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7.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9.xml" ContentType="application/vnd.openxmlformats-officedocument.spreadsheetml.comments+xml"/>
  <Override PartName="/xl/comments8.xml" ContentType="application/vnd.openxmlformats-officedocument.spreadsheetml.comments+xml"/>
  <Override PartName="/xl/comments1.xml" ContentType="application/vnd.openxmlformats-officedocument.spreadsheetml.comments+xml"/>
  <Override PartName="/xl/drawings/vmlDrawing3.vml" ContentType="application/vnd.openxmlformats-officedocument.vmlDrawing"/>
  <Override PartName="/xl/drawings/vmlDrawing4.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vmlDrawing8.vml" ContentType="application/vnd.openxmlformats-officedocument.vmlDrawing"/>
  <Override PartName="/xl/comments6.xml" ContentType="application/vnd.openxmlformats-officedocument.spreadsheetml.comments+xml"/>
  <Override PartName="/xl/sharedStrings.xml" ContentType="application/vnd.openxmlformats-officedocument.spreadsheetml.sharedStrings+xml"/>
  <Override PartName="/xl/comments5.xml" ContentType="application/vnd.openxmlformats-officedocument.spreadsheetml.comment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tions" sheetId="1" state="visible" r:id="rId3"/>
    <sheet name="Tournament Info" sheetId="2" state="visible" r:id="rId4"/>
    <sheet name="Methuselahs" sheetId="3" state="visible" r:id="rId5"/>
    <sheet name="Standings" sheetId="4" state="visible" r:id="rId6"/>
    <sheet name="Round 1" sheetId="5" state="visible" r:id="rId7"/>
    <sheet name="Round 2" sheetId="6" state="visible" r:id="rId8"/>
    <sheet name="Round 3" sheetId="7" state="visible" r:id="rId9"/>
    <sheet name="Final Round" sheetId="8" state="visible" r:id="rId10"/>
    <sheet name="Override" sheetId="9" state="visible" r:id="rId11"/>
    <sheet name="VEKN Report" sheetId="10" state="visible" r:id="rId12"/>
    <sheet name="Notes" sheetId="11" state="visible" r:id="rId13"/>
    <sheet name="Optimal Seating 3R+F" sheetId="12" state="visible" r:id="rId14"/>
    <sheet name="Optimal Seating 2R+F" sheetId="13" state="visible" r:id="rId15"/>
    <sheet name="TPMatrix" sheetId="14" state="visible" r:id="rId16"/>
  </sheets>
  <definedNames>
    <definedName function="false" hidden="false" name="MPlayerNo" vbProcedure="false">Methuselahs!$A$7:$A$206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58" authorId="0">
      <text>
        <r>
          <rPr>
            <sz val="10"/>
            <rFont val="Arial"/>
            <family val="2"/>
          </rPr>
          <t xml:space="preserve">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B3" authorId="0">
      <text>
        <r>
          <rPr>
            <sz val="10"/>
            <rFont val="Arial"/>
            <family val="2"/>
          </rPr>
          <t xml:space="preserve">Enter the name of your tournament. </t>
        </r>
      </text>
    </comment>
    <comment ref="B4" authorId="0">
      <text>
        <r>
          <rPr>
            <sz val="10"/>
            <rFont val="Arial"/>
            <family val="2"/>
          </rPr>
          <t xml:space="preserve">Enter the date of the tournament. </t>
        </r>
      </text>
    </comment>
    <comment ref="B5" authorId="0">
      <text>
        <r>
          <rPr>
            <sz val="10"/>
            <rFont val="Arial"/>
            <family val="2"/>
          </rPr>
          <t xml:space="preserve">Tournament Reports are due back by this date,
</t>
        </r>
        <r>
          <rPr>
            <sz val="8"/>
            <color rgb="FF000000"/>
            <rFont val="Times New Roman"/>
            <family val="1"/>
            <charset val="1"/>
          </rPr>
          <t xml:space="preserve">which is 8 days after the completion of the event.
</t>
        </r>
        <r>
          <rPr>
            <b val="true"/>
            <sz val="8"/>
            <color rgb="FF000000"/>
            <rFont val="Times New Roman"/>
            <family val="1"/>
            <charset val="1"/>
          </rPr>
          <t xml:space="preserve">The Coordinator must submit the Archon file of the tournament (this spreadsheet) to the V:EKN by this date.
</t>
        </r>
      </text>
    </comment>
    <comment ref="B6" authorId="0">
      <text>
        <r>
          <rPr>
            <sz val="10"/>
            <rFont val="Arial"/>
            <family val="2"/>
          </rPr>
          <t xml:space="preserve">Enter the organizer's Name, the person who is registered as such with the V:EKN. </t>
        </r>
      </text>
    </comment>
    <comment ref="B7" authorId="0">
      <text>
        <r>
          <rPr>
            <sz val="10"/>
            <rFont val="Arial"/>
            <family val="2"/>
          </rPr>
          <t xml:space="preserve">Enter the city in which the tournament is taking place. </t>
        </r>
      </text>
    </comment>
    <comment ref="B10" authorId="0">
      <text>
        <r>
          <rPr>
            <sz val="10"/>
            <rFont val="Arial"/>
            <family val="2"/>
          </rPr>
          <t xml:space="preserve">The number of players will be calculated automatically from the "Methuselahs" sheet.</t>
        </r>
      </text>
    </comment>
    <comment ref="B11" authorId="0">
      <text>
        <r>
          <rPr>
            <sz val="10"/>
            <rFont val="Arial"/>
            <family val="2"/>
          </rPr>
          <t xml:space="preserve">Enter the number of rounds played at this tournament.  The number of rounds in a V:EKN-sanctioned V:TES tournament </t>
        </r>
        <r>
          <rPr>
            <b val="true"/>
            <sz val="8"/>
            <color rgb="FF000000"/>
            <rFont val="Times New Roman"/>
            <family val="1"/>
            <charset val="1"/>
          </rPr>
          <t xml:space="preserve">must be at least 3 </t>
        </r>
        <r>
          <rPr>
            <sz val="8"/>
            <color rgb="FF000000"/>
            <rFont val="Times New Roman"/>
            <family val="1"/>
            <charset val="1"/>
          </rPr>
          <t xml:space="preserve">(which includes 2 Preliminary and 1 Final Round).  Note that 3- &amp; 4-round tournaments are the only ones specifically handled by The Archon.</t>
        </r>
      </text>
    </comment>
    <comment ref="B12" authorId="0">
      <text>
        <r>
          <rPr>
            <sz val="10"/>
            <rFont val="Arial"/>
            <family val="2"/>
          </rPr>
          <t xml:space="preserve">"Event Matches" means "Tables Played during the tournament.  It is automatically calculated for you by counting the number of Tables reported in the Round sheets and adding 1 for the final round.
</t>
        </r>
      </text>
    </comment>
    <comment ref="B13" authorId="0">
      <text>
        <r>
          <rPr>
            <sz val="10"/>
            <rFont val="Arial"/>
            <family val="2"/>
          </rPr>
          <t xml:space="preserve">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text>
        <r>
          <rPr>
            <sz val="10"/>
            <rFont val="Arial"/>
            <family val="2"/>
          </rPr>
          <t xml:space="preserve">Coordinator must complete a Warning/Disqualification Report for each action taken.  This would be sent to the V:EKN with the Event Summary Report and other documentation.</t>
        </r>
      </text>
    </comment>
    <comment ref="B15" authorId="0">
      <text>
        <r>
          <rPr>
            <sz val="10"/>
            <rFont val="Arial"/>
            <family val="2"/>
          </rPr>
          <t xml:space="preserve">Coordinator must complete a Warning/Disqualification Report for each action taken.  This would be sent to the V:EKN with the Event Summary Report and other documentation.</t>
        </r>
      </text>
    </comment>
    <comment ref="B16" authorId="0">
      <text>
        <r>
          <rPr>
            <sz val="10"/>
            <rFont val="Arial"/>
            <family val="2"/>
          </rPr>
          <t xml:space="preserve">This indicates whether the tournament used the multi-judge system (6 judges, all of whom played in the tournament), rather than all non-playing Judges.</t>
        </r>
      </text>
    </comment>
    <comment ref="B17" authorId="0">
      <text>
        <r>
          <rPr>
            <sz val="10"/>
            <rFont val="Arial"/>
            <family val="2"/>
          </rPr>
          <t xml:space="preserve">The Head Judge and Assistant Judges information is for informational purposes only, and will not flow to any other form.</t>
        </r>
      </text>
    </comment>
    <comment ref="B18" authorId="0">
      <text>
        <r>
          <rPr>
            <sz val="10"/>
            <rFont val="Arial"/>
            <family val="2"/>
          </rPr>
          <t xml:space="preserve">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Enter numbers in this column, beginning at 1, for each player in the tournament.  The assigned number is arbitrary, but it will be used throughout this program to track the player, his/her seating, etc.</t>
        </r>
      </text>
    </comment>
    <comment ref="B6" authorId="0">
      <text>
        <r>
          <rPr>
            <sz val="10"/>
            <rFont val="Arial"/>
            <family val="2"/>
          </rPr>
          <t xml:space="preserve">Enter the Player's First Name (and middle initial, if applicable).
</t>
        </r>
      </text>
    </comment>
    <comment ref="C6" authorId="0">
      <text>
        <r>
          <rPr>
            <sz val="10"/>
            <rFont val="Arial"/>
            <family val="2"/>
          </rPr>
          <t xml:space="preserve">Enter the Player's Last Name (Surname).
</t>
        </r>
      </text>
    </comment>
    <comment ref="D6" authorId="0">
      <text>
        <r>
          <rPr>
            <sz val="10"/>
            <rFont val="Arial"/>
            <family val="2"/>
          </rPr>
          <t xml:space="preserve">Enter the City where the player resides.
</t>
        </r>
      </text>
    </comment>
    <comment ref="E6" authorId="0">
      <text>
        <r>
          <rPr>
            <sz val="10"/>
            <rFont val="Arial"/>
            <family val="2"/>
          </rPr>
          <t xml:space="preserve">Players must have V:EKN membership (and therefore V:EKN numbers) to participate.  Register any non-V:EKN members at the tournament.  Enter V:EKN numbers in this column.</t>
        </r>
      </text>
    </comment>
    <comment ref="G5" authorId="0">
      <text>
        <r>
          <rPr>
            <sz val="10"/>
            <rFont val="Arial"/>
            <family val="2"/>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val="true"/>
            <sz val="8"/>
            <color rgb="FF000000"/>
            <rFont val="Times New Roman"/>
            <family val="1"/>
            <charset val="1"/>
          </rPr>
          <t xml:space="preserve">Override</t>
        </r>
        <r>
          <rPr>
            <sz val="8"/>
            <color rgb="FF000000"/>
            <rFont val="Times New Roman"/>
            <family val="1"/>
            <charset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J6" authorId="0">
      <text>
        <r>
          <rPr>
            <sz val="10"/>
            <rFont val="Arial"/>
            <family val="2"/>
          </rPr>
          <t xml:space="preserve">TPs are the total Tournament Points from Rounds 1, 2, and 3.</t>
        </r>
      </text>
    </comment>
    <comment ref="K6" authorId="0">
      <text>
        <r>
          <rPr>
            <sz val="10"/>
            <rFont val="Arial"/>
            <family val="2"/>
          </rPr>
          <t xml:space="preserve">Rank</t>
        </r>
        <r>
          <rPr>
            <sz val="8"/>
            <color rgb="FF000000"/>
            <rFont val="Times New Roman"/>
            <family val="1"/>
            <charset val="1"/>
          </rPr>
          <t xml:space="preserve"> indicates the current winning order (1 is currently first, 2 is currently second, etc.).  It takes into consideration GWs first, then VPs, and then TPs.
The current Top 5 are highlighted in </t>
        </r>
        <r>
          <rPr>
            <sz val="8"/>
            <color rgb="FFDD0806"/>
            <rFont val="Times New Roman"/>
            <family val="1"/>
            <charset val="1"/>
          </rPr>
          <t xml:space="preserve">RED</t>
        </r>
        <r>
          <rPr>
            <sz val="8"/>
            <color rgb="FF000000"/>
            <rFont val="Times New Roman"/>
            <family val="1"/>
            <charset val="1"/>
          </rPr>
          <t xml:space="preserve">.
The next 5 are highlighted in </t>
        </r>
        <r>
          <rPr>
            <sz val="8"/>
            <color rgb="FF99CC00"/>
            <rFont val="Times New Roman"/>
            <family val="1"/>
            <charset val="1"/>
          </rPr>
          <t xml:space="preserve">GREEN</t>
        </r>
        <r>
          <rPr>
            <sz val="8"/>
            <color rgb="FF000000"/>
            <rFont val="Times New Roman"/>
            <family val="1"/>
            <charset val="1"/>
          </rPr>
          <t xml:space="preserve">.
</t>
        </r>
      </text>
    </comment>
    <comment ref="L6" authorId="0">
      <text>
        <r>
          <rPr>
            <sz val="10"/>
            <rFont val="Arial"/>
            <family val="2"/>
          </rPr>
          <t xml:space="preserve">TIE</t>
        </r>
        <r>
          <rPr>
            <sz val="8"/>
            <color rgb="FFDD0806"/>
            <rFont val="Times New Roman"/>
            <family val="1"/>
            <charset val="1"/>
          </rPr>
          <t xml:space="preserve"> </t>
        </r>
        <r>
          <rPr>
            <sz val="8"/>
            <color rgb="FF000000"/>
            <rFont val="Times New Roman"/>
            <family val="1"/>
            <charset val="1"/>
          </rPr>
          <t xml:space="preserve">will appear in this column if anyone ranked in the top 5 slots is tied.  This will then require a "Coin Toss" to determine who goes to the Final Round.  See the comment in the next column.
</t>
        </r>
        <r>
          <rPr>
            <b val="true"/>
            <sz val="8"/>
            <color rgb="FFDD0806"/>
            <rFont val="Times New Roman"/>
            <family val="1"/>
            <charset val="1"/>
          </rPr>
          <t xml:space="preserve">DQ</t>
        </r>
        <r>
          <rPr>
            <sz val="8"/>
            <color rgb="FF000000"/>
            <rFont val="Times New Roman"/>
            <family val="1"/>
            <charset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text>
        <r>
          <rPr>
            <sz val="10"/>
            <rFont val="Arial"/>
            <family val="2"/>
          </rPr>
          <t xml:space="preserve">If </t>
        </r>
        <r>
          <rPr>
            <b val="true"/>
            <sz val="8"/>
            <color rgb="FFDD0806"/>
            <rFont val="Times New Roman"/>
            <family val="1"/>
            <charset val="1"/>
          </rPr>
          <t xml:space="preserve">TIE</t>
        </r>
        <r>
          <rPr>
            <sz val="8"/>
            <color rgb="FFDD0806"/>
            <rFont val="Times New Roman"/>
            <family val="1"/>
            <charset val="1"/>
          </rPr>
          <t xml:space="preserve"> </t>
        </r>
        <r>
          <rPr>
            <sz val="8"/>
            <color rgb="FF000000"/>
            <rFont val="Times New Roman"/>
            <family val="1"/>
            <charset val="1"/>
          </rPr>
          <t xml:space="preserve">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text>
        <r>
          <rPr>
            <sz val="10"/>
            <rFont val="Arial"/>
            <family val="2"/>
          </rPr>
          <t xml:space="preserve">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O5" authorId="0">
      <text>
        <r>
          <rPr>
            <sz val="10"/>
            <rFont val="Arial"/>
            <family val="2"/>
          </rPr>
          <t xml:space="preserve">VPs - the secondary criterion
</t>
        </r>
      </text>
    </comment>
    <comment ref="P5" authorId="0">
      <text>
        <r>
          <rPr>
            <sz val="10"/>
            <rFont val="Arial"/>
            <family val="2"/>
          </rPr>
          <t xml:space="preserve">TPs - the tertiarary criterion
</t>
        </r>
      </text>
    </comment>
    <comment ref="Q5" authorId="0">
      <text>
        <r>
          <rPr>
            <sz val="10"/>
            <rFont val="Arial"/>
            <family val="2"/>
          </rPr>
          <t xml:space="preserve">Coin Toss - the final criterion.
We use -1 for DQs and -10 for non-players to facilitate sorting.
</t>
        </r>
      </text>
    </comment>
    <comment ref="S5" authorId="0">
      <text>
        <r>
          <rPr>
            <sz val="10"/>
            <rFont val="Arial"/>
            <family val="2"/>
          </rPr>
          <t xml:space="preserve">Set unresolved ties to -1 so they don't actually show up on the finalists board (Final Round sheet)</t>
        </r>
      </text>
    </comment>
    <comment ref="T5" authorId="0">
      <text>
        <r>
          <rPr>
            <sz val="10"/>
            <rFont val="Arial"/>
            <family val="2"/>
          </rPr>
          <t xml:space="preserve">Duplicated here to facilitate Vlookup from Final Round sheet</t>
        </r>
      </text>
    </comment>
    <comment ref="U6" authorId="0">
      <text>
        <r>
          <rPr>
            <sz val="10"/>
            <rFont val="Arial"/>
            <family val="2"/>
          </rPr>
          <t xml:space="preserve">These are the Players' Final Rankings for the Tournament after the Final Round has been completed.  The Final Rank will only be filled in once the VPs on the Final Round sheet have been completed correctly.</t>
        </r>
      </text>
    </comment>
    <comment ref="Y5" authorId="0">
      <text>
        <r>
          <rPr>
            <sz val="10"/>
            <rFont val="Arial"/>
            <family val="2"/>
          </rPr>
          <t xml:space="preserve">Duplicated here to facilitate Vlookup from Final Round sheet</t>
        </r>
      </text>
    </comment>
    <comment ref="AB6" authorId="0">
      <text>
        <r>
          <rPr>
            <sz val="10"/>
            <rFont val="Arial"/>
            <family val="2"/>
          </rPr>
          <t xml:space="preserve">The number of rating points acquired at this tournament (5 for attending, 4 for each VP, 8 for each win, plus a boinus for the finalists).
</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13" authorId="0">
      <text>
        <r>
          <rPr>
            <sz val="10"/>
            <rFont val="Arial"/>
            <family val="2"/>
          </rPr>
          <t xml:space="preserve">Place Player Numbers in this column.  Each group of 5 rows must be used for a single table.</t>
        </r>
      </text>
    </comment>
    <comment ref="D13" authorId="0">
      <text>
        <r>
          <rPr>
            <sz val="10"/>
            <rFont val="Arial"/>
            <family val="2"/>
          </rPr>
          <t xml:space="preserve">There is only 1 Final Round table.  This will be placed here automatically when you enter the Player Numbers at the far left.</t>
        </r>
      </text>
    </comment>
    <comment ref="E13" authorId="0">
      <text>
        <r>
          <rPr>
            <sz val="10"/>
            <rFont val="Arial"/>
            <family val="2"/>
          </rPr>
          <t xml:space="preserve">Rank within the table.
</t>
        </r>
      </text>
    </comment>
    <comment ref="F13" authorId="0">
      <text>
        <r>
          <rPr>
            <sz val="10"/>
            <rFont val="Arial"/>
            <family val="2"/>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val="true"/>
            <sz val="8"/>
            <color rgb="FF000000"/>
            <rFont val="Times New Roman"/>
            <family val="1"/>
            <charset val="1"/>
          </rPr>
          <t xml:space="preserve">The winner of the Tournament is determined by:
</t>
        </r>
        <r>
          <rPr>
            <sz val="8"/>
            <color rgb="FF000000"/>
            <rFont val="Times New Roman"/>
            <family val="1"/>
            <charset val="1"/>
          </rPr>
          <t xml:space="preserve">1. The most VPs won in the Final Round (only). if there is a tie, then:
2. The highest rank coming into the Final Round wins.
</t>
        </r>
      </text>
    </comment>
    <comment ref="I13" authorId="0">
      <text>
        <r>
          <rPr>
            <sz val="10"/>
            <rFont val="Arial"/>
            <family val="2"/>
          </rPr>
          <t xml:space="preserve">Tournament Points (TPs) are calculated for you automatically, and take into consideration the different calculations for 4 and 5 player tables, as per V:EKN Rules.</t>
        </r>
      </text>
    </comment>
    <comment ref="J13" authorId="0">
      <text>
        <r>
          <rPr>
            <sz val="10"/>
            <rFont val="Arial"/>
            <family val="2"/>
          </rPr>
          <t xml:space="preserve">This is the player's overall standing in the tournament (for purposes of awarding prizes, reporting tournament results, etc.)</t>
        </r>
      </text>
    </comment>
    <comment ref="T13" authorId="0">
      <text>
        <r>
          <rPr>
            <sz val="10"/>
            <rFont val="Arial"/>
            <family val="2"/>
          </rPr>
          <t xml:space="preserve">The players' rank going into the finals - the secondary criterion. </t>
        </r>
      </text>
    </comment>
    <comment ref="Z13" authorId="0">
      <text>
        <r>
          <rPr>
            <sz val="10"/>
            <rFont val="Arial"/>
            <family val="2"/>
          </rPr>
          <t xml:space="preserve">Bonus ratings points awarded (each finalist gets a bonus based on final standing).</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Enter the number of the round in which the game was played (1-3) or enter 'F' for the final round.</t>
        </r>
      </text>
    </comment>
    <comment ref="B5" authorId="0">
      <text>
        <r>
          <rPr>
            <sz val="10"/>
            <rFont val="Arial"/>
            <family val="2"/>
          </rPr>
          <t xml:space="preserve">Enter the table number (as shown on the round sheet) - this value is ignored if 'F' was entered for the round number.</t>
        </r>
      </text>
    </comment>
    <comment ref="D3" authorId="0">
      <text>
        <r>
          <rPr>
            <sz val="10"/>
            <rFont val="Arial"/>
            <family val="2"/>
          </rPr>
          <t xml:space="preserve">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List>
</comments>
</file>

<file path=xl/sharedStrings.xml><?xml version="1.0" encoding="utf-8"?>
<sst xmlns="http://schemas.openxmlformats.org/spreadsheetml/2006/main" count="1986" uniqueCount="286">
  <si>
    <r>
      <rPr>
        <b val="true"/>
        <i val="true"/>
        <sz val="36"/>
        <color rgb="FFDD0806"/>
        <rFont val="Times New Roman"/>
        <family val="1"/>
        <charset val="1"/>
      </rPr>
      <t xml:space="preserve">The Archon</t>
    </r>
    <r>
      <rPr>
        <b val="true"/>
        <i val="true"/>
        <sz val="12"/>
        <color rgb="FFDD0806"/>
        <rFont val="Times New Roman"/>
        <family val="1"/>
        <charset val="1"/>
      </rPr>
      <t xml:space="preserve"> (v1.5l)</t>
    </r>
  </si>
  <si>
    <t xml:space="preserve">The official tournament tracking system for "Vampire: The Eternal Struggle"</t>
  </si>
  <si>
    <t xml:space="preserve">originally from the V:TES Rulemonger Website (http://www.geocities.com/vtesrep), updated with genetic results: https://www.vekn.net/forum/generic-v-tes-discussion/77200</t>
  </si>
  <si>
    <t xml:space="preserve">The Archon was written by Stephen "The Evil One" Buonocore, and maintained by L. Scott Johnson.</t>
  </si>
  <si>
    <t xml:space="preserve">The Archon is currently maintained by Vincent Ripoll.</t>
  </si>
  <si>
    <t xml:space="preserve">With updates by Robert Goudie and Pascal Bertrand. Additional seatings provided by Lionel Panhaleux.</t>
  </si>
  <si>
    <t xml:space="preserve">The latest version of The Archon is available for download at</t>
  </si>
  <si>
    <t xml:space="preserve">https://www.vekn.net/downloads</t>
  </si>
  <si>
    <t xml:space="preserve">What's New:</t>
  </si>
  <si>
    <t xml:space="preserve">V1.5l</t>
  </si>
  <si>
    <t xml:space="preserve">Fixed GW flag on the final round when there is a tie. Added seatings for 3R+F up to 300 players.</t>
  </si>
  <si>
    <t xml:space="preserve">V1.5k</t>
  </si>
  <si>
    <t xml:space="preserve">Added Grand Prix level</t>
  </si>
  <si>
    <t xml:space="preserve">V1.5j</t>
  </si>
  <si>
    <t xml:space="preserve">Improved seating charts for 3R+F 9-57 players (thanks to Lionel Panhaleux).</t>
  </si>
  <si>
    <t xml:space="preserve">V1.5i</t>
  </si>
  <si>
    <t xml:space="preserve">Fixed error in 3R+F for 19 players (players 13 and 14 were inverted during R1) and 2R+F for 44 players (the seating introduced in v1.5h was worse).</t>
  </si>
  <si>
    <t xml:space="preserve">V1.5h</t>
  </si>
  <si>
    <t xml:space="preserve">Fixed unoptimal seatings for 3R+F for 49 players to 200 players, and added seatings for 201-220 players. Reverted to optimal seating for 17 players. Fixed unoptimal seatings for 2R+F for 21 players to 50 players, and added seatings for 51-1210 players.</t>
  </si>
  <si>
    <t xml:space="preserve">V1.5g</t>
  </si>
  <si>
    <t xml:space="preserve">Fixed unoptimal seatings for 2R+F and 3R+F</t>
  </si>
  <si>
    <t xml:space="preserve">V1.5f</t>
  </si>
  <si>
    <t xml:space="preserve">Fixed unoptimal seatings introduced in V1.5e due to a flaw in the validation of the new results and some mistakes when reporting the results.</t>
  </si>
  <si>
    <t xml:space="preserve">V1.5e</t>
  </si>
  <si>
    <t xml:space="preserve">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</si>
  <si>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 xml:space="preserve">V1.5d</t>
  </si>
  <si>
    <t xml:space="preserve">Now using the optimised seatings computed by Vincent (calculations ongoing, current date: 28/06/2015)</t>
  </si>
  <si>
    <t xml:space="preserve">V1.5c</t>
  </si>
  <si>
    <t xml:space="preserve">Increased the max number of players for 2R+F events, fixed a bug in the 3rd round page in 2R+F events. (Vincent Ripoll). 
Upgraded the seating for 21-25 players in 2R+F events (Pascal Bertrand) (currently working on the remaining)</t>
  </si>
  <si>
    <t xml:space="preserve">V1.5b</t>
  </si>
  <si>
    <t xml:space="preserve">Fixed a bug in the chart that made Optimal Seating charts fail to update in OpenOffice.org or LibreOffice. (Jussi Hattara)</t>
  </si>
  <si>
    <t xml:space="preserve">V1.5a</t>
  </si>
  <si>
    <t xml:space="preserve">Tournament Info sheet made more similar to the Event Registration page of the vekn.net website, where the Event should be registered. Added coefficient for National Qualifiers (0).</t>
  </si>
  <si>
    <t xml:space="preserve">V1.4c</t>
  </si>
  <si>
    <t xml:space="preserve">Fixed minor issue with seating for 19 players (13 and 14 got switched), and changed the National Event coeff to 0.25 (it was 0.5) (Thanks to Pascal)</t>
  </si>
  <si>
    <t xml:space="preserve">V1.4b</t>
  </si>
  <si>
    <t xml:space="preserve">Base file rebuilt for compatibility with archon upload function on vekn.net (Emiliano D'Onofrio)</t>
  </si>
  <si>
    <t xml:space="preserve">V1.4</t>
  </si>
  <si>
    <t xml:space="preserve">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</si>
  <si>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 xml:space="preserve">V 1.3b</t>
  </si>
  <si>
    <t xml:space="preserve">Upgraded the links, mail address and maintainer. Added 2R +F Optimal Seating Chart tab (thanks to David Tatu and Kevin Mergen).</t>
  </si>
  <si>
    <t xml:space="preserve">V1.3</t>
  </si>
  <si>
    <t xml:space="preserve">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</si>
  <si>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 xml:space="preserve">v1.2</t>
  </si>
  <si>
    <t xml:space="preserve">Added new ratings points calculation. Corrected a formatting problem in the final round. Automatic seating charts are extended through 200 players (thanks to Stéphane Lavrut). Removed vestiges of old Elo rating system.</t>
  </si>
  <si>
    <t xml:space="preserve">v1.1g</t>
  </si>
  <si>
    <t xml:space="preserve">Corrected an error in the final round sheet which failed to handle the half VPs awarded if the final round times out correctly (thanks to Dominic Catanzariti). Automatic seating charts are extended through 60 players (thanks to François Alix).</t>
  </si>
  <si>
    <t xml:space="preserve">v1.1f</t>
  </si>
  <si>
    <t xml:space="preserve">Updated the 13-player seating chart. Added seating charts for 3+F tournaments with 6, 7, or 11 players in which each player plays in two of the three preliminary rounds.</t>
  </si>
  <si>
    <t xml:space="preserve">v1.1e</t>
  </si>
  <si>
    <t xml:space="preserve">Added the V:EKN reporting sheet.</t>
  </si>
  <si>
    <t xml:space="preserve">v1.1d</t>
  </si>
  <si>
    <r>
      <rPr>
        <sz val="8"/>
        <rFont val="Arial"/>
        <family val="2"/>
        <charset val="1"/>
      </rPr>
      <t xml:space="preserve">Corrected Standings sheet for players ranked 15 and higher (again). Added the </t>
    </r>
    <r>
      <rPr>
        <b val="true"/>
        <sz val="8"/>
        <rFont val="Arial"/>
        <family val="2"/>
        <charset val="1"/>
      </rPr>
      <t xml:space="preserve">"Override"</t>
    </r>
    <r>
      <rPr>
        <sz val="8"/>
        <rFont val="Arial"/>
        <family val="2"/>
        <charset val="1"/>
      </rPr>
      <t xml:space="preserve"> sheet to handle mid-game ejections and the like (see item #8 below). Removed the remnants of the macros left from previous versions.</t>
    </r>
  </si>
  <si>
    <t xml:space="preserve">v1.1c</t>
  </si>
  <si>
    <t xml:space="preserve">Fixed final round ratings calculation propagation. Corrected Standings sheet for players ranked 15 and higher. Updated several optimal seating charts for format (5-player tables first) and for uniform starting transfer distribution (13,14,15,17,18,19,20,23,24,26).</t>
  </si>
  <si>
    <t xml:space="preserve">v1.1b</t>
  </si>
  <si>
    <t xml:space="preserve">Fixed ratings calculation propagation. Sort Standings automatically. Removed outdated tiebreakers in final round. Increased foreign language compatibility. Corrected 15-player chart.</t>
  </si>
  <si>
    <t xml:space="preserve">v1.1</t>
  </si>
  <si>
    <t xml:space="preserve">Use Game Wins per the January 2002 update of the V:EKN rules. Enhanced support of optimal seating charts. Corrected 18-player chart.</t>
  </si>
  <si>
    <t xml:space="preserve">Instructions for use:</t>
  </si>
  <si>
    <t xml:space="preserve">General Instructions</t>
  </si>
  <si>
    <r>
      <rPr>
        <sz val="10"/>
        <rFont val="Arial"/>
        <family val="2"/>
        <charset val="1"/>
      </rPr>
      <t xml:space="preserve">Welcome to </t>
    </r>
    <r>
      <rPr>
        <b val="true"/>
        <sz val="10"/>
        <rFont val="Arial"/>
        <family val="2"/>
        <charset val="1"/>
      </rPr>
      <t xml:space="preserve">The Archon</t>
    </r>
    <r>
      <rPr>
        <sz val="10"/>
        <rFont val="Arial"/>
        <family val="2"/>
        <charset val="1"/>
      </rPr>
      <t xml:space="preserve">,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val="true"/>
        <sz val="10"/>
        <rFont val="Arial"/>
        <family val="2"/>
        <charset val="1"/>
      </rPr>
      <t xml:space="preserve">Post-Tournament Procedures</t>
    </r>
    <r>
      <rPr>
        <sz val="10"/>
        <rFont val="Arial"/>
        <family val="2"/>
        <charset val="1"/>
      </rPr>
      <t xml:space="preserve">" below for submitting the results.</t>
    </r>
  </si>
  <si>
    <t xml:space="preserve">Please visit the VEKN web site for all the official information about V:TES and the V:EKN:</t>
  </si>
  <si>
    <t xml:space="preserve">https://www.vekn.net/</t>
  </si>
  <si>
    <t xml:space="preserve">For information on how to run an officially sanctioned V:TES tournament, including the "Request for Sanctioning", "Request for Prize Support", and all other relevant information, please visit the V:TES website, and go to this page:</t>
  </si>
  <si>
    <t xml:space="preserve">https://www.vekn.net/how-to-run-a-v-tes-tournament</t>
  </si>
  <si>
    <t xml:space="preserve">Officially sanctioned V:TES Tournaments are run according to the V:EKN Tournament Rules. Also, all current V:TES Rules, Rulings, Errata, and Clarifications must be followed. These can be found on the VEKN website on these pages:</t>
  </si>
  <si>
    <t xml:space="preserve">https://www.vekn.net/tournament-rules</t>
  </si>
  <si>
    <t xml:space="preserve">https://www.vekn.net/rulebook</t>
  </si>
  <si>
    <t xml:space="preserve">https://www.vekn.net/general-rulings</t>
  </si>
  <si>
    <t xml:space="preserve">https://www.vekn.net/card-rulings</t>
  </si>
  <si>
    <r>
      <rPr>
        <b val="true"/>
        <sz val="10"/>
        <color rgb="FF222222"/>
        <rFont val="Arial"/>
        <family val="2"/>
        <charset val="1"/>
      </rPr>
      <t xml:space="preserve">The archon is available in </t>
    </r>
    <r>
      <rPr>
        <sz val="10"/>
        <color rgb="FFDD0806"/>
        <rFont val="Arial"/>
        <family val="2"/>
        <charset val="1"/>
      </rPr>
      <t xml:space="preserve">XSLX</t>
    </r>
    <r>
      <rPr>
        <sz val="10"/>
        <color rgb="FF333333"/>
        <rFont val="Arial"/>
        <family val="2"/>
        <charset val="1"/>
      </rPr>
      <t xml:space="preserve"> and </t>
    </r>
    <r>
      <rPr>
        <sz val="10"/>
        <color rgb="FFDD0806"/>
        <rFont val="Arial"/>
        <family val="2"/>
        <charset val="1"/>
      </rPr>
      <t xml:space="preserve">ODS </t>
    </r>
    <r>
      <rPr>
        <sz val="10"/>
        <color rgb="FF333333"/>
        <rFont val="Arial"/>
        <family val="2"/>
        <charset val="1"/>
      </rPr>
      <t xml:space="preserve">format. If you use Microsoft Excel, use the XSLX format; otherwise use the ODS format. Do not save it under another format (eg. If you use the XSLX format, save it only in that format).</t>
    </r>
  </si>
  <si>
    <t xml:space="preserve">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</si>
  <si>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 xml:space="preserve">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</si>
  <si>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 xml:space="preserve">This system implements the V:EKN Sanctioned Tournament Rules, and therefore makes certain assumptions (e.g. all tables will have 4 or (optimally) 5 players). Use V:EKN Tournament Rules when utilizing this system.</t>
  </si>
  <si>
    <t xml:space="preserve">Setting up and Tracking Your Tournament</t>
  </si>
  <si>
    <r>
      <rPr>
        <i val="true"/>
        <sz val="10"/>
        <rFont val="Arial"/>
        <family val="2"/>
        <charset val="1"/>
      </rPr>
      <t xml:space="preserve">Enter the tournament information into the </t>
    </r>
    <r>
      <rPr>
        <b val="true"/>
        <i val="true"/>
        <sz val="10"/>
        <rFont val="Arial"/>
        <family val="2"/>
        <charset val="1"/>
      </rPr>
      <t xml:space="preserve">"Tournament Info"</t>
    </r>
    <r>
      <rPr>
        <i val="true"/>
        <sz val="10"/>
        <rFont val="Arial"/>
        <family val="2"/>
        <charset val="1"/>
      </rPr>
      <t xml:space="preserve"> sheet.</t>
    </r>
  </si>
  <si>
    <t xml:space="preserve">-</t>
  </si>
  <si>
    <t xml:space="preserve">This is freeform text, but is used in other sheets, so please be accurate. The VEKN numbers of the organizer and judges are used for qualification.</t>
  </si>
  <si>
    <r>
      <rPr>
        <i val="true"/>
        <sz val="10"/>
        <rFont val="Arial"/>
        <family val="2"/>
        <charset val="1"/>
      </rPr>
      <t xml:space="preserve">Enter all Player information into the </t>
    </r>
    <r>
      <rPr>
        <b val="true"/>
        <i val="true"/>
        <sz val="10"/>
        <rFont val="Arial"/>
        <family val="2"/>
        <charset val="1"/>
      </rPr>
      <t xml:space="preserve">"Methuselahs"</t>
    </r>
    <r>
      <rPr>
        <i val="true"/>
        <sz val="10"/>
        <rFont val="Arial"/>
        <family val="2"/>
        <charset val="1"/>
      </rPr>
      <t xml:space="preserve"> sheet.</t>
    </r>
  </si>
  <si>
    <t xml:space="preserve">'Player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</si>
  <si>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 xml:space="preserve">'Player First Name' and 'Player Last Name' = Player's name, as listed on their V:EKN membership card. This is a required field. [NOTE: All players without V:EKN memberships must be registered at the tournament to participate in V:EKN events.]</t>
  </si>
  <si>
    <t xml:space="preserve">'Player City' = The city where the player lives.</t>
  </si>
  <si>
    <t xml:space="preserve">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</si>
  <si>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t xml:space="preserve">https://www.vekn.net/player-registry</t>
  </si>
  <si>
    <r>
      <rPr>
        <i val="true"/>
        <sz val="10"/>
        <rFont val="Arial"/>
        <family val="2"/>
        <charset val="1"/>
      </rPr>
      <t xml:space="preserve">The Coordinator uses the </t>
    </r>
    <r>
      <rPr>
        <b val="true"/>
        <i val="true"/>
        <sz val="10"/>
        <rFont val="Arial"/>
        <family val="2"/>
        <charset val="1"/>
      </rPr>
      <t xml:space="preserve">"Methuselahs"</t>
    </r>
    <r>
      <rPr>
        <i val="true"/>
        <sz val="10"/>
        <rFont val="Arial"/>
        <family val="2"/>
        <charset val="1"/>
      </rPr>
      <t xml:space="preserve"> sheet to monitor the progress of the tournament.</t>
    </r>
  </si>
  <si>
    <r>
      <rPr>
        <i val="true"/>
        <sz val="10"/>
        <rFont val="Arial"/>
        <family val="2"/>
        <charset val="1"/>
      </rPr>
      <t xml:space="preserve">Also, </t>
    </r>
    <r>
      <rPr>
        <b val="true"/>
        <i val="true"/>
        <sz val="10"/>
        <rFont val="Arial"/>
        <family val="2"/>
        <charset val="1"/>
      </rPr>
      <t xml:space="preserve">additional information</t>
    </r>
    <r>
      <rPr>
        <i val="true"/>
        <sz val="10"/>
        <rFont val="Arial"/>
        <family val="2"/>
        <charset val="1"/>
      </rPr>
      <t xml:space="preserve"> may need to be entered on the </t>
    </r>
    <r>
      <rPr>
        <b val="true"/>
        <i val="true"/>
        <sz val="10"/>
        <rFont val="Arial"/>
        <family val="2"/>
        <charset val="1"/>
      </rPr>
      <t xml:space="preserve">"Methuselahs"</t>
    </r>
    <r>
      <rPr>
        <i val="true"/>
        <sz val="10"/>
        <rFont val="Arial"/>
        <family val="2"/>
        <charset val="1"/>
      </rPr>
      <t xml:space="preserve"> tab as the tournament progresses.</t>
    </r>
  </si>
  <si>
    <r>
      <rPr>
        <sz val="10"/>
        <rFont val="Arial"/>
        <family val="0"/>
        <charset val="1"/>
      </rP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val="true"/>
        <sz val="10"/>
        <rFont val="Arial"/>
        <family val="2"/>
        <charset val="1"/>
      </rPr>
      <t xml:space="preserve">"Override"</t>
    </r>
    <r>
      <rPr>
        <sz val="10"/>
        <rFont val="Arial"/>
        <family val="2"/>
        <charset val="1"/>
      </rPr>
      <t xml:space="preserve"> sheet to let the Archon know that the table is indeed complete. See additional Comments in the DQ Flag column.</t>
    </r>
  </si>
  <si>
    <t xml:space="preserve">Status for Final = This will indicate "DQ" (if the DQ Flag has been entered) or "TIE" if 2 or more players are tied for one of the top 5 slots (the Final Round slots). If "TIE" is indicated, a "coin toss" must be made. See "Coin Ranking" field.</t>
  </si>
  <si>
    <t xml:space="preserve">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</si>
  <si>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rPr>
        <sz val="10"/>
        <rFont val="Arial"/>
        <family val="0"/>
        <charset val="1"/>
      </rPr>
      <t xml:space="preserve">Adjusted Rank = After any ties have been broken via a "coin toss" (and the "Coin Ranking" has been entered), this column will indicate the results at the end of 3 Rounds. The top 5 Players will automatically be entered into the "Finalists" section of the </t>
    </r>
    <r>
      <rPr>
        <b val="true"/>
        <sz val="10"/>
        <rFont val="Arial"/>
        <family val="2"/>
        <charset val="1"/>
      </rPr>
      <t xml:space="preserve">"Final Round"</t>
    </r>
    <r>
      <rPr>
        <sz val="10"/>
        <rFont val="Arial"/>
        <family val="2"/>
        <charset val="1"/>
      </rPr>
      <t xml:space="preserve"> sheet. Seating for the Final Round (and the entry of this information into the </t>
    </r>
    <r>
      <rPr>
        <b val="true"/>
        <sz val="10"/>
        <rFont val="Arial"/>
        <family val="2"/>
        <charset val="1"/>
      </rPr>
      <t xml:space="preserve">"Final Round"</t>
    </r>
    <r>
      <rPr>
        <sz val="10"/>
        <rFont val="Arial"/>
        <family val="2"/>
        <charset val="1"/>
      </rPr>
      <t xml:space="preserve"> sheet still needs to be done. See Final Round sheet Comments.</t>
    </r>
  </si>
  <si>
    <t xml:space="preserve">Final Rank = This will indicate the Final Rank for all Players in the tournament once the Final Round has been completed.</t>
  </si>
  <si>
    <r>
      <rPr>
        <i val="true"/>
        <sz val="10"/>
        <rFont val="Arial"/>
        <family val="2"/>
        <charset val="1"/>
      </rPr>
      <t xml:space="preserve">The Players can be shown the </t>
    </r>
    <r>
      <rPr>
        <b val="true"/>
        <i val="true"/>
        <sz val="10"/>
        <rFont val="Arial"/>
        <family val="2"/>
        <charset val="1"/>
      </rPr>
      <t xml:space="preserve">"Standings"</t>
    </r>
    <r>
      <rPr>
        <i val="true"/>
        <sz val="10"/>
        <rFont val="Arial"/>
        <family val="2"/>
        <charset val="1"/>
      </rPr>
      <t xml:space="preserve"> sheet so that they can monitor their progress in the tournament.</t>
    </r>
  </si>
  <si>
    <r>
      <rPr>
        <sz val="10"/>
        <rFont val="Arial"/>
        <family val="0"/>
        <charset val="1"/>
      </rPr>
      <t xml:space="preserve">The </t>
    </r>
    <r>
      <rPr>
        <b val="true"/>
        <sz val="10"/>
        <rFont val="Arial"/>
        <family val="2"/>
        <charset val="1"/>
      </rPr>
      <t xml:space="preserve">"Standings"</t>
    </r>
    <r>
      <rPr>
        <sz val="10"/>
        <rFont val="Arial"/>
        <family val="2"/>
        <charset val="1"/>
      </rPr>
      <t xml:space="preserve"> sheet is a subset of the information from the </t>
    </r>
    <r>
      <rPr>
        <b val="true"/>
        <sz val="10"/>
        <rFont val="Arial"/>
        <family val="2"/>
        <charset val="1"/>
      </rPr>
      <t xml:space="preserve">"Methuselahs"</t>
    </r>
    <r>
      <rPr>
        <sz val="10"/>
        <rFont val="Arial"/>
        <family val="2"/>
        <charset val="1"/>
      </rPr>
      <t xml:space="preserve"> sheet, and it is more easily readable. It is also fully 'protected', so that a Player cannot accidently change any data. The </t>
    </r>
    <r>
      <rPr>
        <b val="true"/>
        <sz val="10"/>
        <rFont val="Arial"/>
        <family val="2"/>
        <charset val="1"/>
      </rPr>
      <t xml:space="preserve">"Standings"</t>
    </r>
    <r>
      <rPr>
        <sz val="10"/>
        <rFont val="Arial"/>
        <family val="2"/>
        <charset val="1"/>
      </rPr>
      <t xml:space="preserve"> sheet may also be printed for the players between rounds, if a printer is available.</t>
    </r>
  </si>
  <si>
    <r>
      <rPr>
        <i val="true"/>
        <sz val="10"/>
        <rFont val="Arial"/>
        <family val="2"/>
        <charset val="1"/>
      </rPr>
      <t xml:space="preserve">Enter the round-specific information into the </t>
    </r>
    <r>
      <rPr>
        <b val="true"/>
        <i val="true"/>
        <sz val="10"/>
        <rFont val="Arial"/>
        <family val="2"/>
        <charset val="1"/>
      </rPr>
      <t xml:space="preserve">"Round"</t>
    </r>
    <r>
      <rPr>
        <i val="true"/>
        <sz val="10"/>
        <rFont val="Arial"/>
        <family val="2"/>
        <charset val="1"/>
      </rPr>
      <t xml:space="preserve"> sheets (for each round, as the rounds are played):</t>
    </r>
  </si>
  <si>
    <r>
      <rPr>
        <sz val="10"/>
        <rFont val="Arial"/>
        <family val="0"/>
        <charset val="1"/>
      </rPr>
      <t xml:space="preserve"># = Player Number, to be used to seat players for each round. These are the Player Numbers from the </t>
    </r>
    <r>
      <rPr>
        <b val="true"/>
        <sz val="10"/>
        <rFont val="Arial"/>
        <family val="2"/>
        <charset val="1"/>
      </rPr>
      <t xml:space="preserve">"Methuselahs"</t>
    </r>
    <r>
      <rPr>
        <sz val="10"/>
        <rFont val="Arial"/>
        <family val="2"/>
        <charset val="1"/>
      </rPr>
      <t xml:space="preserve"> sheet, and should be entered manually for each round. [</t>
    </r>
    <r>
      <rPr>
        <b val="true"/>
        <sz val="10"/>
        <rFont val="Arial"/>
        <family val="2"/>
        <charset val="1"/>
      </rPr>
      <t xml:space="preserve">Note:</t>
    </r>
    <r>
      <rPr>
        <sz val="10"/>
        <rFont val="Arial"/>
        <family val="2"/>
        <charset val="1"/>
      </rPr>
      <t xml:space="preserve"> If you have are running a 3+F tournament, the player seating will be automatically entered from the </t>
    </r>
    <r>
      <rPr>
        <b val="true"/>
        <sz val="10"/>
        <rFont val="Arial"/>
        <family val="2"/>
        <charset val="1"/>
      </rPr>
      <t xml:space="preserve">"Optimal Seating"</t>
    </r>
    <r>
      <rPr>
        <sz val="10"/>
        <rFont val="Arial"/>
        <family val="2"/>
        <charset val="1"/>
      </rPr>
      <t xml:space="preserve"> sheet. You can override these values (to handle ejections or additions) by entering the numbers manually. ]</t>
    </r>
  </si>
  <si>
    <r>
      <rPr>
        <sz val="10"/>
        <rFont val="Arial"/>
        <family val="0"/>
        <charset val="1"/>
      </rPr>
      <t xml:space="preserve">Player First Name and Player Last Name = This will be filled in automatically from the </t>
    </r>
    <r>
      <rPr>
        <b val="true"/>
        <sz val="10"/>
        <rFont val="Arial"/>
        <family val="2"/>
        <charset val="1"/>
      </rPr>
      <t xml:space="preserve">"Methuselah"</t>
    </r>
    <r>
      <rPr>
        <sz val="10"/>
        <rFont val="Arial"/>
        <family val="2"/>
        <charset val="1"/>
      </rPr>
      <t xml:space="preserve"> sheet information.</t>
    </r>
  </si>
  <si>
    <t xml:space="preserve">Table Number = The number of the table for this group of 5 (or 4) players. As many tables as possible should have 5 players, with all others having 4 players. 3 player and 6 player tables are not permitted under V:EKN rules. This will fill in automatically.</t>
  </si>
  <si>
    <t xml:space="preserve">GW = Game Win. This is calculated automatically, using V:EKN rules.</t>
  </si>
  <si>
    <r>
      <rPr>
        <sz val="10"/>
        <rFont val="Arial"/>
        <family val="0"/>
        <charset val="1"/>
      </rPr>
      <t xml:space="preserve">VPs = Victory Points. These must be entered manually upon completion of the round, and will flow automatically to the </t>
    </r>
    <r>
      <rPr>
        <b val="true"/>
        <sz val="10"/>
        <rFont val="Arial"/>
        <family val="2"/>
        <charset val="1"/>
      </rPr>
      <t xml:space="preserve">"Methuselahs"</t>
    </r>
    <r>
      <rPr>
        <sz val="10"/>
        <rFont val="Arial"/>
        <family val="2"/>
        <charset val="1"/>
      </rPr>
      <t xml:space="preserve"> sheet. [Note: You may leave VPs blank for a player who scores no VPs.]</t>
    </r>
  </si>
  <si>
    <r>
      <rPr>
        <sz val="10"/>
        <rFont val="Arial"/>
        <family val="0"/>
        <charset val="1"/>
      </rP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val="true"/>
        <sz val="10"/>
        <rFont val="Arial"/>
        <family val="2"/>
        <charset val="1"/>
      </rPr>
      <t xml:space="preserve">"Methuselahs"</t>
    </r>
    <r>
      <rPr>
        <sz val="10"/>
        <rFont val="Arial"/>
        <family val="2"/>
        <charset val="1"/>
      </rPr>
      <t xml:space="preserve"> sheet. </t>
    </r>
  </si>
  <si>
    <t xml:space="preserve">Table Rank = The player's Ranking at the table after the completion of the round (after Victory Points [VPs] are manually entered). This is calculated automatically, and it is used to calculate Tournament Points (TPs) automatically.</t>
  </si>
  <si>
    <t xml:space="preserve">Round Start Time and End Time = These fields are provided so that you may track the length of each round. This is useful when the tournament rounds have time limits.</t>
  </si>
  <si>
    <r>
      <rPr>
        <i val="true"/>
        <sz val="10"/>
        <rFont val="Arial"/>
        <family val="2"/>
        <charset val="1"/>
      </rPr>
      <t xml:space="preserve">Seat the Players for the Final Round and enter the Player numbers on the </t>
    </r>
    <r>
      <rPr>
        <b val="true"/>
        <i val="true"/>
        <sz val="10"/>
        <rFont val="Arial"/>
        <family val="2"/>
        <charset val="1"/>
      </rPr>
      <t xml:space="preserve">"Final Round"</t>
    </r>
    <r>
      <rPr>
        <i val="true"/>
        <sz val="10"/>
        <rFont val="Arial"/>
        <family val="2"/>
        <charset val="1"/>
      </rPr>
      <t xml:space="preserve"> sheet.</t>
    </r>
  </si>
  <si>
    <r>
      <rPr>
        <sz val="10"/>
        <rFont val="Arial"/>
        <family val="0"/>
        <charset val="1"/>
      </rPr>
      <t xml:space="preserve">The </t>
    </r>
    <r>
      <rPr>
        <b val="true"/>
        <sz val="10"/>
        <rFont val="Arial"/>
        <family val="2"/>
        <charset val="1"/>
      </rPr>
      <t xml:space="preserve">"Final Round"</t>
    </r>
    <r>
      <rPr>
        <sz val="10"/>
        <rFont val="Arial"/>
        <family val="2"/>
        <charset val="1"/>
      </rPr>
      <t xml:space="preserve"> sheet is different from the other </t>
    </r>
    <r>
      <rPr>
        <b val="true"/>
        <sz val="10"/>
        <rFont val="Arial"/>
        <family val="2"/>
        <charset val="1"/>
      </rPr>
      <t xml:space="preserve">"Round"</t>
    </r>
    <r>
      <rPr>
        <sz val="10"/>
        <rFont val="Arial"/>
        <family val="2"/>
        <charset val="1"/>
      </rPr>
      <t xml:space="preserve"> sheets. There are two sections for the Players on this sheet:</t>
    </r>
  </si>
  <si>
    <t xml:space="preserve">a.</t>
  </si>
  <si>
    <r>
      <rPr>
        <sz val="10"/>
        <rFont val="Arial"/>
        <family val="0"/>
        <charset val="1"/>
      </rPr>
      <t xml:space="preserve">"Current Leaders"/"Finalists" section: The top section lists the </t>
    </r>
    <r>
      <rPr>
        <i val="true"/>
        <sz val="10"/>
        <rFont val="Arial"/>
        <family val="2"/>
        <charset val="1"/>
      </rPr>
      <t xml:space="preserve">Current Leaders</t>
    </r>
    <r>
      <rPr>
        <sz val="10"/>
        <rFont val="Arial"/>
        <family val="2"/>
        <charset val="1"/>
      </rPr>
      <t xml:space="preserve"> in the tournament. This will change to </t>
    </r>
    <r>
      <rPr>
        <i val="true"/>
        <sz val="10"/>
        <rFont val="Arial"/>
        <family val="2"/>
        <charset val="1"/>
      </rPr>
      <t xml:space="preserve">Finalists</t>
    </r>
    <r>
      <rPr>
        <sz val="10"/>
        <rFont val="Arial"/>
        <family val="2"/>
        <charset val="1"/>
      </rPr>
      <t xml:space="preserve"> when all preliminary rounds have been posted. No changes can be made to this section. If a Finalist becomes ineligible for any reason (disqualification or self-withdrawal), use the DQ Flag on the </t>
    </r>
    <r>
      <rPr>
        <b val="true"/>
        <sz val="10"/>
        <rFont val="Arial"/>
        <family val="2"/>
        <charset val="1"/>
      </rPr>
      <t xml:space="preserve">"Methuselahs"</t>
    </r>
    <r>
      <rPr>
        <sz val="10"/>
        <rFont val="Arial"/>
        <family val="2"/>
        <charset val="1"/>
      </rPr>
      <t xml:space="preserve"> sheet to eliminate the Player from contention. Disqualified players will not show up on the </t>
    </r>
    <r>
      <rPr>
        <b val="true"/>
        <sz val="10"/>
        <rFont val="Arial"/>
        <family val="2"/>
        <charset val="1"/>
      </rPr>
      <t xml:space="preserve">"Final Round"</t>
    </r>
    <r>
      <rPr>
        <sz val="10"/>
        <rFont val="Arial"/>
        <family val="2"/>
        <charset val="1"/>
      </rPr>
      <t xml:space="preserve"> sheet.</t>
    </r>
  </si>
  <si>
    <t xml:space="preserve">b.</t>
  </si>
  <si>
    <r>
      <rPr>
        <sz val="10"/>
        <rFont val="Arial"/>
        <family val="0"/>
        <charset val="1"/>
      </rP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val="true"/>
        <sz val="10"/>
        <rFont val="Arial"/>
        <family val="2"/>
        <charset val="1"/>
      </rPr>
      <t xml:space="preserve">"Final Round"</t>
    </r>
    <r>
      <rPr>
        <sz val="10"/>
        <rFont val="Arial"/>
        <family val="2"/>
        <charset val="1"/>
      </rPr>
      <t xml:space="preserve"> sheet.</t>
    </r>
  </si>
  <si>
    <t xml:space="preserve">Player First Name, Player Last Name, and Table Number (1) will be completed automatically.</t>
  </si>
  <si>
    <t xml:space="preserve">At the end of the round, enter the VPs for each Player.</t>
  </si>
  <si>
    <r>
      <rPr>
        <sz val="10"/>
        <rFont val="Arial"/>
        <family val="0"/>
        <charset val="1"/>
      </rPr>
      <t xml:space="preserve">[</t>
    </r>
    <r>
      <rPr>
        <b val="true"/>
        <sz val="10"/>
        <rFont val="Arial"/>
        <family val="2"/>
        <charset val="1"/>
      </rPr>
      <t xml:space="preserve">Note</t>
    </r>
    <r>
      <rPr>
        <sz val="10"/>
        <rFont val="Arial"/>
        <family val="2"/>
        <charset val="1"/>
      </rPr>
      <t xml:space="preserve">: The </t>
    </r>
    <r>
      <rPr>
        <b val="true"/>
        <sz val="10"/>
        <rFont val="Arial"/>
        <family val="2"/>
        <charset val="1"/>
      </rPr>
      <t xml:space="preserve">"Methuselahs"</t>
    </r>
    <r>
      <rPr>
        <sz val="10"/>
        <rFont val="Arial"/>
        <family val="2"/>
        <charset val="1"/>
      </rPr>
      <t xml:space="preserve"> sheet will now accurately reflect the Final Rank of all Players in the tournament.]</t>
    </r>
  </si>
  <si>
    <t xml:space="preserve">Post-Tournament Procedures</t>
  </si>
  <si>
    <r>
      <rPr>
        <i val="true"/>
        <sz val="10"/>
        <rFont val="Arial"/>
        <family val="2"/>
        <charset val="1"/>
      </rPr>
      <t xml:space="preserve">Enter any notes, warnings, or miscellaneous information into the </t>
    </r>
    <r>
      <rPr>
        <b val="true"/>
        <i val="true"/>
        <sz val="10"/>
        <rFont val="Arial"/>
        <family val="2"/>
        <charset val="1"/>
      </rPr>
      <t xml:space="preserve">"Notes"</t>
    </r>
    <r>
      <rPr>
        <i val="true"/>
        <sz val="10"/>
        <rFont val="Arial"/>
        <family val="2"/>
        <charset val="1"/>
      </rPr>
      <t xml:space="preserve"> sheet.</t>
    </r>
  </si>
  <si>
    <r>
      <rPr>
        <sz val="10"/>
        <rFont val="Arial"/>
        <family val="2"/>
        <charset val="1"/>
      </rPr>
      <t xml:space="preserve">On the </t>
    </r>
    <r>
      <rPr>
        <b val="true"/>
        <sz val="10"/>
        <rFont val="Arial"/>
        <family val="2"/>
        <charset val="1"/>
      </rPr>
      <t xml:space="preserve">"Notes"</t>
    </r>
    <r>
      <rPr>
        <sz val="10"/>
        <rFont val="Arial"/>
        <family val="2"/>
        <charset val="1"/>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Vincent Ripoll, the V:TES Net Rep (</t>
    </r>
    <r>
      <rPr>
        <b val="true"/>
        <u val="single"/>
        <sz val="10"/>
        <rFont val="Arial"/>
        <family val="2"/>
        <charset val="1"/>
      </rPr>
      <t xml:space="preserve">vtesratings@gmail.com</t>
    </r>
    <r>
      <rPr>
        <sz val="10"/>
        <rFont val="Arial"/>
        <family val="2"/>
        <charset val="1"/>
      </rPr>
      <t xml:space="preserve">) about rulings that you made during the tournament.</t>
    </r>
  </si>
  <si>
    <t xml:space="preserve">Review The Archon to ensure accuracy. This is very important!</t>
  </si>
  <si>
    <r>
      <rPr>
        <sz val="10"/>
        <rFont val="Arial"/>
        <family val="0"/>
        <charset val="1"/>
      </rPr>
      <t xml:space="preserve">Perform a thorough check of The Archon to ensure that you have entered all the data correctly. Look particularly at the </t>
    </r>
    <r>
      <rPr>
        <b val="true"/>
        <sz val="10"/>
        <rFont val="Arial"/>
        <family val="2"/>
        <charset val="1"/>
      </rPr>
      <t xml:space="preserve">"Methuselahs"</t>
    </r>
    <r>
      <rPr>
        <sz val="10"/>
        <rFont val="Arial"/>
        <family val="2"/>
        <charset val="1"/>
      </rPr>
      <t xml:space="preserve"> sheet, the </t>
    </r>
    <r>
      <rPr>
        <b val="true"/>
        <sz val="10"/>
        <rFont val="Arial"/>
        <family val="2"/>
        <charset val="1"/>
      </rPr>
      <t xml:space="preserve">"Round"</t>
    </r>
    <r>
      <rPr>
        <sz val="10"/>
        <rFont val="Arial"/>
        <family val="2"/>
        <charset val="1"/>
      </rPr>
      <t xml:space="preserve"> sheets (all of them), and the </t>
    </r>
    <r>
      <rPr>
        <b val="true"/>
        <sz val="10"/>
        <rFont val="Arial"/>
        <family val="2"/>
        <charset val="1"/>
      </rPr>
      <t xml:space="preserve">"Standings"</t>
    </r>
    <r>
      <rPr>
        <sz val="10"/>
        <rFont val="Arial"/>
        <family val="2"/>
        <charset val="1"/>
      </rPr>
      <t xml:space="preserve"> sheet. We want to report good data!</t>
    </r>
  </si>
  <si>
    <r>
      <rPr>
        <sz val="10"/>
        <rFont val="Arial"/>
        <family val="2"/>
        <charset val="1"/>
      </rPr>
      <t xml:space="preserve">When you are sure that The Archon data is correct, submit the Archon on the V:EKN Event module through your event page ( https://www.vekn.net/event-calendar ). The module can detect a few errors, so be sure to read the error messages it reports in red. Only after this will the rankings of the players be updated. If you have any trouble submitting the archon, please contact the </t>
    </r>
    <r>
      <rPr>
        <b val="true"/>
        <sz val="10"/>
        <rFont val="Arial"/>
        <family val="2"/>
        <charset val="1"/>
      </rPr>
      <t xml:space="preserve">Ratings Coordinator</t>
    </r>
    <r>
      <rPr>
        <sz val="10"/>
        <rFont val="Arial"/>
        <family val="2"/>
        <charset val="1"/>
      </rPr>
      <t xml:space="preserve"> at </t>
    </r>
    <r>
      <rPr>
        <b val="true"/>
        <u val="single"/>
        <sz val="10"/>
        <rFont val="Arial"/>
        <family val="2"/>
        <charset val="1"/>
      </rPr>
      <t xml:space="preserve">vtesratings@gmail.com</t>
    </r>
  </si>
  <si>
    <t xml:space="preserve">Send comments about this system to Vincent Ripoll, the current maintainer of the Archon.</t>
  </si>
  <si>
    <r>
      <rPr>
        <sz val="10"/>
        <rFont val="Arial"/>
        <family val="2"/>
        <charset val="1"/>
      </rPr>
      <t xml:space="preserve">I would greatly appreciate any comments that you might have, either positive or negative, regarding this system. After you have used this system at a tournament, please send an email to me at </t>
    </r>
    <r>
      <rPr>
        <b val="true"/>
        <u val="single"/>
        <sz val="10"/>
        <rFont val="Arial"/>
        <family val="2"/>
        <charset val="1"/>
      </rPr>
      <t xml:space="preserve">vtesratings@gmail.com</t>
    </r>
    <r>
      <rPr>
        <sz val="10"/>
        <rFont val="Arial"/>
        <family val="2"/>
        <charset val="1"/>
      </rPr>
      <t xml:space="preserve">, and let me know what you thought. Good suggestions may find their way into a later version of The Archon.</t>
    </r>
  </si>
  <si>
    <t xml:space="preserve">Event Name:</t>
  </si>
  <si>
    <t xml:space="preserve">Russian Nationals 2026</t>
  </si>
  <si>
    <t xml:space="preserve">Event Date (DD-MON-YY):</t>
  </si>
  <si>
    <t xml:space="preserve">Date Report due at V:EKN:</t>
  </si>
  <si>
    <t xml:space="preserve">Organizer:</t>
  </si>
  <si>
    <r>
      <rPr>
        <sz val="10"/>
        <rFont val="Arial"/>
        <family val="2"/>
        <charset val="1"/>
      </rPr>
      <t xml:space="preserve">Anatoly </t>
    </r>
    <r>
      <rPr>
        <sz val="10"/>
        <rFont val="Arial"/>
        <family val="0"/>
        <charset val="1"/>
      </rPr>
      <t xml:space="preserve">Chuhvicheff</t>
    </r>
  </si>
  <si>
    <t xml:space="preserve">City:</t>
  </si>
  <si>
    <t xml:space="preserve">Sankt-Petersburg</t>
  </si>
  <si>
    <t xml:space="preserve">Format (Constructed/Limited):</t>
  </si>
  <si>
    <t xml:space="preserve">Constructed</t>
  </si>
  <si>
    <t xml:space="preserve">Limited</t>
  </si>
  <si>
    <t xml:space="preserve">Level (Normal/Qualifier/Championship/Nationals)</t>
  </si>
  <si>
    <t xml:space="preserve">National Championship</t>
  </si>
  <si>
    <t xml:space="preserve">Standard Constructed</t>
  </si>
  <si>
    <t xml:space="preserve">National Qualifier</t>
  </si>
  <si>
    <t xml:space="preserve">Continental Qualifier</t>
  </si>
  <si>
    <t xml:space="preserve">Continental Championship</t>
  </si>
  <si>
    <t xml:space="preserve">Grand Prix</t>
  </si>
  <si>
    <t xml:space="preserve">Storyline</t>
  </si>
  <si>
    <t xml:space="preserve">Demo</t>
  </si>
  <si>
    <t xml:space="preserve">Unsanctioned Tournament</t>
  </si>
  <si>
    <t xml:space="preserve">Number of Players:</t>
  </si>
  <si>
    <t xml:space="preserve">Number of Rounds (including final):</t>
  </si>
  <si>
    <t xml:space="preserve">Number of Event Matches:</t>
  </si>
  <si>
    <t xml:space="preserve">Number of New Members:</t>
  </si>
  <si>
    <t xml:space="preserve">Number of Warnings Issued:</t>
  </si>
  <si>
    <t xml:space="preserve">Number of Disqualifications:</t>
  </si>
  <si>
    <t xml:space="preserve">Multi-Judge System Used?</t>
  </si>
  <si>
    <t xml:space="preserve">no</t>
  </si>
  <si>
    <t xml:space="preserve">Head Judge:</t>
  </si>
  <si>
    <t xml:space="preserve">Denis Privalov</t>
  </si>
  <si>
    <t xml:space="preserve">Assistant Judges:</t>
  </si>
  <si>
    <t xml:space="preserve">champ</t>
  </si>
  <si>
    <t xml:space="preserve">nat</t>
  </si>
  <si>
    <t xml:space="preserve">norm</t>
  </si>
  <si>
    <t xml:space="preserve">qual</t>
  </si>
  <si>
    <t xml:space="preserve">reg</t>
  </si>
  <si>
    <t xml:space="preserve">Coef:</t>
  </si>
  <si>
    <t xml:space="preserve">Player Information</t>
  </si>
  <si>
    <t xml:space="preserve">players entered</t>
  </si>
  <si>
    <t xml:space="preserve">Player</t>
  </si>
  <si>
    <t xml:space="preserve">V:EKN</t>
  </si>
  <si>
    <t xml:space="preserve">DQ</t>
  </si>
  <si>
    <t xml:space="preserve">Results - Rnds 1, 2, 3</t>
  </si>
  <si>
    <t xml:space="preserve">Status</t>
  </si>
  <si>
    <t xml:space="preserve">Coin</t>
  </si>
  <si>
    <t xml:space="preserve">Adjusted</t>
  </si>
  <si>
    <t xml:space="preserve">VP</t>
  </si>
  <si>
    <t xml:space="preserve">TP</t>
  </si>
  <si>
    <t xml:space="preserve">Real</t>
  </si>
  <si>
    <t xml:space="preserve">Flag</t>
  </si>
  <si>
    <t xml:space="preserve">Final</t>
  </si>
  <si>
    <t xml:space="preserve">CurRank</t>
  </si>
  <si>
    <t xml:space="preserve">P# ties</t>
  </si>
  <si>
    <t xml:space="preserve">Distinct</t>
  </si>
  <si>
    <t xml:space="preserve">Rating</t>
  </si>
  <si>
    <t xml:space="preserve">Num.</t>
  </si>
  <si>
    <t xml:space="preserve">First Name</t>
  </si>
  <si>
    <t xml:space="preserve">Last Name</t>
  </si>
  <si>
    <t xml:space="preserve">City</t>
  </si>
  <si>
    <t xml:space="preserve"># rnds</t>
  </si>
  <si>
    <t xml:space="preserve">GWs</t>
  </si>
  <si>
    <t xml:space="preserve">VPs</t>
  </si>
  <si>
    <t xml:space="preserve">TPs</t>
  </si>
  <si>
    <t xml:space="preserve">Rank</t>
  </si>
  <si>
    <t xml:space="preserve">for Final</t>
  </si>
  <si>
    <t xml:space="preserve">Ranking</t>
  </si>
  <si>
    <t xml:space="preserve">Ties</t>
  </si>
  <si>
    <t xml:space="preserve">Num</t>
  </si>
  <si>
    <t xml:space="preserve">Bonus</t>
  </si>
  <si>
    <t xml:space="preserve">Points</t>
  </si>
  <si>
    <t xml:space="preserve">Target Rank</t>
  </si>
  <si>
    <t xml:space="preserve">#</t>
  </si>
  <si>
    <t xml:space="preserve">Name</t>
  </si>
  <si>
    <t xml:space="preserve">Prelim GWs</t>
  </si>
  <si>
    <t xml:space="preserve">Prelim VPs</t>
  </si>
  <si>
    <t xml:space="preserve">Final VPs</t>
  </si>
  <si>
    <t xml:space="preserve">Round Start Time:</t>
  </si>
  <si>
    <t xml:space="preserve">Round 1</t>
  </si>
  <si>
    <t xml:space="preserve">Round End Time:</t>
  </si>
  <si>
    <t xml:space="preserve">Table Seating</t>
  </si>
  <si>
    <t xml:space="preserve">Round Results</t>
  </si>
  <si>
    <t xml:space="preserve">The arduous formulas for "Tournament Point" calculation... :)</t>
  </si>
  <si>
    <t xml:space="preserve">VP Validity Checking</t>
  </si>
  <si>
    <t xml:space="preserve">Player First Name</t>
  </si>
  <si>
    <t xml:space="preserve">Player Last Name</t>
  </si>
  <si>
    <t xml:space="preserve">Table#</t>
  </si>
  <si>
    <t xml:space="preserve">GW</t>
  </si>
  <si>
    <t xml:space="preserve">Tbl Rank</t>
  </si>
  <si>
    <t xml:space="preserve">#@T</t>
  </si>
  <si>
    <t xml:space="preserve">RawRank</t>
  </si>
  <si>
    <t xml:space="preserve">TPBase</t>
  </si>
  <si>
    <t xml:space="preserve">TP-2</t>
  </si>
  <si>
    <t xml:space="preserve">TP-3</t>
  </si>
  <si>
    <t xml:space="preserve">TP-4</t>
  </si>
  <si>
    <t xml:space="preserve">TP-5</t>
  </si>
  <si>
    <t xml:space="preserve">TPcal</t>
  </si>
  <si>
    <t xml:space="preserve">TPshare</t>
  </si>
  <si>
    <t xml:space="preserve">#P</t>
  </si>
  <si>
    <t xml:space="preserve">Ceil(VP)</t>
  </si>
  <si>
    <t xml:space="preserve">Sum(Ceil)</t>
  </si>
  <si>
    <t xml:space="preserve">RawTblRank</t>
  </si>
  <si>
    <t xml:space="preserve">AdjRank</t>
  </si>
  <si>
    <t xml:space="preserve">Re-Rank</t>
  </si>
  <si>
    <t xml:space="preserve">DCI#</t>
  </si>
  <si>
    <t xml:space="preserve">Round 2</t>
  </si>
  <si>
    <t xml:space="preserve">Round#</t>
  </si>
  <si>
    <t xml:space="preserve">Round 3</t>
  </si>
  <si>
    <t xml:space="preserve">Final Round</t>
  </si>
  <si>
    <t xml:space="preserve">Rating Coef</t>
  </si>
  <si>
    <t xml:space="preserve">Place</t>
  </si>
  <si>
    <t xml:space="preserve">Results</t>
  </si>
  <si>
    <t xml:space="preserve">Prelim Rank</t>
  </si>
  <si>
    <t xml:space="preserve">Final Rank</t>
  </si>
  <si>
    <t xml:space="preserve">Override</t>
  </si>
  <si>
    <t xml:space="preserve">Override a "pending" designation for player drops/ejections and other odd VP situations.</t>
  </si>
  <si>
    <t xml:space="preserve">Round</t>
  </si>
  <si>
    <t xml:space="preserve">(F for Final)</t>
  </si>
  <si>
    <t xml:space="preserve">Table</t>
  </si>
  <si>
    <t xml:space="preserve">ID</t>
  </si>
  <si>
    <t xml:space="preserve">Explanation</t>
  </si>
  <si>
    <t xml:space="preserve">Games</t>
  </si>
  <si>
    <t xml:space="preserve">Total</t>
  </si>
  <si>
    <t xml:space="preserve">Played</t>
  </si>
  <si>
    <t xml:space="preserve">Won</t>
  </si>
  <si>
    <t xml:space="preserve">Tournament Notes:</t>
  </si>
  <si>
    <t xml:space="preserve">V:TES Optimal Tournament Seating</t>
  </si>
  <si>
    <t xml:space="preserve">If this seating doesn't fit you, please let us know:</t>
  </si>
  <si>
    <t xml:space="preserve">The following coordinator aid provides "optimal" seating arrangements given the number of players.</t>
  </si>
  <si>
    <t xml:space="preserve">These arrangements are "optimal" based on how well they meet the guidelines specified in the V:EKN Tournament Rules.</t>
  </si>
  <si>
    <t xml:space="preserve">Players</t>
  </si>
  <si>
    <t xml:space="preserve">Players (2 rounds each)</t>
  </si>
  <si>
    <t xml:space="preserve">For a complete list of criteria, see https://groups.google.com/g/rec.games.trading-cards.jyhad/c/4YivYLDVYQc/m/CCH-ZBU5UiUJ</t>
  </si>
  <si>
    <t xml:space="preserve">In addition to the basic rules of Optimal Seating,</t>
  </si>
  <si>
    <t xml:space="preserve">This chart attempts to increase the number of</t>
  </si>
  <si>
    <t xml:space="preserve">new opponents faced in the 2nd round.</t>
  </si>
  <si>
    <t xml:space="preserve">This page was created by David Tatu and Kevin Mergen.</t>
  </si>
  <si>
    <t xml:space="preserve">vtesratings@gmail.com</t>
  </si>
  <si>
    <t xml:space="preserve">Optimal Seating Criteria, with additional previously-unformalized criteria included:</t>
  </si>
  <si>
    <t xml:space="preserve">1. No pair of players repeat their predator-prey relationship. This is mandatory, by the VEKN rules.</t>
  </si>
  <si>
    <t xml:space="preserve">2. No pair of players share a table through all two rounds, when possible. (N/A in some 2R event.)</t>
  </si>
  <si>
    <t xml:space="preserve">3. Available VPs are equitably distributed.</t>
  </si>
  <si>
    <t xml:space="preserve">4. No pair of players share a table more often than necessary.</t>
  </si>
  <si>
    <t xml:space="preserve">5. A player doesn't sit in the fifth seat more than once.</t>
  </si>
  <si>
    <t xml:space="preserve">6. No pair of players repeat the same relative position[*], when possible.</t>
  </si>
  <si>
    <t xml:space="preserve">7. A player doesn't play in the same seat position, if possible.</t>
  </si>
  <si>
    <t xml:space="preserve">8. Starting transfers are equitably distributed. [NOAL]</t>
  </si>
  <si>
    <t xml:space="preserve">9. No pair of players repeat the same relative position group[^], when possible.</t>
  </si>
  <si>
    <t xml:space="preserve">[*] "relative position" relationship values:</t>
  </si>
  <si>
    <t xml:space="preserve">A) prey</t>
  </si>
  <si>
    <t xml:space="preserve">B) predator</t>
  </si>
  <si>
    <t xml:space="preserve">C) cross-table at a 4-player</t>
  </si>
  <si>
    <t xml:space="preserve">D) grand-prey at a 5</t>
  </si>
  <si>
    <t xml:space="preserve">E) grand-predator at a 5</t>
  </si>
  <si>
    <t xml:space="preserve">Note that repeating A and repeating B is already handled (prohibited) by criterion #1.</t>
  </si>
  <si>
    <t xml:space="preserve">[^] "relative position group" values:</t>
  </si>
  <si>
    <t xml:space="preserve">i) Adjacent (prey or predator)</t>
  </si>
  <si>
    <t xml:space="preserve">ii) Not adjacent</t>
  </si>
  <si>
    <t xml:space="preserve">--</t>
  </si>
  <si>
    <t xml:space="preserve">LSJ was the V:TES Net.Rep for White Wolf, Inc.</t>
  </si>
  <si>
    <t xml:space="preserve">Links to revised rulebook, rulings, errata, and tournament rules:</t>
  </si>
  <si>
    <t xml:space="preserve">Mar 24 2002</t>
  </si>
  <si>
    <t xml:space="preserve">V:TES "Tournament Point" Matrix</t>
  </si>
  <si>
    <t xml:space="preserve">5 PLAYER TABLES</t>
  </si>
  <si>
    <t xml:space="preserve">4 PLAYER TABLES</t>
  </si>
  <si>
    <t xml:space="preserve">Table Rank</t>
  </si>
</sst>
</file>

<file path=xl/styles.xml><?xml version="1.0" encoding="utf-8"?>
<styleSheet xmlns="http://schemas.openxmlformats.org/spreadsheetml/2006/main">
  <numFmts count="10">
    <numFmt numFmtId="164" formatCode="General"/>
    <numFmt numFmtId="165" formatCode="0"/>
    <numFmt numFmtId="166" formatCode="d/\ mmm\ yy"/>
    <numFmt numFmtId="167" formatCode="0;[RED]&quot;DQ&quot;"/>
    <numFmt numFmtId="168" formatCode="@"/>
    <numFmt numFmtId="169" formatCode="hh:mm\ AM/PM"/>
    <numFmt numFmtId="170" formatCode="mm:ss.0"/>
    <numFmt numFmtId="171" formatCode="&quot;GW&quot;;&quot;&quot;;&quot;&quot;"/>
    <numFmt numFmtId="172" formatCode="0;\(0\);&quot;pending&quot;"/>
    <numFmt numFmtId="173" formatCode="dd/mmm/yy"/>
  </numFmts>
  <fonts count="46">
    <font>
      <sz val="10"/>
      <name val="Arial"/>
      <family val="0"/>
      <charset val="1"/>
    </font>
    <font>
      <sz val="10"/>
      <name val="Arial"/>
      <family val="0"/>
    </font>
    <font>
      <sz val="10"/>
      <name val="Arial"/>
      <family val="0"/>
    </font>
    <font>
      <sz val="10"/>
      <name val="Arial"/>
      <family val="0"/>
    </font>
    <font>
      <b val="true"/>
      <i val="true"/>
      <sz val="36"/>
      <color rgb="FFDD0806"/>
      <name val="Times New Roman"/>
      <family val="1"/>
      <charset val="1"/>
    </font>
    <font>
      <b val="true"/>
      <i val="true"/>
      <sz val="12"/>
      <color rgb="FFDD0806"/>
      <name val="Times New Roman"/>
      <family val="1"/>
      <charset val="1"/>
    </font>
    <font>
      <sz val="20"/>
      <name val="Arial"/>
      <family val="2"/>
      <charset val="1"/>
    </font>
    <font>
      <i val="true"/>
      <sz val="8"/>
      <name val="Arial"/>
      <family val="2"/>
      <charset val="1"/>
    </font>
    <font>
      <b val="true"/>
      <sz val="8"/>
      <name val="Arial"/>
      <family val="2"/>
      <charset val="1"/>
    </font>
    <font>
      <sz val="8"/>
      <name val="Arial"/>
      <family val="2"/>
      <charset val="1"/>
    </font>
    <font>
      <sz val="9"/>
      <name val="Arial"/>
      <family val="2"/>
      <charset val="1"/>
    </font>
    <font>
      <sz val="10"/>
      <name val="Arial"/>
      <family val="2"/>
      <charset val="1"/>
    </font>
    <font>
      <u val="single"/>
      <sz val="9"/>
      <color rgb="FF0000D4"/>
      <name val="Arial"/>
      <family val="2"/>
      <charset val="1"/>
    </font>
    <font>
      <u val="single"/>
      <sz val="6.2"/>
      <color rgb="FF0000D4"/>
      <name val="Arial"/>
      <family val="2"/>
      <charset val="1"/>
    </font>
    <font>
      <b val="true"/>
      <sz val="14"/>
      <name val="Arial"/>
      <family val="2"/>
      <charset val="1"/>
    </font>
    <font>
      <b val="true"/>
      <sz val="10"/>
      <name val="Arial"/>
      <family val="2"/>
      <charset val="1"/>
    </font>
    <font>
      <i val="true"/>
      <sz val="10"/>
      <name val="Arial"/>
      <family val="2"/>
      <charset val="1"/>
    </font>
    <font>
      <b val="true"/>
      <u val="single"/>
      <sz val="10"/>
      <name val="Arial"/>
      <family val="2"/>
      <charset val="1"/>
    </font>
    <font>
      <u val="single"/>
      <sz val="10"/>
      <color rgb="FF0000D4"/>
      <name val="Arial"/>
      <family val="2"/>
      <charset val="1"/>
    </font>
    <font>
      <b val="true"/>
      <sz val="10"/>
      <color rgb="FF222222"/>
      <name val="Arial"/>
      <family val="2"/>
      <charset val="1"/>
    </font>
    <font>
      <sz val="10"/>
      <color rgb="FFDD0806"/>
      <name val="Arial"/>
      <family val="2"/>
      <charset val="1"/>
    </font>
    <font>
      <sz val="10"/>
      <color rgb="FF333333"/>
      <name val="Arial"/>
      <family val="2"/>
      <charset val="1"/>
    </font>
    <font>
      <b val="true"/>
      <i val="true"/>
      <sz val="10"/>
      <name val="Arial"/>
      <family val="2"/>
      <charset val="1"/>
    </font>
    <font>
      <sz val="10"/>
      <name val="Arial"/>
      <family val="2"/>
    </font>
    <font>
      <b val="true"/>
      <i val="true"/>
      <u val="single"/>
      <sz val="20"/>
      <name val="Arial"/>
      <family val="2"/>
      <charset val="1"/>
    </font>
    <font>
      <sz val="12"/>
      <name val="Arial"/>
      <family val="2"/>
      <charset val="1"/>
    </font>
    <font>
      <sz val="8"/>
      <color rgb="FF000000"/>
      <name val="Times New Roman"/>
      <family val="1"/>
      <charset val="1"/>
    </font>
    <font>
      <b val="true"/>
      <sz val="8"/>
      <color rgb="FF000000"/>
      <name val="Times New Roman"/>
      <family val="1"/>
      <charset val="1"/>
    </font>
    <font>
      <b val="true"/>
      <sz val="16"/>
      <name val="Arial"/>
      <family val="2"/>
      <charset val="1"/>
    </font>
    <font>
      <b val="true"/>
      <u val="single"/>
      <sz val="14"/>
      <name val="Arial"/>
      <family val="2"/>
      <charset val="1"/>
    </font>
    <font>
      <i val="true"/>
      <sz val="12"/>
      <name val="Arial"/>
      <family val="2"/>
      <charset val="1"/>
    </font>
    <font>
      <b val="true"/>
      <sz val="12"/>
      <name val="Arial"/>
      <family val="2"/>
      <charset val="1"/>
    </font>
    <font>
      <b val="true"/>
      <sz val="9"/>
      <name val="Arial"/>
      <family val="2"/>
      <charset val="1"/>
    </font>
    <font>
      <b val="true"/>
      <sz val="10"/>
      <color rgb="FFDD0806"/>
      <name val="Arial"/>
      <family val="2"/>
      <charset val="1"/>
    </font>
    <font>
      <sz val="8"/>
      <color rgb="FFDD0806"/>
      <name val="Times New Roman"/>
      <family val="1"/>
      <charset val="1"/>
    </font>
    <font>
      <sz val="8"/>
      <color rgb="FF99CC00"/>
      <name val="Times New Roman"/>
      <family val="1"/>
      <charset val="1"/>
    </font>
    <font>
      <b val="true"/>
      <sz val="8"/>
      <color rgb="FFDD0806"/>
      <name val="Times New Roman"/>
      <family val="1"/>
      <charset val="1"/>
    </font>
    <font>
      <b val="true"/>
      <i val="true"/>
      <sz val="14"/>
      <name val="Arial"/>
      <family val="2"/>
      <charset val="1"/>
    </font>
    <font>
      <sz val="16"/>
      <name val="Arial"/>
      <family val="2"/>
      <charset val="1"/>
    </font>
    <font>
      <b val="true"/>
      <i val="true"/>
      <sz val="12"/>
      <name val="Arial"/>
      <family val="2"/>
      <charset val="1"/>
    </font>
    <font>
      <b val="true"/>
      <i val="true"/>
      <sz val="9"/>
      <name val="Arial"/>
      <family val="2"/>
      <charset val="1"/>
    </font>
    <font>
      <b val="true"/>
      <i val="true"/>
      <u val="single"/>
      <sz val="20"/>
      <name val="Times New Roman"/>
      <family val="1"/>
      <charset val="1"/>
    </font>
    <font>
      <b val="true"/>
      <i val="true"/>
      <sz val="20"/>
      <name val="Times New Roman"/>
      <family val="1"/>
      <charset val="1"/>
    </font>
    <font>
      <sz val="10"/>
      <color rgb="FFFF0000"/>
      <name val="Arial"/>
      <family val="2"/>
      <charset val="1"/>
    </font>
    <font>
      <u val="single"/>
      <sz val="12"/>
      <color rgb="FF0000D4"/>
      <name val="Arial"/>
      <family val="2"/>
      <charset val="1"/>
    </font>
    <font>
      <u val="single"/>
      <sz val="10"/>
      <color theme="10"/>
      <name val="Arial"/>
      <family val="2"/>
      <charset val="1"/>
    </font>
  </fonts>
  <fills count="6">
    <fill>
      <patternFill patternType="none"/>
    </fill>
    <fill>
      <patternFill patternType="gray125"/>
    </fill>
    <fill>
      <patternFill patternType="solid">
        <fgColor rgb="FFFFFFFF"/>
        <bgColor rgb="FFFFFFCC"/>
      </patternFill>
    </fill>
    <fill>
      <patternFill patternType="solid">
        <fgColor theme="0" tint="-0.15"/>
        <bgColor rgb="FFC0C0C0"/>
      </patternFill>
    </fill>
    <fill>
      <patternFill patternType="solid">
        <fgColor rgb="FF99CCFF"/>
        <bgColor rgb="FFC0C0C0"/>
      </patternFill>
    </fill>
    <fill>
      <patternFill patternType="solid">
        <fgColor rgb="FF5EB91E"/>
        <bgColor rgb="FF99CC00"/>
      </patternFill>
    </fill>
  </fills>
  <borders count="69">
    <border diagonalUp="false" diagonalDown="false">
      <left/>
      <right/>
      <top/>
      <bottom/>
      <diagonal/>
    </border>
    <border diagonalUp="false" diagonalDown="false">
      <left style="thick"/>
      <right/>
      <top style="thick"/>
      <bottom/>
      <diagonal/>
    </border>
    <border diagonalUp="false" diagonalDown="false">
      <left/>
      <right/>
      <top style="thick"/>
      <bottom style="thin"/>
      <diagonal/>
    </border>
    <border diagonalUp="false" diagonalDown="false">
      <left style="thin"/>
      <right style="thick"/>
      <top style="thick"/>
      <bottom style="thin"/>
      <diagonal/>
    </border>
    <border diagonalUp="false" diagonalDown="false">
      <left style="thick"/>
      <right/>
      <top/>
      <bottom/>
      <diagonal/>
    </border>
    <border diagonalUp="false" diagonalDown="false">
      <left/>
      <right/>
      <top/>
      <bottom style="thin"/>
      <diagonal/>
    </border>
    <border diagonalUp="false" diagonalDown="false">
      <left style="thin"/>
      <right style="thick"/>
      <top/>
      <bottom style="thin"/>
      <diagonal/>
    </border>
    <border diagonalUp="false" diagonalDown="false">
      <left style="thick"/>
      <right/>
      <top/>
      <bottom style="thick"/>
      <diagonal/>
    </border>
    <border diagonalUp="false" diagonalDown="false">
      <left/>
      <right/>
      <top/>
      <bottom style="thick"/>
      <diagonal/>
    </border>
    <border diagonalUp="false" diagonalDown="false">
      <left style="thin"/>
      <right style="thick"/>
      <top/>
      <bottom style="thick"/>
      <diagonal/>
    </border>
    <border diagonalUp="false" diagonalDown="false">
      <left style="thick"/>
      <right style="thin"/>
      <top style="thick"/>
      <bottom/>
      <diagonal/>
    </border>
    <border diagonalUp="false" diagonalDown="false">
      <left style="thin"/>
      <right style="thin"/>
      <top style="thick"/>
      <bottom/>
      <diagonal/>
    </border>
    <border diagonalUp="false" diagonalDown="false">
      <left style="thick"/>
      <right style="thick"/>
      <top style="thick"/>
      <bottom/>
      <diagonal/>
    </border>
    <border diagonalUp="false" diagonalDown="false">
      <left/>
      <right/>
      <top style="thick"/>
      <bottom/>
      <diagonal/>
    </border>
    <border diagonalUp="false" diagonalDown="false">
      <left/>
      <right style="thick"/>
      <top style="thick"/>
      <bottom style="thin"/>
      <diagonal/>
    </border>
    <border diagonalUp="false" diagonalDown="false">
      <left style="thin"/>
      <right/>
      <top style="thick"/>
      <bottom/>
      <diagonal/>
    </border>
    <border diagonalUp="false" diagonalDown="false">
      <left style="thin"/>
      <right style="thick"/>
      <top style="thick"/>
      <bottom/>
      <diagonal/>
    </border>
    <border diagonalUp="false" diagonalDown="false">
      <left style="thick"/>
      <right style="thin"/>
      <top/>
      <bottom style="thick"/>
      <diagonal/>
    </border>
    <border diagonalUp="false" diagonalDown="false">
      <left style="thin"/>
      <right style="thin"/>
      <top/>
      <bottom style="thick"/>
      <diagonal/>
    </border>
    <border diagonalUp="false" diagonalDown="false">
      <left style="thick"/>
      <right style="thick"/>
      <top/>
      <bottom/>
      <diagonal/>
    </border>
    <border diagonalUp="false" diagonalDown="false">
      <left style="thick"/>
      <right style="thick"/>
      <top/>
      <bottom style="thick"/>
      <diagonal/>
    </border>
    <border diagonalUp="false" diagonalDown="false">
      <left/>
      <right style="thin"/>
      <top style="thin"/>
      <bottom style="thick"/>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thin"/>
      <right/>
      <top/>
      <bottom style="thick"/>
      <diagonal/>
    </border>
    <border diagonalUp="false" diagonalDown="false">
      <left/>
      <right style="thick"/>
      <top/>
      <bottom style="thick"/>
      <diagonal/>
    </border>
    <border diagonalUp="false" diagonalDown="false">
      <left style="thick"/>
      <right style="thin"/>
      <top style="thick"/>
      <bottom style="thin"/>
      <diagonal/>
    </border>
    <border diagonalUp="false" diagonalDown="false">
      <left style="thin"/>
      <right style="thin"/>
      <top style="thick"/>
      <bottom style="thin"/>
      <diagonal/>
    </border>
    <border diagonalUp="false" diagonalDown="false">
      <left style="thick"/>
      <right style="thick"/>
      <top style="thick"/>
      <bottom style="thin"/>
      <diagonal/>
    </border>
    <border diagonalUp="false" diagonalDown="false">
      <left/>
      <right style="thin"/>
      <top style="thick"/>
      <bottom style="thin"/>
      <diagonal/>
    </border>
    <border diagonalUp="false" diagonalDown="false">
      <left style="thick"/>
      <right style="thin"/>
      <top style="thin"/>
      <bottom style="thin"/>
      <diagonal/>
    </border>
    <border diagonalUp="false" diagonalDown="false">
      <left style="thin"/>
      <right style="thin"/>
      <top style="thin"/>
      <bottom style="thin"/>
      <diagonal/>
    </border>
    <border diagonalUp="false" diagonalDown="false">
      <left style="thin"/>
      <right style="thick"/>
      <top style="thin"/>
      <bottom style="thin"/>
      <diagonal/>
    </border>
    <border diagonalUp="false" diagonalDown="false">
      <left style="thick"/>
      <right style="thick"/>
      <top style="thin"/>
      <bottom style="thin"/>
      <diagonal/>
    </border>
    <border diagonalUp="false" diagonalDown="false">
      <left/>
      <right style="thin"/>
      <top style="thin"/>
      <bottom style="thin"/>
      <diagonal/>
    </border>
    <border diagonalUp="false" diagonalDown="false">
      <left/>
      <right style="thick"/>
      <top style="thin"/>
      <bottom style="thin"/>
      <diagonal/>
    </border>
    <border diagonalUp="false" diagonalDown="false">
      <left style="thick"/>
      <right/>
      <top style="thick"/>
      <bottom style="thick"/>
      <diagonal/>
    </border>
    <border diagonalUp="false" diagonalDown="false">
      <left/>
      <right/>
      <top style="thick"/>
      <bottom style="thick"/>
      <diagonal/>
    </border>
    <border diagonalUp="false" diagonalDown="false">
      <left/>
      <right style="thick"/>
      <top style="thick"/>
      <bottom style="thick"/>
      <diagonal/>
    </border>
    <border diagonalUp="false" diagonalDown="false">
      <left style="thick"/>
      <right style="thin"/>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style="thin"/>
      <top style="thin"/>
      <bottom style="hair"/>
      <diagonal/>
    </border>
    <border diagonalUp="false" diagonalDown="false">
      <left style="thin"/>
      <right style="thin"/>
      <top style="hair"/>
      <bottom style="thin"/>
      <diagonal/>
    </border>
    <border diagonalUp="false" diagonalDown="false">
      <left/>
      <right style="thick"/>
      <top style="thick"/>
      <bottom/>
      <diagonal/>
    </border>
    <border diagonalUp="false" diagonalDown="false">
      <left style="thick"/>
      <right style="thin"/>
      <top style="thick"/>
      <bottom style="thick"/>
      <diagonal/>
    </border>
    <border diagonalUp="false" diagonalDown="false">
      <left style="thin"/>
      <right style="thin"/>
      <top style="thick"/>
      <bottom style="thick"/>
      <diagonal/>
    </border>
    <border diagonalUp="false" diagonalDown="false">
      <left style="thin"/>
      <right/>
      <top style="thick"/>
      <bottom style="thick"/>
      <diagonal/>
    </border>
    <border diagonalUp="false" diagonalDown="false">
      <left style="thin"/>
      <right style="thick"/>
      <top style="thick"/>
      <bottom style="thick"/>
      <diagonal/>
    </border>
    <border diagonalUp="false" diagonalDown="false">
      <left/>
      <right style="thin"/>
      <top style="thick"/>
      <bottom style="thick"/>
      <diagonal/>
    </border>
    <border diagonalUp="false" diagonalDown="false">
      <left style="thin"/>
      <right/>
      <top style="thick"/>
      <bottom style="thin"/>
      <diagonal/>
    </border>
    <border diagonalUp="false" diagonalDown="false">
      <left/>
      <right style="thin"/>
      <top style="thick"/>
      <bottom/>
      <diagonal/>
    </border>
    <border diagonalUp="false" diagonalDown="false">
      <left style="thin"/>
      <right/>
      <top style="thin"/>
      <bottom style="thin"/>
      <diagonal/>
    </border>
    <border diagonalUp="false" diagonalDown="false">
      <left/>
      <right/>
      <top style="thin"/>
      <bottom style="thin"/>
      <diagonal/>
    </border>
    <border diagonalUp="false" diagonalDown="false">
      <left style="thick"/>
      <right style="thin"/>
      <top style="thin"/>
      <bottom style="thick"/>
      <diagonal/>
    </border>
    <border diagonalUp="false" diagonalDown="false">
      <left style="thin"/>
      <right/>
      <top style="thin"/>
      <bottom style="thick"/>
      <diagonal/>
    </border>
    <border diagonalUp="false" diagonalDown="false">
      <left/>
      <right/>
      <top style="thin"/>
      <bottom style="thick"/>
      <diagonal/>
    </border>
    <border diagonalUp="false" diagonalDown="false">
      <left/>
      <right style="thick"/>
      <top style="thin"/>
      <bottom style="thick"/>
      <diagonal/>
    </border>
    <border diagonalUp="false" diagonalDown="false">
      <left style="thick"/>
      <right style="thick"/>
      <top style="thick"/>
      <bottom style="thick"/>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style="double"/>
      <bottom style="thin"/>
      <diagonal/>
    </border>
    <border diagonalUp="false" diagonalDown="false">
      <left style="double"/>
      <right/>
      <top style="thin"/>
      <bottom style="thin"/>
      <diagonal/>
    </border>
    <border diagonalUp="false" diagonalDown="false">
      <left/>
      <right style="double"/>
      <top style="thin"/>
      <bottom style="thin"/>
      <diagonal/>
    </border>
    <border diagonalUp="false" diagonalDown="false">
      <left style="double"/>
      <right/>
      <top style="thin"/>
      <bottom/>
      <diagonal/>
    </border>
    <border diagonalUp="false" diagonalDown="false">
      <left/>
      <right/>
      <top style="thin"/>
      <bottom/>
      <diagonal/>
    </border>
    <border diagonalUp="false" diagonalDown="false">
      <left/>
      <right style="double"/>
      <top style="thin"/>
      <bottom/>
      <diagonal/>
    </border>
    <border diagonalUp="false" diagonalDown="false">
      <left style="double"/>
      <right style="double"/>
      <top/>
      <bottom/>
      <diagonal/>
    </border>
    <border diagonalUp="false" diagonalDown="false">
      <left style="thin">
        <color theme="0"/>
      </left>
      <right style="thin">
        <color theme="0"/>
      </right>
      <top style="thin">
        <color theme="0"/>
      </top>
      <bottom style="thin">
        <color theme="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3" fillId="0" borderId="0" applyFont="true" applyBorder="false" applyAlignment="true" applyProtection="false">
      <alignment horizontal="general" vertical="bottom" textRotation="0" wrapText="false" indent="0" shrinkToFit="false"/>
    </xf>
  </cellStyleXfs>
  <cellXfs count="49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true">
      <alignment horizontal="left" vertical="top" textRotation="0" wrapText="false" indent="0" shrinkToFit="false"/>
      <protection locked="true" hidden="false"/>
    </xf>
    <xf numFmtId="164" fontId="0" fillId="2" borderId="0" xfId="0" applyFont="false" applyBorder="true" applyAlignment="true" applyProtection="true">
      <alignment horizontal="general" vertical="top" textRotation="0" wrapText="false" indent="0" shrinkToFit="false"/>
      <protection locked="true" hidden="false"/>
    </xf>
    <xf numFmtId="164" fontId="0" fillId="2" borderId="0" xfId="0" applyFont="false" applyBorder="true" applyAlignment="true" applyProtection="true">
      <alignment horizontal="general" vertical="top" textRotation="0" wrapText="true" indent="0" shrinkToFit="false"/>
      <protection locked="true" hidden="false"/>
    </xf>
    <xf numFmtId="164" fontId="4" fillId="2" borderId="0" xfId="0" applyFont="true" applyBorder="true" applyAlignment="true" applyProtection="true">
      <alignment horizontal="left" vertical="top" textRotation="0" wrapText="false" indent="0" shrinkToFit="false"/>
      <protection locked="true" hidden="false"/>
    </xf>
    <xf numFmtId="164" fontId="6" fillId="2" borderId="0" xfId="0" applyFont="true" applyBorder="true" applyAlignment="true" applyProtection="true">
      <alignment horizontal="general" vertical="top" textRotation="0" wrapText="false" indent="0" shrinkToFit="false"/>
      <protection locked="true" hidden="false"/>
    </xf>
    <xf numFmtId="164" fontId="6" fillId="2" borderId="0" xfId="0" applyFont="true" applyBorder="true" applyAlignment="true" applyProtection="true">
      <alignment horizontal="general" vertical="top" textRotation="0" wrapText="true" indent="0" shrinkToFit="false"/>
      <protection locked="true" hidden="false"/>
    </xf>
    <xf numFmtId="164" fontId="7" fillId="2" borderId="0" xfId="0" applyFont="true" applyBorder="true" applyAlignment="true" applyProtection="true">
      <alignment horizontal="general" vertical="top" textRotation="0" wrapText="false" indent="0" shrinkToFit="false"/>
      <protection locked="true" hidden="false"/>
    </xf>
    <xf numFmtId="164" fontId="8" fillId="2" borderId="0" xfId="0" applyFont="true" applyBorder="true" applyAlignment="true" applyProtection="true">
      <alignment horizontal="left" vertical="top" textRotation="0" wrapText="false" indent="0" shrinkToFit="false"/>
      <protection locked="true" hidden="false"/>
    </xf>
    <xf numFmtId="164" fontId="9" fillId="2" borderId="0" xfId="0" applyFont="true" applyBorder="true" applyAlignment="true" applyProtection="true">
      <alignment horizontal="general" vertical="top" textRotation="0" wrapText="false" indent="0" shrinkToFit="false"/>
      <protection locked="true" hidden="false"/>
    </xf>
    <xf numFmtId="164" fontId="9" fillId="2" borderId="0" xfId="0" applyFont="true" applyBorder="true" applyAlignment="true" applyProtection="true">
      <alignment horizontal="general" vertical="top" textRotation="0" wrapText="true" indent="0" shrinkToFit="false"/>
      <protection locked="true" hidden="false"/>
    </xf>
    <xf numFmtId="164" fontId="8" fillId="2" borderId="0" xfId="0" applyFont="true" applyBorder="true" applyAlignment="true" applyProtection="true">
      <alignment horizontal="right" vertical="top" textRotation="0" wrapText="false" indent="0" shrinkToFit="false"/>
      <protection locked="true" hidden="false"/>
    </xf>
    <xf numFmtId="164" fontId="8" fillId="2" borderId="0" xfId="0" applyFont="true" applyBorder="true" applyAlignment="true" applyProtection="true">
      <alignment horizontal="general" vertical="top" textRotation="0" wrapText="false" indent="0" shrinkToFit="false"/>
      <protection locked="true" hidden="false"/>
    </xf>
    <xf numFmtId="164" fontId="10" fillId="2" borderId="0" xfId="0" applyFont="true" applyBorder="true" applyAlignment="true" applyProtection="true">
      <alignment horizontal="left" vertical="top" textRotation="0" wrapText="false" indent="0" shrinkToFit="false"/>
      <protection locked="true" hidden="false"/>
    </xf>
    <xf numFmtId="164" fontId="9" fillId="2" borderId="0" xfId="0" applyFont="true" applyBorder="true" applyAlignment="true" applyProtection="true">
      <alignment horizontal="right" vertical="top" textRotation="0" wrapText="false" indent="0" shrinkToFit="false"/>
      <protection locked="true" hidden="false"/>
    </xf>
    <xf numFmtId="164" fontId="11" fillId="2" borderId="0" xfId="0" applyFont="true" applyBorder="true" applyAlignment="true" applyProtection="true">
      <alignment horizontal="right" vertical="center" textRotation="0" wrapText="false" indent="0" shrinkToFit="false"/>
      <protection locked="true" hidden="false"/>
    </xf>
    <xf numFmtId="164" fontId="12" fillId="2" borderId="0" xfId="20" applyFont="true" applyBorder="true" applyAlignment="true" applyProtection="true">
      <alignment horizontal="left" vertical="top" textRotation="0" wrapText="false" indent="0" shrinkToFit="false"/>
      <protection locked="true" hidden="false"/>
    </xf>
    <xf numFmtId="164" fontId="9" fillId="2" borderId="0" xfId="0" applyFont="true" applyBorder="true" applyAlignment="true" applyProtection="true">
      <alignment horizontal="left" vertical="top" textRotation="0" wrapText="false" indent="0" shrinkToFit="false"/>
      <protection locked="true" hidden="false"/>
    </xf>
    <xf numFmtId="164" fontId="14" fillId="2" borderId="0" xfId="0" applyFont="true" applyBorder="true" applyAlignment="true" applyProtection="true">
      <alignment horizontal="left" vertical="top" textRotation="0" wrapText="false" indent="0" shrinkToFit="false"/>
      <protection locked="true" hidden="false"/>
    </xf>
    <xf numFmtId="164" fontId="15" fillId="2" borderId="0" xfId="0" applyFont="true" applyBorder="true" applyAlignment="true" applyProtection="true">
      <alignment horizontal="right" vertical="top" textRotation="0" wrapText="false" indent="0" shrinkToFit="false"/>
      <protection locked="true" hidden="false"/>
    </xf>
    <xf numFmtId="164" fontId="15" fillId="2" borderId="0" xfId="0" applyFont="true" applyBorder="true" applyAlignment="true" applyProtection="true">
      <alignment horizontal="left" vertical="top" textRotation="0" wrapText="false" indent="0" shrinkToFit="false"/>
      <protection locked="true" hidden="false"/>
    </xf>
    <xf numFmtId="164" fontId="16" fillId="2" borderId="0" xfId="0" applyFont="true" applyBorder="true" applyAlignment="true" applyProtection="true">
      <alignment horizontal="general" vertical="top" textRotation="0" wrapText="false" indent="0" shrinkToFit="false"/>
      <protection locked="true" hidden="false"/>
    </xf>
    <xf numFmtId="164" fontId="16" fillId="2" borderId="0" xfId="0" applyFont="true" applyBorder="true" applyAlignment="true" applyProtection="true">
      <alignment horizontal="general" vertical="top" textRotation="0" wrapText="true" indent="0" shrinkToFit="false"/>
      <protection locked="true" hidden="false"/>
    </xf>
    <xf numFmtId="164" fontId="16" fillId="2" borderId="0" xfId="0" applyFont="true" applyBorder="true" applyAlignment="true" applyProtection="true">
      <alignment horizontal="right" vertical="top" textRotation="0" wrapText="false" indent="0" shrinkToFit="false"/>
      <protection locked="true" hidden="false"/>
    </xf>
    <xf numFmtId="164" fontId="16" fillId="2" borderId="0" xfId="0" applyFont="true" applyBorder="true" applyAlignment="true" applyProtection="true">
      <alignment horizontal="right" vertical="center" textRotation="0" wrapText="false" indent="0" shrinkToFit="false"/>
      <protection locked="true" hidden="false"/>
    </xf>
    <xf numFmtId="164" fontId="17" fillId="2" borderId="0" xfId="0" applyFont="true" applyBorder="true" applyAlignment="true" applyProtection="true">
      <alignment horizontal="left" vertical="top" textRotation="0" wrapText="false" indent="0" shrinkToFit="false"/>
      <protection locked="true" hidden="false"/>
    </xf>
    <xf numFmtId="164" fontId="0" fillId="2" borderId="0" xfId="0" applyFont="true" applyBorder="true" applyAlignment="true" applyProtection="true">
      <alignment horizontal="general" vertical="top" textRotation="0" wrapText="false" indent="0" shrinkToFit="false"/>
      <protection locked="true" hidden="false"/>
    </xf>
    <xf numFmtId="164" fontId="0" fillId="2" borderId="0" xfId="0" applyFont="true" applyBorder="true" applyAlignment="true" applyProtection="true">
      <alignment horizontal="left" vertical="top" textRotation="0" wrapText="false" indent="0" shrinkToFit="false"/>
      <protection locked="true" hidden="false"/>
    </xf>
    <xf numFmtId="164" fontId="11" fillId="2" borderId="0" xfId="0" applyFont="true" applyBorder="true" applyAlignment="true" applyProtection="true">
      <alignment horizontal="general" vertical="top" textRotation="0" wrapText="true" indent="0" shrinkToFit="false"/>
      <protection locked="true" hidden="false"/>
    </xf>
    <xf numFmtId="164" fontId="13" fillId="2" borderId="0" xfId="20" applyFont="true" applyBorder="true" applyAlignment="true" applyProtection="true">
      <alignment horizontal="general" vertical="top" textRotation="0" wrapText="true" indent="0" shrinkToFit="false"/>
      <protection locked="true" hidden="false"/>
    </xf>
    <xf numFmtId="164" fontId="0" fillId="2" borderId="0" xfId="0" applyFont="true" applyBorder="true" applyAlignment="true" applyProtection="true">
      <alignment horizontal="general" vertical="top" textRotation="0" wrapText="true" indent="0" shrinkToFit="false"/>
      <protection locked="true" hidden="false"/>
    </xf>
    <xf numFmtId="164" fontId="18" fillId="2" borderId="0" xfId="20" applyFont="true" applyBorder="true" applyAlignment="true" applyProtection="true">
      <alignment horizontal="general" vertical="top" textRotation="0" wrapText="true" indent="0" shrinkToFit="false"/>
      <protection locked="true" hidden="false"/>
    </xf>
    <xf numFmtId="164" fontId="19" fillId="0" borderId="0" xfId="0" applyFont="true" applyBorder="true" applyAlignment="true" applyProtection="true">
      <alignment horizontal="general" vertical="bottom" textRotation="0" wrapText="true" indent="0" shrinkToFit="false"/>
      <protection locked="true" hidden="false"/>
    </xf>
    <xf numFmtId="165" fontId="0" fillId="2" borderId="0" xfId="0" applyFont="false" applyBorder="true" applyAlignment="true" applyProtection="true">
      <alignment horizontal="left" vertical="top" textRotation="0" wrapText="false" indent="0" shrinkToFit="false"/>
      <protection locked="true" hidden="false"/>
    </xf>
    <xf numFmtId="164" fontId="0" fillId="2" borderId="0" xfId="0" applyFont="true" applyBorder="true" applyAlignment="true" applyProtection="true">
      <alignment horizontal="right" vertical="top" textRotation="0" wrapText="false" indent="0" shrinkToFit="false"/>
      <protection locked="true" hidden="false"/>
    </xf>
    <xf numFmtId="164" fontId="0" fillId="2" borderId="0" xfId="0" applyFont="false" applyBorder="true" applyAlignment="true" applyProtection="true">
      <alignment horizontal="right" vertical="top" textRotation="0" wrapText="false" indent="0" shrinkToFit="false"/>
      <protection locked="true" hidden="false"/>
    </xf>
    <xf numFmtId="164" fontId="15" fillId="2" borderId="0" xfId="0" applyFont="true" applyBorder="true" applyAlignment="true" applyProtection="true">
      <alignment horizontal="general" vertical="top" textRotation="0" wrapText="false" indent="0" shrinkToFit="false"/>
      <protection locked="true" hidden="false"/>
    </xf>
    <xf numFmtId="165" fontId="17" fillId="2" borderId="0" xfId="0" applyFont="true" applyBorder="true" applyAlignment="true" applyProtection="true">
      <alignment horizontal="left" vertical="top" textRotation="0" wrapText="false" indent="0" shrinkToFit="false"/>
      <protection locked="true" hidden="false"/>
    </xf>
    <xf numFmtId="164" fontId="22" fillId="2" borderId="0" xfId="0" applyFont="true" applyBorder="true" applyAlignment="true" applyProtection="true">
      <alignment horizontal="general" vertical="top" textRotation="0" wrapText="true" indent="0" shrinkToFit="false"/>
      <protection locked="true" hidden="false"/>
    </xf>
    <xf numFmtId="164" fontId="15" fillId="2" borderId="0" xfId="0" applyFont="true" applyBorder="true" applyAlignment="true" applyProtection="true">
      <alignment horizontal="left"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24"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25" fillId="2" borderId="0" xfId="0" applyFont="true" applyBorder="false" applyAlignment="true" applyProtection="true">
      <alignment horizontal="general" vertical="bottom" textRotation="0" wrapText="false" indent="0" shrinkToFit="false"/>
      <protection locked="true" hidden="false"/>
    </xf>
    <xf numFmtId="164" fontId="25" fillId="2" borderId="0" xfId="0" applyFont="true" applyBorder="false" applyAlignment="true" applyProtection="true">
      <alignment horizontal="center" vertical="bottom" textRotation="0" wrapText="false" indent="0" shrinkToFit="false"/>
      <protection locked="true" hidden="false"/>
    </xf>
    <xf numFmtId="164" fontId="15" fillId="2" borderId="1" xfId="0" applyFont="true" applyBorder="true" applyAlignment="true" applyProtection="true">
      <alignment horizontal="general" vertical="bottom" textRotation="0" wrapText="false" indent="0" shrinkToFit="false"/>
      <protection locked="true" hidden="false"/>
    </xf>
    <xf numFmtId="164" fontId="22" fillId="2" borderId="2" xfId="0" applyFont="true" applyBorder="true" applyAlignment="true" applyProtection="true">
      <alignment horizontal="left" vertical="bottom" textRotation="0" wrapText="false" indent="0" shrinkToFit="false"/>
      <protection locked="false" hidden="false"/>
    </xf>
    <xf numFmtId="164" fontId="22" fillId="3" borderId="3" xfId="0" applyFont="true" applyBorder="true" applyAlignment="true" applyProtection="true">
      <alignment horizontal="left" vertical="bottom" textRotation="0" wrapText="false" indent="0" shrinkToFit="false"/>
      <protection locked="false" hidden="false"/>
    </xf>
    <xf numFmtId="164" fontId="15" fillId="4" borderId="4" xfId="0" applyFont="true" applyBorder="true" applyAlignment="true" applyProtection="true">
      <alignment horizontal="general" vertical="bottom" textRotation="0" wrapText="false" indent="0" shrinkToFit="false"/>
      <protection locked="true" hidden="false"/>
    </xf>
    <xf numFmtId="166" fontId="15" fillId="4" borderId="5" xfId="0" applyFont="true" applyBorder="true" applyAlignment="true" applyProtection="true">
      <alignment horizontal="left" vertical="bottom" textRotation="0" wrapText="false" indent="0" shrinkToFit="false"/>
      <protection locked="false" hidden="false"/>
    </xf>
    <xf numFmtId="164" fontId="15" fillId="3" borderId="6" xfId="0" applyFont="true" applyBorder="true" applyAlignment="true" applyProtection="true">
      <alignment horizontal="left" vertical="bottom" textRotation="0" wrapText="false" indent="0" shrinkToFit="false"/>
      <protection locked="false" hidden="false"/>
    </xf>
    <xf numFmtId="164" fontId="0" fillId="2" borderId="4" xfId="0" applyFont="true" applyBorder="true" applyAlignment="true" applyProtection="true">
      <alignment horizontal="general" vertical="bottom" textRotation="0" wrapText="false" indent="0" shrinkToFit="false"/>
      <protection locked="true" hidden="false"/>
    </xf>
    <xf numFmtId="166" fontId="0" fillId="2" borderId="5" xfId="0" applyFont="true" applyBorder="true" applyAlignment="true" applyProtection="true">
      <alignment horizontal="left" vertical="bottom" textRotation="0" wrapText="false" indent="0" shrinkToFit="false"/>
      <protection locked="true" hidden="false"/>
    </xf>
    <xf numFmtId="164" fontId="11" fillId="4" borderId="5" xfId="0" applyFont="true" applyBorder="true" applyAlignment="true" applyProtection="true">
      <alignment horizontal="left" vertical="bottom" textRotation="0" wrapText="false" indent="0" shrinkToFit="false"/>
      <protection locked="false" hidden="false"/>
    </xf>
    <xf numFmtId="164" fontId="11" fillId="4" borderId="6" xfId="0" applyFont="true" applyBorder="true" applyAlignment="true" applyProtection="true">
      <alignment horizontal="left" vertical="bottom" textRotation="0" wrapText="false" indent="0" shrinkToFit="false"/>
      <protection locked="false" hidden="false"/>
    </xf>
    <xf numFmtId="164" fontId="15" fillId="2" borderId="4" xfId="0" applyFont="true" applyBorder="true" applyAlignment="true" applyProtection="true">
      <alignment horizontal="general" vertical="bottom" textRotation="0" wrapText="false" indent="0" shrinkToFit="false"/>
      <protection locked="true" hidden="false"/>
    </xf>
    <xf numFmtId="164" fontId="15" fillId="2" borderId="5" xfId="0" applyFont="true" applyBorder="true" applyAlignment="true" applyProtection="true">
      <alignment horizontal="left" vertical="bottom" textRotation="0" wrapText="false" indent="0" shrinkToFit="false"/>
      <protection locked="false" hidden="false"/>
    </xf>
    <xf numFmtId="164" fontId="15" fillId="4" borderId="5" xfId="0" applyFont="true" applyBorder="true" applyAlignment="true" applyProtection="true">
      <alignment horizontal="left" vertical="bottom" textRotation="0" wrapText="false" indent="0" shrinkToFit="false"/>
      <protection locked="false" hidden="false"/>
    </xf>
    <xf numFmtId="164" fontId="0" fillId="2" borderId="5" xfId="0" applyFont="true" applyBorder="true" applyAlignment="true" applyProtection="true">
      <alignment horizontal="left" vertical="bottom" textRotation="0" wrapText="false" indent="0" shrinkToFit="false"/>
      <protection locked="false" hidden="false"/>
    </xf>
    <xf numFmtId="164" fontId="0" fillId="4" borderId="4" xfId="0" applyFont="true" applyBorder="true" applyAlignment="true" applyProtection="true">
      <alignment horizontal="general" vertical="bottom" textRotation="0" wrapText="false" indent="0" shrinkToFit="false"/>
      <protection locked="true" hidden="false"/>
    </xf>
    <xf numFmtId="164" fontId="15" fillId="4" borderId="5" xfId="0" applyFont="true" applyBorder="true" applyAlignment="true" applyProtection="true">
      <alignment horizontal="left" vertical="bottom" textRotation="0" wrapText="false" indent="0" shrinkToFit="false"/>
      <protection locked="true" hidden="false"/>
    </xf>
    <xf numFmtId="164" fontId="0" fillId="2" borderId="6" xfId="0" applyFont="true" applyBorder="true" applyAlignment="true" applyProtection="true">
      <alignment horizontal="left" vertical="bottom" textRotation="0" wrapText="false" indent="0" shrinkToFit="false"/>
      <protection locked="false" hidden="false"/>
    </xf>
    <xf numFmtId="164" fontId="11" fillId="2" borderId="6" xfId="0" applyFont="true" applyBorder="true" applyAlignment="true" applyProtection="true">
      <alignment horizontal="left" vertical="bottom" textRotation="0" wrapText="false" indent="0" shrinkToFit="false"/>
      <protection locked="false" hidden="false"/>
    </xf>
    <xf numFmtId="164" fontId="15" fillId="4" borderId="7" xfId="0" applyFont="true" applyBorder="true" applyAlignment="true" applyProtection="true">
      <alignment horizontal="general" vertical="bottom" textRotation="0" wrapText="false" indent="0" shrinkToFit="false"/>
      <protection locked="true" hidden="false"/>
    </xf>
    <xf numFmtId="164" fontId="15" fillId="4" borderId="8" xfId="0" applyFont="true" applyBorder="true" applyAlignment="true" applyProtection="true">
      <alignment horizontal="left" vertical="bottom" textRotation="0" wrapText="false" indent="0" shrinkToFit="false"/>
      <protection locked="false" hidden="false"/>
    </xf>
    <xf numFmtId="164" fontId="11" fillId="4" borderId="9" xfId="0" applyFont="true" applyBorder="true" applyAlignment="true" applyProtection="true">
      <alignment horizontal="left"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2" borderId="0" xfId="0" applyFont="false" applyBorder="false" applyAlignment="true" applyProtection="true">
      <alignment horizontal="center" vertical="bottom" textRotation="0" wrapText="false" indent="0" shrinkToFit="false"/>
      <protection locked="true" hidden="false"/>
    </xf>
    <xf numFmtId="167" fontId="15" fillId="2" borderId="0" xfId="0" applyFont="true" applyBorder="false" applyAlignment="true" applyProtection="true">
      <alignment horizontal="center" vertical="bottom" textRotation="0" wrapText="false" indent="0" shrinkToFit="false"/>
      <protection locked="true" hidden="false"/>
    </xf>
    <xf numFmtId="165" fontId="15" fillId="2" borderId="0" xfId="0" applyFont="true" applyBorder="false" applyAlignment="true" applyProtection="true">
      <alignment horizontal="center" vertical="bottom" textRotation="0" wrapText="false" indent="0" shrinkToFit="false"/>
      <protection locked="true" hidden="false"/>
    </xf>
    <xf numFmtId="164" fontId="28" fillId="2" borderId="0" xfId="0" applyFont="true" applyBorder="false" applyAlignment="true" applyProtection="true">
      <alignment horizontal="general" vertical="bottom" textRotation="0" wrapText="false" indent="0" shrinkToFit="false"/>
      <protection locked="true" hidden="false"/>
    </xf>
    <xf numFmtId="164" fontId="28" fillId="2" borderId="0" xfId="0" applyFont="true" applyBorder="false" applyAlignment="true" applyProtection="true">
      <alignment horizontal="left" vertical="bottom" textRotation="0" wrapText="false" indent="0" shrinkToFit="false"/>
      <protection locked="true" hidden="false"/>
    </xf>
    <xf numFmtId="164" fontId="0" fillId="2" borderId="0" xfId="0" applyFont="true" applyBorder="false" applyAlignment="true" applyProtection="true">
      <alignment horizontal="center" vertical="bottom" textRotation="0" wrapText="false" indent="0" shrinkToFit="false"/>
      <protection locked="true" hidden="false"/>
    </xf>
    <xf numFmtId="164" fontId="25" fillId="2" borderId="0" xfId="0" applyFont="true" applyBorder="false" applyAlignment="true" applyProtection="true">
      <alignment horizontal="left" vertical="bottom" textRotation="0" wrapText="false" indent="0" shrinkToFit="false"/>
      <protection locked="true" hidden="false"/>
    </xf>
    <xf numFmtId="164" fontId="29" fillId="2" borderId="0" xfId="0" applyFont="true" applyBorder="false" applyAlignment="true" applyProtection="true">
      <alignment horizontal="general" vertical="bottom" textRotation="0" wrapText="false" indent="0" shrinkToFit="false"/>
      <protection locked="true" hidden="false"/>
    </xf>
    <xf numFmtId="165" fontId="30" fillId="2" borderId="0" xfId="0" applyFont="true" applyBorder="false" applyAlignment="true" applyProtection="true">
      <alignment horizontal="right" vertical="bottom" textRotation="0" wrapText="false" indent="0" shrinkToFit="false"/>
      <protection locked="true" hidden="false"/>
    </xf>
    <xf numFmtId="164" fontId="30"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left" vertical="bottom" textRotation="0" wrapText="false" indent="0" shrinkToFit="false"/>
      <protection locked="true" hidden="false"/>
    </xf>
    <xf numFmtId="164" fontId="31" fillId="2" borderId="10" xfId="0" applyFont="true" applyBorder="true" applyAlignment="true" applyProtection="true">
      <alignment horizontal="general" vertical="bottom" textRotation="0" wrapText="false" indent="0" shrinkToFit="false"/>
      <protection locked="true" hidden="false"/>
    </xf>
    <xf numFmtId="164" fontId="31" fillId="2" borderId="11" xfId="0" applyFont="true" applyBorder="true" applyAlignment="true" applyProtection="true">
      <alignment horizontal="general" vertical="bottom" textRotation="0" wrapText="false" indent="0" shrinkToFit="false"/>
      <protection locked="true" hidden="false"/>
    </xf>
    <xf numFmtId="164" fontId="31" fillId="2" borderId="11" xfId="0" applyFont="true" applyBorder="true" applyAlignment="true" applyProtection="true">
      <alignment horizontal="left" vertical="bottom" textRotation="0" wrapText="false" indent="0" shrinkToFit="false"/>
      <protection locked="true" hidden="false"/>
    </xf>
    <xf numFmtId="164" fontId="31" fillId="2" borderId="12" xfId="0" applyFont="true" applyBorder="true" applyAlignment="true" applyProtection="true">
      <alignment horizontal="general" vertical="bottom" textRotation="0" wrapText="false" indent="0" shrinkToFit="false"/>
      <protection locked="true" hidden="false"/>
    </xf>
    <xf numFmtId="164" fontId="15" fillId="2" borderId="12" xfId="0" applyFont="true" applyBorder="true" applyAlignment="true" applyProtection="true">
      <alignment horizontal="center" vertical="bottom" textRotation="0" wrapText="false" indent="0" shrinkToFit="false"/>
      <protection locked="true" hidden="false"/>
    </xf>
    <xf numFmtId="164" fontId="31" fillId="2" borderId="13" xfId="0" applyFont="true" applyBorder="true" applyAlignment="true" applyProtection="true">
      <alignment horizontal="left" vertical="bottom" textRotation="0" wrapText="false" indent="0" shrinkToFit="false"/>
      <protection locked="true" hidden="false"/>
    </xf>
    <xf numFmtId="164" fontId="10" fillId="2" borderId="13" xfId="0" applyFont="true" applyBorder="true" applyAlignment="true" applyProtection="true">
      <alignment horizontal="center" vertical="bottom" textRotation="0" wrapText="false" indent="0" shrinkToFit="false"/>
      <protection locked="true" hidden="false"/>
    </xf>
    <xf numFmtId="164" fontId="10" fillId="2" borderId="14" xfId="0" applyFont="true" applyBorder="true" applyAlignment="true" applyProtection="true">
      <alignment horizontal="center" vertical="bottom" textRotation="0" wrapText="false" indent="0" shrinkToFit="false"/>
      <protection locked="true" hidden="false"/>
    </xf>
    <xf numFmtId="167" fontId="15" fillId="2" borderId="13" xfId="0" applyFont="true" applyBorder="true" applyAlignment="true" applyProtection="true">
      <alignment horizontal="center" vertical="bottom" textRotation="0" wrapText="false" indent="0" shrinkToFit="false"/>
      <protection locked="true" hidden="false"/>
    </xf>
    <xf numFmtId="167" fontId="15" fillId="2" borderId="15" xfId="0" applyFont="true" applyBorder="true" applyAlignment="true" applyProtection="true">
      <alignment horizontal="center" vertical="bottom" textRotation="0" wrapText="false" indent="0" shrinkToFit="false"/>
      <protection locked="true" hidden="false"/>
    </xf>
    <xf numFmtId="164" fontId="15" fillId="2" borderId="11" xfId="0" applyFont="true" applyBorder="true" applyAlignment="true" applyProtection="true">
      <alignment horizontal="center" vertical="bottom" textRotation="0" wrapText="false" indent="0" shrinkToFit="false"/>
      <protection locked="true" hidden="false"/>
    </xf>
    <xf numFmtId="164" fontId="32" fillId="2" borderId="16" xfId="0" applyFont="true" applyBorder="true" applyAlignment="true" applyProtection="true">
      <alignment horizontal="center" vertical="bottom" textRotation="0" wrapText="false" indent="0" shrinkToFit="false"/>
      <protection locked="true" hidden="false"/>
    </xf>
    <xf numFmtId="164" fontId="15" fillId="2" borderId="0" xfId="0" applyFont="true" applyBorder="false" applyAlignment="true" applyProtection="true">
      <alignment horizontal="general" vertical="bottom" textRotation="0" wrapText="false" indent="0" shrinkToFit="false"/>
      <protection locked="true" hidden="false"/>
    </xf>
    <xf numFmtId="165" fontId="15" fillId="2" borderId="0" xfId="0" applyFont="true" applyBorder="false" applyAlignment="true" applyProtection="true">
      <alignment horizontal="general" vertical="bottom" textRotation="0" wrapText="true" indent="0" shrinkToFit="false"/>
      <protection locked="true" hidden="false"/>
    </xf>
    <xf numFmtId="165" fontId="32" fillId="2" borderId="16" xfId="0" applyFont="true" applyBorder="true" applyAlignment="true" applyProtection="true">
      <alignment horizontal="center" vertical="bottom" textRotation="0" wrapText="false" indent="0" shrinkToFit="false"/>
      <protection locked="true" hidden="false"/>
    </xf>
    <xf numFmtId="164" fontId="31" fillId="2" borderId="17" xfId="0" applyFont="true" applyBorder="true" applyAlignment="true" applyProtection="true">
      <alignment horizontal="left" vertical="bottom" textRotation="0" wrapText="true" indent="0" shrinkToFit="false"/>
      <protection locked="true" hidden="false"/>
    </xf>
    <xf numFmtId="164" fontId="31" fillId="2" borderId="18" xfId="0" applyFont="true" applyBorder="true" applyAlignment="true" applyProtection="true">
      <alignment horizontal="general" vertical="bottom" textRotation="0" wrapText="true" indent="0" shrinkToFit="false"/>
      <protection locked="true" hidden="false"/>
    </xf>
    <xf numFmtId="164" fontId="31" fillId="2" borderId="9" xfId="0" applyFont="true" applyBorder="true" applyAlignment="true" applyProtection="true">
      <alignment horizontal="left" vertical="bottom" textRotation="0" wrapText="true" indent="0" shrinkToFit="false"/>
      <protection locked="true" hidden="false"/>
    </xf>
    <xf numFmtId="164" fontId="31" fillId="2" borderId="19" xfId="0" applyFont="true" applyBorder="true" applyAlignment="true" applyProtection="true">
      <alignment horizontal="general" vertical="bottom" textRotation="0" wrapText="true" indent="0" shrinkToFit="false"/>
      <protection locked="true" hidden="false"/>
    </xf>
    <xf numFmtId="164" fontId="15" fillId="2" borderId="20" xfId="0" applyFont="true" applyBorder="true" applyAlignment="true" applyProtection="true">
      <alignment horizontal="center" vertical="bottom" textRotation="0" wrapText="true" indent="0" shrinkToFit="false"/>
      <protection locked="true" hidden="false"/>
    </xf>
    <xf numFmtId="164" fontId="15" fillId="0" borderId="21" xfId="0" applyFont="true" applyBorder="true" applyAlignment="true" applyProtection="true">
      <alignment horizontal="center" vertical="bottom" textRotation="0" wrapText="false" indent="0" shrinkToFit="false"/>
      <protection locked="true" hidden="false"/>
    </xf>
    <xf numFmtId="164" fontId="15" fillId="0" borderId="22" xfId="0" applyFont="true" applyBorder="true" applyAlignment="true" applyProtection="true">
      <alignment horizontal="center" vertical="bottom" textRotation="0" wrapText="false" indent="0" shrinkToFit="false"/>
      <protection locked="true" hidden="false"/>
    </xf>
    <xf numFmtId="164" fontId="15" fillId="0" borderId="23" xfId="0" applyFont="true" applyBorder="true" applyAlignment="true" applyProtection="true">
      <alignment horizontal="center" vertical="bottom" textRotation="0" wrapText="false" indent="0" shrinkToFit="false"/>
      <protection locked="true" hidden="false"/>
    </xf>
    <xf numFmtId="167" fontId="15" fillId="0" borderId="24" xfId="0" applyFont="true" applyBorder="true" applyAlignment="true" applyProtection="true">
      <alignment horizontal="center" vertical="bottom" textRotation="0" wrapText="false" indent="0" shrinkToFit="false"/>
      <protection locked="true" hidden="false"/>
    </xf>
    <xf numFmtId="164" fontId="15" fillId="0" borderId="18" xfId="0" applyFont="true" applyBorder="true" applyAlignment="true" applyProtection="true">
      <alignment horizontal="center" vertical="bottom" textRotation="0" wrapText="false" indent="0" shrinkToFit="false"/>
      <protection locked="true" hidden="false"/>
    </xf>
    <xf numFmtId="164" fontId="32" fillId="2" borderId="25" xfId="0" applyFont="true" applyBorder="true" applyAlignment="true" applyProtection="true">
      <alignment horizontal="center" vertical="bottom" textRotation="0" wrapText="false" indent="0" shrinkToFit="false"/>
      <protection locked="true" hidden="false"/>
    </xf>
    <xf numFmtId="164" fontId="15" fillId="2" borderId="0" xfId="0" applyFont="true" applyBorder="false" applyAlignment="true" applyProtection="true">
      <alignment horizontal="general" vertical="bottom" textRotation="0" wrapText="true" indent="0" shrinkToFit="false"/>
      <protection locked="true" hidden="false"/>
    </xf>
    <xf numFmtId="165" fontId="32" fillId="2" borderId="25" xfId="0" applyFont="true" applyBorder="true" applyAlignment="true" applyProtection="true">
      <alignment horizontal="center" vertical="bottom" textRotation="0" wrapText="false" indent="0" shrinkToFit="false"/>
      <protection locked="true" hidden="false"/>
    </xf>
    <xf numFmtId="164" fontId="0" fillId="5" borderId="26" xfId="0" applyFont="false" applyBorder="true" applyAlignment="true" applyProtection="true">
      <alignment horizontal="general" vertical="bottom" textRotation="0" wrapText="false" indent="0" shrinkToFit="false"/>
      <protection locked="false" hidden="false"/>
    </xf>
    <xf numFmtId="164" fontId="11" fillId="4" borderId="27" xfId="0" applyFont="true" applyBorder="true" applyAlignment="true" applyProtection="true">
      <alignment horizontal="general" vertical="bottom" textRotation="0" wrapText="false" indent="0" shrinkToFit="false"/>
      <protection locked="false" hidden="false"/>
    </xf>
    <xf numFmtId="164" fontId="0" fillId="4" borderId="27" xfId="0" applyFont="true" applyBorder="true" applyAlignment="true" applyProtection="true">
      <alignment horizontal="general" vertical="bottom" textRotation="0" wrapText="false" indent="0" shrinkToFit="false"/>
      <protection locked="false" hidden="false"/>
    </xf>
    <xf numFmtId="164" fontId="0" fillId="4" borderId="3" xfId="0" applyFont="false" applyBorder="true" applyAlignment="true" applyProtection="true">
      <alignment horizontal="right" vertical="bottom" textRotation="0" wrapText="false" indent="0" shrinkToFit="false"/>
      <protection locked="false" hidden="false"/>
    </xf>
    <xf numFmtId="165" fontId="0" fillId="4" borderId="28" xfId="0" applyFont="false" applyBorder="true" applyAlignment="true" applyProtection="true">
      <alignment horizontal="right" vertical="bottom" textRotation="0" wrapText="false" indent="0" shrinkToFit="false"/>
      <protection locked="true" hidden="false"/>
    </xf>
    <xf numFmtId="164" fontId="33" fillId="4" borderId="26" xfId="0" applyFont="true" applyBorder="true" applyAlignment="true" applyProtection="true">
      <alignment horizontal="center" vertical="bottom" textRotation="0" wrapText="false" indent="0" shrinkToFit="false"/>
      <protection locked="false" hidden="false"/>
    </xf>
    <xf numFmtId="164" fontId="0" fillId="4" borderId="27" xfId="0" applyFont="false" applyBorder="true" applyAlignment="true" applyProtection="true">
      <alignment horizontal="general" vertical="bottom" textRotation="0" wrapText="false" indent="0" shrinkToFit="false"/>
      <protection locked="true" hidden="false"/>
    </xf>
    <xf numFmtId="164" fontId="0" fillId="4" borderId="29" xfId="0" applyFont="false" applyBorder="true" applyAlignment="true" applyProtection="true">
      <alignment horizontal="general" vertical="bottom" textRotation="0" wrapText="false" indent="0" shrinkToFit="false"/>
      <protection locked="true" hidden="false"/>
    </xf>
    <xf numFmtId="165" fontId="0" fillId="4" borderId="27" xfId="0" applyFont="false" applyBorder="true" applyAlignment="true" applyProtection="true">
      <alignment horizontal="right" vertical="bottom" textRotation="0" wrapText="false" indent="0" shrinkToFit="false"/>
      <protection locked="true" hidden="false"/>
    </xf>
    <xf numFmtId="165" fontId="0" fillId="4" borderId="27" xfId="0" applyFont="false" applyBorder="true" applyAlignment="true" applyProtection="true">
      <alignment horizontal="right" vertical="bottom" textRotation="0" wrapText="false" indent="0" shrinkToFit="false"/>
      <protection locked="false" hidden="false"/>
    </xf>
    <xf numFmtId="165" fontId="0" fillId="4" borderId="14" xfId="0" applyFont="false" applyBorder="true" applyAlignment="true" applyProtection="true">
      <alignment horizontal="right" vertical="bottom" textRotation="0" wrapText="false" indent="0" shrinkToFit="false"/>
      <protection locked="true" hidden="false"/>
    </xf>
    <xf numFmtId="165" fontId="0" fillId="2" borderId="0" xfId="0" applyFont="false" applyBorder="false" applyAlignment="true" applyProtection="true">
      <alignment horizontal="general" vertical="bottom" textRotation="0" wrapText="false" indent="0" shrinkToFit="false"/>
      <protection locked="true" hidden="false"/>
    </xf>
    <xf numFmtId="164" fontId="0" fillId="5" borderId="30" xfId="0" applyFont="false" applyBorder="true" applyAlignment="true" applyProtection="true">
      <alignment horizontal="general" vertical="bottom" textRotation="0" wrapText="false" indent="0" shrinkToFit="false"/>
      <protection locked="false" hidden="false"/>
    </xf>
    <xf numFmtId="164" fontId="0" fillId="0" borderId="31" xfId="0" applyFont="true" applyBorder="true" applyAlignment="true" applyProtection="true">
      <alignment horizontal="general" vertical="bottom" textRotation="0" wrapText="false" indent="0" shrinkToFit="false"/>
      <protection locked="false" hidden="false"/>
    </xf>
    <xf numFmtId="164" fontId="0" fillId="0" borderId="32" xfId="0" applyFont="false" applyBorder="true" applyAlignment="true" applyProtection="true">
      <alignment horizontal="right" vertical="bottom" textRotation="0" wrapText="false" indent="0" shrinkToFit="false"/>
      <protection locked="false" hidden="false"/>
    </xf>
    <xf numFmtId="164" fontId="0" fillId="0" borderId="33" xfId="0" applyFont="false" applyBorder="true" applyAlignment="true" applyProtection="true">
      <alignment horizontal="right" vertical="bottom" textRotation="0" wrapText="false" indent="0" shrinkToFit="false"/>
      <protection locked="true" hidden="false"/>
    </xf>
    <xf numFmtId="164" fontId="33" fillId="0" borderId="30" xfId="0" applyFont="true" applyBorder="true" applyAlignment="true" applyProtection="true">
      <alignment horizontal="center" vertical="bottom" textRotation="0" wrapText="false" indent="0" shrinkToFit="false"/>
      <protection locked="false" hidden="false"/>
    </xf>
    <xf numFmtId="164" fontId="0" fillId="0" borderId="34" xfId="0" applyFont="false" applyBorder="true" applyAlignment="true" applyProtection="true">
      <alignment horizontal="general" vertical="bottom" textRotation="0" wrapText="false" indent="0" shrinkToFit="false"/>
      <protection locked="true" hidden="false"/>
    </xf>
    <xf numFmtId="164" fontId="0" fillId="0" borderId="31" xfId="0" applyFont="false" applyBorder="true" applyAlignment="true" applyProtection="true">
      <alignment horizontal="general" vertical="bottom" textRotation="0" wrapText="false" indent="0" shrinkToFit="false"/>
      <protection locked="true" hidden="false"/>
    </xf>
    <xf numFmtId="164" fontId="0" fillId="0" borderId="31" xfId="0" applyFont="false" applyBorder="true" applyAlignment="true" applyProtection="true">
      <alignment horizontal="right" vertical="bottom" textRotation="0" wrapText="false" indent="0" shrinkToFit="false"/>
      <protection locked="true" hidden="false"/>
    </xf>
    <xf numFmtId="164" fontId="0" fillId="0" borderId="31" xfId="0" applyFont="false" applyBorder="true" applyAlignment="true" applyProtection="true">
      <alignment horizontal="right" vertical="bottom" textRotation="0" wrapText="false" indent="0" shrinkToFit="false"/>
      <protection locked="false" hidden="false"/>
    </xf>
    <xf numFmtId="164" fontId="0" fillId="0" borderId="35" xfId="0" applyFont="false" applyBorder="true" applyAlignment="true" applyProtection="true">
      <alignment horizontal="right" vertical="bottom" textRotation="0" wrapText="false" indent="0" shrinkToFit="false"/>
      <protection locked="true" hidden="false"/>
    </xf>
    <xf numFmtId="165" fontId="0" fillId="0" borderId="35" xfId="0" applyFont="false" applyBorder="true" applyAlignment="true" applyProtection="true">
      <alignment horizontal="right" vertical="bottom" textRotation="0" wrapText="false" indent="0" shrinkToFit="false"/>
      <protection locked="true" hidden="false"/>
    </xf>
    <xf numFmtId="164" fontId="0" fillId="4" borderId="31" xfId="0" applyFont="true" applyBorder="true" applyAlignment="true" applyProtection="true">
      <alignment horizontal="general" vertical="bottom" textRotation="0" wrapText="false" indent="0" shrinkToFit="false"/>
      <protection locked="false" hidden="false"/>
    </xf>
    <xf numFmtId="164" fontId="0" fillId="4" borderId="32" xfId="0" applyFont="false" applyBorder="true" applyAlignment="true" applyProtection="true">
      <alignment horizontal="right" vertical="bottom" textRotation="0" wrapText="false" indent="0" shrinkToFit="false"/>
      <protection locked="false" hidden="false"/>
    </xf>
    <xf numFmtId="164" fontId="0" fillId="4" borderId="33" xfId="0" applyFont="false" applyBorder="true" applyAlignment="true" applyProtection="true">
      <alignment horizontal="right" vertical="bottom" textRotation="0" wrapText="false" indent="0" shrinkToFit="false"/>
      <protection locked="true" hidden="false"/>
    </xf>
    <xf numFmtId="164" fontId="33" fillId="4" borderId="30" xfId="0" applyFont="true" applyBorder="true" applyAlignment="true" applyProtection="true">
      <alignment horizontal="center" vertical="bottom" textRotation="0" wrapText="false" indent="0" shrinkToFit="false"/>
      <protection locked="false" hidden="false"/>
    </xf>
    <xf numFmtId="164" fontId="0" fillId="4" borderId="34" xfId="0" applyFont="false" applyBorder="true" applyAlignment="true" applyProtection="true">
      <alignment horizontal="general" vertical="bottom" textRotation="0" wrapText="false" indent="0" shrinkToFit="false"/>
      <protection locked="true" hidden="false"/>
    </xf>
    <xf numFmtId="164" fontId="0" fillId="4" borderId="31" xfId="0" applyFont="false" applyBorder="true" applyAlignment="true" applyProtection="true">
      <alignment horizontal="general" vertical="bottom" textRotation="0" wrapText="false" indent="0" shrinkToFit="false"/>
      <protection locked="true" hidden="false"/>
    </xf>
    <xf numFmtId="164" fontId="0" fillId="4" borderId="31" xfId="0" applyFont="false" applyBorder="true" applyAlignment="true" applyProtection="true">
      <alignment horizontal="right" vertical="bottom" textRotation="0" wrapText="false" indent="0" shrinkToFit="false"/>
      <protection locked="true" hidden="false"/>
    </xf>
    <xf numFmtId="164" fontId="0" fillId="4" borderId="31" xfId="0" applyFont="false" applyBorder="true" applyAlignment="true" applyProtection="true">
      <alignment horizontal="right" vertical="bottom" textRotation="0" wrapText="false" indent="0" shrinkToFit="false"/>
      <protection locked="false" hidden="false"/>
    </xf>
    <xf numFmtId="164" fontId="0" fillId="4" borderId="35" xfId="0" applyFont="false" applyBorder="true" applyAlignment="true" applyProtection="true">
      <alignment horizontal="right" vertical="bottom" textRotation="0" wrapText="false" indent="0" shrinkToFit="false"/>
      <protection locked="true" hidden="false"/>
    </xf>
    <xf numFmtId="165" fontId="0" fillId="4" borderId="35" xfId="0" applyFont="false" applyBorder="true" applyAlignment="true" applyProtection="true">
      <alignment horizontal="right" vertical="bottom" textRotation="0" wrapText="false" indent="0" shrinkToFit="false"/>
      <protection locked="true" hidden="false"/>
    </xf>
    <xf numFmtId="164" fontId="0" fillId="0" borderId="30" xfId="0" applyFont="false" applyBorder="true" applyAlignment="true" applyProtection="true">
      <alignment horizontal="general" vertical="bottom" textRotation="0" wrapText="false" indent="0" shrinkToFit="false"/>
      <protection locked="false" hidden="false"/>
    </xf>
    <xf numFmtId="165" fontId="0" fillId="0" borderId="33" xfId="0" applyFont="false" applyBorder="true" applyAlignment="true" applyProtection="true">
      <alignment horizontal="right" vertical="bottom" textRotation="0" wrapText="false" indent="0" shrinkToFit="false"/>
      <protection locked="true" hidden="false"/>
    </xf>
    <xf numFmtId="165" fontId="0" fillId="0" borderId="31" xfId="0" applyFont="false" applyBorder="true" applyAlignment="true" applyProtection="true">
      <alignment horizontal="right" vertical="bottom" textRotation="0" wrapText="false" indent="0" shrinkToFit="false"/>
      <protection locked="true" hidden="false"/>
    </xf>
    <xf numFmtId="165" fontId="0" fillId="0" borderId="31" xfId="0" applyFont="false" applyBorder="true" applyAlignment="true" applyProtection="true">
      <alignment horizontal="right" vertical="bottom" textRotation="0" wrapText="false" indent="0" shrinkToFit="false"/>
      <protection locked="false" hidden="false"/>
    </xf>
    <xf numFmtId="164" fontId="0" fillId="4" borderId="30" xfId="0" applyFont="false" applyBorder="true" applyAlignment="true" applyProtection="true">
      <alignment horizontal="general" vertical="bottom" textRotation="0" wrapText="false" indent="0" shrinkToFit="false"/>
      <protection locked="false" hidden="false"/>
    </xf>
    <xf numFmtId="164" fontId="0" fillId="0" borderId="31" xfId="0" applyFont="false" applyBorder="true" applyAlignment="true" applyProtection="true">
      <alignment horizontal="general" vertical="bottom" textRotation="0" wrapText="false" indent="0" shrinkToFit="false"/>
      <protection locked="false" hidden="false"/>
    </xf>
    <xf numFmtId="164" fontId="24" fillId="2" borderId="0" xfId="0" applyFont="true" applyBorder="tru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8" fillId="2" borderId="0" xfId="0" applyFont="true" applyBorder="true" applyAlignment="true" applyProtection="true">
      <alignment horizontal="center" vertical="bottom" textRotation="0" wrapText="false" indent="0" shrinkToFit="false"/>
      <protection locked="true" hidden="false"/>
    </xf>
    <xf numFmtId="164" fontId="31" fillId="4" borderId="36" xfId="0" applyFont="true" applyBorder="true" applyAlignment="true" applyProtection="true">
      <alignment horizontal="center" vertical="bottom" textRotation="0" wrapText="true" indent="0" shrinkToFit="false"/>
      <protection locked="true" hidden="false"/>
    </xf>
    <xf numFmtId="164" fontId="31" fillId="4" borderId="37" xfId="0" applyFont="true" applyBorder="true" applyAlignment="true" applyProtection="true">
      <alignment horizontal="center" vertical="bottom" textRotation="0" wrapText="true" indent="0" shrinkToFit="false"/>
      <protection locked="true" hidden="false"/>
    </xf>
    <xf numFmtId="164" fontId="31" fillId="4" borderId="38" xfId="0" applyFont="true" applyBorder="true" applyAlignment="true" applyProtection="true">
      <alignment horizontal="center" vertical="bottom" textRotation="0" wrapText="true" indent="0" shrinkToFit="false"/>
      <protection locked="true" hidden="false"/>
    </xf>
    <xf numFmtId="164" fontId="25" fillId="0" borderId="39" xfId="0" applyFont="true" applyBorder="true" applyAlignment="true" applyProtection="true">
      <alignment horizontal="center" vertical="bottom" textRotation="0" wrapText="false" indent="0" shrinkToFit="false"/>
      <protection locked="true" hidden="false"/>
    </xf>
    <xf numFmtId="164" fontId="25" fillId="0" borderId="40" xfId="0" applyFont="true" applyBorder="true" applyAlignment="true" applyProtection="true">
      <alignment horizontal="center" vertical="bottom" textRotation="0" wrapText="false" indent="0" shrinkToFit="false"/>
      <protection locked="true" hidden="false"/>
    </xf>
    <xf numFmtId="164" fontId="25" fillId="0" borderId="31" xfId="0" applyFont="true" applyBorder="true" applyAlignment="true" applyProtection="true">
      <alignment horizontal="right" vertical="bottom" textRotation="0" wrapText="false" indent="0" shrinkToFit="false"/>
      <protection locked="true" hidden="false"/>
    </xf>
    <xf numFmtId="164" fontId="25" fillId="0" borderId="41" xfId="0" applyFont="true" applyBorder="true" applyAlignment="true" applyProtection="true">
      <alignment horizontal="left" vertical="bottom" textRotation="0" wrapText="false" indent="0" shrinkToFit="false"/>
      <protection locked="true" hidden="false"/>
    </xf>
    <xf numFmtId="164" fontId="25" fillId="0" borderId="41" xfId="0" applyFont="true" applyBorder="true" applyAlignment="true" applyProtection="true">
      <alignment horizontal="center" vertical="bottom" textRotation="0" wrapText="false" indent="0" shrinkToFit="false"/>
      <protection locked="true" hidden="false"/>
    </xf>
    <xf numFmtId="164" fontId="25" fillId="0" borderId="6" xfId="0" applyFont="true" applyBorder="true" applyAlignment="true" applyProtection="true">
      <alignment horizontal="center" vertical="bottom" textRotation="0" wrapText="false" indent="0" shrinkToFit="false"/>
      <protection locked="true" hidden="false"/>
    </xf>
    <xf numFmtId="164" fontId="25" fillId="0" borderId="30" xfId="0" applyFont="true" applyBorder="true" applyAlignment="true" applyProtection="true">
      <alignment horizontal="center" vertical="bottom" textRotation="0" wrapText="false" indent="0" shrinkToFit="false"/>
      <protection locked="true" hidden="false"/>
    </xf>
    <xf numFmtId="164" fontId="25" fillId="0" borderId="34" xfId="0" applyFont="true" applyBorder="true" applyAlignment="true" applyProtection="true">
      <alignment horizontal="center" vertical="bottom" textRotation="0" wrapText="false" indent="0" shrinkToFit="false"/>
      <protection locked="true" hidden="false"/>
    </xf>
    <xf numFmtId="164" fontId="25" fillId="0" borderId="31" xfId="0" applyFont="true" applyBorder="true" applyAlignment="true" applyProtection="true">
      <alignment horizontal="center" vertical="bottom" textRotation="0" wrapText="false" indent="0" shrinkToFit="false"/>
      <protection locked="true" hidden="false"/>
    </xf>
    <xf numFmtId="164" fontId="25" fillId="0" borderId="32" xfId="0" applyFont="true" applyBorder="true" applyAlignment="true" applyProtection="true">
      <alignment horizontal="center" vertical="bottom" textRotation="0" wrapText="false" indent="0" shrinkToFit="false"/>
      <protection locked="true" hidden="false"/>
    </xf>
    <xf numFmtId="164" fontId="25" fillId="0" borderId="31" xfId="0" applyFont="true" applyBorder="true" applyAlignment="true" applyProtection="true">
      <alignment horizontal="left" vertical="bottom" textRotation="0" wrapText="false" indent="0" shrinkToFit="false"/>
      <protection locked="true" hidden="false"/>
    </xf>
    <xf numFmtId="168" fontId="25" fillId="0" borderId="31" xfId="0" applyFont="true" applyBorder="tru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left" vertical="bottom" textRotation="0" wrapText="false" indent="0" shrinkToFit="false"/>
      <protection locked="true" hidden="false"/>
    </xf>
    <xf numFmtId="169" fontId="0" fillId="2" borderId="31" xfId="0" applyFont="true" applyBorder="true" applyAlignment="true" applyProtection="true">
      <alignment horizontal="left" vertical="bottom" textRotation="0" wrapText="false" indent="0" shrinkToFit="false"/>
      <protection locked="false" hidden="false"/>
    </xf>
    <xf numFmtId="164" fontId="37" fillId="2" borderId="0" xfId="0" applyFont="true" applyBorder="false" applyAlignment="true" applyProtection="true">
      <alignment horizontal="general" vertical="bottom" textRotation="0" wrapText="false" indent="0" shrinkToFit="false"/>
      <protection locked="true" hidden="false"/>
    </xf>
    <xf numFmtId="164" fontId="15" fillId="2" borderId="0" xfId="0" applyFont="true" applyBorder="false" applyAlignment="true" applyProtection="true">
      <alignment horizontal="general" vertical="top" textRotation="0" wrapText="false" indent="0" shrinkToFit="false"/>
      <protection locked="true" hidden="false"/>
    </xf>
    <xf numFmtId="164" fontId="0" fillId="2" borderId="0" xfId="0" applyFont="true" applyBorder="false" applyAlignment="true" applyProtection="true">
      <alignment horizontal="general" vertical="top" textRotation="0" wrapText="false" indent="0" shrinkToFit="false"/>
      <protection locked="true" hidden="false"/>
    </xf>
    <xf numFmtId="164" fontId="0" fillId="2" borderId="0" xfId="0" applyFont="true" applyBorder="false" applyAlignment="true" applyProtection="true">
      <alignment horizontal="center" vertical="top" textRotation="0" wrapText="false" indent="0" shrinkToFit="false"/>
      <protection locked="true" hidden="false"/>
    </xf>
    <xf numFmtId="164" fontId="0" fillId="2" borderId="42" xfId="0" applyFont="true" applyBorder="true" applyAlignment="true" applyProtection="true">
      <alignment horizontal="general" vertical="top" textRotation="0" wrapText="false" indent="0" shrinkToFit="false"/>
      <protection locked="true" hidden="false"/>
    </xf>
    <xf numFmtId="169" fontId="0" fillId="2" borderId="31" xfId="0" applyFont="true" applyBorder="true" applyAlignment="true" applyProtection="true">
      <alignment horizontal="left" vertical="top" textRotation="0" wrapText="false" indent="0" shrinkToFit="false"/>
      <protection locked="false" hidden="false"/>
    </xf>
    <xf numFmtId="170" fontId="0" fillId="2" borderId="0" xfId="0" applyFont="true" applyBorder="true" applyAlignment="true" applyProtection="true">
      <alignment horizontal="general" vertical="top" textRotation="0" wrapText="false" indent="0" shrinkToFit="false"/>
      <protection locked="true" hidden="false"/>
    </xf>
    <xf numFmtId="164" fontId="0" fillId="2" borderId="43" xfId="0" applyFont="true" applyBorder="true" applyAlignment="true" applyProtection="true">
      <alignment horizontal="general" vertical="bottom" textRotation="0" wrapText="false" indent="0" shrinkToFit="false"/>
      <protection locked="true" hidden="false"/>
    </xf>
    <xf numFmtId="164" fontId="28" fillId="2" borderId="1" xfId="0" applyFont="true" applyBorder="true" applyAlignment="true" applyProtection="true">
      <alignment horizontal="left" vertical="bottom" textRotation="0" wrapText="false" indent="0" shrinkToFit="false"/>
      <protection locked="true" hidden="false"/>
    </xf>
    <xf numFmtId="164" fontId="15" fillId="2" borderId="13" xfId="0" applyFont="true" applyBorder="true" applyAlignment="true" applyProtection="true">
      <alignment horizontal="general" vertical="bottom" textRotation="0" wrapText="false" indent="0" shrinkToFit="false"/>
      <protection locked="true" hidden="false"/>
    </xf>
    <xf numFmtId="164" fontId="0" fillId="2" borderId="44" xfId="0" applyFont="true" applyBorder="true" applyAlignment="true" applyProtection="true">
      <alignment horizontal="center" vertical="bottom" textRotation="0" wrapText="false" indent="0" shrinkToFit="false"/>
      <protection locked="true" hidden="false"/>
    </xf>
    <xf numFmtId="164" fontId="28" fillId="2" borderId="13" xfId="0" applyFont="true" applyBorder="true" applyAlignment="true" applyProtection="true">
      <alignment horizontal="left" vertical="bottom" textRotation="0" wrapText="false" indent="0" shrinkToFit="false"/>
      <protection locked="true" hidden="false"/>
    </xf>
    <xf numFmtId="164" fontId="0" fillId="2" borderId="13" xfId="0" applyFont="true" applyBorder="true" applyAlignment="true" applyProtection="true">
      <alignment horizontal="center" vertical="bottom" textRotation="0" wrapText="false" indent="0" shrinkToFit="false"/>
      <protection locked="true" hidden="false"/>
    </xf>
    <xf numFmtId="164" fontId="28" fillId="2" borderId="44" xfId="0" applyFont="true" applyBorder="true" applyAlignment="true" applyProtection="true">
      <alignment horizontal="left" vertical="bottom" textRotation="0" wrapText="false" indent="0" shrinkToFit="false"/>
      <protection locked="true" hidden="false"/>
    </xf>
    <xf numFmtId="164" fontId="0" fillId="2" borderId="44" xfId="0" applyFont="true" applyBorder="true" applyAlignment="true" applyProtection="true">
      <alignment horizontal="left" vertical="bottom" textRotation="0" wrapText="false" indent="0" shrinkToFit="false"/>
      <protection locked="true" hidden="false"/>
    </xf>
    <xf numFmtId="164" fontId="30" fillId="2" borderId="36" xfId="0" applyFont="true" applyBorder="true" applyAlignment="true" applyProtection="true">
      <alignment horizontal="general" vertical="bottom" textRotation="0" wrapText="false" indent="0" shrinkToFit="false"/>
      <protection locked="true" hidden="false"/>
    </xf>
    <xf numFmtId="164" fontId="0" fillId="2" borderId="37" xfId="0" applyFont="true" applyBorder="true" applyAlignment="true" applyProtection="true">
      <alignment horizontal="general" vertical="bottom" textRotation="0" wrapText="false" indent="0" shrinkToFit="false"/>
      <protection locked="true" hidden="false"/>
    </xf>
    <xf numFmtId="164" fontId="0" fillId="2" borderId="38" xfId="0" applyFont="true" applyBorder="true" applyAlignment="true" applyProtection="true">
      <alignment horizontal="general" vertical="bottom" textRotation="0" wrapText="false" indent="0" shrinkToFit="false"/>
      <protection locked="true" hidden="false"/>
    </xf>
    <xf numFmtId="164" fontId="16" fillId="2" borderId="36" xfId="0" applyFont="true" applyBorder="true" applyAlignment="true" applyProtection="true">
      <alignment horizontal="general" vertical="bottom" textRotation="0" wrapText="false" indent="0" shrinkToFit="false"/>
      <protection locked="true" hidden="false"/>
    </xf>
    <xf numFmtId="164" fontId="15" fillId="0" borderId="45" xfId="0" applyFont="true" applyBorder="true" applyAlignment="true" applyProtection="true">
      <alignment horizontal="general" vertical="bottom" textRotation="0" wrapText="false" indent="0" shrinkToFit="false"/>
      <protection locked="true" hidden="false"/>
    </xf>
    <xf numFmtId="164" fontId="15" fillId="0" borderId="46" xfId="0" applyFont="true" applyBorder="true" applyAlignment="true" applyProtection="true">
      <alignment horizontal="left" vertical="bottom" textRotation="0" wrapText="false" indent="0" shrinkToFit="false"/>
      <protection locked="true" hidden="false"/>
    </xf>
    <xf numFmtId="164" fontId="15" fillId="0" borderId="47" xfId="0" applyFont="true" applyBorder="true" applyAlignment="true" applyProtection="true">
      <alignment horizontal="left" vertical="bottom" textRotation="0" wrapText="false" indent="0" shrinkToFit="false"/>
      <protection locked="true" hidden="false"/>
    </xf>
    <xf numFmtId="164" fontId="15" fillId="0" borderId="48" xfId="0" applyFont="true" applyBorder="true" applyAlignment="true" applyProtection="true">
      <alignment horizontal="right" vertical="bottom" textRotation="0" wrapText="false" indent="0" shrinkToFit="false"/>
      <protection locked="true" hidden="false"/>
    </xf>
    <xf numFmtId="164" fontId="15" fillId="0" borderId="45" xfId="0" applyFont="true" applyBorder="true" applyAlignment="true" applyProtection="true">
      <alignment horizontal="right" vertical="bottom" textRotation="0" wrapText="false" indent="0" shrinkToFit="false"/>
      <protection locked="true" hidden="false"/>
    </xf>
    <xf numFmtId="164" fontId="15" fillId="0" borderId="46" xfId="0" applyFont="true" applyBorder="true" applyAlignment="true" applyProtection="true">
      <alignment horizontal="right" vertical="bottom" textRotation="0" wrapText="false" indent="0" shrinkToFit="false"/>
      <protection locked="true" hidden="false"/>
    </xf>
    <xf numFmtId="164" fontId="15" fillId="0" borderId="49" xfId="0" applyFont="true" applyBorder="true" applyAlignment="true" applyProtection="true">
      <alignment horizontal="center" vertical="bottom" textRotation="0" wrapText="false" indent="0" shrinkToFit="false"/>
      <protection locked="true" hidden="false"/>
    </xf>
    <xf numFmtId="164" fontId="15" fillId="0" borderId="38" xfId="0" applyFont="true" applyBorder="true" applyAlignment="true" applyProtection="true">
      <alignment horizontal="right" vertical="bottom" textRotation="0" wrapText="false" indent="0" shrinkToFit="false"/>
      <protection locked="true" hidden="false"/>
    </xf>
    <xf numFmtId="164" fontId="15" fillId="0" borderId="48" xfId="0" applyFont="true" applyBorder="true" applyAlignment="true" applyProtection="true">
      <alignment horizontal="left" vertical="bottom" textRotation="0" wrapText="false" indent="0" shrinkToFit="false"/>
      <protection locked="true" hidden="false"/>
    </xf>
    <xf numFmtId="164" fontId="15" fillId="2" borderId="45" xfId="0" applyFont="true" applyBorder="true" applyAlignment="true" applyProtection="true">
      <alignment horizontal="general" vertical="bottom" textRotation="0" wrapText="false" indent="0" shrinkToFit="false"/>
      <protection locked="true" hidden="false"/>
    </xf>
    <xf numFmtId="164" fontId="15" fillId="2" borderId="46" xfId="0" applyFont="true" applyBorder="true" applyAlignment="true" applyProtection="true">
      <alignment horizontal="general" vertical="bottom" textRotation="0" wrapText="false" indent="0" shrinkToFit="false"/>
      <protection locked="true" hidden="false"/>
    </xf>
    <xf numFmtId="164" fontId="15" fillId="2" borderId="48" xfId="0" applyFont="true" applyBorder="true" applyAlignment="true" applyProtection="true">
      <alignment horizontal="general" vertical="bottom" textRotation="0" wrapText="false" indent="0" shrinkToFit="false"/>
      <protection locked="true" hidden="false"/>
    </xf>
    <xf numFmtId="164" fontId="15" fillId="2" borderId="36" xfId="0" applyFont="true" applyBorder="true" applyAlignment="true" applyProtection="true">
      <alignment horizontal="general" vertical="bottom" textRotation="0" wrapText="false" indent="0" shrinkToFit="false"/>
      <protection locked="true" hidden="false"/>
    </xf>
    <xf numFmtId="164" fontId="15" fillId="2" borderId="37" xfId="0" applyFont="true" applyBorder="true" applyAlignment="true" applyProtection="true">
      <alignment horizontal="general" vertical="bottom" textRotation="0" wrapText="false" indent="0" shrinkToFit="false"/>
      <protection locked="true" hidden="false"/>
    </xf>
    <xf numFmtId="164" fontId="15" fillId="2" borderId="38" xfId="0" applyFont="true" applyBorder="true" applyAlignment="true" applyProtection="true">
      <alignment horizontal="general" vertical="bottom" textRotation="0" wrapText="false" indent="0" shrinkToFit="false"/>
      <protection locked="true" hidden="false"/>
    </xf>
    <xf numFmtId="164" fontId="15" fillId="2" borderId="0" xfId="0" applyFont="true" applyBorder="true" applyAlignment="true" applyProtection="true">
      <alignment horizontal="general" vertical="bottom" textRotation="0" wrapText="false" indent="0" shrinkToFit="false"/>
      <protection locked="true" hidden="false"/>
    </xf>
    <xf numFmtId="164" fontId="8" fillId="2" borderId="0" xfId="0" applyFont="true" applyBorder="true" applyAlignment="true" applyProtection="true">
      <alignment horizontal="right" vertical="bottom" textRotation="0" wrapText="false" indent="0" shrinkToFit="false"/>
      <protection locked="true" hidden="false"/>
    </xf>
    <xf numFmtId="164" fontId="0" fillId="4" borderId="26" xfId="0" applyFont="true" applyBorder="true" applyAlignment="true" applyProtection="true">
      <alignment horizontal="general" vertical="bottom" textRotation="0" wrapText="false" indent="0" shrinkToFit="false"/>
      <protection locked="false" hidden="false"/>
    </xf>
    <xf numFmtId="164" fontId="0" fillId="4" borderId="31" xfId="0" applyFont="true" applyBorder="true" applyAlignment="true" applyProtection="true">
      <alignment horizontal="general" vertical="bottom" textRotation="0" wrapText="false" indent="0" shrinkToFit="false"/>
      <protection locked="true" hidden="false"/>
    </xf>
    <xf numFmtId="164" fontId="0" fillId="4" borderId="50" xfId="0" applyFont="true" applyBorder="true" applyAlignment="true" applyProtection="true">
      <alignment horizontal="general" vertical="bottom" textRotation="0" wrapText="false" indent="0" shrinkToFit="false"/>
      <protection locked="true" hidden="false"/>
    </xf>
    <xf numFmtId="164" fontId="0" fillId="4" borderId="3" xfId="0" applyFont="true" applyBorder="true" applyAlignment="true" applyProtection="true">
      <alignment horizontal="center" vertical="bottom" textRotation="0" wrapText="false" indent="0" shrinkToFit="false"/>
      <protection locked="true" hidden="false"/>
    </xf>
    <xf numFmtId="164" fontId="0" fillId="4" borderId="50" xfId="0" applyFont="true" applyBorder="true" applyAlignment="true" applyProtection="true">
      <alignment horizontal="center" vertical="bottom" textRotation="0" wrapText="false" indent="0" shrinkToFit="false"/>
      <protection locked="false" hidden="false"/>
    </xf>
    <xf numFmtId="171" fontId="15" fillId="4" borderId="27" xfId="0" applyFont="true" applyBorder="true" applyAlignment="true" applyProtection="true">
      <alignment horizontal="center" vertical="bottom" textRotation="0" wrapText="false" indent="0" shrinkToFit="false"/>
      <protection locked="true" hidden="false"/>
    </xf>
    <xf numFmtId="172" fontId="0" fillId="4" borderId="27" xfId="0" applyFont="true" applyBorder="true" applyAlignment="true" applyProtection="true">
      <alignment horizontal="right" vertical="bottom" textRotation="0" wrapText="false" indent="0" shrinkToFit="false"/>
      <protection locked="true" hidden="false"/>
    </xf>
    <xf numFmtId="164" fontId="0" fillId="4" borderId="2" xfId="0" applyFont="true" applyBorder="true" applyAlignment="true" applyProtection="true">
      <alignment horizontal="left" vertical="bottom" textRotation="0" wrapText="false" indent="0" shrinkToFit="false"/>
      <protection locked="true" hidden="false"/>
    </xf>
    <xf numFmtId="164" fontId="0" fillId="4" borderId="26" xfId="0" applyFont="true" applyBorder="true" applyAlignment="true" applyProtection="true">
      <alignment horizontal="general" vertical="bottom" textRotation="0" wrapText="false" indent="0" shrinkToFit="false"/>
      <protection locked="true" hidden="false"/>
    </xf>
    <xf numFmtId="164" fontId="0" fillId="4" borderId="29" xfId="0" applyFont="true" applyBorder="true" applyAlignment="true" applyProtection="true">
      <alignment horizontal="general" vertical="bottom" textRotation="0" wrapText="false" indent="0" shrinkToFit="false"/>
      <protection locked="true" hidden="false"/>
    </xf>
    <xf numFmtId="164" fontId="0" fillId="4" borderId="14" xfId="0" applyFont="true" applyBorder="true" applyAlignment="true" applyProtection="true">
      <alignment horizontal="general" vertical="bottom" textRotation="0" wrapText="false" indent="0" shrinkToFit="false"/>
      <protection locked="true" hidden="false"/>
    </xf>
    <xf numFmtId="164" fontId="0" fillId="4" borderId="10" xfId="0" applyFont="true" applyBorder="true" applyAlignment="true" applyProtection="true">
      <alignment horizontal="general" vertical="bottom" textRotation="0" wrapText="false" indent="0" shrinkToFit="false"/>
      <protection locked="true" hidden="false"/>
    </xf>
    <xf numFmtId="164" fontId="0" fillId="4" borderId="51" xfId="0" applyFont="true" applyBorder="true" applyAlignment="true" applyProtection="true">
      <alignment horizontal="general" vertical="bottom" textRotation="0" wrapText="false" indent="0" shrinkToFit="false"/>
      <protection locked="true" hidden="false"/>
    </xf>
    <xf numFmtId="164" fontId="0" fillId="4" borderId="44" xfId="0" applyFont="true" applyBorder="true" applyAlignment="true" applyProtection="true">
      <alignment horizontal="general" vertical="bottom" textRotation="0" wrapText="false" indent="0" shrinkToFit="false"/>
      <protection locked="true" hidden="false"/>
    </xf>
    <xf numFmtId="164" fontId="0" fillId="0" borderId="30" xfId="0" applyFont="true" applyBorder="true" applyAlignment="true" applyProtection="true">
      <alignment horizontal="general" vertical="bottom" textRotation="0" wrapText="false" indent="0" shrinkToFit="false"/>
      <protection locked="false" hidden="false"/>
    </xf>
    <xf numFmtId="164" fontId="0" fillId="0" borderId="31" xfId="0" applyFont="true" applyBorder="true" applyAlignment="true" applyProtection="true">
      <alignment horizontal="general" vertical="bottom" textRotation="0" wrapText="false" indent="0" shrinkToFit="false"/>
      <protection locked="true" hidden="false"/>
    </xf>
    <xf numFmtId="164" fontId="0" fillId="0" borderId="52" xfId="0" applyFont="true" applyBorder="true" applyAlignment="true" applyProtection="true">
      <alignment horizontal="general" vertical="bottom" textRotation="0" wrapText="false" indent="0" shrinkToFit="false"/>
      <protection locked="true" hidden="false"/>
    </xf>
    <xf numFmtId="164" fontId="0" fillId="0" borderId="32" xfId="0" applyFont="true" applyBorder="true" applyAlignment="true" applyProtection="true">
      <alignment horizontal="center" vertical="bottom" textRotation="0" wrapText="false" indent="0" shrinkToFit="false"/>
      <protection locked="true" hidden="false"/>
    </xf>
    <xf numFmtId="164" fontId="0" fillId="0" borderId="52" xfId="0" applyFont="true" applyBorder="true" applyAlignment="true" applyProtection="true">
      <alignment horizontal="center" vertical="bottom" textRotation="0" wrapText="false" indent="0" shrinkToFit="false"/>
      <protection locked="false" hidden="false"/>
    </xf>
    <xf numFmtId="171" fontId="15" fillId="0" borderId="31" xfId="0" applyFont="true" applyBorder="true" applyAlignment="true" applyProtection="true">
      <alignment horizontal="center" vertical="bottom" textRotation="0" wrapText="false" indent="0" shrinkToFit="false"/>
      <protection locked="true" hidden="false"/>
    </xf>
    <xf numFmtId="172" fontId="0" fillId="0" borderId="31" xfId="0" applyFont="true" applyBorder="true" applyAlignment="true" applyProtection="true">
      <alignment horizontal="right" vertical="bottom" textRotation="0" wrapText="false" indent="0" shrinkToFit="false"/>
      <protection locked="true" hidden="false"/>
    </xf>
    <xf numFmtId="164" fontId="0" fillId="0" borderId="53" xfId="0" applyFont="true" applyBorder="true" applyAlignment="true" applyProtection="true">
      <alignment horizontal="left" vertical="bottom" textRotation="0" wrapText="false" indent="0" shrinkToFit="false"/>
      <protection locked="true" hidden="false"/>
    </xf>
    <xf numFmtId="164" fontId="0" fillId="2" borderId="30" xfId="0" applyFont="true" applyBorder="true" applyAlignment="true" applyProtection="true">
      <alignment horizontal="general" vertical="bottom" textRotation="0" wrapText="false" indent="0" shrinkToFit="false"/>
      <protection locked="true" hidden="false"/>
    </xf>
    <xf numFmtId="164" fontId="0" fillId="2" borderId="34" xfId="0" applyFont="true" applyBorder="true" applyAlignment="true" applyProtection="true">
      <alignment horizontal="general" vertical="bottom" textRotation="0" wrapText="false" indent="0" shrinkToFit="false"/>
      <protection locked="true" hidden="false"/>
    </xf>
    <xf numFmtId="164" fontId="0" fillId="2" borderId="35" xfId="0" applyFont="true" applyBorder="true" applyAlignment="true" applyProtection="true">
      <alignment horizontal="general" vertical="bottom" textRotation="0" wrapText="false" indent="0" shrinkToFit="false"/>
      <protection locked="true" hidden="false"/>
    </xf>
    <xf numFmtId="164" fontId="0" fillId="4" borderId="30" xfId="0" applyFont="true" applyBorder="true" applyAlignment="true" applyProtection="true">
      <alignment horizontal="general" vertical="bottom" textRotation="0" wrapText="false" indent="0" shrinkToFit="false"/>
      <protection locked="false" hidden="false"/>
    </xf>
    <xf numFmtId="164" fontId="0" fillId="4" borderId="52" xfId="0" applyFont="true" applyBorder="true" applyAlignment="true" applyProtection="true">
      <alignment horizontal="general" vertical="bottom" textRotation="0" wrapText="false" indent="0" shrinkToFit="false"/>
      <protection locked="true" hidden="false"/>
    </xf>
    <xf numFmtId="164" fontId="0" fillId="4" borderId="32" xfId="0" applyFont="true" applyBorder="true" applyAlignment="true" applyProtection="true">
      <alignment horizontal="center" vertical="bottom" textRotation="0" wrapText="false" indent="0" shrinkToFit="false"/>
      <protection locked="true" hidden="false"/>
    </xf>
    <xf numFmtId="164" fontId="0" fillId="4" borderId="52" xfId="0" applyFont="true" applyBorder="true" applyAlignment="true" applyProtection="true">
      <alignment horizontal="center" vertical="bottom" textRotation="0" wrapText="false" indent="0" shrinkToFit="false"/>
      <protection locked="false" hidden="false"/>
    </xf>
    <xf numFmtId="171" fontId="15" fillId="4" borderId="31" xfId="0" applyFont="true" applyBorder="true" applyAlignment="true" applyProtection="true">
      <alignment horizontal="center" vertical="bottom" textRotation="0" wrapText="false" indent="0" shrinkToFit="false"/>
      <protection locked="true" hidden="false"/>
    </xf>
    <xf numFmtId="172" fontId="0" fillId="4" borderId="31" xfId="0" applyFont="true" applyBorder="true" applyAlignment="true" applyProtection="true">
      <alignment horizontal="right" vertical="bottom" textRotation="0" wrapText="false" indent="0" shrinkToFit="false"/>
      <protection locked="true" hidden="false"/>
    </xf>
    <xf numFmtId="164" fontId="0" fillId="4" borderId="53" xfId="0" applyFont="true" applyBorder="true" applyAlignment="true" applyProtection="true">
      <alignment horizontal="left" vertical="bottom" textRotation="0" wrapText="false" indent="0" shrinkToFit="false"/>
      <protection locked="true" hidden="false"/>
    </xf>
    <xf numFmtId="164" fontId="0" fillId="4" borderId="30" xfId="0" applyFont="true" applyBorder="true" applyAlignment="true" applyProtection="true">
      <alignment horizontal="general" vertical="bottom" textRotation="0" wrapText="false" indent="0" shrinkToFit="false"/>
      <protection locked="true" hidden="false"/>
    </xf>
    <xf numFmtId="164" fontId="0" fillId="4" borderId="34" xfId="0" applyFont="true" applyBorder="true" applyAlignment="true" applyProtection="true">
      <alignment horizontal="general" vertical="bottom" textRotation="0" wrapText="false" indent="0" shrinkToFit="false"/>
      <protection locked="true" hidden="false"/>
    </xf>
    <xf numFmtId="164" fontId="0" fillId="4" borderId="35" xfId="0" applyFont="true" applyBorder="true" applyAlignment="true" applyProtection="true">
      <alignment horizontal="general" vertical="bottom" textRotation="0" wrapText="false" indent="0" shrinkToFit="false"/>
      <protection locked="true" hidden="false"/>
    </xf>
    <xf numFmtId="164" fontId="0" fillId="2" borderId="30" xfId="0" applyFont="true" applyBorder="true" applyAlignment="true" applyProtection="true">
      <alignment horizontal="general" vertical="bottom" textRotation="0" wrapText="false" indent="0" shrinkToFit="false"/>
      <protection locked="false" hidden="false"/>
    </xf>
    <xf numFmtId="164" fontId="0" fillId="2" borderId="31" xfId="0" applyFont="true" applyBorder="true" applyAlignment="true" applyProtection="true">
      <alignment horizontal="general" vertical="bottom" textRotation="0" wrapText="false" indent="0" shrinkToFit="false"/>
      <protection locked="true" hidden="false"/>
    </xf>
    <xf numFmtId="164" fontId="0" fillId="2" borderId="52" xfId="0" applyFont="true" applyBorder="true" applyAlignment="true" applyProtection="true">
      <alignment horizontal="general" vertical="bottom" textRotation="0" wrapText="false" indent="0" shrinkToFit="false"/>
      <protection locked="true" hidden="false"/>
    </xf>
    <xf numFmtId="164" fontId="0" fillId="2" borderId="32" xfId="0" applyFont="true" applyBorder="true" applyAlignment="true" applyProtection="true">
      <alignment horizontal="center" vertical="bottom" textRotation="0" wrapText="false" indent="0" shrinkToFit="false"/>
      <protection locked="true" hidden="false"/>
    </xf>
    <xf numFmtId="164" fontId="0" fillId="2" borderId="52" xfId="0" applyFont="true" applyBorder="true" applyAlignment="true" applyProtection="true">
      <alignment horizontal="center" vertical="bottom" textRotation="0" wrapText="false" indent="0" shrinkToFit="false"/>
      <protection locked="false" hidden="false"/>
    </xf>
    <xf numFmtId="164" fontId="0" fillId="2" borderId="53" xfId="0" applyFont="true" applyBorder="true" applyAlignment="true" applyProtection="true">
      <alignment horizontal="left" vertical="bottom" textRotation="0" wrapText="false" indent="0" shrinkToFit="false"/>
      <protection locked="true" hidden="false"/>
    </xf>
    <xf numFmtId="164" fontId="0" fillId="4" borderId="54" xfId="0" applyFont="true" applyBorder="true" applyAlignment="true" applyProtection="true">
      <alignment horizontal="general" vertical="bottom" textRotation="0" wrapText="false" indent="0" shrinkToFit="false"/>
      <protection locked="false" hidden="false"/>
    </xf>
    <xf numFmtId="164" fontId="0" fillId="4" borderId="22" xfId="0" applyFont="true" applyBorder="true" applyAlignment="true" applyProtection="true">
      <alignment horizontal="general" vertical="bottom" textRotation="0" wrapText="false" indent="0" shrinkToFit="false"/>
      <protection locked="true" hidden="false"/>
    </xf>
    <xf numFmtId="164" fontId="0" fillId="4" borderId="55" xfId="0" applyFont="true" applyBorder="true" applyAlignment="true" applyProtection="true">
      <alignment horizontal="general" vertical="bottom" textRotation="0" wrapText="false" indent="0" shrinkToFit="false"/>
      <protection locked="true" hidden="false"/>
    </xf>
    <xf numFmtId="164" fontId="0" fillId="4" borderId="23" xfId="0" applyFont="true" applyBorder="true" applyAlignment="true" applyProtection="true">
      <alignment horizontal="center" vertical="bottom" textRotation="0" wrapText="false" indent="0" shrinkToFit="false"/>
      <protection locked="true" hidden="false"/>
    </xf>
    <xf numFmtId="164" fontId="0" fillId="4" borderId="55" xfId="0" applyFont="true" applyBorder="true" applyAlignment="true" applyProtection="true">
      <alignment horizontal="center" vertical="bottom" textRotation="0" wrapText="false" indent="0" shrinkToFit="false"/>
      <protection locked="false" hidden="false"/>
    </xf>
    <xf numFmtId="164" fontId="0" fillId="4" borderId="56" xfId="0" applyFont="true" applyBorder="true" applyAlignment="true" applyProtection="true">
      <alignment horizontal="left" vertical="bottom" textRotation="0" wrapText="false" indent="0" shrinkToFit="false"/>
      <protection locked="true" hidden="false"/>
    </xf>
    <xf numFmtId="164" fontId="0" fillId="4" borderId="54" xfId="0" applyFont="true" applyBorder="true" applyAlignment="true" applyProtection="true">
      <alignment horizontal="general" vertical="bottom" textRotation="0" wrapText="false" indent="0" shrinkToFit="false"/>
      <protection locked="true" hidden="false"/>
    </xf>
    <xf numFmtId="164" fontId="0" fillId="4" borderId="21" xfId="0" applyFont="true" applyBorder="true" applyAlignment="true" applyProtection="true">
      <alignment horizontal="general" vertical="bottom" textRotation="0" wrapText="false" indent="0" shrinkToFit="false"/>
      <protection locked="true" hidden="false"/>
    </xf>
    <xf numFmtId="164" fontId="0" fillId="4" borderId="57" xfId="0" applyFont="true" applyBorder="true" applyAlignment="true" applyProtection="true">
      <alignment horizontal="general" vertical="bottom" textRotation="0" wrapText="false" indent="0" shrinkToFit="false"/>
      <protection locked="true" hidden="false"/>
    </xf>
    <xf numFmtId="164" fontId="0" fillId="4" borderId="27" xfId="0" applyFont="true" applyBorder="true" applyAlignment="true" applyProtection="true">
      <alignment horizontal="general" vertical="bottom" textRotation="0" wrapText="false" indent="0" shrinkToFit="false"/>
      <protection locked="true" hidden="false"/>
    </xf>
    <xf numFmtId="171" fontId="15" fillId="4" borderId="22" xfId="0" applyFont="true" applyBorder="true" applyAlignment="true" applyProtection="true">
      <alignment horizontal="center" vertical="bottom" textRotation="0" wrapText="false" indent="0" shrinkToFit="false"/>
      <protection locked="true" hidden="false"/>
    </xf>
    <xf numFmtId="172" fontId="0" fillId="4" borderId="22" xfId="0" applyFont="true" applyBorder="true" applyAlignment="true" applyProtection="true">
      <alignment horizontal="right" vertical="bottom" textRotation="0" wrapText="false" indent="0" shrinkToFit="false"/>
      <protection locked="true" hidden="false"/>
    </xf>
    <xf numFmtId="164" fontId="0" fillId="0" borderId="37" xfId="0" applyFont="true" applyBorder="true" applyAlignment="true" applyProtection="true">
      <alignment horizontal="general" vertical="bottom" textRotation="0" wrapText="false" indent="0" shrinkToFit="false"/>
      <protection locked="true" hidden="false"/>
    </xf>
    <xf numFmtId="164" fontId="15" fillId="0" borderId="49" xfId="0" applyFont="true" applyBorder="true" applyAlignment="true" applyProtection="true">
      <alignment horizontal="right" vertical="bottom" textRotation="0" wrapText="false" indent="0" shrinkToFit="false"/>
      <protection locked="true" hidden="false"/>
    </xf>
    <xf numFmtId="164" fontId="15" fillId="0" borderId="38" xfId="0" applyFont="true" applyBorder="true" applyAlignment="true" applyProtection="true">
      <alignment horizontal="left" vertical="bottom" textRotation="0" wrapText="false" indent="0" shrinkToFit="false"/>
      <protection locked="true" hidden="false"/>
    </xf>
    <xf numFmtId="164" fontId="0" fillId="4" borderId="27" xfId="0" applyFont="true" applyBorder="true" applyAlignment="true" applyProtection="true">
      <alignment horizontal="right" vertical="bottom" textRotation="0" wrapText="false" indent="0" shrinkToFit="false"/>
      <protection locked="true" hidden="false"/>
    </xf>
    <xf numFmtId="164" fontId="0" fillId="4" borderId="3" xfId="0" applyFont="true" applyBorder="true" applyAlignment="true" applyProtection="true">
      <alignment horizontal="right" vertical="bottom" textRotation="0" wrapText="false" indent="0" shrinkToFit="false"/>
      <protection locked="true" hidden="false"/>
    </xf>
    <xf numFmtId="164" fontId="0" fillId="0" borderId="31" xfId="0" applyFont="true" applyBorder="true" applyAlignment="true" applyProtection="true">
      <alignment horizontal="right" vertical="bottom" textRotation="0" wrapText="false" indent="0" shrinkToFit="false"/>
      <protection locked="true" hidden="false"/>
    </xf>
    <xf numFmtId="165" fontId="0" fillId="0" borderId="32" xfId="0" applyFont="true" applyBorder="true" applyAlignment="true" applyProtection="true">
      <alignment horizontal="right" vertical="bottom" textRotation="0" wrapText="false" indent="0" shrinkToFit="false"/>
      <protection locked="true" hidden="false"/>
    </xf>
    <xf numFmtId="165" fontId="0" fillId="2" borderId="0" xfId="0" applyFont="true" applyBorder="true" applyAlignment="true" applyProtection="true">
      <alignment horizontal="general" vertical="bottom" textRotation="0" wrapText="false" indent="0" shrinkToFit="false"/>
      <protection locked="true" hidden="false"/>
    </xf>
    <xf numFmtId="164" fontId="0" fillId="4" borderId="31" xfId="0" applyFont="true" applyBorder="true" applyAlignment="true" applyProtection="true">
      <alignment horizontal="right" vertical="bottom" textRotation="0" wrapText="false" indent="0" shrinkToFit="false"/>
      <protection locked="true" hidden="false"/>
    </xf>
    <xf numFmtId="165" fontId="0" fillId="4" borderId="32" xfId="0" applyFont="false" applyBorder="true" applyAlignment="true" applyProtection="true">
      <alignment horizontal="right" vertical="bottom" textRotation="0" wrapText="false" indent="0" shrinkToFit="false"/>
      <protection locked="true" hidden="false"/>
    </xf>
    <xf numFmtId="164" fontId="0" fillId="2" borderId="31" xfId="0" applyFont="true" applyBorder="true" applyAlignment="true" applyProtection="true">
      <alignment horizontal="right" vertical="bottom" textRotation="0" wrapText="false" indent="0" shrinkToFit="false"/>
      <protection locked="true" hidden="false"/>
    </xf>
    <xf numFmtId="164" fontId="0" fillId="4" borderId="22" xfId="0" applyFont="true" applyBorder="true" applyAlignment="true" applyProtection="true">
      <alignment horizontal="right" vertical="bottom" textRotation="0" wrapText="false" indent="0" shrinkToFit="false"/>
      <protection locked="true" hidden="false"/>
    </xf>
    <xf numFmtId="165" fontId="0" fillId="4" borderId="23" xfId="0" applyFont="false" applyBorder="true" applyAlignment="true" applyProtection="true">
      <alignment horizontal="right" vertical="bottom" textRotation="0" wrapText="false" indent="0" shrinkToFit="false"/>
      <protection locked="true" hidden="false"/>
    </xf>
    <xf numFmtId="164" fontId="15" fillId="2" borderId="46" xfId="0" applyFont="true" applyBorder="true" applyAlignment="true" applyProtection="true">
      <alignment horizontal="right" vertical="bottom" textRotation="0" wrapText="false" indent="0" shrinkToFit="false"/>
      <protection locked="true" hidden="false"/>
    </xf>
    <xf numFmtId="164" fontId="15" fillId="0" borderId="46" xfId="0" applyFont="true" applyBorder="true" applyAlignment="true" applyProtection="true">
      <alignment horizontal="center" vertical="bottom" textRotation="0" wrapText="false" indent="0" shrinkToFit="false"/>
      <protection locked="true" hidden="false"/>
    </xf>
    <xf numFmtId="164" fontId="0" fillId="4" borderId="14" xfId="0" applyFont="true" applyBorder="true" applyAlignment="true" applyProtection="true">
      <alignment horizontal="right" vertical="bottom" textRotation="0" wrapText="false" indent="0" shrinkToFit="false"/>
      <protection locked="true" hidden="false"/>
    </xf>
    <xf numFmtId="165" fontId="0" fillId="0" borderId="35" xfId="0" applyFont="true" applyBorder="true" applyAlignment="true" applyProtection="true">
      <alignment horizontal="right" vertical="bottom" textRotation="0" wrapText="false" indent="0" shrinkToFit="false"/>
      <protection locked="true" hidden="false"/>
    </xf>
    <xf numFmtId="165" fontId="0" fillId="4" borderId="57" xfId="0" applyFont="false" applyBorder="true" applyAlignment="true" applyProtection="true">
      <alignment horizontal="right" vertical="bottom" textRotation="0" wrapText="false" indent="0" shrinkToFit="false"/>
      <protection locked="true" hidden="false"/>
    </xf>
    <xf numFmtId="164" fontId="0" fillId="2" borderId="0" xfId="0" applyFont="true" applyBorder="false" applyAlignment="true" applyProtection="true">
      <alignment horizontal="left" vertical="top" textRotation="0" wrapText="false" indent="0" shrinkToFit="false"/>
      <protection locked="true" hidden="false"/>
    </xf>
    <xf numFmtId="164" fontId="0" fillId="2" borderId="43" xfId="0" applyFont="true" applyBorder="true" applyAlignment="true" applyProtection="true">
      <alignment horizontal="general" vertical="top" textRotation="0" wrapText="false" indent="0" shrinkToFit="false"/>
      <protection locked="true" hidden="false"/>
    </xf>
    <xf numFmtId="164" fontId="14" fillId="2" borderId="36" xfId="0" applyFont="true" applyBorder="true" applyAlignment="true" applyProtection="true">
      <alignment horizontal="general" vertical="bottom" textRotation="0" wrapText="false" indent="0" shrinkToFit="false"/>
      <protection locked="true" hidden="false"/>
    </xf>
    <xf numFmtId="164" fontId="15" fillId="2" borderId="37" xfId="0" applyFont="true" applyBorder="true" applyAlignment="true" applyProtection="true">
      <alignment horizontal="general" vertical="top" textRotation="0" wrapText="false" indent="0" shrinkToFit="false"/>
      <protection locked="true" hidden="false"/>
    </xf>
    <xf numFmtId="164" fontId="14" fillId="2" borderId="38" xfId="0" applyFont="true" applyBorder="true" applyAlignment="true" applyProtection="true">
      <alignment horizontal="right" vertical="top" textRotation="0" wrapText="false" indent="0" shrinkToFit="false"/>
      <protection locked="true" hidden="false"/>
    </xf>
    <xf numFmtId="164" fontId="0" fillId="4" borderId="3" xfId="0" applyFont="true" applyBorder="true" applyAlignment="true" applyProtection="true">
      <alignment horizontal="general" vertical="bottom" textRotation="0" wrapText="false" indent="0" shrinkToFit="false"/>
      <protection locked="true" hidden="false"/>
    </xf>
    <xf numFmtId="164" fontId="0" fillId="0" borderId="30" xfId="0" applyFont="true" applyBorder="true" applyAlignment="true" applyProtection="true">
      <alignment horizontal="general" vertical="bottom" textRotation="0" wrapText="false" indent="0" shrinkToFit="false"/>
      <protection locked="true" hidden="false"/>
    </xf>
    <xf numFmtId="164" fontId="0" fillId="0" borderId="32" xfId="0" applyFont="true" applyBorder="true" applyAlignment="true" applyProtection="true">
      <alignment horizontal="general" vertical="bottom" textRotation="0" wrapText="false" indent="0" shrinkToFit="false"/>
      <protection locked="true" hidden="false"/>
    </xf>
    <xf numFmtId="164" fontId="0" fillId="4" borderId="32" xfId="0" applyFont="true" applyBorder="true" applyAlignment="true" applyProtection="true">
      <alignment horizontal="general" vertical="bottom" textRotation="0" wrapText="false" indent="0" shrinkToFit="false"/>
      <protection locked="true" hidden="false"/>
    </xf>
    <xf numFmtId="164" fontId="0" fillId="2" borderId="32"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top" textRotation="0" wrapText="false" indent="0" shrinkToFit="false"/>
      <protection locked="true" hidden="false"/>
    </xf>
    <xf numFmtId="164" fontId="0" fillId="4" borderId="23" xfId="0" applyFont="true" applyBorder="true" applyAlignment="true" applyProtection="true">
      <alignment horizontal="general" vertical="bottom" textRotation="0" wrapText="false" indent="0" shrinkToFit="false"/>
      <protection locked="true" hidden="false"/>
    </xf>
    <xf numFmtId="164" fontId="28" fillId="2" borderId="1" xfId="0" applyFont="true" applyBorder="true" applyAlignment="true" applyProtection="true">
      <alignment horizontal="left" vertical="center" textRotation="0" wrapText="false" indent="0" shrinkToFit="false"/>
      <protection locked="true" hidden="false"/>
    </xf>
    <xf numFmtId="164" fontId="15" fillId="2" borderId="13" xfId="0"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28" fillId="2" borderId="13" xfId="0" applyFont="true" applyBorder="true" applyAlignment="true" applyProtection="true">
      <alignment horizontal="left" vertical="center" textRotation="0" wrapText="false" indent="0" shrinkToFit="false"/>
      <protection locked="true" hidden="false"/>
    </xf>
    <xf numFmtId="164" fontId="0" fillId="0" borderId="37" xfId="0" applyFont="true" applyBorder="true" applyAlignment="true" applyProtection="true">
      <alignment horizontal="general" vertical="center" textRotation="0" wrapText="false" indent="0" shrinkToFit="false"/>
      <protection locked="true" hidden="false"/>
    </xf>
    <xf numFmtId="164" fontId="0" fillId="2" borderId="13" xfId="0" applyFont="true" applyBorder="true" applyAlignment="true" applyProtection="true">
      <alignment horizontal="center" vertical="center" textRotation="0" wrapText="false" indent="0" shrinkToFit="false"/>
      <protection locked="true" hidden="false"/>
    </xf>
    <xf numFmtId="164" fontId="0" fillId="2" borderId="37" xfId="0" applyFont="true" applyBorder="true" applyAlignment="true" applyProtection="true">
      <alignment horizontal="left" vertical="center" textRotation="0" wrapText="false" indent="0" shrinkToFit="false"/>
      <protection locked="true" hidden="false"/>
    </xf>
    <xf numFmtId="164" fontId="0" fillId="2" borderId="44" xfId="0" applyFont="true" applyBorder="true" applyAlignment="true" applyProtection="true">
      <alignment horizontal="left" vertical="center" textRotation="0" wrapText="false" indent="0" shrinkToFit="false"/>
      <protection locked="true" hidden="false"/>
    </xf>
    <xf numFmtId="164" fontId="30" fillId="2" borderId="36" xfId="0" applyFont="true" applyBorder="true" applyAlignment="true" applyProtection="true">
      <alignment horizontal="general" vertical="center" textRotation="0" wrapText="false" indent="0" shrinkToFit="false"/>
      <protection locked="true" hidden="false"/>
    </xf>
    <xf numFmtId="164" fontId="0" fillId="2" borderId="37" xfId="0" applyFont="true" applyBorder="true" applyAlignment="true" applyProtection="true">
      <alignment horizontal="general" vertical="center" textRotation="0" wrapText="false" indent="0" shrinkToFit="false"/>
      <protection locked="true" hidden="false"/>
    </xf>
    <xf numFmtId="164" fontId="0" fillId="2" borderId="38" xfId="0" applyFont="true" applyBorder="true" applyAlignment="true" applyProtection="true">
      <alignment horizontal="general" vertical="center" textRotation="0" wrapText="false" indent="0" shrinkToFit="false"/>
      <protection locked="true" hidden="false"/>
    </xf>
    <xf numFmtId="164" fontId="15" fillId="2" borderId="58" xfId="0" applyFont="true" applyBorder="true" applyAlignment="true" applyProtection="true">
      <alignment horizontal="general" vertical="center" textRotation="0" wrapText="false" indent="0" shrinkToFit="false"/>
      <protection locked="true" hidden="false"/>
    </xf>
    <xf numFmtId="164" fontId="0" fillId="2" borderId="0" xfId="0" applyFont="true" applyBorder="true" applyAlignment="true" applyProtection="true">
      <alignment horizontal="general" vertical="center" textRotation="0" wrapText="false" indent="0" shrinkToFit="false"/>
      <protection locked="true" hidden="false"/>
    </xf>
    <xf numFmtId="164" fontId="0" fillId="2" borderId="38" xfId="0" applyFont="true" applyBorder="true" applyAlignment="true" applyProtection="true">
      <alignment horizontal="left" vertical="center" textRotation="0" wrapText="false" indent="0" shrinkToFit="false"/>
      <protection locked="true" hidden="false"/>
    </xf>
    <xf numFmtId="164" fontId="15" fillId="0" borderId="45" xfId="0" applyFont="true" applyBorder="true" applyAlignment="true" applyProtection="true">
      <alignment horizontal="general" vertical="center" textRotation="0" wrapText="false" indent="0" shrinkToFit="false"/>
      <protection locked="true" hidden="false"/>
    </xf>
    <xf numFmtId="164" fontId="15" fillId="0" borderId="46" xfId="0" applyFont="true" applyBorder="true" applyAlignment="true" applyProtection="true">
      <alignment horizontal="left" vertical="center" textRotation="0" wrapText="false" indent="0" shrinkToFit="false"/>
      <protection locked="true" hidden="false"/>
    </xf>
    <xf numFmtId="164" fontId="15" fillId="0" borderId="47" xfId="0" applyFont="true" applyBorder="true" applyAlignment="true" applyProtection="true">
      <alignment horizontal="left" vertical="center" textRotation="0" wrapText="false" indent="0" shrinkToFit="false"/>
      <protection locked="true" hidden="false"/>
    </xf>
    <xf numFmtId="164" fontId="15" fillId="0" borderId="48" xfId="0" applyFont="true" applyBorder="true" applyAlignment="true" applyProtection="true">
      <alignment horizontal="right" vertical="center" textRotation="0" wrapText="false" indent="0" shrinkToFit="false"/>
      <protection locked="true" hidden="false"/>
    </xf>
    <xf numFmtId="164" fontId="15" fillId="0" borderId="49" xfId="0" applyFont="true" applyBorder="true" applyAlignment="true" applyProtection="true">
      <alignment horizontal="right" vertical="center" textRotation="0" wrapText="false" indent="0" shrinkToFit="false"/>
      <protection locked="true" hidden="false"/>
    </xf>
    <xf numFmtId="164" fontId="15" fillId="0" borderId="46" xfId="0" applyFont="true" applyBorder="true" applyAlignment="true" applyProtection="true">
      <alignment horizontal="right" vertical="center" textRotation="0" wrapText="false" indent="0" shrinkToFit="false"/>
      <protection locked="true" hidden="false"/>
    </xf>
    <xf numFmtId="164" fontId="15" fillId="0" borderId="46" xfId="0" applyFont="true" applyBorder="true" applyAlignment="true" applyProtection="true">
      <alignment horizontal="center" vertical="center" textRotation="0" wrapText="false" indent="0" shrinkToFit="false"/>
      <protection locked="true" hidden="false"/>
    </xf>
    <xf numFmtId="164" fontId="15" fillId="0" borderId="38" xfId="0" applyFont="true" applyBorder="true" applyAlignment="true" applyProtection="true">
      <alignment horizontal="left" vertical="center" textRotation="0" wrapText="false" indent="0" shrinkToFit="false"/>
      <protection locked="true" hidden="false"/>
    </xf>
    <xf numFmtId="164" fontId="15" fillId="2" borderId="45" xfId="0" applyFont="true" applyBorder="true" applyAlignment="true" applyProtection="true">
      <alignment horizontal="general" vertical="center" textRotation="0" wrapText="false" indent="0" shrinkToFit="false"/>
      <protection locked="true" hidden="false"/>
    </xf>
    <xf numFmtId="164" fontId="15" fillId="2" borderId="46" xfId="0" applyFont="true" applyBorder="true" applyAlignment="true" applyProtection="true">
      <alignment horizontal="general" vertical="center" textRotation="0" wrapText="false" indent="0" shrinkToFit="false"/>
      <protection locked="true" hidden="false"/>
    </xf>
    <xf numFmtId="164" fontId="15" fillId="2" borderId="48" xfId="0" applyFont="true" applyBorder="true" applyAlignment="true" applyProtection="true">
      <alignment horizontal="general" vertical="center" textRotation="0" wrapText="false" indent="0" shrinkToFit="false"/>
      <protection locked="true" hidden="false"/>
    </xf>
    <xf numFmtId="165" fontId="15" fillId="2" borderId="58" xfId="0" applyFont="true" applyBorder="true" applyAlignment="true" applyProtection="true">
      <alignment horizontal="general" vertical="center" textRotation="0" wrapText="false" indent="0" shrinkToFit="false"/>
      <protection locked="true" hidden="false"/>
    </xf>
    <xf numFmtId="164" fontId="8" fillId="2" borderId="0" xfId="0" applyFont="true" applyBorder="true" applyAlignment="true" applyProtection="true">
      <alignment horizontal="right" vertical="center" textRotation="0" wrapText="false" indent="0" shrinkToFit="false"/>
      <protection locked="true" hidden="false"/>
    </xf>
    <xf numFmtId="164" fontId="15" fillId="0" borderId="48" xfId="0" applyFont="true" applyBorder="true" applyAlignment="true" applyProtection="true">
      <alignment horizontal="center" vertical="center" textRotation="0" wrapText="false" indent="0" shrinkToFit="false"/>
      <protection locked="true" hidden="false"/>
    </xf>
    <xf numFmtId="164" fontId="15" fillId="2" borderId="0" xfId="0" applyFont="true" applyBorder="true" applyAlignment="true" applyProtection="true">
      <alignment horizontal="general" vertical="center" textRotation="0" wrapText="false" indent="0" shrinkToFit="false"/>
      <protection locked="true" hidden="false"/>
    </xf>
    <xf numFmtId="164" fontId="0" fillId="4" borderId="26" xfId="0" applyFont="true" applyBorder="true" applyAlignment="true" applyProtection="true">
      <alignment horizontal="general" vertical="center" textRotation="0" wrapText="false" indent="0" shrinkToFit="false"/>
      <protection locked="false" hidden="false"/>
    </xf>
    <xf numFmtId="164" fontId="0" fillId="4" borderId="31" xfId="0" applyFont="true" applyBorder="true" applyAlignment="true" applyProtection="true">
      <alignment horizontal="general" vertical="center" textRotation="0" wrapText="false" indent="0" shrinkToFit="false"/>
      <protection locked="true" hidden="false"/>
    </xf>
    <xf numFmtId="164" fontId="0" fillId="4" borderId="50" xfId="0" applyFont="true" applyBorder="true" applyAlignment="true" applyProtection="true">
      <alignment horizontal="general" vertical="center" textRotation="0" wrapText="false" indent="0" shrinkToFit="false"/>
      <protection locked="true" hidden="false"/>
    </xf>
    <xf numFmtId="164" fontId="0" fillId="4" borderId="3" xfId="0" applyFont="true" applyBorder="true" applyAlignment="true" applyProtection="true">
      <alignment horizontal="center" vertical="center" textRotation="0" wrapText="false" indent="0" shrinkToFit="false"/>
      <protection locked="true" hidden="false"/>
    </xf>
    <xf numFmtId="164" fontId="0" fillId="4" borderId="26" xfId="0" applyFont="true" applyBorder="true" applyAlignment="true" applyProtection="true">
      <alignment horizontal="right" vertical="center" textRotation="0" wrapText="false" indent="0" shrinkToFit="false"/>
      <protection locked="true" hidden="false"/>
    </xf>
    <xf numFmtId="164" fontId="0" fillId="4" borderId="29" xfId="0" applyFont="true" applyBorder="true" applyAlignment="true" applyProtection="true">
      <alignment horizontal="right" vertical="center" textRotation="0" wrapText="false" indent="0" shrinkToFit="false"/>
      <protection locked="false" hidden="false"/>
    </xf>
    <xf numFmtId="164" fontId="0" fillId="4" borderId="27" xfId="0" applyFont="true" applyBorder="true" applyAlignment="true" applyProtection="true">
      <alignment horizontal="right" vertical="center" textRotation="0" wrapText="false" indent="0" shrinkToFit="false"/>
      <protection locked="false" hidden="false"/>
    </xf>
    <xf numFmtId="171" fontId="0" fillId="4" borderId="59" xfId="0" applyFont="true" applyBorder="true" applyAlignment="true" applyProtection="true">
      <alignment horizontal="right" vertical="center" textRotation="0" wrapText="false" indent="0" shrinkToFit="false"/>
      <protection locked="false" hidden="false"/>
    </xf>
    <xf numFmtId="164" fontId="0" fillId="4" borderId="27" xfId="0" applyFont="true" applyBorder="true" applyAlignment="true" applyProtection="true">
      <alignment horizontal="right" vertical="center" textRotation="0" wrapText="false" indent="0" shrinkToFit="false"/>
      <protection locked="true" hidden="false"/>
    </xf>
    <xf numFmtId="172" fontId="0" fillId="4" borderId="27" xfId="0" applyFont="true" applyBorder="true" applyAlignment="true" applyProtection="true">
      <alignment horizontal="right" vertical="center" textRotation="0" wrapText="false" indent="0" shrinkToFit="false"/>
      <protection locked="true" hidden="false"/>
    </xf>
    <xf numFmtId="164" fontId="0" fillId="4" borderId="2" xfId="0" applyFont="true" applyBorder="true" applyAlignment="true" applyProtection="true">
      <alignment horizontal="left" vertical="center" textRotation="0" wrapText="false" indent="0" shrinkToFit="false"/>
      <protection locked="true" hidden="false"/>
    </xf>
    <xf numFmtId="164" fontId="0" fillId="4" borderId="26" xfId="0" applyFont="true" applyBorder="true" applyAlignment="true" applyProtection="true">
      <alignment horizontal="general" vertical="center" textRotation="0" wrapText="false" indent="0" shrinkToFit="false"/>
      <protection locked="true" hidden="false"/>
    </xf>
    <xf numFmtId="164" fontId="0" fillId="4" borderId="29" xfId="0" applyFont="true" applyBorder="true" applyAlignment="true" applyProtection="true">
      <alignment horizontal="general" vertical="center" textRotation="0" wrapText="false" indent="0" shrinkToFit="false"/>
      <protection locked="true" hidden="false"/>
    </xf>
    <xf numFmtId="164" fontId="0" fillId="4" borderId="14" xfId="0" applyFont="true" applyBorder="true" applyAlignment="true" applyProtection="true">
      <alignment horizontal="general" vertical="center" textRotation="0" wrapText="false" indent="0" shrinkToFit="false"/>
      <protection locked="true" hidden="false"/>
    </xf>
    <xf numFmtId="165" fontId="0" fillId="4" borderId="27" xfId="0" applyFont="false" applyBorder="true" applyAlignment="true" applyProtection="true">
      <alignment horizontal="right" vertical="center" textRotation="0" wrapText="false" indent="0" shrinkToFit="false"/>
      <protection locked="true" hidden="false"/>
    </xf>
    <xf numFmtId="165" fontId="0" fillId="4" borderId="3" xfId="0" applyFont="true" applyBorder="true" applyAlignment="true" applyProtection="true">
      <alignment horizontal="right" vertical="center" textRotation="0" wrapText="false" indent="0" shrinkToFit="false"/>
      <protection locked="true" hidden="false"/>
    </xf>
    <xf numFmtId="164" fontId="0" fillId="2" borderId="4" xfId="0" applyFont="true" applyBorder="true" applyAlignment="true" applyProtection="true">
      <alignment horizontal="right" vertical="center" textRotation="0" wrapText="false" indent="0" shrinkToFit="false"/>
      <protection locked="true" hidden="false"/>
    </xf>
    <xf numFmtId="164" fontId="0" fillId="2" borderId="0" xfId="0" applyFont="true" applyBorder="true" applyAlignment="true" applyProtection="true">
      <alignment horizontal="right" vertical="center" textRotation="0" wrapText="false" indent="0" shrinkToFit="false"/>
      <protection locked="true" hidden="false"/>
    </xf>
    <xf numFmtId="172" fontId="0" fillId="4" borderId="3" xfId="0" applyFont="true" applyBorder="true" applyAlignment="true" applyProtection="true">
      <alignment horizontal="right" vertical="center" textRotation="0" wrapText="false" indent="0" shrinkToFit="false"/>
      <protection locked="true" hidden="false"/>
    </xf>
    <xf numFmtId="164" fontId="0" fillId="0" borderId="30" xfId="0" applyFont="true" applyBorder="true" applyAlignment="true" applyProtection="true">
      <alignment horizontal="general" vertical="center" textRotation="0" wrapText="false" indent="0" shrinkToFit="false"/>
      <protection locked="false" hidden="false"/>
    </xf>
    <xf numFmtId="164" fontId="0" fillId="0" borderId="31" xfId="0" applyFont="true" applyBorder="true" applyAlignment="true" applyProtection="true">
      <alignment horizontal="general" vertical="center" textRotation="0" wrapText="false" indent="0" shrinkToFit="false"/>
      <protection locked="true" hidden="false"/>
    </xf>
    <xf numFmtId="164" fontId="0" fillId="0" borderId="52" xfId="0" applyFont="true" applyBorder="true" applyAlignment="true" applyProtection="true">
      <alignment horizontal="general" vertical="center" textRotation="0" wrapText="false" indent="0" shrinkToFit="false"/>
      <protection locked="true" hidden="false"/>
    </xf>
    <xf numFmtId="164" fontId="0" fillId="0" borderId="32" xfId="0" applyFont="true" applyBorder="true" applyAlignment="true" applyProtection="true">
      <alignment horizontal="center" vertical="center" textRotation="0" wrapText="false" indent="0" shrinkToFit="false"/>
      <protection locked="true" hidden="false"/>
    </xf>
    <xf numFmtId="165" fontId="0" fillId="0" borderId="30" xfId="0" applyFont="true" applyBorder="true" applyAlignment="true" applyProtection="true">
      <alignment horizontal="right" vertical="center" textRotation="0" wrapText="false" indent="0" shrinkToFit="false"/>
      <protection locked="true" hidden="false"/>
    </xf>
    <xf numFmtId="164" fontId="0" fillId="0" borderId="34" xfId="0" applyFont="true" applyBorder="true" applyAlignment="true" applyProtection="true">
      <alignment horizontal="right" vertical="center" textRotation="0" wrapText="false" indent="0" shrinkToFit="false"/>
      <protection locked="false" hidden="false"/>
    </xf>
    <xf numFmtId="164" fontId="0" fillId="0" borderId="52" xfId="0" applyFont="true" applyBorder="true" applyAlignment="true" applyProtection="true">
      <alignment horizontal="right" vertical="center" textRotation="0" wrapText="false" indent="0" shrinkToFit="false"/>
      <protection locked="false" hidden="false"/>
    </xf>
    <xf numFmtId="171" fontId="0" fillId="2" borderId="31" xfId="0" applyFont="true" applyBorder="true" applyAlignment="true" applyProtection="true">
      <alignment horizontal="right" vertical="center" textRotation="0" wrapText="false" indent="0" shrinkToFit="false"/>
      <protection locked="false" hidden="false"/>
    </xf>
    <xf numFmtId="164" fontId="0" fillId="0" borderId="34" xfId="0" applyFont="true" applyBorder="true" applyAlignment="true" applyProtection="true">
      <alignment horizontal="right" vertical="center" textRotation="0" wrapText="false" indent="0" shrinkToFit="false"/>
      <protection locked="true" hidden="false"/>
    </xf>
    <xf numFmtId="172" fontId="0" fillId="0" borderId="31" xfId="0" applyFont="true" applyBorder="true" applyAlignment="true" applyProtection="true">
      <alignment horizontal="right" vertical="center" textRotation="0" wrapText="false" indent="0" shrinkToFit="false"/>
      <protection locked="true" hidden="false"/>
    </xf>
    <xf numFmtId="164" fontId="0" fillId="0" borderId="53" xfId="0" applyFont="true" applyBorder="true" applyAlignment="true" applyProtection="true">
      <alignment horizontal="left" vertical="center" textRotation="0" wrapText="false" indent="0" shrinkToFit="false"/>
      <protection locked="true" hidden="false"/>
    </xf>
    <xf numFmtId="164" fontId="0" fillId="2" borderId="30" xfId="0" applyFont="true" applyBorder="true" applyAlignment="true" applyProtection="true">
      <alignment horizontal="general" vertical="center" textRotation="0" wrapText="false" indent="0" shrinkToFit="false"/>
      <protection locked="true" hidden="false"/>
    </xf>
    <xf numFmtId="164" fontId="0" fillId="2" borderId="34" xfId="0" applyFont="true" applyBorder="true" applyAlignment="true" applyProtection="true">
      <alignment horizontal="general" vertical="center" textRotation="0" wrapText="false" indent="0" shrinkToFit="false"/>
      <protection locked="true" hidden="false"/>
    </xf>
    <xf numFmtId="164" fontId="0" fillId="2" borderId="35" xfId="0" applyFont="true" applyBorder="true" applyAlignment="true" applyProtection="true">
      <alignment horizontal="general" vertical="center" textRotation="0" wrapText="false" indent="0" shrinkToFit="false"/>
      <protection locked="true" hidden="false"/>
    </xf>
    <xf numFmtId="165" fontId="0" fillId="0" borderId="31" xfId="0" applyFont="true" applyBorder="true" applyAlignment="true" applyProtection="true">
      <alignment horizontal="right" vertical="center" textRotation="0" wrapText="false" indent="0" shrinkToFit="false"/>
      <protection locked="true" hidden="false"/>
    </xf>
    <xf numFmtId="165" fontId="0" fillId="0" borderId="32" xfId="0" applyFont="true" applyBorder="true" applyAlignment="true" applyProtection="true">
      <alignment horizontal="right" vertical="center" textRotation="0" wrapText="false" indent="0" shrinkToFit="false"/>
      <protection locked="true" hidden="false"/>
    </xf>
    <xf numFmtId="172" fontId="0" fillId="0" borderId="32" xfId="0" applyFont="true" applyBorder="true" applyAlignment="true" applyProtection="true">
      <alignment horizontal="right" vertical="center" textRotation="0" wrapText="false" indent="0" shrinkToFit="false"/>
      <protection locked="true" hidden="false"/>
    </xf>
    <xf numFmtId="164" fontId="0" fillId="4" borderId="30" xfId="0" applyFont="true" applyBorder="true" applyAlignment="true" applyProtection="true">
      <alignment horizontal="general" vertical="center" textRotation="0" wrapText="false" indent="0" shrinkToFit="false"/>
      <protection locked="false" hidden="false"/>
    </xf>
    <xf numFmtId="164" fontId="0" fillId="4" borderId="52" xfId="0" applyFont="true" applyBorder="true" applyAlignment="true" applyProtection="true">
      <alignment horizontal="general" vertical="center" textRotation="0" wrapText="false" indent="0" shrinkToFit="false"/>
      <protection locked="true" hidden="false"/>
    </xf>
    <xf numFmtId="164" fontId="0" fillId="4" borderId="32" xfId="0" applyFont="true" applyBorder="true" applyAlignment="true" applyProtection="true">
      <alignment horizontal="center" vertical="center" textRotation="0" wrapText="false" indent="0" shrinkToFit="false"/>
      <protection locked="true" hidden="false"/>
    </xf>
    <xf numFmtId="165" fontId="0" fillId="4" borderId="30" xfId="0" applyFont="false" applyBorder="true" applyAlignment="true" applyProtection="true">
      <alignment horizontal="right" vertical="center" textRotation="0" wrapText="false" indent="0" shrinkToFit="false"/>
      <protection locked="true" hidden="false"/>
    </xf>
    <xf numFmtId="164" fontId="0" fillId="4" borderId="34" xfId="0" applyFont="false" applyBorder="true" applyAlignment="true" applyProtection="true">
      <alignment horizontal="right" vertical="center" textRotation="0" wrapText="false" indent="0" shrinkToFit="false"/>
      <protection locked="false" hidden="false"/>
    </xf>
    <xf numFmtId="164" fontId="0" fillId="4" borderId="31" xfId="0" applyFont="true" applyBorder="true" applyAlignment="true" applyProtection="true">
      <alignment horizontal="right" vertical="center" textRotation="0" wrapText="false" indent="0" shrinkToFit="false"/>
      <protection locked="false" hidden="false"/>
    </xf>
    <xf numFmtId="171" fontId="0" fillId="4" borderId="60" xfId="0" applyFont="true" applyBorder="true" applyAlignment="true" applyProtection="true">
      <alignment horizontal="right" vertical="center" textRotation="0" wrapText="false" indent="0" shrinkToFit="false"/>
      <protection locked="false" hidden="false"/>
    </xf>
    <xf numFmtId="164" fontId="0" fillId="4" borderId="31" xfId="0" applyFont="true" applyBorder="true" applyAlignment="true" applyProtection="true">
      <alignment horizontal="right" vertical="center" textRotation="0" wrapText="false" indent="0" shrinkToFit="false"/>
      <protection locked="true" hidden="false"/>
    </xf>
    <xf numFmtId="172" fontId="0" fillId="4" borderId="31" xfId="0" applyFont="true" applyBorder="true" applyAlignment="true" applyProtection="true">
      <alignment horizontal="right" vertical="center" textRotation="0" wrapText="false" indent="0" shrinkToFit="false"/>
      <protection locked="true" hidden="false"/>
    </xf>
    <xf numFmtId="164" fontId="0" fillId="4" borderId="53" xfId="0" applyFont="true" applyBorder="true" applyAlignment="true" applyProtection="true">
      <alignment horizontal="left" vertical="center" textRotation="0" wrapText="false" indent="0" shrinkToFit="false"/>
      <protection locked="true" hidden="false"/>
    </xf>
    <xf numFmtId="164" fontId="0" fillId="4" borderId="30" xfId="0" applyFont="true" applyBorder="true" applyAlignment="true" applyProtection="true">
      <alignment horizontal="general" vertical="center" textRotation="0" wrapText="false" indent="0" shrinkToFit="false"/>
      <protection locked="true" hidden="false"/>
    </xf>
    <xf numFmtId="164" fontId="0" fillId="4" borderId="34" xfId="0" applyFont="true" applyBorder="true" applyAlignment="true" applyProtection="true">
      <alignment horizontal="general" vertical="center" textRotation="0" wrapText="false" indent="0" shrinkToFit="false"/>
      <protection locked="true" hidden="false"/>
    </xf>
    <xf numFmtId="164" fontId="0" fillId="4" borderId="35" xfId="0" applyFont="true" applyBorder="true" applyAlignment="true" applyProtection="true">
      <alignment horizontal="general" vertical="center" textRotation="0" wrapText="false" indent="0" shrinkToFit="false"/>
      <protection locked="true" hidden="false"/>
    </xf>
    <xf numFmtId="165" fontId="0" fillId="4" borderId="31" xfId="0" applyFont="false" applyBorder="true" applyAlignment="true" applyProtection="true">
      <alignment horizontal="right" vertical="center" textRotation="0" wrapText="false" indent="0" shrinkToFit="false"/>
      <protection locked="true" hidden="false"/>
    </xf>
    <xf numFmtId="165" fontId="0" fillId="4" borderId="32" xfId="0" applyFont="true" applyBorder="true" applyAlignment="true" applyProtection="true">
      <alignment horizontal="right" vertical="center" textRotation="0" wrapText="false" indent="0" shrinkToFit="false"/>
      <protection locked="true" hidden="false"/>
    </xf>
    <xf numFmtId="172" fontId="0" fillId="4" borderId="32" xfId="0" applyFont="true" applyBorder="true" applyAlignment="true" applyProtection="true">
      <alignment horizontal="right" vertical="center" textRotation="0" wrapText="false" indent="0" shrinkToFit="false"/>
      <protection locked="true" hidden="false"/>
    </xf>
    <xf numFmtId="164" fontId="0" fillId="2" borderId="30" xfId="0" applyFont="true" applyBorder="true" applyAlignment="true" applyProtection="true">
      <alignment horizontal="general" vertical="center" textRotation="0" wrapText="false" indent="0" shrinkToFit="false"/>
      <protection locked="false" hidden="false"/>
    </xf>
    <xf numFmtId="164" fontId="0" fillId="2" borderId="31" xfId="0" applyFont="true" applyBorder="true" applyAlignment="true" applyProtection="true">
      <alignment horizontal="general" vertical="center" textRotation="0" wrapText="false" indent="0" shrinkToFit="false"/>
      <protection locked="true" hidden="false"/>
    </xf>
    <xf numFmtId="164" fontId="0" fillId="2" borderId="52" xfId="0" applyFont="true" applyBorder="true" applyAlignment="true" applyProtection="true">
      <alignment horizontal="general" vertical="center" textRotation="0" wrapText="false" indent="0" shrinkToFit="false"/>
      <protection locked="true" hidden="false"/>
    </xf>
    <xf numFmtId="164" fontId="0" fillId="2" borderId="32" xfId="0" applyFont="true" applyBorder="true" applyAlignment="true" applyProtection="true">
      <alignment horizontal="center" vertical="center" textRotation="0" wrapText="false" indent="0" shrinkToFit="false"/>
      <protection locked="true" hidden="false"/>
    </xf>
    <xf numFmtId="164" fontId="0" fillId="2" borderId="52" xfId="0" applyFont="true" applyBorder="true" applyAlignment="true" applyProtection="true">
      <alignment horizontal="right" vertical="center" textRotation="0" wrapText="false" indent="0" shrinkToFit="false"/>
      <protection locked="false" hidden="false"/>
    </xf>
    <xf numFmtId="172" fontId="0" fillId="2" borderId="31" xfId="0" applyFont="true" applyBorder="true" applyAlignment="true" applyProtection="true">
      <alignment horizontal="right" vertical="center" textRotation="0" wrapText="false" indent="0" shrinkToFit="false"/>
      <protection locked="true" hidden="false"/>
    </xf>
    <xf numFmtId="164" fontId="0" fillId="2" borderId="53" xfId="0" applyFont="true" applyBorder="true" applyAlignment="true" applyProtection="true">
      <alignment horizontal="left" vertical="center" textRotation="0" wrapText="false" indent="0" shrinkToFit="false"/>
      <protection locked="true" hidden="false"/>
    </xf>
    <xf numFmtId="165" fontId="0" fillId="2" borderId="31" xfId="0" applyFont="false" applyBorder="true" applyAlignment="true" applyProtection="true">
      <alignment horizontal="right" vertical="center" textRotation="0" wrapText="false" indent="0" shrinkToFit="false"/>
      <protection locked="true" hidden="false"/>
    </xf>
    <xf numFmtId="165" fontId="0" fillId="2" borderId="32" xfId="0" applyFont="true" applyBorder="true" applyAlignment="true" applyProtection="true">
      <alignment horizontal="right" vertical="center" textRotation="0" wrapText="false" indent="0" shrinkToFit="false"/>
      <protection locked="true" hidden="false"/>
    </xf>
    <xf numFmtId="172" fontId="0" fillId="2" borderId="32" xfId="0" applyFont="true" applyBorder="true" applyAlignment="true" applyProtection="true">
      <alignment horizontal="right" vertical="center" textRotation="0" wrapText="false" indent="0" shrinkToFit="false"/>
      <protection locked="true" hidden="false"/>
    </xf>
    <xf numFmtId="164" fontId="0" fillId="4" borderId="54" xfId="0" applyFont="true" applyBorder="true" applyAlignment="true" applyProtection="true">
      <alignment horizontal="general" vertical="center" textRotation="0" wrapText="false" indent="0" shrinkToFit="false"/>
      <protection locked="false" hidden="false"/>
    </xf>
    <xf numFmtId="164" fontId="0" fillId="4" borderId="22" xfId="0" applyFont="true" applyBorder="true" applyAlignment="true" applyProtection="true">
      <alignment horizontal="general" vertical="center" textRotation="0" wrapText="false" indent="0" shrinkToFit="false"/>
      <protection locked="true" hidden="false"/>
    </xf>
    <xf numFmtId="164" fontId="0" fillId="4" borderId="55" xfId="0" applyFont="true" applyBorder="true" applyAlignment="true" applyProtection="true">
      <alignment horizontal="general" vertical="center" textRotation="0" wrapText="false" indent="0" shrinkToFit="false"/>
      <protection locked="true" hidden="false"/>
    </xf>
    <xf numFmtId="164" fontId="0" fillId="4" borderId="23" xfId="0" applyFont="true" applyBorder="true" applyAlignment="true" applyProtection="true">
      <alignment horizontal="center" vertical="center" textRotation="0" wrapText="false" indent="0" shrinkToFit="false"/>
      <protection locked="true" hidden="false"/>
    </xf>
    <xf numFmtId="165" fontId="0" fillId="4" borderId="54" xfId="0" applyFont="false" applyBorder="true" applyAlignment="true" applyProtection="true">
      <alignment horizontal="right" vertical="center" textRotation="0" wrapText="false" indent="0" shrinkToFit="false"/>
      <protection locked="true" hidden="false"/>
    </xf>
    <xf numFmtId="164" fontId="0" fillId="4" borderId="21" xfId="0" applyFont="false" applyBorder="true" applyAlignment="true" applyProtection="true">
      <alignment horizontal="right" vertical="center" textRotation="0" wrapText="false" indent="0" shrinkToFit="false"/>
      <protection locked="false" hidden="false"/>
    </xf>
    <xf numFmtId="164" fontId="0" fillId="4" borderId="22" xfId="0" applyFont="true" applyBorder="true" applyAlignment="true" applyProtection="true">
      <alignment horizontal="right" vertical="center" textRotation="0" wrapText="false" indent="0" shrinkToFit="false"/>
      <protection locked="false" hidden="false"/>
    </xf>
    <xf numFmtId="171" fontId="0" fillId="4" borderId="18" xfId="0" applyFont="true" applyBorder="true" applyAlignment="true" applyProtection="true">
      <alignment horizontal="right" vertical="center" textRotation="0" wrapText="false" indent="0" shrinkToFit="false"/>
      <protection locked="false" hidden="false"/>
    </xf>
    <xf numFmtId="164" fontId="0" fillId="4" borderId="22" xfId="0" applyFont="true" applyBorder="true" applyAlignment="true" applyProtection="true">
      <alignment horizontal="right" vertical="center" textRotation="0" wrapText="false" indent="0" shrinkToFit="false"/>
      <protection locked="true" hidden="false"/>
    </xf>
    <xf numFmtId="172" fontId="0" fillId="4" borderId="22" xfId="0" applyFont="true" applyBorder="true" applyAlignment="true" applyProtection="true">
      <alignment horizontal="right" vertical="center" textRotation="0" wrapText="false" indent="0" shrinkToFit="false"/>
      <protection locked="true" hidden="false"/>
    </xf>
    <xf numFmtId="164" fontId="0" fillId="4" borderId="56" xfId="0" applyFont="true" applyBorder="true" applyAlignment="true" applyProtection="true">
      <alignment horizontal="left" vertical="center" textRotation="0" wrapText="false" indent="0" shrinkToFit="false"/>
      <protection locked="true" hidden="false"/>
    </xf>
    <xf numFmtId="164" fontId="0" fillId="4" borderId="54" xfId="0" applyFont="true" applyBorder="true" applyAlignment="true" applyProtection="true">
      <alignment horizontal="general" vertical="center" textRotation="0" wrapText="false" indent="0" shrinkToFit="false"/>
      <protection locked="true" hidden="false"/>
    </xf>
    <xf numFmtId="164" fontId="0" fillId="4" borderId="21" xfId="0" applyFont="true" applyBorder="true" applyAlignment="true" applyProtection="true">
      <alignment horizontal="general" vertical="center" textRotation="0" wrapText="false" indent="0" shrinkToFit="false"/>
      <protection locked="true" hidden="false"/>
    </xf>
    <xf numFmtId="164" fontId="0" fillId="4" borderId="57" xfId="0" applyFont="true" applyBorder="true" applyAlignment="true" applyProtection="true">
      <alignment horizontal="general" vertical="center" textRotation="0" wrapText="false" indent="0" shrinkToFit="false"/>
      <protection locked="true" hidden="false"/>
    </xf>
    <xf numFmtId="165" fontId="0" fillId="4" borderId="22" xfId="0" applyFont="false" applyBorder="true" applyAlignment="true" applyProtection="true">
      <alignment horizontal="right" vertical="center" textRotation="0" wrapText="false" indent="0" shrinkToFit="false"/>
      <protection locked="true" hidden="false"/>
    </xf>
    <xf numFmtId="165" fontId="0" fillId="4" borderId="23" xfId="0" applyFont="true" applyBorder="true" applyAlignment="true" applyProtection="true">
      <alignment horizontal="right" vertical="center" textRotation="0" wrapText="false" indent="0" shrinkToFit="false"/>
      <protection locked="true" hidden="false"/>
    </xf>
    <xf numFmtId="172" fontId="0" fillId="4" borderId="23" xfId="0" applyFont="true" applyBorder="true" applyAlignment="true" applyProtection="true">
      <alignment horizontal="right" vertical="center" textRotation="0" wrapText="false" indent="0" shrinkToFit="false"/>
      <protection locked="true" hidden="false"/>
    </xf>
    <xf numFmtId="172" fontId="0" fillId="2"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24"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true" applyAlignment="true" applyProtection="true">
      <alignment horizontal="general" vertical="bottom" textRotation="0" wrapText="false" indent="0" shrinkToFit="false"/>
      <protection locked="true" hidden="false"/>
    </xf>
    <xf numFmtId="164" fontId="28" fillId="2" borderId="36" xfId="0" applyFont="true" applyBorder="true" applyAlignment="true" applyProtection="true">
      <alignment horizontal="general" vertical="bottom" textRotation="0" wrapText="false" indent="0" shrinkToFit="false"/>
      <protection locked="true" hidden="false"/>
    </xf>
    <xf numFmtId="164" fontId="38" fillId="0" borderId="37" xfId="0" applyFont="true" applyBorder="true" applyAlignment="true" applyProtection="true">
      <alignment horizontal="general" vertical="bottom" textRotation="0" wrapText="false" indent="0" shrinkToFit="false"/>
      <protection locked="true" hidden="false"/>
    </xf>
    <xf numFmtId="164" fontId="16" fillId="0" borderId="38" xfId="0" applyFont="true" applyBorder="true" applyAlignment="true" applyProtection="true">
      <alignment horizontal="right" vertical="bottom" textRotation="0" wrapText="false" indent="0" shrinkToFit="false"/>
      <protection locked="true" hidden="false"/>
    </xf>
    <xf numFmtId="164" fontId="39" fillId="4" borderId="1" xfId="0" applyFont="true" applyBorder="true" applyAlignment="true" applyProtection="true">
      <alignment horizontal="center" vertical="bottom" textRotation="0" wrapText="true" indent="0" shrinkToFit="false"/>
      <protection locked="true" hidden="false"/>
    </xf>
    <xf numFmtId="164" fontId="39" fillId="4" borderId="13" xfId="0" applyFont="true" applyBorder="true" applyAlignment="true" applyProtection="true">
      <alignment horizontal="general" vertical="bottom" textRotation="0" wrapText="false" indent="0" shrinkToFit="false"/>
      <protection locked="true" hidden="false"/>
    </xf>
    <xf numFmtId="164" fontId="39" fillId="4" borderId="44" xfId="0" applyFont="true" applyBorder="true" applyAlignment="true" applyProtection="true">
      <alignment horizontal="general" vertical="bottom" textRotation="0" wrapText="false" indent="0" shrinkToFit="false"/>
      <protection locked="true" hidden="false"/>
    </xf>
    <xf numFmtId="164" fontId="40" fillId="4" borderId="7" xfId="0" applyFont="true" applyBorder="true" applyAlignment="true" applyProtection="true">
      <alignment horizontal="center" vertical="bottom" textRotation="0" wrapText="false" indent="0" shrinkToFit="false"/>
      <protection locked="true" hidden="false"/>
    </xf>
    <xf numFmtId="164" fontId="39" fillId="4" borderId="8" xfId="0" applyFont="true" applyBorder="true" applyAlignment="true" applyProtection="true">
      <alignment horizontal="general" vertical="bottom" textRotation="0" wrapText="false" indent="0" shrinkToFit="false"/>
      <protection locked="true" hidden="false"/>
    </xf>
    <xf numFmtId="164" fontId="39" fillId="4" borderId="25" xfId="0" applyFont="true" applyBorder="true" applyAlignment="true" applyProtection="true">
      <alignment horizontal="general" vertical="bottom" textRotation="0" wrapText="false" indent="0" shrinkToFit="false"/>
      <protection locked="true" hidden="false"/>
    </xf>
    <xf numFmtId="164" fontId="0" fillId="0" borderId="26" xfId="0" applyFont="false" applyBorder="true" applyAlignment="true" applyProtection="true">
      <alignment horizontal="center" vertical="center" textRotation="0" wrapText="false" indent="0" shrinkToFit="false"/>
      <protection locked="false" hidden="false"/>
    </xf>
    <xf numFmtId="164" fontId="0" fillId="0" borderId="27" xfId="0" applyFont="false" applyBorder="true" applyAlignment="true" applyProtection="true">
      <alignment horizontal="center" vertical="center" textRotation="0" wrapText="false" indent="0" shrinkToFit="false"/>
      <protection locked="false" hidden="false"/>
    </xf>
    <xf numFmtId="164" fontId="0" fillId="0" borderId="50" xfId="0" applyFont="false" applyBorder="true" applyAlignment="true" applyProtection="true">
      <alignment horizontal="general" vertical="bottom" textRotation="0" wrapText="false" indent="0" shrinkToFit="false"/>
      <protection locked="false" hidden="false"/>
    </xf>
    <xf numFmtId="164" fontId="0" fillId="0" borderId="3" xfId="0" applyFont="false" applyBorder="true" applyAlignment="true" applyProtection="true">
      <alignment horizontal="general" vertical="bottom" textRotation="0" wrapText="true" indent="0" shrinkToFit="false"/>
      <protection locked="false" hidden="false"/>
    </xf>
    <xf numFmtId="164" fontId="0" fillId="0" borderId="30" xfId="0" applyFont="false" applyBorder="true" applyAlignment="true" applyProtection="true">
      <alignment horizontal="center" vertical="center" textRotation="0" wrapText="false" indent="0" shrinkToFit="false"/>
      <protection locked="false" hidden="false"/>
    </xf>
    <xf numFmtId="164" fontId="0" fillId="0" borderId="31" xfId="0" applyFont="false" applyBorder="true" applyAlignment="true" applyProtection="true">
      <alignment horizontal="center" vertical="center" textRotation="0" wrapText="false" indent="0" shrinkToFit="false"/>
      <protection locked="false" hidden="false"/>
    </xf>
    <xf numFmtId="164" fontId="0" fillId="0" borderId="52" xfId="0" applyFont="false" applyBorder="true" applyAlignment="true" applyProtection="true">
      <alignment horizontal="general" vertical="bottom" textRotation="0" wrapText="false" indent="0" shrinkToFit="false"/>
      <protection locked="false" hidden="false"/>
    </xf>
    <xf numFmtId="164" fontId="0" fillId="0" borderId="32" xfId="0" applyFont="false" applyBorder="true" applyAlignment="true" applyProtection="true">
      <alignment horizontal="general" vertical="bottom" textRotation="0" wrapText="true" indent="0" shrinkToFit="false"/>
      <protection locked="false" hidden="false"/>
    </xf>
    <xf numFmtId="164" fontId="0" fillId="0" borderId="54" xfId="0" applyFont="false" applyBorder="true" applyAlignment="true" applyProtection="true">
      <alignment horizontal="center" vertical="center" textRotation="0" wrapText="false" indent="0" shrinkToFit="false"/>
      <protection locked="false" hidden="false"/>
    </xf>
    <xf numFmtId="164" fontId="0" fillId="0" borderId="22" xfId="0" applyFont="false" applyBorder="true" applyAlignment="true" applyProtection="true">
      <alignment horizontal="center" vertical="center" textRotation="0" wrapText="false" indent="0" shrinkToFit="false"/>
      <protection locked="false" hidden="false"/>
    </xf>
    <xf numFmtId="164" fontId="0" fillId="0" borderId="55" xfId="0" applyFont="false" applyBorder="true" applyAlignment="true" applyProtection="true">
      <alignment horizontal="general" vertical="bottom" textRotation="0" wrapText="false" indent="0" shrinkToFit="false"/>
      <protection locked="false" hidden="false"/>
    </xf>
    <xf numFmtId="164" fontId="0" fillId="0" borderId="23" xfId="0" applyFont="false" applyBorder="true" applyAlignment="true" applyProtection="true">
      <alignment horizontal="general" vertical="bottom" textRotation="0" wrapText="true" indent="0" shrinkToFit="false"/>
      <protection locked="false" hidden="false"/>
    </xf>
    <xf numFmtId="173" fontId="0" fillId="2" borderId="0" xfId="0" applyFont="false" applyBorder="false" applyAlignment="true" applyProtection="true">
      <alignment horizontal="center" vertical="bottom" textRotation="0" wrapText="false" indent="0" shrinkToFit="false"/>
      <protection locked="true" hidden="false"/>
    </xf>
    <xf numFmtId="164" fontId="31" fillId="4" borderId="1" xfId="0" applyFont="true" applyBorder="true" applyAlignment="true" applyProtection="true">
      <alignment horizontal="center" vertical="bottom" textRotation="0" wrapText="false" indent="0" shrinkToFit="false"/>
      <protection locked="true" hidden="false"/>
    </xf>
    <xf numFmtId="164" fontId="31" fillId="4" borderId="13" xfId="0" applyFont="true" applyBorder="true" applyAlignment="true" applyProtection="true">
      <alignment horizontal="center" vertical="bottom" textRotation="0" wrapText="true" indent="0" shrinkToFit="false"/>
      <protection locked="true" hidden="false"/>
    </xf>
    <xf numFmtId="164" fontId="31" fillId="4" borderId="44" xfId="0" applyFont="true" applyBorder="true" applyAlignment="true" applyProtection="true">
      <alignment horizontal="center" vertical="bottom" textRotation="0" wrapText="true" indent="0" shrinkToFit="false"/>
      <protection locked="true" hidden="false"/>
    </xf>
    <xf numFmtId="164" fontId="31" fillId="4" borderId="7" xfId="0" applyFont="true" applyBorder="true" applyAlignment="true" applyProtection="true">
      <alignment horizontal="center" vertical="bottom" textRotation="0" wrapText="false" indent="0" shrinkToFit="false"/>
      <protection locked="true" hidden="false"/>
    </xf>
    <xf numFmtId="164" fontId="31" fillId="4" borderId="8" xfId="0" applyFont="true" applyBorder="true" applyAlignment="true" applyProtection="true">
      <alignment horizontal="center" vertical="bottom" textRotation="0" wrapText="false" indent="0" shrinkToFit="false"/>
      <protection locked="true" hidden="false"/>
    </xf>
    <xf numFmtId="164" fontId="31" fillId="4" borderId="0" xfId="0" applyFont="true" applyBorder="true" applyAlignment="true" applyProtection="true">
      <alignment horizontal="center" vertical="bottom" textRotation="0" wrapText="false" indent="0" shrinkToFit="false"/>
      <protection locked="true" hidden="false"/>
    </xf>
    <xf numFmtId="164" fontId="31" fillId="4" borderId="25" xfId="0" applyFont="true" applyBorder="true" applyAlignment="true" applyProtection="true">
      <alignment horizontal="center" vertical="bottom" textRotation="0" wrapText="false" indent="0" shrinkToFit="false"/>
      <protection locked="true" hidden="false"/>
    </xf>
    <xf numFmtId="164" fontId="0" fillId="0" borderId="26" xfId="0" applyFont="false" applyBorder="true" applyAlignment="true" applyProtection="true">
      <alignment horizontal="general" vertical="bottom" textRotation="0" wrapText="false" indent="0" shrinkToFit="false"/>
      <protection locked="true" hidden="false"/>
    </xf>
    <xf numFmtId="164" fontId="0" fillId="0" borderId="27" xfId="0" applyFont="false" applyBorder="true" applyAlignment="true" applyProtection="true">
      <alignment horizontal="general" vertical="bottom" textRotation="0" wrapText="false" indent="0" shrinkToFit="false"/>
      <protection locked="true" hidden="false"/>
    </xf>
    <xf numFmtId="164" fontId="0" fillId="0" borderId="50" xfId="0" applyFont="false" applyBorder="true" applyAlignment="true" applyProtection="true">
      <alignment horizontal="general" vertical="bottom" textRotation="0" wrapText="false" indent="0" shrinkToFit="false"/>
      <protection locked="true" hidden="false"/>
    </xf>
    <xf numFmtId="164" fontId="0" fillId="0" borderId="61" xfId="0" applyFont="false" applyBorder="true" applyAlignment="true" applyProtection="true">
      <alignment horizontal="general" vertical="bottom" textRotation="0" wrapText="false" indent="0" shrinkToFit="false"/>
      <protection locked="true" hidden="false"/>
    </xf>
    <xf numFmtId="164" fontId="0" fillId="0" borderId="29" xfId="0" applyFont="false" applyBorder="true" applyAlignment="true" applyProtection="true">
      <alignment horizontal="general" vertical="bottom"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0" fillId="0" borderId="30" xfId="0" applyFont="false" applyBorder="true" applyAlignment="true" applyProtection="true">
      <alignment horizontal="general" vertical="bottom" textRotation="0" wrapText="false" indent="0" shrinkToFit="false"/>
      <protection locked="true" hidden="false"/>
    </xf>
    <xf numFmtId="164" fontId="0" fillId="0" borderId="52" xfId="0" applyFont="false" applyBorder="true" applyAlignment="true" applyProtection="true">
      <alignment horizontal="general" vertical="bottom" textRotation="0" wrapText="false" indent="0" shrinkToFit="false"/>
      <protection locked="true" hidden="false"/>
    </xf>
    <xf numFmtId="164" fontId="0" fillId="0" borderId="32" xfId="0" applyFont="false" applyBorder="true" applyAlignment="true" applyProtection="true">
      <alignment horizontal="general" vertical="bottom" textRotation="0" wrapText="false" indent="0" shrinkToFit="false"/>
      <protection locked="true" hidden="false"/>
    </xf>
    <xf numFmtId="164" fontId="0" fillId="0" borderId="35" xfId="0" applyFont="false" applyBorder="true" applyAlignment="true" applyProtection="true">
      <alignment horizontal="general" vertical="bottom" textRotation="0" wrapText="false" indent="0" shrinkToFit="false"/>
      <protection locked="true" hidden="false"/>
    </xf>
    <xf numFmtId="164" fontId="0" fillId="2" borderId="53" xfId="0" applyFont="false" applyBorder="true" applyAlignment="true" applyProtection="true">
      <alignment horizontal="general" vertical="bottom" textRotation="0" wrapText="false" indent="0" shrinkToFit="false"/>
      <protection locked="false" hidden="false"/>
    </xf>
    <xf numFmtId="164" fontId="39" fillId="2" borderId="5" xfId="0" applyFont="true" applyBorder="true" applyAlignment="true" applyProtection="true">
      <alignment horizontal="general" vertical="bottom" textRotation="0" wrapText="false" indent="0" shrinkToFit="false"/>
      <protection locked="true" hidden="false"/>
    </xf>
    <xf numFmtId="164" fontId="16" fillId="2" borderId="0" xfId="0" applyFont="true" applyBorder="true" applyAlignment="true" applyProtection="true">
      <alignment horizontal="general" vertical="bottom" textRotation="0" wrapText="false" indent="0" shrinkToFit="false"/>
      <protection locked="true" hidden="false"/>
    </xf>
    <xf numFmtId="164" fontId="41" fillId="2" borderId="0" xfId="0" applyFont="true" applyBorder="true" applyAlignment="true" applyProtection="true">
      <alignment horizontal="general" vertical="bottom" textRotation="0" wrapText="false" indent="0" shrinkToFit="false"/>
      <protection locked="true" hidden="false"/>
    </xf>
    <xf numFmtId="164" fontId="15" fillId="2" borderId="0" xfId="0" applyFont="true" applyBorder="true" applyAlignment="true" applyProtection="true">
      <alignment horizontal="right" vertical="bottom" textRotation="0" wrapText="false" indent="0" shrinkToFit="false"/>
      <protection locked="true" hidden="false"/>
    </xf>
    <xf numFmtId="164" fontId="11" fillId="2" borderId="62" xfId="0" applyFont="true" applyBorder="true" applyAlignment="true" applyProtection="true">
      <alignment horizontal="right" vertical="center" textRotation="0" wrapText="false" indent="0" shrinkToFit="false"/>
      <protection locked="true" hidden="false"/>
    </xf>
    <xf numFmtId="164" fontId="11" fillId="2" borderId="53" xfId="0" applyFont="true" applyBorder="true" applyAlignment="true" applyProtection="true">
      <alignment horizontal="right" vertical="center" textRotation="0" wrapText="false" indent="0" shrinkToFit="false"/>
      <protection locked="true" hidden="false"/>
    </xf>
    <xf numFmtId="164" fontId="11" fillId="2" borderId="63" xfId="0" applyFont="true" applyBorder="true" applyAlignment="true" applyProtection="true">
      <alignment horizontal="right" vertical="center" textRotation="0" wrapText="false" indent="0" shrinkToFit="false"/>
      <protection locked="true" hidden="false"/>
    </xf>
    <xf numFmtId="164" fontId="11" fillId="2" borderId="64" xfId="0" applyFont="true" applyBorder="true" applyAlignment="true" applyProtection="true">
      <alignment horizontal="right" vertical="center" textRotation="0" wrapText="false" indent="0" shrinkToFit="false"/>
      <protection locked="true" hidden="false"/>
    </xf>
    <xf numFmtId="164" fontId="11" fillId="2" borderId="65" xfId="0" applyFont="true" applyBorder="true" applyAlignment="true" applyProtection="true">
      <alignment horizontal="right" vertical="center" textRotation="0" wrapText="false" indent="0" shrinkToFit="false"/>
      <protection locked="true" hidden="false"/>
    </xf>
    <xf numFmtId="164" fontId="11" fillId="2" borderId="66" xfId="0" applyFont="true" applyBorder="true" applyAlignment="true" applyProtection="true">
      <alignment horizontal="right" vertical="center" textRotation="0" wrapText="false" indent="0" shrinkToFit="false"/>
      <protection locked="true" hidden="false"/>
    </xf>
    <xf numFmtId="164" fontId="11" fillId="2" borderId="67" xfId="0" applyFont="true" applyBorder="true" applyAlignment="true" applyProtection="true">
      <alignment horizontal="right" vertical="center" textRotation="0" wrapText="false" indent="0" shrinkToFit="false"/>
      <protection locked="true" hidden="false"/>
    </xf>
    <xf numFmtId="164" fontId="11" fillId="2" borderId="0" xfId="0" applyFont="true" applyBorder="false" applyAlignment="true" applyProtection="true">
      <alignment horizontal="right" vertical="center"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center" textRotation="0" wrapText="false" indent="0" shrinkToFit="false"/>
      <protection locked="true" hidden="false"/>
    </xf>
    <xf numFmtId="164" fontId="42" fillId="2" borderId="0" xfId="0" applyFont="true" applyBorder="true" applyAlignment="true" applyProtection="true">
      <alignment horizontal="general" vertical="center" textRotation="0" wrapText="false" indent="0" shrinkToFit="false"/>
      <protection locked="true" hidden="false"/>
    </xf>
    <xf numFmtId="164" fontId="7" fillId="2" borderId="0" xfId="0" applyFont="true" applyBorder="true" applyAlignment="true" applyProtection="true">
      <alignment horizontal="general" vertical="center" textRotation="0" wrapText="false" indent="0" shrinkToFit="false"/>
      <protection locked="true" hidden="false"/>
    </xf>
    <xf numFmtId="164" fontId="16" fillId="2" borderId="0" xfId="0" applyFont="true" applyBorder="true" applyAlignment="true" applyProtection="true">
      <alignment horizontal="general" vertical="center" textRotation="0" wrapText="false" indent="0" shrinkToFit="false"/>
      <protection locked="true" hidden="false"/>
    </xf>
    <xf numFmtId="168" fontId="15" fillId="2" borderId="0" xfId="20" applyFont="true" applyBorder="true" applyAlignment="true" applyProtection="true">
      <alignment horizontal="general" vertical="center" textRotation="0" wrapText="false" indent="0" shrinkToFit="false"/>
      <protection locked="true" hidden="false"/>
    </xf>
    <xf numFmtId="164" fontId="11" fillId="2" borderId="62" xfId="0" applyFont="true" applyBorder="true" applyAlignment="true" applyProtection="true">
      <alignment horizontal="general" vertical="center" textRotation="0" wrapText="false" indent="0" shrinkToFit="false"/>
      <protection locked="true" hidden="false"/>
    </xf>
    <xf numFmtId="164" fontId="11" fillId="2" borderId="53" xfId="0" applyFont="true" applyBorder="true" applyAlignment="true" applyProtection="true">
      <alignment horizontal="general" vertical="center" textRotation="0" wrapText="false" indent="0" shrinkToFit="false"/>
      <protection locked="true" hidden="false"/>
    </xf>
    <xf numFmtId="164" fontId="11" fillId="2" borderId="63" xfId="0" applyFont="true" applyBorder="true" applyAlignment="true" applyProtection="true">
      <alignment horizontal="general" vertical="center" textRotation="0" wrapText="false" indent="0" shrinkToFit="false"/>
      <protection locked="true" hidden="false"/>
    </xf>
    <xf numFmtId="164" fontId="43" fillId="2" borderId="68" xfId="0" applyFont="true" applyBorder="true" applyAlignment="true" applyProtection="true">
      <alignment horizontal="general" vertical="bottom" textRotation="0" wrapText="false" indent="0" shrinkToFit="false"/>
      <protection locked="true" hidden="false"/>
    </xf>
    <xf numFmtId="164" fontId="0" fillId="2" borderId="68" xfId="0" applyFont="true" applyBorder="true" applyAlignment="true" applyProtection="true">
      <alignment horizontal="general" vertical="bottom" textRotation="0" wrapText="false" indent="0" shrinkToFit="false"/>
      <protection locked="true" hidden="false"/>
    </xf>
    <xf numFmtId="164" fontId="18" fillId="2" borderId="68" xfId="20" applyFont="true" applyBorder="true" applyAlignment="true" applyProtection="true">
      <alignment horizontal="general" vertical="bottom" textRotation="0" wrapText="false" indent="0" shrinkToFit="false"/>
      <protection locked="true" hidden="false"/>
    </xf>
    <xf numFmtId="164" fontId="15" fillId="2" borderId="68" xfId="0" applyFont="true" applyBorder="true" applyAlignment="true" applyProtection="true">
      <alignment horizontal="general" vertical="bottom" textRotation="0" wrapText="false" indent="0" shrinkToFit="false"/>
      <protection locked="true" hidden="false"/>
    </xf>
    <xf numFmtId="164" fontId="11" fillId="2" borderId="68" xfId="0" applyFont="true" applyBorder="true" applyAlignment="true" applyProtection="true">
      <alignment horizontal="general" vertical="bottom" textRotation="0" wrapText="false" indent="0" shrinkToFit="false"/>
      <protection locked="true" hidden="false"/>
    </xf>
    <xf numFmtId="164" fontId="11" fillId="2" borderId="62" xfId="20" applyFont="true" applyBorder="true" applyAlignment="true" applyProtection="true">
      <alignment horizontal="general" vertical="center" textRotation="0" wrapText="false" indent="0" shrinkToFit="false"/>
      <protection locked="true" hidden="false"/>
    </xf>
    <xf numFmtId="164" fontId="11" fillId="2" borderId="53" xfId="0" applyFont="true" applyBorder="true" applyAlignment="true" applyProtection="true">
      <alignment horizontal="general" vertical="center" textRotation="0" wrapText="false" indent="0" shrinkToFit="false"/>
      <protection locked="false" hidden="false"/>
    </xf>
    <xf numFmtId="164" fontId="11" fillId="2" borderId="64" xfId="20" applyFont="true" applyBorder="true" applyAlignment="true" applyProtection="true">
      <alignment horizontal="general" vertical="center" textRotation="0" wrapText="false" indent="0" shrinkToFit="false"/>
      <protection locked="true" hidden="false"/>
    </xf>
    <xf numFmtId="164" fontId="11" fillId="2" borderId="65" xfId="0" applyFont="true" applyBorder="true" applyAlignment="true" applyProtection="true">
      <alignment horizontal="general" vertical="center" textRotation="0" wrapText="false" indent="0" shrinkToFit="false"/>
      <protection locked="true" hidden="false"/>
    </xf>
    <xf numFmtId="164" fontId="11" fillId="2" borderId="66" xfId="0" applyFont="true" applyBorder="true" applyAlignment="true" applyProtection="true">
      <alignment horizontal="general" vertical="center" textRotation="0" wrapText="false" indent="0" shrinkToFit="false"/>
      <protection locked="true" hidden="false"/>
    </xf>
    <xf numFmtId="164" fontId="11" fillId="2" borderId="62" xfId="0" applyFont="true" applyBorder="true" applyAlignment="true" applyProtection="true">
      <alignment horizontal="general" vertical="center" textRotation="0" wrapText="false" indent="0" shrinkToFit="false"/>
      <protection locked="false" hidden="false"/>
    </xf>
    <xf numFmtId="164" fontId="11" fillId="2" borderId="63" xfId="0" applyFont="true" applyBorder="true" applyAlignment="true" applyProtection="true">
      <alignment horizontal="general" vertical="center" textRotation="0" wrapText="false" indent="0" shrinkToFit="false"/>
      <protection locked="false" hidden="false"/>
    </xf>
    <xf numFmtId="168" fontId="44" fillId="2" borderId="68" xfId="20" applyFont="true" applyBorder="true" applyAlignment="true" applyProtection="true">
      <alignment horizontal="general" vertical="bottom" textRotation="0" wrapText="false" indent="0" shrinkToFit="false"/>
      <protection locked="true" hidden="false"/>
    </xf>
    <xf numFmtId="164" fontId="45" fillId="2" borderId="68" xfId="2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center" textRotation="0" wrapText="false" indent="0" shrinkToFit="false"/>
      <protection locked="false" hidden="false"/>
    </xf>
    <xf numFmtId="164" fontId="41" fillId="2" borderId="0" xfId="0" applyFont="true" applyBorder="false" applyAlignment="true" applyProtection="true">
      <alignment horizontal="general" vertical="bottom" textRotation="0" wrapText="false" indent="0" shrinkToFit="false"/>
      <protection locked="true" hidden="false"/>
    </xf>
    <xf numFmtId="164" fontId="0" fillId="2" borderId="36" xfId="0" applyFont="true" applyBorder="true" applyAlignment="true" applyProtection="true">
      <alignment horizontal="general" vertical="bottom" textRotation="0" wrapText="false" indent="0" shrinkToFit="false"/>
      <protection locked="true" hidden="false"/>
    </xf>
    <xf numFmtId="164" fontId="0" fillId="2" borderId="38" xfId="0" applyFont="false" applyBorder="true" applyAlignment="true" applyProtection="true">
      <alignment horizontal="general" vertical="bottom" textRotation="0" wrapText="false" indent="0" shrinkToFit="false"/>
      <protection locked="true" hidden="false"/>
    </xf>
    <xf numFmtId="164" fontId="0" fillId="2" borderId="45" xfId="0" applyFont="true" applyBorder="true" applyAlignment="true" applyProtection="true">
      <alignment horizontal="general" vertical="bottom" textRotation="0" wrapText="false" indent="0" shrinkToFit="false"/>
      <protection locked="true" hidden="false"/>
    </xf>
    <xf numFmtId="164" fontId="0" fillId="2" borderId="48" xfId="0" applyFont="true" applyBorder="true" applyAlignment="true" applyProtection="true">
      <alignment horizontal="general" vertical="bottom" textRotation="0" wrapText="false" indent="0" shrinkToFit="false"/>
      <protection locked="true" hidden="false"/>
    </xf>
    <xf numFmtId="164" fontId="0" fillId="2" borderId="39" xfId="0" applyFont="false" applyBorder="true" applyAlignment="true" applyProtection="true">
      <alignment horizontal="general" vertical="bottom" textRotation="0" wrapText="false" indent="0" shrinkToFit="false"/>
      <protection locked="true" hidden="false"/>
    </xf>
    <xf numFmtId="164" fontId="0" fillId="2" borderId="6" xfId="0" applyFont="false" applyBorder="true" applyAlignment="true" applyProtection="true">
      <alignment horizontal="general" vertical="bottom" textRotation="0" wrapText="false" indent="0" shrinkToFit="false"/>
      <protection locked="true" hidden="false"/>
    </xf>
    <xf numFmtId="164" fontId="0" fillId="2" borderId="30" xfId="0" applyFont="false" applyBorder="true" applyAlignment="true" applyProtection="true">
      <alignment horizontal="general" vertical="bottom" textRotation="0" wrapText="false" indent="0" shrinkToFit="false"/>
      <protection locked="true" hidden="false"/>
    </xf>
    <xf numFmtId="164" fontId="0" fillId="2" borderId="32" xfId="0" applyFont="false" applyBorder="true" applyAlignment="true" applyProtection="true">
      <alignment horizontal="general" vertical="bottom" textRotation="0" wrapText="false" indent="0" shrinkToFit="false"/>
      <protection locked="true" hidden="false"/>
    </xf>
    <xf numFmtId="164" fontId="0" fillId="2" borderId="54" xfId="0" applyFont="false" applyBorder="true" applyAlignment="true" applyProtection="true">
      <alignment horizontal="general" vertical="bottom" textRotation="0" wrapText="false" indent="0" shrinkToFit="false"/>
      <protection locked="true" hidden="false"/>
    </xf>
    <xf numFmtId="164" fontId="0" fillId="2" borderId="23" xfId="0" applyFont="fals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3">
    <dxf>
      <font>
        <name val="Arial"/>
        <charset val="1"/>
        <family val="0"/>
        <b val="1"/>
        <i val="0"/>
        <color rgb="FFDD0806"/>
      </font>
    </dxf>
    <dxf>
      <font>
        <name val="Arial"/>
        <charset val="1"/>
        <family val="0"/>
        <b val="1"/>
        <i val="0"/>
        <color rgb="FF99CC00"/>
      </font>
    </dxf>
    <dxf>
      <font>
        <name val="Arial"/>
        <charset val="1"/>
        <family val="0"/>
        <b val="1"/>
        <i val="0"/>
        <color rgb="FFDD0806"/>
      </font>
    </dxf>
  </dxfs>
  <colors>
    <indexedColors>
      <rgbColor rgb="FF000000"/>
      <rgbColor rgb="FFFFFFFF"/>
      <rgbColor rgb="FFFF0000"/>
      <rgbColor rgb="FF00FF00"/>
      <rgbColor rgb="FF0000EE"/>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D4"/>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5EB91E"/>
      <rgbColor rgb="FF003300"/>
      <rgbColor rgb="FF222222"/>
      <rgbColor rgb="FFDD08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vekn.net/index.php/downloads" TargetMode="External"/><Relationship Id="rId3" Type="http://schemas.openxmlformats.org/officeDocument/2006/relationships/hyperlink" Target="http://www.vekn.net/" TargetMode="External"/><Relationship Id="rId4" Type="http://schemas.openxmlformats.org/officeDocument/2006/relationships/hyperlink" Target="http://www.vekn.net/how-to-run-a-v-tes-tournament" TargetMode="External"/><Relationship Id="rId5" Type="http://schemas.openxmlformats.org/officeDocument/2006/relationships/hyperlink" Target="http://www.vekn.net/tournament-rules" TargetMode="External"/><Relationship Id="rId6" Type="http://schemas.openxmlformats.org/officeDocument/2006/relationships/hyperlink" Target="http://www.vekn.net/rulebook" TargetMode="External"/><Relationship Id="rId7" Type="http://schemas.openxmlformats.org/officeDocument/2006/relationships/hyperlink" Target="http://www.vekn.net/general-rulings" TargetMode="External"/><Relationship Id="rId8" Type="http://schemas.openxmlformats.org/officeDocument/2006/relationships/hyperlink" Target="http://www.vekn.net/card-rulings" TargetMode="External"/><Relationship Id="rId9" Type="http://schemas.openxmlformats.org/officeDocument/2006/relationships/hyperlink" Target="http://www.vekn.net/player-registry" TargetMode="External"/><Relationship Id="rId10"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7.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8.vml"/>
</Relationships>
</file>

<file path=xl/worksheets/_rels/sheet13.xml.rels><?xml version="1.0" encoding="UTF-8"?>
<Relationships xmlns="http://schemas.openxmlformats.org/package/2006/relationships"><Relationship Id="rId1" Type="http://schemas.openxmlformats.org/officeDocument/2006/relationships/hyperlink" Target="mailto:vtesratings@gmail.com" TargetMode="External"/><Relationship Id="rId2" Type="http://schemas.openxmlformats.org/officeDocument/2006/relationships/hyperlink" Target="http://www.vekn.net/" TargetMode="External"/><Relationship Id="rId3" Type="http://schemas.openxmlformats.org/officeDocument/2006/relationships/hyperlink" Target="http://groups.google.com.au/group/rec.games.trading-cards.jyhad/msg/2552391564fe2108"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94"/>
  <sheetViews>
    <sheetView showFormulas="false" showGridLines="true" showRowColHeaders="true" showZeros="true" rightToLeft="false" tabSelected="false" showOutlineSymbols="true" defaultGridColor="true" view="normal" topLeftCell="A39" colorId="64" zoomScale="150" zoomScaleNormal="150" zoomScalePageLayoutView="100" workbookViewId="0">
      <selection pane="topLeft" activeCell="C50" activeCellId="0" sqref="C50"/>
    </sheetView>
  </sheetViews>
  <sheetFormatPr defaultColWidth="8.82421875" defaultRowHeight="12" customHeight="false" zeroHeight="false" outlineLevelRow="0" outlineLevelCol="0"/>
  <cols>
    <col collapsed="false" customWidth="true" hidden="false" outlineLevel="0" max="1" min="1" style="1" width="3.27"/>
    <col collapsed="false" customWidth="true" hidden="false" outlineLevel="0" max="2" min="2" style="2" width="4.73"/>
    <col collapsed="false" customWidth="true" hidden="false" outlineLevel="0" max="3" min="3" style="3" width="96.82"/>
    <col collapsed="false" customWidth="true" hidden="false" outlineLevel="0" max="4" min="4" style="2" width="10.73"/>
    <col collapsed="false" customWidth="false" hidden="false" outlineLevel="0" max="16384" min="5" style="2" width="8.82"/>
  </cols>
  <sheetData>
    <row r="1" s="5" customFormat="true" ht="40.95" hidden="false" customHeight="false" outlineLevel="0" collapsed="false">
      <c r="A1" s="4" t="s">
        <v>0</v>
      </c>
      <c r="C1" s="6"/>
    </row>
    <row r="2" customFormat="false" ht="12.65" hidden="false" customHeight="false" outlineLevel="0" collapsed="false">
      <c r="A2" s="7" t="s">
        <v>1</v>
      </c>
      <c r="E2" s="2" t="s">
        <v>2</v>
      </c>
    </row>
    <row r="3" customFormat="false" ht="12.65" hidden="false" customHeight="false" outlineLevel="0" collapsed="false"/>
    <row r="4" s="9" customFormat="true" ht="12" hidden="false" customHeight="false" outlineLevel="0" collapsed="false">
      <c r="A4" s="8" t="s">
        <v>3</v>
      </c>
      <c r="C4" s="10"/>
    </row>
    <row r="5" s="9" customFormat="true" ht="12" hidden="false" customHeight="false" outlineLevel="0" collapsed="false">
      <c r="A5" s="8" t="s">
        <v>4</v>
      </c>
      <c r="C5" s="10"/>
    </row>
    <row r="6" s="9" customFormat="true" ht="12" hidden="false" customHeight="false" outlineLevel="0" collapsed="false">
      <c r="A6" s="8" t="s">
        <v>5</v>
      </c>
      <c r="C6" s="10"/>
    </row>
    <row r="7" s="9" customFormat="true" ht="12" hidden="false" customHeight="false" outlineLevel="0" collapsed="false">
      <c r="A7" s="8"/>
      <c r="C7" s="10"/>
      <c r="D7" s="11"/>
      <c r="E7" s="12"/>
    </row>
    <row r="8" s="15" customFormat="true" ht="12.65" hidden="false" customHeight="false" outlineLevel="0" collapsed="false">
      <c r="A8" s="13" t="s">
        <v>6</v>
      </c>
      <c r="B8" s="9"/>
      <c r="C8" s="10"/>
      <c r="D8" s="14"/>
      <c r="E8" s="9"/>
    </row>
    <row r="9" s="15" customFormat="true" ht="12.65" hidden="false" customHeight="false" outlineLevel="0" collapsed="false">
      <c r="A9" s="16" t="s">
        <v>7</v>
      </c>
      <c r="B9" s="9"/>
      <c r="C9" s="10"/>
      <c r="D9" s="14"/>
      <c r="E9" s="9"/>
    </row>
    <row r="10" s="15" customFormat="true" ht="12.65" hidden="false" customHeight="false" outlineLevel="0" collapsed="false">
      <c r="A10" s="17"/>
      <c r="B10" s="9"/>
      <c r="C10" s="10"/>
      <c r="D10" s="14"/>
      <c r="E10" s="9"/>
    </row>
    <row r="11" s="15" customFormat="true" ht="17.35" hidden="false" customHeight="false" outlineLevel="0" collapsed="false">
      <c r="A11" s="18" t="s">
        <v>8</v>
      </c>
      <c r="B11" s="9"/>
      <c r="C11" s="10"/>
      <c r="D11" s="14"/>
      <c r="E11" s="9"/>
    </row>
    <row r="12" s="15" customFormat="true" ht="17.35" hidden="false" customHeight="false" outlineLevel="0" collapsed="false">
      <c r="A12" s="18"/>
      <c r="B12" s="9" t="s">
        <v>9</v>
      </c>
      <c r="C12" s="10" t="s">
        <v>10</v>
      </c>
      <c r="D12" s="14"/>
      <c r="E12" s="9"/>
    </row>
    <row r="13" s="15" customFormat="true" ht="17.35" hidden="false" customHeight="false" outlineLevel="0" collapsed="false">
      <c r="A13" s="18"/>
      <c r="B13" s="9" t="s">
        <v>11</v>
      </c>
      <c r="C13" s="10" t="s">
        <v>12</v>
      </c>
      <c r="D13" s="14"/>
      <c r="E13" s="9"/>
    </row>
    <row r="14" s="15" customFormat="true" ht="17.35" hidden="false" customHeight="false" outlineLevel="0" collapsed="false">
      <c r="A14" s="18"/>
      <c r="B14" s="9" t="s">
        <v>13</v>
      </c>
      <c r="C14" s="10" t="s">
        <v>14</v>
      </c>
      <c r="D14" s="14"/>
      <c r="E14" s="9"/>
    </row>
    <row r="15" s="15" customFormat="true" ht="19.4" hidden="false" customHeight="false" outlineLevel="0" collapsed="false">
      <c r="A15" s="18"/>
      <c r="B15" s="9" t="s">
        <v>15</v>
      </c>
      <c r="C15" s="10" t="s">
        <v>16</v>
      </c>
      <c r="D15" s="14"/>
      <c r="E15" s="9"/>
    </row>
    <row r="16" s="15" customFormat="true" ht="19.4" hidden="false" customHeight="false" outlineLevel="0" collapsed="false">
      <c r="A16" s="18"/>
      <c r="B16" s="9" t="s">
        <v>17</v>
      </c>
      <c r="C16" s="10" t="s">
        <v>18</v>
      </c>
      <c r="D16" s="19"/>
      <c r="E16" s="20"/>
    </row>
    <row r="17" s="15" customFormat="true" ht="17.35" hidden="false" customHeight="false" outlineLevel="0" collapsed="false">
      <c r="A17" s="18"/>
      <c r="B17" s="9" t="s">
        <v>19</v>
      </c>
      <c r="C17" s="10" t="s">
        <v>20</v>
      </c>
      <c r="D17" s="14"/>
      <c r="E17" s="9"/>
    </row>
    <row r="18" s="15" customFormat="true" ht="17.35" hidden="false" customHeight="false" outlineLevel="0" collapsed="false">
      <c r="A18" s="18"/>
      <c r="B18" s="9" t="s">
        <v>21</v>
      </c>
      <c r="C18" s="10" t="s">
        <v>22</v>
      </c>
      <c r="D18" s="14"/>
      <c r="E18" s="9"/>
    </row>
    <row r="19" s="15" customFormat="true" ht="28.3" hidden="false" customHeight="false" outlineLevel="0" collapsed="false">
      <c r="A19" s="18"/>
      <c r="B19" s="9" t="s">
        <v>23</v>
      </c>
      <c r="C19" s="10" t="s">
        <v>24</v>
      </c>
      <c r="D19" s="14"/>
      <c r="E19" s="9"/>
    </row>
    <row r="20" s="15" customFormat="true" ht="17.35" hidden="false" customHeight="false" outlineLevel="0" collapsed="false">
      <c r="A20" s="18"/>
      <c r="B20" s="9" t="s">
        <v>25</v>
      </c>
      <c r="C20" s="10" t="s">
        <v>26</v>
      </c>
      <c r="D20" s="14"/>
      <c r="E20" s="9"/>
    </row>
    <row r="21" s="15" customFormat="true" ht="19.25" hidden="false" customHeight="false" outlineLevel="0" collapsed="false">
      <c r="A21" s="18"/>
      <c r="B21" s="9" t="s">
        <v>27</v>
      </c>
      <c r="C21" s="10" t="s">
        <v>28</v>
      </c>
      <c r="D21" s="19"/>
      <c r="E21" s="20"/>
    </row>
    <row r="22" s="15" customFormat="true" ht="17.35" hidden="false" customHeight="false" outlineLevel="0" collapsed="false">
      <c r="A22" s="18"/>
      <c r="B22" s="9" t="s">
        <v>29</v>
      </c>
      <c r="C22" s="10" t="s">
        <v>30</v>
      </c>
      <c r="D22" s="14"/>
      <c r="E22" s="9"/>
    </row>
    <row r="23" s="15" customFormat="true" ht="19.4" hidden="false" customHeight="false" outlineLevel="0" collapsed="false">
      <c r="A23" s="18"/>
      <c r="B23" s="9" t="s">
        <v>31</v>
      </c>
      <c r="C23" s="10" t="s">
        <v>32</v>
      </c>
      <c r="D23" s="14"/>
      <c r="E23" s="9"/>
    </row>
    <row r="24" s="15" customFormat="true" ht="19.4" hidden="false" customHeight="false" outlineLevel="0" collapsed="false">
      <c r="A24" s="18"/>
      <c r="B24" s="9" t="s">
        <v>33</v>
      </c>
      <c r="C24" s="10" t="s">
        <v>34</v>
      </c>
      <c r="D24" s="14"/>
      <c r="E24" s="9"/>
    </row>
    <row r="25" s="15" customFormat="true" ht="17.35" hidden="false" customHeight="false" outlineLevel="0" collapsed="false">
      <c r="A25" s="18"/>
      <c r="B25" s="9" t="s">
        <v>35</v>
      </c>
      <c r="C25" s="10" t="s">
        <v>36</v>
      </c>
      <c r="D25" s="14"/>
      <c r="E25" s="9"/>
    </row>
    <row r="26" s="15" customFormat="true" ht="28.3" hidden="false" customHeight="false" outlineLevel="0" collapsed="false">
      <c r="A26" s="18"/>
      <c r="B26" s="9" t="s">
        <v>37</v>
      </c>
      <c r="C26" s="10" t="s">
        <v>38</v>
      </c>
      <c r="D26" s="19"/>
      <c r="E26" s="20"/>
    </row>
    <row r="27" s="15" customFormat="true" ht="17.35" hidden="false" customHeight="false" outlineLevel="0" collapsed="false">
      <c r="A27" s="18"/>
      <c r="B27" s="9" t="s">
        <v>39</v>
      </c>
      <c r="C27" s="10" t="s">
        <v>40</v>
      </c>
      <c r="D27" s="14"/>
      <c r="E27" s="9"/>
    </row>
    <row r="28" s="15" customFormat="true" ht="28.3" hidden="false" customHeight="false" outlineLevel="0" collapsed="false">
      <c r="A28" s="18"/>
      <c r="B28" s="9" t="s">
        <v>41</v>
      </c>
      <c r="C28" s="10" t="s">
        <v>42</v>
      </c>
      <c r="D28" s="14"/>
      <c r="E28" s="9"/>
    </row>
    <row r="29" s="15" customFormat="true" ht="19.25" hidden="false" customHeight="false" outlineLevel="0" collapsed="false">
      <c r="A29" s="18"/>
      <c r="B29" s="9" t="s">
        <v>43</v>
      </c>
      <c r="C29" s="10" t="s">
        <v>44</v>
      </c>
      <c r="D29" s="14"/>
      <c r="E29" s="9"/>
    </row>
    <row r="30" s="15" customFormat="true" ht="19.25" hidden="false" customHeight="false" outlineLevel="0" collapsed="false">
      <c r="A30" s="18"/>
      <c r="B30" s="9" t="s">
        <v>45</v>
      </c>
      <c r="C30" s="10" t="s">
        <v>46</v>
      </c>
      <c r="D30" s="14"/>
      <c r="E30" s="9"/>
    </row>
    <row r="31" s="15" customFormat="true" ht="19.25" hidden="false" customHeight="false" outlineLevel="0" collapsed="false">
      <c r="A31" s="18"/>
      <c r="B31" s="9" t="s">
        <v>47</v>
      </c>
      <c r="C31" s="10" t="s">
        <v>48</v>
      </c>
      <c r="D31" s="19"/>
      <c r="E31" s="20"/>
    </row>
    <row r="32" s="15" customFormat="true" ht="17.35" hidden="false" customHeight="false" outlineLevel="0" collapsed="false">
      <c r="A32" s="18"/>
      <c r="B32" s="9" t="s">
        <v>49</v>
      </c>
      <c r="C32" s="10" t="s">
        <v>50</v>
      </c>
      <c r="D32" s="14"/>
      <c r="E32" s="9"/>
    </row>
    <row r="33" s="15" customFormat="true" ht="19.25" hidden="false" customHeight="false" outlineLevel="0" collapsed="false">
      <c r="A33" s="18"/>
      <c r="B33" s="9" t="s">
        <v>51</v>
      </c>
      <c r="C33" s="10" t="s">
        <v>52</v>
      </c>
      <c r="D33" s="14"/>
      <c r="E33" s="9"/>
    </row>
    <row r="34" s="15" customFormat="true" ht="19.25" hidden="false" customHeight="false" outlineLevel="0" collapsed="false">
      <c r="A34" s="18"/>
      <c r="B34" s="9" t="s">
        <v>53</v>
      </c>
      <c r="C34" s="10" t="s">
        <v>54</v>
      </c>
      <c r="D34" s="14"/>
      <c r="E34" s="9"/>
    </row>
    <row r="35" s="15" customFormat="true" ht="19.25" hidden="false" customHeight="false" outlineLevel="0" collapsed="false">
      <c r="A35" s="18"/>
      <c r="B35" s="9" t="s">
        <v>55</v>
      </c>
      <c r="C35" s="10" t="s">
        <v>56</v>
      </c>
      <c r="D35" s="14"/>
      <c r="E35" s="9"/>
    </row>
    <row r="36" s="15" customFormat="true" ht="17.35" hidden="false" customHeight="false" outlineLevel="0" collapsed="false">
      <c r="A36" s="18"/>
      <c r="B36" s="9" t="s">
        <v>57</v>
      </c>
      <c r="C36" s="10" t="s">
        <v>58</v>
      </c>
      <c r="D36" s="19"/>
      <c r="E36" s="20"/>
    </row>
    <row r="37" s="15" customFormat="true" ht="12.65" hidden="false" customHeight="false" outlineLevel="0" collapsed="false">
      <c r="A37" s="17"/>
      <c r="B37" s="9"/>
      <c r="C37" s="10"/>
      <c r="D37" s="14"/>
      <c r="E37" s="9"/>
    </row>
    <row r="38" s="24" customFormat="true" ht="12.65" hidden="false" customHeight="false" outlineLevel="0" collapsed="false">
      <c r="A38" s="17"/>
      <c r="B38" s="21"/>
      <c r="C38" s="22"/>
      <c r="D38" s="23"/>
      <c r="E38" s="21"/>
    </row>
    <row r="39" s="24" customFormat="true" ht="17.35" hidden="false" customHeight="false" outlineLevel="0" collapsed="false">
      <c r="A39" s="18" t="s">
        <v>59</v>
      </c>
      <c r="B39" s="21"/>
      <c r="C39" s="22"/>
      <c r="D39" s="23"/>
      <c r="E39" s="21"/>
    </row>
    <row r="40" s="24" customFormat="true" ht="12.65" hidden="false" customHeight="false" outlineLevel="0" collapsed="false">
      <c r="A40" s="20"/>
      <c r="B40" s="21"/>
      <c r="C40" s="22"/>
      <c r="D40" s="23"/>
      <c r="E40" s="21"/>
    </row>
    <row r="41" s="24" customFormat="true" ht="12.65" hidden="false" customHeight="false" outlineLevel="0" collapsed="false">
      <c r="A41" s="25" t="s">
        <v>60</v>
      </c>
      <c r="B41" s="26"/>
      <c r="C41" s="22"/>
      <c r="D41" s="19"/>
      <c r="E41" s="20"/>
    </row>
    <row r="42" s="24" customFormat="true" ht="57.45" hidden="false" customHeight="false" outlineLevel="0" collapsed="false">
      <c r="A42" s="27"/>
      <c r="B42" s="27" t="n">
        <v>1</v>
      </c>
      <c r="C42" s="28" t="s">
        <v>61</v>
      </c>
      <c r="D42" s="23"/>
      <c r="E42" s="21"/>
    </row>
    <row r="43" s="24" customFormat="true" ht="12.65" hidden="false" customHeight="false" outlineLevel="0" collapsed="false">
      <c r="A43" s="21"/>
      <c r="B43" s="27"/>
      <c r="C43" s="29"/>
      <c r="D43" s="23"/>
      <c r="E43" s="21"/>
    </row>
    <row r="44" s="24" customFormat="true" ht="12.65" hidden="false" customHeight="false" outlineLevel="0" collapsed="false">
      <c r="A44" s="21"/>
      <c r="B44" s="21"/>
      <c r="C44" s="30" t="s">
        <v>62</v>
      </c>
      <c r="D44" s="23"/>
      <c r="E44" s="21"/>
    </row>
    <row r="45" s="24" customFormat="true" ht="12.65" hidden="false" customHeight="false" outlineLevel="0" collapsed="false">
      <c r="A45" s="27"/>
      <c r="B45" s="26"/>
      <c r="C45" s="31" t="s">
        <v>63</v>
      </c>
      <c r="D45" s="23"/>
      <c r="E45" s="21"/>
    </row>
    <row r="46" s="24" customFormat="true" ht="12.65" hidden="false" customHeight="false" outlineLevel="0" collapsed="false">
      <c r="A46" s="27"/>
      <c r="B46" s="21"/>
      <c r="C46" s="22"/>
      <c r="D46" s="19"/>
      <c r="E46" s="20"/>
    </row>
    <row r="47" s="24" customFormat="true" ht="23.85" hidden="false" customHeight="false" outlineLevel="0" collapsed="false">
      <c r="A47" s="27"/>
      <c r="B47" s="26"/>
      <c r="C47" s="28" t="s">
        <v>64</v>
      </c>
      <c r="D47" s="23"/>
      <c r="E47" s="21"/>
    </row>
    <row r="48" s="24" customFormat="true" ht="12.65" hidden="false" customHeight="false" outlineLevel="0" collapsed="false">
      <c r="A48" s="27"/>
      <c r="B48" s="26"/>
      <c r="C48" s="31" t="s">
        <v>65</v>
      </c>
      <c r="D48" s="23"/>
      <c r="E48" s="21"/>
    </row>
    <row r="49" s="24" customFormat="true" ht="12.65" hidden="false" customHeight="false" outlineLevel="0" collapsed="false">
      <c r="A49" s="27"/>
      <c r="B49" s="21"/>
      <c r="C49" s="22"/>
      <c r="D49" s="23"/>
      <c r="E49" s="21"/>
    </row>
    <row r="50" s="24" customFormat="true" ht="23.85" hidden="false" customHeight="false" outlineLevel="0" collapsed="false">
      <c r="A50" s="27"/>
      <c r="B50" s="26"/>
      <c r="C50" s="28" t="s">
        <v>66</v>
      </c>
      <c r="D50" s="23"/>
      <c r="E50" s="21"/>
    </row>
    <row r="51" s="24" customFormat="true" ht="12.65" hidden="false" customHeight="false" outlineLevel="0" collapsed="false">
      <c r="A51" s="27"/>
      <c r="B51" s="21"/>
      <c r="C51" s="31" t="s">
        <v>67</v>
      </c>
      <c r="D51" s="19"/>
      <c r="E51" s="20"/>
    </row>
    <row r="52" s="24" customFormat="true" ht="12.65" hidden="false" customHeight="false" outlineLevel="0" collapsed="false">
      <c r="A52" s="27"/>
      <c r="B52" s="26"/>
      <c r="C52" s="31" t="s">
        <v>68</v>
      </c>
      <c r="D52" s="23"/>
      <c r="E52" s="21"/>
    </row>
    <row r="53" s="24" customFormat="true" ht="12.65" hidden="false" customHeight="false" outlineLevel="0" collapsed="false">
      <c r="A53" s="27"/>
      <c r="B53" s="21"/>
      <c r="C53" s="31" t="s">
        <v>69</v>
      </c>
      <c r="D53" s="23"/>
      <c r="E53" s="21"/>
    </row>
    <row r="54" s="24" customFormat="true" ht="12.65" hidden="false" customHeight="false" outlineLevel="0" collapsed="false">
      <c r="A54" s="27"/>
      <c r="B54" s="21"/>
      <c r="C54" s="31" t="s">
        <v>70</v>
      </c>
      <c r="D54" s="23"/>
      <c r="E54" s="21"/>
    </row>
    <row r="55" s="24" customFormat="true" ht="12.65" hidden="false" customHeight="false" outlineLevel="0" collapsed="false">
      <c r="A55" s="27"/>
      <c r="B55" s="26"/>
      <c r="C55" s="22"/>
      <c r="D55" s="23"/>
      <c r="E55" s="21"/>
    </row>
    <row r="56" s="24" customFormat="true" ht="23.85" hidden="false" customHeight="false" outlineLevel="0" collapsed="false">
      <c r="A56" s="27"/>
      <c r="B56" s="27" t="n">
        <f aca="false">B42+1</f>
        <v>2</v>
      </c>
      <c r="C56" s="32" t="s">
        <v>71</v>
      </c>
      <c r="D56" s="19"/>
      <c r="E56" s="20"/>
    </row>
    <row r="57" s="24" customFormat="true" ht="12.65" hidden="false" customHeight="false" outlineLevel="0" collapsed="false">
      <c r="A57" s="27"/>
      <c r="B57" s="26"/>
      <c r="C57" s="22"/>
      <c r="D57" s="23"/>
      <c r="E57" s="21"/>
    </row>
    <row r="58" s="24" customFormat="true" ht="35.05" hidden="false" customHeight="false" outlineLevel="0" collapsed="false">
      <c r="A58" s="27"/>
      <c r="B58" s="27" t="n">
        <f aca="false">B56+1</f>
        <v>3</v>
      </c>
      <c r="C58" s="30" t="s">
        <v>72</v>
      </c>
      <c r="D58" s="23"/>
      <c r="E58" s="21"/>
    </row>
    <row r="59" s="24" customFormat="true" ht="12.65" hidden="false" customHeight="false" outlineLevel="0" collapsed="false">
      <c r="A59" s="27"/>
      <c r="B59" s="26"/>
      <c r="C59" s="22"/>
      <c r="D59" s="23"/>
      <c r="E59" s="21"/>
    </row>
    <row r="60" s="24" customFormat="true" ht="46.25" hidden="false" customHeight="false" outlineLevel="0" collapsed="false">
      <c r="A60" s="27"/>
      <c r="B60" s="27" t="n">
        <f aca="false">B58+1</f>
        <v>4</v>
      </c>
      <c r="C60" s="30" t="s">
        <v>73</v>
      </c>
      <c r="D60" s="23"/>
      <c r="E60" s="21"/>
    </row>
    <row r="61" s="24" customFormat="true" ht="12.65" hidden="false" customHeight="false" outlineLevel="0" collapsed="false">
      <c r="A61" s="27"/>
      <c r="B61" s="21"/>
      <c r="C61" s="22"/>
      <c r="D61" s="19"/>
      <c r="E61" s="20"/>
    </row>
    <row r="62" s="24" customFormat="true" ht="23.85" hidden="false" customHeight="false" outlineLevel="0" collapsed="false">
      <c r="A62" s="21"/>
      <c r="B62" s="27" t="n">
        <f aca="false">B60+1</f>
        <v>5</v>
      </c>
      <c r="C62" s="30" t="s">
        <v>74</v>
      </c>
      <c r="D62" s="23"/>
      <c r="E62" s="21"/>
    </row>
    <row r="63" s="24" customFormat="true" ht="12.65" hidden="false" customHeight="false" outlineLevel="0" collapsed="false">
      <c r="A63" s="27"/>
      <c r="B63" s="26"/>
      <c r="C63" s="22"/>
      <c r="D63" s="23"/>
      <c r="E63" s="21"/>
    </row>
    <row r="64" s="24" customFormat="true" ht="12.65" hidden="false" customHeight="false" outlineLevel="0" collapsed="false">
      <c r="A64" s="27"/>
      <c r="B64" s="26"/>
      <c r="C64" s="22"/>
      <c r="D64" s="23"/>
      <c r="E64" s="21"/>
    </row>
    <row r="65" s="24" customFormat="true" ht="12.65" hidden="false" customHeight="false" outlineLevel="0" collapsed="false">
      <c r="A65" s="25" t="s">
        <v>75</v>
      </c>
      <c r="B65" s="26"/>
      <c r="C65" s="22"/>
      <c r="D65" s="23"/>
      <c r="E65" s="21"/>
    </row>
    <row r="66" s="24" customFormat="true" ht="12.65" hidden="false" customHeight="false" outlineLevel="0" collapsed="false">
      <c r="A66" s="27"/>
      <c r="B66" s="33" t="n">
        <f aca="false">B62+1</f>
        <v>6</v>
      </c>
      <c r="C66" s="22" t="s">
        <v>76</v>
      </c>
      <c r="D66" s="19"/>
      <c r="E66" s="20"/>
      <c r="F66" s="15"/>
      <c r="G66" s="15"/>
      <c r="H66" s="15"/>
      <c r="I66" s="15"/>
      <c r="J66" s="15"/>
      <c r="K66" s="15"/>
      <c r="L66" s="15"/>
      <c r="M66" s="15"/>
      <c r="N66" s="15"/>
      <c r="O66" s="15"/>
      <c r="P66" s="15"/>
      <c r="Q66" s="15"/>
    </row>
    <row r="67" s="15" customFormat="true" ht="23.85" hidden="false" customHeight="false" outlineLevel="0" collapsed="false">
      <c r="A67" s="21"/>
      <c r="B67" s="34" t="s">
        <v>77</v>
      </c>
      <c r="C67" s="28" t="s">
        <v>78</v>
      </c>
      <c r="D67" s="35"/>
      <c r="E67" s="2"/>
    </row>
    <row r="68" s="15" customFormat="true" ht="12.65" hidden="false" customHeight="false" outlineLevel="0" collapsed="false">
      <c r="A68" s="33"/>
      <c r="B68" s="2"/>
      <c r="C68" s="3"/>
      <c r="D68" s="35"/>
      <c r="E68" s="2"/>
    </row>
    <row r="69" s="15" customFormat="true" ht="12.65" hidden="false" customHeight="false" outlineLevel="0" collapsed="false">
      <c r="A69" s="33"/>
      <c r="B69" s="33" t="n">
        <f aca="false">B66+1</f>
        <v>7</v>
      </c>
      <c r="C69" s="22" t="s">
        <v>79</v>
      </c>
      <c r="D69" s="35"/>
      <c r="E69" s="2"/>
    </row>
    <row r="70" s="15" customFormat="true" ht="35.05" hidden="false" customHeight="false" outlineLevel="0" collapsed="false">
      <c r="A70" s="2"/>
      <c r="B70" s="34" t="s">
        <v>77</v>
      </c>
      <c r="C70" s="3" t="s">
        <v>80</v>
      </c>
      <c r="D70" s="35"/>
      <c r="E70" s="2"/>
    </row>
    <row r="71" s="15" customFormat="true" ht="35.05" hidden="false" customHeight="false" outlineLevel="0" collapsed="false">
      <c r="A71" s="33"/>
      <c r="B71" s="34" t="s">
        <v>77</v>
      </c>
      <c r="C71" s="3" t="s">
        <v>81</v>
      </c>
      <c r="D71" s="19"/>
      <c r="E71" s="20"/>
    </row>
    <row r="72" s="15" customFormat="true" ht="12.65" hidden="false" customHeight="false" outlineLevel="0" collapsed="false">
      <c r="A72" s="33"/>
      <c r="B72" s="34" t="s">
        <v>77</v>
      </c>
      <c r="C72" s="3" t="s">
        <v>82</v>
      </c>
      <c r="D72" s="35"/>
      <c r="E72" s="2"/>
    </row>
    <row r="73" s="15" customFormat="true" ht="113.4" hidden="false" customHeight="false" outlineLevel="0" collapsed="false">
      <c r="A73" s="33"/>
      <c r="B73" s="34" t="s">
        <v>77</v>
      </c>
      <c r="C73" s="28" t="s">
        <v>83</v>
      </c>
      <c r="D73" s="35"/>
      <c r="E73" s="2"/>
    </row>
    <row r="74" s="15" customFormat="true" ht="12.65" hidden="false" customHeight="false" outlineLevel="0" collapsed="false">
      <c r="A74" s="33"/>
      <c r="B74" s="34"/>
      <c r="C74" s="31" t="s">
        <v>84</v>
      </c>
      <c r="D74" s="35"/>
      <c r="E74" s="2"/>
    </row>
    <row r="75" s="15" customFormat="true" ht="12.65" hidden="false" customHeight="false" outlineLevel="0" collapsed="false">
      <c r="A75" s="33"/>
      <c r="B75" s="2"/>
      <c r="C75" s="3"/>
      <c r="D75" s="35"/>
      <c r="E75" s="2"/>
    </row>
    <row r="76" s="15" customFormat="true" ht="12.65" hidden="false" customHeight="false" outlineLevel="0" collapsed="false">
      <c r="A76" s="33"/>
      <c r="B76" s="33" t="n">
        <f aca="false">B69+1</f>
        <v>8</v>
      </c>
      <c r="C76" s="22" t="s">
        <v>85</v>
      </c>
      <c r="D76" s="19"/>
      <c r="E76" s="20"/>
    </row>
    <row r="77" s="15" customFormat="true" ht="12.65" hidden="false" customHeight="false" outlineLevel="0" collapsed="false">
      <c r="A77" s="33"/>
      <c r="B77" s="2"/>
      <c r="C77" s="22" t="s">
        <v>86</v>
      </c>
      <c r="D77" s="35"/>
      <c r="E77" s="2"/>
    </row>
    <row r="78" s="15" customFormat="true" ht="46.25" hidden="false" customHeight="false" outlineLevel="0" collapsed="false">
      <c r="A78" s="33"/>
      <c r="B78" s="34" t="s">
        <v>77</v>
      </c>
      <c r="C78" s="3" t="s">
        <v>87</v>
      </c>
      <c r="D78" s="35"/>
      <c r="E78" s="2"/>
    </row>
    <row r="79" s="15" customFormat="true" ht="23.85" hidden="false" customHeight="false" outlineLevel="0" collapsed="false">
      <c r="A79" s="33"/>
      <c r="B79" s="34" t="s">
        <v>77</v>
      </c>
      <c r="C79" s="3" t="s">
        <v>88</v>
      </c>
      <c r="D79" s="35"/>
      <c r="E79" s="2"/>
    </row>
    <row r="80" s="15" customFormat="true" ht="46.25" hidden="false" customHeight="false" outlineLevel="0" collapsed="false">
      <c r="A80" s="33"/>
      <c r="B80" s="34" t="s">
        <v>77</v>
      </c>
      <c r="C80" s="3" t="s">
        <v>89</v>
      </c>
      <c r="D80" s="35"/>
      <c r="E80" s="2"/>
    </row>
    <row r="81" s="15" customFormat="true" ht="46.25" hidden="false" customHeight="false" outlineLevel="0" collapsed="false">
      <c r="A81" s="33"/>
      <c r="B81" s="34" t="s">
        <v>77</v>
      </c>
      <c r="C81" s="3" t="s">
        <v>90</v>
      </c>
      <c r="D81" s="19"/>
      <c r="E81" s="20"/>
    </row>
    <row r="82" s="15" customFormat="true" ht="23.85" hidden="false" customHeight="false" outlineLevel="0" collapsed="false">
      <c r="A82" s="33"/>
      <c r="B82" s="34" t="s">
        <v>77</v>
      </c>
      <c r="C82" s="3" t="s">
        <v>91</v>
      </c>
      <c r="D82" s="35"/>
      <c r="E82" s="2"/>
    </row>
    <row r="83" s="15" customFormat="true" ht="12.65" hidden="false" customHeight="false" outlineLevel="0" collapsed="false">
      <c r="A83" s="33"/>
      <c r="B83" s="2"/>
      <c r="C83" s="3"/>
      <c r="D83" s="35"/>
      <c r="E83" s="2"/>
    </row>
    <row r="84" s="15" customFormat="true" ht="12.65" hidden="false" customHeight="false" outlineLevel="0" collapsed="false">
      <c r="A84" s="33"/>
      <c r="B84" s="33" t="n">
        <f aca="false">B76+1</f>
        <v>9</v>
      </c>
      <c r="C84" s="22" t="s">
        <v>92</v>
      </c>
      <c r="D84" s="35"/>
      <c r="E84" s="2"/>
    </row>
    <row r="85" s="15" customFormat="true" ht="35.05" hidden="false" customHeight="false" outlineLevel="0" collapsed="false">
      <c r="A85" s="2"/>
      <c r="B85" s="34" t="s">
        <v>77</v>
      </c>
      <c r="C85" s="3" t="s">
        <v>93</v>
      </c>
      <c r="D85" s="35"/>
      <c r="E85" s="2"/>
    </row>
    <row r="86" s="15" customFormat="true" ht="12.65" hidden="false" customHeight="false" outlineLevel="0" collapsed="false">
      <c r="A86" s="33"/>
      <c r="B86" s="2"/>
      <c r="C86" s="3"/>
      <c r="D86" s="19"/>
      <c r="E86" s="20"/>
    </row>
    <row r="87" s="15" customFormat="true" ht="12.65" hidden="false" customHeight="false" outlineLevel="0" collapsed="false">
      <c r="A87" s="33"/>
      <c r="B87" s="33" t="n">
        <f aca="false">B84+1</f>
        <v>10</v>
      </c>
      <c r="C87" s="22" t="s">
        <v>94</v>
      </c>
      <c r="D87" s="35"/>
      <c r="E87" s="2"/>
    </row>
    <row r="88" s="15" customFormat="true" ht="46.25" hidden="false" customHeight="false" outlineLevel="0" collapsed="false">
      <c r="A88" s="33"/>
      <c r="B88" s="34" t="s">
        <v>77</v>
      </c>
      <c r="C88" s="3" t="s">
        <v>95</v>
      </c>
      <c r="D88" s="35"/>
      <c r="E88" s="2"/>
    </row>
    <row r="89" s="15" customFormat="true" ht="12.65" hidden="false" customHeight="false" outlineLevel="0" collapsed="false">
      <c r="A89" s="33"/>
      <c r="B89" s="34" t="s">
        <v>77</v>
      </c>
      <c r="C89" s="3" t="s">
        <v>96</v>
      </c>
      <c r="D89" s="35"/>
      <c r="E89" s="2"/>
    </row>
    <row r="90" s="15" customFormat="true" ht="35.05" hidden="false" customHeight="false" outlineLevel="0" collapsed="false">
      <c r="A90" s="33"/>
      <c r="B90" s="34" t="s">
        <v>77</v>
      </c>
      <c r="C90" s="3" t="s">
        <v>97</v>
      </c>
      <c r="D90" s="35"/>
      <c r="E90" s="2"/>
    </row>
    <row r="91" s="15" customFormat="true" ht="12.65" hidden="false" customHeight="false" outlineLevel="0" collapsed="false">
      <c r="A91" s="2"/>
      <c r="B91" s="34" t="s">
        <v>77</v>
      </c>
      <c r="C91" s="3" t="s">
        <v>98</v>
      </c>
      <c r="D91" s="19"/>
      <c r="E91" s="20"/>
    </row>
    <row r="92" s="15" customFormat="true" ht="23.85" hidden="false" customHeight="false" outlineLevel="0" collapsed="false">
      <c r="A92" s="33"/>
      <c r="B92" s="34" t="s">
        <v>77</v>
      </c>
      <c r="C92" s="3" t="s">
        <v>99</v>
      </c>
      <c r="D92" s="35"/>
      <c r="E92" s="2"/>
    </row>
    <row r="93" s="15" customFormat="true" ht="35.05" hidden="false" customHeight="false" outlineLevel="0" collapsed="false">
      <c r="A93" s="33"/>
      <c r="B93" s="34" t="s">
        <v>77</v>
      </c>
      <c r="C93" s="3" t="s">
        <v>100</v>
      </c>
      <c r="D93" s="35"/>
      <c r="E93" s="2"/>
    </row>
    <row r="94" s="15" customFormat="true" ht="23.85" hidden="false" customHeight="false" outlineLevel="0" collapsed="false">
      <c r="A94" s="33"/>
      <c r="B94" s="34" t="s">
        <v>77</v>
      </c>
      <c r="C94" s="3" t="s">
        <v>101</v>
      </c>
      <c r="D94" s="35"/>
      <c r="E94" s="2"/>
    </row>
    <row r="95" s="15" customFormat="true" ht="23.85" hidden="false" customHeight="false" outlineLevel="0" collapsed="false">
      <c r="A95" s="33"/>
      <c r="B95" s="34" t="s">
        <v>77</v>
      </c>
      <c r="C95" s="3" t="s">
        <v>102</v>
      </c>
      <c r="D95" s="35"/>
      <c r="E95" s="2"/>
    </row>
    <row r="96" s="15" customFormat="true" ht="12.65" hidden="false" customHeight="false" outlineLevel="0" collapsed="false">
      <c r="A96" s="33"/>
      <c r="B96" s="2"/>
      <c r="C96" s="3"/>
      <c r="D96" s="19"/>
      <c r="E96" s="20"/>
    </row>
    <row r="97" s="15" customFormat="true" ht="12.65" hidden="false" customHeight="false" outlineLevel="0" collapsed="false">
      <c r="A97" s="33"/>
      <c r="B97" s="33" t="n">
        <f aca="false">B87+1</f>
        <v>11</v>
      </c>
      <c r="C97" s="22" t="s">
        <v>103</v>
      </c>
      <c r="D97" s="35"/>
      <c r="E97" s="2"/>
    </row>
    <row r="98" s="15" customFormat="true" ht="23.85" hidden="false" customHeight="false" outlineLevel="0" collapsed="false">
      <c r="A98" s="2"/>
      <c r="B98" s="34" t="s">
        <v>77</v>
      </c>
      <c r="C98" s="3" t="s">
        <v>104</v>
      </c>
      <c r="D98" s="35"/>
      <c r="E98" s="2"/>
    </row>
    <row r="99" s="15" customFormat="true" ht="46.25" hidden="false" customHeight="false" outlineLevel="0" collapsed="false">
      <c r="A99" s="33"/>
      <c r="B99" s="34" t="s">
        <v>105</v>
      </c>
      <c r="C99" s="3" t="s">
        <v>106</v>
      </c>
      <c r="D99" s="35"/>
      <c r="E99" s="2"/>
    </row>
    <row r="100" s="15" customFormat="true" ht="46.25" hidden="false" customHeight="false" outlineLevel="0" collapsed="false">
      <c r="A100" s="33"/>
      <c r="B100" s="34" t="s">
        <v>107</v>
      </c>
      <c r="C100" s="3" t="s">
        <v>108</v>
      </c>
      <c r="D100" s="35"/>
      <c r="E100" s="2"/>
    </row>
    <row r="101" s="15" customFormat="true" ht="12.65" hidden="false" customHeight="false" outlineLevel="0" collapsed="false">
      <c r="A101" s="33"/>
      <c r="B101" s="34" t="s">
        <v>77</v>
      </c>
      <c r="C101" s="3" t="s">
        <v>109</v>
      </c>
      <c r="D101" s="19"/>
      <c r="E101" s="20"/>
    </row>
    <row r="102" s="15" customFormat="true" ht="12.65" hidden="false" customHeight="false" outlineLevel="0" collapsed="false">
      <c r="A102" s="33"/>
      <c r="B102" s="34" t="s">
        <v>77</v>
      </c>
      <c r="C102" s="3" t="s">
        <v>110</v>
      </c>
      <c r="D102" s="35"/>
      <c r="E102" s="2"/>
    </row>
    <row r="103" s="15" customFormat="true" ht="12.65" hidden="false" customHeight="false" outlineLevel="0" collapsed="false">
      <c r="A103" s="33"/>
      <c r="B103" s="2"/>
      <c r="C103" s="3" t="s">
        <v>111</v>
      </c>
      <c r="D103" s="35"/>
      <c r="E103" s="2"/>
    </row>
    <row r="104" s="15" customFormat="true" ht="12.65" hidden="false" customHeight="false" outlineLevel="0" collapsed="false">
      <c r="A104" s="33"/>
      <c r="B104" s="36"/>
      <c r="C104" s="3"/>
      <c r="D104" s="35"/>
      <c r="E104" s="2"/>
    </row>
    <row r="105" s="15" customFormat="true" ht="12.65" hidden="false" customHeight="false" outlineLevel="0" collapsed="false">
      <c r="A105" s="33"/>
      <c r="B105" s="36"/>
      <c r="C105" s="3"/>
      <c r="D105" s="35"/>
      <c r="E105" s="2"/>
    </row>
    <row r="106" s="15" customFormat="true" ht="12.65" hidden="false" customHeight="false" outlineLevel="0" collapsed="false">
      <c r="A106" s="37" t="s">
        <v>112</v>
      </c>
      <c r="B106" s="2"/>
      <c r="C106" s="3"/>
      <c r="D106" s="19"/>
      <c r="E106" s="20"/>
    </row>
    <row r="107" s="15" customFormat="true" ht="12.65" hidden="false" customHeight="false" outlineLevel="0" collapsed="false">
      <c r="A107" s="33"/>
      <c r="B107" s="33" t="n">
        <f aca="false">B97+1</f>
        <v>12</v>
      </c>
      <c r="C107" s="22" t="s">
        <v>113</v>
      </c>
      <c r="D107" s="35"/>
      <c r="E107" s="2"/>
    </row>
    <row r="108" s="15" customFormat="true" ht="46.25" hidden="false" customHeight="false" outlineLevel="0" collapsed="false">
      <c r="A108" s="2"/>
      <c r="B108" s="34" t="s">
        <v>77</v>
      </c>
      <c r="C108" s="28" t="s">
        <v>114</v>
      </c>
      <c r="D108" s="35"/>
      <c r="E108" s="2"/>
    </row>
    <row r="109" s="15" customFormat="true" ht="12.65" hidden="false" customHeight="false" outlineLevel="0" collapsed="false">
      <c r="A109" s="33"/>
      <c r="B109" s="2"/>
      <c r="C109" s="3"/>
      <c r="D109" s="35"/>
      <c r="E109" s="2"/>
    </row>
    <row r="110" s="15" customFormat="true" ht="12.65" hidden="false" customHeight="false" outlineLevel="0" collapsed="false">
      <c r="A110" s="33"/>
      <c r="B110" s="33" t="n">
        <f aca="false">B107+1</f>
        <v>13</v>
      </c>
      <c r="C110" s="38" t="s">
        <v>115</v>
      </c>
      <c r="D110" s="35"/>
      <c r="E110" s="2"/>
    </row>
    <row r="111" s="15" customFormat="true" ht="23.85" hidden="false" customHeight="false" outlineLevel="0" collapsed="false">
      <c r="A111" s="33"/>
      <c r="B111" s="34" t="s">
        <v>77</v>
      </c>
      <c r="C111" s="3" t="s">
        <v>116</v>
      </c>
      <c r="D111" s="19"/>
      <c r="E111" s="20"/>
    </row>
    <row r="112" s="15" customFormat="true" ht="46.25" hidden="false" customHeight="false" outlineLevel="0" collapsed="false">
      <c r="A112" s="33"/>
      <c r="B112" s="34" t="s">
        <v>77</v>
      </c>
      <c r="C112" s="28" t="s">
        <v>117</v>
      </c>
      <c r="D112" s="35"/>
      <c r="E112" s="2"/>
    </row>
    <row r="113" s="15" customFormat="true" ht="12.65" hidden="false" customHeight="false" outlineLevel="0" collapsed="false">
      <c r="A113" s="33"/>
      <c r="B113" s="21"/>
      <c r="C113" s="3"/>
      <c r="D113" s="35"/>
      <c r="E113" s="2"/>
    </row>
    <row r="114" s="15" customFormat="true" ht="12.65" hidden="false" customHeight="false" outlineLevel="0" collapsed="false">
      <c r="A114" s="2"/>
      <c r="B114" s="33" t="n">
        <v>14</v>
      </c>
      <c r="C114" s="22" t="s">
        <v>118</v>
      </c>
      <c r="D114" s="35"/>
      <c r="E114" s="2"/>
    </row>
    <row r="115" s="15" customFormat="true" ht="35.05" hidden="false" customHeight="false" outlineLevel="0" collapsed="false">
      <c r="A115" s="33"/>
      <c r="B115" s="34" t="s">
        <v>77</v>
      </c>
      <c r="C115" s="28" t="s">
        <v>119</v>
      </c>
      <c r="D115" s="35"/>
      <c r="E115" s="2"/>
    </row>
    <row r="116" s="15" customFormat="true" ht="12.8" hidden="false" customHeight="false" outlineLevel="0" collapsed="false">
      <c r="A116" s="2"/>
      <c r="B116" s="2"/>
      <c r="C116" s="3"/>
      <c r="D116" s="19"/>
      <c r="E116" s="20"/>
    </row>
    <row r="117" s="15" customFormat="true" ht="12.8" hidden="false" customHeight="false" outlineLevel="0" collapsed="false">
      <c r="A117" s="33"/>
      <c r="B117" s="2"/>
      <c r="C117" s="3"/>
      <c r="D117" s="35"/>
      <c r="E117" s="2"/>
    </row>
    <row r="118" s="15" customFormat="true" ht="12.8" hidden="false" customHeight="false" outlineLevel="0" collapsed="false">
      <c r="A118" s="33"/>
      <c r="B118" s="2"/>
      <c r="C118" s="3"/>
      <c r="D118" s="35"/>
      <c r="E118" s="2"/>
    </row>
    <row r="119" s="15" customFormat="true" ht="12.8" hidden="false" customHeight="false" outlineLevel="0" collapsed="false">
      <c r="A119" s="33"/>
      <c r="B119" s="2"/>
      <c r="C119" s="3"/>
      <c r="D119" s="35"/>
      <c r="E119" s="2"/>
    </row>
    <row r="120" s="15" customFormat="true" ht="12.8" hidden="false" customHeight="false" outlineLevel="0" collapsed="false">
      <c r="A120" s="33"/>
      <c r="B120" s="2"/>
      <c r="C120" s="3"/>
      <c r="D120" s="35"/>
      <c r="E120" s="2"/>
    </row>
    <row r="121" s="15" customFormat="true" ht="12.8" hidden="false" customHeight="false" outlineLevel="0" collapsed="false">
      <c r="A121" s="33"/>
      <c r="B121" s="2"/>
      <c r="C121" s="3"/>
      <c r="D121" s="19"/>
      <c r="E121" s="20"/>
    </row>
    <row r="122" s="15" customFormat="true" ht="12.8" hidden="false" customHeight="false" outlineLevel="0" collapsed="false">
      <c r="A122" s="33"/>
      <c r="B122" s="2"/>
      <c r="C122" s="3"/>
      <c r="D122" s="35"/>
      <c r="E122" s="2"/>
    </row>
    <row r="123" s="15" customFormat="true" ht="12.8" hidden="false" customHeight="false" outlineLevel="0" collapsed="false">
      <c r="A123" s="33"/>
      <c r="B123" s="2"/>
      <c r="C123" s="3"/>
      <c r="D123" s="35"/>
      <c r="E123" s="2"/>
    </row>
    <row r="124" s="15" customFormat="true" ht="12.8" hidden="false" customHeight="false" outlineLevel="0" collapsed="false">
      <c r="A124" s="33"/>
      <c r="B124" s="2"/>
      <c r="C124" s="3"/>
      <c r="D124" s="35"/>
      <c r="E124" s="2"/>
    </row>
    <row r="125" s="15" customFormat="true" ht="12.8" hidden="false" customHeight="false" outlineLevel="0" collapsed="false">
      <c r="A125" s="33"/>
      <c r="B125" s="2"/>
      <c r="C125" s="3"/>
      <c r="D125" s="35"/>
      <c r="E125" s="2"/>
    </row>
    <row r="126" s="15" customFormat="true" ht="12.8" hidden="false" customHeight="false" outlineLevel="0" collapsed="false">
      <c r="A126" s="33"/>
      <c r="B126" s="2"/>
      <c r="C126" s="3"/>
      <c r="D126" s="19"/>
      <c r="E126" s="20"/>
    </row>
    <row r="127" s="15" customFormat="true" ht="12.8" hidden="false" customHeight="false" outlineLevel="0" collapsed="false">
      <c r="A127" s="33"/>
      <c r="B127" s="2"/>
      <c r="C127" s="3"/>
      <c r="D127" s="35"/>
      <c r="E127" s="2"/>
    </row>
    <row r="128" s="15" customFormat="true" ht="12.8" hidden="false" customHeight="false" outlineLevel="0" collapsed="false">
      <c r="A128" s="33"/>
      <c r="B128" s="2"/>
      <c r="C128" s="3"/>
      <c r="D128" s="35"/>
      <c r="E128" s="2"/>
    </row>
    <row r="129" s="15" customFormat="true" ht="12.8" hidden="false" customHeight="false" outlineLevel="0" collapsed="false">
      <c r="A129" s="33"/>
      <c r="B129" s="2"/>
      <c r="C129" s="3"/>
      <c r="D129" s="35"/>
      <c r="E129" s="2"/>
    </row>
    <row r="130" s="15" customFormat="true" ht="12.8" hidden="false" customHeight="false" outlineLevel="0" collapsed="false">
      <c r="A130" s="33"/>
      <c r="B130" s="2"/>
      <c r="C130" s="3"/>
      <c r="D130" s="35"/>
      <c r="E130" s="2"/>
    </row>
    <row r="131" s="15" customFormat="true" ht="12.8" hidden="false" customHeight="false" outlineLevel="0" collapsed="false">
      <c r="A131" s="33"/>
      <c r="B131" s="2"/>
      <c r="C131" s="3"/>
      <c r="D131" s="19"/>
      <c r="E131" s="20"/>
    </row>
    <row r="132" s="15" customFormat="true" ht="12.8" hidden="false" customHeight="false" outlineLevel="0" collapsed="false">
      <c r="A132" s="33"/>
      <c r="B132" s="2"/>
      <c r="C132" s="3"/>
      <c r="D132" s="35"/>
      <c r="E132" s="2"/>
    </row>
    <row r="133" s="15" customFormat="true" ht="12.8" hidden="false" customHeight="false" outlineLevel="0" collapsed="false">
      <c r="A133" s="33"/>
      <c r="B133" s="2"/>
      <c r="C133" s="3"/>
      <c r="D133" s="35"/>
      <c r="E133" s="2"/>
    </row>
    <row r="134" s="15" customFormat="true" ht="12.8" hidden="false" customHeight="false" outlineLevel="0" collapsed="false">
      <c r="A134" s="33"/>
      <c r="B134" s="2"/>
      <c r="C134" s="3"/>
      <c r="D134" s="35"/>
      <c r="E134" s="2"/>
    </row>
    <row r="135" s="15" customFormat="true" ht="12.8" hidden="false" customHeight="false" outlineLevel="0" collapsed="false">
      <c r="A135" s="33"/>
      <c r="B135" s="2"/>
      <c r="C135" s="3"/>
      <c r="D135" s="35"/>
      <c r="E135" s="2"/>
    </row>
    <row r="136" s="15" customFormat="true" ht="12.8" hidden="false" customHeight="false" outlineLevel="0" collapsed="false">
      <c r="A136" s="33"/>
      <c r="B136" s="2"/>
      <c r="C136" s="3"/>
      <c r="D136" s="19"/>
      <c r="E136" s="20"/>
    </row>
    <row r="137" s="15" customFormat="true" ht="12.8" hidden="false" customHeight="false" outlineLevel="0" collapsed="false">
      <c r="A137" s="33"/>
      <c r="B137" s="2"/>
      <c r="C137" s="3"/>
      <c r="D137" s="35"/>
      <c r="E137" s="2"/>
    </row>
    <row r="138" s="15" customFormat="true" ht="12.8" hidden="false" customHeight="false" outlineLevel="0" collapsed="false">
      <c r="A138" s="33"/>
      <c r="B138" s="2"/>
      <c r="C138" s="3"/>
      <c r="D138" s="35"/>
      <c r="E138" s="2"/>
    </row>
    <row r="139" s="15" customFormat="true" ht="12.8" hidden="false" customHeight="false" outlineLevel="0" collapsed="false">
      <c r="A139" s="33"/>
      <c r="B139" s="2"/>
      <c r="C139" s="3"/>
      <c r="D139" s="35"/>
      <c r="E139" s="2"/>
    </row>
    <row r="140" s="15" customFormat="true" ht="12.8" hidden="false" customHeight="false" outlineLevel="0" collapsed="false">
      <c r="A140" s="33"/>
      <c r="B140" s="2"/>
      <c r="C140" s="3"/>
      <c r="D140" s="35"/>
      <c r="E140" s="2"/>
    </row>
    <row r="141" s="15" customFormat="true" ht="12.8" hidden="false" customHeight="false" outlineLevel="0" collapsed="false">
      <c r="A141" s="33"/>
      <c r="B141" s="2"/>
      <c r="C141" s="3"/>
      <c r="D141" s="19"/>
      <c r="E141" s="20"/>
    </row>
    <row r="142" s="15" customFormat="true" ht="12.8" hidden="false" customHeight="false" outlineLevel="0" collapsed="false">
      <c r="A142" s="33"/>
      <c r="B142" s="2"/>
      <c r="C142" s="3"/>
      <c r="D142" s="35"/>
      <c r="E142" s="2"/>
    </row>
    <row r="143" s="15" customFormat="true" ht="12.8" hidden="false" customHeight="false" outlineLevel="0" collapsed="false">
      <c r="A143" s="33"/>
      <c r="B143" s="2"/>
      <c r="C143" s="3"/>
      <c r="D143" s="35"/>
      <c r="E143" s="2"/>
    </row>
    <row r="144" s="15" customFormat="true" ht="12.8" hidden="false" customHeight="false" outlineLevel="0" collapsed="false">
      <c r="A144" s="33"/>
      <c r="B144" s="2"/>
      <c r="C144" s="3"/>
      <c r="D144" s="35"/>
      <c r="E144" s="2"/>
    </row>
    <row r="145" s="15" customFormat="true" ht="12.8" hidden="false" customHeight="false" outlineLevel="0" collapsed="false">
      <c r="A145" s="33"/>
      <c r="B145" s="2"/>
      <c r="C145" s="3"/>
      <c r="D145" s="35"/>
      <c r="E145" s="2"/>
    </row>
    <row r="146" s="15" customFormat="true" ht="12.8" hidden="false" customHeight="false" outlineLevel="0" collapsed="false">
      <c r="A146" s="33"/>
      <c r="B146" s="2"/>
      <c r="C146" s="3"/>
      <c r="D146" s="19"/>
      <c r="E146" s="20"/>
    </row>
    <row r="147" s="15" customFormat="true" ht="12.8" hidden="false" customHeight="false" outlineLevel="0" collapsed="false">
      <c r="A147" s="33"/>
      <c r="B147" s="2"/>
      <c r="C147" s="3"/>
      <c r="D147" s="35"/>
      <c r="E147" s="2"/>
    </row>
    <row r="148" s="15" customFormat="true" ht="12.8" hidden="false" customHeight="false" outlineLevel="0" collapsed="false">
      <c r="A148" s="33"/>
      <c r="B148" s="2"/>
      <c r="C148" s="3"/>
      <c r="D148" s="35"/>
      <c r="E148" s="2"/>
    </row>
    <row r="149" s="15" customFormat="true" ht="12.8" hidden="false" customHeight="false" outlineLevel="0" collapsed="false">
      <c r="A149" s="33"/>
      <c r="B149" s="2"/>
      <c r="C149" s="3"/>
      <c r="D149" s="35"/>
      <c r="E149" s="2"/>
    </row>
    <row r="150" s="15" customFormat="true" ht="12.8" hidden="false" customHeight="false" outlineLevel="0" collapsed="false">
      <c r="A150" s="33"/>
      <c r="B150" s="2"/>
      <c r="C150" s="3"/>
      <c r="D150" s="35"/>
      <c r="E150" s="2"/>
    </row>
    <row r="151" s="15" customFormat="true" ht="12.8" hidden="false" customHeight="false" outlineLevel="0" collapsed="false">
      <c r="A151" s="33"/>
      <c r="B151" s="2"/>
      <c r="C151" s="3"/>
      <c r="D151" s="19"/>
      <c r="E151" s="20"/>
    </row>
    <row r="152" s="15" customFormat="true" ht="12.8" hidden="false" customHeight="false" outlineLevel="0" collapsed="false">
      <c r="A152" s="33"/>
      <c r="B152" s="2"/>
      <c r="C152" s="3"/>
      <c r="D152" s="35"/>
      <c r="E152" s="2"/>
    </row>
    <row r="153" s="15" customFormat="true" ht="12.8" hidden="false" customHeight="false" outlineLevel="0" collapsed="false">
      <c r="A153" s="33"/>
      <c r="B153" s="2"/>
      <c r="C153" s="3"/>
      <c r="D153" s="35"/>
      <c r="E153" s="2"/>
    </row>
    <row r="154" s="15" customFormat="true" ht="12.8" hidden="false" customHeight="false" outlineLevel="0" collapsed="false">
      <c r="A154" s="33"/>
      <c r="B154" s="2"/>
      <c r="C154" s="3"/>
      <c r="D154" s="35"/>
      <c r="E154" s="2"/>
    </row>
    <row r="155" s="15" customFormat="true" ht="12.8" hidden="false" customHeight="false" outlineLevel="0" collapsed="false">
      <c r="A155" s="33"/>
      <c r="B155" s="2"/>
      <c r="C155" s="3"/>
      <c r="D155" s="35"/>
      <c r="E155" s="2"/>
    </row>
    <row r="156" s="15" customFormat="true" ht="12.8" hidden="false" customHeight="false" outlineLevel="0" collapsed="false">
      <c r="A156" s="33"/>
      <c r="B156" s="2"/>
      <c r="C156" s="3"/>
      <c r="D156" s="19"/>
      <c r="E156" s="20"/>
    </row>
    <row r="157" s="15" customFormat="true" ht="12.8" hidden="false" customHeight="false" outlineLevel="0" collapsed="false">
      <c r="A157" s="33"/>
      <c r="B157" s="2"/>
      <c r="C157" s="3"/>
      <c r="D157" s="35"/>
      <c r="E157" s="2"/>
    </row>
    <row r="158" s="15" customFormat="true" ht="12.8" hidden="false" customHeight="false" outlineLevel="0" collapsed="false">
      <c r="A158" s="33"/>
      <c r="B158" s="2"/>
      <c r="C158" s="3"/>
      <c r="D158" s="35"/>
      <c r="E158" s="2"/>
    </row>
    <row r="159" s="15" customFormat="true" ht="12.8" hidden="false" customHeight="false" outlineLevel="0" collapsed="false">
      <c r="A159" s="33"/>
      <c r="B159" s="2"/>
      <c r="C159" s="3"/>
      <c r="D159" s="35"/>
      <c r="E159" s="2"/>
    </row>
    <row r="160" s="15" customFormat="true" ht="12.8" hidden="false" customHeight="false" outlineLevel="0" collapsed="false">
      <c r="A160" s="33"/>
      <c r="B160" s="2"/>
      <c r="C160" s="3"/>
      <c r="D160" s="35"/>
      <c r="E160" s="2"/>
    </row>
    <row r="161" s="15" customFormat="true" ht="12.8" hidden="false" customHeight="false" outlineLevel="0" collapsed="false">
      <c r="A161" s="33"/>
      <c r="B161" s="2"/>
      <c r="C161" s="3"/>
      <c r="D161" s="19"/>
      <c r="E161" s="20"/>
    </row>
    <row r="162" s="15" customFormat="true" ht="12.8" hidden="false" customHeight="false" outlineLevel="0" collapsed="false">
      <c r="A162" s="33"/>
      <c r="B162" s="2"/>
      <c r="C162" s="3"/>
      <c r="D162" s="35"/>
      <c r="E162" s="2"/>
    </row>
    <row r="163" s="15" customFormat="true" ht="12.8" hidden="false" customHeight="false" outlineLevel="0" collapsed="false">
      <c r="A163" s="33"/>
      <c r="B163" s="2"/>
      <c r="C163" s="3"/>
      <c r="D163" s="35"/>
      <c r="E163" s="2"/>
    </row>
    <row r="164" s="15" customFormat="true" ht="12.8" hidden="false" customHeight="false" outlineLevel="0" collapsed="false">
      <c r="A164" s="33"/>
      <c r="B164" s="2"/>
      <c r="C164" s="3"/>
      <c r="D164" s="35"/>
      <c r="E164" s="2"/>
    </row>
    <row r="165" s="15" customFormat="true" ht="12.8" hidden="false" customHeight="false" outlineLevel="0" collapsed="false">
      <c r="A165" s="33"/>
      <c r="B165" s="2"/>
      <c r="C165" s="3"/>
      <c r="D165" s="35"/>
      <c r="E165" s="2"/>
    </row>
    <row r="166" s="15" customFormat="true" ht="12.8" hidden="false" customHeight="false" outlineLevel="0" collapsed="false">
      <c r="A166" s="33"/>
      <c r="B166" s="2"/>
      <c r="C166" s="3"/>
      <c r="D166" s="19"/>
      <c r="E166" s="20"/>
    </row>
    <row r="167" s="15" customFormat="true" ht="12.8" hidden="false" customHeight="false" outlineLevel="0" collapsed="false">
      <c r="A167" s="33"/>
      <c r="B167" s="2"/>
      <c r="C167" s="3"/>
      <c r="D167" s="35"/>
      <c r="E167" s="2"/>
    </row>
    <row r="168" s="15" customFormat="true" ht="12.8" hidden="false" customHeight="false" outlineLevel="0" collapsed="false">
      <c r="A168" s="33"/>
      <c r="B168" s="2"/>
      <c r="C168" s="3"/>
      <c r="D168" s="35"/>
      <c r="E168" s="2"/>
    </row>
    <row r="169" s="15" customFormat="true" ht="12.8" hidden="false" customHeight="false" outlineLevel="0" collapsed="false">
      <c r="A169" s="33"/>
      <c r="B169" s="2"/>
      <c r="C169" s="3"/>
      <c r="D169" s="35"/>
      <c r="E169" s="2"/>
    </row>
    <row r="170" s="15" customFormat="true" ht="12.8" hidden="false" customHeight="false" outlineLevel="0" collapsed="false">
      <c r="A170" s="33"/>
      <c r="B170" s="2"/>
      <c r="C170" s="3"/>
      <c r="D170" s="35"/>
      <c r="E170" s="2"/>
    </row>
    <row r="171" s="15" customFormat="true" ht="12.8" hidden="false" customHeight="false" outlineLevel="0" collapsed="false">
      <c r="A171" s="33"/>
      <c r="B171" s="2"/>
      <c r="C171" s="3"/>
      <c r="D171" s="19"/>
      <c r="E171" s="20"/>
    </row>
    <row r="172" s="15" customFormat="true" ht="12.8" hidden="false" customHeight="false" outlineLevel="0" collapsed="false">
      <c r="A172" s="33"/>
      <c r="B172" s="2"/>
      <c r="C172" s="3"/>
      <c r="D172" s="35"/>
      <c r="E172" s="2"/>
    </row>
    <row r="173" s="15" customFormat="true" ht="12.8" hidden="false" customHeight="false" outlineLevel="0" collapsed="false">
      <c r="A173" s="33"/>
      <c r="B173" s="2"/>
      <c r="C173" s="3"/>
      <c r="D173" s="35"/>
      <c r="E173" s="2"/>
    </row>
    <row r="174" s="15" customFormat="true" ht="12.8" hidden="false" customHeight="false" outlineLevel="0" collapsed="false">
      <c r="A174" s="33"/>
      <c r="B174" s="2"/>
      <c r="C174" s="3"/>
      <c r="D174" s="35"/>
      <c r="E174" s="2"/>
    </row>
    <row r="175" s="15" customFormat="true" ht="12.8" hidden="false" customHeight="false" outlineLevel="0" collapsed="false">
      <c r="A175" s="33"/>
      <c r="B175" s="2"/>
      <c r="C175" s="3"/>
      <c r="D175" s="35"/>
      <c r="E175" s="2"/>
    </row>
    <row r="176" s="15" customFormat="true" ht="12.8" hidden="false" customHeight="false" outlineLevel="0" collapsed="false">
      <c r="A176" s="33"/>
      <c r="B176" s="2"/>
      <c r="C176" s="3"/>
      <c r="D176" s="19"/>
      <c r="E176" s="20"/>
    </row>
    <row r="177" s="15" customFormat="true" ht="12.8" hidden="false" customHeight="false" outlineLevel="0" collapsed="false">
      <c r="A177" s="33"/>
      <c r="B177" s="2"/>
      <c r="C177" s="3"/>
      <c r="D177" s="35"/>
      <c r="E177" s="2"/>
    </row>
    <row r="178" s="15" customFormat="true" ht="12.8" hidden="false" customHeight="false" outlineLevel="0" collapsed="false">
      <c r="A178" s="33"/>
      <c r="B178" s="2"/>
      <c r="C178" s="3"/>
      <c r="D178" s="35"/>
      <c r="E178" s="2"/>
    </row>
    <row r="179" s="15" customFormat="true" ht="12.8" hidden="false" customHeight="false" outlineLevel="0" collapsed="false">
      <c r="A179" s="33"/>
      <c r="B179" s="2"/>
      <c r="C179" s="3"/>
      <c r="D179" s="35"/>
      <c r="E179" s="2"/>
    </row>
    <row r="180" s="15" customFormat="true" ht="12.8" hidden="false" customHeight="false" outlineLevel="0" collapsed="false">
      <c r="A180" s="33"/>
      <c r="B180" s="2"/>
      <c r="C180" s="3"/>
      <c r="D180" s="35"/>
      <c r="E180" s="2"/>
    </row>
    <row r="181" s="15" customFormat="true" ht="12.8" hidden="false" customHeight="false" outlineLevel="0" collapsed="false">
      <c r="A181" s="1"/>
      <c r="B181" s="2"/>
      <c r="C181" s="3"/>
      <c r="D181" s="19"/>
      <c r="E181" s="20"/>
    </row>
    <row r="182" s="15" customFormat="true" ht="12.8" hidden="false" customHeight="false" outlineLevel="0" collapsed="false">
      <c r="A182" s="1"/>
      <c r="B182" s="2"/>
      <c r="C182" s="3"/>
      <c r="D182" s="35"/>
      <c r="E182" s="2"/>
    </row>
    <row r="183" s="15" customFormat="true" ht="12.8" hidden="false" customHeight="false" outlineLevel="0" collapsed="false">
      <c r="A183" s="1"/>
      <c r="B183" s="2"/>
      <c r="C183" s="3"/>
      <c r="D183" s="35"/>
      <c r="E183" s="2"/>
    </row>
    <row r="184" s="15" customFormat="true" ht="12.8" hidden="false" customHeight="false" outlineLevel="0" collapsed="false">
      <c r="A184" s="1"/>
      <c r="B184" s="2"/>
      <c r="C184" s="3"/>
      <c r="D184" s="35"/>
      <c r="E184" s="2"/>
    </row>
    <row r="185" s="15" customFormat="true" ht="12.8" hidden="false" customHeight="false" outlineLevel="0" collapsed="false">
      <c r="A185" s="1"/>
      <c r="B185" s="2"/>
      <c r="C185" s="3"/>
      <c r="D185" s="35"/>
      <c r="E185" s="2"/>
    </row>
    <row r="186" s="15" customFormat="true" ht="12.8" hidden="false" customHeight="false" outlineLevel="0" collapsed="false">
      <c r="A186" s="1"/>
      <c r="B186" s="2"/>
      <c r="C186" s="3"/>
      <c r="D186" s="19"/>
      <c r="E186" s="20"/>
    </row>
    <row r="187" s="15" customFormat="true" ht="12.8" hidden="false" customHeight="false" outlineLevel="0" collapsed="false">
      <c r="A187" s="1"/>
      <c r="B187" s="2"/>
      <c r="C187" s="3"/>
      <c r="D187" s="35"/>
      <c r="E187" s="2"/>
    </row>
    <row r="188" s="15" customFormat="true" ht="12.8" hidden="false" customHeight="false" outlineLevel="0" collapsed="false">
      <c r="A188" s="1"/>
      <c r="B188" s="2"/>
      <c r="C188" s="3"/>
      <c r="D188" s="35"/>
      <c r="E188" s="2"/>
    </row>
    <row r="189" s="15" customFormat="true" ht="12.8" hidden="false" customHeight="false" outlineLevel="0" collapsed="false">
      <c r="A189" s="1"/>
      <c r="B189" s="2"/>
      <c r="C189" s="3"/>
      <c r="D189" s="35"/>
      <c r="E189" s="2"/>
    </row>
    <row r="190" s="15" customFormat="true" ht="12.8" hidden="false" customHeight="false" outlineLevel="0" collapsed="false">
      <c r="A190" s="1"/>
      <c r="B190" s="2"/>
      <c r="C190" s="3"/>
      <c r="D190" s="35"/>
      <c r="E190" s="2"/>
    </row>
    <row r="191" s="15" customFormat="true" ht="12.8" hidden="false" customHeight="false" outlineLevel="0" collapsed="false">
      <c r="A191" s="1"/>
      <c r="B191" s="2"/>
      <c r="C191" s="3"/>
      <c r="D191" s="19"/>
      <c r="E191" s="20"/>
    </row>
    <row r="192" s="15" customFormat="true" ht="12.8" hidden="false" customHeight="false" outlineLevel="0" collapsed="false">
      <c r="A192" s="1"/>
      <c r="B192" s="2"/>
      <c r="C192" s="3"/>
      <c r="D192" s="35"/>
      <c r="E192" s="2"/>
    </row>
    <row r="193" s="15" customFormat="true" ht="12.8" hidden="false" customHeight="false" outlineLevel="0" collapsed="false">
      <c r="A193" s="1"/>
      <c r="B193" s="2"/>
      <c r="C193" s="3"/>
      <c r="D193" s="35"/>
      <c r="E193" s="2"/>
    </row>
    <row r="194" s="15" customFormat="true" ht="12.8" hidden="false" customHeight="false" outlineLevel="0" collapsed="false">
      <c r="A194" s="1"/>
      <c r="B194" s="2"/>
      <c r="C194" s="3"/>
      <c r="D194" s="35"/>
      <c r="E194" s="2"/>
    </row>
    <row r="195" s="15" customFormat="true" ht="12.8" hidden="false" customHeight="false" outlineLevel="0" collapsed="false">
      <c r="A195" s="1"/>
      <c r="B195" s="2"/>
      <c r="C195" s="3"/>
      <c r="D195" s="35"/>
      <c r="E195" s="2"/>
    </row>
    <row r="196" s="15" customFormat="true" ht="12.8" hidden="false" customHeight="false" outlineLevel="0" collapsed="false">
      <c r="A196" s="1"/>
      <c r="B196" s="2"/>
      <c r="C196" s="3"/>
      <c r="D196" s="19"/>
      <c r="E196" s="20"/>
    </row>
    <row r="197" s="15" customFormat="true" ht="12.8" hidden="false" customHeight="false" outlineLevel="0" collapsed="false">
      <c r="A197" s="1"/>
      <c r="B197" s="2"/>
      <c r="C197" s="3"/>
      <c r="D197" s="35"/>
      <c r="E197" s="2"/>
    </row>
    <row r="198" s="15" customFormat="true" ht="12.8" hidden="false" customHeight="false" outlineLevel="0" collapsed="false">
      <c r="A198" s="1"/>
      <c r="B198" s="2"/>
      <c r="C198" s="3"/>
      <c r="D198" s="35"/>
      <c r="E198" s="2"/>
    </row>
    <row r="199" s="15" customFormat="true" ht="12.8" hidden="false" customHeight="false" outlineLevel="0" collapsed="false">
      <c r="A199" s="1"/>
      <c r="B199" s="2"/>
      <c r="C199" s="3"/>
      <c r="D199" s="35"/>
      <c r="E199" s="2"/>
    </row>
    <row r="200" s="15" customFormat="true" ht="12.8" hidden="false" customHeight="false" outlineLevel="0" collapsed="false">
      <c r="A200" s="1"/>
      <c r="B200" s="2"/>
      <c r="C200" s="3"/>
      <c r="D200" s="35"/>
      <c r="E200" s="2"/>
    </row>
    <row r="201" s="15" customFormat="true" ht="12.8" hidden="false" customHeight="false" outlineLevel="0" collapsed="false">
      <c r="A201" s="1"/>
      <c r="B201" s="2"/>
      <c r="C201" s="3"/>
      <c r="D201" s="19"/>
      <c r="E201" s="20"/>
    </row>
    <row r="202" s="15" customFormat="true" ht="12" hidden="false" customHeight="false" outlineLevel="0" collapsed="false">
      <c r="A202" s="1"/>
      <c r="B202" s="2"/>
      <c r="C202" s="3"/>
      <c r="D202" s="35"/>
      <c r="E202" s="2"/>
    </row>
    <row r="203" s="15" customFormat="true" ht="12" hidden="false" customHeight="false" outlineLevel="0" collapsed="false">
      <c r="A203" s="1"/>
      <c r="B203" s="2"/>
      <c r="C203" s="3"/>
      <c r="D203" s="35"/>
      <c r="E203" s="2"/>
    </row>
    <row r="204" s="15" customFormat="true" ht="12" hidden="false" customHeight="false" outlineLevel="0" collapsed="false">
      <c r="A204" s="1"/>
      <c r="B204" s="2"/>
      <c r="C204" s="3"/>
      <c r="D204" s="35"/>
      <c r="E204" s="2"/>
    </row>
    <row r="205" s="15" customFormat="true" ht="12" hidden="false" customHeight="false" outlineLevel="0" collapsed="false">
      <c r="A205" s="1"/>
      <c r="B205" s="2"/>
      <c r="C205" s="3"/>
      <c r="D205" s="35"/>
      <c r="E205" s="2"/>
    </row>
    <row r="206" s="15" customFormat="true" ht="12.75" hidden="false" customHeight="false" outlineLevel="0" collapsed="false">
      <c r="A206" s="1"/>
      <c r="B206" s="2"/>
      <c r="C206" s="3"/>
      <c r="D206" s="19"/>
      <c r="E206" s="20"/>
    </row>
    <row r="207" s="15" customFormat="true" ht="12" hidden="false" customHeight="false" outlineLevel="0" collapsed="false">
      <c r="A207" s="1"/>
      <c r="B207" s="2"/>
      <c r="C207" s="3"/>
      <c r="D207" s="35"/>
      <c r="E207" s="2"/>
    </row>
    <row r="208" s="15" customFormat="true" ht="12" hidden="false" customHeight="false" outlineLevel="0" collapsed="false">
      <c r="A208" s="1"/>
      <c r="B208" s="2"/>
      <c r="C208" s="3"/>
      <c r="D208" s="35"/>
      <c r="E208" s="2"/>
    </row>
    <row r="209" s="15" customFormat="true" ht="12" hidden="false" customHeight="false" outlineLevel="0" collapsed="false">
      <c r="A209" s="1"/>
      <c r="B209" s="2"/>
      <c r="C209" s="3"/>
      <c r="D209" s="35"/>
      <c r="E209" s="2"/>
    </row>
    <row r="210" s="15" customFormat="true" ht="12" hidden="false" customHeight="false" outlineLevel="0" collapsed="false">
      <c r="A210" s="1"/>
      <c r="B210" s="2"/>
      <c r="C210" s="3"/>
      <c r="D210" s="35"/>
      <c r="E210" s="2"/>
    </row>
    <row r="211" s="15" customFormat="true" ht="12.75" hidden="false" customHeight="false" outlineLevel="0" collapsed="false">
      <c r="A211" s="1"/>
      <c r="B211" s="2"/>
      <c r="C211" s="3"/>
      <c r="D211" s="19"/>
      <c r="E211" s="20"/>
    </row>
    <row r="212" s="15" customFormat="true" ht="12" hidden="false" customHeight="false" outlineLevel="0" collapsed="false">
      <c r="A212" s="1"/>
      <c r="B212" s="2"/>
      <c r="C212" s="3"/>
      <c r="D212" s="35"/>
      <c r="E212" s="2"/>
    </row>
    <row r="213" s="15" customFormat="true" ht="12" hidden="false" customHeight="false" outlineLevel="0" collapsed="false">
      <c r="A213" s="1"/>
      <c r="B213" s="2"/>
      <c r="C213" s="3"/>
      <c r="D213" s="35"/>
      <c r="E213" s="2"/>
    </row>
    <row r="214" s="15" customFormat="true" ht="12" hidden="false" customHeight="false" outlineLevel="0" collapsed="false">
      <c r="A214" s="1"/>
      <c r="B214" s="2"/>
      <c r="C214" s="3"/>
      <c r="D214" s="35"/>
      <c r="E214" s="2"/>
    </row>
    <row r="215" s="15" customFormat="true" ht="12" hidden="false" customHeight="false" outlineLevel="0" collapsed="false">
      <c r="A215" s="1"/>
      <c r="B215" s="2"/>
      <c r="C215" s="3"/>
      <c r="D215" s="35"/>
      <c r="E215" s="2"/>
    </row>
    <row r="216" s="15" customFormat="true" ht="12.75" hidden="false" customHeight="false" outlineLevel="0" collapsed="false">
      <c r="A216" s="1"/>
      <c r="B216" s="2"/>
      <c r="C216" s="3"/>
      <c r="D216" s="19"/>
      <c r="E216" s="20"/>
    </row>
    <row r="217" s="15" customFormat="true" ht="12" hidden="false" customHeight="false" outlineLevel="0" collapsed="false">
      <c r="A217" s="1"/>
      <c r="B217" s="2"/>
      <c r="C217" s="3"/>
      <c r="D217" s="35"/>
      <c r="E217" s="2"/>
    </row>
    <row r="218" s="15" customFormat="true" ht="12" hidden="false" customHeight="false" outlineLevel="0" collapsed="false">
      <c r="A218" s="1"/>
      <c r="B218" s="2"/>
      <c r="C218" s="3"/>
      <c r="D218" s="35"/>
      <c r="E218" s="2"/>
    </row>
    <row r="219" s="15" customFormat="true" ht="12" hidden="false" customHeight="false" outlineLevel="0" collapsed="false">
      <c r="A219" s="1"/>
      <c r="B219" s="2"/>
      <c r="C219" s="3"/>
      <c r="D219" s="35"/>
      <c r="E219" s="2"/>
    </row>
    <row r="220" s="15" customFormat="true" ht="12" hidden="false" customHeight="false" outlineLevel="0" collapsed="false">
      <c r="A220" s="1"/>
      <c r="B220" s="2"/>
      <c r="C220" s="3"/>
      <c r="D220" s="35"/>
      <c r="E220" s="2"/>
    </row>
    <row r="221" s="15" customFormat="true" ht="12.75" hidden="false" customHeight="false" outlineLevel="0" collapsed="false">
      <c r="A221" s="1"/>
      <c r="B221" s="2"/>
      <c r="C221" s="3"/>
      <c r="D221" s="19"/>
      <c r="E221" s="20"/>
    </row>
    <row r="222" s="15" customFormat="true" ht="12" hidden="false" customHeight="false" outlineLevel="0" collapsed="false">
      <c r="A222" s="1"/>
      <c r="B222" s="2"/>
      <c r="C222" s="3"/>
      <c r="D222" s="35"/>
      <c r="E222" s="2"/>
    </row>
    <row r="223" s="15" customFormat="true" ht="12" hidden="false" customHeight="false" outlineLevel="0" collapsed="false">
      <c r="A223" s="1"/>
      <c r="B223" s="2"/>
      <c r="C223" s="3"/>
      <c r="D223" s="35"/>
      <c r="E223" s="2"/>
    </row>
    <row r="224" s="15" customFormat="true" ht="12" hidden="false" customHeight="false" outlineLevel="0" collapsed="false">
      <c r="A224" s="1"/>
      <c r="B224" s="2"/>
      <c r="C224" s="3"/>
      <c r="D224" s="35"/>
      <c r="E224" s="2"/>
    </row>
    <row r="225" s="15" customFormat="true" ht="12" hidden="false" customHeight="false" outlineLevel="0" collapsed="false">
      <c r="A225" s="1"/>
      <c r="B225" s="2"/>
      <c r="C225" s="3"/>
      <c r="D225" s="35"/>
      <c r="E225" s="2"/>
    </row>
    <row r="226" s="15" customFormat="true" ht="12.75" hidden="false" customHeight="false" outlineLevel="0" collapsed="false">
      <c r="A226" s="1"/>
      <c r="B226" s="2"/>
      <c r="C226" s="3"/>
      <c r="D226" s="19"/>
      <c r="E226" s="20"/>
    </row>
    <row r="227" s="15" customFormat="true" ht="12" hidden="false" customHeight="false" outlineLevel="0" collapsed="false">
      <c r="A227" s="1"/>
      <c r="B227" s="2"/>
      <c r="C227" s="3"/>
      <c r="D227" s="35"/>
      <c r="E227" s="2"/>
    </row>
    <row r="228" s="15" customFormat="true" ht="12" hidden="false" customHeight="false" outlineLevel="0" collapsed="false">
      <c r="A228" s="1"/>
      <c r="B228" s="2"/>
      <c r="C228" s="3"/>
      <c r="D228" s="35"/>
      <c r="E228" s="2"/>
    </row>
    <row r="229" s="15" customFormat="true" ht="12" hidden="false" customHeight="false" outlineLevel="0" collapsed="false">
      <c r="A229" s="1"/>
      <c r="B229" s="2"/>
      <c r="C229" s="3"/>
      <c r="D229" s="35"/>
      <c r="E229" s="2"/>
    </row>
    <row r="230" s="15" customFormat="true" ht="12" hidden="false" customHeight="false" outlineLevel="0" collapsed="false">
      <c r="A230" s="1"/>
      <c r="B230" s="2"/>
      <c r="C230" s="3"/>
      <c r="D230" s="35"/>
      <c r="E230" s="2"/>
    </row>
    <row r="231" s="15" customFormat="true" ht="12.75" hidden="false" customHeight="false" outlineLevel="0" collapsed="false">
      <c r="A231" s="1"/>
      <c r="B231" s="2"/>
      <c r="C231" s="3"/>
      <c r="D231" s="19"/>
      <c r="E231" s="20"/>
    </row>
    <row r="232" s="15" customFormat="true" ht="12" hidden="false" customHeight="false" outlineLevel="0" collapsed="false">
      <c r="A232" s="1"/>
      <c r="B232" s="2"/>
      <c r="C232" s="3"/>
      <c r="D232" s="35"/>
      <c r="E232" s="2"/>
    </row>
    <row r="233" s="15" customFormat="true" ht="12" hidden="false" customHeight="false" outlineLevel="0" collapsed="false">
      <c r="A233" s="1"/>
      <c r="B233" s="2"/>
      <c r="C233" s="3"/>
      <c r="D233" s="35"/>
      <c r="E233" s="2"/>
    </row>
    <row r="234" s="15" customFormat="true" ht="12" hidden="false" customHeight="false" outlineLevel="0" collapsed="false">
      <c r="A234" s="1"/>
      <c r="B234" s="2"/>
      <c r="C234" s="3"/>
      <c r="D234" s="35"/>
      <c r="E234" s="2"/>
    </row>
    <row r="235" s="15" customFormat="true" ht="12" hidden="false" customHeight="false" outlineLevel="0" collapsed="false">
      <c r="A235" s="1"/>
      <c r="B235" s="2"/>
      <c r="C235" s="3"/>
      <c r="D235" s="35"/>
      <c r="E235" s="2"/>
    </row>
    <row r="236" s="15" customFormat="true" ht="12.75" hidden="false" customHeight="false" outlineLevel="0" collapsed="false">
      <c r="A236" s="1"/>
      <c r="B236" s="2"/>
      <c r="C236" s="3"/>
      <c r="D236" s="19"/>
      <c r="E236" s="20"/>
    </row>
    <row r="237" s="15" customFormat="true" ht="12" hidden="false" customHeight="false" outlineLevel="0" collapsed="false">
      <c r="A237" s="1"/>
      <c r="B237" s="2"/>
      <c r="C237" s="3"/>
      <c r="D237" s="35"/>
      <c r="E237" s="2"/>
    </row>
    <row r="238" s="15" customFormat="true" ht="12" hidden="false" customHeight="false" outlineLevel="0" collapsed="false">
      <c r="A238" s="1"/>
      <c r="B238" s="2"/>
      <c r="C238" s="3"/>
      <c r="D238" s="35"/>
      <c r="E238" s="2"/>
    </row>
    <row r="239" s="15" customFormat="true" ht="12" hidden="false" customHeight="false" outlineLevel="0" collapsed="false">
      <c r="A239" s="1"/>
      <c r="B239" s="2"/>
      <c r="C239" s="3"/>
      <c r="D239" s="35"/>
      <c r="E239" s="2"/>
    </row>
    <row r="240" s="15" customFormat="true" ht="12" hidden="false" customHeight="false" outlineLevel="0" collapsed="false">
      <c r="A240" s="1"/>
      <c r="B240" s="2"/>
      <c r="C240" s="3"/>
      <c r="D240" s="35"/>
      <c r="E240" s="2"/>
    </row>
    <row r="241" s="15" customFormat="true" ht="12.75" hidden="false" customHeight="false" outlineLevel="0" collapsed="false">
      <c r="A241" s="1"/>
      <c r="B241" s="2"/>
      <c r="C241" s="3"/>
      <c r="D241" s="19"/>
      <c r="E241" s="20"/>
    </row>
    <row r="242" s="15" customFormat="true" ht="12" hidden="false" customHeight="false" outlineLevel="0" collapsed="false">
      <c r="A242" s="1"/>
      <c r="B242" s="2"/>
      <c r="C242" s="3"/>
      <c r="D242" s="35"/>
      <c r="E242" s="2"/>
    </row>
    <row r="243" s="15" customFormat="true" ht="12" hidden="false" customHeight="false" outlineLevel="0" collapsed="false">
      <c r="A243" s="1"/>
      <c r="B243" s="2"/>
      <c r="C243" s="3"/>
      <c r="D243" s="35"/>
      <c r="E243" s="2"/>
    </row>
    <row r="244" s="15" customFormat="true" ht="12" hidden="false" customHeight="false" outlineLevel="0" collapsed="false">
      <c r="A244" s="1"/>
      <c r="B244" s="2"/>
      <c r="C244" s="3"/>
      <c r="D244" s="35"/>
      <c r="E244" s="2"/>
    </row>
    <row r="245" s="15" customFormat="true" ht="12" hidden="false" customHeight="false" outlineLevel="0" collapsed="false">
      <c r="A245" s="1"/>
      <c r="B245" s="2"/>
      <c r="C245" s="3"/>
      <c r="D245" s="35"/>
      <c r="E245" s="2"/>
    </row>
    <row r="246" s="15" customFormat="true" ht="12.75" hidden="false" customHeight="false" outlineLevel="0" collapsed="false">
      <c r="A246" s="1"/>
      <c r="B246" s="2"/>
      <c r="C246" s="3"/>
      <c r="D246" s="19"/>
      <c r="E246" s="20"/>
    </row>
    <row r="247" s="15" customFormat="true" ht="12" hidden="false" customHeight="false" outlineLevel="0" collapsed="false">
      <c r="A247" s="1"/>
      <c r="B247" s="2"/>
      <c r="C247" s="3"/>
      <c r="D247" s="35"/>
      <c r="E247" s="2"/>
    </row>
    <row r="248" s="15" customFormat="true" ht="12" hidden="false" customHeight="false" outlineLevel="0" collapsed="false">
      <c r="A248" s="1"/>
      <c r="B248" s="2"/>
      <c r="C248" s="3"/>
      <c r="D248" s="35"/>
      <c r="E248" s="2"/>
    </row>
    <row r="249" s="15" customFormat="true" ht="12" hidden="false" customHeight="false" outlineLevel="0" collapsed="false">
      <c r="A249" s="1"/>
      <c r="B249" s="2"/>
      <c r="C249" s="3"/>
      <c r="D249" s="35"/>
      <c r="E249" s="2"/>
    </row>
    <row r="250" s="15" customFormat="true" ht="12" hidden="false" customHeight="false" outlineLevel="0" collapsed="false">
      <c r="A250" s="1"/>
      <c r="B250" s="2"/>
      <c r="C250" s="3"/>
      <c r="D250" s="35"/>
      <c r="E250" s="2"/>
    </row>
    <row r="251" s="15" customFormat="true" ht="12.75" hidden="false" customHeight="false" outlineLevel="0" collapsed="false">
      <c r="A251" s="1"/>
      <c r="B251" s="2"/>
      <c r="C251" s="3"/>
      <c r="D251" s="19"/>
      <c r="E251" s="20"/>
    </row>
    <row r="252" s="15" customFormat="true" ht="12" hidden="false" customHeight="false" outlineLevel="0" collapsed="false">
      <c r="A252" s="1"/>
      <c r="B252" s="2"/>
      <c r="C252" s="3"/>
      <c r="D252" s="35"/>
      <c r="E252" s="2"/>
    </row>
    <row r="253" s="15" customFormat="true" ht="12" hidden="false" customHeight="false" outlineLevel="0" collapsed="false">
      <c r="A253" s="1"/>
      <c r="B253" s="2"/>
      <c r="C253" s="3"/>
      <c r="D253" s="35"/>
      <c r="E253" s="2"/>
    </row>
    <row r="254" s="15" customFormat="true" ht="12" hidden="false" customHeight="false" outlineLevel="0" collapsed="false">
      <c r="A254" s="1"/>
      <c r="B254" s="2"/>
      <c r="C254" s="3"/>
      <c r="D254" s="35"/>
      <c r="E254" s="2"/>
    </row>
    <row r="255" s="15" customFormat="true" ht="12" hidden="false" customHeight="false" outlineLevel="0" collapsed="false">
      <c r="A255" s="1"/>
      <c r="B255" s="2"/>
      <c r="C255" s="3"/>
      <c r="D255" s="35"/>
      <c r="E255" s="2"/>
    </row>
    <row r="256" s="15" customFormat="true" ht="12.75" hidden="false" customHeight="false" outlineLevel="0" collapsed="false">
      <c r="A256" s="1"/>
      <c r="B256" s="2"/>
      <c r="C256" s="3"/>
      <c r="D256" s="19"/>
      <c r="E256" s="20"/>
    </row>
    <row r="257" s="15" customFormat="true" ht="12" hidden="false" customHeight="false" outlineLevel="0" collapsed="false">
      <c r="A257" s="1"/>
      <c r="B257" s="2"/>
      <c r="C257" s="3"/>
      <c r="D257" s="35"/>
      <c r="E257" s="2"/>
    </row>
    <row r="258" s="15" customFormat="true" ht="12" hidden="false" customHeight="false" outlineLevel="0" collapsed="false">
      <c r="A258" s="1"/>
      <c r="B258" s="2"/>
      <c r="C258" s="3"/>
      <c r="D258" s="35"/>
      <c r="E258" s="2"/>
    </row>
    <row r="259" s="15" customFormat="true" ht="12" hidden="false" customHeight="false" outlineLevel="0" collapsed="false">
      <c r="A259" s="1"/>
      <c r="B259" s="2"/>
      <c r="C259" s="3"/>
      <c r="D259" s="35"/>
      <c r="E259" s="2"/>
    </row>
    <row r="260" s="15" customFormat="true" ht="12" hidden="false" customHeight="false" outlineLevel="0" collapsed="false">
      <c r="A260" s="1"/>
      <c r="B260" s="2"/>
      <c r="C260" s="3"/>
      <c r="D260" s="35"/>
      <c r="E260" s="2"/>
    </row>
    <row r="261" s="15" customFormat="true" ht="12.75" hidden="false" customHeight="false" outlineLevel="0" collapsed="false">
      <c r="A261" s="1"/>
      <c r="B261" s="2"/>
      <c r="C261" s="3"/>
      <c r="D261" s="19"/>
      <c r="E261" s="20"/>
    </row>
    <row r="262" s="15" customFormat="true" ht="12" hidden="false" customHeight="false" outlineLevel="0" collapsed="false">
      <c r="A262" s="1"/>
      <c r="B262" s="2"/>
      <c r="C262" s="3"/>
      <c r="D262" s="35"/>
      <c r="E262" s="2"/>
    </row>
    <row r="263" s="15" customFormat="true" ht="12" hidden="false" customHeight="false" outlineLevel="0" collapsed="false">
      <c r="A263" s="1"/>
      <c r="B263" s="2"/>
      <c r="C263" s="3"/>
      <c r="D263" s="35"/>
      <c r="E263" s="2"/>
    </row>
    <row r="264" s="15" customFormat="true" ht="12" hidden="false" customHeight="false" outlineLevel="0" collapsed="false">
      <c r="A264" s="1"/>
      <c r="B264" s="2"/>
      <c r="C264" s="3"/>
      <c r="D264" s="35"/>
      <c r="E264" s="2"/>
    </row>
    <row r="265" s="15" customFormat="true" ht="12" hidden="false" customHeight="false" outlineLevel="0" collapsed="false">
      <c r="A265" s="1"/>
      <c r="B265" s="2"/>
      <c r="C265" s="3"/>
      <c r="D265" s="35"/>
      <c r="E265" s="2"/>
    </row>
    <row r="266" s="15" customFormat="true" ht="12.75" hidden="false" customHeight="false" outlineLevel="0" collapsed="false">
      <c r="A266" s="1"/>
      <c r="B266" s="2"/>
      <c r="C266" s="3"/>
      <c r="D266" s="19"/>
      <c r="E266" s="20"/>
    </row>
    <row r="267" s="15" customFormat="true" ht="12" hidden="false" customHeight="false" outlineLevel="0" collapsed="false">
      <c r="A267" s="1"/>
      <c r="B267" s="2"/>
      <c r="C267" s="3"/>
      <c r="D267" s="35"/>
      <c r="E267" s="2"/>
    </row>
    <row r="268" s="15" customFormat="true" ht="12" hidden="false" customHeight="false" outlineLevel="0" collapsed="false">
      <c r="A268" s="1"/>
      <c r="B268" s="2"/>
      <c r="C268" s="3"/>
      <c r="D268" s="35"/>
      <c r="E268" s="2"/>
    </row>
    <row r="269" s="15" customFormat="true" ht="12" hidden="false" customHeight="false" outlineLevel="0" collapsed="false">
      <c r="A269" s="1"/>
      <c r="B269" s="2"/>
      <c r="C269" s="3"/>
      <c r="D269" s="35"/>
      <c r="E269" s="2"/>
    </row>
    <row r="270" s="15" customFormat="true" ht="12" hidden="false" customHeight="false" outlineLevel="0" collapsed="false">
      <c r="A270" s="1"/>
      <c r="B270" s="2"/>
      <c r="C270" s="3"/>
      <c r="D270" s="35"/>
      <c r="E270" s="2"/>
    </row>
    <row r="271" s="15" customFormat="true" ht="12.75" hidden="false" customHeight="false" outlineLevel="0" collapsed="false">
      <c r="A271" s="1"/>
      <c r="B271" s="2"/>
      <c r="C271" s="3"/>
      <c r="D271" s="19"/>
      <c r="E271" s="20"/>
    </row>
    <row r="272" s="15" customFormat="true" ht="12" hidden="false" customHeight="false" outlineLevel="0" collapsed="false">
      <c r="A272" s="1"/>
      <c r="B272" s="2"/>
      <c r="C272" s="3"/>
      <c r="D272" s="35"/>
      <c r="E272" s="2"/>
    </row>
    <row r="273" s="15" customFormat="true" ht="12" hidden="false" customHeight="false" outlineLevel="0" collapsed="false">
      <c r="A273" s="1"/>
      <c r="B273" s="2"/>
      <c r="C273" s="3"/>
      <c r="D273" s="35"/>
      <c r="E273" s="2"/>
    </row>
    <row r="274" s="15" customFormat="true" ht="12" hidden="false" customHeight="false" outlineLevel="0" collapsed="false">
      <c r="A274" s="1"/>
      <c r="B274" s="2"/>
      <c r="C274" s="3"/>
      <c r="D274" s="35"/>
      <c r="E274" s="2"/>
    </row>
    <row r="275" s="15" customFormat="true" ht="12" hidden="false" customHeight="false" outlineLevel="0" collapsed="false">
      <c r="A275" s="1"/>
      <c r="B275" s="2"/>
      <c r="C275" s="3"/>
      <c r="D275" s="35"/>
      <c r="E275" s="2"/>
    </row>
    <row r="276" s="15" customFormat="true" ht="12.75" hidden="false" customHeight="false" outlineLevel="0" collapsed="false">
      <c r="A276" s="1"/>
      <c r="B276" s="2"/>
      <c r="C276" s="3"/>
      <c r="D276" s="19"/>
      <c r="E276" s="20"/>
    </row>
    <row r="277" s="15" customFormat="true" ht="12" hidden="false" customHeight="false" outlineLevel="0" collapsed="false">
      <c r="A277" s="1"/>
      <c r="B277" s="2"/>
      <c r="C277" s="3"/>
      <c r="D277" s="35"/>
      <c r="E277" s="2"/>
    </row>
    <row r="278" s="15" customFormat="true" ht="12" hidden="false" customHeight="false" outlineLevel="0" collapsed="false">
      <c r="A278" s="1"/>
      <c r="B278" s="2"/>
      <c r="C278" s="3"/>
      <c r="D278" s="35"/>
      <c r="E278" s="2"/>
    </row>
    <row r="279" s="15" customFormat="true" ht="12" hidden="false" customHeight="false" outlineLevel="0" collapsed="false">
      <c r="A279" s="1"/>
      <c r="B279" s="2"/>
      <c r="C279" s="3"/>
      <c r="D279" s="35"/>
      <c r="E279" s="2"/>
    </row>
    <row r="280" s="15" customFormat="true" ht="12" hidden="false" customHeight="false" outlineLevel="0" collapsed="false">
      <c r="A280" s="1"/>
      <c r="B280" s="2"/>
      <c r="C280" s="3"/>
      <c r="D280" s="35"/>
      <c r="E280" s="2"/>
    </row>
    <row r="281" s="15" customFormat="true" ht="12.75" hidden="false" customHeight="false" outlineLevel="0" collapsed="false">
      <c r="A281" s="1"/>
      <c r="B281" s="2"/>
      <c r="C281" s="3"/>
      <c r="D281" s="19"/>
      <c r="E281" s="20"/>
    </row>
    <row r="282" s="15" customFormat="true" ht="12" hidden="false" customHeight="false" outlineLevel="0" collapsed="false">
      <c r="A282" s="1"/>
      <c r="B282" s="2"/>
      <c r="C282" s="3"/>
      <c r="D282" s="35"/>
      <c r="E282" s="2"/>
    </row>
    <row r="283" s="15" customFormat="true" ht="12" hidden="false" customHeight="false" outlineLevel="0" collapsed="false">
      <c r="A283" s="1"/>
      <c r="B283" s="2"/>
      <c r="C283" s="3"/>
      <c r="D283" s="35"/>
      <c r="E283" s="2"/>
    </row>
    <row r="284" s="15" customFormat="true" ht="12" hidden="false" customHeight="false" outlineLevel="0" collapsed="false">
      <c r="A284" s="1"/>
      <c r="B284" s="2"/>
      <c r="C284" s="3"/>
      <c r="D284" s="35"/>
      <c r="E284" s="2"/>
    </row>
    <row r="285" s="15" customFormat="true" ht="12" hidden="false" customHeight="false" outlineLevel="0" collapsed="false">
      <c r="A285" s="1"/>
      <c r="B285" s="2"/>
      <c r="C285" s="3"/>
      <c r="D285" s="35"/>
      <c r="E285" s="2"/>
    </row>
    <row r="286" s="15" customFormat="true" ht="12.75" hidden="false" customHeight="false" outlineLevel="0" collapsed="false">
      <c r="A286" s="1"/>
      <c r="B286" s="2"/>
      <c r="C286" s="3"/>
      <c r="D286" s="19"/>
      <c r="E286" s="20"/>
    </row>
    <row r="287" s="15" customFormat="true" ht="12" hidden="false" customHeight="false" outlineLevel="0" collapsed="false">
      <c r="A287" s="1"/>
      <c r="B287" s="2"/>
      <c r="C287" s="3"/>
      <c r="D287" s="35"/>
      <c r="E287" s="2"/>
    </row>
    <row r="288" s="15" customFormat="true" ht="12" hidden="false" customHeight="false" outlineLevel="0" collapsed="false">
      <c r="A288" s="1"/>
      <c r="B288" s="2"/>
      <c r="C288" s="3"/>
      <c r="D288" s="35"/>
      <c r="E288" s="2"/>
    </row>
    <row r="289" s="15" customFormat="true" ht="12" hidden="false" customHeight="false" outlineLevel="0" collapsed="false">
      <c r="A289" s="1"/>
      <c r="B289" s="2"/>
      <c r="C289" s="3"/>
      <c r="D289" s="35"/>
      <c r="E289" s="2"/>
    </row>
    <row r="290" s="15" customFormat="true" ht="12" hidden="false" customHeight="false" outlineLevel="0" collapsed="false">
      <c r="A290" s="1"/>
      <c r="B290" s="2"/>
      <c r="C290" s="3"/>
      <c r="D290" s="35"/>
      <c r="E290" s="2"/>
    </row>
    <row r="291" s="15" customFormat="true" ht="12.75" hidden="false" customHeight="false" outlineLevel="0" collapsed="false">
      <c r="A291" s="1"/>
      <c r="B291" s="2"/>
      <c r="C291" s="3"/>
      <c r="D291" s="19"/>
      <c r="E291" s="20"/>
    </row>
    <row r="292" s="15" customFormat="true" ht="12" hidden="false" customHeight="false" outlineLevel="0" collapsed="false">
      <c r="A292" s="1"/>
      <c r="B292" s="2"/>
      <c r="C292" s="3"/>
      <c r="D292" s="35"/>
      <c r="E292" s="2"/>
    </row>
    <row r="293" s="15" customFormat="true" ht="12" hidden="false" customHeight="false" outlineLevel="0" collapsed="false">
      <c r="A293" s="1"/>
      <c r="B293" s="2"/>
      <c r="C293" s="3"/>
      <c r="D293" s="35"/>
      <c r="E293" s="2"/>
    </row>
    <row r="294" s="15" customFormat="true" ht="12" hidden="false" customHeight="false" outlineLevel="0" collapsed="false">
      <c r="A294" s="1"/>
      <c r="B294" s="2"/>
      <c r="C294" s="3"/>
      <c r="D294" s="35"/>
      <c r="E294" s="2"/>
    </row>
    <row r="295" s="15" customFormat="true" ht="12" hidden="false" customHeight="false" outlineLevel="0" collapsed="false">
      <c r="A295" s="1"/>
      <c r="B295" s="2"/>
      <c r="C295" s="3"/>
      <c r="D295" s="35"/>
      <c r="E295" s="2"/>
    </row>
    <row r="296" s="15" customFormat="true" ht="12.75" hidden="false" customHeight="false" outlineLevel="0" collapsed="false">
      <c r="A296" s="1"/>
      <c r="B296" s="2"/>
      <c r="C296" s="3"/>
      <c r="D296" s="19"/>
      <c r="E296" s="20"/>
    </row>
    <row r="297" s="15" customFormat="true" ht="12" hidden="false" customHeight="false" outlineLevel="0" collapsed="false">
      <c r="A297" s="1"/>
      <c r="B297" s="2"/>
      <c r="C297" s="3"/>
      <c r="D297" s="35"/>
      <c r="E297" s="2"/>
    </row>
    <row r="298" s="15" customFormat="true" ht="12" hidden="false" customHeight="false" outlineLevel="0" collapsed="false">
      <c r="A298" s="1"/>
      <c r="B298" s="2"/>
      <c r="C298" s="3"/>
      <c r="D298" s="35"/>
      <c r="E298" s="2"/>
    </row>
    <row r="299" s="15" customFormat="true" ht="12" hidden="false" customHeight="false" outlineLevel="0" collapsed="false">
      <c r="A299" s="1"/>
      <c r="B299" s="2"/>
      <c r="C299" s="3"/>
      <c r="D299" s="35"/>
      <c r="E299" s="2"/>
    </row>
    <row r="300" s="15" customFormat="true" ht="12" hidden="false" customHeight="false" outlineLevel="0" collapsed="false">
      <c r="A300" s="1"/>
      <c r="B300" s="2"/>
      <c r="C300" s="3"/>
      <c r="D300" s="35"/>
      <c r="E300" s="2"/>
    </row>
    <row r="301" s="15" customFormat="true" ht="12.75" hidden="false" customHeight="false" outlineLevel="0" collapsed="false">
      <c r="A301" s="1"/>
      <c r="B301" s="2"/>
      <c r="C301" s="3"/>
      <c r="D301" s="19"/>
      <c r="E301" s="20"/>
    </row>
    <row r="302" s="15" customFormat="true" ht="12" hidden="false" customHeight="false" outlineLevel="0" collapsed="false">
      <c r="A302" s="1"/>
      <c r="B302" s="2"/>
      <c r="C302" s="3"/>
      <c r="D302" s="35"/>
      <c r="E302" s="2"/>
    </row>
    <row r="303" s="15" customFormat="true" ht="12" hidden="false" customHeight="false" outlineLevel="0" collapsed="false">
      <c r="A303" s="1"/>
      <c r="B303" s="2"/>
      <c r="C303" s="3"/>
      <c r="D303" s="35"/>
      <c r="E303" s="2"/>
    </row>
    <row r="304" s="15" customFormat="true" ht="12" hidden="false" customHeight="false" outlineLevel="0" collapsed="false">
      <c r="A304" s="1"/>
      <c r="B304" s="2"/>
      <c r="C304" s="3"/>
      <c r="D304" s="35"/>
      <c r="E304" s="2"/>
    </row>
    <row r="305" s="15" customFormat="true" ht="12" hidden="false" customHeight="false" outlineLevel="0" collapsed="false">
      <c r="A305" s="1"/>
      <c r="B305" s="2"/>
      <c r="C305" s="3"/>
      <c r="D305" s="35"/>
      <c r="E305" s="2"/>
    </row>
    <row r="306" s="15" customFormat="true" ht="12.75" hidden="false" customHeight="false" outlineLevel="0" collapsed="false">
      <c r="A306" s="1"/>
      <c r="B306" s="2"/>
      <c r="C306" s="3"/>
      <c r="D306" s="19"/>
      <c r="E306" s="20"/>
    </row>
    <row r="307" s="15" customFormat="true" ht="12" hidden="false" customHeight="false" outlineLevel="0" collapsed="false">
      <c r="A307" s="1"/>
      <c r="B307" s="2"/>
      <c r="C307" s="3"/>
      <c r="D307" s="35"/>
      <c r="E307" s="2"/>
    </row>
    <row r="308" s="15" customFormat="true" ht="12" hidden="false" customHeight="false" outlineLevel="0" collapsed="false">
      <c r="A308" s="1"/>
      <c r="B308" s="2"/>
      <c r="C308" s="3"/>
      <c r="D308" s="35"/>
      <c r="E308" s="2"/>
    </row>
    <row r="309" s="15" customFormat="true" ht="12" hidden="false" customHeight="false" outlineLevel="0" collapsed="false">
      <c r="A309" s="1"/>
      <c r="B309" s="2"/>
      <c r="C309" s="3"/>
      <c r="D309" s="35"/>
      <c r="E309" s="2"/>
    </row>
    <row r="310" s="15" customFormat="true" ht="12" hidden="false" customHeight="false" outlineLevel="0" collapsed="false">
      <c r="A310" s="1"/>
      <c r="B310" s="2"/>
      <c r="C310" s="3"/>
      <c r="D310" s="35"/>
      <c r="E310" s="2"/>
    </row>
    <row r="311" s="15" customFormat="true" ht="12.75" hidden="false" customHeight="false" outlineLevel="0" collapsed="false">
      <c r="A311" s="1"/>
      <c r="B311" s="2"/>
      <c r="C311" s="3"/>
      <c r="D311" s="19"/>
      <c r="E311" s="20"/>
    </row>
    <row r="312" s="15" customFormat="true" ht="12" hidden="false" customHeight="false" outlineLevel="0" collapsed="false">
      <c r="A312" s="1"/>
      <c r="B312" s="2"/>
      <c r="C312" s="3"/>
      <c r="D312" s="35"/>
      <c r="E312" s="2"/>
    </row>
    <row r="313" s="15" customFormat="true" ht="12" hidden="false" customHeight="false" outlineLevel="0" collapsed="false">
      <c r="A313" s="1"/>
      <c r="B313" s="2"/>
      <c r="C313" s="3"/>
      <c r="D313" s="35"/>
      <c r="E313" s="2"/>
    </row>
    <row r="314" s="15" customFormat="true" ht="12" hidden="false" customHeight="false" outlineLevel="0" collapsed="false">
      <c r="A314" s="1"/>
      <c r="B314" s="2"/>
      <c r="C314" s="3"/>
      <c r="D314" s="35"/>
      <c r="E314" s="2"/>
    </row>
    <row r="315" s="15" customFormat="true" ht="12" hidden="false" customHeight="false" outlineLevel="0" collapsed="false">
      <c r="A315" s="1"/>
      <c r="B315" s="2"/>
      <c r="C315" s="3"/>
      <c r="D315" s="35"/>
      <c r="E315" s="2"/>
    </row>
    <row r="316" s="15" customFormat="true" ht="12.75" hidden="false" customHeight="false" outlineLevel="0" collapsed="false">
      <c r="A316" s="1"/>
      <c r="B316" s="2"/>
      <c r="C316" s="3"/>
      <c r="D316" s="19"/>
      <c r="E316" s="20"/>
    </row>
    <row r="317" s="15" customFormat="true" ht="12" hidden="false" customHeight="false" outlineLevel="0" collapsed="false">
      <c r="A317" s="1"/>
      <c r="B317" s="2"/>
      <c r="C317" s="3"/>
      <c r="D317" s="35"/>
      <c r="E317" s="2"/>
    </row>
    <row r="318" s="15" customFormat="true" ht="12" hidden="false" customHeight="false" outlineLevel="0" collapsed="false">
      <c r="A318" s="1"/>
      <c r="B318" s="2"/>
      <c r="C318" s="3"/>
      <c r="D318" s="35"/>
      <c r="E318" s="2"/>
    </row>
    <row r="319" s="15" customFormat="true" ht="12" hidden="false" customHeight="false" outlineLevel="0" collapsed="false">
      <c r="A319" s="1"/>
      <c r="B319" s="2"/>
      <c r="C319" s="3"/>
      <c r="D319" s="35"/>
      <c r="E319" s="2"/>
    </row>
    <row r="320" s="15" customFormat="true" ht="12" hidden="false" customHeight="false" outlineLevel="0" collapsed="false">
      <c r="A320" s="1"/>
      <c r="B320" s="2"/>
      <c r="C320" s="3"/>
      <c r="D320" s="35"/>
      <c r="E320" s="2"/>
    </row>
    <row r="321" s="15" customFormat="true" ht="12.75" hidden="false" customHeight="false" outlineLevel="0" collapsed="false">
      <c r="A321" s="1"/>
      <c r="B321" s="2"/>
      <c r="C321" s="3"/>
      <c r="D321" s="19"/>
      <c r="E321" s="20"/>
    </row>
    <row r="322" s="15" customFormat="true" ht="12" hidden="false" customHeight="false" outlineLevel="0" collapsed="false">
      <c r="A322" s="1"/>
      <c r="B322" s="2"/>
      <c r="C322" s="3"/>
      <c r="D322" s="35"/>
      <c r="E322" s="2"/>
    </row>
    <row r="323" s="15" customFormat="true" ht="12" hidden="false" customHeight="false" outlineLevel="0" collapsed="false">
      <c r="A323" s="1"/>
      <c r="B323" s="2"/>
      <c r="C323" s="3"/>
      <c r="D323" s="35"/>
      <c r="E323" s="2"/>
    </row>
    <row r="324" s="15" customFormat="true" ht="12" hidden="false" customHeight="false" outlineLevel="0" collapsed="false">
      <c r="A324" s="1"/>
      <c r="B324" s="2"/>
      <c r="C324" s="3"/>
      <c r="D324" s="35"/>
      <c r="E324" s="2"/>
    </row>
    <row r="325" s="15" customFormat="true" ht="12" hidden="false" customHeight="false" outlineLevel="0" collapsed="false">
      <c r="A325" s="1"/>
      <c r="B325" s="2"/>
      <c r="C325" s="3"/>
      <c r="D325" s="35"/>
      <c r="E325" s="2"/>
    </row>
    <row r="326" s="15" customFormat="true" ht="12.75" hidden="false" customHeight="false" outlineLevel="0" collapsed="false">
      <c r="A326" s="1"/>
      <c r="B326" s="2"/>
      <c r="C326" s="3"/>
      <c r="D326" s="19"/>
      <c r="E326" s="20"/>
    </row>
    <row r="327" s="15" customFormat="true" ht="12" hidden="false" customHeight="false" outlineLevel="0" collapsed="false">
      <c r="A327" s="1"/>
      <c r="B327" s="2"/>
      <c r="C327" s="3"/>
      <c r="D327" s="35"/>
      <c r="E327" s="2"/>
    </row>
    <row r="328" s="15" customFormat="true" ht="12" hidden="false" customHeight="false" outlineLevel="0" collapsed="false">
      <c r="A328" s="1"/>
      <c r="B328" s="2"/>
      <c r="C328" s="3"/>
      <c r="D328" s="35"/>
      <c r="E328" s="2"/>
    </row>
    <row r="329" s="15" customFormat="true" ht="12" hidden="false" customHeight="false" outlineLevel="0" collapsed="false">
      <c r="A329" s="1"/>
      <c r="B329" s="2"/>
      <c r="C329" s="3"/>
      <c r="D329" s="35"/>
      <c r="E329" s="2"/>
    </row>
    <row r="330" s="15" customFormat="true" ht="12" hidden="false" customHeight="false" outlineLevel="0" collapsed="false">
      <c r="A330" s="1"/>
      <c r="B330" s="2"/>
      <c r="C330" s="3"/>
      <c r="D330" s="35"/>
      <c r="E330" s="2"/>
    </row>
    <row r="331" s="15" customFormat="true" ht="12.75" hidden="false" customHeight="false" outlineLevel="0" collapsed="false">
      <c r="A331" s="1"/>
      <c r="B331" s="2"/>
      <c r="C331" s="3"/>
      <c r="D331" s="19"/>
      <c r="E331" s="20"/>
    </row>
    <row r="332" s="15" customFormat="true" ht="12" hidden="false" customHeight="false" outlineLevel="0" collapsed="false">
      <c r="A332" s="1"/>
      <c r="B332" s="2"/>
      <c r="C332" s="3"/>
      <c r="D332" s="35"/>
      <c r="E332" s="2"/>
    </row>
    <row r="333" s="15" customFormat="true" ht="12" hidden="false" customHeight="false" outlineLevel="0" collapsed="false">
      <c r="A333" s="1"/>
      <c r="B333" s="2"/>
      <c r="C333" s="3"/>
      <c r="D333" s="35"/>
      <c r="E333" s="2"/>
    </row>
    <row r="334" s="15" customFormat="true" ht="12" hidden="false" customHeight="false" outlineLevel="0" collapsed="false">
      <c r="A334" s="1"/>
      <c r="B334" s="2"/>
      <c r="C334" s="3"/>
      <c r="D334" s="35"/>
      <c r="E334" s="2"/>
    </row>
    <row r="335" s="15" customFormat="true" ht="12" hidden="false" customHeight="false" outlineLevel="0" collapsed="false">
      <c r="A335" s="1"/>
      <c r="B335" s="2"/>
      <c r="C335" s="3"/>
      <c r="D335" s="35"/>
      <c r="E335" s="2"/>
    </row>
    <row r="336" s="15" customFormat="true" ht="12.75" hidden="false" customHeight="false" outlineLevel="0" collapsed="false">
      <c r="A336" s="1"/>
      <c r="B336" s="2"/>
      <c r="C336" s="3"/>
      <c r="D336" s="19"/>
      <c r="E336" s="20"/>
    </row>
    <row r="337" s="15" customFormat="true" ht="12" hidden="false" customHeight="false" outlineLevel="0" collapsed="false">
      <c r="A337" s="1"/>
      <c r="B337" s="2"/>
      <c r="C337" s="3"/>
      <c r="D337" s="35"/>
      <c r="E337" s="2"/>
    </row>
    <row r="338" s="15" customFormat="true" ht="12" hidden="false" customHeight="false" outlineLevel="0" collapsed="false">
      <c r="A338" s="1"/>
      <c r="B338" s="2"/>
      <c r="C338" s="3"/>
      <c r="D338" s="35"/>
      <c r="E338" s="2"/>
    </row>
    <row r="339" s="15" customFormat="true" ht="12" hidden="false" customHeight="false" outlineLevel="0" collapsed="false">
      <c r="A339" s="1"/>
      <c r="B339" s="2"/>
      <c r="C339" s="3"/>
      <c r="D339" s="35"/>
      <c r="E339" s="2"/>
    </row>
    <row r="340" s="15" customFormat="true" ht="12" hidden="false" customHeight="false" outlineLevel="0" collapsed="false">
      <c r="A340" s="1"/>
      <c r="B340" s="2"/>
      <c r="C340" s="3"/>
      <c r="D340" s="35"/>
      <c r="E340" s="2"/>
    </row>
    <row r="341" s="15" customFormat="true" ht="12.75" hidden="false" customHeight="false" outlineLevel="0" collapsed="false">
      <c r="A341" s="1"/>
      <c r="B341" s="2"/>
      <c r="C341" s="3"/>
      <c r="D341" s="19"/>
      <c r="E341" s="20"/>
    </row>
    <row r="342" s="15" customFormat="true" ht="12" hidden="false" customHeight="false" outlineLevel="0" collapsed="false">
      <c r="A342" s="1"/>
      <c r="B342" s="2"/>
      <c r="C342" s="3"/>
      <c r="D342" s="35"/>
      <c r="E342" s="2"/>
    </row>
    <row r="343" s="15" customFormat="true" ht="12" hidden="false" customHeight="false" outlineLevel="0" collapsed="false">
      <c r="A343" s="1"/>
      <c r="B343" s="2"/>
      <c r="C343" s="3"/>
      <c r="D343" s="35"/>
      <c r="E343" s="2"/>
    </row>
    <row r="344" s="15" customFormat="true" ht="12" hidden="false" customHeight="false" outlineLevel="0" collapsed="false">
      <c r="A344" s="1"/>
      <c r="B344" s="2"/>
      <c r="C344" s="3"/>
      <c r="D344" s="35"/>
      <c r="E344" s="2"/>
    </row>
    <row r="345" s="15" customFormat="true" ht="12" hidden="false" customHeight="false" outlineLevel="0" collapsed="false">
      <c r="A345" s="1"/>
      <c r="B345" s="2"/>
      <c r="C345" s="3"/>
      <c r="D345" s="35"/>
      <c r="E345" s="2"/>
    </row>
    <row r="346" s="15" customFormat="true" ht="12.75" hidden="false" customHeight="false" outlineLevel="0" collapsed="false">
      <c r="A346" s="1"/>
      <c r="B346" s="2"/>
      <c r="C346" s="3"/>
      <c r="D346" s="19"/>
      <c r="E346" s="20"/>
    </row>
    <row r="347" s="15" customFormat="true" ht="12" hidden="false" customHeight="false" outlineLevel="0" collapsed="false">
      <c r="A347" s="1"/>
      <c r="B347" s="2"/>
      <c r="C347" s="3"/>
      <c r="D347" s="35"/>
      <c r="E347" s="2"/>
    </row>
    <row r="348" s="15" customFormat="true" ht="12" hidden="false" customHeight="false" outlineLevel="0" collapsed="false">
      <c r="A348" s="1"/>
      <c r="B348" s="2"/>
      <c r="C348" s="3"/>
      <c r="D348" s="35"/>
      <c r="E348" s="2"/>
    </row>
    <row r="349" s="15" customFormat="true" ht="12" hidden="false" customHeight="false" outlineLevel="0" collapsed="false">
      <c r="A349" s="1"/>
      <c r="B349" s="2"/>
      <c r="C349" s="3"/>
      <c r="D349" s="35"/>
      <c r="E349" s="2"/>
    </row>
    <row r="350" s="15" customFormat="true" ht="12" hidden="false" customHeight="false" outlineLevel="0" collapsed="false">
      <c r="A350" s="1"/>
      <c r="B350" s="2"/>
      <c r="C350" s="3"/>
      <c r="D350" s="35"/>
      <c r="E350" s="2"/>
    </row>
    <row r="351" s="15" customFormat="true" ht="12.75" hidden="false" customHeight="false" outlineLevel="0" collapsed="false">
      <c r="A351" s="1"/>
      <c r="B351" s="2"/>
      <c r="C351" s="3"/>
      <c r="D351" s="19"/>
      <c r="E351" s="20"/>
    </row>
    <row r="352" s="15" customFormat="true" ht="12" hidden="false" customHeight="false" outlineLevel="0" collapsed="false">
      <c r="A352" s="1"/>
      <c r="B352" s="2"/>
      <c r="C352" s="3"/>
      <c r="D352" s="35"/>
      <c r="E352" s="2"/>
    </row>
    <row r="353" s="15" customFormat="true" ht="12" hidden="false" customHeight="false" outlineLevel="0" collapsed="false">
      <c r="A353" s="1"/>
      <c r="B353" s="2"/>
      <c r="C353" s="3"/>
      <c r="D353" s="35"/>
      <c r="E353" s="2"/>
    </row>
    <row r="354" s="15" customFormat="true" ht="12" hidden="false" customHeight="false" outlineLevel="0" collapsed="false">
      <c r="A354" s="1"/>
      <c r="B354" s="2"/>
      <c r="C354" s="3"/>
      <c r="D354" s="35"/>
      <c r="E354" s="2"/>
    </row>
    <row r="355" s="15" customFormat="true" ht="12" hidden="false" customHeight="false" outlineLevel="0" collapsed="false">
      <c r="A355" s="1"/>
      <c r="B355" s="2"/>
      <c r="C355" s="3"/>
      <c r="D355" s="35"/>
      <c r="E355" s="2"/>
    </row>
    <row r="356" s="15" customFormat="true" ht="12.75" hidden="false" customHeight="false" outlineLevel="0" collapsed="false">
      <c r="A356" s="1"/>
      <c r="B356" s="2"/>
      <c r="C356" s="3"/>
      <c r="D356" s="19"/>
      <c r="E356" s="20"/>
    </row>
    <row r="357" s="15" customFormat="true" ht="12" hidden="false" customHeight="false" outlineLevel="0" collapsed="false">
      <c r="A357" s="1"/>
      <c r="B357" s="2"/>
      <c r="C357" s="3"/>
      <c r="D357" s="35"/>
      <c r="E357" s="2"/>
    </row>
    <row r="358" s="15" customFormat="true" ht="12" hidden="false" customHeight="false" outlineLevel="0" collapsed="false">
      <c r="A358" s="1"/>
      <c r="B358" s="2"/>
      <c r="C358" s="3"/>
      <c r="D358" s="35"/>
      <c r="E358" s="2"/>
    </row>
    <row r="359" s="15" customFormat="true" ht="12" hidden="false" customHeight="false" outlineLevel="0" collapsed="false">
      <c r="A359" s="1"/>
      <c r="B359" s="2"/>
      <c r="C359" s="3"/>
      <c r="D359" s="35"/>
      <c r="E359" s="2"/>
    </row>
    <row r="360" s="15" customFormat="true" ht="12" hidden="false" customHeight="false" outlineLevel="0" collapsed="false">
      <c r="A360" s="1"/>
      <c r="B360" s="2"/>
      <c r="C360" s="3"/>
      <c r="D360" s="35"/>
      <c r="E360" s="2"/>
    </row>
    <row r="361" s="15" customFormat="true" ht="12.75" hidden="false" customHeight="false" outlineLevel="0" collapsed="false">
      <c r="A361" s="1"/>
      <c r="B361" s="2"/>
      <c r="C361" s="3"/>
      <c r="D361" s="19"/>
      <c r="E361" s="20"/>
    </row>
    <row r="362" s="15" customFormat="true" ht="12" hidden="false" customHeight="false" outlineLevel="0" collapsed="false">
      <c r="A362" s="1"/>
      <c r="B362" s="2"/>
      <c r="C362" s="3"/>
      <c r="D362" s="35"/>
      <c r="E362" s="2"/>
    </row>
    <row r="363" s="15" customFormat="true" ht="12" hidden="false" customHeight="false" outlineLevel="0" collapsed="false">
      <c r="A363" s="1"/>
      <c r="B363" s="2"/>
      <c r="C363" s="3"/>
      <c r="D363" s="35"/>
      <c r="E363" s="2"/>
    </row>
    <row r="364" s="15" customFormat="true" ht="12" hidden="false" customHeight="false" outlineLevel="0" collapsed="false">
      <c r="A364" s="1"/>
      <c r="B364" s="2"/>
      <c r="C364" s="3"/>
      <c r="D364" s="35"/>
      <c r="E364" s="2"/>
    </row>
    <row r="365" s="15" customFormat="true" ht="12" hidden="false" customHeight="false" outlineLevel="0" collapsed="false">
      <c r="A365" s="1"/>
      <c r="B365" s="2"/>
      <c r="C365" s="3"/>
      <c r="D365" s="35"/>
      <c r="E365" s="2"/>
    </row>
    <row r="366" s="15" customFormat="true" ht="12.75" hidden="false" customHeight="false" outlineLevel="0" collapsed="false">
      <c r="A366" s="1"/>
      <c r="B366" s="2"/>
      <c r="C366" s="3"/>
      <c r="D366" s="19"/>
      <c r="E366" s="20"/>
    </row>
    <row r="367" s="15" customFormat="true" ht="12" hidden="false" customHeight="false" outlineLevel="0" collapsed="false">
      <c r="A367" s="1"/>
      <c r="B367" s="2"/>
      <c r="C367" s="3"/>
      <c r="D367" s="35"/>
      <c r="E367" s="2"/>
    </row>
    <row r="368" s="15" customFormat="true" ht="12" hidden="false" customHeight="false" outlineLevel="0" collapsed="false">
      <c r="A368" s="1"/>
      <c r="B368" s="2"/>
      <c r="C368" s="3"/>
      <c r="D368" s="35"/>
      <c r="E368" s="2"/>
    </row>
    <row r="369" s="15" customFormat="true" ht="12" hidden="false" customHeight="false" outlineLevel="0" collapsed="false">
      <c r="A369" s="1"/>
      <c r="B369" s="2"/>
      <c r="C369" s="3"/>
      <c r="D369" s="35"/>
      <c r="E369" s="2"/>
    </row>
    <row r="370" s="15" customFormat="true" ht="12" hidden="false" customHeight="false" outlineLevel="0" collapsed="false">
      <c r="A370" s="1"/>
      <c r="B370" s="2"/>
      <c r="C370" s="3"/>
      <c r="D370" s="35"/>
      <c r="E370" s="2"/>
    </row>
    <row r="371" s="15" customFormat="true" ht="12.75" hidden="false" customHeight="false" outlineLevel="0" collapsed="false">
      <c r="A371" s="1"/>
      <c r="B371" s="2"/>
      <c r="C371" s="3"/>
      <c r="D371" s="19"/>
      <c r="E371" s="20"/>
    </row>
    <row r="372" s="15" customFormat="true" ht="12" hidden="false" customHeight="false" outlineLevel="0" collapsed="false">
      <c r="A372" s="1"/>
      <c r="B372" s="2"/>
      <c r="C372" s="3"/>
      <c r="D372" s="35"/>
      <c r="E372" s="2"/>
    </row>
    <row r="373" s="15" customFormat="true" ht="12" hidden="false" customHeight="false" outlineLevel="0" collapsed="false">
      <c r="A373" s="1"/>
      <c r="B373" s="2"/>
      <c r="C373" s="3"/>
      <c r="D373" s="35"/>
      <c r="E373" s="2"/>
    </row>
    <row r="374" s="15" customFormat="true" ht="12" hidden="false" customHeight="false" outlineLevel="0" collapsed="false">
      <c r="A374" s="1"/>
      <c r="B374" s="2"/>
      <c r="C374" s="3"/>
      <c r="D374" s="35"/>
      <c r="E374" s="2"/>
    </row>
    <row r="375" s="15" customFormat="true" ht="12" hidden="false" customHeight="false" outlineLevel="0" collapsed="false">
      <c r="A375" s="1"/>
      <c r="B375" s="2"/>
      <c r="C375" s="3"/>
      <c r="D375" s="35"/>
      <c r="E375" s="2"/>
    </row>
    <row r="376" s="15" customFormat="true" ht="12.75" hidden="false" customHeight="false" outlineLevel="0" collapsed="false">
      <c r="A376" s="1"/>
      <c r="B376" s="2"/>
      <c r="C376" s="3"/>
      <c r="D376" s="19"/>
      <c r="E376" s="20"/>
    </row>
    <row r="377" s="15" customFormat="true" ht="12" hidden="false" customHeight="false" outlineLevel="0" collapsed="false">
      <c r="A377" s="1"/>
      <c r="B377" s="2"/>
      <c r="C377" s="3"/>
      <c r="D377" s="35"/>
      <c r="E377" s="2"/>
    </row>
    <row r="378" s="15" customFormat="true" ht="12" hidden="false" customHeight="false" outlineLevel="0" collapsed="false">
      <c r="A378" s="1"/>
      <c r="B378" s="2"/>
      <c r="C378" s="3"/>
      <c r="D378" s="35"/>
      <c r="E378" s="2"/>
    </row>
    <row r="379" s="15" customFormat="true" ht="12" hidden="false" customHeight="false" outlineLevel="0" collapsed="false">
      <c r="A379" s="1"/>
      <c r="B379" s="2"/>
      <c r="C379" s="3"/>
      <c r="D379" s="35"/>
      <c r="E379" s="2"/>
    </row>
    <row r="380" s="15" customFormat="true" ht="12" hidden="false" customHeight="false" outlineLevel="0" collapsed="false">
      <c r="A380" s="1"/>
      <c r="B380" s="2"/>
      <c r="C380" s="3"/>
      <c r="D380" s="35"/>
      <c r="E380" s="2"/>
    </row>
    <row r="381" s="15" customFormat="true" ht="12.75" hidden="false" customHeight="false" outlineLevel="0" collapsed="false">
      <c r="A381" s="1"/>
      <c r="B381" s="2"/>
      <c r="C381" s="3"/>
      <c r="D381" s="19"/>
      <c r="E381" s="20"/>
    </row>
    <row r="382" s="15" customFormat="true" ht="12" hidden="false" customHeight="false" outlineLevel="0" collapsed="false">
      <c r="A382" s="1"/>
      <c r="B382" s="2"/>
      <c r="C382" s="3"/>
      <c r="D382" s="35"/>
      <c r="E382" s="2"/>
    </row>
    <row r="383" s="15" customFormat="true" ht="12" hidden="false" customHeight="false" outlineLevel="0" collapsed="false">
      <c r="A383" s="1"/>
      <c r="B383" s="2"/>
      <c r="C383" s="3"/>
      <c r="D383" s="35"/>
      <c r="E383" s="2"/>
    </row>
    <row r="384" s="15" customFormat="true" ht="12" hidden="false" customHeight="false" outlineLevel="0" collapsed="false">
      <c r="A384" s="1"/>
      <c r="B384" s="2"/>
      <c r="C384" s="3"/>
      <c r="D384" s="35"/>
      <c r="E384" s="2"/>
    </row>
    <row r="385" s="15" customFormat="true" ht="12" hidden="false" customHeight="false" outlineLevel="0" collapsed="false">
      <c r="A385" s="1"/>
      <c r="B385" s="2"/>
      <c r="C385" s="3"/>
      <c r="D385" s="35"/>
      <c r="E385" s="2"/>
    </row>
    <row r="386" s="15" customFormat="true" ht="12.75" hidden="false" customHeight="false" outlineLevel="0" collapsed="false">
      <c r="A386" s="1"/>
      <c r="B386" s="2"/>
      <c r="C386" s="3"/>
      <c r="D386" s="19"/>
      <c r="E386" s="20"/>
    </row>
    <row r="387" s="15" customFormat="true" ht="12" hidden="false" customHeight="false" outlineLevel="0" collapsed="false">
      <c r="A387" s="1"/>
      <c r="B387" s="2"/>
      <c r="C387" s="3"/>
      <c r="D387" s="35"/>
      <c r="E387" s="2"/>
    </row>
    <row r="388" s="15" customFormat="true" ht="12" hidden="false" customHeight="false" outlineLevel="0" collapsed="false">
      <c r="A388" s="1"/>
      <c r="B388" s="2"/>
      <c r="C388" s="3"/>
      <c r="D388" s="35"/>
      <c r="E388" s="2"/>
    </row>
    <row r="389" s="15" customFormat="true" ht="12" hidden="false" customHeight="false" outlineLevel="0" collapsed="false">
      <c r="A389" s="1"/>
      <c r="B389" s="2"/>
      <c r="C389" s="3"/>
      <c r="D389" s="35"/>
      <c r="E389" s="2"/>
    </row>
    <row r="390" s="15" customFormat="true" ht="12" hidden="false" customHeight="false" outlineLevel="0" collapsed="false">
      <c r="A390" s="1"/>
      <c r="B390" s="2"/>
      <c r="C390" s="3"/>
      <c r="D390" s="35"/>
      <c r="E390" s="2"/>
    </row>
    <row r="391" s="15" customFormat="true" ht="12.75" hidden="false" customHeight="false" outlineLevel="0" collapsed="false">
      <c r="A391" s="1"/>
      <c r="B391" s="2"/>
      <c r="C391" s="3"/>
      <c r="D391" s="19"/>
      <c r="E391" s="20"/>
    </row>
    <row r="392" s="15" customFormat="true" ht="12" hidden="false" customHeight="false" outlineLevel="0" collapsed="false">
      <c r="A392" s="1"/>
      <c r="B392" s="2"/>
      <c r="C392" s="3"/>
      <c r="D392" s="35"/>
      <c r="E392" s="2"/>
    </row>
    <row r="393" s="15" customFormat="true" ht="12" hidden="false" customHeight="false" outlineLevel="0" collapsed="false">
      <c r="A393" s="1"/>
      <c r="B393" s="2"/>
      <c r="C393" s="3"/>
      <c r="D393" s="35"/>
      <c r="E393" s="2"/>
    </row>
    <row r="394" s="15" customFormat="true" ht="12" hidden="false" customHeight="false" outlineLevel="0" collapsed="false">
      <c r="A394" s="1"/>
      <c r="B394" s="2"/>
      <c r="C394" s="3"/>
      <c r="D394" s="35"/>
      <c r="E394" s="2"/>
    </row>
    <row r="395" s="15" customFormat="true" ht="12" hidden="false" customHeight="false" outlineLevel="0" collapsed="false">
      <c r="A395" s="1"/>
      <c r="B395" s="2"/>
      <c r="C395" s="3"/>
      <c r="D395" s="35"/>
      <c r="E395" s="2"/>
    </row>
    <row r="396" s="15" customFormat="true" ht="12.75" hidden="false" customHeight="false" outlineLevel="0" collapsed="false">
      <c r="A396" s="1"/>
      <c r="B396" s="2"/>
      <c r="C396" s="3"/>
      <c r="D396" s="19"/>
      <c r="E396" s="20"/>
    </row>
    <row r="397" s="15" customFormat="true" ht="12" hidden="false" customHeight="false" outlineLevel="0" collapsed="false">
      <c r="A397" s="1"/>
      <c r="B397" s="2"/>
      <c r="C397" s="3"/>
      <c r="D397" s="35"/>
      <c r="E397" s="2"/>
    </row>
    <row r="398" s="15" customFormat="true" ht="12" hidden="false" customHeight="false" outlineLevel="0" collapsed="false">
      <c r="A398" s="1"/>
      <c r="B398" s="2"/>
      <c r="C398" s="3"/>
      <c r="D398" s="35"/>
      <c r="E398" s="2"/>
    </row>
    <row r="399" s="15" customFormat="true" ht="12" hidden="false" customHeight="false" outlineLevel="0" collapsed="false">
      <c r="A399" s="1"/>
      <c r="B399" s="2"/>
      <c r="C399" s="3"/>
      <c r="D399" s="35"/>
      <c r="E399" s="2"/>
    </row>
    <row r="400" s="15" customFormat="true" ht="12" hidden="false" customHeight="false" outlineLevel="0" collapsed="false">
      <c r="A400" s="1"/>
      <c r="B400" s="2"/>
      <c r="C400" s="3"/>
      <c r="D400" s="35"/>
      <c r="E400" s="2"/>
    </row>
    <row r="401" s="15" customFormat="true" ht="12.75" hidden="false" customHeight="false" outlineLevel="0" collapsed="false">
      <c r="A401" s="1"/>
      <c r="B401" s="2"/>
      <c r="C401" s="3"/>
      <c r="D401" s="19"/>
      <c r="E401" s="20"/>
    </row>
    <row r="402" s="15" customFormat="true" ht="12" hidden="false" customHeight="false" outlineLevel="0" collapsed="false">
      <c r="A402" s="1"/>
      <c r="B402" s="2"/>
      <c r="C402" s="3"/>
      <c r="D402" s="35"/>
      <c r="E402" s="2"/>
    </row>
    <row r="403" s="15" customFormat="true" ht="12" hidden="false" customHeight="false" outlineLevel="0" collapsed="false">
      <c r="A403" s="1"/>
      <c r="B403" s="2"/>
      <c r="C403" s="3"/>
      <c r="D403" s="35"/>
      <c r="E403" s="2"/>
    </row>
    <row r="404" s="15" customFormat="true" ht="12" hidden="false" customHeight="false" outlineLevel="0" collapsed="false">
      <c r="A404" s="1"/>
      <c r="B404" s="2"/>
      <c r="C404" s="3"/>
      <c r="D404" s="35"/>
      <c r="E404" s="2"/>
    </row>
    <row r="405" s="15" customFormat="true" ht="12" hidden="false" customHeight="false" outlineLevel="0" collapsed="false">
      <c r="A405" s="1"/>
      <c r="B405" s="2"/>
      <c r="C405" s="3"/>
      <c r="D405" s="35"/>
      <c r="E405" s="2"/>
    </row>
    <row r="406" s="15" customFormat="true" ht="12.75" hidden="false" customHeight="false" outlineLevel="0" collapsed="false">
      <c r="A406" s="1"/>
      <c r="B406" s="2"/>
      <c r="C406" s="3"/>
      <c r="D406" s="19"/>
      <c r="E406" s="20"/>
    </row>
    <row r="407" s="15" customFormat="true" ht="12" hidden="false" customHeight="false" outlineLevel="0" collapsed="false">
      <c r="A407" s="1"/>
      <c r="B407" s="2"/>
      <c r="C407" s="3"/>
      <c r="D407" s="35"/>
      <c r="E407" s="2"/>
    </row>
    <row r="408" s="15" customFormat="true" ht="12" hidden="false" customHeight="false" outlineLevel="0" collapsed="false">
      <c r="A408" s="1"/>
      <c r="B408" s="2"/>
      <c r="C408" s="3"/>
      <c r="D408" s="35"/>
      <c r="E408" s="2"/>
    </row>
    <row r="409" s="15" customFormat="true" ht="12" hidden="false" customHeight="false" outlineLevel="0" collapsed="false">
      <c r="A409" s="1"/>
      <c r="B409" s="2"/>
      <c r="C409" s="3"/>
      <c r="D409" s="35"/>
      <c r="E409" s="2"/>
    </row>
    <row r="410" s="15" customFormat="true" ht="12" hidden="false" customHeight="false" outlineLevel="0" collapsed="false">
      <c r="A410" s="1"/>
      <c r="B410" s="2"/>
      <c r="C410" s="3"/>
      <c r="D410" s="35"/>
      <c r="E410" s="2"/>
    </row>
    <row r="411" s="15" customFormat="true" ht="12.75" hidden="false" customHeight="false" outlineLevel="0" collapsed="false">
      <c r="A411" s="1"/>
      <c r="B411" s="2"/>
      <c r="C411" s="3"/>
      <c r="D411" s="19"/>
      <c r="E411" s="20"/>
    </row>
    <row r="412" s="15" customFormat="true" ht="12" hidden="false" customHeight="false" outlineLevel="0" collapsed="false">
      <c r="A412" s="1"/>
      <c r="B412" s="2"/>
      <c r="C412" s="3"/>
      <c r="D412" s="35"/>
      <c r="E412" s="2"/>
    </row>
    <row r="413" s="15" customFormat="true" ht="12" hidden="false" customHeight="false" outlineLevel="0" collapsed="false">
      <c r="A413" s="1"/>
      <c r="B413" s="2"/>
      <c r="C413" s="3"/>
      <c r="D413" s="35"/>
      <c r="E413" s="2"/>
    </row>
    <row r="414" s="15" customFormat="true" ht="12" hidden="false" customHeight="false" outlineLevel="0" collapsed="false">
      <c r="A414" s="1"/>
      <c r="B414" s="2"/>
      <c r="C414" s="3"/>
      <c r="D414" s="35"/>
      <c r="E414" s="2"/>
    </row>
    <row r="415" s="15" customFormat="true" ht="12" hidden="false" customHeight="false" outlineLevel="0" collapsed="false">
      <c r="A415" s="1"/>
      <c r="B415" s="2"/>
      <c r="C415" s="3"/>
      <c r="D415" s="35"/>
      <c r="E415" s="2"/>
    </row>
    <row r="416" s="15" customFormat="true" ht="12.75" hidden="false" customHeight="false" outlineLevel="0" collapsed="false">
      <c r="A416" s="1"/>
      <c r="B416" s="2"/>
      <c r="C416" s="3"/>
      <c r="D416" s="19"/>
      <c r="E416" s="20"/>
    </row>
    <row r="417" s="15" customFormat="true" ht="12" hidden="false" customHeight="false" outlineLevel="0" collapsed="false">
      <c r="A417" s="1"/>
      <c r="B417" s="2"/>
      <c r="C417" s="3"/>
      <c r="D417" s="35"/>
      <c r="E417" s="2"/>
    </row>
    <row r="418" s="15" customFormat="true" ht="12" hidden="false" customHeight="false" outlineLevel="0" collapsed="false">
      <c r="A418" s="1"/>
      <c r="B418" s="2"/>
      <c r="C418" s="3"/>
      <c r="D418" s="35"/>
      <c r="E418" s="2"/>
    </row>
    <row r="419" s="15" customFormat="true" ht="12" hidden="false" customHeight="false" outlineLevel="0" collapsed="false">
      <c r="A419" s="1"/>
      <c r="B419" s="2"/>
      <c r="C419" s="3"/>
      <c r="D419" s="35"/>
      <c r="E419" s="2"/>
    </row>
    <row r="420" s="15" customFormat="true" ht="12" hidden="false" customHeight="false" outlineLevel="0" collapsed="false">
      <c r="A420" s="1"/>
      <c r="B420" s="2"/>
      <c r="C420" s="3"/>
      <c r="D420" s="35"/>
      <c r="E420" s="2"/>
    </row>
    <row r="421" s="15" customFormat="true" ht="12.75" hidden="false" customHeight="false" outlineLevel="0" collapsed="false">
      <c r="A421" s="1"/>
      <c r="B421" s="2"/>
      <c r="C421" s="3"/>
      <c r="D421" s="19"/>
      <c r="E421" s="20"/>
    </row>
    <row r="422" s="15" customFormat="true" ht="12" hidden="false" customHeight="false" outlineLevel="0" collapsed="false">
      <c r="A422" s="1"/>
      <c r="B422" s="2"/>
      <c r="C422" s="3"/>
      <c r="D422" s="35"/>
      <c r="E422" s="2"/>
    </row>
    <row r="423" s="15" customFormat="true" ht="12" hidden="false" customHeight="false" outlineLevel="0" collapsed="false">
      <c r="A423" s="1"/>
      <c r="B423" s="2"/>
      <c r="C423" s="3"/>
      <c r="D423" s="35"/>
      <c r="E423" s="2"/>
    </row>
    <row r="424" s="15" customFormat="true" ht="12" hidden="false" customHeight="false" outlineLevel="0" collapsed="false">
      <c r="A424" s="1"/>
      <c r="B424" s="2"/>
      <c r="C424" s="3"/>
      <c r="D424" s="35"/>
      <c r="E424" s="2"/>
    </row>
    <row r="425" s="15" customFormat="true" ht="12" hidden="false" customHeight="false" outlineLevel="0" collapsed="false">
      <c r="A425" s="1"/>
      <c r="B425" s="2"/>
      <c r="C425" s="3"/>
      <c r="D425" s="35"/>
      <c r="E425" s="2"/>
    </row>
    <row r="426" s="15" customFormat="true" ht="12.75" hidden="false" customHeight="false" outlineLevel="0" collapsed="false">
      <c r="A426" s="1"/>
      <c r="B426" s="2"/>
      <c r="C426" s="3"/>
      <c r="D426" s="19"/>
      <c r="E426" s="20"/>
    </row>
    <row r="427" s="15" customFormat="true" ht="12" hidden="false" customHeight="false" outlineLevel="0" collapsed="false">
      <c r="A427" s="1"/>
      <c r="B427" s="2"/>
      <c r="C427" s="3"/>
      <c r="D427" s="35"/>
      <c r="E427" s="2"/>
    </row>
    <row r="428" s="15" customFormat="true" ht="12" hidden="false" customHeight="false" outlineLevel="0" collapsed="false">
      <c r="A428" s="1"/>
      <c r="B428" s="2"/>
      <c r="C428" s="3"/>
      <c r="D428" s="35"/>
      <c r="E428" s="2"/>
    </row>
    <row r="429" s="15" customFormat="true" ht="12" hidden="false" customHeight="false" outlineLevel="0" collapsed="false">
      <c r="A429" s="1"/>
      <c r="B429" s="2"/>
      <c r="C429" s="3"/>
      <c r="D429" s="35"/>
      <c r="E429" s="2"/>
    </row>
    <row r="430" s="15" customFormat="true" ht="12" hidden="false" customHeight="false" outlineLevel="0" collapsed="false">
      <c r="A430" s="1"/>
      <c r="B430" s="2"/>
      <c r="C430" s="3"/>
      <c r="D430" s="35"/>
      <c r="E430" s="2"/>
    </row>
    <row r="431" s="15" customFormat="true" ht="12.75" hidden="false" customHeight="false" outlineLevel="0" collapsed="false">
      <c r="A431" s="1"/>
      <c r="B431" s="2"/>
      <c r="C431" s="3"/>
      <c r="D431" s="19"/>
      <c r="E431" s="20"/>
    </row>
    <row r="432" s="15" customFormat="true" ht="12" hidden="false" customHeight="false" outlineLevel="0" collapsed="false">
      <c r="A432" s="1"/>
      <c r="B432" s="2"/>
      <c r="C432" s="3"/>
      <c r="D432" s="35"/>
      <c r="E432" s="2"/>
    </row>
    <row r="433" s="15" customFormat="true" ht="12" hidden="false" customHeight="false" outlineLevel="0" collapsed="false">
      <c r="A433" s="1"/>
      <c r="B433" s="2"/>
      <c r="C433" s="3"/>
      <c r="D433" s="35"/>
      <c r="E433" s="2"/>
    </row>
    <row r="434" s="15" customFormat="true" ht="12" hidden="false" customHeight="false" outlineLevel="0" collapsed="false">
      <c r="A434" s="1"/>
      <c r="B434" s="2"/>
      <c r="C434" s="3"/>
      <c r="D434" s="35"/>
      <c r="E434" s="2"/>
    </row>
    <row r="435" s="15" customFormat="true" ht="12" hidden="false" customHeight="false" outlineLevel="0" collapsed="false">
      <c r="A435" s="1"/>
      <c r="B435" s="2"/>
      <c r="C435" s="3"/>
      <c r="D435" s="35"/>
      <c r="E435" s="2"/>
    </row>
    <row r="436" s="15" customFormat="true" ht="12.75" hidden="false" customHeight="false" outlineLevel="0" collapsed="false">
      <c r="A436" s="1"/>
      <c r="B436" s="2"/>
      <c r="C436" s="3"/>
      <c r="D436" s="19"/>
      <c r="E436" s="20"/>
    </row>
    <row r="437" s="15" customFormat="true" ht="12" hidden="false" customHeight="false" outlineLevel="0" collapsed="false">
      <c r="A437" s="1"/>
      <c r="B437" s="2"/>
      <c r="C437" s="3"/>
      <c r="D437" s="35"/>
      <c r="E437" s="2"/>
    </row>
    <row r="438" s="15" customFormat="true" ht="12" hidden="false" customHeight="false" outlineLevel="0" collapsed="false">
      <c r="A438" s="1"/>
      <c r="B438" s="2"/>
      <c r="C438" s="3"/>
      <c r="D438" s="35"/>
      <c r="E438" s="2"/>
    </row>
    <row r="439" s="15" customFormat="true" ht="12" hidden="false" customHeight="false" outlineLevel="0" collapsed="false">
      <c r="A439" s="1"/>
      <c r="B439" s="2"/>
      <c r="C439" s="3"/>
      <c r="D439" s="35"/>
      <c r="E439" s="2"/>
    </row>
    <row r="440" s="15" customFormat="true" ht="12" hidden="false" customHeight="false" outlineLevel="0" collapsed="false">
      <c r="A440" s="1"/>
      <c r="B440" s="2"/>
      <c r="C440" s="3"/>
      <c r="D440" s="35"/>
      <c r="E440" s="2"/>
    </row>
    <row r="441" s="15" customFormat="true" ht="12.75" hidden="false" customHeight="false" outlineLevel="0" collapsed="false">
      <c r="A441" s="1"/>
      <c r="B441" s="2"/>
      <c r="C441" s="3"/>
      <c r="D441" s="19"/>
      <c r="E441" s="20"/>
    </row>
    <row r="442" s="15" customFormat="true" ht="12" hidden="false" customHeight="false" outlineLevel="0" collapsed="false">
      <c r="A442" s="1"/>
      <c r="B442" s="2"/>
      <c r="C442" s="3"/>
      <c r="D442" s="35"/>
      <c r="E442" s="2"/>
    </row>
    <row r="443" s="15" customFormat="true" ht="12" hidden="false" customHeight="false" outlineLevel="0" collapsed="false">
      <c r="A443" s="1"/>
      <c r="B443" s="2"/>
      <c r="C443" s="3"/>
      <c r="D443" s="35"/>
      <c r="E443" s="2"/>
    </row>
    <row r="444" s="15" customFormat="true" ht="12" hidden="false" customHeight="false" outlineLevel="0" collapsed="false">
      <c r="A444" s="1"/>
      <c r="B444" s="2"/>
      <c r="C444" s="3"/>
      <c r="D444" s="35"/>
      <c r="E444" s="2"/>
    </row>
    <row r="445" s="15" customFormat="true" ht="12" hidden="false" customHeight="false" outlineLevel="0" collapsed="false">
      <c r="A445" s="1"/>
      <c r="B445" s="2"/>
      <c r="C445" s="3"/>
      <c r="D445" s="35"/>
      <c r="E445" s="2"/>
    </row>
    <row r="446" s="15" customFormat="true" ht="12.75" hidden="false" customHeight="false" outlineLevel="0" collapsed="false">
      <c r="A446" s="1"/>
      <c r="B446" s="2"/>
      <c r="C446" s="3"/>
      <c r="D446" s="19"/>
      <c r="E446" s="20"/>
    </row>
    <row r="447" s="15" customFormat="true" ht="12" hidden="false" customHeight="false" outlineLevel="0" collapsed="false">
      <c r="A447" s="1"/>
      <c r="B447" s="2"/>
      <c r="C447" s="3"/>
      <c r="D447" s="35"/>
      <c r="E447" s="2"/>
    </row>
    <row r="448" s="15" customFormat="true" ht="12" hidden="false" customHeight="false" outlineLevel="0" collapsed="false">
      <c r="A448" s="1"/>
      <c r="B448" s="2"/>
      <c r="C448" s="3"/>
      <c r="D448" s="35"/>
      <c r="E448" s="2"/>
    </row>
    <row r="449" s="15" customFormat="true" ht="12" hidden="false" customHeight="false" outlineLevel="0" collapsed="false">
      <c r="A449" s="1"/>
      <c r="B449" s="2"/>
      <c r="C449" s="3"/>
      <c r="D449" s="35"/>
      <c r="E449" s="2"/>
    </row>
    <row r="450" s="15" customFormat="true" ht="12" hidden="false" customHeight="false" outlineLevel="0" collapsed="false">
      <c r="A450" s="1"/>
      <c r="B450" s="2"/>
      <c r="C450" s="3"/>
      <c r="D450" s="35"/>
      <c r="E450" s="2"/>
    </row>
    <row r="451" s="15" customFormat="true" ht="12.75" hidden="false" customHeight="false" outlineLevel="0" collapsed="false">
      <c r="A451" s="1"/>
      <c r="B451" s="2"/>
      <c r="C451" s="3"/>
      <c r="D451" s="19"/>
      <c r="E451" s="20"/>
    </row>
    <row r="452" s="15" customFormat="true" ht="12" hidden="false" customHeight="false" outlineLevel="0" collapsed="false">
      <c r="A452" s="1"/>
      <c r="B452" s="2"/>
      <c r="C452" s="3"/>
      <c r="D452" s="35"/>
      <c r="E452" s="2"/>
    </row>
    <row r="453" s="15" customFormat="true" ht="12" hidden="false" customHeight="false" outlineLevel="0" collapsed="false">
      <c r="A453" s="1"/>
      <c r="B453" s="2"/>
      <c r="C453" s="3"/>
      <c r="D453" s="35"/>
      <c r="E453" s="2"/>
    </row>
    <row r="454" s="15" customFormat="true" ht="12" hidden="false" customHeight="false" outlineLevel="0" collapsed="false">
      <c r="A454" s="1"/>
      <c r="B454" s="2"/>
      <c r="C454" s="3"/>
      <c r="D454" s="35"/>
      <c r="E454" s="2"/>
    </row>
    <row r="455" s="15" customFormat="true" ht="12" hidden="false" customHeight="false" outlineLevel="0" collapsed="false">
      <c r="A455" s="1"/>
      <c r="B455" s="2"/>
      <c r="C455" s="3"/>
      <c r="D455" s="35"/>
      <c r="E455" s="2"/>
    </row>
    <row r="456" s="15" customFormat="true" ht="12.75" hidden="false" customHeight="false" outlineLevel="0" collapsed="false">
      <c r="A456" s="1"/>
      <c r="B456" s="2"/>
      <c r="C456" s="3"/>
      <c r="D456" s="19"/>
      <c r="E456" s="20"/>
    </row>
    <row r="457" s="15" customFormat="true" ht="12" hidden="false" customHeight="false" outlineLevel="0" collapsed="false">
      <c r="A457" s="1"/>
      <c r="B457" s="2"/>
      <c r="C457" s="3"/>
      <c r="D457" s="35"/>
      <c r="E457" s="2"/>
    </row>
    <row r="458" s="15" customFormat="true" ht="12" hidden="false" customHeight="false" outlineLevel="0" collapsed="false">
      <c r="A458" s="1"/>
      <c r="B458" s="2"/>
      <c r="C458" s="3"/>
      <c r="D458" s="35"/>
      <c r="E458" s="2"/>
    </row>
    <row r="459" s="15" customFormat="true" ht="12" hidden="false" customHeight="false" outlineLevel="0" collapsed="false">
      <c r="A459" s="1"/>
      <c r="B459" s="2"/>
      <c r="C459" s="3"/>
      <c r="D459" s="35"/>
      <c r="E459" s="2"/>
    </row>
    <row r="460" s="15" customFormat="true" ht="12" hidden="false" customHeight="false" outlineLevel="0" collapsed="false">
      <c r="A460" s="1"/>
      <c r="B460" s="2"/>
      <c r="C460" s="3"/>
      <c r="D460" s="35"/>
      <c r="E460" s="2"/>
    </row>
    <row r="461" s="15" customFormat="true" ht="12.75" hidden="false" customHeight="false" outlineLevel="0" collapsed="false">
      <c r="A461" s="1"/>
      <c r="B461" s="2"/>
      <c r="C461" s="3"/>
      <c r="D461" s="19"/>
      <c r="E461" s="20"/>
    </row>
    <row r="462" s="15" customFormat="true" ht="12" hidden="false" customHeight="false" outlineLevel="0" collapsed="false">
      <c r="A462" s="1"/>
      <c r="B462" s="2"/>
      <c r="C462" s="3"/>
      <c r="D462" s="35"/>
      <c r="E462" s="2"/>
    </row>
    <row r="463" s="15" customFormat="true" ht="12" hidden="false" customHeight="false" outlineLevel="0" collapsed="false">
      <c r="A463" s="1"/>
      <c r="B463" s="2"/>
      <c r="C463" s="3"/>
      <c r="D463" s="35"/>
      <c r="E463" s="2"/>
    </row>
    <row r="464" s="15" customFormat="true" ht="12" hidden="false" customHeight="false" outlineLevel="0" collapsed="false">
      <c r="A464" s="1"/>
      <c r="B464" s="2"/>
      <c r="C464" s="3"/>
      <c r="D464" s="35"/>
      <c r="E464" s="2"/>
    </row>
    <row r="465" s="15" customFormat="true" ht="12" hidden="false" customHeight="false" outlineLevel="0" collapsed="false">
      <c r="A465" s="1"/>
      <c r="B465" s="2"/>
      <c r="C465" s="3"/>
      <c r="D465" s="35"/>
      <c r="E465" s="2"/>
    </row>
    <row r="466" s="15" customFormat="true" ht="12.75" hidden="false" customHeight="false" outlineLevel="0" collapsed="false">
      <c r="A466" s="1"/>
      <c r="B466" s="2"/>
      <c r="C466" s="3"/>
      <c r="D466" s="19"/>
      <c r="E466" s="20"/>
    </row>
    <row r="467" s="15" customFormat="true" ht="12" hidden="false" customHeight="false" outlineLevel="0" collapsed="false">
      <c r="A467" s="1"/>
      <c r="B467" s="2"/>
      <c r="C467" s="3"/>
      <c r="D467" s="35"/>
      <c r="E467" s="2"/>
    </row>
    <row r="468" s="15" customFormat="true" ht="12" hidden="false" customHeight="false" outlineLevel="0" collapsed="false">
      <c r="A468" s="1"/>
      <c r="B468" s="2"/>
      <c r="C468" s="3"/>
      <c r="D468" s="35"/>
      <c r="E468" s="2"/>
    </row>
    <row r="469" s="15" customFormat="true" ht="12" hidden="false" customHeight="false" outlineLevel="0" collapsed="false">
      <c r="A469" s="1"/>
      <c r="B469" s="2"/>
      <c r="C469" s="3"/>
      <c r="D469" s="35"/>
      <c r="E469" s="2"/>
    </row>
    <row r="470" s="15" customFormat="true" ht="12" hidden="false" customHeight="false" outlineLevel="0" collapsed="false">
      <c r="A470" s="1"/>
      <c r="B470" s="2"/>
      <c r="C470" s="3"/>
      <c r="D470" s="35"/>
      <c r="E470" s="2"/>
    </row>
    <row r="471" s="15" customFormat="true" ht="12.75" hidden="false" customHeight="false" outlineLevel="0" collapsed="false">
      <c r="A471" s="1"/>
      <c r="B471" s="2"/>
      <c r="C471" s="3"/>
      <c r="D471" s="19"/>
      <c r="E471" s="20"/>
    </row>
    <row r="472" s="15" customFormat="true" ht="12" hidden="false" customHeight="false" outlineLevel="0" collapsed="false">
      <c r="A472" s="1"/>
      <c r="B472" s="2"/>
      <c r="C472" s="3"/>
      <c r="D472" s="35"/>
      <c r="E472" s="2"/>
    </row>
    <row r="473" s="15" customFormat="true" ht="12" hidden="false" customHeight="false" outlineLevel="0" collapsed="false">
      <c r="A473" s="1"/>
      <c r="B473" s="2"/>
      <c r="C473" s="3"/>
      <c r="D473" s="35"/>
      <c r="E473" s="2"/>
    </row>
    <row r="474" s="15" customFormat="true" ht="12" hidden="false" customHeight="false" outlineLevel="0" collapsed="false">
      <c r="A474" s="1"/>
      <c r="B474" s="2"/>
      <c r="C474" s="3"/>
      <c r="D474" s="35"/>
      <c r="E474" s="2"/>
    </row>
    <row r="475" s="15" customFormat="true" ht="12" hidden="false" customHeight="false" outlineLevel="0" collapsed="false">
      <c r="A475" s="1"/>
      <c r="B475" s="2"/>
      <c r="C475" s="3"/>
      <c r="D475" s="35"/>
      <c r="E475" s="2"/>
    </row>
    <row r="476" s="15" customFormat="true" ht="12.75" hidden="false" customHeight="false" outlineLevel="0" collapsed="false">
      <c r="A476" s="1"/>
      <c r="B476" s="2"/>
      <c r="C476" s="3"/>
      <c r="D476" s="19"/>
      <c r="E476" s="20"/>
    </row>
    <row r="477" s="15" customFormat="true" ht="12" hidden="false" customHeight="false" outlineLevel="0" collapsed="false">
      <c r="A477" s="1"/>
      <c r="B477" s="2"/>
      <c r="C477" s="3"/>
      <c r="D477" s="35"/>
      <c r="E477" s="2"/>
    </row>
    <row r="478" s="15" customFormat="true" ht="12" hidden="false" customHeight="false" outlineLevel="0" collapsed="false">
      <c r="A478" s="1"/>
      <c r="B478" s="2"/>
      <c r="C478" s="3"/>
      <c r="D478" s="35"/>
      <c r="E478" s="2"/>
    </row>
    <row r="479" s="15" customFormat="true" ht="12" hidden="false" customHeight="false" outlineLevel="0" collapsed="false">
      <c r="A479" s="1"/>
      <c r="B479" s="2"/>
      <c r="C479" s="3"/>
      <c r="D479" s="35"/>
      <c r="E479" s="2"/>
    </row>
    <row r="480" s="15" customFormat="true" ht="12" hidden="false" customHeight="false" outlineLevel="0" collapsed="false">
      <c r="A480" s="1"/>
      <c r="B480" s="2"/>
      <c r="C480" s="3"/>
      <c r="D480" s="35"/>
      <c r="E480" s="2"/>
    </row>
    <row r="481" s="15" customFormat="true" ht="12.75" hidden="false" customHeight="false" outlineLevel="0" collapsed="false">
      <c r="A481" s="1"/>
      <c r="B481" s="2"/>
      <c r="C481" s="3"/>
      <c r="D481" s="19"/>
      <c r="E481" s="20"/>
    </row>
    <row r="482" s="15" customFormat="true" ht="12" hidden="false" customHeight="false" outlineLevel="0" collapsed="false">
      <c r="A482" s="1"/>
      <c r="B482" s="2"/>
      <c r="C482" s="3"/>
      <c r="D482" s="35"/>
      <c r="E482" s="2"/>
    </row>
    <row r="483" s="15" customFormat="true" ht="12" hidden="false" customHeight="false" outlineLevel="0" collapsed="false">
      <c r="A483" s="1"/>
      <c r="B483" s="2"/>
      <c r="C483" s="3"/>
      <c r="D483" s="35"/>
      <c r="E483" s="2"/>
    </row>
    <row r="484" s="15" customFormat="true" ht="12" hidden="false" customHeight="false" outlineLevel="0" collapsed="false">
      <c r="A484" s="1"/>
      <c r="B484" s="2"/>
      <c r="C484" s="3"/>
      <c r="D484" s="35"/>
      <c r="E484" s="2"/>
    </row>
    <row r="485" s="15" customFormat="true" ht="12" hidden="false" customHeight="false" outlineLevel="0" collapsed="false">
      <c r="A485" s="1"/>
      <c r="B485" s="2"/>
      <c r="C485" s="3"/>
      <c r="D485" s="35"/>
      <c r="E485" s="2"/>
    </row>
    <row r="486" s="15" customFormat="true" ht="12.75" hidden="false" customHeight="false" outlineLevel="0" collapsed="false">
      <c r="A486" s="1"/>
      <c r="B486" s="2"/>
      <c r="C486" s="3"/>
      <c r="D486" s="19"/>
      <c r="E486" s="20"/>
    </row>
    <row r="487" s="15" customFormat="true" ht="12" hidden="false" customHeight="false" outlineLevel="0" collapsed="false">
      <c r="A487" s="1"/>
      <c r="B487" s="2"/>
      <c r="C487" s="3"/>
      <c r="D487" s="35"/>
      <c r="E487" s="2"/>
    </row>
    <row r="488" s="15" customFormat="true" ht="12" hidden="false" customHeight="false" outlineLevel="0" collapsed="false">
      <c r="A488" s="1"/>
      <c r="B488" s="2"/>
      <c r="C488" s="3"/>
      <c r="D488" s="35"/>
      <c r="E488" s="2"/>
    </row>
    <row r="489" s="15" customFormat="true" ht="12" hidden="false" customHeight="false" outlineLevel="0" collapsed="false">
      <c r="A489" s="1"/>
      <c r="B489" s="2"/>
      <c r="C489" s="3"/>
      <c r="D489" s="35"/>
      <c r="E489" s="2"/>
    </row>
    <row r="490" s="15" customFormat="true" ht="12" hidden="false" customHeight="false" outlineLevel="0" collapsed="false">
      <c r="A490" s="1"/>
      <c r="B490" s="2"/>
      <c r="C490" s="3"/>
      <c r="D490" s="35"/>
      <c r="E490" s="2"/>
    </row>
    <row r="491" s="15" customFormat="true" ht="12.75" hidden="false" customHeight="false" outlineLevel="0" collapsed="false">
      <c r="A491" s="1"/>
      <c r="B491" s="2"/>
      <c r="C491" s="3"/>
      <c r="D491" s="19"/>
      <c r="E491" s="20"/>
    </row>
    <row r="492" s="15" customFormat="true" ht="12" hidden="false" customHeight="false" outlineLevel="0" collapsed="false">
      <c r="A492" s="1"/>
      <c r="B492" s="2"/>
      <c r="C492" s="3"/>
      <c r="D492" s="35"/>
      <c r="E492" s="2"/>
    </row>
    <row r="493" s="15" customFormat="true" ht="12" hidden="false" customHeight="false" outlineLevel="0" collapsed="false">
      <c r="A493" s="1"/>
      <c r="B493" s="2"/>
      <c r="C493" s="3"/>
      <c r="D493" s="35"/>
      <c r="E493" s="2"/>
    </row>
    <row r="494" s="15" customFormat="true" ht="12" hidden="false" customHeight="false" outlineLevel="0" collapsed="false">
      <c r="A494" s="1"/>
      <c r="B494" s="2"/>
      <c r="C494" s="3"/>
      <c r="D494" s="35"/>
      <c r="E494" s="2"/>
    </row>
    <row r="495" s="15" customFormat="true" ht="12" hidden="false" customHeight="false" outlineLevel="0" collapsed="false">
      <c r="A495" s="1"/>
      <c r="B495" s="2"/>
      <c r="C495" s="3"/>
      <c r="D495" s="35"/>
      <c r="E495" s="2"/>
    </row>
    <row r="496" s="15" customFormat="true" ht="12.75" hidden="false" customHeight="false" outlineLevel="0" collapsed="false">
      <c r="A496" s="1"/>
      <c r="B496" s="2"/>
      <c r="C496" s="3"/>
      <c r="D496" s="19"/>
      <c r="E496" s="20"/>
    </row>
    <row r="497" s="15" customFormat="true" ht="12" hidden="false" customHeight="false" outlineLevel="0" collapsed="false">
      <c r="A497" s="1"/>
      <c r="B497" s="2"/>
      <c r="C497" s="3"/>
      <c r="D497" s="35"/>
      <c r="E497" s="2"/>
    </row>
    <row r="498" s="15" customFormat="true" ht="12" hidden="false" customHeight="false" outlineLevel="0" collapsed="false">
      <c r="A498" s="1"/>
      <c r="B498" s="2"/>
      <c r="C498" s="3"/>
      <c r="D498" s="35"/>
      <c r="E498" s="2"/>
    </row>
    <row r="499" s="15" customFormat="true" ht="12" hidden="false" customHeight="false" outlineLevel="0" collapsed="false">
      <c r="A499" s="1"/>
      <c r="B499" s="2"/>
      <c r="C499" s="3"/>
      <c r="D499" s="35"/>
      <c r="E499" s="2"/>
    </row>
    <row r="500" s="15" customFormat="true" ht="12" hidden="false" customHeight="false" outlineLevel="0" collapsed="false">
      <c r="A500" s="1"/>
      <c r="B500" s="2"/>
      <c r="C500" s="3"/>
      <c r="D500" s="35"/>
      <c r="E500" s="2"/>
    </row>
    <row r="501" s="15" customFormat="true" ht="12.75" hidden="false" customHeight="false" outlineLevel="0" collapsed="false">
      <c r="A501" s="1"/>
      <c r="B501" s="2"/>
      <c r="C501" s="3"/>
      <c r="D501" s="19"/>
      <c r="E501" s="20"/>
    </row>
    <row r="502" s="15" customFormat="true" ht="12" hidden="false" customHeight="false" outlineLevel="0" collapsed="false">
      <c r="A502" s="1"/>
      <c r="B502" s="2"/>
      <c r="C502" s="3"/>
      <c r="D502" s="35"/>
      <c r="E502" s="2"/>
    </row>
    <row r="503" s="15" customFormat="true" ht="12" hidden="false" customHeight="false" outlineLevel="0" collapsed="false">
      <c r="A503" s="1"/>
      <c r="B503" s="2"/>
      <c r="C503" s="3"/>
      <c r="D503" s="35"/>
      <c r="E503" s="2"/>
    </row>
    <row r="504" s="15" customFormat="true" ht="12" hidden="false" customHeight="false" outlineLevel="0" collapsed="false">
      <c r="A504" s="1"/>
      <c r="B504" s="2"/>
      <c r="C504" s="3"/>
      <c r="D504" s="35"/>
      <c r="E504" s="2"/>
    </row>
    <row r="505" s="15" customFormat="true" ht="12" hidden="false" customHeight="false" outlineLevel="0" collapsed="false">
      <c r="A505" s="1"/>
      <c r="B505" s="2"/>
      <c r="C505" s="3"/>
      <c r="D505" s="35"/>
      <c r="E505" s="2"/>
    </row>
    <row r="506" s="15" customFormat="true" ht="12.75" hidden="false" customHeight="false" outlineLevel="0" collapsed="false">
      <c r="A506" s="1"/>
      <c r="B506" s="2"/>
      <c r="C506" s="3"/>
      <c r="D506" s="19"/>
      <c r="E506" s="20"/>
    </row>
    <row r="507" s="15" customFormat="true" ht="12" hidden="false" customHeight="false" outlineLevel="0" collapsed="false">
      <c r="A507" s="1"/>
      <c r="B507" s="2"/>
      <c r="C507" s="3"/>
      <c r="D507" s="35"/>
      <c r="E507" s="2"/>
    </row>
    <row r="508" s="15" customFormat="true" ht="12" hidden="false" customHeight="false" outlineLevel="0" collapsed="false">
      <c r="A508" s="1"/>
      <c r="B508" s="2"/>
      <c r="C508" s="3"/>
      <c r="D508" s="35"/>
      <c r="E508" s="2"/>
    </row>
    <row r="509" s="15" customFormat="true" ht="12" hidden="false" customHeight="false" outlineLevel="0" collapsed="false">
      <c r="A509" s="1"/>
      <c r="B509" s="2"/>
      <c r="C509" s="3"/>
      <c r="D509" s="35"/>
      <c r="E509" s="2"/>
    </row>
    <row r="510" s="15" customFormat="true" ht="12" hidden="false" customHeight="false" outlineLevel="0" collapsed="false">
      <c r="A510" s="1"/>
      <c r="B510" s="2"/>
      <c r="C510" s="3"/>
      <c r="D510" s="35"/>
      <c r="E510" s="2"/>
    </row>
    <row r="511" s="15" customFormat="true" ht="12.75" hidden="false" customHeight="false" outlineLevel="0" collapsed="false">
      <c r="A511" s="1"/>
      <c r="B511" s="2"/>
      <c r="C511" s="3"/>
      <c r="D511" s="19"/>
      <c r="E511" s="20"/>
    </row>
    <row r="512" s="15" customFormat="true" ht="12" hidden="false" customHeight="false" outlineLevel="0" collapsed="false">
      <c r="A512" s="1"/>
      <c r="B512" s="2"/>
      <c r="C512" s="3"/>
      <c r="D512" s="35"/>
      <c r="E512" s="2"/>
    </row>
    <row r="513" s="15" customFormat="true" ht="12" hidden="false" customHeight="false" outlineLevel="0" collapsed="false">
      <c r="A513" s="1"/>
      <c r="B513" s="2"/>
      <c r="C513" s="3"/>
      <c r="D513" s="35"/>
      <c r="E513" s="2"/>
    </row>
    <row r="514" s="15" customFormat="true" ht="12" hidden="false" customHeight="false" outlineLevel="0" collapsed="false">
      <c r="A514" s="1"/>
      <c r="B514" s="2"/>
      <c r="C514" s="3"/>
      <c r="D514" s="35"/>
      <c r="E514" s="2"/>
    </row>
    <row r="515" s="15" customFormat="true" ht="12" hidden="false" customHeight="false" outlineLevel="0" collapsed="false">
      <c r="A515" s="1"/>
      <c r="B515" s="2"/>
      <c r="C515" s="3"/>
      <c r="D515" s="35"/>
      <c r="E515" s="2"/>
    </row>
    <row r="516" s="15" customFormat="true" ht="12.75" hidden="false" customHeight="false" outlineLevel="0" collapsed="false">
      <c r="A516" s="1"/>
      <c r="B516" s="2"/>
      <c r="C516" s="3"/>
      <c r="D516" s="19"/>
      <c r="E516" s="20"/>
    </row>
    <row r="517" s="15" customFormat="true" ht="12" hidden="false" customHeight="false" outlineLevel="0" collapsed="false">
      <c r="A517" s="1"/>
      <c r="B517" s="2"/>
      <c r="C517" s="3"/>
      <c r="D517" s="35"/>
      <c r="E517" s="2"/>
    </row>
    <row r="518" s="15" customFormat="true" ht="12" hidden="false" customHeight="false" outlineLevel="0" collapsed="false">
      <c r="A518" s="1"/>
      <c r="B518" s="2"/>
      <c r="C518" s="3"/>
      <c r="D518" s="35"/>
      <c r="E518" s="2"/>
    </row>
    <row r="519" s="15" customFormat="true" ht="12" hidden="false" customHeight="false" outlineLevel="0" collapsed="false">
      <c r="A519" s="1"/>
      <c r="B519" s="2"/>
      <c r="C519" s="3"/>
      <c r="D519" s="35"/>
      <c r="E519" s="2"/>
    </row>
    <row r="520" s="15" customFormat="true" ht="12" hidden="false" customHeight="false" outlineLevel="0" collapsed="false">
      <c r="A520" s="1"/>
      <c r="B520" s="2"/>
      <c r="C520" s="3"/>
      <c r="D520" s="35"/>
      <c r="E520" s="2"/>
    </row>
    <row r="521" s="15" customFormat="true" ht="12.75" hidden="false" customHeight="false" outlineLevel="0" collapsed="false">
      <c r="A521" s="1"/>
      <c r="B521" s="2"/>
      <c r="C521" s="3"/>
      <c r="D521" s="19"/>
      <c r="E521" s="20"/>
    </row>
    <row r="522" s="15" customFormat="true" ht="12" hidden="false" customHeight="false" outlineLevel="0" collapsed="false">
      <c r="A522" s="1"/>
      <c r="B522" s="2"/>
      <c r="C522" s="3"/>
      <c r="D522" s="35"/>
      <c r="E522" s="2"/>
    </row>
    <row r="523" s="15" customFormat="true" ht="12" hidden="false" customHeight="false" outlineLevel="0" collapsed="false">
      <c r="A523" s="1"/>
      <c r="B523" s="2"/>
      <c r="C523" s="3"/>
      <c r="D523" s="35"/>
      <c r="E523" s="2"/>
    </row>
    <row r="524" s="15" customFormat="true" ht="12" hidden="false" customHeight="false" outlineLevel="0" collapsed="false">
      <c r="A524" s="1"/>
      <c r="B524" s="2"/>
      <c r="C524" s="3"/>
      <c r="D524" s="35"/>
      <c r="E524" s="2"/>
    </row>
    <row r="525" s="15" customFormat="true" ht="12" hidden="false" customHeight="false" outlineLevel="0" collapsed="false">
      <c r="A525" s="1"/>
      <c r="B525" s="2"/>
      <c r="C525" s="3"/>
      <c r="D525" s="35"/>
      <c r="E525" s="2"/>
    </row>
    <row r="526" s="15" customFormat="true" ht="12.75" hidden="false" customHeight="false" outlineLevel="0" collapsed="false">
      <c r="A526" s="1"/>
      <c r="B526" s="2"/>
      <c r="C526" s="3"/>
      <c r="D526" s="19"/>
      <c r="E526" s="20"/>
    </row>
    <row r="527" s="15" customFormat="true" ht="12" hidden="false" customHeight="false" outlineLevel="0" collapsed="false">
      <c r="A527" s="1"/>
      <c r="B527" s="2"/>
      <c r="C527" s="3"/>
      <c r="D527" s="35"/>
      <c r="E527" s="2"/>
    </row>
    <row r="528" s="15" customFormat="true" ht="12" hidden="false" customHeight="false" outlineLevel="0" collapsed="false">
      <c r="A528" s="1"/>
      <c r="B528" s="2"/>
      <c r="C528" s="3"/>
      <c r="D528" s="35"/>
      <c r="E528" s="2"/>
    </row>
    <row r="529" s="15" customFormat="true" ht="12" hidden="false" customHeight="false" outlineLevel="0" collapsed="false">
      <c r="A529" s="1"/>
      <c r="B529" s="2"/>
      <c r="C529" s="3"/>
      <c r="D529" s="35"/>
      <c r="E529" s="2"/>
    </row>
    <row r="530" s="15" customFormat="true" ht="12" hidden="false" customHeight="false" outlineLevel="0" collapsed="false">
      <c r="A530" s="1"/>
      <c r="B530" s="2"/>
      <c r="C530" s="3"/>
      <c r="D530" s="35"/>
      <c r="E530" s="2"/>
    </row>
    <row r="531" s="15" customFormat="true" ht="12.75" hidden="false" customHeight="false" outlineLevel="0" collapsed="false">
      <c r="A531" s="1"/>
      <c r="B531" s="2"/>
      <c r="C531" s="3"/>
      <c r="D531" s="19"/>
      <c r="E531" s="20"/>
    </row>
    <row r="532" s="15" customFormat="true" ht="12" hidden="false" customHeight="false" outlineLevel="0" collapsed="false">
      <c r="A532" s="1"/>
      <c r="B532" s="2"/>
      <c r="C532" s="3"/>
      <c r="D532" s="35"/>
      <c r="E532" s="2"/>
    </row>
    <row r="533" s="15" customFormat="true" ht="12" hidden="false" customHeight="false" outlineLevel="0" collapsed="false">
      <c r="A533" s="1"/>
      <c r="B533" s="2"/>
      <c r="C533" s="3"/>
      <c r="D533" s="35"/>
      <c r="E533" s="2"/>
    </row>
    <row r="534" s="15" customFormat="true" ht="12" hidden="false" customHeight="false" outlineLevel="0" collapsed="false">
      <c r="A534" s="1"/>
      <c r="B534" s="2"/>
      <c r="C534" s="3"/>
      <c r="D534" s="35"/>
      <c r="E534" s="2"/>
    </row>
    <row r="535" s="15" customFormat="true" ht="12" hidden="false" customHeight="false" outlineLevel="0" collapsed="false">
      <c r="A535" s="1"/>
      <c r="B535" s="2"/>
      <c r="C535" s="3"/>
      <c r="D535" s="35"/>
      <c r="E535" s="2"/>
    </row>
    <row r="536" s="15" customFormat="true" ht="12.75" hidden="false" customHeight="false" outlineLevel="0" collapsed="false">
      <c r="A536" s="1"/>
      <c r="B536" s="2"/>
      <c r="C536" s="3"/>
      <c r="D536" s="19"/>
      <c r="E536" s="20"/>
    </row>
    <row r="537" s="15" customFormat="true" ht="12" hidden="false" customHeight="false" outlineLevel="0" collapsed="false">
      <c r="A537" s="1"/>
      <c r="B537" s="2"/>
      <c r="C537" s="3"/>
      <c r="D537" s="35"/>
      <c r="E537" s="2"/>
    </row>
    <row r="538" s="15" customFormat="true" ht="12" hidden="false" customHeight="false" outlineLevel="0" collapsed="false">
      <c r="A538" s="1"/>
      <c r="B538" s="2"/>
      <c r="C538" s="3"/>
      <c r="D538" s="35"/>
      <c r="E538" s="2"/>
    </row>
    <row r="539" s="15" customFormat="true" ht="12" hidden="false" customHeight="false" outlineLevel="0" collapsed="false">
      <c r="A539" s="1"/>
      <c r="B539" s="2"/>
      <c r="C539" s="3"/>
      <c r="D539" s="35"/>
      <c r="E539" s="2"/>
    </row>
    <row r="540" s="15" customFormat="true" ht="12" hidden="false" customHeight="false" outlineLevel="0" collapsed="false">
      <c r="A540" s="1"/>
      <c r="B540" s="2"/>
      <c r="C540" s="3"/>
      <c r="D540" s="35"/>
      <c r="E540" s="2"/>
    </row>
    <row r="541" s="15" customFormat="true" ht="12.75" hidden="false" customHeight="false" outlineLevel="0" collapsed="false">
      <c r="A541" s="1"/>
      <c r="B541" s="2"/>
      <c r="C541" s="3"/>
      <c r="D541" s="19"/>
      <c r="E541" s="20"/>
    </row>
    <row r="542" s="15" customFormat="true" ht="12" hidden="false" customHeight="false" outlineLevel="0" collapsed="false">
      <c r="A542" s="1"/>
      <c r="B542" s="2"/>
      <c r="C542" s="3"/>
      <c r="D542" s="35"/>
      <c r="E542" s="2"/>
    </row>
    <row r="543" s="15" customFormat="true" ht="12" hidden="false" customHeight="false" outlineLevel="0" collapsed="false">
      <c r="A543" s="1"/>
      <c r="B543" s="2"/>
      <c r="C543" s="3"/>
      <c r="D543" s="35"/>
      <c r="E543" s="2"/>
    </row>
    <row r="544" s="15" customFormat="true" ht="12" hidden="false" customHeight="false" outlineLevel="0" collapsed="false">
      <c r="A544" s="1"/>
      <c r="B544" s="2"/>
      <c r="C544" s="3"/>
      <c r="D544" s="35"/>
      <c r="E544" s="2"/>
    </row>
    <row r="545" s="15" customFormat="true" ht="12" hidden="false" customHeight="false" outlineLevel="0" collapsed="false">
      <c r="A545" s="1"/>
      <c r="B545" s="2"/>
      <c r="C545" s="3"/>
      <c r="D545" s="35"/>
      <c r="E545" s="2"/>
    </row>
    <row r="546" s="15" customFormat="true" ht="12.75" hidden="false" customHeight="false" outlineLevel="0" collapsed="false">
      <c r="A546" s="1"/>
      <c r="B546" s="2"/>
      <c r="C546" s="3"/>
      <c r="D546" s="19"/>
      <c r="E546" s="20"/>
    </row>
    <row r="547" s="15" customFormat="true" ht="12" hidden="false" customHeight="false" outlineLevel="0" collapsed="false">
      <c r="A547" s="1"/>
      <c r="B547" s="2"/>
      <c r="C547" s="3"/>
      <c r="D547" s="35"/>
      <c r="E547" s="2"/>
    </row>
    <row r="548" s="15" customFormat="true" ht="12" hidden="false" customHeight="false" outlineLevel="0" collapsed="false">
      <c r="A548" s="1"/>
      <c r="B548" s="2"/>
      <c r="C548" s="3"/>
      <c r="D548" s="35"/>
      <c r="E548" s="2"/>
    </row>
    <row r="549" s="15" customFormat="true" ht="12" hidden="false" customHeight="false" outlineLevel="0" collapsed="false">
      <c r="A549" s="1"/>
      <c r="B549" s="2"/>
      <c r="C549" s="3"/>
      <c r="D549" s="35"/>
      <c r="E549" s="2"/>
    </row>
    <row r="550" s="15" customFormat="true" ht="12" hidden="false" customHeight="false" outlineLevel="0" collapsed="false">
      <c r="A550" s="1"/>
      <c r="B550" s="2"/>
      <c r="C550" s="3"/>
      <c r="D550" s="35"/>
      <c r="E550" s="2"/>
    </row>
    <row r="551" s="15" customFormat="true" ht="12.75" hidden="false" customHeight="false" outlineLevel="0" collapsed="false">
      <c r="A551" s="1"/>
      <c r="B551" s="2"/>
      <c r="C551" s="3"/>
      <c r="D551" s="19"/>
      <c r="E551" s="20"/>
    </row>
    <row r="552" s="15" customFormat="true" ht="12" hidden="false" customHeight="false" outlineLevel="0" collapsed="false">
      <c r="A552" s="1"/>
      <c r="B552" s="2"/>
      <c r="C552" s="3"/>
      <c r="D552" s="35"/>
      <c r="E552" s="2"/>
    </row>
    <row r="553" s="15" customFormat="true" ht="12" hidden="false" customHeight="false" outlineLevel="0" collapsed="false">
      <c r="A553" s="1"/>
      <c r="B553" s="2"/>
      <c r="C553" s="3"/>
      <c r="D553" s="35"/>
      <c r="E553" s="2"/>
    </row>
    <row r="554" s="15" customFormat="true" ht="12" hidden="false" customHeight="false" outlineLevel="0" collapsed="false">
      <c r="A554" s="1"/>
      <c r="B554" s="2"/>
      <c r="C554" s="3"/>
      <c r="D554" s="35"/>
      <c r="E554" s="2"/>
    </row>
    <row r="555" s="15" customFormat="true" ht="12" hidden="false" customHeight="false" outlineLevel="0" collapsed="false">
      <c r="A555" s="1"/>
      <c r="B555" s="2"/>
      <c r="C555" s="3"/>
      <c r="D555" s="35"/>
      <c r="E555" s="2"/>
    </row>
    <row r="556" s="15" customFormat="true" ht="12.75" hidden="false" customHeight="false" outlineLevel="0" collapsed="false">
      <c r="A556" s="1"/>
      <c r="B556" s="2"/>
      <c r="C556" s="3"/>
      <c r="D556" s="19"/>
      <c r="E556" s="20"/>
    </row>
    <row r="557" s="15" customFormat="true" ht="12" hidden="false" customHeight="false" outlineLevel="0" collapsed="false">
      <c r="A557" s="1"/>
      <c r="B557" s="2"/>
      <c r="C557" s="3"/>
      <c r="D557" s="35"/>
      <c r="E557" s="2"/>
    </row>
    <row r="558" s="15" customFormat="true" ht="12" hidden="false" customHeight="false" outlineLevel="0" collapsed="false">
      <c r="A558" s="1"/>
      <c r="B558" s="2"/>
      <c r="C558" s="3"/>
      <c r="D558" s="35"/>
      <c r="E558" s="2"/>
    </row>
    <row r="559" s="15" customFormat="true" ht="12" hidden="false" customHeight="false" outlineLevel="0" collapsed="false">
      <c r="A559" s="1"/>
      <c r="B559" s="2"/>
      <c r="C559" s="3"/>
      <c r="D559" s="35"/>
      <c r="E559" s="2"/>
    </row>
    <row r="560" s="15" customFormat="true" ht="12" hidden="false" customHeight="false" outlineLevel="0" collapsed="false">
      <c r="A560" s="1"/>
      <c r="B560" s="2"/>
      <c r="C560" s="3"/>
      <c r="D560" s="35"/>
      <c r="E560" s="2"/>
    </row>
    <row r="561" s="15" customFormat="true" ht="12.75" hidden="false" customHeight="false" outlineLevel="0" collapsed="false">
      <c r="A561" s="1"/>
      <c r="B561" s="2"/>
      <c r="C561" s="3"/>
      <c r="D561" s="19"/>
      <c r="E561" s="20"/>
    </row>
    <row r="562" s="15" customFormat="true" ht="12" hidden="false" customHeight="false" outlineLevel="0" collapsed="false">
      <c r="A562" s="1"/>
      <c r="B562" s="2"/>
      <c r="C562" s="3"/>
      <c r="D562" s="35"/>
      <c r="E562" s="2"/>
    </row>
    <row r="563" s="15" customFormat="true" ht="12" hidden="false" customHeight="false" outlineLevel="0" collapsed="false">
      <c r="A563" s="1"/>
      <c r="B563" s="2"/>
      <c r="C563" s="3"/>
      <c r="D563" s="35"/>
      <c r="E563" s="2"/>
    </row>
    <row r="564" s="15" customFormat="true" ht="12" hidden="false" customHeight="false" outlineLevel="0" collapsed="false">
      <c r="A564" s="1"/>
      <c r="B564" s="2"/>
      <c r="C564" s="3"/>
      <c r="D564" s="35"/>
      <c r="E564" s="2"/>
    </row>
    <row r="565" s="15" customFormat="true" ht="12" hidden="false" customHeight="false" outlineLevel="0" collapsed="false">
      <c r="A565" s="1"/>
      <c r="B565" s="2"/>
      <c r="C565" s="3"/>
      <c r="D565" s="35"/>
      <c r="E565" s="2"/>
    </row>
    <row r="566" s="15" customFormat="true" ht="12.75" hidden="false" customHeight="false" outlineLevel="0" collapsed="false">
      <c r="A566" s="1"/>
      <c r="B566" s="2"/>
      <c r="C566" s="3"/>
      <c r="D566" s="19"/>
      <c r="E566" s="20"/>
    </row>
    <row r="567" s="15" customFormat="true" ht="12" hidden="false" customHeight="false" outlineLevel="0" collapsed="false">
      <c r="A567" s="1"/>
      <c r="B567" s="2"/>
      <c r="C567" s="3"/>
      <c r="D567" s="35"/>
      <c r="E567" s="2"/>
    </row>
    <row r="568" s="15" customFormat="true" ht="12" hidden="false" customHeight="false" outlineLevel="0" collapsed="false">
      <c r="A568" s="1"/>
      <c r="B568" s="2"/>
      <c r="C568" s="3"/>
      <c r="D568" s="35"/>
      <c r="E568" s="2"/>
    </row>
    <row r="569" s="15" customFormat="true" ht="12" hidden="false" customHeight="false" outlineLevel="0" collapsed="false">
      <c r="A569" s="1"/>
      <c r="B569" s="2"/>
      <c r="C569" s="3"/>
      <c r="D569" s="35"/>
      <c r="E569" s="2"/>
    </row>
    <row r="570" s="15" customFormat="true" ht="12" hidden="false" customHeight="false" outlineLevel="0" collapsed="false">
      <c r="A570" s="1"/>
      <c r="B570" s="2"/>
      <c r="C570" s="3"/>
      <c r="D570" s="35"/>
      <c r="E570" s="2"/>
    </row>
    <row r="571" s="15" customFormat="true" ht="12.75" hidden="false" customHeight="false" outlineLevel="0" collapsed="false">
      <c r="A571" s="1"/>
      <c r="B571" s="2"/>
      <c r="C571" s="3"/>
      <c r="D571" s="19"/>
      <c r="E571" s="20"/>
    </row>
    <row r="572" s="15" customFormat="true" ht="12" hidden="false" customHeight="false" outlineLevel="0" collapsed="false">
      <c r="A572" s="1"/>
      <c r="B572" s="2"/>
      <c r="C572" s="3"/>
      <c r="D572" s="35"/>
      <c r="E572" s="2"/>
    </row>
    <row r="573" s="15" customFormat="true" ht="12" hidden="false" customHeight="false" outlineLevel="0" collapsed="false">
      <c r="A573" s="1"/>
      <c r="B573" s="2"/>
      <c r="C573" s="3"/>
      <c r="D573" s="35"/>
      <c r="E573" s="2"/>
    </row>
    <row r="574" s="15" customFormat="true" ht="12" hidden="false" customHeight="false" outlineLevel="0" collapsed="false">
      <c r="A574" s="1"/>
      <c r="B574" s="2"/>
      <c r="C574" s="3"/>
      <c r="D574" s="35"/>
      <c r="E574" s="2"/>
    </row>
    <row r="575" s="15" customFormat="true" ht="12" hidden="false" customHeight="false" outlineLevel="0" collapsed="false">
      <c r="A575" s="1"/>
      <c r="B575" s="2"/>
      <c r="C575" s="3"/>
      <c r="D575" s="35"/>
      <c r="E575" s="2"/>
    </row>
    <row r="576" s="15" customFormat="true" ht="12.75" hidden="false" customHeight="false" outlineLevel="0" collapsed="false">
      <c r="A576" s="1"/>
      <c r="B576" s="2"/>
      <c r="C576" s="3"/>
      <c r="D576" s="19"/>
      <c r="E576" s="20"/>
    </row>
    <row r="577" s="15" customFormat="true" ht="12" hidden="false" customHeight="false" outlineLevel="0" collapsed="false">
      <c r="A577" s="1"/>
      <c r="B577" s="2"/>
      <c r="C577" s="3"/>
      <c r="D577" s="35"/>
      <c r="E577" s="2"/>
    </row>
    <row r="578" s="15" customFormat="true" ht="12" hidden="false" customHeight="false" outlineLevel="0" collapsed="false">
      <c r="A578" s="1"/>
      <c r="B578" s="2"/>
      <c r="C578" s="3"/>
      <c r="D578" s="35"/>
      <c r="E578" s="2"/>
    </row>
    <row r="579" s="15" customFormat="true" ht="12" hidden="false" customHeight="false" outlineLevel="0" collapsed="false">
      <c r="A579" s="1"/>
      <c r="B579" s="2"/>
      <c r="C579" s="3"/>
      <c r="D579" s="35"/>
      <c r="E579" s="2"/>
    </row>
    <row r="580" s="15" customFormat="true" ht="12" hidden="false" customHeight="false" outlineLevel="0" collapsed="false">
      <c r="A580" s="1"/>
      <c r="B580" s="2"/>
      <c r="C580" s="3"/>
      <c r="D580" s="35"/>
      <c r="E580" s="2"/>
    </row>
    <row r="581" s="15" customFormat="true" ht="12.75" hidden="false" customHeight="false" outlineLevel="0" collapsed="false">
      <c r="A581" s="1"/>
      <c r="B581" s="2"/>
      <c r="C581" s="3"/>
      <c r="D581" s="19"/>
      <c r="E581" s="20"/>
    </row>
    <row r="582" s="15" customFormat="true" ht="12" hidden="false" customHeight="false" outlineLevel="0" collapsed="false">
      <c r="A582" s="1"/>
      <c r="B582" s="2"/>
      <c r="C582" s="3"/>
      <c r="D582" s="35"/>
      <c r="E582" s="2"/>
    </row>
    <row r="583" s="15" customFormat="true" ht="12" hidden="false" customHeight="false" outlineLevel="0" collapsed="false">
      <c r="A583" s="1"/>
      <c r="B583" s="2"/>
      <c r="C583" s="3"/>
      <c r="D583" s="35"/>
      <c r="E583" s="2"/>
    </row>
    <row r="584" s="15" customFormat="true" ht="12" hidden="false" customHeight="false" outlineLevel="0" collapsed="false">
      <c r="A584" s="1"/>
      <c r="B584" s="2"/>
      <c r="C584" s="3"/>
      <c r="D584" s="35"/>
      <c r="E584" s="2"/>
    </row>
    <row r="585" s="15" customFormat="true" ht="12" hidden="false" customHeight="false" outlineLevel="0" collapsed="false">
      <c r="A585" s="1"/>
      <c r="B585" s="2"/>
      <c r="C585" s="3"/>
      <c r="D585" s="35"/>
      <c r="E585" s="2"/>
    </row>
    <row r="586" s="15" customFormat="true" ht="12.75" hidden="false" customHeight="false" outlineLevel="0" collapsed="false">
      <c r="A586" s="1"/>
      <c r="B586" s="2"/>
      <c r="C586" s="3"/>
      <c r="D586" s="19"/>
      <c r="E586" s="20"/>
    </row>
    <row r="587" s="15" customFormat="true" ht="12" hidden="false" customHeight="false" outlineLevel="0" collapsed="false">
      <c r="A587" s="1"/>
      <c r="B587" s="2"/>
      <c r="C587" s="3"/>
      <c r="D587" s="35"/>
      <c r="E587" s="2"/>
    </row>
    <row r="588" s="15" customFormat="true" ht="12" hidden="false" customHeight="false" outlineLevel="0" collapsed="false">
      <c r="A588" s="1"/>
      <c r="B588" s="2"/>
      <c r="C588" s="3"/>
      <c r="D588" s="35"/>
      <c r="E588" s="2"/>
    </row>
    <row r="589" s="15" customFormat="true" ht="12" hidden="false" customHeight="false" outlineLevel="0" collapsed="false">
      <c r="A589" s="1"/>
      <c r="B589" s="2"/>
      <c r="C589" s="3"/>
      <c r="D589" s="35"/>
      <c r="E589" s="2"/>
    </row>
    <row r="590" s="15" customFormat="true" ht="12" hidden="false" customHeight="false" outlineLevel="0" collapsed="false">
      <c r="A590" s="1"/>
      <c r="B590" s="2"/>
      <c r="C590" s="3"/>
      <c r="D590" s="35"/>
      <c r="E590" s="2"/>
    </row>
    <row r="591" s="15" customFormat="true" ht="12.75" hidden="false" customHeight="false" outlineLevel="0" collapsed="false">
      <c r="A591" s="1"/>
      <c r="B591" s="2"/>
      <c r="C591" s="3"/>
      <c r="D591" s="19"/>
      <c r="E591" s="20"/>
    </row>
    <row r="592" s="15" customFormat="true" ht="12" hidden="false" customHeight="false" outlineLevel="0" collapsed="false">
      <c r="A592" s="1"/>
      <c r="B592" s="2"/>
      <c r="C592" s="3"/>
      <c r="D592" s="35"/>
      <c r="E592" s="2"/>
    </row>
    <row r="593" s="15" customFormat="true" ht="12" hidden="false" customHeight="false" outlineLevel="0" collapsed="false">
      <c r="A593" s="1"/>
      <c r="B593" s="2"/>
      <c r="C593" s="3"/>
      <c r="D593" s="35"/>
      <c r="E593" s="2"/>
    </row>
    <row r="594" s="15" customFormat="true" ht="12" hidden="false" customHeight="false" outlineLevel="0" collapsed="false">
      <c r="A594" s="1"/>
      <c r="B594" s="2"/>
      <c r="C594" s="3"/>
      <c r="D594" s="35"/>
      <c r="E594" s="2"/>
    </row>
    <row r="595" s="15" customFormat="true" ht="12" hidden="false" customHeight="false" outlineLevel="0" collapsed="false">
      <c r="A595" s="1"/>
      <c r="B595" s="2"/>
      <c r="C595" s="3"/>
      <c r="D595" s="35"/>
      <c r="E595" s="2"/>
    </row>
    <row r="596" s="15" customFormat="true" ht="12.75" hidden="false" customHeight="false" outlineLevel="0" collapsed="false">
      <c r="A596" s="1"/>
      <c r="B596" s="2"/>
      <c r="C596" s="3"/>
      <c r="D596" s="19"/>
      <c r="E596" s="20"/>
    </row>
    <row r="597" s="15" customFormat="true" ht="12" hidden="false" customHeight="false" outlineLevel="0" collapsed="false">
      <c r="A597" s="1"/>
      <c r="B597" s="2"/>
      <c r="C597" s="3"/>
      <c r="D597" s="35"/>
      <c r="E597" s="2"/>
    </row>
    <row r="598" s="15" customFormat="true" ht="12" hidden="false" customHeight="false" outlineLevel="0" collapsed="false">
      <c r="A598" s="1"/>
      <c r="B598" s="2"/>
      <c r="C598" s="3"/>
      <c r="D598" s="35"/>
      <c r="E598" s="2"/>
    </row>
    <row r="599" s="15" customFormat="true" ht="12" hidden="false" customHeight="false" outlineLevel="0" collapsed="false">
      <c r="A599" s="1"/>
      <c r="B599" s="2"/>
      <c r="C599" s="3"/>
      <c r="D599" s="35"/>
      <c r="E599" s="2"/>
    </row>
    <row r="600" s="15" customFormat="true" ht="12" hidden="false" customHeight="false" outlineLevel="0" collapsed="false">
      <c r="A600" s="1"/>
      <c r="B600" s="2"/>
      <c r="C600" s="3"/>
      <c r="D600" s="35"/>
      <c r="E600" s="2"/>
    </row>
    <row r="601" s="15" customFormat="true" ht="12.75" hidden="false" customHeight="false" outlineLevel="0" collapsed="false">
      <c r="A601" s="1"/>
      <c r="B601" s="2"/>
      <c r="C601" s="3"/>
      <c r="D601" s="19"/>
      <c r="E601" s="20"/>
    </row>
    <row r="602" s="15" customFormat="true" ht="12" hidden="false" customHeight="false" outlineLevel="0" collapsed="false">
      <c r="A602" s="1"/>
      <c r="B602" s="2"/>
      <c r="C602" s="3"/>
      <c r="D602" s="35"/>
      <c r="E602" s="2"/>
    </row>
    <row r="603" s="15" customFormat="true" ht="12" hidden="false" customHeight="false" outlineLevel="0" collapsed="false">
      <c r="A603" s="1"/>
      <c r="B603" s="2"/>
      <c r="C603" s="3"/>
      <c r="D603" s="35"/>
      <c r="E603" s="2"/>
    </row>
    <row r="604" s="15" customFormat="true" ht="12" hidden="false" customHeight="false" outlineLevel="0" collapsed="false">
      <c r="A604" s="1"/>
      <c r="B604" s="2"/>
      <c r="C604" s="3"/>
      <c r="D604" s="35"/>
      <c r="E604" s="2"/>
    </row>
    <row r="605" s="15" customFormat="true" ht="12" hidden="false" customHeight="false" outlineLevel="0" collapsed="false">
      <c r="A605" s="1"/>
      <c r="B605" s="2"/>
      <c r="C605" s="3"/>
      <c r="D605" s="35"/>
      <c r="E605" s="2"/>
    </row>
    <row r="606" s="15" customFormat="true" ht="12.75" hidden="false" customHeight="false" outlineLevel="0" collapsed="false">
      <c r="A606" s="1"/>
      <c r="B606" s="2"/>
      <c r="C606" s="3"/>
      <c r="D606" s="19"/>
      <c r="E606" s="20"/>
    </row>
    <row r="607" s="15" customFormat="true" ht="12" hidden="false" customHeight="false" outlineLevel="0" collapsed="false">
      <c r="A607" s="1"/>
      <c r="B607" s="2"/>
      <c r="C607" s="3"/>
      <c r="D607" s="35"/>
      <c r="E607" s="2"/>
    </row>
    <row r="608" s="15" customFormat="true" ht="12" hidden="false" customHeight="false" outlineLevel="0" collapsed="false">
      <c r="A608" s="1"/>
      <c r="B608" s="2"/>
      <c r="C608" s="3"/>
      <c r="D608" s="35"/>
      <c r="E608" s="2"/>
    </row>
    <row r="609" s="15" customFormat="true" ht="12" hidden="false" customHeight="false" outlineLevel="0" collapsed="false">
      <c r="A609" s="1"/>
      <c r="B609" s="2"/>
      <c r="C609" s="3"/>
      <c r="D609" s="35"/>
      <c r="E609" s="2"/>
    </row>
    <row r="610" s="15" customFormat="true" ht="12" hidden="false" customHeight="false" outlineLevel="0" collapsed="false">
      <c r="A610" s="1"/>
      <c r="B610" s="2"/>
      <c r="C610" s="3"/>
      <c r="D610" s="35"/>
      <c r="E610" s="2"/>
    </row>
    <row r="611" s="15" customFormat="true" ht="12.75" hidden="false" customHeight="false" outlineLevel="0" collapsed="false">
      <c r="A611" s="1"/>
      <c r="B611" s="2"/>
      <c r="C611" s="3"/>
      <c r="D611" s="19"/>
      <c r="E611" s="20"/>
    </row>
    <row r="612" s="15" customFormat="true" ht="12" hidden="false" customHeight="false" outlineLevel="0" collapsed="false">
      <c r="A612" s="1"/>
      <c r="B612" s="2"/>
      <c r="C612" s="3"/>
      <c r="D612" s="35"/>
      <c r="E612" s="2"/>
    </row>
    <row r="613" s="15" customFormat="true" ht="12" hidden="false" customHeight="false" outlineLevel="0" collapsed="false">
      <c r="A613" s="1"/>
      <c r="B613" s="2"/>
      <c r="C613" s="3"/>
      <c r="D613" s="35"/>
      <c r="E613" s="2"/>
    </row>
    <row r="614" s="15" customFormat="true" ht="12" hidden="false" customHeight="false" outlineLevel="0" collapsed="false">
      <c r="A614" s="1"/>
      <c r="B614" s="2"/>
      <c r="C614" s="3"/>
      <c r="D614" s="35"/>
      <c r="E614" s="2"/>
    </row>
    <row r="615" s="15" customFormat="true" ht="12" hidden="false" customHeight="false" outlineLevel="0" collapsed="false">
      <c r="A615" s="1"/>
      <c r="B615" s="2"/>
      <c r="C615" s="3"/>
      <c r="D615" s="35"/>
      <c r="E615" s="2"/>
    </row>
    <row r="616" s="15" customFormat="true" ht="12.75" hidden="false" customHeight="false" outlineLevel="0" collapsed="false">
      <c r="A616" s="1"/>
      <c r="B616" s="2"/>
      <c r="C616" s="3"/>
      <c r="D616" s="19"/>
      <c r="E616" s="20"/>
    </row>
    <row r="617" s="15" customFormat="true" ht="12" hidden="false" customHeight="false" outlineLevel="0" collapsed="false">
      <c r="A617" s="1"/>
      <c r="B617" s="2"/>
      <c r="C617" s="3"/>
      <c r="D617" s="35"/>
      <c r="E617" s="2"/>
    </row>
    <row r="618" s="15" customFormat="true" ht="12" hidden="false" customHeight="false" outlineLevel="0" collapsed="false">
      <c r="A618" s="1"/>
      <c r="B618" s="2"/>
      <c r="C618" s="3"/>
      <c r="D618" s="35"/>
      <c r="E618" s="2"/>
    </row>
    <row r="619" s="15" customFormat="true" ht="12" hidden="false" customHeight="false" outlineLevel="0" collapsed="false">
      <c r="A619" s="1"/>
      <c r="B619" s="2"/>
      <c r="C619" s="3"/>
      <c r="D619" s="35"/>
      <c r="E619" s="2"/>
    </row>
    <row r="620" s="15" customFormat="true" ht="12" hidden="false" customHeight="false" outlineLevel="0" collapsed="false">
      <c r="A620" s="1"/>
      <c r="B620" s="2"/>
      <c r="C620" s="3"/>
      <c r="D620" s="35"/>
      <c r="E620" s="2"/>
    </row>
    <row r="621" s="15" customFormat="true" ht="12.75" hidden="false" customHeight="false" outlineLevel="0" collapsed="false">
      <c r="A621" s="1"/>
      <c r="B621" s="2"/>
      <c r="C621" s="3"/>
      <c r="D621" s="19"/>
      <c r="E621" s="20"/>
    </row>
    <row r="622" s="15" customFormat="true" ht="12" hidden="false" customHeight="false" outlineLevel="0" collapsed="false">
      <c r="A622" s="1"/>
      <c r="B622" s="2"/>
      <c r="C622" s="3"/>
      <c r="D622" s="35"/>
      <c r="E622" s="2"/>
    </row>
    <row r="623" s="15" customFormat="true" ht="12" hidden="false" customHeight="false" outlineLevel="0" collapsed="false">
      <c r="A623" s="1"/>
      <c r="B623" s="2"/>
      <c r="C623" s="3"/>
      <c r="D623" s="35"/>
      <c r="E623" s="2"/>
    </row>
    <row r="624" s="15" customFormat="true" ht="12" hidden="false" customHeight="false" outlineLevel="0" collapsed="false">
      <c r="A624" s="1"/>
      <c r="B624" s="2"/>
      <c r="C624" s="3"/>
      <c r="D624" s="35"/>
      <c r="E624" s="2"/>
    </row>
    <row r="625" s="15" customFormat="true" ht="12" hidden="false" customHeight="false" outlineLevel="0" collapsed="false">
      <c r="A625" s="1"/>
      <c r="B625" s="2"/>
      <c r="C625" s="3"/>
      <c r="D625" s="35"/>
      <c r="E625" s="2"/>
    </row>
    <row r="626" s="15" customFormat="true" ht="12.75" hidden="false" customHeight="false" outlineLevel="0" collapsed="false">
      <c r="A626" s="1"/>
      <c r="B626" s="2"/>
      <c r="C626" s="3"/>
      <c r="D626" s="19"/>
      <c r="E626" s="20"/>
    </row>
    <row r="627" s="15" customFormat="true" ht="12" hidden="false" customHeight="false" outlineLevel="0" collapsed="false">
      <c r="A627" s="1"/>
      <c r="B627" s="2"/>
      <c r="C627" s="3"/>
      <c r="D627" s="35"/>
      <c r="E627" s="2"/>
    </row>
    <row r="628" s="15" customFormat="true" ht="12" hidden="false" customHeight="false" outlineLevel="0" collapsed="false">
      <c r="A628" s="1"/>
      <c r="B628" s="2"/>
      <c r="C628" s="3"/>
      <c r="D628" s="35"/>
      <c r="E628" s="2"/>
    </row>
    <row r="629" s="15" customFormat="true" ht="12" hidden="false" customHeight="false" outlineLevel="0" collapsed="false">
      <c r="A629" s="1"/>
      <c r="B629" s="2"/>
      <c r="C629" s="3"/>
      <c r="D629" s="35"/>
      <c r="E629" s="2"/>
    </row>
    <row r="630" s="15" customFormat="true" ht="12" hidden="false" customHeight="false" outlineLevel="0" collapsed="false">
      <c r="A630" s="1"/>
      <c r="B630" s="2"/>
      <c r="C630" s="3"/>
      <c r="D630" s="35"/>
      <c r="E630" s="2"/>
    </row>
    <row r="631" s="15" customFormat="true" ht="12.75" hidden="false" customHeight="false" outlineLevel="0" collapsed="false">
      <c r="A631" s="1"/>
      <c r="B631" s="2"/>
      <c r="C631" s="3"/>
      <c r="D631" s="19"/>
      <c r="E631" s="20"/>
    </row>
    <row r="632" s="15" customFormat="true" ht="12" hidden="false" customHeight="false" outlineLevel="0" collapsed="false">
      <c r="A632" s="1"/>
      <c r="B632" s="2"/>
      <c r="C632" s="3"/>
      <c r="D632" s="35"/>
      <c r="E632" s="2"/>
    </row>
    <row r="633" s="15" customFormat="true" ht="12" hidden="false" customHeight="false" outlineLevel="0" collapsed="false">
      <c r="A633" s="1"/>
      <c r="B633" s="2"/>
      <c r="C633" s="3"/>
      <c r="D633" s="35"/>
      <c r="E633" s="2"/>
    </row>
    <row r="634" s="15" customFormat="true" ht="12" hidden="false" customHeight="false" outlineLevel="0" collapsed="false">
      <c r="A634" s="1"/>
      <c r="B634" s="2"/>
      <c r="C634" s="3"/>
      <c r="D634" s="35"/>
      <c r="E634" s="2"/>
    </row>
    <row r="635" s="15" customFormat="true" ht="12" hidden="false" customHeight="false" outlineLevel="0" collapsed="false">
      <c r="A635" s="1"/>
      <c r="B635" s="2"/>
      <c r="C635" s="3"/>
      <c r="D635" s="35"/>
      <c r="E635" s="2"/>
    </row>
    <row r="636" s="15" customFormat="true" ht="12.75" hidden="false" customHeight="false" outlineLevel="0" collapsed="false">
      <c r="A636" s="1"/>
      <c r="B636" s="2"/>
      <c r="C636" s="3"/>
      <c r="D636" s="19"/>
      <c r="E636" s="20"/>
    </row>
    <row r="637" s="15" customFormat="true" ht="12" hidden="false" customHeight="false" outlineLevel="0" collapsed="false">
      <c r="A637" s="1"/>
      <c r="B637" s="2"/>
      <c r="C637" s="3"/>
      <c r="D637" s="35"/>
      <c r="E637" s="2"/>
    </row>
    <row r="638" s="15" customFormat="true" ht="12" hidden="false" customHeight="false" outlineLevel="0" collapsed="false">
      <c r="A638" s="1"/>
      <c r="B638" s="2"/>
      <c r="C638" s="3"/>
      <c r="D638" s="35"/>
      <c r="E638" s="2"/>
    </row>
    <row r="639" s="15" customFormat="true" ht="12" hidden="false" customHeight="false" outlineLevel="0" collapsed="false">
      <c r="A639" s="1"/>
      <c r="B639" s="2"/>
      <c r="C639" s="3"/>
      <c r="D639" s="35"/>
      <c r="E639" s="2"/>
    </row>
    <row r="640" s="15" customFormat="true" ht="12" hidden="false" customHeight="false" outlineLevel="0" collapsed="false">
      <c r="A640" s="1"/>
      <c r="B640" s="2"/>
      <c r="C640" s="3"/>
      <c r="D640" s="35"/>
      <c r="E640" s="2"/>
    </row>
    <row r="641" s="15" customFormat="true" ht="12.75" hidden="false" customHeight="false" outlineLevel="0" collapsed="false">
      <c r="A641" s="1"/>
      <c r="B641" s="2"/>
      <c r="C641" s="3"/>
      <c r="D641" s="19"/>
      <c r="E641" s="20"/>
    </row>
    <row r="642" s="15" customFormat="true" ht="12" hidden="false" customHeight="false" outlineLevel="0" collapsed="false">
      <c r="A642" s="1"/>
      <c r="B642" s="2"/>
      <c r="C642" s="3"/>
      <c r="D642" s="35"/>
      <c r="E642" s="2"/>
    </row>
    <row r="643" s="15" customFormat="true" ht="12" hidden="false" customHeight="false" outlineLevel="0" collapsed="false">
      <c r="A643" s="1"/>
      <c r="B643" s="2"/>
      <c r="C643" s="3"/>
      <c r="D643" s="35"/>
      <c r="E643" s="2"/>
    </row>
    <row r="644" s="15" customFormat="true" ht="12" hidden="false" customHeight="false" outlineLevel="0" collapsed="false">
      <c r="A644" s="1"/>
      <c r="B644" s="2"/>
      <c r="C644" s="3"/>
      <c r="D644" s="35"/>
      <c r="E644" s="2"/>
    </row>
    <row r="645" s="15" customFormat="true" ht="12" hidden="false" customHeight="false" outlineLevel="0" collapsed="false">
      <c r="A645" s="1"/>
      <c r="B645" s="2"/>
      <c r="C645" s="3"/>
      <c r="D645" s="35"/>
      <c r="E645" s="2"/>
    </row>
    <row r="646" s="15" customFormat="true" ht="12.75" hidden="false" customHeight="false" outlineLevel="0" collapsed="false">
      <c r="A646" s="1"/>
      <c r="B646" s="2"/>
      <c r="C646" s="3"/>
      <c r="D646" s="19"/>
      <c r="E646" s="20"/>
    </row>
    <row r="647" s="15" customFormat="true" ht="12" hidden="false" customHeight="false" outlineLevel="0" collapsed="false">
      <c r="A647" s="1"/>
      <c r="B647" s="2"/>
      <c r="C647" s="3"/>
      <c r="D647" s="35"/>
      <c r="E647" s="2"/>
    </row>
    <row r="648" s="15" customFormat="true" ht="12" hidden="false" customHeight="false" outlineLevel="0" collapsed="false">
      <c r="A648" s="1"/>
      <c r="B648" s="2"/>
      <c r="C648" s="3"/>
      <c r="D648" s="35"/>
      <c r="E648" s="2"/>
    </row>
    <row r="649" s="15" customFormat="true" ht="12" hidden="false" customHeight="false" outlineLevel="0" collapsed="false">
      <c r="A649" s="1"/>
      <c r="B649" s="2"/>
      <c r="C649" s="3"/>
      <c r="D649" s="35"/>
      <c r="E649" s="2"/>
    </row>
    <row r="650" s="15" customFormat="true" ht="12" hidden="false" customHeight="false" outlineLevel="0" collapsed="false">
      <c r="A650" s="1"/>
      <c r="B650" s="2"/>
      <c r="C650" s="3"/>
      <c r="D650" s="35"/>
      <c r="E650" s="2"/>
    </row>
    <row r="651" s="15" customFormat="true" ht="12.75" hidden="false" customHeight="false" outlineLevel="0" collapsed="false">
      <c r="A651" s="1"/>
      <c r="B651" s="2"/>
      <c r="C651" s="3"/>
      <c r="D651" s="19"/>
      <c r="E651" s="20"/>
    </row>
    <row r="652" s="15" customFormat="true" ht="12" hidden="false" customHeight="false" outlineLevel="0" collapsed="false">
      <c r="A652" s="1"/>
      <c r="B652" s="2"/>
      <c r="C652" s="3"/>
      <c r="D652" s="35"/>
      <c r="E652" s="2"/>
    </row>
    <row r="653" s="15" customFormat="true" ht="12" hidden="false" customHeight="false" outlineLevel="0" collapsed="false">
      <c r="A653" s="1"/>
      <c r="B653" s="2"/>
      <c r="C653" s="3"/>
      <c r="D653" s="35"/>
      <c r="E653" s="2"/>
    </row>
    <row r="654" s="15" customFormat="true" ht="12" hidden="false" customHeight="false" outlineLevel="0" collapsed="false">
      <c r="A654" s="1"/>
      <c r="B654" s="2"/>
      <c r="C654" s="3"/>
      <c r="D654" s="35"/>
      <c r="E654" s="2"/>
    </row>
    <row r="655" s="15" customFormat="true" ht="12" hidden="false" customHeight="false" outlineLevel="0" collapsed="false">
      <c r="A655" s="1"/>
      <c r="B655" s="2"/>
      <c r="C655" s="3"/>
      <c r="D655" s="35"/>
      <c r="E655" s="2"/>
    </row>
    <row r="656" s="15" customFormat="true" ht="12.75" hidden="false" customHeight="false" outlineLevel="0" collapsed="false">
      <c r="A656" s="1"/>
      <c r="B656" s="2"/>
      <c r="C656" s="3"/>
      <c r="D656" s="19"/>
      <c r="E656" s="20"/>
    </row>
    <row r="657" s="15" customFormat="true" ht="12" hidden="false" customHeight="false" outlineLevel="0" collapsed="false">
      <c r="A657" s="1"/>
      <c r="B657" s="2"/>
      <c r="C657" s="3"/>
      <c r="D657" s="35"/>
      <c r="E657" s="2"/>
    </row>
    <row r="658" s="15" customFormat="true" ht="12" hidden="false" customHeight="false" outlineLevel="0" collapsed="false">
      <c r="A658" s="1"/>
      <c r="B658" s="2"/>
      <c r="C658" s="3"/>
      <c r="D658" s="35"/>
      <c r="E658" s="2"/>
    </row>
    <row r="659" s="15" customFormat="true" ht="12" hidden="false" customHeight="false" outlineLevel="0" collapsed="false">
      <c r="A659" s="1"/>
      <c r="B659" s="2"/>
      <c r="C659" s="3"/>
      <c r="D659" s="35"/>
      <c r="E659" s="2"/>
    </row>
    <row r="660" s="15" customFormat="true" ht="12" hidden="false" customHeight="false" outlineLevel="0" collapsed="false">
      <c r="A660" s="1"/>
      <c r="B660" s="2"/>
      <c r="C660" s="3"/>
      <c r="D660" s="35"/>
      <c r="E660" s="2"/>
    </row>
    <row r="661" s="15" customFormat="true" ht="12.75" hidden="false" customHeight="false" outlineLevel="0" collapsed="false">
      <c r="A661" s="1"/>
      <c r="B661" s="2"/>
      <c r="C661" s="3"/>
      <c r="D661" s="19"/>
      <c r="E661" s="20"/>
    </row>
    <row r="662" s="15" customFormat="true" ht="12" hidden="false" customHeight="false" outlineLevel="0" collapsed="false">
      <c r="A662" s="1"/>
      <c r="B662" s="2"/>
      <c r="C662" s="3"/>
      <c r="D662" s="35"/>
      <c r="E662" s="2"/>
    </row>
    <row r="663" s="15" customFormat="true" ht="12" hidden="false" customHeight="false" outlineLevel="0" collapsed="false">
      <c r="A663" s="1"/>
      <c r="B663" s="2"/>
      <c r="C663" s="3"/>
      <c r="D663" s="35"/>
      <c r="E663" s="2"/>
    </row>
    <row r="664" s="15" customFormat="true" ht="12" hidden="false" customHeight="false" outlineLevel="0" collapsed="false">
      <c r="A664" s="1"/>
      <c r="B664" s="2"/>
      <c r="C664" s="3"/>
      <c r="D664" s="35"/>
      <c r="E664" s="2"/>
    </row>
    <row r="665" s="15" customFormat="true" ht="12" hidden="false" customHeight="false" outlineLevel="0" collapsed="false">
      <c r="A665" s="1"/>
      <c r="B665" s="2"/>
      <c r="C665" s="3"/>
      <c r="D665" s="35"/>
      <c r="E665" s="2"/>
    </row>
    <row r="666" s="15" customFormat="true" ht="12.75" hidden="false" customHeight="false" outlineLevel="0" collapsed="false">
      <c r="A666" s="1"/>
      <c r="B666" s="2"/>
      <c r="C666" s="3"/>
      <c r="D666" s="19"/>
      <c r="E666" s="20"/>
    </row>
    <row r="667" s="15" customFormat="true" ht="12" hidden="false" customHeight="false" outlineLevel="0" collapsed="false">
      <c r="A667" s="1"/>
      <c r="B667" s="2"/>
      <c r="C667" s="3"/>
      <c r="D667" s="35"/>
      <c r="E667" s="2"/>
    </row>
    <row r="668" s="15" customFormat="true" ht="12" hidden="false" customHeight="false" outlineLevel="0" collapsed="false">
      <c r="A668" s="1"/>
      <c r="B668" s="2"/>
      <c r="C668" s="3"/>
      <c r="D668" s="35"/>
      <c r="E668" s="2"/>
    </row>
    <row r="669" s="15" customFormat="true" ht="12" hidden="false" customHeight="false" outlineLevel="0" collapsed="false">
      <c r="A669" s="1"/>
      <c r="B669" s="2"/>
      <c r="C669" s="3"/>
      <c r="D669" s="35"/>
      <c r="E669" s="2"/>
    </row>
    <row r="670" s="15" customFormat="true" ht="12" hidden="false" customHeight="false" outlineLevel="0" collapsed="false">
      <c r="A670" s="1"/>
      <c r="B670" s="2"/>
      <c r="C670" s="3"/>
      <c r="D670" s="35"/>
      <c r="E670" s="2"/>
    </row>
    <row r="671" s="15" customFormat="true" ht="12.75" hidden="false" customHeight="false" outlineLevel="0" collapsed="false">
      <c r="A671" s="1"/>
      <c r="B671" s="2"/>
      <c r="C671" s="3"/>
      <c r="D671" s="19"/>
      <c r="E671" s="20"/>
    </row>
    <row r="672" s="15" customFormat="true" ht="12" hidden="false" customHeight="false" outlineLevel="0" collapsed="false">
      <c r="A672" s="1"/>
      <c r="B672" s="2"/>
      <c r="C672" s="3"/>
      <c r="D672" s="35"/>
      <c r="E672" s="2"/>
    </row>
    <row r="673" s="15" customFormat="true" ht="12" hidden="false" customHeight="false" outlineLevel="0" collapsed="false">
      <c r="A673" s="1"/>
      <c r="B673" s="2"/>
      <c r="C673" s="3"/>
      <c r="D673" s="35"/>
      <c r="E673" s="2"/>
    </row>
    <row r="674" s="15" customFormat="true" ht="12" hidden="false" customHeight="false" outlineLevel="0" collapsed="false">
      <c r="A674" s="1"/>
      <c r="B674" s="2"/>
      <c r="C674" s="3"/>
      <c r="D674" s="35"/>
      <c r="E674" s="2"/>
    </row>
    <row r="675" s="15" customFormat="true" ht="12" hidden="false" customHeight="false" outlineLevel="0" collapsed="false">
      <c r="A675" s="1"/>
      <c r="B675" s="2"/>
      <c r="C675" s="3"/>
      <c r="D675" s="35"/>
      <c r="E675" s="2"/>
    </row>
    <row r="676" s="15" customFormat="true" ht="12.75" hidden="false" customHeight="false" outlineLevel="0" collapsed="false">
      <c r="A676" s="1"/>
      <c r="B676" s="2"/>
      <c r="C676" s="3"/>
      <c r="D676" s="19"/>
      <c r="E676" s="20"/>
    </row>
    <row r="677" s="15" customFormat="true" ht="12" hidden="false" customHeight="false" outlineLevel="0" collapsed="false">
      <c r="A677" s="1"/>
      <c r="B677" s="2"/>
      <c r="C677" s="3"/>
      <c r="D677" s="35"/>
      <c r="E677" s="2"/>
    </row>
    <row r="678" s="15" customFormat="true" ht="12" hidden="false" customHeight="false" outlineLevel="0" collapsed="false">
      <c r="A678" s="1"/>
      <c r="B678" s="2"/>
      <c r="C678" s="3"/>
      <c r="D678" s="35"/>
      <c r="E678" s="2"/>
    </row>
    <row r="679" s="15" customFormat="true" ht="12" hidden="false" customHeight="false" outlineLevel="0" collapsed="false">
      <c r="A679" s="1"/>
      <c r="B679" s="2"/>
      <c r="C679" s="3"/>
      <c r="D679" s="35"/>
      <c r="E679" s="2"/>
    </row>
    <row r="680" s="15" customFormat="true" ht="12" hidden="false" customHeight="false" outlineLevel="0" collapsed="false">
      <c r="A680" s="1"/>
      <c r="B680" s="2"/>
      <c r="C680" s="3"/>
      <c r="D680" s="35"/>
      <c r="E680" s="2"/>
    </row>
    <row r="681" s="15" customFormat="true" ht="12.75" hidden="false" customHeight="false" outlineLevel="0" collapsed="false">
      <c r="A681" s="1"/>
      <c r="B681" s="2"/>
      <c r="C681" s="3"/>
      <c r="D681" s="19"/>
      <c r="E681" s="20"/>
    </row>
    <row r="682" s="15" customFormat="true" ht="12" hidden="false" customHeight="false" outlineLevel="0" collapsed="false">
      <c r="A682" s="1"/>
      <c r="B682" s="2"/>
      <c r="C682" s="3"/>
      <c r="D682" s="35"/>
      <c r="E682" s="2"/>
    </row>
    <row r="683" s="15" customFormat="true" ht="12" hidden="false" customHeight="false" outlineLevel="0" collapsed="false">
      <c r="A683" s="1"/>
      <c r="B683" s="2"/>
      <c r="C683" s="3"/>
      <c r="D683" s="35"/>
      <c r="E683" s="2"/>
    </row>
    <row r="684" s="15" customFormat="true" ht="12" hidden="false" customHeight="false" outlineLevel="0" collapsed="false">
      <c r="A684" s="1"/>
      <c r="B684" s="2"/>
      <c r="C684" s="3"/>
      <c r="D684" s="35"/>
      <c r="E684" s="2"/>
    </row>
    <row r="685" s="15" customFormat="true" ht="12" hidden="false" customHeight="false" outlineLevel="0" collapsed="false">
      <c r="A685" s="1"/>
      <c r="B685" s="2"/>
      <c r="C685" s="3"/>
      <c r="D685" s="35"/>
      <c r="E685" s="2"/>
    </row>
    <row r="686" s="15" customFormat="true" ht="12.75" hidden="false" customHeight="false" outlineLevel="0" collapsed="false">
      <c r="A686" s="1"/>
      <c r="B686" s="2"/>
      <c r="C686" s="3"/>
      <c r="D686" s="19"/>
      <c r="E686" s="20"/>
    </row>
    <row r="687" s="15" customFormat="true" ht="12" hidden="false" customHeight="false" outlineLevel="0" collapsed="false">
      <c r="A687" s="1"/>
      <c r="B687" s="2"/>
      <c r="C687" s="3"/>
      <c r="D687" s="35"/>
      <c r="E687" s="2"/>
    </row>
    <row r="688" s="15" customFormat="true" ht="12" hidden="false" customHeight="false" outlineLevel="0" collapsed="false">
      <c r="A688" s="1"/>
      <c r="B688" s="2"/>
      <c r="C688" s="3"/>
      <c r="D688" s="35"/>
      <c r="E688" s="2"/>
    </row>
    <row r="689" s="15" customFormat="true" ht="12" hidden="false" customHeight="false" outlineLevel="0" collapsed="false">
      <c r="A689" s="1"/>
      <c r="B689" s="2"/>
      <c r="C689" s="3"/>
      <c r="D689" s="35"/>
      <c r="E689" s="2"/>
    </row>
    <row r="690" s="15" customFormat="true" ht="12" hidden="false" customHeight="false" outlineLevel="0" collapsed="false">
      <c r="A690" s="1"/>
      <c r="B690" s="2"/>
      <c r="C690" s="3"/>
      <c r="D690" s="35"/>
      <c r="E690" s="2"/>
    </row>
    <row r="691" s="15" customFormat="true" ht="12.75" hidden="false" customHeight="false" outlineLevel="0" collapsed="false">
      <c r="A691" s="1"/>
      <c r="B691" s="2"/>
      <c r="C691" s="3"/>
      <c r="D691" s="19"/>
      <c r="E691" s="20"/>
    </row>
    <row r="692" s="15" customFormat="true" ht="12" hidden="false" customHeight="false" outlineLevel="0" collapsed="false">
      <c r="A692" s="1"/>
      <c r="B692" s="2"/>
      <c r="C692" s="3"/>
      <c r="D692" s="35"/>
      <c r="E692" s="2"/>
    </row>
    <row r="693" s="15" customFormat="true" ht="12" hidden="false" customHeight="false" outlineLevel="0" collapsed="false">
      <c r="A693" s="1"/>
      <c r="B693" s="2"/>
      <c r="C693" s="3"/>
      <c r="D693" s="35"/>
      <c r="E693" s="2"/>
    </row>
    <row r="694" s="15" customFormat="true" ht="12" hidden="false" customHeight="false" outlineLevel="0" collapsed="false">
      <c r="A694" s="1"/>
      <c r="B694" s="2"/>
      <c r="C694" s="3"/>
      <c r="D694" s="35"/>
      <c r="E694" s="2"/>
    </row>
    <row r="695" s="15" customFormat="true" ht="12" hidden="false" customHeight="false" outlineLevel="0" collapsed="false">
      <c r="A695" s="1"/>
      <c r="B695" s="2"/>
      <c r="C695" s="3"/>
      <c r="D695" s="35"/>
      <c r="E695" s="2"/>
    </row>
    <row r="696" s="15" customFormat="true" ht="12.75" hidden="false" customHeight="false" outlineLevel="0" collapsed="false">
      <c r="A696" s="1"/>
      <c r="B696" s="2"/>
      <c r="C696" s="3"/>
      <c r="D696" s="19"/>
      <c r="E696" s="20"/>
    </row>
    <row r="697" s="15" customFormat="true" ht="12" hidden="false" customHeight="false" outlineLevel="0" collapsed="false">
      <c r="A697" s="1"/>
      <c r="B697" s="2"/>
      <c r="C697" s="3"/>
      <c r="D697" s="35"/>
      <c r="E697" s="2"/>
    </row>
    <row r="698" s="15" customFormat="true" ht="12" hidden="false" customHeight="false" outlineLevel="0" collapsed="false">
      <c r="A698" s="1"/>
      <c r="B698" s="2"/>
      <c r="C698" s="3"/>
      <c r="D698" s="35"/>
      <c r="E698" s="2"/>
    </row>
    <row r="699" s="15" customFormat="true" ht="12" hidden="false" customHeight="false" outlineLevel="0" collapsed="false">
      <c r="A699" s="1"/>
      <c r="B699" s="2"/>
      <c r="C699" s="3"/>
      <c r="D699" s="35"/>
      <c r="E699" s="2"/>
    </row>
    <row r="700" s="15" customFormat="true" ht="12" hidden="false" customHeight="false" outlineLevel="0" collapsed="false">
      <c r="A700" s="1"/>
      <c r="B700" s="2"/>
      <c r="C700" s="3"/>
      <c r="D700" s="35"/>
      <c r="E700" s="2"/>
    </row>
    <row r="701" s="15" customFormat="true" ht="12.75" hidden="false" customHeight="false" outlineLevel="0" collapsed="false">
      <c r="A701" s="1"/>
      <c r="B701" s="2"/>
      <c r="C701" s="3"/>
      <c r="D701" s="19"/>
      <c r="E701" s="20"/>
    </row>
    <row r="702" s="15" customFormat="true" ht="12" hidden="false" customHeight="false" outlineLevel="0" collapsed="false">
      <c r="A702" s="1"/>
      <c r="B702" s="2"/>
      <c r="C702" s="3"/>
      <c r="D702" s="35"/>
      <c r="E702" s="2"/>
    </row>
    <row r="703" s="15" customFormat="true" ht="12" hidden="false" customHeight="false" outlineLevel="0" collapsed="false">
      <c r="A703" s="1"/>
      <c r="B703" s="2"/>
      <c r="C703" s="3"/>
      <c r="D703" s="35"/>
      <c r="E703" s="2"/>
    </row>
    <row r="704" s="15" customFormat="true" ht="12" hidden="false" customHeight="false" outlineLevel="0" collapsed="false">
      <c r="A704" s="1"/>
      <c r="B704" s="2"/>
      <c r="C704" s="3"/>
      <c r="D704" s="35"/>
      <c r="E704" s="2"/>
    </row>
    <row r="705" s="15" customFormat="true" ht="12" hidden="false" customHeight="false" outlineLevel="0" collapsed="false">
      <c r="A705" s="1"/>
      <c r="B705" s="2"/>
      <c r="C705" s="3"/>
      <c r="D705" s="35"/>
      <c r="E705" s="2"/>
    </row>
    <row r="706" s="15" customFormat="true" ht="12.75" hidden="false" customHeight="false" outlineLevel="0" collapsed="false">
      <c r="A706" s="1"/>
      <c r="B706" s="2"/>
      <c r="C706" s="3"/>
      <c r="D706" s="19"/>
      <c r="E706" s="20"/>
    </row>
    <row r="707" s="15" customFormat="true" ht="12" hidden="false" customHeight="false" outlineLevel="0" collapsed="false">
      <c r="A707" s="1"/>
      <c r="B707" s="2"/>
      <c r="C707" s="3"/>
      <c r="D707" s="35"/>
      <c r="E707" s="2"/>
    </row>
    <row r="708" s="15" customFormat="true" ht="12" hidden="false" customHeight="false" outlineLevel="0" collapsed="false">
      <c r="A708" s="1"/>
      <c r="B708" s="2"/>
      <c r="C708" s="3"/>
      <c r="D708" s="35"/>
      <c r="E708" s="2"/>
    </row>
    <row r="709" s="15" customFormat="true" ht="12" hidden="false" customHeight="false" outlineLevel="0" collapsed="false">
      <c r="A709" s="1"/>
      <c r="B709" s="2"/>
      <c r="C709" s="3"/>
      <c r="D709" s="35"/>
      <c r="E709" s="2"/>
    </row>
    <row r="710" s="15" customFormat="true" ht="12" hidden="false" customHeight="false" outlineLevel="0" collapsed="false">
      <c r="A710" s="1"/>
      <c r="B710" s="2"/>
      <c r="C710" s="3"/>
      <c r="D710" s="35"/>
      <c r="E710" s="2"/>
    </row>
    <row r="711" s="15" customFormat="true" ht="12.75" hidden="false" customHeight="false" outlineLevel="0" collapsed="false">
      <c r="A711" s="1"/>
      <c r="B711" s="2"/>
      <c r="C711" s="3"/>
      <c r="D711" s="19"/>
      <c r="E711" s="20"/>
    </row>
    <row r="712" s="15" customFormat="true" ht="12" hidden="false" customHeight="false" outlineLevel="0" collapsed="false">
      <c r="A712" s="1"/>
      <c r="B712" s="2"/>
      <c r="C712" s="3"/>
      <c r="D712" s="35"/>
      <c r="E712" s="2"/>
    </row>
    <row r="713" s="15" customFormat="true" ht="12" hidden="false" customHeight="false" outlineLevel="0" collapsed="false">
      <c r="A713" s="1"/>
      <c r="B713" s="2"/>
      <c r="C713" s="3"/>
      <c r="D713" s="35"/>
      <c r="E713" s="2"/>
    </row>
    <row r="714" s="15" customFormat="true" ht="12" hidden="false" customHeight="false" outlineLevel="0" collapsed="false">
      <c r="A714" s="1"/>
      <c r="B714" s="2"/>
      <c r="C714" s="3"/>
      <c r="D714" s="35"/>
      <c r="E714" s="2"/>
    </row>
    <row r="715" s="15" customFormat="true" ht="12" hidden="false" customHeight="false" outlineLevel="0" collapsed="false">
      <c r="A715" s="1"/>
      <c r="B715" s="2"/>
      <c r="C715" s="3"/>
      <c r="D715" s="35"/>
      <c r="E715" s="2"/>
    </row>
    <row r="716" s="15" customFormat="true" ht="12.75" hidden="false" customHeight="false" outlineLevel="0" collapsed="false">
      <c r="A716" s="1"/>
      <c r="B716" s="2"/>
      <c r="C716" s="3"/>
      <c r="D716" s="19"/>
      <c r="E716" s="20"/>
    </row>
    <row r="717" s="15" customFormat="true" ht="12" hidden="false" customHeight="false" outlineLevel="0" collapsed="false">
      <c r="A717" s="1"/>
      <c r="B717" s="2"/>
      <c r="C717" s="3"/>
      <c r="D717" s="35"/>
      <c r="E717" s="2"/>
    </row>
    <row r="718" s="15" customFormat="true" ht="12" hidden="false" customHeight="false" outlineLevel="0" collapsed="false">
      <c r="A718" s="1"/>
      <c r="B718" s="2"/>
      <c r="C718" s="3"/>
      <c r="D718" s="35"/>
      <c r="E718" s="2"/>
    </row>
    <row r="719" s="15" customFormat="true" ht="12" hidden="false" customHeight="false" outlineLevel="0" collapsed="false">
      <c r="A719" s="1"/>
      <c r="B719" s="2"/>
      <c r="C719" s="3"/>
      <c r="D719" s="35"/>
      <c r="E719" s="2"/>
    </row>
    <row r="720" s="15" customFormat="true" ht="12" hidden="false" customHeight="false" outlineLevel="0" collapsed="false">
      <c r="A720" s="1"/>
      <c r="B720" s="2"/>
      <c r="C720" s="3"/>
      <c r="D720" s="35"/>
      <c r="E720" s="2"/>
    </row>
    <row r="721" s="15" customFormat="true" ht="12.75" hidden="false" customHeight="false" outlineLevel="0" collapsed="false">
      <c r="A721" s="1"/>
      <c r="B721" s="2"/>
      <c r="C721" s="3"/>
      <c r="D721" s="19"/>
      <c r="E721" s="20"/>
    </row>
    <row r="722" s="15" customFormat="true" ht="12" hidden="false" customHeight="false" outlineLevel="0" collapsed="false">
      <c r="A722" s="1"/>
      <c r="B722" s="2"/>
      <c r="C722" s="3"/>
      <c r="D722" s="35"/>
      <c r="E722" s="2"/>
    </row>
    <row r="723" s="15" customFormat="true" ht="12" hidden="false" customHeight="false" outlineLevel="0" collapsed="false">
      <c r="A723" s="1"/>
      <c r="B723" s="2"/>
      <c r="C723" s="3"/>
      <c r="D723" s="35"/>
      <c r="E723" s="2"/>
    </row>
    <row r="724" s="15" customFormat="true" ht="12" hidden="false" customHeight="false" outlineLevel="0" collapsed="false">
      <c r="A724" s="1"/>
      <c r="B724" s="2"/>
      <c r="C724" s="3"/>
      <c r="D724" s="35"/>
      <c r="E724" s="2"/>
    </row>
    <row r="725" s="15" customFormat="true" ht="12" hidden="false" customHeight="false" outlineLevel="0" collapsed="false">
      <c r="A725" s="1"/>
      <c r="B725" s="2"/>
      <c r="C725" s="3"/>
      <c r="D725" s="35"/>
      <c r="E725" s="2"/>
    </row>
    <row r="726" s="15" customFormat="true" ht="12.75" hidden="false" customHeight="false" outlineLevel="0" collapsed="false">
      <c r="A726" s="1"/>
      <c r="B726" s="2"/>
      <c r="C726" s="3"/>
      <c r="D726" s="19"/>
      <c r="E726" s="20"/>
    </row>
    <row r="727" s="15" customFormat="true" ht="12" hidden="false" customHeight="false" outlineLevel="0" collapsed="false">
      <c r="A727" s="1"/>
      <c r="B727" s="2"/>
      <c r="C727" s="3"/>
      <c r="D727" s="35"/>
      <c r="E727" s="2"/>
    </row>
    <row r="728" s="15" customFormat="true" ht="12" hidden="false" customHeight="false" outlineLevel="0" collapsed="false">
      <c r="A728" s="1"/>
      <c r="B728" s="2"/>
      <c r="C728" s="3"/>
      <c r="D728" s="35"/>
      <c r="E728" s="2"/>
    </row>
    <row r="729" s="15" customFormat="true" ht="12" hidden="false" customHeight="false" outlineLevel="0" collapsed="false">
      <c r="A729" s="1"/>
      <c r="B729" s="2"/>
      <c r="C729" s="3"/>
      <c r="D729" s="35"/>
      <c r="E729" s="2"/>
    </row>
    <row r="730" s="15" customFormat="true" ht="12" hidden="false" customHeight="false" outlineLevel="0" collapsed="false">
      <c r="A730" s="1"/>
      <c r="B730" s="2"/>
      <c r="C730" s="3"/>
      <c r="D730" s="35"/>
      <c r="E730" s="2"/>
    </row>
    <row r="731" s="15" customFormat="true" ht="12.75" hidden="false" customHeight="false" outlineLevel="0" collapsed="false">
      <c r="A731" s="1"/>
      <c r="B731" s="2"/>
      <c r="C731" s="3"/>
      <c r="D731" s="19"/>
      <c r="E731" s="20"/>
    </row>
    <row r="732" s="15" customFormat="true" ht="12" hidden="false" customHeight="false" outlineLevel="0" collapsed="false">
      <c r="A732" s="1"/>
      <c r="B732" s="2"/>
      <c r="C732" s="3"/>
      <c r="D732" s="35"/>
      <c r="E732" s="2"/>
    </row>
    <row r="733" s="15" customFormat="true" ht="12" hidden="false" customHeight="false" outlineLevel="0" collapsed="false">
      <c r="A733" s="1"/>
      <c r="B733" s="2"/>
      <c r="C733" s="3"/>
      <c r="D733" s="35"/>
      <c r="E733" s="2"/>
    </row>
    <row r="734" s="15" customFormat="true" ht="12" hidden="false" customHeight="false" outlineLevel="0" collapsed="false">
      <c r="A734" s="1"/>
      <c r="B734" s="2"/>
      <c r="C734" s="3"/>
      <c r="D734" s="35"/>
      <c r="E734" s="2"/>
    </row>
    <row r="735" s="15" customFormat="true" ht="12" hidden="false" customHeight="false" outlineLevel="0" collapsed="false">
      <c r="A735" s="1"/>
      <c r="B735" s="2"/>
      <c r="C735" s="3"/>
      <c r="D735" s="35"/>
      <c r="E735" s="2"/>
    </row>
    <row r="736" s="15" customFormat="true" ht="12.75" hidden="false" customHeight="false" outlineLevel="0" collapsed="false">
      <c r="A736" s="1"/>
      <c r="B736" s="2"/>
      <c r="C736" s="3"/>
      <c r="D736" s="19"/>
      <c r="E736" s="20"/>
    </row>
    <row r="737" s="15" customFormat="true" ht="12" hidden="false" customHeight="false" outlineLevel="0" collapsed="false">
      <c r="A737" s="1"/>
      <c r="B737" s="2"/>
      <c r="C737" s="3"/>
      <c r="D737" s="35"/>
      <c r="E737" s="2"/>
    </row>
    <row r="738" s="15" customFormat="true" ht="12" hidden="false" customHeight="false" outlineLevel="0" collapsed="false">
      <c r="A738" s="1"/>
      <c r="B738" s="2"/>
      <c r="C738" s="3"/>
      <c r="D738" s="35"/>
      <c r="E738" s="2"/>
    </row>
    <row r="739" s="15" customFormat="true" ht="12" hidden="false" customHeight="false" outlineLevel="0" collapsed="false">
      <c r="A739" s="1"/>
      <c r="B739" s="2"/>
      <c r="C739" s="3"/>
      <c r="D739" s="35"/>
      <c r="E739" s="2"/>
    </row>
    <row r="740" s="15" customFormat="true" ht="12" hidden="false" customHeight="false" outlineLevel="0" collapsed="false">
      <c r="A740" s="1"/>
      <c r="B740" s="2"/>
      <c r="C740" s="3"/>
      <c r="D740" s="35"/>
      <c r="E740" s="2"/>
    </row>
    <row r="741" s="15" customFormat="true" ht="12.75" hidden="false" customHeight="false" outlineLevel="0" collapsed="false">
      <c r="A741" s="1"/>
      <c r="B741" s="2"/>
      <c r="C741" s="3"/>
      <c r="D741" s="19"/>
      <c r="E741" s="39"/>
    </row>
    <row r="742" s="15" customFormat="true" ht="12" hidden="false" customHeight="false" outlineLevel="0" collapsed="false">
      <c r="A742" s="1"/>
      <c r="B742" s="2"/>
      <c r="C742" s="3"/>
      <c r="D742" s="35"/>
      <c r="E742" s="2"/>
    </row>
    <row r="743" s="15" customFormat="true" ht="12" hidden="false" customHeight="false" outlineLevel="0" collapsed="false">
      <c r="A743" s="1"/>
      <c r="B743" s="2"/>
      <c r="C743" s="3"/>
      <c r="D743" s="35"/>
      <c r="E743" s="2"/>
    </row>
    <row r="744" s="15" customFormat="true" ht="12" hidden="false" customHeight="false" outlineLevel="0" collapsed="false">
      <c r="A744" s="1"/>
      <c r="B744" s="2"/>
      <c r="C744" s="3"/>
      <c r="D744" s="35"/>
      <c r="E744" s="2"/>
    </row>
    <row r="745" s="15" customFormat="true" ht="12" hidden="false" customHeight="false" outlineLevel="0" collapsed="false">
      <c r="A745" s="1"/>
      <c r="B745" s="2"/>
      <c r="C745" s="3"/>
      <c r="D745" s="35"/>
      <c r="E745" s="2"/>
    </row>
    <row r="746" s="15" customFormat="true" ht="12.75" hidden="false" customHeight="false" outlineLevel="0" collapsed="false">
      <c r="A746" s="1"/>
      <c r="B746" s="2"/>
      <c r="C746" s="3"/>
      <c r="D746" s="19"/>
      <c r="E746" s="20"/>
    </row>
    <row r="747" s="15" customFormat="true" ht="12" hidden="false" customHeight="false" outlineLevel="0" collapsed="false">
      <c r="A747" s="1"/>
      <c r="B747" s="2"/>
      <c r="C747" s="3"/>
      <c r="D747" s="35"/>
      <c r="E747" s="2"/>
    </row>
    <row r="748" s="15" customFormat="true" ht="12" hidden="false" customHeight="false" outlineLevel="0" collapsed="false">
      <c r="A748" s="1"/>
      <c r="B748" s="2"/>
      <c r="C748" s="3"/>
      <c r="D748" s="35"/>
      <c r="E748" s="2"/>
    </row>
    <row r="749" s="15" customFormat="true" ht="12" hidden="false" customHeight="false" outlineLevel="0" collapsed="false">
      <c r="A749" s="1"/>
      <c r="B749" s="2"/>
      <c r="C749" s="3"/>
      <c r="D749" s="35"/>
      <c r="E749" s="2"/>
    </row>
    <row r="750" s="15" customFormat="true" ht="12" hidden="false" customHeight="false" outlineLevel="0" collapsed="false">
      <c r="A750" s="1"/>
      <c r="B750" s="2"/>
      <c r="C750" s="3"/>
      <c r="D750" s="35"/>
      <c r="E750" s="2"/>
    </row>
    <row r="751" s="15" customFormat="true" ht="12.75" hidden="false" customHeight="false" outlineLevel="0" collapsed="false">
      <c r="A751" s="1"/>
      <c r="B751" s="2"/>
      <c r="C751" s="3"/>
      <c r="D751" s="19"/>
      <c r="E751" s="20"/>
    </row>
    <row r="752" s="15" customFormat="true" ht="12" hidden="false" customHeight="false" outlineLevel="0" collapsed="false">
      <c r="A752" s="1"/>
      <c r="B752" s="2"/>
      <c r="C752" s="3"/>
      <c r="D752" s="35"/>
      <c r="E752" s="2"/>
    </row>
    <row r="753" s="15" customFormat="true" ht="12" hidden="false" customHeight="false" outlineLevel="0" collapsed="false">
      <c r="A753" s="1"/>
      <c r="B753" s="2"/>
      <c r="C753" s="3"/>
      <c r="D753" s="35"/>
      <c r="E753" s="2"/>
    </row>
    <row r="754" s="15" customFormat="true" ht="12" hidden="false" customHeight="false" outlineLevel="0" collapsed="false">
      <c r="A754" s="1"/>
      <c r="B754" s="2"/>
      <c r="C754" s="3"/>
      <c r="D754" s="35"/>
      <c r="E754" s="2"/>
    </row>
    <row r="755" s="15" customFormat="true" ht="12" hidden="false" customHeight="false" outlineLevel="0" collapsed="false">
      <c r="A755" s="1"/>
      <c r="B755" s="2"/>
      <c r="C755" s="3"/>
      <c r="D755" s="35"/>
      <c r="E755" s="2"/>
    </row>
    <row r="756" s="15" customFormat="true" ht="12.75" hidden="false" customHeight="false" outlineLevel="0" collapsed="false">
      <c r="A756" s="1"/>
      <c r="B756" s="2"/>
      <c r="C756" s="3"/>
      <c r="D756" s="19"/>
      <c r="E756" s="20"/>
    </row>
    <row r="757" s="15" customFormat="true" ht="12" hidden="false" customHeight="false" outlineLevel="0" collapsed="false">
      <c r="A757" s="1"/>
      <c r="B757" s="2"/>
      <c r="C757" s="3"/>
      <c r="D757" s="35"/>
      <c r="E757" s="2"/>
    </row>
    <row r="758" s="15" customFormat="true" ht="12" hidden="false" customHeight="false" outlineLevel="0" collapsed="false">
      <c r="A758" s="1"/>
      <c r="B758" s="2"/>
      <c r="C758" s="3"/>
      <c r="D758" s="35"/>
      <c r="E758" s="2"/>
    </row>
    <row r="759" s="15" customFormat="true" ht="12" hidden="false" customHeight="false" outlineLevel="0" collapsed="false">
      <c r="A759" s="1"/>
      <c r="B759" s="2"/>
      <c r="C759" s="3"/>
      <c r="D759" s="35"/>
      <c r="E759" s="2"/>
    </row>
    <row r="760" s="15" customFormat="true" ht="12" hidden="false" customHeight="false" outlineLevel="0" collapsed="false">
      <c r="A760" s="1"/>
      <c r="B760" s="2"/>
      <c r="C760" s="3"/>
      <c r="D760" s="35"/>
      <c r="E760" s="2"/>
    </row>
    <row r="761" s="15" customFormat="true" ht="12.75" hidden="false" customHeight="false" outlineLevel="0" collapsed="false">
      <c r="A761" s="1"/>
      <c r="B761" s="2"/>
      <c r="C761" s="3"/>
      <c r="D761" s="19"/>
      <c r="E761" s="20"/>
    </row>
    <row r="762" s="15" customFormat="true" ht="12" hidden="false" customHeight="false" outlineLevel="0" collapsed="false">
      <c r="A762" s="1"/>
      <c r="B762" s="2"/>
      <c r="C762" s="3"/>
      <c r="D762" s="35"/>
      <c r="E762" s="2"/>
    </row>
    <row r="763" s="15" customFormat="true" ht="12" hidden="false" customHeight="false" outlineLevel="0" collapsed="false">
      <c r="A763" s="1"/>
      <c r="B763" s="2"/>
      <c r="C763" s="3"/>
      <c r="D763" s="35"/>
      <c r="E763" s="2"/>
    </row>
    <row r="764" s="15" customFormat="true" ht="12" hidden="false" customHeight="false" outlineLevel="0" collapsed="false">
      <c r="A764" s="1"/>
      <c r="B764" s="2"/>
      <c r="C764" s="3"/>
      <c r="D764" s="35"/>
      <c r="E764" s="2"/>
    </row>
    <row r="765" s="15" customFormat="true" ht="12" hidden="false" customHeight="false" outlineLevel="0" collapsed="false">
      <c r="A765" s="1"/>
      <c r="B765" s="2"/>
      <c r="C765" s="3"/>
      <c r="D765" s="35"/>
      <c r="E765" s="2"/>
    </row>
    <row r="766" s="15" customFormat="true" ht="12.75" hidden="false" customHeight="false" outlineLevel="0" collapsed="false">
      <c r="A766" s="1"/>
      <c r="B766" s="2"/>
      <c r="C766" s="3"/>
      <c r="D766" s="19"/>
      <c r="E766" s="20"/>
    </row>
    <row r="767" s="15" customFormat="true" ht="12" hidden="false" customHeight="false" outlineLevel="0" collapsed="false">
      <c r="A767" s="1"/>
      <c r="B767" s="2"/>
      <c r="C767" s="3"/>
      <c r="D767" s="35"/>
      <c r="E767" s="2"/>
    </row>
    <row r="768" s="15" customFormat="true" ht="12" hidden="false" customHeight="false" outlineLevel="0" collapsed="false">
      <c r="A768" s="1"/>
      <c r="B768" s="2"/>
      <c r="C768" s="3"/>
      <c r="D768" s="35"/>
      <c r="E768" s="2"/>
    </row>
    <row r="769" s="15" customFormat="true" ht="12" hidden="false" customHeight="false" outlineLevel="0" collapsed="false">
      <c r="A769" s="1"/>
      <c r="B769" s="2"/>
      <c r="C769" s="3"/>
      <c r="D769" s="35"/>
      <c r="E769" s="2"/>
    </row>
    <row r="770" s="15" customFormat="true" ht="12" hidden="false" customHeight="false" outlineLevel="0" collapsed="false">
      <c r="A770" s="1"/>
      <c r="B770" s="2"/>
      <c r="C770" s="3"/>
      <c r="D770" s="35"/>
      <c r="E770" s="2"/>
    </row>
    <row r="771" s="15" customFormat="true" ht="12.75" hidden="false" customHeight="false" outlineLevel="0" collapsed="false">
      <c r="A771" s="1"/>
      <c r="B771" s="2"/>
      <c r="C771" s="3"/>
      <c r="D771" s="19"/>
      <c r="E771" s="20"/>
    </row>
    <row r="772" s="15" customFormat="true" ht="12" hidden="false" customHeight="false" outlineLevel="0" collapsed="false">
      <c r="A772" s="1"/>
      <c r="B772" s="2"/>
      <c r="C772" s="3"/>
      <c r="D772" s="35"/>
      <c r="E772" s="2"/>
    </row>
    <row r="773" s="15" customFormat="true" ht="12" hidden="false" customHeight="false" outlineLevel="0" collapsed="false">
      <c r="A773" s="1"/>
      <c r="B773" s="2"/>
      <c r="C773" s="3"/>
      <c r="D773" s="35"/>
      <c r="E773" s="2"/>
    </row>
    <row r="774" s="15" customFormat="true" ht="12" hidden="false" customHeight="false" outlineLevel="0" collapsed="false">
      <c r="A774" s="1"/>
      <c r="B774" s="2"/>
      <c r="C774" s="3"/>
      <c r="D774" s="35"/>
      <c r="E774" s="2"/>
    </row>
    <row r="775" s="15" customFormat="true" ht="12" hidden="false" customHeight="false" outlineLevel="0" collapsed="false">
      <c r="A775" s="1"/>
      <c r="B775" s="2"/>
      <c r="C775" s="3"/>
      <c r="D775" s="35"/>
      <c r="E775" s="2"/>
    </row>
    <row r="776" s="15" customFormat="true" ht="12.75" hidden="false" customHeight="false" outlineLevel="0" collapsed="false">
      <c r="A776" s="1"/>
      <c r="B776" s="2"/>
      <c r="C776" s="3"/>
      <c r="D776" s="19"/>
      <c r="E776" s="20"/>
    </row>
    <row r="777" s="15" customFormat="true" ht="12" hidden="false" customHeight="false" outlineLevel="0" collapsed="false">
      <c r="A777" s="1"/>
      <c r="B777" s="2"/>
      <c r="C777" s="3"/>
      <c r="D777" s="35"/>
      <c r="E777" s="2"/>
    </row>
    <row r="778" s="15" customFormat="true" ht="12" hidden="false" customHeight="false" outlineLevel="0" collapsed="false">
      <c r="A778" s="1"/>
      <c r="B778" s="2"/>
      <c r="C778" s="3"/>
      <c r="D778" s="35"/>
      <c r="E778" s="2"/>
    </row>
    <row r="779" s="15" customFormat="true" ht="12" hidden="false" customHeight="false" outlineLevel="0" collapsed="false">
      <c r="A779" s="1"/>
      <c r="B779" s="2"/>
      <c r="C779" s="3"/>
      <c r="D779" s="35"/>
      <c r="E779" s="2"/>
    </row>
    <row r="780" s="15" customFormat="true" ht="12" hidden="false" customHeight="false" outlineLevel="0" collapsed="false">
      <c r="A780" s="1"/>
      <c r="B780" s="2"/>
      <c r="C780" s="3"/>
      <c r="D780" s="35"/>
      <c r="E780" s="2"/>
    </row>
    <row r="781" s="15" customFormat="true" ht="12.75" hidden="false" customHeight="false" outlineLevel="0" collapsed="false">
      <c r="A781" s="1"/>
      <c r="B781" s="2"/>
      <c r="C781" s="3"/>
      <c r="D781" s="19"/>
      <c r="E781" s="20"/>
    </row>
    <row r="782" s="15" customFormat="true" ht="12" hidden="false" customHeight="false" outlineLevel="0" collapsed="false">
      <c r="A782" s="1"/>
      <c r="B782" s="2"/>
      <c r="C782" s="3"/>
      <c r="D782" s="35"/>
      <c r="E782" s="2"/>
    </row>
    <row r="783" s="15" customFormat="true" ht="12" hidden="false" customHeight="false" outlineLevel="0" collapsed="false">
      <c r="A783" s="1"/>
      <c r="B783" s="2"/>
      <c r="C783" s="3"/>
      <c r="D783" s="35"/>
      <c r="E783" s="2"/>
    </row>
    <row r="784" s="15" customFormat="true" ht="12" hidden="false" customHeight="false" outlineLevel="0" collapsed="false">
      <c r="A784" s="1"/>
      <c r="B784" s="2"/>
      <c r="C784" s="3"/>
      <c r="D784" s="35"/>
      <c r="E784" s="2"/>
    </row>
    <row r="785" s="15" customFormat="true" ht="12" hidden="false" customHeight="false" outlineLevel="0" collapsed="false">
      <c r="A785" s="1"/>
      <c r="B785" s="2"/>
      <c r="C785" s="3"/>
      <c r="D785" s="35"/>
      <c r="E785" s="2"/>
    </row>
    <row r="786" s="15" customFormat="true" ht="12.75" hidden="false" customHeight="false" outlineLevel="0" collapsed="false">
      <c r="A786" s="1"/>
      <c r="B786" s="2"/>
      <c r="C786" s="3"/>
      <c r="D786" s="19"/>
      <c r="E786" s="20"/>
    </row>
    <row r="787" s="15" customFormat="true" ht="12" hidden="false" customHeight="false" outlineLevel="0" collapsed="false">
      <c r="A787" s="1"/>
      <c r="B787" s="2"/>
      <c r="C787" s="3"/>
      <c r="D787" s="35"/>
      <c r="E787" s="2"/>
    </row>
    <row r="788" s="15" customFormat="true" ht="12" hidden="false" customHeight="false" outlineLevel="0" collapsed="false">
      <c r="A788" s="1"/>
      <c r="B788" s="2"/>
      <c r="C788" s="3"/>
      <c r="D788" s="35"/>
      <c r="E788" s="2"/>
    </row>
    <row r="789" s="15" customFormat="true" ht="12" hidden="false" customHeight="false" outlineLevel="0" collapsed="false">
      <c r="A789" s="1"/>
      <c r="B789" s="2"/>
      <c r="C789" s="3"/>
      <c r="D789" s="35"/>
      <c r="E789" s="2"/>
    </row>
    <row r="790" s="15" customFormat="true" ht="12" hidden="false" customHeight="false" outlineLevel="0" collapsed="false">
      <c r="A790" s="1"/>
      <c r="B790" s="2"/>
      <c r="C790" s="3"/>
      <c r="D790" s="35"/>
      <c r="E790" s="2"/>
    </row>
    <row r="791" s="15" customFormat="true" ht="12.75" hidden="false" customHeight="false" outlineLevel="0" collapsed="false">
      <c r="A791" s="1"/>
      <c r="B791" s="2"/>
      <c r="C791" s="3"/>
      <c r="D791" s="19"/>
      <c r="E791" s="20"/>
    </row>
    <row r="792" s="15" customFormat="true" ht="12" hidden="false" customHeight="false" outlineLevel="0" collapsed="false">
      <c r="A792" s="1"/>
      <c r="B792" s="2"/>
      <c r="C792" s="3"/>
      <c r="D792" s="35"/>
      <c r="E792" s="2"/>
    </row>
    <row r="793" s="15" customFormat="true" ht="12" hidden="false" customHeight="false" outlineLevel="0" collapsed="false">
      <c r="A793" s="1"/>
      <c r="B793" s="2"/>
      <c r="C793" s="3"/>
      <c r="D793" s="35"/>
      <c r="E793" s="2"/>
    </row>
    <row r="794" s="15" customFormat="true" ht="12" hidden="false" customHeight="false" outlineLevel="0" collapsed="false">
      <c r="A794" s="1"/>
      <c r="B794" s="2"/>
      <c r="C794" s="3"/>
      <c r="D794" s="35"/>
      <c r="E794" s="2"/>
    </row>
    <row r="795" s="15" customFormat="true" ht="12" hidden="false" customHeight="false" outlineLevel="0" collapsed="false">
      <c r="A795" s="1"/>
      <c r="B795" s="2"/>
      <c r="C795" s="3"/>
      <c r="D795" s="35"/>
      <c r="E795" s="2"/>
    </row>
    <row r="796" s="15" customFormat="true" ht="12.75" hidden="false" customHeight="false" outlineLevel="0" collapsed="false">
      <c r="A796" s="1"/>
      <c r="B796" s="2"/>
      <c r="C796" s="3"/>
      <c r="D796" s="19"/>
      <c r="E796" s="20"/>
    </row>
    <row r="797" s="15" customFormat="true" ht="12" hidden="false" customHeight="false" outlineLevel="0" collapsed="false">
      <c r="A797" s="1"/>
      <c r="B797" s="2"/>
      <c r="C797" s="3"/>
      <c r="D797" s="35"/>
      <c r="E797" s="2"/>
    </row>
    <row r="798" s="15" customFormat="true" ht="12" hidden="false" customHeight="false" outlineLevel="0" collapsed="false">
      <c r="A798" s="1"/>
      <c r="B798" s="2"/>
      <c r="C798" s="3"/>
      <c r="D798" s="35"/>
      <c r="E798" s="2"/>
    </row>
    <row r="799" s="15" customFormat="true" ht="12" hidden="false" customHeight="false" outlineLevel="0" collapsed="false">
      <c r="A799" s="1"/>
      <c r="B799" s="2"/>
      <c r="C799" s="3"/>
      <c r="D799" s="35"/>
      <c r="E799" s="2"/>
    </row>
    <row r="800" s="15" customFormat="true" ht="12" hidden="false" customHeight="false" outlineLevel="0" collapsed="false">
      <c r="A800" s="1"/>
      <c r="B800" s="2"/>
      <c r="C800" s="3"/>
      <c r="D800" s="35"/>
      <c r="E800" s="2"/>
    </row>
    <row r="801" s="15" customFormat="true" ht="12.75" hidden="false" customHeight="false" outlineLevel="0" collapsed="false">
      <c r="A801" s="1"/>
      <c r="B801" s="2"/>
      <c r="C801" s="3"/>
      <c r="D801" s="19"/>
      <c r="E801" s="20"/>
    </row>
    <row r="802" s="15" customFormat="true" ht="12" hidden="false" customHeight="false" outlineLevel="0" collapsed="false">
      <c r="A802" s="1"/>
      <c r="B802" s="2"/>
      <c r="C802" s="3"/>
      <c r="D802" s="35"/>
      <c r="E802" s="2"/>
    </row>
    <row r="803" s="15" customFormat="true" ht="12" hidden="false" customHeight="false" outlineLevel="0" collapsed="false">
      <c r="A803" s="1"/>
      <c r="B803" s="2"/>
      <c r="C803" s="3"/>
      <c r="D803" s="35"/>
      <c r="E803" s="2"/>
    </row>
    <row r="804" s="15" customFormat="true" ht="12" hidden="false" customHeight="false" outlineLevel="0" collapsed="false">
      <c r="A804" s="1"/>
      <c r="B804" s="2"/>
      <c r="C804" s="3"/>
      <c r="D804" s="35"/>
      <c r="E804" s="2"/>
    </row>
    <row r="805" s="15" customFormat="true" ht="12" hidden="false" customHeight="false" outlineLevel="0" collapsed="false">
      <c r="A805" s="1"/>
      <c r="B805" s="2"/>
      <c r="C805" s="3"/>
      <c r="D805" s="35"/>
      <c r="E805" s="2"/>
    </row>
    <row r="806" s="15" customFormat="true" ht="12.75" hidden="false" customHeight="false" outlineLevel="0" collapsed="false">
      <c r="A806" s="1"/>
      <c r="B806" s="2"/>
      <c r="C806" s="3"/>
      <c r="D806" s="19"/>
      <c r="E806" s="20"/>
    </row>
    <row r="807" s="15" customFormat="true" ht="12" hidden="false" customHeight="false" outlineLevel="0" collapsed="false">
      <c r="A807" s="1"/>
      <c r="B807" s="2"/>
      <c r="C807" s="3"/>
      <c r="D807" s="35"/>
      <c r="E807" s="2"/>
    </row>
    <row r="808" s="15" customFormat="true" ht="12" hidden="false" customHeight="false" outlineLevel="0" collapsed="false">
      <c r="A808" s="1"/>
      <c r="B808" s="2"/>
      <c r="C808" s="3"/>
      <c r="D808" s="35"/>
      <c r="E808" s="2"/>
    </row>
    <row r="809" s="15" customFormat="true" ht="12" hidden="false" customHeight="false" outlineLevel="0" collapsed="false">
      <c r="A809" s="1"/>
      <c r="B809" s="2"/>
      <c r="C809" s="3"/>
      <c r="D809" s="35"/>
      <c r="E809" s="2"/>
    </row>
    <row r="810" s="15" customFormat="true" ht="12" hidden="false" customHeight="false" outlineLevel="0" collapsed="false">
      <c r="A810" s="1"/>
      <c r="B810" s="2"/>
      <c r="C810" s="3"/>
      <c r="D810" s="35"/>
      <c r="E810" s="2"/>
    </row>
    <row r="811" s="15" customFormat="true" ht="12.75" hidden="false" customHeight="false" outlineLevel="0" collapsed="false">
      <c r="A811" s="1"/>
      <c r="B811" s="2"/>
      <c r="C811" s="3"/>
      <c r="D811" s="19"/>
      <c r="E811" s="20"/>
    </row>
    <row r="812" s="15" customFormat="true" ht="12" hidden="false" customHeight="false" outlineLevel="0" collapsed="false">
      <c r="A812" s="1"/>
      <c r="B812" s="2"/>
      <c r="C812" s="3"/>
      <c r="D812" s="35"/>
      <c r="E812" s="2"/>
    </row>
    <row r="813" s="15" customFormat="true" ht="12" hidden="false" customHeight="false" outlineLevel="0" collapsed="false">
      <c r="A813" s="1"/>
      <c r="B813" s="2"/>
      <c r="C813" s="3"/>
      <c r="D813" s="35"/>
      <c r="E813" s="2"/>
    </row>
    <row r="814" s="15" customFormat="true" ht="12" hidden="false" customHeight="false" outlineLevel="0" collapsed="false">
      <c r="A814" s="1"/>
      <c r="B814" s="2"/>
      <c r="C814" s="3"/>
      <c r="D814" s="35"/>
      <c r="E814" s="2"/>
    </row>
    <row r="815" s="15" customFormat="true" ht="12" hidden="false" customHeight="false" outlineLevel="0" collapsed="false">
      <c r="A815" s="1"/>
      <c r="B815" s="2"/>
      <c r="C815" s="3"/>
      <c r="D815" s="35"/>
      <c r="E815" s="2"/>
    </row>
    <row r="816" s="15" customFormat="true" ht="12.75" hidden="false" customHeight="false" outlineLevel="0" collapsed="false">
      <c r="A816" s="1"/>
      <c r="B816" s="2"/>
      <c r="C816" s="3"/>
      <c r="D816" s="19"/>
      <c r="E816" s="20"/>
    </row>
    <row r="817" s="15" customFormat="true" ht="12" hidden="false" customHeight="false" outlineLevel="0" collapsed="false">
      <c r="A817" s="1"/>
      <c r="B817" s="2"/>
      <c r="C817" s="3"/>
      <c r="D817" s="35"/>
      <c r="E817" s="2"/>
    </row>
    <row r="818" s="15" customFormat="true" ht="12" hidden="false" customHeight="false" outlineLevel="0" collapsed="false">
      <c r="A818" s="1"/>
      <c r="B818" s="2"/>
      <c r="C818" s="3"/>
      <c r="D818" s="35"/>
      <c r="E818" s="2"/>
    </row>
    <row r="819" s="15" customFormat="true" ht="12" hidden="false" customHeight="false" outlineLevel="0" collapsed="false">
      <c r="A819" s="1"/>
      <c r="B819" s="2"/>
      <c r="C819" s="3"/>
      <c r="D819" s="35"/>
      <c r="E819" s="2"/>
    </row>
    <row r="820" s="15" customFormat="true" ht="12" hidden="false" customHeight="false" outlineLevel="0" collapsed="false">
      <c r="A820" s="1"/>
      <c r="B820" s="2"/>
      <c r="C820" s="3"/>
      <c r="D820" s="35"/>
      <c r="E820" s="2"/>
    </row>
    <row r="821" s="15" customFormat="true" ht="12.75" hidden="false" customHeight="false" outlineLevel="0" collapsed="false">
      <c r="A821" s="1"/>
      <c r="B821" s="2"/>
      <c r="C821" s="3"/>
      <c r="D821" s="19"/>
      <c r="E821" s="20"/>
    </row>
    <row r="822" s="15" customFormat="true" ht="12" hidden="false" customHeight="false" outlineLevel="0" collapsed="false">
      <c r="A822" s="1"/>
      <c r="B822" s="2"/>
      <c r="C822" s="3"/>
      <c r="D822" s="35"/>
      <c r="E822" s="2"/>
    </row>
    <row r="823" s="15" customFormat="true" ht="12" hidden="false" customHeight="false" outlineLevel="0" collapsed="false">
      <c r="A823" s="1"/>
      <c r="B823" s="2"/>
      <c r="C823" s="3"/>
      <c r="D823" s="35"/>
      <c r="E823" s="2"/>
    </row>
    <row r="824" s="15" customFormat="true" ht="12" hidden="false" customHeight="false" outlineLevel="0" collapsed="false">
      <c r="A824" s="1"/>
      <c r="B824" s="2"/>
      <c r="C824" s="3"/>
      <c r="D824" s="35"/>
      <c r="E824" s="2"/>
    </row>
    <row r="825" s="15" customFormat="true" ht="12" hidden="false" customHeight="false" outlineLevel="0" collapsed="false">
      <c r="A825" s="1"/>
      <c r="B825" s="2"/>
      <c r="C825" s="3"/>
      <c r="D825" s="35"/>
      <c r="E825" s="2"/>
    </row>
    <row r="826" s="15" customFormat="true" ht="12.75" hidden="false" customHeight="false" outlineLevel="0" collapsed="false">
      <c r="A826" s="1"/>
      <c r="B826" s="2"/>
      <c r="C826" s="3"/>
      <c r="D826" s="19"/>
      <c r="E826" s="20"/>
    </row>
    <row r="827" s="15" customFormat="true" ht="12" hidden="false" customHeight="false" outlineLevel="0" collapsed="false">
      <c r="A827" s="1"/>
      <c r="B827" s="2"/>
      <c r="C827" s="3"/>
      <c r="D827" s="35"/>
      <c r="E827" s="2"/>
    </row>
    <row r="828" s="15" customFormat="true" ht="12" hidden="false" customHeight="false" outlineLevel="0" collapsed="false">
      <c r="A828" s="1"/>
      <c r="B828" s="2"/>
      <c r="C828" s="3"/>
      <c r="D828" s="35"/>
      <c r="E828" s="2"/>
    </row>
    <row r="829" s="15" customFormat="true" ht="12" hidden="false" customHeight="false" outlineLevel="0" collapsed="false">
      <c r="A829" s="1"/>
      <c r="B829" s="2"/>
      <c r="C829" s="3"/>
      <c r="D829" s="35"/>
      <c r="E829" s="2"/>
    </row>
    <row r="830" s="15" customFormat="true" ht="12" hidden="false" customHeight="false" outlineLevel="0" collapsed="false">
      <c r="A830" s="1"/>
      <c r="B830" s="2"/>
      <c r="C830" s="3"/>
      <c r="D830" s="35"/>
      <c r="E830" s="2"/>
    </row>
    <row r="831" s="15" customFormat="true" ht="12.75" hidden="false" customHeight="false" outlineLevel="0" collapsed="false">
      <c r="A831" s="1"/>
      <c r="B831" s="2"/>
      <c r="C831" s="3"/>
      <c r="D831" s="19"/>
      <c r="E831" s="20"/>
    </row>
    <row r="832" s="15" customFormat="true" ht="12" hidden="false" customHeight="false" outlineLevel="0" collapsed="false">
      <c r="A832" s="1"/>
      <c r="B832" s="2"/>
      <c r="C832" s="3"/>
      <c r="D832" s="35"/>
      <c r="E832" s="2"/>
    </row>
    <row r="833" s="15" customFormat="true" ht="12" hidden="false" customHeight="false" outlineLevel="0" collapsed="false">
      <c r="A833" s="1"/>
      <c r="B833" s="2"/>
      <c r="C833" s="3"/>
      <c r="D833" s="35"/>
      <c r="E833" s="2"/>
    </row>
    <row r="834" s="15" customFormat="true" ht="12" hidden="false" customHeight="false" outlineLevel="0" collapsed="false">
      <c r="A834" s="1"/>
      <c r="B834" s="2"/>
      <c r="C834" s="3"/>
      <c r="D834" s="35"/>
      <c r="E834" s="2"/>
    </row>
    <row r="835" s="15" customFormat="true" ht="12" hidden="false" customHeight="false" outlineLevel="0" collapsed="false">
      <c r="A835" s="1"/>
      <c r="B835" s="2"/>
      <c r="C835" s="3"/>
      <c r="D835" s="35"/>
      <c r="E835" s="2"/>
    </row>
    <row r="836" s="15" customFormat="true" ht="12.75" hidden="false" customHeight="false" outlineLevel="0" collapsed="false">
      <c r="A836" s="1"/>
      <c r="B836" s="2"/>
      <c r="C836" s="3"/>
      <c r="D836" s="19"/>
      <c r="E836" s="20"/>
    </row>
    <row r="837" s="15" customFormat="true" ht="12" hidden="false" customHeight="false" outlineLevel="0" collapsed="false">
      <c r="A837" s="1"/>
      <c r="B837" s="2"/>
      <c r="C837" s="3"/>
      <c r="D837" s="35"/>
      <c r="E837" s="2"/>
    </row>
    <row r="838" s="15" customFormat="true" ht="12" hidden="false" customHeight="false" outlineLevel="0" collapsed="false">
      <c r="A838" s="1"/>
      <c r="B838" s="2"/>
      <c r="C838" s="3"/>
      <c r="D838" s="35"/>
      <c r="E838" s="2"/>
    </row>
    <row r="839" s="15" customFormat="true" ht="12" hidden="false" customHeight="false" outlineLevel="0" collapsed="false">
      <c r="A839" s="1"/>
      <c r="B839" s="2"/>
      <c r="C839" s="3"/>
      <c r="D839" s="35"/>
      <c r="E839" s="2"/>
    </row>
    <row r="840" s="15" customFormat="true" ht="12" hidden="false" customHeight="false" outlineLevel="0" collapsed="false">
      <c r="A840" s="1"/>
      <c r="B840" s="2"/>
      <c r="C840" s="3"/>
      <c r="D840" s="35"/>
      <c r="E840" s="2"/>
    </row>
    <row r="841" s="15" customFormat="true" ht="12.75" hidden="false" customHeight="false" outlineLevel="0" collapsed="false">
      <c r="A841" s="1"/>
      <c r="B841" s="2"/>
      <c r="C841" s="3"/>
      <c r="D841" s="19"/>
      <c r="E841" s="20"/>
    </row>
    <row r="842" s="15" customFormat="true" ht="12" hidden="false" customHeight="false" outlineLevel="0" collapsed="false">
      <c r="A842" s="1"/>
      <c r="B842" s="2"/>
      <c r="C842" s="3"/>
      <c r="D842" s="35"/>
      <c r="E842" s="2"/>
    </row>
    <row r="843" s="15" customFormat="true" ht="12" hidden="false" customHeight="false" outlineLevel="0" collapsed="false">
      <c r="A843" s="1"/>
      <c r="B843" s="2"/>
      <c r="C843" s="3"/>
      <c r="D843" s="35"/>
      <c r="E843" s="2"/>
    </row>
    <row r="844" s="15" customFormat="true" ht="12" hidden="false" customHeight="false" outlineLevel="0" collapsed="false">
      <c r="A844" s="1"/>
      <c r="B844" s="2"/>
      <c r="C844" s="3"/>
      <c r="D844" s="35"/>
      <c r="E844" s="2"/>
    </row>
    <row r="845" s="15" customFormat="true" ht="12" hidden="false" customHeight="false" outlineLevel="0" collapsed="false">
      <c r="A845" s="1"/>
      <c r="B845" s="2"/>
      <c r="C845" s="3"/>
      <c r="D845" s="35"/>
      <c r="E845" s="2"/>
    </row>
    <row r="846" s="15" customFormat="true" ht="12.75" hidden="false" customHeight="false" outlineLevel="0" collapsed="false">
      <c r="A846" s="1"/>
      <c r="B846" s="2"/>
      <c r="C846" s="3"/>
      <c r="D846" s="19"/>
      <c r="E846" s="20"/>
    </row>
    <row r="847" s="15" customFormat="true" ht="12" hidden="false" customHeight="false" outlineLevel="0" collapsed="false">
      <c r="A847" s="1"/>
      <c r="B847" s="2"/>
      <c r="C847" s="3"/>
      <c r="D847" s="35"/>
      <c r="E847" s="2"/>
    </row>
    <row r="848" s="15" customFormat="true" ht="12" hidden="false" customHeight="false" outlineLevel="0" collapsed="false">
      <c r="A848" s="1"/>
      <c r="B848" s="2"/>
      <c r="C848" s="3"/>
      <c r="D848" s="35"/>
      <c r="E848" s="2"/>
    </row>
    <row r="849" s="15" customFormat="true" ht="12" hidden="false" customHeight="false" outlineLevel="0" collapsed="false">
      <c r="A849" s="1"/>
      <c r="B849" s="2"/>
      <c r="C849" s="3"/>
      <c r="D849" s="35"/>
      <c r="E849" s="2"/>
    </row>
    <row r="850" s="15" customFormat="true" ht="12" hidden="false" customHeight="false" outlineLevel="0" collapsed="false">
      <c r="A850" s="1"/>
      <c r="B850" s="2"/>
      <c r="C850" s="3"/>
      <c r="D850" s="35"/>
      <c r="E850" s="2"/>
    </row>
    <row r="851" s="15" customFormat="true" ht="12.75" hidden="false" customHeight="false" outlineLevel="0" collapsed="false">
      <c r="A851" s="1"/>
      <c r="B851" s="2"/>
      <c r="C851" s="3"/>
      <c r="D851" s="19"/>
      <c r="E851" s="20"/>
    </row>
    <row r="852" s="15" customFormat="true" ht="12" hidden="false" customHeight="false" outlineLevel="0" collapsed="false">
      <c r="A852" s="1"/>
      <c r="B852" s="2"/>
      <c r="C852" s="3"/>
      <c r="D852" s="35"/>
      <c r="E852" s="2"/>
    </row>
    <row r="853" s="15" customFormat="true" ht="12" hidden="false" customHeight="false" outlineLevel="0" collapsed="false">
      <c r="A853" s="1"/>
      <c r="B853" s="2"/>
      <c r="C853" s="3"/>
      <c r="D853" s="35"/>
      <c r="E853" s="2"/>
    </row>
    <row r="854" s="15" customFormat="true" ht="12" hidden="false" customHeight="false" outlineLevel="0" collapsed="false">
      <c r="A854" s="1"/>
      <c r="B854" s="2"/>
      <c r="C854" s="3"/>
      <c r="D854" s="35"/>
      <c r="E854" s="2"/>
    </row>
    <row r="855" s="15" customFormat="true" ht="12" hidden="false" customHeight="false" outlineLevel="0" collapsed="false">
      <c r="A855" s="1"/>
      <c r="B855" s="2"/>
      <c r="C855" s="3"/>
      <c r="D855" s="35"/>
      <c r="E855" s="2"/>
    </row>
    <row r="856" s="15" customFormat="true" ht="12.75" hidden="false" customHeight="false" outlineLevel="0" collapsed="false">
      <c r="A856" s="1"/>
      <c r="B856" s="2"/>
      <c r="C856" s="3"/>
      <c r="D856" s="19"/>
      <c r="E856" s="20"/>
    </row>
    <row r="857" s="15" customFormat="true" ht="12" hidden="false" customHeight="false" outlineLevel="0" collapsed="false">
      <c r="A857" s="1"/>
      <c r="B857" s="2"/>
      <c r="C857" s="3"/>
      <c r="D857" s="35"/>
      <c r="E857" s="2"/>
    </row>
    <row r="858" s="15" customFormat="true" ht="12" hidden="false" customHeight="false" outlineLevel="0" collapsed="false">
      <c r="A858" s="1"/>
      <c r="B858" s="2"/>
      <c r="C858" s="3"/>
      <c r="D858" s="35"/>
      <c r="E858" s="2"/>
    </row>
    <row r="859" s="15" customFormat="true" ht="12" hidden="false" customHeight="false" outlineLevel="0" collapsed="false">
      <c r="A859" s="1"/>
      <c r="B859" s="2"/>
      <c r="C859" s="3"/>
      <c r="D859" s="35"/>
      <c r="E859" s="2"/>
    </row>
    <row r="860" s="15" customFormat="true" ht="12" hidden="false" customHeight="false" outlineLevel="0" collapsed="false">
      <c r="A860" s="1"/>
      <c r="B860" s="2"/>
      <c r="C860" s="3"/>
      <c r="D860" s="35"/>
      <c r="E860" s="2"/>
    </row>
    <row r="861" s="15" customFormat="true" ht="12.75" hidden="false" customHeight="false" outlineLevel="0" collapsed="false">
      <c r="A861" s="1"/>
      <c r="B861" s="2"/>
      <c r="C861" s="3"/>
      <c r="D861" s="19"/>
      <c r="E861" s="20"/>
    </row>
    <row r="862" s="15" customFormat="true" ht="12" hidden="false" customHeight="false" outlineLevel="0" collapsed="false">
      <c r="A862" s="1"/>
      <c r="B862" s="2"/>
      <c r="C862" s="3"/>
      <c r="D862" s="35"/>
      <c r="E862" s="2"/>
    </row>
    <row r="863" s="15" customFormat="true" ht="12" hidden="false" customHeight="false" outlineLevel="0" collapsed="false">
      <c r="A863" s="1"/>
      <c r="B863" s="2"/>
      <c r="C863" s="3"/>
      <c r="D863" s="35"/>
      <c r="E863" s="2"/>
    </row>
    <row r="864" s="15" customFormat="true" ht="12" hidden="false" customHeight="false" outlineLevel="0" collapsed="false">
      <c r="A864" s="1"/>
      <c r="B864" s="2"/>
      <c r="C864" s="3"/>
      <c r="D864" s="35"/>
      <c r="E864" s="2"/>
    </row>
    <row r="865" s="15" customFormat="true" ht="12" hidden="false" customHeight="false" outlineLevel="0" collapsed="false">
      <c r="A865" s="1"/>
      <c r="B865" s="2"/>
      <c r="C865" s="3"/>
      <c r="D865" s="35"/>
      <c r="E865" s="2"/>
    </row>
    <row r="866" s="15" customFormat="true" ht="12.75" hidden="false" customHeight="false" outlineLevel="0" collapsed="false">
      <c r="A866" s="1"/>
      <c r="B866" s="2"/>
      <c r="C866" s="3"/>
      <c r="D866" s="19"/>
      <c r="E866" s="20"/>
    </row>
    <row r="867" s="15" customFormat="true" ht="12" hidden="false" customHeight="false" outlineLevel="0" collapsed="false">
      <c r="A867" s="1"/>
      <c r="B867" s="2"/>
      <c r="C867" s="3"/>
      <c r="D867" s="35"/>
      <c r="E867" s="2"/>
    </row>
    <row r="868" s="15" customFormat="true" ht="12" hidden="false" customHeight="false" outlineLevel="0" collapsed="false">
      <c r="A868" s="1"/>
      <c r="B868" s="2"/>
      <c r="C868" s="3"/>
      <c r="D868" s="35"/>
      <c r="E868" s="2"/>
    </row>
    <row r="869" s="15" customFormat="true" ht="12" hidden="false" customHeight="false" outlineLevel="0" collapsed="false">
      <c r="A869" s="1"/>
      <c r="B869" s="2"/>
      <c r="C869" s="3"/>
      <c r="D869" s="35"/>
      <c r="E869" s="2"/>
    </row>
    <row r="870" s="15" customFormat="true" ht="12" hidden="false" customHeight="false" outlineLevel="0" collapsed="false">
      <c r="A870" s="1"/>
      <c r="B870" s="2"/>
      <c r="C870" s="3"/>
      <c r="D870" s="35"/>
      <c r="E870" s="2"/>
    </row>
    <row r="871" s="15" customFormat="true" ht="12.75" hidden="false" customHeight="false" outlineLevel="0" collapsed="false">
      <c r="A871" s="1"/>
      <c r="B871" s="2"/>
      <c r="C871" s="3"/>
      <c r="D871" s="19"/>
      <c r="E871" s="20"/>
    </row>
    <row r="872" s="15" customFormat="true" ht="12" hidden="false" customHeight="false" outlineLevel="0" collapsed="false">
      <c r="A872" s="1"/>
      <c r="B872" s="2"/>
      <c r="C872" s="3"/>
      <c r="D872" s="35"/>
      <c r="E872" s="2"/>
    </row>
    <row r="873" s="15" customFormat="true" ht="12" hidden="false" customHeight="false" outlineLevel="0" collapsed="false">
      <c r="A873" s="1"/>
      <c r="B873" s="2"/>
      <c r="C873" s="3"/>
      <c r="D873" s="35"/>
      <c r="E873" s="2"/>
    </row>
    <row r="874" s="15" customFormat="true" ht="12" hidden="false" customHeight="false" outlineLevel="0" collapsed="false">
      <c r="A874" s="1"/>
      <c r="B874" s="2"/>
      <c r="C874" s="3"/>
      <c r="D874" s="35"/>
      <c r="E874" s="2"/>
    </row>
    <row r="875" s="15" customFormat="true" ht="12" hidden="false" customHeight="false" outlineLevel="0" collapsed="false">
      <c r="A875" s="1"/>
      <c r="B875" s="2"/>
      <c r="C875" s="3"/>
      <c r="D875" s="35"/>
      <c r="E875" s="2"/>
    </row>
    <row r="876" s="15" customFormat="true" ht="12.75" hidden="false" customHeight="false" outlineLevel="0" collapsed="false">
      <c r="A876" s="1"/>
      <c r="B876" s="2"/>
      <c r="C876" s="3"/>
      <c r="D876" s="19"/>
      <c r="E876" s="20"/>
    </row>
    <row r="877" s="15" customFormat="true" ht="12" hidden="false" customHeight="false" outlineLevel="0" collapsed="false">
      <c r="A877" s="1"/>
      <c r="B877" s="2"/>
      <c r="C877" s="3"/>
      <c r="D877" s="35"/>
      <c r="E877" s="2"/>
    </row>
    <row r="878" s="15" customFormat="true" ht="12" hidden="false" customHeight="false" outlineLevel="0" collapsed="false">
      <c r="A878" s="1"/>
      <c r="B878" s="2"/>
      <c r="C878" s="3"/>
      <c r="D878" s="35"/>
      <c r="E878" s="2"/>
    </row>
    <row r="879" s="15" customFormat="true" ht="12" hidden="false" customHeight="false" outlineLevel="0" collapsed="false">
      <c r="A879" s="1"/>
      <c r="B879" s="2"/>
      <c r="C879" s="3"/>
      <c r="D879" s="35"/>
      <c r="E879" s="2"/>
    </row>
    <row r="880" s="15" customFormat="true" ht="12" hidden="false" customHeight="false" outlineLevel="0" collapsed="false">
      <c r="A880" s="1"/>
      <c r="B880" s="2"/>
      <c r="C880" s="3"/>
      <c r="D880" s="35"/>
      <c r="E880" s="2"/>
    </row>
    <row r="881" s="15" customFormat="true" ht="12.75" hidden="false" customHeight="false" outlineLevel="0" collapsed="false">
      <c r="A881" s="1"/>
      <c r="B881" s="2"/>
      <c r="C881" s="3"/>
      <c r="D881" s="19"/>
      <c r="E881" s="20"/>
    </row>
    <row r="882" s="15" customFormat="true" ht="12" hidden="false" customHeight="false" outlineLevel="0" collapsed="false">
      <c r="A882" s="1"/>
      <c r="B882" s="2"/>
      <c r="C882" s="3"/>
      <c r="D882" s="35"/>
      <c r="E882" s="2"/>
    </row>
    <row r="883" s="15" customFormat="true" ht="12" hidden="false" customHeight="false" outlineLevel="0" collapsed="false">
      <c r="A883" s="1"/>
      <c r="B883" s="2"/>
      <c r="C883" s="3"/>
      <c r="D883" s="35"/>
      <c r="E883" s="2"/>
    </row>
    <row r="884" s="15" customFormat="true" ht="12" hidden="false" customHeight="false" outlineLevel="0" collapsed="false">
      <c r="A884" s="1"/>
      <c r="B884" s="2"/>
      <c r="C884" s="3"/>
      <c r="D884" s="35"/>
      <c r="E884" s="2"/>
    </row>
    <row r="885" s="15" customFormat="true" ht="12" hidden="false" customHeight="false" outlineLevel="0" collapsed="false">
      <c r="A885" s="1"/>
      <c r="B885" s="2"/>
      <c r="C885" s="3"/>
      <c r="D885" s="35"/>
      <c r="E885" s="2"/>
    </row>
    <row r="886" s="15" customFormat="true" ht="12.75" hidden="false" customHeight="false" outlineLevel="0" collapsed="false">
      <c r="A886" s="1"/>
      <c r="B886" s="2"/>
      <c r="C886" s="3"/>
      <c r="D886" s="19"/>
      <c r="E886" s="20"/>
    </row>
    <row r="887" s="15" customFormat="true" ht="12" hidden="false" customHeight="false" outlineLevel="0" collapsed="false">
      <c r="A887" s="1"/>
      <c r="B887" s="2"/>
      <c r="C887" s="3"/>
      <c r="D887" s="35"/>
      <c r="E887" s="2"/>
    </row>
    <row r="888" s="15" customFormat="true" ht="12" hidden="false" customHeight="false" outlineLevel="0" collapsed="false">
      <c r="A888" s="1"/>
      <c r="B888" s="2"/>
      <c r="C888" s="3"/>
      <c r="D888" s="35"/>
      <c r="E888" s="2"/>
    </row>
    <row r="889" s="15" customFormat="true" ht="12" hidden="false" customHeight="false" outlineLevel="0" collapsed="false">
      <c r="A889" s="1"/>
      <c r="B889" s="2"/>
      <c r="C889" s="3"/>
      <c r="D889" s="35"/>
      <c r="E889" s="2"/>
    </row>
    <row r="890" s="15" customFormat="true" ht="12" hidden="false" customHeight="false" outlineLevel="0" collapsed="false">
      <c r="A890" s="1"/>
      <c r="B890" s="2"/>
      <c r="C890" s="3"/>
      <c r="D890" s="35"/>
      <c r="E890" s="2"/>
    </row>
    <row r="891" s="15" customFormat="true" ht="12.75" hidden="false" customHeight="false" outlineLevel="0" collapsed="false">
      <c r="A891" s="1"/>
      <c r="B891" s="2"/>
      <c r="C891" s="3"/>
      <c r="D891" s="19"/>
      <c r="E891" s="20"/>
    </row>
    <row r="892" s="15" customFormat="true" ht="12" hidden="false" customHeight="false" outlineLevel="0" collapsed="false">
      <c r="A892" s="1"/>
      <c r="B892" s="2"/>
      <c r="C892" s="3"/>
      <c r="D892" s="35"/>
      <c r="E892" s="2"/>
    </row>
    <row r="893" s="15" customFormat="true" ht="12" hidden="false" customHeight="false" outlineLevel="0" collapsed="false">
      <c r="A893" s="1"/>
      <c r="B893" s="2"/>
      <c r="C893" s="3"/>
      <c r="D893" s="35"/>
      <c r="E893" s="2"/>
    </row>
    <row r="894" s="15" customFormat="true" ht="12" hidden="false" customHeight="false" outlineLevel="0" collapsed="false">
      <c r="A894" s="1"/>
      <c r="B894" s="2"/>
      <c r="C894" s="3"/>
      <c r="D894" s="35"/>
      <c r="E894" s="2"/>
    </row>
    <row r="895" s="15" customFormat="true" ht="12" hidden="false" customHeight="false" outlineLevel="0" collapsed="false">
      <c r="A895" s="1"/>
      <c r="B895" s="2"/>
      <c r="C895" s="3"/>
      <c r="D895" s="35"/>
      <c r="E895" s="2"/>
    </row>
    <row r="896" s="15" customFormat="true" ht="12.75" hidden="false" customHeight="false" outlineLevel="0" collapsed="false">
      <c r="A896" s="1"/>
      <c r="B896" s="2"/>
      <c r="C896" s="3"/>
      <c r="D896" s="19"/>
      <c r="E896" s="20"/>
    </row>
    <row r="897" s="15" customFormat="true" ht="12" hidden="false" customHeight="false" outlineLevel="0" collapsed="false">
      <c r="A897" s="1"/>
      <c r="B897" s="2"/>
      <c r="C897" s="3"/>
      <c r="D897" s="35"/>
      <c r="E897" s="2"/>
    </row>
    <row r="898" s="15" customFormat="true" ht="12" hidden="false" customHeight="false" outlineLevel="0" collapsed="false">
      <c r="A898" s="1"/>
      <c r="B898" s="2"/>
      <c r="C898" s="3"/>
      <c r="D898" s="35"/>
      <c r="E898" s="2"/>
    </row>
    <row r="899" s="15" customFormat="true" ht="12" hidden="false" customHeight="false" outlineLevel="0" collapsed="false">
      <c r="A899" s="1"/>
      <c r="B899" s="2"/>
      <c r="C899" s="3"/>
      <c r="D899" s="35"/>
      <c r="E899" s="2"/>
    </row>
    <row r="900" s="15" customFormat="true" ht="12" hidden="false" customHeight="false" outlineLevel="0" collapsed="false">
      <c r="A900" s="1"/>
      <c r="B900" s="2"/>
      <c r="C900" s="3"/>
      <c r="D900" s="35"/>
      <c r="E900" s="2"/>
    </row>
    <row r="901" s="15" customFormat="true" ht="12.75" hidden="false" customHeight="false" outlineLevel="0" collapsed="false">
      <c r="A901" s="1"/>
      <c r="B901" s="2"/>
      <c r="C901" s="3"/>
      <c r="D901" s="19"/>
      <c r="E901" s="20"/>
    </row>
    <row r="902" s="15" customFormat="true" ht="12" hidden="false" customHeight="false" outlineLevel="0" collapsed="false">
      <c r="A902" s="1"/>
      <c r="B902" s="2"/>
      <c r="C902" s="3"/>
      <c r="D902" s="35"/>
      <c r="E902" s="2"/>
    </row>
    <row r="903" s="15" customFormat="true" ht="12" hidden="false" customHeight="false" outlineLevel="0" collapsed="false">
      <c r="A903" s="1"/>
      <c r="B903" s="2"/>
      <c r="C903" s="3"/>
      <c r="D903" s="35"/>
      <c r="E903" s="2"/>
    </row>
    <row r="904" s="15" customFormat="true" ht="12" hidden="false" customHeight="false" outlineLevel="0" collapsed="false">
      <c r="A904" s="1"/>
      <c r="B904" s="2"/>
      <c r="C904" s="3"/>
      <c r="D904" s="35"/>
      <c r="E904" s="2"/>
    </row>
    <row r="905" s="15" customFormat="true" ht="12" hidden="false" customHeight="false" outlineLevel="0" collapsed="false">
      <c r="A905" s="1"/>
      <c r="B905" s="2"/>
      <c r="C905" s="3"/>
      <c r="D905" s="35"/>
      <c r="E905" s="2"/>
    </row>
    <row r="906" s="15" customFormat="true" ht="12.75" hidden="false" customHeight="false" outlineLevel="0" collapsed="false">
      <c r="A906" s="1"/>
      <c r="B906" s="2"/>
      <c r="C906" s="3"/>
      <c r="D906" s="19"/>
      <c r="E906" s="20"/>
    </row>
    <row r="907" s="15" customFormat="true" ht="12" hidden="false" customHeight="false" outlineLevel="0" collapsed="false">
      <c r="A907" s="1"/>
      <c r="B907" s="2"/>
      <c r="C907" s="3"/>
      <c r="D907" s="35"/>
      <c r="E907" s="2"/>
    </row>
    <row r="908" s="15" customFormat="true" ht="12" hidden="false" customHeight="false" outlineLevel="0" collapsed="false">
      <c r="A908" s="1"/>
      <c r="B908" s="2"/>
      <c r="C908" s="3"/>
      <c r="D908" s="35"/>
      <c r="E908" s="2"/>
    </row>
    <row r="909" s="15" customFormat="true" ht="12" hidden="false" customHeight="false" outlineLevel="0" collapsed="false">
      <c r="A909" s="1"/>
      <c r="B909" s="2"/>
      <c r="C909" s="3"/>
      <c r="D909" s="35"/>
      <c r="E909" s="2"/>
    </row>
    <row r="910" s="15" customFormat="true" ht="12" hidden="false" customHeight="false" outlineLevel="0" collapsed="false">
      <c r="A910" s="1"/>
      <c r="B910" s="2"/>
      <c r="C910" s="3"/>
      <c r="D910" s="35"/>
      <c r="E910" s="2"/>
    </row>
    <row r="911" s="15" customFormat="true" ht="12.75" hidden="false" customHeight="false" outlineLevel="0" collapsed="false">
      <c r="A911" s="1"/>
      <c r="B911" s="2"/>
      <c r="C911" s="3"/>
      <c r="D911" s="19"/>
      <c r="E911" s="20"/>
    </row>
    <row r="912" s="15" customFormat="true" ht="12" hidden="false" customHeight="false" outlineLevel="0" collapsed="false">
      <c r="A912" s="1"/>
      <c r="B912" s="2"/>
      <c r="C912" s="3"/>
      <c r="D912" s="35"/>
      <c r="E912" s="2"/>
    </row>
    <row r="913" s="15" customFormat="true" ht="12" hidden="false" customHeight="false" outlineLevel="0" collapsed="false">
      <c r="A913" s="1"/>
      <c r="B913" s="2"/>
      <c r="C913" s="3"/>
      <c r="D913" s="35"/>
      <c r="E913" s="2"/>
    </row>
    <row r="914" s="15" customFormat="true" ht="12" hidden="false" customHeight="false" outlineLevel="0" collapsed="false">
      <c r="A914" s="1"/>
      <c r="B914" s="2"/>
      <c r="C914" s="3"/>
      <c r="D914" s="35"/>
      <c r="E914" s="2"/>
    </row>
    <row r="915" s="15" customFormat="true" ht="12" hidden="false" customHeight="false" outlineLevel="0" collapsed="false">
      <c r="A915" s="1"/>
      <c r="B915" s="2"/>
      <c r="C915" s="3"/>
      <c r="D915" s="35"/>
      <c r="E915" s="2"/>
    </row>
    <row r="916" s="15" customFormat="true" ht="12.75" hidden="false" customHeight="false" outlineLevel="0" collapsed="false">
      <c r="A916" s="1"/>
      <c r="B916" s="2"/>
      <c r="C916" s="3"/>
      <c r="D916" s="19"/>
      <c r="E916" s="20"/>
    </row>
    <row r="917" s="15" customFormat="true" ht="12" hidden="false" customHeight="false" outlineLevel="0" collapsed="false">
      <c r="A917" s="1"/>
      <c r="B917" s="2"/>
      <c r="C917" s="3"/>
      <c r="D917" s="35"/>
      <c r="E917" s="2"/>
    </row>
    <row r="918" s="15" customFormat="true" ht="12" hidden="false" customHeight="false" outlineLevel="0" collapsed="false">
      <c r="A918" s="1"/>
      <c r="B918" s="2"/>
      <c r="C918" s="3"/>
      <c r="D918" s="35"/>
      <c r="E918" s="2"/>
    </row>
    <row r="919" s="15" customFormat="true" ht="12" hidden="false" customHeight="false" outlineLevel="0" collapsed="false">
      <c r="A919" s="1"/>
      <c r="B919" s="2"/>
      <c r="C919" s="3"/>
      <c r="D919" s="35"/>
      <c r="E919" s="2"/>
    </row>
    <row r="920" s="15" customFormat="true" ht="12" hidden="false" customHeight="false" outlineLevel="0" collapsed="false">
      <c r="A920" s="1"/>
      <c r="B920" s="2"/>
      <c r="C920" s="3"/>
      <c r="D920" s="35"/>
      <c r="E920" s="2"/>
    </row>
    <row r="921" s="15" customFormat="true" ht="12.75" hidden="false" customHeight="false" outlineLevel="0" collapsed="false">
      <c r="A921" s="1"/>
      <c r="B921" s="2"/>
      <c r="C921" s="3"/>
      <c r="D921" s="19"/>
      <c r="E921" s="20"/>
    </row>
    <row r="922" s="15" customFormat="true" ht="12" hidden="false" customHeight="false" outlineLevel="0" collapsed="false">
      <c r="A922" s="1"/>
      <c r="B922" s="2"/>
      <c r="C922" s="3"/>
      <c r="D922" s="35"/>
      <c r="E922" s="2"/>
    </row>
    <row r="923" s="15" customFormat="true" ht="12" hidden="false" customHeight="false" outlineLevel="0" collapsed="false">
      <c r="A923" s="1"/>
      <c r="B923" s="2"/>
      <c r="C923" s="3"/>
      <c r="D923" s="35"/>
      <c r="E923" s="2"/>
    </row>
    <row r="924" s="15" customFormat="true" ht="12" hidden="false" customHeight="false" outlineLevel="0" collapsed="false">
      <c r="A924" s="1"/>
      <c r="B924" s="2"/>
      <c r="C924" s="3"/>
      <c r="D924" s="35"/>
      <c r="E924" s="2"/>
    </row>
    <row r="925" s="15" customFormat="true" ht="12" hidden="false" customHeight="false" outlineLevel="0" collapsed="false">
      <c r="A925" s="1"/>
      <c r="B925" s="2"/>
      <c r="C925" s="3"/>
      <c r="D925" s="35"/>
      <c r="E925" s="2"/>
    </row>
    <row r="926" s="15" customFormat="true" ht="12.75" hidden="false" customHeight="false" outlineLevel="0" collapsed="false">
      <c r="A926" s="1"/>
      <c r="B926" s="2"/>
      <c r="C926" s="3"/>
      <c r="D926" s="19"/>
      <c r="E926" s="20"/>
    </row>
    <row r="927" s="15" customFormat="true" ht="12" hidden="false" customHeight="false" outlineLevel="0" collapsed="false">
      <c r="A927" s="1"/>
      <c r="B927" s="2"/>
      <c r="C927" s="3"/>
      <c r="D927" s="35"/>
      <c r="E927" s="2"/>
    </row>
    <row r="928" s="15" customFormat="true" ht="12" hidden="false" customHeight="false" outlineLevel="0" collapsed="false">
      <c r="A928" s="1"/>
      <c r="B928" s="2"/>
      <c r="C928" s="3"/>
      <c r="D928" s="35"/>
      <c r="E928" s="2"/>
    </row>
    <row r="929" s="15" customFormat="true" ht="12" hidden="false" customHeight="false" outlineLevel="0" collapsed="false">
      <c r="A929" s="1"/>
      <c r="B929" s="2"/>
      <c r="C929" s="3"/>
      <c r="D929" s="35"/>
      <c r="E929" s="2"/>
    </row>
    <row r="930" s="15" customFormat="true" ht="12" hidden="false" customHeight="false" outlineLevel="0" collapsed="false">
      <c r="A930" s="1"/>
      <c r="B930" s="2"/>
      <c r="C930" s="3"/>
      <c r="D930" s="35"/>
      <c r="E930" s="2"/>
    </row>
    <row r="931" s="15" customFormat="true" ht="12.75" hidden="false" customHeight="false" outlineLevel="0" collapsed="false">
      <c r="A931" s="1"/>
      <c r="B931" s="2"/>
      <c r="C931" s="3"/>
      <c r="D931" s="19"/>
      <c r="E931" s="20"/>
    </row>
    <row r="932" s="15" customFormat="true" ht="12" hidden="false" customHeight="false" outlineLevel="0" collapsed="false">
      <c r="A932" s="1"/>
      <c r="B932" s="2"/>
      <c r="C932" s="3"/>
      <c r="D932" s="35"/>
      <c r="E932" s="2"/>
    </row>
    <row r="933" s="15" customFormat="true" ht="12" hidden="false" customHeight="false" outlineLevel="0" collapsed="false">
      <c r="A933" s="1"/>
      <c r="B933" s="2"/>
      <c r="C933" s="3"/>
      <c r="D933" s="35"/>
      <c r="E933" s="2"/>
    </row>
    <row r="934" s="15" customFormat="true" ht="12" hidden="false" customHeight="false" outlineLevel="0" collapsed="false">
      <c r="A934" s="1"/>
      <c r="B934" s="2"/>
      <c r="C934" s="3"/>
      <c r="D934" s="35"/>
      <c r="E934" s="2"/>
    </row>
    <row r="935" s="15" customFormat="true" ht="12" hidden="false" customHeight="false" outlineLevel="0" collapsed="false">
      <c r="A935" s="1"/>
      <c r="B935" s="2"/>
      <c r="C935" s="3"/>
      <c r="D935" s="35"/>
      <c r="E935" s="2"/>
    </row>
    <row r="936" s="15" customFormat="true" ht="12.75" hidden="false" customHeight="false" outlineLevel="0" collapsed="false">
      <c r="A936" s="1"/>
      <c r="B936" s="2"/>
      <c r="C936" s="3"/>
      <c r="D936" s="19"/>
      <c r="E936" s="20"/>
    </row>
    <row r="937" s="15" customFormat="true" ht="12" hidden="false" customHeight="false" outlineLevel="0" collapsed="false">
      <c r="A937" s="1"/>
      <c r="B937" s="2"/>
      <c r="C937" s="3"/>
      <c r="D937" s="35"/>
      <c r="E937" s="2"/>
    </row>
    <row r="938" s="15" customFormat="true" ht="12" hidden="false" customHeight="false" outlineLevel="0" collapsed="false">
      <c r="A938" s="1"/>
      <c r="B938" s="2"/>
      <c r="C938" s="3"/>
      <c r="D938" s="35"/>
      <c r="E938" s="2"/>
    </row>
    <row r="939" s="15" customFormat="true" ht="12" hidden="false" customHeight="false" outlineLevel="0" collapsed="false">
      <c r="A939" s="1"/>
      <c r="B939" s="2"/>
      <c r="C939" s="3"/>
      <c r="D939" s="35"/>
      <c r="E939" s="2"/>
    </row>
    <row r="940" s="15" customFormat="true" ht="12" hidden="false" customHeight="false" outlineLevel="0" collapsed="false">
      <c r="A940" s="1"/>
      <c r="B940" s="2"/>
      <c r="C940" s="3"/>
      <c r="D940" s="35"/>
      <c r="E940" s="2"/>
    </row>
    <row r="941" s="15" customFormat="true" ht="12.75" hidden="false" customHeight="false" outlineLevel="0" collapsed="false">
      <c r="A941" s="1"/>
      <c r="B941" s="2"/>
      <c r="C941" s="3"/>
      <c r="D941" s="19"/>
      <c r="E941" s="20"/>
    </row>
    <row r="942" s="15" customFormat="true" ht="12" hidden="false" customHeight="false" outlineLevel="0" collapsed="false">
      <c r="A942" s="1"/>
      <c r="B942" s="2"/>
      <c r="C942" s="3"/>
      <c r="D942" s="35"/>
      <c r="E942" s="2"/>
    </row>
    <row r="943" s="15" customFormat="true" ht="12" hidden="false" customHeight="false" outlineLevel="0" collapsed="false">
      <c r="A943" s="1"/>
      <c r="B943" s="2"/>
      <c r="C943" s="3"/>
      <c r="D943" s="35"/>
      <c r="E943" s="2"/>
    </row>
    <row r="944" s="15" customFormat="true" ht="12" hidden="false" customHeight="false" outlineLevel="0" collapsed="false">
      <c r="A944" s="1"/>
      <c r="B944" s="2"/>
      <c r="C944" s="3"/>
      <c r="D944" s="35"/>
      <c r="E944" s="2"/>
    </row>
    <row r="945" s="15" customFormat="true" ht="12" hidden="false" customHeight="false" outlineLevel="0" collapsed="false">
      <c r="A945" s="1"/>
      <c r="B945" s="2"/>
      <c r="C945" s="3"/>
      <c r="D945" s="35"/>
      <c r="E945" s="2"/>
    </row>
    <row r="946" s="15" customFormat="true" ht="12.75" hidden="false" customHeight="false" outlineLevel="0" collapsed="false">
      <c r="A946" s="1"/>
      <c r="B946" s="2"/>
      <c r="C946" s="3"/>
      <c r="D946" s="19"/>
      <c r="E946" s="20"/>
    </row>
    <row r="947" s="15" customFormat="true" ht="12" hidden="false" customHeight="false" outlineLevel="0" collapsed="false">
      <c r="A947" s="1"/>
      <c r="B947" s="2"/>
      <c r="C947" s="3"/>
      <c r="D947" s="35"/>
      <c r="E947" s="2"/>
    </row>
    <row r="948" s="15" customFormat="true" ht="12" hidden="false" customHeight="false" outlineLevel="0" collapsed="false">
      <c r="A948" s="1"/>
      <c r="B948" s="2"/>
      <c r="C948" s="3"/>
      <c r="D948" s="35"/>
      <c r="E948" s="2"/>
    </row>
    <row r="949" s="15" customFormat="true" ht="12" hidden="false" customHeight="false" outlineLevel="0" collapsed="false">
      <c r="A949" s="1"/>
      <c r="B949" s="2"/>
      <c r="C949" s="3"/>
      <c r="D949" s="35"/>
      <c r="E949" s="2"/>
    </row>
    <row r="950" s="15" customFormat="true" ht="12" hidden="false" customHeight="false" outlineLevel="0" collapsed="false">
      <c r="A950" s="1"/>
      <c r="B950" s="2"/>
      <c r="C950" s="3"/>
      <c r="D950" s="35"/>
      <c r="E950" s="2"/>
    </row>
    <row r="951" s="15" customFormat="true" ht="12.75" hidden="false" customHeight="false" outlineLevel="0" collapsed="false">
      <c r="A951" s="1"/>
      <c r="B951" s="2"/>
      <c r="C951" s="3"/>
      <c r="D951" s="19"/>
      <c r="E951" s="20"/>
    </row>
    <row r="952" s="15" customFormat="true" ht="12" hidden="false" customHeight="false" outlineLevel="0" collapsed="false">
      <c r="A952" s="1"/>
      <c r="B952" s="2"/>
      <c r="C952" s="3"/>
      <c r="D952" s="35"/>
      <c r="E952" s="2"/>
    </row>
    <row r="953" s="15" customFormat="true" ht="12" hidden="false" customHeight="false" outlineLevel="0" collapsed="false">
      <c r="A953" s="1"/>
      <c r="B953" s="2"/>
      <c r="C953" s="3"/>
      <c r="D953" s="35"/>
      <c r="E953" s="2"/>
    </row>
    <row r="954" s="15" customFormat="true" ht="12" hidden="false" customHeight="false" outlineLevel="0" collapsed="false">
      <c r="A954" s="1"/>
      <c r="B954" s="2"/>
      <c r="C954" s="3"/>
      <c r="D954" s="35"/>
      <c r="E954" s="2"/>
    </row>
    <row r="955" s="15" customFormat="true" ht="12" hidden="false" customHeight="false" outlineLevel="0" collapsed="false">
      <c r="A955" s="1"/>
      <c r="B955" s="2"/>
      <c r="C955" s="3"/>
      <c r="D955" s="35"/>
      <c r="E955" s="2"/>
    </row>
    <row r="956" s="15" customFormat="true" ht="12.75" hidden="false" customHeight="false" outlineLevel="0" collapsed="false">
      <c r="A956" s="1"/>
      <c r="B956" s="2"/>
      <c r="C956" s="3"/>
      <c r="D956" s="19"/>
      <c r="E956" s="20"/>
    </row>
    <row r="957" s="15" customFormat="true" ht="12" hidden="false" customHeight="false" outlineLevel="0" collapsed="false">
      <c r="A957" s="1"/>
      <c r="B957" s="2"/>
      <c r="C957" s="3"/>
      <c r="D957" s="35"/>
      <c r="E957" s="2"/>
    </row>
    <row r="958" s="15" customFormat="true" ht="12" hidden="false" customHeight="false" outlineLevel="0" collapsed="false">
      <c r="A958" s="1"/>
      <c r="B958" s="2"/>
      <c r="C958" s="3"/>
      <c r="D958" s="35"/>
      <c r="E958" s="2"/>
    </row>
    <row r="959" s="15" customFormat="true" ht="12" hidden="false" customHeight="false" outlineLevel="0" collapsed="false">
      <c r="A959" s="1"/>
      <c r="B959" s="2"/>
      <c r="C959" s="3"/>
      <c r="D959" s="35"/>
      <c r="E959" s="2"/>
    </row>
    <row r="960" s="15" customFormat="true" ht="12" hidden="false" customHeight="false" outlineLevel="0" collapsed="false">
      <c r="A960" s="1"/>
      <c r="B960" s="2"/>
      <c r="C960" s="3"/>
      <c r="D960" s="35"/>
      <c r="E960" s="2"/>
    </row>
    <row r="961" s="15" customFormat="true" ht="12.75" hidden="false" customHeight="false" outlineLevel="0" collapsed="false">
      <c r="A961" s="1"/>
      <c r="B961" s="2"/>
      <c r="C961" s="3"/>
      <c r="D961" s="19"/>
      <c r="E961" s="20"/>
    </row>
    <row r="962" s="15" customFormat="true" ht="12" hidden="false" customHeight="false" outlineLevel="0" collapsed="false">
      <c r="A962" s="1"/>
      <c r="B962" s="2"/>
      <c r="C962" s="3"/>
      <c r="D962" s="35"/>
      <c r="E962" s="2"/>
    </row>
    <row r="963" s="15" customFormat="true" ht="12" hidden="false" customHeight="false" outlineLevel="0" collapsed="false">
      <c r="A963" s="1"/>
      <c r="B963" s="2"/>
      <c r="C963" s="3"/>
      <c r="D963" s="35"/>
      <c r="E963" s="2"/>
    </row>
    <row r="964" s="15" customFormat="true" ht="12" hidden="false" customHeight="false" outlineLevel="0" collapsed="false">
      <c r="A964" s="1"/>
      <c r="B964" s="2"/>
      <c r="C964" s="3"/>
      <c r="D964" s="35"/>
      <c r="E964" s="2"/>
    </row>
    <row r="965" s="15" customFormat="true" ht="12" hidden="false" customHeight="false" outlineLevel="0" collapsed="false">
      <c r="A965" s="1"/>
      <c r="B965" s="2"/>
      <c r="C965" s="3"/>
      <c r="D965" s="35"/>
      <c r="E965" s="2"/>
    </row>
    <row r="966" s="15" customFormat="true" ht="12.75" hidden="false" customHeight="false" outlineLevel="0" collapsed="false">
      <c r="A966" s="1"/>
      <c r="B966" s="2"/>
      <c r="C966" s="3"/>
      <c r="D966" s="19"/>
      <c r="E966" s="20"/>
    </row>
    <row r="967" s="15" customFormat="true" ht="12" hidden="false" customHeight="false" outlineLevel="0" collapsed="false">
      <c r="A967" s="1"/>
      <c r="B967" s="2"/>
      <c r="C967" s="3"/>
      <c r="D967" s="35"/>
      <c r="E967" s="2"/>
    </row>
    <row r="968" s="15" customFormat="true" ht="12" hidden="false" customHeight="false" outlineLevel="0" collapsed="false">
      <c r="A968" s="1"/>
      <c r="B968" s="2"/>
      <c r="C968" s="3"/>
      <c r="D968" s="35"/>
      <c r="E968" s="2"/>
    </row>
    <row r="969" s="15" customFormat="true" ht="12" hidden="false" customHeight="false" outlineLevel="0" collapsed="false">
      <c r="A969" s="1"/>
      <c r="B969" s="2"/>
      <c r="C969" s="3"/>
      <c r="D969" s="35"/>
      <c r="E969" s="2"/>
    </row>
    <row r="970" s="15" customFormat="true" ht="12" hidden="false" customHeight="false" outlineLevel="0" collapsed="false">
      <c r="A970" s="1"/>
      <c r="B970" s="2"/>
      <c r="C970" s="3"/>
      <c r="D970" s="35"/>
      <c r="E970" s="2"/>
    </row>
    <row r="971" s="15" customFormat="true" ht="12.75" hidden="false" customHeight="false" outlineLevel="0" collapsed="false">
      <c r="A971" s="1"/>
      <c r="B971" s="2"/>
      <c r="C971" s="3"/>
      <c r="D971" s="19"/>
      <c r="E971" s="20"/>
    </row>
    <row r="972" s="15" customFormat="true" ht="12" hidden="false" customHeight="false" outlineLevel="0" collapsed="false">
      <c r="A972" s="1"/>
      <c r="B972" s="2"/>
      <c r="C972" s="3"/>
      <c r="D972" s="35"/>
      <c r="E972" s="2"/>
    </row>
    <row r="973" s="15" customFormat="true" ht="12" hidden="false" customHeight="false" outlineLevel="0" collapsed="false">
      <c r="A973" s="1"/>
      <c r="B973" s="2"/>
      <c r="C973" s="3"/>
      <c r="D973" s="35"/>
      <c r="E973" s="2"/>
    </row>
    <row r="974" s="15" customFormat="true" ht="12" hidden="false" customHeight="false" outlineLevel="0" collapsed="false">
      <c r="A974" s="1"/>
      <c r="B974" s="2"/>
      <c r="C974" s="3"/>
      <c r="D974" s="35"/>
      <c r="E974" s="2"/>
    </row>
    <row r="975" s="15" customFormat="true" ht="12" hidden="false" customHeight="false" outlineLevel="0" collapsed="false">
      <c r="A975" s="1"/>
      <c r="B975" s="2"/>
      <c r="C975" s="3"/>
      <c r="D975" s="35"/>
      <c r="E975" s="2"/>
    </row>
    <row r="976" s="15" customFormat="true" ht="12.75" hidden="false" customHeight="false" outlineLevel="0" collapsed="false">
      <c r="A976" s="1"/>
      <c r="B976" s="2"/>
      <c r="C976" s="3"/>
      <c r="D976" s="19"/>
      <c r="E976" s="20"/>
    </row>
    <row r="977" s="15" customFormat="true" ht="12" hidden="false" customHeight="false" outlineLevel="0" collapsed="false">
      <c r="A977" s="1"/>
      <c r="B977" s="2"/>
      <c r="C977" s="3"/>
      <c r="D977" s="35"/>
      <c r="E977" s="2"/>
    </row>
    <row r="978" s="15" customFormat="true" ht="12" hidden="false" customHeight="false" outlineLevel="0" collapsed="false">
      <c r="A978" s="1"/>
      <c r="B978" s="2"/>
      <c r="C978" s="3"/>
      <c r="D978" s="35"/>
      <c r="E978" s="2"/>
    </row>
    <row r="979" s="15" customFormat="true" ht="12" hidden="false" customHeight="false" outlineLevel="0" collapsed="false">
      <c r="A979" s="1"/>
      <c r="B979" s="2"/>
      <c r="C979" s="3"/>
      <c r="D979" s="35"/>
      <c r="E979" s="2"/>
    </row>
    <row r="980" s="15" customFormat="true" ht="12" hidden="false" customHeight="false" outlineLevel="0" collapsed="false">
      <c r="A980" s="1"/>
      <c r="B980" s="2"/>
      <c r="C980" s="3"/>
      <c r="D980" s="35"/>
      <c r="E980" s="2"/>
    </row>
    <row r="981" s="15" customFormat="true" ht="12.75" hidden="false" customHeight="false" outlineLevel="0" collapsed="false">
      <c r="A981" s="1"/>
      <c r="B981" s="2"/>
      <c r="C981" s="3"/>
      <c r="D981" s="19"/>
      <c r="E981" s="20"/>
    </row>
    <row r="982" s="15" customFormat="true" ht="12" hidden="false" customHeight="false" outlineLevel="0" collapsed="false">
      <c r="A982" s="1"/>
      <c r="B982" s="2"/>
      <c r="C982" s="3"/>
      <c r="D982" s="35"/>
      <c r="E982" s="2"/>
    </row>
    <row r="983" s="15" customFormat="true" ht="12" hidden="false" customHeight="false" outlineLevel="0" collapsed="false">
      <c r="A983" s="1"/>
      <c r="B983" s="2"/>
      <c r="C983" s="3"/>
      <c r="D983" s="35"/>
      <c r="E983" s="2"/>
    </row>
    <row r="984" s="15" customFormat="true" ht="12" hidden="false" customHeight="false" outlineLevel="0" collapsed="false">
      <c r="A984" s="1"/>
      <c r="B984" s="2"/>
      <c r="C984" s="3"/>
      <c r="D984" s="35"/>
      <c r="E984" s="2"/>
    </row>
    <row r="985" s="15" customFormat="true" ht="12" hidden="false" customHeight="false" outlineLevel="0" collapsed="false">
      <c r="A985" s="1"/>
      <c r="B985" s="2"/>
      <c r="C985" s="3"/>
      <c r="D985" s="35"/>
      <c r="E985" s="2"/>
    </row>
    <row r="986" s="15" customFormat="true" ht="12.75" hidden="false" customHeight="false" outlineLevel="0" collapsed="false">
      <c r="A986" s="1"/>
      <c r="B986" s="2"/>
      <c r="C986" s="3"/>
      <c r="D986" s="19"/>
      <c r="E986" s="20"/>
    </row>
    <row r="987" s="15" customFormat="true" ht="12" hidden="false" customHeight="false" outlineLevel="0" collapsed="false">
      <c r="A987" s="1"/>
      <c r="B987" s="2"/>
      <c r="C987" s="3"/>
      <c r="D987" s="35"/>
      <c r="E987" s="2"/>
    </row>
    <row r="988" s="15" customFormat="true" ht="12" hidden="false" customHeight="false" outlineLevel="0" collapsed="false">
      <c r="A988" s="1"/>
      <c r="B988" s="2"/>
      <c r="C988" s="3"/>
      <c r="D988" s="35"/>
      <c r="E988" s="2"/>
    </row>
    <row r="989" s="15" customFormat="true" ht="12" hidden="false" customHeight="false" outlineLevel="0" collapsed="false">
      <c r="A989" s="1"/>
      <c r="B989" s="2"/>
      <c r="C989" s="3"/>
      <c r="D989" s="35"/>
      <c r="E989" s="2"/>
    </row>
    <row r="990" s="15" customFormat="true" ht="12" hidden="false" customHeight="false" outlineLevel="0" collapsed="false">
      <c r="A990" s="1"/>
      <c r="B990" s="2"/>
      <c r="C990" s="3"/>
      <c r="D990" s="35"/>
      <c r="E990" s="2"/>
    </row>
    <row r="991" s="15" customFormat="true" ht="12.75" hidden="false" customHeight="false" outlineLevel="0" collapsed="false">
      <c r="A991" s="1"/>
      <c r="B991" s="2"/>
      <c r="C991" s="3"/>
      <c r="D991" s="19"/>
      <c r="E991" s="20"/>
    </row>
    <row r="992" s="15" customFormat="true" ht="12" hidden="false" customHeight="false" outlineLevel="0" collapsed="false">
      <c r="A992" s="1"/>
      <c r="B992" s="2"/>
      <c r="C992" s="3"/>
      <c r="D992" s="35"/>
      <c r="E992" s="2"/>
    </row>
    <row r="993" s="15" customFormat="true" ht="12" hidden="false" customHeight="false" outlineLevel="0" collapsed="false">
      <c r="A993" s="1"/>
      <c r="B993" s="2"/>
      <c r="C993" s="3"/>
      <c r="D993" s="35"/>
      <c r="E993" s="2"/>
    </row>
    <row r="994" s="15" customFormat="true" ht="12" hidden="false" customHeight="false" outlineLevel="0" collapsed="false">
      <c r="A994" s="1"/>
      <c r="B994" s="2"/>
      <c r="C994" s="3"/>
      <c r="D994" s="35"/>
      <c r="E994" s="2"/>
    </row>
    <row r="995" s="15" customFormat="true" ht="12" hidden="false" customHeight="false" outlineLevel="0" collapsed="false">
      <c r="A995" s="1"/>
      <c r="B995" s="2"/>
      <c r="C995" s="3"/>
      <c r="D995" s="35"/>
      <c r="E995" s="2"/>
    </row>
    <row r="996" s="15" customFormat="true" ht="12.75" hidden="false" customHeight="false" outlineLevel="0" collapsed="false">
      <c r="A996" s="1"/>
      <c r="B996" s="2"/>
      <c r="C996" s="3"/>
      <c r="D996" s="19"/>
      <c r="E996" s="20"/>
    </row>
    <row r="997" s="15" customFormat="true" ht="12" hidden="false" customHeight="false" outlineLevel="0" collapsed="false">
      <c r="A997" s="1"/>
      <c r="B997" s="2"/>
      <c r="C997" s="3"/>
      <c r="D997" s="35"/>
      <c r="E997" s="2"/>
    </row>
    <row r="998" s="15" customFormat="true" ht="12" hidden="false" customHeight="false" outlineLevel="0" collapsed="false">
      <c r="A998" s="1"/>
      <c r="B998" s="2"/>
      <c r="C998" s="3"/>
      <c r="D998" s="35"/>
      <c r="E998" s="2"/>
    </row>
    <row r="999" s="15" customFormat="true" ht="12" hidden="false" customHeight="false" outlineLevel="0" collapsed="false">
      <c r="A999" s="1"/>
      <c r="B999" s="2"/>
      <c r="C999" s="3"/>
      <c r="D999" s="35"/>
      <c r="E999" s="2"/>
    </row>
    <row r="1000" s="15" customFormat="true" ht="12" hidden="false" customHeight="false" outlineLevel="0" collapsed="false">
      <c r="A1000" s="1"/>
      <c r="B1000" s="2"/>
      <c r="C1000" s="3"/>
      <c r="D1000" s="35"/>
      <c r="E1000" s="2"/>
    </row>
    <row r="1001" s="15" customFormat="true" ht="12.75" hidden="false" customHeight="false" outlineLevel="0" collapsed="false">
      <c r="A1001" s="1"/>
      <c r="B1001" s="2"/>
      <c r="C1001" s="3"/>
      <c r="D1001" s="19"/>
      <c r="E1001" s="20"/>
    </row>
    <row r="1002" s="15" customFormat="true" ht="12" hidden="false" customHeight="false" outlineLevel="0" collapsed="false">
      <c r="A1002" s="1"/>
      <c r="B1002" s="2"/>
      <c r="C1002" s="3"/>
      <c r="D1002" s="35"/>
      <c r="E1002" s="2"/>
    </row>
    <row r="1003" s="15" customFormat="true" ht="12" hidden="false" customHeight="false" outlineLevel="0" collapsed="false">
      <c r="A1003" s="1"/>
      <c r="B1003" s="2"/>
      <c r="C1003" s="3"/>
      <c r="D1003" s="35"/>
      <c r="E1003" s="2"/>
    </row>
    <row r="1004" s="15" customFormat="true" ht="12" hidden="false" customHeight="false" outlineLevel="0" collapsed="false">
      <c r="A1004" s="1"/>
      <c r="B1004" s="2"/>
      <c r="C1004" s="3"/>
      <c r="D1004" s="35"/>
      <c r="E1004" s="2"/>
    </row>
    <row r="1005" s="15" customFormat="true" ht="12" hidden="false" customHeight="false" outlineLevel="0" collapsed="false">
      <c r="A1005" s="1"/>
      <c r="B1005" s="2"/>
      <c r="C1005" s="3"/>
      <c r="D1005" s="35"/>
      <c r="E1005" s="2"/>
    </row>
    <row r="1006" s="15" customFormat="true" ht="12.75" hidden="false" customHeight="false" outlineLevel="0" collapsed="false">
      <c r="A1006" s="1"/>
      <c r="B1006" s="2"/>
      <c r="C1006" s="3"/>
      <c r="D1006" s="19"/>
      <c r="E1006" s="20"/>
    </row>
    <row r="1007" s="15" customFormat="true" ht="12" hidden="false" customHeight="false" outlineLevel="0" collapsed="false">
      <c r="A1007" s="1"/>
      <c r="B1007" s="2"/>
      <c r="C1007" s="3"/>
      <c r="D1007" s="35"/>
      <c r="E1007" s="2"/>
    </row>
    <row r="1008" s="15" customFormat="true" ht="12" hidden="false" customHeight="false" outlineLevel="0" collapsed="false">
      <c r="A1008" s="1"/>
      <c r="B1008" s="2"/>
      <c r="C1008" s="3"/>
      <c r="D1008" s="35"/>
      <c r="E1008" s="2"/>
    </row>
    <row r="1009" s="15" customFormat="true" ht="12" hidden="false" customHeight="false" outlineLevel="0" collapsed="false">
      <c r="A1009" s="1"/>
      <c r="B1009" s="2"/>
      <c r="C1009" s="3"/>
      <c r="D1009" s="35"/>
      <c r="E1009" s="2"/>
    </row>
    <row r="1010" s="15" customFormat="true" ht="12" hidden="false" customHeight="false" outlineLevel="0" collapsed="false">
      <c r="A1010" s="1"/>
      <c r="B1010" s="2"/>
      <c r="C1010" s="3"/>
      <c r="D1010" s="35"/>
      <c r="E1010" s="2"/>
    </row>
    <row r="1011" s="15" customFormat="true" ht="12.75" hidden="false" customHeight="false" outlineLevel="0" collapsed="false">
      <c r="A1011" s="1"/>
      <c r="B1011" s="2"/>
      <c r="C1011" s="3"/>
      <c r="D1011" s="19"/>
      <c r="E1011" s="20"/>
    </row>
    <row r="1012" s="15" customFormat="true" ht="12" hidden="false" customHeight="false" outlineLevel="0" collapsed="false">
      <c r="A1012" s="1"/>
      <c r="B1012" s="2"/>
      <c r="C1012" s="3"/>
      <c r="D1012" s="35"/>
      <c r="E1012" s="2"/>
    </row>
    <row r="1013" s="15" customFormat="true" ht="12" hidden="false" customHeight="false" outlineLevel="0" collapsed="false">
      <c r="A1013" s="1"/>
      <c r="B1013" s="2"/>
      <c r="C1013" s="3"/>
      <c r="D1013" s="35"/>
      <c r="E1013" s="2"/>
    </row>
    <row r="1014" s="15" customFormat="true" ht="12" hidden="false" customHeight="false" outlineLevel="0" collapsed="false">
      <c r="A1014" s="1"/>
      <c r="B1014" s="2"/>
      <c r="C1014" s="3"/>
      <c r="D1014" s="35"/>
      <c r="E1014" s="2"/>
    </row>
    <row r="1015" s="15" customFormat="true" ht="12" hidden="false" customHeight="false" outlineLevel="0" collapsed="false">
      <c r="A1015" s="1"/>
      <c r="B1015" s="2"/>
      <c r="C1015" s="3"/>
      <c r="D1015" s="35"/>
      <c r="E1015" s="2"/>
    </row>
    <row r="1016" s="15" customFormat="true" ht="12.75" hidden="false" customHeight="false" outlineLevel="0" collapsed="false">
      <c r="A1016" s="1"/>
      <c r="B1016" s="2"/>
      <c r="C1016" s="3"/>
      <c r="D1016" s="19"/>
      <c r="E1016" s="20"/>
    </row>
    <row r="1017" s="15" customFormat="true" ht="12" hidden="false" customHeight="false" outlineLevel="0" collapsed="false">
      <c r="A1017" s="1"/>
      <c r="B1017" s="2"/>
      <c r="C1017" s="3"/>
      <c r="D1017" s="35"/>
      <c r="E1017" s="2"/>
    </row>
    <row r="1018" s="15" customFormat="true" ht="12" hidden="false" customHeight="false" outlineLevel="0" collapsed="false">
      <c r="A1018" s="1"/>
      <c r="B1018" s="2"/>
      <c r="C1018" s="3"/>
      <c r="D1018" s="35"/>
      <c r="E1018" s="2"/>
    </row>
    <row r="1019" s="15" customFormat="true" ht="12" hidden="false" customHeight="false" outlineLevel="0" collapsed="false">
      <c r="A1019" s="1"/>
      <c r="B1019" s="2"/>
      <c r="C1019" s="3"/>
      <c r="D1019" s="35"/>
      <c r="E1019" s="2"/>
    </row>
    <row r="1020" s="15" customFormat="true" ht="12" hidden="false" customHeight="false" outlineLevel="0" collapsed="false">
      <c r="A1020" s="1"/>
      <c r="B1020" s="2"/>
      <c r="C1020" s="3"/>
      <c r="D1020" s="35"/>
      <c r="E1020" s="2"/>
    </row>
    <row r="1021" s="15" customFormat="true" ht="12.75" hidden="false" customHeight="false" outlineLevel="0" collapsed="false">
      <c r="A1021" s="1"/>
      <c r="B1021" s="2"/>
      <c r="C1021" s="3"/>
      <c r="D1021" s="19"/>
      <c r="E1021" s="20"/>
    </row>
    <row r="1022" s="15" customFormat="true" ht="12" hidden="false" customHeight="false" outlineLevel="0" collapsed="false">
      <c r="A1022" s="1"/>
      <c r="B1022" s="2"/>
      <c r="C1022" s="3"/>
      <c r="D1022" s="35"/>
      <c r="E1022" s="2"/>
    </row>
    <row r="1023" s="15" customFormat="true" ht="12" hidden="false" customHeight="false" outlineLevel="0" collapsed="false">
      <c r="A1023" s="1"/>
      <c r="B1023" s="2"/>
      <c r="C1023" s="3"/>
      <c r="D1023" s="35"/>
      <c r="E1023" s="2"/>
    </row>
    <row r="1024" s="15" customFormat="true" ht="12" hidden="false" customHeight="false" outlineLevel="0" collapsed="false">
      <c r="A1024" s="1"/>
      <c r="B1024" s="2"/>
      <c r="C1024" s="3"/>
      <c r="D1024" s="35"/>
      <c r="E1024" s="2"/>
    </row>
    <row r="1025" s="15" customFormat="true" ht="12" hidden="false" customHeight="false" outlineLevel="0" collapsed="false">
      <c r="A1025" s="1"/>
      <c r="B1025" s="2"/>
      <c r="C1025" s="3"/>
      <c r="D1025" s="35"/>
      <c r="E1025" s="2"/>
    </row>
    <row r="1026" s="15" customFormat="true" ht="12.75" hidden="false" customHeight="false" outlineLevel="0" collapsed="false">
      <c r="A1026" s="1"/>
      <c r="B1026" s="2"/>
      <c r="C1026" s="3"/>
      <c r="D1026" s="19"/>
      <c r="E1026" s="20"/>
    </row>
    <row r="1027" s="15" customFormat="true" ht="12" hidden="false" customHeight="false" outlineLevel="0" collapsed="false">
      <c r="A1027" s="1"/>
      <c r="B1027" s="2"/>
      <c r="C1027" s="3"/>
      <c r="D1027" s="35"/>
      <c r="E1027" s="2"/>
    </row>
    <row r="1028" s="15" customFormat="true" ht="12" hidden="false" customHeight="false" outlineLevel="0" collapsed="false">
      <c r="A1028" s="1"/>
      <c r="B1028" s="2"/>
      <c r="C1028" s="3"/>
      <c r="D1028" s="35"/>
      <c r="E1028" s="2"/>
    </row>
    <row r="1029" s="15" customFormat="true" ht="12" hidden="false" customHeight="false" outlineLevel="0" collapsed="false">
      <c r="A1029" s="1"/>
      <c r="B1029" s="2"/>
      <c r="C1029" s="3"/>
      <c r="D1029" s="35"/>
      <c r="E1029" s="2"/>
    </row>
    <row r="1030" s="15" customFormat="true" ht="12" hidden="false" customHeight="false" outlineLevel="0" collapsed="false">
      <c r="A1030" s="1"/>
      <c r="B1030" s="2"/>
      <c r="C1030" s="3"/>
      <c r="D1030" s="35"/>
      <c r="E1030" s="2"/>
    </row>
    <row r="1031" s="15" customFormat="true" ht="12.75" hidden="false" customHeight="false" outlineLevel="0" collapsed="false">
      <c r="A1031" s="1"/>
      <c r="B1031" s="2"/>
      <c r="C1031" s="3"/>
      <c r="D1031" s="19"/>
      <c r="E1031" s="20"/>
    </row>
    <row r="1032" s="15" customFormat="true" ht="12" hidden="false" customHeight="false" outlineLevel="0" collapsed="false">
      <c r="A1032" s="1"/>
      <c r="B1032" s="2"/>
      <c r="C1032" s="3"/>
      <c r="D1032" s="35"/>
      <c r="E1032" s="2"/>
    </row>
    <row r="1033" s="15" customFormat="true" ht="12" hidden="false" customHeight="false" outlineLevel="0" collapsed="false">
      <c r="A1033" s="1"/>
      <c r="B1033" s="2"/>
      <c r="C1033" s="3"/>
      <c r="D1033" s="35"/>
      <c r="E1033" s="2"/>
    </row>
    <row r="1034" s="15" customFormat="true" ht="12" hidden="false" customHeight="false" outlineLevel="0" collapsed="false">
      <c r="A1034" s="1"/>
      <c r="B1034" s="2"/>
      <c r="C1034" s="3"/>
      <c r="D1034" s="35"/>
      <c r="E1034" s="2"/>
    </row>
    <row r="1035" s="15" customFormat="true" ht="12" hidden="false" customHeight="false" outlineLevel="0" collapsed="false">
      <c r="A1035" s="1"/>
      <c r="B1035" s="2"/>
      <c r="C1035" s="3"/>
      <c r="D1035" s="35"/>
      <c r="E1035" s="2"/>
    </row>
    <row r="1036" s="15" customFormat="true" ht="12.75" hidden="false" customHeight="false" outlineLevel="0" collapsed="false">
      <c r="A1036" s="1"/>
      <c r="B1036" s="2"/>
      <c r="C1036" s="3"/>
      <c r="D1036" s="19"/>
      <c r="E1036" s="20"/>
    </row>
    <row r="1037" s="15" customFormat="true" ht="12" hidden="false" customHeight="false" outlineLevel="0" collapsed="false">
      <c r="A1037" s="1"/>
      <c r="B1037" s="2"/>
      <c r="C1037" s="3"/>
      <c r="D1037" s="35"/>
      <c r="E1037" s="2"/>
    </row>
    <row r="1038" s="15" customFormat="true" ht="12" hidden="false" customHeight="false" outlineLevel="0" collapsed="false">
      <c r="A1038" s="1"/>
      <c r="B1038" s="2"/>
      <c r="C1038" s="3"/>
      <c r="D1038" s="35"/>
      <c r="E1038" s="2"/>
    </row>
    <row r="1039" s="15" customFormat="true" ht="12" hidden="false" customHeight="false" outlineLevel="0" collapsed="false">
      <c r="A1039" s="1"/>
      <c r="B1039" s="2"/>
      <c r="C1039" s="3"/>
      <c r="D1039" s="35"/>
      <c r="E1039" s="2"/>
    </row>
    <row r="1040" s="15" customFormat="true" ht="12" hidden="false" customHeight="false" outlineLevel="0" collapsed="false">
      <c r="A1040" s="1"/>
      <c r="B1040" s="2"/>
      <c r="C1040" s="3"/>
      <c r="D1040" s="35"/>
      <c r="E1040" s="2"/>
    </row>
    <row r="1041" s="15" customFormat="true" ht="12.75" hidden="false" customHeight="false" outlineLevel="0" collapsed="false">
      <c r="A1041" s="1"/>
      <c r="B1041" s="2"/>
      <c r="C1041" s="3"/>
      <c r="D1041" s="19"/>
      <c r="E1041" s="20"/>
    </row>
    <row r="1042" s="15" customFormat="true" ht="12" hidden="false" customHeight="false" outlineLevel="0" collapsed="false">
      <c r="A1042" s="1"/>
      <c r="B1042" s="2"/>
      <c r="C1042" s="3"/>
      <c r="D1042" s="35"/>
      <c r="E1042" s="2"/>
    </row>
    <row r="1043" s="15" customFormat="true" ht="12" hidden="false" customHeight="false" outlineLevel="0" collapsed="false">
      <c r="A1043" s="1"/>
      <c r="B1043" s="2"/>
      <c r="C1043" s="3"/>
      <c r="D1043" s="35"/>
      <c r="E1043" s="2"/>
    </row>
    <row r="1044" s="15" customFormat="true" ht="12" hidden="false" customHeight="false" outlineLevel="0" collapsed="false">
      <c r="A1044" s="1"/>
      <c r="B1044" s="2"/>
      <c r="C1044" s="3"/>
      <c r="D1044" s="35"/>
      <c r="E1044" s="2"/>
    </row>
    <row r="1045" s="15" customFormat="true" ht="12" hidden="false" customHeight="false" outlineLevel="0" collapsed="false">
      <c r="A1045" s="1"/>
      <c r="B1045" s="2"/>
      <c r="C1045" s="3"/>
      <c r="D1045" s="35"/>
      <c r="E1045" s="2"/>
    </row>
    <row r="1046" s="15" customFormat="true" ht="12.75" hidden="false" customHeight="false" outlineLevel="0" collapsed="false">
      <c r="A1046" s="1"/>
      <c r="B1046" s="2"/>
      <c r="C1046" s="3"/>
      <c r="D1046" s="19"/>
      <c r="E1046" s="20"/>
    </row>
    <row r="1047" s="15" customFormat="true" ht="12" hidden="false" customHeight="false" outlineLevel="0" collapsed="false">
      <c r="A1047" s="1"/>
      <c r="B1047" s="2"/>
      <c r="C1047" s="3"/>
      <c r="D1047" s="35"/>
      <c r="E1047" s="2"/>
    </row>
    <row r="1048" s="15" customFormat="true" ht="12" hidden="false" customHeight="false" outlineLevel="0" collapsed="false">
      <c r="A1048" s="1"/>
      <c r="B1048" s="2"/>
      <c r="C1048" s="3"/>
      <c r="D1048" s="35"/>
      <c r="E1048" s="2"/>
    </row>
    <row r="1049" s="15" customFormat="true" ht="12" hidden="false" customHeight="false" outlineLevel="0" collapsed="false">
      <c r="A1049" s="1"/>
      <c r="B1049" s="2"/>
      <c r="C1049" s="3"/>
      <c r="D1049" s="35"/>
      <c r="E1049" s="2"/>
    </row>
    <row r="1050" s="15" customFormat="true" ht="12" hidden="false" customHeight="false" outlineLevel="0" collapsed="false">
      <c r="A1050" s="1"/>
      <c r="B1050" s="2"/>
      <c r="C1050" s="3"/>
      <c r="D1050" s="35"/>
      <c r="E1050" s="2"/>
    </row>
    <row r="1051" s="15" customFormat="true" ht="12.75" hidden="false" customHeight="false" outlineLevel="0" collapsed="false">
      <c r="A1051" s="1"/>
      <c r="B1051" s="2"/>
      <c r="C1051" s="3"/>
      <c r="D1051" s="19"/>
      <c r="E1051" s="20"/>
    </row>
    <row r="1052" s="15" customFormat="true" ht="12" hidden="false" customHeight="false" outlineLevel="0" collapsed="false">
      <c r="A1052" s="1"/>
      <c r="B1052" s="2"/>
      <c r="C1052" s="3"/>
      <c r="D1052" s="35"/>
      <c r="E1052" s="2"/>
    </row>
    <row r="1053" s="15" customFormat="true" ht="12" hidden="false" customHeight="false" outlineLevel="0" collapsed="false">
      <c r="A1053" s="1"/>
      <c r="B1053" s="2"/>
      <c r="C1053" s="3"/>
      <c r="D1053" s="35"/>
      <c r="E1053" s="2"/>
    </row>
    <row r="1054" s="15" customFormat="true" ht="12" hidden="false" customHeight="false" outlineLevel="0" collapsed="false">
      <c r="A1054" s="1"/>
      <c r="B1054" s="2"/>
      <c r="C1054" s="3"/>
      <c r="D1054" s="35"/>
      <c r="E1054" s="2"/>
    </row>
    <row r="1055" s="15" customFormat="true" ht="12" hidden="false" customHeight="false" outlineLevel="0" collapsed="false">
      <c r="A1055" s="1"/>
      <c r="B1055" s="2"/>
      <c r="C1055" s="3"/>
      <c r="D1055" s="35"/>
      <c r="E1055" s="2"/>
    </row>
    <row r="1056" s="15" customFormat="true" ht="12.75" hidden="false" customHeight="false" outlineLevel="0" collapsed="false">
      <c r="A1056" s="1"/>
      <c r="B1056" s="2"/>
      <c r="C1056" s="3"/>
      <c r="D1056" s="19"/>
      <c r="E1056" s="20"/>
    </row>
    <row r="1057" s="15" customFormat="true" ht="12" hidden="false" customHeight="false" outlineLevel="0" collapsed="false">
      <c r="A1057" s="1"/>
      <c r="B1057" s="2"/>
      <c r="C1057" s="3"/>
      <c r="D1057" s="35"/>
      <c r="E1057" s="2"/>
    </row>
    <row r="1058" s="15" customFormat="true" ht="12" hidden="false" customHeight="false" outlineLevel="0" collapsed="false">
      <c r="A1058" s="1"/>
      <c r="B1058" s="2"/>
      <c r="C1058" s="3"/>
      <c r="D1058" s="35"/>
      <c r="E1058" s="2"/>
    </row>
    <row r="1059" s="15" customFormat="true" ht="12" hidden="false" customHeight="false" outlineLevel="0" collapsed="false">
      <c r="A1059" s="1"/>
      <c r="B1059" s="2"/>
      <c r="C1059" s="3"/>
      <c r="D1059" s="35"/>
      <c r="E1059" s="2"/>
    </row>
    <row r="1060" s="15" customFormat="true" ht="12" hidden="false" customHeight="false" outlineLevel="0" collapsed="false">
      <c r="A1060" s="1"/>
      <c r="B1060" s="2"/>
      <c r="C1060" s="3"/>
      <c r="D1060" s="35"/>
      <c r="E1060" s="2"/>
    </row>
    <row r="1061" s="15" customFormat="true" ht="12.75" hidden="false" customHeight="false" outlineLevel="0" collapsed="false">
      <c r="A1061" s="1"/>
      <c r="B1061" s="2"/>
      <c r="C1061" s="3"/>
      <c r="D1061" s="19"/>
      <c r="E1061" s="20"/>
    </row>
    <row r="1062" s="15" customFormat="true" ht="12" hidden="false" customHeight="false" outlineLevel="0" collapsed="false">
      <c r="A1062" s="1"/>
      <c r="B1062" s="2"/>
      <c r="C1062" s="3"/>
      <c r="D1062" s="35"/>
      <c r="E1062" s="2"/>
    </row>
    <row r="1063" s="15" customFormat="true" ht="12" hidden="false" customHeight="false" outlineLevel="0" collapsed="false">
      <c r="A1063" s="1"/>
      <c r="B1063" s="2"/>
      <c r="C1063" s="3"/>
      <c r="D1063" s="35"/>
      <c r="E1063" s="2"/>
    </row>
    <row r="1064" s="15" customFormat="true" ht="12" hidden="false" customHeight="false" outlineLevel="0" collapsed="false">
      <c r="A1064" s="1"/>
      <c r="B1064" s="2"/>
      <c r="C1064" s="3"/>
      <c r="D1064" s="35"/>
      <c r="E1064" s="2"/>
    </row>
    <row r="1065" s="15" customFormat="true" ht="12" hidden="false" customHeight="false" outlineLevel="0" collapsed="false">
      <c r="A1065" s="1"/>
      <c r="B1065" s="2"/>
      <c r="C1065" s="3"/>
      <c r="D1065" s="35"/>
      <c r="E1065" s="2"/>
    </row>
    <row r="1066" s="15" customFormat="true" ht="12.75" hidden="false" customHeight="false" outlineLevel="0" collapsed="false">
      <c r="A1066" s="1"/>
      <c r="B1066" s="2"/>
      <c r="C1066" s="3"/>
      <c r="D1066" s="19"/>
      <c r="E1066" s="20"/>
    </row>
    <row r="1067" s="15" customFormat="true" ht="12" hidden="false" customHeight="false" outlineLevel="0" collapsed="false">
      <c r="A1067" s="1"/>
      <c r="B1067" s="2"/>
      <c r="C1067" s="3"/>
      <c r="D1067" s="35"/>
      <c r="E1067" s="2"/>
    </row>
    <row r="1068" s="15" customFormat="true" ht="12" hidden="false" customHeight="false" outlineLevel="0" collapsed="false">
      <c r="A1068" s="1"/>
      <c r="B1068" s="2"/>
      <c r="C1068" s="3"/>
      <c r="D1068" s="35"/>
      <c r="E1068" s="2"/>
    </row>
    <row r="1069" s="15" customFormat="true" ht="12" hidden="false" customHeight="false" outlineLevel="0" collapsed="false">
      <c r="A1069" s="1"/>
      <c r="B1069" s="2"/>
      <c r="C1069" s="3"/>
      <c r="D1069" s="35"/>
      <c r="E1069" s="2"/>
    </row>
    <row r="1070" s="15" customFormat="true" ht="12" hidden="false" customHeight="false" outlineLevel="0" collapsed="false">
      <c r="A1070" s="1"/>
      <c r="B1070" s="2"/>
      <c r="C1070" s="3"/>
      <c r="D1070" s="35"/>
      <c r="E1070" s="2"/>
    </row>
    <row r="1071" s="15" customFormat="true" ht="12.75" hidden="false" customHeight="false" outlineLevel="0" collapsed="false">
      <c r="A1071" s="1"/>
      <c r="B1071" s="2"/>
      <c r="C1071" s="3"/>
      <c r="D1071" s="19"/>
      <c r="E1071" s="20"/>
    </row>
    <row r="1072" s="15" customFormat="true" ht="12" hidden="false" customHeight="false" outlineLevel="0" collapsed="false">
      <c r="A1072" s="1"/>
      <c r="B1072" s="2"/>
      <c r="C1072" s="3"/>
      <c r="D1072" s="35"/>
      <c r="E1072" s="2"/>
    </row>
    <row r="1073" s="15" customFormat="true" ht="12" hidden="false" customHeight="false" outlineLevel="0" collapsed="false">
      <c r="A1073" s="1"/>
      <c r="B1073" s="2"/>
      <c r="C1073" s="3"/>
      <c r="D1073" s="35"/>
      <c r="E1073" s="2"/>
    </row>
    <row r="1074" s="15" customFormat="true" ht="12" hidden="false" customHeight="false" outlineLevel="0" collapsed="false">
      <c r="A1074" s="1"/>
      <c r="B1074" s="2"/>
      <c r="C1074" s="3"/>
      <c r="D1074" s="35"/>
      <c r="E1074" s="2"/>
    </row>
    <row r="1075" s="15" customFormat="true" ht="12" hidden="false" customHeight="false" outlineLevel="0" collapsed="false">
      <c r="A1075" s="1"/>
      <c r="B1075" s="2"/>
      <c r="C1075" s="3"/>
      <c r="D1075" s="35"/>
      <c r="E1075" s="2"/>
    </row>
    <row r="1076" s="15" customFormat="true" ht="12.75" hidden="false" customHeight="false" outlineLevel="0" collapsed="false">
      <c r="A1076" s="1"/>
      <c r="B1076" s="2"/>
      <c r="C1076" s="3"/>
      <c r="D1076" s="19"/>
      <c r="E1076" s="20"/>
    </row>
    <row r="1077" s="15" customFormat="true" ht="12" hidden="false" customHeight="false" outlineLevel="0" collapsed="false">
      <c r="A1077" s="1"/>
      <c r="B1077" s="2"/>
      <c r="C1077" s="3"/>
      <c r="D1077" s="35"/>
      <c r="E1077" s="2"/>
    </row>
    <row r="1078" s="15" customFormat="true" ht="12" hidden="false" customHeight="false" outlineLevel="0" collapsed="false">
      <c r="A1078" s="1"/>
      <c r="B1078" s="2"/>
      <c r="C1078" s="3"/>
      <c r="D1078" s="35"/>
      <c r="E1078" s="2"/>
    </row>
    <row r="1079" s="15" customFormat="true" ht="12" hidden="false" customHeight="false" outlineLevel="0" collapsed="false">
      <c r="A1079" s="1"/>
      <c r="B1079" s="2"/>
      <c r="C1079" s="3"/>
      <c r="D1079" s="35"/>
      <c r="E1079" s="2"/>
    </row>
    <row r="1080" s="15" customFormat="true" ht="12" hidden="false" customHeight="false" outlineLevel="0" collapsed="false">
      <c r="A1080" s="1"/>
      <c r="B1080" s="2"/>
      <c r="C1080" s="3"/>
      <c r="D1080" s="35"/>
      <c r="E1080" s="2"/>
    </row>
    <row r="1081" s="15" customFormat="true" ht="12.75" hidden="false" customHeight="false" outlineLevel="0" collapsed="false">
      <c r="A1081" s="1"/>
      <c r="B1081" s="2"/>
      <c r="C1081" s="3"/>
      <c r="D1081" s="19"/>
      <c r="E1081" s="20"/>
    </row>
    <row r="1082" s="15" customFormat="true" ht="12" hidden="false" customHeight="false" outlineLevel="0" collapsed="false">
      <c r="A1082" s="1"/>
      <c r="B1082" s="2"/>
      <c r="C1082" s="3"/>
      <c r="D1082" s="35"/>
      <c r="E1082" s="2"/>
    </row>
    <row r="1083" s="15" customFormat="true" ht="12" hidden="false" customHeight="false" outlineLevel="0" collapsed="false">
      <c r="A1083" s="1"/>
      <c r="B1083" s="2"/>
      <c r="C1083" s="3"/>
      <c r="D1083" s="35"/>
      <c r="E1083" s="2"/>
    </row>
    <row r="1084" s="15" customFormat="true" ht="12" hidden="false" customHeight="false" outlineLevel="0" collapsed="false">
      <c r="A1084" s="1"/>
      <c r="B1084" s="2"/>
      <c r="C1084" s="3"/>
      <c r="D1084" s="35"/>
      <c r="E1084" s="2"/>
    </row>
    <row r="1085" s="15" customFormat="true" ht="12" hidden="false" customHeight="false" outlineLevel="0" collapsed="false">
      <c r="A1085" s="1"/>
      <c r="B1085" s="2"/>
      <c r="C1085" s="3"/>
      <c r="D1085" s="35"/>
      <c r="E1085" s="2"/>
    </row>
    <row r="1086" s="15" customFormat="true" ht="12.75" hidden="false" customHeight="false" outlineLevel="0" collapsed="false">
      <c r="A1086" s="1"/>
      <c r="B1086" s="2"/>
      <c r="C1086" s="3"/>
      <c r="D1086" s="19"/>
      <c r="E1086" s="20"/>
    </row>
    <row r="1087" s="15" customFormat="true" ht="12" hidden="false" customHeight="false" outlineLevel="0" collapsed="false">
      <c r="A1087" s="1"/>
      <c r="B1087" s="2"/>
      <c r="C1087" s="3"/>
      <c r="D1087" s="35"/>
      <c r="E1087" s="2"/>
    </row>
    <row r="1088" s="15" customFormat="true" ht="12" hidden="false" customHeight="false" outlineLevel="0" collapsed="false">
      <c r="A1088" s="1"/>
      <c r="B1088" s="2"/>
      <c r="C1088" s="3"/>
      <c r="D1088" s="35"/>
      <c r="E1088" s="2"/>
    </row>
    <row r="1089" s="15" customFormat="true" ht="12" hidden="false" customHeight="false" outlineLevel="0" collapsed="false">
      <c r="A1089" s="1"/>
      <c r="B1089" s="2"/>
      <c r="C1089" s="3"/>
      <c r="D1089" s="35"/>
      <c r="E1089" s="2"/>
    </row>
    <row r="1090" s="15" customFormat="true" ht="12" hidden="false" customHeight="false" outlineLevel="0" collapsed="false">
      <c r="A1090" s="1"/>
      <c r="B1090" s="2"/>
      <c r="C1090" s="3"/>
      <c r="D1090" s="35"/>
      <c r="E1090" s="2"/>
    </row>
    <row r="1091" s="15" customFormat="true" ht="12.75" hidden="false" customHeight="false" outlineLevel="0" collapsed="false">
      <c r="A1091" s="1"/>
      <c r="B1091" s="2"/>
      <c r="C1091" s="3"/>
      <c r="D1091" s="19"/>
      <c r="E1091" s="20"/>
    </row>
    <row r="1092" s="15" customFormat="true" ht="12" hidden="false" customHeight="false" outlineLevel="0" collapsed="false">
      <c r="A1092" s="1"/>
      <c r="B1092" s="2"/>
      <c r="C1092" s="3"/>
      <c r="D1092" s="2"/>
      <c r="E1092" s="2"/>
    </row>
    <row r="1093" s="15" customFormat="true" ht="12" hidden="false" customHeight="false" outlineLevel="0" collapsed="false">
      <c r="A1093" s="1"/>
      <c r="B1093" s="2"/>
      <c r="C1093" s="3"/>
      <c r="D1093" s="2"/>
      <c r="E1093" s="2"/>
    </row>
    <row r="1094" s="15" customFormat="true" ht="12" hidden="false" customHeight="false" outlineLevel="0" collapsed="false">
      <c r="A1094" s="1"/>
      <c r="B1094" s="2"/>
      <c r="C1094" s="3"/>
      <c r="D1094" s="2"/>
      <c r="E1094" s="2"/>
    </row>
  </sheetData>
  <sheetProtection sheet="true" objects="true" scenarios="true"/>
  <hyperlinks>
    <hyperlink ref="A9" r:id="rId2" display="https://www.vekn.net/downloads"/>
    <hyperlink ref="C45" r:id="rId3" display="https://www.vekn.net/"/>
    <hyperlink ref="C48" r:id="rId4" display="https://www.vekn.net/how-to-run-a-v-tes-tournament"/>
    <hyperlink ref="C51" r:id="rId5" display="https://www.vekn.net/tournament-rules"/>
    <hyperlink ref="C52" r:id="rId6" display="https://www.vekn.net/rulebook"/>
    <hyperlink ref="C53" r:id="rId7" display="https://www.vekn.net/general-rulings"/>
    <hyperlink ref="C54" r:id="rId8" display="https://www.vekn.net/card-rulings"/>
    <hyperlink ref="C74" r:id="rId9" display="https://www.vekn.net/player-registry"/>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30" activeCellId="0" sqref="N30"/>
    </sheetView>
  </sheetViews>
  <sheetFormatPr defaultColWidth="8.82421875" defaultRowHeight="12" customHeight="false" zeroHeight="false" outlineLevelRow="0" outlineLevelCol="0"/>
  <cols>
    <col collapsed="false" customWidth="true" hidden="false" outlineLevel="0" max="1" min="1" style="40" width="45.18"/>
    <col collapsed="false" customWidth="true" hidden="false" outlineLevel="0" max="2" min="2" style="40" width="42.73"/>
    <col collapsed="false" customWidth="false" hidden="false" outlineLevel="0" max="3" min="3" style="40" width="8.82"/>
    <col collapsed="false" customWidth="false" hidden="true" outlineLevel="0" max="13" min="4" style="40" width="8.82"/>
    <col collapsed="false" customWidth="false" hidden="false" outlineLevel="0" max="16384" min="14" style="40" width="8.82"/>
  </cols>
  <sheetData>
    <row r="1" customFormat="false" ht="24.45" hidden="false" customHeight="false" outlineLevel="0" collapsed="false">
      <c r="A1" s="41" t="str">
        <f aca="false">IF(ISBLANK(B3),"Vampire: The Eternal Struggle Tournament",B3)</f>
        <v>Russian Nationals 2026</v>
      </c>
      <c r="B1" s="42"/>
    </row>
    <row r="2" customFormat="false" ht="6" hidden="false" customHeight="true" outlineLevel="0" collapsed="false">
      <c r="A2" s="43"/>
      <c r="B2" s="44"/>
    </row>
    <row r="3" customFormat="false" ht="12.65" hidden="false" customHeight="false" outlineLevel="0" collapsed="false">
      <c r="A3" s="45" t="s">
        <v>120</v>
      </c>
      <c r="B3" s="46" t="s">
        <v>121</v>
      </c>
      <c r="C3" s="47"/>
    </row>
    <row r="4" customFormat="false" ht="12.65" hidden="false" customHeight="false" outlineLevel="0" collapsed="false">
      <c r="A4" s="48" t="s">
        <v>122</v>
      </c>
      <c r="B4" s="49" t="n">
        <v>46235</v>
      </c>
      <c r="C4" s="50"/>
    </row>
    <row r="5" s="42" customFormat="true" ht="12.65" hidden="false" customHeight="false" outlineLevel="0" collapsed="false">
      <c r="A5" s="51" t="s">
        <v>123</v>
      </c>
      <c r="B5" s="52" t="n">
        <f aca="false">IF(B4="","",B4+8)</f>
        <v>46243</v>
      </c>
      <c r="C5" s="50"/>
    </row>
    <row r="6" customFormat="false" ht="12.65" hidden="false" customHeight="false" outlineLevel="0" collapsed="false">
      <c r="A6" s="48" t="s">
        <v>124</v>
      </c>
      <c r="B6" s="53" t="s">
        <v>125</v>
      </c>
      <c r="C6" s="54" t="n">
        <v>2220012</v>
      </c>
      <c r="D6" s="42"/>
      <c r="E6" s="42"/>
      <c r="F6" s="42"/>
    </row>
    <row r="7" customFormat="false" ht="12.65" hidden="false" customHeight="false" outlineLevel="0" collapsed="false">
      <c r="A7" s="55" t="s">
        <v>126</v>
      </c>
      <c r="B7" s="56" t="s">
        <v>127</v>
      </c>
      <c r="C7" s="50"/>
    </row>
    <row r="8" customFormat="false" ht="12.65" hidden="false" customHeight="false" outlineLevel="0" collapsed="false">
      <c r="A8" s="48" t="s">
        <v>128</v>
      </c>
      <c r="B8" s="57" t="s">
        <v>129</v>
      </c>
      <c r="C8" s="50"/>
      <c r="D8" s="40" t="s">
        <v>129</v>
      </c>
      <c r="E8" s="40" t="s">
        <v>130</v>
      </c>
    </row>
    <row r="9" customFormat="false" ht="12.65" hidden="false" customHeight="false" outlineLevel="0" collapsed="false">
      <c r="A9" s="55" t="s">
        <v>131</v>
      </c>
      <c r="B9" s="58" t="s">
        <v>132</v>
      </c>
      <c r="C9" s="50"/>
      <c r="D9" s="42" t="s">
        <v>133</v>
      </c>
      <c r="E9" s="40" t="s">
        <v>134</v>
      </c>
      <c r="F9" s="40" t="s">
        <v>132</v>
      </c>
      <c r="G9" s="40" t="s">
        <v>135</v>
      </c>
      <c r="H9" s="40" t="s">
        <v>136</v>
      </c>
      <c r="I9" s="40" t="s">
        <v>137</v>
      </c>
      <c r="J9" s="40" t="s">
        <v>138</v>
      </c>
      <c r="K9" s="40" t="s">
        <v>130</v>
      </c>
      <c r="L9" s="40" t="s">
        <v>139</v>
      </c>
      <c r="M9" s="40" t="s">
        <v>140</v>
      </c>
    </row>
    <row r="10" customFormat="false" ht="12.65" hidden="false" customHeight="false" outlineLevel="0" collapsed="false">
      <c r="A10" s="59" t="s">
        <v>141</v>
      </c>
      <c r="B10" s="60" t="n">
        <f aca="false">Methuselahs!$A$4</f>
        <v>16</v>
      </c>
      <c r="C10" s="50"/>
      <c r="D10" s="42" t="n">
        <v>0</v>
      </c>
      <c r="E10" s="40" t="n">
        <v>0</v>
      </c>
      <c r="F10" s="40" t="n">
        <v>0.25</v>
      </c>
      <c r="G10" s="40" t="n">
        <v>0.25</v>
      </c>
      <c r="H10" s="40" t="n">
        <v>1</v>
      </c>
      <c r="I10" s="40" t="n">
        <v>0</v>
      </c>
      <c r="J10" s="40" t="n">
        <v>0</v>
      </c>
      <c r="K10" s="40" t="n">
        <v>0</v>
      </c>
      <c r="L10" s="40" t="n">
        <v>0</v>
      </c>
      <c r="M10" s="40" t="n">
        <v>0</v>
      </c>
    </row>
    <row r="11" customFormat="false" ht="12.65" hidden="false" customHeight="false" outlineLevel="0" collapsed="false">
      <c r="A11" s="55" t="s">
        <v>142</v>
      </c>
      <c r="B11" s="58" t="n">
        <v>3</v>
      </c>
      <c r="C11" s="50"/>
      <c r="D11" s="40" t="n">
        <v>3</v>
      </c>
      <c r="E11" s="40" t="n">
        <v>4</v>
      </c>
    </row>
    <row r="12" customFormat="false" ht="12.65" hidden="false" customHeight="false" outlineLevel="0" collapsed="false">
      <c r="A12" s="59" t="s">
        <v>143</v>
      </c>
      <c r="B12" s="60" t="n">
        <f aca="false">MAX('Round 1'!D7:D206)+MAX('Round 2'!D7:D206)+MAX('Round 3'!D7:D206)+1</f>
        <v>9</v>
      </c>
      <c r="C12" s="50"/>
      <c r="D12" s="42"/>
    </row>
    <row r="13" customFormat="false" ht="12.65" hidden="false" customHeight="false" outlineLevel="0" collapsed="false">
      <c r="A13" s="55" t="s">
        <v>144</v>
      </c>
      <c r="B13" s="56" t="n">
        <v>4</v>
      </c>
      <c r="C13" s="50"/>
    </row>
    <row r="14" s="42" customFormat="true" ht="12.65" hidden="false" customHeight="false" outlineLevel="0" collapsed="false">
      <c r="A14" s="48" t="s">
        <v>145</v>
      </c>
      <c r="B14" s="57"/>
      <c r="C14" s="50"/>
      <c r="D14" s="40"/>
    </row>
    <row r="15" s="42" customFormat="true" ht="12.65" hidden="false" customHeight="false" outlineLevel="0" collapsed="false">
      <c r="A15" s="55" t="s">
        <v>146</v>
      </c>
      <c r="B15" s="56"/>
      <c r="C15" s="50"/>
    </row>
    <row r="16" customFormat="false" ht="12.65" hidden="false" customHeight="false" outlineLevel="0" collapsed="false">
      <c r="A16" s="48" t="s">
        <v>147</v>
      </c>
      <c r="B16" s="57"/>
      <c r="C16" s="50" t="s">
        <v>148</v>
      </c>
    </row>
    <row r="17" customFormat="false" ht="12.65" hidden="false" customHeight="false" outlineLevel="0" collapsed="false">
      <c r="A17" s="55" t="s">
        <v>149</v>
      </c>
      <c r="B17" s="58" t="s">
        <v>150</v>
      </c>
      <c r="C17" s="61" t="n">
        <v>2220014</v>
      </c>
    </row>
    <row r="18" customFormat="false" ht="12.65" hidden="false" customHeight="false" outlineLevel="0" collapsed="false">
      <c r="A18" s="48" t="s">
        <v>151</v>
      </c>
      <c r="B18" s="57"/>
      <c r="C18" s="54" t="str">
        <f aca="false">IF(ISBLANK(B18),"","VEKN id")</f>
        <v/>
      </c>
    </row>
    <row r="19" customFormat="false" ht="12.65" hidden="false" customHeight="false" outlineLevel="0" collapsed="false">
      <c r="A19" s="55"/>
      <c r="B19" s="56"/>
      <c r="C19" s="62" t="str">
        <f aca="false">IF(ISBLANK(B19),"","VEKN id")</f>
        <v/>
      </c>
    </row>
    <row r="20" customFormat="false" ht="12.65" hidden="false" customHeight="false" outlineLevel="0" collapsed="false">
      <c r="A20" s="48"/>
      <c r="B20" s="57"/>
      <c r="C20" s="54" t="str">
        <f aca="false">IF(ISBLANK(B20),"","VEKN id")</f>
        <v/>
      </c>
    </row>
    <row r="21" customFormat="false" ht="12.65" hidden="false" customHeight="false" outlineLevel="0" collapsed="false">
      <c r="A21" s="55"/>
      <c r="B21" s="56"/>
      <c r="C21" s="62" t="str">
        <f aca="false">IF(ISBLANK(B21),"","VEKN id")</f>
        <v/>
      </c>
    </row>
    <row r="22" customFormat="false" ht="12.65" hidden="false" customHeight="false" outlineLevel="0" collapsed="false">
      <c r="A22" s="48"/>
      <c r="B22" s="57"/>
      <c r="C22" s="54" t="str">
        <f aca="false">IF(ISBLANK(B22),"","VEKN id")</f>
        <v/>
      </c>
    </row>
    <row r="23" customFormat="false" ht="12.65" hidden="false" customHeight="false" outlineLevel="0" collapsed="false">
      <c r="A23" s="55"/>
      <c r="B23" s="56"/>
      <c r="C23" s="62" t="str">
        <f aca="false">IF(ISBLANK(B23),"","VEKN id")</f>
        <v/>
      </c>
    </row>
    <row r="24" customFormat="false" ht="12.65" hidden="false" customHeight="false" outlineLevel="0" collapsed="false">
      <c r="A24" s="48"/>
      <c r="B24" s="57"/>
      <c r="C24" s="54" t="str">
        <f aca="false">IF(ISBLANK(B24),"","VEKN id")</f>
        <v/>
      </c>
    </row>
    <row r="25" customFormat="false" ht="12.65" hidden="false" customHeight="false" outlineLevel="0" collapsed="false">
      <c r="A25" s="55"/>
      <c r="B25" s="56"/>
      <c r="C25" s="62" t="str">
        <f aca="false">IF(ISBLANK(B25),"","VEKN id")</f>
        <v/>
      </c>
    </row>
    <row r="26" customFormat="false" ht="12.65" hidden="false" customHeight="false" outlineLevel="0" collapsed="false">
      <c r="A26" s="63"/>
      <c r="B26" s="64"/>
      <c r="C26" s="65" t="str">
        <f aca="false">IF(ISBLANK(B26),"","VEKN id")</f>
        <v/>
      </c>
    </row>
    <row r="27" customFormat="false" ht="12.8" hidden="false" customHeight="false" outlineLevel="0" collapsed="false"/>
  </sheetData>
  <dataValidations count="3">
    <dataValidation allowBlank="true" errorStyle="stop" operator="equal" prompt="Constructed is a format where all cards legal for tournament play are allowed.&#10;Limited is a format where a subset of the valid cards are allowed for a tournament. For instance, drafts are a limited format." promptTitle="Tournament Format" showDropDown="false" showErrorMessage="true" showInputMessage="true" sqref="B8" type="list">
      <formula1>$D$8:$E$8</formula1>
      <formula2>0</formula2>
    </dataValidation>
    <dataValidation allowBlank="true" errorStyle="stop" operator="equal" prompt="Please select a tournament level from the dropdown list." promptTitle="Tournament level" showDropDown="false" showErrorMessage="true" showInputMessage="true" sqref="B9" type="list">
      <formula1>$D$9:$M$9</formula1>
      <formula2>0</formula2>
    </dataValidation>
    <dataValidation allowBlank="true" errorStyle="stop" operator="equal" showDropDown="false" showErrorMessage="true" showInputMessage="true" sqref="B11" type="list">
      <formula1>$D$11:$E$11</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0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E12" activeCellId="0" sqref="E12"/>
    </sheetView>
  </sheetViews>
  <sheetFormatPr defaultColWidth="8.82421875" defaultRowHeight="12.75" customHeight="false" zeroHeight="false" outlineLevelRow="0" outlineLevelCol="0"/>
  <cols>
    <col collapsed="false" customWidth="true" hidden="false" outlineLevel="0" max="1" min="1" style="66" width="6.82"/>
    <col collapsed="false" customWidth="true" hidden="false" outlineLevel="0" max="2" min="2" style="66" width="12.27"/>
    <col collapsed="false" customWidth="true" hidden="false" outlineLevel="0" max="3" min="3" style="66" width="16.27"/>
    <col collapsed="false" customWidth="true" hidden="false" outlineLevel="0" max="4" min="4" style="66" width="19.27"/>
    <col collapsed="false" customWidth="true" hidden="false" outlineLevel="0" max="5" min="5" style="67" width="11"/>
    <col collapsed="false" customWidth="true" hidden="false" outlineLevel="0" max="6" min="6" style="40" width="7.73"/>
    <col collapsed="false" customWidth="true" hidden="false" outlineLevel="0" max="7" min="7" style="68" width="5.82"/>
    <col collapsed="false" customWidth="true" hidden="false" outlineLevel="0" max="11" min="8" style="40" width="7.73"/>
    <col collapsed="false" customWidth="true" hidden="false" outlineLevel="0" max="12" min="12" style="69" width="7.73"/>
    <col collapsed="false" customWidth="true" hidden="false" outlineLevel="0" max="13" min="13" style="40" width="7.73"/>
    <col collapsed="false" customWidth="true" hidden="false" outlineLevel="0" max="14" min="14" style="69" width="7.73"/>
    <col collapsed="false" customWidth="true" hidden="true" outlineLevel="0" max="20" min="15" style="40" width="7.73"/>
    <col collapsed="false" customWidth="true" hidden="false" outlineLevel="0" max="21" min="21" style="69" width="7.73"/>
    <col collapsed="false" customWidth="true" hidden="true" outlineLevel="0" max="24" min="22" style="40" width="9.18"/>
    <col collapsed="false" customWidth="false" hidden="true" outlineLevel="0" max="27" min="25" style="40" width="8.82"/>
    <col collapsed="false" customWidth="true" hidden="false" outlineLevel="0" max="28" min="28" style="70" width="7.73"/>
    <col collapsed="false" customWidth="false" hidden="false" outlineLevel="0" max="16384" min="29" style="40" width="8.82"/>
  </cols>
  <sheetData>
    <row r="1" customFormat="false" ht="24.45" hidden="false" customHeight="false" outlineLevel="0" collapsed="false">
      <c r="A1" s="41" t="str">
        <f aca="false">IF(ISBLANK('Tournament Info'!B3),"Vampire: The Eternal Struggle Tournament",'Tournament Info'!B3)</f>
        <v>Russian Nationals 2026</v>
      </c>
      <c r="B1" s="71"/>
      <c r="C1" s="71"/>
      <c r="D1" s="71"/>
      <c r="E1" s="72"/>
      <c r="F1" s="42"/>
      <c r="G1" s="73"/>
      <c r="H1" s="42"/>
      <c r="I1" s="42"/>
      <c r="J1" s="42"/>
      <c r="K1" s="42"/>
      <c r="Z1" s="26" t="n">
        <f aca="false">HLOOKUP('Tournament Info'!$B$9,'Tournament Info'!$D$9:$M$10,2,FALSE())</f>
        <v>0.25</v>
      </c>
      <c r="AA1" s="40" t="n">
        <v>90</v>
      </c>
    </row>
    <row r="2" customFormat="false" ht="12.75" hidden="false" customHeight="true" outlineLevel="0" collapsed="false">
      <c r="A2" s="43"/>
      <c r="B2" s="43"/>
      <c r="C2" s="43"/>
      <c r="D2" s="43"/>
      <c r="E2" s="74"/>
      <c r="F2" s="44"/>
      <c r="G2" s="44"/>
      <c r="H2" s="44"/>
      <c r="I2" s="44"/>
      <c r="J2" s="44"/>
      <c r="K2" s="44"/>
      <c r="P2" s="40" t="s">
        <v>152</v>
      </c>
      <c r="Q2" s="40" t="s">
        <v>153</v>
      </c>
      <c r="R2" s="40" t="s">
        <v>154</v>
      </c>
      <c r="S2" s="40" t="s">
        <v>155</v>
      </c>
      <c r="T2" s="40" t="s">
        <v>156</v>
      </c>
      <c r="Y2" s="40" t="s">
        <v>157</v>
      </c>
      <c r="Z2" s="26" t="n">
        <f aca="false">LOG(MAX($A$4*$A$4,1),15)-1+$Z$1</f>
        <v>1.29766419847852</v>
      </c>
      <c r="AA2" s="40" t="n">
        <v>30</v>
      </c>
    </row>
    <row r="3" customFormat="false" ht="17.35" hidden="false" customHeight="false" outlineLevel="0" collapsed="false">
      <c r="A3" s="75" t="s">
        <v>158</v>
      </c>
      <c r="B3" s="40"/>
      <c r="C3" s="40"/>
      <c r="D3" s="76"/>
      <c r="E3" s="77"/>
      <c r="O3" s="40" t="n">
        <v>0</v>
      </c>
      <c r="P3" s="40" t="n">
        <v>1</v>
      </c>
      <c r="Q3" s="40" t="n">
        <v>0.25</v>
      </c>
      <c r="R3" s="40" t="n">
        <v>0</v>
      </c>
      <c r="S3" s="40" t="n">
        <v>0.25</v>
      </c>
      <c r="T3" s="40" t="n">
        <v>0</v>
      </c>
      <c r="AA3" s="40" t="n">
        <v>30</v>
      </c>
    </row>
    <row r="4" customFormat="false" ht="17.25" hidden="false" customHeight="true" outlineLevel="0" collapsed="false">
      <c r="A4" s="42" t="n">
        <f aca="false">COUNT($A$7:$A$306)</f>
        <v>16</v>
      </c>
      <c r="B4" s="42" t="s">
        <v>159</v>
      </c>
      <c r="C4" s="40"/>
      <c r="D4" s="40"/>
      <c r="E4" s="78"/>
      <c r="AA4" s="40" t="n">
        <v>30</v>
      </c>
    </row>
    <row r="5" s="66" customFormat="true" ht="15" hidden="false" customHeight="false" outlineLevel="0" collapsed="false">
      <c r="A5" s="79" t="s">
        <v>160</v>
      </c>
      <c r="B5" s="80" t="s">
        <v>160</v>
      </c>
      <c r="C5" s="80" t="s">
        <v>160</v>
      </c>
      <c r="D5" s="80" t="s">
        <v>160</v>
      </c>
      <c r="E5" s="81" t="s">
        <v>161</v>
      </c>
      <c r="F5" s="82"/>
      <c r="G5" s="83" t="s">
        <v>162</v>
      </c>
      <c r="H5" s="84" t="s">
        <v>163</v>
      </c>
      <c r="I5" s="85"/>
      <c r="J5" s="86"/>
      <c r="K5" s="87"/>
      <c r="L5" s="88" t="s">
        <v>164</v>
      </c>
      <c r="M5" s="89" t="s">
        <v>165</v>
      </c>
      <c r="N5" s="90" t="s">
        <v>166</v>
      </c>
      <c r="O5" s="91" t="s">
        <v>167</v>
      </c>
      <c r="P5" s="91" t="s">
        <v>168</v>
      </c>
      <c r="Q5" s="91" t="s">
        <v>165</v>
      </c>
      <c r="R5" s="91" t="s">
        <v>169</v>
      </c>
      <c r="S5" s="91" t="s">
        <v>170</v>
      </c>
      <c r="T5" s="91" t="s">
        <v>160</v>
      </c>
      <c r="U5" s="90" t="s">
        <v>171</v>
      </c>
      <c r="V5" s="92" t="s">
        <v>172</v>
      </c>
      <c r="W5" s="92" t="s">
        <v>173</v>
      </c>
      <c r="X5" s="92" t="s">
        <v>174</v>
      </c>
      <c r="Y5" s="91" t="s">
        <v>160</v>
      </c>
      <c r="Z5" s="91" t="s">
        <v>171</v>
      </c>
      <c r="AA5" s="40" t="n">
        <v>30</v>
      </c>
      <c r="AB5" s="93" t="s">
        <v>175</v>
      </c>
    </row>
    <row r="6" s="66" customFormat="true" ht="15" hidden="false" customHeight="true" outlineLevel="0" collapsed="false">
      <c r="A6" s="94" t="s">
        <v>176</v>
      </c>
      <c r="B6" s="95" t="s">
        <v>177</v>
      </c>
      <c r="C6" s="95" t="s">
        <v>178</v>
      </c>
      <c r="D6" s="95" t="s">
        <v>179</v>
      </c>
      <c r="E6" s="96" t="s">
        <v>176</v>
      </c>
      <c r="F6" s="97" t="s">
        <v>180</v>
      </c>
      <c r="G6" s="98" t="s">
        <v>170</v>
      </c>
      <c r="H6" s="99" t="s">
        <v>181</v>
      </c>
      <c r="I6" s="100" t="s">
        <v>182</v>
      </c>
      <c r="J6" s="101" t="s">
        <v>183</v>
      </c>
      <c r="K6" s="102" t="s">
        <v>184</v>
      </c>
      <c r="L6" s="102" t="s">
        <v>185</v>
      </c>
      <c r="M6" s="103" t="s">
        <v>186</v>
      </c>
      <c r="N6" s="104" t="s">
        <v>184</v>
      </c>
      <c r="O6" s="105" t="n">
        <f aca="false">IF(ISERR(MAX($I$7:$I$306)),1,MAX($I$7:$I$306)+1)</f>
        <v>9</v>
      </c>
      <c r="P6" s="105" t="n">
        <f aca="false">IF(ISERR(MAX($J$7:$J$306)),1,MAX($J$7:$J$306)+1)</f>
        <v>121</v>
      </c>
      <c r="Q6" s="92" t="n">
        <f aca="false">IF(ISERR(MAX($M$7:$M$306)),1,MAX($M$7:$M$306)+1)</f>
        <v>1</v>
      </c>
      <c r="R6" s="105" t="s">
        <v>184</v>
      </c>
      <c r="S6" s="105" t="s">
        <v>187</v>
      </c>
      <c r="T6" s="105" t="s">
        <v>188</v>
      </c>
      <c r="U6" s="104" t="s">
        <v>184</v>
      </c>
      <c r="V6" s="92" t="n">
        <f aca="false">IF(ISERR(MAX($V$7:$V$306)),1,MAX($V$7:$V$306)+1)</f>
        <v>17</v>
      </c>
      <c r="W6" s="92" t="n">
        <f aca="false">MAX(MPlayerNo)+1</f>
        <v>17</v>
      </c>
      <c r="X6" s="92" t="s">
        <v>184</v>
      </c>
      <c r="Y6" s="105" t="s">
        <v>188</v>
      </c>
      <c r="Z6" s="105" t="s">
        <v>184</v>
      </c>
      <c r="AA6" s="105" t="s">
        <v>189</v>
      </c>
      <c r="AB6" s="106" t="s">
        <v>190</v>
      </c>
    </row>
    <row r="7" customFormat="false" ht="12.75" hidden="false" customHeight="true" outlineLevel="0" collapsed="false">
      <c r="A7" s="107" t="n">
        <v>15</v>
      </c>
      <c r="B7" s="108"/>
      <c r="C7" s="109"/>
      <c r="D7" s="109"/>
      <c r="E7" s="110" t="n">
        <v>15</v>
      </c>
      <c r="F7" s="111" t="n">
        <f aca="false">IF(ISBLANK($A7),"",SUM(IF(ISNA(IF(VLOOKUP($A7,'Round 1'!$A$7:$J$306,COLUMN('Round 1'!$H$7),FALSE()),1,NA())),0,1),IF(ISNA(IF(VLOOKUP($A7,'Round 2'!$A$7:$J$306,COLUMN('Round 1'!$H$7),FALSE()),1,NA())),0,1),IF(ISNA(IF(VLOOKUP($A7,'Round 3'!$A$7:$J$306,COLUMN('Round 1'!$H$7),FALSE()),1,NA())),0,1),IF(ISNA(IF(VLOOKUP($A7,'Final Round'!$A$14:$K$18,1,FALSE()),1,NA())),0,1)))</f>
        <v>3</v>
      </c>
      <c r="G7" s="112"/>
      <c r="H7" s="113" t="n">
        <f aca="false">IF(ISBLANK($A7),"",IF(ISERROR(VLOOKUP($A7,'Round 1'!$A$7:$I$306,COLUMN('Round 1'!$G$7),FALSE())),0,VLOOKUP($A7,'Round 1'!$A$7:$I$306,COLUMN('Round 1'!$G$7),FALSE()))+IF(ISERROR(VLOOKUP($A7,'Round 2'!$A$7:$I$306,COLUMN('Round 2'!$G$7),FALSE())),0,VLOOKUP($A7,'Round 2'!$A$7:$I$306,COLUMN('Round 2'!$G$7),FALSE()))+IF(ISERROR(VLOOKUP($A7,'Round 3'!$A$7:$I$306,COLUMN('Round 3'!$G$7),FALSE())),0,VLOOKUP($A7,'Round 3'!$A$7:$I$306,COLUMN('Round 3'!$G$7),FALSE())))</f>
        <v>1</v>
      </c>
      <c r="I7" s="114" t="n">
        <f aca="false">IF(ISBLANK($A7),"",IF(ISERROR(VLOOKUP($A7,'Round 1'!$A$7:$I$306,COLUMN('Round 1'!$F$7),FALSE())),0,VLOOKUP($A7,'Round 1'!$A$7:$I$306,COLUMN('Round 1'!$F$7),FALSE()))+IF(ISERROR(VLOOKUP($A7,'Round 2'!$A$7:$I$306,COLUMN('Round 2'!$F$7),FALSE())),0,VLOOKUP($A7,'Round 2'!$A$7:$I$306,COLUMN('Round 2'!$F$7),FALSE()))+IF(ISERROR(VLOOKUP($A7,'Round 3'!$A$7:$I$306,COLUMN('Round 3'!$F$7),FALSE())),0,VLOOKUP($A7,'Round 3'!$A$7:$I$306,COLUMN('Round 3'!$F$7),FALSE())))</f>
        <v>3</v>
      </c>
      <c r="J7" s="113" t="n">
        <f aca="false">IF(ISBLANK($A7),"",IF(ISERROR(VLOOKUP($A7,'Round 1'!$A$7:$I$306,COLUMN('Round 1'!$H$7),FALSE())),0,VLOOKUP($A7,'Round 1'!$A$7:$I$306,COLUMN('Round 1'!$H$7),FALSE()))+IF(ISERROR(VLOOKUP($A7,'Round 2'!$A$7:$I$306,COLUMN('Round 2'!$H$7),FALSE())),0,VLOOKUP($A7,'Round 2'!$A$7:$I$306,COLUMN('Round 2'!$H$7),FALSE()))+IF(ISERROR(VLOOKUP($A7,'Round 3'!$A$7:$I$306,COLUMN('Round 3'!$H$7),FALSE())),0,VLOOKUP($A7,'Round 3'!$A$7:$I$306,COLUMN('Round 3'!$H$7),FALSE())))</f>
        <v>78</v>
      </c>
      <c r="K7" s="114" t="n">
        <f aca="false">IF(ISBLANK(A7),"",RANK(P7,$P$7:$P$306))</f>
        <v>5</v>
      </c>
      <c r="L7" s="115" t="str">
        <f aca="false">IF(ISBLANK($G7),IF($K7&gt;5,"",IF(AND(ISNA(MATCH(K7+1,$K$7:$K$306,0)),$K7&lt;$A$4),"TIE","")),"DQ")</f>
        <v/>
      </c>
      <c r="M7" s="116"/>
      <c r="N7" s="117" t="n">
        <f aca="false">IF(ISBLANK($G7),$R7,"DQ")</f>
        <v>5</v>
      </c>
      <c r="O7" s="40" t="n">
        <f aca="false">IF(ISBLANK(A7),"",$H7*$O$6+$I7)</f>
        <v>12</v>
      </c>
      <c r="P7" s="40" t="n">
        <f aca="false">IF(ISBLANK(A7),"",$O7*10*$P$6+$J7)</f>
        <v>14598</v>
      </c>
      <c r="Q7" s="40" t="n">
        <f aca="false">IF(ISBLANK($G7),IF(ISBLANK($A7),-10,$P7*$Q$6+IF($M7&gt;0,$Q$6-1-$M7,0)),-1)</f>
        <v>14598</v>
      </c>
      <c r="R7" s="40" t="n">
        <f aca="false">IF(ISBLANK($A7),"",RANK($Q7,$Q$7:$Q$306))</f>
        <v>5</v>
      </c>
      <c r="S7" s="40" t="n">
        <f aca="false">IF(ISNA(MATCH($R7+1,$R$7:$R$306,0)),IF($R7=MAX($A$7:$A$306),$R7,-1),$R7)</f>
        <v>5</v>
      </c>
      <c r="T7" s="40" t="n">
        <f aca="false">$A7</f>
        <v>15</v>
      </c>
      <c r="U7" s="117" t="n">
        <f aca="false">IF(N('Final Round'!$J$14)&gt;0,IF(ISBLANK($A7),"",IF($N7&gt;5,$N7,VLOOKUP($A7,'Final Round'!$A$14:$K$18,COLUMN('Final Round'!$J$1),FALSE()))),"")</f>
        <v>2</v>
      </c>
      <c r="V7" s="118" t="n">
        <f aca="false">IF(ISNUMBER($U7),$U7,$R7)</f>
        <v>2</v>
      </c>
      <c r="W7" s="40" t="n">
        <f aca="false">IF(ISBLANK($A7),"",($V$6-$V7)*$W$6+$W$6-$A7)</f>
        <v>257</v>
      </c>
      <c r="X7" s="40" t="n">
        <f aca="false">IF(ISBLANK($A7),"",RANK($W7,$W$7:$W$306))</f>
        <v>5</v>
      </c>
      <c r="Y7" s="40" t="n">
        <f aca="false">$A7</f>
        <v>15</v>
      </c>
      <c r="Z7" s="118" t="n">
        <f aca="false">IF($U7="",$N7,$U7)</f>
        <v>2</v>
      </c>
      <c r="AA7" s="40" t="n">
        <f aca="false">IF($U7&lt;6,INDEX($AA$1:$AA$5,$Z7)*$Z$2,0)</f>
        <v>38.9299259543556</v>
      </c>
      <c r="AB7" s="117" t="n">
        <f aca="false">IF(ISBLANK($A7),"",5+4*(I7+IF(AA7=0,0,VLOOKUP($A7,'Final Round'!$A$14:$K$18,COLUMN('Final Round'!$G$1),FALSE())))+8*(H7+IF(AA7=0,0,IF(VLOOKUP($A7,'Final Round'!$A$14:$K$18,COLUMN('Final Round'!$J$1),FALSE())=1,1,0)))+$AA7)</f>
        <v>63.9299259543556</v>
      </c>
    </row>
    <row r="8" customFormat="false" ht="12.75" hidden="false" customHeight="true" outlineLevel="0" collapsed="false">
      <c r="A8" s="119" t="n">
        <v>13</v>
      </c>
      <c r="B8" s="120"/>
      <c r="C8" s="120"/>
      <c r="D8" s="120"/>
      <c r="E8" s="121" t="n">
        <v>13</v>
      </c>
      <c r="F8" s="122" t="n">
        <f aca="false">IF(ISBLANK($A8),"",SUM(IF(ISNA(IF(VLOOKUP($A8,'Round 1'!$A$7:$J$306,COLUMN('Round 1'!$H$7),FALSE()),1,NA())),0,1),IF(ISNA(IF(VLOOKUP($A8,'Round 2'!$A$7:$J$306,COLUMN('Round 1'!$H$7),FALSE()),1,NA())),0,1),IF(ISNA(IF(VLOOKUP($A8,'Round 3'!$A$7:$J$306,COLUMN('Round 1'!$H$7),FALSE()),1,NA())),0,1),IF(ISNA(IF(VLOOKUP($A8,'Final Round'!$A$14:$K$18,1,FALSE()),1,NA())),0,1)))</f>
        <v>2</v>
      </c>
      <c r="G8" s="123"/>
      <c r="H8" s="124" t="n">
        <f aca="false">IF(ISBLANK($A8),"",IF(ISERROR(VLOOKUP($A8,'Round 1'!$A$7:$I$306,COLUMN('Round 1'!$G$7),FALSE())),0,VLOOKUP($A8,'Round 1'!$A$7:$I$306,COLUMN('Round 1'!$G$7),FALSE()))+IF(ISERROR(VLOOKUP($A8,'Round 2'!$A$7:$I$306,COLUMN('Round 2'!$G$7),FALSE())),0,VLOOKUP($A8,'Round 2'!$A$7:$I$306,COLUMN('Round 2'!$G$7),FALSE()))+IF(ISERROR(VLOOKUP($A8,'Round 3'!$A$7:$I$306,COLUMN('Round 3'!$G$7),FALSE())),0,VLOOKUP($A8,'Round 3'!$A$7:$I$306,COLUMN('Round 3'!$G$7),FALSE())))</f>
        <v>0</v>
      </c>
      <c r="I8" s="124" t="n">
        <f aca="false">IF(ISBLANK($A8),"",IF(ISERROR(VLOOKUP($A8,'Round 1'!$A$7:$I$306,COLUMN('Round 1'!$F$7),FALSE())),0,VLOOKUP($A8,'Round 1'!$A$7:$I$306,COLUMN('Round 1'!$F$7),FALSE()))+IF(ISERROR(VLOOKUP($A8,'Round 2'!$A$7:$I$306,COLUMN('Round 2'!$F$7),FALSE())),0,VLOOKUP($A8,'Round 2'!$A$7:$I$306,COLUMN('Round 2'!$F$7),FALSE()))+IF(ISERROR(VLOOKUP($A8,'Round 3'!$A$7:$I$306,COLUMN('Round 3'!$F$7),FALSE())),0,VLOOKUP($A8,'Round 3'!$A$7:$I$306,COLUMN('Round 3'!$F$7),FALSE())))</f>
        <v>0</v>
      </c>
      <c r="J8" s="125" t="n">
        <f aca="false">IF(ISBLANK($A8),"",IF(ISERROR(VLOOKUP($A8,'Round 1'!$A$7:$I$306,COLUMN('Round 1'!$H$7),FALSE())),0,VLOOKUP($A8,'Round 1'!$A$7:$I$306,COLUMN('Round 1'!$H$7),FALSE()))+IF(ISERROR(VLOOKUP($A8,'Round 2'!$A$7:$I$306,COLUMN('Round 2'!$H$7),FALSE())),0,VLOOKUP($A8,'Round 2'!$A$7:$I$306,COLUMN('Round 2'!$H$7),FALSE()))+IF(ISERROR(VLOOKUP($A8,'Round 3'!$A$7:$I$306,COLUMN('Round 3'!$H$7),FALSE())),0,VLOOKUP($A8,'Round 3'!$A$7:$I$306,COLUMN('Round 3'!$H$7),FALSE())))</f>
        <v>46</v>
      </c>
      <c r="K8" s="124" t="n">
        <f aca="false">IF(ISBLANK(A8),"",RANK(P8,$P$7:$P$306))</f>
        <v>13</v>
      </c>
      <c r="L8" s="126" t="str">
        <f aca="false">IF(ISBLANK($G8),IF($K8&gt;5,"",IF(AND(ISNA(MATCH(K8+1,$K$7:$K$306,0)),$K8&lt;$A$4),"TIE","")),"DQ")</f>
        <v/>
      </c>
      <c r="M8" s="127"/>
      <c r="N8" s="128" t="n">
        <f aca="false">IF(ISBLANK($G8),$R8,"DQ")</f>
        <v>13</v>
      </c>
      <c r="O8" s="40" t="n">
        <f aca="false">IF(ISBLANK(A8),"",$H8*$O$6+$I8)</f>
        <v>0</v>
      </c>
      <c r="P8" s="40" t="n">
        <f aca="false">IF(ISBLANK(A8),"",$O8*10*$P$6+$J8)</f>
        <v>46</v>
      </c>
      <c r="Q8" s="40" t="n">
        <f aca="false">IF(ISBLANK($G8),IF(ISBLANK($A8),-10,$P8*$Q$6+IF($M8&gt;0,$Q$6-1-$M8,0)),-1)</f>
        <v>46</v>
      </c>
      <c r="R8" s="40" t="n">
        <f aca="false">IF(ISBLANK($A8),"",RANK($Q8,$Q$7:$Q$306))</f>
        <v>13</v>
      </c>
      <c r="S8" s="40" t="n">
        <f aca="false">IF(ISNA(MATCH($R8+1,$R$7:$R$306,0)),IF($R8=MAX($A$7:$A$306),$R8,-1),$R8)</f>
        <v>-1</v>
      </c>
      <c r="T8" s="40" t="n">
        <f aca="false">$A8</f>
        <v>13</v>
      </c>
      <c r="U8" s="128" t="n">
        <f aca="false">IF(N('Final Round'!$J$14)&gt;0,IF(ISBLANK($A8),"",IF($N8&gt;5,$N8,VLOOKUP($A8,'Final Round'!$A$14:$K$18,COLUMN('Final Round'!$J$1),FALSE()))),"")</f>
        <v>13</v>
      </c>
      <c r="V8" s="40" t="n">
        <f aca="false">IF(ISNUMBER($U8),$U8,$R8)</f>
        <v>13</v>
      </c>
      <c r="W8" s="40" t="n">
        <f aca="false">IF(ISBLANK($A8),"",($V$6-$V8)*$W$6+$W$6-$A8)</f>
        <v>72</v>
      </c>
      <c r="X8" s="40" t="n">
        <f aca="false">IF(ISBLANK($A8),"",RANK($W8,$W$7:$W$306))</f>
        <v>14</v>
      </c>
      <c r="Y8" s="40" t="n">
        <f aca="false">$A8</f>
        <v>13</v>
      </c>
      <c r="Z8" s="40" t="n">
        <f aca="false">IF($U8="",$N8,$U8)</f>
        <v>13</v>
      </c>
      <c r="AA8" s="40" t="n">
        <f aca="false">IF($U8&lt;6,INDEX($AA$1:$AA$5,$Z8)*$Z$2,0)</f>
        <v>0</v>
      </c>
      <c r="AB8" s="129" t="n">
        <f aca="false">IF(ISBLANK($A8),"",5+4*(I8+IF(AA8=0,0,VLOOKUP($A8,'Final Round'!$A$14:$K$18,COLUMN('Final Round'!$G$1),FALSE())))+8*(H8+IF(AA8=0,0,IF(VLOOKUP($A8,'Final Round'!$A$14:$K$18,COLUMN('Final Round'!$J$1),FALSE())=1,1,0)))+$AA8)</f>
        <v>5</v>
      </c>
    </row>
    <row r="9" customFormat="false" ht="12.75" hidden="false" customHeight="true" outlineLevel="0" collapsed="false">
      <c r="A9" s="119" t="n">
        <v>10</v>
      </c>
      <c r="B9" s="130"/>
      <c r="C9" s="130"/>
      <c r="D9" s="130"/>
      <c r="E9" s="131" t="n">
        <v>10</v>
      </c>
      <c r="F9" s="132" t="n">
        <f aca="false">IF(ISBLANK($A9),"",SUM(IF(ISNA(IF(VLOOKUP($A9,'Round 1'!$A$7:$J$306,COLUMN('Round 1'!$H$7),FALSE()),1,NA())),0,1),IF(ISNA(IF(VLOOKUP($A9,'Round 2'!$A$7:$J$306,COLUMN('Round 1'!$H$7),FALSE()),1,NA())),0,1),IF(ISNA(IF(VLOOKUP($A9,'Round 3'!$A$7:$J$306,COLUMN('Round 1'!$H$7),FALSE()),1,NA())),0,1),IF(ISNA(IF(VLOOKUP($A9,'Final Round'!$A$14:$K$18,1,FALSE()),1,NA())),0,1)))</f>
        <v>2</v>
      </c>
      <c r="G9" s="133"/>
      <c r="H9" s="134" t="n">
        <f aca="false">IF(ISBLANK($A9),"",IF(ISERROR(VLOOKUP($A9,'Round 1'!$A$7:$I$306,COLUMN('Round 1'!$G$7),FALSE())),0,VLOOKUP($A9,'Round 1'!$A$7:$I$306,COLUMN('Round 1'!$G$7),FALSE()))+IF(ISERROR(VLOOKUP($A9,'Round 2'!$A$7:$I$306,COLUMN('Round 2'!$G$7),FALSE())),0,VLOOKUP($A9,'Round 2'!$A$7:$I$306,COLUMN('Round 2'!$G$7),FALSE()))+IF(ISERROR(VLOOKUP($A9,'Round 3'!$A$7:$I$306,COLUMN('Round 3'!$G$7),FALSE())),0,VLOOKUP($A9,'Round 3'!$A$7:$I$306,COLUMN('Round 3'!$G$7),FALSE())))</f>
        <v>0</v>
      </c>
      <c r="I9" s="134" t="n">
        <f aca="false">IF(ISBLANK($A9),"",IF(ISERROR(VLOOKUP($A9,'Round 1'!$A$7:$I$306,COLUMN('Round 1'!$F$7),FALSE())),0,VLOOKUP($A9,'Round 1'!$A$7:$I$306,COLUMN('Round 1'!$F$7),FALSE()))+IF(ISERROR(VLOOKUP($A9,'Round 2'!$A$7:$I$306,COLUMN('Round 2'!$F$7),FALSE())),0,VLOOKUP($A9,'Round 2'!$A$7:$I$306,COLUMN('Round 2'!$F$7),FALSE()))+IF(ISERROR(VLOOKUP($A9,'Round 3'!$A$7:$I$306,COLUMN('Round 3'!$F$7),FALSE())),0,VLOOKUP($A9,'Round 3'!$A$7:$I$306,COLUMN('Round 3'!$F$7),FALSE())))</f>
        <v>0</v>
      </c>
      <c r="J9" s="135" t="n">
        <f aca="false">IF(ISBLANK($A9),"",IF(ISERROR(VLOOKUP($A9,'Round 1'!$A$7:$I$306,COLUMN('Round 1'!$H$7),FALSE())),0,VLOOKUP($A9,'Round 1'!$A$7:$I$306,COLUMN('Round 1'!$H$7),FALSE()))+IF(ISERROR(VLOOKUP($A9,'Round 2'!$A$7:$I$306,COLUMN('Round 2'!$H$7),FALSE())),0,VLOOKUP($A9,'Round 2'!$A$7:$I$306,COLUMN('Round 2'!$H$7),FALSE()))+IF(ISERROR(VLOOKUP($A9,'Round 3'!$A$7:$I$306,COLUMN('Round 3'!$H$7),FALSE())),0,VLOOKUP($A9,'Round 3'!$A$7:$I$306,COLUMN('Round 3'!$H$7),FALSE())))</f>
        <v>56</v>
      </c>
      <c r="K9" s="134" t="n">
        <f aca="false">IF(ISBLANK(A9),"",RANK(P9,$P$7:$P$306))</f>
        <v>12</v>
      </c>
      <c r="L9" s="136" t="str">
        <f aca="false">IF(ISBLANK($G9),IF($K9&gt;5,"",IF(AND(ISNA(MATCH(K9+1,$K$7:$K$306,0)),$K9&lt;$A$4),"TIE","")),"DQ")</f>
        <v/>
      </c>
      <c r="M9" s="137"/>
      <c r="N9" s="138" t="n">
        <f aca="false">IF(ISBLANK($G9),$R9,"DQ")</f>
        <v>12</v>
      </c>
      <c r="O9" s="40" t="n">
        <f aca="false">IF(ISBLANK(A9),"",$H9*$O$6+$I9)</f>
        <v>0</v>
      </c>
      <c r="P9" s="40" t="n">
        <f aca="false">IF(ISBLANK(A9),"",$O9*10*$P$6+$J9)</f>
        <v>56</v>
      </c>
      <c r="Q9" s="40" t="n">
        <f aca="false">IF(ISBLANK($G9),IF(ISBLANK($A9),-10,$P9*$Q$6+IF($M9&gt;0,$Q$6-1-$M9,0)),-1)</f>
        <v>56</v>
      </c>
      <c r="R9" s="40" t="n">
        <f aca="false">IF(ISBLANK($A9),"",RANK($Q9,$Q$7:$Q$306))</f>
        <v>12</v>
      </c>
      <c r="S9" s="40" t="n">
        <f aca="false">IF(ISNA(MATCH($R9+1,$R$7:$R$306,0)),IF($R9=MAX($A$7:$A$306),$R9,-1),$R9)</f>
        <v>12</v>
      </c>
      <c r="T9" s="40" t="n">
        <f aca="false">$A9</f>
        <v>10</v>
      </c>
      <c r="U9" s="138" t="n">
        <f aca="false">IF(N('Final Round'!$J$14)&gt;0,IF(ISBLANK($A9),"",IF($N9&gt;5,$N9,VLOOKUP($A9,'Final Round'!$A$14:$K$18,COLUMN('Final Round'!$J$1),FALSE()))),"")</f>
        <v>12</v>
      </c>
      <c r="V9" s="40" t="n">
        <f aca="false">IF(ISNUMBER($U9),$U9,$R9)</f>
        <v>12</v>
      </c>
      <c r="W9" s="40" t="n">
        <f aca="false">IF(ISBLANK($A9),"",($V$6-$V9)*$W$6+$W$6-$A9)</f>
        <v>92</v>
      </c>
      <c r="X9" s="40" t="n">
        <f aca="false">IF(ISBLANK($A9),"",RANK($W9,$W$7:$W$306))</f>
        <v>12</v>
      </c>
      <c r="Y9" s="40" t="n">
        <f aca="false">$A9</f>
        <v>10</v>
      </c>
      <c r="Z9" s="40" t="n">
        <f aca="false">IF($U9="",$N9,$U9)</f>
        <v>12</v>
      </c>
      <c r="AA9" s="40" t="n">
        <f aca="false">IF($U9&lt;6,INDEX($AA$1:$AA$5,$Z9)*$Z$2,0)</f>
        <v>0</v>
      </c>
      <c r="AB9" s="139" t="n">
        <f aca="false">IF(ISBLANK($A9),"",5+4*(I9+IF(AA9=0,0,VLOOKUP($A9,'Final Round'!$A$14:$K$18,COLUMN('Final Round'!$G$1),FALSE())))+8*(H9+IF(AA9=0,0,IF(VLOOKUP($A9,'Final Round'!$A$14:$K$18,COLUMN('Final Round'!$J$1),FALSE())=1,1,0)))+$AA9)</f>
        <v>5</v>
      </c>
    </row>
    <row r="10" customFormat="false" ht="12.75" hidden="false" customHeight="true" outlineLevel="0" collapsed="false">
      <c r="A10" s="140" t="n">
        <v>16</v>
      </c>
      <c r="B10" s="120"/>
      <c r="C10" s="120"/>
      <c r="D10" s="120"/>
      <c r="E10" s="121" t="n">
        <v>16</v>
      </c>
      <c r="F10" s="141" t="n">
        <f aca="false">IF(ISBLANK($A10),"",SUM(IF(ISNA(IF(VLOOKUP($A10,'Round 1'!$A$7:$J$306,COLUMN('Round 1'!$H$7),FALSE()),1,NA())),0,1),IF(ISNA(IF(VLOOKUP($A10,'Round 2'!$A$7:$J$306,COLUMN('Round 1'!$H$7),FALSE()),1,NA())),0,1),IF(ISNA(IF(VLOOKUP($A10,'Round 3'!$A$7:$J$306,COLUMN('Round 1'!$H$7),FALSE()),1,NA())),0,1),IF(ISNA(IF(VLOOKUP($A10,'Final Round'!$A$14:$K$18,1,FALSE()),1,NA())),0,1)))</f>
        <v>2</v>
      </c>
      <c r="G10" s="123"/>
      <c r="H10" s="124" t="n">
        <f aca="false">IF(ISBLANK($A10),"",IF(ISERROR(VLOOKUP($A10,'Round 1'!$A$7:$I$306,COLUMN('Round 1'!$G$7),FALSE())),0,VLOOKUP($A10,'Round 1'!$A$7:$I$306,COLUMN('Round 1'!$G$7),FALSE()))+IF(ISERROR(VLOOKUP($A10,'Round 2'!$A$7:$I$306,COLUMN('Round 2'!$G$7),FALSE())),0,VLOOKUP($A10,'Round 2'!$A$7:$I$306,COLUMN('Round 2'!$G$7),FALSE()))+IF(ISERROR(VLOOKUP($A10,'Round 3'!$A$7:$I$306,COLUMN('Round 3'!$G$7),FALSE())),0,VLOOKUP($A10,'Round 3'!$A$7:$I$306,COLUMN('Round 3'!$G$7),FALSE())))</f>
        <v>0</v>
      </c>
      <c r="I10" s="124" t="n">
        <f aca="false">IF(ISBLANK($A10),"",IF(ISERROR(VLOOKUP($A10,'Round 1'!$A$7:$I$306,COLUMN('Round 1'!$F$7),FALSE())),0,VLOOKUP($A10,'Round 1'!$A$7:$I$306,COLUMN('Round 1'!$F$7),FALSE()))+IF(ISERROR(VLOOKUP($A10,'Round 2'!$A$7:$I$306,COLUMN('Round 2'!$F$7),FALSE())),0,VLOOKUP($A10,'Round 2'!$A$7:$I$306,COLUMN('Round 2'!$F$7),FALSE()))+IF(ISERROR(VLOOKUP($A10,'Round 3'!$A$7:$I$306,COLUMN('Round 3'!$F$7),FALSE())),0,VLOOKUP($A10,'Round 3'!$A$7:$I$306,COLUMN('Round 3'!$F$7),FALSE())))</f>
        <v>1</v>
      </c>
      <c r="J10" s="125" t="n">
        <f aca="false">IF(ISBLANK($A10),"",IF(ISERROR(VLOOKUP($A10,'Round 1'!$A$7:$I$306,COLUMN('Round 1'!$H$7),FALSE())),0,VLOOKUP($A10,'Round 1'!$A$7:$I$306,COLUMN('Round 1'!$H$7),FALSE()))+IF(ISERROR(VLOOKUP($A10,'Round 2'!$A$7:$I$306,COLUMN('Round 2'!$H$7),FALSE())),0,VLOOKUP($A10,'Round 2'!$A$7:$I$306,COLUMN('Round 2'!$H$7),FALSE()))+IF(ISERROR(VLOOKUP($A10,'Round 3'!$A$7:$I$306,COLUMN('Round 3'!$H$7),FALSE())),0,VLOOKUP($A10,'Round 3'!$A$7:$I$306,COLUMN('Round 3'!$H$7),FALSE())))</f>
        <v>66</v>
      </c>
      <c r="K10" s="124" t="n">
        <f aca="false">IF(ISBLANK(A10),"",RANK(P10,$P$7:$P$306))</f>
        <v>11</v>
      </c>
      <c r="L10" s="142" t="str">
        <f aca="false">IF(ISBLANK($G10),IF($K10&gt;5,"",IF(AND(ISNA(MATCH(K10+1,$K$7:$K$306,0)),$K10&lt;$A$4),"TIE","")),"DQ")</f>
        <v/>
      </c>
      <c r="M10" s="143"/>
      <c r="N10" s="129" t="n">
        <f aca="false">IF(ISBLANK($G10),$R10,"DQ")</f>
        <v>11</v>
      </c>
      <c r="O10" s="40" t="n">
        <f aca="false">IF(ISBLANK(A10),"",$H10*$O$6+$I10)</f>
        <v>1</v>
      </c>
      <c r="P10" s="40" t="n">
        <f aca="false">IF(ISBLANK(A10),"",$O10*10*$P$6+$J10)</f>
        <v>1276</v>
      </c>
      <c r="Q10" s="40" t="n">
        <f aca="false">IF(ISBLANK($G10),IF(ISBLANK($A10),-10,$P10*$Q$6+IF($M10&gt;0,$Q$6-1-$M10,0)),-1)</f>
        <v>1276</v>
      </c>
      <c r="R10" s="40" t="n">
        <f aca="false">IF(ISBLANK($A10),"",RANK($Q10,$Q$7:$Q$306))</f>
        <v>11</v>
      </c>
      <c r="S10" s="40" t="n">
        <f aca="false">IF(ISNA(MATCH($R10+1,$R$7:$R$306,0)),IF($R10=MAX($A$7:$A$306),$R10,-1),$R10)</f>
        <v>11</v>
      </c>
      <c r="T10" s="40" t="n">
        <f aca="false">$A10</f>
        <v>16</v>
      </c>
      <c r="U10" s="129" t="n">
        <f aca="false">IF(N('Final Round'!$J$14)&gt;0,IF(ISBLANK($A10),"",IF($N10&gt;5,$N10,VLOOKUP($A10,'Final Round'!$A$14:$K$18,COLUMN('Final Round'!$J$1),FALSE()))),"")</f>
        <v>11</v>
      </c>
      <c r="V10" s="118" t="n">
        <f aca="false">IF(ISNUMBER($U10),$U10,$R10)</f>
        <v>11</v>
      </c>
      <c r="W10" s="40" t="n">
        <f aca="false">IF(ISBLANK($A10),"",($V$6-$V10)*$W$6+$W$6-$A10)</f>
        <v>103</v>
      </c>
      <c r="X10" s="40" t="n">
        <f aca="false">IF(ISBLANK($A10),"",RANK($W10,$W$7:$W$306))</f>
        <v>11</v>
      </c>
      <c r="Y10" s="40" t="n">
        <f aca="false">$A10</f>
        <v>16</v>
      </c>
      <c r="Z10" s="118" t="n">
        <f aca="false">IF($U10="",$N10,$U10)</f>
        <v>11</v>
      </c>
      <c r="AA10" s="40" t="n">
        <f aca="false">IF($U10&lt;6,INDEX($AA$1:$AA$5,$Z10)*$Z$2,0)</f>
        <v>0</v>
      </c>
      <c r="AB10" s="129" t="n">
        <f aca="false">IF(ISBLANK($A10),"",5+4*(I10+IF(AA10=0,0,VLOOKUP($A10,'Final Round'!$A$14:$K$18,COLUMN('Final Round'!$G$1),FALSE())))+8*(H10+IF(AA10=0,0,IF(VLOOKUP($A10,'Final Round'!$A$14:$K$18,COLUMN('Final Round'!$J$1),FALSE())=1,1,0)))+$AA10)</f>
        <v>9</v>
      </c>
    </row>
    <row r="11" customFormat="false" ht="12.75" hidden="false" customHeight="true" outlineLevel="0" collapsed="false">
      <c r="A11" s="119" t="n">
        <v>6</v>
      </c>
      <c r="B11" s="130"/>
      <c r="C11" s="130"/>
      <c r="D11" s="130"/>
      <c r="E11" s="131" t="n">
        <v>6</v>
      </c>
      <c r="F11" s="132" t="n">
        <f aca="false">IF(ISBLANK($A11),"",SUM(IF(ISNA(IF(VLOOKUP($A11,'Round 1'!$A$7:$J$306,COLUMN('Round 1'!$H$7),FALSE()),1,NA())),0,1),IF(ISNA(IF(VLOOKUP($A11,'Round 2'!$A$7:$J$306,COLUMN('Round 1'!$H$7),FALSE()),1,NA())),0,1),IF(ISNA(IF(VLOOKUP($A11,'Round 3'!$A$7:$J$306,COLUMN('Round 1'!$H$7),FALSE()),1,NA())),0,1),IF(ISNA(IF(VLOOKUP($A11,'Final Round'!$A$14:$K$18,1,FALSE()),1,NA())),0,1)))</f>
        <v>2</v>
      </c>
      <c r="G11" s="133"/>
      <c r="H11" s="134" t="n">
        <f aca="false">IF(ISBLANK($A11),"",IF(ISERROR(VLOOKUP($A11,'Round 1'!$A$7:$I$306,COLUMN('Round 1'!$G$7),FALSE())),0,VLOOKUP($A11,'Round 1'!$A$7:$I$306,COLUMN('Round 1'!$G$7),FALSE()))+IF(ISERROR(VLOOKUP($A11,'Round 2'!$A$7:$I$306,COLUMN('Round 2'!$G$7),FALSE())),0,VLOOKUP($A11,'Round 2'!$A$7:$I$306,COLUMN('Round 2'!$G$7),FALSE()))+IF(ISERROR(VLOOKUP($A11,'Round 3'!$A$7:$I$306,COLUMN('Round 3'!$G$7),FALSE())),0,VLOOKUP($A11,'Round 3'!$A$7:$I$306,COLUMN('Round 3'!$G$7),FALSE())))</f>
        <v>0</v>
      </c>
      <c r="I11" s="134" t="n">
        <f aca="false">IF(ISBLANK($A11),"",IF(ISERROR(VLOOKUP($A11,'Round 1'!$A$7:$I$306,COLUMN('Round 1'!$F$7),FALSE())),0,VLOOKUP($A11,'Round 1'!$A$7:$I$306,COLUMN('Round 1'!$F$7),FALSE()))+IF(ISERROR(VLOOKUP($A11,'Round 2'!$A$7:$I$306,COLUMN('Round 2'!$F$7),FALSE())),0,VLOOKUP($A11,'Round 2'!$A$7:$I$306,COLUMN('Round 2'!$F$7),FALSE()))+IF(ISERROR(VLOOKUP($A11,'Round 3'!$A$7:$I$306,COLUMN('Round 3'!$F$7),FALSE())),0,VLOOKUP($A11,'Round 3'!$A$7:$I$306,COLUMN('Round 3'!$F$7),FALSE())))</f>
        <v>2</v>
      </c>
      <c r="J11" s="135" t="n">
        <f aca="false">IF(ISBLANK($A11),"",IF(ISERROR(VLOOKUP($A11,'Round 1'!$A$7:$I$306,COLUMN('Round 1'!$H$7),FALSE())),0,VLOOKUP($A11,'Round 1'!$A$7:$I$306,COLUMN('Round 1'!$H$7),FALSE()))+IF(ISERROR(VLOOKUP($A11,'Round 2'!$A$7:$I$306,COLUMN('Round 2'!$H$7),FALSE())),0,VLOOKUP($A11,'Round 2'!$A$7:$I$306,COLUMN('Round 2'!$H$7),FALSE()))+IF(ISERROR(VLOOKUP($A11,'Round 3'!$A$7:$I$306,COLUMN('Round 3'!$H$7),FALSE())),0,VLOOKUP($A11,'Round 3'!$A$7:$I$306,COLUMN('Round 3'!$H$7),FALSE())))</f>
        <v>82</v>
      </c>
      <c r="K11" s="134" t="n">
        <f aca="false">IF(ISBLANK(A11),"",RANK(P11,$P$7:$P$306))</f>
        <v>7</v>
      </c>
      <c r="L11" s="136" t="str">
        <f aca="false">IF(ISBLANK($G11),IF($K11&gt;5,"",IF(AND(ISNA(MATCH(K11+1,$K$7:$K$306,0)),$K11&lt;$A$4),"TIE","")),"DQ")</f>
        <v/>
      </c>
      <c r="M11" s="137"/>
      <c r="N11" s="138" t="n">
        <f aca="false">IF(ISBLANK($G11),$R11,"DQ")</f>
        <v>7</v>
      </c>
      <c r="O11" s="40" t="n">
        <f aca="false">IF(ISBLANK(A11),"",$H11*$O$6+$I11)</f>
        <v>2</v>
      </c>
      <c r="P11" s="40" t="n">
        <f aca="false">IF(ISBLANK(A11),"",$O11*10*$P$6+$J11)</f>
        <v>2502</v>
      </c>
      <c r="Q11" s="40" t="n">
        <f aca="false">IF(ISBLANK($G11),IF(ISBLANK($A11),-10,$P11*$Q$6+IF($M11&gt;0,$Q$6-1-$M11,0)),-1)</f>
        <v>2502</v>
      </c>
      <c r="R11" s="40" t="n">
        <f aca="false">IF(ISBLANK($A11),"",RANK($Q11,$Q$7:$Q$306))</f>
        <v>7</v>
      </c>
      <c r="S11" s="40" t="n">
        <f aca="false">IF(ISNA(MATCH($R11+1,$R$7:$R$306,0)),IF($R11=MAX($A$7:$A$306),$R11,-1),$R11)</f>
        <v>7</v>
      </c>
      <c r="T11" s="40" t="n">
        <f aca="false">$A11</f>
        <v>6</v>
      </c>
      <c r="U11" s="138" t="n">
        <f aca="false">IF(N('Final Round'!$J$14)&gt;0,IF(ISBLANK($A11),"",IF($N11&gt;5,$N11,VLOOKUP($A11,'Final Round'!$A$14:$K$18,COLUMN('Final Round'!$J$1),FALSE()))),"")</f>
        <v>7</v>
      </c>
      <c r="V11" s="40" t="n">
        <f aca="false">IF(ISNUMBER($U11),$U11,$R11)</f>
        <v>7</v>
      </c>
      <c r="W11" s="40" t="n">
        <f aca="false">IF(ISBLANK($A11),"",($V$6-$V11)*$W$6+$W$6-$A11)</f>
        <v>181</v>
      </c>
      <c r="X11" s="40" t="n">
        <f aca="false">IF(ISBLANK($A11),"",RANK($W11,$W$7:$W$306))</f>
        <v>7</v>
      </c>
      <c r="Y11" s="40" t="n">
        <f aca="false">$A11</f>
        <v>6</v>
      </c>
      <c r="Z11" s="40" t="n">
        <f aca="false">IF($U11="",$N11,$U11)</f>
        <v>7</v>
      </c>
      <c r="AA11" s="40" t="n">
        <f aca="false">IF($U11&lt;6,INDEX($AA$1:$AA$5,$Z11)*$Z$2,0)</f>
        <v>0</v>
      </c>
      <c r="AB11" s="139" t="n">
        <f aca="false">IF(ISBLANK($A11),"",5+4*(I11+IF(AA11=0,0,VLOOKUP($A11,'Final Round'!$A$14:$K$18,COLUMN('Final Round'!$G$1),FALSE())))+8*(H11+IF(AA11=0,0,IF(VLOOKUP($A11,'Final Round'!$A$14:$K$18,COLUMN('Final Round'!$J$1),FALSE())=1,1,0)))+$AA11)</f>
        <v>13</v>
      </c>
    </row>
    <row r="12" customFormat="false" ht="12.75" hidden="false" customHeight="true" outlineLevel="0" collapsed="false">
      <c r="A12" s="119" t="n">
        <v>14</v>
      </c>
      <c r="B12" s="120"/>
      <c r="C12" s="120"/>
      <c r="D12" s="120"/>
      <c r="E12" s="121" t="n">
        <v>14</v>
      </c>
      <c r="F12" s="122" t="n">
        <f aca="false">IF(ISBLANK($A12),"",SUM(IF(ISNA(IF(VLOOKUP($A12,'Round 1'!$A$7:$J$306,COLUMN('Round 1'!$H$7),FALSE()),1,NA())),0,1),IF(ISNA(IF(VLOOKUP($A12,'Round 2'!$A$7:$J$306,COLUMN('Round 1'!$H$7),FALSE()),1,NA())),0,1),IF(ISNA(IF(VLOOKUP($A12,'Round 3'!$A$7:$J$306,COLUMN('Round 1'!$H$7),FALSE()),1,NA())),0,1),IF(ISNA(IF(VLOOKUP($A12,'Final Round'!$A$14:$K$18,1,FALSE()),1,NA())),0,1)))</f>
        <v>3</v>
      </c>
      <c r="G12" s="123"/>
      <c r="H12" s="124" t="n">
        <f aca="false">IF(ISBLANK($A12),"",IF(ISERROR(VLOOKUP($A12,'Round 1'!$A$7:$I$306,COLUMN('Round 1'!$G$7),FALSE())),0,VLOOKUP($A12,'Round 1'!$A$7:$I$306,COLUMN('Round 1'!$G$7),FALSE()))+IF(ISERROR(VLOOKUP($A12,'Round 2'!$A$7:$I$306,COLUMN('Round 2'!$G$7),FALSE())),0,VLOOKUP($A12,'Round 2'!$A$7:$I$306,COLUMN('Round 2'!$G$7),FALSE()))+IF(ISERROR(VLOOKUP($A12,'Round 3'!$A$7:$I$306,COLUMN('Round 3'!$G$7),FALSE())),0,VLOOKUP($A12,'Round 3'!$A$7:$I$306,COLUMN('Round 3'!$G$7),FALSE())))</f>
        <v>1</v>
      </c>
      <c r="I12" s="124" t="n">
        <f aca="false">IF(ISBLANK($A12),"",IF(ISERROR(VLOOKUP($A12,'Round 1'!$A$7:$I$306,COLUMN('Round 1'!$F$7),FALSE())),0,VLOOKUP($A12,'Round 1'!$A$7:$I$306,COLUMN('Round 1'!$F$7),FALSE()))+IF(ISERROR(VLOOKUP($A12,'Round 2'!$A$7:$I$306,COLUMN('Round 2'!$F$7),FALSE())),0,VLOOKUP($A12,'Round 2'!$A$7:$I$306,COLUMN('Round 2'!$F$7),FALSE()))+IF(ISERROR(VLOOKUP($A12,'Round 3'!$A$7:$I$306,COLUMN('Round 3'!$F$7),FALSE())),0,VLOOKUP($A12,'Round 3'!$A$7:$I$306,COLUMN('Round 3'!$F$7),FALSE())))</f>
        <v>3.5</v>
      </c>
      <c r="J12" s="125" t="n">
        <f aca="false">IF(ISBLANK($A12),"",IF(ISERROR(VLOOKUP($A12,'Round 1'!$A$7:$I$306,COLUMN('Round 1'!$H$7),FALSE())),0,VLOOKUP($A12,'Round 1'!$A$7:$I$306,COLUMN('Round 1'!$H$7),FALSE()))+IF(ISERROR(VLOOKUP($A12,'Round 2'!$A$7:$I$306,COLUMN('Round 2'!$H$7),FALSE())),0,VLOOKUP($A12,'Round 2'!$A$7:$I$306,COLUMN('Round 2'!$H$7),FALSE()))+IF(ISERROR(VLOOKUP($A12,'Round 3'!$A$7:$I$306,COLUMN('Round 3'!$H$7),FALSE())),0,VLOOKUP($A12,'Round 3'!$A$7:$I$306,COLUMN('Round 3'!$H$7),FALSE())))</f>
        <v>84</v>
      </c>
      <c r="K12" s="124" t="n">
        <f aca="false">IF(ISBLANK(A12),"",RANK(P12,$P$7:$P$306))</f>
        <v>3</v>
      </c>
      <c r="L12" s="126" t="str">
        <f aca="false">IF(ISBLANK($G12),IF($K12&gt;5,"",IF(AND(ISNA(MATCH(K12+1,$K$7:$K$306,0)),$K12&lt;$A$4),"TIE","")),"DQ")</f>
        <v/>
      </c>
      <c r="M12" s="127"/>
      <c r="N12" s="128" t="n">
        <f aca="false">IF(ISBLANK($G12),$R12,"DQ")</f>
        <v>3</v>
      </c>
      <c r="O12" s="40" t="n">
        <f aca="false">IF(ISBLANK(A12),"",$H12*$O$6+$I12)</f>
        <v>12.5</v>
      </c>
      <c r="P12" s="40" t="n">
        <f aca="false">IF(ISBLANK(A12),"",$O12*10*$P$6+$J12)</f>
        <v>15209</v>
      </c>
      <c r="Q12" s="40" t="n">
        <f aca="false">IF(ISBLANK($G12),IF(ISBLANK($A12),-10,$P12*$Q$6+IF($M12&gt;0,$Q$6-1-$M12,0)),-1)</f>
        <v>15209</v>
      </c>
      <c r="R12" s="40" t="n">
        <f aca="false">IF(ISBLANK($A12),"",RANK($Q12,$Q$7:$Q$306))</f>
        <v>3</v>
      </c>
      <c r="S12" s="40" t="n">
        <f aca="false">IF(ISNA(MATCH($R12+1,$R$7:$R$306,0)),IF($R12=MAX($A$7:$A$306),$R12,-1),$R12)</f>
        <v>3</v>
      </c>
      <c r="T12" s="40" t="n">
        <f aca="false">$A12</f>
        <v>14</v>
      </c>
      <c r="U12" s="128" t="n">
        <f aca="false">IF(N('Final Round'!$J$14)&gt;0,IF(ISBLANK($A12),"",IF($N12&gt;5,$N12,VLOOKUP($A12,'Final Round'!$A$14:$K$18,COLUMN('Final Round'!$J$1),FALSE()))),"")</f>
        <v>2</v>
      </c>
      <c r="V12" s="40" t="n">
        <f aca="false">IF(ISNUMBER($U12),$U12,$R12)</f>
        <v>2</v>
      </c>
      <c r="W12" s="40" t="n">
        <f aca="false">IF(ISBLANK($A12),"",($V$6-$V12)*$W$6+$W$6-$A12)</f>
        <v>258</v>
      </c>
      <c r="X12" s="40" t="n">
        <f aca="false">IF(ISBLANK($A12),"",RANK($W12,$W$7:$W$306))</f>
        <v>4</v>
      </c>
      <c r="Y12" s="40" t="n">
        <f aca="false">$A12</f>
        <v>14</v>
      </c>
      <c r="Z12" s="40" t="n">
        <f aca="false">IF($U12="",$N12,$U12)</f>
        <v>2</v>
      </c>
      <c r="AA12" s="40" t="n">
        <f aca="false">IF($U12&lt;6,INDEX($AA$1:$AA$5,$Z12)*$Z$2,0)</f>
        <v>38.9299259543556</v>
      </c>
      <c r="AB12" s="129" t="n">
        <f aca="false">IF(ISBLANK($A12),"",5+4*(I12+IF(AA12=0,0,VLOOKUP($A12,'Final Round'!$A$14:$K$18,COLUMN('Final Round'!$G$1),FALSE())))+8*(H12+IF(AA12=0,0,IF(VLOOKUP($A12,'Final Round'!$A$14:$K$18,COLUMN('Final Round'!$J$1),FALSE())=1,1,0)))+$AA12)</f>
        <v>65.9299259543556</v>
      </c>
    </row>
    <row r="13" customFormat="false" ht="12.75" hidden="false" customHeight="true" outlineLevel="0" collapsed="false">
      <c r="A13" s="119" t="n">
        <v>1</v>
      </c>
      <c r="B13" s="130"/>
      <c r="C13" s="130"/>
      <c r="D13" s="130"/>
      <c r="E13" s="131" t="n">
        <v>1</v>
      </c>
      <c r="F13" s="132" t="n">
        <f aca="false">IF(ISBLANK($A13),"",SUM(IF(ISNA(IF(VLOOKUP($A13,'Round 1'!$A$7:$J$306,COLUMN('Round 1'!$H$7),FALSE()),1,NA())),0,1),IF(ISNA(IF(VLOOKUP($A13,'Round 2'!$A$7:$J$306,COLUMN('Round 1'!$H$7),FALSE()),1,NA())),0,1),IF(ISNA(IF(VLOOKUP($A13,'Round 3'!$A$7:$J$306,COLUMN('Round 1'!$H$7),FALSE()),1,NA())),0,1),IF(ISNA(IF(VLOOKUP($A13,'Final Round'!$A$14:$K$18,1,FALSE()),1,NA())),0,1)))</f>
        <v>2</v>
      </c>
      <c r="G13" s="133"/>
      <c r="H13" s="134" t="n">
        <f aca="false">IF(ISBLANK($A13),"",IF(ISERROR(VLOOKUP($A13,'Round 1'!$A$7:$I$306,COLUMN('Round 1'!$G$7),FALSE())),0,VLOOKUP($A13,'Round 1'!$A$7:$I$306,COLUMN('Round 1'!$G$7),FALSE()))+IF(ISERROR(VLOOKUP($A13,'Round 2'!$A$7:$I$306,COLUMN('Round 2'!$G$7),FALSE())),0,VLOOKUP($A13,'Round 2'!$A$7:$I$306,COLUMN('Round 2'!$G$7),FALSE()))+IF(ISERROR(VLOOKUP($A13,'Round 3'!$A$7:$I$306,COLUMN('Round 3'!$G$7),FALSE())),0,VLOOKUP($A13,'Round 3'!$A$7:$I$306,COLUMN('Round 3'!$G$7),FALSE())))</f>
        <v>0</v>
      </c>
      <c r="I13" s="134" t="n">
        <f aca="false">IF(ISBLANK($A13),"",IF(ISERROR(VLOOKUP($A13,'Round 1'!$A$7:$I$306,COLUMN('Round 1'!$F$7),FALSE())),0,VLOOKUP($A13,'Round 1'!$A$7:$I$306,COLUMN('Round 1'!$F$7),FALSE()))+IF(ISERROR(VLOOKUP($A13,'Round 2'!$A$7:$I$306,COLUMN('Round 2'!$F$7),FALSE())),0,VLOOKUP($A13,'Round 2'!$A$7:$I$306,COLUMN('Round 2'!$F$7),FALSE()))+IF(ISERROR(VLOOKUP($A13,'Round 3'!$A$7:$I$306,COLUMN('Round 3'!$F$7),FALSE())),0,VLOOKUP($A13,'Round 3'!$A$7:$I$306,COLUMN('Round 3'!$F$7),FALSE())))</f>
        <v>3</v>
      </c>
      <c r="J13" s="135" t="n">
        <f aca="false">IF(ISBLANK($A13),"",IF(ISERROR(VLOOKUP($A13,'Round 1'!$A$7:$I$306,COLUMN('Round 1'!$H$7),FALSE())),0,VLOOKUP($A13,'Round 1'!$A$7:$I$306,COLUMN('Round 1'!$H$7),FALSE()))+IF(ISERROR(VLOOKUP($A13,'Round 2'!$A$7:$I$306,COLUMN('Round 2'!$H$7),FALSE())),0,VLOOKUP($A13,'Round 2'!$A$7:$I$306,COLUMN('Round 2'!$H$7),FALSE()))+IF(ISERROR(VLOOKUP($A13,'Round 3'!$A$7:$I$306,COLUMN('Round 3'!$H$7),FALSE())),0,VLOOKUP($A13,'Round 3'!$A$7:$I$306,COLUMN('Round 3'!$H$7),FALSE())))</f>
        <v>102</v>
      </c>
      <c r="K13" s="134" t="n">
        <f aca="false">IF(ISBLANK(A13),"",RANK(P13,$P$7:$P$306))</f>
        <v>6</v>
      </c>
      <c r="L13" s="136" t="str">
        <f aca="false">IF(ISBLANK($G13),IF($K13&gt;5,"",IF(AND(ISNA(MATCH(K13+1,$K$7:$K$306,0)),$K13&lt;$A$4),"TIE","")),"DQ")</f>
        <v/>
      </c>
      <c r="M13" s="137"/>
      <c r="N13" s="138" t="n">
        <f aca="false">IF(ISBLANK($G13),$R13,"DQ")</f>
        <v>6</v>
      </c>
      <c r="O13" s="40" t="n">
        <f aca="false">IF(ISBLANK(A13),"",$H13*$O$6+$I13)</f>
        <v>3</v>
      </c>
      <c r="P13" s="40" t="n">
        <f aca="false">IF(ISBLANK(A13),"",$O13*10*$P$6+$J13)</f>
        <v>3732</v>
      </c>
      <c r="Q13" s="40" t="n">
        <f aca="false">IF(ISBLANK($G13),IF(ISBLANK($A13),-10,$P13*$Q$6+IF($M13&gt;0,$Q$6-1-$M13,0)),-1)</f>
        <v>3732</v>
      </c>
      <c r="R13" s="40" t="n">
        <f aca="false">IF(ISBLANK($A13),"",RANK($Q13,$Q$7:$Q$306))</f>
        <v>6</v>
      </c>
      <c r="S13" s="40" t="n">
        <f aca="false">IF(ISNA(MATCH($R13+1,$R$7:$R$306,0)),IF($R13=MAX($A$7:$A$306),$R13,-1),$R13)</f>
        <v>6</v>
      </c>
      <c r="T13" s="40" t="n">
        <f aca="false">$A13</f>
        <v>1</v>
      </c>
      <c r="U13" s="138" t="n">
        <f aca="false">IF(N('Final Round'!$J$14)&gt;0,IF(ISBLANK($A13),"",IF($N13&gt;5,$N13,VLOOKUP($A13,'Final Round'!$A$14:$K$18,COLUMN('Final Round'!$J$1),FALSE()))),"")</f>
        <v>6</v>
      </c>
      <c r="V13" s="40" t="n">
        <f aca="false">IF(ISNUMBER($U13),$U13,$R13)</f>
        <v>6</v>
      </c>
      <c r="W13" s="40" t="n">
        <f aca="false">IF(ISBLANK($A13),"",($V$6-$V13)*$W$6+$W$6-$A13)</f>
        <v>203</v>
      </c>
      <c r="X13" s="40" t="n">
        <f aca="false">IF(ISBLANK($A13),"",RANK($W13,$W$7:$W$306))</f>
        <v>6</v>
      </c>
      <c r="Y13" s="40" t="n">
        <f aca="false">$A13</f>
        <v>1</v>
      </c>
      <c r="Z13" s="40" t="n">
        <f aca="false">IF($U13="",$N13,$U13)</f>
        <v>6</v>
      </c>
      <c r="AA13" s="40" t="n">
        <f aca="false">IF($U13&lt;6,INDEX($AA$1:$AA$5,$Z13)*$Z$2,0)</f>
        <v>0</v>
      </c>
      <c r="AB13" s="139" t="n">
        <f aca="false">IF(ISBLANK($A13),"",5+4*(I13+IF(AA13=0,0,VLOOKUP($A13,'Final Round'!$A$14:$K$18,COLUMN('Final Round'!$G$1),FALSE())))+8*(H13+IF(AA13=0,0,IF(VLOOKUP($A13,'Final Round'!$A$14:$K$18,COLUMN('Final Round'!$J$1),FALSE())=1,1,0)))+$AA13)</f>
        <v>17</v>
      </c>
    </row>
    <row r="14" customFormat="false" ht="12.75" hidden="false" customHeight="true" outlineLevel="0" collapsed="false">
      <c r="A14" s="119" t="n">
        <v>11</v>
      </c>
      <c r="B14" s="120"/>
      <c r="C14" s="120"/>
      <c r="D14" s="120"/>
      <c r="E14" s="121" t="n">
        <v>11</v>
      </c>
      <c r="F14" s="122" t="n">
        <f aca="false">IF(ISBLANK($A14),"",SUM(IF(ISNA(IF(VLOOKUP($A14,'Round 1'!$A$7:$J$306,COLUMN('Round 1'!$H$7),FALSE()),1,NA())),0,1),IF(ISNA(IF(VLOOKUP($A14,'Round 2'!$A$7:$J$306,COLUMN('Round 1'!$H$7),FALSE()),1,NA())),0,1),IF(ISNA(IF(VLOOKUP($A14,'Round 3'!$A$7:$J$306,COLUMN('Round 1'!$H$7),FALSE()),1,NA())),0,1),IF(ISNA(IF(VLOOKUP($A14,'Final Round'!$A$14:$K$18,1,FALSE()),1,NA())),0,1)))</f>
        <v>3</v>
      </c>
      <c r="G14" s="123"/>
      <c r="H14" s="124" t="n">
        <f aca="false">IF(ISBLANK($A14),"",IF(ISERROR(VLOOKUP($A14,'Round 1'!$A$7:$I$306,COLUMN('Round 1'!$G$7),FALSE())),0,VLOOKUP($A14,'Round 1'!$A$7:$I$306,COLUMN('Round 1'!$G$7),FALSE()))+IF(ISERROR(VLOOKUP($A14,'Round 2'!$A$7:$I$306,COLUMN('Round 2'!$G$7),FALSE())),0,VLOOKUP($A14,'Round 2'!$A$7:$I$306,COLUMN('Round 2'!$G$7),FALSE()))+IF(ISERROR(VLOOKUP($A14,'Round 3'!$A$7:$I$306,COLUMN('Round 3'!$G$7),FALSE())),0,VLOOKUP($A14,'Round 3'!$A$7:$I$306,COLUMN('Round 3'!$G$7),FALSE())))</f>
        <v>1</v>
      </c>
      <c r="I14" s="124" t="n">
        <f aca="false">IF(ISBLANK($A14),"",IF(ISERROR(VLOOKUP($A14,'Round 1'!$A$7:$I$306,COLUMN('Round 1'!$F$7),FALSE())),0,VLOOKUP($A14,'Round 1'!$A$7:$I$306,COLUMN('Round 1'!$F$7),FALSE()))+IF(ISERROR(VLOOKUP($A14,'Round 2'!$A$7:$I$306,COLUMN('Round 2'!$F$7),FALSE())),0,VLOOKUP($A14,'Round 2'!$A$7:$I$306,COLUMN('Round 2'!$F$7),FALSE()))+IF(ISERROR(VLOOKUP($A14,'Round 3'!$A$7:$I$306,COLUMN('Round 3'!$F$7),FALSE())),0,VLOOKUP($A14,'Round 3'!$A$7:$I$306,COLUMN('Round 3'!$F$7),FALSE())))</f>
        <v>4</v>
      </c>
      <c r="J14" s="125" t="n">
        <f aca="false">IF(ISBLANK($A14),"",IF(ISERROR(VLOOKUP($A14,'Round 1'!$A$7:$I$306,COLUMN('Round 1'!$H$7),FALSE())),0,VLOOKUP($A14,'Round 1'!$A$7:$I$306,COLUMN('Round 1'!$H$7),FALSE()))+IF(ISERROR(VLOOKUP($A14,'Round 2'!$A$7:$I$306,COLUMN('Round 2'!$H$7),FALSE())),0,VLOOKUP($A14,'Round 2'!$A$7:$I$306,COLUMN('Round 2'!$H$7),FALSE()))+IF(ISERROR(VLOOKUP($A14,'Round 3'!$A$7:$I$306,COLUMN('Round 3'!$H$7),FALSE())),0,VLOOKUP($A14,'Round 3'!$A$7:$I$306,COLUMN('Round 3'!$H$7),FALSE())))</f>
        <v>78</v>
      </c>
      <c r="K14" s="124" t="n">
        <f aca="false">IF(ISBLANK(A14),"",RANK(P14,$P$7:$P$306))</f>
        <v>2</v>
      </c>
      <c r="L14" s="126" t="str">
        <f aca="false">IF(ISBLANK($G14),IF($K14&gt;5,"",IF(AND(ISNA(MATCH(K14+1,$K$7:$K$306,0)),$K14&lt;$A$4),"TIE","")),"DQ")</f>
        <v/>
      </c>
      <c r="M14" s="127"/>
      <c r="N14" s="128" t="n">
        <f aca="false">IF(ISBLANK($G14),$R14,"DQ")</f>
        <v>2</v>
      </c>
      <c r="O14" s="40" t="n">
        <f aca="false">IF(ISBLANK(A14),"",$H14*$O$6+$I14)</f>
        <v>13</v>
      </c>
      <c r="P14" s="40" t="n">
        <f aca="false">IF(ISBLANK(A14),"",$O14*10*$P$6+$J14)</f>
        <v>15808</v>
      </c>
      <c r="Q14" s="40" t="n">
        <f aca="false">IF(ISBLANK($G14),IF(ISBLANK($A14),-10,$P14*$Q$6+IF($M14&gt;0,$Q$6-1-$M14,0)),-1)</f>
        <v>15808</v>
      </c>
      <c r="R14" s="40" t="n">
        <f aca="false">IF(ISBLANK($A14),"",RANK($Q14,$Q$7:$Q$306))</f>
        <v>2</v>
      </c>
      <c r="S14" s="40" t="n">
        <f aca="false">IF(ISNA(MATCH($R14+1,$R$7:$R$306,0)),IF($R14=MAX($A$7:$A$306),$R14,-1),$R14)</f>
        <v>2</v>
      </c>
      <c r="T14" s="40" t="n">
        <f aca="false">$A14</f>
        <v>11</v>
      </c>
      <c r="U14" s="128" t="n">
        <f aca="false">IF(N('Final Round'!$J$14)&gt;0,IF(ISBLANK($A14),"",IF($N14&gt;5,$N14,VLOOKUP($A14,'Final Round'!$A$14:$K$18,COLUMN('Final Round'!$J$1),FALSE()))),"")</f>
        <v>2</v>
      </c>
      <c r="V14" s="40" t="n">
        <f aca="false">IF(ISNUMBER($U14),$U14,$R14)</f>
        <v>2</v>
      </c>
      <c r="W14" s="40" t="n">
        <f aca="false">IF(ISBLANK($A14),"",($V$6-$V14)*$W$6+$W$6-$A14)</f>
        <v>261</v>
      </c>
      <c r="X14" s="40" t="n">
        <f aca="false">IF(ISBLANK($A14),"",RANK($W14,$W$7:$W$306))</f>
        <v>3</v>
      </c>
      <c r="Y14" s="40" t="n">
        <f aca="false">$A14</f>
        <v>11</v>
      </c>
      <c r="Z14" s="40" t="n">
        <f aca="false">IF($U14="",$N14,$U14)</f>
        <v>2</v>
      </c>
      <c r="AA14" s="40" t="n">
        <f aca="false">IF($U14&lt;6,INDEX($AA$1:$AA$5,$Z14)*$Z$2,0)</f>
        <v>38.9299259543556</v>
      </c>
      <c r="AB14" s="129" t="n">
        <f aca="false">IF(ISBLANK($A14),"",5+4*(I14+IF(AA14=0,0,VLOOKUP($A14,'Final Round'!$A$14:$K$18,COLUMN('Final Round'!$G$1),FALSE())))+8*(H14+IF(AA14=0,0,IF(VLOOKUP($A14,'Final Round'!$A$14:$K$18,COLUMN('Final Round'!$J$1),FALSE())=1,1,0)))+$AA14)</f>
        <v>67.9299259543556</v>
      </c>
    </row>
    <row r="15" customFormat="false" ht="12.75" hidden="false" customHeight="true" outlineLevel="0" collapsed="false">
      <c r="A15" s="144" t="n">
        <v>2</v>
      </c>
      <c r="B15" s="130"/>
      <c r="C15" s="130"/>
      <c r="D15" s="130"/>
      <c r="E15" s="131" t="n">
        <v>2</v>
      </c>
      <c r="F15" s="132" t="n">
        <f aca="false">IF(ISBLANK($A15),"",SUM(IF(ISNA(IF(VLOOKUP($A15,'Round 1'!$A$7:$J$306,COLUMN('Round 1'!$H$7),FALSE()),1,NA())),0,1),IF(ISNA(IF(VLOOKUP($A15,'Round 2'!$A$7:$J$306,COLUMN('Round 1'!$H$7),FALSE()),1,NA())),0,1),IF(ISNA(IF(VLOOKUP($A15,'Round 3'!$A$7:$J$306,COLUMN('Round 1'!$H$7),FALSE()),1,NA())),0,1),IF(ISNA(IF(VLOOKUP($A15,'Final Round'!$A$14:$K$18,1,FALSE()),1,NA())),0,1)))</f>
        <v>2</v>
      </c>
      <c r="G15" s="133"/>
      <c r="H15" s="134" t="n">
        <f aca="false">IF(ISBLANK($A15),"",IF(ISERROR(VLOOKUP($A15,'Round 1'!$A$7:$I$306,COLUMN('Round 1'!$G$7),FALSE())),0,VLOOKUP($A15,'Round 1'!$A$7:$I$306,COLUMN('Round 1'!$G$7),FALSE()))+IF(ISERROR(VLOOKUP($A15,'Round 2'!$A$7:$I$306,COLUMN('Round 2'!$G$7),FALSE())),0,VLOOKUP($A15,'Round 2'!$A$7:$I$306,COLUMN('Round 2'!$G$7),FALSE()))+IF(ISERROR(VLOOKUP($A15,'Round 3'!$A$7:$I$306,COLUMN('Round 3'!$G$7),FALSE())),0,VLOOKUP($A15,'Round 3'!$A$7:$I$306,COLUMN('Round 3'!$G$7),FALSE())))</f>
        <v>0</v>
      </c>
      <c r="I15" s="134" t="n">
        <f aca="false">IF(ISBLANK($A15),"",IF(ISERROR(VLOOKUP($A15,'Round 1'!$A$7:$I$306,COLUMN('Round 1'!$F$7),FALSE())),0,VLOOKUP($A15,'Round 1'!$A$7:$I$306,COLUMN('Round 1'!$F$7),FALSE()))+IF(ISERROR(VLOOKUP($A15,'Round 2'!$A$7:$I$306,COLUMN('Round 2'!$F$7),FALSE())),0,VLOOKUP($A15,'Round 2'!$A$7:$I$306,COLUMN('Round 2'!$F$7),FALSE()))+IF(ISERROR(VLOOKUP($A15,'Round 3'!$A$7:$I$306,COLUMN('Round 3'!$F$7),FALSE())),0,VLOOKUP($A15,'Round 3'!$A$7:$I$306,COLUMN('Round 3'!$F$7),FALSE())))</f>
        <v>0</v>
      </c>
      <c r="J15" s="135" t="n">
        <f aca="false">IF(ISBLANK($A15),"",IF(ISERROR(VLOOKUP($A15,'Round 1'!$A$7:$I$306,COLUMN('Round 1'!$H$7),FALSE())),0,VLOOKUP($A15,'Round 1'!$A$7:$I$306,COLUMN('Round 1'!$H$7),FALSE()))+IF(ISERROR(VLOOKUP($A15,'Round 2'!$A$7:$I$306,COLUMN('Round 2'!$H$7),FALSE())),0,VLOOKUP($A15,'Round 2'!$A$7:$I$306,COLUMN('Round 2'!$H$7),FALSE()))+IF(ISERROR(VLOOKUP($A15,'Round 3'!$A$7:$I$306,COLUMN('Round 3'!$H$7),FALSE())),0,VLOOKUP($A15,'Round 3'!$A$7:$I$306,COLUMN('Round 3'!$H$7),FALSE())))</f>
        <v>36</v>
      </c>
      <c r="K15" s="134" t="n">
        <f aca="false">IF(ISBLANK(A15),"",RANK(P15,$P$7:$P$306))</f>
        <v>15</v>
      </c>
      <c r="L15" s="136" t="str">
        <f aca="false">IF(ISBLANK($G15),IF($K15&gt;5,"",IF(AND(ISNA(MATCH(K15+1,$K$7:$K$306,0)),$K15&lt;$A$4),"TIE","")),"DQ")</f>
        <v/>
      </c>
      <c r="M15" s="137"/>
      <c r="N15" s="138" t="n">
        <f aca="false">IF(ISBLANK($G15),$R15,"DQ")</f>
        <v>15</v>
      </c>
      <c r="O15" s="40" t="n">
        <f aca="false">IF(ISBLANK(A15),"",$H15*$O$6+$I15)</f>
        <v>0</v>
      </c>
      <c r="P15" s="40" t="n">
        <f aca="false">IF(ISBLANK(A15),"",$O15*10*$P$6+$J15)</f>
        <v>36</v>
      </c>
      <c r="Q15" s="40" t="n">
        <f aca="false">IF(ISBLANK($G15),IF(ISBLANK($A15),-10,$P15*$Q$6+IF($M15&gt;0,$Q$6-1-$M15,0)),-1)</f>
        <v>36</v>
      </c>
      <c r="R15" s="40" t="n">
        <f aca="false">IF(ISBLANK($A15),"",RANK($Q15,$Q$7:$Q$306))</f>
        <v>15</v>
      </c>
      <c r="S15" s="40" t="n">
        <f aca="false">IF(ISNA(MATCH($R15+1,$R$7:$R$306,0)),IF($R15=MAX($A$7:$A$306),$R15,-1),$R15)</f>
        <v>15</v>
      </c>
      <c r="T15" s="40" t="n">
        <f aca="false">$A15</f>
        <v>2</v>
      </c>
      <c r="U15" s="138" t="n">
        <f aca="false">IF(N('Final Round'!$J$14)&gt;0,IF(ISBLANK($A15),"",IF($N15&gt;5,$N15,VLOOKUP($A15,'Final Round'!$A$14:$K$18,COLUMN('Final Round'!$J$1),FALSE()))),"")</f>
        <v>15</v>
      </c>
      <c r="V15" s="40" t="n">
        <f aca="false">IF(ISNUMBER($U15),$U15,$R15)</f>
        <v>15</v>
      </c>
      <c r="W15" s="40" t="n">
        <f aca="false">IF(ISBLANK($A15),"",($V$6-$V15)*$W$6+$W$6-$A15)</f>
        <v>49</v>
      </c>
      <c r="X15" s="40" t="n">
        <f aca="false">IF(ISBLANK($A15),"",RANK($W15,$W$7:$W$306))</f>
        <v>15</v>
      </c>
      <c r="Y15" s="40" t="n">
        <f aca="false">$A15</f>
        <v>2</v>
      </c>
      <c r="Z15" s="40" t="n">
        <f aca="false">IF($U15="",$N15,$U15)</f>
        <v>15</v>
      </c>
      <c r="AA15" s="40" t="n">
        <f aca="false">IF($U15&lt;6,INDEX($AA$1:$AA$5,$Z15)*$Z$2,0)</f>
        <v>0</v>
      </c>
      <c r="AB15" s="139" t="n">
        <f aca="false">IF(ISBLANK($A15),"",5+4*(I15+IF(AA15=0,0,VLOOKUP($A15,'Final Round'!$A$14:$K$18,COLUMN('Final Round'!$G$1),FALSE())))+8*(H15+IF(AA15=0,0,IF(VLOOKUP($A15,'Final Round'!$A$14:$K$18,COLUMN('Final Round'!$J$1),FALSE())=1,1,0)))+$AA15)</f>
        <v>5</v>
      </c>
    </row>
    <row r="16" customFormat="false" ht="12.75" hidden="false" customHeight="true" outlineLevel="0" collapsed="false">
      <c r="A16" s="119" t="n">
        <v>7</v>
      </c>
      <c r="B16" s="120"/>
      <c r="C16" s="120"/>
      <c r="D16" s="120"/>
      <c r="E16" s="121" t="n">
        <v>7</v>
      </c>
      <c r="F16" s="122" t="n">
        <f aca="false">IF(ISBLANK($A16),"",SUM(IF(ISNA(IF(VLOOKUP($A16,'Round 1'!$A$7:$J$306,COLUMN('Round 1'!$H$7),FALSE()),1,NA())),0,1),IF(ISNA(IF(VLOOKUP($A16,'Round 2'!$A$7:$J$306,COLUMN('Round 1'!$H$7),FALSE()),1,NA())),0,1),IF(ISNA(IF(VLOOKUP($A16,'Round 3'!$A$7:$J$306,COLUMN('Round 1'!$H$7),FALSE()),1,NA())),0,1),IF(ISNA(IF(VLOOKUP($A16,'Final Round'!$A$14:$K$18,1,FALSE()),1,NA())),0,1)))</f>
        <v>3</v>
      </c>
      <c r="G16" s="123"/>
      <c r="H16" s="124" t="n">
        <f aca="false">IF(ISBLANK($A16),"",IF(ISERROR(VLOOKUP($A16,'Round 1'!$A$7:$I$306,COLUMN('Round 1'!$G$7),FALSE())),0,VLOOKUP($A16,'Round 1'!$A$7:$I$306,COLUMN('Round 1'!$G$7),FALSE()))+IF(ISERROR(VLOOKUP($A16,'Round 2'!$A$7:$I$306,COLUMN('Round 2'!$G$7),FALSE())),0,VLOOKUP($A16,'Round 2'!$A$7:$I$306,COLUMN('Round 2'!$G$7),FALSE()))+IF(ISERROR(VLOOKUP($A16,'Round 3'!$A$7:$I$306,COLUMN('Round 3'!$G$7),FALSE())),0,VLOOKUP($A16,'Round 3'!$A$7:$I$306,COLUMN('Round 3'!$G$7),FALSE())))</f>
        <v>2</v>
      </c>
      <c r="I16" s="124" t="n">
        <f aca="false">IF(ISBLANK($A16),"",IF(ISERROR(VLOOKUP($A16,'Round 1'!$A$7:$I$306,COLUMN('Round 1'!$F$7),FALSE())),0,VLOOKUP($A16,'Round 1'!$A$7:$I$306,COLUMN('Round 1'!$F$7),FALSE()))+IF(ISERROR(VLOOKUP($A16,'Round 2'!$A$7:$I$306,COLUMN('Round 2'!$F$7),FALSE())),0,VLOOKUP($A16,'Round 2'!$A$7:$I$306,COLUMN('Round 2'!$F$7),FALSE()))+IF(ISERROR(VLOOKUP($A16,'Round 3'!$A$7:$I$306,COLUMN('Round 3'!$F$7),FALSE())),0,VLOOKUP($A16,'Round 3'!$A$7:$I$306,COLUMN('Round 3'!$F$7),FALSE())))</f>
        <v>8</v>
      </c>
      <c r="J16" s="125" t="n">
        <f aca="false">IF(ISBLANK($A16),"",IF(ISERROR(VLOOKUP($A16,'Round 1'!$A$7:$I$306,COLUMN('Round 1'!$H$7),FALSE())),0,VLOOKUP($A16,'Round 1'!$A$7:$I$306,COLUMN('Round 1'!$H$7),FALSE()))+IF(ISERROR(VLOOKUP($A16,'Round 2'!$A$7:$I$306,COLUMN('Round 2'!$H$7),FALSE())),0,VLOOKUP($A16,'Round 2'!$A$7:$I$306,COLUMN('Round 2'!$H$7),FALSE()))+IF(ISERROR(VLOOKUP($A16,'Round 3'!$A$7:$I$306,COLUMN('Round 3'!$H$7),FALSE())),0,VLOOKUP($A16,'Round 3'!$A$7:$I$306,COLUMN('Round 3'!$H$7),FALSE())))</f>
        <v>120</v>
      </c>
      <c r="K16" s="124" t="n">
        <f aca="false">IF(ISBLANK(A16),"",RANK(P16,$P$7:$P$306))</f>
        <v>1</v>
      </c>
      <c r="L16" s="126" t="str">
        <f aca="false">IF(ISBLANK($G16),IF($K16&gt;5,"",IF(AND(ISNA(MATCH(K16+1,$K$7:$K$306,0)),$K16&lt;$A$4),"TIE","")),"DQ")</f>
        <v/>
      </c>
      <c r="M16" s="127"/>
      <c r="N16" s="128" t="n">
        <f aca="false">IF(ISBLANK($G16),$R16,"DQ")</f>
        <v>1</v>
      </c>
      <c r="O16" s="40" t="n">
        <f aca="false">IF(ISBLANK(A16),"",$H16*$O$6+$I16)</f>
        <v>26</v>
      </c>
      <c r="P16" s="40" t="n">
        <f aca="false">IF(ISBLANK(A16),"",$O16*10*$P$6+$J16)</f>
        <v>31580</v>
      </c>
      <c r="Q16" s="40" t="n">
        <f aca="false">IF(ISBLANK($G16),IF(ISBLANK($A16),-10,$P16*$Q$6+IF($M16&gt;0,$Q$6-1-$M16,0)),-1)</f>
        <v>31580</v>
      </c>
      <c r="R16" s="40" t="n">
        <f aca="false">IF(ISBLANK($A16),"",RANK($Q16,$Q$7:$Q$306))</f>
        <v>1</v>
      </c>
      <c r="S16" s="40" t="n">
        <f aca="false">IF(ISNA(MATCH($R16+1,$R$7:$R$306,0)),IF($R16=MAX($A$7:$A$306),$R16,-1),$R16)</f>
        <v>1</v>
      </c>
      <c r="T16" s="40" t="n">
        <f aca="false">$A16</f>
        <v>7</v>
      </c>
      <c r="U16" s="128" t="n">
        <f aca="false">IF(N('Final Round'!$J$14)&gt;0,IF(ISBLANK($A16),"",IF($N16&gt;5,$N16,VLOOKUP($A16,'Final Round'!$A$14:$K$18,COLUMN('Final Round'!$J$1),FALSE()))),"")</f>
        <v>1</v>
      </c>
      <c r="V16" s="40" t="n">
        <f aca="false">IF(ISNUMBER($U16),$U16,$R16)</f>
        <v>1</v>
      </c>
      <c r="W16" s="40" t="n">
        <f aca="false">IF(ISBLANK($A16),"",($V$6-$V16)*$W$6+$W$6-$A16)</f>
        <v>282</v>
      </c>
      <c r="X16" s="40" t="n">
        <f aca="false">IF(ISBLANK($A16),"",RANK($W16,$W$7:$W$306))</f>
        <v>1</v>
      </c>
      <c r="Y16" s="40" t="n">
        <f aca="false">$A16</f>
        <v>7</v>
      </c>
      <c r="Z16" s="40" t="n">
        <f aca="false">IF($U16="",$N16,$U16)</f>
        <v>1</v>
      </c>
      <c r="AA16" s="40" t="n">
        <f aca="false">IF($U16&lt;6,INDEX($AA$1:$AA$5,$Z16)*$Z$2,0)</f>
        <v>116.789777863067</v>
      </c>
      <c r="AB16" s="129" t="n">
        <f aca="false">IF(ISBLANK($A16),"",5+4*(I16+IF(AA16=0,0,VLOOKUP($A16,'Final Round'!$A$14:$K$18,COLUMN('Final Round'!$G$1),FALSE())))+8*(H16+IF(AA16=0,0,IF(VLOOKUP($A16,'Final Round'!$A$14:$K$18,COLUMN('Final Round'!$J$1),FALSE())=1,1,0)))+$AA16)</f>
        <v>181.789777863067</v>
      </c>
    </row>
    <row r="17" customFormat="false" ht="12.75" hidden="false" customHeight="true" outlineLevel="0" collapsed="false">
      <c r="A17" s="144" t="n">
        <v>5</v>
      </c>
      <c r="B17" s="130"/>
      <c r="C17" s="130"/>
      <c r="D17" s="130"/>
      <c r="E17" s="131" t="n">
        <v>5</v>
      </c>
      <c r="F17" s="132" t="n">
        <f aca="false">IF(ISBLANK($A17),"",SUM(IF(ISNA(IF(VLOOKUP($A17,'Round 1'!$A$7:$J$306,COLUMN('Round 1'!$H$7),FALSE()),1,NA())),0,1),IF(ISNA(IF(VLOOKUP($A17,'Round 2'!$A$7:$J$306,COLUMN('Round 1'!$H$7),FALSE()),1,NA())),0,1),IF(ISNA(IF(VLOOKUP($A17,'Round 3'!$A$7:$J$306,COLUMN('Round 1'!$H$7),FALSE()),1,NA())),0,1),IF(ISNA(IF(VLOOKUP($A17,'Final Round'!$A$14:$K$18,1,FALSE()),1,NA())),0,1)))</f>
        <v>2</v>
      </c>
      <c r="G17" s="133"/>
      <c r="H17" s="134" t="n">
        <f aca="false">IF(ISBLANK($A17),"",IF(ISERROR(VLOOKUP($A17,'Round 1'!$A$7:$I$306,COLUMN('Round 1'!$G$7),FALSE())),0,VLOOKUP($A17,'Round 1'!$A$7:$I$306,COLUMN('Round 1'!$G$7),FALSE()))+IF(ISERROR(VLOOKUP($A17,'Round 2'!$A$7:$I$306,COLUMN('Round 2'!$G$7),FALSE())),0,VLOOKUP($A17,'Round 2'!$A$7:$I$306,COLUMN('Round 2'!$G$7),FALSE()))+IF(ISERROR(VLOOKUP($A17,'Round 3'!$A$7:$I$306,COLUMN('Round 3'!$G$7),FALSE())),0,VLOOKUP($A17,'Round 3'!$A$7:$I$306,COLUMN('Round 3'!$G$7),FALSE())))</f>
        <v>0</v>
      </c>
      <c r="I17" s="134" t="n">
        <f aca="false">IF(ISBLANK($A17),"",IF(ISERROR(VLOOKUP($A17,'Round 1'!$A$7:$I$306,COLUMN('Round 1'!$F$7),FALSE())),0,VLOOKUP($A17,'Round 1'!$A$7:$I$306,COLUMN('Round 1'!$F$7),FALSE()))+IF(ISERROR(VLOOKUP($A17,'Round 2'!$A$7:$I$306,COLUMN('Round 2'!$F$7),FALSE())),0,VLOOKUP($A17,'Round 2'!$A$7:$I$306,COLUMN('Round 2'!$F$7),FALSE()))+IF(ISERROR(VLOOKUP($A17,'Round 3'!$A$7:$I$306,COLUMN('Round 3'!$F$7),FALSE())),0,VLOOKUP($A17,'Round 3'!$A$7:$I$306,COLUMN('Round 3'!$F$7),FALSE())))</f>
        <v>1</v>
      </c>
      <c r="J17" s="135" t="n">
        <f aca="false">IF(ISBLANK($A17),"",IF(ISERROR(VLOOKUP($A17,'Round 1'!$A$7:$I$306,COLUMN('Round 1'!$H$7),FALSE())),0,VLOOKUP($A17,'Round 1'!$A$7:$I$306,COLUMN('Round 1'!$H$7),FALSE()))+IF(ISERROR(VLOOKUP($A17,'Round 2'!$A$7:$I$306,COLUMN('Round 2'!$H$7),FALSE())),0,VLOOKUP($A17,'Round 2'!$A$7:$I$306,COLUMN('Round 2'!$H$7),FALSE()))+IF(ISERROR(VLOOKUP($A17,'Round 3'!$A$7:$I$306,COLUMN('Round 3'!$H$7),FALSE())),0,VLOOKUP($A17,'Round 3'!$A$7:$I$306,COLUMN('Round 3'!$H$7),FALSE())))</f>
        <v>76</v>
      </c>
      <c r="K17" s="134" t="n">
        <f aca="false">IF(ISBLANK(A17),"",RANK(P17,$P$7:$P$306))</f>
        <v>9</v>
      </c>
      <c r="L17" s="136" t="str">
        <f aca="false">IF(ISBLANK($G17),IF($K17&gt;5,"",IF(AND(ISNA(MATCH(K17+1,$K$7:$K$306,0)),$K17&lt;$A$4),"TIE","")),"DQ")</f>
        <v/>
      </c>
      <c r="M17" s="137"/>
      <c r="N17" s="138" t="n">
        <f aca="false">IF(ISBLANK($G17),$R17,"DQ")</f>
        <v>9</v>
      </c>
      <c r="O17" s="40" t="n">
        <f aca="false">IF(ISBLANK(A17),"",$H17*$O$6+$I17)</f>
        <v>1</v>
      </c>
      <c r="P17" s="40" t="n">
        <f aca="false">IF(ISBLANK(A17),"",$O17*10*$P$6+$J17)</f>
        <v>1286</v>
      </c>
      <c r="Q17" s="40" t="n">
        <f aca="false">IF(ISBLANK($G17),IF(ISBLANK($A17),-10,$P17*$Q$6+IF($M17&gt;0,$Q$6-1-$M17,0)),-1)</f>
        <v>1286</v>
      </c>
      <c r="R17" s="40" t="n">
        <f aca="false">IF(ISBLANK($A17),"",RANK($Q17,$Q$7:$Q$306))</f>
        <v>9</v>
      </c>
      <c r="S17" s="40" t="n">
        <f aca="false">IF(ISNA(MATCH($R17+1,$R$7:$R$306,0)),IF($R17=MAX($A$7:$A$306),$R17,-1),$R17)</f>
        <v>-1</v>
      </c>
      <c r="T17" s="40" t="n">
        <f aca="false">$A17</f>
        <v>5</v>
      </c>
      <c r="U17" s="138" t="n">
        <f aca="false">IF(N('Final Round'!$J$14)&gt;0,IF(ISBLANK($A17),"",IF($N17&gt;5,$N17,VLOOKUP($A17,'Final Round'!$A$14:$K$18,COLUMN('Final Round'!$J$1),FALSE()))),"")</f>
        <v>9</v>
      </c>
      <c r="V17" s="40" t="n">
        <f aca="false">IF(ISNUMBER($U17),$U17,$R17)</f>
        <v>9</v>
      </c>
      <c r="W17" s="40" t="n">
        <f aca="false">IF(ISBLANK($A17),"",($V$6-$V17)*$W$6+$W$6-$A17)</f>
        <v>148</v>
      </c>
      <c r="X17" s="40" t="n">
        <f aca="false">IF(ISBLANK($A17),"",RANK($W17,$W$7:$W$306))</f>
        <v>9</v>
      </c>
      <c r="Y17" s="40" t="n">
        <f aca="false">$A17</f>
        <v>5</v>
      </c>
      <c r="Z17" s="40" t="n">
        <f aca="false">IF($U17="",$N17,$U17)</f>
        <v>9</v>
      </c>
      <c r="AA17" s="40" t="n">
        <f aca="false">IF($U17&lt;6,INDEX($AA$1:$AA$5,$Z17)*$Z$2,0)</f>
        <v>0</v>
      </c>
      <c r="AB17" s="139" t="n">
        <f aca="false">IF(ISBLANK($A17),"",5+4*(I17+IF(AA17=0,0,VLOOKUP($A17,'Final Round'!$A$14:$K$18,COLUMN('Final Round'!$G$1),FALSE())))+8*(H17+IF(AA17=0,0,IF(VLOOKUP($A17,'Final Round'!$A$14:$K$18,COLUMN('Final Round'!$J$1),FALSE())=1,1,0)))+$AA17)</f>
        <v>9</v>
      </c>
    </row>
    <row r="18" customFormat="false" ht="12.75" hidden="false" customHeight="true" outlineLevel="0" collapsed="false">
      <c r="A18" s="119" t="n">
        <v>8</v>
      </c>
      <c r="B18" s="120"/>
      <c r="C18" s="120"/>
      <c r="D18" s="120"/>
      <c r="E18" s="121" t="n">
        <v>8</v>
      </c>
      <c r="F18" s="122" t="n">
        <f aca="false">IF(ISBLANK($A18),"",SUM(IF(ISNA(IF(VLOOKUP($A18,'Round 1'!$A$7:$J$306,COLUMN('Round 1'!$H$7),FALSE()),1,NA())),0,1),IF(ISNA(IF(VLOOKUP($A18,'Round 2'!$A$7:$J$306,COLUMN('Round 1'!$H$7),FALSE()),1,NA())),0,1),IF(ISNA(IF(VLOOKUP($A18,'Round 3'!$A$7:$J$306,COLUMN('Round 1'!$H$7),FALSE()),1,NA())),0,1),IF(ISNA(IF(VLOOKUP($A18,'Final Round'!$A$14:$K$18,1,FALSE()),1,NA())),0,1)))</f>
        <v>2</v>
      </c>
      <c r="G18" s="123"/>
      <c r="H18" s="124" t="n">
        <f aca="false">IF(ISBLANK($A18),"",IF(ISERROR(VLOOKUP($A18,'Round 1'!$A$7:$I$306,COLUMN('Round 1'!$G$7),FALSE())),0,VLOOKUP($A18,'Round 1'!$A$7:$I$306,COLUMN('Round 1'!$G$7),FALSE()))+IF(ISERROR(VLOOKUP($A18,'Round 2'!$A$7:$I$306,COLUMN('Round 2'!$G$7),FALSE())),0,VLOOKUP($A18,'Round 2'!$A$7:$I$306,COLUMN('Round 2'!$G$7),FALSE()))+IF(ISERROR(VLOOKUP($A18,'Round 3'!$A$7:$I$306,COLUMN('Round 3'!$G$7),FALSE())),0,VLOOKUP($A18,'Round 3'!$A$7:$I$306,COLUMN('Round 3'!$G$7),FALSE())))</f>
        <v>0</v>
      </c>
      <c r="I18" s="124" t="n">
        <f aca="false">IF(ISBLANK($A18),"",IF(ISERROR(VLOOKUP($A18,'Round 1'!$A$7:$I$306,COLUMN('Round 1'!$F$7),FALSE())),0,VLOOKUP($A18,'Round 1'!$A$7:$I$306,COLUMN('Round 1'!$F$7),FALSE()))+IF(ISERROR(VLOOKUP($A18,'Round 2'!$A$7:$I$306,COLUMN('Round 2'!$F$7),FALSE())),0,VLOOKUP($A18,'Round 2'!$A$7:$I$306,COLUMN('Round 2'!$F$7),FALSE()))+IF(ISERROR(VLOOKUP($A18,'Round 3'!$A$7:$I$306,COLUMN('Round 3'!$F$7),FALSE())),0,VLOOKUP($A18,'Round 3'!$A$7:$I$306,COLUMN('Round 3'!$F$7),FALSE())))</f>
        <v>1</v>
      </c>
      <c r="J18" s="125" t="n">
        <f aca="false">IF(ISBLANK($A18),"",IF(ISERROR(VLOOKUP($A18,'Round 1'!$A$7:$I$306,COLUMN('Round 1'!$H$7),FALSE())),0,VLOOKUP($A18,'Round 1'!$A$7:$I$306,COLUMN('Round 1'!$H$7),FALSE()))+IF(ISERROR(VLOOKUP($A18,'Round 2'!$A$7:$I$306,COLUMN('Round 2'!$H$7),FALSE())),0,VLOOKUP($A18,'Round 2'!$A$7:$I$306,COLUMN('Round 2'!$H$7),FALSE()))+IF(ISERROR(VLOOKUP($A18,'Round 3'!$A$7:$I$306,COLUMN('Round 3'!$H$7),FALSE())),0,VLOOKUP($A18,'Round 3'!$A$7:$I$306,COLUMN('Round 3'!$H$7),FALSE())))</f>
        <v>76</v>
      </c>
      <c r="K18" s="124" t="n">
        <f aca="false">IF(ISBLANK(A18),"",RANK(P18,$P$7:$P$306))</f>
        <v>9</v>
      </c>
      <c r="L18" s="126" t="str">
        <f aca="false">IF(ISBLANK($G18),IF($K18&gt;5,"",IF(AND(ISNA(MATCH(K18+1,$K$7:$K$306,0)),$K18&lt;$A$4),"TIE","")),"DQ")</f>
        <v/>
      </c>
      <c r="M18" s="127"/>
      <c r="N18" s="128" t="n">
        <f aca="false">IF(ISBLANK($G18),$R18,"DQ")</f>
        <v>9</v>
      </c>
      <c r="O18" s="40" t="n">
        <f aca="false">IF(ISBLANK(A18),"",$H18*$O$6+$I18)</f>
        <v>1</v>
      </c>
      <c r="P18" s="40" t="n">
        <f aca="false">IF(ISBLANK(A18),"",$O18*10*$P$6+$J18)</f>
        <v>1286</v>
      </c>
      <c r="Q18" s="40" t="n">
        <f aca="false">IF(ISBLANK($G18),IF(ISBLANK($A18),-10,$P18*$Q$6+IF($M18&gt;0,$Q$6-1-$M18,0)),-1)</f>
        <v>1286</v>
      </c>
      <c r="R18" s="40" t="n">
        <f aca="false">IF(ISBLANK($A18),"",RANK($Q18,$Q$7:$Q$306))</f>
        <v>9</v>
      </c>
      <c r="S18" s="40" t="n">
        <f aca="false">IF(ISNA(MATCH($R18+1,$R$7:$R$306,0)),IF($R18=MAX($A$7:$A$306),$R18,-1),$R18)</f>
        <v>-1</v>
      </c>
      <c r="T18" s="40" t="n">
        <f aca="false">$A18</f>
        <v>8</v>
      </c>
      <c r="U18" s="128" t="n">
        <f aca="false">IF(N('Final Round'!$J$14)&gt;0,IF(ISBLANK($A18),"",IF($N18&gt;5,$N18,VLOOKUP($A18,'Final Round'!$A$14:$K$18,COLUMN('Final Round'!$J$1),FALSE()))),"")</f>
        <v>9</v>
      </c>
      <c r="V18" s="40" t="n">
        <f aca="false">IF(ISNUMBER($U18),$U18,$R18)</f>
        <v>9</v>
      </c>
      <c r="W18" s="40" t="n">
        <f aca="false">IF(ISBLANK($A18),"",($V$6-$V18)*$W$6+$W$6-$A18)</f>
        <v>145</v>
      </c>
      <c r="X18" s="40" t="n">
        <f aca="false">IF(ISBLANK($A18),"",RANK($W18,$W$7:$W$306))</f>
        <v>10</v>
      </c>
      <c r="Y18" s="40" t="n">
        <f aca="false">$A18</f>
        <v>8</v>
      </c>
      <c r="Z18" s="40" t="n">
        <f aca="false">IF($U18="",$N18,$U18)</f>
        <v>9</v>
      </c>
      <c r="AA18" s="40" t="n">
        <f aca="false">IF($U18&lt;6,INDEX($AA$1:$AA$5,$Z18)*$Z$2,0)</f>
        <v>0</v>
      </c>
      <c r="AB18" s="129" t="n">
        <f aca="false">IF(ISBLANK($A18),"",5+4*(I18+IF(AA18=0,0,VLOOKUP($A18,'Final Round'!$A$14:$K$18,COLUMN('Final Round'!$G$1),FALSE())))+8*(H18+IF(AA18=0,0,IF(VLOOKUP($A18,'Final Round'!$A$14:$K$18,COLUMN('Final Round'!$J$1),FALSE())=1,1,0)))+$AA18)</f>
        <v>9</v>
      </c>
    </row>
    <row r="19" customFormat="false" ht="12.75" hidden="false" customHeight="true" outlineLevel="0" collapsed="false">
      <c r="A19" s="119" t="n">
        <v>9</v>
      </c>
      <c r="B19" s="130"/>
      <c r="C19" s="130"/>
      <c r="D19" s="130"/>
      <c r="E19" s="131" t="n">
        <v>9</v>
      </c>
      <c r="F19" s="132" t="n">
        <f aca="false">IF(ISBLANK($A19),"",SUM(IF(ISNA(IF(VLOOKUP($A19,'Round 1'!$A$7:$J$306,COLUMN('Round 1'!$H$7),FALSE()),1,NA())),0,1),IF(ISNA(IF(VLOOKUP($A19,'Round 2'!$A$7:$J$306,COLUMN('Round 1'!$H$7),FALSE()),1,NA())),0,1),IF(ISNA(IF(VLOOKUP($A19,'Round 3'!$A$7:$J$306,COLUMN('Round 1'!$H$7),FALSE()),1,NA())),0,1),IF(ISNA(IF(VLOOKUP($A19,'Final Round'!$A$14:$K$18,1,FALSE()),1,NA())),0,1)))</f>
        <v>2</v>
      </c>
      <c r="G19" s="133"/>
      <c r="H19" s="134" t="n">
        <f aca="false">IF(ISBLANK($A19),"",IF(ISERROR(VLOOKUP($A19,'Round 1'!$A$7:$I$306,COLUMN('Round 1'!$G$7),FALSE())),0,VLOOKUP($A19,'Round 1'!$A$7:$I$306,COLUMN('Round 1'!$G$7),FALSE()))+IF(ISERROR(VLOOKUP($A19,'Round 2'!$A$7:$I$306,COLUMN('Round 2'!$G$7),FALSE())),0,VLOOKUP($A19,'Round 2'!$A$7:$I$306,COLUMN('Round 2'!$G$7),FALSE()))+IF(ISERROR(VLOOKUP($A19,'Round 3'!$A$7:$I$306,COLUMN('Round 3'!$G$7),FALSE())),0,VLOOKUP($A19,'Round 3'!$A$7:$I$306,COLUMN('Round 3'!$G$7),FALSE())))</f>
        <v>0</v>
      </c>
      <c r="I19" s="134" t="n">
        <f aca="false">IF(ISBLANK($A19),"",IF(ISERROR(VLOOKUP($A19,'Round 1'!$A$7:$I$306,COLUMN('Round 1'!$F$7),FALSE())),0,VLOOKUP($A19,'Round 1'!$A$7:$I$306,COLUMN('Round 1'!$F$7),FALSE()))+IF(ISERROR(VLOOKUP($A19,'Round 2'!$A$7:$I$306,COLUMN('Round 2'!$F$7),FALSE())),0,VLOOKUP($A19,'Round 2'!$A$7:$I$306,COLUMN('Round 2'!$F$7),FALSE()))+IF(ISERROR(VLOOKUP($A19,'Round 3'!$A$7:$I$306,COLUMN('Round 3'!$F$7),FALSE())),0,VLOOKUP($A19,'Round 3'!$A$7:$I$306,COLUMN('Round 3'!$F$7),FALSE())))</f>
        <v>1.5</v>
      </c>
      <c r="J19" s="135" t="n">
        <f aca="false">IF(ISBLANK($A19),"",IF(ISERROR(VLOOKUP($A19,'Round 1'!$A$7:$I$306,COLUMN('Round 1'!$H$7),FALSE())),0,VLOOKUP($A19,'Round 1'!$A$7:$I$306,COLUMN('Round 1'!$H$7),FALSE()))+IF(ISERROR(VLOOKUP($A19,'Round 2'!$A$7:$I$306,COLUMN('Round 2'!$H$7),FALSE())),0,VLOOKUP($A19,'Round 2'!$A$7:$I$306,COLUMN('Round 2'!$H$7),FALSE()))+IF(ISERROR(VLOOKUP($A19,'Round 3'!$A$7:$I$306,COLUMN('Round 3'!$H$7),FALSE())),0,VLOOKUP($A19,'Round 3'!$A$7:$I$306,COLUMN('Round 3'!$H$7),FALSE())))</f>
        <v>88</v>
      </c>
      <c r="K19" s="134" t="n">
        <f aca="false">IF(ISBLANK(A19),"",RANK(P19,$P$7:$P$306))</f>
        <v>8</v>
      </c>
      <c r="L19" s="136" t="str">
        <f aca="false">IF(ISBLANK($G19),IF($K19&gt;5,"",IF(AND(ISNA(MATCH(K19+1,$K$7:$K$306,0)),$K19&lt;$A$4),"TIE","")),"DQ")</f>
        <v/>
      </c>
      <c r="M19" s="137"/>
      <c r="N19" s="138" t="n">
        <f aca="false">IF(ISBLANK($G19),$R19,"DQ")</f>
        <v>8</v>
      </c>
      <c r="O19" s="40" t="n">
        <f aca="false">IF(ISBLANK(A19),"",$H19*$O$6+$I19)</f>
        <v>1.5</v>
      </c>
      <c r="P19" s="40" t="n">
        <f aca="false">IF(ISBLANK(A19),"",$O19*10*$P$6+$J19)</f>
        <v>1903</v>
      </c>
      <c r="Q19" s="40" t="n">
        <f aca="false">IF(ISBLANK($G19),IF(ISBLANK($A19),-10,$P19*$Q$6+IF($M19&gt;0,$Q$6-1-$M19,0)),-1)</f>
        <v>1903</v>
      </c>
      <c r="R19" s="40" t="n">
        <f aca="false">IF(ISBLANK($A19),"",RANK($Q19,$Q$7:$Q$306))</f>
        <v>8</v>
      </c>
      <c r="S19" s="40" t="n">
        <f aca="false">IF(ISNA(MATCH($R19+1,$R$7:$R$306,0)),IF($R19=MAX($A$7:$A$306),$R19,-1),$R19)</f>
        <v>8</v>
      </c>
      <c r="T19" s="40" t="n">
        <f aca="false">$A19</f>
        <v>9</v>
      </c>
      <c r="U19" s="138" t="n">
        <f aca="false">IF(N('Final Round'!$J$14)&gt;0,IF(ISBLANK($A19),"",IF($N19&gt;5,$N19,VLOOKUP($A19,'Final Round'!$A$14:$K$18,COLUMN('Final Round'!$J$1),FALSE()))),"")</f>
        <v>8</v>
      </c>
      <c r="V19" s="40" t="n">
        <f aca="false">IF(ISNUMBER($U19),$U19,$R19)</f>
        <v>8</v>
      </c>
      <c r="W19" s="40" t="n">
        <f aca="false">IF(ISBLANK($A19),"",($V$6-$V19)*$W$6+$W$6-$A19)</f>
        <v>161</v>
      </c>
      <c r="X19" s="40" t="n">
        <f aca="false">IF(ISBLANK($A19),"",RANK($W19,$W$7:$W$306))</f>
        <v>8</v>
      </c>
      <c r="Y19" s="40" t="n">
        <f aca="false">$A19</f>
        <v>9</v>
      </c>
      <c r="Z19" s="40" t="n">
        <f aca="false">IF($U19="",$N19,$U19)</f>
        <v>8</v>
      </c>
      <c r="AA19" s="40" t="n">
        <f aca="false">IF($U19&lt;6,INDEX($AA$1:$AA$5,$Z19)*$Z$2,0)</f>
        <v>0</v>
      </c>
      <c r="AB19" s="139" t="n">
        <f aca="false">IF(ISBLANK($A19),"",5+4*(I19+IF(AA19=0,0,VLOOKUP($A19,'Final Round'!$A$14:$K$18,COLUMN('Final Round'!$G$1),FALSE())))+8*(H19+IF(AA19=0,0,IF(VLOOKUP($A19,'Final Round'!$A$14:$K$18,COLUMN('Final Round'!$J$1),FALSE())=1,1,0)))+$AA19)</f>
        <v>11</v>
      </c>
    </row>
    <row r="20" customFormat="false" ht="12.75" hidden="false" customHeight="true" outlineLevel="0" collapsed="false">
      <c r="A20" s="119" t="n">
        <v>4</v>
      </c>
      <c r="B20" s="120"/>
      <c r="C20" s="120"/>
      <c r="D20" s="120"/>
      <c r="E20" s="121" t="n">
        <v>4</v>
      </c>
      <c r="F20" s="122" t="n">
        <f aca="false">IF(ISBLANK($A20),"",SUM(IF(ISNA(IF(VLOOKUP($A20,'Round 1'!$A$7:$J$306,COLUMN('Round 1'!$H$7),FALSE()),1,NA())),0,1),IF(ISNA(IF(VLOOKUP($A20,'Round 2'!$A$7:$J$306,COLUMN('Round 1'!$H$7),FALSE()),1,NA())),0,1),IF(ISNA(IF(VLOOKUP($A20,'Round 3'!$A$7:$J$306,COLUMN('Round 1'!$H$7),FALSE()),1,NA())),0,1),IF(ISNA(IF(VLOOKUP($A20,'Final Round'!$A$14:$K$18,1,FALSE()),1,NA())),0,1)))</f>
        <v>3</v>
      </c>
      <c r="G20" s="123"/>
      <c r="H20" s="124" t="n">
        <f aca="false">IF(ISBLANK($A20),"",IF(ISERROR(VLOOKUP($A20,'Round 1'!$A$7:$I$306,COLUMN('Round 1'!$G$7),FALSE())),0,VLOOKUP($A20,'Round 1'!$A$7:$I$306,COLUMN('Round 1'!$G$7),FALSE()))+IF(ISERROR(VLOOKUP($A20,'Round 2'!$A$7:$I$306,COLUMN('Round 2'!$G$7),FALSE())),0,VLOOKUP($A20,'Round 2'!$A$7:$I$306,COLUMN('Round 2'!$G$7),FALSE()))+IF(ISERROR(VLOOKUP($A20,'Round 3'!$A$7:$I$306,COLUMN('Round 3'!$G$7),FALSE())),0,VLOOKUP($A20,'Round 3'!$A$7:$I$306,COLUMN('Round 3'!$G$7),FALSE())))</f>
        <v>1</v>
      </c>
      <c r="I20" s="124" t="n">
        <f aca="false">IF(ISBLANK($A20),"",IF(ISERROR(VLOOKUP($A20,'Round 1'!$A$7:$I$306,COLUMN('Round 1'!$F$7),FALSE())),0,VLOOKUP($A20,'Round 1'!$A$7:$I$306,COLUMN('Round 1'!$F$7),FALSE()))+IF(ISERROR(VLOOKUP($A20,'Round 2'!$A$7:$I$306,COLUMN('Round 2'!$F$7),FALSE())),0,VLOOKUP($A20,'Round 2'!$A$7:$I$306,COLUMN('Round 2'!$F$7),FALSE()))+IF(ISERROR(VLOOKUP($A20,'Round 3'!$A$7:$I$306,COLUMN('Round 3'!$F$7),FALSE())),0,VLOOKUP($A20,'Round 3'!$A$7:$I$306,COLUMN('Round 3'!$F$7),FALSE())))</f>
        <v>3</v>
      </c>
      <c r="J20" s="125" t="n">
        <f aca="false">IF(ISBLANK($A20),"",IF(ISERROR(VLOOKUP($A20,'Round 1'!$A$7:$I$306,COLUMN('Round 1'!$H$7),FALSE())),0,VLOOKUP($A20,'Round 1'!$A$7:$I$306,COLUMN('Round 1'!$H$7),FALSE()))+IF(ISERROR(VLOOKUP($A20,'Round 2'!$A$7:$I$306,COLUMN('Round 2'!$H$7),FALSE())),0,VLOOKUP($A20,'Round 2'!$A$7:$I$306,COLUMN('Round 2'!$H$7),FALSE()))+IF(ISERROR(VLOOKUP($A20,'Round 3'!$A$7:$I$306,COLUMN('Round 3'!$H$7),FALSE())),0,VLOOKUP($A20,'Round 3'!$A$7:$I$306,COLUMN('Round 3'!$H$7),FALSE())))</f>
        <v>88</v>
      </c>
      <c r="K20" s="124" t="n">
        <f aca="false">IF(ISBLANK(A20),"",RANK(P20,$P$7:$P$306))</f>
        <v>4</v>
      </c>
      <c r="L20" s="126" t="str">
        <f aca="false">IF(ISBLANK($G20),IF($K20&gt;5,"",IF(AND(ISNA(MATCH(K20+1,$K$7:$K$306,0)),$K20&lt;$A$4),"TIE","")),"DQ")</f>
        <v/>
      </c>
      <c r="M20" s="127"/>
      <c r="N20" s="128" t="n">
        <f aca="false">IF(ISBLANK($G20),$R20,"DQ")</f>
        <v>4</v>
      </c>
      <c r="O20" s="40" t="n">
        <f aca="false">IF(ISBLANK(A20),"",$H20*$O$6+$I20)</f>
        <v>12</v>
      </c>
      <c r="P20" s="40" t="n">
        <f aca="false">IF(ISBLANK(A20),"",$O20*10*$P$6+$J20)</f>
        <v>14608</v>
      </c>
      <c r="Q20" s="40" t="n">
        <f aca="false">IF(ISBLANK($G20),IF(ISBLANK($A20),-10,$P20*$Q$6+IF($M20&gt;0,$Q$6-1-$M20,0)),-1)</f>
        <v>14608</v>
      </c>
      <c r="R20" s="40" t="n">
        <f aca="false">IF(ISBLANK($A20),"",RANK($Q20,$Q$7:$Q$306))</f>
        <v>4</v>
      </c>
      <c r="S20" s="40" t="n">
        <f aca="false">IF(ISNA(MATCH($R20+1,$R$7:$R$306,0)),IF($R20=MAX($A$7:$A$306),$R20,-1),$R20)</f>
        <v>4</v>
      </c>
      <c r="T20" s="40" t="n">
        <f aca="false">$A20</f>
        <v>4</v>
      </c>
      <c r="U20" s="128" t="n">
        <f aca="false">IF(N('Final Round'!$J$14)&gt;0,IF(ISBLANK($A20),"",IF($N20&gt;5,$N20,VLOOKUP($A20,'Final Round'!$A$14:$K$18,COLUMN('Final Round'!$J$1),FALSE()))),"")</f>
        <v>2</v>
      </c>
      <c r="V20" s="40" t="n">
        <f aca="false">IF(ISNUMBER($U20),$U20,$R20)</f>
        <v>2</v>
      </c>
      <c r="W20" s="40" t="n">
        <f aca="false">IF(ISBLANK($A20),"",($V$6-$V20)*$W$6+$W$6-$A20)</f>
        <v>268</v>
      </c>
      <c r="X20" s="40" t="n">
        <f aca="false">IF(ISBLANK($A20),"",RANK($W20,$W$7:$W$306))</f>
        <v>2</v>
      </c>
      <c r="Y20" s="40" t="n">
        <f aca="false">$A20</f>
        <v>4</v>
      </c>
      <c r="Z20" s="40" t="n">
        <f aca="false">IF($U20="",$N20,$U20)</f>
        <v>2</v>
      </c>
      <c r="AA20" s="40" t="n">
        <f aca="false">IF($U20&lt;6,INDEX($AA$1:$AA$5,$Z20)*$Z$2,0)</f>
        <v>38.9299259543556</v>
      </c>
      <c r="AB20" s="129" t="n">
        <f aca="false">IF(ISBLANK($A20),"",5+4*(I20+IF(AA20=0,0,VLOOKUP($A20,'Final Round'!$A$14:$K$18,COLUMN('Final Round'!$G$1),FALSE())))+8*(H20+IF(AA20=0,0,IF(VLOOKUP($A20,'Final Round'!$A$14:$K$18,COLUMN('Final Round'!$J$1),FALSE())=1,1,0)))+$AA20)</f>
        <v>63.9299259543556</v>
      </c>
    </row>
    <row r="21" customFormat="false" ht="12.75" hidden="false" customHeight="true" outlineLevel="0" collapsed="false">
      <c r="A21" s="119" t="n">
        <v>3</v>
      </c>
      <c r="B21" s="130"/>
      <c r="C21" s="130"/>
      <c r="D21" s="130"/>
      <c r="E21" s="131" t="n">
        <v>3</v>
      </c>
      <c r="F21" s="132" t="n">
        <f aca="false">IF(ISBLANK($A21),"",SUM(IF(ISNA(IF(VLOOKUP($A21,'Round 1'!$A$7:$J$306,COLUMN('Round 1'!$H$7),FALSE()),1,NA())),0,1),IF(ISNA(IF(VLOOKUP($A21,'Round 2'!$A$7:$J$306,COLUMN('Round 1'!$H$7),FALSE()),1,NA())),0,1),IF(ISNA(IF(VLOOKUP($A21,'Round 3'!$A$7:$J$306,COLUMN('Round 1'!$H$7),FALSE()),1,NA())),0,1),IF(ISNA(IF(VLOOKUP($A21,'Final Round'!$A$14:$K$18,1,FALSE()),1,NA())),0,1)))</f>
        <v>2</v>
      </c>
      <c r="G21" s="133"/>
      <c r="H21" s="134" t="n">
        <f aca="false">IF(ISBLANK($A21),"",IF(ISERROR(VLOOKUP($A21,'Round 1'!$A$7:$I$306,COLUMN('Round 1'!$G$7),FALSE())),0,VLOOKUP($A21,'Round 1'!$A$7:$I$306,COLUMN('Round 1'!$G$7),FALSE()))+IF(ISERROR(VLOOKUP($A21,'Round 2'!$A$7:$I$306,COLUMN('Round 2'!$G$7),FALSE())),0,VLOOKUP($A21,'Round 2'!$A$7:$I$306,COLUMN('Round 2'!$G$7),FALSE()))+IF(ISERROR(VLOOKUP($A21,'Round 3'!$A$7:$I$306,COLUMN('Round 3'!$G$7),FALSE())),0,VLOOKUP($A21,'Round 3'!$A$7:$I$306,COLUMN('Round 3'!$G$7),FALSE())))</f>
        <v>0</v>
      </c>
      <c r="I21" s="134" t="n">
        <f aca="false">IF(ISBLANK($A21),"",IF(ISERROR(VLOOKUP($A21,'Round 1'!$A$7:$I$306,COLUMN('Round 1'!$F$7),FALSE())),0,VLOOKUP($A21,'Round 1'!$A$7:$I$306,COLUMN('Round 1'!$F$7),FALSE()))+IF(ISERROR(VLOOKUP($A21,'Round 2'!$A$7:$I$306,COLUMN('Round 2'!$F$7),FALSE())),0,VLOOKUP($A21,'Round 2'!$A$7:$I$306,COLUMN('Round 2'!$F$7),FALSE()))+IF(ISERROR(VLOOKUP($A21,'Round 3'!$A$7:$I$306,COLUMN('Round 3'!$F$7),FALSE())),0,VLOOKUP($A21,'Round 3'!$A$7:$I$306,COLUMN('Round 3'!$F$7),FALSE())))</f>
        <v>0</v>
      </c>
      <c r="J21" s="135" t="n">
        <f aca="false">IF(ISBLANK($A21),"",IF(ISERROR(VLOOKUP($A21,'Round 1'!$A$7:$I$306,COLUMN('Round 1'!$H$7),FALSE())),0,VLOOKUP($A21,'Round 1'!$A$7:$I$306,COLUMN('Round 1'!$H$7),FALSE()))+IF(ISERROR(VLOOKUP($A21,'Round 2'!$A$7:$I$306,COLUMN('Round 2'!$H$7),FALSE())),0,VLOOKUP($A21,'Round 2'!$A$7:$I$306,COLUMN('Round 2'!$H$7),FALSE()))+IF(ISERROR(VLOOKUP($A21,'Round 3'!$A$7:$I$306,COLUMN('Round 3'!$H$7),FALSE())),0,VLOOKUP($A21,'Round 3'!$A$7:$I$306,COLUMN('Round 3'!$H$7),FALSE())))</f>
        <v>30</v>
      </c>
      <c r="K21" s="134" t="n">
        <f aca="false">IF(ISBLANK(A21),"",RANK(P21,$P$7:$P$306))</f>
        <v>16</v>
      </c>
      <c r="L21" s="136" t="str">
        <f aca="false">IF(ISBLANK($G21),IF($K21&gt;5,"",IF(AND(ISNA(MATCH(K21+1,$K$7:$K$306,0)),$K21&lt;$A$4),"TIE","")),"DQ")</f>
        <v/>
      </c>
      <c r="M21" s="137"/>
      <c r="N21" s="138" t="n">
        <f aca="false">IF(ISBLANK($G21),$R21,"DQ")</f>
        <v>16</v>
      </c>
      <c r="O21" s="40" t="n">
        <f aca="false">IF(ISBLANK(A21),"",$H21*$O$6+$I21)</f>
        <v>0</v>
      </c>
      <c r="P21" s="40" t="n">
        <f aca="false">IF(ISBLANK(A21),"",$O21*10*$P$6+$J21)</f>
        <v>30</v>
      </c>
      <c r="Q21" s="40" t="n">
        <f aca="false">IF(ISBLANK($G21),IF(ISBLANK($A21),-10,$P21*$Q$6+IF($M21&gt;0,$Q$6-1-$M21,0)),-1)</f>
        <v>30</v>
      </c>
      <c r="R21" s="40" t="n">
        <f aca="false">IF(ISBLANK($A21),"",RANK($Q21,$Q$7:$Q$306))</f>
        <v>16</v>
      </c>
      <c r="S21" s="40" t="n">
        <f aca="false">IF(ISNA(MATCH($R21+1,$R$7:$R$306,0)),IF($R21=MAX($A$7:$A$306),$R21,-1),$R21)</f>
        <v>16</v>
      </c>
      <c r="T21" s="40" t="n">
        <f aca="false">$A21</f>
        <v>3</v>
      </c>
      <c r="U21" s="138" t="n">
        <f aca="false">IF(N('Final Round'!$J$14)&gt;0,IF(ISBLANK($A21),"",IF($N21&gt;5,$N21,VLOOKUP($A21,'Final Round'!$A$14:$K$18,COLUMN('Final Round'!$J$1),FALSE()))),"")</f>
        <v>16</v>
      </c>
      <c r="V21" s="40" t="n">
        <f aca="false">IF(ISNUMBER($U21),$U21,$R21)</f>
        <v>16</v>
      </c>
      <c r="W21" s="40" t="n">
        <f aca="false">IF(ISBLANK($A21),"",($V$6-$V21)*$W$6+$W$6-$A21)</f>
        <v>31</v>
      </c>
      <c r="X21" s="40" t="n">
        <f aca="false">IF(ISBLANK($A21),"",RANK($W21,$W$7:$W$306))</f>
        <v>16</v>
      </c>
      <c r="Y21" s="40" t="n">
        <f aca="false">$A21</f>
        <v>3</v>
      </c>
      <c r="Z21" s="40" t="n">
        <f aca="false">IF($U21="",$N21,$U21)</f>
        <v>16</v>
      </c>
      <c r="AA21" s="40" t="n">
        <f aca="false">IF($U21&lt;6,INDEX($AA$1:$AA$5,$Z21)*$Z$2,0)</f>
        <v>0</v>
      </c>
      <c r="AB21" s="139" t="n">
        <f aca="false">IF(ISBLANK($A21),"",5+4*(I21+IF(AA21=0,0,VLOOKUP($A21,'Final Round'!$A$14:$K$18,COLUMN('Final Round'!$G$1),FALSE())))+8*(H21+IF(AA21=0,0,IF(VLOOKUP($A21,'Final Round'!$A$14:$K$18,COLUMN('Final Round'!$J$1),FALSE())=1,1,0)))+$AA21)</f>
        <v>5</v>
      </c>
    </row>
    <row r="22" customFormat="false" ht="12.75" hidden="false" customHeight="true" outlineLevel="0" collapsed="false">
      <c r="A22" s="140" t="n">
        <v>12</v>
      </c>
      <c r="B22" s="120"/>
      <c r="C22" s="120"/>
      <c r="D22" s="120"/>
      <c r="E22" s="121" t="n">
        <v>12</v>
      </c>
      <c r="F22" s="122" t="n">
        <f aca="false">IF(ISBLANK($A22),"",SUM(IF(ISNA(IF(VLOOKUP($A22,'Round 1'!$A$7:$J$306,COLUMN('Round 1'!$H$7),FALSE()),1,NA())),0,1),IF(ISNA(IF(VLOOKUP($A22,'Round 2'!$A$7:$J$306,COLUMN('Round 1'!$H$7),FALSE()),1,NA())),0,1),IF(ISNA(IF(VLOOKUP($A22,'Round 3'!$A$7:$J$306,COLUMN('Round 1'!$H$7),FALSE()),1,NA())),0,1),IF(ISNA(IF(VLOOKUP($A22,'Final Round'!$A$14:$K$18,1,FALSE()),1,NA())),0,1)))</f>
        <v>2</v>
      </c>
      <c r="G22" s="123"/>
      <c r="H22" s="124" t="n">
        <f aca="false">IF(ISBLANK($A22),"",IF(ISERROR(VLOOKUP($A22,'Round 1'!$A$7:$I$306,COLUMN('Round 1'!$G$7),FALSE())),0,VLOOKUP($A22,'Round 1'!$A$7:$I$306,COLUMN('Round 1'!$G$7),FALSE()))+IF(ISERROR(VLOOKUP($A22,'Round 2'!$A$7:$I$306,COLUMN('Round 2'!$G$7),FALSE())),0,VLOOKUP($A22,'Round 2'!$A$7:$I$306,COLUMN('Round 2'!$G$7),FALSE()))+IF(ISERROR(VLOOKUP($A22,'Round 3'!$A$7:$I$306,COLUMN('Round 3'!$G$7),FALSE())),0,VLOOKUP($A22,'Round 3'!$A$7:$I$306,COLUMN('Round 3'!$G$7),FALSE())))</f>
        <v>0</v>
      </c>
      <c r="I22" s="124" t="n">
        <f aca="false">IF(ISBLANK($A22),"",IF(ISERROR(VLOOKUP($A22,'Round 1'!$A$7:$I$306,COLUMN('Round 1'!$F$7),FALSE())),0,VLOOKUP($A22,'Round 1'!$A$7:$I$306,COLUMN('Round 1'!$F$7),FALSE()))+IF(ISERROR(VLOOKUP($A22,'Round 2'!$A$7:$I$306,COLUMN('Round 2'!$F$7),FALSE())),0,VLOOKUP($A22,'Round 2'!$A$7:$I$306,COLUMN('Round 2'!$F$7),FALSE()))+IF(ISERROR(VLOOKUP($A22,'Round 3'!$A$7:$I$306,COLUMN('Round 3'!$F$7),FALSE())),0,VLOOKUP($A22,'Round 3'!$A$7:$I$306,COLUMN('Round 3'!$F$7),FALSE())))</f>
        <v>0</v>
      </c>
      <c r="J22" s="125" t="n">
        <f aca="false">IF(ISBLANK($A22),"",IF(ISERROR(VLOOKUP($A22,'Round 1'!$A$7:$I$306,COLUMN('Round 1'!$H$7),FALSE())),0,VLOOKUP($A22,'Round 1'!$A$7:$I$306,COLUMN('Round 1'!$H$7),FALSE()))+IF(ISERROR(VLOOKUP($A22,'Round 2'!$A$7:$I$306,COLUMN('Round 2'!$H$7),FALSE())),0,VLOOKUP($A22,'Round 2'!$A$7:$I$306,COLUMN('Round 2'!$H$7),FALSE()))+IF(ISERROR(VLOOKUP($A22,'Round 3'!$A$7:$I$306,COLUMN('Round 3'!$H$7),FALSE())),0,VLOOKUP($A22,'Round 3'!$A$7:$I$306,COLUMN('Round 3'!$H$7),FALSE())))</f>
        <v>46</v>
      </c>
      <c r="K22" s="124" t="n">
        <f aca="false">IF(ISBLANK(A22),"",RANK(P22,$P$7:$P$306))</f>
        <v>13</v>
      </c>
      <c r="L22" s="126" t="str">
        <f aca="false">IF(ISBLANK($G22),IF($K22&gt;5,"",IF(AND(ISNA(MATCH(K22+1,$K$7:$K$306,0)),$K22&lt;$A$4),"TIE","")),"DQ")</f>
        <v/>
      </c>
      <c r="M22" s="127"/>
      <c r="N22" s="128" t="n">
        <f aca="false">IF(ISBLANK($G22),$R22,"DQ")</f>
        <v>13</v>
      </c>
      <c r="O22" s="40" t="n">
        <f aca="false">IF(ISBLANK(A22),"",$H22*$O$6+$I22)</f>
        <v>0</v>
      </c>
      <c r="P22" s="40" t="n">
        <f aca="false">IF(ISBLANK(A22),"",$O22*10*$P$6+$J22)</f>
        <v>46</v>
      </c>
      <c r="Q22" s="40" t="n">
        <f aca="false">IF(ISBLANK($G22),IF(ISBLANK($A22),-10,$P22*$Q$6+IF($M22&gt;0,$Q$6-1-$M22,0)),-1)</f>
        <v>46</v>
      </c>
      <c r="R22" s="40" t="n">
        <f aca="false">IF(ISBLANK($A22),"",RANK($Q22,$Q$7:$Q$306))</f>
        <v>13</v>
      </c>
      <c r="S22" s="40" t="n">
        <f aca="false">IF(ISNA(MATCH($R22+1,$R$7:$R$306,0)),IF($R22=MAX($A$7:$A$306),$R22,-1),$R22)</f>
        <v>-1</v>
      </c>
      <c r="T22" s="40" t="n">
        <f aca="false">$A22</f>
        <v>12</v>
      </c>
      <c r="U22" s="128" t="n">
        <f aca="false">IF(N('Final Round'!$J$14)&gt;0,IF(ISBLANK($A22),"",IF($N22&gt;5,$N22,VLOOKUP($A22,'Final Round'!$A$14:$K$18,COLUMN('Final Round'!$J$1),FALSE()))),"")</f>
        <v>13</v>
      </c>
      <c r="V22" s="40" t="n">
        <f aca="false">IF(ISNUMBER($U22),$U22,$R22)</f>
        <v>13</v>
      </c>
      <c r="W22" s="40" t="n">
        <f aca="false">IF(ISBLANK($A22),"",($V$6-$V22)*$W$6+$W$6-$A22)</f>
        <v>73</v>
      </c>
      <c r="X22" s="40" t="n">
        <f aca="false">IF(ISBLANK($A22),"",RANK($W22,$W$7:$W$306))</f>
        <v>13</v>
      </c>
      <c r="Y22" s="40" t="n">
        <f aca="false">$A22</f>
        <v>12</v>
      </c>
      <c r="Z22" s="40" t="n">
        <f aca="false">IF($U22="",$N22,$U22)</f>
        <v>13</v>
      </c>
      <c r="AA22" s="40" t="n">
        <f aca="false">IF($U22&lt;6,INDEX($AA$1:$AA$5,$Z22)*$Z$2,0)</f>
        <v>0</v>
      </c>
      <c r="AB22" s="129" t="n">
        <f aca="false">IF(ISBLANK($A22),"",5+4*(I22+IF(AA22=0,0,VLOOKUP($A22,'Final Round'!$A$14:$K$18,COLUMN('Final Round'!$G$1),FALSE())))+8*(H22+IF(AA22=0,0,IF(VLOOKUP($A22,'Final Round'!$A$14:$K$18,COLUMN('Final Round'!$J$1),FALSE())=1,1,0)))+$AA22)</f>
        <v>5</v>
      </c>
    </row>
    <row r="23" customFormat="false" ht="12.75" hidden="false" customHeight="true" outlineLevel="0" collapsed="false">
      <c r="A23" s="144"/>
      <c r="B23" s="130"/>
      <c r="C23" s="130"/>
      <c r="D23" s="130"/>
      <c r="E23" s="131"/>
      <c r="F23" s="132" t="str">
        <f aca="false">IF(ISBLANK($A23),"",SUM(IF(ISNA(IF(VLOOKUP($A23,'Round 1'!$A$7:$J$306,COLUMN('Round 1'!$H$7),FALSE()),1,NA())),0,1),IF(ISNA(IF(VLOOKUP($A23,'Round 2'!$A$7:$J$306,COLUMN('Round 1'!$H$7),FALSE()),1,NA())),0,1),IF(ISNA(IF(VLOOKUP($A23,'Round 3'!$A$7:$J$306,COLUMN('Round 1'!$H$7),FALSE()),1,NA())),0,1),IF(ISNA(IF(VLOOKUP($A23,'Final Round'!$A$14:$K$18,1,FALSE()),1,NA())),0,1)))</f>
        <v/>
      </c>
      <c r="G23" s="133"/>
      <c r="H23" s="134" t="str">
        <f aca="false">IF(ISBLANK($A23),"",IF(ISERROR(VLOOKUP($A23,'Round 1'!$A$7:$I$306,COLUMN('Round 1'!$G$7),FALSE())),0,VLOOKUP($A23,'Round 1'!$A$7:$I$306,COLUMN('Round 1'!$G$7),FALSE()))+IF(ISERROR(VLOOKUP($A23,'Round 2'!$A$7:$I$306,COLUMN('Round 2'!$G$7),FALSE())),0,VLOOKUP($A23,'Round 2'!$A$7:$I$306,COLUMN('Round 2'!$G$7),FALSE()))+IF(ISERROR(VLOOKUP($A23,'Round 3'!$A$7:$I$306,COLUMN('Round 3'!$G$7),FALSE())),0,VLOOKUP($A23,'Round 3'!$A$7:$I$306,COLUMN('Round 3'!$G$7),FALSE())))</f>
        <v/>
      </c>
      <c r="I23" s="134" t="str">
        <f aca="false">IF(ISBLANK($A23),"",IF(ISERROR(VLOOKUP($A23,'Round 1'!$A$7:$I$306,COLUMN('Round 1'!$F$7),FALSE())),0,VLOOKUP($A23,'Round 1'!$A$7:$I$306,COLUMN('Round 1'!$F$7),FALSE()))+IF(ISERROR(VLOOKUP($A23,'Round 2'!$A$7:$I$306,COLUMN('Round 2'!$F$7),FALSE())),0,VLOOKUP($A23,'Round 2'!$A$7:$I$306,COLUMN('Round 2'!$F$7),FALSE()))+IF(ISERROR(VLOOKUP($A23,'Round 3'!$A$7:$I$306,COLUMN('Round 3'!$F$7),FALSE())),0,VLOOKUP($A23,'Round 3'!$A$7:$I$306,COLUMN('Round 3'!$F$7),FALSE())))</f>
        <v/>
      </c>
      <c r="J23" s="135" t="str">
        <f aca="false">IF(ISBLANK($A23),"",IF(ISERROR(VLOOKUP($A23,'Round 1'!$A$7:$I$306,COLUMN('Round 1'!$H$7),FALSE())),0,VLOOKUP($A23,'Round 1'!$A$7:$I$306,COLUMN('Round 1'!$H$7),FALSE()))+IF(ISERROR(VLOOKUP($A23,'Round 2'!$A$7:$I$306,COLUMN('Round 2'!$H$7),FALSE())),0,VLOOKUP($A23,'Round 2'!$A$7:$I$306,COLUMN('Round 2'!$H$7),FALSE()))+IF(ISERROR(VLOOKUP($A23,'Round 3'!$A$7:$I$306,COLUMN('Round 3'!$H$7),FALSE())),0,VLOOKUP($A23,'Round 3'!$A$7:$I$306,COLUMN('Round 3'!$H$7),FALSE())))</f>
        <v/>
      </c>
      <c r="K23" s="134" t="str">
        <f aca="false">IF(ISBLANK(A23),"",RANK(P23,$P$7:$P$306))</f>
        <v/>
      </c>
      <c r="L23" s="136" t="str">
        <f aca="false">IF(ISBLANK($G23),IF($K23&gt;5,"",IF(AND(ISNA(MATCH(K23+1,$K$7:$K$306,0)),$K23&lt;$A$4),"TIE","")),"DQ")</f>
        <v/>
      </c>
      <c r="M23" s="137"/>
      <c r="N23" s="138" t="str">
        <f aca="false">IF(ISBLANK($G23),$R23,"DQ")</f>
        <v/>
      </c>
      <c r="O23" s="40" t="str">
        <f aca="false">IF(ISBLANK(A23),"",$H23*$O$6+$I23)</f>
        <v/>
      </c>
      <c r="P23" s="40" t="str">
        <f aca="false">IF(ISBLANK(A23),"",$O23*10*$P$6+$J23)</f>
        <v/>
      </c>
      <c r="Q23" s="40" t="n">
        <f aca="false">IF(ISBLANK($G23),IF(ISBLANK($A23),-10,$P23*$Q$6+IF($M23&gt;0,$Q$6-1-$M23,0)),-1)</f>
        <v>-10</v>
      </c>
      <c r="R23" s="40" t="str">
        <f aca="false">IF(ISBLANK($A23),"",RANK($Q23,$Q$7:$Q$306))</f>
        <v/>
      </c>
      <c r="S23" s="40" t="str">
        <f aca="false">IF(ISNA(MATCH($R23+1,$R$7:$R$306,0)),IF($R23=MAX($A$7:$A$306),$R23,-1),$R23)</f>
        <v/>
      </c>
      <c r="T23" s="40" t="n">
        <f aca="false">$A23</f>
        <v>0</v>
      </c>
      <c r="U23" s="138" t="str">
        <f aca="false">IF(N('Final Round'!$J$14)&gt;0,IF(ISBLANK($A23),"",IF($N23&gt;5,$N23,VLOOKUP($A23,'Final Round'!$A$14:$K$18,COLUMN('Final Round'!$J$1),FALSE()))),"")</f>
        <v/>
      </c>
      <c r="V23" s="40" t="str">
        <f aca="false">IF(ISNUMBER($U23),$U23,$R23)</f>
        <v/>
      </c>
      <c r="W23" s="40" t="str">
        <f aca="false">IF(ISBLANK($A23),"",($V$6-$V23)*$W$6+$W$6-$A23)</f>
        <v/>
      </c>
      <c r="X23" s="40" t="str">
        <f aca="false">IF(ISBLANK($A23),"",RANK($W23,$W$7:$W$306))</f>
        <v/>
      </c>
      <c r="Y23" s="40" t="n">
        <f aca="false">$A23</f>
        <v>0</v>
      </c>
      <c r="Z23" s="40" t="str">
        <f aca="false">IF($U23="",$N23,$U23)</f>
        <v/>
      </c>
      <c r="AA23" s="40" t="n">
        <f aca="false">IF($U23&lt;6,INDEX($AA$1:$AA$5,$Z23)*$Z$2,0)</f>
        <v>0</v>
      </c>
      <c r="AB23" s="139" t="str">
        <f aca="false">IF(ISBLANK($A23),"",5+4*(I23+IF(AA23=0,0,VLOOKUP($A23,'Final Round'!$A$14:$K$18,COLUMN('Final Round'!$G$1),FALSE())))+8*(H23+IF(AA23=0,0,IF(VLOOKUP($A23,'Final Round'!$A$14:$K$18,COLUMN('Final Round'!$J$1),FALSE())=1,1,0)))+$AA23)</f>
        <v/>
      </c>
    </row>
    <row r="24" customFormat="false" ht="12.75" hidden="false" customHeight="true" outlineLevel="0" collapsed="false">
      <c r="A24" s="140"/>
      <c r="B24" s="120"/>
      <c r="C24" s="120"/>
      <c r="D24" s="120"/>
      <c r="E24" s="121"/>
      <c r="F24" s="122" t="str">
        <f aca="false">IF(ISBLANK($A24),"",SUM(IF(ISNA(IF(VLOOKUP($A24,'Round 1'!$A$7:$J$306,COLUMN('Round 1'!$H$7),FALSE()),1,NA())),0,1),IF(ISNA(IF(VLOOKUP($A24,'Round 2'!$A$7:$J$306,COLUMN('Round 1'!$H$7),FALSE()),1,NA())),0,1),IF(ISNA(IF(VLOOKUP($A24,'Round 3'!$A$7:$J$306,COLUMN('Round 1'!$H$7),FALSE()),1,NA())),0,1),IF(ISNA(IF(VLOOKUP($A24,'Final Round'!$A$14:$K$18,1,FALSE()),1,NA())),0,1)))</f>
        <v/>
      </c>
      <c r="G24" s="123"/>
      <c r="H24" s="124" t="str">
        <f aca="false">IF(ISBLANK($A24),"",IF(ISERROR(VLOOKUP($A24,'Round 1'!$A$7:$I$306,COLUMN('Round 1'!$G$7),FALSE())),0,VLOOKUP($A24,'Round 1'!$A$7:$I$306,COLUMN('Round 1'!$G$7),FALSE()))+IF(ISERROR(VLOOKUP($A24,'Round 2'!$A$7:$I$306,COLUMN('Round 2'!$G$7),FALSE())),0,VLOOKUP($A24,'Round 2'!$A$7:$I$306,COLUMN('Round 2'!$G$7),FALSE()))+IF(ISERROR(VLOOKUP($A24,'Round 3'!$A$7:$I$306,COLUMN('Round 3'!$G$7),FALSE())),0,VLOOKUP($A24,'Round 3'!$A$7:$I$306,COLUMN('Round 3'!$G$7),FALSE())))</f>
        <v/>
      </c>
      <c r="I24" s="124" t="str">
        <f aca="false">IF(ISBLANK($A24),"",IF(ISERROR(VLOOKUP($A24,'Round 1'!$A$7:$I$306,COLUMN('Round 1'!$F$7),FALSE())),0,VLOOKUP($A24,'Round 1'!$A$7:$I$306,COLUMN('Round 1'!$F$7),FALSE()))+IF(ISERROR(VLOOKUP($A24,'Round 2'!$A$7:$I$306,COLUMN('Round 2'!$F$7),FALSE())),0,VLOOKUP($A24,'Round 2'!$A$7:$I$306,COLUMN('Round 2'!$F$7),FALSE()))+IF(ISERROR(VLOOKUP($A24,'Round 3'!$A$7:$I$306,COLUMN('Round 3'!$F$7),FALSE())),0,VLOOKUP($A24,'Round 3'!$A$7:$I$306,COLUMN('Round 3'!$F$7),FALSE())))</f>
        <v/>
      </c>
      <c r="J24" s="125" t="str">
        <f aca="false">IF(ISBLANK($A24),"",IF(ISERROR(VLOOKUP($A24,'Round 1'!$A$7:$I$306,COLUMN('Round 1'!$H$7),FALSE())),0,VLOOKUP($A24,'Round 1'!$A$7:$I$306,COLUMN('Round 1'!$H$7),FALSE()))+IF(ISERROR(VLOOKUP($A24,'Round 2'!$A$7:$I$306,COLUMN('Round 2'!$H$7),FALSE())),0,VLOOKUP($A24,'Round 2'!$A$7:$I$306,COLUMN('Round 2'!$H$7),FALSE()))+IF(ISERROR(VLOOKUP($A24,'Round 3'!$A$7:$I$306,COLUMN('Round 3'!$H$7),FALSE())),0,VLOOKUP($A24,'Round 3'!$A$7:$I$306,COLUMN('Round 3'!$H$7),FALSE())))</f>
        <v/>
      </c>
      <c r="K24" s="124" t="str">
        <f aca="false">IF(ISBLANK(A24),"",RANK(P24,$P$7:$P$306))</f>
        <v/>
      </c>
      <c r="L24" s="126" t="str">
        <f aca="false">IF(ISBLANK($G24),IF($K24&gt;5,"",IF(AND(ISNA(MATCH(K24+1,$K$7:$K$306,0)),$K24&lt;$A$4),"TIE","")),"DQ")</f>
        <v/>
      </c>
      <c r="M24" s="127"/>
      <c r="N24" s="128" t="str">
        <f aca="false">IF(ISBLANK($G24),$R24,"DQ")</f>
        <v/>
      </c>
      <c r="O24" s="40" t="str">
        <f aca="false">IF(ISBLANK(A24),"",$H24*$O$6+$I24)</f>
        <v/>
      </c>
      <c r="P24" s="40" t="str">
        <f aca="false">IF(ISBLANK(A24),"",$O24*10*$P$6+$J24)</f>
        <v/>
      </c>
      <c r="Q24" s="40" t="n">
        <f aca="false">IF(ISBLANK($G24),IF(ISBLANK($A24),-10,$P24*$Q$6+IF($M24&gt;0,$Q$6-1-$M24,0)),-1)</f>
        <v>-10</v>
      </c>
      <c r="R24" s="40" t="str">
        <f aca="false">IF(ISBLANK($A24),"",RANK($Q24,$Q$7:$Q$306))</f>
        <v/>
      </c>
      <c r="S24" s="40" t="str">
        <f aca="false">IF(ISNA(MATCH($R24+1,$R$7:$R$306,0)),IF($R24=MAX($A$7:$A$306),$R24,-1),$R24)</f>
        <v/>
      </c>
      <c r="T24" s="40" t="n">
        <f aca="false">$A24</f>
        <v>0</v>
      </c>
      <c r="U24" s="128" t="str">
        <f aca="false">IF(N('Final Round'!$J$14)&gt;0,IF(ISBLANK($A24),"",IF($N24&gt;5,$N24,VLOOKUP($A24,'Final Round'!$A$14:$K$18,COLUMN('Final Round'!$J$1),FALSE()))),"")</f>
        <v/>
      </c>
      <c r="V24" s="40" t="str">
        <f aca="false">IF(ISNUMBER($U24),$U24,$R24)</f>
        <v/>
      </c>
      <c r="W24" s="40" t="str">
        <f aca="false">IF(ISBLANK($A24),"",($V$6-$V24)*$W$6+$W$6-$A24)</f>
        <v/>
      </c>
      <c r="X24" s="40" t="str">
        <f aca="false">IF(ISBLANK($A24),"",RANK($W24,$W$7:$W$306))</f>
        <v/>
      </c>
      <c r="Y24" s="40" t="n">
        <f aca="false">$A24</f>
        <v>0</v>
      </c>
      <c r="Z24" s="40" t="str">
        <f aca="false">IF($U24="",$N24,$U24)</f>
        <v/>
      </c>
      <c r="AA24" s="40" t="n">
        <f aca="false">IF($U24&lt;6,INDEX($AA$1:$AA$5,$Z24)*$Z$2,0)</f>
        <v>0</v>
      </c>
      <c r="AB24" s="129" t="str">
        <f aca="false">IF(ISBLANK($A24),"",5+4*(I24+IF(AA24=0,0,VLOOKUP($A24,'Final Round'!$A$14:$K$18,COLUMN('Final Round'!$G$1),FALSE())))+8*(H24+IF(AA24=0,0,IF(VLOOKUP($A24,'Final Round'!$A$14:$K$18,COLUMN('Final Round'!$J$1),FALSE())=1,1,0)))+$AA24)</f>
        <v/>
      </c>
    </row>
    <row r="25" customFormat="false" ht="12.75" hidden="false" customHeight="true" outlineLevel="0" collapsed="false">
      <c r="A25" s="144"/>
      <c r="B25" s="130"/>
      <c r="C25" s="130"/>
      <c r="D25" s="130"/>
      <c r="E25" s="131"/>
      <c r="F25" s="132" t="str">
        <f aca="false">IF(ISBLANK($A25),"",SUM(IF(ISNA(IF(VLOOKUP($A25,'Round 1'!$A$7:$J$306,COLUMN('Round 1'!$H$7),FALSE()),1,NA())),0,1),IF(ISNA(IF(VLOOKUP($A25,'Round 2'!$A$7:$J$306,COLUMN('Round 1'!$H$7),FALSE()),1,NA())),0,1),IF(ISNA(IF(VLOOKUP($A25,'Round 3'!$A$7:$J$306,COLUMN('Round 1'!$H$7),FALSE()),1,NA())),0,1),IF(ISNA(IF(VLOOKUP($A25,'Final Round'!$A$14:$K$18,1,FALSE()),1,NA())),0,1)))</f>
        <v/>
      </c>
      <c r="G25" s="133"/>
      <c r="H25" s="134" t="str">
        <f aca="false">IF(ISBLANK($A25),"",IF(ISERROR(VLOOKUP($A25,'Round 1'!$A$7:$I$306,COLUMN('Round 1'!$G$7),FALSE())),0,VLOOKUP($A25,'Round 1'!$A$7:$I$306,COLUMN('Round 1'!$G$7),FALSE()))+IF(ISERROR(VLOOKUP($A25,'Round 2'!$A$7:$I$306,COLUMN('Round 2'!$G$7),FALSE())),0,VLOOKUP($A25,'Round 2'!$A$7:$I$306,COLUMN('Round 2'!$G$7),FALSE()))+IF(ISERROR(VLOOKUP($A25,'Round 3'!$A$7:$I$306,COLUMN('Round 3'!$G$7),FALSE())),0,VLOOKUP($A25,'Round 3'!$A$7:$I$306,COLUMN('Round 3'!$G$7),FALSE())))</f>
        <v/>
      </c>
      <c r="I25" s="134" t="str">
        <f aca="false">IF(ISBLANK($A25),"",IF(ISERROR(VLOOKUP($A25,'Round 1'!$A$7:$I$306,COLUMN('Round 1'!$F$7),FALSE())),0,VLOOKUP($A25,'Round 1'!$A$7:$I$306,COLUMN('Round 1'!$F$7),FALSE()))+IF(ISERROR(VLOOKUP($A25,'Round 2'!$A$7:$I$306,COLUMN('Round 2'!$F$7),FALSE())),0,VLOOKUP($A25,'Round 2'!$A$7:$I$306,COLUMN('Round 2'!$F$7),FALSE()))+IF(ISERROR(VLOOKUP($A25,'Round 3'!$A$7:$I$306,COLUMN('Round 3'!$F$7),FALSE())),0,VLOOKUP($A25,'Round 3'!$A$7:$I$306,COLUMN('Round 3'!$F$7),FALSE())))</f>
        <v/>
      </c>
      <c r="J25" s="135" t="str">
        <f aca="false">IF(ISBLANK($A25),"",IF(ISERROR(VLOOKUP($A25,'Round 1'!$A$7:$I$306,COLUMN('Round 1'!$H$7),FALSE())),0,VLOOKUP($A25,'Round 1'!$A$7:$I$306,COLUMN('Round 1'!$H$7),FALSE()))+IF(ISERROR(VLOOKUP($A25,'Round 2'!$A$7:$I$306,COLUMN('Round 2'!$H$7),FALSE())),0,VLOOKUP($A25,'Round 2'!$A$7:$I$306,COLUMN('Round 2'!$H$7),FALSE()))+IF(ISERROR(VLOOKUP($A25,'Round 3'!$A$7:$I$306,COLUMN('Round 3'!$H$7),FALSE())),0,VLOOKUP($A25,'Round 3'!$A$7:$I$306,COLUMN('Round 3'!$H$7),FALSE())))</f>
        <v/>
      </c>
      <c r="K25" s="134" t="str">
        <f aca="false">IF(ISBLANK(A25),"",RANK(P25,$P$7:$P$306))</f>
        <v/>
      </c>
      <c r="L25" s="136" t="str">
        <f aca="false">IF(ISBLANK($G25),IF($K25&gt;5,"",IF(AND(ISNA(MATCH(K25+1,$K$7:$K$306,0)),$K25&lt;$A$4),"TIE","")),"DQ")</f>
        <v/>
      </c>
      <c r="M25" s="137"/>
      <c r="N25" s="138" t="str">
        <f aca="false">IF(ISBLANK($G25),$R25,"DQ")</f>
        <v/>
      </c>
      <c r="O25" s="40" t="str">
        <f aca="false">IF(ISBLANK(A25),"",$H25*$O$6+$I25)</f>
        <v/>
      </c>
      <c r="P25" s="40" t="str">
        <f aca="false">IF(ISBLANK(A25),"",$O25*10*$P$6+$J25)</f>
        <v/>
      </c>
      <c r="Q25" s="40" t="n">
        <f aca="false">IF(ISBLANK($G25),IF(ISBLANK($A25),-10,$P25*$Q$6+IF($M25&gt;0,$Q$6-1-$M25,0)),-1)</f>
        <v>-10</v>
      </c>
      <c r="R25" s="40" t="str">
        <f aca="false">IF(ISBLANK($A25),"",RANK($Q25,$Q$7:$Q$306))</f>
        <v/>
      </c>
      <c r="S25" s="40" t="str">
        <f aca="false">IF(ISNA(MATCH($R25+1,$R$7:$R$306,0)),IF($R25=MAX($A$7:$A$306),$R25,-1),$R25)</f>
        <v/>
      </c>
      <c r="T25" s="40" t="n">
        <f aca="false">$A25</f>
        <v>0</v>
      </c>
      <c r="U25" s="138" t="str">
        <f aca="false">IF(N('Final Round'!$J$14)&gt;0,IF(ISBLANK($A25),"",IF($N25&gt;5,$N25,VLOOKUP($A25,'Final Round'!$A$14:$K$18,COLUMN('Final Round'!$J$1),FALSE()))),"")</f>
        <v/>
      </c>
      <c r="V25" s="40" t="str">
        <f aca="false">IF(ISNUMBER($U25),$U25,$R25)</f>
        <v/>
      </c>
      <c r="W25" s="40" t="str">
        <f aca="false">IF(ISBLANK($A25),"",($V$6-$V25)*$W$6+$W$6-$A25)</f>
        <v/>
      </c>
      <c r="X25" s="40" t="str">
        <f aca="false">IF(ISBLANK($A25),"",RANK($W25,$W$7:$W$306))</f>
        <v/>
      </c>
      <c r="Y25" s="40" t="n">
        <f aca="false">$A25</f>
        <v>0</v>
      </c>
      <c r="Z25" s="40" t="str">
        <f aca="false">IF($U25="",$N25,$U25)</f>
        <v/>
      </c>
      <c r="AA25" s="40" t="n">
        <f aca="false">IF($U25&lt;6,INDEX($AA$1:$AA$5,$Z25)*$Z$2,0)</f>
        <v>0</v>
      </c>
      <c r="AB25" s="139" t="str">
        <f aca="false">IF(ISBLANK($A25),"",5+4*(I25+IF(AA25=0,0,VLOOKUP($A25,'Final Round'!$A$14:$K$18,COLUMN('Final Round'!$G$1),FALSE())))+8*(H25+IF(AA25=0,0,IF(VLOOKUP($A25,'Final Round'!$A$14:$K$18,COLUMN('Final Round'!$J$1),FALSE())=1,1,0)))+$AA25)</f>
        <v/>
      </c>
    </row>
    <row r="26" customFormat="false" ht="12.75" hidden="false" customHeight="true" outlineLevel="0" collapsed="false">
      <c r="A26" s="140"/>
      <c r="B26" s="120"/>
      <c r="C26" s="120"/>
      <c r="D26" s="120"/>
      <c r="E26" s="121"/>
      <c r="F26" s="122" t="str">
        <f aca="false">IF(ISBLANK($A26),"",SUM(IF(ISNA(IF(VLOOKUP($A26,'Round 1'!$A$7:$J$306,COLUMN('Round 1'!$H$7),FALSE()),1,NA())),0,1),IF(ISNA(IF(VLOOKUP($A26,'Round 2'!$A$7:$J$306,COLUMN('Round 1'!$H$7),FALSE()),1,NA())),0,1),IF(ISNA(IF(VLOOKUP($A26,'Round 3'!$A$7:$J$306,COLUMN('Round 1'!$H$7),FALSE()),1,NA())),0,1),IF(ISNA(IF(VLOOKUP($A26,'Final Round'!$A$14:$K$18,1,FALSE()),1,NA())),0,1)))</f>
        <v/>
      </c>
      <c r="G26" s="123"/>
      <c r="H26" s="124" t="str">
        <f aca="false">IF(ISBLANK($A26),"",IF(ISERROR(VLOOKUP($A26,'Round 1'!$A$7:$I$306,COLUMN('Round 1'!$G$7),FALSE())),0,VLOOKUP($A26,'Round 1'!$A$7:$I$306,COLUMN('Round 1'!$G$7),FALSE()))+IF(ISERROR(VLOOKUP($A26,'Round 2'!$A$7:$I$306,COLUMN('Round 2'!$G$7),FALSE())),0,VLOOKUP($A26,'Round 2'!$A$7:$I$306,COLUMN('Round 2'!$G$7),FALSE()))+IF(ISERROR(VLOOKUP($A26,'Round 3'!$A$7:$I$306,COLUMN('Round 3'!$G$7),FALSE())),0,VLOOKUP($A26,'Round 3'!$A$7:$I$306,COLUMN('Round 3'!$G$7),FALSE())))</f>
        <v/>
      </c>
      <c r="I26" s="124" t="str">
        <f aca="false">IF(ISBLANK($A26),"",IF(ISERROR(VLOOKUP($A26,'Round 1'!$A$7:$I$306,COLUMN('Round 1'!$F$7),FALSE())),0,VLOOKUP($A26,'Round 1'!$A$7:$I$306,COLUMN('Round 1'!$F$7),FALSE()))+IF(ISERROR(VLOOKUP($A26,'Round 2'!$A$7:$I$306,COLUMN('Round 2'!$F$7),FALSE())),0,VLOOKUP($A26,'Round 2'!$A$7:$I$306,COLUMN('Round 2'!$F$7),FALSE()))+IF(ISERROR(VLOOKUP($A26,'Round 3'!$A$7:$I$306,COLUMN('Round 3'!$F$7),FALSE())),0,VLOOKUP($A26,'Round 3'!$A$7:$I$306,COLUMN('Round 3'!$F$7),FALSE())))</f>
        <v/>
      </c>
      <c r="J26" s="125" t="str">
        <f aca="false">IF(ISBLANK($A26),"",IF(ISERROR(VLOOKUP($A26,'Round 1'!$A$7:$I$306,COLUMN('Round 1'!$H$7),FALSE())),0,VLOOKUP($A26,'Round 1'!$A$7:$I$306,COLUMN('Round 1'!$H$7),FALSE()))+IF(ISERROR(VLOOKUP($A26,'Round 2'!$A$7:$I$306,COLUMN('Round 2'!$H$7),FALSE())),0,VLOOKUP($A26,'Round 2'!$A$7:$I$306,COLUMN('Round 2'!$H$7),FALSE()))+IF(ISERROR(VLOOKUP($A26,'Round 3'!$A$7:$I$306,COLUMN('Round 3'!$H$7),FALSE())),0,VLOOKUP($A26,'Round 3'!$A$7:$I$306,COLUMN('Round 3'!$H$7),FALSE())))</f>
        <v/>
      </c>
      <c r="K26" s="124" t="str">
        <f aca="false">IF(ISBLANK(A26),"",RANK(P26,$P$7:$P$306))</f>
        <v/>
      </c>
      <c r="L26" s="126" t="str">
        <f aca="false">IF(ISBLANK($G26),IF($K26&gt;5,"",IF(AND(ISNA(MATCH(K26+1,$K$7:$K$306,0)),$K26&lt;$A$4),"TIE","")),"DQ")</f>
        <v/>
      </c>
      <c r="M26" s="127"/>
      <c r="N26" s="128" t="str">
        <f aca="false">IF(ISBLANK($G26),$R26,"DQ")</f>
        <v/>
      </c>
      <c r="O26" s="40" t="str">
        <f aca="false">IF(ISBLANK(A26),"",$H26*$O$6+$I26)</f>
        <v/>
      </c>
      <c r="P26" s="40" t="str">
        <f aca="false">IF(ISBLANK(A26),"",$O26*10*$P$6+$J26)</f>
        <v/>
      </c>
      <c r="Q26" s="40" t="n">
        <f aca="false">IF(ISBLANK($G26),IF(ISBLANK($A26),-10,$P26*$Q$6+IF($M26&gt;0,$Q$6-1-$M26,0)),-1)</f>
        <v>-10</v>
      </c>
      <c r="R26" s="40" t="str">
        <f aca="false">IF(ISBLANK($A26),"",RANK($Q26,$Q$7:$Q$306))</f>
        <v/>
      </c>
      <c r="S26" s="40" t="str">
        <f aca="false">IF(ISNA(MATCH($R26+1,$R$7:$R$306,0)),IF($R26=MAX($A$7:$A$306),$R26,-1),$R26)</f>
        <v/>
      </c>
      <c r="T26" s="40" t="n">
        <f aca="false">$A26</f>
        <v>0</v>
      </c>
      <c r="U26" s="128" t="str">
        <f aca="false">IF(N('Final Round'!$J$14)&gt;0,IF(ISBLANK($A26),"",IF($N26&gt;5,$N26,VLOOKUP($A26,'Final Round'!$A$14:$K$18,COLUMN('Final Round'!$J$1),FALSE()))),"")</f>
        <v/>
      </c>
      <c r="V26" s="40" t="str">
        <f aca="false">IF(ISNUMBER($U26),$U26,$R26)</f>
        <v/>
      </c>
      <c r="W26" s="40" t="str">
        <f aca="false">IF(ISBLANK($A26),"",($V$6-$V26)*$W$6+$W$6-$A26)</f>
        <v/>
      </c>
      <c r="X26" s="40" t="str">
        <f aca="false">IF(ISBLANK($A26),"",RANK($W26,$W$7:$W$306))</f>
        <v/>
      </c>
      <c r="Y26" s="40" t="n">
        <f aca="false">$A26</f>
        <v>0</v>
      </c>
      <c r="Z26" s="40" t="str">
        <f aca="false">IF($U26="",$N26,$U26)</f>
        <v/>
      </c>
      <c r="AA26" s="40" t="n">
        <f aca="false">IF($U26&lt;6,INDEX($AA$1:$AA$5,$Z26)*$Z$2,0)</f>
        <v>0</v>
      </c>
      <c r="AB26" s="129" t="str">
        <f aca="false">IF(ISBLANK($A26),"",5+4*(I26+IF(AA26=0,0,VLOOKUP($A26,'Final Round'!$A$14:$K$18,COLUMN('Final Round'!$G$1),FALSE())))+8*(H26+IF(AA26=0,0,IF(VLOOKUP($A26,'Final Round'!$A$14:$K$18,COLUMN('Final Round'!$J$1),FALSE())=1,1,0)))+$AA26)</f>
        <v/>
      </c>
    </row>
    <row r="27" customFormat="false" ht="12.75" hidden="false" customHeight="true" outlineLevel="0" collapsed="false">
      <c r="A27" s="144"/>
      <c r="B27" s="130"/>
      <c r="C27" s="130"/>
      <c r="D27" s="130"/>
      <c r="E27" s="131"/>
      <c r="F27" s="132" t="str">
        <f aca="false">IF(ISBLANK($A27),"",SUM(IF(ISNA(IF(VLOOKUP($A27,'Round 1'!$A$7:$J$306,COLUMN('Round 1'!$H$7),FALSE()),1,NA())),0,1),IF(ISNA(IF(VLOOKUP($A27,'Round 2'!$A$7:$J$306,COLUMN('Round 1'!$H$7),FALSE()),1,NA())),0,1),IF(ISNA(IF(VLOOKUP($A27,'Round 3'!$A$7:$J$306,COLUMN('Round 1'!$H$7),FALSE()),1,NA())),0,1),IF(ISNA(IF(VLOOKUP($A27,'Final Round'!$A$14:$K$18,1,FALSE()),1,NA())),0,1)))</f>
        <v/>
      </c>
      <c r="G27" s="133"/>
      <c r="H27" s="134" t="str">
        <f aca="false">IF(ISBLANK($A27),"",IF(ISERROR(VLOOKUP($A27,'Round 1'!$A$7:$I$306,COLUMN('Round 1'!$G$7),FALSE())),0,VLOOKUP($A27,'Round 1'!$A$7:$I$306,COLUMN('Round 1'!$G$7),FALSE()))+IF(ISERROR(VLOOKUP($A27,'Round 2'!$A$7:$I$306,COLUMN('Round 2'!$G$7),FALSE())),0,VLOOKUP($A27,'Round 2'!$A$7:$I$306,COLUMN('Round 2'!$G$7),FALSE()))+IF(ISERROR(VLOOKUP($A27,'Round 3'!$A$7:$I$306,COLUMN('Round 3'!$G$7),FALSE())),0,VLOOKUP($A27,'Round 3'!$A$7:$I$306,COLUMN('Round 3'!$G$7),FALSE())))</f>
        <v/>
      </c>
      <c r="I27" s="134" t="str">
        <f aca="false">IF(ISBLANK($A27),"",IF(ISERROR(VLOOKUP($A27,'Round 1'!$A$7:$I$306,COLUMN('Round 1'!$F$7),FALSE())),0,VLOOKUP($A27,'Round 1'!$A$7:$I$306,COLUMN('Round 1'!$F$7),FALSE()))+IF(ISERROR(VLOOKUP($A27,'Round 2'!$A$7:$I$306,COLUMN('Round 2'!$F$7),FALSE())),0,VLOOKUP($A27,'Round 2'!$A$7:$I$306,COLUMN('Round 2'!$F$7),FALSE()))+IF(ISERROR(VLOOKUP($A27,'Round 3'!$A$7:$I$306,COLUMN('Round 3'!$F$7),FALSE())),0,VLOOKUP($A27,'Round 3'!$A$7:$I$306,COLUMN('Round 3'!$F$7),FALSE())))</f>
        <v/>
      </c>
      <c r="J27" s="135" t="str">
        <f aca="false">IF(ISBLANK($A27),"",IF(ISERROR(VLOOKUP($A27,'Round 1'!$A$7:$I$306,COLUMN('Round 1'!$H$7),FALSE())),0,VLOOKUP($A27,'Round 1'!$A$7:$I$306,COLUMN('Round 1'!$H$7),FALSE()))+IF(ISERROR(VLOOKUP($A27,'Round 2'!$A$7:$I$306,COLUMN('Round 2'!$H$7),FALSE())),0,VLOOKUP($A27,'Round 2'!$A$7:$I$306,COLUMN('Round 2'!$H$7),FALSE()))+IF(ISERROR(VLOOKUP($A27,'Round 3'!$A$7:$I$306,COLUMN('Round 3'!$H$7),FALSE())),0,VLOOKUP($A27,'Round 3'!$A$7:$I$306,COLUMN('Round 3'!$H$7),FALSE())))</f>
        <v/>
      </c>
      <c r="K27" s="134" t="str">
        <f aca="false">IF(ISBLANK(A27),"",RANK(P27,$P$7:$P$306))</f>
        <v/>
      </c>
      <c r="L27" s="136" t="str">
        <f aca="false">IF(ISBLANK($G27),IF($K27&gt;5,"",IF(AND(ISNA(MATCH(K27+1,$K$7:$K$306,0)),$K27&lt;$A$4),"TIE","")),"DQ")</f>
        <v/>
      </c>
      <c r="M27" s="137"/>
      <c r="N27" s="138" t="str">
        <f aca="false">IF(ISBLANK($G27),$R27,"DQ")</f>
        <v/>
      </c>
      <c r="O27" s="40" t="str">
        <f aca="false">IF(ISBLANK(A27),"",$H27*$O$6+$I27)</f>
        <v/>
      </c>
      <c r="P27" s="40" t="str">
        <f aca="false">IF(ISBLANK(A27),"",$O27*10*$P$6+$J27)</f>
        <v/>
      </c>
      <c r="Q27" s="40" t="n">
        <f aca="false">IF(ISBLANK($G27),IF(ISBLANK($A27),-10,$P27*$Q$6+IF($M27&gt;0,$Q$6-1-$M27,0)),-1)</f>
        <v>-10</v>
      </c>
      <c r="R27" s="40" t="str">
        <f aca="false">IF(ISBLANK($A27),"",RANK($Q27,$Q$7:$Q$306))</f>
        <v/>
      </c>
      <c r="S27" s="40" t="str">
        <f aca="false">IF(ISNA(MATCH($R27+1,$R$7:$R$306,0)),IF($R27=MAX($A$7:$A$306),$R27,-1),$R27)</f>
        <v/>
      </c>
      <c r="T27" s="40" t="n">
        <f aca="false">$A27</f>
        <v>0</v>
      </c>
      <c r="U27" s="138" t="str">
        <f aca="false">IF(N('Final Round'!$J$14)&gt;0,IF(ISBLANK($A27),"",IF($N27&gt;5,$N27,VLOOKUP($A27,'Final Round'!$A$14:$K$18,COLUMN('Final Round'!$J$1),FALSE()))),"")</f>
        <v/>
      </c>
      <c r="V27" s="40" t="str">
        <f aca="false">IF(ISNUMBER($U27),$U27,$R27)</f>
        <v/>
      </c>
      <c r="W27" s="40" t="str">
        <f aca="false">IF(ISBLANK($A27),"",($V$6-$V27)*$W$6+$W$6-$A27)</f>
        <v/>
      </c>
      <c r="X27" s="40" t="str">
        <f aca="false">IF(ISBLANK($A27),"",RANK($W27,$W$7:$W$306))</f>
        <v/>
      </c>
      <c r="Y27" s="40" t="n">
        <f aca="false">$A27</f>
        <v>0</v>
      </c>
      <c r="Z27" s="40" t="str">
        <f aca="false">IF($U27="",$N27,$U27)</f>
        <v/>
      </c>
      <c r="AA27" s="40" t="n">
        <f aca="false">IF($U27&lt;6,INDEX($AA$1:$AA$5,$Z27)*$Z$2,0)</f>
        <v>0</v>
      </c>
      <c r="AB27" s="139" t="str">
        <f aca="false">IF(ISBLANK($A27),"",5+4*(I27+IF(AA27=0,0,VLOOKUP($A27,'Final Round'!$A$14:$K$18,COLUMN('Final Round'!$G$1),FALSE())))+8*(H27+IF(AA27=0,0,IF(VLOOKUP($A27,'Final Round'!$A$14:$K$18,COLUMN('Final Round'!$J$1),FALSE())=1,1,0)))+$AA27)</f>
        <v/>
      </c>
    </row>
    <row r="28" customFormat="false" ht="12.75" hidden="false" customHeight="true" outlineLevel="0" collapsed="false">
      <c r="A28" s="140"/>
      <c r="B28" s="120"/>
      <c r="C28" s="120"/>
      <c r="D28" s="120"/>
      <c r="E28" s="121"/>
      <c r="F28" s="122" t="str">
        <f aca="false">IF(ISBLANK($A28),"",SUM(IF(ISNA(IF(VLOOKUP($A28,'Round 1'!$A$7:$J$306,COLUMN('Round 1'!$H$7),FALSE()),1,NA())),0,1),IF(ISNA(IF(VLOOKUP($A28,'Round 2'!$A$7:$J$306,COLUMN('Round 1'!$H$7),FALSE()),1,NA())),0,1),IF(ISNA(IF(VLOOKUP($A28,'Round 3'!$A$7:$J$306,COLUMN('Round 1'!$H$7),FALSE()),1,NA())),0,1),IF(ISNA(IF(VLOOKUP($A28,'Final Round'!$A$14:$K$18,1,FALSE()),1,NA())),0,1)))</f>
        <v/>
      </c>
      <c r="G28" s="123"/>
      <c r="H28" s="124" t="str">
        <f aca="false">IF(ISBLANK($A28),"",IF(ISERROR(VLOOKUP($A28,'Round 1'!$A$7:$I$306,COLUMN('Round 1'!$G$7),FALSE())),0,VLOOKUP($A28,'Round 1'!$A$7:$I$306,COLUMN('Round 1'!$G$7),FALSE()))+IF(ISERROR(VLOOKUP($A28,'Round 2'!$A$7:$I$306,COLUMN('Round 2'!$G$7),FALSE())),0,VLOOKUP($A28,'Round 2'!$A$7:$I$306,COLUMN('Round 2'!$G$7),FALSE()))+IF(ISERROR(VLOOKUP($A28,'Round 3'!$A$7:$I$306,COLUMN('Round 3'!$G$7),FALSE())),0,VLOOKUP($A28,'Round 3'!$A$7:$I$306,COLUMN('Round 3'!$G$7),FALSE())))</f>
        <v/>
      </c>
      <c r="I28" s="124" t="str">
        <f aca="false">IF(ISBLANK($A28),"",IF(ISERROR(VLOOKUP($A28,'Round 1'!$A$7:$I$306,COLUMN('Round 1'!$F$7),FALSE())),0,VLOOKUP($A28,'Round 1'!$A$7:$I$306,COLUMN('Round 1'!$F$7),FALSE()))+IF(ISERROR(VLOOKUP($A28,'Round 2'!$A$7:$I$306,COLUMN('Round 2'!$F$7),FALSE())),0,VLOOKUP($A28,'Round 2'!$A$7:$I$306,COLUMN('Round 2'!$F$7),FALSE()))+IF(ISERROR(VLOOKUP($A28,'Round 3'!$A$7:$I$306,COLUMN('Round 3'!$F$7),FALSE())),0,VLOOKUP($A28,'Round 3'!$A$7:$I$306,COLUMN('Round 3'!$F$7),FALSE())))</f>
        <v/>
      </c>
      <c r="J28" s="125" t="str">
        <f aca="false">IF(ISBLANK($A28),"",IF(ISERROR(VLOOKUP($A28,'Round 1'!$A$7:$I$306,COLUMN('Round 1'!$H$7),FALSE())),0,VLOOKUP($A28,'Round 1'!$A$7:$I$306,COLUMN('Round 1'!$H$7),FALSE()))+IF(ISERROR(VLOOKUP($A28,'Round 2'!$A$7:$I$306,COLUMN('Round 2'!$H$7),FALSE())),0,VLOOKUP($A28,'Round 2'!$A$7:$I$306,COLUMN('Round 2'!$H$7),FALSE()))+IF(ISERROR(VLOOKUP($A28,'Round 3'!$A$7:$I$306,COLUMN('Round 3'!$H$7),FALSE())),0,VLOOKUP($A28,'Round 3'!$A$7:$I$306,COLUMN('Round 3'!$H$7),FALSE())))</f>
        <v/>
      </c>
      <c r="K28" s="124" t="str">
        <f aca="false">IF(ISBLANK(A28),"",RANK(P28,$P$7:$P$306))</f>
        <v/>
      </c>
      <c r="L28" s="126" t="str">
        <f aca="false">IF(ISBLANK($G28),IF($K28&gt;5,"",IF(AND(ISNA(MATCH(K28+1,$K$7:$K$306,0)),$K28&lt;$A$4),"TIE","")),"DQ")</f>
        <v/>
      </c>
      <c r="M28" s="127"/>
      <c r="N28" s="128" t="str">
        <f aca="false">IF(ISBLANK($G28),$R28,"DQ")</f>
        <v/>
      </c>
      <c r="O28" s="40" t="str">
        <f aca="false">IF(ISBLANK(A28),"",$H28*$O$6+$I28)</f>
        <v/>
      </c>
      <c r="P28" s="40" t="str">
        <f aca="false">IF(ISBLANK(A28),"",$O28*10*$P$6+$J28)</f>
        <v/>
      </c>
      <c r="Q28" s="40" t="n">
        <f aca="false">IF(ISBLANK($G28),IF(ISBLANK($A28),-10,$P28*$Q$6+IF($M28&gt;0,$Q$6-1-$M28,0)),-1)</f>
        <v>-10</v>
      </c>
      <c r="R28" s="40" t="str">
        <f aca="false">IF(ISBLANK($A28),"",RANK($Q28,$Q$7:$Q$306))</f>
        <v/>
      </c>
      <c r="S28" s="40" t="str">
        <f aca="false">IF(ISNA(MATCH($R28+1,$R$7:$R$306,0)),IF($R28=MAX($A$7:$A$306),$R28,-1),$R28)</f>
        <v/>
      </c>
      <c r="T28" s="40" t="n">
        <f aca="false">$A28</f>
        <v>0</v>
      </c>
      <c r="U28" s="128" t="str">
        <f aca="false">IF(N('Final Round'!$J$14)&gt;0,IF(ISBLANK($A28),"",IF($N28&gt;5,$N28,VLOOKUP($A28,'Final Round'!$A$14:$K$18,COLUMN('Final Round'!$J$1),FALSE()))),"")</f>
        <v/>
      </c>
      <c r="V28" s="40" t="str">
        <f aca="false">IF(ISNUMBER($U28),$U28,$R28)</f>
        <v/>
      </c>
      <c r="W28" s="40" t="str">
        <f aca="false">IF(ISBLANK($A28),"",($V$6-$V28)*$W$6+$W$6-$A28)</f>
        <v/>
      </c>
      <c r="X28" s="40" t="str">
        <f aca="false">IF(ISBLANK($A28),"",RANK($W28,$W$7:$W$306))</f>
        <v/>
      </c>
      <c r="Y28" s="40" t="n">
        <f aca="false">$A28</f>
        <v>0</v>
      </c>
      <c r="Z28" s="40" t="str">
        <f aca="false">IF($U28="",$N28,$U28)</f>
        <v/>
      </c>
      <c r="AA28" s="40" t="n">
        <f aca="false">IF($U28&lt;6,INDEX($AA$1:$AA$5,$Z28)*$Z$2,0)</f>
        <v>0</v>
      </c>
      <c r="AB28" s="129" t="str">
        <f aca="false">IF(ISBLANK($A28),"",5+4*(I28+IF(AA28=0,0,VLOOKUP($A28,'Final Round'!$A$14:$K$18,COLUMN('Final Round'!$G$1),FALSE())))+8*(H28+IF(AA28=0,0,IF(VLOOKUP($A28,'Final Round'!$A$14:$K$18,COLUMN('Final Round'!$J$1),FALSE())=1,1,0)))+$AA28)</f>
        <v/>
      </c>
    </row>
    <row r="29" customFormat="false" ht="12.75" hidden="false" customHeight="true" outlineLevel="0" collapsed="false">
      <c r="A29" s="144"/>
      <c r="B29" s="130"/>
      <c r="C29" s="130"/>
      <c r="D29" s="130"/>
      <c r="E29" s="131"/>
      <c r="F29" s="132" t="str">
        <f aca="false">IF(ISBLANK($A29),"",SUM(IF(ISNA(IF(VLOOKUP($A29,'Round 1'!$A$7:$J$306,COLUMN('Round 1'!$H$7),FALSE()),1,NA())),0,1),IF(ISNA(IF(VLOOKUP($A29,'Round 2'!$A$7:$J$306,COLUMN('Round 1'!$H$7),FALSE()),1,NA())),0,1),IF(ISNA(IF(VLOOKUP($A29,'Round 3'!$A$7:$J$306,COLUMN('Round 1'!$H$7),FALSE()),1,NA())),0,1),IF(ISNA(IF(VLOOKUP($A29,'Final Round'!$A$14:$K$18,1,FALSE()),1,NA())),0,1)))</f>
        <v/>
      </c>
      <c r="G29" s="133"/>
      <c r="H29" s="134" t="str">
        <f aca="false">IF(ISBLANK($A29),"",IF(ISERROR(VLOOKUP($A29,'Round 1'!$A$7:$I$306,COLUMN('Round 1'!$G$7),FALSE())),0,VLOOKUP($A29,'Round 1'!$A$7:$I$306,COLUMN('Round 1'!$G$7),FALSE()))+IF(ISERROR(VLOOKUP($A29,'Round 2'!$A$7:$I$306,COLUMN('Round 2'!$G$7),FALSE())),0,VLOOKUP($A29,'Round 2'!$A$7:$I$306,COLUMN('Round 2'!$G$7),FALSE()))+IF(ISERROR(VLOOKUP($A29,'Round 3'!$A$7:$I$306,COLUMN('Round 3'!$G$7),FALSE())),0,VLOOKUP($A29,'Round 3'!$A$7:$I$306,COLUMN('Round 3'!$G$7),FALSE())))</f>
        <v/>
      </c>
      <c r="I29" s="134" t="str">
        <f aca="false">IF(ISBLANK($A29),"",IF(ISERROR(VLOOKUP($A29,'Round 1'!$A$7:$I$306,COLUMN('Round 1'!$F$7),FALSE())),0,VLOOKUP($A29,'Round 1'!$A$7:$I$306,COLUMN('Round 1'!$F$7),FALSE()))+IF(ISERROR(VLOOKUP($A29,'Round 2'!$A$7:$I$306,COLUMN('Round 2'!$F$7),FALSE())),0,VLOOKUP($A29,'Round 2'!$A$7:$I$306,COLUMN('Round 2'!$F$7),FALSE()))+IF(ISERROR(VLOOKUP($A29,'Round 3'!$A$7:$I$306,COLUMN('Round 3'!$F$7),FALSE())),0,VLOOKUP($A29,'Round 3'!$A$7:$I$306,COLUMN('Round 3'!$F$7),FALSE())))</f>
        <v/>
      </c>
      <c r="J29" s="135" t="str">
        <f aca="false">IF(ISBLANK($A29),"",IF(ISERROR(VLOOKUP($A29,'Round 1'!$A$7:$I$306,COLUMN('Round 1'!$H$7),FALSE())),0,VLOOKUP($A29,'Round 1'!$A$7:$I$306,COLUMN('Round 1'!$H$7),FALSE()))+IF(ISERROR(VLOOKUP($A29,'Round 2'!$A$7:$I$306,COLUMN('Round 2'!$H$7),FALSE())),0,VLOOKUP($A29,'Round 2'!$A$7:$I$306,COLUMN('Round 2'!$H$7),FALSE()))+IF(ISERROR(VLOOKUP($A29,'Round 3'!$A$7:$I$306,COLUMN('Round 3'!$H$7),FALSE())),0,VLOOKUP($A29,'Round 3'!$A$7:$I$306,COLUMN('Round 3'!$H$7),FALSE())))</f>
        <v/>
      </c>
      <c r="K29" s="134" t="str">
        <f aca="false">IF(ISBLANK(A29),"",RANK(P29,$P$7:$P$306))</f>
        <v/>
      </c>
      <c r="L29" s="136" t="str">
        <f aca="false">IF(ISBLANK($G29),IF($K29&gt;5,"",IF(AND(ISNA(MATCH(K29+1,$K$7:$K$306,0)),$K29&lt;$A$4),"TIE","")),"DQ")</f>
        <v/>
      </c>
      <c r="M29" s="137"/>
      <c r="N29" s="138" t="str">
        <f aca="false">IF(ISBLANK($G29),$R29,"DQ")</f>
        <v/>
      </c>
      <c r="O29" s="40" t="str">
        <f aca="false">IF(ISBLANK(A29),"",$H29*$O$6+$I29)</f>
        <v/>
      </c>
      <c r="P29" s="40" t="str">
        <f aca="false">IF(ISBLANK(A29),"",$O29*10*$P$6+$J29)</f>
        <v/>
      </c>
      <c r="Q29" s="40" t="n">
        <f aca="false">IF(ISBLANK($G29),IF(ISBLANK($A29),-10,$P29*$Q$6+IF($M29&gt;0,$Q$6-1-$M29,0)),-1)</f>
        <v>-10</v>
      </c>
      <c r="R29" s="40" t="str">
        <f aca="false">IF(ISBLANK($A29),"",RANK($Q29,$Q$7:$Q$306))</f>
        <v/>
      </c>
      <c r="S29" s="40" t="str">
        <f aca="false">IF(ISNA(MATCH($R29+1,$R$7:$R$306,0)),IF($R29=MAX($A$7:$A$306),$R29,-1),$R29)</f>
        <v/>
      </c>
      <c r="T29" s="40" t="n">
        <f aca="false">$A29</f>
        <v>0</v>
      </c>
      <c r="U29" s="138" t="str">
        <f aca="false">IF(N('Final Round'!$J$14)&gt;0,IF(ISBLANK($A29),"",IF($N29&gt;5,$N29,VLOOKUP($A29,'Final Round'!$A$14:$K$18,COLUMN('Final Round'!$J$1),FALSE()))),"")</f>
        <v/>
      </c>
      <c r="V29" s="40" t="str">
        <f aca="false">IF(ISNUMBER($U29),$U29,$R29)</f>
        <v/>
      </c>
      <c r="W29" s="40" t="str">
        <f aca="false">IF(ISBLANK($A29),"",($V$6-$V29)*$W$6+$W$6-$A29)</f>
        <v/>
      </c>
      <c r="X29" s="40" t="str">
        <f aca="false">IF(ISBLANK($A29),"",RANK($W29,$W$7:$W$306))</f>
        <v/>
      </c>
      <c r="Y29" s="40" t="n">
        <f aca="false">$A29</f>
        <v>0</v>
      </c>
      <c r="Z29" s="40" t="str">
        <f aca="false">IF($U29="",$N29,$U29)</f>
        <v/>
      </c>
      <c r="AA29" s="40" t="n">
        <f aca="false">IF($U29&lt;6,INDEX($AA$1:$AA$5,$Z29)*$Z$2,0)</f>
        <v>0</v>
      </c>
      <c r="AB29" s="139" t="str">
        <f aca="false">IF(ISBLANK($A29),"",5+4*(I29+IF(AA29=0,0,VLOOKUP($A29,'Final Round'!$A$14:$K$18,COLUMN('Final Round'!$G$1),FALSE())))+8*(H29+IF(AA29=0,0,IF(VLOOKUP($A29,'Final Round'!$A$14:$K$18,COLUMN('Final Round'!$J$1),FALSE())=1,1,0)))+$AA29)</f>
        <v/>
      </c>
    </row>
    <row r="30" customFormat="false" ht="12.75" hidden="false" customHeight="true" outlineLevel="0" collapsed="false">
      <c r="A30" s="140"/>
      <c r="B30" s="120"/>
      <c r="C30" s="120"/>
      <c r="D30" s="120"/>
      <c r="E30" s="121"/>
      <c r="F30" s="122" t="str">
        <f aca="false">IF(ISBLANK($A30),"",SUM(IF(ISNA(IF(VLOOKUP($A30,'Round 1'!$A$7:$J$306,COLUMN('Round 1'!$H$7),FALSE()),1,NA())),0,1),IF(ISNA(IF(VLOOKUP($A30,'Round 2'!$A$7:$J$306,COLUMN('Round 1'!$H$7),FALSE()),1,NA())),0,1),IF(ISNA(IF(VLOOKUP($A30,'Round 3'!$A$7:$J$306,COLUMN('Round 1'!$H$7),FALSE()),1,NA())),0,1),IF(ISNA(IF(VLOOKUP($A30,'Final Round'!$A$14:$K$18,1,FALSE()),1,NA())),0,1)))</f>
        <v/>
      </c>
      <c r="G30" s="123"/>
      <c r="H30" s="124" t="str">
        <f aca="false">IF(ISBLANK($A30),"",IF(ISERROR(VLOOKUP($A30,'Round 1'!$A$7:$I$306,COLUMN('Round 1'!$G$7),FALSE())),0,VLOOKUP($A30,'Round 1'!$A$7:$I$306,COLUMN('Round 1'!$G$7),FALSE()))+IF(ISERROR(VLOOKUP($A30,'Round 2'!$A$7:$I$306,COLUMN('Round 2'!$G$7),FALSE())),0,VLOOKUP($A30,'Round 2'!$A$7:$I$306,COLUMN('Round 2'!$G$7),FALSE()))+IF(ISERROR(VLOOKUP($A30,'Round 3'!$A$7:$I$306,COLUMN('Round 3'!$G$7),FALSE())),0,VLOOKUP($A30,'Round 3'!$A$7:$I$306,COLUMN('Round 3'!$G$7),FALSE())))</f>
        <v/>
      </c>
      <c r="I30" s="124" t="str">
        <f aca="false">IF(ISBLANK($A30),"",IF(ISERROR(VLOOKUP($A30,'Round 1'!$A$7:$I$306,COLUMN('Round 1'!$F$7),FALSE())),0,VLOOKUP($A30,'Round 1'!$A$7:$I$306,COLUMN('Round 1'!$F$7),FALSE()))+IF(ISERROR(VLOOKUP($A30,'Round 2'!$A$7:$I$306,COLUMN('Round 2'!$F$7),FALSE())),0,VLOOKUP($A30,'Round 2'!$A$7:$I$306,COLUMN('Round 2'!$F$7),FALSE()))+IF(ISERROR(VLOOKUP($A30,'Round 3'!$A$7:$I$306,COLUMN('Round 3'!$F$7),FALSE())),0,VLOOKUP($A30,'Round 3'!$A$7:$I$306,COLUMN('Round 3'!$F$7),FALSE())))</f>
        <v/>
      </c>
      <c r="J30" s="125" t="str">
        <f aca="false">IF(ISBLANK($A30),"",IF(ISERROR(VLOOKUP($A30,'Round 1'!$A$7:$I$306,COLUMN('Round 1'!$H$7),FALSE())),0,VLOOKUP($A30,'Round 1'!$A$7:$I$306,COLUMN('Round 1'!$H$7),FALSE()))+IF(ISERROR(VLOOKUP($A30,'Round 2'!$A$7:$I$306,COLUMN('Round 2'!$H$7),FALSE())),0,VLOOKUP($A30,'Round 2'!$A$7:$I$306,COLUMN('Round 2'!$H$7),FALSE()))+IF(ISERROR(VLOOKUP($A30,'Round 3'!$A$7:$I$306,COLUMN('Round 3'!$H$7),FALSE())),0,VLOOKUP($A30,'Round 3'!$A$7:$I$306,COLUMN('Round 3'!$H$7),FALSE())))</f>
        <v/>
      </c>
      <c r="K30" s="124" t="str">
        <f aca="false">IF(ISBLANK(A30),"",RANK(P30,$P$7:$P$306))</f>
        <v/>
      </c>
      <c r="L30" s="126" t="str">
        <f aca="false">IF(ISBLANK($G30),IF($K30&gt;5,"",IF(AND(ISNA(MATCH(K30+1,$K$7:$K$306,0)),$K30&lt;$A$4),"TIE","")),"DQ")</f>
        <v/>
      </c>
      <c r="M30" s="127"/>
      <c r="N30" s="128" t="str">
        <f aca="false">IF(ISBLANK($G30),$R30,"DQ")</f>
        <v/>
      </c>
      <c r="O30" s="40" t="str">
        <f aca="false">IF(ISBLANK(A30),"",$H30*$O$6+$I30)</f>
        <v/>
      </c>
      <c r="P30" s="40" t="str">
        <f aca="false">IF(ISBLANK(A30),"",$O30*10*$P$6+$J30)</f>
        <v/>
      </c>
      <c r="Q30" s="40" t="n">
        <f aca="false">IF(ISBLANK($G30),IF(ISBLANK($A30),-10,$P30*$Q$6+IF($M30&gt;0,$Q$6-1-$M30,0)),-1)</f>
        <v>-10</v>
      </c>
      <c r="R30" s="40" t="str">
        <f aca="false">IF(ISBLANK($A30),"",RANK($Q30,$Q$7:$Q$306))</f>
        <v/>
      </c>
      <c r="S30" s="40" t="str">
        <f aca="false">IF(ISNA(MATCH($R30+1,$R$7:$R$306,0)),IF($R30=MAX($A$7:$A$306),$R30,-1),$R30)</f>
        <v/>
      </c>
      <c r="T30" s="40" t="n">
        <f aca="false">$A30</f>
        <v>0</v>
      </c>
      <c r="U30" s="128" t="str">
        <f aca="false">IF(N('Final Round'!$J$14)&gt;0,IF(ISBLANK($A30),"",IF($N30&gt;5,$N30,VLOOKUP($A30,'Final Round'!$A$14:$K$18,COLUMN('Final Round'!$J$1),FALSE()))),"")</f>
        <v/>
      </c>
      <c r="V30" s="40" t="str">
        <f aca="false">IF(ISNUMBER($U30),$U30,$R30)</f>
        <v/>
      </c>
      <c r="W30" s="40" t="str">
        <f aca="false">IF(ISBLANK($A30),"",($V$6-$V30)*$W$6+$W$6-$A30)</f>
        <v/>
      </c>
      <c r="X30" s="40" t="str">
        <f aca="false">IF(ISBLANK($A30),"",RANK($W30,$W$7:$W$306))</f>
        <v/>
      </c>
      <c r="Y30" s="40" t="n">
        <f aca="false">$A30</f>
        <v>0</v>
      </c>
      <c r="Z30" s="40" t="str">
        <f aca="false">IF($U30="",$N30,$U30)</f>
        <v/>
      </c>
      <c r="AA30" s="40" t="n">
        <f aca="false">IF($U30&lt;6,INDEX($AA$1:$AA$5,$Z30)*$Z$2,0)</f>
        <v>0</v>
      </c>
      <c r="AB30" s="129" t="str">
        <f aca="false">IF(ISBLANK($A30),"",5+4*(I30+IF(AA30=0,0,VLOOKUP($A30,'Final Round'!$A$14:$K$18,COLUMN('Final Round'!$G$1),FALSE())))+8*(H30+IF(AA30=0,0,IF(VLOOKUP($A30,'Final Round'!$A$14:$K$18,COLUMN('Final Round'!$J$1),FALSE())=1,1,0)))+$AA30)</f>
        <v/>
      </c>
    </row>
    <row r="31" customFormat="false" ht="12.75" hidden="false" customHeight="false" outlineLevel="0" collapsed="false">
      <c r="A31" s="144"/>
      <c r="B31" s="130"/>
      <c r="C31" s="130"/>
      <c r="D31" s="130"/>
      <c r="E31" s="131"/>
      <c r="F31" s="132" t="str">
        <f aca="false">IF(ISBLANK($A31),"",SUM(IF(ISNA(IF(VLOOKUP($A31,'Round 1'!$A$7:$J$306,COLUMN('Round 1'!$H$7),FALSE()),1,NA())),0,1),IF(ISNA(IF(VLOOKUP($A31,'Round 2'!$A$7:$J$306,COLUMN('Round 1'!$H$7),FALSE()),1,NA())),0,1),IF(ISNA(IF(VLOOKUP($A31,'Round 3'!$A$7:$J$306,COLUMN('Round 1'!$H$7),FALSE()),1,NA())),0,1),IF(ISNA(IF(VLOOKUP($A31,'Final Round'!$A$14:$K$18,1,FALSE()),1,NA())),0,1)))</f>
        <v/>
      </c>
      <c r="G31" s="133"/>
      <c r="H31" s="134" t="str">
        <f aca="false">IF(ISBLANK($A31),"",IF(ISERROR(VLOOKUP($A31,'Round 1'!$A$7:$I$306,COLUMN('Round 1'!$G$7),FALSE())),0,VLOOKUP($A31,'Round 1'!$A$7:$I$306,COLUMN('Round 1'!$G$7),FALSE()))+IF(ISERROR(VLOOKUP($A31,'Round 2'!$A$7:$I$306,COLUMN('Round 2'!$G$7),FALSE())),0,VLOOKUP($A31,'Round 2'!$A$7:$I$306,COLUMN('Round 2'!$G$7),FALSE()))+IF(ISERROR(VLOOKUP($A31,'Round 3'!$A$7:$I$306,COLUMN('Round 3'!$G$7),FALSE())),0,VLOOKUP($A31,'Round 3'!$A$7:$I$306,COLUMN('Round 3'!$G$7),FALSE())))</f>
        <v/>
      </c>
      <c r="I31" s="134" t="str">
        <f aca="false">IF(ISBLANK($A31),"",IF(ISERROR(VLOOKUP($A31,'Round 1'!$A$7:$I$306,COLUMN('Round 1'!$F$7),FALSE())),0,VLOOKUP($A31,'Round 1'!$A$7:$I$306,COLUMN('Round 1'!$F$7),FALSE()))+IF(ISERROR(VLOOKUP($A31,'Round 2'!$A$7:$I$306,COLUMN('Round 2'!$F$7),FALSE())),0,VLOOKUP($A31,'Round 2'!$A$7:$I$306,COLUMN('Round 2'!$F$7),FALSE()))+IF(ISERROR(VLOOKUP($A31,'Round 3'!$A$7:$I$306,COLUMN('Round 3'!$F$7),FALSE())),0,VLOOKUP($A31,'Round 3'!$A$7:$I$306,COLUMN('Round 3'!$F$7),FALSE())))</f>
        <v/>
      </c>
      <c r="J31" s="135" t="str">
        <f aca="false">IF(ISBLANK($A31),"",IF(ISERROR(VLOOKUP($A31,'Round 1'!$A$7:$I$306,COLUMN('Round 1'!$H$7),FALSE())),0,VLOOKUP($A31,'Round 1'!$A$7:$I$306,COLUMN('Round 1'!$H$7),FALSE()))+IF(ISERROR(VLOOKUP($A31,'Round 2'!$A$7:$I$306,COLUMN('Round 2'!$H$7),FALSE())),0,VLOOKUP($A31,'Round 2'!$A$7:$I$306,COLUMN('Round 2'!$H$7),FALSE()))+IF(ISERROR(VLOOKUP($A31,'Round 3'!$A$7:$I$306,COLUMN('Round 3'!$H$7),FALSE())),0,VLOOKUP($A31,'Round 3'!$A$7:$I$306,COLUMN('Round 3'!$H$7),FALSE())))</f>
        <v/>
      </c>
      <c r="K31" s="134" t="str">
        <f aca="false">IF(ISBLANK(A31),"",RANK(P31,$P$7:$P$306))</f>
        <v/>
      </c>
      <c r="L31" s="136" t="str">
        <f aca="false">IF(ISBLANK($G31),IF($K31&gt;5,"",IF(AND(ISNA(MATCH(K31+1,$K$7:$K$306,0)),$K31&lt;$A$4),"TIE","")),"DQ")</f>
        <v/>
      </c>
      <c r="M31" s="137"/>
      <c r="N31" s="138" t="str">
        <f aca="false">IF(ISBLANK($G31),$R31,"DQ")</f>
        <v/>
      </c>
      <c r="O31" s="40" t="str">
        <f aca="false">IF(ISBLANK(A31),"",$H31*$O$6+$I31)</f>
        <v/>
      </c>
      <c r="P31" s="40" t="str">
        <f aca="false">IF(ISBLANK(A31),"",$O31*10*$P$6+$J31)</f>
        <v/>
      </c>
      <c r="Q31" s="40" t="n">
        <f aca="false">IF(ISBLANK($G31),IF(ISBLANK($A31),-10,$P31*$Q$6+IF($M31&gt;0,$Q$6-1-$M31,0)),-1)</f>
        <v>-10</v>
      </c>
      <c r="R31" s="40" t="str">
        <f aca="false">IF(ISBLANK($A31),"",RANK($Q31,$Q$7:$Q$306))</f>
        <v/>
      </c>
      <c r="S31" s="40" t="str">
        <f aca="false">IF(ISNA(MATCH($R31+1,$R$7:$R$306,0)),IF($R31=MAX($A$7:$A$306),$R31,-1),$R31)</f>
        <v/>
      </c>
      <c r="T31" s="40" t="n">
        <f aca="false">$A31</f>
        <v>0</v>
      </c>
      <c r="U31" s="138" t="str">
        <f aca="false">IF(N('Final Round'!$J$14)&gt;0,IF(ISBLANK($A31),"",IF($N31&gt;5,$N31,VLOOKUP($A31,'Final Round'!$A$14:$K$18,COLUMN('Final Round'!$J$1),FALSE()))),"")</f>
        <v/>
      </c>
      <c r="V31" s="40" t="str">
        <f aca="false">IF(ISNUMBER($U31),$U31,$R31)</f>
        <v/>
      </c>
      <c r="W31" s="40" t="str">
        <f aca="false">IF(ISBLANK($A31),"",($V$6-$V31)*$W$6+$W$6-$A31)</f>
        <v/>
      </c>
      <c r="X31" s="40" t="str">
        <f aca="false">IF(ISBLANK($A31),"",RANK($W31,$W$7:$W$306))</f>
        <v/>
      </c>
      <c r="Y31" s="40" t="n">
        <f aca="false">$A31</f>
        <v>0</v>
      </c>
      <c r="Z31" s="40" t="str">
        <f aca="false">IF($U31="",$N31,$U31)</f>
        <v/>
      </c>
      <c r="AA31" s="40" t="n">
        <f aca="false">IF($U31&lt;6,INDEX($AA$1:$AA$5,$Z31)*$Z$2,0)</f>
        <v>0</v>
      </c>
      <c r="AB31" s="139" t="str">
        <f aca="false">IF(ISBLANK($A31),"",5+4*(I31+IF(AA31=0,0,VLOOKUP($A31,'Final Round'!$A$14:$K$18,COLUMN('Final Round'!$G$1),FALSE())))+8*(H31+IF(AA31=0,0,IF(VLOOKUP($A31,'Final Round'!$A$14:$K$18,COLUMN('Final Round'!$J$1),FALSE())=1,1,0)))+$AA31)</f>
        <v/>
      </c>
    </row>
    <row r="32" customFormat="false" ht="12.75" hidden="false" customHeight="false" outlineLevel="0" collapsed="false">
      <c r="A32" s="140"/>
      <c r="B32" s="120"/>
      <c r="C32" s="120"/>
      <c r="D32" s="120"/>
      <c r="E32" s="121"/>
      <c r="F32" s="122" t="str">
        <f aca="false">IF(ISBLANK($A32),"",SUM(IF(ISNA(IF(VLOOKUP($A32,'Round 1'!$A$7:$J$306,COLUMN('Round 1'!$H$7),FALSE()),1,NA())),0,1),IF(ISNA(IF(VLOOKUP($A32,'Round 2'!$A$7:$J$306,COLUMN('Round 1'!$H$7),FALSE()),1,NA())),0,1),IF(ISNA(IF(VLOOKUP($A32,'Round 3'!$A$7:$J$306,COLUMN('Round 1'!$H$7),FALSE()),1,NA())),0,1),IF(ISNA(IF(VLOOKUP($A32,'Final Round'!$A$14:$K$18,1,FALSE()),1,NA())),0,1)))</f>
        <v/>
      </c>
      <c r="G32" s="123"/>
      <c r="H32" s="124" t="str">
        <f aca="false">IF(ISBLANK($A32),"",IF(ISERROR(VLOOKUP($A32,'Round 1'!$A$7:$I$306,COLUMN('Round 1'!$G$7),FALSE())),0,VLOOKUP($A32,'Round 1'!$A$7:$I$306,COLUMN('Round 1'!$G$7),FALSE()))+IF(ISERROR(VLOOKUP($A32,'Round 2'!$A$7:$I$306,COLUMN('Round 2'!$G$7),FALSE())),0,VLOOKUP($A32,'Round 2'!$A$7:$I$306,COLUMN('Round 2'!$G$7),FALSE()))+IF(ISERROR(VLOOKUP($A32,'Round 3'!$A$7:$I$306,COLUMN('Round 3'!$G$7),FALSE())),0,VLOOKUP($A32,'Round 3'!$A$7:$I$306,COLUMN('Round 3'!$G$7),FALSE())))</f>
        <v/>
      </c>
      <c r="I32" s="124" t="str">
        <f aca="false">IF(ISBLANK($A32),"",IF(ISERROR(VLOOKUP($A32,'Round 1'!$A$7:$I$306,COLUMN('Round 1'!$F$7),FALSE())),0,VLOOKUP($A32,'Round 1'!$A$7:$I$306,COLUMN('Round 1'!$F$7),FALSE()))+IF(ISERROR(VLOOKUP($A32,'Round 2'!$A$7:$I$306,COLUMN('Round 2'!$F$7),FALSE())),0,VLOOKUP($A32,'Round 2'!$A$7:$I$306,COLUMN('Round 2'!$F$7),FALSE()))+IF(ISERROR(VLOOKUP($A32,'Round 3'!$A$7:$I$306,COLUMN('Round 3'!$F$7),FALSE())),0,VLOOKUP($A32,'Round 3'!$A$7:$I$306,COLUMN('Round 3'!$F$7),FALSE())))</f>
        <v/>
      </c>
      <c r="J32" s="125" t="str">
        <f aca="false">IF(ISBLANK($A32),"",IF(ISERROR(VLOOKUP($A32,'Round 1'!$A$7:$I$306,COLUMN('Round 1'!$H$7),FALSE())),0,VLOOKUP($A32,'Round 1'!$A$7:$I$306,COLUMN('Round 1'!$H$7),FALSE()))+IF(ISERROR(VLOOKUP($A32,'Round 2'!$A$7:$I$306,COLUMN('Round 2'!$H$7),FALSE())),0,VLOOKUP($A32,'Round 2'!$A$7:$I$306,COLUMN('Round 2'!$H$7),FALSE()))+IF(ISERROR(VLOOKUP($A32,'Round 3'!$A$7:$I$306,COLUMN('Round 3'!$H$7),FALSE())),0,VLOOKUP($A32,'Round 3'!$A$7:$I$306,COLUMN('Round 3'!$H$7),FALSE())))</f>
        <v/>
      </c>
      <c r="K32" s="124" t="str">
        <f aca="false">IF(ISBLANK(A32),"",RANK(P32,$P$7:$P$306))</f>
        <v/>
      </c>
      <c r="L32" s="126" t="str">
        <f aca="false">IF(ISBLANK($G32),IF($K32&gt;5,"",IF(AND(ISNA(MATCH(K32+1,$K$7:$K$306,0)),$K32&lt;$A$4),"TIE","")),"DQ")</f>
        <v/>
      </c>
      <c r="M32" s="127"/>
      <c r="N32" s="128" t="str">
        <f aca="false">IF(ISBLANK($G32),$R32,"DQ")</f>
        <v/>
      </c>
      <c r="O32" s="40" t="str">
        <f aca="false">IF(ISBLANK(A32),"",$H32*$O$6+$I32)</f>
        <v/>
      </c>
      <c r="P32" s="40" t="str">
        <f aca="false">IF(ISBLANK(A32),"",$O32*10*$P$6+$J32)</f>
        <v/>
      </c>
      <c r="Q32" s="40" t="n">
        <f aca="false">IF(ISBLANK($G32),IF(ISBLANK($A32),-10,$P32*$Q$6+IF($M32&gt;0,$Q$6-1-$M32,0)),-1)</f>
        <v>-10</v>
      </c>
      <c r="R32" s="40" t="str">
        <f aca="false">IF(ISBLANK($A32),"",RANK($Q32,$Q$7:$Q$306))</f>
        <v/>
      </c>
      <c r="S32" s="40" t="str">
        <f aca="false">IF(ISNA(MATCH($R32+1,$R$7:$R$306,0)),IF($R32=MAX($A$7:$A$306),$R32,-1),$R32)</f>
        <v/>
      </c>
      <c r="T32" s="40" t="n">
        <f aca="false">$A32</f>
        <v>0</v>
      </c>
      <c r="U32" s="128" t="str">
        <f aca="false">IF(N('Final Round'!$J$14)&gt;0,IF(ISBLANK($A32),"",IF($N32&gt;5,$N32,VLOOKUP($A32,'Final Round'!$A$14:$K$18,COLUMN('Final Round'!$J$1),FALSE()))),"")</f>
        <v/>
      </c>
      <c r="V32" s="40" t="str">
        <f aca="false">IF(ISNUMBER($U32),$U32,$R32)</f>
        <v/>
      </c>
      <c r="W32" s="40" t="str">
        <f aca="false">IF(ISBLANK($A32),"",($V$6-$V32)*$W$6+$W$6-$A32)</f>
        <v/>
      </c>
      <c r="X32" s="40" t="str">
        <f aca="false">IF(ISBLANK($A32),"",RANK($W32,$W$7:$W$306))</f>
        <v/>
      </c>
      <c r="Y32" s="40" t="n">
        <f aca="false">$A32</f>
        <v>0</v>
      </c>
      <c r="Z32" s="40" t="str">
        <f aca="false">IF($U32="",$N32,$U32)</f>
        <v/>
      </c>
      <c r="AA32" s="40" t="n">
        <f aca="false">IF($U32&lt;6,INDEX($AA$1:$AA$5,$Z32)*$Z$2,0)</f>
        <v>0</v>
      </c>
      <c r="AB32" s="129" t="str">
        <f aca="false">IF(ISBLANK($A32),"",5+4*(I32+IF(AA32=0,0,VLOOKUP($A32,'Final Round'!$A$14:$K$18,COLUMN('Final Round'!$G$1),FALSE())))+8*(H32+IF(AA32=0,0,IF(VLOOKUP($A32,'Final Round'!$A$14:$K$18,COLUMN('Final Round'!$J$1),FALSE())=1,1,0)))+$AA32)</f>
        <v/>
      </c>
    </row>
    <row r="33" customFormat="false" ht="12.75" hidden="false" customHeight="false" outlineLevel="0" collapsed="false">
      <c r="A33" s="144"/>
      <c r="B33" s="130"/>
      <c r="C33" s="130"/>
      <c r="D33" s="130"/>
      <c r="E33" s="131"/>
      <c r="F33" s="132" t="str">
        <f aca="false">IF(ISBLANK($A33),"",SUM(IF(ISNA(IF(VLOOKUP($A33,'Round 1'!$A$7:$J$306,COLUMN('Round 1'!$H$7),FALSE()),1,NA())),0,1),IF(ISNA(IF(VLOOKUP($A33,'Round 2'!$A$7:$J$306,COLUMN('Round 1'!$H$7),FALSE()),1,NA())),0,1),IF(ISNA(IF(VLOOKUP($A33,'Round 3'!$A$7:$J$306,COLUMN('Round 1'!$H$7),FALSE()),1,NA())),0,1),IF(ISNA(IF(VLOOKUP($A33,'Final Round'!$A$14:$K$18,1,FALSE()),1,NA())),0,1)))</f>
        <v/>
      </c>
      <c r="G33" s="133"/>
      <c r="H33" s="134" t="str">
        <f aca="false">IF(ISBLANK($A33),"",IF(ISERROR(VLOOKUP($A33,'Round 1'!$A$7:$I$306,COLUMN('Round 1'!$G$7),FALSE())),0,VLOOKUP($A33,'Round 1'!$A$7:$I$306,COLUMN('Round 1'!$G$7),FALSE()))+IF(ISERROR(VLOOKUP($A33,'Round 2'!$A$7:$I$306,COLUMN('Round 2'!$G$7),FALSE())),0,VLOOKUP($A33,'Round 2'!$A$7:$I$306,COLUMN('Round 2'!$G$7),FALSE()))+IF(ISERROR(VLOOKUP($A33,'Round 3'!$A$7:$I$306,COLUMN('Round 3'!$G$7),FALSE())),0,VLOOKUP($A33,'Round 3'!$A$7:$I$306,COLUMN('Round 3'!$G$7),FALSE())))</f>
        <v/>
      </c>
      <c r="I33" s="134" t="str">
        <f aca="false">IF(ISBLANK($A33),"",IF(ISERROR(VLOOKUP($A33,'Round 1'!$A$7:$I$306,COLUMN('Round 1'!$F$7),FALSE())),0,VLOOKUP($A33,'Round 1'!$A$7:$I$306,COLUMN('Round 1'!$F$7),FALSE()))+IF(ISERROR(VLOOKUP($A33,'Round 2'!$A$7:$I$306,COLUMN('Round 2'!$F$7),FALSE())),0,VLOOKUP($A33,'Round 2'!$A$7:$I$306,COLUMN('Round 2'!$F$7),FALSE()))+IF(ISERROR(VLOOKUP($A33,'Round 3'!$A$7:$I$306,COLUMN('Round 3'!$F$7),FALSE())),0,VLOOKUP($A33,'Round 3'!$A$7:$I$306,COLUMN('Round 3'!$F$7),FALSE())))</f>
        <v/>
      </c>
      <c r="J33" s="135" t="str">
        <f aca="false">IF(ISBLANK($A33),"",IF(ISERROR(VLOOKUP($A33,'Round 1'!$A$7:$I$306,COLUMN('Round 1'!$H$7),FALSE())),0,VLOOKUP($A33,'Round 1'!$A$7:$I$306,COLUMN('Round 1'!$H$7),FALSE()))+IF(ISERROR(VLOOKUP($A33,'Round 2'!$A$7:$I$306,COLUMN('Round 2'!$H$7),FALSE())),0,VLOOKUP($A33,'Round 2'!$A$7:$I$306,COLUMN('Round 2'!$H$7),FALSE()))+IF(ISERROR(VLOOKUP($A33,'Round 3'!$A$7:$I$306,COLUMN('Round 3'!$H$7),FALSE())),0,VLOOKUP($A33,'Round 3'!$A$7:$I$306,COLUMN('Round 3'!$H$7),FALSE())))</f>
        <v/>
      </c>
      <c r="K33" s="134" t="str">
        <f aca="false">IF(ISBLANK(A33),"",RANK(P33,$P$7:$P$306))</f>
        <v/>
      </c>
      <c r="L33" s="136" t="str">
        <f aca="false">IF(ISBLANK($G33),IF($K33&gt;5,"",IF(AND(ISNA(MATCH(K33+1,$K$7:$K$306,0)),$K33&lt;$A$4),"TIE","")),"DQ")</f>
        <v/>
      </c>
      <c r="M33" s="137"/>
      <c r="N33" s="138" t="str">
        <f aca="false">IF(ISBLANK($G33),$R33,"DQ")</f>
        <v/>
      </c>
      <c r="O33" s="40" t="str">
        <f aca="false">IF(ISBLANK(A33),"",$H33*$O$6+$I33)</f>
        <v/>
      </c>
      <c r="P33" s="40" t="str">
        <f aca="false">IF(ISBLANK(A33),"",$O33*10*$P$6+$J33)</f>
        <v/>
      </c>
      <c r="Q33" s="40" t="n">
        <f aca="false">IF(ISBLANK($G33),IF(ISBLANK($A33),-10,$P33*$Q$6+IF($M33&gt;0,$Q$6-1-$M33,0)),-1)</f>
        <v>-10</v>
      </c>
      <c r="R33" s="40" t="str">
        <f aca="false">IF(ISBLANK($A33),"",RANK($Q33,$Q$7:$Q$306))</f>
        <v/>
      </c>
      <c r="S33" s="40" t="str">
        <f aca="false">IF(ISNA(MATCH($R33+1,$R$7:$R$306,0)),IF($R33=MAX($A$7:$A$306),$R33,-1),$R33)</f>
        <v/>
      </c>
      <c r="T33" s="40" t="n">
        <f aca="false">$A33</f>
        <v>0</v>
      </c>
      <c r="U33" s="138" t="str">
        <f aca="false">IF(N('Final Round'!$J$14)&gt;0,IF(ISBLANK($A33),"",IF($N33&gt;5,$N33,VLOOKUP($A33,'Final Round'!$A$14:$K$18,COLUMN('Final Round'!$J$1),FALSE()))),"")</f>
        <v/>
      </c>
      <c r="V33" s="40" t="str">
        <f aca="false">IF(ISNUMBER($U33),$U33,$R33)</f>
        <v/>
      </c>
      <c r="W33" s="40" t="str">
        <f aca="false">IF(ISBLANK($A33),"",($V$6-$V33)*$W$6+$W$6-$A33)</f>
        <v/>
      </c>
      <c r="X33" s="40" t="str">
        <f aca="false">IF(ISBLANK($A33),"",RANK($W33,$W$7:$W$306))</f>
        <v/>
      </c>
      <c r="Y33" s="40" t="n">
        <f aca="false">$A33</f>
        <v>0</v>
      </c>
      <c r="Z33" s="40" t="str">
        <f aca="false">IF($U33="",$N33,$U33)</f>
        <v/>
      </c>
      <c r="AA33" s="40" t="n">
        <f aca="false">IF($U33&lt;6,INDEX($AA$1:$AA$5,$Z33)*$Z$2,0)</f>
        <v>0</v>
      </c>
      <c r="AB33" s="139" t="str">
        <f aca="false">IF(ISBLANK($A33),"",5+4*(I33+IF(AA33=0,0,VLOOKUP($A33,'Final Round'!$A$14:$K$18,COLUMN('Final Round'!$G$1),FALSE())))+8*(H33+IF(AA33=0,0,IF(VLOOKUP($A33,'Final Round'!$A$14:$K$18,COLUMN('Final Round'!$J$1),FALSE())=1,1,0)))+$AA33)</f>
        <v/>
      </c>
    </row>
    <row r="34" customFormat="false" ht="12.75" hidden="false" customHeight="false" outlineLevel="0" collapsed="false">
      <c r="A34" s="140"/>
      <c r="B34" s="120"/>
      <c r="C34" s="120"/>
      <c r="D34" s="120"/>
      <c r="E34" s="121"/>
      <c r="F34" s="122" t="str">
        <f aca="false">IF(ISBLANK($A34),"",SUM(IF(ISNA(IF(VLOOKUP($A34,'Round 1'!$A$7:$J$306,COLUMN('Round 1'!$H$7),FALSE()),1,NA())),0,1),IF(ISNA(IF(VLOOKUP($A34,'Round 2'!$A$7:$J$306,COLUMN('Round 1'!$H$7),FALSE()),1,NA())),0,1),IF(ISNA(IF(VLOOKUP($A34,'Round 3'!$A$7:$J$306,COLUMN('Round 1'!$H$7),FALSE()),1,NA())),0,1),IF(ISNA(IF(VLOOKUP($A34,'Final Round'!$A$14:$K$18,1,FALSE()),1,NA())),0,1)))</f>
        <v/>
      </c>
      <c r="G34" s="123"/>
      <c r="H34" s="124" t="str">
        <f aca="false">IF(ISBLANK($A34),"",IF(ISERROR(VLOOKUP($A34,'Round 1'!$A$7:$I$306,COLUMN('Round 1'!$G$7),FALSE())),0,VLOOKUP($A34,'Round 1'!$A$7:$I$306,COLUMN('Round 1'!$G$7),FALSE()))+IF(ISERROR(VLOOKUP($A34,'Round 2'!$A$7:$I$306,COLUMN('Round 2'!$G$7),FALSE())),0,VLOOKUP($A34,'Round 2'!$A$7:$I$306,COLUMN('Round 2'!$G$7),FALSE()))+IF(ISERROR(VLOOKUP($A34,'Round 3'!$A$7:$I$306,COLUMN('Round 3'!$G$7),FALSE())),0,VLOOKUP($A34,'Round 3'!$A$7:$I$306,COLUMN('Round 3'!$G$7),FALSE())))</f>
        <v/>
      </c>
      <c r="I34" s="124" t="str">
        <f aca="false">IF(ISBLANK($A34),"",IF(ISERROR(VLOOKUP($A34,'Round 1'!$A$7:$I$306,COLUMN('Round 1'!$F$7),FALSE())),0,VLOOKUP($A34,'Round 1'!$A$7:$I$306,COLUMN('Round 1'!$F$7),FALSE()))+IF(ISERROR(VLOOKUP($A34,'Round 2'!$A$7:$I$306,COLUMN('Round 2'!$F$7),FALSE())),0,VLOOKUP($A34,'Round 2'!$A$7:$I$306,COLUMN('Round 2'!$F$7),FALSE()))+IF(ISERROR(VLOOKUP($A34,'Round 3'!$A$7:$I$306,COLUMN('Round 3'!$F$7),FALSE())),0,VLOOKUP($A34,'Round 3'!$A$7:$I$306,COLUMN('Round 3'!$F$7),FALSE())))</f>
        <v/>
      </c>
      <c r="J34" s="125" t="str">
        <f aca="false">IF(ISBLANK($A34),"",IF(ISERROR(VLOOKUP($A34,'Round 1'!$A$7:$I$306,COLUMN('Round 1'!$H$7),FALSE())),0,VLOOKUP($A34,'Round 1'!$A$7:$I$306,COLUMN('Round 1'!$H$7),FALSE()))+IF(ISERROR(VLOOKUP($A34,'Round 2'!$A$7:$I$306,COLUMN('Round 2'!$H$7),FALSE())),0,VLOOKUP($A34,'Round 2'!$A$7:$I$306,COLUMN('Round 2'!$H$7),FALSE()))+IF(ISERROR(VLOOKUP($A34,'Round 3'!$A$7:$I$306,COLUMN('Round 3'!$H$7),FALSE())),0,VLOOKUP($A34,'Round 3'!$A$7:$I$306,COLUMN('Round 3'!$H$7),FALSE())))</f>
        <v/>
      </c>
      <c r="K34" s="124" t="str">
        <f aca="false">IF(ISBLANK(A34),"",RANK(P34,$P$7:$P$306))</f>
        <v/>
      </c>
      <c r="L34" s="126" t="str">
        <f aca="false">IF(ISBLANK($G34),IF($K34&gt;5,"",IF(AND(ISNA(MATCH(K34+1,$K$7:$K$306,0)),$K34&lt;$A$4),"TIE","")),"DQ")</f>
        <v/>
      </c>
      <c r="M34" s="127"/>
      <c r="N34" s="128" t="str">
        <f aca="false">IF(ISBLANK($G34),$R34,"DQ")</f>
        <v/>
      </c>
      <c r="O34" s="40" t="str">
        <f aca="false">IF(ISBLANK(A34),"",$H34*$O$6+$I34)</f>
        <v/>
      </c>
      <c r="P34" s="40" t="str">
        <f aca="false">IF(ISBLANK(A34),"",$O34*10*$P$6+$J34)</f>
        <v/>
      </c>
      <c r="Q34" s="40" t="n">
        <f aca="false">IF(ISBLANK($G34),IF(ISBLANK($A34),-10,$P34*$Q$6+IF($M34&gt;0,$Q$6-1-$M34,0)),-1)</f>
        <v>-10</v>
      </c>
      <c r="R34" s="40" t="str">
        <f aca="false">IF(ISBLANK($A34),"",RANK($Q34,$Q$7:$Q$306))</f>
        <v/>
      </c>
      <c r="S34" s="40" t="str">
        <f aca="false">IF(ISNA(MATCH($R34+1,$R$7:$R$306,0)),IF($R34=MAX($A$7:$A$306),$R34,-1),$R34)</f>
        <v/>
      </c>
      <c r="T34" s="40" t="n">
        <f aca="false">$A34</f>
        <v>0</v>
      </c>
      <c r="U34" s="128" t="str">
        <f aca="false">IF(N('Final Round'!$J$14)&gt;0,IF(ISBLANK($A34),"",IF($N34&gt;5,$N34,VLOOKUP($A34,'Final Round'!$A$14:$K$18,COLUMN('Final Round'!$J$1),FALSE()))),"")</f>
        <v/>
      </c>
      <c r="V34" s="40" t="str">
        <f aca="false">IF(ISNUMBER($U34),$U34,$R34)</f>
        <v/>
      </c>
      <c r="W34" s="40" t="str">
        <f aca="false">IF(ISBLANK($A34),"",($V$6-$V34)*$W$6+$W$6-$A34)</f>
        <v/>
      </c>
      <c r="X34" s="40" t="str">
        <f aca="false">IF(ISBLANK($A34),"",RANK($W34,$W$7:$W$306))</f>
        <v/>
      </c>
      <c r="Y34" s="40" t="n">
        <f aca="false">$A34</f>
        <v>0</v>
      </c>
      <c r="Z34" s="40" t="str">
        <f aca="false">IF($U34="",$N34,$U34)</f>
        <v/>
      </c>
      <c r="AA34" s="40" t="n">
        <f aca="false">IF($U34&lt;6,INDEX($AA$1:$AA$5,$Z34)*$Z$2,0)</f>
        <v>0</v>
      </c>
      <c r="AB34" s="129" t="str">
        <f aca="false">IF(ISBLANK($A34),"",5+4*(I34+IF(AA34=0,0,VLOOKUP($A34,'Final Round'!$A$14:$K$18,COLUMN('Final Round'!$G$1),FALSE())))+8*(H34+IF(AA34=0,0,IF(VLOOKUP($A34,'Final Round'!$A$14:$K$18,COLUMN('Final Round'!$J$1),FALSE())=1,1,0)))+$AA34)</f>
        <v/>
      </c>
    </row>
    <row r="35" customFormat="false" ht="12.75" hidden="false" customHeight="false" outlineLevel="0" collapsed="false">
      <c r="A35" s="144"/>
      <c r="B35" s="130"/>
      <c r="C35" s="130"/>
      <c r="D35" s="130"/>
      <c r="E35" s="131"/>
      <c r="F35" s="132" t="str">
        <f aca="false">IF(ISBLANK($A35),"",SUM(IF(ISNA(IF(VLOOKUP($A35,'Round 1'!$A$7:$J$306,COLUMN('Round 1'!$H$7),FALSE()),1,NA())),0,1),IF(ISNA(IF(VLOOKUP($A35,'Round 2'!$A$7:$J$306,COLUMN('Round 1'!$H$7),FALSE()),1,NA())),0,1),IF(ISNA(IF(VLOOKUP($A35,'Round 3'!$A$7:$J$306,COLUMN('Round 1'!$H$7),FALSE()),1,NA())),0,1),IF(ISNA(IF(VLOOKUP($A35,'Final Round'!$A$14:$K$18,1,FALSE()),1,NA())),0,1)))</f>
        <v/>
      </c>
      <c r="G35" s="133"/>
      <c r="H35" s="134" t="str">
        <f aca="false">IF(ISBLANK($A35),"",IF(ISERROR(VLOOKUP($A35,'Round 1'!$A$7:$I$306,COLUMN('Round 1'!$G$7),FALSE())),0,VLOOKUP($A35,'Round 1'!$A$7:$I$306,COLUMN('Round 1'!$G$7),FALSE()))+IF(ISERROR(VLOOKUP($A35,'Round 2'!$A$7:$I$306,COLUMN('Round 2'!$G$7),FALSE())),0,VLOOKUP($A35,'Round 2'!$A$7:$I$306,COLUMN('Round 2'!$G$7),FALSE()))+IF(ISERROR(VLOOKUP($A35,'Round 3'!$A$7:$I$306,COLUMN('Round 3'!$G$7),FALSE())),0,VLOOKUP($A35,'Round 3'!$A$7:$I$306,COLUMN('Round 3'!$G$7),FALSE())))</f>
        <v/>
      </c>
      <c r="I35" s="134" t="str">
        <f aca="false">IF(ISBLANK($A35),"",IF(ISERROR(VLOOKUP($A35,'Round 1'!$A$7:$I$306,COLUMN('Round 1'!$F$7),FALSE())),0,VLOOKUP($A35,'Round 1'!$A$7:$I$306,COLUMN('Round 1'!$F$7),FALSE()))+IF(ISERROR(VLOOKUP($A35,'Round 2'!$A$7:$I$306,COLUMN('Round 2'!$F$7),FALSE())),0,VLOOKUP($A35,'Round 2'!$A$7:$I$306,COLUMN('Round 2'!$F$7),FALSE()))+IF(ISERROR(VLOOKUP($A35,'Round 3'!$A$7:$I$306,COLUMN('Round 3'!$F$7),FALSE())),0,VLOOKUP($A35,'Round 3'!$A$7:$I$306,COLUMN('Round 3'!$F$7),FALSE())))</f>
        <v/>
      </c>
      <c r="J35" s="135" t="str">
        <f aca="false">IF(ISBLANK($A35),"",IF(ISERROR(VLOOKUP($A35,'Round 1'!$A$7:$I$306,COLUMN('Round 1'!$H$7),FALSE())),0,VLOOKUP($A35,'Round 1'!$A$7:$I$306,COLUMN('Round 1'!$H$7),FALSE()))+IF(ISERROR(VLOOKUP($A35,'Round 2'!$A$7:$I$306,COLUMN('Round 2'!$H$7),FALSE())),0,VLOOKUP($A35,'Round 2'!$A$7:$I$306,COLUMN('Round 2'!$H$7),FALSE()))+IF(ISERROR(VLOOKUP($A35,'Round 3'!$A$7:$I$306,COLUMN('Round 3'!$H$7),FALSE())),0,VLOOKUP($A35,'Round 3'!$A$7:$I$306,COLUMN('Round 3'!$H$7),FALSE())))</f>
        <v/>
      </c>
      <c r="K35" s="134" t="str">
        <f aca="false">IF(ISBLANK(A35),"",RANK(P35,$P$7:$P$306))</f>
        <v/>
      </c>
      <c r="L35" s="136" t="str">
        <f aca="false">IF(ISBLANK($G35),IF($K35&gt;5,"",IF(AND(ISNA(MATCH(K35+1,$K$7:$K$306,0)),$K35&lt;$A$4),"TIE","")),"DQ")</f>
        <v/>
      </c>
      <c r="M35" s="137"/>
      <c r="N35" s="138" t="str">
        <f aca="false">IF(ISBLANK($G35),$R35,"DQ")</f>
        <v/>
      </c>
      <c r="O35" s="40" t="str">
        <f aca="false">IF(ISBLANK(A35),"",$H35*$O$6+$I35)</f>
        <v/>
      </c>
      <c r="P35" s="40" t="str">
        <f aca="false">IF(ISBLANK(A35),"",$O35*10*$P$6+$J35)</f>
        <v/>
      </c>
      <c r="Q35" s="40" t="n">
        <f aca="false">IF(ISBLANK($G35),IF(ISBLANK($A35),-10,$P35*$Q$6+IF($M35&gt;0,$Q$6-1-$M35,0)),-1)</f>
        <v>-10</v>
      </c>
      <c r="R35" s="40" t="str">
        <f aca="false">IF(ISBLANK($A35),"",RANK($Q35,$Q$7:$Q$306))</f>
        <v/>
      </c>
      <c r="S35" s="40" t="str">
        <f aca="false">IF(ISNA(MATCH($R35+1,$R$7:$R$306,0)),IF($R35=MAX($A$7:$A$306),$R35,-1),$R35)</f>
        <v/>
      </c>
      <c r="T35" s="40" t="n">
        <f aca="false">$A35</f>
        <v>0</v>
      </c>
      <c r="U35" s="138" t="str">
        <f aca="false">IF(N('Final Round'!$J$14)&gt;0,IF(ISBLANK($A35),"",IF($N35&gt;5,$N35,VLOOKUP($A35,'Final Round'!$A$14:$K$18,COLUMN('Final Round'!$J$1),FALSE()))),"")</f>
        <v/>
      </c>
      <c r="V35" s="40" t="str">
        <f aca="false">IF(ISNUMBER($U35),$U35,$R35)</f>
        <v/>
      </c>
      <c r="W35" s="40" t="str">
        <f aca="false">IF(ISBLANK($A35),"",($V$6-$V35)*$W$6+$W$6-$A35)</f>
        <v/>
      </c>
      <c r="X35" s="40" t="str">
        <f aca="false">IF(ISBLANK($A35),"",RANK($W35,$W$7:$W$306))</f>
        <v/>
      </c>
      <c r="Y35" s="40" t="n">
        <f aca="false">$A35</f>
        <v>0</v>
      </c>
      <c r="Z35" s="40" t="str">
        <f aca="false">IF($U35="",$N35,$U35)</f>
        <v/>
      </c>
      <c r="AA35" s="40" t="n">
        <f aca="false">IF($U35&lt;6,INDEX($AA$1:$AA$5,$Z35)*$Z$2,0)</f>
        <v>0</v>
      </c>
      <c r="AB35" s="139" t="str">
        <f aca="false">IF(ISBLANK($A35),"",5+4*(I35+IF(AA35=0,0,VLOOKUP($A35,'Final Round'!$A$14:$K$18,COLUMN('Final Round'!$G$1),FALSE())))+8*(H35+IF(AA35=0,0,IF(VLOOKUP($A35,'Final Round'!$A$14:$K$18,COLUMN('Final Round'!$J$1),FALSE())=1,1,0)))+$AA35)</f>
        <v/>
      </c>
    </row>
    <row r="36" customFormat="false" ht="12.75" hidden="false" customHeight="false" outlineLevel="0" collapsed="false">
      <c r="A36" s="140"/>
      <c r="B36" s="120"/>
      <c r="C36" s="120"/>
      <c r="D36" s="120"/>
      <c r="E36" s="121"/>
      <c r="F36" s="122" t="str">
        <f aca="false">IF(ISBLANK($A36),"",SUM(IF(ISNA(IF(VLOOKUP($A36,'Round 1'!$A$7:$J$306,COLUMN('Round 1'!$H$7),FALSE()),1,NA())),0,1),IF(ISNA(IF(VLOOKUP($A36,'Round 2'!$A$7:$J$306,COLUMN('Round 1'!$H$7),FALSE()),1,NA())),0,1),IF(ISNA(IF(VLOOKUP($A36,'Round 3'!$A$7:$J$306,COLUMN('Round 1'!$H$7),FALSE()),1,NA())),0,1),IF(ISNA(IF(VLOOKUP($A36,'Final Round'!$A$14:$K$18,1,FALSE()),1,NA())),0,1)))</f>
        <v/>
      </c>
      <c r="G36" s="123"/>
      <c r="H36" s="124" t="str">
        <f aca="false">IF(ISBLANK($A36),"",IF(ISERROR(VLOOKUP($A36,'Round 1'!$A$7:$I$306,COLUMN('Round 1'!$G$7),FALSE())),0,VLOOKUP($A36,'Round 1'!$A$7:$I$306,COLUMN('Round 1'!$G$7),FALSE()))+IF(ISERROR(VLOOKUP($A36,'Round 2'!$A$7:$I$306,COLUMN('Round 2'!$G$7),FALSE())),0,VLOOKUP($A36,'Round 2'!$A$7:$I$306,COLUMN('Round 2'!$G$7),FALSE()))+IF(ISERROR(VLOOKUP($A36,'Round 3'!$A$7:$I$306,COLUMN('Round 3'!$G$7),FALSE())),0,VLOOKUP($A36,'Round 3'!$A$7:$I$306,COLUMN('Round 3'!$G$7),FALSE())))</f>
        <v/>
      </c>
      <c r="I36" s="124" t="str">
        <f aca="false">IF(ISBLANK($A36),"",IF(ISERROR(VLOOKUP($A36,'Round 1'!$A$7:$I$306,COLUMN('Round 1'!$F$7),FALSE())),0,VLOOKUP($A36,'Round 1'!$A$7:$I$306,COLUMN('Round 1'!$F$7),FALSE()))+IF(ISERROR(VLOOKUP($A36,'Round 2'!$A$7:$I$306,COLUMN('Round 2'!$F$7),FALSE())),0,VLOOKUP($A36,'Round 2'!$A$7:$I$306,COLUMN('Round 2'!$F$7),FALSE()))+IF(ISERROR(VLOOKUP($A36,'Round 3'!$A$7:$I$306,COLUMN('Round 3'!$F$7),FALSE())),0,VLOOKUP($A36,'Round 3'!$A$7:$I$306,COLUMN('Round 3'!$F$7),FALSE())))</f>
        <v/>
      </c>
      <c r="J36" s="125" t="str">
        <f aca="false">IF(ISBLANK($A36),"",IF(ISERROR(VLOOKUP($A36,'Round 1'!$A$7:$I$306,COLUMN('Round 1'!$H$7),FALSE())),0,VLOOKUP($A36,'Round 1'!$A$7:$I$306,COLUMN('Round 1'!$H$7),FALSE()))+IF(ISERROR(VLOOKUP($A36,'Round 2'!$A$7:$I$306,COLUMN('Round 2'!$H$7),FALSE())),0,VLOOKUP($A36,'Round 2'!$A$7:$I$306,COLUMN('Round 2'!$H$7),FALSE()))+IF(ISERROR(VLOOKUP($A36,'Round 3'!$A$7:$I$306,COLUMN('Round 3'!$H$7),FALSE())),0,VLOOKUP($A36,'Round 3'!$A$7:$I$306,COLUMN('Round 3'!$H$7),FALSE())))</f>
        <v/>
      </c>
      <c r="K36" s="124" t="str">
        <f aca="false">IF(ISBLANK(A36),"",RANK(P36,$P$7:$P$306))</f>
        <v/>
      </c>
      <c r="L36" s="126" t="str">
        <f aca="false">IF(ISBLANK($G36),IF($K36&gt;5,"",IF(AND(ISNA(MATCH(K36+1,$K$7:$K$306,0)),$K36&lt;$A$4),"TIE","")),"DQ")</f>
        <v/>
      </c>
      <c r="M36" s="127"/>
      <c r="N36" s="128" t="str">
        <f aca="false">IF(ISBLANK($G36),$R36,"DQ")</f>
        <v/>
      </c>
      <c r="O36" s="40" t="str">
        <f aca="false">IF(ISBLANK(A36),"",$H36*$O$6+$I36)</f>
        <v/>
      </c>
      <c r="P36" s="40" t="str">
        <f aca="false">IF(ISBLANK(A36),"",$O36*10*$P$6+$J36)</f>
        <v/>
      </c>
      <c r="Q36" s="40" t="n">
        <f aca="false">IF(ISBLANK($G36),IF(ISBLANK($A36),-10,$P36*$Q$6+IF($M36&gt;0,$Q$6-1-$M36,0)),-1)</f>
        <v>-10</v>
      </c>
      <c r="R36" s="40" t="str">
        <f aca="false">IF(ISBLANK($A36),"",RANK($Q36,$Q$7:$Q$306))</f>
        <v/>
      </c>
      <c r="S36" s="40" t="str">
        <f aca="false">IF(ISNA(MATCH($R36+1,$R$7:$R$306,0)),IF($R36=MAX($A$7:$A$306),$R36,-1),$R36)</f>
        <v/>
      </c>
      <c r="T36" s="40" t="n">
        <f aca="false">$A36</f>
        <v>0</v>
      </c>
      <c r="U36" s="128" t="str">
        <f aca="false">IF(N('Final Round'!$J$14)&gt;0,IF(ISBLANK($A36),"",IF($N36&gt;5,$N36,VLOOKUP($A36,'Final Round'!$A$14:$K$18,COLUMN('Final Round'!$J$1),FALSE()))),"")</f>
        <v/>
      </c>
      <c r="V36" s="40" t="str">
        <f aca="false">IF(ISNUMBER($U36),$U36,$R36)</f>
        <v/>
      </c>
      <c r="W36" s="40" t="str">
        <f aca="false">IF(ISBLANK($A36),"",($V$6-$V36)*$W$6+$W$6-$A36)</f>
        <v/>
      </c>
      <c r="X36" s="40" t="str">
        <f aca="false">IF(ISBLANK($A36),"",RANK($W36,$W$7:$W$306))</f>
        <v/>
      </c>
      <c r="Y36" s="40" t="n">
        <f aca="false">$A36</f>
        <v>0</v>
      </c>
      <c r="Z36" s="40" t="str">
        <f aca="false">IF($U36="",$N36,$U36)</f>
        <v/>
      </c>
      <c r="AA36" s="40" t="n">
        <f aca="false">IF($U36&lt;6,INDEX($AA$1:$AA$5,$Z36)*$Z$2,0)</f>
        <v>0</v>
      </c>
      <c r="AB36" s="129" t="str">
        <f aca="false">IF(ISBLANK($A36),"",5+4*(I36+IF(AA36=0,0,VLOOKUP($A36,'Final Round'!$A$14:$K$18,COLUMN('Final Round'!$G$1),FALSE())))+8*(H36+IF(AA36=0,0,IF(VLOOKUP($A36,'Final Round'!$A$14:$K$18,COLUMN('Final Round'!$J$1),FALSE())=1,1,0)))+$AA36)</f>
        <v/>
      </c>
    </row>
    <row r="37" customFormat="false" ht="12.75" hidden="false" customHeight="false" outlineLevel="0" collapsed="false">
      <c r="A37" s="144"/>
      <c r="B37" s="130"/>
      <c r="C37" s="130"/>
      <c r="D37" s="130"/>
      <c r="E37" s="131"/>
      <c r="F37" s="132" t="str">
        <f aca="false">IF(ISBLANK($A37),"",SUM(IF(ISNA(IF(VLOOKUP($A37,'Round 1'!$A$7:$J$306,COLUMN('Round 1'!$H$7),FALSE()),1,NA())),0,1),IF(ISNA(IF(VLOOKUP($A37,'Round 2'!$A$7:$J$306,COLUMN('Round 1'!$H$7),FALSE()),1,NA())),0,1),IF(ISNA(IF(VLOOKUP($A37,'Round 3'!$A$7:$J$306,COLUMN('Round 1'!$H$7),FALSE()),1,NA())),0,1),IF(ISNA(IF(VLOOKUP($A37,'Final Round'!$A$14:$K$18,1,FALSE()),1,NA())),0,1)))</f>
        <v/>
      </c>
      <c r="G37" s="133"/>
      <c r="H37" s="134" t="str">
        <f aca="false">IF(ISBLANK($A37),"",IF(ISERROR(VLOOKUP($A37,'Round 1'!$A$7:$I$306,COLUMN('Round 1'!$G$7),FALSE())),0,VLOOKUP($A37,'Round 1'!$A$7:$I$306,COLUMN('Round 1'!$G$7),FALSE()))+IF(ISERROR(VLOOKUP($A37,'Round 2'!$A$7:$I$306,COLUMN('Round 2'!$G$7),FALSE())),0,VLOOKUP($A37,'Round 2'!$A$7:$I$306,COLUMN('Round 2'!$G$7),FALSE()))+IF(ISERROR(VLOOKUP($A37,'Round 3'!$A$7:$I$306,COLUMN('Round 3'!$G$7),FALSE())),0,VLOOKUP($A37,'Round 3'!$A$7:$I$306,COLUMN('Round 3'!$G$7),FALSE())))</f>
        <v/>
      </c>
      <c r="I37" s="134" t="str">
        <f aca="false">IF(ISBLANK($A37),"",IF(ISERROR(VLOOKUP($A37,'Round 1'!$A$7:$I$306,COLUMN('Round 1'!$F$7),FALSE())),0,VLOOKUP($A37,'Round 1'!$A$7:$I$306,COLUMN('Round 1'!$F$7),FALSE()))+IF(ISERROR(VLOOKUP($A37,'Round 2'!$A$7:$I$306,COLUMN('Round 2'!$F$7),FALSE())),0,VLOOKUP($A37,'Round 2'!$A$7:$I$306,COLUMN('Round 2'!$F$7),FALSE()))+IF(ISERROR(VLOOKUP($A37,'Round 3'!$A$7:$I$306,COLUMN('Round 3'!$F$7),FALSE())),0,VLOOKUP($A37,'Round 3'!$A$7:$I$306,COLUMN('Round 3'!$F$7),FALSE())))</f>
        <v/>
      </c>
      <c r="J37" s="135" t="str">
        <f aca="false">IF(ISBLANK($A37),"",IF(ISERROR(VLOOKUP($A37,'Round 1'!$A$7:$I$306,COLUMN('Round 1'!$H$7),FALSE())),0,VLOOKUP($A37,'Round 1'!$A$7:$I$306,COLUMN('Round 1'!$H$7),FALSE()))+IF(ISERROR(VLOOKUP($A37,'Round 2'!$A$7:$I$306,COLUMN('Round 2'!$H$7),FALSE())),0,VLOOKUP($A37,'Round 2'!$A$7:$I$306,COLUMN('Round 2'!$H$7),FALSE()))+IF(ISERROR(VLOOKUP($A37,'Round 3'!$A$7:$I$306,COLUMN('Round 3'!$H$7),FALSE())),0,VLOOKUP($A37,'Round 3'!$A$7:$I$306,COLUMN('Round 3'!$H$7),FALSE())))</f>
        <v/>
      </c>
      <c r="K37" s="134" t="str">
        <f aca="false">IF(ISBLANK(A37),"",RANK(P37,$P$7:$P$306))</f>
        <v/>
      </c>
      <c r="L37" s="136" t="str">
        <f aca="false">IF(ISBLANK($G37),IF($K37&gt;5,"",IF(AND(ISNA(MATCH(K37+1,$K$7:$K$306,0)),$K37&lt;$A$4),"TIE","")),"DQ")</f>
        <v/>
      </c>
      <c r="M37" s="137"/>
      <c r="N37" s="138" t="str">
        <f aca="false">IF(ISBLANK($G37),$R37,"DQ")</f>
        <v/>
      </c>
      <c r="O37" s="40" t="str">
        <f aca="false">IF(ISBLANK(A37),"",$H37*$O$6+$I37)</f>
        <v/>
      </c>
      <c r="P37" s="40" t="str">
        <f aca="false">IF(ISBLANK(A37),"",$O37*10*$P$6+$J37)</f>
        <v/>
      </c>
      <c r="Q37" s="40" t="n">
        <f aca="false">IF(ISBLANK($G37),IF(ISBLANK($A37),-10,$P37*$Q$6+IF($M37&gt;0,$Q$6-1-$M37,0)),-1)</f>
        <v>-10</v>
      </c>
      <c r="R37" s="40" t="str">
        <f aca="false">IF(ISBLANK($A37),"",RANK($Q37,$Q$7:$Q$306))</f>
        <v/>
      </c>
      <c r="S37" s="40" t="str">
        <f aca="false">IF(ISNA(MATCH($R37+1,$R$7:$R$306,0)),IF($R37=MAX($A$7:$A$306),$R37,-1),$R37)</f>
        <v/>
      </c>
      <c r="T37" s="40" t="n">
        <f aca="false">$A37</f>
        <v>0</v>
      </c>
      <c r="U37" s="138" t="str">
        <f aca="false">IF(N('Final Round'!$J$14)&gt;0,IF(ISBLANK($A37),"",IF($N37&gt;5,$N37,VLOOKUP($A37,'Final Round'!$A$14:$K$18,COLUMN('Final Round'!$J$1),FALSE()))),"")</f>
        <v/>
      </c>
      <c r="V37" s="40" t="str">
        <f aca="false">IF(ISNUMBER($U37),$U37,$R37)</f>
        <v/>
      </c>
      <c r="W37" s="40" t="str">
        <f aca="false">IF(ISBLANK($A37),"",($V$6-$V37)*$W$6+$W$6-$A37)</f>
        <v/>
      </c>
      <c r="X37" s="40" t="str">
        <f aca="false">IF(ISBLANK($A37),"",RANK($W37,$W$7:$W$306))</f>
        <v/>
      </c>
      <c r="Y37" s="40" t="n">
        <f aca="false">$A37</f>
        <v>0</v>
      </c>
      <c r="Z37" s="40" t="str">
        <f aca="false">IF($U37="",$N37,$U37)</f>
        <v/>
      </c>
      <c r="AA37" s="40" t="n">
        <f aca="false">IF($U37&lt;6,INDEX($AA$1:$AA$5,$Z37)*$Z$2,0)</f>
        <v>0</v>
      </c>
      <c r="AB37" s="139" t="str">
        <f aca="false">IF(ISBLANK($A37),"",5+4*(I37+IF(AA37=0,0,VLOOKUP($A37,'Final Round'!$A$14:$K$18,COLUMN('Final Round'!$G$1),FALSE())))+8*(H37+IF(AA37=0,0,IF(VLOOKUP($A37,'Final Round'!$A$14:$K$18,COLUMN('Final Round'!$J$1),FALSE())=1,1,0)))+$AA37)</f>
        <v/>
      </c>
    </row>
    <row r="38" customFormat="false" ht="12.75" hidden="false" customHeight="false" outlineLevel="0" collapsed="false">
      <c r="A38" s="140"/>
      <c r="B38" s="145"/>
      <c r="C38" s="145"/>
      <c r="D38" s="145"/>
      <c r="E38" s="121"/>
      <c r="F38" s="122" t="str">
        <f aca="false">IF(ISBLANK($A38),"",SUM(IF(ISNA(IF(VLOOKUP($A38,'Round 1'!$A$7:$J$306,COLUMN('Round 1'!$H$7),FALSE()),1,NA())),0,1),IF(ISNA(IF(VLOOKUP($A38,'Round 2'!$A$7:$J$306,COLUMN('Round 1'!$H$7),FALSE()),1,NA())),0,1),IF(ISNA(IF(VLOOKUP($A38,'Round 3'!$A$7:$J$306,COLUMN('Round 1'!$H$7),FALSE()),1,NA())),0,1),IF(ISNA(IF(VLOOKUP($A38,'Final Round'!$A$14:$K$18,1,FALSE()),1,NA())),0,1)))</f>
        <v/>
      </c>
      <c r="G38" s="123"/>
      <c r="H38" s="124" t="str">
        <f aca="false">IF(ISBLANK($A38),"",IF(ISERROR(VLOOKUP($A38,'Round 1'!$A$7:$I$306,COLUMN('Round 1'!$G$7),FALSE())),0,VLOOKUP($A38,'Round 1'!$A$7:$I$306,COLUMN('Round 1'!$G$7),FALSE()))+IF(ISERROR(VLOOKUP($A38,'Round 2'!$A$7:$I$306,COLUMN('Round 2'!$G$7),FALSE())),0,VLOOKUP($A38,'Round 2'!$A$7:$I$306,COLUMN('Round 2'!$G$7),FALSE()))+IF(ISERROR(VLOOKUP($A38,'Round 3'!$A$7:$I$306,COLUMN('Round 3'!$G$7),FALSE())),0,VLOOKUP($A38,'Round 3'!$A$7:$I$306,COLUMN('Round 3'!$G$7),FALSE())))</f>
        <v/>
      </c>
      <c r="I38" s="124" t="str">
        <f aca="false">IF(ISBLANK($A38),"",IF(ISERROR(VLOOKUP($A38,'Round 1'!$A$7:$I$306,COLUMN('Round 1'!$F$7),FALSE())),0,VLOOKUP($A38,'Round 1'!$A$7:$I$306,COLUMN('Round 1'!$F$7),FALSE()))+IF(ISERROR(VLOOKUP($A38,'Round 2'!$A$7:$I$306,COLUMN('Round 2'!$F$7),FALSE())),0,VLOOKUP($A38,'Round 2'!$A$7:$I$306,COLUMN('Round 2'!$F$7),FALSE()))+IF(ISERROR(VLOOKUP($A38,'Round 3'!$A$7:$I$306,COLUMN('Round 3'!$F$7),FALSE())),0,VLOOKUP($A38,'Round 3'!$A$7:$I$306,COLUMN('Round 3'!$F$7),FALSE())))</f>
        <v/>
      </c>
      <c r="J38" s="125" t="str">
        <f aca="false">IF(ISBLANK($A38),"",IF(ISERROR(VLOOKUP($A38,'Round 1'!$A$7:$I$306,COLUMN('Round 1'!$H$7),FALSE())),0,VLOOKUP($A38,'Round 1'!$A$7:$I$306,COLUMN('Round 1'!$H$7),FALSE()))+IF(ISERROR(VLOOKUP($A38,'Round 2'!$A$7:$I$306,COLUMN('Round 2'!$H$7),FALSE())),0,VLOOKUP($A38,'Round 2'!$A$7:$I$306,COLUMN('Round 2'!$H$7),FALSE()))+IF(ISERROR(VLOOKUP($A38,'Round 3'!$A$7:$I$306,COLUMN('Round 3'!$H$7),FALSE())),0,VLOOKUP($A38,'Round 3'!$A$7:$I$306,COLUMN('Round 3'!$H$7),FALSE())))</f>
        <v/>
      </c>
      <c r="K38" s="124" t="str">
        <f aca="false">IF(ISBLANK(A38),"",RANK(P38,$P$7:$P$306))</f>
        <v/>
      </c>
      <c r="L38" s="126" t="str">
        <f aca="false">IF(ISBLANK($G38),IF($K38&gt;5,"",IF(AND(ISNA(MATCH(K38+1,$K$7:$K$306,0)),$K38&lt;$A$4),"TIE","")),"DQ")</f>
        <v/>
      </c>
      <c r="M38" s="127"/>
      <c r="N38" s="128" t="str">
        <f aca="false">IF(ISBLANK($G38),$R38,"DQ")</f>
        <v/>
      </c>
      <c r="O38" s="40" t="str">
        <f aca="false">IF(ISBLANK(A38),"",$H38*$O$6+$I38)</f>
        <v/>
      </c>
      <c r="P38" s="40" t="str">
        <f aca="false">IF(ISBLANK(A38),"",$O38*10*$P$6+$J38)</f>
        <v/>
      </c>
      <c r="Q38" s="40" t="n">
        <f aca="false">IF(ISBLANK($G38),IF(ISBLANK($A38),-10,$P38*$Q$6+IF($M38&gt;0,$Q$6-1-$M38,0)),-1)</f>
        <v>-10</v>
      </c>
      <c r="R38" s="40" t="str">
        <f aca="false">IF(ISBLANK($A38),"",RANK($Q38,$Q$7:$Q$306))</f>
        <v/>
      </c>
      <c r="S38" s="40" t="str">
        <f aca="false">IF(ISNA(MATCH($R38+1,$R$7:$R$306,0)),IF($R38=MAX($A$7:$A$306),$R38,-1),$R38)</f>
        <v/>
      </c>
      <c r="T38" s="40" t="n">
        <f aca="false">$A38</f>
        <v>0</v>
      </c>
      <c r="U38" s="128" t="str">
        <f aca="false">IF(N('Final Round'!$J$14)&gt;0,IF(ISBLANK($A38),"",IF($N38&gt;5,$N38,VLOOKUP($A38,'Final Round'!$A$14:$K$18,COLUMN('Final Round'!$J$1),FALSE()))),"")</f>
        <v/>
      </c>
      <c r="V38" s="40" t="str">
        <f aca="false">IF(ISNUMBER($U38),$U38,$R38)</f>
        <v/>
      </c>
      <c r="W38" s="40" t="str">
        <f aca="false">IF(ISBLANK($A38),"",($V$6-$V38)*$W$6+$W$6-$A38)</f>
        <v/>
      </c>
      <c r="X38" s="40" t="str">
        <f aca="false">IF(ISBLANK($A38),"",RANK($W38,$W$7:$W$306))</f>
        <v/>
      </c>
      <c r="Y38" s="40" t="n">
        <f aca="false">$A38</f>
        <v>0</v>
      </c>
      <c r="Z38" s="40" t="str">
        <f aca="false">IF($U38="",$N38,$U38)</f>
        <v/>
      </c>
      <c r="AA38" s="40" t="n">
        <f aca="false">IF($U38&lt;6,INDEX($AA$1:$AA$5,$Z38)*$Z$2,0)</f>
        <v>0</v>
      </c>
      <c r="AB38" s="129" t="str">
        <f aca="false">IF(ISBLANK($A38),"",5+4*(I38+IF(AA38=0,0,VLOOKUP($A38,'Final Round'!$A$14:$K$18,COLUMN('Final Round'!$G$1),FALSE())))+8*(H38+IF(AA38=0,0,IF(VLOOKUP($A38,'Final Round'!$A$14:$K$18,COLUMN('Final Round'!$J$1),FALSE())=1,1,0)))+$AA38)</f>
        <v/>
      </c>
    </row>
    <row r="39" customFormat="false" ht="12.75" hidden="false" customHeight="false" outlineLevel="0" collapsed="false">
      <c r="A39" s="144"/>
      <c r="B39" s="130"/>
      <c r="C39" s="130"/>
      <c r="D39" s="130"/>
      <c r="E39" s="131"/>
      <c r="F39" s="132" t="str">
        <f aca="false">IF(ISBLANK($A39),"",SUM(IF(ISNA(IF(VLOOKUP($A39,'Round 1'!$A$7:$J$306,COLUMN('Round 1'!$H$7),FALSE()),1,NA())),0,1),IF(ISNA(IF(VLOOKUP($A39,'Round 2'!$A$7:$J$306,COLUMN('Round 1'!$H$7),FALSE()),1,NA())),0,1),IF(ISNA(IF(VLOOKUP($A39,'Round 3'!$A$7:$J$306,COLUMN('Round 1'!$H$7),FALSE()),1,NA())),0,1),IF(ISNA(IF(VLOOKUP($A39,'Final Round'!$A$14:$K$18,1,FALSE()),1,NA())),0,1)))</f>
        <v/>
      </c>
      <c r="G39" s="133"/>
      <c r="H39" s="134" t="str">
        <f aca="false">IF(ISBLANK($A39),"",IF(ISERROR(VLOOKUP($A39,'Round 1'!$A$7:$I$306,COLUMN('Round 1'!$G$7),FALSE())),0,VLOOKUP($A39,'Round 1'!$A$7:$I$306,COLUMN('Round 1'!$G$7),FALSE()))+IF(ISERROR(VLOOKUP($A39,'Round 2'!$A$7:$I$306,COLUMN('Round 2'!$G$7),FALSE())),0,VLOOKUP($A39,'Round 2'!$A$7:$I$306,COLUMN('Round 2'!$G$7),FALSE()))+IF(ISERROR(VLOOKUP($A39,'Round 3'!$A$7:$I$306,COLUMN('Round 3'!$G$7),FALSE())),0,VLOOKUP($A39,'Round 3'!$A$7:$I$306,COLUMN('Round 3'!$G$7),FALSE())))</f>
        <v/>
      </c>
      <c r="I39" s="134" t="str">
        <f aca="false">IF(ISBLANK($A39),"",IF(ISERROR(VLOOKUP($A39,'Round 1'!$A$7:$I$306,COLUMN('Round 1'!$F$7),FALSE())),0,VLOOKUP($A39,'Round 1'!$A$7:$I$306,COLUMN('Round 1'!$F$7),FALSE()))+IF(ISERROR(VLOOKUP($A39,'Round 2'!$A$7:$I$306,COLUMN('Round 2'!$F$7),FALSE())),0,VLOOKUP($A39,'Round 2'!$A$7:$I$306,COLUMN('Round 2'!$F$7),FALSE()))+IF(ISERROR(VLOOKUP($A39,'Round 3'!$A$7:$I$306,COLUMN('Round 3'!$F$7),FALSE())),0,VLOOKUP($A39,'Round 3'!$A$7:$I$306,COLUMN('Round 3'!$F$7),FALSE())))</f>
        <v/>
      </c>
      <c r="J39" s="135" t="str">
        <f aca="false">IF(ISBLANK($A39),"",IF(ISERROR(VLOOKUP($A39,'Round 1'!$A$7:$I$306,COLUMN('Round 1'!$H$7),FALSE())),0,VLOOKUP($A39,'Round 1'!$A$7:$I$306,COLUMN('Round 1'!$H$7),FALSE()))+IF(ISERROR(VLOOKUP($A39,'Round 2'!$A$7:$I$306,COLUMN('Round 2'!$H$7),FALSE())),0,VLOOKUP($A39,'Round 2'!$A$7:$I$306,COLUMN('Round 2'!$H$7),FALSE()))+IF(ISERROR(VLOOKUP($A39,'Round 3'!$A$7:$I$306,COLUMN('Round 3'!$H$7),FALSE())),0,VLOOKUP($A39,'Round 3'!$A$7:$I$306,COLUMN('Round 3'!$H$7),FALSE())))</f>
        <v/>
      </c>
      <c r="K39" s="134" t="str">
        <f aca="false">IF(ISBLANK(A39),"",RANK(P39,$P$7:$P$306))</f>
        <v/>
      </c>
      <c r="L39" s="136" t="str">
        <f aca="false">IF(ISBLANK($G39),IF($K39&gt;5,"",IF(AND(ISNA(MATCH(K39+1,$K$7:$K$306,0)),$K39&lt;$A$4),"TIE","")),"DQ")</f>
        <v/>
      </c>
      <c r="M39" s="137"/>
      <c r="N39" s="138" t="str">
        <f aca="false">IF(ISBLANK($G39),$R39,"DQ")</f>
        <v/>
      </c>
      <c r="O39" s="40" t="str">
        <f aca="false">IF(ISBLANK(A39),"",$H39*$O$6+$I39)</f>
        <v/>
      </c>
      <c r="P39" s="40" t="str">
        <f aca="false">IF(ISBLANK(A39),"",$O39*10*$P$6+$J39)</f>
        <v/>
      </c>
      <c r="Q39" s="40" t="n">
        <f aca="false">IF(ISBLANK($G39),IF(ISBLANK($A39),-10,$P39*$Q$6+IF($M39&gt;0,$Q$6-1-$M39,0)),-1)</f>
        <v>-10</v>
      </c>
      <c r="R39" s="40" t="str">
        <f aca="false">IF(ISBLANK($A39),"",RANK($Q39,$Q$7:$Q$306))</f>
        <v/>
      </c>
      <c r="S39" s="40" t="str">
        <f aca="false">IF(ISNA(MATCH($R39+1,$R$7:$R$306,0)),IF($R39=MAX($A$7:$A$306),$R39,-1),$R39)</f>
        <v/>
      </c>
      <c r="T39" s="40" t="n">
        <f aca="false">$A39</f>
        <v>0</v>
      </c>
      <c r="U39" s="138" t="str">
        <f aca="false">IF(N('Final Round'!$J$14)&gt;0,IF(ISBLANK($A39),"",IF($N39&gt;5,$N39,VLOOKUP($A39,'Final Round'!$A$14:$K$18,COLUMN('Final Round'!$J$1),FALSE()))),"")</f>
        <v/>
      </c>
      <c r="V39" s="40" t="str">
        <f aca="false">IF(ISNUMBER($U39),$U39,$R39)</f>
        <v/>
      </c>
      <c r="W39" s="40" t="str">
        <f aca="false">IF(ISBLANK($A39),"",($V$6-$V39)*$W$6+$W$6-$A39)</f>
        <v/>
      </c>
      <c r="X39" s="40" t="str">
        <f aca="false">IF(ISBLANK($A39),"",RANK($W39,$W$7:$W$306))</f>
        <v/>
      </c>
      <c r="Y39" s="40" t="n">
        <f aca="false">$A39</f>
        <v>0</v>
      </c>
      <c r="Z39" s="40" t="str">
        <f aca="false">IF($U39="",$N39,$U39)</f>
        <v/>
      </c>
      <c r="AA39" s="40" t="n">
        <f aca="false">IF($U39&lt;6,INDEX($AA$1:$AA$5,$Z39)*$Z$2,0)</f>
        <v>0</v>
      </c>
      <c r="AB39" s="139" t="str">
        <f aca="false">IF(ISBLANK($A39),"",5+4*(I39+IF(AA39=0,0,VLOOKUP($A39,'Final Round'!$A$14:$K$18,COLUMN('Final Round'!$G$1),FALSE())))+8*(H39+IF(AA39=0,0,IF(VLOOKUP($A39,'Final Round'!$A$14:$K$18,COLUMN('Final Round'!$J$1),FALSE())=1,1,0)))+$AA39)</f>
        <v/>
      </c>
    </row>
    <row r="40" customFormat="false" ht="12.75" hidden="false" customHeight="false" outlineLevel="0" collapsed="false">
      <c r="A40" s="140"/>
      <c r="B40" s="120"/>
      <c r="C40" s="120"/>
      <c r="D40" s="120"/>
      <c r="E40" s="121"/>
      <c r="F40" s="122" t="str">
        <f aca="false">IF(ISBLANK($A40),"",SUM(IF(ISNA(IF(VLOOKUP($A40,'Round 1'!$A$7:$J$306,COLUMN('Round 1'!$H$7),FALSE()),1,NA())),0,1),IF(ISNA(IF(VLOOKUP($A40,'Round 2'!$A$7:$J$306,COLUMN('Round 1'!$H$7),FALSE()),1,NA())),0,1),IF(ISNA(IF(VLOOKUP($A40,'Round 3'!$A$7:$J$306,COLUMN('Round 1'!$H$7),FALSE()),1,NA())),0,1),IF(ISNA(IF(VLOOKUP($A40,'Final Round'!$A$14:$K$18,1,FALSE()),1,NA())),0,1)))</f>
        <v/>
      </c>
      <c r="G40" s="123"/>
      <c r="H40" s="124" t="str">
        <f aca="false">IF(ISBLANK($A40),"",IF(ISERROR(VLOOKUP($A40,'Round 1'!$A$7:$I$306,COLUMN('Round 1'!$G$7),FALSE())),0,VLOOKUP($A40,'Round 1'!$A$7:$I$306,COLUMN('Round 1'!$G$7),FALSE()))+IF(ISERROR(VLOOKUP($A40,'Round 2'!$A$7:$I$306,COLUMN('Round 2'!$G$7),FALSE())),0,VLOOKUP($A40,'Round 2'!$A$7:$I$306,COLUMN('Round 2'!$G$7),FALSE()))+IF(ISERROR(VLOOKUP($A40,'Round 3'!$A$7:$I$306,COLUMN('Round 3'!$G$7),FALSE())),0,VLOOKUP($A40,'Round 3'!$A$7:$I$306,COLUMN('Round 3'!$G$7),FALSE())))</f>
        <v/>
      </c>
      <c r="I40" s="124" t="str">
        <f aca="false">IF(ISBLANK($A40),"",IF(ISERROR(VLOOKUP($A40,'Round 1'!$A$7:$I$306,COLUMN('Round 1'!$F$7),FALSE())),0,VLOOKUP($A40,'Round 1'!$A$7:$I$306,COLUMN('Round 1'!$F$7),FALSE()))+IF(ISERROR(VLOOKUP($A40,'Round 2'!$A$7:$I$306,COLUMN('Round 2'!$F$7),FALSE())),0,VLOOKUP($A40,'Round 2'!$A$7:$I$306,COLUMN('Round 2'!$F$7),FALSE()))+IF(ISERROR(VLOOKUP($A40,'Round 3'!$A$7:$I$306,COLUMN('Round 3'!$F$7),FALSE())),0,VLOOKUP($A40,'Round 3'!$A$7:$I$306,COLUMN('Round 3'!$F$7),FALSE())))</f>
        <v/>
      </c>
      <c r="J40" s="125" t="str">
        <f aca="false">IF(ISBLANK($A40),"",IF(ISERROR(VLOOKUP($A40,'Round 1'!$A$7:$I$306,COLUMN('Round 1'!$H$7),FALSE())),0,VLOOKUP($A40,'Round 1'!$A$7:$I$306,COLUMN('Round 1'!$H$7),FALSE()))+IF(ISERROR(VLOOKUP($A40,'Round 2'!$A$7:$I$306,COLUMN('Round 2'!$H$7),FALSE())),0,VLOOKUP($A40,'Round 2'!$A$7:$I$306,COLUMN('Round 2'!$H$7),FALSE()))+IF(ISERROR(VLOOKUP($A40,'Round 3'!$A$7:$I$306,COLUMN('Round 3'!$H$7),FALSE())),0,VLOOKUP($A40,'Round 3'!$A$7:$I$306,COLUMN('Round 3'!$H$7),FALSE())))</f>
        <v/>
      </c>
      <c r="K40" s="124" t="str">
        <f aca="false">IF(ISBLANK(A40),"",RANK(P40,$P$7:$P$306))</f>
        <v/>
      </c>
      <c r="L40" s="126" t="str">
        <f aca="false">IF(ISBLANK($G40),IF($K40&gt;5,"",IF(AND(ISNA(MATCH(K40+1,$K$7:$K$306,0)),$K40&lt;$A$4),"TIE","")),"DQ")</f>
        <v/>
      </c>
      <c r="M40" s="127"/>
      <c r="N40" s="128" t="str">
        <f aca="false">IF(ISBLANK($G40),$R40,"DQ")</f>
        <v/>
      </c>
      <c r="O40" s="40" t="str">
        <f aca="false">IF(ISBLANK(A40),"",$H40*$O$6+$I40)</f>
        <v/>
      </c>
      <c r="P40" s="40" t="str">
        <f aca="false">IF(ISBLANK(A40),"",$O40*10*$P$6+$J40)</f>
        <v/>
      </c>
      <c r="Q40" s="40" t="n">
        <f aca="false">IF(ISBLANK($G40),IF(ISBLANK($A40),-10,$P40*$Q$6+IF($M40&gt;0,$Q$6-1-$M40,0)),-1)</f>
        <v>-10</v>
      </c>
      <c r="R40" s="40" t="str">
        <f aca="false">IF(ISBLANK($A40),"",RANK($Q40,$Q$7:$Q$306))</f>
        <v/>
      </c>
      <c r="S40" s="40" t="str">
        <f aca="false">IF(ISNA(MATCH($R40+1,$R$7:$R$306,0)),IF($R40=MAX($A$7:$A$306),$R40,-1),$R40)</f>
        <v/>
      </c>
      <c r="T40" s="40" t="n">
        <f aca="false">$A40</f>
        <v>0</v>
      </c>
      <c r="U40" s="128" t="str">
        <f aca="false">IF(N('Final Round'!$J$14)&gt;0,IF(ISBLANK($A40),"",IF($N40&gt;5,$N40,VLOOKUP($A40,'Final Round'!$A$14:$K$18,COLUMN('Final Round'!$J$1),FALSE()))),"")</f>
        <v/>
      </c>
      <c r="V40" s="40" t="str">
        <f aca="false">IF(ISNUMBER($U40),$U40,$R40)</f>
        <v/>
      </c>
      <c r="W40" s="40" t="str">
        <f aca="false">IF(ISBLANK($A40),"",($V$6-$V40)*$W$6+$W$6-$A40)</f>
        <v/>
      </c>
      <c r="X40" s="40" t="str">
        <f aca="false">IF(ISBLANK($A40),"",RANK($W40,$W$7:$W$306))</f>
        <v/>
      </c>
      <c r="Y40" s="40" t="n">
        <f aca="false">$A40</f>
        <v>0</v>
      </c>
      <c r="Z40" s="40" t="str">
        <f aca="false">IF($U40="",$N40,$U40)</f>
        <v/>
      </c>
      <c r="AA40" s="40" t="n">
        <f aca="false">IF($U40&lt;6,INDEX($AA$1:$AA$5,$Z40)*$Z$2,0)</f>
        <v>0</v>
      </c>
      <c r="AB40" s="129" t="str">
        <f aca="false">IF(ISBLANK($A40),"",5+4*(I40+IF(AA40=0,0,VLOOKUP($A40,'Final Round'!$A$14:$K$18,COLUMN('Final Round'!$G$1),FALSE())))+8*(H40+IF(AA40=0,0,IF(VLOOKUP($A40,'Final Round'!$A$14:$K$18,COLUMN('Final Round'!$J$1),FALSE())=1,1,0)))+$AA40)</f>
        <v/>
      </c>
    </row>
    <row r="41" customFormat="false" ht="12.75" hidden="false" customHeight="false" outlineLevel="0" collapsed="false">
      <c r="A41" s="144"/>
      <c r="B41" s="130"/>
      <c r="C41" s="130"/>
      <c r="D41" s="130"/>
      <c r="E41" s="131"/>
      <c r="F41" s="132" t="str">
        <f aca="false">IF(ISBLANK($A41),"",SUM(IF(ISNA(IF(VLOOKUP($A41,'Round 1'!$A$7:$J$306,COLUMN('Round 1'!$H$7),FALSE()),1,NA())),0,1),IF(ISNA(IF(VLOOKUP($A41,'Round 2'!$A$7:$J$306,COLUMN('Round 1'!$H$7),FALSE()),1,NA())),0,1),IF(ISNA(IF(VLOOKUP($A41,'Round 3'!$A$7:$J$306,COLUMN('Round 1'!$H$7),FALSE()),1,NA())),0,1),IF(ISNA(IF(VLOOKUP($A41,'Final Round'!$A$14:$K$18,1,FALSE()),1,NA())),0,1)))</f>
        <v/>
      </c>
      <c r="G41" s="133"/>
      <c r="H41" s="134" t="str">
        <f aca="false">IF(ISBLANK($A41),"",IF(ISERROR(VLOOKUP($A41,'Round 1'!$A$7:$I$306,COLUMN('Round 1'!$G$7),FALSE())),0,VLOOKUP($A41,'Round 1'!$A$7:$I$306,COLUMN('Round 1'!$G$7),FALSE()))+IF(ISERROR(VLOOKUP($A41,'Round 2'!$A$7:$I$306,COLUMN('Round 2'!$G$7),FALSE())),0,VLOOKUP($A41,'Round 2'!$A$7:$I$306,COLUMN('Round 2'!$G$7),FALSE()))+IF(ISERROR(VLOOKUP($A41,'Round 3'!$A$7:$I$306,COLUMN('Round 3'!$G$7),FALSE())),0,VLOOKUP($A41,'Round 3'!$A$7:$I$306,COLUMN('Round 3'!$G$7),FALSE())))</f>
        <v/>
      </c>
      <c r="I41" s="134" t="str">
        <f aca="false">IF(ISBLANK($A41),"",IF(ISERROR(VLOOKUP($A41,'Round 1'!$A$7:$I$306,COLUMN('Round 1'!$F$7),FALSE())),0,VLOOKUP($A41,'Round 1'!$A$7:$I$306,COLUMN('Round 1'!$F$7),FALSE()))+IF(ISERROR(VLOOKUP($A41,'Round 2'!$A$7:$I$306,COLUMN('Round 2'!$F$7),FALSE())),0,VLOOKUP($A41,'Round 2'!$A$7:$I$306,COLUMN('Round 2'!$F$7),FALSE()))+IF(ISERROR(VLOOKUP($A41,'Round 3'!$A$7:$I$306,COLUMN('Round 3'!$F$7),FALSE())),0,VLOOKUP($A41,'Round 3'!$A$7:$I$306,COLUMN('Round 3'!$F$7),FALSE())))</f>
        <v/>
      </c>
      <c r="J41" s="135" t="str">
        <f aca="false">IF(ISBLANK($A41),"",IF(ISERROR(VLOOKUP($A41,'Round 1'!$A$7:$I$306,COLUMN('Round 1'!$H$7),FALSE())),0,VLOOKUP($A41,'Round 1'!$A$7:$I$306,COLUMN('Round 1'!$H$7),FALSE()))+IF(ISERROR(VLOOKUP($A41,'Round 2'!$A$7:$I$306,COLUMN('Round 2'!$H$7),FALSE())),0,VLOOKUP($A41,'Round 2'!$A$7:$I$306,COLUMN('Round 2'!$H$7),FALSE()))+IF(ISERROR(VLOOKUP($A41,'Round 3'!$A$7:$I$306,COLUMN('Round 3'!$H$7),FALSE())),0,VLOOKUP($A41,'Round 3'!$A$7:$I$306,COLUMN('Round 3'!$H$7),FALSE())))</f>
        <v/>
      </c>
      <c r="K41" s="134" t="str">
        <f aca="false">IF(ISBLANK(A41),"",RANK(P41,$P$7:$P$306))</f>
        <v/>
      </c>
      <c r="L41" s="136" t="str">
        <f aca="false">IF(ISBLANK($G41),IF($K41&gt;5,"",IF(AND(ISNA(MATCH(K41+1,$K$7:$K$306,0)),$K41&lt;$A$4),"TIE","")),"DQ")</f>
        <v/>
      </c>
      <c r="M41" s="137"/>
      <c r="N41" s="138" t="str">
        <f aca="false">IF(ISBLANK($G41),$R41,"DQ")</f>
        <v/>
      </c>
      <c r="O41" s="40" t="str">
        <f aca="false">IF(ISBLANK(A41),"",$H41*$O$6+$I41)</f>
        <v/>
      </c>
      <c r="P41" s="40" t="str">
        <f aca="false">IF(ISBLANK(A41),"",$O41*10*$P$6+$J41)</f>
        <v/>
      </c>
      <c r="Q41" s="40" t="n">
        <f aca="false">IF(ISBLANK($G41),IF(ISBLANK($A41),-10,$P41*$Q$6+IF($M41&gt;0,$Q$6-1-$M41,0)),-1)</f>
        <v>-10</v>
      </c>
      <c r="R41" s="40" t="str">
        <f aca="false">IF(ISBLANK($A41),"",RANK($Q41,$Q$7:$Q$306))</f>
        <v/>
      </c>
      <c r="S41" s="40" t="str">
        <f aca="false">IF(ISNA(MATCH($R41+1,$R$7:$R$306,0)),IF($R41=MAX($A$7:$A$306),$R41,-1),$R41)</f>
        <v/>
      </c>
      <c r="T41" s="40" t="n">
        <f aca="false">$A41</f>
        <v>0</v>
      </c>
      <c r="U41" s="138" t="str">
        <f aca="false">IF(N('Final Round'!$J$14)&gt;0,IF(ISBLANK($A41),"",IF($N41&gt;5,$N41,VLOOKUP($A41,'Final Round'!$A$14:$K$18,COLUMN('Final Round'!$J$1),FALSE()))),"")</f>
        <v/>
      </c>
      <c r="V41" s="40" t="str">
        <f aca="false">IF(ISNUMBER($U41),$U41,$R41)</f>
        <v/>
      </c>
      <c r="W41" s="40" t="str">
        <f aca="false">IF(ISBLANK($A41),"",($V$6-$V41)*$W$6+$W$6-$A41)</f>
        <v/>
      </c>
      <c r="X41" s="40" t="str">
        <f aca="false">IF(ISBLANK($A41),"",RANK($W41,$W$7:$W$306))</f>
        <v/>
      </c>
      <c r="Y41" s="40" t="n">
        <f aca="false">$A41</f>
        <v>0</v>
      </c>
      <c r="Z41" s="40" t="str">
        <f aca="false">IF($U41="",$N41,$U41)</f>
        <v/>
      </c>
      <c r="AA41" s="40" t="n">
        <f aca="false">IF($U41&lt;6,INDEX($AA$1:$AA$5,$Z41)*$Z$2,0)</f>
        <v>0</v>
      </c>
      <c r="AB41" s="139" t="str">
        <f aca="false">IF(ISBLANK($A41),"",5+4*(I41+IF(AA41=0,0,VLOOKUP($A41,'Final Round'!$A$14:$K$18,COLUMN('Final Round'!$G$1),FALSE())))+8*(H41+IF(AA41=0,0,IF(VLOOKUP($A41,'Final Round'!$A$14:$K$18,COLUMN('Final Round'!$J$1),FALSE())=1,1,0)))+$AA41)</f>
        <v/>
      </c>
    </row>
    <row r="42" customFormat="false" ht="12.75" hidden="false" customHeight="false" outlineLevel="0" collapsed="false">
      <c r="A42" s="140"/>
      <c r="B42" s="120"/>
      <c r="C42" s="120"/>
      <c r="D42" s="120"/>
      <c r="E42" s="121"/>
      <c r="F42" s="122" t="str">
        <f aca="false">IF(ISBLANK($A42),"",SUM(IF(ISNA(IF(VLOOKUP($A42,'Round 1'!$A$7:$J$306,COLUMN('Round 1'!$H$7),FALSE()),1,NA())),0,1),IF(ISNA(IF(VLOOKUP($A42,'Round 2'!$A$7:$J$306,COLUMN('Round 1'!$H$7),FALSE()),1,NA())),0,1),IF(ISNA(IF(VLOOKUP($A42,'Round 3'!$A$7:$J$306,COLUMN('Round 1'!$H$7),FALSE()),1,NA())),0,1),IF(ISNA(IF(VLOOKUP($A42,'Final Round'!$A$14:$K$18,1,FALSE()),1,NA())),0,1)))</f>
        <v/>
      </c>
      <c r="G42" s="123"/>
      <c r="H42" s="124" t="str">
        <f aca="false">IF(ISBLANK($A42),"",IF(ISERROR(VLOOKUP($A42,'Round 1'!$A$7:$I$306,COLUMN('Round 1'!$G$7),FALSE())),0,VLOOKUP($A42,'Round 1'!$A$7:$I$306,COLUMN('Round 1'!$G$7),FALSE()))+IF(ISERROR(VLOOKUP($A42,'Round 2'!$A$7:$I$306,COLUMN('Round 2'!$G$7),FALSE())),0,VLOOKUP($A42,'Round 2'!$A$7:$I$306,COLUMN('Round 2'!$G$7),FALSE()))+IF(ISERROR(VLOOKUP($A42,'Round 3'!$A$7:$I$306,COLUMN('Round 3'!$G$7),FALSE())),0,VLOOKUP($A42,'Round 3'!$A$7:$I$306,COLUMN('Round 3'!$G$7),FALSE())))</f>
        <v/>
      </c>
      <c r="I42" s="124" t="str">
        <f aca="false">IF(ISBLANK($A42),"",IF(ISERROR(VLOOKUP($A42,'Round 1'!$A$7:$I$306,COLUMN('Round 1'!$F$7),FALSE())),0,VLOOKUP($A42,'Round 1'!$A$7:$I$306,COLUMN('Round 1'!$F$7),FALSE()))+IF(ISERROR(VLOOKUP($A42,'Round 2'!$A$7:$I$306,COLUMN('Round 2'!$F$7),FALSE())),0,VLOOKUP($A42,'Round 2'!$A$7:$I$306,COLUMN('Round 2'!$F$7),FALSE()))+IF(ISERROR(VLOOKUP($A42,'Round 3'!$A$7:$I$306,COLUMN('Round 3'!$F$7),FALSE())),0,VLOOKUP($A42,'Round 3'!$A$7:$I$306,COLUMN('Round 3'!$F$7),FALSE())))</f>
        <v/>
      </c>
      <c r="J42" s="125" t="str">
        <f aca="false">IF(ISBLANK($A42),"",IF(ISERROR(VLOOKUP($A42,'Round 1'!$A$7:$I$306,COLUMN('Round 1'!$H$7),FALSE())),0,VLOOKUP($A42,'Round 1'!$A$7:$I$306,COLUMN('Round 1'!$H$7),FALSE()))+IF(ISERROR(VLOOKUP($A42,'Round 2'!$A$7:$I$306,COLUMN('Round 2'!$H$7),FALSE())),0,VLOOKUP($A42,'Round 2'!$A$7:$I$306,COLUMN('Round 2'!$H$7),FALSE()))+IF(ISERROR(VLOOKUP($A42,'Round 3'!$A$7:$I$306,COLUMN('Round 3'!$H$7),FALSE())),0,VLOOKUP($A42,'Round 3'!$A$7:$I$306,COLUMN('Round 3'!$H$7),FALSE())))</f>
        <v/>
      </c>
      <c r="K42" s="124" t="str">
        <f aca="false">IF(ISBLANK(A42),"",RANK(P42,$P$7:$P$306))</f>
        <v/>
      </c>
      <c r="L42" s="126" t="str">
        <f aca="false">IF(ISBLANK($G42),IF($K42&gt;5,"",IF(AND(ISNA(MATCH(K42+1,$K$7:$K$306,0)),$K42&lt;$A$4),"TIE","")),"DQ")</f>
        <v/>
      </c>
      <c r="M42" s="127"/>
      <c r="N42" s="128" t="str">
        <f aca="false">IF(ISBLANK($G42),$R42,"DQ")</f>
        <v/>
      </c>
      <c r="O42" s="40" t="str">
        <f aca="false">IF(ISBLANK(A42),"",$H42*$O$6+$I42)</f>
        <v/>
      </c>
      <c r="P42" s="40" t="str">
        <f aca="false">IF(ISBLANK(A42),"",$O42*10*$P$6+$J42)</f>
        <v/>
      </c>
      <c r="Q42" s="40" t="n">
        <f aca="false">IF(ISBLANK($G42),IF(ISBLANK($A42),-10,$P42*$Q$6+IF($M42&gt;0,$Q$6-1-$M42,0)),-1)</f>
        <v>-10</v>
      </c>
      <c r="R42" s="40" t="str">
        <f aca="false">IF(ISBLANK($A42),"",RANK($Q42,$Q$7:$Q$306))</f>
        <v/>
      </c>
      <c r="S42" s="40" t="str">
        <f aca="false">IF(ISNA(MATCH($R42+1,$R$7:$R$306,0)),IF($R42=MAX($A$7:$A$306),$R42,-1),$R42)</f>
        <v/>
      </c>
      <c r="T42" s="40" t="n">
        <f aca="false">$A42</f>
        <v>0</v>
      </c>
      <c r="U42" s="128" t="str">
        <f aca="false">IF(N('Final Round'!$J$14)&gt;0,IF(ISBLANK($A42),"",IF($N42&gt;5,$N42,VLOOKUP($A42,'Final Round'!$A$14:$K$18,COLUMN('Final Round'!$J$1),FALSE()))),"")</f>
        <v/>
      </c>
      <c r="V42" s="40" t="str">
        <f aca="false">IF(ISNUMBER($U42),$U42,$R42)</f>
        <v/>
      </c>
      <c r="W42" s="40" t="str">
        <f aca="false">IF(ISBLANK($A42),"",($V$6-$V42)*$W$6+$W$6-$A42)</f>
        <v/>
      </c>
      <c r="X42" s="40" t="str">
        <f aca="false">IF(ISBLANK($A42),"",RANK($W42,$W$7:$W$306))</f>
        <v/>
      </c>
      <c r="Y42" s="40" t="n">
        <f aca="false">$A42</f>
        <v>0</v>
      </c>
      <c r="Z42" s="40" t="str">
        <f aca="false">IF($U42="",$N42,$U42)</f>
        <v/>
      </c>
      <c r="AA42" s="40" t="n">
        <f aca="false">IF($U42&lt;6,INDEX($AA$1:$AA$5,$Z42)*$Z$2,0)</f>
        <v>0</v>
      </c>
      <c r="AB42" s="129" t="str">
        <f aca="false">IF(ISBLANK($A42),"",5+4*(I42+IF(AA42=0,0,VLOOKUP($A42,'Final Round'!$A$14:$K$18,COLUMN('Final Round'!$G$1),FALSE())))+8*(H42+IF(AA42=0,0,IF(VLOOKUP($A42,'Final Round'!$A$14:$K$18,COLUMN('Final Round'!$J$1),FALSE())=1,1,0)))+$AA42)</f>
        <v/>
      </c>
    </row>
    <row r="43" customFormat="false" ht="12.75" hidden="false" customHeight="false" outlineLevel="0" collapsed="false">
      <c r="A43" s="144"/>
      <c r="B43" s="130"/>
      <c r="C43" s="130"/>
      <c r="D43" s="130"/>
      <c r="E43" s="131"/>
      <c r="F43" s="132" t="str">
        <f aca="false">IF(ISBLANK($A43),"",SUM(IF(ISNA(IF(VLOOKUP($A43,'Round 1'!$A$7:$J$306,COLUMN('Round 1'!$H$7),FALSE()),1,NA())),0,1),IF(ISNA(IF(VLOOKUP($A43,'Round 2'!$A$7:$J$306,COLUMN('Round 1'!$H$7),FALSE()),1,NA())),0,1),IF(ISNA(IF(VLOOKUP($A43,'Round 3'!$A$7:$J$306,COLUMN('Round 1'!$H$7),FALSE()),1,NA())),0,1),IF(ISNA(IF(VLOOKUP($A43,'Final Round'!$A$14:$K$18,1,FALSE()),1,NA())),0,1)))</f>
        <v/>
      </c>
      <c r="G43" s="133"/>
      <c r="H43" s="134" t="str">
        <f aca="false">IF(ISBLANK($A43),"",IF(ISERROR(VLOOKUP($A43,'Round 1'!$A$7:$I$306,COLUMN('Round 1'!$G$7),FALSE())),0,VLOOKUP($A43,'Round 1'!$A$7:$I$306,COLUMN('Round 1'!$G$7),FALSE()))+IF(ISERROR(VLOOKUP($A43,'Round 2'!$A$7:$I$306,COLUMN('Round 2'!$G$7),FALSE())),0,VLOOKUP($A43,'Round 2'!$A$7:$I$306,COLUMN('Round 2'!$G$7),FALSE()))+IF(ISERROR(VLOOKUP($A43,'Round 3'!$A$7:$I$306,COLUMN('Round 3'!$G$7),FALSE())),0,VLOOKUP($A43,'Round 3'!$A$7:$I$306,COLUMN('Round 3'!$G$7),FALSE())))</f>
        <v/>
      </c>
      <c r="I43" s="134" t="str">
        <f aca="false">IF(ISBLANK($A43),"",IF(ISERROR(VLOOKUP($A43,'Round 1'!$A$7:$I$306,COLUMN('Round 1'!$F$7),FALSE())),0,VLOOKUP($A43,'Round 1'!$A$7:$I$306,COLUMN('Round 1'!$F$7),FALSE()))+IF(ISERROR(VLOOKUP($A43,'Round 2'!$A$7:$I$306,COLUMN('Round 2'!$F$7),FALSE())),0,VLOOKUP($A43,'Round 2'!$A$7:$I$306,COLUMN('Round 2'!$F$7),FALSE()))+IF(ISERROR(VLOOKUP($A43,'Round 3'!$A$7:$I$306,COLUMN('Round 3'!$F$7),FALSE())),0,VLOOKUP($A43,'Round 3'!$A$7:$I$306,COLUMN('Round 3'!$F$7),FALSE())))</f>
        <v/>
      </c>
      <c r="J43" s="135" t="str">
        <f aca="false">IF(ISBLANK($A43),"",IF(ISERROR(VLOOKUP($A43,'Round 1'!$A$7:$I$306,COLUMN('Round 1'!$H$7),FALSE())),0,VLOOKUP($A43,'Round 1'!$A$7:$I$306,COLUMN('Round 1'!$H$7),FALSE()))+IF(ISERROR(VLOOKUP($A43,'Round 2'!$A$7:$I$306,COLUMN('Round 2'!$H$7),FALSE())),0,VLOOKUP($A43,'Round 2'!$A$7:$I$306,COLUMN('Round 2'!$H$7),FALSE()))+IF(ISERROR(VLOOKUP($A43,'Round 3'!$A$7:$I$306,COLUMN('Round 3'!$H$7),FALSE())),0,VLOOKUP($A43,'Round 3'!$A$7:$I$306,COLUMN('Round 3'!$H$7),FALSE())))</f>
        <v/>
      </c>
      <c r="K43" s="134" t="str">
        <f aca="false">IF(ISBLANK(A43),"",RANK(P43,$P$7:$P$306))</f>
        <v/>
      </c>
      <c r="L43" s="136" t="str">
        <f aca="false">IF(ISBLANK($G43),IF($K43&gt;5,"",IF(AND(ISNA(MATCH(K43+1,$K$7:$K$306,0)),$K43&lt;$A$4),"TIE","")),"DQ")</f>
        <v/>
      </c>
      <c r="M43" s="137"/>
      <c r="N43" s="138" t="str">
        <f aca="false">IF(ISBLANK($G43),$R43,"DQ")</f>
        <v/>
      </c>
      <c r="O43" s="40" t="str">
        <f aca="false">IF(ISBLANK(A43),"",$H43*$O$6+$I43)</f>
        <v/>
      </c>
      <c r="P43" s="40" t="str">
        <f aca="false">IF(ISBLANK(A43),"",$O43*10*$P$6+$J43)</f>
        <v/>
      </c>
      <c r="Q43" s="40" t="n">
        <f aca="false">IF(ISBLANK($G43),IF(ISBLANK($A43),-10,$P43*$Q$6+IF($M43&gt;0,$Q$6-1-$M43,0)),-1)</f>
        <v>-10</v>
      </c>
      <c r="R43" s="40" t="str">
        <f aca="false">IF(ISBLANK($A43),"",RANK($Q43,$Q$7:$Q$306))</f>
        <v/>
      </c>
      <c r="S43" s="40" t="str">
        <f aca="false">IF(ISNA(MATCH($R43+1,$R$7:$R$306,0)),IF($R43=MAX($A$7:$A$306),$R43,-1),$R43)</f>
        <v/>
      </c>
      <c r="T43" s="40" t="n">
        <f aca="false">$A43</f>
        <v>0</v>
      </c>
      <c r="U43" s="138" t="str">
        <f aca="false">IF(N('Final Round'!$J$14)&gt;0,IF(ISBLANK($A43),"",IF($N43&gt;5,$N43,VLOOKUP($A43,'Final Round'!$A$14:$K$18,COLUMN('Final Round'!$J$1),FALSE()))),"")</f>
        <v/>
      </c>
      <c r="V43" s="40" t="str">
        <f aca="false">IF(ISNUMBER($U43),$U43,$R43)</f>
        <v/>
      </c>
      <c r="W43" s="40" t="str">
        <f aca="false">IF(ISBLANK($A43),"",($V$6-$V43)*$W$6+$W$6-$A43)</f>
        <v/>
      </c>
      <c r="X43" s="40" t="str">
        <f aca="false">IF(ISBLANK($A43),"",RANK($W43,$W$7:$W$306))</f>
        <v/>
      </c>
      <c r="Y43" s="40" t="n">
        <f aca="false">$A43</f>
        <v>0</v>
      </c>
      <c r="Z43" s="40" t="str">
        <f aca="false">IF($U43="",$N43,$U43)</f>
        <v/>
      </c>
      <c r="AA43" s="40" t="n">
        <f aca="false">IF($U43&lt;6,INDEX($AA$1:$AA$5,$Z43)*$Z$2,0)</f>
        <v>0</v>
      </c>
      <c r="AB43" s="139" t="str">
        <f aca="false">IF(ISBLANK($A43),"",5+4*(I43+IF(AA43=0,0,VLOOKUP($A43,'Final Round'!$A$14:$K$18,COLUMN('Final Round'!$G$1),FALSE())))+8*(H43+IF(AA43=0,0,IF(VLOOKUP($A43,'Final Round'!$A$14:$K$18,COLUMN('Final Round'!$J$1),FALSE())=1,1,0)))+$AA43)</f>
        <v/>
      </c>
    </row>
    <row r="44" customFormat="false" ht="12.75" hidden="false" customHeight="false" outlineLevel="0" collapsed="false">
      <c r="A44" s="140"/>
      <c r="B44" s="120"/>
      <c r="C44" s="120"/>
      <c r="D44" s="120"/>
      <c r="E44" s="121"/>
      <c r="F44" s="122" t="str">
        <f aca="false">IF(ISBLANK($A44),"",SUM(IF(ISNA(IF(VLOOKUP($A44,'Round 1'!$A$7:$J$306,COLUMN('Round 1'!$H$7),FALSE()),1,NA())),0,1),IF(ISNA(IF(VLOOKUP($A44,'Round 2'!$A$7:$J$306,COLUMN('Round 1'!$H$7),FALSE()),1,NA())),0,1),IF(ISNA(IF(VLOOKUP($A44,'Round 3'!$A$7:$J$306,COLUMN('Round 1'!$H$7),FALSE()),1,NA())),0,1),IF(ISNA(IF(VLOOKUP($A44,'Final Round'!$A$14:$K$18,1,FALSE()),1,NA())),0,1)))</f>
        <v/>
      </c>
      <c r="G44" s="123"/>
      <c r="H44" s="124" t="str">
        <f aca="false">IF(ISBLANK($A44),"",IF(ISERROR(VLOOKUP($A44,'Round 1'!$A$7:$I$306,COLUMN('Round 1'!$G$7),FALSE())),0,VLOOKUP($A44,'Round 1'!$A$7:$I$306,COLUMN('Round 1'!$G$7),FALSE()))+IF(ISERROR(VLOOKUP($A44,'Round 2'!$A$7:$I$306,COLUMN('Round 2'!$G$7),FALSE())),0,VLOOKUP($A44,'Round 2'!$A$7:$I$306,COLUMN('Round 2'!$G$7),FALSE()))+IF(ISERROR(VLOOKUP($A44,'Round 3'!$A$7:$I$306,COLUMN('Round 3'!$G$7),FALSE())),0,VLOOKUP($A44,'Round 3'!$A$7:$I$306,COLUMN('Round 3'!$G$7),FALSE())))</f>
        <v/>
      </c>
      <c r="I44" s="124" t="str">
        <f aca="false">IF(ISBLANK($A44),"",IF(ISERROR(VLOOKUP($A44,'Round 1'!$A$7:$I$306,COLUMN('Round 1'!$F$7),FALSE())),0,VLOOKUP($A44,'Round 1'!$A$7:$I$306,COLUMN('Round 1'!$F$7),FALSE()))+IF(ISERROR(VLOOKUP($A44,'Round 2'!$A$7:$I$306,COLUMN('Round 2'!$F$7),FALSE())),0,VLOOKUP($A44,'Round 2'!$A$7:$I$306,COLUMN('Round 2'!$F$7),FALSE()))+IF(ISERROR(VLOOKUP($A44,'Round 3'!$A$7:$I$306,COLUMN('Round 3'!$F$7),FALSE())),0,VLOOKUP($A44,'Round 3'!$A$7:$I$306,COLUMN('Round 3'!$F$7),FALSE())))</f>
        <v/>
      </c>
      <c r="J44" s="125" t="str">
        <f aca="false">IF(ISBLANK($A44),"",IF(ISERROR(VLOOKUP($A44,'Round 1'!$A$7:$I$306,COLUMN('Round 1'!$H$7),FALSE())),0,VLOOKUP($A44,'Round 1'!$A$7:$I$306,COLUMN('Round 1'!$H$7),FALSE()))+IF(ISERROR(VLOOKUP($A44,'Round 2'!$A$7:$I$306,COLUMN('Round 2'!$H$7),FALSE())),0,VLOOKUP($A44,'Round 2'!$A$7:$I$306,COLUMN('Round 2'!$H$7),FALSE()))+IF(ISERROR(VLOOKUP($A44,'Round 3'!$A$7:$I$306,COLUMN('Round 3'!$H$7),FALSE())),0,VLOOKUP($A44,'Round 3'!$A$7:$I$306,COLUMN('Round 3'!$H$7),FALSE())))</f>
        <v/>
      </c>
      <c r="K44" s="124" t="str">
        <f aca="false">IF(ISBLANK(A44),"",RANK(P44,$P$7:$P$306))</f>
        <v/>
      </c>
      <c r="L44" s="126" t="str">
        <f aca="false">IF(ISBLANK($G44),IF($K44&gt;5,"",IF(AND(ISNA(MATCH(K44+1,$K$7:$K$306,0)),$K44&lt;$A$4),"TIE","")),"DQ")</f>
        <v/>
      </c>
      <c r="M44" s="127"/>
      <c r="N44" s="128" t="str">
        <f aca="false">IF(ISBLANK($G44),$R44,"DQ")</f>
        <v/>
      </c>
      <c r="O44" s="40" t="str">
        <f aca="false">IF(ISBLANK(A44),"",$H44*$O$6+$I44)</f>
        <v/>
      </c>
      <c r="P44" s="40" t="str">
        <f aca="false">IF(ISBLANK(A44),"",$O44*10*$P$6+$J44)</f>
        <v/>
      </c>
      <c r="Q44" s="40" t="n">
        <f aca="false">IF(ISBLANK($G44),IF(ISBLANK($A44),-10,$P44*$Q$6+IF($M44&gt;0,$Q$6-1-$M44,0)),-1)</f>
        <v>-10</v>
      </c>
      <c r="R44" s="40" t="str">
        <f aca="false">IF(ISBLANK($A44),"",RANK($Q44,$Q$7:$Q$306))</f>
        <v/>
      </c>
      <c r="S44" s="40" t="str">
        <f aca="false">IF(ISNA(MATCH($R44+1,$R$7:$R$306,0)),IF($R44=MAX($A$7:$A$306),$R44,-1),$R44)</f>
        <v/>
      </c>
      <c r="T44" s="40" t="n">
        <f aca="false">$A44</f>
        <v>0</v>
      </c>
      <c r="U44" s="128" t="str">
        <f aca="false">IF(N('Final Round'!$J$14)&gt;0,IF(ISBLANK($A44),"",IF($N44&gt;5,$N44,VLOOKUP($A44,'Final Round'!$A$14:$K$18,COLUMN('Final Round'!$J$1),FALSE()))),"")</f>
        <v/>
      </c>
      <c r="V44" s="40" t="str">
        <f aca="false">IF(ISNUMBER($U44),$U44,$R44)</f>
        <v/>
      </c>
      <c r="W44" s="40" t="str">
        <f aca="false">IF(ISBLANK($A44),"",($V$6-$V44)*$W$6+$W$6-$A44)</f>
        <v/>
      </c>
      <c r="X44" s="40" t="str">
        <f aca="false">IF(ISBLANK($A44),"",RANK($W44,$W$7:$W$306))</f>
        <v/>
      </c>
      <c r="Y44" s="40" t="n">
        <f aca="false">$A44</f>
        <v>0</v>
      </c>
      <c r="Z44" s="40" t="str">
        <f aca="false">IF($U44="",$N44,$U44)</f>
        <v/>
      </c>
      <c r="AA44" s="40" t="n">
        <f aca="false">IF($U44&lt;6,INDEX($AA$1:$AA$5,$Z44)*$Z$2,0)</f>
        <v>0</v>
      </c>
      <c r="AB44" s="129" t="str">
        <f aca="false">IF(ISBLANK($A44),"",5+4*(I44+IF(AA44=0,0,VLOOKUP($A44,'Final Round'!$A$14:$K$18,COLUMN('Final Round'!$G$1),FALSE())))+8*(H44+IF(AA44=0,0,IF(VLOOKUP($A44,'Final Round'!$A$14:$K$18,COLUMN('Final Round'!$J$1),FALSE())=1,1,0)))+$AA44)</f>
        <v/>
      </c>
    </row>
    <row r="45" customFormat="false" ht="12.75" hidden="false" customHeight="false" outlineLevel="0" collapsed="false">
      <c r="A45" s="144"/>
      <c r="B45" s="130"/>
      <c r="C45" s="130"/>
      <c r="D45" s="130"/>
      <c r="E45" s="131"/>
      <c r="F45" s="132" t="str">
        <f aca="false">IF(ISBLANK($A45),"",SUM(IF(ISNA(IF(VLOOKUP($A45,'Round 1'!$A$7:$J$306,COLUMN('Round 1'!$H$7),FALSE()),1,NA())),0,1),IF(ISNA(IF(VLOOKUP($A45,'Round 2'!$A$7:$J$306,COLUMN('Round 1'!$H$7),FALSE()),1,NA())),0,1),IF(ISNA(IF(VLOOKUP($A45,'Round 3'!$A$7:$J$306,COLUMN('Round 1'!$H$7),FALSE()),1,NA())),0,1),IF(ISNA(IF(VLOOKUP($A45,'Final Round'!$A$14:$K$18,1,FALSE()),1,NA())),0,1)))</f>
        <v/>
      </c>
      <c r="G45" s="133"/>
      <c r="H45" s="134" t="str">
        <f aca="false">IF(ISBLANK($A45),"",IF(ISERROR(VLOOKUP($A45,'Round 1'!$A$7:$I$306,COLUMN('Round 1'!$G$7),FALSE())),0,VLOOKUP($A45,'Round 1'!$A$7:$I$306,COLUMN('Round 1'!$G$7),FALSE()))+IF(ISERROR(VLOOKUP($A45,'Round 2'!$A$7:$I$306,COLUMN('Round 2'!$G$7),FALSE())),0,VLOOKUP($A45,'Round 2'!$A$7:$I$306,COLUMN('Round 2'!$G$7),FALSE()))+IF(ISERROR(VLOOKUP($A45,'Round 3'!$A$7:$I$306,COLUMN('Round 3'!$G$7),FALSE())),0,VLOOKUP($A45,'Round 3'!$A$7:$I$306,COLUMN('Round 3'!$G$7),FALSE())))</f>
        <v/>
      </c>
      <c r="I45" s="134" t="str">
        <f aca="false">IF(ISBLANK($A45),"",IF(ISERROR(VLOOKUP($A45,'Round 1'!$A$7:$I$306,COLUMN('Round 1'!$F$7),FALSE())),0,VLOOKUP($A45,'Round 1'!$A$7:$I$306,COLUMN('Round 1'!$F$7),FALSE()))+IF(ISERROR(VLOOKUP($A45,'Round 2'!$A$7:$I$306,COLUMN('Round 2'!$F$7),FALSE())),0,VLOOKUP($A45,'Round 2'!$A$7:$I$306,COLUMN('Round 2'!$F$7),FALSE()))+IF(ISERROR(VLOOKUP($A45,'Round 3'!$A$7:$I$306,COLUMN('Round 3'!$F$7),FALSE())),0,VLOOKUP($A45,'Round 3'!$A$7:$I$306,COLUMN('Round 3'!$F$7),FALSE())))</f>
        <v/>
      </c>
      <c r="J45" s="135" t="str">
        <f aca="false">IF(ISBLANK($A45),"",IF(ISERROR(VLOOKUP($A45,'Round 1'!$A$7:$I$306,COLUMN('Round 1'!$H$7),FALSE())),0,VLOOKUP($A45,'Round 1'!$A$7:$I$306,COLUMN('Round 1'!$H$7),FALSE()))+IF(ISERROR(VLOOKUP($A45,'Round 2'!$A$7:$I$306,COLUMN('Round 2'!$H$7),FALSE())),0,VLOOKUP($A45,'Round 2'!$A$7:$I$306,COLUMN('Round 2'!$H$7),FALSE()))+IF(ISERROR(VLOOKUP($A45,'Round 3'!$A$7:$I$306,COLUMN('Round 3'!$H$7),FALSE())),0,VLOOKUP($A45,'Round 3'!$A$7:$I$306,COLUMN('Round 3'!$H$7),FALSE())))</f>
        <v/>
      </c>
      <c r="K45" s="134" t="str">
        <f aca="false">IF(ISBLANK(A45),"",RANK(P45,$P$7:$P$306))</f>
        <v/>
      </c>
      <c r="L45" s="136" t="str">
        <f aca="false">IF(ISBLANK($G45),IF($K45&gt;5,"",IF(AND(ISNA(MATCH(K45+1,$K$7:$K$306,0)),$K45&lt;$A$4),"TIE","")),"DQ")</f>
        <v/>
      </c>
      <c r="M45" s="137"/>
      <c r="N45" s="138" t="str">
        <f aca="false">IF(ISBLANK($G45),$R45,"DQ")</f>
        <v/>
      </c>
      <c r="O45" s="40" t="str">
        <f aca="false">IF(ISBLANK(A45),"",$H45*$O$6+$I45)</f>
        <v/>
      </c>
      <c r="P45" s="40" t="str">
        <f aca="false">IF(ISBLANK(A45),"",$O45*10*$P$6+$J45)</f>
        <v/>
      </c>
      <c r="Q45" s="40" t="n">
        <f aca="false">IF(ISBLANK($G45),IF(ISBLANK($A45),-10,$P45*$Q$6+IF($M45&gt;0,$Q$6-1-$M45,0)),-1)</f>
        <v>-10</v>
      </c>
      <c r="R45" s="40" t="str">
        <f aca="false">IF(ISBLANK($A45),"",RANK($Q45,$Q$7:$Q$306))</f>
        <v/>
      </c>
      <c r="S45" s="40" t="str">
        <f aca="false">IF(ISNA(MATCH($R45+1,$R$7:$R$306,0)),IF($R45=MAX($A$7:$A$306),$R45,-1),$R45)</f>
        <v/>
      </c>
      <c r="T45" s="40" t="n">
        <f aca="false">$A45</f>
        <v>0</v>
      </c>
      <c r="U45" s="138" t="str">
        <f aca="false">IF(N('Final Round'!$J$14)&gt;0,IF(ISBLANK($A45),"",IF($N45&gt;5,$N45,VLOOKUP($A45,'Final Round'!$A$14:$K$18,COLUMN('Final Round'!$J$1),FALSE()))),"")</f>
        <v/>
      </c>
      <c r="V45" s="40" t="str">
        <f aca="false">IF(ISNUMBER($U45),$U45,$R45)</f>
        <v/>
      </c>
      <c r="W45" s="40" t="str">
        <f aca="false">IF(ISBLANK($A45),"",($V$6-$V45)*$W$6+$W$6-$A45)</f>
        <v/>
      </c>
      <c r="X45" s="40" t="str">
        <f aca="false">IF(ISBLANK($A45),"",RANK($W45,$W$7:$W$306))</f>
        <v/>
      </c>
      <c r="Y45" s="40" t="n">
        <f aca="false">$A45</f>
        <v>0</v>
      </c>
      <c r="Z45" s="40" t="str">
        <f aca="false">IF($U45="",$N45,$U45)</f>
        <v/>
      </c>
      <c r="AA45" s="40" t="n">
        <f aca="false">IF($U45&lt;6,INDEX($AA$1:$AA$5,$Z45)*$Z$2,0)</f>
        <v>0</v>
      </c>
      <c r="AB45" s="139" t="str">
        <f aca="false">IF(ISBLANK($A45),"",5+4*(I45+IF(AA45=0,0,VLOOKUP($A45,'Final Round'!$A$14:$K$18,COLUMN('Final Round'!$G$1),FALSE())))+8*(H45+IF(AA45=0,0,IF(VLOOKUP($A45,'Final Round'!$A$14:$K$18,COLUMN('Final Round'!$J$1),FALSE())=1,1,0)))+$AA45)</f>
        <v/>
      </c>
    </row>
    <row r="46" customFormat="false" ht="12.75" hidden="false" customHeight="false" outlineLevel="0" collapsed="false">
      <c r="A46" s="140"/>
      <c r="B46" s="120"/>
      <c r="C46" s="120"/>
      <c r="D46" s="120"/>
      <c r="E46" s="121"/>
      <c r="F46" s="122" t="str">
        <f aca="false">IF(ISBLANK($A46),"",SUM(IF(ISNA(IF(VLOOKUP($A46,'Round 1'!$A$7:$J$306,COLUMN('Round 1'!$H$7),FALSE()),1,NA())),0,1),IF(ISNA(IF(VLOOKUP($A46,'Round 2'!$A$7:$J$306,COLUMN('Round 1'!$H$7),FALSE()),1,NA())),0,1),IF(ISNA(IF(VLOOKUP($A46,'Round 3'!$A$7:$J$306,COLUMN('Round 1'!$H$7),FALSE()),1,NA())),0,1),IF(ISNA(IF(VLOOKUP($A46,'Final Round'!$A$14:$K$18,1,FALSE()),1,NA())),0,1)))</f>
        <v/>
      </c>
      <c r="G46" s="123"/>
      <c r="H46" s="124" t="str">
        <f aca="false">IF(ISBLANK($A46),"",IF(ISERROR(VLOOKUP($A46,'Round 1'!$A$7:$I$306,COLUMN('Round 1'!$G$7),FALSE())),0,VLOOKUP($A46,'Round 1'!$A$7:$I$306,COLUMN('Round 1'!$G$7),FALSE()))+IF(ISERROR(VLOOKUP($A46,'Round 2'!$A$7:$I$306,COLUMN('Round 2'!$G$7),FALSE())),0,VLOOKUP($A46,'Round 2'!$A$7:$I$306,COLUMN('Round 2'!$G$7),FALSE()))+IF(ISERROR(VLOOKUP($A46,'Round 3'!$A$7:$I$306,COLUMN('Round 3'!$G$7),FALSE())),0,VLOOKUP($A46,'Round 3'!$A$7:$I$306,COLUMN('Round 3'!$G$7),FALSE())))</f>
        <v/>
      </c>
      <c r="I46" s="124" t="str">
        <f aca="false">IF(ISBLANK($A46),"",IF(ISERROR(VLOOKUP($A46,'Round 1'!$A$7:$I$306,COLUMN('Round 1'!$F$7),FALSE())),0,VLOOKUP($A46,'Round 1'!$A$7:$I$306,COLUMN('Round 1'!$F$7),FALSE()))+IF(ISERROR(VLOOKUP($A46,'Round 2'!$A$7:$I$306,COLUMN('Round 2'!$F$7),FALSE())),0,VLOOKUP($A46,'Round 2'!$A$7:$I$306,COLUMN('Round 2'!$F$7),FALSE()))+IF(ISERROR(VLOOKUP($A46,'Round 3'!$A$7:$I$306,COLUMN('Round 3'!$F$7),FALSE())),0,VLOOKUP($A46,'Round 3'!$A$7:$I$306,COLUMN('Round 3'!$F$7),FALSE())))</f>
        <v/>
      </c>
      <c r="J46" s="125" t="str">
        <f aca="false">IF(ISBLANK($A46),"",IF(ISERROR(VLOOKUP($A46,'Round 1'!$A$7:$I$306,COLUMN('Round 1'!$H$7),FALSE())),0,VLOOKUP($A46,'Round 1'!$A$7:$I$306,COLUMN('Round 1'!$H$7),FALSE()))+IF(ISERROR(VLOOKUP($A46,'Round 2'!$A$7:$I$306,COLUMN('Round 2'!$H$7),FALSE())),0,VLOOKUP($A46,'Round 2'!$A$7:$I$306,COLUMN('Round 2'!$H$7),FALSE()))+IF(ISERROR(VLOOKUP($A46,'Round 3'!$A$7:$I$306,COLUMN('Round 3'!$H$7),FALSE())),0,VLOOKUP($A46,'Round 3'!$A$7:$I$306,COLUMN('Round 3'!$H$7),FALSE())))</f>
        <v/>
      </c>
      <c r="K46" s="124" t="str">
        <f aca="false">IF(ISBLANK(A46),"",RANK(P46,$P$7:$P$306))</f>
        <v/>
      </c>
      <c r="L46" s="126" t="str">
        <f aca="false">IF(ISBLANK($G46),IF($K46&gt;5,"",IF(AND(ISNA(MATCH(K46+1,$K$7:$K$306,0)),$K46&lt;$A$4),"TIE","")),"DQ")</f>
        <v/>
      </c>
      <c r="M46" s="127"/>
      <c r="N46" s="128" t="str">
        <f aca="false">IF(ISBLANK($G46),$R46,"DQ")</f>
        <v/>
      </c>
      <c r="O46" s="40" t="str">
        <f aca="false">IF(ISBLANK(A46),"",$H46*$O$6+$I46)</f>
        <v/>
      </c>
      <c r="P46" s="40" t="str">
        <f aca="false">IF(ISBLANK(A46),"",$O46*10*$P$6+$J46)</f>
        <v/>
      </c>
      <c r="Q46" s="40" t="n">
        <f aca="false">IF(ISBLANK($G46),IF(ISBLANK($A46),-10,$P46*$Q$6+IF($M46&gt;0,$Q$6-1-$M46,0)),-1)</f>
        <v>-10</v>
      </c>
      <c r="R46" s="40" t="str">
        <f aca="false">IF(ISBLANK($A46),"",RANK($Q46,$Q$7:$Q$306))</f>
        <v/>
      </c>
      <c r="S46" s="40" t="str">
        <f aca="false">IF(ISNA(MATCH($R46+1,$R$7:$R$306,0)),IF($R46=MAX($A$7:$A$306),$R46,-1),$R46)</f>
        <v/>
      </c>
      <c r="T46" s="40" t="n">
        <f aca="false">$A46</f>
        <v>0</v>
      </c>
      <c r="U46" s="128" t="str">
        <f aca="false">IF(N('Final Round'!$J$14)&gt;0,IF(ISBLANK($A46),"",IF($N46&gt;5,$N46,VLOOKUP($A46,'Final Round'!$A$14:$K$18,COLUMN('Final Round'!$J$1),FALSE()))),"")</f>
        <v/>
      </c>
      <c r="V46" s="40" t="str">
        <f aca="false">IF(ISNUMBER($U46),$U46,$R46)</f>
        <v/>
      </c>
      <c r="W46" s="40" t="str">
        <f aca="false">IF(ISBLANK($A46),"",($V$6-$V46)*$W$6+$W$6-$A46)</f>
        <v/>
      </c>
      <c r="X46" s="40" t="str">
        <f aca="false">IF(ISBLANK($A46),"",RANK($W46,$W$7:$W$306))</f>
        <v/>
      </c>
      <c r="Y46" s="40" t="n">
        <f aca="false">$A46</f>
        <v>0</v>
      </c>
      <c r="Z46" s="40" t="str">
        <f aca="false">IF($U46="",$N46,$U46)</f>
        <v/>
      </c>
      <c r="AA46" s="40" t="n">
        <f aca="false">IF($U46&lt;6,INDEX($AA$1:$AA$5,$Z46)*$Z$2,0)</f>
        <v>0</v>
      </c>
      <c r="AB46" s="129" t="str">
        <f aca="false">IF(ISBLANK($A46),"",5+4*(I46+IF(AA46=0,0,VLOOKUP($A46,'Final Round'!$A$14:$K$18,COLUMN('Final Round'!$G$1),FALSE())))+8*(H46+IF(AA46=0,0,IF(VLOOKUP($A46,'Final Round'!$A$14:$K$18,COLUMN('Final Round'!$J$1),FALSE())=1,1,0)))+$AA46)</f>
        <v/>
      </c>
    </row>
    <row r="47" customFormat="false" ht="12.75" hidden="false" customHeight="false" outlineLevel="0" collapsed="false">
      <c r="A47" s="144"/>
      <c r="B47" s="130"/>
      <c r="C47" s="130"/>
      <c r="D47" s="130"/>
      <c r="E47" s="131"/>
      <c r="F47" s="132" t="str">
        <f aca="false">IF(ISBLANK($A47),"",SUM(IF(ISNA(IF(VLOOKUP($A47,'Round 1'!$A$7:$J$306,COLUMN('Round 1'!$H$7),FALSE()),1,NA())),0,1),IF(ISNA(IF(VLOOKUP($A47,'Round 2'!$A$7:$J$306,COLUMN('Round 1'!$H$7),FALSE()),1,NA())),0,1),IF(ISNA(IF(VLOOKUP($A47,'Round 3'!$A$7:$J$306,COLUMN('Round 1'!$H$7),FALSE()),1,NA())),0,1),IF(ISNA(IF(VLOOKUP($A47,'Final Round'!$A$14:$K$18,1,FALSE()),1,NA())),0,1)))</f>
        <v/>
      </c>
      <c r="G47" s="133"/>
      <c r="H47" s="134" t="str">
        <f aca="false">IF(ISBLANK($A47),"",IF(ISERROR(VLOOKUP($A47,'Round 1'!$A$7:$I$306,COLUMN('Round 1'!$G$7),FALSE())),0,VLOOKUP($A47,'Round 1'!$A$7:$I$306,COLUMN('Round 1'!$G$7),FALSE()))+IF(ISERROR(VLOOKUP($A47,'Round 2'!$A$7:$I$306,COLUMN('Round 2'!$G$7),FALSE())),0,VLOOKUP($A47,'Round 2'!$A$7:$I$306,COLUMN('Round 2'!$G$7),FALSE()))+IF(ISERROR(VLOOKUP($A47,'Round 3'!$A$7:$I$306,COLUMN('Round 3'!$G$7),FALSE())),0,VLOOKUP($A47,'Round 3'!$A$7:$I$306,COLUMN('Round 3'!$G$7),FALSE())))</f>
        <v/>
      </c>
      <c r="I47" s="134" t="str">
        <f aca="false">IF(ISBLANK($A47),"",IF(ISERROR(VLOOKUP($A47,'Round 1'!$A$7:$I$306,COLUMN('Round 1'!$F$7),FALSE())),0,VLOOKUP($A47,'Round 1'!$A$7:$I$306,COLUMN('Round 1'!$F$7),FALSE()))+IF(ISERROR(VLOOKUP($A47,'Round 2'!$A$7:$I$306,COLUMN('Round 2'!$F$7),FALSE())),0,VLOOKUP($A47,'Round 2'!$A$7:$I$306,COLUMN('Round 2'!$F$7),FALSE()))+IF(ISERROR(VLOOKUP($A47,'Round 3'!$A$7:$I$306,COLUMN('Round 3'!$F$7),FALSE())),0,VLOOKUP($A47,'Round 3'!$A$7:$I$306,COLUMN('Round 3'!$F$7),FALSE())))</f>
        <v/>
      </c>
      <c r="J47" s="135" t="str">
        <f aca="false">IF(ISBLANK($A47),"",IF(ISERROR(VLOOKUP($A47,'Round 1'!$A$7:$I$306,COLUMN('Round 1'!$H$7),FALSE())),0,VLOOKUP($A47,'Round 1'!$A$7:$I$306,COLUMN('Round 1'!$H$7),FALSE()))+IF(ISERROR(VLOOKUP($A47,'Round 2'!$A$7:$I$306,COLUMN('Round 2'!$H$7),FALSE())),0,VLOOKUP($A47,'Round 2'!$A$7:$I$306,COLUMN('Round 2'!$H$7),FALSE()))+IF(ISERROR(VLOOKUP($A47,'Round 3'!$A$7:$I$306,COLUMN('Round 3'!$H$7),FALSE())),0,VLOOKUP($A47,'Round 3'!$A$7:$I$306,COLUMN('Round 3'!$H$7),FALSE())))</f>
        <v/>
      </c>
      <c r="K47" s="134" t="str">
        <f aca="false">IF(ISBLANK(A47),"",RANK(P47,$P$7:$P$306))</f>
        <v/>
      </c>
      <c r="L47" s="136" t="str">
        <f aca="false">IF(ISBLANK($G47),IF($K47&gt;5,"",IF(AND(ISNA(MATCH(K47+1,$K$7:$K$306,0)),$K47&lt;$A$4),"TIE","")),"DQ")</f>
        <v/>
      </c>
      <c r="M47" s="137"/>
      <c r="N47" s="138" t="str">
        <f aca="false">IF(ISBLANK($G47),$R47,"DQ")</f>
        <v/>
      </c>
      <c r="O47" s="40" t="str">
        <f aca="false">IF(ISBLANK(A47),"",$H47*$O$6+$I47)</f>
        <v/>
      </c>
      <c r="P47" s="40" t="str">
        <f aca="false">IF(ISBLANK(A47),"",$O47*10*$P$6+$J47)</f>
        <v/>
      </c>
      <c r="Q47" s="40" t="n">
        <f aca="false">IF(ISBLANK($G47),IF(ISBLANK($A47),-10,$P47*$Q$6+IF($M47&gt;0,$Q$6-1-$M47,0)),-1)</f>
        <v>-10</v>
      </c>
      <c r="R47" s="40" t="str">
        <f aca="false">IF(ISBLANK($A47),"",RANK($Q47,$Q$7:$Q$306))</f>
        <v/>
      </c>
      <c r="S47" s="40" t="str">
        <f aca="false">IF(ISNA(MATCH($R47+1,$R$7:$R$306,0)),IF($R47=MAX($A$7:$A$306),$R47,-1),$R47)</f>
        <v/>
      </c>
      <c r="T47" s="40" t="n">
        <f aca="false">$A47</f>
        <v>0</v>
      </c>
      <c r="U47" s="138" t="str">
        <f aca="false">IF(N('Final Round'!$J$14)&gt;0,IF(ISBLANK($A47),"",IF($N47&gt;5,$N47,VLOOKUP($A47,'Final Round'!$A$14:$K$18,COLUMN('Final Round'!$J$1),FALSE()))),"")</f>
        <v/>
      </c>
      <c r="V47" s="40" t="str">
        <f aca="false">IF(ISNUMBER($U47),$U47,$R47)</f>
        <v/>
      </c>
      <c r="W47" s="40" t="str">
        <f aca="false">IF(ISBLANK($A47),"",($V$6-$V47)*$W$6+$W$6-$A47)</f>
        <v/>
      </c>
      <c r="X47" s="40" t="str">
        <f aca="false">IF(ISBLANK($A47),"",RANK($W47,$W$7:$W$306))</f>
        <v/>
      </c>
      <c r="Y47" s="40" t="n">
        <f aca="false">$A47</f>
        <v>0</v>
      </c>
      <c r="Z47" s="40" t="str">
        <f aca="false">IF($U47="",$N47,$U47)</f>
        <v/>
      </c>
      <c r="AA47" s="40" t="n">
        <f aca="false">IF($U47&lt;6,INDEX($AA$1:$AA$5,$Z47)*$Z$2,0)</f>
        <v>0</v>
      </c>
      <c r="AB47" s="139" t="str">
        <f aca="false">IF(ISBLANK($A47),"",5+4*(I47+IF(AA47=0,0,VLOOKUP($A47,'Final Round'!$A$14:$K$18,COLUMN('Final Round'!$G$1),FALSE())))+8*(H47+IF(AA47=0,0,IF(VLOOKUP($A47,'Final Round'!$A$14:$K$18,COLUMN('Final Round'!$J$1),FALSE())=1,1,0)))+$AA47)</f>
        <v/>
      </c>
    </row>
    <row r="48" customFormat="false" ht="12.75" hidden="false" customHeight="false" outlineLevel="0" collapsed="false">
      <c r="A48" s="140"/>
      <c r="B48" s="120"/>
      <c r="C48" s="120"/>
      <c r="D48" s="120"/>
      <c r="E48" s="121"/>
      <c r="F48" s="122" t="str">
        <f aca="false">IF(ISBLANK($A48),"",SUM(IF(ISNA(IF(VLOOKUP($A48,'Round 1'!$A$7:$J$306,COLUMN('Round 1'!$H$7),FALSE()),1,NA())),0,1),IF(ISNA(IF(VLOOKUP($A48,'Round 2'!$A$7:$J$306,COLUMN('Round 1'!$H$7),FALSE()),1,NA())),0,1),IF(ISNA(IF(VLOOKUP($A48,'Round 3'!$A$7:$J$306,COLUMN('Round 1'!$H$7),FALSE()),1,NA())),0,1),IF(ISNA(IF(VLOOKUP($A48,'Final Round'!$A$14:$K$18,1,FALSE()),1,NA())),0,1)))</f>
        <v/>
      </c>
      <c r="G48" s="123"/>
      <c r="H48" s="124" t="str">
        <f aca="false">IF(ISBLANK($A48),"",IF(ISERROR(VLOOKUP($A48,'Round 1'!$A$7:$I$306,COLUMN('Round 1'!$G$7),FALSE())),0,VLOOKUP($A48,'Round 1'!$A$7:$I$306,COLUMN('Round 1'!$G$7),FALSE()))+IF(ISERROR(VLOOKUP($A48,'Round 2'!$A$7:$I$306,COLUMN('Round 2'!$G$7),FALSE())),0,VLOOKUP($A48,'Round 2'!$A$7:$I$306,COLUMN('Round 2'!$G$7),FALSE()))+IF(ISERROR(VLOOKUP($A48,'Round 3'!$A$7:$I$306,COLUMN('Round 3'!$G$7),FALSE())),0,VLOOKUP($A48,'Round 3'!$A$7:$I$306,COLUMN('Round 3'!$G$7),FALSE())))</f>
        <v/>
      </c>
      <c r="I48" s="124" t="str">
        <f aca="false">IF(ISBLANK($A48),"",IF(ISERROR(VLOOKUP($A48,'Round 1'!$A$7:$I$306,COLUMN('Round 1'!$F$7),FALSE())),0,VLOOKUP($A48,'Round 1'!$A$7:$I$306,COLUMN('Round 1'!$F$7),FALSE()))+IF(ISERROR(VLOOKUP($A48,'Round 2'!$A$7:$I$306,COLUMN('Round 2'!$F$7),FALSE())),0,VLOOKUP($A48,'Round 2'!$A$7:$I$306,COLUMN('Round 2'!$F$7),FALSE()))+IF(ISERROR(VLOOKUP($A48,'Round 3'!$A$7:$I$306,COLUMN('Round 3'!$F$7),FALSE())),0,VLOOKUP($A48,'Round 3'!$A$7:$I$306,COLUMN('Round 3'!$F$7),FALSE())))</f>
        <v/>
      </c>
      <c r="J48" s="125" t="str">
        <f aca="false">IF(ISBLANK($A48),"",IF(ISERROR(VLOOKUP($A48,'Round 1'!$A$7:$I$306,COLUMN('Round 1'!$H$7),FALSE())),0,VLOOKUP($A48,'Round 1'!$A$7:$I$306,COLUMN('Round 1'!$H$7),FALSE()))+IF(ISERROR(VLOOKUP($A48,'Round 2'!$A$7:$I$306,COLUMN('Round 2'!$H$7),FALSE())),0,VLOOKUP($A48,'Round 2'!$A$7:$I$306,COLUMN('Round 2'!$H$7),FALSE()))+IF(ISERROR(VLOOKUP($A48,'Round 3'!$A$7:$I$306,COLUMN('Round 3'!$H$7),FALSE())),0,VLOOKUP($A48,'Round 3'!$A$7:$I$306,COLUMN('Round 3'!$H$7),FALSE())))</f>
        <v/>
      </c>
      <c r="K48" s="124" t="str">
        <f aca="false">IF(ISBLANK(A48),"",RANK(P48,$P$7:$P$306))</f>
        <v/>
      </c>
      <c r="L48" s="126" t="str">
        <f aca="false">IF(ISBLANK($G48),IF($K48&gt;5,"",IF(AND(ISNA(MATCH(K48+1,$K$7:$K$306,0)),$K48&lt;$A$4),"TIE","")),"DQ")</f>
        <v/>
      </c>
      <c r="M48" s="127"/>
      <c r="N48" s="128" t="str">
        <f aca="false">IF(ISBLANK($G48),$R48,"DQ")</f>
        <v/>
      </c>
      <c r="O48" s="40" t="str">
        <f aca="false">IF(ISBLANK(A48),"",$H48*$O$6+$I48)</f>
        <v/>
      </c>
      <c r="P48" s="40" t="str">
        <f aca="false">IF(ISBLANK(A48),"",$O48*10*$P$6+$J48)</f>
        <v/>
      </c>
      <c r="Q48" s="40" t="n">
        <f aca="false">IF(ISBLANK($G48),IF(ISBLANK($A48),-10,$P48*$Q$6+IF($M48&gt;0,$Q$6-1-$M48,0)),-1)</f>
        <v>-10</v>
      </c>
      <c r="R48" s="40" t="str">
        <f aca="false">IF(ISBLANK($A48),"",RANK($Q48,$Q$7:$Q$306))</f>
        <v/>
      </c>
      <c r="S48" s="40" t="str">
        <f aca="false">IF(ISNA(MATCH($R48+1,$R$7:$R$306,0)),IF($R48=MAX($A$7:$A$306),$R48,-1),$R48)</f>
        <v/>
      </c>
      <c r="T48" s="40" t="n">
        <f aca="false">$A48</f>
        <v>0</v>
      </c>
      <c r="U48" s="128" t="str">
        <f aca="false">IF(N('Final Round'!$J$14)&gt;0,IF(ISBLANK($A48),"",IF($N48&gt;5,$N48,VLOOKUP($A48,'Final Round'!$A$14:$K$18,COLUMN('Final Round'!$J$1),FALSE()))),"")</f>
        <v/>
      </c>
      <c r="V48" s="40" t="str">
        <f aca="false">IF(ISNUMBER($U48),$U48,$R48)</f>
        <v/>
      </c>
      <c r="W48" s="40" t="str">
        <f aca="false">IF(ISBLANK($A48),"",($V$6-$V48)*$W$6+$W$6-$A48)</f>
        <v/>
      </c>
      <c r="X48" s="40" t="str">
        <f aca="false">IF(ISBLANK($A48),"",RANK($W48,$W$7:$W$306))</f>
        <v/>
      </c>
      <c r="Y48" s="40" t="n">
        <f aca="false">$A48</f>
        <v>0</v>
      </c>
      <c r="Z48" s="40" t="str">
        <f aca="false">IF($U48="",$N48,$U48)</f>
        <v/>
      </c>
      <c r="AA48" s="40" t="n">
        <f aca="false">IF($U48&lt;6,INDEX($AA$1:$AA$5,$Z48)*$Z$2,0)</f>
        <v>0</v>
      </c>
      <c r="AB48" s="129" t="str">
        <f aca="false">IF(ISBLANK($A48),"",5+4*(I48+IF(AA48=0,0,VLOOKUP($A48,'Final Round'!$A$14:$K$18,COLUMN('Final Round'!$G$1),FALSE())))+8*(H48+IF(AA48=0,0,IF(VLOOKUP($A48,'Final Round'!$A$14:$K$18,COLUMN('Final Round'!$J$1),FALSE())=1,1,0)))+$AA48)</f>
        <v/>
      </c>
    </row>
    <row r="49" customFormat="false" ht="12.75" hidden="false" customHeight="false" outlineLevel="0" collapsed="false">
      <c r="A49" s="144"/>
      <c r="B49" s="130"/>
      <c r="C49" s="130"/>
      <c r="D49" s="130"/>
      <c r="E49" s="131"/>
      <c r="F49" s="132" t="str">
        <f aca="false">IF(ISBLANK($A49),"",SUM(IF(ISNA(IF(VLOOKUP($A49,'Round 1'!$A$7:$J$306,COLUMN('Round 1'!$H$7),FALSE()),1,NA())),0,1),IF(ISNA(IF(VLOOKUP($A49,'Round 2'!$A$7:$J$306,COLUMN('Round 1'!$H$7),FALSE()),1,NA())),0,1),IF(ISNA(IF(VLOOKUP($A49,'Round 3'!$A$7:$J$306,COLUMN('Round 1'!$H$7),FALSE()),1,NA())),0,1),IF(ISNA(IF(VLOOKUP($A49,'Final Round'!$A$14:$K$18,1,FALSE()),1,NA())),0,1)))</f>
        <v/>
      </c>
      <c r="G49" s="133"/>
      <c r="H49" s="134" t="str">
        <f aca="false">IF(ISBLANK($A49),"",IF(ISERROR(VLOOKUP($A49,'Round 1'!$A$7:$I$306,COLUMN('Round 1'!$G$7),FALSE())),0,VLOOKUP($A49,'Round 1'!$A$7:$I$306,COLUMN('Round 1'!$G$7),FALSE()))+IF(ISERROR(VLOOKUP($A49,'Round 2'!$A$7:$I$306,COLUMN('Round 2'!$G$7),FALSE())),0,VLOOKUP($A49,'Round 2'!$A$7:$I$306,COLUMN('Round 2'!$G$7),FALSE()))+IF(ISERROR(VLOOKUP($A49,'Round 3'!$A$7:$I$306,COLUMN('Round 3'!$G$7),FALSE())),0,VLOOKUP($A49,'Round 3'!$A$7:$I$306,COLUMN('Round 3'!$G$7),FALSE())))</f>
        <v/>
      </c>
      <c r="I49" s="134" t="str">
        <f aca="false">IF(ISBLANK($A49),"",IF(ISERROR(VLOOKUP($A49,'Round 1'!$A$7:$I$306,COLUMN('Round 1'!$F$7),FALSE())),0,VLOOKUP($A49,'Round 1'!$A$7:$I$306,COLUMN('Round 1'!$F$7),FALSE()))+IF(ISERROR(VLOOKUP($A49,'Round 2'!$A$7:$I$306,COLUMN('Round 2'!$F$7),FALSE())),0,VLOOKUP($A49,'Round 2'!$A$7:$I$306,COLUMN('Round 2'!$F$7),FALSE()))+IF(ISERROR(VLOOKUP($A49,'Round 3'!$A$7:$I$306,COLUMN('Round 3'!$F$7),FALSE())),0,VLOOKUP($A49,'Round 3'!$A$7:$I$306,COLUMN('Round 3'!$F$7),FALSE())))</f>
        <v/>
      </c>
      <c r="J49" s="135" t="str">
        <f aca="false">IF(ISBLANK($A49),"",IF(ISERROR(VLOOKUP($A49,'Round 1'!$A$7:$I$306,COLUMN('Round 1'!$H$7),FALSE())),0,VLOOKUP($A49,'Round 1'!$A$7:$I$306,COLUMN('Round 1'!$H$7),FALSE()))+IF(ISERROR(VLOOKUP($A49,'Round 2'!$A$7:$I$306,COLUMN('Round 2'!$H$7),FALSE())),0,VLOOKUP($A49,'Round 2'!$A$7:$I$306,COLUMN('Round 2'!$H$7),FALSE()))+IF(ISERROR(VLOOKUP($A49,'Round 3'!$A$7:$I$306,COLUMN('Round 3'!$H$7),FALSE())),0,VLOOKUP($A49,'Round 3'!$A$7:$I$306,COLUMN('Round 3'!$H$7),FALSE())))</f>
        <v/>
      </c>
      <c r="K49" s="134" t="str">
        <f aca="false">IF(ISBLANK(A49),"",RANK(P49,$P$7:$P$306))</f>
        <v/>
      </c>
      <c r="L49" s="136" t="str">
        <f aca="false">IF(ISBLANK($G49),IF($K49&gt;5,"",IF(AND(ISNA(MATCH(K49+1,$K$7:$K$306,0)),$K49&lt;$A$4),"TIE","")),"DQ")</f>
        <v/>
      </c>
      <c r="M49" s="137"/>
      <c r="N49" s="138" t="str">
        <f aca="false">IF(ISBLANK($G49),$R49,"DQ")</f>
        <v/>
      </c>
      <c r="O49" s="40" t="str">
        <f aca="false">IF(ISBLANK(A49),"",$H49*$O$6+$I49)</f>
        <v/>
      </c>
      <c r="P49" s="40" t="str">
        <f aca="false">IF(ISBLANK(A49),"",$O49*10*$P$6+$J49)</f>
        <v/>
      </c>
      <c r="Q49" s="40" t="n">
        <f aca="false">IF(ISBLANK($G49),IF(ISBLANK($A49),-10,$P49*$Q$6+IF($M49&gt;0,$Q$6-1-$M49,0)),-1)</f>
        <v>-10</v>
      </c>
      <c r="R49" s="40" t="str">
        <f aca="false">IF(ISBLANK($A49),"",RANK($Q49,$Q$7:$Q$306))</f>
        <v/>
      </c>
      <c r="S49" s="40" t="str">
        <f aca="false">IF(ISNA(MATCH($R49+1,$R$7:$R$306,0)),IF($R49=MAX($A$7:$A$306),$R49,-1),$R49)</f>
        <v/>
      </c>
      <c r="T49" s="40" t="n">
        <f aca="false">$A49</f>
        <v>0</v>
      </c>
      <c r="U49" s="138" t="str">
        <f aca="false">IF(N('Final Round'!$J$14)&gt;0,IF(ISBLANK($A49),"",IF($N49&gt;5,$N49,VLOOKUP($A49,'Final Round'!$A$14:$K$18,COLUMN('Final Round'!$J$1),FALSE()))),"")</f>
        <v/>
      </c>
      <c r="V49" s="40" t="str">
        <f aca="false">IF(ISNUMBER($U49),$U49,$R49)</f>
        <v/>
      </c>
      <c r="W49" s="40" t="str">
        <f aca="false">IF(ISBLANK($A49),"",($V$6-$V49)*$W$6+$W$6-$A49)</f>
        <v/>
      </c>
      <c r="X49" s="40" t="str">
        <f aca="false">IF(ISBLANK($A49),"",RANK($W49,$W$7:$W$306))</f>
        <v/>
      </c>
      <c r="Y49" s="40" t="n">
        <f aca="false">$A49</f>
        <v>0</v>
      </c>
      <c r="Z49" s="40" t="str">
        <f aca="false">IF($U49="",$N49,$U49)</f>
        <v/>
      </c>
      <c r="AA49" s="40" t="n">
        <f aca="false">IF($U49&lt;6,INDEX($AA$1:$AA$5,$Z49)*$Z$2,0)</f>
        <v>0</v>
      </c>
      <c r="AB49" s="139" t="str">
        <f aca="false">IF(ISBLANK($A49),"",5+4*(I49+IF(AA49=0,0,VLOOKUP($A49,'Final Round'!$A$14:$K$18,COLUMN('Final Round'!$G$1),FALSE())))+8*(H49+IF(AA49=0,0,IF(VLOOKUP($A49,'Final Round'!$A$14:$K$18,COLUMN('Final Round'!$J$1),FALSE())=1,1,0)))+$AA49)</f>
        <v/>
      </c>
    </row>
    <row r="50" customFormat="false" ht="12.75" hidden="false" customHeight="false" outlineLevel="0" collapsed="false">
      <c r="A50" s="140"/>
      <c r="B50" s="120"/>
      <c r="C50" s="120"/>
      <c r="D50" s="120"/>
      <c r="E50" s="121"/>
      <c r="F50" s="122" t="str">
        <f aca="false">IF(ISBLANK($A50),"",SUM(IF(ISNA(IF(VLOOKUP($A50,'Round 1'!$A$7:$J$306,COLUMN('Round 1'!$H$7),FALSE()),1,NA())),0,1),IF(ISNA(IF(VLOOKUP($A50,'Round 2'!$A$7:$J$306,COLUMN('Round 1'!$H$7),FALSE()),1,NA())),0,1),IF(ISNA(IF(VLOOKUP($A50,'Round 3'!$A$7:$J$306,COLUMN('Round 1'!$H$7),FALSE()),1,NA())),0,1),IF(ISNA(IF(VLOOKUP($A50,'Final Round'!$A$14:$K$18,1,FALSE()),1,NA())),0,1)))</f>
        <v/>
      </c>
      <c r="G50" s="123"/>
      <c r="H50" s="124" t="str">
        <f aca="false">IF(ISBLANK($A50),"",IF(ISERROR(VLOOKUP($A50,'Round 1'!$A$7:$I$306,COLUMN('Round 1'!$G$7),FALSE())),0,VLOOKUP($A50,'Round 1'!$A$7:$I$306,COLUMN('Round 1'!$G$7),FALSE()))+IF(ISERROR(VLOOKUP($A50,'Round 2'!$A$7:$I$306,COLUMN('Round 2'!$G$7),FALSE())),0,VLOOKUP($A50,'Round 2'!$A$7:$I$306,COLUMN('Round 2'!$G$7),FALSE()))+IF(ISERROR(VLOOKUP($A50,'Round 3'!$A$7:$I$306,COLUMN('Round 3'!$G$7),FALSE())),0,VLOOKUP($A50,'Round 3'!$A$7:$I$306,COLUMN('Round 3'!$G$7),FALSE())))</f>
        <v/>
      </c>
      <c r="I50" s="124" t="str">
        <f aca="false">IF(ISBLANK($A50),"",IF(ISERROR(VLOOKUP($A50,'Round 1'!$A$7:$I$306,COLUMN('Round 1'!$F$7),FALSE())),0,VLOOKUP($A50,'Round 1'!$A$7:$I$306,COLUMN('Round 1'!$F$7),FALSE()))+IF(ISERROR(VLOOKUP($A50,'Round 2'!$A$7:$I$306,COLUMN('Round 2'!$F$7),FALSE())),0,VLOOKUP($A50,'Round 2'!$A$7:$I$306,COLUMN('Round 2'!$F$7),FALSE()))+IF(ISERROR(VLOOKUP($A50,'Round 3'!$A$7:$I$306,COLUMN('Round 3'!$F$7),FALSE())),0,VLOOKUP($A50,'Round 3'!$A$7:$I$306,COLUMN('Round 3'!$F$7),FALSE())))</f>
        <v/>
      </c>
      <c r="J50" s="125" t="str">
        <f aca="false">IF(ISBLANK($A50),"",IF(ISERROR(VLOOKUP($A50,'Round 1'!$A$7:$I$306,COLUMN('Round 1'!$H$7),FALSE())),0,VLOOKUP($A50,'Round 1'!$A$7:$I$306,COLUMN('Round 1'!$H$7),FALSE()))+IF(ISERROR(VLOOKUP($A50,'Round 2'!$A$7:$I$306,COLUMN('Round 2'!$H$7),FALSE())),0,VLOOKUP($A50,'Round 2'!$A$7:$I$306,COLUMN('Round 2'!$H$7),FALSE()))+IF(ISERROR(VLOOKUP($A50,'Round 3'!$A$7:$I$306,COLUMN('Round 3'!$H$7),FALSE())),0,VLOOKUP($A50,'Round 3'!$A$7:$I$306,COLUMN('Round 3'!$H$7),FALSE())))</f>
        <v/>
      </c>
      <c r="K50" s="124" t="str">
        <f aca="false">IF(ISBLANK(A50),"",RANK(P50,$P$7:$P$306))</f>
        <v/>
      </c>
      <c r="L50" s="126" t="str">
        <f aca="false">IF(ISBLANK($G50),IF($K50&gt;5,"",IF(AND(ISNA(MATCH(K50+1,$K$7:$K$306,0)),$K50&lt;$A$4),"TIE","")),"DQ")</f>
        <v/>
      </c>
      <c r="M50" s="127"/>
      <c r="N50" s="128" t="str">
        <f aca="false">IF(ISBLANK($G50),$R50,"DQ")</f>
        <v/>
      </c>
      <c r="O50" s="40" t="str">
        <f aca="false">IF(ISBLANK(A50),"",$H50*$O$6+$I50)</f>
        <v/>
      </c>
      <c r="P50" s="40" t="str">
        <f aca="false">IF(ISBLANK(A50),"",$O50*10*$P$6+$J50)</f>
        <v/>
      </c>
      <c r="Q50" s="40" t="n">
        <f aca="false">IF(ISBLANK($G50),IF(ISBLANK($A50),-10,$P50*$Q$6+IF($M50&gt;0,$Q$6-1-$M50,0)),-1)</f>
        <v>-10</v>
      </c>
      <c r="R50" s="40" t="str">
        <f aca="false">IF(ISBLANK($A50),"",RANK($Q50,$Q$7:$Q$306))</f>
        <v/>
      </c>
      <c r="S50" s="40" t="str">
        <f aca="false">IF(ISNA(MATCH($R50+1,$R$7:$R$306,0)),IF($R50=MAX($A$7:$A$306),$R50,-1),$R50)</f>
        <v/>
      </c>
      <c r="T50" s="40" t="n">
        <f aca="false">$A50</f>
        <v>0</v>
      </c>
      <c r="U50" s="128" t="str">
        <f aca="false">IF(N('Final Round'!$J$14)&gt;0,IF(ISBLANK($A50),"",IF($N50&gt;5,$N50,VLOOKUP($A50,'Final Round'!$A$14:$K$18,COLUMN('Final Round'!$J$1),FALSE()))),"")</f>
        <v/>
      </c>
      <c r="V50" s="40" t="str">
        <f aca="false">IF(ISNUMBER($U50),$U50,$R50)</f>
        <v/>
      </c>
      <c r="W50" s="40" t="str">
        <f aca="false">IF(ISBLANK($A50),"",($V$6-$V50)*$W$6+$W$6-$A50)</f>
        <v/>
      </c>
      <c r="X50" s="40" t="str">
        <f aca="false">IF(ISBLANK($A50),"",RANK($W50,$W$7:$W$306))</f>
        <v/>
      </c>
      <c r="Y50" s="40" t="n">
        <f aca="false">$A50</f>
        <v>0</v>
      </c>
      <c r="Z50" s="40" t="str">
        <f aca="false">IF($U50="",$N50,$U50)</f>
        <v/>
      </c>
      <c r="AA50" s="40" t="n">
        <f aca="false">IF($U50&lt;6,INDEX($AA$1:$AA$5,$Z50)*$Z$2,0)</f>
        <v>0</v>
      </c>
      <c r="AB50" s="129" t="str">
        <f aca="false">IF(ISBLANK($A50),"",5+4*(I50+IF(AA50=0,0,VLOOKUP($A50,'Final Round'!$A$14:$K$18,COLUMN('Final Round'!$G$1),FALSE())))+8*(H50+IF(AA50=0,0,IF(VLOOKUP($A50,'Final Round'!$A$14:$K$18,COLUMN('Final Round'!$J$1),FALSE())=1,1,0)))+$AA50)</f>
        <v/>
      </c>
    </row>
    <row r="51" customFormat="false" ht="12.75" hidden="false" customHeight="false" outlineLevel="0" collapsed="false">
      <c r="A51" s="144"/>
      <c r="B51" s="130"/>
      <c r="C51" s="130"/>
      <c r="D51" s="130"/>
      <c r="E51" s="131"/>
      <c r="F51" s="132" t="str">
        <f aca="false">IF(ISBLANK($A51),"",SUM(IF(ISNA(IF(VLOOKUP($A51,'Round 1'!$A$7:$J$306,COLUMN('Round 1'!$H$7),FALSE()),1,NA())),0,1),IF(ISNA(IF(VLOOKUP($A51,'Round 2'!$A$7:$J$306,COLUMN('Round 1'!$H$7),FALSE()),1,NA())),0,1),IF(ISNA(IF(VLOOKUP($A51,'Round 3'!$A$7:$J$306,COLUMN('Round 1'!$H$7),FALSE()),1,NA())),0,1),IF(ISNA(IF(VLOOKUP($A51,'Final Round'!$A$14:$K$18,1,FALSE()),1,NA())),0,1)))</f>
        <v/>
      </c>
      <c r="G51" s="133"/>
      <c r="H51" s="134" t="str">
        <f aca="false">IF(ISBLANK($A51),"",IF(ISERROR(VLOOKUP($A51,'Round 1'!$A$7:$I$306,COLUMN('Round 1'!$G$7),FALSE())),0,VLOOKUP($A51,'Round 1'!$A$7:$I$306,COLUMN('Round 1'!$G$7),FALSE()))+IF(ISERROR(VLOOKUP($A51,'Round 2'!$A$7:$I$306,COLUMN('Round 2'!$G$7),FALSE())),0,VLOOKUP($A51,'Round 2'!$A$7:$I$306,COLUMN('Round 2'!$G$7),FALSE()))+IF(ISERROR(VLOOKUP($A51,'Round 3'!$A$7:$I$306,COLUMN('Round 3'!$G$7),FALSE())),0,VLOOKUP($A51,'Round 3'!$A$7:$I$306,COLUMN('Round 3'!$G$7),FALSE())))</f>
        <v/>
      </c>
      <c r="I51" s="134" t="str">
        <f aca="false">IF(ISBLANK($A51),"",IF(ISERROR(VLOOKUP($A51,'Round 1'!$A$7:$I$306,COLUMN('Round 1'!$F$7),FALSE())),0,VLOOKUP($A51,'Round 1'!$A$7:$I$306,COLUMN('Round 1'!$F$7),FALSE()))+IF(ISERROR(VLOOKUP($A51,'Round 2'!$A$7:$I$306,COLUMN('Round 2'!$F$7),FALSE())),0,VLOOKUP($A51,'Round 2'!$A$7:$I$306,COLUMN('Round 2'!$F$7),FALSE()))+IF(ISERROR(VLOOKUP($A51,'Round 3'!$A$7:$I$306,COLUMN('Round 3'!$F$7),FALSE())),0,VLOOKUP($A51,'Round 3'!$A$7:$I$306,COLUMN('Round 3'!$F$7),FALSE())))</f>
        <v/>
      </c>
      <c r="J51" s="135" t="str">
        <f aca="false">IF(ISBLANK($A51),"",IF(ISERROR(VLOOKUP($A51,'Round 1'!$A$7:$I$306,COLUMN('Round 1'!$H$7),FALSE())),0,VLOOKUP($A51,'Round 1'!$A$7:$I$306,COLUMN('Round 1'!$H$7),FALSE()))+IF(ISERROR(VLOOKUP($A51,'Round 2'!$A$7:$I$306,COLUMN('Round 2'!$H$7),FALSE())),0,VLOOKUP($A51,'Round 2'!$A$7:$I$306,COLUMN('Round 2'!$H$7),FALSE()))+IF(ISERROR(VLOOKUP($A51,'Round 3'!$A$7:$I$306,COLUMN('Round 3'!$H$7),FALSE())),0,VLOOKUP($A51,'Round 3'!$A$7:$I$306,COLUMN('Round 3'!$H$7),FALSE())))</f>
        <v/>
      </c>
      <c r="K51" s="134" t="str">
        <f aca="false">IF(ISBLANK(A51),"",RANK(P51,$P$7:$P$306))</f>
        <v/>
      </c>
      <c r="L51" s="136" t="str">
        <f aca="false">IF(ISBLANK($G51),IF($K51&gt;5,"",IF(AND(ISNA(MATCH(K51+1,$K$7:$K$306,0)),$K51&lt;$A$4),"TIE","")),"DQ")</f>
        <v/>
      </c>
      <c r="M51" s="137"/>
      <c r="N51" s="138" t="str">
        <f aca="false">IF(ISBLANK($G51),$R51,"DQ")</f>
        <v/>
      </c>
      <c r="O51" s="40" t="str">
        <f aca="false">IF(ISBLANK(A51),"",$H51*$O$6+$I51)</f>
        <v/>
      </c>
      <c r="P51" s="40" t="str">
        <f aca="false">IF(ISBLANK(A51),"",$O51*10*$P$6+$J51)</f>
        <v/>
      </c>
      <c r="Q51" s="40" t="n">
        <f aca="false">IF(ISBLANK($G51),IF(ISBLANK($A51),-10,$P51*$Q$6+IF($M51&gt;0,$Q$6-1-$M51,0)),-1)</f>
        <v>-10</v>
      </c>
      <c r="R51" s="40" t="str">
        <f aca="false">IF(ISBLANK($A51),"",RANK($Q51,$Q$7:$Q$306))</f>
        <v/>
      </c>
      <c r="S51" s="40" t="str">
        <f aca="false">IF(ISNA(MATCH($R51+1,$R$7:$R$306,0)),IF($R51=MAX($A$7:$A$306),$R51,-1),$R51)</f>
        <v/>
      </c>
      <c r="T51" s="40" t="n">
        <f aca="false">$A51</f>
        <v>0</v>
      </c>
      <c r="U51" s="138" t="str">
        <f aca="false">IF(N('Final Round'!$J$14)&gt;0,IF(ISBLANK($A51),"",IF($N51&gt;5,$N51,VLOOKUP($A51,'Final Round'!$A$14:$K$18,COLUMN('Final Round'!$J$1),FALSE()))),"")</f>
        <v/>
      </c>
      <c r="V51" s="40" t="str">
        <f aca="false">IF(ISNUMBER($U51),$U51,$R51)</f>
        <v/>
      </c>
      <c r="W51" s="40" t="str">
        <f aca="false">IF(ISBLANK($A51),"",($V$6-$V51)*$W$6+$W$6-$A51)</f>
        <v/>
      </c>
      <c r="X51" s="40" t="str">
        <f aca="false">IF(ISBLANK($A51),"",RANK($W51,$W$7:$W$306))</f>
        <v/>
      </c>
      <c r="Y51" s="40" t="n">
        <f aca="false">$A51</f>
        <v>0</v>
      </c>
      <c r="Z51" s="40" t="str">
        <f aca="false">IF($U51="",$N51,$U51)</f>
        <v/>
      </c>
      <c r="AA51" s="40" t="n">
        <f aca="false">IF($U51&lt;6,INDEX($AA$1:$AA$5,$Z51)*$Z$2,0)</f>
        <v>0</v>
      </c>
      <c r="AB51" s="139" t="str">
        <f aca="false">IF(ISBLANK($A51),"",5+4*(I51+IF(AA51=0,0,VLOOKUP($A51,'Final Round'!$A$14:$K$18,COLUMN('Final Round'!$G$1),FALSE())))+8*(H51+IF(AA51=0,0,IF(VLOOKUP($A51,'Final Round'!$A$14:$K$18,COLUMN('Final Round'!$J$1),FALSE())=1,1,0)))+$AA51)</f>
        <v/>
      </c>
    </row>
    <row r="52" customFormat="false" ht="12.75" hidden="false" customHeight="false" outlineLevel="0" collapsed="false">
      <c r="A52" s="140"/>
      <c r="B52" s="120"/>
      <c r="C52" s="120"/>
      <c r="D52" s="120"/>
      <c r="E52" s="121"/>
      <c r="F52" s="122" t="str">
        <f aca="false">IF(ISBLANK($A52),"",SUM(IF(ISNA(IF(VLOOKUP($A52,'Round 1'!$A$7:$J$306,COLUMN('Round 1'!$H$7),FALSE()),1,NA())),0,1),IF(ISNA(IF(VLOOKUP($A52,'Round 2'!$A$7:$J$306,COLUMN('Round 1'!$H$7),FALSE()),1,NA())),0,1),IF(ISNA(IF(VLOOKUP($A52,'Round 3'!$A$7:$J$306,COLUMN('Round 1'!$H$7),FALSE()),1,NA())),0,1),IF(ISNA(IF(VLOOKUP($A52,'Final Round'!$A$14:$K$18,1,FALSE()),1,NA())),0,1)))</f>
        <v/>
      </c>
      <c r="G52" s="123"/>
      <c r="H52" s="124" t="str">
        <f aca="false">IF(ISBLANK($A52),"",IF(ISERROR(VLOOKUP($A52,'Round 1'!$A$7:$I$306,COLUMN('Round 1'!$G$7),FALSE())),0,VLOOKUP($A52,'Round 1'!$A$7:$I$306,COLUMN('Round 1'!$G$7),FALSE()))+IF(ISERROR(VLOOKUP($A52,'Round 2'!$A$7:$I$306,COLUMN('Round 2'!$G$7),FALSE())),0,VLOOKUP($A52,'Round 2'!$A$7:$I$306,COLUMN('Round 2'!$G$7),FALSE()))+IF(ISERROR(VLOOKUP($A52,'Round 3'!$A$7:$I$306,COLUMN('Round 3'!$G$7),FALSE())),0,VLOOKUP($A52,'Round 3'!$A$7:$I$306,COLUMN('Round 3'!$G$7),FALSE())))</f>
        <v/>
      </c>
      <c r="I52" s="124" t="str">
        <f aca="false">IF(ISBLANK($A52),"",IF(ISERROR(VLOOKUP($A52,'Round 1'!$A$7:$I$306,COLUMN('Round 1'!$F$7),FALSE())),0,VLOOKUP($A52,'Round 1'!$A$7:$I$306,COLUMN('Round 1'!$F$7),FALSE()))+IF(ISERROR(VLOOKUP($A52,'Round 2'!$A$7:$I$306,COLUMN('Round 2'!$F$7),FALSE())),0,VLOOKUP($A52,'Round 2'!$A$7:$I$306,COLUMN('Round 2'!$F$7),FALSE()))+IF(ISERROR(VLOOKUP($A52,'Round 3'!$A$7:$I$306,COLUMN('Round 3'!$F$7),FALSE())),0,VLOOKUP($A52,'Round 3'!$A$7:$I$306,COLUMN('Round 3'!$F$7),FALSE())))</f>
        <v/>
      </c>
      <c r="J52" s="125" t="str">
        <f aca="false">IF(ISBLANK($A52),"",IF(ISERROR(VLOOKUP($A52,'Round 1'!$A$7:$I$306,COLUMN('Round 1'!$H$7),FALSE())),0,VLOOKUP($A52,'Round 1'!$A$7:$I$306,COLUMN('Round 1'!$H$7),FALSE()))+IF(ISERROR(VLOOKUP($A52,'Round 2'!$A$7:$I$306,COLUMN('Round 2'!$H$7),FALSE())),0,VLOOKUP($A52,'Round 2'!$A$7:$I$306,COLUMN('Round 2'!$H$7),FALSE()))+IF(ISERROR(VLOOKUP($A52,'Round 3'!$A$7:$I$306,COLUMN('Round 3'!$H$7),FALSE())),0,VLOOKUP($A52,'Round 3'!$A$7:$I$306,COLUMN('Round 3'!$H$7),FALSE())))</f>
        <v/>
      </c>
      <c r="K52" s="124" t="str">
        <f aca="false">IF(ISBLANK(A52),"",RANK(P52,$P$7:$P$306))</f>
        <v/>
      </c>
      <c r="L52" s="126" t="str">
        <f aca="false">IF(ISBLANK($G52),IF($K52&gt;5,"",IF(AND(ISNA(MATCH(K52+1,$K$7:$K$306,0)),$K52&lt;$A$4),"TIE","")),"DQ")</f>
        <v/>
      </c>
      <c r="M52" s="127"/>
      <c r="N52" s="128" t="str">
        <f aca="false">IF(ISBLANK($G52),$R52,"DQ")</f>
        <v/>
      </c>
      <c r="O52" s="40" t="str">
        <f aca="false">IF(ISBLANK(A52),"",$H52*$O$6+$I52)</f>
        <v/>
      </c>
      <c r="P52" s="40" t="str">
        <f aca="false">IF(ISBLANK(A52),"",$O52*10*$P$6+$J52)</f>
        <v/>
      </c>
      <c r="Q52" s="40" t="n">
        <f aca="false">IF(ISBLANK($G52),IF(ISBLANK($A52),-10,$P52*$Q$6+IF($M52&gt;0,$Q$6-1-$M52,0)),-1)</f>
        <v>-10</v>
      </c>
      <c r="R52" s="40" t="str">
        <f aca="false">IF(ISBLANK($A52),"",RANK($Q52,$Q$7:$Q$306))</f>
        <v/>
      </c>
      <c r="S52" s="40" t="str">
        <f aca="false">IF(ISNA(MATCH($R52+1,$R$7:$R$306,0)),IF($R52=MAX($A$7:$A$306),$R52,-1),$R52)</f>
        <v/>
      </c>
      <c r="T52" s="40" t="n">
        <f aca="false">$A52</f>
        <v>0</v>
      </c>
      <c r="U52" s="128" t="str">
        <f aca="false">IF(N('Final Round'!$J$14)&gt;0,IF(ISBLANK($A52),"",IF($N52&gt;5,$N52,VLOOKUP($A52,'Final Round'!$A$14:$K$18,COLUMN('Final Round'!$J$1),FALSE()))),"")</f>
        <v/>
      </c>
      <c r="V52" s="40" t="str">
        <f aca="false">IF(ISNUMBER($U52),$U52,$R52)</f>
        <v/>
      </c>
      <c r="W52" s="40" t="str">
        <f aca="false">IF(ISBLANK($A52),"",($V$6-$V52)*$W$6+$W$6-$A52)</f>
        <v/>
      </c>
      <c r="X52" s="40" t="str">
        <f aca="false">IF(ISBLANK($A52),"",RANK($W52,$W$7:$W$306))</f>
        <v/>
      </c>
      <c r="Y52" s="40" t="n">
        <f aca="false">$A52</f>
        <v>0</v>
      </c>
      <c r="Z52" s="40" t="str">
        <f aca="false">IF($U52="",$N52,$U52)</f>
        <v/>
      </c>
      <c r="AA52" s="40" t="n">
        <f aca="false">IF($U52&lt;6,INDEX($AA$1:$AA$5,$Z52)*$Z$2,0)</f>
        <v>0</v>
      </c>
      <c r="AB52" s="129" t="str">
        <f aca="false">IF(ISBLANK($A52),"",5+4*(I52+IF(AA52=0,0,VLOOKUP($A52,'Final Round'!$A$14:$K$18,COLUMN('Final Round'!$G$1),FALSE())))+8*(H52+IF(AA52=0,0,IF(VLOOKUP($A52,'Final Round'!$A$14:$K$18,COLUMN('Final Round'!$J$1),FALSE())=1,1,0)))+$AA52)</f>
        <v/>
      </c>
    </row>
    <row r="53" customFormat="false" ht="12.75" hidden="false" customHeight="false" outlineLevel="0" collapsed="false">
      <c r="A53" s="144"/>
      <c r="B53" s="130"/>
      <c r="C53" s="130"/>
      <c r="D53" s="130"/>
      <c r="E53" s="131"/>
      <c r="F53" s="132" t="str">
        <f aca="false">IF(ISBLANK($A53),"",SUM(IF(ISNA(IF(VLOOKUP($A53,'Round 1'!$A$7:$J$306,COLUMN('Round 1'!$H$7),FALSE()),1,NA())),0,1),IF(ISNA(IF(VLOOKUP($A53,'Round 2'!$A$7:$J$306,COLUMN('Round 1'!$H$7),FALSE()),1,NA())),0,1),IF(ISNA(IF(VLOOKUP($A53,'Round 3'!$A$7:$J$306,COLUMN('Round 1'!$H$7),FALSE()),1,NA())),0,1),IF(ISNA(IF(VLOOKUP($A53,'Final Round'!$A$14:$K$18,1,FALSE()),1,NA())),0,1)))</f>
        <v/>
      </c>
      <c r="G53" s="133"/>
      <c r="H53" s="134" t="str">
        <f aca="false">IF(ISBLANK($A53),"",IF(ISERROR(VLOOKUP($A53,'Round 1'!$A$7:$I$306,COLUMN('Round 1'!$G$7),FALSE())),0,VLOOKUP($A53,'Round 1'!$A$7:$I$306,COLUMN('Round 1'!$G$7),FALSE()))+IF(ISERROR(VLOOKUP($A53,'Round 2'!$A$7:$I$306,COLUMN('Round 2'!$G$7),FALSE())),0,VLOOKUP($A53,'Round 2'!$A$7:$I$306,COLUMN('Round 2'!$G$7),FALSE()))+IF(ISERROR(VLOOKUP($A53,'Round 3'!$A$7:$I$306,COLUMN('Round 3'!$G$7),FALSE())),0,VLOOKUP($A53,'Round 3'!$A$7:$I$306,COLUMN('Round 3'!$G$7),FALSE())))</f>
        <v/>
      </c>
      <c r="I53" s="134" t="str">
        <f aca="false">IF(ISBLANK($A53),"",IF(ISERROR(VLOOKUP($A53,'Round 1'!$A$7:$I$306,COLUMN('Round 1'!$F$7),FALSE())),0,VLOOKUP($A53,'Round 1'!$A$7:$I$306,COLUMN('Round 1'!$F$7),FALSE()))+IF(ISERROR(VLOOKUP($A53,'Round 2'!$A$7:$I$306,COLUMN('Round 2'!$F$7),FALSE())),0,VLOOKUP($A53,'Round 2'!$A$7:$I$306,COLUMN('Round 2'!$F$7),FALSE()))+IF(ISERROR(VLOOKUP($A53,'Round 3'!$A$7:$I$306,COLUMN('Round 3'!$F$7),FALSE())),0,VLOOKUP($A53,'Round 3'!$A$7:$I$306,COLUMN('Round 3'!$F$7),FALSE())))</f>
        <v/>
      </c>
      <c r="J53" s="135" t="str">
        <f aca="false">IF(ISBLANK($A53),"",IF(ISERROR(VLOOKUP($A53,'Round 1'!$A$7:$I$306,COLUMN('Round 1'!$H$7),FALSE())),0,VLOOKUP($A53,'Round 1'!$A$7:$I$306,COLUMN('Round 1'!$H$7),FALSE()))+IF(ISERROR(VLOOKUP($A53,'Round 2'!$A$7:$I$306,COLUMN('Round 2'!$H$7),FALSE())),0,VLOOKUP($A53,'Round 2'!$A$7:$I$306,COLUMN('Round 2'!$H$7),FALSE()))+IF(ISERROR(VLOOKUP($A53,'Round 3'!$A$7:$I$306,COLUMN('Round 3'!$H$7),FALSE())),0,VLOOKUP($A53,'Round 3'!$A$7:$I$306,COLUMN('Round 3'!$H$7),FALSE())))</f>
        <v/>
      </c>
      <c r="K53" s="134" t="str">
        <f aca="false">IF(ISBLANK(A53),"",RANK(P53,$P$7:$P$306))</f>
        <v/>
      </c>
      <c r="L53" s="136" t="str">
        <f aca="false">IF(ISBLANK($G53),IF($K53&gt;5,"",IF(AND(ISNA(MATCH(K53+1,$K$7:$K$306,0)),$K53&lt;$A$4),"TIE","")),"DQ")</f>
        <v/>
      </c>
      <c r="M53" s="137"/>
      <c r="N53" s="138" t="str">
        <f aca="false">IF(ISBLANK($G53),$R53,"DQ")</f>
        <v/>
      </c>
      <c r="O53" s="40" t="str">
        <f aca="false">IF(ISBLANK(A53),"",$H53*$O$6+$I53)</f>
        <v/>
      </c>
      <c r="P53" s="40" t="str">
        <f aca="false">IF(ISBLANK(A53),"",$O53*10*$P$6+$J53)</f>
        <v/>
      </c>
      <c r="Q53" s="40" t="n">
        <f aca="false">IF(ISBLANK($G53),IF(ISBLANK($A53),-10,$P53*$Q$6+IF($M53&gt;0,$Q$6-1-$M53,0)),-1)</f>
        <v>-10</v>
      </c>
      <c r="R53" s="40" t="str">
        <f aca="false">IF(ISBLANK($A53),"",RANK($Q53,$Q$7:$Q$306))</f>
        <v/>
      </c>
      <c r="S53" s="40" t="str">
        <f aca="false">IF(ISNA(MATCH($R53+1,$R$7:$R$306,0)),IF($R53=MAX($A$7:$A$306),$R53,-1),$R53)</f>
        <v/>
      </c>
      <c r="T53" s="40" t="n">
        <f aca="false">$A53</f>
        <v>0</v>
      </c>
      <c r="U53" s="138" t="str">
        <f aca="false">IF(N('Final Round'!$J$14)&gt;0,IF(ISBLANK($A53),"",IF($N53&gt;5,$N53,VLOOKUP($A53,'Final Round'!$A$14:$K$18,COLUMN('Final Round'!$J$1),FALSE()))),"")</f>
        <v/>
      </c>
      <c r="V53" s="40" t="str">
        <f aca="false">IF(ISNUMBER($U53),$U53,$R53)</f>
        <v/>
      </c>
      <c r="W53" s="40" t="str">
        <f aca="false">IF(ISBLANK($A53),"",($V$6-$V53)*$W$6+$W$6-$A53)</f>
        <v/>
      </c>
      <c r="X53" s="40" t="str">
        <f aca="false">IF(ISBLANK($A53),"",RANK($W53,$W$7:$W$306))</f>
        <v/>
      </c>
      <c r="Y53" s="40" t="n">
        <f aca="false">$A53</f>
        <v>0</v>
      </c>
      <c r="Z53" s="40" t="str">
        <f aca="false">IF($U53="",$N53,$U53)</f>
        <v/>
      </c>
      <c r="AA53" s="40" t="n">
        <f aca="false">IF($U53&lt;6,INDEX($AA$1:$AA$5,$Z53)*$Z$2,0)</f>
        <v>0</v>
      </c>
      <c r="AB53" s="139" t="str">
        <f aca="false">IF(ISBLANK($A53),"",5+4*(I53+IF(AA53=0,0,VLOOKUP($A53,'Final Round'!$A$14:$K$18,COLUMN('Final Round'!$G$1),FALSE())))+8*(H53+IF(AA53=0,0,IF(VLOOKUP($A53,'Final Round'!$A$14:$K$18,COLUMN('Final Round'!$J$1),FALSE())=1,1,0)))+$AA53)</f>
        <v/>
      </c>
    </row>
    <row r="54" customFormat="false" ht="12.75" hidden="false" customHeight="false" outlineLevel="0" collapsed="false">
      <c r="A54" s="140"/>
      <c r="B54" s="120"/>
      <c r="C54" s="120"/>
      <c r="D54" s="120"/>
      <c r="E54" s="121"/>
      <c r="F54" s="122" t="str">
        <f aca="false">IF(ISBLANK($A54),"",SUM(IF(ISNA(IF(VLOOKUP($A54,'Round 1'!$A$7:$J$306,COLUMN('Round 1'!$H$7),FALSE()),1,NA())),0,1),IF(ISNA(IF(VLOOKUP($A54,'Round 2'!$A$7:$J$306,COLUMN('Round 1'!$H$7),FALSE()),1,NA())),0,1),IF(ISNA(IF(VLOOKUP($A54,'Round 3'!$A$7:$J$306,COLUMN('Round 1'!$H$7),FALSE()),1,NA())),0,1),IF(ISNA(IF(VLOOKUP($A54,'Final Round'!$A$14:$K$18,1,FALSE()),1,NA())),0,1)))</f>
        <v/>
      </c>
      <c r="G54" s="123"/>
      <c r="H54" s="124" t="str">
        <f aca="false">IF(ISBLANK($A54),"",IF(ISERROR(VLOOKUP($A54,'Round 1'!$A$7:$I$306,COLUMN('Round 1'!$G$7),FALSE())),0,VLOOKUP($A54,'Round 1'!$A$7:$I$306,COLUMN('Round 1'!$G$7),FALSE()))+IF(ISERROR(VLOOKUP($A54,'Round 2'!$A$7:$I$306,COLUMN('Round 2'!$G$7),FALSE())),0,VLOOKUP($A54,'Round 2'!$A$7:$I$306,COLUMN('Round 2'!$G$7),FALSE()))+IF(ISERROR(VLOOKUP($A54,'Round 3'!$A$7:$I$306,COLUMN('Round 3'!$G$7),FALSE())),0,VLOOKUP($A54,'Round 3'!$A$7:$I$306,COLUMN('Round 3'!$G$7),FALSE())))</f>
        <v/>
      </c>
      <c r="I54" s="124" t="str">
        <f aca="false">IF(ISBLANK($A54),"",IF(ISERROR(VLOOKUP($A54,'Round 1'!$A$7:$I$306,COLUMN('Round 1'!$F$7),FALSE())),0,VLOOKUP($A54,'Round 1'!$A$7:$I$306,COLUMN('Round 1'!$F$7),FALSE()))+IF(ISERROR(VLOOKUP($A54,'Round 2'!$A$7:$I$306,COLUMN('Round 2'!$F$7),FALSE())),0,VLOOKUP($A54,'Round 2'!$A$7:$I$306,COLUMN('Round 2'!$F$7),FALSE()))+IF(ISERROR(VLOOKUP($A54,'Round 3'!$A$7:$I$306,COLUMN('Round 3'!$F$7),FALSE())),0,VLOOKUP($A54,'Round 3'!$A$7:$I$306,COLUMN('Round 3'!$F$7),FALSE())))</f>
        <v/>
      </c>
      <c r="J54" s="125" t="str">
        <f aca="false">IF(ISBLANK($A54),"",IF(ISERROR(VLOOKUP($A54,'Round 1'!$A$7:$I$306,COLUMN('Round 1'!$H$7),FALSE())),0,VLOOKUP($A54,'Round 1'!$A$7:$I$306,COLUMN('Round 1'!$H$7),FALSE()))+IF(ISERROR(VLOOKUP($A54,'Round 2'!$A$7:$I$306,COLUMN('Round 2'!$H$7),FALSE())),0,VLOOKUP($A54,'Round 2'!$A$7:$I$306,COLUMN('Round 2'!$H$7),FALSE()))+IF(ISERROR(VLOOKUP($A54,'Round 3'!$A$7:$I$306,COLUMN('Round 3'!$H$7),FALSE())),0,VLOOKUP($A54,'Round 3'!$A$7:$I$306,COLUMN('Round 3'!$H$7),FALSE())))</f>
        <v/>
      </c>
      <c r="K54" s="124" t="str">
        <f aca="false">IF(ISBLANK(A54),"",RANK(P54,$P$7:$P$306))</f>
        <v/>
      </c>
      <c r="L54" s="126" t="str">
        <f aca="false">IF(ISBLANK($G54),IF($K54&gt;5,"",IF(AND(ISNA(MATCH(K54+1,$K$7:$K$306,0)),$K54&lt;$A$4),"TIE","")),"DQ")</f>
        <v/>
      </c>
      <c r="M54" s="127"/>
      <c r="N54" s="128" t="str">
        <f aca="false">IF(ISBLANK($G54),$R54,"DQ")</f>
        <v/>
      </c>
      <c r="O54" s="40" t="str">
        <f aca="false">IF(ISBLANK(A54),"",$H54*$O$6+$I54)</f>
        <v/>
      </c>
      <c r="P54" s="40" t="str">
        <f aca="false">IF(ISBLANK(A54),"",$O54*10*$P$6+$J54)</f>
        <v/>
      </c>
      <c r="Q54" s="40" t="n">
        <f aca="false">IF(ISBLANK($G54),IF(ISBLANK($A54),-10,$P54*$Q$6+IF($M54&gt;0,$Q$6-1-$M54,0)),-1)</f>
        <v>-10</v>
      </c>
      <c r="R54" s="40" t="str">
        <f aca="false">IF(ISBLANK($A54),"",RANK($Q54,$Q$7:$Q$306))</f>
        <v/>
      </c>
      <c r="S54" s="40" t="str">
        <f aca="false">IF(ISNA(MATCH($R54+1,$R$7:$R$306,0)),IF($R54=MAX($A$7:$A$306),$R54,-1),$R54)</f>
        <v/>
      </c>
      <c r="T54" s="40" t="n">
        <f aca="false">$A54</f>
        <v>0</v>
      </c>
      <c r="U54" s="128" t="str">
        <f aca="false">IF(N('Final Round'!$J$14)&gt;0,IF(ISBLANK($A54),"",IF($N54&gt;5,$N54,VLOOKUP($A54,'Final Round'!$A$14:$K$18,COLUMN('Final Round'!$J$1),FALSE()))),"")</f>
        <v/>
      </c>
      <c r="V54" s="40" t="str">
        <f aca="false">IF(ISNUMBER($U54),$U54,$R54)</f>
        <v/>
      </c>
      <c r="W54" s="40" t="str">
        <f aca="false">IF(ISBLANK($A54),"",($V$6-$V54)*$W$6+$W$6-$A54)</f>
        <v/>
      </c>
      <c r="X54" s="40" t="str">
        <f aca="false">IF(ISBLANK($A54),"",RANK($W54,$W$7:$W$306))</f>
        <v/>
      </c>
      <c r="Y54" s="40" t="n">
        <f aca="false">$A54</f>
        <v>0</v>
      </c>
      <c r="Z54" s="40" t="str">
        <f aca="false">IF($U54="",$N54,$U54)</f>
        <v/>
      </c>
      <c r="AA54" s="40" t="n">
        <f aca="false">IF($U54&lt;6,INDEX($AA$1:$AA$5,$Z54)*$Z$2,0)</f>
        <v>0</v>
      </c>
      <c r="AB54" s="129" t="str">
        <f aca="false">IF(ISBLANK($A54),"",5+4*(I54+IF(AA54=0,0,VLOOKUP($A54,'Final Round'!$A$14:$K$18,COLUMN('Final Round'!$G$1),FALSE())))+8*(H54+IF(AA54=0,0,IF(VLOOKUP($A54,'Final Round'!$A$14:$K$18,COLUMN('Final Round'!$J$1),FALSE())=1,1,0)))+$AA54)</f>
        <v/>
      </c>
    </row>
    <row r="55" customFormat="false" ht="12.75" hidden="false" customHeight="false" outlineLevel="0" collapsed="false">
      <c r="A55" s="144"/>
      <c r="B55" s="130"/>
      <c r="C55" s="130"/>
      <c r="D55" s="130"/>
      <c r="E55" s="131"/>
      <c r="F55" s="132" t="str">
        <f aca="false">IF(ISBLANK($A55),"",SUM(IF(ISNA(IF(VLOOKUP($A55,'Round 1'!$A$7:$J$306,COLUMN('Round 1'!$H$7),FALSE()),1,NA())),0,1),IF(ISNA(IF(VLOOKUP($A55,'Round 2'!$A$7:$J$306,COLUMN('Round 1'!$H$7),FALSE()),1,NA())),0,1),IF(ISNA(IF(VLOOKUP($A55,'Round 3'!$A$7:$J$306,COLUMN('Round 1'!$H$7),FALSE()),1,NA())),0,1),IF(ISNA(IF(VLOOKUP($A55,'Final Round'!$A$14:$K$18,1,FALSE()),1,NA())),0,1)))</f>
        <v/>
      </c>
      <c r="G55" s="133"/>
      <c r="H55" s="134" t="str">
        <f aca="false">IF(ISBLANK($A55),"",IF(ISERROR(VLOOKUP($A55,'Round 1'!$A$7:$I$306,COLUMN('Round 1'!$G$7),FALSE())),0,VLOOKUP($A55,'Round 1'!$A$7:$I$306,COLUMN('Round 1'!$G$7),FALSE()))+IF(ISERROR(VLOOKUP($A55,'Round 2'!$A$7:$I$306,COLUMN('Round 2'!$G$7),FALSE())),0,VLOOKUP($A55,'Round 2'!$A$7:$I$306,COLUMN('Round 2'!$G$7),FALSE()))+IF(ISERROR(VLOOKUP($A55,'Round 3'!$A$7:$I$306,COLUMN('Round 3'!$G$7),FALSE())),0,VLOOKUP($A55,'Round 3'!$A$7:$I$306,COLUMN('Round 3'!$G$7),FALSE())))</f>
        <v/>
      </c>
      <c r="I55" s="134" t="str">
        <f aca="false">IF(ISBLANK($A55),"",IF(ISERROR(VLOOKUP($A55,'Round 1'!$A$7:$I$306,COLUMN('Round 1'!$F$7),FALSE())),0,VLOOKUP($A55,'Round 1'!$A$7:$I$306,COLUMN('Round 1'!$F$7),FALSE()))+IF(ISERROR(VLOOKUP($A55,'Round 2'!$A$7:$I$306,COLUMN('Round 2'!$F$7),FALSE())),0,VLOOKUP($A55,'Round 2'!$A$7:$I$306,COLUMN('Round 2'!$F$7),FALSE()))+IF(ISERROR(VLOOKUP($A55,'Round 3'!$A$7:$I$306,COLUMN('Round 3'!$F$7),FALSE())),0,VLOOKUP($A55,'Round 3'!$A$7:$I$306,COLUMN('Round 3'!$F$7),FALSE())))</f>
        <v/>
      </c>
      <c r="J55" s="135" t="str">
        <f aca="false">IF(ISBLANK($A55),"",IF(ISERROR(VLOOKUP($A55,'Round 1'!$A$7:$I$306,COLUMN('Round 1'!$H$7),FALSE())),0,VLOOKUP($A55,'Round 1'!$A$7:$I$306,COLUMN('Round 1'!$H$7),FALSE()))+IF(ISERROR(VLOOKUP($A55,'Round 2'!$A$7:$I$306,COLUMN('Round 2'!$H$7),FALSE())),0,VLOOKUP($A55,'Round 2'!$A$7:$I$306,COLUMN('Round 2'!$H$7),FALSE()))+IF(ISERROR(VLOOKUP($A55,'Round 3'!$A$7:$I$306,COLUMN('Round 3'!$H$7),FALSE())),0,VLOOKUP($A55,'Round 3'!$A$7:$I$306,COLUMN('Round 3'!$H$7),FALSE())))</f>
        <v/>
      </c>
      <c r="K55" s="134" t="str">
        <f aca="false">IF(ISBLANK(A55),"",RANK(P55,$P$7:$P$306))</f>
        <v/>
      </c>
      <c r="L55" s="136" t="str">
        <f aca="false">IF(ISBLANK($G55),IF($K55&gt;5,"",IF(AND(ISNA(MATCH(K55+1,$K$7:$K$306,0)),$K55&lt;$A$4),"TIE","")),"DQ")</f>
        <v/>
      </c>
      <c r="M55" s="137"/>
      <c r="N55" s="138" t="str">
        <f aca="false">IF(ISBLANK($G55),$R55,"DQ")</f>
        <v/>
      </c>
      <c r="O55" s="40" t="str">
        <f aca="false">IF(ISBLANK(A55),"",$H55*$O$6+$I55)</f>
        <v/>
      </c>
      <c r="P55" s="40" t="str">
        <f aca="false">IF(ISBLANK(A55),"",$O55*10*$P$6+$J55)</f>
        <v/>
      </c>
      <c r="Q55" s="40" t="n">
        <f aca="false">IF(ISBLANK($G55),IF(ISBLANK($A55),-10,$P55*$Q$6+IF($M55&gt;0,$Q$6-1-$M55,0)),-1)</f>
        <v>-10</v>
      </c>
      <c r="R55" s="40" t="str">
        <f aca="false">IF(ISBLANK($A55),"",RANK($Q55,$Q$7:$Q$306))</f>
        <v/>
      </c>
      <c r="S55" s="40" t="str">
        <f aca="false">IF(ISNA(MATCH($R55+1,$R$7:$R$306,0)),IF($R55=MAX($A$7:$A$306),$R55,-1),$R55)</f>
        <v/>
      </c>
      <c r="T55" s="40" t="n">
        <f aca="false">$A55</f>
        <v>0</v>
      </c>
      <c r="U55" s="138" t="str">
        <f aca="false">IF(N('Final Round'!$J$14)&gt;0,IF(ISBLANK($A55),"",IF($N55&gt;5,$N55,VLOOKUP($A55,'Final Round'!$A$14:$K$18,COLUMN('Final Round'!$J$1),FALSE()))),"")</f>
        <v/>
      </c>
      <c r="V55" s="40" t="str">
        <f aca="false">IF(ISNUMBER($U55),$U55,$R55)</f>
        <v/>
      </c>
      <c r="W55" s="40" t="str">
        <f aca="false">IF(ISBLANK($A55),"",($V$6-$V55)*$W$6+$W$6-$A55)</f>
        <v/>
      </c>
      <c r="X55" s="40" t="str">
        <f aca="false">IF(ISBLANK($A55),"",RANK($W55,$W$7:$W$306))</f>
        <v/>
      </c>
      <c r="Y55" s="40" t="n">
        <f aca="false">$A55</f>
        <v>0</v>
      </c>
      <c r="Z55" s="40" t="str">
        <f aca="false">IF($U55="",$N55,$U55)</f>
        <v/>
      </c>
      <c r="AA55" s="40" t="n">
        <f aca="false">IF($U55&lt;6,INDEX($AA$1:$AA$5,$Z55)*$Z$2,0)</f>
        <v>0</v>
      </c>
      <c r="AB55" s="139" t="str">
        <f aca="false">IF(ISBLANK($A55),"",5+4*(I55+IF(AA55=0,0,VLOOKUP($A55,'Final Round'!$A$14:$K$18,COLUMN('Final Round'!$G$1),FALSE())))+8*(H55+IF(AA55=0,0,IF(VLOOKUP($A55,'Final Round'!$A$14:$K$18,COLUMN('Final Round'!$J$1),FALSE())=1,1,0)))+$AA55)</f>
        <v/>
      </c>
    </row>
    <row r="56" customFormat="false" ht="12.75" hidden="false" customHeight="false" outlineLevel="0" collapsed="false">
      <c r="A56" s="140"/>
      <c r="B56" s="120"/>
      <c r="C56" s="120"/>
      <c r="D56" s="120"/>
      <c r="E56" s="121"/>
      <c r="F56" s="122" t="str">
        <f aca="false">IF(ISBLANK($A56),"",SUM(IF(ISNA(IF(VLOOKUP($A56,'Round 1'!$A$7:$J$306,COLUMN('Round 1'!$H$7),FALSE()),1,NA())),0,1),IF(ISNA(IF(VLOOKUP($A56,'Round 2'!$A$7:$J$306,COLUMN('Round 1'!$H$7),FALSE()),1,NA())),0,1),IF(ISNA(IF(VLOOKUP($A56,'Round 3'!$A$7:$J$306,COLUMN('Round 1'!$H$7),FALSE()),1,NA())),0,1),IF(ISNA(IF(VLOOKUP($A56,'Final Round'!$A$14:$K$18,1,FALSE()),1,NA())),0,1)))</f>
        <v/>
      </c>
      <c r="G56" s="123"/>
      <c r="H56" s="124" t="str">
        <f aca="false">IF(ISBLANK($A56),"",IF(ISERROR(VLOOKUP($A56,'Round 1'!$A$7:$I$306,COLUMN('Round 1'!$G$7),FALSE())),0,VLOOKUP($A56,'Round 1'!$A$7:$I$306,COLUMN('Round 1'!$G$7),FALSE()))+IF(ISERROR(VLOOKUP($A56,'Round 2'!$A$7:$I$306,COLUMN('Round 2'!$G$7),FALSE())),0,VLOOKUP($A56,'Round 2'!$A$7:$I$306,COLUMN('Round 2'!$G$7),FALSE()))+IF(ISERROR(VLOOKUP($A56,'Round 3'!$A$7:$I$306,COLUMN('Round 3'!$G$7),FALSE())),0,VLOOKUP($A56,'Round 3'!$A$7:$I$306,COLUMN('Round 3'!$G$7),FALSE())))</f>
        <v/>
      </c>
      <c r="I56" s="124" t="str">
        <f aca="false">IF(ISBLANK($A56),"",IF(ISERROR(VLOOKUP($A56,'Round 1'!$A$7:$I$306,COLUMN('Round 1'!$F$7),FALSE())),0,VLOOKUP($A56,'Round 1'!$A$7:$I$306,COLUMN('Round 1'!$F$7),FALSE()))+IF(ISERROR(VLOOKUP($A56,'Round 2'!$A$7:$I$306,COLUMN('Round 2'!$F$7),FALSE())),0,VLOOKUP($A56,'Round 2'!$A$7:$I$306,COLUMN('Round 2'!$F$7),FALSE()))+IF(ISERROR(VLOOKUP($A56,'Round 3'!$A$7:$I$306,COLUMN('Round 3'!$F$7),FALSE())),0,VLOOKUP($A56,'Round 3'!$A$7:$I$306,COLUMN('Round 3'!$F$7),FALSE())))</f>
        <v/>
      </c>
      <c r="J56" s="125" t="str">
        <f aca="false">IF(ISBLANK($A56),"",IF(ISERROR(VLOOKUP($A56,'Round 1'!$A$7:$I$306,COLUMN('Round 1'!$H$7),FALSE())),0,VLOOKUP($A56,'Round 1'!$A$7:$I$306,COLUMN('Round 1'!$H$7),FALSE()))+IF(ISERROR(VLOOKUP($A56,'Round 2'!$A$7:$I$306,COLUMN('Round 2'!$H$7),FALSE())),0,VLOOKUP($A56,'Round 2'!$A$7:$I$306,COLUMN('Round 2'!$H$7),FALSE()))+IF(ISERROR(VLOOKUP($A56,'Round 3'!$A$7:$I$306,COLUMN('Round 3'!$H$7),FALSE())),0,VLOOKUP($A56,'Round 3'!$A$7:$I$306,COLUMN('Round 3'!$H$7),FALSE())))</f>
        <v/>
      </c>
      <c r="K56" s="124" t="str">
        <f aca="false">IF(ISBLANK(A56),"",RANK(P56,$P$7:$P$306))</f>
        <v/>
      </c>
      <c r="L56" s="126" t="str">
        <f aca="false">IF(ISBLANK($G56),IF($K56&gt;5,"",IF(AND(ISNA(MATCH(K56+1,$K$7:$K$306,0)),$K56&lt;$A$4),"TIE","")),"DQ")</f>
        <v/>
      </c>
      <c r="M56" s="127"/>
      <c r="N56" s="128" t="str">
        <f aca="false">IF(ISBLANK($G56),$R56,"DQ")</f>
        <v/>
      </c>
      <c r="O56" s="40" t="str">
        <f aca="false">IF(ISBLANK(A56),"",$H56*$O$6+$I56)</f>
        <v/>
      </c>
      <c r="P56" s="40" t="str">
        <f aca="false">IF(ISBLANK(A56),"",$O56*10*$P$6+$J56)</f>
        <v/>
      </c>
      <c r="Q56" s="40" t="n">
        <f aca="false">IF(ISBLANK($G56),IF(ISBLANK($A56),-10,$P56*$Q$6+IF($M56&gt;0,$Q$6-1-$M56,0)),-1)</f>
        <v>-10</v>
      </c>
      <c r="R56" s="40" t="str">
        <f aca="false">IF(ISBLANK($A56),"",RANK($Q56,$Q$7:$Q$306))</f>
        <v/>
      </c>
      <c r="S56" s="40" t="str">
        <f aca="false">IF(ISNA(MATCH($R56+1,$R$7:$R$306,0)),IF($R56=MAX($A$7:$A$306),$R56,-1),$R56)</f>
        <v/>
      </c>
      <c r="T56" s="40" t="n">
        <f aca="false">$A56</f>
        <v>0</v>
      </c>
      <c r="U56" s="128" t="str">
        <f aca="false">IF(N('Final Round'!$J$14)&gt;0,IF(ISBLANK($A56),"",IF($N56&gt;5,$N56,VLOOKUP($A56,'Final Round'!$A$14:$K$18,COLUMN('Final Round'!$J$1),FALSE()))),"")</f>
        <v/>
      </c>
      <c r="V56" s="40" t="str">
        <f aca="false">IF(ISNUMBER($U56),$U56,$R56)</f>
        <v/>
      </c>
      <c r="W56" s="40" t="str">
        <f aca="false">IF(ISBLANK($A56),"",($V$6-$V56)*$W$6+$W$6-$A56)</f>
        <v/>
      </c>
      <c r="X56" s="40" t="str">
        <f aca="false">IF(ISBLANK($A56),"",RANK($W56,$W$7:$W$306))</f>
        <v/>
      </c>
      <c r="Y56" s="40" t="n">
        <f aca="false">$A56</f>
        <v>0</v>
      </c>
      <c r="Z56" s="40" t="str">
        <f aca="false">IF($U56="",$N56,$U56)</f>
        <v/>
      </c>
      <c r="AA56" s="40" t="n">
        <f aca="false">IF($U56&lt;6,INDEX($AA$1:$AA$5,$Z56)*$Z$2,0)</f>
        <v>0</v>
      </c>
      <c r="AB56" s="129" t="str">
        <f aca="false">IF(ISBLANK($A56),"",5+4*(I56+IF(AA56=0,0,VLOOKUP($A56,'Final Round'!$A$14:$K$18,COLUMN('Final Round'!$G$1),FALSE())))+8*(H56+IF(AA56=0,0,IF(VLOOKUP($A56,'Final Round'!$A$14:$K$18,COLUMN('Final Round'!$J$1),FALSE())=1,1,0)))+$AA56)</f>
        <v/>
      </c>
    </row>
    <row r="57" customFormat="false" ht="12.75" hidden="false" customHeight="false" outlineLevel="0" collapsed="false">
      <c r="A57" s="144"/>
      <c r="B57" s="130"/>
      <c r="C57" s="130"/>
      <c r="D57" s="130"/>
      <c r="E57" s="131"/>
      <c r="F57" s="132" t="str">
        <f aca="false">IF(ISBLANK($A57),"",SUM(IF(ISNA(IF(VLOOKUP($A57,'Round 1'!$A$7:$J$306,COLUMN('Round 1'!$H$7),FALSE()),1,NA())),0,1),IF(ISNA(IF(VLOOKUP($A57,'Round 2'!$A$7:$J$306,COLUMN('Round 1'!$H$7),FALSE()),1,NA())),0,1),IF(ISNA(IF(VLOOKUP($A57,'Round 3'!$A$7:$J$306,COLUMN('Round 1'!$H$7),FALSE()),1,NA())),0,1),IF(ISNA(IF(VLOOKUP($A57,'Final Round'!$A$14:$K$18,1,FALSE()),1,NA())),0,1)))</f>
        <v/>
      </c>
      <c r="G57" s="133"/>
      <c r="H57" s="134" t="str">
        <f aca="false">IF(ISBLANK($A57),"",IF(ISERROR(VLOOKUP($A57,'Round 1'!$A$7:$I$306,COLUMN('Round 1'!$G$7),FALSE())),0,VLOOKUP($A57,'Round 1'!$A$7:$I$306,COLUMN('Round 1'!$G$7),FALSE()))+IF(ISERROR(VLOOKUP($A57,'Round 2'!$A$7:$I$306,COLUMN('Round 2'!$G$7),FALSE())),0,VLOOKUP($A57,'Round 2'!$A$7:$I$306,COLUMN('Round 2'!$G$7),FALSE()))+IF(ISERROR(VLOOKUP($A57,'Round 3'!$A$7:$I$306,COLUMN('Round 3'!$G$7),FALSE())),0,VLOOKUP($A57,'Round 3'!$A$7:$I$306,COLUMN('Round 3'!$G$7),FALSE())))</f>
        <v/>
      </c>
      <c r="I57" s="134" t="str">
        <f aca="false">IF(ISBLANK($A57),"",IF(ISERROR(VLOOKUP($A57,'Round 1'!$A$7:$I$306,COLUMN('Round 1'!$F$7),FALSE())),0,VLOOKUP($A57,'Round 1'!$A$7:$I$306,COLUMN('Round 1'!$F$7),FALSE()))+IF(ISERROR(VLOOKUP($A57,'Round 2'!$A$7:$I$306,COLUMN('Round 2'!$F$7),FALSE())),0,VLOOKUP($A57,'Round 2'!$A$7:$I$306,COLUMN('Round 2'!$F$7),FALSE()))+IF(ISERROR(VLOOKUP($A57,'Round 3'!$A$7:$I$306,COLUMN('Round 3'!$F$7),FALSE())),0,VLOOKUP($A57,'Round 3'!$A$7:$I$306,COLUMN('Round 3'!$F$7),FALSE())))</f>
        <v/>
      </c>
      <c r="J57" s="135" t="str">
        <f aca="false">IF(ISBLANK($A57),"",IF(ISERROR(VLOOKUP($A57,'Round 1'!$A$7:$I$306,COLUMN('Round 1'!$H$7),FALSE())),0,VLOOKUP($A57,'Round 1'!$A$7:$I$306,COLUMN('Round 1'!$H$7),FALSE()))+IF(ISERROR(VLOOKUP($A57,'Round 2'!$A$7:$I$306,COLUMN('Round 2'!$H$7),FALSE())),0,VLOOKUP($A57,'Round 2'!$A$7:$I$306,COLUMN('Round 2'!$H$7),FALSE()))+IF(ISERROR(VLOOKUP($A57,'Round 3'!$A$7:$I$306,COLUMN('Round 3'!$H$7),FALSE())),0,VLOOKUP($A57,'Round 3'!$A$7:$I$306,COLUMN('Round 3'!$H$7),FALSE())))</f>
        <v/>
      </c>
      <c r="K57" s="134" t="str">
        <f aca="false">IF(ISBLANK(A57),"",RANK(P57,$P$7:$P$306))</f>
        <v/>
      </c>
      <c r="L57" s="136" t="str">
        <f aca="false">IF(ISBLANK($G57),IF($K57&gt;5,"",IF(AND(ISNA(MATCH(K57+1,$K$7:$K$306,0)),$K57&lt;$A$4),"TIE","")),"DQ")</f>
        <v/>
      </c>
      <c r="M57" s="137"/>
      <c r="N57" s="138" t="str">
        <f aca="false">IF(ISBLANK($G57),$R57,"DQ")</f>
        <v/>
      </c>
      <c r="O57" s="40" t="str">
        <f aca="false">IF(ISBLANK(A57),"",$H57*$O$6+$I57)</f>
        <v/>
      </c>
      <c r="P57" s="40" t="str">
        <f aca="false">IF(ISBLANK(A57),"",$O57*10*$P$6+$J57)</f>
        <v/>
      </c>
      <c r="Q57" s="40" t="n">
        <f aca="false">IF(ISBLANK($G57),IF(ISBLANK($A57),-10,$P57*$Q$6+IF($M57&gt;0,$Q$6-1-$M57,0)),-1)</f>
        <v>-10</v>
      </c>
      <c r="R57" s="40" t="str">
        <f aca="false">IF(ISBLANK($A57),"",RANK($Q57,$Q$7:$Q$306))</f>
        <v/>
      </c>
      <c r="S57" s="40" t="str">
        <f aca="false">IF(ISNA(MATCH($R57+1,$R$7:$R$306,0)),IF($R57=MAX($A$7:$A$306),$R57,-1),$R57)</f>
        <v/>
      </c>
      <c r="T57" s="40" t="n">
        <f aca="false">$A57</f>
        <v>0</v>
      </c>
      <c r="U57" s="138" t="str">
        <f aca="false">IF(N('Final Round'!$J$14)&gt;0,IF(ISBLANK($A57),"",IF($N57&gt;5,$N57,VLOOKUP($A57,'Final Round'!$A$14:$K$18,COLUMN('Final Round'!$J$1),FALSE()))),"")</f>
        <v/>
      </c>
      <c r="V57" s="40" t="str">
        <f aca="false">IF(ISNUMBER($U57),$U57,$R57)</f>
        <v/>
      </c>
      <c r="W57" s="40" t="str">
        <f aca="false">IF(ISBLANK($A57),"",($V$6-$V57)*$W$6+$W$6-$A57)</f>
        <v/>
      </c>
      <c r="X57" s="40" t="str">
        <f aca="false">IF(ISBLANK($A57),"",RANK($W57,$W$7:$W$306))</f>
        <v/>
      </c>
      <c r="Y57" s="40" t="n">
        <f aca="false">$A57</f>
        <v>0</v>
      </c>
      <c r="Z57" s="40" t="str">
        <f aca="false">IF($U57="",$N57,$U57)</f>
        <v/>
      </c>
      <c r="AA57" s="40" t="n">
        <f aca="false">IF($U57&lt;6,INDEX($AA$1:$AA$5,$Z57)*$Z$2,0)</f>
        <v>0</v>
      </c>
      <c r="AB57" s="139" t="str">
        <f aca="false">IF(ISBLANK($A57),"",5+4*(I57+IF(AA57=0,0,VLOOKUP($A57,'Final Round'!$A$14:$K$18,COLUMN('Final Round'!$G$1),FALSE())))+8*(H57+IF(AA57=0,0,IF(VLOOKUP($A57,'Final Round'!$A$14:$K$18,COLUMN('Final Round'!$J$1),FALSE())=1,1,0)))+$AA57)</f>
        <v/>
      </c>
    </row>
    <row r="58" customFormat="false" ht="12.75" hidden="false" customHeight="false" outlineLevel="0" collapsed="false">
      <c r="A58" s="140"/>
      <c r="B58" s="120"/>
      <c r="C58" s="120"/>
      <c r="D58" s="120"/>
      <c r="E58" s="121"/>
      <c r="F58" s="122" t="str">
        <f aca="false">IF(ISBLANK($A58),"",SUM(IF(ISNA(IF(VLOOKUP($A58,'Round 1'!$A$7:$J$306,COLUMN('Round 1'!$H$7),FALSE()),1,NA())),0,1),IF(ISNA(IF(VLOOKUP($A58,'Round 2'!$A$7:$J$306,COLUMN('Round 1'!$H$7),FALSE()),1,NA())),0,1),IF(ISNA(IF(VLOOKUP($A58,'Round 3'!$A$7:$J$306,COLUMN('Round 1'!$H$7),FALSE()),1,NA())),0,1),IF(ISNA(IF(VLOOKUP($A58,'Final Round'!$A$14:$K$18,1,FALSE()),1,NA())),0,1)))</f>
        <v/>
      </c>
      <c r="G58" s="123"/>
      <c r="H58" s="124" t="str">
        <f aca="false">IF(ISBLANK($A58),"",IF(ISERROR(VLOOKUP($A58,'Round 1'!$A$7:$I$306,COLUMN('Round 1'!$G$7),FALSE())),0,VLOOKUP($A58,'Round 1'!$A$7:$I$306,COLUMN('Round 1'!$G$7),FALSE()))+IF(ISERROR(VLOOKUP($A58,'Round 2'!$A$7:$I$306,COLUMN('Round 2'!$G$7),FALSE())),0,VLOOKUP($A58,'Round 2'!$A$7:$I$306,COLUMN('Round 2'!$G$7),FALSE()))+IF(ISERROR(VLOOKUP($A58,'Round 3'!$A$7:$I$306,COLUMN('Round 3'!$G$7),FALSE())),0,VLOOKUP($A58,'Round 3'!$A$7:$I$306,COLUMN('Round 3'!$G$7),FALSE())))</f>
        <v/>
      </c>
      <c r="I58" s="124" t="str">
        <f aca="false">IF(ISBLANK($A58),"",IF(ISERROR(VLOOKUP($A58,'Round 1'!$A$7:$I$306,COLUMN('Round 1'!$F$7),FALSE())),0,VLOOKUP($A58,'Round 1'!$A$7:$I$306,COLUMN('Round 1'!$F$7),FALSE()))+IF(ISERROR(VLOOKUP($A58,'Round 2'!$A$7:$I$306,COLUMN('Round 2'!$F$7),FALSE())),0,VLOOKUP($A58,'Round 2'!$A$7:$I$306,COLUMN('Round 2'!$F$7),FALSE()))+IF(ISERROR(VLOOKUP($A58,'Round 3'!$A$7:$I$306,COLUMN('Round 3'!$F$7),FALSE())),0,VLOOKUP($A58,'Round 3'!$A$7:$I$306,COLUMN('Round 3'!$F$7),FALSE())))</f>
        <v/>
      </c>
      <c r="J58" s="125" t="str">
        <f aca="false">IF(ISBLANK($A58),"",IF(ISERROR(VLOOKUP($A58,'Round 1'!$A$7:$I$306,COLUMN('Round 1'!$H$7),FALSE())),0,VLOOKUP($A58,'Round 1'!$A$7:$I$306,COLUMN('Round 1'!$H$7),FALSE()))+IF(ISERROR(VLOOKUP($A58,'Round 2'!$A$7:$I$306,COLUMN('Round 2'!$H$7),FALSE())),0,VLOOKUP($A58,'Round 2'!$A$7:$I$306,COLUMN('Round 2'!$H$7),FALSE()))+IF(ISERROR(VLOOKUP($A58,'Round 3'!$A$7:$I$306,COLUMN('Round 3'!$H$7),FALSE())),0,VLOOKUP($A58,'Round 3'!$A$7:$I$306,COLUMN('Round 3'!$H$7),FALSE())))</f>
        <v/>
      </c>
      <c r="K58" s="124" t="str">
        <f aca="false">IF(ISBLANK(A58),"",RANK(P58,$P$7:$P$306))</f>
        <v/>
      </c>
      <c r="L58" s="126" t="str">
        <f aca="false">IF(ISBLANK($G58),IF($K58&gt;5,"",IF(AND(ISNA(MATCH(K58+1,$K$7:$K$306,0)),$K58&lt;$A$4),"TIE","")),"DQ")</f>
        <v/>
      </c>
      <c r="M58" s="127"/>
      <c r="N58" s="128" t="str">
        <f aca="false">IF(ISBLANK($G58),$R58,"DQ")</f>
        <v/>
      </c>
      <c r="O58" s="40" t="str">
        <f aca="false">IF(ISBLANK(A58),"",$H58*$O$6+$I58)</f>
        <v/>
      </c>
      <c r="P58" s="40" t="str">
        <f aca="false">IF(ISBLANK(A58),"",$O58*10*$P$6+$J58)</f>
        <v/>
      </c>
      <c r="Q58" s="40" t="n">
        <f aca="false">IF(ISBLANK($G58),IF(ISBLANK($A58),-10,$P58*$Q$6+IF($M58&gt;0,$Q$6-1-$M58,0)),-1)</f>
        <v>-10</v>
      </c>
      <c r="R58" s="40" t="str">
        <f aca="false">IF(ISBLANK($A58),"",RANK($Q58,$Q$7:$Q$306))</f>
        <v/>
      </c>
      <c r="S58" s="40" t="str">
        <f aca="false">IF(ISNA(MATCH($R58+1,$R$7:$R$306,0)),IF($R58=MAX($A$7:$A$306),$R58,-1),$R58)</f>
        <v/>
      </c>
      <c r="T58" s="40" t="n">
        <f aca="false">$A58</f>
        <v>0</v>
      </c>
      <c r="U58" s="128" t="str">
        <f aca="false">IF(N('Final Round'!$J$14)&gt;0,IF(ISBLANK($A58),"",IF($N58&gt;5,$N58,VLOOKUP($A58,'Final Round'!$A$14:$K$18,COLUMN('Final Round'!$J$1),FALSE()))),"")</f>
        <v/>
      </c>
      <c r="V58" s="40" t="str">
        <f aca="false">IF(ISNUMBER($U58),$U58,$R58)</f>
        <v/>
      </c>
      <c r="W58" s="40" t="str">
        <f aca="false">IF(ISBLANK($A58),"",($V$6-$V58)*$W$6+$W$6-$A58)</f>
        <v/>
      </c>
      <c r="X58" s="40" t="str">
        <f aca="false">IF(ISBLANK($A58),"",RANK($W58,$W$7:$W$306))</f>
        <v/>
      </c>
      <c r="Y58" s="40" t="n">
        <f aca="false">$A58</f>
        <v>0</v>
      </c>
      <c r="Z58" s="40" t="str">
        <f aca="false">IF($U58="",$N58,$U58)</f>
        <v/>
      </c>
      <c r="AA58" s="40" t="n">
        <f aca="false">IF($U58&lt;6,INDEX($AA$1:$AA$5,$Z58)*$Z$2,0)</f>
        <v>0</v>
      </c>
      <c r="AB58" s="129" t="str">
        <f aca="false">IF(ISBLANK($A58),"",5+4*(I58+IF(AA58=0,0,VLOOKUP($A58,'Final Round'!$A$14:$K$18,COLUMN('Final Round'!$G$1),FALSE())))+8*(H58+IF(AA58=0,0,IF(VLOOKUP($A58,'Final Round'!$A$14:$K$18,COLUMN('Final Round'!$J$1),FALSE())=1,1,0)))+$AA58)</f>
        <v/>
      </c>
    </row>
    <row r="59" customFormat="false" ht="12.75" hidden="false" customHeight="false" outlineLevel="0" collapsed="false">
      <c r="A59" s="144"/>
      <c r="B59" s="130"/>
      <c r="C59" s="130"/>
      <c r="D59" s="130"/>
      <c r="E59" s="131"/>
      <c r="F59" s="132" t="str">
        <f aca="false">IF(ISBLANK($A59),"",SUM(IF(ISNA(IF(VLOOKUP($A59,'Round 1'!$A$7:$J$306,COLUMN('Round 1'!$H$7),FALSE()),1,NA())),0,1),IF(ISNA(IF(VLOOKUP($A59,'Round 2'!$A$7:$J$306,COLUMN('Round 1'!$H$7),FALSE()),1,NA())),0,1),IF(ISNA(IF(VLOOKUP($A59,'Round 3'!$A$7:$J$306,COLUMN('Round 1'!$H$7),FALSE()),1,NA())),0,1),IF(ISNA(IF(VLOOKUP($A59,'Final Round'!$A$14:$K$18,1,FALSE()),1,NA())),0,1)))</f>
        <v/>
      </c>
      <c r="G59" s="133"/>
      <c r="H59" s="134" t="str">
        <f aca="false">IF(ISBLANK($A59),"",IF(ISERROR(VLOOKUP($A59,'Round 1'!$A$7:$I$306,COLUMN('Round 1'!$G$7),FALSE())),0,VLOOKUP($A59,'Round 1'!$A$7:$I$306,COLUMN('Round 1'!$G$7),FALSE()))+IF(ISERROR(VLOOKUP($A59,'Round 2'!$A$7:$I$306,COLUMN('Round 2'!$G$7),FALSE())),0,VLOOKUP($A59,'Round 2'!$A$7:$I$306,COLUMN('Round 2'!$G$7),FALSE()))+IF(ISERROR(VLOOKUP($A59,'Round 3'!$A$7:$I$306,COLUMN('Round 3'!$G$7),FALSE())),0,VLOOKUP($A59,'Round 3'!$A$7:$I$306,COLUMN('Round 3'!$G$7),FALSE())))</f>
        <v/>
      </c>
      <c r="I59" s="134" t="str">
        <f aca="false">IF(ISBLANK($A59),"",IF(ISERROR(VLOOKUP($A59,'Round 1'!$A$7:$I$306,COLUMN('Round 1'!$F$7),FALSE())),0,VLOOKUP($A59,'Round 1'!$A$7:$I$306,COLUMN('Round 1'!$F$7),FALSE()))+IF(ISERROR(VLOOKUP($A59,'Round 2'!$A$7:$I$306,COLUMN('Round 2'!$F$7),FALSE())),0,VLOOKUP($A59,'Round 2'!$A$7:$I$306,COLUMN('Round 2'!$F$7),FALSE()))+IF(ISERROR(VLOOKUP($A59,'Round 3'!$A$7:$I$306,COLUMN('Round 3'!$F$7),FALSE())),0,VLOOKUP($A59,'Round 3'!$A$7:$I$306,COLUMN('Round 3'!$F$7),FALSE())))</f>
        <v/>
      </c>
      <c r="J59" s="135" t="str">
        <f aca="false">IF(ISBLANK($A59),"",IF(ISERROR(VLOOKUP($A59,'Round 1'!$A$7:$I$306,COLUMN('Round 1'!$H$7),FALSE())),0,VLOOKUP($A59,'Round 1'!$A$7:$I$306,COLUMN('Round 1'!$H$7),FALSE()))+IF(ISERROR(VLOOKUP($A59,'Round 2'!$A$7:$I$306,COLUMN('Round 2'!$H$7),FALSE())),0,VLOOKUP($A59,'Round 2'!$A$7:$I$306,COLUMN('Round 2'!$H$7),FALSE()))+IF(ISERROR(VLOOKUP($A59,'Round 3'!$A$7:$I$306,COLUMN('Round 3'!$H$7),FALSE())),0,VLOOKUP($A59,'Round 3'!$A$7:$I$306,COLUMN('Round 3'!$H$7),FALSE())))</f>
        <v/>
      </c>
      <c r="K59" s="134" t="str">
        <f aca="false">IF(ISBLANK(A59),"",RANK(P59,$P$7:$P$306))</f>
        <v/>
      </c>
      <c r="L59" s="136" t="str">
        <f aca="false">IF(ISBLANK($G59),IF($K59&gt;5,"",IF(AND(ISNA(MATCH(K59+1,$K$7:$K$306,0)),$K59&lt;$A$4),"TIE","")),"DQ")</f>
        <v/>
      </c>
      <c r="M59" s="137"/>
      <c r="N59" s="138" t="str">
        <f aca="false">IF(ISBLANK($G59),$R59,"DQ")</f>
        <v/>
      </c>
      <c r="O59" s="40" t="str">
        <f aca="false">IF(ISBLANK(A59),"",$H59*$O$6+$I59)</f>
        <v/>
      </c>
      <c r="P59" s="40" t="str">
        <f aca="false">IF(ISBLANK(A59),"",$O59*10*$P$6+$J59)</f>
        <v/>
      </c>
      <c r="Q59" s="40" t="n">
        <f aca="false">IF(ISBLANK($G59),IF(ISBLANK($A59),-10,$P59*$Q$6+IF($M59&gt;0,$Q$6-1-$M59,0)),-1)</f>
        <v>-10</v>
      </c>
      <c r="R59" s="40" t="str">
        <f aca="false">IF(ISBLANK($A59),"",RANK($Q59,$Q$7:$Q$306))</f>
        <v/>
      </c>
      <c r="S59" s="40" t="str">
        <f aca="false">IF(ISNA(MATCH($R59+1,$R$7:$R$306,0)),IF($R59=MAX($A$7:$A$306),$R59,-1),$R59)</f>
        <v/>
      </c>
      <c r="T59" s="40" t="n">
        <f aca="false">$A59</f>
        <v>0</v>
      </c>
      <c r="U59" s="138" t="str">
        <f aca="false">IF(N('Final Round'!$J$14)&gt;0,IF(ISBLANK($A59),"",IF($N59&gt;5,$N59,VLOOKUP($A59,'Final Round'!$A$14:$K$18,COLUMN('Final Round'!$J$1),FALSE()))),"")</f>
        <v/>
      </c>
      <c r="V59" s="40" t="str">
        <f aca="false">IF(ISNUMBER($U59),$U59,$R59)</f>
        <v/>
      </c>
      <c r="W59" s="40" t="str">
        <f aca="false">IF(ISBLANK($A59),"",($V$6-$V59)*$W$6+$W$6-$A59)</f>
        <v/>
      </c>
      <c r="X59" s="40" t="str">
        <f aca="false">IF(ISBLANK($A59),"",RANK($W59,$W$7:$W$306))</f>
        <v/>
      </c>
      <c r="Y59" s="40" t="n">
        <f aca="false">$A59</f>
        <v>0</v>
      </c>
      <c r="Z59" s="40" t="str">
        <f aca="false">IF($U59="",$N59,$U59)</f>
        <v/>
      </c>
      <c r="AA59" s="40" t="n">
        <f aca="false">IF($U59&lt;6,INDEX($AA$1:$AA$5,$Z59)*$Z$2,0)</f>
        <v>0</v>
      </c>
      <c r="AB59" s="139" t="str">
        <f aca="false">IF(ISBLANK($A59),"",5+4*(I59+IF(AA59=0,0,VLOOKUP($A59,'Final Round'!$A$14:$K$18,COLUMN('Final Round'!$G$1),FALSE())))+8*(H59+IF(AA59=0,0,IF(VLOOKUP($A59,'Final Round'!$A$14:$K$18,COLUMN('Final Round'!$J$1),FALSE())=1,1,0)))+$AA59)</f>
        <v/>
      </c>
    </row>
    <row r="60" customFormat="false" ht="12.75" hidden="false" customHeight="false" outlineLevel="0" collapsed="false">
      <c r="A60" s="140"/>
      <c r="B60" s="120"/>
      <c r="C60" s="120"/>
      <c r="D60" s="120"/>
      <c r="E60" s="121"/>
      <c r="F60" s="122" t="str">
        <f aca="false">IF(ISBLANK($A60),"",SUM(IF(ISNA(IF(VLOOKUP($A60,'Round 1'!$A$7:$J$306,COLUMN('Round 1'!$H$7),FALSE()),1,NA())),0,1),IF(ISNA(IF(VLOOKUP($A60,'Round 2'!$A$7:$J$306,COLUMN('Round 1'!$H$7),FALSE()),1,NA())),0,1),IF(ISNA(IF(VLOOKUP($A60,'Round 3'!$A$7:$J$306,COLUMN('Round 1'!$H$7),FALSE()),1,NA())),0,1),IF(ISNA(IF(VLOOKUP($A60,'Final Round'!$A$14:$K$18,1,FALSE()),1,NA())),0,1)))</f>
        <v/>
      </c>
      <c r="G60" s="123"/>
      <c r="H60" s="124" t="str">
        <f aca="false">IF(ISBLANK($A60),"",IF(ISERROR(VLOOKUP($A60,'Round 1'!$A$7:$I$306,COLUMN('Round 1'!$G$7),FALSE())),0,VLOOKUP($A60,'Round 1'!$A$7:$I$306,COLUMN('Round 1'!$G$7),FALSE()))+IF(ISERROR(VLOOKUP($A60,'Round 2'!$A$7:$I$306,COLUMN('Round 2'!$G$7),FALSE())),0,VLOOKUP($A60,'Round 2'!$A$7:$I$306,COLUMN('Round 2'!$G$7),FALSE()))+IF(ISERROR(VLOOKUP($A60,'Round 3'!$A$7:$I$306,COLUMN('Round 3'!$G$7),FALSE())),0,VLOOKUP($A60,'Round 3'!$A$7:$I$306,COLUMN('Round 3'!$G$7),FALSE())))</f>
        <v/>
      </c>
      <c r="I60" s="124" t="str">
        <f aca="false">IF(ISBLANK($A60),"",IF(ISERROR(VLOOKUP($A60,'Round 1'!$A$7:$I$306,COLUMN('Round 1'!$F$7),FALSE())),0,VLOOKUP($A60,'Round 1'!$A$7:$I$306,COLUMN('Round 1'!$F$7),FALSE()))+IF(ISERROR(VLOOKUP($A60,'Round 2'!$A$7:$I$306,COLUMN('Round 2'!$F$7),FALSE())),0,VLOOKUP($A60,'Round 2'!$A$7:$I$306,COLUMN('Round 2'!$F$7),FALSE()))+IF(ISERROR(VLOOKUP($A60,'Round 3'!$A$7:$I$306,COLUMN('Round 3'!$F$7),FALSE())),0,VLOOKUP($A60,'Round 3'!$A$7:$I$306,COLUMN('Round 3'!$F$7),FALSE())))</f>
        <v/>
      </c>
      <c r="J60" s="125" t="str">
        <f aca="false">IF(ISBLANK($A60),"",IF(ISERROR(VLOOKUP($A60,'Round 1'!$A$7:$I$306,COLUMN('Round 1'!$H$7),FALSE())),0,VLOOKUP($A60,'Round 1'!$A$7:$I$306,COLUMN('Round 1'!$H$7),FALSE()))+IF(ISERROR(VLOOKUP($A60,'Round 2'!$A$7:$I$306,COLUMN('Round 2'!$H$7),FALSE())),0,VLOOKUP($A60,'Round 2'!$A$7:$I$306,COLUMN('Round 2'!$H$7),FALSE()))+IF(ISERROR(VLOOKUP($A60,'Round 3'!$A$7:$I$306,COLUMN('Round 3'!$H$7),FALSE())),0,VLOOKUP($A60,'Round 3'!$A$7:$I$306,COLUMN('Round 3'!$H$7),FALSE())))</f>
        <v/>
      </c>
      <c r="K60" s="124" t="str">
        <f aca="false">IF(ISBLANK(A60),"",RANK(P60,$P$7:$P$306))</f>
        <v/>
      </c>
      <c r="L60" s="126" t="str">
        <f aca="false">IF(ISBLANK($G60),IF($K60&gt;5,"",IF(AND(ISNA(MATCH(K60+1,$K$7:$K$306,0)),$K60&lt;$A$4),"TIE","")),"DQ")</f>
        <v/>
      </c>
      <c r="M60" s="127"/>
      <c r="N60" s="128" t="str">
        <f aca="false">IF(ISBLANK($G60),$R60,"DQ")</f>
        <v/>
      </c>
      <c r="O60" s="40" t="str">
        <f aca="false">IF(ISBLANK(A60),"",$H60*$O$6+$I60)</f>
        <v/>
      </c>
      <c r="P60" s="40" t="str">
        <f aca="false">IF(ISBLANK(A60),"",$O60*10*$P$6+$J60)</f>
        <v/>
      </c>
      <c r="Q60" s="40" t="n">
        <f aca="false">IF(ISBLANK($G60),IF(ISBLANK($A60),-10,$P60*$Q$6+IF($M60&gt;0,$Q$6-1-$M60,0)),-1)</f>
        <v>-10</v>
      </c>
      <c r="R60" s="40" t="str">
        <f aca="false">IF(ISBLANK($A60),"",RANK($Q60,$Q$7:$Q$306))</f>
        <v/>
      </c>
      <c r="S60" s="40" t="str">
        <f aca="false">IF(ISNA(MATCH($R60+1,$R$7:$R$306,0)),IF($R60=MAX($A$7:$A$306),$R60,-1),$R60)</f>
        <v/>
      </c>
      <c r="T60" s="40" t="n">
        <f aca="false">$A60</f>
        <v>0</v>
      </c>
      <c r="U60" s="128" t="str">
        <f aca="false">IF(N('Final Round'!$J$14)&gt;0,IF(ISBLANK($A60),"",IF($N60&gt;5,$N60,VLOOKUP($A60,'Final Round'!$A$14:$K$18,COLUMN('Final Round'!$J$1),FALSE()))),"")</f>
        <v/>
      </c>
      <c r="V60" s="40" t="str">
        <f aca="false">IF(ISNUMBER($U60),$U60,$R60)</f>
        <v/>
      </c>
      <c r="W60" s="40" t="str">
        <f aca="false">IF(ISBLANK($A60),"",($V$6-$V60)*$W$6+$W$6-$A60)</f>
        <v/>
      </c>
      <c r="X60" s="40" t="str">
        <f aca="false">IF(ISBLANK($A60),"",RANK($W60,$W$7:$W$306))</f>
        <v/>
      </c>
      <c r="Y60" s="40" t="n">
        <f aca="false">$A60</f>
        <v>0</v>
      </c>
      <c r="Z60" s="40" t="str">
        <f aca="false">IF($U60="",$N60,$U60)</f>
        <v/>
      </c>
      <c r="AA60" s="40" t="n">
        <f aca="false">IF($U60&lt;6,INDEX($AA$1:$AA$5,$Z60)*$Z$2,0)</f>
        <v>0</v>
      </c>
      <c r="AB60" s="129" t="str">
        <f aca="false">IF(ISBLANK($A60),"",5+4*(I60+IF(AA60=0,0,VLOOKUP($A60,'Final Round'!$A$14:$K$18,COLUMN('Final Round'!$G$1),FALSE())))+8*(H60+IF(AA60=0,0,IF(VLOOKUP($A60,'Final Round'!$A$14:$K$18,COLUMN('Final Round'!$J$1),FALSE())=1,1,0)))+$AA60)</f>
        <v/>
      </c>
    </row>
    <row r="61" customFormat="false" ht="12.75" hidden="false" customHeight="false" outlineLevel="0" collapsed="false">
      <c r="A61" s="144"/>
      <c r="B61" s="130"/>
      <c r="C61" s="130"/>
      <c r="D61" s="130"/>
      <c r="E61" s="131"/>
      <c r="F61" s="132" t="str">
        <f aca="false">IF(ISBLANK($A61),"",SUM(IF(ISNA(IF(VLOOKUP($A61,'Round 1'!$A$7:$J$306,COLUMN('Round 1'!$H$7),FALSE()),1,NA())),0,1),IF(ISNA(IF(VLOOKUP($A61,'Round 2'!$A$7:$J$306,COLUMN('Round 1'!$H$7),FALSE()),1,NA())),0,1),IF(ISNA(IF(VLOOKUP($A61,'Round 3'!$A$7:$J$306,COLUMN('Round 1'!$H$7),FALSE()),1,NA())),0,1),IF(ISNA(IF(VLOOKUP($A61,'Final Round'!$A$14:$K$18,1,FALSE()),1,NA())),0,1)))</f>
        <v/>
      </c>
      <c r="G61" s="133"/>
      <c r="H61" s="134" t="str">
        <f aca="false">IF(ISBLANK($A61),"",IF(ISERROR(VLOOKUP($A61,'Round 1'!$A$7:$I$306,COLUMN('Round 1'!$G$7),FALSE())),0,VLOOKUP($A61,'Round 1'!$A$7:$I$306,COLUMN('Round 1'!$G$7),FALSE()))+IF(ISERROR(VLOOKUP($A61,'Round 2'!$A$7:$I$306,COLUMN('Round 2'!$G$7),FALSE())),0,VLOOKUP($A61,'Round 2'!$A$7:$I$306,COLUMN('Round 2'!$G$7),FALSE()))+IF(ISERROR(VLOOKUP($A61,'Round 3'!$A$7:$I$306,COLUMN('Round 3'!$G$7),FALSE())),0,VLOOKUP($A61,'Round 3'!$A$7:$I$306,COLUMN('Round 3'!$G$7),FALSE())))</f>
        <v/>
      </c>
      <c r="I61" s="134" t="str">
        <f aca="false">IF(ISBLANK($A61),"",IF(ISERROR(VLOOKUP($A61,'Round 1'!$A$7:$I$306,COLUMN('Round 1'!$F$7),FALSE())),0,VLOOKUP($A61,'Round 1'!$A$7:$I$306,COLUMN('Round 1'!$F$7),FALSE()))+IF(ISERROR(VLOOKUP($A61,'Round 2'!$A$7:$I$306,COLUMN('Round 2'!$F$7),FALSE())),0,VLOOKUP($A61,'Round 2'!$A$7:$I$306,COLUMN('Round 2'!$F$7),FALSE()))+IF(ISERROR(VLOOKUP($A61,'Round 3'!$A$7:$I$306,COLUMN('Round 3'!$F$7),FALSE())),0,VLOOKUP($A61,'Round 3'!$A$7:$I$306,COLUMN('Round 3'!$F$7),FALSE())))</f>
        <v/>
      </c>
      <c r="J61" s="135" t="str">
        <f aca="false">IF(ISBLANK($A61),"",IF(ISERROR(VLOOKUP($A61,'Round 1'!$A$7:$I$306,COLUMN('Round 1'!$H$7),FALSE())),0,VLOOKUP($A61,'Round 1'!$A$7:$I$306,COLUMN('Round 1'!$H$7),FALSE()))+IF(ISERROR(VLOOKUP($A61,'Round 2'!$A$7:$I$306,COLUMN('Round 2'!$H$7),FALSE())),0,VLOOKUP($A61,'Round 2'!$A$7:$I$306,COLUMN('Round 2'!$H$7),FALSE()))+IF(ISERROR(VLOOKUP($A61,'Round 3'!$A$7:$I$306,COLUMN('Round 3'!$H$7),FALSE())),0,VLOOKUP($A61,'Round 3'!$A$7:$I$306,COLUMN('Round 3'!$H$7),FALSE())))</f>
        <v/>
      </c>
      <c r="K61" s="134" t="str">
        <f aca="false">IF(ISBLANK(A61),"",RANK(P61,$P$7:$P$306))</f>
        <v/>
      </c>
      <c r="L61" s="136" t="str">
        <f aca="false">IF(ISBLANK($G61),IF($K61&gt;5,"",IF(AND(ISNA(MATCH(K61+1,$K$7:$K$306,0)),$K61&lt;$A$4),"TIE","")),"DQ")</f>
        <v/>
      </c>
      <c r="M61" s="137"/>
      <c r="N61" s="138" t="str">
        <f aca="false">IF(ISBLANK($G61),$R61,"DQ")</f>
        <v/>
      </c>
      <c r="O61" s="40" t="str">
        <f aca="false">IF(ISBLANK(A61),"",$H61*$O$6+$I61)</f>
        <v/>
      </c>
      <c r="P61" s="40" t="str">
        <f aca="false">IF(ISBLANK(A61),"",$O61*10*$P$6+$J61)</f>
        <v/>
      </c>
      <c r="Q61" s="40" t="n">
        <f aca="false">IF(ISBLANK($G61),IF(ISBLANK($A61),-10,$P61*$Q$6+IF($M61&gt;0,$Q$6-1-$M61,0)),-1)</f>
        <v>-10</v>
      </c>
      <c r="R61" s="40" t="str">
        <f aca="false">IF(ISBLANK($A61),"",RANK($Q61,$Q$7:$Q$306))</f>
        <v/>
      </c>
      <c r="S61" s="40" t="str">
        <f aca="false">IF(ISNA(MATCH($R61+1,$R$7:$R$306,0)),IF($R61=MAX($A$7:$A$306),$R61,-1),$R61)</f>
        <v/>
      </c>
      <c r="T61" s="40" t="n">
        <f aca="false">$A61</f>
        <v>0</v>
      </c>
      <c r="U61" s="138" t="str">
        <f aca="false">IF(N('Final Round'!$J$14)&gt;0,IF(ISBLANK($A61),"",IF($N61&gt;5,$N61,VLOOKUP($A61,'Final Round'!$A$14:$K$18,COLUMN('Final Round'!$J$1),FALSE()))),"")</f>
        <v/>
      </c>
      <c r="V61" s="40" t="str">
        <f aca="false">IF(ISNUMBER($U61),$U61,$R61)</f>
        <v/>
      </c>
      <c r="W61" s="40" t="str">
        <f aca="false">IF(ISBLANK($A61),"",($V$6-$V61)*$W$6+$W$6-$A61)</f>
        <v/>
      </c>
      <c r="X61" s="40" t="str">
        <f aca="false">IF(ISBLANK($A61),"",RANK($W61,$W$7:$W$306))</f>
        <v/>
      </c>
      <c r="Y61" s="40" t="n">
        <f aca="false">$A61</f>
        <v>0</v>
      </c>
      <c r="Z61" s="40" t="str">
        <f aca="false">IF($U61="",$N61,$U61)</f>
        <v/>
      </c>
      <c r="AA61" s="40" t="n">
        <f aca="false">IF($U61&lt;6,INDEX($AA$1:$AA$5,$Z61)*$Z$2,0)</f>
        <v>0</v>
      </c>
      <c r="AB61" s="139" t="str">
        <f aca="false">IF(ISBLANK($A61),"",5+4*(I61+IF(AA61=0,0,VLOOKUP($A61,'Final Round'!$A$14:$K$18,COLUMN('Final Round'!$G$1),FALSE())))+8*(H61+IF(AA61=0,0,IF(VLOOKUP($A61,'Final Round'!$A$14:$K$18,COLUMN('Final Round'!$J$1),FALSE())=1,1,0)))+$AA61)</f>
        <v/>
      </c>
    </row>
    <row r="62" customFormat="false" ht="12.75" hidden="false" customHeight="false" outlineLevel="0" collapsed="false">
      <c r="A62" s="140"/>
      <c r="B62" s="120"/>
      <c r="C62" s="120"/>
      <c r="D62" s="120"/>
      <c r="E62" s="121"/>
      <c r="F62" s="122" t="str">
        <f aca="false">IF(ISBLANK($A62),"",SUM(IF(ISNA(IF(VLOOKUP($A62,'Round 1'!$A$7:$J$306,COLUMN('Round 1'!$H$7),FALSE()),1,NA())),0,1),IF(ISNA(IF(VLOOKUP($A62,'Round 2'!$A$7:$J$306,COLUMN('Round 1'!$H$7),FALSE()),1,NA())),0,1),IF(ISNA(IF(VLOOKUP($A62,'Round 3'!$A$7:$J$306,COLUMN('Round 1'!$H$7),FALSE()),1,NA())),0,1),IF(ISNA(IF(VLOOKUP($A62,'Final Round'!$A$14:$K$18,1,FALSE()),1,NA())),0,1)))</f>
        <v/>
      </c>
      <c r="G62" s="123"/>
      <c r="H62" s="124" t="str">
        <f aca="false">IF(ISBLANK($A62),"",IF(ISERROR(VLOOKUP($A62,'Round 1'!$A$7:$I$306,COLUMN('Round 1'!$G$7),FALSE())),0,VLOOKUP($A62,'Round 1'!$A$7:$I$306,COLUMN('Round 1'!$G$7),FALSE()))+IF(ISERROR(VLOOKUP($A62,'Round 2'!$A$7:$I$306,COLUMN('Round 2'!$G$7),FALSE())),0,VLOOKUP($A62,'Round 2'!$A$7:$I$306,COLUMN('Round 2'!$G$7),FALSE()))+IF(ISERROR(VLOOKUP($A62,'Round 3'!$A$7:$I$306,COLUMN('Round 3'!$G$7),FALSE())),0,VLOOKUP($A62,'Round 3'!$A$7:$I$306,COLUMN('Round 3'!$G$7),FALSE())))</f>
        <v/>
      </c>
      <c r="I62" s="124" t="str">
        <f aca="false">IF(ISBLANK($A62),"",IF(ISERROR(VLOOKUP($A62,'Round 1'!$A$7:$I$306,COLUMN('Round 1'!$F$7),FALSE())),0,VLOOKUP($A62,'Round 1'!$A$7:$I$306,COLUMN('Round 1'!$F$7),FALSE()))+IF(ISERROR(VLOOKUP($A62,'Round 2'!$A$7:$I$306,COLUMN('Round 2'!$F$7),FALSE())),0,VLOOKUP($A62,'Round 2'!$A$7:$I$306,COLUMN('Round 2'!$F$7),FALSE()))+IF(ISERROR(VLOOKUP($A62,'Round 3'!$A$7:$I$306,COLUMN('Round 3'!$F$7),FALSE())),0,VLOOKUP($A62,'Round 3'!$A$7:$I$306,COLUMN('Round 3'!$F$7),FALSE())))</f>
        <v/>
      </c>
      <c r="J62" s="125" t="str">
        <f aca="false">IF(ISBLANK($A62),"",IF(ISERROR(VLOOKUP($A62,'Round 1'!$A$7:$I$306,COLUMN('Round 1'!$H$7),FALSE())),0,VLOOKUP($A62,'Round 1'!$A$7:$I$306,COLUMN('Round 1'!$H$7),FALSE()))+IF(ISERROR(VLOOKUP($A62,'Round 2'!$A$7:$I$306,COLUMN('Round 2'!$H$7),FALSE())),0,VLOOKUP($A62,'Round 2'!$A$7:$I$306,COLUMN('Round 2'!$H$7),FALSE()))+IF(ISERROR(VLOOKUP($A62,'Round 3'!$A$7:$I$306,COLUMN('Round 3'!$H$7),FALSE())),0,VLOOKUP($A62,'Round 3'!$A$7:$I$306,COLUMN('Round 3'!$H$7),FALSE())))</f>
        <v/>
      </c>
      <c r="K62" s="124" t="str">
        <f aca="false">IF(ISBLANK(A62),"",RANK(P62,$P$7:$P$306))</f>
        <v/>
      </c>
      <c r="L62" s="126" t="str">
        <f aca="false">IF(ISBLANK($G62),IF($K62&gt;5,"",IF(AND(ISNA(MATCH(K62+1,$K$7:$K$306,0)),$K62&lt;$A$4),"TIE","")),"DQ")</f>
        <v/>
      </c>
      <c r="M62" s="127"/>
      <c r="N62" s="128" t="str">
        <f aca="false">IF(ISBLANK($G62),$R62,"DQ")</f>
        <v/>
      </c>
      <c r="O62" s="40" t="str">
        <f aca="false">IF(ISBLANK(A62),"",$H62*$O$6+$I62)</f>
        <v/>
      </c>
      <c r="P62" s="40" t="str">
        <f aca="false">IF(ISBLANK(A62),"",$O62*10*$P$6+$J62)</f>
        <v/>
      </c>
      <c r="Q62" s="40" t="n">
        <f aca="false">IF(ISBLANK($G62),IF(ISBLANK($A62),-10,$P62*$Q$6+IF($M62&gt;0,$Q$6-1-$M62,0)),-1)</f>
        <v>-10</v>
      </c>
      <c r="R62" s="40" t="str">
        <f aca="false">IF(ISBLANK($A62),"",RANK($Q62,$Q$7:$Q$306))</f>
        <v/>
      </c>
      <c r="S62" s="40" t="str">
        <f aca="false">IF(ISNA(MATCH($R62+1,$R$7:$R$306,0)),IF($R62=MAX($A$7:$A$306),$R62,-1),$R62)</f>
        <v/>
      </c>
      <c r="T62" s="40" t="n">
        <f aca="false">$A62</f>
        <v>0</v>
      </c>
      <c r="U62" s="128" t="str">
        <f aca="false">IF(N('Final Round'!$J$14)&gt;0,IF(ISBLANK($A62),"",IF($N62&gt;5,$N62,VLOOKUP($A62,'Final Round'!$A$14:$K$18,COLUMN('Final Round'!$J$1),FALSE()))),"")</f>
        <v/>
      </c>
      <c r="V62" s="40" t="str">
        <f aca="false">IF(ISNUMBER($U62),$U62,$R62)</f>
        <v/>
      </c>
      <c r="W62" s="40" t="str">
        <f aca="false">IF(ISBLANK($A62),"",($V$6-$V62)*$W$6+$W$6-$A62)</f>
        <v/>
      </c>
      <c r="X62" s="40" t="str">
        <f aca="false">IF(ISBLANK($A62),"",RANK($W62,$W$7:$W$306))</f>
        <v/>
      </c>
      <c r="Y62" s="40" t="n">
        <f aca="false">$A62</f>
        <v>0</v>
      </c>
      <c r="Z62" s="40" t="str">
        <f aca="false">IF($U62="",$N62,$U62)</f>
        <v/>
      </c>
      <c r="AA62" s="40" t="n">
        <f aca="false">IF($U62&lt;6,INDEX($AA$1:$AA$5,$Z62)*$Z$2,0)</f>
        <v>0</v>
      </c>
      <c r="AB62" s="129" t="str">
        <f aca="false">IF(ISBLANK($A62),"",5+4*(I62+IF(AA62=0,0,VLOOKUP($A62,'Final Round'!$A$14:$K$18,COLUMN('Final Round'!$G$1),FALSE())))+8*(H62+IF(AA62=0,0,IF(VLOOKUP($A62,'Final Round'!$A$14:$K$18,COLUMN('Final Round'!$J$1),FALSE())=1,1,0)))+$AA62)</f>
        <v/>
      </c>
    </row>
    <row r="63" customFormat="false" ht="12.75" hidden="false" customHeight="false" outlineLevel="0" collapsed="false">
      <c r="A63" s="144"/>
      <c r="B63" s="130"/>
      <c r="C63" s="130"/>
      <c r="D63" s="130"/>
      <c r="E63" s="131"/>
      <c r="F63" s="132" t="str">
        <f aca="false">IF(ISBLANK($A63),"",SUM(IF(ISNA(IF(VLOOKUP($A63,'Round 1'!$A$7:$J$306,COLUMN('Round 1'!$H$7),FALSE()),1,NA())),0,1),IF(ISNA(IF(VLOOKUP($A63,'Round 2'!$A$7:$J$306,COLUMN('Round 1'!$H$7),FALSE()),1,NA())),0,1),IF(ISNA(IF(VLOOKUP($A63,'Round 3'!$A$7:$J$306,COLUMN('Round 1'!$H$7),FALSE()),1,NA())),0,1),IF(ISNA(IF(VLOOKUP($A63,'Final Round'!$A$14:$K$18,1,FALSE()),1,NA())),0,1)))</f>
        <v/>
      </c>
      <c r="G63" s="133"/>
      <c r="H63" s="134" t="str">
        <f aca="false">IF(ISBLANK($A63),"",IF(ISERROR(VLOOKUP($A63,'Round 1'!$A$7:$I$306,COLUMN('Round 1'!$G$7),FALSE())),0,VLOOKUP($A63,'Round 1'!$A$7:$I$306,COLUMN('Round 1'!$G$7),FALSE()))+IF(ISERROR(VLOOKUP($A63,'Round 2'!$A$7:$I$306,COLUMN('Round 2'!$G$7),FALSE())),0,VLOOKUP($A63,'Round 2'!$A$7:$I$306,COLUMN('Round 2'!$G$7),FALSE()))+IF(ISERROR(VLOOKUP($A63,'Round 3'!$A$7:$I$306,COLUMN('Round 3'!$G$7),FALSE())),0,VLOOKUP($A63,'Round 3'!$A$7:$I$306,COLUMN('Round 3'!$G$7),FALSE())))</f>
        <v/>
      </c>
      <c r="I63" s="134" t="str">
        <f aca="false">IF(ISBLANK($A63),"",IF(ISERROR(VLOOKUP($A63,'Round 1'!$A$7:$I$306,COLUMN('Round 1'!$F$7),FALSE())),0,VLOOKUP($A63,'Round 1'!$A$7:$I$306,COLUMN('Round 1'!$F$7),FALSE()))+IF(ISERROR(VLOOKUP($A63,'Round 2'!$A$7:$I$306,COLUMN('Round 2'!$F$7),FALSE())),0,VLOOKUP($A63,'Round 2'!$A$7:$I$306,COLUMN('Round 2'!$F$7),FALSE()))+IF(ISERROR(VLOOKUP($A63,'Round 3'!$A$7:$I$306,COLUMN('Round 3'!$F$7),FALSE())),0,VLOOKUP($A63,'Round 3'!$A$7:$I$306,COLUMN('Round 3'!$F$7),FALSE())))</f>
        <v/>
      </c>
      <c r="J63" s="135" t="str">
        <f aca="false">IF(ISBLANK($A63),"",IF(ISERROR(VLOOKUP($A63,'Round 1'!$A$7:$I$306,COLUMN('Round 1'!$H$7),FALSE())),0,VLOOKUP($A63,'Round 1'!$A$7:$I$306,COLUMN('Round 1'!$H$7),FALSE()))+IF(ISERROR(VLOOKUP($A63,'Round 2'!$A$7:$I$306,COLUMN('Round 2'!$H$7),FALSE())),0,VLOOKUP($A63,'Round 2'!$A$7:$I$306,COLUMN('Round 2'!$H$7),FALSE()))+IF(ISERROR(VLOOKUP($A63,'Round 3'!$A$7:$I$306,COLUMN('Round 3'!$H$7),FALSE())),0,VLOOKUP($A63,'Round 3'!$A$7:$I$306,COLUMN('Round 3'!$H$7),FALSE())))</f>
        <v/>
      </c>
      <c r="K63" s="134" t="str">
        <f aca="false">IF(ISBLANK(A63),"",RANK(P63,$P$7:$P$306))</f>
        <v/>
      </c>
      <c r="L63" s="136" t="str">
        <f aca="false">IF(ISBLANK($G63),IF($K63&gt;5,"",IF(AND(ISNA(MATCH(K63+1,$K$7:$K$306,0)),$K63&lt;$A$4),"TIE","")),"DQ")</f>
        <v/>
      </c>
      <c r="M63" s="137"/>
      <c r="N63" s="138" t="str">
        <f aca="false">IF(ISBLANK($G63),$R63,"DQ")</f>
        <v/>
      </c>
      <c r="O63" s="40" t="str">
        <f aca="false">IF(ISBLANK(A63),"",$H63*$O$6+$I63)</f>
        <v/>
      </c>
      <c r="P63" s="40" t="str">
        <f aca="false">IF(ISBLANK(A63),"",$O63*10*$P$6+$J63)</f>
        <v/>
      </c>
      <c r="Q63" s="40" t="n">
        <f aca="false">IF(ISBLANK($G63),IF(ISBLANK($A63),-10,$P63*$Q$6+IF($M63&gt;0,$Q$6-1-$M63,0)),-1)</f>
        <v>-10</v>
      </c>
      <c r="R63" s="40" t="str">
        <f aca="false">IF(ISBLANK($A63),"",RANK($Q63,$Q$7:$Q$306))</f>
        <v/>
      </c>
      <c r="S63" s="40" t="str">
        <f aca="false">IF(ISNA(MATCH($R63+1,$R$7:$R$306,0)),IF($R63=MAX($A$7:$A$306),$R63,-1),$R63)</f>
        <v/>
      </c>
      <c r="T63" s="40" t="n">
        <f aca="false">$A63</f>
        <v>0</v>
      </c>
      <c r="U63" s="138" t="str">
        <f aca="false">IF(N('Final Round'!$J$14)&gt;0,IF(ISBLANK($A63),"",IF($N63&gt;5,$N63,VLOOKUP($A63,'Final Round'!$A$14:$K$18,COLUMN('Final Round'!$J$1),FALSE()))),"")</f>
        <v/>
      </c>
      <c r="V63" s="40" t="str">
        <f aca="false">IF(ISNUMBER($U63),$U63,$R63)</f>
        <v/>
      </c>
      <c r="W63" s="40" t="str">
        <f aca="false">IF(ISBLANK($A63),"",($V$6-$V63)*$W$6+$W$6-$A63)</f>
        <v/>
      </c>
      <c r="X63" s="40" t="str">
        <f aca="false">IF(ISBLANK($A63),"",RANK($W63,$W$7:$W$306))</f>
        <v/>
      </c>
      <c r="Y63" s="40" t="n">
        <f aca="false">$A63</f>
        <v>0</v>
      </c>
      <c r="Z63" s="40" t="str">
        <f aca="false">IF($U63="",$N63,$U63)</f>
        <v/>
      </c>
      <c r="AA63" s="40" t="n">
        <f aca="false">IF($U63&lt;6,INDEX($AA$1:$AA$5,$Z63)*$Z$2,0)</f>
        <v>0</v>
      </c>
      <c r="AB63" s="139" t="str">
        <f aca="false">IF(ISBLANK($A63),"",5+4*(I63+IF(AA63=0,0,VLOOKUP($A63,'Final Round'!$A$14:$K$18,COLUMN('Final Round'!$G$1),FALSE())))+8*(H63+IF(AA63=0,0,IF(VLOOKUP($A63,'Final Round'!$A$14:$K$18,COLUMN('Final Round'!$J$1),FALSE())=1,1,0)))+$AA63)</f>
        <v/>
      </c>
    </row>
    <row r="64" customFormat="false" ht="12.75" hidden="false" customHeight="false" outlineLevel="0" collapsed="false">
      <c r="A64" s="140"/>
      <c r="B64" s="120"/>
      <c r="C64" s="120"/>
      <c r="D64" s="120"/>
      <c r="E64" s="121"/>
      <c r="F64" s="122" t="str">
        <f aca="false">IF(ISBLANK($A64),"",SUM(IF(ISNA(IF(VLOOKUP($A64,'Round 1'!$A$7:$J$306,COLUMN('Round 1'!$H$7),FALSE()),1,NA())),0,1),IF(ISNA(IF(VLOOKUP($A64,'Round 2'!$A$7:$J$306,COLUMN('Round 1'!$H$7),FALSE()),1,NA())),0,1),IF(ISNA(IF(VLOOKUP($A64,'Round 3'!$A$7:$J$306,COLUMN('Round 1'!$H$7),FALSE()),1,NA())),0,1),IF(ISNA(IF(VLOOKUP($A64,'Final Round'!$A$14:$K$18,1,FALSE()),1,NA())),0,1)))</f>
        <v/>
      </c>
      <c r="G64" s="123"/>
      <c r="H64" s="124" t="str">
        <f aca="false">IF(ISBLANK($A64),"",IF(ISERROR(VLOOKUP($A64,'Round 1'!$A$7:$I$306,COLUMN('Round 1'!$G$7),FALSE())),0,VLOOKUP($A64,'Round 1'!$A$7:$I$306,COLUMN('Round 1'!$G$7),FALSE()))+IF(ISERROR(VLOOKUP($A64,'Round 2'!$A$7:$I$306,COLUMN('Round 2'!$G$7),FALSE())),0,VLOOKUP($A64,'Round 2'!$A$7:$I$306,COLUMN('Round 2'!$G$7),FALSE()))+IF(ISERROR(VLOOKUP($A64,'Round 3'!$A$7:$I$306,COLUMN('Round 3'!$G$7),FALSE())),0,VLOOKUP($A64,'Round 3'!$A$7:$I$306,COLUMN('Round 3'!$G$7),FALSE())))</f>
        <v/>
      </c>
      <c r="I64" s="124" t="str">
        <f aca="false">IF(ISBLANK($A64),"",IF(ISERROR(VLOOKUP($A64,'Round 1'!$A$7:$I$306,COLUMN('Round 1'!$F$7),FALSE())),0,VLOOKUP($A64,'Round 1'!$A$7:$I$306,COLUMN('Round 1'!$F$7),FALSE()))+IF(ISERROR(VLOOKUP($A64,'Round 2'!$A$7:$I$306,COLUMN('Round 2'!$F$7),FALSE())),0,VLOOKUP($A64,'Round 2'!$A$7:$I$306,COLUMN('Round 2'!$F$7),FALSE()))+IF(ISERROR(VLOOKUP($A64,'Round 3'!$A$7:$I$306,COLUMN('Round 3'!$F$7),FALSE())),0,VLOOKUP($A64,'Round 3'!$A$7:$I$306,COLUMN('Round 3'!$F$7),FALSE())))</f>
        <v/>
      </c>
      <c r="J64" s="125" t="str">
        <f aca="false">IF(ISBLANK($A64),"",IF(ISERROR(VLOOKUP($A64,'Round 1'!$A$7:$I$306,COLUMN('Round 1'!$H$7),FALSE())),0,VLOOKUP($A64,'Round 1'!$A$7:$I$306,COLUMN('Round 1'!$H$7),FALSE()))+IF(ISERROR(VLOOKUP($A64,'Round 2'!$A$7:$I$306,COLUMN('Round 2'!$H$7),FALSE())),0,VLOOKUP($A64,'Round 2'!$A$7:$I$306,COLUMN('Round 2'!$H$7),FALSE()))+IF(ISERROR(VLOOKUP($A64,'Round 3'!$A$7:$I$306,COLUMN('Round 3'!$H$7),FALSE())),0,VLOOKUP($A64,'Round 3'!$A$7:$I$306,COLUMN('Round 3'!$H$7),FALSE())))</f>
        <v/>
      </c>
      <c r="K64" s="124" t="str">
        <f aca="false">IF(ISBLANK(A64),"",RANK(P64,$P$7:$P$306))</f>
        <v/>
      </c>
      <c r="L64" s="126" t="str">
        <f aca="false">IF(ISBLANK($G64),IF($K64&gt;5,"",IF(AND(ISNA(MATCH(K64+1,$K$7:$K$306,0)),$K64&lt;$A$4),"TIE","")),"DQ")</f>
        <v/>
      </c>
      <c r="M64" s="127"/>
      <c r="N64" s="128" t="str">
        <f aca="false">IF(ISBLANK($G64),$R64,"DQ")</f>
        <v/>
      </c>
      <c r="O64" s="40" t="str">
        <f aca="false">IF(ISBLANK(A64),"",$H64*$O$6+$I64)</f>
        <v/>
      </c>
      <c r="P64" s="40" t="str">
        <f aca="false">IF(ISBLANK(A64),"",$O64*10*$P$6+$J64)</f>
        <v/>
      </c>
      <c r="Q64" s="40" t="n">
        <f aca="false">IF(ISBLANK($G64),IF(ISBLANK($A64),-10,$P64*$Q$6+IF($M64&gt;0,$Q$6-1-$M64,0)),-1)</f>
        <v>-10</v>
      </c>
      <c r="R64" s="40" t="str">
        <f aca="false">IF(ISBLANK($A64),"",RANK($Q64,$Q$7:$Q$306))</f>
        <v/>
      </c>
      <c r="S64" s="40" t="str">
        <f aca="false">IF(ISNA(MATCH($R64+1,$R$7:$R$306,0)),IF($R64=MAX($A$7:$A$306),$R64,-1),$R64)</f>
        <v/>
      </c>
      <c r="T64" s="40" t="n">
        <f aca="false">$A64</f>
        <v>0</v>
      </c>
      <c r="U64" s="128" t="str">
        <f aca="false">IF(N('Final Round'!$J$14)&gt;0,IF(ISBLANK($A64),"",IF($N64&gt;5,$N64,VLOOKUP($A64,'Final Round'!$A$14:$K$18,COLUMN('Final Round'!$J$1),FALSE()))),"")</f>
        <v/>
      </c>
      <c r="V64" s="40" t="str">
        <f aca="false">IF(ISNUMBER($U64),$U64,$R64)</f>
        <v/>
      </c>
      <c r="W64" s="40" t="str">
        <f aca="false">IF(ISBLANK($A64),"",($V$6-$V64)*$W$6+$W$6-$A64)</f>
        <v/>
      </c>
      <c r="X64" s="40" t="str">
        <f aca="false">IF(ISBLANK($A64),"",RANK($W64,$W$7:$W$306))</f>
        <v/>
      </c>
      <c r="Y64" s="40" t="n">
        <f aca="false">$A64</f>
        <v>0</v>
      </c>
      <c r="Z64" s="40" t="str">
        <f aca="false">IF($U64="",$N64,$U64)</f>
        <v/>
      </c>
      <c r="AA64" s="40" t="n">
        <f aca="false">IF($U64&lt;6,INDEX($AA$1:$AA$5,$Z64)*$Z$2,0)</f>
        <v>0</v>
      </c>
      <c r="AB64" s="129" t="str">
        <f aca="false">IF(ISBLANK($A64),"",5+4*(I64+IF(AA64=0,0,VLOOKUP($A64,'Final Round'!$A$14:$K$18,COLUMN('Final Round'!$G$1),FALSE())))+8*(H64+IF(AA64=0,0,IF(VLOOKUP($A64,'Final Round'!$A$14:$K$18,COLUMN('Final Round'!$J$1),FALSE())=1,1,0)))+$AA64)</f>
        <v/>
      </c>
    </row>
    <row r="65" customFormat="false" ht="12.75" hidden="false" customHeight="false" outlineLevel="0" collapsed="false">
      <c r="A65" s="144"/>
      <c r="B65" s="130"/>
      <c r="C65" s="130"/>
      <c r="D65" s="130"/>
      <c r="E65" s="131"/>
      <c r="F65" s="132" t="str">
        <f aca="false">IF(ISBLANK($A65),"",SUM(IF(ISNA(IF(VLOOKUP($A65,'Round 1'!$A$7:$J$306,COLUMN('Round 1'!$H$7),FALSE()),1,NA())),0,1),IF(ISNA(IF(VLOOKUP($A65,'Round 2'!$A$7:$J$306,COLUMN('Round 1'!$H$7),FALSE()),1,NA())),0,1),IF(ISNA(IF(VLOOKUP($A65,'Round 3'!$A$7:$J$306,COLUMN('Round 1'!$H$7),FALSE()),1,NA())),0,1),IF(ISNA(IF(VLOOKUP($A65,'Final Round'!$A$14:$K$18,1,FALSE()),1,NA())),0,1)))</f>
        <v/>
      </c>
      <c r="G65" s="133"/>
      <c r="H65" s="134" t="str">
        <f aca="false">IF(ISBLANK($A65),"",IF(ISERROR(VLOOKUP($A65,'Round 1'!$A$7:$I$306,COLUMN('Round 1'!$G$7),FALSE())),0,VLOOKUP($A65,'Round 1'!$A$7:$I$306,COLUMN('Round 1'!$G$7),FALSE()))+IF(ISERROR(VLOOKUP($A65,'Round 2'!$A$7:$I$306,COLUMN('Round 2'!$G$7),FALSE())),0,VLOOKUP($A65,'Round 2'!$A$7:$I$306,COLUMN('Round 2'!$G$7),FALSE()))+IF(ISERROR(VLOOKUP($A65,'Round 3'!$A$7:$I$306,COLUMN('Round 3'!$G$7),FALSE())),0,VLOOKUP($A65,'Round 3'!$A$7:$I$306,COLUMN('Round 3'!$G$7),FALSE())))</f>
        <v/>
      </c>
      <c r="I65" s="134" t="str">
        <f aca="false">IF(ISBLANK($A65),"",IF(ISERROR(VLOOKUP($A65,'Round 1'!$A$7:$I$306,COLUMN('Round 1'!$F$7),FALSE())),0,VLOOKUP($A65,'Round 1'!$A$7:$I$306,COLUMN('Round 1'!$F$7),FALSE()))+IF(ISERROR(VLOOKUP($A65,'Round 2'!$A$7:$I$306,COLUMN('Round 2'!$F$7),FALSE())),0,VLOOKUP($A65,'Round 2'!$A$7:$I$306,COLUMN('Round 2'!$F$7),FALSE()))+IF(ISERROR(VLOOKUP($A65,'Round 3'!$A$7:$I$306,COLUMN('Round 3'!$F$7),FALSE())),0,VLOOKUP($A65,'Round 3'!$A$7:$I$306,COLUMN('Round 3'!$F$7),FALSE())))</f>
        <v/>
      </c>
      <c r="J65" s="135" t="str">
        <f aca="false">IF(ISBLANK($A65),"",IF(ISERROR(VLOOKUP($A65,'Round 1'!$A$7:$I$306,COLUMN('Round 1'!$H$7),FALSE())),0,VLOOKUP($A65,'Round 1'!$A$7:$I$306,COLUMN('Round 1'!$H$7),FALSE()))+IF(ISERROR(VLOOKUP($A65,'Round 2'!$A$7:$I$306,COLUMN('Round 2'!$H$7),FALSE())),0,VLOOKUP($A65,'Round 2'!$A$7:$I$306,COLUMN('Round 2'!$H$7),FALSE()))+IF(ISERROR(VLOOKUP($A65,'Round 3'!$A$7:$I$306,COLUMN('Round 3'!$H$7),FALSE())),0,VLOOKUP($A65,'Round 3'!$A$7:$I$306,COLUMN('Round 3'!$H$7),FALSE())))</f>
        <v/>
      </c>
      <c r="K65" s="134" t="str">
        <f aca="false">IF(ISBLANK(A65),"",RANK(P65,$P$7:$P$306))</f>
        <v/>
      </c>
      <c r="L65" s="136" t="str">
        <f aca="false">IF(ISBLANK($G65),IF($K65&gt;5,"",IF(AND(ISNA(MATCH(K65+1,$K$7:$K$306,0)),$K65&lt;$A$4),"TIE","")),"DQ")</f>
        <v/>
      </c>
      <c r="M65" s="137"/>
      <c r="N65" s="138" t="str">
        <f aca="false">IF(ISBLANK($G65),$R65,"DQ")</f>
        <v/>
      </c>
      <c r="O65" s="40" t="str">
        <f aca="false">IF(ISBLANK(A65),"",$H65*$O$6+$I65)</f>
        <v/>
      </c>
      <c r="P65" s="40" t="str">
        <f aca="false">IF(ISBLANK(A65),"",$O65*10*$P$6+$J65)</f>
        <v/>
      </c>
      <c r="Q65" s="40" t="n">
        <f aca="false">IF(ISBLANK($G65),IF(ISBLANK($A65),-10,$P65*$Q$6+IF($M65&gt;0,$Q$6-1-$M65,0)),-1)</f>
        <v>-10</v>
      </c>
      <c r="R65" s="40" t="str">
        <f aca="false">IF(ISBLANK($A65),"",RANK($Q65,$Q$7:$Q$306))</f>
        <v/>
      </c>
      <c r="S65" s="40" t="str">
        <f aca="false">IF(ISNA(MATCH($R65+1,$R$7:$R$306,0)),IF($R65=MAX($A$7:$A$306),$R65,-1),$R65)</f>
        <v/>
      </c>
      <c r="T65" s="40" t="n">
        <f aca="false">$A65</f>
        <v>0</v>
      </c>
      <c r="U65" s="138" t="str">
        <f aca="false">IF(N('Final Round'!$J$14)&gt;0,IF(ISBLANK($A65),"",IF($N65&gt;5,$N65,VLOOKUP($A65,'Final Round'!$A$14:$K$18,COLUMN('Final Round'!$J$1),FALSE()))),"")</f>
        <v/>
      </c>
      <c r="V65" s="40" t="str">
        <f aca="false">IF(ISNUMBER($U65),$U65,$R65)</f>
        <v/>
      </c>
      <c r="W65" s="40" t="str">
        <f aca="false">IF(ISBLANK($A65),"",($V$6-$V65)*$W$6+$W$6-$A65)</f>
        <v/>
      </c>
      <c r="X65" s="40" t="str">
        <f aca="false">IF(ISBLANK($A65),"",RANK($W65,$W$7:$W$306))</f>
        <v/>
      </c>
      <c r="Y65" s="40" t="n">
        <f aca="false">$A65</f>
        <v>0</v>
      </c>
      <c r="Z65" s="40" t="str">
        <f aca="false">IF($U65="",$N65,$U65)</f>
        <v/>
      </c>
      <c r="AA65" s="40" t="n">
        <f aca="false">IF($U65&lt;6,INDEX($AA$1:$AA$5,$Z65)*$Z$2,0)</f>
        <v>0</v>
      </c>
      <c r="AB65" s="139" t="str">
        <f aca="false">IF(ISBLANK($A65),"",5+4*(I65+IF(AA65=0,0,VLOOKUP($A65,'Final Round'!$A$14:$K$18,COLUMN('Final Round'!$G$1),FALSE())))+8*(H65+IF(AA65=0,0,IF(VLOOKUP($A65,'Final Round'!$A$14:$K$18,COLUMN('Final Round'!$J$1),FALSE())=1,1,0)))+$AA65)</f>
        <v/>
      </c>
    </row>
    <row r="66" customFormat="false" ht="12.75" hidden="false" customHeight="false" outlineLevel="0" collapsed="false">
      <c r="A66" s="140"/>
      <c r="B66" s="120"/>
      <c r="C66" s="120"/>
      <c r="D66" s="120"/>
      <c r="E66" s="121"/>
      <c r="F66" s="122" t="str">
        <f aca="false">IF(ISBLANK($A66),"",SUM(IF(ISNA(IF(VLOOKUP($A66,'Round 1'!$A$7:$J$306,COLUMN('Round 1'!$H$7),FALSE()),1,NA())),0,1),IF(ISNA(IF(VLOOKUP($A66,'Round 2'!$A$7:$J$306,COLUMN('Round 1'!$H$7),FALSE()),1,NA())),0,1),IF(ISNA(IF(VLOOKUP($A66,'Round 3'!$A$7:$J$306,COLUMN('Round 1'!$H$7),FALSE()),1,NA())),0,1),IF(ISNA(IF(VLOOKUP($A66,'Final Round'!$A$14:$K$18,1,FALSE()),1,NA())),0,1)))</f>
        <v/>
      </c>
      <c r="G66" s="123"/>
      <c r="H66" s="124" t="str">
        <f aca="false">IF(ISBLANK($A66),"",IF(ISERROR(VLOOKUP($A66,'Round 1'!$A$7:$I$306,COLUMN('Round 1'!$G$7),FALSE())),0,VLOOKUP($A66,'Round 1'!$A$7:$I$306,COLUMN('Round 1'!$G$7),FALSE()))+IF(ISERROR(VLOOKUP($A66,'Round 2'!$A$7:$I$306,COLUMN('Round 2'!$G$7),FALSE())),0,VLOOKUP($A66,'Round 2'!$A$7:$I$306,COLUMN('Round 2'!$G$7),FALSE()))+IF(ISERROR(VLOOKUP($A66,'Round 3'!$A$7:$I$306,COLUMN('Round 3'!$G$7),FALSE())),0,VLOOKUP($A66,'Round 3'!$A$7:$I$306,COLUMN('Round 3'!$G$7),FALSE())))</f>
        <v/>
      </c>
      <c r="I66" s="124" t="str">
        <f aca="false">IF(ISBLANK($A66),"",IF(ISERROR(VLOOKUP($A66,'Round 1'!$A$7:$I$306,COLUMN('Round 1'!$F$7),FALSE())),0,VLOOKUP($A66,'Round 1'!$A$7:$I$306,COLUMN('Round 1'!$F$7),FALSE()))+IF(ISERROR(VLOOKUP($A66,'Round 2'!$A$7:$I$306,COLUMN('Round 2'!$F$7),FALSE())),0,VLOOKUP($A66,'Round 2'!$A$7:$I$306,COLUMN('Round 2'!$F$7),FALSE()))+IF(ISERROR(VLOOKUP($A66,'Round 3'!$A$7:$I$306,COLUMN('Round 3'!$F$7),FALSE())),0,VLOOKUP($A66,'Round 3'!$A$7:$I$306,COLUMN('Round 3'!$F$7),FALSE())))</f>
        <v/>
      </c>
      <c r="J66" s="125" t="str">
        <f aca="false">IF(ISBLANK($A66),"",IF(ISERROR(VLOOKUP($A66,'Round 1'!$A$7:$I$306,COLUMN('Round 1'!$H$7),FALSE())),0,VLOOKUP($A66,'Round 1'!$A$7:$I$306,COLUMN('Round 1'!$H$7),FALSE()))+IF(ISERROR(VLOOKUP($A66,'Round 2'!$A$7:$I$306,COLUMN('Round 2'!$H$7),FALSE())),0,VLOOKUP($A66,'Round 2'!$A$7:$I$306,COLUMN('Round 2'!$H$7),FALSE()))+IF(ISERROR(VLOOKUP($A66,'Round 3'!$A$7:$I$306,COLUMN('Round 3'!$H$7),FALSE())),0,VLOOKUP($A66,'Round 3'!$A$7:$I$306,COLUMN('Round 3'!$H$7),FALSE())))</f>
        <v/>
      </c>
      <c r="K66" s="124" t="str">
        <f aca="false">IF(ISBLANK(A66),"",RANK(P66,$P$7:$P$306))</f>
        <v/>
      </c>
      <c r="L66" s="126" t="str">
        <f aca="false">IF(ISBLANK($G66),IF($K66&gt;5,"",IF(AND(ISNA(MATCH(K66+1,$K$7:$K$306,0)),$K66&lt;$A$4),"TIE","")),"DQ")</f>
        <v/>
      </c>
      <c r="M66" s="127"/>
      <c r="N66" s="128" t="str">
        <f aca="false">IF(ISBLANK($G66),$R66,"DQ")</f>
        <v/>
      </c>
      <c r="O66" s="40" t="str">
        <f aca="false">IF(ISBLANK(A66),"",$H66*$O$6+$I66)</f>
        <v/>
      </c>
      <c r="P66" s="40" t="str">
        <f aca="false">IF(ISBLANK(A66),"",$O66*10*$P$6+$J66)</f>
        <v/>
      </c>
      <c r="Q66" s="40" t="n">
        <f aca="false">IF(ISBLANK($G66),IF(ISBLANK($A66),-10,$P66*$Q$6+IF($M66&gt;0,$Q$6-1-$M66,0)),-1)</f>
        <v>-10</v>
      </c>
      <c r="R66" s="40" t="str">
        <f aca="false">IF(ISBLANK($A66),"",RANK($Q66,$Q$7:$Q$306))</f>
        <v/>
      </c>
      <c r="S66" s="40" t="str">
        <f aca="false">IF(ISNA(MATCH($R66+1,$R$7:$R$306,0)),IF($R66=MAX($A$7:$A$306),$R66,-1),$R66)</f>
        <v/>
      </c>
      <c r="T66" s="40" t="n">
        <f aca="false">$A66</f>
        <v>0</v>
      </c>
      <c r="U66" s="128" t="str">
        <f aca="false">IF(N('Final Round'!$J$14)&gt;0,IF(ISBLANK($A66),"",IF($N66&gt;5,$N66,VLOOKUP($A66,'Final Round'!$A$14:$K$18,COLUMN('Final Round'!$J$1),FALSE()))),"")</f>
        <v/>
      </c>
      <c r="V66" s="40" t="str">
        <f aca="false">IF(ISNUMBER($U66),$U66,$R66)</f>
        <v/>
      </c>
      <c r="W66" s="40" t="str">
        <f aca="false">IF(ISBLANK($A66),"",($V$6-$V66)*$W$6+$W$6-$A66)</f>
        <v/>
      </c>
      <c r="X66" s="40" t="str">
        <f aca="false">IF(ISBLANK($A66),"",RANK($W66,$W$7:$W$306))</f>
        <v/>
      </c>
      <c r="Y66" s="40" t="n">
        <f aca="false">$A66</f>
        <v>0</v>
      </c>
      <c r="Z66" s="40" t="str">
        <f aca="false">IF($U66="",$N66,$U66)</f>
        <v/>
      </c>
      <c r="AA66" s="40" t="n">
        <f aca="false">IF($U66&lt;6,INDEX($AA$1:$AA$5,$Z66)*$Z$2,0)</f>
        <v>0</v>
      </c>
      <c r="AB66" s="129" t="str">
        <f aca="false">IF(ISBLANK($A66),"",5+4*(I66+IF(AA66=0,0,VLOOKUP($A66,'Final Round'!$A$14:$K$18,COLUMN('Final Round'!$G$1),FALSE())))+8*(H66+IF(AA66=0,0,IF(VLOOKUP($A66,'Final Round'!$A$14:$K$18,COLUMN('Final Round'!$J$1),FALSE())=1,1,0)))+$AA66)</f>
        <v/>
      </c>
    </row>
    <row r="67" customFormat="false" ht="12.75" hidden="false" customHeight="false" outlineLevel="0" collapsed="false">
      <c r="A67" s="144"/>
      <c r="B67" s="130"/>
      <c r="C67" s="130"/>
      <c r="D67" s="130"/>
      <c r="E67" s="131"/>
      <c r="F67" s="132" t="str">
        <f aca="false">IF(ISBLANK($A67),"",SUM(IF(ISNA(IF(VLOOKUP($A67,'Round 1'!$A$7:$J$306,COLUMN('Round 1'!$H$7),FALSE()),1,NA())),0,1),IF(ISNA(IF(VLOOKUP($A67,'Round 2'!$A$7:$J$306,COLUMN('Round 1'!$H$7),FALSE()),1,NA())),0,1),IF(ISNA(IF(VLOOKUP($A67,'Round 3'!$A$7:$J$306,COLUMN('Round 1'!$H$7),FALSE()),1,NA())),0,1),IF(ISNA(IF(VLOOKUP($A67,'Final Round'!$A$14:$K$18,1,FALSE()),1,NA())),0,1)))</f>
        <v/>
      </c>
      <c r="G67" s="133"/>
      <c r="H67" s="134" t="str">
        <f aca="false">IF(ISBLANK($A67),"",IF(ISERROR(VLOOKUP($A67,'Round 1'!$A$7:$I$306,COLUMN('Round 1'!$G$7),FALSE())),0,VLOOKUP($A67,'Round 1'!$A$7:$I$306,COLUMN('Round 1'!$G$7),FALSE()))+IF(ISERROR(VLOOKUP($A67,'Round 2'!$A$7:$I$306,COLUMN('Round 2'!$G$7),FALSE())),0,VLOOKUP($A67,'Round 2'!$A$7:$I$306,COLUMN('Round 2'!$G$7),FALSE()))+IF(ISERROR(VLOOKUP($A67,'Round 3'!$A$7:$I$306,COLUMN('Round 3'!$G$7),FALSE())),0,VLOOKUP($A67,'Round 3'!$A$7:$I$306,COLUMN('Round 3'!$G$7),FALSE())))</f>
        <v/>
      </c>
      <c r="I67" s="134" t="str">
        <f aca="false">IF(ISBLANK($A67),"",IF(ISERROR(VLOOKUP($A67,'Round 1'!$A$7:$I$306,COLUMN('Round 1'!$F$7),FALSE())),0,VLOOKUP($A67,'Round 1'!$A$7:$I$306,COLUMN('Round 1'!$F$7),FALSE()))+IF(ISERROR(VLOOKUP($A67,'Round 2'!$A$7:$I$306,COLUMN('Round 2'!$F$7),FALSE())),0,VLOOKUP($A67,'Round 2'!$A$7:$I$306,COLUMN('Round 2'!$F$7),FALSE()))+IF(ISERROR(VLOOKUP($A67,'Round 3'!$A$7:$I$306,COLUMN('Round 3'!$F$7),FALSE())),0,VLOOKUP($A67,'Round 3'!$A$7:$I$306,COLUMN('Round 3'!$F$7),FALSE())))</f>
        <v/>
      </c>
      <c r="J67" s="135" t="str">
        <f aca="false">IF(ISBLANK($A67),"",IF(ISERROR(VLOOKUP($A67,'Round 1'!$A$7:$I$306,COLUMN('Round 1'!$H$7),FALSE())),0,VLOOKUP($A67,'Round 1'!$A$7:$I$306,COLUMN('Round 1'!$H$7),FALSE()))+IF(ISERROR(VLOOKUP($A67,'Round 2'!$A$7:$I$306,COLUMN('Round 2'!$H$7),FALSE())),0,VLOOKUP($A67,'Round 2'!$A$7:$I$306,COLUMN('Round 2'!$H$7),FALSE()))+IF(ISERROR(VLOOKUP($A67,'Round 3'!$A$7:$I$306,COLUMN('Round 3'!$H$7),FALSE())),0,VLOOKUP($A67,'Round 3'!$A$7:$I$306,COLUMN('Round 3'!$H$7),FALSE())))</f>
        <v/>
      </c>
      <c r="K67" s="134" t="str">
        <f aca="false">IF(ISBLANK(A67),"",RANK(P67,$P$7:$P$306))</f>
        <v/>
      </c>
      <c r="L67" s="136" t="str">
        <f aca="false">IF(ISBLANK($G67),IF($K67&gt;5,"",IF(AND(ISNA(MATCH(K67+1,$K$7:$K$306,0)),$K67&lt;$A$4),"TIE","")),"DQ")</f>
        <v/>
      </c>
      <c r="M67" s="137"/>
      <c r="N67" s="138" t="str">
        <f aca="false">IF(ISBLANK($G67),$R67,"DQ")</f>
        <v/>
      </c>
      <c r="O67" s="40" t="str">
        <f aca="false">IF(ISBLANK(A67),"",$H67*$O$6+$I67)</f>
        <v/>
      </c>
      <c r="P67" s="40" t="str">
        <f aca="false">IF(ISBLANK(A67),"",$O67*10*$P$6+$J67)</f>
        <v/>
      </c>
      <c r="Q67" s="40" t="n">
        <f aca="false">IF(ISBLANK($G67),IF(ISBLANK($A67),-10,$P67*$Q$6+IF($M67&gt;0,$Q$6-1-$M67,0)),-1)</f>
        <v>-10</v>
      </c>
      <c r="R67" s="40" t="str">
        <f aca="false">IF(ISBLANK($A67),"",RANK($Q67,$Q$7:$Q$306))</f>
        <v/>
      </c>
      <c r="S67" s="40" t="str">
        <f aca="false">IF(ISNA(MATCH($R67+1,$R$7:$R$306,0)),IF($R67=MAX($A$7:$A$306),$R67,-1),$R67)</f>
        <v/>
      </c>
      <c r="T67" s="40" t="n">
        <f aca="false">$A67</f>
        <v>0</v>
      </c>
      <c r="U67" s="138" t="str">
        <f aca="false">IF(N('Final Round'!$J$14)&gt;0,IF(ISBLANK($A67),"",IF($N67&gt;5,$N67,VLOOKUP($A67,'Final Round'!$A$14:$K$18,COLUMN('Final Round'!$J$1),FALSE()))),"")</f>
        <v/>
      </c>
      <c r="V67" s="40" t="str">
        <f aca="false">IF(ISNUMBER($U67),$U67,$R67)</f>
        <v/>
      </c>
      <c r="W67" s="40" t="str">
        <f aca="false">IF(ISBLANK($A67),"",($V$6-$V67)*$W$6+$W$6-$A67)</f>
        <v/>
      </c>
      <c r="X67" s="40" t="str">
        <f aca="false">IF(ISBLANK($A67),"",RANK($W67,$W$7:$W$306))</f>
        <v/>
      </c>
      <c r="Y67" s="40" t="n">
        <f aca="false">$A67</f>
        <v>0</v>
      </c>
      <c r="Z67" s="40" t="str">
        <f aca="false">IF($U67="",$N67,$U67)</f>
        <v/>
      </c>
      <c r="AA67" s="40" t="n">
        <f aca="false">IF($U67&lt;6,INDEX($AA$1:$AA$5,$Z67)*$Z$2,0)</f>
        <v>0</v>
      </c>
      <c r="AB67" s="139" t="str">
        <f aca="false">IF(ISBLANK($A67),"",5+4*(I67+IF(AA67=0,0,VLOOKUP($A67,'Final Round'!$A$14:$K$18,COLUMN('Final Round'!$G$1),FALSE())))+8*(H67+IF(AA67=0,0,IF(VLOOKUP($A67,'Final Round'!$A$14:$K$18,COLUMN('Final Round'!$J$1),FALSE())=1,1,0)))+$AA67)</f>
        <v/>
      </c>
    </row>
    <row r="68" customFormat="false" ht="12.75" hidden="false" customHeight="false" outlineLevel="0" collapsed="false">
      <c r="A68" s="140"/>
      <c r="B68" s="120"/>
      <c r="C68" s="120"/>
      <c r="D68" s="120"/>
      <c r="E68" s="121"/>
      <c r="F68" s="122" t="str">
        <f aca="false">IF(ISBLANK($A68),"",SUM(IF(ISNA(IF(VLOOKUP($A68,'Round 1'!$A$7:$J$306,COLUMN('Round 1'!$H$7),FALSE()),1,NA())),0,1),IF(ISNA(IF(VLOOKUP($A68,'Round 2'!$A$7:$J$306,COLUMN('Round 1'!$H$7),FALSE()),1,NA())),0,1),IF(ISNA(IF(VLOOKUP($A68,'Round 3'!$A$7:$J$306,COLUMN('Round 1'!$H$7),FALSE()),1,NA())),0,1),IF(ISNA(IF(VLOOKUP($A68,'Final Round'!$A$14:$K$18,1,FALSE()),1,NA())),0,1)))</f>
        <v/>
      </c>
      <c r="G68" s="123"/>
      <c r="H68" s="124" t="str">
        <f aca="false">IF(ISBLANK($A68),"",IF(ISERROR(VLOOKUP($A68,'Round 1'!$A$7:$I$306,COLUMN('Round 1'!$G$7),FALSE())),0,VLOOKUP($A68,'Round 1'!$A$7:$I$306,COLUMN('Round 1'!$G$7),FALSE()))+IF(ISERROR(VLOOKUP($A68,'Round 2'!$A$7:$I$306,COLUMN('Round 2'!$G$7),FALSE())),0,VLOOKUP($A68,'Round 2'!$A$7:$I$306,COLUMN('Round 2'!$G$7),FALSE()))+IF(ISERROR(VLOOKUP($A68,'Round 3'!$A$7:$I$306,COLUMN('Round 3'!$G$7),FALSE())),0,VLOOKUP($A68,'Round 3'!$A$7:$I$306,COLUMN('Round 3'!$G$7),FALSE())))</f>
        <v/>
      </c>
      <c r="I68" s="124" t="str">
        <f aca="false">IF(ISBLANK($A68),"",IF(ISERROR(VLOOKUP($A68,'Round 1'!$A$7:$I$306,COLUMN('Round 1'!$F$7),FALSE())),0,VLOOKUP($A68,'Round 1'!$A$7:$I$306,COLUMN('Round 1'!$F$7),FALSE()))+IF(ISERROR(VLOOKUP($A68,'Round 2'!$A$7:$I$306,COLUMN('Round 2'!$F$7),FALSE())),0,VLOOKUP($A68,'Round 2'!$A$7:$I$306,COLUMN('Round 2'!$F$7),FALSE()))+IF(ISERROR(VLOOKUP($A68,'Round 3'!$A$7:$I$306,COLUMN('Round 3'!$F$7),FALSE())),0,VLOOKUP($A68,'Round 3'!$A$7:$I$306,COLUMN('Round 3'!$F$7),FALSE())))</f>
        <v/>
      </c>
      <c r="J68" s="125" t="str">
        <f aca="false">IF(ISBLANK($A68),"",IF(ISERROR(VLOOKUP($A68,'Round 1'!$A$7:$I$306,COLUMN('Round 1'!$H$7),FALSE())),0,VLOOKUP($A68,'Round 1'!$A$7:$I$306,COLUMN('Round 1'!$H$7),FALSE()))+IF(ISERROR(VLOOKUP($A68,'Round 2'!$A$7:$I$306,COLUMN('Round 2'!$H$7),FALSE())),0,VLOOKUP($A68,'Round 2'!$A$7:$I$306,COLUMN('Round 2'!$H$7),FALSE()))+IF(ISERROR(VLOOKUP($A68,'Round 3'!$A$7:$I$306,COLUMN('Round 3'!$H$7),FALSE())),0,VLOOKUP($A68,'Round 3'!$A$7:$I$306,COLUMN('Round 3'!$H$7),FALSE())))</f>
        <v/>
      </c>
      <c r="K68" s="124" t="str">
        <f aca="false">IF(ISBLANK(A68),"",RANK(P68,$P$7:$P$306))</f>
        <v/>
      </c>
      <c r="L68" s="126" t="str">
        <f aca="false">IF(ISBLANK($G68),IF($K68&gt;5,"",IF(AND(ISNA(MATCH(K68+1,$K$7:$K$306,0)),$K68&lt;$A$4),"TIE","")),"DQ")</f>
        <v/>
      </c>
      <c r="M68" s="127"/>
      <c r="N68" s="128" t="str">
        <f aca="false">IF(ISBLANK($G68),$R68,"DQ")</f>
        <v/>
      </c>
      <c r="O68" s="40" t="str">
        <f aca="false">IF(ISBLANK(A68),"",$H68*$O$6+$I68)</f>
        <v/>
      </c>
      <c r="P68" s="40" t="str">
        <f aca="false">IF(ISBLANK(A68),"",$O68*10*$P$6+$J68)</f>
        <v/>
      </c>
      <c r="Q68" s="40" t="n">
        <f aca="false">IF(ISBLANK($G68),IF(ISBLANK($A68),-10,$P68*$Q$6+IF($M68&gt;0,$Q$6-1-$M68,0)),-1)</f>
        <v>-10</v>
      </c>
      <c r="R68" s="40" t="str">
        <f aca="false">IF(ISBLANK($A68),"",RANK($Q68,$Q$7:$Q$306))</f>
        <v/>
      </c>
      <c r="S68" s="40" t="str">
        <f aca="false">IF(ISNA(MATCH($R68+1,$R$7:$R$306,0)),IF($R68=MAX($A$7:$A$306),$R68,-1),$R68)</f>
        <v/>
      </c>
      <c r="T68" s="40" t="n">
        <f aca="false">$A68</f>
        <v>0</v>
      </c>
      <c r="U68" s="128" t="str">
        <f aca="false">IF(N('Final Round'!$J$14)&gt;0,IF(ISBLANK($A68),"",IF($N68&gt;5,$N68,VLOOKUP($A68,'Final Round'!$A$14:$K$18,COLUMN('Final Round'!$J$1),FALSE()))),"")</f>
        <v/>
      </c>
      <c r="V68" s="40" t="str">
        <f aca="false">IF(ISNUMBER($U68),$U68,$R68)</f>
        <v/>
      </c>
      <c r="W68" s="40" t="str">
        <f aca="false">IF(ISBLANK($A68),"",($V$6-$V68)*$W$6+$W$6-$A68)</f>
        <v/>
      </c>
      <c r="X68" s="40" t="str">
        <f aca="false">IF(ISBLANK($A68),"",RANK($W68,$W$7:$W$306))</f>
        <v/>
      </c>
      <c r="Y68" s="40" t="n">
        <f aca="false">$A68</f>
        <v>0</v>
      </c>
      <c r="Z68" s="40" t="str">
        <f aca="false">IF($U68="",$N68,$U68)</f>
        <v/>
      </c>
      <c r="AA68" s="40" t="n">
        <f aca="false">IF($U68&lt;6,INDEX($AA$1:$AA$5,$Z68)*$Z$2,0)</f>
        <v>0</v>
      </c>
      <c r="AB68" s="129" t="str">
        <f aca="false">IF(ISBLANK($A68),"",5+4*(I68+IF(AA68=0,0,VLOOKUP($A68,'Final Round'!$A$14:$K$18,COLUMN('Final Round'!$G$1),FALSE())))+8*(H68+IF(AA68=0,0,IF(VLOOKUP($A68,'Final Round'!$A$14:$K$18,COLUMN('Final Round'!$J$1),FALSE())=1,1,0)))+$AA68)</f>
        <v/>
      </c>
    </row>
    <row r="69" customFormat="false" ht="12.75" hidden="false" customHeight="false" outlineLevel="0" collapsed="false">
      <c r="A69" s="144"/>
      <c r="B69" s="130"/>
      <c r="C69" s="130"/>
      <c r="D69" s="130"/>
      <c r="E69" s="131"/>
      <c r="F69" s="132" t="str">
        <f aca="false">IF(ISBLANK($A69),"",SUM(IF(ISNA(IF(VLOOKUP($A69,'Round 1'!$A$7:$J$306,COLUMN('Round 1'!$H$7),FALSE()),1,NA())),0,1),IF(ISNA(IF(VLOOKUP($A69,'Round 2'!$A$7:$J$306,COLUMN('Round 1'!$H$7),FALSE()),1,NA())),0,1),IF(ISNA(IF(VLOOKUP($A69,'Round 3'!$A$7:$J$306,COLUMN('Round 1'!$H$7),FALSE()),1,NA())),0,1),IF(ISNA(IF(VLOOKUP($A69,'Final Round'!$A$14:$K$18,1,FALSE()),1,NA())),0,1)))</f>
        <v/>
      </c>
      <c r="G69" s="133"/>
      <c r="H69" s="134" t="str">
        <f aca="false">IF(ISBLANK($A69),"",IF(ISERROR(VLOOKUP($A69,'Round 1'!$A$7:$I$306,COLUMN('Round 1'!$G$7),FALSE())),0,VLOOKUP($A69,'Round 1'!$A$7:$I$306,COLUMN('Round 1'!$G$7),FALSE()))+IF(ISERROR(VLOOKUP($A69,'Round 2'!$A$7:$I$306,COLUMN('Round 2'!$G$7),FALSE())),0,VLOOKUP($A69,'Round 2'!$A$7:$I$306,COLUMN('Round 2'!$G$7),FALSE()))+IF(ISERROR(VLOOKUP($A69,'Round 3'!$A$7:$I$306,COLUMN('Round 3'!$G$7),FALSE())),0,VLOOKUP($A69,'Round 3'!$A$7:$I$306,COLUMN('Round 3'!$G$7),FALSE())))</f>
        <v/>
      </c>
      <c r="I69" s="134" t="str">
        <f aca="false">IF(ISBLANK($A69),"",IF(ISERROR(VLOOKUP($A69,'Round 1'!$A$7:$I$306,COLUMN('Round 1'!$F$7),FALSE())),0,VLOOKUP($A69,'Round 1'!$A$7:$I$306,COLUMN('Round 1'!$F$7),FALSE()))+IF(ISERROR(VLOOKUP($A69,'Round 2'!$A$7:$I$306,COLUMN('Round 2'!$F$7),FALSE())),0,VLOOKUP($A69,'Round 2'!$A$7:$I$306,COLUMN('Round 2'!$F$7),FALSE()))+IF(ISERROR(VLOOKUP($A69,'Round 3'!$A$7:$I$306,COLUMN('Round 3'!$F$7),FALSE())),0,VLOOKUP($A69,'Round 3'!$A$7:$I$306,COLUMN('Round 3'!$F$7),FALSE())))</f>
        <v/>
      </c>
      <c r="J69" s="135" t="str">
        <f aca="false">IF(ISBLANK($A69),"",IF(ISERROR(VLOOKUP($A69,'Round 1'!$A$7:$I$306,COLUMN('Round 1'!$H$7),FALSE())),0,VLOOKUP($A69,'Round 1'!$A$7:$I$306,COLUMN('Round 1'!$H$7),FALSE()))+IF(ISERROR(VLOOKUP($A69,'Round 2'!$A$7:$I$306,COLUMN('Round 2'!$H$7),FALSE())),0,VLOOKUP($A69,'Round 2'!$A$7:$I$306,COLUMN('Round 2'!$H$7),FALSE()))+IF(ISERROR(VLOOKUP($A69,'Round 3'!$A$7:$I$306,COLUMN('Round 3'!$H$7),FALSE())),0,VLOOKUP($A69,'Round 3'!$A$7:$I$306,COLUMN('Round 3'!$H$7),FALSE())))</f>
        <v/>
      </c>
      <c r="K69" s="134" t="str">
        <f aca="false">IF(ISBLANK(A69),"",RANK(P69,$P$7:$P$306))</f>
        <v/>
      </c>
      <c r="L69" s="136" t="str">
        <f aca="false">IF(ISBLANK($G69),IF($K69&gt;5,"",IF(AND(ISNA(MATCH(K69+1,$K$7:$K$306,0)),$K69&lt;$A$4),"TIE","")),"DQ")</f>
        <v/>
      </c>
      <c r="M69" s="137"/>
      <c r="N69" s="138" t="str">
        <f aca="false">IF(ISBLANK($G69),$R69,"DQ")</f>
        <v/>
      </c>
      <c r="O69" s="40" t="str">
        <f aca="false">IF(ISBLANK(A69),"",$H69*$O$6+$I69)</f>
        <v/>
      </c>
      <c r="P69" s="40" t="str">
        <f aca="false">IF(ISBLANK(A69),"",$O69*10*$P$6+$J69)</f>
        <v/>
      </c>
      <c r="Q69" s="40" t="n">
        <f aca="false">IF(ISBLANK($G69),IF(ISBLANK($A69),-10,$P69*$Q$6+IF($M69&gt;0,$Q$6-1-$M69,0)),-1)</f>
        <v>-10</v>
      </c>
      <c r="R69" s="40" t="str">
        <f aca="false">IF(ISBLANK($A69),"",RANK($Q69,$Q$7:$Q$306))</f>
        <v/>
      </c>
      <c r="S69" s="40" t="str">
        <f aca="false">IF(ISNA(MATCH($R69+1,$R$7:$R$306,0)),IF($R69=MAX($A$7:$A$306),$R69,-1),$R69)</f>
        <v/>
      </c>
      <c r="T69" s="40" t="n">
        <f aca="false">$A69</f>
        <v>0</v>
      </c>
      <c r="U69" s="138" t="str">
        <f aca="false">IF(N('Final Round'!$J$14)&gt;0,IF(ISBLANK($A69),"",IF($N69&gt;5,$N69,VLOOKUP($A69,'Final Round'!$A$14:$K$18,COLUMN('Final Round'!$J$1),FALSE()))),"")</f>
        <v/>
      </c>
      <c r="V69" s="40" t="str">
        <f aca="false">IF(ISNUMBER($U69),$U69,$R69)</f>
        <v/>
      </c>
      <c r="W69" s="40" t="str">
        <f aca="false">IF(ISBLANK($A69),"",($V$6-$V69)*$W$6+$W$6-$A69)</f>
        <v/>
      </c>
      <c r="X69" s="40" t="str">
        <f aca="false">IF(ISBLANK($A69),"",RANK($W69,$W$7:$W$306))</f>
        <v/>
      </c>
      <c r="Y69" s="40" t="n">
        <f aca="false">$A69</f>
        <v>0</v>
      </c>
      <c r="Z69" s="40" t="str">
        <f aca="false">IF($U69="",$N69,$U69)</f>
        <v/>
      </c>
      <c r="AA69" s="40" t="n">
        <f aca="false">IF($U69&lt;6,INDEX($AA$1:$AA$5,$Z69)*$Z$2,0)</f>
        <v>0</v>
      </c>
      <c r="AB69" s="139" t="str">
        <f aca="false">IF(ISBLANK($A69),"",5+4*(I69+IF(AA69=0,0,VLOOKUP($A69,'Final Round'!$A$14:$K$18,COLUMN('Final Round'!$G$1),FALSE())))+8*(H69+IF(AA69=0,0,IF(VLOOKUP($A69,'Final Round'!$A$14:$K$18,COLUMN('Final Round'!$J$1),FALSE())=1,1,0)))+$AA69)</f>
        <v/>
      </c>
    </row>
    <row r="70" customFormat="false" ht="12.75" hidden="false" customHeight="false" outlineLevel="0" collapsed="false">
      <c r="A70" s="140"/>
      <c r="B70" s="120"/>
      <c r="C70" s="120"/>
      <c r="D70" s="120"/>
      <c r="E70" s="121"/>
      <c r="F70" s="122" t="str">
        <f aca="false">IF(ISBLANK($A70),"",SUM(IF(ISNA(IF(VLOOKUP($A70,'Round 1'!$A$7:$J$306,COLUMN('Round 1'!$H$7),FALSE()),1,NA())),0,1),IF(ISNA(IF(VLOOKUP($A70,'Round 2'!$A$7:$J$306,COLUMN('Round 1'!$H$7),FALSE()),1,NA())),0,1),IF(ISNA(IF(VLOOKUP($A70,'Round 3'!$A$7:$J$306,COLUMN('Round 1'!$H$7),FALSE()),1,NA())),0,1),IF(ISNA(IF(VLOOKUP($A70,'Final Round'!$A$14:$K$18,1,FALSE()),1,NA())),0,1)))</f>
        <v/>
      </c>
      <c r="G70" s="123"/>
      <c r="H70" s="124" t="str">
        <f aca="false">IF(ISBLANK($A70),"",IF(ISERROR(VLOOKUP($A70,'Round 1'!$A$7:$I$306,COLUMN('Round 1'!$G$7),FALSE())),0,VLOOKUP($A70,'Round 1'!$A$7:$I$306,COLUMN('Round 1'!$G$7),FALSE()))+IF(ISERROR(VLOOKUP($A70,'Round 2'!$A$7:$I$306,COLUMN('Round 2'!$G$7),FALSE())),0,VLOOKUP($A70,'Round 2'!$A$7:$I$306,COLUMN('Round 2'!$G$7),FALSE()))+IF(ISERROR(VLOOKUP($A70,'Round 3'!$A$7:$I$306,COLUMN('Round 3'!$G$7),FALSE())),0,VLOOKUP($A70,'Round 3'!$A$7:$I$306,COLUMN('Round 3'!$G$7),FALSE())))</f>
        <v/>
      </c>
      <c r="I70" s="124" t="str">
        <f aca="false">IF(ISBLANK($A70),"",IF(ISERROR(VLOOKUP($A70,'Round 1'!$A$7:$I$306,COLUMN('Round 1'!$F$7),FALSE())),0,VLOOKUP($A70,'Round 1'!$A$7:$I$306,COLUMN('Round 1'!$F$7),FALSE()))+IF(ISERROR(VLOOKUP($A70,'Round 2'!$A$7:$I$306,COLUMN('Round 2'!$F$7),FALSE())),0,VLOOKUP($A70,'Round 2'!$A$7:$I$306,COLUMN('Round 2'!$F$7),FALSE()))+IF(ISERROR(VLOOKUP($A70,'Round 3'!$A$7:$I$306,COLUMN('Round 3'!$F$7),FALSE())),0,VLOOKUP($A70,'Round 3'!$A$7:$I$306,COLUMN('Round 3'!$F$7),FALSE())))</f>
        <v/>
      </c>
      <c r="J70" s="125" t="str">
        <f aca="false">IF(ISBLANK($A70),"",IF(ISERROR(VLOOKUP($A70,'Round 1'!$A$7:$I$306,COLUMN('Round 1'!$H$7),FALSE())),0,VLOOKUP($A70,'Round 1'!$A$7:$I$306,COLUMN('Round 1'!$H$7),FALSE()))+IF(ISERROR(VLOOKUP($A70,'Round 2'!$A$7:$I$306,COLUMN('Round 2'!$H$7),FALSE())),0,VLOOKUP($A70,'Round 2'!$A$7:$I$306,COLUMN('Round 2'!$H$7),FALSE()))+IF(ISERROR(VLOOKUP($A70,'Round 3'!$A$7:$I$306,COLUMN('Round 3'!$H$7),FALSE())),0,VLOOKUP($A70,'Round 3'!$A$7:$I$306,COLUMN('Round 3'!$H$7),FALSE())))</f>
        <v/>
      </c>
      <c r="K70" s="124" t="str">
        <f aca="false">IF(ISBLANK(A70),"",RANK(P70,$P$7:$P$306))</f>
        <v/>
      </c>
      <c r="L70" s="126" t="str">
        <f aca="false">IF(ISBLANK($G70),IF($K70&gt;5,"",IF(AND(ISNA(MATCH(K70+1,$K$7:$K$306,0)),$K70&lt;$A$4),"TIE","")),"DQ")</f>
        <v/>
      </c>
      <c r="M70" s="127"/>
      <c r="N70" s="128" t="str">
        <f aca="false">IF(ISBLANK($G70),$R70,"DQ")</f>
        <v/>
      </c>
      <c r="O70" s="40" t="str">
        <f aca="false">IF(ISBLANK(A70),"",$H70*$O$6+$I70)</f>
        <v/>
      </c>
      <c r="P70" s="40" t="str">
        <f aca="false">IF(ISBLANK(A70),"",$O70*10*$P$6+$J70)</f>
        <v/>
      </c>
      <c r="Q70" s="40" t="n">
        <f aca="false">IF(ISBLANK($G70),IF(ISBLANK($A70),-10,$P70*$Q$6+IF($M70&gt;0,$Q$6-1-$M70,0)),-1)</f>
        <v>-10</v>
      </c>
      <c r="R70" s="40" t="str">
        <f aca="false">IF(ISBLANK($A70),"",RANK($Q70,$Q$7:$Q$306))</f>
        <v/>
      </c>
      <c r="S70" s="40" t="str">
        <f aca="false">IF(ISNA(MATCH($R70+1,$R$7:$R$306,0)),IF($R70=MAX($A$7:$A$306),$R70,-1),$R70)</f>
        <v/>
      </c>
      <c r="T70" s="40" t="n">
        <f aca="false">$A70</f>
        <v>0</v>
      </c>
      <c r="U70" s="128" t="str">
        <f aca="false">IF(N('Final Round'!$J$14)&gt;0,IF(ISBLANK($A70),"",IF($N70&gt;5,$N70,VLOOKUP($A70,'Final Round'!$A$14:$K$18,COLUMN('Final Round'!$J$1),FALSE()))),"")</f>
        <v/>
      </c>
      <c r="V70" s="40" t="str">
        <f aca="false">IF(ISNUMBER($U70),$U70,$R70)</f>
        <v/>
      </c>
      <c r="W70" s="40" t="str">
        <f aca="false">IF(ISBLANK($A70),"",($V$6-$V70)*$W$6+$W$6-$A70)</f>
        <v/>
      </c>
      <c r="X70" s="40" t="str">
        <f aca="false">IF(ISBLANK($A70),"",RANK($W70,$W$7:$W$306))</f>
        <v/>
      </c>
      <c r="Y70" s="40" t="n">
        <f aca="false">$A70</f>
        <v>0</v>
      </c>
      <c r="Z70" s="40" t="str">
        <f aca="false">IF($U70="",$N70,$U70)</f>
        <v/>
      </c>
      <c r="AA70" s="40" t="n">
        <f aca="false">IF($U70&lt;6,INDEX($AA$1:$AA$5,$Z70)*$Z$2,0)</f>
        <v>0</v>
      </c>
      <c r="AB70" s="129" t="str">
        <f aca="false">IF(ISBLANK($A70),"",5+4*(I70+IF(AA70=0,0,VLOOKUP($A70,'Final Round'!$A$14:$K$18,COLUMN('Final Round'!$G$1),FALSE())))+8*(H70+IF(AA70=0,0,IF(VLOOKUP($A70,'Final Round'!$A$14:$K$18,COLUMN('Final Round'!$J$1),FALSE())=1,1,0)))+$AA70)</f>
        <v/>
      </c>
    </row>
    <row r="71" customFormat="false" ht="12.75" hidden="false" customHeight="false" outlineLevel="0" collapsed="false">
      <c r="A71" s="144"/>
      <c r="B71" s="130"/>
      <c r="C71" s="130"/>
      <c r="D71" s="130"/>
      <c r="E71" s="131"/>
      <c r="F71" s="132" t="str">
        <f aca="false">IF(ISBLANK($A71),"",SUM(IF(ISNA(IF(VLOOKUP($A71,'Round 1'!$A$7:$J$306,COLUMN('Round 1'!$H$7),FALSE()),1,NA())),0,1),IF(ISNA(IF(VLOOKUP($A71,'Round 2'!$A$7:$J$306,COLUMN('Round 1'!$H$7),FALSE()),1,NA())),0,1),IF(ISNA(IF(VLOOKUP($A71,'Round 3'!$A$7:$J$306,COLUMN('Round 1'!$H$7),FALSE()),1,NA())),0,1),IF(ISNA(IF(VLOOKUP($A71,'Final Round'!$A$14:$K$18,1,FALSE()),1,NA())),0,1)))</f>
        <v/>
      </c>
      <c r="G71" s="133"/>
      <c r="H71" s="134" t="str">
        <f aca="false">IF(ISBLANK($A71),"",IF(ISERROR(VLOOKUP($A71,'Round 1'!$A$7:$I$306,COLUMN('Round 1'!$G$7),FALSE())),0,VLOOKUP($A71,'Round 1'!$A$7:$I$306,COLUMN('Round 1'!$G$7),FALSE()))+IF(ISERROR(VLOOKUP($A71,'Round 2'!$A$7:$I$306,COLUMN('Round 2'!$G$7),FALSE())),0,VLOOKUP($A71,'Round 2'!$A$7:$I$306,COLUMN('Round 2'!$G$7),FALSE()))+IF(ISERROR(VLOOKUP($A71,'Round 3'!$A$7:$I$306,COLUMN('Round 3'!$G$7),FALSE())),0,VLOOKUP($A71,'Round 3'!$A$7:$I$306,COLUMN('Round 3'!$G$7),FALSE())))</f>
        <v/>
      </c>
      <c r="I71" s="134" t="str">
        <f aca="false">IF(ISBLANK($A71),"",IF(ISERROR(VLOOKUP($A71,'Round 1'!$A$7:$I$306,COLUMN('Round 1'!$F$7),FALSE())),0,VLOOKUP($A71,'Round 1'!$A$7:$I$306,COLUMN('Round 1'!$F$7),FALSE()))+IF(ISERROR(VLOOKUP($A71,'Round 2'!$A$7:$I$306,COLUMN('Round 2'!$F$7),FALSE())),0,VLOOKUP($A71,'Round 2'!$A$7:$I$306,COLUMN('Round 2'!$F$7),FALSE()))+IF(ISERROR(VLOOKUP($A71,'Round 3'!$A$7:$I$306,COLUMN('Round 3'!$F$7),FALSE())),0,VLOOKUP($A71,'Round 3'!$A$7:$I$306,COLUMN('Round 3'!$F$7),FALSE())))</f>
        <v/>
      </c>
      <c r="J71" s="135" t="str">
        <f aca="false">IF(ISBLANK($A71),"",IF(ISERROR(VLOOKUP($A71,'Round 1'!$A$7:$I$306,COLUMN('Round 1'!$H$7),FALSE())),0,VLOOKUP($A71,'Round 1'!$A$7:$I$306,COLUMN('Round 1'!$H$7),FALSE()))+IF(ISERROR(VLOOKUP($A71,'Round 2'!$A$7:$I$306,COLUMN('Round 2'!$H$7),FALSE())),0,VLOOKUP($A71,'Round 2'!$A$7:$I$306,COLUMN('Round 2'!$H$7),FALSE()))+IF(ISERROR(VLOOKUP($A71,'Round 3'!$A$7:$I$306,COLUMN('Round 3'!$H$7),FALSE())),0,VLOOKUP($A71,'Round 3'!$A$7:$I$306,COLUMN('Round 3'!$H$7),FALSE())))</f>
        <v/>
      </c>
      <c r="K71" s="134" t="str">
        <f aca="false">IF(ISBLANK(A71),"",RANK(P71,$P$7:$P$306))</f>
        <v/>
      </c>
      <c r="L71" s="136" t="str">
        <f aca="false">IF(ISBLANK($G71),IF($K71&gt;5,"",IF(AND(ISNA(MATCH(K71+1,$K$7:$K$306,0)),$K71&lt;$A$4),"TIE","")),"DQ")</f>
        <v/>
      </c>
      <c r="M71" s="137"/>
      <c r="N71" s="138" t="str">
        <f aca="false">IF(ISBLANK($G71),$R71,"DQ")</f>
        <v/>
      </c>
      <c r="O71" s="40" t="str">
        <f aca="false">IF(ISBLANK(A71),"",$H71*$O$6+$I71)</f>
        <v/>
      </c>
      <c r="P71" s="40" t="str">
        <f aca="false">IF(ISBLANK(A71),"",$O71*10*$P$6+$J71)</f>
        <v/>
      </c>
      <c r="Q71" s="40" t="n">
        <f aca="false">IF(ISBLANK($G71),IF(ISBLANK($A71),-10,$P71*$Q$6+IF($M71&gt;0,$Q$6-1-$M71,0)),-1)</f>
        <v>-10</v>
      </c>
      <c r="R71" s="40" t="str">
        <f aca="false">IF(ISBLANK($A71),"",RANK($Q71,$Q$7:$Q$306))</f>
        <v/>
      </c>
      <c r="S71" s="40" t="str">
        <f aca="false">IF(ISNA(MATCH($R71+1,$R$7:$R$306,0)),IF($R71=MAX($A$7:$A$306),$R71,-1),$R71)</f>
        <v/>
      </c>
      <c r="T71" s="40" t="n">
        <f aca="false">$A71</f>
        <v>0</v>
      </c>
      <c r="U71" s="138" t="str">
        <f aca="false">IF(N('Final Round'!$J$14)&gt;0,IF(ISBLANK($A71),"",IF($N71&gt;5,$N71,VLOOKUP($A71,'Final Round'!$A$14:$K$18,COLUMN('Final Round'!$J$1),FALSE()))),"")</f>
        <v/>
      </c>
      <c r="V71" s="40" t="str">
        <f aca="false">IF(ISNUMBER($U71),$U71,$R71)</f>
        <v/>
      </c>
      <c r="W71" s="40" t="str">
        <f aca="false">IF(ISBLANK($A71),"",($V$6-$V71)*$W$6+$W$6-$A71)</f>
        <v/>
      </c>
      <c r="X71" s="40" t="str">
        <f aca="false">IF(ISBLANK($A71),"",RANK($W71,$W$7:$W$306))</f>
        <v/>
      </c>
      <c r="Y71" s="40" t="n">
        <f aca="false">$A71</f>
        <v>0</v>
      </c>
      <c r="Z71" s="40" t="str">
        <f aca="false">IF($U71="",$N71,$U71)</f>
        <v/>
      </c>
      <c r="AA71" s="40" t="n">
        <f aca="false">IF($U71&lt;6,INDEX($AA$1:$AA$5,$Z71)*$Z$2,0)</f>
        <v>0</v>
      </c>
      <c r="AB71" s="139" t="str">
        <f aca="false">IF(ISBLANK($A71),"",5+4*(I71+IF(AA71=0,0,VLOOKUP($A71,'Final Round'!$A$14:$K$18,COLUMN('Final Round'!$G$1),FALSE())))+8*(H71+IF(AA71=0,0,IF(VLOOKUP($A71,'Final Round'!$A$14:$K$18,COLUMN('Final Round'!$J$1),FALSE())=1,1,0)))+$AA71)</f>
        <v/>
      </c>
    </row>
    <row r="72" customFormat="false" ht="12.75" hidden="false" customHeight="false" outlineLevel="0" collapsed="false">
      <c r="A72" s="140"/>
      <c r="B72" s="120"/>
      <c r="C72" s="120"/>
      <c r="D72" s="120"/>
      <c r="E72" s="121"/>
      <c r="F72" s="122" t="str">
        <f aca="false">IF(ISBLANK($A72),"",SUM(IF(ISNA(IF(VLOOKUP($A72,'Round 1'!$A$7:$J$306,COLUMN('Round 1'!$H$7),FALSE()),1,NA())),0,1),IF(ISNA(IF(VLOOKUP($A72,'Round 2'!$A$7:$J$306,COLUMN('Round 1'!$H$7),FALSE()),1,NA())),0,1),IF(ISNA(IF(VLOOKUP($A72,'Round 3'!$A$7:$J$306,COLUMN('Round 1'!$H$7),FALSE()),1,NA())),0,1),IF(ISNA(IF(VLOOKUP($A72,'Final Round'!$A$14:$K$18,1,FALSE()),1,NA())),0,1)))</f>
        <v/>
      </c>
      <c r="G72" s="123"/>
      <c r="H72" s="124" t="str">
        <f aca="false">IF(ISBLANK($A72),"",IF(ISERROR(VLOOKUP($A72,'Round 1'!$A$7:$I$306,COLUMN('Round 1'!$G$7),FALSE())),0,VLOOKUP($A72,'Round 1'!$A$7:$I$306,COLUMN('Round 1'!$G$7),FALSE()))+IF(ISERROR(VLOOKUP($A72,'Round 2'!$A$7:$I$306,COLUMN('Round 2'!$G$7),FALSE())),0,VLOOKUP($A72,'Round 2'!$A$7:$I$306,COLUMN('Round 2'!$G$7),FALSE()))+IF(ISERROR(VLOOKUP($A72,'Round 3'!$A$7:$I$306,COLUMN('Round 3'!$G$7),FALSE())),0,VLOOKUP($A72,'Round 3'!$A$7:$I$306,COLUMN('Round 3'!$G$7),FALSE())))</f>
        <v/>
      </c>
      <c r="I72" s="124" t="str">
        <f aca="false">IF(ISBLANK($A72),"",IF(ISERROR(VLOOKUP($A72,'Round 1'!$A$7:$I$306,COLUMN('Round 1'!$F$7),FALSE())),0,VLOOKUP($A72,'Round 1'!$A$7:$I$306,COLUMN('Round 1'!$F$7),FALSE()))+IF(ISERROR(VLOOKUP($A72,'Round 2'!$A$7:$I$306,COLUMN('Round 2'!$F$7),FALSE())),0,VLOOKUP($A72,'Round 2'!$A$7:$I$306,COLUMN('Round 2'!$F$7),FALSE()))+IF(ISERROR(VLOOKUP($A72,'Round 3'!$A$7:$I$306,COLUMN('Round 3'!$F$7),FALSE())),0,VLOOKUP($A72,'Round 3'!$A$7:$I$306,COLUMN('Round 3'!$F$7),FALSE())))</f>
        <v/>
      </c>
      <c r="J72" s="125" t="str">
        <f aca="false">IF(ISBLANK($A72),"",IF(ISERROR(VLOOKUP($A72,'Round 1'!$A$7:$I$306,COLUMN('Round 1'!$H$7),FALSE())),0,VLOOKUP($A72,'Round 1'!$A$7:$I$306,COLUMN('Round 1'!$H$7),FALSE()))+IF(ISERROR(VLOOKUP($A72,'Round 2'!$A$7:$I$306,COLUMN('Round 2'!$H$7),FALSE())),0,VLOOKUP($A72,'Round 2'!$A$7:$I$306,COLUMN('Round 2'!$H$7),FALSE()))+IF(ISERROR(VLOOKUP($A72,'Round 3'!$A$7:$I$306,COLUMN('Round 3'!$H$7),FALSE())),0,VLOOKUP($A72,'Round 3'!$A$7:$I$306,COLUMN('Round 3'!$H$7),FALSE())))</f>
        <v/>
      </c>
      <c r="K72" s="124" t="str">
        <f aca="false">IF(ISBLANK(A72),"",RANK(P72,$P$7:$P$306))</f>
        <v/>
      </c>
      <c r="L72" s="126" t="str">
        <f aca="false">IF(ISBLANK($G72),IF($K72&gt;5,"",IF(AND(ISNA(MATCH(K72+1,$K$7:$K$306,0)),$K72&lt;$A$4),"TIE","")),"DQ")</f>
        <v/>
      </c>
      <c r="M72" s="127"/>
      <c r="N72" s="128" t="str">
        <f aca="false">IF(ISBLANK($G72),$R72,"DQ")</f>
        <v/>
      </c>
      <c r="O72" s="40" t="str">
        <f aca="false">IF(ISBLANK(A72),"",$H72*$O$6+$I72)</f>
        <v/>
      </c>
      <c r="P72" s="40" t="str">
        <f aca="false">IF(ISBLANK(A72),"",$O72*10*$P$6+$J72)</f>
        <v/>
      </c>
      <c r="Q72" s="40" t="n">
        <f aca="false">IF(ISBLANK($G72),IF(ISBLANK($A72),-10,$P72*$Q$6+IF($M72&gt;0,$Q$6-1-$M72,0)),-1)</f>
        <v>-10</v>
      </c>
      <c r="R72" s="40" t="str">
        <f aca="false">IF(ISBLANK($A72),"",RANK($Q72,$Q$7:$Q$306))</f>
        <v/>
      </c>
      <c r="S72" s="40" t="str">
        <f aca="false">IF(ISNA(MATCH($R72+1,$R$7:$R$306,0)),IF($R72=MAX($A$7:$A$306),$R72,-1),$R72)</f>
        <v/>
      </c>
      <c r="T72" s="40" t="n">
        <f aca="false">$A72</f>
        <v>0</v>
      </c>
      <c r="U72" s="128" t="str">
        <f aca="false">IF(N('Final Round'!$J$14)&gt;0,IF(ISBLANK($A72),"",IF($N72&gt;5,$N72,VLOOKUP($A72,'Final Round'!$A$14:$K$18,COLUMN('Final Round'!$J$1),FALSE()))),"")</f>
        <v/>
      </c>
      <c r="V72" s="40" t="str">
        <f aca="false">IF(ISNUMBER($U72),$U72,$R72)</f>
        <v/>
      </c>
      <c r="W72" s="40" t="str">
        <f aca="false">IF(ISBLANK($A72),"",($V$6-$V72)*$W$6+$W$6-$A72)</f>
        <v/>
      </c>
      <c r="X72" s="40" t="str">
        <f aca="false">IF(ISBLANK($A72),"",RANK($W72,$W$7:$W$306))</f>
        <v/>
      </c>
      <c r="Y72" s="40" t="n">
        <f aca="false">$A72</f>
        <v>0</v>
      </c>
      <c r="Z72" s="40" t="str">
        <f aca="false">IF($U72="",$N72,$U72)</f>
        <v/>
      </c>
      <c r="AA72" s="40" t="n">
        <f aca="false">IF($U72&lt;6,INDEX($AA$1:$AA$5,$Z72)*$Z$2,0)</f>
        <v>0</v>
      </c>
      <c r="AB72" s="129" t="str">
        <f aca="false">IF(ISBLANK($A72),"",5+4*(I72+IF(AA72=0,0,VLOOKUP($A72,'Final Round'!$A$14:$K$18,COLUMN('Final Round'!$G$1),FALSE())))+8*(H72+IF(AA72=0,0,IF(VLOOKUP($A72,'Final Round'!$A$14:$K$18,COLUMN('Final Round'!$J$1),FALSE())=1,1,0)))+$AA72)</f>
        <v/>
      </c>
    </row>
    <row r="73" customFormat="false" ht="12.75" hidden="false" customHeight="false" outlineLevel="0" collapsed="false">
      <c r="A73" s="144"/>
      <c r="B73" s="130"/>
      <c r="C73" s="130"/>
      <c r="D73" s="130"/>
      <c r="E73" s="131"/>
      <c r="F73" s="132" t="str">
        <f aca="false">IF(ISBLANK($A73),"",SUM(IF(ISNA(IF(VLOOKUP($A73,'Round 1'!$A$7:$J$306,COLUMN('Round 1'!$H$7),FALSE()),1,NA())),0,1),IF(ISNA(IF(VLOOKUP($A73,'Round 2'!$A$7:$J$306,COLUMN('Round 1'!$H$7),FALSE()),1,NA())),0,1),IF(ISNA(IF(VLOOKUP($A73,'Round 3'!$A$7:$J$306,COLUMN('Round 1'!$H$7),FALSE()),1,NA())),0,1),IF(ISNA(IF(VLOOKUP($A73,'Final Round'!$A$14:$K$18,1,FALSE()),1,NA())),0,1)))</f>
        <v/>
      </c>
      <c r="G73" s="133"/>
      <c r="H73" s="134" t="str">
        <f aca="false">IF(ISBLANK($A73),"",IF(ISERROR(VLOOKUP($A73,'Round 1'!$A$7:$I$306,COLUMN('Round 1'!$G$7),FALSE())),0,VLOOKUP($A73,'Round 1'!$A$7:$I$306,COLUMN('Round 1'!$G$7),FALSE()))+IF(ISERROR(VLOOKUP($A73,'Round 2'!$A$7:$I$306,COLUMN('Round 2'!$G$7),FALSE())),0,VLOOKUP($A73,'Round 2'!$A$7:$I$306,COLUMN('Round 2'!$G$7),FALSE()))+IF(ISERROR(VLOOKUP($A73,'Round 3'!$A$7:$I$306,COLUMN('Round 3'!$G$7),FALSE())),0,VLOOKUP($A73,'Round 3'!$A$7:$I$306,COLUMN('Round 3'!$G$7),FALSE())))</f>
        <v/>
      </c>
      <c r="I73" s="134" t="str">
        <f aca="false">IF(ISBLANK($A73),"",IF(ISERROR(VLOOKUP($A73,'Round 1'!$A$7:$I$306,COLUMN('Round 1'!$F$7),FALSE())),0,VLOOKUP($A73,'Round 1'!$A$7:$I$306,COLUMN('Round 1'!$F$7),FALSE()))+IF(ISERROR(VLOOKUP($A73,'Round 2'!$A$7:$I$306,COLUMN('Round 2'!$F$7),FALSE())),0,VLOOKUP($A73,'Round 2'!$A$7:$I$306,COLUMN('Round 2'!$F$7),FALSE()))+IF(ISERROR(VLOOKUP($A73,'Round 3'!$A$7:$I$306,COLUMN('Round 3'!$F$7),FALSE())),0,VLOOKUP($A73,'Round 3'!$A$7:$I$306,COLUMN('Round 3'!$F$7),FALSE())))</f>
        <v/>
      </c>
      <c r="J73" s="135" t="str">
        <f aca="false">IF(ISBLANK($A73),"",IF(ISERROR(VLOOKUP($A73,'Round 1'!$A$7:$I$306,COLUMN('Round 1'!$H$7),FALSE())),0,VLOOKUP($A73,'Round 1'!$A$7:$I$306,COLUMN('Round 1'!$H$7),FALSE()))+IF(ISERROR(VLOOKUP($A73,'Round 2'!$A$7:$I$306,COLUMN('Round 2'!$H$7),FALSE())),0,VLOOKUP($A73,'Round 2'!$A$7:$I$306,COLUMN('Round 2'!$H$7),FALSE()))+IF(ISERROR(VLOOKUP($A73,'Round 3'!$A$7:$I$306,COLUMN('Round 3'!$H$7),FALSE())),0,VLOOKUP($A73,'Round 3'!$A$7:$I$306,COLUMN('Round 3'!$H$7),FALSE())))</f>
        <v/>
      </c>
      <c r="K73" s="134" t="str">
        <f aca="false">IF(ISBLANK(A73),"",RANK(P73,$P$7:$P$306))</f>
        <v/>
      </c>
      <c r="L73" s="136" t="str">
        <f aca="false">IF(ISBLANK($G73),IF($K73&gt;5,"",IF(AND(ISNA(MATCH(K73+1,$K$7:$K$306,0)),$K73&lt;$A$4),"TIE","")),"DQ")</f>
        <v/>
      </c>
      <c r="M73" s="137"/>
      <c r="N73" s="138" t="str">
        <f aca="false">IF(ISBLANK($G73),$R73,"DQ")</f>
        <v/>
      </c>
      <c r="O73" s="40" t="str">
        <f aca="false">IF(ISBLANK(A73),"",$H73*$O$6+$I73)</f>
        <v/>
      </c>
      <c r="P73" s="40" t="str">
        <f aca="false">IF(ISBLANK(A73),"",$O73*10*$P$6+$J73)</f>
        <v/>
      </c>
      <c r="Q73" s="40" t="n">
        <f aca="false">IF(ISBLANK($G73),IF(ISBLANK($A73),-10,$P73*$Q$6+IF($M73&gt;0,$Q$6-1-$M73,0)),-1)</f>
        <v>-10</v>
      </c>
      <c r="R73" s="40" t="str">
        <f aca="false">IF(ISBLANK($A73),"",RANK($Q73,$Q$7:$Q$306))</f>
        <v/>
      </c>
      <c r="S73" s="40" t="str">
        <f aca="false">IF(ISNA(MATCH($R73+1,$R$7:$R$306,0)),IF($R73=MAX($A$7:$A$306),$R73,-1),$R73)</f>
        <v/>
      </c>
      <c r="T73" s="40" t="n">
        <f aca="false">$A73</f>
        <v>0</v>
      </c>
      <c r="U73" s="138" t="str">
        <f aca="false">IF(N('Final Round'!$J$14)&gt;0,IF(ISBLANK($A73),"",IF($N73&gt;5,$N73,VLOOKUP($A73,'Final Round'!$A$14:$K$18,COLUMN('Final Round'!$J$1),FALSE()))),"")</f>
        <v/>
      </c>
      <c r="V73" s="40" t="str">
        <f aca="false">IF(ISNUMBER($U73),$U73,$R73)</f>
        <v/>
      </c>
      <c r="W73" s="40" t="str">
        <f aca="false">IF(ISBLANK($A73),"",($V$6-$V73)*$W$6+$W$6-$A73)</f>
        <v/>
      </c>
      <c r="X73" s="40" t="str">
        <f aca="false">IF(ISBLANK($A73),"",RANK($W73,$W$7:$W$306))</f>
        <v/>
      </c>
      <c r="Y73" s="40" t="n">
        <f aca="false">$A73</f>
        <v>0</v>
      </c>
      <c r="Z73" s="40" t="str">
        <f aca="false">IF($U73="",$N73,$U73)</f>
        <v/>
      </c>
      <c r="AA73" s="40" t="n">
        <f aca="false">IF($U73&lt;6,INDEX($AA$1:$AA$5,$Z73)*$Z$2,0)</f>
        <v>0</v>
      </c>
      <c r="AB73" s="139" t="str">
        <f aca="false">IF(ISBLANK($A73),"",5+4*(I73+IF(AA73=0,0,VLOOKUP($A73,'Final Round'!$A$14:$K$18,COLUMN('Final Round'!$G$1),FALSE())))+8*(H73+IF(AA73=0,0,IF(VLOOKUP($A73,'Final Round'!$A$14:$K$18,COLUMN('Final Round'!$J$1),FALSE())=1,1,0)))+$AA73)</f>
        <v/>
      </c>
    </row>
    <row r="74" customFormat="false" ht="12.75" hidden="false" customHeight="false" outlineLevel="0" collapsed="false">
      <c r="A74" s="140"/>
      <c r="B74" s="120"/>
      <c r="C74" s="120"/>
      <c r="D74" s="120"/>
      <c r="E74" s="121"/>
      <c r="F74" s="122" t="str">
        <f aca="false">IF(ISBLANK($A74),"",SUM(IF(ISNA(IF(VLOOKUP($A74,'Round 1'!$A$7:$J$306,COLUMN('Round 1'!$H$7),FALSE()),1,NA())),0,1),IF(ISNA(IF(VLOOKUP($A74,'Round 2'!$A$7:$J$306,COLUMN('Round 1'!$H$7),FALSE()),1,NA())),0,1),IF(ISNA(IF(VLOOKUP($A74,'Round 3'!$A$7:$J$306,COLUMN('Round 1'!$H$7),FALSE()),1,NA())),0,1),IF(ISNA(IF(VLOOKUP($A74,'Final Round'!$A$14:$K$18,1,FALSE()),1,NA())),0,1)))</f>
        <v/>
      </c>
      <c r="G74" s="123"/>
      <c r="H74" s="124" t="str">
        <f aca="false">IF(ISBLANK($A74),"",IF(ISERROR(VLOOKUP($A74,'Round 1'!$A$7:$I$306,COLUMN('Round 1'!$G$7),FALSE())),0,VLOOKUP($A74,'Round 1'!$A$7:$I$306,COLUMN('Round 1'!$G$7),FALSE()))+IF(ISERROR(VLOOKUP($A74,'Round 2'!$A$7:$I$306,COLUMN('Round 2'!$G$7),FALSE())),0,VLOOKUP($A74,'Round 2'!$A$7:$I$306,COLUMN('Round 2'!$G$7),FALSE()))+IF(ISERROR(VLOOKUP($A74,'Round 3'!$A$7:$I$306,COLUMN('Round 3'!$G$7),FALSE())),0,VLOOKUP($A74,'Round 3'!$A$7:$I$306,COLUMN('Round 3'!$G$7),FALSE())))</f>
        <v/>
      </c>
      <c r="I74" s="124" t="str">
        <f aca="false">IF(ISBLANK($A74),"",IF(ISERROR(VLOOKUP($A74,'Round 1'!$A$7:$I$306,COLUMN('Round 1'!$F$7),FALSE())),0,VLOOKUP($A74,'Round 1'!$A$7:$I$306,COLUMN('Round 1'!$F$7),FALSE()))+IF(ISERROR(VLOOKUP($A74,'Round 2'!$A$7:$I$306,COLUMN('Round 2'!$F$7),FALSE())),0,VLOOKUP($A74,'Round 2'!$A$7:$I$306,COLUMN('Round 2'!$F$7),FALSE()))+IF(ISERROR(VLOOKUP($A74,'Round 3'!$A$7:$I$306,COLUMN('Round 3'!$F$7),FALSE())),0,VLOOKUP($A74,'Round 3'!$A$7:$I$306,COLUMN('Round 3'!$F$7),FALSE())))</f>
        <v/>
      </c>
      <c r="J74" s="125" t="str">
        <f aca="false">IF(ISBLANK($A74),"",IF(ISERROR(VLOOKUP($A74,'Round 1'!$A$7:$I$306,COLUMN('Round 1'!$H$7),FALSE())),0,VLOOKUP($A74,'Round 1'!$A$7:$I$306,COLUMN('Round 1'!$H$7),FALSE()))+IF(ISERROR(VLOOKUP($A74,'Round 2'!$A$7:$I$306,COLUMN('Round 2'!$H$7),FALSE())),0,VLOOKUP($A74,'Round 2'!$A$7:$I$306,COLUMN('Round 2'!$H$7),FALSE()))+IF(ISERROR(VLOOKUP($A74,'Round 3'!$A$7:$I$306,COLUMN('Round 3'!$H$7),FALSE())),0,VLOOKUP($A74,'Round 3'!$A$7:$I$306,COLUMN('Round 3'!$H$7),FALSE())))</f>
        <v/>
      </c>
      <c r="K74" s="124" t="str">
        <f aca="false">IF(ISBLANK(A74),"",RANK(P74,$P$7:$P$306))</f>
        <v/>
      </c>
      <c r="L74" s="126" t="str">
        <f aca="false">IF(ISBLANK($G74),IF($K74&gt;5,"",IF(AND(ISNA(MATCH(K74+1,$K$7:$K$306,0)),$K74&lt;$A$4),"TIE","")),"DQ")</f>
        <v/>
      </c>
      <c r="M74" s="127"/>
      <c r="N74" s="128" t="str">
        <f aca="false">IF(ISBLANK($G74),$R74,"DQ")</f>
        <v/>
      </c>
      <c r="O74" s="40" t="str">
        <f aca="false">IF(ISBLANK(A74),"",$H74*$O$6+$I74)</f>
        <v/>
      </c>
      <c r="P74" s="40" t="str">
        <f aca="false">IF(ISBLANK(A74),"",$O74*10*$P$6+$J74)</f>
        <v/>
      </c>
      <c r="Q74" s="40" t="n">
        <f aca="false">IF(ISBLANK($G74),IF(ISBLANK($A74),-10,$P74*$Q$6+IF($M74&gt;0,$Q$6-1-$M74,0)),-1)</f>
        <v>-10</v>
      </c>
      <c r="R74" s="40" t="str">
        <f aca="false">IF(ISBLANK($A74),"",RANK($Q74,$Q$7:$Q$306))</f>
        <v/>
      </c>
      <c r="S74" s="40" t="str">
        <f aca="false">IF(ISNA(MATCH($R74+1,$R$7:$R$306,0)),IF($R74=MAX($A$7:$A$306),$R74,-1),$R74)</f>
        <v/>
      </c>
      <c r="T74" s="40" t="n">
        <f aca="false">$A74</f>
        <v>0</v>
      </c>
      <c r="U74" s="128" t="str">
        <f aca="false">IF(N('Final Round'!$J$14)&gt;0,IF(ISBLANK($A74),"",IF($N74&gt;5,$N74,VLOOKUP($A74,'Final Round'!$A$14:$K$18,COLUMN('Final Round'!$J$1),FALSE()))),"")</f>
        <v/>
      </c>
      <c r="V74" s="40" t="str">
        <f aca="false">IF(ISNUMBER($U74),$U74,$R74)</f>
        <v/>
      </c>
      <c r="W74" s="40" t="str">
        <f aca="false">IF(ISBLANK($A74),"",($V$6-$V74)*$W$6+$W$6-$A74)</f>
        <v/>
      </c>
      <c r="X74" s="40" t="str">
        <f aca="false">IF(ISBLANK($A74),"",RANK($W74,$W$7:$W$306))</f>
        <v/>
      </c>
      <c r="Y74" s="40" t="n">
        <f aca="false">$A74</f>
        <v>0</v>
      </c>
      <c r="Z74" s="40" t="str">
        <f aca="false">IF($U74="",$N74,$U74)</f>
        <v/>
      </c>
      <c r="AA74" s="40" t="n">
        <f aca="false">IF($U74&lt;6,INDEX($AA$1:$AA$5,$Z74)*$Z$2,0)</f>
        <v>0</v>
      </c>
      <c r="AB74" s="129" t="str">
        <f aca="false">IF(ISBLANK($A74),"",5+4*(I74+IF(AA74=0,0,VLOOKUP($A74,'Final Round'!$A$14:$K$18,COLUMN('Final Round'!$G$1),FALSE())))+8*(H74+IF(AA74=0,0,IF(VLOOKUP($A74,'Final Round'!$A$14:$K$18,COLUMN('Final Round'!$J$1),FALSE())=1,1,0)))+$AA74)</f>
        <v/>
      </c>
    </row>
    <row r="75" customFormat="false" ht="12.75" hidden="false" customHeight="false" outlineLevel="0" collapsed="false">
      <c r="A75" s="144"/>
      <c r="B75" s="130"/>
      <c r="C75" s="130"/>
      <c r="D75" s="130"/>
      <c r="E75" s="131"/>
      <c r="F75" s="132" t="str">
        <f aca="false">IF(ISBLANK($A75),"",SUM(IF(ISNA(IF(VLOOKUP($A75,'Round 1'!$A$7:$J$306,COLUMN('Round 1'!$H$7),FALSE()),1,NA())),0,1),IF(ISNA(IF(VLOOKUP($A75,'Round 2'!$A$7:$J$306,COLUMN('Round 1'!$H$7),FALSE()),1,NA())),0,1),IF(ISNA(IF(VLOOKUP($A75,'Round 3'!$A$7:$J$306,COLUMN('Round 1'!$H$7),FALSE()),1,NA())),0,1),IF(ISNA(IF(VLOOKUP($A75,'Final Round'!$A$14:$K$18,1,FALSE()),1,NA())),0,1)))</f>
        <v/>
      </c>
      <c r="G75" s="133"/>
      <c r="H75" s="134" t="str">
        <f aca="false">IF(ISBLANK($A75),"",IF(ISERROR(VLOOKUP($A75,'Round 1'!$A$7:$I$306,COLUMN('Round 1'!$G$7),FALSE())),0,VLOOKUP($A75,'Round 1'!$A$7:$I$306,COLUMN('Round 1'!$G$7),FALSE()))+IF(ISERROR(VLOOKUP($A75,'Round 2'!$A$7:$I$306,COLUMN('Round 2'!$G$7),FALSE())),0,VLOOKUP($A75,'Round 2'!$A$7:$I$306,COLUMN('Round 2'!$G$7),FALSE()))+IF(ISERROR(VLOOKUP($A75,'Round 3'!$A$7:$I$306,COLUMN('Round 3'!$G$7),FALSE())),0,VLOOKUP($A75,'Round 3'!$A$7:$I$306,COLUMN('Round 3'!$G$7),FALSE())))</f>
        <v/>
      </c>
      <c r="I75" s="134" t="str">
        <f aca="false">IF(ISBLANK($A75),"",IF(ISERROR(VLOOKUP($A75,'Round 1'!$A$7:$I$306,COLUMN('Round 1'!$F$7),FALSE())),0,VLOOKUP($A75,'Round 1'!$A$7:$I$306,COLUMN('Round 1'!$F$7),FALSE()))+IF(ISERROR(VLOOKUP($A75,'Round 2'!$A$7:$I$306,COLUMN('Round 2'!$F$7),FALSE())),0,VLOOKUP($A75,'Round 2'!$A$7:$I$306,COLUMN('Round 2'!$F$7),FALSE()))+IF(ISERROR(VLOOKUP($A75,'Round 3'!$A$7:$I$306,COLUMN('Round 3'!$F$7),FALSE())),0,VLOOKUP($A75,'Round 3'!$A$7:$I$306,COLUMN('Round 3'!$F$7),FALSE())))</f>
        <v/>
      </c>
      <c r="J75" s="135" t="str">
        <f aca="false">IF(ISBLANK($A75),"",IF(ISERROR(VLOOKUP($A75,'Round 1'!$A$7:$I$306,COLUMN('Round 1'!$H$7),FALSE())),0,VLOOKUP($A75,'Round 1'!$A$7:$I$306,COLUMN('Round 1'!$H$7),FALSE()))+IF(ISERROR(VLOOKUP($A75,'Round 2'!$A$7:$I$306,COLUMN('Round 2'!$H$7),FALSE())),0,VLOOKUP($A75,'Round 2'!$A$7:$I$306,COLUMN('Round 2'!$H$7),FALSE()))+IF(ISERROR(VLOOKUP($A75,'Round 3'!$A$7:$I$306,COLUMN('Round 3'!$H$7),FALSE())),0,VLOOKUP($A75,'Round 3'!$A$7:$I$306,COLUMN('Round 3'!$H$7),FALSE())))</f>
        <v/>
      </c>
      <c r="K75" s="134" t="str">
        <f aca="false">IF(ISBLANK(A75),"",RANK(P75,$P$7:$P$306))</f>
        <v/>
      </c>
      <c r="L75" s="136" t="str">
        <f aca="false">IF(ISBLANK($G75),IF($K75&gt;5,"",IF(AND(ISNA(MATCH(K75+1,$K$7:$K$306,0)),$K75&lt;$A$4),"TIE","")),"DQ")</f>
        <v/>
      </c>
      <c r="M75" s="137"/>
      <c r="N75" s="138" t="str">
        <f aca="false">IF(ISBLANK($G75),$R75,"DQ")</f>
        <v/>
      </c>
      <c r="O75" s="40" t="str">
        <f aca="false">IF(ISBLANK(A75),"",$H75*$O$6+$I75)</f>
        <v/>
      </c>
      <c r="P75" s="40" t="str">
        <f aca="false">IF(ISBLANK(A75),"",$O75*10*$P$6+$J75)</f>
        <v/>
      </c>
      <c r="Q75" s="40" t="n">
        <f aca="false">IF(ISBLANK($G75),IF(ISBLANK($A75),-10,$P75*$Q$6+IF($M75&gt;0,$Q$6-1-$M75,0)),-1)</f>
        <v>-10</v>
      </c>
      <c r="R75" s="40" t="str">
        <f aca="false">IF(ISBLANK($A75),"",RANK($Q75,$Q$7:$Q$306))</f>
        <v/>
      </c>
      <c r="S75" s="40" t="str">
        <f aca="false">IF(ISNA(MATCH($R75+1,$R$7:$R$306,0)),IF($R75=MAX($A$7:$A$306),$R75,-1),$R75)</f>
        <v/>
      </c>
      <c r="T75" s="40" t="n">
        <f aca="false">$A75</f>
        <v>0</v>
      </c>
      <c r="U75" s="138" t="str">
        <f aca="false">IF(N('Final Round'!$J$14)&gt;0,IF(ISBLANK($A75),"",IF($N75&gt;5,$N75,VLOOKUP($A75,'Final Round'!$A$14:$K$18,COLUMN('Final Round'!$J$1),FALSE()))),"")</f>
        <v/>
      </c>
      <c r="V75" s="40" t="str">
        <f aca="false">IF(ISNUMBER($U75),$U75,$R75)</f>
        <v/>
      </c>
      <c r="W75" s="40" t="str">
        <f aca="false">IF(ISBLANK($A75),"",($V$6-$V75)*$W$6+$W$6-$A75)</f>
        <v/>
      </c>
      <c r="X75" s="40" t="str">
        <f aca="false">IF(ISBLANK($A75),"",RANK($W75,$W$7:$W$306))</f>
        <v/>
      </c>
      <c r="Y75" s="40" t="n">
        <f aca="false">$A75</f>
        <v>0</v>
      </c>
      <c r="Z75" s="40" t="str">
        <f aca="false">IF($U75="",$N75,$U75)</f>
        <v/>
      </c>
      <c r="AA75" s="40" t="n">
        <f aca="false">IF($U75&lt;6,INDEX($AA$1:$AA$5,$Z75)*$Z$2,0)</f>
        <v>0</v>
      </c>
      <c r="AB75" s="139" t="str">
        <f aca="false">IF(ISBLANK($A75),"",5+4*(I75+IF(AA75=0,0,VLOOKUP($A75,'Final Round'!$A$14:$K$18,COLUMN('Final Round'!$G$1),FALSE())))+8*(H75+IF(AA75=0,0,IF(VLOOKUP($A75,'Final Round'!$A$14:$K$18,COLUMN('Final Round'!$J$1),FALSE())=1,1,0)))+$AA75)</f>
        <v/>
      </c>
    </row>
    <row r="76" customFormat="false" ht="12.75" hidden="false" customHeight="false" outlineLevel="0" collapsed="false">
      <c r="A76" s="140"/>
      <c r="B76" s="120"/>
      <c r="C76" s="120"/>
      <c r="D76" s="120"/>
      <c r="E76" s="121"/>
      <c r="F76" s="122" t="str">
        <f aca="false">IF(ISBLANK($A76),"",SUM(IF(ISNA(IF(VLOOKUP($A76,'Round 1'!$A$7:$J$306,COLUMN('Round 1'!$H$7),FALSE()),1,NA())),0,1),IF(ISNA(IF(VLOOKUP($A76,'Round 2'!$A$7:$J$306,COLUMN('Round 1'!$H$7),FALSE()),1,NA())),0,1),IF(ISNA(IF(VLOOKUP($A76,'Round 3'!$A$7:$J$306,COLUMN('Round 1'!$H$7),FALSE()),1,NA())),0,1),IF(ISNA(IF(VLOOKUP($A76,'Final Round'!$A$14:$K$18,1,FALSE()),1,NA())),0,1)))</f>
        <v/>
      </c>
      <c r="G76" s="123"/>
      <c r="H76" s="124" t="str">
        <f aca="false">IF(ISBLANK($A76),"",IF(ISERROR(VLOOKUP($A76,'Round 1'!$A$7:$I$306,COLUMN('Round 1'!$G$7),FALSE())),0,VLOOKUP($A76,'Round 1'!$A$7:$I$306,COLUMN('Round 1'!$G$7),FALSE()))+IF(ISERROR(VLOOKUP($A76,'Round 2'!$A$7:$I$306,COLUMN('Round 2'!$G$7),FALSE())),0,VLOOKUP($A76,'Round 2'!$A$7:$I$306,COLUMN('Round 2'!$G$7),FALSE()))+IF(ISERROR(VLOOKUP($A76,'Round 3'!$A$7:$I$306,COLUMN('Round 3'!$G$7),FALSE())),0,VLOOKUP($A76,'Round 3'!$A$7:$I$306,COLUMN('Round 3'!$G$7),FALSE())))</f>
        <v/>
      </c>
      <c r="I76" s="124" t="str">
        <f aca="false">IF(ISBLANK($A76),"",IF(ISERROR(VLOOKUP($A76,'Round 1'!$A$7:$I$306,COLUMN('Round 1'!$F$7),FALSE())),0,VLOOKUP($A76,'Round 1'!$A$7:$I$306,COLUMN('Round 1'!$F$7),FALSE()))+IF(ISERROR(VLOOKUP($A76,'Round 2'!$A$7:$I$306,COLUMN('Round 2'!$F$7),FALSE())),0,VLOOKUP($A76,'Round 2'!$A$7:$I$306,COLUMN('Round 2'!$F$7),FALSE()))+IF(ISERROR(VLOOKUP($A76,'Round 3'!$A$7:$I$306,COLUMN('Round 3'!$F$7),FALSE())),0,VLOOKUP($A76,'Round 3'!$A$7:$I$306,COLUMN('Round 3'!$F$7),FALSE())))</f>
        <v/>
      </c>
      <c r="J76" s="125" t="str">
        <f aca="false">IF(ISBLANK($A76),"",IF(ISERROR(VLOOKUP($A76,'Round 1'!$A$7:$I$306,COLUMN('Round 1'!$H$7),FALSE())),0,VLOOKUP($A76,'Round 1'!$A$7:$I$306,COLUMN('Round 1'!$H$7),FALSE()))+IF(ISERROR(VLOOKUP($A76,'Round 2'!$A$7:$I$306,COLUMN('Round 2'!$H$7),FALSE())),0,VLOOKUP($A76,'Round 2'!$A$7:$I$306,COLUMN('Round 2'!$H$7),FALSE()))+IF(ISERROR(VLOOKUP($A76,'Round 3'!$A$7:$I$306,COLUMN('Round 3'!$H$7),FALSE())),0,VLOOKUP($A76,'Round 3'!$A$7:$I$306,COLUMN('Round 3'!$H$7),FALSE())))</f>
        <v/>
      </c>
      <c r="K76" s="124" t="str">
        <f aca="false">IF(ISBLANK(A76),"",RANK(P76,$P$7:$P$306))</f>
        <v/>
      </c>
      <c r="L76" s="126" t="str">
        <f aca="false">IF(ISBLANK($G76),IF($K76&gt;5,"",IF(AND(ISNA(MATCH(K76+1,$K$7:$K$306,0)),$K76&lt;$A$4),"TIE","")),"DQ")</f>
        <v/>
      </c>
      <c r="M76" s="127"/>
      <c r="N76" s="128" t="str">
        <f aca="false">IF(ISBLANK($G76),$R76,"DQ")</f>
        <v/>
      </c>
      <c r="O76" s="40" t="str">
        <f aca="false">IF(ISBLANK(A76),"",$H76*$O$6+$I76)</f>
        <v/>
      </c>
      <c r="P76" s="40" t="str">
        <f aca="false">IF(ISBLANK(A76),"",$O76*10*$P$6+$J76)</f>
        <v/>
      </c>
      <c r="Q76" s="40" t="n">
        <f aca="false">IF(ISBLANK($G76),IF(ISBLANK($A76),-10,$P76*$Q$6+IF($M76&gt;0,$Q$6-1-$M76,0)),-1)</f>
        <v>-10</v>
      </c>
      <c r="R76" s="40" t="str">
        <f aca="false">IF(ISBLANK($A76),"",RANK($Q76,$Q$7:$Q$306))</f>
        <v/>
      </c>
      <c r="S76" s="40" t="str">
        <f aca="false">IF(ISNA(MATCH($R76+1,$R$7:$R$306,0)),IF($R76=MAX($A$7:$A$306),$R76,-1),$R76)</f>
        <v/>
      </c>
      <c r="T76" s="40" t="n">
        <f aca="false">$A76</f>
        <v>0</v>
      </c>
      <c r="U76" s="128" t="str">
        <f aca="false">IF(N('Final Round'!$J$14)&gt;0,IF(ISBLANK($A76),"",IF($N76&gt;5,$N76,VLOOKUP($A76,'Final Round'!$A$14:$K$18,COLUMN('Final Round'!$J$1),FALSE()))),"")</f>
        <v/>
      </c>
      <c r="V76" s="40" t="str">
        <f aca="false">IF(ISNUMBER($U76),$U76,$R76)</f>
        <v/>
      </c>
      <c r="W76" s="40" t="str">
        <f aca="false">IF(ISBLANK($A76),"",($V$6-$V76)*$W$6+$W$6-$A76)</f>
        <v/>
      </c>
      <c r="X76" s="40" t="str">
        <f aca="false">IF(ISBLANK($A76),"",RANK($W76,$W$7:$W$306))</f>
        <v/>
      </c>
      <c r="Y76" s="40" t="n">
        <f aca="false">$A76</f>
        <v>0</v>
      </c>
      <c r="Z76" s="40" t="str">
        <f aca="false">IF($U76="",$N76,$U76)</f>
        <v/>
      </c>
      <c r="AA76" s="40" t="n">
        <f aca="false">IF($U76&lt;6,INDEX($AA$1:$AA$5,$Z76)*$Z$2,0)</f>
        <v>0</v>
      </c>
      <c r="AB76" s="129" t="str">
        <f aca="false">IF(ISBLANK($A76),"",5+4*(I76+IF(AA76=0,0,VLOOKUP($A76,'Final Round'!$A$14:$K$18,COLUMN('Final Round'!$G$1),FALSE())))+8*(H76+IF(AA76=0,0,IF(VLOOKUP($A76,'Final Round'!$A$14:$K$18,COLUMN('Final Round'!$J$1),FALSE())=1,1,0)))+$AA76)</f>
        <v/>
      </c>
    </row>
    <row r="77" customFormat="false" ht="12.75" hidden="false" customHeight="false" outlineLevel="0" collapsed="false">
      <c r="A77" s="144"/>
      <c r="B77" s="130"/>
      <c r="C77" s="130"/>
      <c r="D77" s="130"/>
      <c r="E77" s="131"/>
      <c r="F77" s="132" t="str">
        <f aca="false">IF(ISBLANK($A77),"",SUM(IF(ISNA(IF(VLOOKUP($A77,'Round 1'!$A$7:$J$306,COLUMN('Round 1'!$H$7),FALSE()),1,NA())),0,1),IF(ISNA(IF(VLOOKUP($A77,'Round 2'!$A$7:$J$306,COLUMN('Round 1'!$H$7),FALSE()),1,NA())),0,1),IF(ISNA(IF(VLOOKUP($A77,'Round 3'!$A$7:$J$306,COLUMN('Round 1'!$H$7),FALSE()),1,NA())),0,1),IF(ISNA(IF(VLOOKUP($A77,'Final Round'!$A$14:$K$18,1,FALSE()),1,NA())),0,1)))</f>
        <v/>
      </c>
      <c r="G77" s="133"/>
      <c r="H77" s="134" t="str">
        <f aca="false">IF(ISBLANK($A77),"",IF(ISERROR(VLOOKUP($A77,'Round 1'!$A$7:$I$306,COLUMN('Round 1'!$G$7),FALSE())),0,VLOOKUP($A77,'Round 1'!$A$7:$I$306,COLUMN('Round 1'!$G$7),FALSE()))+IF(ISERROR(VLOOKUP($A77,'Round 2'!$A$7:$I$306,COLUMN('Round 2'!$G$7),FALSE())),0,VLOOKUP($A77,'Round 2'!$A$7:$I$306,COLUMN('Round 2'!$G$7),FALSE()))+IF(ISERROR(VLOOKUP($A77,'Round 3'!$A$7:$I$306,COLUMN('Round 3'!$G$7),FALSE())),0,VLOOKUP($A77,'Round 3'!$A$7:$I$306,COLUMN('Round 3'!$G$7),FALSE())))</f>
        <v/>
      </c>
      <c r="I77" s="134" t="str">
        <f aca="false">IF(ISBLANK($A77),"",IF(ISERROR(VLOOKUP($A77,'Round 1'!$A$7:$I$306,COLUMN('Round 1'!$F$7),FALSE())),0,VLOOKUP($A77,'Round 1'!$A$7:$I$306,COLUMN('Round 1'!$F$7),FALSE()))+IF(ISERROR(VLOOKUP($A77,'Round 2'!$A$7:$I$306,COLUMN('Round 2'!$F$7),FALSE())),0,VLOOKUP($A77,'Round 2'!$A$7:$I$306,COLUMN('Round 2'!$F$7),FALSE()))+IF(ISERROR(VLOOKUP($A77,'Round 3'!$A$7:$I$306,COLUMN('Round 3'!$F$7),FALSE())),0,VLOOKUP($A77,'Round 3'!$A$7:$I$306,COLUMN('Round 3'!$F$7),FALSE())))</f>
        <v/>
      </c>
      <c r="J77" s="135" t="str">
        <f aca="false">IF(ISBLANK($A77),"",IF(ISERROR(VLOOKUP($A77,'Round 1'!$A$7:$I$306,COLUMN('Round 1'!$H$7),FALSE())),0,VLOOKUP($A77,'Round 1'!$A$7:$I$306,COLUMN('Round 1'!$H$7),FALSE()))+IF(ISERROR(VLOOKUP($A77,'Round 2'!$A$7:$I$306,COLUMN('Round 2'!$H$7),FALSE())),0,VLOOKUP($A77,'Round 2'!$A$7:$I$306,COLUMN('Round 2'!$H$7),FALSE()))+IF(ISERROR(VLOOKUP($A77,'Round 3'!$A$7:$I$306,COLUMN('Round 3'!$H$7),FALSE())),0,VLOOKUP($A77,'Round 3'!$A$7:$I$306,COLUMN('Round 3'!$H$7),FALSE())))</f>
        <v/>
      </c>
      <c r="K77" s="134" t="str">
        <f aca="false">IF(ISBLANK(A77),"",RANK(P77,$P$7:$P$306))</f>
        <v/>
      </c>
      <c r="L77" s="136" t="str">
        <f aca="false">IF(ISBLANK($G77),IF($K77&gt;5,"",IF(AND(ISNA(MATCH(K77+1,$K$7:$K$306,0)),$K77&lt;$A$4),"TIE","")),"DQ")</f>
        <v/>
      </c>
      <c r="M77" s="137"/>
      <c r="N77" s="138" t="str">
        <f aca="false">IF(ISBLANK($G77),$R77,"DQ")</f>
        <v/>
      </c>
      <c r="O77" s="40" t="str">
        <f aca="false">IF(ISBLANK(A77),"",$H77*$O$6+$I77)</f>
        <v/>
      </c>
      <c r="P77" s="40" t="str">
        <f aca="false">IF(ISBLANK(A77),"",$O77*10*$P$6+$J77)</f>
        <v/>
      </c>
      <c r="Q77" s="40" t="n">
        <f aca="false">IF(ISBLANK($G77),IF(ISBLANK($A77),-10,$P77*$Q$6+IF($M77&gt;0,$Q$6-1-$M77,0)),-1)</f>
        <v>-10</v>
      </c>
      <c r="R77" s="40" t="str">
        <f aca="false">IF(ISBLANK($A77),"",RANK($Q77,$Q$7:$Q$306))</f>
        <v/>
      </c>
      <c r="S77" s="40" t="str">
        <f aca="false">IF(ISNA(MATCH($R77+1,$R$7:$R$306,0)),IF($R77=MAX($A$7:$A$306),$R77,-1),$R77)</f>
        <v/>
      </c>
      <c r="T77" s="40" t="n">
        <f aca="false">$A77</f>
        <v>0</v>
      </c>
      <c r="U77" s="138" t="str">
        <f aca="false">IF(N('Final Round'!$J$14)&gt;0,IF(ISBLANK($A77),"",IF($N77&gt;5,$N77,VLOOKUP($A77,'Final Round'!$A$14:$K$18,COLUMN('Final Round'!$J$1),FALSE()))),"")</f>
        <v/>
      </c>
      <c r="V77" s="40" t="str">
        <f aca="false">IF(ISNUMBER($U77),$U77,$R77)</f>
        <v/>
      </c>
      <c r="W77" s="40" t="str">
        <f aca="false">IF(ISBLANK($A77),"",($V$6-$V77)*$W$6+$W$6-$A77)</f>
        <v/>
      </c>
      <c r="X77" s="40" t="str">
        <f aca="false">IF(ISBLANK($A77),"",RANK($W77,$W$7:$W$306))</f>
        <v/>
      </c>
      <c r="Y77" s="40" t="n">
        <f aca="false">$A77</f>
        <v>0</v>
      </c>
      <c r="Z77" s="40" t="str">
        <f aca="false">IF($U77="",$N77,$U77)</f>
        <v/>
      </c>
      <c r="AA77" s="40" t="n">
        <f aca="false">IF($U77&lt;6,INDEX($AA$1:$AA$5,$Z77)*$Z$2,0)</f>
        <v>0</v>
      </c>
      <c r="AB77" s="139" t="str">
        <f aca="false">IF(ISBLANK($A77),"",5+4*(I77+IF(AA77=0,0,VLOOKUP($A77,'Final Round'!$A$14:$K$18,COLUMN('Final Round'!$G$1),FALSE())))+8*(H77+IF(AA77=0,0,IF(VLOOKUP($A77,'Final Round'!$A$14:$K$18,COLUMN('Final Round'!$J$1),FALSE())=1,1,0)))+$AA77)</f>
        <v/>
      </c>
    </row>
    <row r="78" customFormat="false" ht="12.75" hidden="false" customHeight="false" outlineLevel="0" collapsed="false">
      <c r="A78" s="140"/>
      <c r="B78" s="120"/>
      <c r="C78" s="120"/>
      <c r="D78" s="120"/>
      <c r="E78" s="121"/>
      <c r="F78" s="122" t="str">
        <f aca="false">IF(ISBLANK($A78),"",SUM(IF(ISNA(IF(VLOOKUP($A78,'Round 1'!$A$7:$J$306,COLUMN('Round 1'!$H$7),FALSE()),1,NA())),0,1),IF(ISNA(IF(VLOOKUP($A78,'Round 2'!$A$7:$J$306,COLUMN('Round 1'!$H$7),FALSE()),1,NA())),0,1),IF(ISNA(IF(VLOOKUP($A78,'Round 3'!$A$7:$J$306,COLUMN('Round 1'!$H$7),FALSE()),1,NA())),0,1),IF(ISNA(IF(VLOOKUP($A78,'Final Round'!$A$14:$K$18,1,FALSE()),1,NA())),0,1)))</f>
        <v/>
      </c>
      <c r="G78" s="123"/>
      <c r="H78" s="124" t="str">
        <f aca="false">IF(ISBLANK($A78),"",IF(ISERROR(VLOOKUP($A78,'Round 1'!$A$7:$I$306,COLUMN('Round 1'!$G$7),FALSE())),0,VLOOKUP($A78,'Round 1'!$A$7:$I$306,COLUMN('Round 1'!$G$7),FALSE()))+IF(ISERROR(VLOOKUP($A78,'Round 2'!$A$7:$I$306,COLUMN('Round 2'!$G$7),FALSE())),0,VLOOKUP($A78,'Round 2'!$A$7:$I$306,COLUMN('Round 2'!$G$7),FALSE()))+IF(ISERROR(VLOOKUP($A78,'Round 3'!$A$7:$I$306,COLUMN('Round 3'!$G$7),FALSE())),0,VLOOKUP($A78,'Round 3'!$A$7:$I$306,COLUMN('Round 3'!$G$7),FALSE())))</f>
        <v/>
      </c>
      <c r="I78" s="124" t="str">
        <f aca="false">IF(ISBLANK($A78),"",IF(ISERROR(VLOOKUP($A78,'Round 1'!$A$7:$I$306,COLUMN('Round 1'!$F$7),FALSE())),0,VLOOKUP($A78,'Round 1'!$A$7:$I$306,COLUMN('Round 1'!$F$7),FALSE()))+IF(ISERROR(VLOOKUP($A78,'Round 2'!$A$7:$I$306,COLUMN('Round 2'!$F$7),FALSE())),0,VLOOKUP($A78,'Round 2'!$A$7:$I$306,COLUMN('Round 2'!$F$7),FALSE()))+IF(ISERROR(VLOOKUP($A78,'Round 3'!$A$7:$I$306,COLUMN('Round 3'!$F$7),FALSE())),0,VLOOKUP($A78,'Round 3'!$A$7:$I$306,COLUMN('Round 3'!$F$7),FALSE())))</f>
        <v/>
      </c>
      <c r="J78" s="125" t="str">
        <f aca="false">IF(ISBLANK($A78),"",IF(ISERROR(VLOOKUP($A78,'Round 1'!$A$7:$I$306,COLUMN('Round 1'!$H$7),FALSE())),0,VLOOKUP($A78,'Round 1'!$A$7:$I$306,COLUMN('Round 1'!$H$7),FALSE()))+IF(ISERROR(VLOOKUP($A78,'Round 2'!$A$7:$I$306,COLUMN('Round 2'!$H$7),FALSE())),0,VLOOKUP($A78,'Round 2'!$A$7:$I$306,COLUMN('Round 2'!$H$7),FALSE()))+IF(ISERROR(VLOOKUP($A78,'Round 3'!$A$7:$I$306,COLUMN('Round 3'!$H$7),FALSE())),0,VLOOKUP($A78,'Round 3'!$A$7:$I$306,COLUMN('Round 3'!$H$7),FALSE())))</f>
        <v/>
      </c>
      <c r="K78" s="124" t="str">
        <f aca="false">IF(ISBLANK(A78),"",RANK(P78,$P$7:$P$306))</f>
        <v/>
      </c>
      <c r="L78" s="126" t="str">
        <f aca="false">IF(ISBLANK($G78),IF($K78&gt;5,"",IF(AND(ISNA(MATCH(K78+1,$K$7:$K$306,0)),$K78&lt;$A$4),"TIE","")),"DQ")</f>
        <v/>
      </c>
      <c r="M78" s="127"/>
      <c r="N78" s="128" t="str">
        <f aca="false">IF(ISBLANK($G78),$R78,"DQ")</f>
        <v/>
      </c>
      <c r="O78" s="40" t="str">
        <f aca="false">IF(ISBLANK(A78),"",$H78*$O$6+$I78)</f>
        <v/>
      </c>
      <c r="P78" s="40" t="str">
        <f aca="false">IF(ISBLANK(A78),"",$O78*10*$P$6+$J78)</f>
        <v/>
      </c>
      <c r="Q78" s="40" t="n">
        <f aca="false">IF(ISBLANK($G78),IF(ISBLANK($A78),-10,$P78*$Q$6+IF($M78&gt;0,$Q$6-1-$M78,0)),-1)</f>
        <v>-10</v>
      </c>
      <c r="R78" s="40" t="str">
        <f aca="false">IF(ISBLANK($A78),"",RANK($Q78,$Q$7:$Q$306))</f>
        <v/>
      </c>
      <c r="S78" s="40" t="str">
        <f aca="false">IF(ISNA(MATCH($R78+1,$R$7:$R$306,0)),IF($R78=MAX($A$7:$A$306),$R78,-1),$R78)</f>
        <v/>
      </c>
      <c r="T78" s="40" t="n">
        <f aca="false">$A78</f>
        <v>0</v>
      </c>
      <c r="U78" s="128" t="str">
        <f aca="false">IF(N('Final Round'!$J$14)&gt;0,IF(ISBLANK($A78),"",IF($N78&gt;5,$N78,VLOOKUP($A78,'Final Round'!$A$14:$K$18,COLUMN('Final Round'!$J$1),FALSE()))),"")</f>
        <v/>
      </c>
      <c r="V78" s="40" t="str">
        <f aca="false">IF(ISNUMBER($U78),$U78,$R78)</f>
        <v/>
      </c>
      <c r="W78" s="40" t="str">
        <f aca="false">IF(ISBLANK($A78),"",($V$6-$V78)*$W$6+$W$6-$A78)</f>
        <v/>
      </c>
      <c r="X78" s="40" t="str">
        <f aca="false">IF(ISBLANK($A78),"",RANK($W78,$W$7:$W$306))</f>
        <v/>
      </c>
      <c r="Y78" s="40" t="n">
        <f aca="false">$A78</f>
        <v>0</v>
      </c>
      <c r="Z78" s="40" t="str">
        <f aca="false">IF($U78="",$N78,$U78)</f>
        <v/>
      </c>
      <c r="AA78" s="40" t="n">
        <f aca="false">IF($U78&lt;6,INDEX($AA$1:$AA$5,$Z78)*$Z$2,0)</f>
        <v>0</v>
      </c>
      <c r="AB78" s="129" t="str">
        <f aca="false">IF(ISBLANK($A78),"",5+4*(I78+IF(AA78=0,0,VLOOKUP($A78,'Final Round'!$A$14:$K$18,COLUMN('Final Round'!$G$1),FALSE())))+8*(H78+IF(AA78=0,0,IF(VLOOKUP($A78,'Final Round'!$A$14:$K$18,COLUMN('Final Round'!$J$1),FALSE())=1,1,0)))+$AA78)</f>
        <v/>
      </c>
    </row>
    <row r="79" customFormat="false" ht="12.75" hidden="false" customHeight="false" outlineLevel="0" collapsed="false">
      <c r="A79" s="144"/>
      <c r="B79" s="130"/>
      <c r="C79" s="130"/>
      <c r="D79" s="130"/>
      <c r="E79" s="131"/>
      <c r="F79" s="132" t="str">
        <f aca="false">IF(ISBLANK($A79),"",SUM(IF(ISNA(IF(VLOOKUP($A79,'Round 1'!$A$7:$J$306,COLUMN('Round 1'!$H$7),FALSE()),1,NA())),0,1),IF(ISNA(IF(VLOOKUP($A79,'Round 2'!$A$7:$J$306,COLUMN('Round 1'!$H$7),FALSE()),1,NA())),0,1),IF(ISNA(IF(VLOOKUP($A79,'Round 3'!$A$7:$J$306,COLUMN('Round 1'!$H$7),FALSE()),1,NA())),0,1),IF(ISNA(IF(VLOOKUP($A79,'Final Round'!$A$14:$K$18,1,FALSE()),1,NA())),0,1)))</f>
        <v/>
      </c>
      <c r="G79" s="133"/>
      <c r="H79" s="134" t="str">
        <f aca="false">IF(ISBLANK($A79),"",IF(ISERROR(VLOOKUP($A79,'Round 1'!$A$7:$I$306,COLUMN('Round 1'!$G$7),FALSE())),0,VLOOKUP($A79,'Round 1'!$A$7:$I$306,COLUMN('Round 1'!$G$7),FALSE()))+IF(ISERROR(VLOOKUP($A79,'Round 2'!$A$7:$I$306,COLUMN('Round 2'!$G$7),FALSE())),0,VLOOKUP($A79,'Round 2'!$A$7:$I$306,COLUMN('Round 2'!$G$7),FALSE()))+IF(ISERROR(VLOOKUP($A79,'Round 3'!$A$7:$I$306,COLUMN('Round 3'!$G$7),FALSE())),0,VLOOKUP($A79,'Round 3'!$A$7:$I$306,COLUMN('Round 3'!$G$7),FALSE())))</f>
        <v/>
      </c>
      <c r="I79" s="134" t="str">
        <f aca="false">IF(ISBLANK($A79),"",IF(ISERROR(VLOOKUP($A79,'Round 1'!$A$7:$I$306,COLUMN('Round 1'!$F$7),FALSE())),0,VLOOKUP($A79,'Round 1'!$A$7:$I$306,COLUMN('Round 1'!$F$7),FALSE()))+IF(ISERROR(VLOOKUP($A79,'Round 2'!$A$7:$I$306,COLUMN('Round 2'!$F$7),FALSE())),0,VLOOKUP($A79,'Round 2'!$A$7:$I$306,COLUMN('Round 2'!$F$7),FALSE()))+IF(ISERROR(VLOOKUP($A79,'Round 3'!$A$7:$I$306,COLUMN('Round 3'!$F$7),FALSE())),0,VLOOKUP($A79,'Round 3'!$A$7:$I$306,COLUMN('Round 3'!$F$7),FALSE())))</f>
        <v/>
      </c>
      <c r="J79" s="135" t="str">
        <f aca="false">IF(ISBLANK($A79),"",IF(ISERROR(VLOOKUP($A79,'Round 1'!$A$7:$I$306,COLUMN('Round 1'!$H$7),FALSE())),0,VLOOKUP($A79,'Round 1'!$A$7:$I$306,COLUMN('Round 1'!$H$7),FALSE()))+IF(ISERROR(VLOOKUP($A79,'Round 2'!$A$7:$I$306,COLUMN('Round 2'!$H$7),FALSE())),0,VLOOKUP($A79,'Round 2'!$A$7:$I$306,COLUMN('Round 2'!$H$7),FALSE()))+IF(ISERROR(VLOOKUP($A79,'Round 3'!$A$7:$I$306,COLUMN('Round 3'!$H$7),FALSE())),0,VLOOKUP($A79,'Round 3'!$A$7:$I$306,COLUMN('Round 3'!$H$7),FALSE())))</f>
        <v/>
      </c>
      <c r="K79" s="134" t="str">
        <f aca="false">IF(ISBLANK(A79),"",RANK(P79,$P$7:$P$306))</f>
        <v/>
      </c>
      <c r="L79" s="136" t="str">
        <f aca="false">IF(ISBLANK($G79),IF($K79&gt;5,"",IF(AND(ISNA(MATCH(K79+1,$K$7:$K$306,0)),$K79&lt;$A$4),"TIE","")),"DQ")</f>
        <v/>
      </c>
      <c r="M79" s="137"/>
      <c r="N79" s="138" t="str">
        <f aca="false">IF(ISBLANK($G79),$R79,"DQ")</f>
        <v/>
      </c>
      <c r="O79" s="40" t="str">
        <f aca="false">IF(ISBLANK(A79),"",$H79*$O$6+$I79)</f>
        <v/>
      </c>
      <c r="P79" s="40" t="str">
        <f aca="false">IF(ISBLANK(A79),"",$O79*10*$P$6+$J79)</f>
        <v/>
      </c>
      <c r="Q79" s="40" t="n">
        <f aca="false">IF(ISBLANK($G79),IF(ISBLANK($A79),-10,$P79*$Q$6+IF($M79&gt;0,$Q$6-1-$M79,0)),-1)</f>
        <v>-10</v>
      </c>
      <c r="R79" s="40" t="str">
        <f aca="false">IF(ISBLANK($A79),"",RANK($Q79,$Q$7:$Q$306))</f>
        <v/>
      </c>
      <c r="S79" s="40" t="str">
        <f aca="false">IF(ISNA(MATCH($R79+1,$R$7:$R$306,0)),IF($R79=MAX($A$7:$A$306),$R79,-1),$R79)</f>
        <v/>
      </c>
      <c r="T79" s="40" t="n">
        <f aca="false">$A79</f>
        <v>0</v>
      </c>
      <c r="U79" s="138" t="str">
        <f aca="false">IF(N('Final Round'!$J$14)&gt;0,IF(ISBLANK($A79),"",IF($N79&gt;5,$N79,VLOOKUP($A79,'Final Round'!$A$14:$K$18,COLUMN('Final Round'!$J$1),FALSE()))),"")</f>
        <v/>
      </c>
      <c r="V79" s="40" t="str">
        <f aca="false">IF(ISNUMBER($U79),$U79,$R79)</f>
        <v/>
      </c>
      <c r="W79" s="40" t="str">
        <f aca="false">IF(ISBLANK($A79),"",($V$6-$V79)*$W$6+$W$6-$A79)</f>
        <v/>
      </c>
      <c r="X79" s="40" t="str">
        <f aca="false">IF(ISBLANK($A79),"",RANK($W79,$W$7:$W$306))</f>
        <v/>
      </c>
      <c r="Y79" s="40" t="n">
        <f aca="false">$A79</f>
        <v>0</v>
      </c>
      <c r="Z79" s="40" t="str">
        <f aca="false">IF($U79="",$N79,$U79)</f>
        <v/>
      </c>
      <c r="AA79" s="40" t="n">
        <f aca="false">IF($U79&lt;6,INDEX($AA$1:$AA$5,$Z79)*$Z$2,0)</f>
        <v>0</v>
      </c>
      <c r="AB79" s="139" t="str">
        <f aca="false">IF(ISBLANK($A79),"",5+4*(I79+IF(AA79=0,0,VLOOKUP($A79,'Final Round'!$A$14:$K$18,COLUMN('Final Round'!$G$1),FALSE())))+8*(H79+IF(AA79=0,0,IF(VLOOKUP($A79,'Final Round'!$A$14:$K$18,COLUMN('Final Round'!$J$1),FALSE())=1,1,0)))+$AA79)</f>
        <v/>
      </c>
    </row>
    <row r="80" customFormat="false" ht="12.75" hidden="false" customHeight="false" outlineLevel="0" collapsed="false">
      <c r="A80" s="140"/>
      <c r="B80" s="120"/>
      <c r="C80" s="120"/>
      <c r="D80" s="120"/>
      <c r="E80" s="121"/>
      <c r="F80" s="122" t="str">
        <f aca="false">IF(ISBLANK($A80),"",SUM(IF(ISNA(IF(VLOOKUP($A80,'Round 1'!$A$7:$J$306,COLUMN('Round 1'!$H$7),FALSE()),1,NA())),0,1),IF(ISNA(IF(VLOOKUP($A80,'Round 2'!$A$7:$J$306,COLUMN('Round 1'!$H$7),FALSE()),1,NA())),0,1),IF(ISNA(IF(VLOOKUP($A80,'Round 3'!$A$7:$J$306,COLUMN('Round 1'!$H$7),FALSE()),1,NA())),0,1),IF(ISNA(IF(VLOOKUP($A80,'Final Round'!$A$14:$K$18,1,FALSE()),1,NA())),0,1)))</f>
        <v/>
      </c>
      <c r="G80" s="123"/>
      <c r="H80" s="124" t="str">
        <f aca="false">IF(ISBLANK($A80),"",IF(ISERROR(VLOOKUP($A80,'Round 1'!$A$7:$I$306,COLUMN('Round 1'!$G$7),FALSE())),0,VLOOKUP($A80,'Round 1'!$A$7:$I$306,COLUMN('Round 1'!$G$7),FALSE()))+IF(ISERROR(VLOOKUP($A80,'Round 2'!$A$7:$I$306,COLUMN('Round 2'!$G$7),FALSE())),0,VLOOKUP($A80,'Round 2'!$A$7:$I$306,COLUMN('Round 2'!$G$7),FALSE()))+IF(ISERROR(VLOOKUP($A80,'Round 3'!$A$7:$I$306,COLUMN('Round 3'!$G$7),FALSE())),0,VLOOKUP($A80,'Round 3'!$A$7:$I$306,COLUMN('Round 3'!$G$7),FALSE())))</f>
        <v/>
      </c>
      <c r="I80" s="124" t="str">
        <f aca="false">IF(ISBLANK($A80),"",IF(ISERROR(VLOOKUP($A80,'Round 1'!$A$7:$I$306,COLUMN('Round 1'!$F$7),FALSE())),0,VLOOKUP($A80,'Round 1'!$A$7:$I$306,COLUMN('Round 1'!$F$7),FALSE()))+IF(ISERROR(VLOOKUP($A80,'Round 2'!$A$7:$I$306,COLUMN('Round 2'!$F$7),FALSE())),0,VLOOKUP($A80,'Round 2'!$A$7:$I$306,COLUMN('Round 2'!$F$7),FALSE()))+IF(ISERROR(VLOOKUP($A80,'Round 3'!$A$7:$I$306,COLUMN('Round 3'!$F$7),FALSE())),0,VLOOKUP($A80,'Round 3'!$A$7:$I$306,COLUMN('Round 3'!$F$7),FALSE())))</f>
        <v/>
      </c>
      <c r="J80" s="125" t="str">
        <f aca="false">IF(ISBLANK($A80),"",IF(ISERROR(VLOOKUP($A80,'Round 1'!$A$7:$I$306,COLUMN('Round 1'!$H$7),FALSE())),0,VLOOKUP($A80,'Round 1'!$A$7:$I$306,COLUMN('Round 1'!$H$7),FALSE()))+IF(ISERROR(VLOOKUP($A80,'Round 2'!$A$7:$I$306,COLUMN('Round 2'!$H$7),FALSE())),0,VLOOKUP($A80,'Round 2'!$A$7:$I$306,COLUMN('Round 2'!$H$7),FALSE()))+IF(ISERROR(VLOOKUP($A80,'Round 3'!$A$7:$I$306,COLUMN('Round 3'!$H$7),FALSE())),0,VLOOKUP($A80,'Round 3'!$A$7:$I$306,COLUMN('Round 3'!$H$7),FALSE())))</f>
        <v/>
      </c>
      <c r="K80" s="124" t="str">
        <f aca="false">IF(ISBLANK(A80),"",RANK(P80,$P$7:$P$306))</f>
        <v/>
      </c>
      <c r="L80" s="126" t="str">
        <f aca="false">IF(ISBLANK($G80),IF($K80&gt;5,"",IF(AND(ISNA(MATCH(K80+1,$K$7:$K$306,0)),$K80&lt;$A$4),"TIE","")),"DQ")</f>
        <v/>
      </c>
      <c r="M80" s="127"/>
      <c r="N80" s="128" t="str">
        <f aca="false">IF(ISBLANK($G80),$R80,"DQ")</f>
        <v/>
      </c>
      <c r="O80" s="40" t="str">
        <f aca="false">IF(ISBLANK(A80),"",$H80*$O$6+$I80)</f>
        <v/>
      </c>
      <c r="P80" s="40" t="str">
        <f aca="false">IF(ISBLANK(A80),"",$O80*10*$P$6+$J80)</f>
        <v/>
      </c>
      <c r="Q80" s="40" t="n">
        <f aca="false">IF(ISBLANK($G80),IF(ISBLANK($A80),-10,$P80*$Q$6+IF($M80&gt;0,$Q$6-1-$M80,0)),-1)</f>
        <v>-10</v>
      </c>
      <c r="R80" s="40" t="str">
        <f aca="false">IF(ISBLANK($A80),"",RANK($Q80,$Q$7:$Q$306))</f>
        <v/>
      </c>
      <c r="S80" s="40" t="str">
        <f aca="false">IF(ISNA(MATCH($R80+1,$R$7:$R$306,0)),IF($R80=MAX($A$7:$A$306),$R80,-1),$R80)</f>
        <v/>
      </c>
      <c r="T80" s="40" t="n">
        <f aca="false">$A80</f>
        <v>0</v>
      </c>
      <c r="U80" s="128" t="str">
        <f aca="false">IF(N('Final Round'!$J$14)&gt;0,IF(ISBLANK($A80),"",IF($N80&gt;5,$N80,VLOOKUP($A80,'Final Round'!$A$14:$K$18,COLUMN('Final Round'!$J$1),FALSE()))),"")</f>
        <v/>
      </c>
      <c r="V80" s="40" t="str">
        <f aca="false">IF(ISNUMBER($U80),$U80,$R80)</f>
        <v/>
      </c>
      <c r="W80" s="40" t="str">
        <f aca="false">IF(ISBLANK($A80),"",($V$6-$V80)*$W$6+$W$6-$A80)</f>
        <v/>
      </c>
      <c r="X80" s="40" t="str">
        <f aca="false">IF(ISBLANK($A80),"",RANK($W80,$W$7:$W$306))</f>
        <v/>
      </c>
      <c r="Y80" s="40" t="n">
        <f aca="false">$A80</f>
        <v>0</v>
      </c>
      <c r="Z80" s="40" t="str">
        <f aca="false">IF($U80="",$N80,$U80)</f>
        <v/>
      </c>
      <c r="AA80" s="40" t="n">
        <f aca="false">IF($U80&lt;6,INDEX($AA$1:$AA$5,$Z80)*$Z$2,0)</f>
        <v>0</v>
      </c>
      <c r="AB80" s="129" t="str">
        <f aca="false">IF(ISBLANK($A80),"",5+4*(I80+IF(AA80=0,0,VLOOKUP($A80,'Final Round'!$A$14:$K$18,COLUMN('Final Round'!$G$1),FALSE())))+8*(H80+IF(AA80=0,0,IF(VLOOKUP($A80,'Final Round'!$A$14:$K$18,COLUMN('Final Round'!$J$1),FALSE())=1,1,0)))+$AA80)</f>
        <v/>
      </c>
    </row>
    <row r="81" customFormat="false" ht="12.75" hidden="false" customHeight="false" outlineLevel="0" collapsed="false">
      <c r="A81" s="144"/>
      <c r="B81" s="130"/>
      <c r="C81" s="130"/>
      <c r="D81" s="130"/>
      <c r="E81" s="131"/>
      <c r="F81" s="132" t="str">
        <f aca="false">IF(ISBLANK($A81),"",SUM(IF(ISNA(IF(VLOOKUP($A81,'Round 1'!$A$7:$J$306,COLUMN('Round 1'!$H$7),FALSE()),1,NA())),0,1),IF(ISNA(IF(VLOOKUP($A81,'Round 2'!$A$7:$J$306,COLUMN('Round 1'!$H$7),FALSE()),1,NA())),0,1),IF(ISNA(IF(VLOOKUP($A81,'Round 3'!$A$7:$J$306,COLUMN('Round 1'!$H$7),FALSE()),1,NA())),0,1),IF(ISNA(IF(VLOOKUP($A81,'Final Round'!$A$14:$K$18,1,FALSE()),1,NA())),0,1)))</f>
        <v/>
      </c>
      <c r="G81" s="133"/>
      <c r="H81" s="134" t="str">
        <f aca="false">IF(ISBLANK($A81),"",IF(ISERROR(VLOOKUP($A81,'Round 1'!$A$7:$I$306,COLUMN('Round 1'!$G$7),FALSE())),0,VLOOKUP($A81,'Round 1'!$A$7:$I$306,COLUMN('Round 1'!$G$7),FALSE()))+IF(ISERROR(VLOOKUP($A81,'Round 2'!$A$7:$I$306,COLUMN('Round 2'!$G$7),FALSE())),0,VLOOKUP($A81,'Round 2'!$A$7:$I$306,COLUMN('Round 2'!$G$7),FALSE()))+IF(ISERROR(VLOOKUP($A81,'Round 3'!$A$7:$I$306,COLUMN('Round 3'!$G$7),FALSE())),0,VLOOKUP($A81,'Round 3'!$A$7:$I$306,COLUMN('Round 3'!$G$7),FALSE())))</f>
        <v/>
      </c>
      <c r="I81" s="134" t="str">
        <f aca="false">IF(ISBLANK($A81),"",IF(ISERROR(VLOOKUP($A81,'Round 1'!$A$7:$I$306,COLUMN('Round 1'!$F$7),FALSE())),0,VLOOKUP($A81,'Round 1'!$A$7:$I$306,COLUMN('Round 1'!$F$7),FALSE()))+IF(ISERROR(VLOOKUP($A81,'Round 2'!$A$7:$I$306,COLUMN('Round 2'!$F$7),FALSE())),0,VLOOKUP($A81,'Round 2'!$A$7:$I$306,COLUMN('Round 2'!$F$7),FALSE()))+IF(ISERROR(VLOOKUP($A81,'Round 3'!$A$7:$I$306,COLUMN('Round 3'!$F$7),FALSE())),0,VLOOKUP($A81,'Round 3'!$A$7:$I$306,COLUMN('Round 3'!$F$7),FALSE())))</f>
        <v/>
      </c>
      <c r="J81" s="135" t="str">
        <f aca="false">IF(ISBLANK($A81),"",IF(ISERROR(VLOOKUP($A81,'Round 1'!$A$7:$I$306,COLUMN('Round 1'!$H$7),FALSE())),0,VLOOKUP($A81,'Round 1'!$A$7:$I$306,COLUMN('Round 1'!$H$7),FALSE()))+IF(ISERROR(VLOOKUP($A81,'Round 2'!$A$7:$I$306,COLUMN('Round 2'!$H$7),FALSE())),0,VLOOKUP($A81,'Round 2'!$A$7:$I$306,COLUMN('Round 2'!$H$7),FALSE()))+IF(ISERROR(VLOOKUP($A81,'Round 3'!$A$7:$I$306,COLUMN('Round 3'!$H$7),FALSE())),0,VLOOKUP($A81,'Round 3'!$A$7:$I$306,COLUMN('Round 3'!$H$7),FALSE())))</f>
        <v/>
      </c>
      <c r="K81" s="134" t="str">
        <f aca="false">IF(ISBLANK(A81),"",RANK(P81,$P$7:$P$306))</f>
        <v/>
      </c>
      <c r="L81" s="136" t="str">
        <f aca="false">IF(ISBLANK($G81),IF($K81&gt;5,"",IF(AND(ISNA(MATCH(K81+1,$K$7:$K$306,0)),$K81&lt;$A$4),"TIE","")),"DQ")</f>
        <v/>
      </c>
      <c r="M81" s="137"/>
      <c r="N81" s="138" t="str">
        <f aca="false">IF(ISBLANK($G81),$R81,"DQ")</f>
        <v/>
      </c>
      <c r="O81" s="40" t="str">
        <f aca="false">IF(ISBLANK(A81),"",$H81*$O$6+$I81)</f>
        <v/>
      </c>
      <c r="P81" s="40" t="str">
        <f aca="false">IF(ISBLANK(A81),"",$O81*10*$P$6+$J81)</f>
        <v/>
      </c>
      <c r="Q81" s="40" t="n">
        <f aca="false">IF(ISBLANK($G81),IF(ISBLANK($A81),-10,$P81*$Q$6+IF($M81&gt;0,$Q$6-1-$M81,0)),-1)</f>
        <v>-10</v>
      </c>
      <c r="R81" s="40" t="str">
        <f aca="false">IF(ISBLANK($A81),"",RANK($Q81,$Q$7:$Q$306))</f>
        <v/>
      </c>
      <c r="S81" s="40" t="str">
        <f aca="false">IF(ISNA(MATCH($R81+1,$R$7:$R$306,0)),IF($R81=MAX($A$7:$A$306),$R81,-1),$R81)</f>
        <v/>
      </c>
      <c r="T81" s="40" t="n">
        <f aca="false">$A81</f>
        <v>0</v>
      </c>
      <c r="U81" s="138" t="str">
        <f aca="false">IF(N('Final Round'!$J$14)&gt;0,IF(ISBLANK($A81),"",IF($N81&gt;5,$N81,VLOOKUP($A81,'Final Round'!$A$14:$K$18,COLUMN('Final Round'!$J$1),FALSE()))),"")</f>
        <v/>
      </c>
      <c r="V81" s="40" t="str">
        <f aca="false">IF(ISNUMBER($U81),$U81,$R81)</f>
        <v/>
      </c>
      <c r="W81" s="40" t="str">
        <f aca="false">IF(ISBLANK($A81),"",($V$6-$V81)*$W$6+$W$6-$A81)</f>
        <v/>
      </c>
      <c r="X81" s="40" t="str">
        <f aca="false">IF(ISBLANK($A81),"",RANK($W81,$W$7:$W$306))</f>
        <v/>
      </c>
      <c r="Y81" s="40" t="n">
        <f aca="false">$A81</f>
        <v>0</v>
      </c>
      <c r="Z81" s="40" t="str">
        <f aca="false">IF($U81="",$N81,$U81)</f>
        <v/>
      </c>
      <c r="AA81" s="40" t="n">
        <f aca="false">IF($U81&lt;6,INDEX($AA$1:$AA$5,$Z81)*$Z$2,0)</f>
        <v>0</v>
      </c>
      <c r="AB81" s="139" t="str">
        <f aca="false">IF(ISBLANK($A81),"",5+4*(I81+IF(AA81=0,0,VLOOKUP($A81,'Final Round'!$A$14:$K$18,COLUMN('Final Round'!$G$1),FALSE())))+8*(H81+IF(AA81=0,0,IF(VLOOKUP($A81,'Final Round'!$A$14:$K$18,COLUMN('Final Round'!$J$1),FALSE())=1,1,0)))+$AA81)</f>
        <v/>
      </c>
    </row>
    <row r="82" customFormat="false" ht="12.75" hidden="false" customHeight="false" outlineLevel="0" collapsed="false">
      <c r="A82" s="140"/>
      <c r="B82" s="120"/>
      <c r="C82" s="120"/>
      <c r="D82" s="120"/>
      <c r="E82" s="121"/>
      <c r="F82" s="122" t="str">
        <f aca="false">IF(ISBLANK($A82),"",SUM(IF(ISNA(IF(VLOOKUP($A82,'Round 1'!$A$7:$J$306,COLUMN('Round 1'!$H$7),FALSE()),1,NA())),0,1),IF(ISNA(IF(VLOOKUP($A82,'Round 2'!$A$7:$J$306,COLUMN('Round 1'!$H$7),FALSE()),1,NA())),0,1),IF(ISNA(IF(VLOOKUP($A82,'Round 3'!$A$7:$J$306,COLUMN('Round 1'!$H$7),FALSE()),1,NA())),0,1),IF(ISNA(IF(VLOOKUP($A82,'Final Round'!$A$14:$K$18,1,FALSE()),1,NA())),0,1)))</f>
        <v/>
      </c>
      <c r="G82" s="123"/>
      <c r="H82" s="124" t="str">
        <f aca="false">IF(ISBLANK($A82),"",IF(ISERROR(VLOOKUP($A82,'Round 1'!$A$7:$I$306,COLUMN('Round 1'!$G$7),FALSE())),0,VLOOKUP($A82,'Round 1'!$A$7:$I$306,COLUMN('Round 1'!$G$7),FALSE()))+IF(ISERROR(VLOOKUP($A82,'Round 2'!$A$7:$I$306,COLUMN('Round 2'!$G$7),FALSE())),0,VLOOKUP($A82,'Round 2'!$A$7:$I$306,COLUMN('Round 2'!$G$7),FALSE()))+IF(ISERROR(VLOOKUP($A82,'Round 3'!$A$7:$I$306,COLUMN('Round 3'!$G$7),FALSE())),0,VLOOKUP($A82,'Round 3'!$A$7:$I$306,COLUMN('Round 3'!$G$7),FALSE())))</f>
        <v/>
      </c>
      <c r="I82" s="124" t="str">
        <f aca="false">IF(ISBLANK($A82),"",IF(ISERROR(VLOOKUP($A82,'Round 1'!$A$7:$I$306,COLUMN('Round 1'!$F$7),FALSE())),0,VLOOKUP($A82,'Round 1'!$A$7:$I$306,COLUMN('Round 1'!$F$7),FALSE()))+IF(ISERROR(VLOOKUP($A82,'Round 2'!$A$7:$I$306,COLUMN('Round 2'!$F$7),FALSE())),0,VLOOKUP($A82,'Round 2'!$A$7:$I$306,COLUMN('Round 2'!$F$7),FALSE()))+IF(ISERROR(VLOOKUP($A82,'Round 3'!$A$7:$I$306,COLUMN('Round 3'!$F$7),FALSE())),0,VLOOKUP($A82,'Round 3'!$A$7:$I$306,COLUMN('Round 3'!$F$7),FALSE())))</f>
        <v/>
      </c>
      <c r="J82" s="125" t="str">
        <f aca="false">IF(ISBLANK($A82),"",IF(ISERROR(VLOOKUP($A82,'Round 1'!$A$7:$I$306,COLUMN('Round 1'!$H$7),FALSE())),0,VLOOKUP($A82,'Round 1'!$A$7:$I$306,COLUMN('Round 1'!$H$7),FALSE()))+IF(ISERROR(VLOOKUP($A82,'Round 2'!$A$7:$I$306,COLUMN('Round 2'!$H$7),FALSE())),0,VLOOKUP($A82,'Round 2'!$A$7:$I$306,COLUMN('Round 2'!$H$7),FALSE()))+IF(ISERROR(VLOOKUP($A82,'Round 3'!$A$7:$I$306,COLUMN('Round 3'!$H$7),FALSE())),0,VLOOKUP($A82,'Round 3'!$A$7:$I$306,COLUMN('Round 3'!$H$7),FALSE())))</f>
        <v/>
      </c>
      <c r="K82" s="124" t="str">
        <f aca="false">IF(ISBLANK(A82),"",RANK(P82,$P$7:$P$306))</f>
        <v/>
      </c>
      <c r="L82" s="126" t="str">
        <f aca="false">IF(ISBLANK($G82),IF($K82&gt;5,"",IF(AND(ISNA(MATCH(K82+1,$K$7:$K$306,0)),$K82&lt;$A$4),"TIE","")),"DQ")</f>
        <v/>
      </c>
      <c r="M82" s="127"/>
      <c r="N82" s="128" t="str">
        <f aca="false">IF(ISBLANK($G82),$R82,"DQ")</f>
        <v/>
      </c>
      <c r="O82" s="40" t="str">
        <f aca="false">IF(ISBLANK(A82),"",$H82*$O$6+$I82)</f>
        <v/>
      </c>
      <c r="P82" s="40" t="str">
        <f aca="false">IF(ISBLANK(A82),"",$O82*10*$P$6+$J82)</f>
        <v/>
      </c>
      <c r="Q82" s="40" t="n">
        <f aca="false">IF(ISBLANK($G82),IF(ISBLANK($A82),-10,$P82*$Q$6+IF($M82&gt;0,$Q$6-1-$M82,0)),-1)</f>
        <v>-10</v>
      </c>
      <c r="R82" s="40" t="str">
        <f aca="false">IF(ISBLANK($A82),"",RANK($Q82,$Q$7:$Q$306))</f>
        <v/>
      </c>
      <c r="S82" s="40" t="str">
        <f aca="false">IF(ISNA(MATCH($R82+1,$R$7:$R$306,0)),IF($R82=MAX($A$7:$A$306),$R82,-1),$R82)</f>
        <v/>
      </c>
      <c r="T82" s="40" t="n">
        <f aca="false">$A82</f>
        <v>0</v>
      </c>
      <c r="U82" s="128" t="str">
        <f aca="false">IF(N('Final Round'!$J$14)&gt;0,IF(ISBLANK($A82),"",IF($N82&gt;5,$N82,VLOOKUP($A82,'Final Round'!$A$14:$K$18,COLUMN('Final Round'!$J$1),FALSE()))),"")</f>
        <v/>
      </c>
      <c r="V82" s="40" t="str">
        <f aca="false">IF(ISNUMBER($U82),$U82,$R82)</f>
        <v/>
      </c>
      <c r="W82" s="40" t="str">
        <f aca="false">IF(ISBLANK($A82),"",($V$6-$V82)*$W$6+$W$6-$A82)</f>
        <v/>
      </c>
      <c r="X82" s="40" t="str">
        <f aca="false">IF(ISBLANK($A82),"",RANK($W82,$W$7:$W$306))</f>
        <v/>
      </c>
      <c r="Y82" s="40" t="n">
        <f aca="false">$A82</f>
        <v>0</v>
      </c>
      <c r="Z82" s="40" t="str">
        <f aca="false">IF($U82="",$N82,$U82)</f>
        <v/>
      </c>
      <c r="AA82" s="40" t="n">
        <f aca="false">IF($U82&lt;6,INDEX($AA$1:$AA$5,$Z82)*$Z$2,0)</f>
        <v>0</v>
      </c>
      <c r="AB82" s="129" t="str">
        <f aca="false">IF(ISBLANK($A82),"",5+4*(I82+IF(AA82=0,0,VLOOKUP($A82,'Final Round'!$A$14:$K$18,COLUMN('Final Round'!$G$1),FALSE())))+8*(H82+IF(AA82=0,0,IF(VLOOKUP($A82,'Final Round'!$A$14:$K$18,COLUMN('Final Round'!$J$1),FALSE())=1,1,0)))+$AA82)</f>
        <v/>
      </c>
    </row>
    <row r="83" customFormat="false" ht="12.75" hidden="false" customHeight="false" outlineLevel="0" collapsed="false">
      <c r="A83" s="144"/>
      <c r="B83" s="130"/>
      <c r="C83" s="130"/>
      <c r="D83" s="130"/>
      <c r="E83" s="131"/>
      <c r="F83" s="132" t="str">
        <f aca="false">IF(ISBLANK($A83),"",SUM(IF(ISNA(IF(VLOOKUP($A83,'Round 1'!$A$7:$J$306,COLUMN('Round 1'!$H$7),FALSE()),1,NA())),0,1),IF(ISNA(IF(VLOOKUP($A83,'Round 2'!$A$7:$J$306,COLUMN('Round 1'!$H$7),FALSE()),1,NA())),0,1),IF(ISNA(IF(VLOOKUP($A83,'Round 3'!$A$7:$J$306,COLUMN('Round 1'!$H$7),FALSE()),1,NA())),0,1),IF(ISNA(IF(VLOOKUP($A83,'Final Round'!$A$14:$K$18,1,FALSE()),1,NA())),0,1)))</f>
        <v/>
      </c>
      <c r="G83" s="133"/>
      <c r="H83" s="134" t="str">
        <f aca="false">IF(ISBLANK($A83),"",IF(ISERROR(VLOOKUP($A83,'Round 1'!$A$7:$I$306,COLUMN('Round 1'!$G$7),FALSE())),0,VLOOKUP($A83,'Round 1'!$A$7:$I$306,COLUMN('Round 1'!$G$7),FALSE()))+IF(ISERROR(VLOOKUP($A83,'Round 2'!$A$7:$I$306,COLUMN('Round 2'!$G$7),FALSE())),0,VLOOKUP($A83,'Round 2'!$A$7:$I$306,COLUMN('Round 2'!$G$7),FALSE()))+IF(ISERROR(VLOOKUP($A83,'Round 3'!$A$7:$I$306,COLUMN('Round 3'!$G$7),FALSE())),0,VLOOKUP($A83,'Round 3'!$A$7:$I$306,COLUMN('Round 3'!$G$7),FALSE())))</f>
        <v/>
      </c>
      <c r="I83" s="134" t="str">
        <f aca="false">IF(ISBLANK($A83),"",IF(ISERROR(VLOOKUP($A83,'Round 1'!$A$7:$I$306,COLUMN('Round 1'!$F$7),FALSE())),0,VLOOKUP($A83,'Round 1'!$A$7:$I$306,COLUMN('Round 1'!$F$7),FALSE()))+IF(ISERROR(VLOOKUP($A83,'Round 2'!$A$7:$I$306,COLUMN('Round 2'!$F$7),FALSE())),0,VLOOKUP($A83,'Round 2'!$A$7:$I$306,COLUMN('Round 2'!$F$7),FALSE()))+IF(ISERROR(VLOOKUP($A83,'Round 3'!$A$7:$I$306,COLUMN('Round 3'!$F$7),FALSE())),0,VLOOKUP($A83,'Round 3'!$A$7:$I$306,COLUMN('Round 3'!$F$7),FALSE())))</f>
        <v/>
      </c>
      <c r="J83" s="135" t="str">
        <f aca="false">IF(ISBLANK($A83),"",IF(ISERROR(VLOOKUP($A83,'Round 1'!$A$7:$I$306,COLUMN('Round 1'!$H$7),FALSE())),0,VLOOKUP($A83,'Round 1'!$A$7:$I$306,COLUMN('Round 1'!$H$7),FALSE()))+IF(ISERROR(VLOOKUP($A83,'Round 2'!$A$7:$I$306,COLUMN('Round 2'!$H$7),FALSE())),0,VLOOKUP($A83,'Round 2'!$A$7:$I$306,COLUMN('Round 2'!$H$7),FALSE()))+IF(ISERROR(VLOOKUP($A83,'Round 3'!$A$7:$I$306,COLUMN('Round 3'!$H$7),FALSE())),0,VLOOKUP($A83,'Round 3'!$A$7:$I$306,COLUMN('Round 3'!$H$7),FALSE())))</f>
        <v/>
      </c>
      <c r="K83" s="134" t="str">
        <f aca="false">IF(ISBLANK(A83),"",RANK(P83,$P$7:$P$306))</f>
        <v/>
      </c>
      <c r="L83" s="136" t="str">
        <f aca="false">IF(ISBLANK($G83),IF($K83&gt;5,"",IF(AND(ISNA(MATCH(K83+1,$K$7:$K$306,0)),$K83&lt;$A$4),"TIE","")),"DQ")</f>
        <v/>
      </c>
      <c r="M83" s="137"/>
      <c r="N83" s="138" t="str">
        <f aca="false">IF(ISBLANK($G83),$R83,"DQ")</f>
        <v/>
      </c>
      <c r="O83" s="40" t="str">
        <f aca="false">IF(ISBLANK(A83),"",$H83*$O$6+$I83)</f>
        <v/>
      </c>
      <c r="P83" s="40" t="str">
        <f aca="false">IF(ISBLANK(A83),"",$O83*10*$P$6+$J83)</f>
        <v/>
      </c>
      <c r="Q83" s="40" t="n">
        <f aca="false">IF(ISBLANK($G83),IF(ISBLANK($A83),-10,$P83*$Q$6+IF($M83&gt;0,$Q$6-1-$M83,0)),-1)</f>
        <v>-10</v>
      </c>
      <c r="R83" s="40" t="str">
        <f aca="false">IF(ISBLANK($A83),"",RANK($Q83,$Q$7:$Q$306))</f>
        <v/>
      </c>
      <c r="S83" s="40" t="str">
        <f aca="false">IF(ISNA(MATCH($R83+1,$R$7:$R$306,0)),IF($R83=MAX($A$7:$A$306),$R83,-1),$R83)</f>
        <v/>
      </c>
      <c r="T83" s="40" t="n">
        <f aca="false">$A83</f>
        <v>0</v>
      </c>
      <c r="U83" s="138" t="str">
        <f aca="false">IF(N('Final Round'!$J$14)&gt;0,IF(ISBLANK($A83),"",IF($N83&gt;5,$N83,VLOOKUP($A83,'Final Round'!$A$14:$K$18,COLUMN('Final Round'!$J$1),FALSE()))),"")</f>
        <v/>
      </c>
      <c r="V83" s="40" t="str">
        <f aca="false">IF(ISNUMBER($U83),$U83,$R83)</f>
        <v/>
      </c>
      <c r="W83" s="40" t="str">
        <f aca="false">IF(ISBLANK($A83),"",($V$6-$V83)*$W$6+$W$6-$A83)</f>
        <v/>
      </c>
      <c r="X83" s="40" t="str">
        <f aca="false">IF(ISBLANK($A83),"",RANK($W83,$W$7:$W$306))</f>
        <v/>
      </c>
      <c r="Y83" s="40" t="n">
        <f aca="false">$A83</f>
        <v>0</v>
      </c>
      <c r="Z83" s="40" t="str">
        <f aca="false">IF($U83="",$N83,$U83)</f>
        <v/>
      </c>
      <c r="AA83" s="40" t="n">
        <f aca="false">IF($U83&lt;6,INDEX($AA$1:$AA$5,$Z83)*$Z$2,0)</f>
        <v>0</v>
      </c>
      <c r="AB83" s="139" t="str">
        <f aca="false">IF(ISBLANK($A83),"",5+4*(I83+IF(AA83=0,0,VLOOKUP($A83,'Final Round'!$A$14:$K$18,COLUMN('Final Round'!$G$1),FALSE())))+8*(H83+IF(AA83=0,0,IF(VLOOKUP($A83,'Final Round'!$A$14:$K$18,COLUMN('Final Round'!$J$1),FALSE())=1,1,0)))+$AA83)</f>
        <v/>
      </c>
    </row>
    <row r="84" customFormat="false" ht="12.75" hidden="false" customHeight="false" outlineLevel="0" collapsed="false">
      <c r="A84" s="140"/>
      <c r="B84" s="120"/>
      <c r="C84" s="120"/>
      <c r="D84" s="120"/>
      <c r="E84" s="121"/>
      <c r="F84" s="122" t="str">
        <f aca="false">IF(ISBLANK($A84),"",SUM(IF(ISNA(IF(VLOOKUP($A84,'Round 1'!$A$7:$J$306,COLUMN('Round 1'!$H$7),FALSE()),1,NA())),0,1),IF(ISNA(IF(VLOOKUP($A84,'Round 2'!$A$7:$J$306,COLUMN('Round 1'!$H$7),FALSE()),1,NA())),0,1),IF(ISNA(IF(VLOOKUP($A84,'Round 3'!$A$7:$J$306,COLUMN('Round 1'!$H$7),FALSE()),1,NA())),0,1),IF(ISNA(IF(VLOOKUP($A84,'Final Round'!$A$14:$K$18,1,FALSE()),1,NA())),0,1)))</f>
        <v/>
      </c>
      <c r="G84" s="123"/>
      <c r="H84" s="124" t="str">
        <f aca="false">IF(ISBLANK($A84),"",IF(ISERROR(VLOOKUP($A84,'Round 1'!$A$7:$I$306,COLUMN('Round 1'!$G$7),FALSE())),0,VLOOKUP($A84,'Round 1'!$A$7:$I$306,COLUMN('Round 1'!$G$7),FALSE()))+IF(ISERROR(VLOOKUP($A84,'Round 2'!$A$7:$I$306,COLUMN('Round 2'!$G$7),FALSE())),0,VLOOKUP($A84,'Round 2'!$A$7:$I$306,COLUMN('Round 2'!$G$7),FALSE()))+IF(ISERROR(VLOOKUP($A84,'Round 3'!$A$7:$I$306,COLUMN('Round 3'!$G$7),FALSE())),0,VLOOKUP($A84,'Round 3'!$A$7:$I$306,COLUMN('Round 3'!$G$7),FALSE())))</f>
        <v/>
      </c>
      <c r="I84" s="124" t="str">
        <f aca="false">IF(ISBLANK($A84),"",IF(ISERROR(VLOOKUP($A84,'Round 1'!$A$7:$I$306,COLUMN('Round 1'!$F$7),FALSE())),0,VLOOKUP($A84,'Round 1'!$A$7:$I$306,COLUMN('Round 1'!$F$7),FALSE()))+IF(ISERROR(VLOOKUP($A84,'Round 2'!$A$7:$I$306,COLUMN('Round 2'!$F$7),FALSE())),0,VLOOKUP($A84,'Round 2'!$A$7:$I$306,COLUMN('Round 2'!$F$7),FALSE()))+IF(ISERROR(VLOOKUP($A84,'Round 3'!$A$7:$I$306,COLUMN('Round 3'!$F$7),FALSE())),0,VLOOKUP($A84,'Round 3'!$A$7:$I$306,COLUMN('Round 3'!$F$7),FALSE())))</f>
        <v/>
      </c>
      <c r="J84" s="125" t="str">
        <f aca="false">IF(ISBLANK($A84),"",IF(ISERROR(VLOOKUP($A84,'Round 1'!$A$7:$I$306,COLUMN('Round 1'!$H$7),FALSE())),0,VLOOKUP($A84,'Round 1'!$A$7:$I$306,COLUMN('Round 1'!$H$7),FALSE()))+IF(ISERROR(VLOOKUP($A84,'Round 2'!$A$7:$I$306,COLUMN('Round 2'!$H$7),FALSE())),0,VLOOKUP($A84,'Round 2'!$A$7:$I$306,COLUMN('Round 2'!$H$7),FALSE()))+IF(ISERROR(VLOOKUP($A84,'Round 3'!$A$7:$I$306,COLUMN('Round 3'!$H$7),FALSE())),0,VLOOKUP($A84,'Round 3'!$A$7:$I$306,COLUMN('Round 3'!$H$7),FALSE())))</f>
        <v/>
      </c>
      <c r="K84" s="124" t="str">
        <f aca="false">IF(ISBLANK(A84),"",RANK(P84,$P$7:$P$306))</f>
        <v/>
      </c>
      <c r="L84" s="126" t="str">
        <f aca="false">IF(ISBLANK($G84),IF($K84&gt;5,"",IF(AND(ISNA(MATCH(K84+1,$K$7:$K$306,0)),$K84&lt;$A$4),"TIE","")),"DQ")</f>
        <v/>
      </c>
      <c r="M84" s="127"/>
      <c r="N84" s="128" t="str">
        <f aca="false">IF(ISBLANK($G84),$R84,"DQ")</f>
        <v/>
      </c>
      <c r="O84" s="40" t="str">
        <f aca="false">IF(ISBLANK(A84),"",$H84*$O$6+$I84)</f>
        <v/>
      </c>
      <c r="P84" s="40" t="str">
        <f aca="false">IF(ISBLANK(A84),"",$O84*10*$P$6+$J84)</f>
        <v/>
      </c>
      <c r="Q84" s="40" t="n">
        <f aca="false">IF(ISBLANK($G84),IF(ISBLANK($A84),-10,$P84*$Q$6+IF($M84&gt;0,$Q$6-1-$M84,0)),-1)</f>
        <v>-10</v>
      </c>
      <c r="R84" s="40" t="str">
        <f aca="false">IF(ISBLANK($A84),"",RANK($Q84,$Q$7:$Q$306))</f>
        <v/>
      </c>
      <c r="S84" s="40" t="str">
        <f aca="false">IF(ISNA(MATCH($R84+1,$R$7:$R$306,0)),IF($R84=MAX($A$7:$A$306),$R84,-1),$R84)</f>
        <v/>
      </c>
      <c r="T84" s="40" t="n">
        <f aca="false">$A84</f>
        <v>0</v>
      </c>
      <c r="U84" s="128" t="str">
        <f aca="false">IF(N('Final Round'!$J$14)&gt;0,IF(ISBLANK($A84),"",IF($N84&gt;5,$N84,VLOOKUP($A84,'Final Round'!$A$14:$K$18,COLUMN('Final Round'!$J$1),FALSE()))),"")</f>
        <v/>
      </c>
      <c r="V84" s="40" t="str">
        <f aca="false">IF(ISNUMBER($U84),$U84,$R84)</f>
        <v/>
      </c>
      <c r="W84" s="40" t="str">
        <f aca="false">IF(ISBLANK($A84),"",($V$6-$V84)*$W$6+$W$6-$A84)</f>
        <v/>
      </c>
      <c r="X84" s="40" t="str">
        <f aca="false">IF(ISBLANK($A84),"",RANK($W84,$W$7:$W$306))</f>
        <v/>
      </c>
      <c r="Y84" s="40" t="n">
        <f aca="false">$A84</f>
        <v>0</v>
      </c>
      <c r="Z84" s="40" t="str">
        <f aca="false">IF($U84="",$N84,$U84)</f>
        <v/>
      </c>
      <c r="AA84" s="40" t="n">
        <f aca="false">IF($U84&lt;6,INDEX($AA$1:$AA$5,$Z84)*$Z$2,0)</f>
        <v>0</v>
      </c>
      <c r="AB84" s="129" t="str">
        <f aca="false">IF(ISBLANK($A84),"",5+4*(I84+IF(AA84=0,0,VLOOKUP($A84,'Final Round'!$A$14:$K$18,COLUMN('Final Round'!$G$1),FALSE())))+8*(H84+IF(AA84=0,0,IF(VLOOKUP($A84,'Final Round'!$A$14:$K$18,COLUMN('Final Round'!$J$1),FALSE())=1,1,0)))+$AA84)</f>
        <v/>
      </c>
    </row>
    <row r="85" customFormat="false" ht="12.75" hidden="false" customHeight="false" outlineLevel="0" collapsed="false">
      <c r="A85" s="144"/>
      <c r="B85" s="130"/>
      <c r="C85" s="130"/>
      <c r="D85" s="130"/>
      <c r="E85" s="131"/>
      <c r="F85" s="132" t="str">
        <f aca="false">IF(ISBLANK($A85),"",SUM(IF(ISNA(IF(VLOOKUP($A85,'Round 1'!$A$7:$J$306,COLUMN('Round 1'!$H$7),FALSE()),1,NA())),0,1),IF(ISNA(IF(VLOOKUP($A85,'Round 2'!$A$7:$J$306,COLUMN('Round 1'!$H$7),FALSE()),1,NA())),0,1),IF(ISNA(IF(VLOOKUP($A85,'Round 3'!$A$7:$J$306,COLUMN('Round 1'!$H$7),FALSE()),1,NA())),0,1),IF(ISNA(IF(VLOOKUP($A85,'Final Round'!$A$14:$K$18,1,FALSE()),1,NA())),0,1)))</f>
        <v/>
      </c>
      <c r="G85" s="133"/>
      <c r="H85" s="134" t="str">
        <f aca="false">IF(ISBLANK($A85),"",IF(ISERROR(VLOOKUP($A85,'Round 1'!$A$7:$I$306,COLUMN('Round 1'!$G$7),FALSE())),0,VLOOKUP($A85,'Round 1'!$A$7:$I$306,COLUMN('Round 1'!$G$7),FALSE()))+IF(ISERROR(VLOOKUP($A85,'Round 2'!$A$7:$I$306,COLUMN('Round 2'!$G$7),FALSE())),0,VLOOKUP($A85,'Round 2'!$A$7:$I$306,COLUMN('Round 2'!$G$7),FALSE()))+IF(ISERROR(VLOOKUP($A85,'Round 3'!$A$7:$I$306,COLUMN('Round 3'!$G$7),FALSE())),0,VLOOKUP($A85,'Round 3'!$A$7:$I$306,COLUMN('Round 3'!$G$7),FALSE())))</f>
        <v/>
      </c>
      <c r="I85" s="134" t="str">
        <f aca="false">IF(ISBLANK($A85),"",IF(ISERROR(VLOOKUP($A85,'Round 1'!$A$7:$I$306,COLUMN('Round 1'!$F$7),FALSE())),0,VLOOKUP($A85,'Round 1'!$A$7:$I$306,COLUMN('Round 1'!$F$7),FALSE()))+IF(ISERROR(VLOOKUP($A85,'Round 2'!$A$7:$I$306,COLUMN('Round 2'!$F$7),FALSE())),0,VLOOKUP($A85,'Round 2'!$A$7:$I$306,COLUMN('Round 2'!$F$7),FALSE()))+IF(ISERROR(VLOOKUP($A85,'Round 3'!$A$7:$I$306,COLUMN('Round 3'!$F$7),FALSE())),0,VLOOKUP($A85,'Round 3'!$A$7:$I$306,COLUMN('Round 3'!$F$7),FALSE())))</f>
        <v/>
      </c>
      <c r="J85" s="135" t="str">
        <f aca="false">IF(ISBLANK($A85),"",IF(ISERROR(VLOOKUP($A85,'Round 1'!$A$7:$I$306,COLUMN('Round 1'!$H$7),FALSE())),0,VLOOKUP($A85,'Round 1'!$A$7:$I$306,COLUMN('Round 1'!$H$7),FALSE()))+IF(ISERROR(VLOOKUP($A85,'Round 2'!$A$7:$I$306,COLUMN('Round 2'!$H$7),FALSE())),0,VLOOKUP($A85,'Round 2'!$A$7:$I$306,COLUMN('Round 2'!$H$7),FALSE()))+IF(ISERROR(VLOOKUP($A85,'Round 3'!$A$7:$I$306,COLUMN('Round 3'!$H$7),FALSE())),0,VLOOKUP($A85,'Round 3'!$A$7:$I$306,COLUMN('Round 3'!$H$7),FALSE())))</f>
        <v/>
      </c>
      <c r="K85" s="134" t="str">
        <f aca="false">IF(ISBLANK(A85),"",RANK(P85,$P$7:$P$306))</f>
        <v/>
      </c>
      <c r="L85" s="136" t="str">
        <f aca="false">IF(ISBLANK($G85),IF($K85&gt;5,"",IF(AND(ISNA(MATCH(K85+1,$K$7:$K$306,0)),$K85&lt;$A$4),"TIE","")),"DQ")</f>
        <v/>
      </c>
      <c r="M85" s="137"/>
      <c r="N85" s="138" t="str">
        <f aca="false">IF(ISBLANK($G85),$R85,"DQ")</f>
        <v/>
      </c>
      <c r="O85" s="40" t="str">
        <f aca="false">IF(ISBLANK(A85),"",$H85*$O$6+$I85)</f>
        <v/>
      </c>
      <c r="P85" s="40" t="str">
        <f aca="false">IF(ISBLANK(A85),"",$O85*10*$P$6+$J85)</f>
        <v/>
      </c>
      <c r="Q85" s="40" t="n">
        <f aca="false">IF(ISBLANK($G85),IF(ISBLANK($A85),-10,$P85*$Q$6+IF($M85&gt;0,$Q$6-1-$M85,0)),-1)</f>
        <v>-10</v>
      </c>
      <c r="R85" s="40" t="str">
        <f aca="false">IF(ISBLANK($A85),"",RANK($Q85,$Q$7:$Q$306))</f>
        <v/>
      </c>
      <c r="S85" s="40" t="str">
        <f aca="false">IF(ISNA(MATCH($R85+1,$R$7:$R$306,0)),IF($R85=MAX($A$7:$A$306),$R85,-1),$R85)</f>
        <v/>
      </c>
      <c r="T85" s="40" t="n">
        <f aca="false">$A85</f>
        <v>0</v>
      </c>
      <c r="U85" s="138" t="str">
        <f aca="false">IF(N('Final Round'!$J$14)&gt;0,IF(ISBLANK($A85),"",IF($N85&gt;5,$N85,VLOOKUP($A85,'Final Round'!$A$14:$K$18,COLUMN('Final Round'!$J$1),FALSE()))),"")</f>
        <v/>
      </c>
      <c r="V85" s="40" t="str">
        <f aca="false">IF(ISNUMBER($U85),$U85,$R85)</f>
        <v/>
      </c>
      <c r="W85" s="40" t="str">
        <f aca="false">IF(ISBLANK($A85),"",($V$6-$V85)*$W$6+$W$6-$A85)</f>
        <v/>
      </c>
      <c r="X85" s="40" t="str">
        <f aca="false">IF(ISBLANK($A85),"",RANK($W85,$W$7:$W$306))</f>
        <v/>
      </c>
      <c r="Y85" s="40" t="n">
        <f aca="false">$A85</f>
        <v>0</v>
      </c>
      <c r="Z85" s="40" t="str">
        <f aca="false">IF($U85="",$N85,$U85)</f>
        <v/>
      </c>
      <c r="AA85" s="40" t="n">
        <f aca="false">IF($U85&lt;6,INDEX($AA$1:$AA$5,$Z85)*$Z$2,0)</f>
        <v>0</v>
      </c>
      <c r="AB85" s="139" t="str">
        <f aca="false">IF(ISBLANK($A85),"",5+4*(I85+IF(AA85=0,0,VLOOKUP($A85,'Final Round'!$A$14:$K$18,COLUMN('Final Round'!$G$1),FALSE())))+8*(H85+IF(AA85=0,0,IF(VLOOKUP($A85,'Final Round'!$A$14:$K$18,COLUMN('Final Round'!$J$1),FALSE())=1,1,0)))+$AA85)</f>
        <v/>
      </c>
    </row>
    <row r="86" customFormat="false" ht="12.75" hidden="false" customHeight="false" outlineLevel="0" collapsed="false">
      <c r="A86" s="140"/>
      <c r="B86" s="120"/>
      <c r="C86" s="120"/>
      <c r="D86" s="120"/>
      <c r="E86" s="121"/>
      <c r="F86" s="122" t="str">
        <f aca="false">IF(ISBLANK($A86),"",SUM(IF(ISNA(IF(VLOOKUP($A86,'Round 1'!$A$7:$J$306,COLUMN('Round 1'!$H$7),FALSE()),1,NA())),0,1),IF(ISNA(IF(VLOOKUP($A86,'Round 2'!$A$7:$J$306,COLUMN('Round 1'!$H$7),FALSE()),1,NA())),0,1),IF(ISNA(IF(VLOOKUP($A86,'Round 3'!$A$7:$J$306,COLUMN('Round 1'!$H$7),FALSE()),1,NA())),0,1),IF(ISNA(IF(VLOOKUP($A86,'Final Round'!$A$14:$K$18,1,FALSE()),1,NA())),0,1)))</f>
        <v/>
      </c>
      <c r="G86" s="123"/>
      <c r="H86" s="124" t="str">
        <f aca="false">IF(ISBLANK($A86),"",IF(ISERROR(VLOOKUP($A86,'Round 1'!$A$7:$I$306,COLUMN('Round 1'!$G$7),FALSE())),0,VLOOKUP($A86,'Round 1'!$A$7:$I$306,COLUMN('Round 1'!$G$7),FALSE()))+IF(ISERROR(VLOOKUP($A86,'Round 2'!$A$7:$I$306,COLUMN('Round 2'!$G$7),FALSE())),0,VLOOKUP($A86,'Round 2'!$A$7:$I$306,COLUMN('Round 2'!$G$7),FALSE()))+IF(ISERROR(VLOOKUP($A86,'Round 3'!$A$7:$I$306,COLUMN('Round 3'!$G$7),FALSE())),0,VLOOKUP($A86,'Round 3'!$A$7:$I$306,COLUMN('Round 3'!$G$7),FALSE())))</f>
        <v/>
      </c>
      <c r="I86" s="124" t="str">
        <f aca="false">IF(ISBLANK($A86),"",IF(ISERROR(VLOOKUP($A86,'Round 1'!$A$7:$I$306,COLUMN('Round 1'!$F$7),FALSE())),0,VLOOKUP($A86,'Round 1'!$A$7:$I$306,COLUMN('Round 1'!$F$7),FALSE()))+IF(ISERROR(VLOOKUP($A86,'Round 2'!$A$7:$I$306,COLUMN('Round 2'!$F$7),FALSE())),0,VLOOKUP($A86,'Round 2'!$A$7:$I$306,COLUMN('Round 2'!$F$7),FALSE()))+IF(ISERROR(VLOOKUP($A86,'Round 3'!$A$7:$I$306,COLUMN('Round 3'!$F$7),FALSE())),0,VLOOKUP($A86,'Round 3'!$A$7:$I$306,COLUMN('Round 3'!$F$7),FALSE())))</f>
        <v/>
      </c>
      <c r="J86" s="125" t="str">
        <f aca="false">IF(ISBLANK($A86),"",IF(ISERROR(VLOOKUP($A86,'Round 1'!$A$7:$I$306,COLUMN('Round 1'!$H$7),FALSE())),0,VLOOKUP($A86,'Round 1'!$A$7:$I$306,COLUMN('Round 1'!$H$7),FALSE()))+IF(ISERROR(VLOOKUP($A86,'Round 2'!$A$7:$I$306,COLUMN('Round 2'!$H$7),FALSE())),0,VLOOKUP($A86,'Round 2'!$A$7:$I$306,COLUMN('Round 2'!$H$7),FALSE()))+IF(ISERROR(VLOOKUP($A86,'Round 3'!$A$7:$I$306,COLUMN('Round 3'!$H$7),FALSE())),0,VLOOKUP($A86,'Round 3'!$A$7:$I$306,COLUMN('Round 3'!$H$7),FALSE())))</f>
        <v/>
      </c>
      <c r="K86" s="124" t="str">
        <f aca="false">IF(ISBLANK(A86),"",RANK(P86,$P$7:$P$306))</f>
        <v/>
      </c>
      <c r="L86" s="126" t="str">
        <f aca="false">IF(ISBLANK($G86),IF($K86&gt;5,"",IF(AND(ISNA(MATCH(K86+1,$K$7:$K$306,0)),$K86&lt;$A$4),"TIE","")),"DQ")</f>
        <v/>
      </c>
      <c r="M86" s="127"/>
      <c r="N86" s="128" t="str">
        <f aca="false">IF(ISBLANK($G86),$R86,"DQ")</f>
        <v/>
      </c>
      <c r="O86" s="40" t="str">
        <f aca="false">IF(ISBLANK(A86),"",$H86*$O$6+$I86)</f>
        <v/>
      </c>
      <c r="P86" s="40" t="str">
        <f aca="false">IF(ISBLANK(A86),"",$O86*10*$P$6+$J86)</f>
        <v/>
      </c>
      <c r="Q86" s="40" t="n">
        <f aca="false">IF(ISBLANK($G86),IF(ISBLANK($A86),-10,$P86*$Q$6+IF($M86&gt;0,$Q$6-1-$M86,0)),-1)</f>
        <v>-10</v>
      </c>
      <c r="R86" s="40" t="str">
        <f aca="false">IF(ISBLANK($A86),"",RANK($Q86,$Q$7:$Q$306))</f>
        <v/>
      </c>
      <c r="S86" s="40" t="str">
        <f aca="false">IF(ISNA(MATCH($R86+1,$R$7:$R$306,0)),IF($R86=MAX($A$7:$A$306),$R86,-1),$R86)</f>
        <v/>
      </c>
      <c r="T86" s="40" t="n">
        <f aca="false">$A86</f>
        <v>0</v>
      </c>
      <c r="U86" s="128" t="str">
        <f aca="false">IF(N('Final Round'!$J$14)&gt;0,IF(ISBLANK($A86),"",IF($N86&gt;5,$N86,VLOOKUP($A86,'Final Round'!$A$14:$K$18,COLUMN('Final Round'!$J$1),FALSE()))),"")</f>
        <v/>
      </c>
      <c r="V86" s="40" t="str">
        <f aca="false">IF(ISNUMBER($U86),$U86,$R86)</f>
        <v/>
      </c>
      <c r="W86" s="40" t="str">
        <f aca="false">IF(ISBLANK($A86),"",($V$6-$V86)*$W$6+$W$6-$A86)</f>
        <v/>
      </c>
      <c r="X86" s="40" t="str">
        <f aca="false">IF(ISBLANK($A86),"",RANK($W86,$W$7:$W$306))</f>
        <v/>
      </c>
      <c r="Y86" s="40" t="n">
        <f aca="false">$A86</f>
        <v>0</v>
      </c>
      <c r="Z86" s="40" t="str">
        <f aca="false">IF($U86="",$N86,$U86)</f>
        <v/>
      </c>
      <c r="AA86" s="40" t="n">
        <f aca="false">IF($U86&lt;6,INDEX($AA$1:$AA$5,$Z86)*$Z$2,0)</f>
        <v>0</v>
      </c>
      <c r="AB86" s="129" t="str">
        <f aca="false">IF(ISBLANK($A86),"",5+4*(I86+IF(AA86=0,0,VLOOKUP($A86,'Final Round'!$A$14:$K$18,COLUMN('Final Round'!$G$1),FALSE())))+8*(H86+IF(AA86=0,0,IF(VLOOKUP($A86,'Final Round'!$A$14:$K$18,COLUMN('Final Round'!$J$1),FALSE())=1,1,0)))+$AA86)</f>
        <v/>
      </c>
    </row>
    <row r="87" customFormat="false" ht="12.75" hidden="false" customHeight="false" outlineLevel="0" collapsed="false">
      <c r="A87" s="144"/>
      <c r="B87" s="130"/>
      <c r="C87" s="130"/>
      <c r="D87" s="130"/>
      <c r="E87" s="131"/>
      <c r="F87" s="132" t="str">
        <f aca="false">IF(ISBLANK($A87),"",SUM(IF(ISNA(IF(VLOOKUP($A87,'Round 1'!$A$7:$J$306,COLUMN('Round 1'!$H$7),FALSE()),1,NA())),0,1),IF(ISNA(IF(VLOOKUP($A87,'Round 2'!$A$7:$J$306,COLUMN('Round 1'!$H$7),FALSE()),1,NA())),0,1),IF(ISNA(IF(VLOOKUP($A87,'Round 3'!$A$7:$J$306,COLUMN('Round 1'!$H$7),FALSE()),1,NA())),0,1),IF(ISNA(IF(VLOOKUP($A87,'Final Round'!$A$14:$K$18,1,FALSE()),1,NA())),0,1)))</f>
        <v/>
      </c>
      <c r="G87" s="133"/>
      <c r="H87" s="134" t="str">
        <f aca="false">IF(ISBLANK($A87),"",IF(ISERROR(VLOOKUP($A87,'Round 1'!$A$7:$I$306,COLUMN('Round 1'!$G$7),FALSE())),0,VLOOKUP($A87,'Round 1'!$A$7:$I$306,COLUMN('Round 1'!$G$7),FALSE()))+IF(ISERROR(VLOOKUP($A87,'Round 2'!$A$7:$I$306,COLUMN('Round 2'!$G$7),FALSE())),0,VLOOKUP($A87,'Round 2'!$A$7:$I$306,COLUMN('Round 2'!$G$7),FALSE()))+IF(ISERROR(VLOOKUP($A87,'Round 3'!$A$7:$I$306,COLUMN('Round 3'!$G$7),FALSE())),0,VLOOKUP($A87,'Round 3'!$A$7:$I$306,COLUMN('Round 3'!$G$7),FALSE())))</f>
        <v/>
      </c>
      <c r="I87" s="134" t="str">
        <f aca="false">IF(ISBLANK($A87),"",IF(ISERROR(VLOOKUP($A87,'Round 1'!$A$7:$I$306,COLUMN('Round 1'!$F$7),FALSE())),0,VLOOKUP($A87,'Round 1'!$A$7:$I$306,COLUMN('Round 1'!$F$7),FALSE()))+IF(ISERROR(VLOOKUP($A87,'Round 2'!$A$7:$I$306,COLUMN('Round 2'!$F$7),FALSE())),0,VLOOKUP($A87,'Round 2'!$A$7:$I$306,COLUMN('Round 2'!$F$7),FALSE()))+IF(ISERROR(VLOOKUP($A87,'Round 3'!$A$7:$I$306,COLUMN('Round 3'!$F$7),FALSE())),0,VLOOKUP($A87,'Round 3'!$A$7:$I$306,COLUMN('Round 3'!$F$7),FALSE())))</f>
        <v/>
      </c>
      <c r="J87" s="135" t="str">
        <f aca="false">IF(ISBLANK($A87),"",IF(ISERROR(VLOOKUP($A87,'Round 1'!$A$7:$I$306,COLUMN('Round 1'!$H$7),FALSE())),0,VLOOKUP($A87,'Round 1'!$A$7:$I$306,COLUMN('Round 1'!$H$7),FALSE()))+IF(ISERROR(VLOOKUP($A87,'Round 2'!$A$7:$I$306,COLUMN('Round 2'!$H$7),FALSE())),0,VLOOKUP($A87,'Round 2'!$A$7:$I$306,COLUMN('Round 2'!$H$7),FALSE()))+IF(ISERROR(VLOOKUP($A87,'Round 3'!$A$7:$I$306,COLUMN('Round 3'!$H$7),FALSE())),0,VLOOKUP($A87,'Round 3'!$A$7:$I$306,COLUMN('Round 3'!$H$7),FALSE())))</f>
        <v/>
      </c>
      <c r="K87" s="134" t="str">
        <f aca="false">IF(ISBLANK(A87),"",RANK(P87,$P$7:$P$306))</f>
        <v/>
      </c>
      <c r="L87" s="136" t="str">
        <f aca="false">IF(ISBLANK($G87),IF($K87&gt;5,"",IF(AND(ISNA(MATCH(K87+1,$K$7:$K$306,0)),$K87&lt;$A$4),"TIE","")),"DQ")</f>
        <v/>
      </c>
      <c r="M87" s="137"/>
      <c r="N87" s="138" t="str">
        <f aca="false">IF(ISBLANK($G87),$R87,"DQ")</f>
        <v/>
      </c>
      <c r="O87" s="40" t="str">
        <f aca="false">IF(ISBLANK(A87),"",$H87*$O$6+$I87)</f>
        <v/>
      </c>
      <c r="P87" s="40" t="str">
        <f aca="false">IF(ISBLANK(A87),"",$O87*10*$P$6+$J87)</f>
        <v/>
      </c>
      <c r="Q87" s="40" t="n">
        <f aca="false">IF(ISBLANK($G87),IF(ISBLANK($A87),-10,$P87*$Q$6+IF($M87&gt;0,$Q$6-1-$M87,0)),-1)</f>
        <v>-10</v>
      </c>
      <c r="R87" s="40" t="str">
        <f aca="false">IF(ISBLANK($A87),"",RANK($Q87,$Q$7:$Q$306))</f>
        <v/>
      </c>
      <c r="S87" s="40" t="str">
        <f aca="false">IF(ISNA(MATCH($R87+1,$R$7:$R$306,0)),IF($R87=MAX($A$7:$A$306),$R87,-1),$R87)</f>
        <v/>
      </c>
      <c r="T87" s="40" t="n">
        <f aca="false">$A87</f>
        <v>0</v>
      </c>
      <c r="U87" s="138" t="str">
        <f aca="false">IF(N('Final Round'!$J$14)&gt;0,IF(ISBLANK($A87),"",IF($N87&gt;5,$N87,VLOOKUP($A87,'Final Round'!$A$14:$K$18,COLUMN('Final Round'!$J$1),FALSE()))),"")</f>
        <v/>
      </c>
      <c r="V87" s="40" t="str">
        <f aca="false">IF(ISNUMBER($U87),$U87,$R87)</f>
        <v/>
      </c>
      <c r="W87" s="40" t="str">
        <f aca="false">IF(ISBLANK($A87),"",($V$6-$V87)*$W$6+$W$6-$A87)</f>
        <v/>
      </c>
      <c r="X87" s="40" t="str">
        <f aca="false">IF(ISBLANK($A87),"",RANK($W87,$W$7:$W$306))</f>
        <v/>
      </c>
      <c r="Y87" s="40" t="n">
        <f aca="false">$A87</f>
        <v>0</v>
      </c>
      <c r="Z87" s="40" t="str">
        <f aca="false">IF($U87="",$N87,$U87)</f>
        <v/>
      </c>
      <c r="AA87" s="40" t="n">
        <f aca="false">IF($U87&lt;6,INDEX($AA$1:$AA$5,$Z87)*$Z$2,0)</f>
        <v>0</v>
      </c>
      <c r="AB87" s="139" t="str">
        <f aca="false">IF(ISBLANK($A87),"",5+4*(I87+IF(AA87=0,0,VLOOKUP($A87,'Final Round'!$A$14:$K$18,COLUMN('Final Round'!$G$1),FALSE())))+8*(H87+IF(AA87=0,0,IF(VLOOKUP($A87,'Final Round'!$A$14:$K$18,COLUMN('Final Round'!$J$1),FALSE())=1,1,0)))+$AA87)</f>
        <v/>
      </c>
    </row>
    <row r="88" customFormat="false" ht="12.75" hidden="false" customHeight="false" outlineLevel="0" collapsed="false">
      <c r="A88" s="140"/>
      <c r="B88" s="120"/>
      <c r="C88" s="120"/>
      <c r="D88" s="120"/>
      <c r="E88" s="121"/>
      <c r="F88" s="122" t="str">
        <f aca="false">IF(ISBLANK($A88),"",SUM(IF(ISNA(IF(VLOOKUP($A88,'Round 1'!$A$7:$J$306,COLUMN('Round 1'!$H$7),FALSE()),1,NA())),0,1),IF(ISNA(IF(VLOOKUP($A88,'Round 2'!$A$7:$J$306,COLUMN('Round 1'!$H$7),FALSE()),1,NA())),0,1),IF(ISNA(IF(VLOOKUP($A88,'Round 3'!$A$7:$J$306,COLUMN('Round 1'!$H$7),FALSE()),1,NA())),0,1),IF(ISNA(IF(VLOOKUP($A88,'Final Round'!$A$14:$K$18,1,FALSE()),1,NA())),0,1)))</f>
        <v/>
      </c>
      <c r="G88" s="123"/>
      <c r="H88" s="124" t="str">
        <f aca="false">IF(ISBLANK($A88),"",IF(ISERROR(VLOOKUP($A88,'Round 1'!$A$7:$I$306,COLUMN('Round 1'!$G$7),FALSE())),0,VLOOKUP($A88,'Round 1'!$A$7:$I$306,COLUMN('Round 1'!$G$7),FALSE()))+IF(ISERROR(VLOOKUP($A88,'Round 2'!$A$7:$I$306,COLUMN('Round 2'!$G$7),FALSE())),0,VLOOKUP($A88,'Round 2'!$A$7:$I$306,COLUMN('Round 2'!$G$7),FALSE()))+IF(ISERROR(VLOOKUP($A88,'Round 3'!$A$7:$I$306,COLUMN('Round 3'!$G$7),FALSE())),0,VLOOKUP($A88,'Round 3'!$A$7:$I$306,COLUMN('Round 3'!$G$7),FALSE())))</f>
        <v/>
      </c>
      <c r="I88" s="124" t="str">
        <f aca="false">IF(ISBLANK($A88),"",IF(ISERROR(VLOOKUP($A88,'Round 1'!$A$7:$I$306,COLUMN('Round 1'!$F$7),FALSE())),0,VLOOKUP($A88,'Round 1'!$A$7:$I$306,COLUMN('Round 1'!$F$7),FALSE()))+IF(ISERROR(VLOOKUP($A88,'Round 2'!$A$7:$I$306,COLUMN('Round 2'!$F$7),FALSE())),0,VLOOKUP($A88,'Round 2'!$A$7:$I$306,COLUMN('Round 2'!$F$7),FALSE()))+IF(ISERROR(VLOOKUP($A88,'Round 3'!$A$7:$I$306,COLUMN('Round 3'!$F$7),FALSE())),0,VLOOKUP($A88,'Round 3'!$A$7:$I$306,COLUMN('Round 3'!$F$7),FALSE())))</f>
        <v/>
      </c>
      <c r="J88" s="125" t="str">
        <f aca="false">IF(ISBLANK($A88),"",IF(ISERROR(VLOOKUP($A88,'Round 1'!$A$7:$I$306,COLUMN('Round 1'!$H$7),FALSE())),0,VLOOKUP($A88,'Round 1'!$A$7:$I$306,COLUMN('Round 1'!$H$7),FALSE()))+IF(ISERROR(VLOOKUP($A88,'Round 2'!$A$7:$I$306,COLUMN('Round 2'!$H$7),FALSE())),0,VLOOKUP($A88,'Round 2'!$A$7:$I$306,COLUMN('Round 2'!$H$7),FALSE()))+IF(ISERROR(VLOOKUP($A88,'Round 3'!$A$7:$I$306,COLUMN('Round 3'!$H$7),FALSE())),0,VLOOKUP($A88,'Round 3'!$A$7:$I$306,COLUMN('Round 3'!$H$7),FALSE())))</f>
        <v/>
      </c>
      <c r="K88" s="124" t="str">
        <f aca="false">IF(ISBLANK(A88),"",RANK(P88,$P$7:$P$306))</f>
        <v/>
      </c>
      <c r="L88" s="126" t="str">
        <f aca="false">IF(ISBLANK($G88),IF($K88&gt;5,"",IF(AND(ISNA(MATCH(K88+1,$K$7:$K$306,0)),$K88&lt;$A$4),"TIE","")),"DQ")</f>
        <v/>
      </c>
      <c r="M88" s="127"/>
      <c r="N88" s="128" t="str">
        <f aca="false">IF(ISBLANK($G88),$R88,"DQ")</f>
        <v/>
      </c>
      <c r="O88" s="40" t="str">
        <f aca="false">IF(ISBLANK(A88),"",$H88*$O$6+$I88)</f>
        <v/>
      </c>
      <c r="P88" s="40" t="str">
        <f aca="false">IF(ISBLANK(A88),"",$O88*10*$P$6+$J88)</f>
        <v/>
      </c>
      <c r="Q88" s="40" t="n">
        <f aca="false">IF(ISBLANK($G88),IF(ISBLANK($A88),-10,$P88*$Q$6+IF($M88&gt;0,$Q$6-1-$M88,0)),-1)</f>
        <v>-10</v>
      </c>
      <c r="R88" s="40" t="str">
        <f aca="false">IF(ISBLANK($A88),"",RANK($Q88,$Q$7:$Q$306))</f>
        <v/>
      </c>
      <c r="S88" s="40" t="str">
        <f aca="false">IF(ISNA(MATCH($R88+1,$R$7:$R$306,0)),IF($R88=MAX($A$7:$A$306),$R88,-1),$R88)</f>
        <v/>
      </c>
      <c r="T88" s="40" t="n">
        <f aca="false">$A88</f>
        <v>0</v>
      </c>
      <c r="U88" s="128" t="str">
        <f aca="false">IF(N('Final Round'!$J$14)&gt;0,IF(ISBLANK($A88),"",IF($N88&gt;5,$N88,VLOOKUP($A88,'Final Round'!$A$14:$K$18,COLUMN('Final Round'!$J$1),FALSE()))),"")</f>
        <v/>
      </c>
      <c r="V88" s="40" t="str">
        <f aca="false">IF(ISNUMBER($U88),$U88,$R88)</f>
        <v/>
      </c>
      <c r="W88" s="40" t="str">
        <f aca="false">IF(ISBLANK($A88),"",($V$6-$V88)*$W$6+$W$6-$A88)</f>
        <v/>
      </c>
      <c r="X88" s="40" t="str">
        <f aca="false">IF(ISBLANK($A88),"",RANK($W88,$W$7:$W$306))</f>
        <v/>
      </c>
      <c r="Y88" s="40" t="n">
        <f aca="false">$A88</f>
        <v>0</v>
      </c>
      <c r="Z88" s="40" t="str">
        <f aca="false">IF($U88="",$N88,$U88)</f>
        <v/>
      </c>
      <c r="AA88" s="40" t="n">
        <f aca="false">IF($U88&lt;6,INDEX($AA$1:$AA$5,$Z88)*$Z$2,0)</f>
        <v>0</v>
      </c>
      <c r="AB88" s="129" t="str">
        <f aca="false">IF(ISBLANK($A88),"",5+4*(I88+IF(AA88=0,0,VLOOKUP($A88,'Final Round'!$A$14:$K$18,COLUMN('Final Round'!$G$1),FALSE())))+8*(H88+IF(AA88=0,0,IF(VLOOKUP($A88,'Final Round'!$A$14:$K$18,COLUMN('Final Round'!$J$1),FALSE())=1,1,0)))+$AA88)</f>
        <v/>
      </c>
    </row>
    <row r="89" customFormat="false" ht="12.75" hidden="false" customHeight="false" outlineLevel="0" collapsed="false">
      <c r="A89" s="144"/>
      <c r="B89" s="130"/>
      <c r="C89" s="130"/>
      <c r="D89" s="130"/>
      <c r="E89" s="131"/>
      <c r="F89" s="132" t="str">
        <f aca="false">IF(ISBLANK($A89),"",SUM(IF(ISNA(IF(VLOOKUP($A89,'Round 1'!$A$7:$J$306,COLUMN('Round 1'!$H$7),FALSE()),1,NA())),0,1),IF(ISNA(IF(VLOOKUP($A89,'Round 2'!$A$7:$J$306,COLUMN('Round 1'!$H$7),FALSE()),1,NA())),0,1),IF(ISNA(IF(VLOOKUP($A89,'Round 3'!$A$7:$J$306,COLUMN('Round 1'!$H$7),FALSE()),1,NA())),0,1),IF(ISNA(IF(VLOOKUP($A89,'Final Round'!$A$14:$K$18,1,FALSE()),1,NA())),0,1)))</f>
        <v/>
      </c>
      <c r="G89" s="133"/>
      <c r="H89" s="134" t="str">
        <f aca="false">IF(ISBLANK($A89),"",IF(ISERROR(VLOOKUP($A89,'Round 1'!$A$7:$I$306,COLUMN('Round 1'!$G$7),FALSE())),0,VLOOKUP($A89,'Round 1'!$A$7:$I$306,COLUMN('Round 1'!$G$7),FALSE()))+IF(ISERROR(VLOOKUP($A89,'Round 2'!$A$7:$I$306,COLUMN('Round 2'!$G$7),FALSE())),0,VLOOKUP($A89,'Round 2'!$A$7:$I$306,COLUMN('Round 2'!$G$7),FALSE()))+IF(ISERROR(VLOOKUP($A89,'Round 3'!$A$7:$I$306,COLUMN('Round 3'!$G$7),FALSE())),0,VLOOKUP($A89,'Round 3'!$A$7:$I$306,COLUMN('Round 3'!$G$7),FALSE())))</f>
        <v/>
      </c>
      <c r="I89" s="134" t="str">
        <f aca="false">IF(ISBLANK($A89),"",IF(ISERROR(VLOOKUP($A89,'Round 1'!$A$7:$I$306,COLUMN('Round 1'!$F$7),FALSE())),0,VLOOKUP($A89,'Round 1'!$A$7:$I$306,COLUMN('Round 1'!$F$7),FALSE()))+IF(ISERROR(VLOOKUP($A89,'Round 2'!$A$7:$I$306,COLUMN('Round 2'!$F$7),FALSE())),0,VLOOKUP($A89,'Round 2'!$A$7:$I$306,COLUMN('Round 2'!$F$7),FALSE()))+IF(ISERROR(VLOOKUP($A89,'Round 3'!$A$7:$I$306,COLUMN('Round 3'!$F$7),FALSE())),0,VLOOKUP($A89,'Round 3'!$A$7:$I$306,COLUMN('Round 3'!$F$7),FALSE())))</f>
        <v/>
      </c>
      <c r="J89" s="135" t="str">
        <f aca="false">IF(ISBLANK($A89),"",IF(ISERROR(VLOOKUP($A89,'Round 1'!$A$7:$I$306,COLUMN('Round 1'!$H$7),FALSE())),0,VLOOKUP($A89,'Round 1'!$A$7:$I$306,COLUMN('Round 1'!$H$7),FALSE()))+IF(ISERROR(VLOOKUP($A89,'Round 2'!$A$7:$I$306,COLUMN('Round 2'!$H$7),FALSE())),0,VLOOKUP($A89,'Round 2'!$A$7:$I$306,COLUMN('Round 2'!$H$7),FALSE()))+IF(ISERROR(VLOOKUP($A89,'Round 3'!$A$7:$I$306,COLUMN('Round 3'!$H$7),FALSE())),0,VLOOKUP($A89,'Round 3'!$A$7:$I$306,COLUMN('Round 3'!$H$7),FALSE())))</f>
        <v/>
      </c>
      <c r="K89" s="134" t="str">
        <f aca="false">IF(ISBLANK(A89),"",RANK(P89,$P$7:$P$306))</f>
        <v/>
      </c>
      <c r="L89" s="136" t="str">
        <f aca="false">IF(ISBLANK($G89),IF($K89&gt;5,"",IF(AND(ISNA(MATCH(K89+1,$K$7:$K$306,0)),$K89&lt;$A$4),"TIE","")),"DQ")</f>
        <v/>
      </c>
      <c r="M89" s="137"/>
      <c r="N89" s="138" t="str">
        <f aca="false">IF(ISBLANK($G89),$R89,"DQ")</f>
        <v/>
      </c>
      <c r="O89" s="40" t="str">
        <f aca="false">IF(ISBLANK(A89),"",$H89*$O$6+$I89)</f>
        <v/>
      </c>
      <c r="P89" s="40" t="str">
        <f aca="false">IF(ISBLANK(A89),"",$O89*10*$P$6+$J89)</f>
        <v/>
      </c>
      <c r="Q89" s="40" t="n">
        <f aca="false">IF(ISBLANK($G89),IF(ISBLANK($A89),-10,$P89*$Q$6+IF($M89&gt;0,$Q$6-1-$M89,0)),-1)</f>
        <v>-10</v>
      </c>
      <c r="R89" s="40" t="str">
        <f aca="false">IF(ISBLANK($A89),"",RANK($Q89,$Q$7:$Q$306))</f>
        <v/>
      </c>
      <c r="S89" s="40" t="str">
        <f aca="false">IF(ISNA(MATCH($R89+1,$R$7:$R$306,0)),IF($R89=MAX($A$7:$A$306),$R89,-1),$R89)</f>
        <v/>
      </c>
      <c r="T89" s="40" t="n">
        <f aca="false">$A89</f>
        <v>0</v>
      </c>
      <c r="U89" s="138" t="str">
        <f aca="false">IF(N('Final Round'!$J$14)&gt;0,IF(ISBLANK($A89),"",IF($N89&gt;5,$N89,VLOOKUP($A89,'Final Round'!$A$14:$K$18,COLUMN('Final Round'!$J$1),FALSE()))),"")</f>
        <v/>
      </c>
      <c r="V89" s="40" t="str">
        <f aca="false">IF(ISNUMBER($U89),$U89,$R89)</f>
        <v/>
      </c>
      <c r="W89" s="40" t="str">
        <f aca="false">IF(ISBLANK($A89),"",($V$6-$V89)*$W$6+$W$6-$A89)</f>
        <v/>
      </c>
      <c r="X89" s="40" t="str">
        <f aca="false">IF(ISBLANK($A89),"",RANK($W89,$W$7:$W$306))</f>
        <v/>
      </c>
      <c r="Y89" s="40" t="n">
        <f aca="false">$A89</f>
        <v>0</v>
      </c>
      <c r="Z89" s="40" t="str">
        <f aca="false">IF($U89="",$N89,$U89)</f>
        <v/>
      </c>
      <c r="AA89" s="40" t="n">
        <f aca="false">IF($U89&lt;6,INDEX($AA$1:$AA$5,$Z89)*$Z$2,0)</f>
        <v>0</v>
      </c>
      <c r="AB89" s="139" t="str">
        <f aca="false">IF(ISBLANK($A89),"",5+4*(I89+IF(AA89=0,0,VLOOKUP($A89,'Final Round'!$A$14:$K$18,COLUMN('Final Round'!$G$1),FALSE())))+8*(H89+IF(AA89=0,0,IF(VLOOKUP($A89,'Final Round'!$A$14:$K$18,COLUMN('Final Round'!$J$1),FALSE())=1,1,0)))+$AA89)</f>
        <v/>
      </c>
    </row>
    <row r="90" customFormat="false" ht="12.75" hidden="false" customHeight="false" outlineLevel="0" collapsed="false">
      <c r="A90" s="140"/>
      <c r="B90" s="120"/>
      <c r="C90" s="120"/>
      <c r="D90" s="120"/>
      <c r="E90" s="121"/>
      <c r="F90" s="122" t="str">
        <f aca="false">IF(ISBLANK($A90),"",SUM(IF(ISNA(IF(VLOOKUP($A90,'Round 1'!$A$7:$J$306,COLUMN('Round 1'!$H$7),FALSE()),1,NA())),0,1),IF(ISNA(IF(VLOOKUP($A90,'Round 2'!$A$7:$J$306,COLUMN('Round 1'!$H$7),FALSE()),1,NA())),0,1),IF(ISNA(IF(VLOOKUP($A90,'Round 3'!$A$7:$J$306,COLUMN('Round 1'!$H$7),FALSE()),1,NA())),0,1),IF(ISNA(IF(VLOOKUP($A90,'Final Round'!$A$14:$K$18,1,FALSE()),1,NA())),0,1)))</f>
        <v/>
      </c>
      <c r="G90" s="123"/>
      <c r="H90" s="124" t="str">
        <f aca="false">IF(ISBLANK($A90),"",IF(ISERROR(VLOOKUP($A90,'Round 1'!$A$7:$I$306,COLUMN('Round 1'!$G$7),FALSE())),0,VLOOKUP($A90,'Round 1'!$A$7:$I$306,COLUMN('Round 1'!$G$7),FALSE()))+IF(ISERROR(VLOOKUP($A90,'Round 2'!$A$7:$I$306,COLUMN('Round 2'!$G$7),FALSE())),0,VLOOKUP($A90,'Round 2'!$A$7:$I$306,COLUMN('Round 2'!$G$7),FALSE()))+IF(ISERROR(VLOOKUP($A90,'Round 3'!$A$7:$I$306,COLUMN('Round 3'!$G$7),FALSE())),0,VLOOKUP($A90,'Round 3'!$A$7:$I$306,COLUMN('Round 3'!$G$7),FALSE())))</f>
        <v/>
      </c>
      <c r="I90" s="124" t="str">
        <f aca="false">IF(ISBLANK($A90),"",IF(ISERROR(VLOOKUP($A90,'Round 1'!$A$7:$I$306,COLUMN('Round 1'!$F$7),FALSE())),0,VLOOKUP($A90,'Round 1'!$A$7:$I$306,COLUMN('Round 1'!$F$7),FALSE()))+IF(ISERROR(VLOOKUP($A90,'Round 2'!$A$7:$I$306,COLUMN('Round 2'!$F$7),FALSE())),0,VLOOKUP($A90,'Round 2'!$A$7:$I$306,COLUMN('Round 2'!$F$7),FALSE()))+IF(ISERROR(VLOOKUP($A90,'Round 3'!$A$7:$I$306,COLUMN('Round 3'!$F$7),FALSE())),0,VLOOKUP($A90,'Round 3'!$A$7:$I$306,COLUMN('Round 3'!$F$7),FALSE())))</f>
        <v/>
      </c>
      <c r="J90" s="125" t="str">
        <f aca="false">IF(ISBLANK($A90),"",IF(ISERROR(VLOOKUP($A90,'Round 1'!$A$7:$I$306,COLUMN('Round 1'!$H$7),FALSE())),0,VLOOKUP($A90,'Round 1'!$A$7:$I$306,COLUMN('Round 1'!$H$7),FALSE()))+IF(ISERROR(VLOOKUP($A90,'Round 2'!$A$7:$I$306,COLUMN('Round 2'!$H$7),FALSE())),0,VLOOKUP($A90,'Round 2'!$A$7:$I$306,COLUMN('Round 2'!$H$7),FALSE()))+IF(ISERROR(VLOOKUP($A90,'Round 3'!$A$7:$I$306,COLUMN('Round 3'!$H$7),FALSE())),0,VLOOKUP($A90,'Round 3'!$A$7:$I$306,COLUMN('Round 3'!$H$7),FALSE())))</f>
        <v/>
      </c>
      <c r="K90" s="124" t="str">
        <f aca="false">IF(ISBLANK(A90),"",RANK(P90,$P$7:$P$306))</f>
        <v/>
      </c>
      <c r="L90" s="126" t="str">
        <f aca="false">IF(ISBLANK($G90),IF($K90&gt;5,"",IF(AND(ISNA(MATCH(K90+1,$K$7:$K$306,0)),$K90&lt;$A$4),"TIE","")),"DQ")</f>
        <v/>
      </c>
      <c r="M90" s="127"/>
      <c r="N90" s="128" t="str">
        <f aca="false">IF(ISBLANK($G90),$R90,"DQ")</f>
        <v/>
      </c>
      <c r="O90" s="40" t="str">
        <f aca="false">IF(ISBLANK(A90),"",$H90*$O$6+$I90)</f>
        <v/>
      </c>
      <c r="P90" s="40" t="str">
        <f aca="false">IF(ISBLANK(A90),"",$O90*10*$P$6+$J90)</f>
        <v/>
      </c>
      <c r="Q90" s="40" t="n">
        <f aca="false">IF(ISBLANK($G90),IF(ISBLANK($A90),-10,$P90*$Q$6+IF($M90&gt;0,$Q$6-1-$M90,0)),-1)</f>
        <v>-10</v>
      </c>
      <c r="R90" s="40" t="str">
        <f aca="false">IF(ISBLANK($A90),"",RANK($Q90,$Q$7:$Q$306))</f>
        <v/>
      </c>
      <c r="S90" s="40" t="str">
        <f aca="false">IF(ISNA(MATCH($R90+1,$R$7:$R$306,0)),IF($R90=MAX($A$7:$A$306),$R90,-1),$R90)</f>
        <v/>
      </c>
      <c r="T90" s="40" t="n">
        <f aca="false">$A90</f>
        <v>0</v>
      </c>
      <c r="U90" s="128" t="str">
        <f aca="false">IF(N('Final Round'!$J$14)&gt;0,IF(ISBLANK($A90),"",IF($N90&gt;5,$N90,VLOOKUP($A90,'Final Round'!$A$14:$K$18,COLUMN('Final Round'!$J$1),FALSE()))),"")</f>
        <v/>
      </c>
      <c r="V90" s="40" t="str">
        <f aca="false">IF(ISNUMBER($U90),$U90,$R90)</f>
        <v/>
      </c>
      <c r="W90" s="40" t="str">
        <f aca="false">IF(ISBLANK($A90),"",($V$6-$V90)*$W$6+$W$6-$A90)</f>
        <v/>
      </c>
      <c r="X90" s="40" t="str">
        <f aca="false">IF(ISBLANK($A90),"",RANK($W90,$W$7:$W$306))</f>
        <v/>
      </c>
      <c r="Y90" s="40" t="n">
        <f aca="false">$A90</f>
        <v>0</v>
      </c>
      <c r="Z90" s="40" t="str">
        <f aca="false">IF($U90="",$N90,$U90)</f>
        <v/>
      </c>
      <c r="AA90" s="40" t="n">
        <f aca="false">IF($U90&lt;6,INDEX($AA$1:$AA$5,$Z90)*$Z$2,0)</f>
        <v>0</v>
      </c>
      <c r="AB90" s="129" t="str">
        <f aca="false">IF(ISBLANK($A90),"",5+4*(I90+IF(AA90=0,0,VLOOKUP($A90,'Final Round'!$A$14:$K$18,COLUMN('Final Round'!$G$1),FALSE())))+8*(H90+IF(AA90=0,0,IF(VLOOKUP($A90,'Final Round'!$A$14:$K$18,COLUMN('Final Round'!$J$1),FALSE())=1,1,0)))+$AA90)</f>
        <v/>
      </c>
    </row>
    <row r="91" customFormat="false" ht="12.75" hidden="false" customHeight="false" outlineLevel="0" collapsed="false">
      <c r="A91" s="144"/>
      <c r="B91" s="130"/>
      <c r="C91" s="130"/>
      <c r="D91" s="130"/>
      <c r="E91" s="131"/>
      <c r="F91" s="132" t="str">
        <f aca="false">IF(ISBLANK($A91),"",SUM(IF(ISNA(IF(VLOOKUP($A91,'Round 1'!$A$7:$J$306,COLUMN('Round 1'!$H$7),FALSE()),1,NA())),0,1),IF(ISNA(IF(VLOOKUP($A91,'Round 2'!$A$7:$J$306,COLUMN('Round 1'!$H$7),FALSE()),1,NA())),0,1),IF(ISNA(IF(VLOOKUP($A91,'Round 3'!$A$7:$J$306,COLUMN('Round 1'!$H$7),FALSE()),1,NA())),0,1),IF(ISNA(IF(VLOOKUP($A91,'Final Round'!$A$14:$K$18,1,FALSE()),1,NA())),0,1)))</f>
        <v/>
      </c>
      <c r="G91" s="133"/>
      <c r="H91" s="134" t="str">
        <f aca="false">IF(ISBLANK($A91),"",IF(ISERROR(VLOOKUP($A91,'Round 1'!$A$7:$I$306,COLUMN('Round 1'!$G$7),FALSE())),0,VLOOKUP($A91,'Round 1'!$A$7:$I$306,COLUMN('Round 1'!$G$7),FALSE()))+IF(ISERROR(VLOOKUP($A91,'Round 2'!$A$7:$I$306,COLUMN('Round 2'!$G$7),FALSE())),0,VLOOKUP($A91,'Round 2'!$A$7:$I$306,COLUMN('Round 2'!$G$7),FALSE()))+IF(ISERROR(VLOOKUP($A91,'Round 3'!$A$7:$I$306,COLUMN('Round 3'!$G$7),FALSE())),0,VLOOKUP($A91,'Round 3'!$A$7:$I$306,COLUMN('Round 3'!$G$7),FALSE())))</f>
        <v/>
      </c>
      <c r="I91" s="134" t="str">
        <f aca="false">IF(ISBLANK($A91),"",IF(ISERROR(VLOOKUP($A91,'Round 1'!$A$7:$I$306,COLUMN('Round 1'!$F$7),FALSE())),0,VLOOKUP($A91,'Round 1'!$A$7:$I$306,COLUMN('Round 1'!$F$7),FALSE()))+IF(ISERROR(VLOOKUP($A91,'Round 2'!$A$7:$I$306,COLUMN('Round 2'!$F$7),FALSE())),0,VLOOKUP($A91,'Round 2'!$A$7:$I$306,COLUMN('Round 2'!$F$7),FALSE()))+IF(ISERROR(VLOOKUP($A91,'Round 3'!$A$7:$I$306,COLUMN('Round 3'!$F$7),FALSE())),0,VLOOKUP($A91,'Round 3'!$A$7:$I$306,COLUMN('Round 3'!$F$7),FALSE())))</f>
        <v/>
      </c>
      <c r="J91" s="135" t="str">
        <f aca="false">IF(ISBLANK($A91),"",IF(ISERROR(VLOOKUP($A91,'Round 1'!$A$7:$I$306,COLUMN('Round 1'!$H$7),FALSE())),0,VLOOKUP($A91,'Round 1'!$A$7:$I$306,COLUMN('Round 1'!$H$7),FALSE()))+IF(ISERROR(VLOOKUP($A91,'Round 2'!$A$7:$I$306,COLUMN('Round 2'!$H$7),FALSE())),0,VLOOKUP($A91,'Round 2'!$A$7:$I$306,COLUMN('Round 2'!$H$7),FALSE()))+IF(ISERROR(VLOOKUP($A91,'Round 3'!$A$7:$I$306,COLUMN('Round 3'!$H$7),FALSE())),0,VLOOKUP($A91,'Round 3'!$A$7:$I$306,COLUMN('Round 3'!$H$7),FALSE())))</f>
        <v/>
      </c>
      <c r="K91" s="134" t="str">
        <f aca="false">IF(ISBLANK(A91),"",RANK(P91,$P$7:$P$306))</f>
        <v/>
      </c>
      <c r="L91" s="136" t="str">
        <f aca="false">IF(ISBLANK($G91),IF($K91&gt;5,"",IF(AND(ISNA(MATCH(K91+1,$K$7:$K$306,0)),$K91&lt;$A$4),"TIE","")),"DQ")</f>
        <v/>
      </c>
      <c r="M91" s="137"/>
      <c r="N91" s="138" t="str">
        <f aca="false">IF(ISBLANK($G91),$R91,"DQ")</f>
        <v/>
      </c>
      <c r="O91" s="40" t="str">
        <f aca="false">IF(ISBLANK(A91),"",$H91*$O$6+$I91)</f>
        <v/>
      </c>
      <c r="P91" s="40" t="str">
        <f aca="false">IF(ISBLANK(A91),"",$O91*10*$P$6+$J91)</f>
        <v/>
      </c>
      <c r="Q91" s="40" t="n">
        <f aca="false">IF(ISBLANK($G91),IF(ISBLANK($A91),-10,$P91*$Q$6+IF($M91&gt;0,$Q$6-1-$M91,0)),-1)</f>
        <v>-10</v>
      </c>
      <c r="R91" s="40" t="str">
        <f aca="false">IF(ISBLANK($A91),"",RANK($Q91,$Q$7:$Q$306))</f>
        <v/>
      </c>
      <c r="S91" s="40" t="str">
        <f aca="false">IF(ISNA(MATCH($R91+1,$R$7:$R$306,0)),IF($R91=MAX($A$7:$A$306),$R91,-1),$R91)</f>
        <v/>
      </c>
      <c r="T91" s="40" t="n">
        <f aca="false">$A91</f>
        <v>0</v>
      </c>
      <c r="U91" s="138" t="str">
        <f aca="false">IF(N('Final Round'!$J$14)&gt;0,IF(ISBLANK($A91),"",IF($N91&gt;5,$N91,VLOOKUP($A91,'Final Round'!$A$14:$K$18,COLUMN('Final Round'!$J$1),FALSE()))),"")</f>
        <v/>
      </c>
      <c r="V91" s="40" t="str">
        <f aca="false">IF(ISNUMBER($U91),$U91,$R91)</f>
        <v/>
      </c>
      <c r="W91" s="40" t="str">
        <f aca="false">IF(ISBLANK($A91),"",($V$6-$V91)*$W$6+$W$6-$A91)</f>
        <v/>
      </c>
      <c r="X91" s="40" t="str">
        <f aca="false">IF(ISBLANK($A91),"",RANK($W91,$W$7:$W$306))</f>
        <v/>
      </c>
      <c r="Y91" s="40" t="n">
        <f aca="false">$A91</f>
        <v>0</v>
      </c>
      <c r="Z91" s="40" t="str">
        <f aca="false">IF($U91="",$N91,$U91)</f>
        <v/>
      </c>
      <c r="AA91" s="40" t="n">
        <f aca="false">IF($U91&lt;6,INDEX($AA$1:$AA$5,$Z91)*$Z$2,0)</f>
        <v>0</v>
      </c>
      <c r="AB91" s="139" t="str">
        <f aca="false">IF(ISBLANK($A91),"",5+4*(I91+IF(AA91=0,0,VLOOKUP($A91,'Final Round'!$A$14:$K$18,COLUMN('Final Round'!$G$1),FALSE())))+8*(H91+IF(AA91=0,0,IF(VLOOKUP($A91,'Final Round'!$A$14:$K$18,COLUMN('Final Round'!$J$1),FALSE())=1,1,0)))+$AA91)</f>
        <v/>
      </c>
    </row>
    <row r="92" customFormat="false" ht="12.75" hidden="false" customHeight="false" outlineLevel="0" collapsed="false">
      <c r="A92" s="140"/>
      <c r="B92" s="120"/>
      <c r="C92" s="120"/>
      <c r="D92" s="120"/>
      <c r="E92" s="121"/>
      <c r="F92" s="122" t="str">
        <f aca="false">IF(ISBLANK($A92),"",SUM(IF(ISNA(IF(VLOOKUP($A92,'Round 1'!$A$7:$J$306,COLUMN('Round 1'!$H$7),FALSE()),1,NA())),0,1),IF(ISNA(IF(VLOOKUP($A92,'Round 2'!$A$7:$J$306,COLUMN('Round 1'!$H$7),FALSE()),1,NA())),0,1),IF(ISNA(IF(VLOOKUP($A92,'Round 3'!$A$7:$J$306,COLUMN('Round 1'!$H$7),FALSE()),1,NA())),0,1),IF(ISNA(IF(VLOOKUP($A92,'Final Round'!$A$14:$K$18,1,FALSE()),1,NA())),0,1)))</f>
        <v/>
      </c>
      <c r="G92" s="123"/>
      <c r="H92" s="124" t="str">
        <f aca="false">IF(ISBLANK($A92),"",IF(ISERROR(VLOOKUP($A92,'Round 1'!$A$7:$I$306,COLUMN('Round 1'!$G$7),FALSE())),0,VLOOKUP($A92,'Round 1'!$A$7:$I$306,COLUMN('Round 1'!$G$7),FALSE()))+IF(ISERROR(VLOOKUP($A92,'Round 2'!$A$7:$I$306,COLUMN('Round 2'!$G$7),FALSE())),0,VLOOKUP($A92,'Round 2'!$A$7:$I$306,COLUMN('Round 2'!$G$7),FALSE()))+IF(ISERROR(VLOOKUP($A92,'Round 3'!$A$7:$I$306,COLUMN('Round 3'!$G$7),FALSE())),0,VLOOKUP($A92,'Round 3'!$A$7:$I$306,COLUMN('Round 3'!$G$7),FALSE())))</f>
        <v/>
      </c>
      <c r="I92" s="124" t="str">
        <f aca="false">IF(ISBLANK($A92),"",IF(ISERROR(VLOOKUP($A92,'Round 1'!$A$7:$I$306,COLUMN('Round 1'!$F$7),FALSE())),0,VLOOKUP($A92,'Round 1'!$A$7:$I$306,COLUMN('Round 1'!$F$7),FALSE()))+IF(ISERROR(VLOOKUP($A92,'Round 2'!$A$7:$I$306,COLUMN('Round 2'!$F$7),FALSE())),0,VLOOKUP($A92,'Round 2'!$A$7:$I$306,COLUMN('Round 2'!$F$7),FALSE()))+IF(ISERROR(VLOOKUP($A92,'Round 3'!$A$7:$I$306,COLUMN('Round 3'!$F$7),FALSE())),0,VLOOKUP($A92,'Round 3'!$A$7:$I$306,COLUMN('Round 3'!$F$7),FALSE())))</f>
        <v/>
      </c>
      <c r="J92" s="125" t="str">
        <f aca="false">IF(ISBLANK($A92),"",IF(ISERROR(VLOOKUP($A92,'Round 1'!$A$7:$I$306,COLUMN('Round 1'!$H$7),FALSE())),0,VLOOKUP($A92,'Round 1'!$A$7:$I$306,COLUMN('Round 1'!$H$7),FALSE()))+IF(ISERROR(VLOOKUP($A92,'Round 2'!$A$7:$I$306,COLUMN('Round 2'!$H$7),FALSE())),0,VLOOKUP($A92,'Round 2'!$A$7:$I$306,COLUMN('Round 2'!$H$7),FALSE()))+IF(ISERROR(VLOOKUP($A92,'Round 3'!$A$7:$I$306,COLUMN('Round 3'!$H$7),FALSE())),0,VLOOKUP($A92,'Round 3'!$A$7:$I$306,COLUMN('Round 3'!$H$7),FALSE())))</f>
        <v/>
      </c>
      <c r="K92" s="124" t="str">
        <f aca="false">IF(ISBLANK(A92),"",RANK(P92,$P$7:$P$306))</f>
        <v/>
      </c>
      <c r="L92" s="126" t="str">
        <f aca="false">IF(ISBLANK($G92),IF($K92&gt;5,"",IF(AND(ISNA(MATCH(K92+1,$K$7:$K$306,0)),$K92&lt;$A$4),"TIE","")),"DQ")</f>
        <v/>
      </c>
      <c r="M92" s="127"/>
      <c r="N92" s="128" t="str">
        <f aca="false">IF(ISBLANK($G92),$R92,"DQ")</f>
        <v/>
      </c>
      <c r="O92" s="40" t="str">
        <f aca="false">IF(ISBLANK(A92),"",$H92*$O$6+$I92)</f>
        <v/>
      </c>
      <c r="P92" s="40" t="str">
        <f aca="false">IF(ISBLANK(A92),"",$O92*10*$P$6+$J92)</f>
        <v/>
      </c>
      <c r="Q92" s="40" t="n">
        <f aca="false">IF(ISBLANK($G92),IF(ISBLANK($A92),-10,$P92*$Q$6+IF($M92&gt;0,$Q$6-1-$M92,0)),-1)</f>
        <v>-10</v>
      </c>
      <c r="R92" s="40" t="str">
        <f aca="false">IF(ISBLANK($A92),"",RANK($Q92,$Q$7:$Q$306))</f>
        <v/>
      </c>
      <c r="S92" s="40" t="str">
        <f aca="false">IF(ISNA(MATCH($R92+1,$R$7:$R$306,0)),IF($R92=MAX($A$7:$A$306),$R92,-1),$R92)</f>
        <v/>
      </c>
      <c r="T92" s="40" t="n">
        <f aca="false">$A92</f>
        <v>0</v>
      </c>
      <c r="U92" s="128" t="str">
        <f aca="false">IF(N('Final Round'!$J$14)&gt;0,IF(ISBLANK($A92),"",IF($N92&gt;5,$N92,VLOOKUP($A92,'Final Round'!$A$14:$K$18,COLUMN('Final Round'!$J$1),FALSE()))),"")</f>
        <v/>
      </c>
      <c r="V92" s="40" t="str">
        <f aca="false">IF(ISNUMBER($U92),$U92,$R92)</f>
        <v/>
      </c>
      <c r="W92" s="40" t="str">
        <f aca="false">IF(ISBLANK($A92),"",($V$6-$V92)*$W$6+$W$6-$A92)</f>
        <v/>
      </c>
      <c r="X92" s="40" t="str">
        <f aca="false">IF(ISBLANK($A92),"",RANK($W92,$W$7:$W$306))</f>
        <v/>
      </c>
      <c r="Y92" s="40" t="n">
        <f aca="false">$A92</f>
        <v>0</v>
      </c>
      <c r="Z92" s="40" t="str">
        <f aca="false">IF($U92="",$N92,$U92)</f>
        <v/>
      </c>
      <c r="AA92" s="40" t="n">
        <f aca="false">IF($U92&lt;6,INDEX($AA$1:$AA$5,$Z92)*$Z$2,0)</f>
        <v>0</v>
      </c>
      <c r="AB92" s="129" t="str">
        <f aca="false">IF(ISBLANK($A92),"",5+4*(I92+IF(AA92=0,0,VLOOKUP($A92,'Final Round'!$A$14:$K$18,COLUMN('Final Round'!$G$1),FALSE())))+8*(H92+IF(AA92=0,0,IF(VLOOKUP($A92,'Final Round'!$A$14:$K$18,COLUMN('Final Round'!$J$1),FALSE())=1,1,0)))+$AA92)</f>
        <v/>
      </c>
    </row>
    <row r="93" customFormat="false" ht="12.75" hidden="false" customHeight="false" outlineLevel="0" collapsed="false">
      <c r="A93" s="144"/>
      <c r="B93" s="130"/>
      <c r="C93" s="130"/>
      <c r="D93" s="130"/>
      <c r="E93" s="131"/>
      <c r="F93" s="132" t="str">
        <f aca="false">IF(ISBLANK($A93),"",SUM(IF(ISNA(IF(VLOOKUP($A93,'Round 1'!$A$7:$J$306,COLUMN('Round 1'!$H$7),FALSE()),1,NA())),0,1),IF(ISNA(IF(VLOOKUP($A93,'Round 2'!$A$7:$J$306,COLUMN('Round 1'!$H$7),FALSE()),1,NA())),0,1),IF(ISNA(IF(VLOOKUP($A93,'Round 3'!$A$7:$J$306,COLUMN('Round 1'!$H$7),FALSE()),1,NA())),0,1),IF(ISNA(IF(VLOOKUP($A93,'Final Round'!$A$14:$K$18,1,FALSE()),1,NA())),0,1)))</f>
        <v/>
      </c>
      <c r="G93" s="133"/>
      <c r="H93" s="134" t="str">
        <f aca="false">IF(ISBLANK($A93),"",IF(ISERROR(VLOOKUP($A93,'Round 1'!$A$7:$I$306,COLUMN('Round 1'!$G$7),FALSE())),0,VLOOKUP($A93,'Round 1'!$A$7:$I$306,COLUMN('Round 1'!$G$7),FALSE()))+IF(ISERROR(VLOOKUP($A93,'Round 2'!$A$7:$I$306,COLUMN('Round 2'!$G$7),FALSE())),0,VLOOKUP($A93,'Round 2'!$A$7:$I$306,COLUMN('Round 2'!$G$7),FALSE()))+IF(ISERROR(VLOOKUP($A93,'Round 3'!$A$7:$I$306,COLUMN('Round 3'!$G$7),FALSE())),0,VLOOKUP($A93,'Round 3'!$A$7:$I$306,COLUMN('Round 3'!$G$7),FALSE())))</f>
        <v/>
      </c>
      <c r="I93" s="134" t="str">
        <f aca="false">IF(ISBLANK($A93),"",IF(ISERROR(VLOOKUP($A93,'Round 1'!$A$7:$I$306,COLUMN('Round 1'!$F$7),FALSE())),0,VLOOKUP($A93,'Round 1'!$A$7:$I$306,COLUMN('Round 1'!$F$7),FALSE()))+IF(ISERROR(VLOOKUP($A93,'Round 2'!$A$7:$I$306,COLUMN('Round 2'!$F$7),FALSE())),0,VLOOKUP($A93,'Round 2'!$A$7:$I$306,COLUMN('Round 2'!$F$7),FALSE()))+IF(ISERROR(VLOOKUP($A93,'Round 3'!$A$7:$I$306,COLUMN('Round 3'!$F$7),FALSE())),0,VLOOKUP($A93,'Round 3'!$A$7:$I$306,COLUMN('Round 3'!$F$7),FALSE())))</f>
        <v/>
      </c>
      <c r="J93" s="135" t="str">
        <f aca="false">IF(ISBLANK($A93),"",IF(ISERROR(VLOOKUP($A93,'Round 1'!$A$7:$I$306,COLUMN('Round 1'!$H$7),FALSE())),0,VLOOKUP($A93,'Round 1'!$A$7:$I$306,COLUMN('Round 1'!$H$7),FALSE()))+IF(ISERROR(VLOOKUP($A93,'Round 2'!$A$7:$I$306,COLUMN('Round 2'!$H$7),FALSE())),0,VLOOKUP($A93,'Round 2'!$A$7:$I$306,COLUMN('Round 2'!$H$7),FALSE()))+IF(ISERROR(VLOOKUP($A93,'Round 3'!$A$7:$I$306,COLUMN('Round 3'!$H$7),FALSE())),0,VLOOKUP($A93,'Round 3'!$A$7:$I$306,COLUMN('Round 3'!$H$7),FALSE())))</f>
        <v/>
      </c>
      <c r="K93" s="134" t="str">
        <f aca="false">IF(ISBLANK(A93),"",RANK(P93,$P$7:$P$306))</f>
        <v/>
      </c>
      <c r="L93" s="136" t="str">
        <f aca="false">IF(ISBLANK($G93),IF($K93&gt;5,"",IF(AND(ISNA(MATCH(K93+1,$K$7:$K$306,0)),$K93&lt;$A$4),"TIE","")),"DQ")</f>
        <v/>
      </c>
      <c r="M93" s="137"/>
      <c r="N93" s="138" t="str">
        <f aca="false">IF(ISBLANK($G93),$R93,"DQ")</f>
        <v/>
      </c>
      <c r="O93" s="40" t="str">
        <f aca="false">IF(ISBLANK(A93),"",$H93*$O$6+$I93)</f>
        <v/>
      </c>
      <c r="P93" s="40" t="str">
        <f aca="false">IF(ISBLANK(A93),"",$O93*10*$P$6+$J93)</f>
        <v/>
      </c>
      <c r="Q93" s="40" t="n">
        <f aca="false">IF(ISBLANK($G93),IF(ISBLANK($A93),-10,$P93*$Q$6+IF($M93&gt;0,$Q$6-1-$M93,0)),-1)</f>
        <v>-10</v>
      </c>
      <c r="R93" s="40" t="str">
        <f aca="false">IF(ISBLANK($A93),"",RANK($Q93,$Q$7:$Q$306))</f>
        <v/>
      </c>
      <c r="S93" s="40" t="str">
        <f aca="false">IF(ISNA(MATCH($R93+1,$R$7:$R$306,0)),IF($R93=MAX($A$7:$A$306),$R93,-1),$R93)</f>
        <v/>
      </c>
      <c r="T93" s="40" t="n">
        <f aca="false">$A93</f>
        <v>0</v>
      </c>
      <c r="U93" s="138" t="str">
        <f aca="false">IF(N('Final Round'!$J$14)&gt;0,IF(ISBLANK($A93),"",IF($N93&gt;5,$N93,VLOOKUP($A93,'Final Round'!$A$14:$K$18,COLUMN('Final Round'!$J$1),FALSE()))),"")</f>
        <v/>
      </c>
      <c r="V93" s="40" t="str">
        <f aca="false">IF(ISNUMBER($U93),$U93,$R93)</f>
        <v/>
      </c>
      <c r="W93" s="40" t="str">
        <f aca="false">IF(ISBLANK($A93),"",($V$6-$V93)*$W$6+$W$6-$A93)</f>
        <v/>
      </c>
      <c r="X93" s="40" t="str">
        <f aca="false">IF(ISBLANK($A93),"",RANK($W93,$W$7:$W$306))</f>
        <v/>
      </c>
      <c r="Y93" s="40" t="n">
        <f aca="false">$A93</f>
        <v>0</v>
      </c>
      <c r="Z93" s="40" t="str">
        <f aca="false">IF($U93="",$N93,$U93)</f>
        <v/>
      </c>
      <c r="AA93" s="40" t="n">
        <f aca="false">IF($U93&lt;6,INDEX($AA$1:$AA$5,$Z93)*$Z$2,0)</f>
        <v>0</v>
      </c>
      <c r="AB93" s="139" t="str">
        <f aca="false">IF(ISBLANK($A93),"",5+4*(I93+IF(AA93=0,0,VLOOKUP($A93,'Final Round'!$A$14:$K$18,COLUMN('Final Round'!$G$1),FALSE())))+8*(H93+IF(AA93=0,0,IF(VLOOKUP($A93,'Final Round'!$A$14:$K$18,COLUMN('Final Round'!$J$1),FALSE())=1,1,0)))+$AA93)</f>
        <v/>
      </c>
    </row>
    <row r="94" customFormat="false" ht="12.75" hidden="false" customHeight="false" outlineLevel="0" collapsed="false">
      <c r="A94" s="140"/>
      <c r="B94" s="120"/>
      <c r="C94" s="120"/>
      <c r="D94" s="120"/>
      <c r="E94" s="121"/>
      <c r="F94" s="122" t="str">
        <f aca="false">IF(ISBLANK($A94),"",SUM(IF(ISNA(IF(VLOOKUP($A94,'Round 1'!$A$7:$J$306,COLUMN('Round 1'!$H$7),FALSE()),1,NA())),0,1),IF(ISNA(IF(VLOOKUP($A94,'Round 2'!$A$7:$J$306,COLUMN('Round 1'!$H$7),FALSE()),1,NA())),0,1),IF(ISNA(IF(VLOOKUP($A94,'Round 3'!$A$7:$J$306,COLUMN('Round 1'!$H$7),FALSE()),1,NA())),0,1),IF(ISNA(IF(VLOOKUP($A94,'Final Round'!$A$14:$K$18,1,FALSE()),1,NA())),0,1)))</f>
        <v/>
      </c>
      <c r="G94" s="123"/>
      <c r="H94" s="124" t="str">
        <f aca="false">IF(ISBLANK($A94),"",IF(ISERROR(VLOOKUP($A94,'Round 1'!$A$7:$I$306,COLUMN('Round 1'!$G$7),FALSE())),0,VLOOKUP($A94,'Round 1'!$A$7:$I$306,COLUMN('Round 1'!$G$7),FALSE()))+IF(ISERROR(VLOOKUP($A94,'Round 2'!$A$7:$I$306,COLUMN('Round 2'!$G$7),FALSE())),0,VLOOKUP($A94,'Round 2'!$A$7:$I$306,COLUMN('Round 2'!$G$7),FALSE()))+IF(ISERROR(VLOOKUP($A94,'Round 3'!$A$7:$I$306,COLUMN('Round 3'!$G$7),FALSE())),0,VLOOKUP($A94,'Round 3'!$A$7:$I$306,COLUMN('Round 3'!$G$7),FALSE())))</f>
        <v/>
      </c>
      <c r="I94" s="124" t="str">
        <f aca="false">IF(ISBLANK($A94),"",IF(ISERROR(VLOOKUP($A94,'Round 1'!$A$7:$I$306,COLUMN('Round 1'!$F$7),FALSE())),0,VLOOKUP($A94,'Round 1'!$A$7:$I$306,COLUMN('Round 1'!$F$7),FALSE()))+IF(ISERROR(VLOOKUP($A94,'Round 2'!$A$7:$I$306,COLUMN('Round 2'!$F$7),FALSE())),0,VLOOKUP($A94,'Round 2'!$A$7:$I$306,COLUMN('Round 2'!$F$7),FALSE()))+IF(ISERROR(VLOOKUP($A94,'Round 3'!$A$7:$I$306,COLUMN('Round 3'!$F$7),FALSE())),0,VLOOKUP($A94,'Round 3'!$A$7:$I$306,COLUMN('Round 3'!$F$7),FALSE())))</f>
        <v/>
      </c>
      <c r="J94" s="125" t="str">
        <f aca="false">IF(ISBLANK($A94),"",IF(ISERROR(VLOOKUP($A94,'Round 1'!$A$7:$I$306,COLUMN('Round 1'!$H$7),FALSE())),0,VLOOKUP($A94,'Round 1'!$A$7:$I$306,COLUMN('Round 1'!$H$7),FALSE()))+IF(ISERROR(VLOOKUP($A94,'Round 2'!$A$7:$I$306,COLUMN('Round 2'!$H$7),FALSE())),0,VLOOKUP($A94,'Round 2'!$A$7:$I$306,COLUMN('Round 2'!$H$7),FALSE()))+IF(ISERROR(VLOOKUP($A94,'Round 3'!$A$7:$I$306,COLUMN('Round 3'!$H$7),FALSE())),0,VLOOKUP($A94,'Round 3'!$A$7:$I$306,COLUMN('Round 3'!$H$7),FALSE())))</f>
        <v/>
      </c>
      <c r="K94" s="124" t="str">
        <f aca="false">IF(ISBLANK(A94),"",RANK(P94,$P$7:$P$306))</f>
        <v/>
      </c>
      <c r="L94" s="126" t="str">
        <f aca="false">IF(ISBLANK($G94),IF($K94&gt;5,"",IF(AND(ISNA(MATCH(K94+1,$K$7:$K$306,0)),$K94&lt;$A$4),"TIE","")),"DQ")</f>
        <v/>
      </c>
      <c r="M94" s="127"/>
      <c r="N94" s="128" t="str">
        <f aca="false">IF(ISBLANK($G94),$R94,"DQ")</f>
        <v/>
      </c>
      <c r="O94" s="40" t="str">
        <f aca="false">IF(ISBLANK(A94),"",$H94*$O$6+$I94)</f>
        <v/>
      </c>
      <c r="P94" s="40" t="str">
        <f aca="false">IF(ISBLANK(A94),"",$O94*10*$P$6+$J94)</f>
        <v/>
      </c>
      <c r="Q94" s="40" t="n">
        <f aca="false">IF(ISBLANK($G94),IF(ISBLANK($A94),-10,$P94*$Q$6+IF($M94&gt;0,$Q$6-1-$M94,0)),-1)</f>
        <v>-10</v>
      </c>
      <c r="R94" s="40" t="str">
        <f aca="false">IF(ISBLANK($A94),"",RANK($Q94,$Q$7:$Q$306))</f>
        <v/>
      </c>
      <c r="S94" s="40" t="str">
        <f aca="false">IF(ISNA(MATCH($R94+1,$R$7:$R$306,0)),IF($R94=MAX($A$7:$A$306),$R94,-1),$R94)</f>
        <v/>
      </c>
      <c r="T94" s="40" t="n">
        <f aca="false">$A94</f>
        <v>0</v>
      </c>
      <c r="U94" s="128" t="str">
        <f aca="false">IF(N('Final Round'!$J$14)&gt;0,IF(ISBLANK($A94),"",IF($N94&gt;5,$N94,VLOOKUP($A94,'Final Round'!$A$14:$K$18,COLUMN('Final Round'!$J$1),FALSE()))),"")</f>
        <v/>
      </c>
      <c r="V94" s="40" t="str">
        <f aca="false">IF(ISNUMBER($U94),$U94,$R94)</f>
        <v/>
      </c>
      <c r="W94" s="40" t="str">
        <f aca="false">IF(ISBLANK($A94),"",($V$6-$V94)*$W$6+$W$6-$A94)</f>
        <v/>
      </c>
      <c r="X94" s="40" t="str">
        <f aca="false">IF(ISBLANK($A94),"",RANK($W94,$W$7:$W$306))</f>
        <v/>
      </c>
      <c r="Y94" s="40" t="n">
        <f aca="false">$A94</f>
        <v>0</v>
      </c>
      <c r="Z94" s="40" t="str">
        <f aca="false">IF($U94="",$N94,$U94)</f>
        <v/>
      </c>
      <c r="AA94" s="40" t="n">
        <f aca="false">IF($U94&lt;6,INDEX($AA$1:$AA$5,$Z94)*$Z$2,0)</f>
        <v>0</v>
      </c>
      <c r="AB94" s="129" t="str">
        <f aca="false">IF(ISBLANK($A94),"",5+4*(I94+IF(AA94=0,0,VLOOKUP($A94,'Final Round'!$A$14:$K$18,COLUMN('Final Round'!$G$1),FALSE())))+8*(H94+IF(AA94=0,0,IF(VLOOKUP($A94,'Final Round'!$A$14:$K$18,COLUMN('Final Round'!$J$1),FALSE())=1,1,0)))+$AA94)</f>
        <v/>
      </c>
    </row>
    <row r="95" customFormat="false" ht="12.75" hidden="false" customHeight="false" outlineLevel="0" collapsed="false">
      <c r="A95" s="144"/>
      <c r="B95" s="130"/>
      <c r="C95" s="130"/>
      <c r="D95" s="130"/>
      <c r="E95" s="131"/>
      <c r="F95" s="132" t="str">
        <f aca="false">IF(ISBLANK($A95),"",SUM(IF(ISNA(IF(VLOOKUP($A95,'Round 1'!$A$7:$J$306,COLUMN('Round 1'!$H$7),FALSE()),1,NA())),0,1),IF(ISNA(IF(VLOOKUP($A95,'Round 2'!$A$7:$J$306,COLUMN('Round 1'!$H$7),FALSE()),1,NA())),0,1),IF(ISNA(IF(VLOOKUP($A95,'Round 3'!$A$7:$J$306,COLUMN('Round 1'!$H$7),FALSE()),1,NA())),0,1),IF(ISNA(IF(VLOOKUP($A95,'Final Round'!$A$14:$K$18,1,FALSE()),1,NA())),0,1)))</f>
        <v/>
      </c>
      <c r="G95" s="133"/>
      <c r="H95" s="134" t="str">
        <f aca="false">IF(ISBLANK($A95),"",IF(ISERROR(VLOOKUP($A95,'Round 1'!$A$7:$I$306,COLUMN('Round 1'!$G$7),FALSE())),0,VLOOKUP($A95,'Round 1'!$A$7:$I$306,COLUMN('Round 1'!$G$7),FALSE()))+IF(ISERROR(VLOOKUP($A95,'Round 2'!$A$7:$I$306,COLUMN('Round 2'!$G$7),FALSE())),0,VLOOKUP($A95,'Round 2'!$A$7:$I$306,COLUMN('Round 2'!$G$7),FALSE()))+IF(ISERROR(VLOOKUP($A95,'Round 3'!$A$7:$I$306,COLUMN('Round 3'!$G$7),FALSE())),0,VLOOKUP($A95,'Round 3'!$A$7:$I$306,COLUMN('Round 3'!$G$7),FALSE())))</f>
        <v/>
      </c>
      <c r="I95" s="134" t="str">
        <f aca="false">IF(ISBLANK($A95),"",IF(ISERROR(VLOOKUP($A95,'Round 1'!$A$7:$I$306,COLUMN('Round 1'!$F$7),FALSE())),0,VLOOKUP($A95,'Round 1'!$A$7:$I$306,COLUMN('Round 1'!$F$7),FALSE()))+IF(ISERROR(VLOOKUP($A95,'Round 2'!$A$7:$I$306,COLUMN('Round 2'!$F$7),FALSE())),0,VLOOKUP($A95,'Round 2'!$A$7:$I$306,COLUMN('Round 2'!$F$7),FALSE()))+IF(ISERROR(VLOOKUP($A95,'Round 3'!$A$7:$I$306,COLUMN('Round 3'!$F$7),FALSE())),0,VLOOKUP($A95,'Round 3'!$A$7:$I$306,COLUMN('Round 3'!$F$7),FALSE())))</f>
        <v/>
      </c>
      <c r="J95" s="135" t="str">
        <f aca="false">IF(ISBLANK($A95),"",IF(ISERROR(VLOOKUP($A95,'Round 1'!$A$7:$I$306,COLUMN('Round 1'!$H$7),FALSE())),0,VLOOKUP($A95,'Round 1'!$A$7:$I$306,COLUMN('Round 1'!$H$7),FALSE()))+IF(ISERROR(VLOOKUP($A95,'Round 2'!$A$7:$I$306,COLUMN('Round 2'!$H$7),FALSE())),0,VLOOKUP($A95,'Round 2'!$A$7:$I$306,COLUMN('Round 2'!$H$7),FALSE()))+IF(ISERROR(VLOOKUP($A95,'Round 3'!$A$7:$I$306,COLUMN('Round 3'!$H$7),FALSE())),0,VLOOKUP($A95,'Round 3'!$A$7:$I$306,COLUMN('Round 3'!$H$7),FALSE())))</f>
        <v/>
      </c>
      <c r="K95" s="134" t="str">
        <f aca="false">IF(ISBLANK(A95),"",RANK(P95,$P$7:$P$306))</f>
        <v/>
      </c>
      <c r="L95" s="136" t="str">
        <f aca="false">IF(ISBLANK($G95),IF($K95&gt;5,"",IF(AND(ISNA(MATCH(K95+1,$K$7:$K$306,0)),$K95&lt;$A$4),"TIE","")),"DQ")</f>
        <v/>
      </c>
      <c r="M95" s="137"/>
      <c r="N95" s="138" t="str">
        <f aca="false">IF(ISBLANK($G95),$R95,"DQ")</f>
        <v/>
      </c>
      <c r="O95" s="40" t="str">
        <f aca="false">IF(ISBLANK(A95),"",$H95*$O$6+$I95)</f>
        <v/>
      </c>
      <c r="P95" s="40" t="str">
        <f aca="false">IF(ISBLANK(A95),"",$O95*10*$P$6+$J95)</f>
        <v/>
      </c>
      <c r="Q95" s="40" t="n">
        <f aca="false">IF(ISBLANK($G95),IF(ISBLANK($A95),-10,$P95*$Q$6+IF($M95&gt;0,$Q$6-1-$M95,0)),-1)</f>
        <v>-10</v>
      </c>
      <c r="R95" s="40" t="str">
        <f aca="false">IF(ISBLANK($A95),"",RANK($Q95,$Q$7:$Q$306))</f>
        <v/>
      </c>
      <c r="S95" s="40" t="str">
        <f aca="false">IF(ISNA(MATCH($R95+1,$R$7:$R$306,0)),IF($R95=MAX($A$7:$A$306),$R95,-1),$R95)</f>
        <v/>
      </c>
      <c r="T95" s="40" t="n">
        <f aca="false">$A95</f>
        <v>0</v>
      </c>
      <c r="U95" s="138" t="str">
        <f aca="false">IF(N('Final Round'!$J$14)&gt;0,IF(ISBLANK($A95),"",IF($N95&gt;5,$N95,VLOOKUP($A95,'Final Round'!$A$14:$K$18,COLUMN('Final Round'!$J$1),FALSE()))),"")</f>
        <v/>
      </c>
      <c r="V95" s="40" t="str">
        <f aca="false">IF(ISNUMBER($U95),$U95,$R95)</f>
        <v/>
      </c>
      <c r="W95" s="40" t="str">
        <f aca="false">IF(ISBLANK($A95),"",($V$6-$V95)*$W$6+$W$6-$A95)</f>
        <v/>
      </c>
      <c r="X95" s="40" t="str">
        <f aca="false">IF(ISBLANK($A95),"",RANK($W95,$W$7:$W$306))</f>
        <v/>
      </c>
      <c r="Y95" s="40" t="n">
        <f aca="false">$A95</f>
        <v>0</v>
      </c>
      <c r="Z95" s="40" t="str">
        <f aca="false">IF($U95="",$N95,$U95)</f>
        <v/>
      </c>
      <c r="AA95" s="40" t="n">
        <f aca="false">IF($U95&lt;6,INDEX($AA$1:$AA$5,$Z95)*$Z$2,0)</f>
        <v>0</v>
      </c>
      <c r="AB95" s="139" t="str">
        <f aca="false">IF(ISBLANK($A95),"",5+4*(I95+IF(AA95=0,0,VLOOKUP($A95,'Final Round'!$A$14:$K$18,COLUMN('Final Round'!$G$1),FALSE())))+8*(H95+IF(AA95=0,0,IF(VLOOKUP($A95,'Final Round'!$A$14:$K$18,COLUMN('Final Round'!$J$1),FALSE())=1,1,0)))+$AA95)</f>
        <v/>
      </c>
    </row>
    <row r="96" customFormat="false" ht="12.75" hidden="false" customHeight="false" outlineLevel="0" collapsed="false">
      <c r="A96" s="140"/>
      <c r="B96" s="120"/>
      <c r="C96" s="120"/>
      <c r="D96" s="120"/>
      <c r="E96" s="121"/>
      <c r="F96" s="122" t="str">
        <f aca="false">IF(ISBLANK($A96),"",SUM(IF(ISNA(IF(VLOOKUP($A96,'Round 1'!$A$7:$J$306,COLUMN('Round 1'!$H$7),FALSE()),1,NA())),0,1),IF(ISNA(IF(VLOOKUP($A96,'Round 2'!$A$7:$J$306,COLUMN('Round 1'!$H$7),FALSE()),1,NA())),0,1),IF(ISNA(IF(VLOOKUP($A96,'Round 3'!$A$7:$J$306,COLUMN('Round 1'!$H$7),FALSE()),1,NA())),0,1),IF(ISNA(IF(VLOOKUP($A96,'Final Round'!$A$14:$K$18,1,FALSE()),1,NA())),0,1)))</f>
        <v/>
      </c>
      <c r="G96" s="123"/>
      <c r="H96" s="124" t="str">
        <f aca="false">IF(ISBLANK($A96),"",IF(ISERROR(VLOOKUP($A96,'Round 1'!$A$7:$I$306,COLUMN('Round 1'!$G$7),FALSE())),0,VLOOKUP($A96,'Round 1'!$A$7:$I$306,COLUMN('Round 1'!$G$7),FALSE()))+IF(ISERROR(VLOOKUP($A96,'Round 2'!$A$7:$I$306,COLUMN('Round 2'!$G$7),FALSE())),0,VLOOKUP($A96,'Round 2'!$A$7:$I$306,COLUMN('Round 2'!$G$7),FALSE()))+IF(ISERROR(VLOOKUP($A96,'Round 3'!$A$7:$I$306,COLUMN('Round 3'!$G$7),FALSE())),0,VLOOKUP($A96,'Round 3'!$A$7:$I$306,COLUMN('Round 3'!$G$7),FALSE())))</f>
        <v/>
      </c>
      <c r="I96" s="124" t="str">
        <f aca="false">IF(ISBLANK($A96),"",IF(ISERROR(VLOOKUP($A96,'Round 1'!$A$7:$I$306,COLUMN('Round 1'!$F$7),FALSE())),0,VLOOKUP($A96,'Round 1'!$A$7:$I$306,COLUMN('Round 1'!$F$7),FALSE()))+IF(ISERROR(VLOOKUP($A96,'Round 2'!$A$7:$I$306,COLUMN('Round 2'!$F$7),FALSE())),0,VLOOKUP($A96,'Round 2'!$A$7:$I$306,COLUMN('Round 2'!$F$7),FALSE()))+IF(ISERROR(VLOOKUP($A96,'Round 3'!$A$7:$I$306,COLUMN('Round 3'!$F$7),FALSE())),0,VLOOKUP($A96,'Round 3'!$A$7:$I$306,COLUMN('Round 3'!$F$7),FALSE())))</f>
        <v/>
      </c>
      <c r="J96" s="125" t="str">
        <f aca="false">IF(ISBLANK($A96),"",IF(ISERROR(VLOOKUP($A96,'Round 1'!$A$7:$I$306,COLUMN('Round 1'!$H$7),FALSE())),0,VLOOKUP($A96,'Round 1'!$A$7:$I$306,COLUMN('Round 1'!$H$7),FALSE()))+IF(ISERROR(VLOOKUP($A96,'Round 2'!$A$7:$I$306,COLUMN('Round 2'!$H$7),FALSE())),0,VLOOKUP($A96,'Round 2'!$A$7:$I$306,COLUMN('Round 2'!$H$7),FALSE()))+IF(ISERROR(VLOOKUP($A96,'Round 3'!$A$7:$I$306,COLUMN('Round 3'!$H$7),FALSE())),0,VLOOKUP($A96,'Round 3'!$A$7:$I$306,COLUMN('Round 3'!$H$7),FALSE())))</f>
        <v/>
      </c>
      <c r="K96" s="124" t="str">
        <f aca="false">IF(ISBLANK(A96),"",RANK(P96,$P$7:$P$306))</f>
        <v/>
      </c>
      <c r="L96" s="126" t="str">
        <f aca="false">IF(ISBLANK($G96),IF($K96&gt;5,"",IF(AND(ISNA(MATCH(K96+1,$K$7:$K$306,0)),$K96&lt;$A$4),"TIE","")),"DQ")</f>
        <v/>
      </c>
      <c r="M96" s="127"/>
      <c r="N96" s="128" t="str">
        <f aca="false">IF(ISBLANK($G96),$R96,"DQ")</f>
        <v/>
      </c>
      <c r="O96" s="40" t="str">
        <f aca="false">IF(ISBLANK(A96),"",$H96*$O$6+$I96)</f>
        <v/>
      </c>
      <c r="P96" s="40" t="str">
        <f aca="false">IF(ISBLANK(A96),"",$O96*10*$P$6+$J96)</f>
        <v/>
      </c>
      <c r="Q96" s="40" t="n">
        <f aca="false">IF(ISBLANK($G96),IF(ISBLANK($A96),-10,$P96*$Q$6+IF($M96&gt;0,$Q$6-1-$M96,0)),-1)</f>
        <v>-10</v>
      </c>
      <c r="R96" s="40" t="str">
        <f aca="false">IF(ISBLANK($A96),"",RANK($Q96,$Q$7:$Q$306))</f>
        <v/>
      </c>
      <c r="S96" s="40" t="str">
        <f aca="false">IF(ISNA(MATCH($R96+1,$R$7:$R$306,0)),IF($R96=MAX($A$7:$A$306),$R96,-1),$R96)</f>
        <v/>
      </c>
      <c r="T96" s="40" t="n">
        <f aca="false">$A96</f>
        <v>0</v>
      </c>
      <c r="U96" s="128" t="str">
        <f aca="false">IF(N('Final Round'!$J$14)&gt;0,IF(ISBLANK($A96),"",IF($N96&gt;5,$N96,VLOOKUP($A96,'Final Round'!$A$14:$K$18,COLUMN('Final Round'!$J$1),FALSE()))),"")</f>
        <v/>
      </c>
      <c r="V96" s="40" t="str">
        <f aca="false">IF(ISNUMBER($U96),$U96,$R96)</f>
        <v/>
      </c>
      <c r="W96" s="40" t="str">
        <f aca="false">IF(ISBLANK($A96),"",($V$6-$V96)*$W$6+$W$6-$A96)</f>
        <v/>
      </c>
      <c r="X96" s="40" t="str">
        <f aca="false">IF(ISBLANK($A96),"",RANK($W96,$W$7:$W$306))</f>
        <v/>
      </c>
      <c r="Y96" s="40" t="n">
        <f aca="false">$A96</f>
        <v>0</v>
      </c>
      <c r="Z96" s="40" t="str">
        <f aca="false">IF($U96="",$N96,$U96)</f>
        <v/>
      </c>
      <c r="AA96" s="40" t="n">
        <f aca="false">IF($U96&lt;6,INDEX($AA$1:$AA$5,$Z96)*$Z$2,0)</f>
        <v>0</v>
      </c>
      <c r="AB96" s="129" t="str">
        <f aca="false">IF(ISBLANK($A96),"",5+4*(I96+IF(AA96=0,0,VLOOKUP($A96,'Final Round'!$A$14:$K$18,COLUMN('Final Round'!$G$1),FALSE())))+8*(H96+IF(AA96=0,0,IF(VLOOKUP($A96,'Final Round'!$A$14:$K$18,COLUMN('Final Round'!$J$1),FALSE())=1,1,0)))+$AA96)</f>
        <v/>
      </c>
    </row>
    <row r="97" customFormat="false" ht="12.75" hidden="false" customHeight="false" outlineLevel="0" collapsed="false">
      <c r="A97" s="144"/>
      <c r="B97" s="130"/>
      <c r="C97" s="130"/>
      <c r="D97" s="130"/>
      <c r="E97" s="131"/>
      <c r="F97" s="132" t="str">
        <f aca="false">IF(ISBLANK($A97),"",SUM(IF(ISNA(IF(VLOOKUP($A97,'Round 1'!$A$7:$J$306,COLUMN('Round 1'!$H$7),FALSE()),1,NA())),0,1),IF(ISNA(IF(VLOOKUP($A97,'Round 2'!$A$7:$J$306,COLUMN('Round 1'!$H$7),FALSE()),1,NA())),0,1),IF(ISNA(IF(VLOOKUP($A97,'Round 3'!$A$7:$J$306,COLUMN('Round 1'!$H$7),FALSE()),1,NA())),0,1),IF(ISNA(IF(VLOOKUP($A97,'Final Round'!$A$14:$K$18,1,FALSE()),1,NA())),0,1)))</f>
        <v/>
      </c>
      <c r="G97" s="133"/>
      <c r="H97" s="134" t="str">
        <f aca="false">IF(ISBLANK($A97),"",IF(ISERROR(VLOOKUP($A97,'Round 1'!$A$7:$I$306,COLUMN('Round 1'!$G$7),FALSE())),0,VLOOKUP($A97,'Round 1'!$A$7:$I$306,COLUMN('Round 1'!$G$7),FALSE()))+IF(ISERROR(VLOOKUP($A97,'Round 2'!$A$7:$I$306,COLUMN('Round 2'!$G$7),FALSE())),0,VLOOKUP($A97,'Round 2'!$A$7:$I$306,COLUMN('Round 2'!$G$7),FALSE()))+IF(ISERROR(VLOOKUP($A97,'Round 3'!$A$7:$I$306,COLUMN('Round 3'!$G$7),FALSE())),0,VLOOKUP($A97,'Round 3'!$A$7:$I$306,COLUMN('Round 3'!$G$7),FALSE())))</f>
        <v/>
      </c>
      <c r="I97" s="134" t="str">
        <f aca="false">IF(ISBLANK($A97),"",IF(ISERROR(VLOOKUP($A97,'Round 1'!$A$7:$I$306,COLUMN('Round 1'!$F$7),FALSE())),0,VLOOKUP($A97,'Round 1'!$A$7:$I$306,COLUMN('Round 1'!$F$7),FALSE()))+IF(ISERROR(VLOOKUP($A97,'Round 2'!$A$7:$I$306,COLUMN('Round 2'!$F$7),FALSE())),0,VLOOKUP($A97,'Round 2'!$A$7:$I$306,COLUMN('Round 2'!$F$7),FALSE()))+IF(ISERROR(VLOOKUP($A97,'Round 3'!$A$7:$I$306,COLUMN('Round 3'!$F$7),FALSE())),0,VLOOKUP($A97,'Round 3'!$A$7:$I$306,COLUMN('Round 3'!$F$7),FALSE())))</f>
        <v/>
      </c>
      <c r="J97" s="135" t="str">
        <f aca="false">IF(ISBLANK($A97),"",IF(ISERROR(VLOOKUP($A97,'Round 1'!$A$7:$I$306,COLUMN('Round 1'!$H$7),FALSE())),0,VLOOKUP($A97,'Round 1'!$A$7:$I$306,COLUMN('Round 1'!$H$7),FALSE()))+IF(ISERROR(VLOOKUP($A97,'Round 2'!$A$7:$I$306,COLUMN('Round 2'!$H$7),FALSE())),0,VLOOKUP($A97,'Round 2'!$A$7:$I$306,COLUMN('Round 2'!$H$7),FALSE()))+IF(ISERROR(VLOOKUP($A97,'Round 3'!$A$7:$I$306,COLUMN('Round 3'!$H$7),FALSE())),0,VLOOKUP($A97,'Round 3'!$A$7:$I$306,COLUMN('Round 3'!$H$7),FALSE())))</f>
        <v/>
      </c>
      <c r="K97" s="134" t="str">
        <f aca="false">IF(ISBLANK(A97),"",RANK(P97,$P$7:$P$306))</f>
        <v/>
      </c>
      <c r="L97" s="136" t="str">
        <f aca="false">IF(ISBLANK($G97),IF($K97&gt;5,"",IF(AND(ISNA(MATCH(K97+1,$K$7:$K$306,0)),$K97&lt;$A$4),"TIE","")),"DQ")</f>
        <v/>
      </c>
      <c r="M97" s="137"/>
      <c r="N97" s="138" t="str">
        <f aca="false">IF(ISBLANK($G97),$R97,"DQ")</f>
        <v/>
      </c>
      <c r="O97" s="40" t="str">
        <f aca="false">IF(ISBLANK(A97),"",$H97*$O$6+$I97)</f>
        <v/>
      </c>
      <c r="P97" s="40" t="str">
        <f aca="false">IF(ISBLANK(A97),"",$O97*10*$P$6+$J97)</f>
        <v/>
      </c>
      <c r="Q97" s="40" t="n">
        <f aca="false">IF(ISBLANK($G97),IF(ISBLANK($A97),-10,$P97*$Q$6+IF($M97&gt;0,$Q$6-1-$M97,0)),-1)</f>
        <v>-10</v>
      </c>
      <c r="R97" s="40" t="str">
        <f aca="false">IF(ISBLANK($A97),"",RANK($Q97,$Q$7:$Q$306))</f>
        <v/>
      </c>
      <c r="S97" s="40" t="str">
        <f aca="false">IF(ISNA(MATCH($R97+1,$R$7:$R$306,0)),IF($R97=MAX($A$7:$A$306),$R97,-1),$R97)</f>
        <v/>
      </c>
      <c r="T97" s="40" t="n">
        <f aca="false">$A97</f>
        <v>0</v>
      </c>
      <c r="U97" s="138" t="str">
        <f aca="false">IF(N('Final Round'!$J$14)&gt;0,IF(ISBLANK($A97),"",IF($N97&gt;5,$N97,VLOOKUP($A97,'Final Round'!$A$14:$K$18,COLUMN('Final Round'!$J$1),FALSE()))),"")</f>
        <v/>
      </c>
      <c r="V97" s="40" t="str">
        <f aca="false">IF(ISNUMBER($U97),$U97,$R97)</f>
        <v/>
      </c>
      <c r="W97" s="40" t="str">
        <f aca="false">IF(ISBLANK($A97),"",($V$6-$V97)*$W$6+$W$6-$A97)</f>
        <v/>
      </c>
      <c r="X97" s="40" t="str">
        <f aca="false">IF(ISBLANK($A97),"",RANK($W97,$W$7:$W$306))</f>
        <v/>
      </c>
      <c r="Y97" s="40" t="n">
        <f aca="false">$A97</f>
        <v>0</v>
      </c>
      <c r="Z97" s="40" t="str">
        <f aca="false">IF($U97="",$N97,$U97)</f>
        <v/>
      </c>
      <c r="AA97" s="40" t="n">
        <f aca="false">IF($U97&lt;6,INDEX($AA$1:$AA$5,$Z97)*$Z$2,0)</f>
        <v>0</v>
      </c>
      <c r="AB97" s="139" t="str">
        <f aca="false">IF(ISBLANK($A97),"",5+4*(I97+IF(AA97=0,0,VLOOKUP($A97,'Final Round'!$A$14:$K$18,COLUMN('Final Round'!$G$1),FALSE())))+8*(H97+IF(AA97=0,0,IF(VLOOKUP($A97,'Final Round'!$A$14:$K$18,COLUMN('Final Round'!$J$1),FALSE())=1,1,0)))+$AA97)</f>
        <v/>
      </c>
    </row>
    <row r="98" customFormat="false" ht="12.75" hidden="false" customHeight="false" outlineLevel="0" collapsed="false">
      <c r="A98" s="140"/>
      <c r="B98" s="120"/>
      <c r="C98" s="120"/>
      <c r="D98" s="120"/>
      <c r="E98" s="121"/>
      <c r="F98" s="122" t="str">
        <f aca="false">IF(ISBLANK($A98),"",SUM(IF(ISNA(IF(VLOOKUP($A98,'Round 1'!$A$7:$J$306,COLUMN('Round 1'!$H$7),FALSE()),1,NA())),0,1),IF(ISNA(IF(VLOOKUP($A98,'Round 2'!$A$7:$J$306,COLUMN('Round 1'!$H$7),FALSE()),1,NA())),0,1),IF(ISNA(IF(VLOOKUP($A98,'Round 3'!$A$7:$J$306,COLUMN('Round 1'!$H$7),FALSE()),1,NA())),0,1),IF(ISNA(IF(VLOOKUP($A98,'Final Round'!$A$14:$K$18,1,FALSE()),1,NA())),0,1)))</f>
        <v/>
      </c>
      <c r="G98" s="123"/>
      <c r="H98" s="124" t="str">
        <f aca="false">IF(ISBLANK($A98),"",IF(ISERROR(VLOOKUP($A98,'Round 1'!$A$7:$I$306,COLUMN('Round 1'!$G$7),FALSE())),0,VLOOKUP($A98,'Round 1'!$A$7:$I$306,COLUMN('Round 1'!$G$7),FALSE()))+IF(ISERROR(VLOOKUP($A98,'Round 2'!$A$7:$I$306,COLUMN('Round 2'!$G$7),FALSE())),0,VLOOKUP($A98,'Round 2'!$A$7:$I$306,COLUMN('Round 2'!$G$7),FALSE()))+IF(ISERROR(VLOOKUP($A98,'Round 3'!$A$7:$I$306,COLUMN('Round 3'!$G$7),FALSE())),0,VLOOKUP($A98,'Round 3'!$A$7:$I$306,COLUMN('Round 3'!$G$7),FALSE())))</f>
        <v/>
      </c>
      <c r="I98" s="124" t="str">
        <f aca="false">IF(ISBLANK($A98),"",IF(ISERROR(VLOOKUP($A98,'Round 1'!$A$7:$I$306,COLUMN('Round 1'!$F$7),FALSE())),0,VLOOKUP($A98,'Round 1'!$A$7:$I$306,COLUMN('Round 1'!$F$7),FALSE()))+IF(ISERROR(VLOOKUP($A98,'Round 2'!$A$7:$I$306,COLUMN('Round 2'!$F$7),FALSE())),0,VLOOKUP($A98,'Round 2'!$A$7:$I$306,COLUMN('Round 2'!$F$7),FALSE()))+IF(ISERROR(VLOOKUP($A98,'Round 3'!$A$7:$I$306,COLUMN('Round 3'!$F$7),FALSE())),0,VLOOKUP($A98,'Round 3'!$A$7:$I$306,COLUMN('Round 3'!$F$7),FALSE())))</f>
        <v/>
      </c>
      <c r="J98" s="125" t="str">
        <f aca="false">IF(ISBLANK($A98),"",IF(ISERROR(VLOOKUP($A98,'Round 1'!$A$7:$I$306,COLUMN('Round 1'!$H$7),FALSE())),0,VLOOKUP($A98,'Round 1'!$A$7:$I$306,COLUMN('Round 1'!$H$7),FALSE()))+IF(ISERROR(VLOOKUP($A98,'Round 2'!$A$7:$I$306,COLUMN('Round 2'!$H$7),FALSE())),0,VLOOKUP($A98,'Round 2'!$A$7:$I$306,COLUMN('Round 2'!$H$7),FALSE()))+IF(ISERROR(VLOOKUP($A98,'Round 3'!$A$7:$I$306,COLUMN('Round 3'!$H$7),FALSE())),0,VLOOKUP($A98,'Round 3'!$A$7:$I$306,COLUMN('Round 3'!$H$7),FALSE())))</f>
        <v/>
      </c>
      <c r="K98" s="124" t="str">
        <f aca="false">IF(ISBLANK(A98),"",RANK(P98,$P$7:$P$306))</f>
        <v/>
      </c>
      <c r="L98" s="126" t="str">
        <f aca="false">IF(ISBLANK($G98),IF($K98&gt;5,"",IF(AND(ISNA(MATCH(K98+1,$K$7:$K$306,0)),$K98&lt;$A$4),"TIE","")),"DQ")</f>
        <v/>
      </c>
      <c r="M98" s="127"/>
      <c r="N98" s="128" t="str">
        <f aca="false">IF(ISBLANK($G98),$R98,"DQ")</f>
        <v/>
      </c>
      <c r="O98" s="40" t="str">
        <f aca="false">IF(ISBLANK(A98),"",$H98*$O$6+$I98)</f>
        <v/>
      </c>
      <c r="P98" s="40" t="str">
        <f aca="false">IF(ISBLANK(A98),"",$O98*10*$P$6+$J98)</f>
        <v/>
      </c>
      <c r="Q98" s="40" t="n">
        <f aca="false">IF(ISBLANK($G98),IF(ISBLANK($A98),-10,$P98*$Q$6+IF($M98&gt;0,$Q$6-1-$M98,0)),-1)</f>
        <v>-10</v>
      </c>
      <c r="R98" s="40" t="str">
        <f aca="false">IF(ISBLANK($A98),"",RANK($Q98,$Q$7:$Q$306))</f>
        <v/>
      </c>
      <c r="S98" s="40" t="str">
        <f aca="false">IF(ISNA(MATCH($R98+1,$R$7:$R$306,0)),IF($R98=MAX($A$7:$A$306),$R98,-1),$R98)</f>
        <v/>
      </c>
      <c r="T98" s="40" t="n">
        <f aca="false">$A98</f>
        <v>0</v>
      </c>
      <c r="U98" s="128" t="str">
        <f aca="false">IF(N('Final Round'!$J$14)&gt;0,IF(ISBLANK($A98),"",IF($N98&gt;5,$N98,VLOOKUP($A98,'Final Round'!$A$14:$K$18,COLUMN('Final Round'!$J$1),FALSE()))),"")</f>
        <v/>
      </c>
      <c r="V98" s="40" t="str">
        <f aca="false">IF(ISNUMBER($U98),$U98,$R98)</f>
        <v/>
      </c>
      <c r="W98" s="40" t="str">
        <f aca="false">IF(ISBLANK($A98),"",($V$6-$V98)*$W$6+$W$6-$A98)</f>
        <v/>
      </c>
      <c r="X98" s="40" t="str">
        <f aca="false">IF(ISBLANK($A98),"",RANK($W98,$W$7:$W$306))</f>
        <v/>
      </c>
      <c r="Y98" s="40" t="n">
        <f aca="false">$A98</f>
        <v>0</v>
      </c>
      <c r="Z98" s="40" t="str">
        <f aca="false">IF($U98="",$N98,$U98)</f>
        <v/>
      </c>
      <c r="AA98" s="40" t="n">
        <f aca="false">IF($U98&lt;6,INDEX($AA$1:$AA$5,$Z98)*$Z$2,0)</f>
        <v>0</v>
      </c>
      <c r="AB98" s="129" t="str">
        <f aca="false">IF(ISBLANK($A98),"",5+4*(I98+IF(AA98=0,0,VLOOKUP($A98,'Final Round'!$A$14:$K$18,COLUMN('Final Round'!$G$1),FALSE())))+8*(H98+IF(AA98=0,0,IF(VLOOKUP($A98,'Final Round'!$A$14:$K$18,COLUMN('Final Round'!$J$1),FALSE())=1,1,0)))+$AA98)</f>
        <v/>
      </c>
    </row>
    <row r="99" customFormat="false" ht="12.75" hidden="false" customHeight="false" outlineLevel="0" collapsed="false">
      <c r="A99" s="144"/>
      <c r="B99" s="130"/>
      <c r="C99" s="130"/>
      <c r="D99" s="130"/>
      <c r="E99" s="131"/>
      <c r="F99" s="132" t="str">
        <f aca="false">IF(ISBLANK($A99),"",SUM(IF(ISNA(IF(VLOOKUP($A99,'Round 1'!$A$7:$J$306,COLUMN('Round 1'!$H$7),FALSE()),1,NA())),0,1),IF(ISNA(IF(VLOOKUP($A99,'Round 2'!$A$7:$J$306,COLUMN('Round 1'!$H$7),FALSE()),1,NA())),0,1),IF(ISNA(IF(VLOOKUP($A99,'Round 3'!$A$7:$J$306,COLUMN('Round 1'!$H$7),FALSE()),1,NA())),0,1),IF(ISNA(IF(VLOOKUP($A99,'Final Round'!$A$14:$K$18,1,FALSE()),1,NA())),0,1)))</f>
        <v/>
      </c>
      <c r="G99" s="133"/>
      <c r="H99" s="134" t="str">
        <f aca="false">IF(ISBLANK($A99),"",IF(ISERROR(VLOOKUP($A99,'Round 1'!$A$7:$I$306,COLUMN('Round 1'!$G$7),FALSE())),0,VLOOKUP($A99,'Round 1'!$A$7:$I$306,COLUMN('Round 1'!$G$7),FALSE()))+IF(ISERROR(VLOOKUP($A99,'Round 2'!$A$7:$I$306,COLUMN('Round 2'!$G$7),FALSE())),0,VLOOKUP($A99,'Round 2'!$A$7:$I$306,COLUMN('Round 2'!$G$7),FALSE()))+IF(ISERROR(VLOOKUP($A99,'Round 3'!$A$7:$I$306,COLUMN('Round 3'!$G$7),FALSE())),0,VLOOKUP($A99,'Round 3'!$A$7:$I$306,COLUMN('Round 3'!$G$7),FALSE())))</f>
        <v/>
      </c>
      <c r="I99" s="134" t="str">
        <f aca="false">IF(ISBLANK($A99),"",IF(ISERROR(VLOOKUP($A99,'Round 1'!$A$7:$I$306,COLUMN('Round 1'!$F$7),FALSE())),0,VLOOKUP($A99,'Round 1'!$A$7:$I$306,COLUMN('Round 1'!$F$7),FALSE()))+IF(ISERROR(VLOOKUP($A99,'Round 2'!$A$7:$I$306,COLUMN('Round 2'!$F$7),FALSE())),0,VLOOKUP($A99,'Round 2'!$A$7:$I$306,COLUMN('Round 2'!$F$7),FALSE()))+IF(ISERROR(VLOOKUP($A99,'Round 3'!$A$7:$I$306,COLUMN('Round 3'!$F$7),FALSE())),0,VLOOKUP($A99,'Round 3'!$A$7:$I$306,COLUMN('Round 3'!$F$7),FALSE())))</f>
        <v/>
      </c>
      <c r="J99" s="135" t="str">
        <f aca="false">IF(ISBLANK($A99),"",IF(ISERROR(VLOOKUP($A99,'Round 1'!$A$7:$I$306,COLUMN('Round 1'!$H$7),FALSE())),0,VLOOKUP($A99,'Round 1'!$A$7:$I$306,COLUMN('Round 1'!$H$7),FALSE()))+IF(ISERROR(VLOOKUP($A99,'Round 2'!$A$7:$I$306,COLUMN('Round 2'!$H$7),FALSE())),0,VLOOKUP($A99,'Round 2'!$A$7:$I$306,COLUMN('Round 2'!$H$7),FALSE()))+IF(ISERROR(VLOOKUP($A99,'Round 3'!$A$7:$I$306,COLUMN('Round 3'!$H$7),FALSE())),0,VLOOKUP($A99,'Round 3'!$A$7:$I$306,COLUMN('Round 3'!$H$7),FALSE())))</f>
        <v/>
      </c>
      <c r="K99" s="134" t="str">
        <f aca="false">IF(ISBLANK(A99),"",RANK(P99,$P$7:$P$306))</f>
        <v/>
      </c>
      <c r="L99" s="136" t="str">
        <f aca="false">IF(ISBLANK($G99),IF($K99&gt;5,"",IF(AND(ISNA(MATCH(K99+1,$K$7:$K$306,0)),$K99&lt;$A$4),"TIE","")),"DQ")</f>
        <v/>
      </c>
      <c r="M99" s="137"/>
      <c r="N99" s="138" t="str">
        <f aca="false">IF(ISBLANK($G99),$R99,"DQ")</f>
        <v/>
      </c>
      <c r="O99" s="40" t="str">
        <f aca="false">IF(ISBLANK(A99),"",$H99*$O$6+$I99)</f>
        <v/>
      </c>
      <c r="P99" s="40" t="str">
        <f aca="false">IF(ISBLANK(A99),"",$O99*10*$P$6+$J99)</f>
        <v/>
      </c>
      <c r="Q99" s="40" t="n">
        <f aca="false">IF(ISBLANK($G99),IF(ISBLANK($A99),-10,$P99*$Q$6+IF($M99&gt;0,$Q$6-1-$M99,0)),-1)</f>
        <v>-10</v>
      </c>
      <c r="R99" s="40" t="str">
        <f aca="false">IF(ISBLANK($A99),"",RANK($Q99,$Q$7:$Q$306))</f>
        <v/>
      </c>
      <c r="S99" s="40" t="str">
        <f aca="false">IF(ISNA(MATCH($R99+1,$R$7:$R$306,0)),IF($R99=MAX($A$7:$A$306),$R99,-1),$R99)</f>
        <v/>
      </c>
      <c r="T99" s="40" t="n">
        <f aca="false">$A99</f>
        <v>0</v>
      </c>
      <c r="U99" s="138" t="str">
        <f aca="false">IF(N('Final Round'!$J$14)&gt;0,IF(ISBLANK($A99),"",IF($N99&gt;5,$N99,VLOOKUP($A99,'Final Round'!$A$14:$K$18,COLUMN('Final Round'!$J$1),FALSE()))),"")</f>
        <v/>
      </c>
      <c r="V99" s="40" t="str">
        <f aca="false">IF(ISNUMBER($U99),$U99,$R99)</f>
        <v/>
      </c>
      <c r="W99" s="40" t="str">
        <f aca="false">IF(ISBLANK($A99),"",($V$6-$V99)*$W$6+$W$6-$A99)</f>
        <v/>
      </c>
      <c r="X99" s="40" t="str">
        <f aca="false">IF(ISBLANK($A99),"",RANK($W99,$W$7:$W$306))</f>
        <v/>
      </c>
      <c r="Y99" s="40" t="n">
        <f aca="false">$A99</f>
        <v>0</v>
      </c>
      <c r="Z99" s="40" t="str">
        <f aca="false">IF($U99="",$N99,$U99)</f>
        <v/>
      </c>
      <c r="AA99" s="40" t="n">
        <f aca="false">IF($U99&lt;6,INDEX($AA$1:$AA$5,$Z99)*$Z$2,0)</f>
        <v>0</v>
      </c>
      <c r="AB99" s="139" t="str">
        <f aca="false">IF(ISBLANK($A99),"",5+4*(I99+IF(AA99=0,0,VLOOKUP($A99,'Final Round'!$A$14:$K$18,COLUMN('Final Round'!$G$1),FALSE())))+8*(H99+IF(AA99=0,0,IF(VLOOKUP($A99,'Final Round'!$A$14:$K$18,COLUMN('Final Round'!$J$1),FALSE())=1,1,0)))+$AA99)</f>
        <v/>
      </c>
    </row>
    <row r="100" customFormat="false" ht="12.75" hidden="false" customHeight="false" outlineLevel="0" collapsed="false">
      <c r="A100" s="140"/>
      <c r="B100" s="120"/>
      <c r="C100" s="120"/>
      <c r="D100" s="120"/>
      <c r="E100" s="121"/>
      <c r="F100" s="122" t="str">
        <f aca="false">IF(ISBLANK($A100),"",SUM(IF(ISNA(IF(VLOOKUP($A100,'Round 1'!$A$7:$J$306,COLUMN('Round 1'!$H$7),FALSE()),1,NA())),0,1),IF(ISNA(IF(VLOOKUP($A100,'Round 2'!$A$7:$J$306,COLUMN('Round 1'!$H$7),FALSE()),1,NA())),0,1),IF(ISNA(IF(VLOOKUP($A100,'Round 3'!$A$7:$J$306,COLUMN('Round 1'!$H$7),FALSE()),1,NA())),0,1),IF(ISNA(IF(VLOOKUP($A100,'Final Round'!$A$14:$K$18,1,FALSE()),1,NA())),0,1)))</f>
        <v/>
      </c>
      <c r="G100" s="123"/>
      <c r="H100" s="124" t="str">
        <f aca="false">IF(ISBLANK($A100),"",IF(ISERROR(VLOOKUP($A100,'Round 1'!$A$7:$I$306,COLUMN('Round 1'!$G$7),FALSE())),0,VLOOKUP($A100,'Round 1'!$A$7:$I$306,COLUMN('Round 1'!$G$7),FALSE()))+IF(ISERROR(VLOOKUP($A100,'Round 2'!$A$7:$I$306,COLUMN('Round 2'!$G$7),FALSE())),0,VLOOKUP($A100,'Round 2'!$A$7:$I$306,COLUMN('Round 2'!$G$7),FALSE()))+IF(ISERROR(VLOOKUP($A100,'Round 3'!$A$7:$I$306,COLUMN('Round 3'!$G$7),FALSE())),0,VLOOKUP($A100,'Round 3'!$A$7:$I$306,COLUMN('Round 3'!$G$7),FALSE())))</f>
        <v/>
      </c>
      <c r="I100" s="124" t="str">
        <f aca="false">IF(ISBLANK($A100),"",IF(ISERROR(VLOOKUP($A100,'Round 1'!$A$7:$I$306,COLUMN('Round 1'!$F$7),FALSE())),0,VLOOKUP($A100,'Round 1'!$A$7:$I$306,COLUMN('Round 1'!$F$7),FALSE()))+IF(ISERROR(VLOOKUP($A100,'Round 2'!$A$7:$I$306,COLUMN('Round 2'!$F$7),FALSE())),0,VLOOKUP($A100,'Round 2'!$A$7:$I$306,COLUMN('Round 2'!$F$7),FALSE()))+IF(ISERROR(VLOOKUP($A100,'Round 3'!$A$7:$I$306,COLUMN('Round 3'!$F$7),FALSE())),0,VLOOKUP($A100,'Round 3'!$A$7:$I$306,COLUMN('Round 3'!$F$7),FALSE())))</f>
        <v/>
      </c>
      <c r="J100" s="125" t="str">
        <f aca="false">IF(ISBLANK($A100),"",IF(ISERROR(VLOOKUP($A100,'Round 1'!$A$7:$I$306,COLUMN('Round 1'!$H$7),FALSE())),0,VLOOKUP($A100,'Round 1'!$A$7:$I$306,COLUMN('Round 1'!$H$7),FALSE()))+IF(ISERROR(VLOOKUP($A100,'Round 2'!$A$7:$I$306,COLUMN('Round 2'!$H$7),FALSE())),0,VLOOKUP($A100,'Round 2'!$A$7:$I$306,COLUMN('Round 2'!$H$7),FALSE()))+IF(ISERROR(VLOOKUP($A100,'Round 3'!$A$7:$I$306,COLUMN('Round 3'!$H$7),FALSE())),0,VLOOKUP($A100,'Round 3'!$A$7:$I$306,COLUMN('Round 3'!$H$7),FALSE())))</f>
        <v/>
      </c>
      <c r="K100" s="124" t="str">
        <f aca="false">IF(ISBLANK(A100),"",RANK(P100,$P$7:$P$306))</f>
        <v/>
      </c>
      <c r="L100" s="126" t="str">
        <f aca="false">IF(ISBLANK($G100),IF($K100&gt;5,"",IF(AND(ISNA(MATCH(K100+1,$K$7:$K$306,0)),$K100&lt;$A$4),"TIE","")),"DQ")</f>
        <v/>
      </c>
      <c r="M100" s="127"/>
      <c r="N100" s="128" t="str">
        <f aca="false">IF(ISBLANK($G100),$R100,"DQ")</f>
        <v/>
      </c>
      <c r="O100" s="40" t="str">
        <f aca="false">IF(ISBLANK(A100),"",$H100*$O$6+$I100)</f>
        <v/>
      </c>
      <c r="P100" s="40" t="str">
        <f aca="false">IF(ISBLANK(A100),"",$O100*10*$P$6+$J100)</f>
        <v/>
      </c>
      <c r="Q100" s="40" t="n">
        <f aca="false">IF(ISBLANK($G100),IF(ISBLANK($A100),-10,$P100*$Q$6+IF($M100&gt;0,$Q$6-1-$M100,0)),-1)</f>
        <v>-10</v>
      </c>
      <c r="R100" s="40" t="str">
        <f aca="false">IF(ISBLANK($A100),"",RANK($Q100,$Q$7:$Q$306))</f>
        <v/>
      </c>
      <c r="S100" s="40" t="str">
        <f aca="false">IF(ISNA(MATCH($R100+1,$R$7:$R$306,0)),IF($R100=MAX($A$7:$A$306),$R100,-1),$R100)</f>
        <v/>
      </c>
      <c r="T100" s="40" t="n">
        <f aca="false">$A100</f>
        <v>0</v>
      </c>
      <c r="U100" s="128" t="str">
        <f aca="false">IF(N('Final Round'!$J$14)&gt;0,IF(ISBLANK($A100),"",IF($N100&gt;5,$N100,VLOOKUP($A100,'Final Round'!$A$14:$K$18,COLUMN('Final Round'!$J$1),FALSE()))),"")</f>
        <v/>
      </c>
      <c r="V100" s="40" t="str">
        <f aca="false">IF(ISNUMBER($U100),$U100,$R100)</f>
        <v/>
      </c>
      <c r="W100" s="40" t="str">
        <f aca="false">IF(ISBLANK($A100),"",($V$6-$V100)*$W$6+$W$6-$A100)</f>
        <v/>
      </c>
      <c r="X100" s="40" t="str">
        <f aca="false">IF(ISBLANK($A100),"",RANK($W100,$W$7:$W$306))</f>
        <v/>
      </c>
      <c r="Y100" s="40" t="n">
        <f aca="false">$A100</f>
        <v>0</v>
      </c>
      <c r="Z100" s="40" t="str">
        <f aca="false">IF($U100="",$N100,$U100)</f>
        <v/>
      </c>
      <c r="AA100" s="40" t="n">
        <f aca="false">IF($U100&lt;6,INDEX($AA$1:$AA$5,$Z100)*$Z$2,0)</f>
        <v>0</v>
      </c>
      <c r="AB100" s="129" t="str">
        <f aca="false">IF(ISBLANK($A100),"",5+4*(I100+IF(AA100=0,0,VLOOKUP($A100,'Final Round'!$A$14:$K$18,COLUMN('Final Round'!$G$1),FALSE())))+8*(H100+IF(AA100=0,0,IF(VLOOKUP($A100,'Final Round'!$A$14:$K$18,COLUMN('Final Round'!$J$1),FALSE())=1,1,0)))+$AA100)</f>
        <v/>
      </c>
    </row>
    <row r="101" customFormat="false" ht="12.75" hidden="false" customHeight="false" outlineLevel="0" collapsed="false">
      <c r="A101" s="144"/>
      <c r="B101" s="130"/>
      <c r="C101" s="130"/>
      <c r="D101" s="130"/>
      <c r="E101" s="131"/>
      <c r="F101" s="132" t="str">
        <f aca="false">IF(ISBLANK($A101),"",SUM(IF(ISNA(IF(VLOOKUP($A101,'Round 1'!$A$7:$J$306,COLUMN('Round 1'!$H$7),FALSE()),1,NA())),0,1),IF(ISNA(IF(VLOOKUP($A101,'Round 2'!$A$7:$J$306,COLUMN('Round 1'!$H$7),FALSE()),1,NA())),0,1),IF(ISNA(IF(VLOOKUP($A101,'Round 3'!$A$7:$J$306,COLUMN('Round 1'!$H$7),FALSE()),1,NA())),0,1),IF(ISNA(IF(VLOOKUP($A101,'Final Round'!$A$14:$K$18,1,FALSE()),1,NA())),0,1)))</f>
        <v/>
      </c>
      <c r="G101" s="133"/>
      <c r="H101" s="134" t="str">
        <f aca="false">IF(ISBLANK($A101),"",IF(ISERROR(VLOOKUP($A101,'Round 1'!$A$7:$I$306,COLUMN('Round 1'!$G$7),FALSE())),0,VLOOKUP($A101,'Round 1'!$A$7:$I$306,COLUMN('Round 1'!$G$7),FALSE()))+IF(ISERROR(VLOOKUP($A101,'Round 2'!$A$7:$I$306,COLUMN('Round 2'!$G$7),FALSE())),0,VLOOKUP($A101,'Round 2'!$A$7:$I$306,COLUMN('Round 2'!$G$7),FALSE()))+IF(ISERROR(VLOOKUP($A101,'Round 3'!$A$7:$I$306,COLUMN('Round 3'!$G$7),FALSE())),0,VLOOKUP($A101,'Round 3'!$A$7:$I$306,COLUMN('Round 3'!$G$7),FALSE())))</f>
        <v/>
      </c>
      <c r="I101" s="134" t="str">
        <f aca="false">IF(ISBLANK($A101),"",IF(ISERROR(VLOOKUP($A101,'Round 1'!$A$7:$I$306,COLUMN('Round 1'!$F$7),FALSE())),0,VLOOKUP($A101,'Round 1'!$A$7:$I$306,COLUMN('Round 1'!$F$7),FALSE()))+IF(ISERROR(VLOOKUP($A101,'Round 2'!$A$7:$I$306,COLUMN('Round 2'!$F$7),FALSE())),0,VLOOKUP($A101,'Round 2'!$A$7:$I$306,COLUMN('Round 2'!$F$7),FALSE()))+IF(ISERROR(VLOOKUP($A101,'Round 3'!$A$7:$I$306,COLUMN('Round 3'!$F$7),FALSE())),0,VLOOKUP($A101,'Round 3'!$A$7:$I$306,COLUMN('Round 3'!$F$7),FALSE())))</f>
        <v/>
      </c>
      <c r="J101" s="135" t="str">
        <f aca="false">IF(ISBLANK($A101),"",IF(ISERROR(VLOOKUP($A101,'Round 1'!$A$7:$I$306,COLUMN('Round 1'!$H$7),FALSE())),0,VLOOKUP($A101,'Round 1'!$A$7:$I$306,COLUMN('Round 1'!$H$7),FALSE()))+IF(ISERROR(VLOOKUP($A101,'Round 2'!$A$7:$I$306,COLUMN('Round 2'!$H$7),FALSE())),0,VLOOKUP($A101,'Round 2'!$A$7:$I$306,COLUMN('Round 2'!$H$7),FALSE()))+IF(ISERROR(VLOOKUP($A101,'Round 3'!$A$7:$I$306,COLUMN('Round 3'!$H$7),FALSE())),0,VLOOKUP($A101,'Round 3'!$A$7:$I$306,COLUMN('Round 3'!$H$7),FALSE())))</f>
        <v/>
      </c>
      <c r="K101" s="134" t="str">
        <f aca="false">IF(ISBLANK(A101),"",RANK(P101,$P$7:$P$306))</f>
        <v/>
      </c>
      <c r="L101" s="136" t="str">
        <f aca="false">IF(ISBLANK($G101),IF($K101&gt;5,"",IF(AND(ISNA(MATCH(K101+1,$K$7:$K$306,0)),$K101&lt;$A$4),"TIE","")),"DQ")</f>
        <v/>
      </c>
      <c r="M101" s="137"/>
      <c r="N101" s="138" t="str">
        <f aca="false">IF(ISBLANK($G101),$R101,"DQ")</f>
        <v/>
      </c>
      <c r="O101" s="40" t="str">
        <f aca="false">IF(ISBLANK(A101),"",$H101*$O$6+$I101)</f>
        <v/>
      </c>
      <c r="P101" s="40" t="str">
        <f aca="false">IF(ISBLANK(A101),"",$O101*10*$P$6+$J101)</f>
        <v/>
      </c>
      <c r="Q101" s="40" t="n">
        <f aca="false">IF(ISBLANK($G101),IF(ISBLANK($A101),-10,$P101*$Q$6+IF($M101&gt;0,$Q$6-1-$M101,0)),-1)</f>
        <v>-10</v>
      </c>
      <c r="R101" s="40" t="str">
        <f aca="false">IF(ISBLANK($A101),"",RANK($Q101,$Q$7:$Q$306))</f>
        <v/>
      </c>
      <c r="S101" s="40" t="str">
        <f aca="false">IF(ISNA(MATCH($R101+1,$R$7:$R$306,0)),IF($R101=MAX($A$7:$A$306),$R101,-1),$R101)</f>
        <v/>
      </c>
      <c r="T101" s="40" t="n">
        <f aca="false">$A101</f>
        <v>0</v>
      </c>
      <c r="U101" s="138" t="str">
        <f aca="false">IF(N('Final Round'!$J$14)&gt;0,IF(ISBLANK($A101),"",IF($N101&gt;5,$N101,VLOOKUP($A101,'Final Round'!$A$14:$K$18,COLUMN('Final Round'!$J$1),FALSE()))),"")</f>
        <v/>
      </c>
      <c r="V101" s="40" t="str">
        <f aca="false">IF(ISNUMBER($U101),$U101,$R101)</f>
        <v/>
      </c>
      <c r="W101" s="40" t="str">
        <f aca="false">IF(ISBLANK($A101),"",($V$6-$V101)*$W$6+$W$6-$A101)</f>
        <v/>
      </c>
      <c r="X101" s="40" t="str">
        <f aca="false">IF(ISBLANK($A101),"",RANK($W101,$W$7:$W$306))</f>
        <v/>
      </c>
      <c r="Y101" s="40" t="n">
        <f aca="false">$A101</f>
        <v>0</v>
      </c>
      <c r="Z101" s="40" t="str">
        <f aca="false">IF($U101="",$N101,$U101)</f>
        <v/>
      </c>
      <c r="AA101" s="40" t="n">
        <f aca="false">IF($U101&lt;6,INDEX($AA$1:$AA$5,$Z101)*$Z$2,0)</f>
        <v>0</v>
      </c>
      <c r="AB101" s="139" t="str">
        <f aca="false">IF(ISBLANK($A101),"",5+4*(I101+IF(AA101=0,0,VLOOKUP($A101,'Final Round'!$A$14:$K$18,COLUMN('Final Round'!$G$1),FALSE())))+8*(H101+IF(AA101=0,0,IF(VLOOKUP($A101,'Final Round'!$A$14:$K$18,COLUMN('Final Round'!$J$1),FALSE())=1,1,0)))+$AA101)</f>
        <v/>
      </c>
    </row>
    <row r="102" customFormat="false" ht="12.75" hidden="false" customHeight="false" outlineLevel="0" collapsed="false">
      <c r="A102" s="140"/>
      <c r="B102" s="120"/>
      <c r="C102" s="120"/>
      <c r="D102" s="120"/>
      <c r="E102" s="121"/>
      <c r="F102" s="122" t="str">
        <f aca="false">IF(ISBLANK($A102),"",SUM(IF(ISNA(IF(VLOOKUP($A102,'Round 1'!$A$7:$J$306,COLUMN('Round 1'!$H$7),FALSE()),1,NA())),0,1),IF(ISNA(IF(VLOOKUP($A102,'Round 2'!$A$7:$J$306,COLUMN('Round 1'!$H$7),FALSE()),1,NA())),0,1),IF(ISNA(IF(VLOOKUP($A102,'Round 3'!$A$7:$J$306,COLUMN('Round 1'!$H$7),FALSE()),1,NA())),0,1),IF(ISNA(IF(VLOOKUP($A102,'Final Round'!$A$14:$K$18,1,FALSE()),1,NA())),0,1)))</f>
        <v/>
      </c>
      <c r="G102" s="123"/>
      <c r="H102" s="124" t="str">
        <f aca="false">IF(ISBLANK($A102),"",IF(ISERROR(VLOOKUP($A102,'Round 1'!$A$7:$I$306,COLUMN('Round 1'!$G$7),FALSE())),0,VLOOKUP($A102,'Round 1'!$A$7:$I$306,COLUMN('Round 1'!$G$7),FALSE()))+IF(ISERROR(VLOOKUP($A102,'Round 2'!$A$7:$I$306,COLUMN('Round 2'!$G$7),FALSE())),0,VLOOKUP($A102,'Round 2'!$A$7:$I$306,COLUMN('Round 2'!$G$7),FALSE()))+IF(ISERROR(VLOOKUP($A102,'Round 3'!$A$7:$I$306,COLUMN('Round 3'!$G$7),FALSE())),0,VLOOKUP($A102,'Round 3'!$A$7:$I$306,COLUMN('Round 3'!$G$7),FALSE())))</f>
        <v/>
      </c>
      <c r="I102" s="124" t="str">
        <f aca="false">IF(ISBLANK($A102),"",IF(ISERROR(VLOOKUP($A102,'Round 1'!$A$7:$I$306,COLUMN('Round 1'!$F$7),FALSE())),0,VLOOKUP($A102,'Round 1'!$A$7:$I$306,COLUMN('Round 1'!$F$7),FALSE()))+IF(ISERROR(VLOOKUP($A102,'Round 2'!$A$7:$I$306,COLUMN('Round 2'!$F$7),FALSE())),0,VLOOKUP($A102,'Round 2'!$A$7:$I$306,COLUMN('Round 2'!$F$7),FALSE()))+IF(ISERROR(VLOOKUP($A102,'Round 3'!$A$7:$I$306,COLUMN('Round 3'!$F$7),FALSE())),0,VLOOKUP($A102,'Round 3'!$A$7:$I$306,COLUMN('Round 3'!$F$7),FALSE())))</f>
        <v/>
      </c>
      <c r="J102" s="125" t="str">
        <f aca="false">IF(ISBLANK($A102),"",IF(ISERROR(VLOOKUP($A102,'Round 1'!$A$7:$I$306,COLUMN('Round 1'!$H$7),FALSE())),0,VLOOKUP($A102,'Round 1'!$A$7:$I$306,COLUMN('Round 1'!$H$7),FALSE()))+IF(ISERROR(VLOOKUP($A102,'Round 2'!$A$7:$I$306,COLUMN('Round 2'!$H$7),FALSE())),0,VLOOKUP($A102,'Round 2'!$A$7:$I$306,COLUMN('Round 2'!$H$7),FALSE()))+IF(ISERROR(VLOOKUP($A102,'Round 3'!$A$7:$I$306,COLUMN('Round 3'!$H$7),FALSE())),0,VLOOKUP($A102,'Round 3'!$A$7:$I$306,COLUMN('Round 3'!$H$7),FALSE())))</f>
        <v/>
      </c>
      <c r="K102" s="124" t="str">
        <f aca="false">IF(ISBLANK(A102),"",RANK(P102,$P$7:$P$306))</f>
        <v/>
      </c>
      <c r="L102" s="126" t="str">
        <f aca="false">IF(ISBLANK($G102),IF($K102&gt;5,"",IF(AND(ISNA(MATCH(K102+1,$K$7:$K$306,0)),$K102&lt;$A$4),"TIE","")),"DQ")</f>
        <v/>
      </c>
      <c r="M102" s="127"/>
      <c r="N102" s="128" t="str">
        <f aca="false">IF(ISBLANK($G102),$R102,"DQ")</f>
        <v/>
      </c>
      <c r="O102" s="40" t="str">
        <f aca="false">IF(ISBLANK(A102),"",$H102*$O$6+$I102)</f>
        <v/>
      </c>
      <c r="P102" s="40" t="str">
        <f aca="false">IF(ISBLANK(A102),"",$O102*10*$P$6+$J102)</f>
        <v/>
      </c>
      <c r="Q102" s="40" t="n">
        <f aca="false">IF(ISBLANK($G102),IF(ISBLANK($A102),-10,$P102*$Q$6+IF($M102&gt;0,$Q$6-1-$M102,0)),-1)</f>
        <v>-10</v>
      </c>
      <c r="R102" s="40" t="str">
        <f aca="false">IF(ISBLANK($A102),"",RANK($Q102,$Q$7:$Q$306))</f>
        <v/>
      </c>
      <c r="S102" s="40" t="str">
        <f aca="false">IF(ISNA(MATCH($R102+1,$R$7:$R$306,0)),IF($R102=MAX($A$7:$A$306),$R102,-1),$R102)</f>
        <v/>
      </c>
      <c r="T102" s="40" t="n">
        <f aca="false">$A102</f>
        <v>0</v>
      </c>
      <c r="U102" s="128" t="str">
        <f aca="false">IF(N('Final Round'!$J$14)&gt;0,IF(ISBLANK($A102),"",IF($N102&gt;5,$N102,VLOOKUP($A102,'Final Round'!$A$14:$K$18,COLUMN('Final Round'!$J$1),FALSE()))),"")</f>
        <v/>
      </c>
      <c r="V102" s="40" t="str">
        <f aca="false">IF(ISNUMBER($U102),$U102,$R102)</f>
        <v/>
      </c>
      <c r="W102" s="40" t="str">
        <f aca="false">IF(ISBLANK($A102),"",($V$6-$V102)*$W$6+$W$6-$A102)</f>
        <v/>
      </c>
      <c r="X102" s="40" t="str">
        <f aca="false">IF(ISBLANK($A102),"",RANK($W102,$W$7:$W$306))</f>
        <v/>
      </c>
      <c r="Y102" s="40" t="n">
        <f aca="false">$A102</f>
        <v>0</v>
      </c>
      <c r="Z102" s="40" t="str">
        <f aca="false">IF($U102="",$N102,$U102)</f>
        <v/>
      </c>
      <c r="AA102" s="40" t="n">
        <f aca="false">IF($U102&lt;6,INDEX($AA$1:$AA$5,$Z102)*$Z$2,0)</f>
        <v>0</v>
      </c>
      <c r="AB102" s="129" t="str">
        <f aca="false">IF(ISBLANK($A102),"",5+4*(I102+IF(AA102=0,0,VLOOKUP($A102,'Final Round'!$A$14:$K$18,COLUMN('Final Round'!$G$1),FALSE())))+8*(H102+IF(AA102=0,0,IF(VLOOKUP($A102,'Final Round'!$A$14:$K$18,COLUMN('Final Round'!$J$1),FALSE())=1,1,0)))+$AA102)</f>
        <v/>
      </c>
    </row>
    <row r="103" customFormat="false" ht="12.75" hidden="false" customHeight="false" outlineLevel="0" collapsed="false">
      <c r="A103" s="144"/>
      <c r="B103" s="130"/>
      <c r="C103" s="130"/>
      <c r="D103" s="130"/>
      <c r="E103" s="131"/>
      <c r="F103" s="132" t="str">
        <f aca="false">IF(ISBLANK($A103),"",SUM(IF(ISNA(IF(VLOOKUP($A103,'Round 1'!$A$7:$J$306,COLUMN('Round 1'!$H$7),FALSE()),1,NA())),0,1),IF(ISNA(IF(VLOOKUP($A103,'Round 2'!$A$7:$J$306,COLUMN('Round 1'!$H$7),FALSE()),1,NA())),0,1),IF(ISNA(IF(VLOOKUP($A103,'Round 3'!$A$7:$J$306,COLUMN('Round 1'!$H$7),FALSE()),1,NA())),0,1),IF(ISNA(IF(VLOOKUP($A103,'Final Round'!$A$14:$K$18,1,FALSE()),1,NA())),0,1)))</f>
        <v/>
      </c>
      <c r="G103" s="133"/>
      <c r="H103" s="134" t="str">
        <f aca="false">IF(ISBLANK($A103),"",IF(ISERROR(VLOOKUP($A103,'Round 1'!$A$7:$I$306,COLUMN('Round 1'!$G$7),FALSE())),0,VLOOKUP($A103,'Round 1'!$A$7:$I$306,COLUMN('Round 1'!$G$7),FALSE()))+IF(ISERROR(VLOOKUP($A103,'Round 2'!$A$7:$I$306,COLUMN('Round 2'!$G$7),FALSE())),0,VLOOKUP($A103,'Round 2'!$A$7:$I$306,COLUMN('Round 2'!$G$7),FALSE()))+IF(ISERROR(VLOOKUP($A103,'Round 3'!$A$7:$I$306,COLUMN('Round 3'!$G$7),FALSE())),0,VLOOKUP($A103,'Round 3'!$A$7:$I$306,COLUMN('Round 3'!$G$7),FALSE())))</f>
        <v/>
      </c>
      <c r="I103" s="134" t="str">
        <f aca="false">IF(ISBLANK($A103),"",IF(ISERROR(VLOOKUP($A103,'Round 1'!$A$7:$I$306,COLUMN('Round 1'!$F$7),FALSE())),0,VLOOKUP($A103,'Round 1'!$A$7:$I$306,COLUMN('Round 1'!$F$7),FALSE()))+IF(ISERROR(VLOOKUP($A103,'Round 2'!$A$7:$I$306,COLUMN('Round 2'!$F$7),FALSE())),0,VLOOKUP($A103,'Round 2'!$A$7:$I$306,COLUMN('Round 2'!$F$7),FALSE()))+IF(ISERROR(VLOOKUP($A103,'Round 3'!$A$7:$I$306,COLUMN('Round 3'!$F$7),FALSE())),0,VLOOKUP($A103,'Round 3'!$A$7:$I$306,COLUMN('Round 3'!$F$7),FALSE())))</f>
        <v/>
      </c>
      <c r="J103" s="135" t="str">
        <f aca="false">IF(ISBLANK($A103),"",IF(ISERROR(VLOOKUP($A103,'Round 1'!$A$7:$I$306,COLUMN('Round 1'!$H$7),FALSE())),0,VLOOKUP($A103,'Round 1'!$A$7:$I$306,COLUMN('Round 1'!$H$7),FALSE()))+IF(ISERROR(VLOOKUP($A103,'Round 2'!$A$7:$I$306,COLUMN('Round 2'!$H$7),FALSE())),0,VLOOKUP($A103,'Round 2'!$A$7:$I$306,COLUMN('Round 2'!$H$7),FALSE()))+IF(ISERROR(VLOOKUP($A103,'Round 3'!$A$7:$I$306,COLUMN('Round 3'!$H$7),FALSE())),0,VLOOKUP($A103,'Round 3'!$A$7:$I$306,COLUMN('Round 3'!$H$7),FALSE())))</f>
        <v/>
      </c>
      <c r="K103" s="134" t="str">
        <f aca="false">IF(ISBLANK(A103),"",RANK(P103,$P$7:$P$306))</f>
        <v/>
      </c>
      <c r="L103" s="136" t="str">
        <f aca="false">IF(ISBLANK($G103),IF($K103&gt;5,"",IF(AND(ISNA(MATCH(K103+1,$K$7:$K$306,0)),$K103&lt;$A$4),"TIE","")),"DQ")</f>
        <v/>
      </c>
      <c r="M103" s="137"/>
      <c r="N103" s="138" t="str">
        <f aca="false">IF(ISBLANK($G103),$R103,"DQ")</f>
        <v/>
      </c>
      <c r="O103" s="40" t="str">
        <f aca="false">IF(ISBLANK(A103),"",$H103*$O$6+$I103)</f>
        <v/>
      </c>
      <c r="P103" s="40" t="str">
        <f aca="false">IF(ISBLANK(A103),"",$O103*10*$P$6+$J103)</f>
        <v/>
      </c>
      <c r="Q103" s="40" t="n">
        <f aca="false">IF(ISBLANK($G103),IF(ISBLANK($A103),-10,$P103*$Q$6+IF($M103&gt;0,$Q$6-1-$M103,0)),-1)</f>
        <v>-10</v>
      </c>
      <c r="R103" s="40" t="str">
        <f aca="false">IF(ISBLANK($A103),"",RANK($Q103,$Q$7:$Q$306))</f>
        <v/>
      </c>
      <c r="S103" s="40" t="str">
        <f aca="false">IF(ISNA(MATCH($R103+1,$R$7:$R$306,0)),IF($R103=MAX($A$7:$A$306),$R103,-1),$R103)</f>
        <v/>
      </c>
      <c r="T103" s="40" t="n">
        <f aca="false">$A103</f>
        <v>0</v>
      </c>
      <c r="U103" s="138" t="str">
        <f aca="false">IF(N('Final Round'!$J$14)&gt;0,IF(ISBLANK($A103),"",IF($N103&gt;5,$N103,VLOOKUP($A103,'Final Round'!$A$14:$K$18,COLUMN('Final Round'!$J$1),FALSE()))),"")</f>
        <v/>
      </c>
      <c r="V103" s="40" t="str">
        <f aca="false">IF(ISNUMBER($U103),$U103,$R103)</f>
        <v/>
      </c>
      <c r="W103" s="40" t="str">
        <f aca="false">IF(ISBLANK($A103),"",($V$6-$V103)*$W$6+$W$6-$A103)</f>
        <v/>
      </c>
      <c r="X103" s="40" t="str">
        <f aca="false">IF(ISBLANK($A103),"",RANK($W103,$W$7:$W$306))</f>
        <v/>
      </c>
      <c r="Y103" s="40" t="n">
        <f aca="false">$A103</f>
        <v>0</v>
      </c>
      <c r="Z103" s="40" t="str">
        <f aca="false">IF($U103="",$N103,$U103)</f>
        <v/>
      </c>
      <c r="AA103" s="40" t="n">
        <f aca="false">IF($U103&lt;6,INDEX($AA$1:$AA$5,$Z103)*$Z$2,0)</f>
        <v>0</v>
      </c>
      <c r="AB103" s="139" t="str">
        <f aca="false">IF(ISBLANK($A103),"",5+4*(I103+IF(AA103=0,0,VLOOKUP($A103,'Final Round'!$A$14:$K$18,COLUMN('Final Round'!$G$1),FALSE())))+8*(H103+IF(AA103=0,0,IF(VLOOKUP($A103,'Final Round'!$A$14:$K$18,COLUMN('Final Round'!$J$1),FALSE())=1,1,0)))+$AA103)</f>
        <v/>
      </c>
    </row>
    <row r="104" customFormat="false" ht="12.75" hidden="false" customHeight="false" outlineLevel="0" collapsed="false">
      <c r="A104" s="140"/>
      <c r="B104" s="120"/>
      <c r="C104" s="120"/>
      <c r="D104" s="120"/>
      <c r="E104" s="121"/>
      <c r="F104" s="122" t="str">
        <f aca="false">IF(ISBLANK($A104),"",SUM(IF(ISNA(IF(VLOOKUP($A104,'Round 1'!$A$7:$J$306,COLUMN('Round 1'!$H$7),FALSE()),1,NA())),0,1),IF(ISNA(IF(VLOOKUP($A104,'Round 2'!$A$7:$J$306,COLUMN('Round 1'!$H$7),FALSE()),1,NA())),0,1),IF(ISNA(IF(VLOOKUP($A104,'Round 3'!$A$7:$J$306,COLUMN('Round 1'!$H$7),FALSE()),1,NA())),0,1),IF(ISNA(IF(VLOOKUP($A104,'Final Round'!$A$14:$K$18,1,FALSE()),1,NA())),0,1)))</f>
        <v/>
      </c>
      <c r="G104" s="123"/>
      <c r="H104" s="124" t="str">
        <f aca="false">IF(ISBLANK($A104),"",IF(ISERROR(VLOOKUP($A104,'Round 1'!$A$7:$I$306,COLUMN('Round 1'!$G$7),FALSE())),0,VLOOKUP($A104,'Round 1'!$A$7:$I$306,COLUMN('Round 1'!$G$7),FALSE()))+IF(ISERROR(VLOOKUP($A104,'Round 2'!$A$7:$I$306,COLUMN('Round 2'!$G$7),FALSE())),0,VLOOKUP($A104,'Round 2'!$A$7:$I$306,COLUMN('Round 2'!$G$7),FALSE()))+IF(ISERROR(VLOOKUP($A104,'Round 3'!$A$7:$I$306,COLUMN('Round 3'!$G$7),FALSE())),0,VLOOKUP($A104,'Round 3'!$A$7:$I$306,COLUMN('Round 3'!$G$7),FALSE())))</f>
        <v/>
      </c>
      <c r="I104" s="124" t="str">
        <f aca="false">IF(ISBLANK($A104),"",IF(ISERROR(VLOOKUP($A104,'Round 1'!$A$7:$I$306,COLUMN('Round 1'!$F$7),FALSE())),0,VLOOKUP($A104,'Round 1'!$A$7:$I$306,COLUMN('Round 1'!$F$7),FALSE()))+IF(ISERROR(VLOOKUP($A104,'Round 2'!$A$7:$I$306,COLUMN('Round 2'!$F$7),FALSE())),0,VLOOKUP($A104,'Round 2'!$A$7:$I$306,COLUMN('Round 2'!$F$7),FALSE()))+IF(ISERROR(VLOOKUP($A104,'Round 3'!$A$7:$I$306,COLUMN('Round 3'!$F$7),FALSE())),0,VLOOKUP($A104,'Round 3'!$A$7:$I$306,COLUMN('Round 3'!$F$7),FALSE())))</f>
        <v/>
      </c>
      <c r="J104" s="125" t="str">
        <f aca="false">IF(ISBLANK($A104),"",IF(ISERROR(VLOOKUP($A104,'Round 1'!$A$7:$I$306,COLUMN('Round 1'!$H$7),FALSE())),0,VLOOKUP($A104,'Round 1'!$A$7:$I$306,COLUMN('Round 1'!$H$7),FALSE()))+IF(ISERROR(VLOOKUP($A104,'Round 2'!$A$7:$I$306,COLUMN('Round 2'!$H$7),FALSE())),0,VLOOKUP($A104,'Round 2'!$A$7:$I$306,COLUMN('Round 2'!$H$7),FALSE()))+IF(ISERROR(VLOOKUP($A104,'Round 3'!$A$7:$I$306,COLUMN('Round 3'!$H$7),FALSE())),0,VLOOKUP($A104,'Round 3'!$A$7:$I$306,COLUMN('Round 3'!$H$7),FALSE())))</f>
        <v/>
      </c>
      <c r="K104" s="124" t="str">
        <f aca="false">IF(ISBLANK(A104),"",RANK(P104,$P$7:$P$306))</f>
        <v/>
      </c>
      <c r="L104" s="126" t="str">
        <f aca="false">IF(ISBLANK($G104),IF($K104&gt;5,"",IF(AND(ISNA(MATCH(K104+1,$K$7:$K$306,0)),$K104&lt;$A$4),"TIE","")),"DQ")</f>
        <v/>
      </c>
      <c r="M104" s="127"/>
      <c r="N104" s="128" t="str">
        <f aca="false">IF(ISBLANK($G104),$R104,"DQ")</f>
        <v/>
      </c>
      <c r="O104" s="40" t="str">
        <f aca="false">IF(ISBLANK(A104),"",$H104*$O$6+$I104)</f>
        <v/>
      </c>
      <c r="P104" s="40" t="str">
        <f aca="false">IF(ISBLANK(A104),"",$O104*10*$P$6+$J104)</f>
        <v/>
      </c>
      <c r="Q104" s="40" t="n">
        <f aca="false">IF(ISBLANK($G104),IF(ISBLANK($A104),-10,$P104*$Q$6+IF($M104&gt;0,$Q$6-1-$M104,0)),-1)</f>
        <v>-10</v>
      </c>
      <c r="R104" s="40" t="str">
        <f aca="false">IF(ISBLANK($A104),"",RANK($Q104,$Q$7:$Q$306))</f>
        <v/>
      </c>
      <c r="S104" s="40" t="str">
        <f aca="false">IF(ISNA(MATCH($R104+1,$R$7:$R$306,0)),IF($R104=MAX($A$7:$A$306),$R104,-1),$R104)</f>
        <v/>
      </c>
      <c r="T104" s="40" t="n">
        <f aca="false">$A104</f>
        <v>0</v>
      </c>
      <c r="U104" s="128" t="str">
        <f aca="false">IF(N('Final Round'!$J$14)&gt;0,IF(ISBLANK($A104),"",IF($N104&gt;5,$N104,VLOOKUP($A104,'Final Round'!$A$14:$K$18,COLUMN('Final Round'!$J$1),FALSE()))),"")</f>
        <v/>
      </c>
      <c r="V104" s="40" t="str">
        <f aca="false">IF(ISNUMBER($U104),$U104,$R104)</f>
        <v/>
      </c>
      <c r="W104" s="40" t="str">
        <f aca="false">IF(ISBLANK($A104),"",($V$6-$V104)*$W$6+$W$6-$A104)</f>
        <v/>
      </c>
      <c r="X104" s="40" t="str">
        <f aca="false">IF(ISBLANK($A104),"",RANK($W104,$W$7:$W$306))</f>
        <v/>
      </c>
      <c r="Y104" s="40" t="n">
        <f aca="false">$A104</f>
        <v>0</v>
      </c>
      <c r="Z104" s="40" t="str">
        <f aca="false">IF($U104="",$N104,$U104)</f>
        <v/>
      </c>
      <c r="AA104" s="40" t="n">
        <f aca="false">IF($U104&lt;6,INDEX($AA$1:$AA$5,$Z104)*$Z$2,0)</f>
        <v>0</v>
      </c>
      <c r="AB104" s="129" t="str">
        <f aca="false">IF(ISBLANK($A104),"",5+4*(I104+IF(AA104=0,0,VLOOKUP($A104,'Final Round'!$A$14:$K$18,COLUMN('Final Round'!$G$1),FALSE())))+8*(H104+IF(AA104=0,0,IF(VLOOKUP($A104,'Final Round'!$A$14:$K$18,COLUMN('Final Round'!$J$1),FALSE())=1,1,0)))+$AA104)</f>
        <v/>
      </c>
    </row>
    <row r="105" customFormat="false" ht="12.75" hidden="false" customHeight="false" outlineLevel="0" collapsed="false">
      <c r="A105" s="144"/>
      <c r="B105" s="130"/>
      <c r="C105" s="130"/>
      <c r="D105" s="130"/>
      <c r="E105" s="131"/>
      <c r="F105" s="132" t="str">
        <f aca="false">IF(ISBLANK($A105),"",SUM(IF(ISNA(IF(VLOOKUP($A105,'Round 1'!$A$7:$J$306,COLUMN('Round 1'!$H$7),FALSE()),1,NA())),0,1),IF(ISNA(IF(VLOOKUP($A105,'Round 2'!$A$7:$J$306,COLUMN('Round 1'!$H$7),FALSE()),1,NA())),0,1),IF(ISNA(IF(VLOOKUP($A105,'Round 3'!$A$7:$J$306,COLUMN('Round 1'!$H$7),FALSE()),1,NA())),0,1),IF(ISNA(IF(VLOOKUP($A105,'Final Round'!$A$14:$K$18,1,FALSE()),1,NA())),0,1)))</f>
        <v/>
      </c>
      <c r="G105" s="133"/>
      <c r="H105" s="134" t="str">
        <f aca="false">IF(ISBLANK($A105),"",IF(ISERROR(VLOOKUP($A105,'Round 1'!$A$7:$I$306,COLUMN('Round 1'!$G$7),FALSE())),0,VLOOKUP($A105,'Round 1'!$A$7:$I$306,COLUMN('Round 1'!$G$7),FALSE()))+IF(ISERROR(VLOOKUP($A105,'Round 2'!$A$7:$I$306,COLUMN('Round 2'!$G$7),FALSE())),0,VLOOKUP($A105,'Round 2'!$A$7:$I$306,COLUMN('Round 2'!$G$7),FALSE()))+IF(ISERROR(VLOOKUP($A105,'Round 3'!$A$7:$I$306,COLUMN('Round 3'!$G$7),FALSE())),0,VLOOKUP($A105,'Round 3'!$A$7:$I$306,COLUMN('Round 3'!$G$7),FALSE())))</f>
        <v/>
      </c>
      <c r="I105" s="134" t="str">
        <f aca="false">IF(ISBLANK($A105),"",IF(ISERROR(VLOOKUP($A105,'Round 1'!$A$7:$I$306,COLUMN('Round 1'!$F$7),FALSE())),0,VLOOKUP($A105,'Round 1'!$A$7:$I$306,COLUMN('Round 1'!$F$7),FALSE()))+IF(ISERROR(VLOOKUP($A105,'Round 2'!$A$7:$I$306,COLUMN('Round 2'!$F$7),FALSE())),0,VLOOKUP($A105,'Round 2'!$A$7:$I$306,COLUMN('Round 2'!$F$7),FALSE()))+IF(ISERROR(VLOOKUP($A105,'Round 3'!$A$7:$I$306,COLUMN('Round 3'!$F$7),FALSE())),0,VLOOKUP($A105,'Round 3'!$A$7:$I$306,COLUMN('Round 3'!$F$7),FALSE())))</f>
        <v/>
      </c>
      <c r="J105" s="135" t="str">
        <f aca="false">IF(ISBLANK($A105),"",IF(ISERROR(VLOOKUP($A105,'Round 1'!$A$7:$I$306,COLUMN('Round 1'!$H$7),FALSE())),0,VLOOKUP($A105,'Round 1'!$A$7:$I$306,COLUMN('Round 1'!$H$7),FALSE()))+IF(ISERROR(VLOOKUP($A105,'Round 2'!$A$7:$I$306,COLUMN('Round 2'!$H$7),FALSE())),0,VLOOKUP($A105,'Round 2'!$A$7:$I$306,COLUMN('Round 2'!$H$7),FALSE()))+IF(ISERROR(VLOOKUP($A105,'Round 3'!$A$7:$I$306,COLUMN('Round 3'!$H$7),FALSE())),0,VLOOKUP($A105,'Round 3'!$A$7:$I$306,COLUMN('Round 3'!$H$7),FALSE())))</f>
        <v/>
      </c>
      <c r="K105" s="134" t="str">
        <f aca="false">IF(ISBLANK(A105),"",RANK(P105,$P$7:$P$306))</f>
        <v/>
      </c>
      <c r="L105" s="136" t="str">
        <f aca="false">IF(ISBLANK($G105),IF($K105&gt;5,"",IF(AND(ISNA(MATCH(K105+1,$K$7:$K$306,0)),$K105&lt;$A$4),"TIE","")),"DQ")</f>
        <v/>
      </c>
      <c r="M105" s="137"/>
      <c r="N105" s="138" t="str">
        <f aca="false">IF(ISBLANK($G105),$R105,"DQ")</f>
        <v/>
      </c>
      <c r="O105" s="40" t="str">
        <f aca="false">IF(ISBLANK(A105),"",$H105*$O$6+$I105)</f>
        <v/>
      </c>
      <c r="P105" s="40" t="str">
        <f aca="false">IF(ISBLANK(A105),"",$O105*10*$P$6+$J105)</f>
        <v/>
      </c>
      <c r="Q105" s="40" t="n">
        <f aca="false">IF(ISBLANK($G105),IF(ISBLANK($A105),-10,$P105*$Q$6+IF($M105&gt;0,$Q$6-1-$M105,0)),-1)</f>
        <v>-10</v>
      </c>
      <c r="R105" s="40" t="str">
        <f aca="false">IF(ISBLANK($A105),"",RANK($Q105,$Q$7:$Q$306))</f>
        <v/>
      </c>
      <c r="S105" s="40" t="str">
        <f aca="false">IF(ISNA(MATCH($R105+1,$R$7:$R$306,0)),IF($R105=MAX($A$7:$A$306),$R105,-1),$R105)</f>
        <v/>
      </c>
      <c r="T105" s="40" t="n">
        <f aca="false">$A105</f>
        <v>0</v>
      </c>
      <c r="U105" s="138" t="str">
        <f aca="false">IF(N('Final Round'!$J$14)&gt;0,IF(ISBLANK($A105),"",IF($N105&gt;5,$N105,VLOOKUP($A105,'Final Round'!$A$14:$K$18,COLUMN('Final Round'!$J$1),FALSE()))),"")</f>
        <v/>
      </c>
      <c r="V105" s="40" t="str">
        <f aca="false">IF(ISNUMBER($U105),$U105,$R105)</f>
        <v/>
      </c>
      <c r="W105" s="40" t="str">
        <f aca="false">IF(ISBLANK($A105),"",($V$6-$V105)*$W$6+$W$6-$A105)</f>
        <v/>
      </c>
      <c r="X105" s="40" t="str">
        <f aca="false">IF(ISBLANK($A105),"",RANK($W105,$W$7:$W$306))</f>
        <v/>
      </c>
      <c r="Y105" s="40" t="n">
        <f aca="false">$A105</f>
        <v>0</v>
      </c>
      <c r="Z105" s="40" t="str">
        <f aca="false">IF($U105="",$N105,$U105)</f>
        <v/>
      </c>
      <c r="AA105" s="40" t="n">
        <f aca="false">IF($U105&lt;6,INDEX($AA$1:$AA$5,$Z105)*$Z$2,0)</f>
        <v>0</v>
      </c>
      <c r="AB105" s="139" t="str">
        <f aca="false">IF(ISBLANK($A105),"",5+4*(I105+IF(AA105=0,0,VLOOKUP($A105,'Final Round'!$A$14:$K$18,COLUMN('Final Round'!$G$1),FALSE())))+8*(H105+IF(AA105=0,0,IF(VLOOKUP($A105,'Final Round'!$A$14:$K$18,COLUMN('Final Round'!$J$1),FALSE())=1,1,0)))+$AA105)</f>
        <v/>
      </c>
    </row>
    <row r="106" customFormat="false" ht="12.75" hidden="false" customHeight="false" outlineLevel="0" collapsed="false">
      <c r="A106" s="140"/>
      <c r="B106" s="120"/>
      <c r="C106" s="120"/>
      <c r="D106" s="120"/>
      <c r="E106" s="121"/>
      <c r="F106" s="122" t="str">
        <f aca="false">IF(ISBLANK($A106),"",SUM(IF(ISNA(IF(VLOOKUP($A106,'Round 1'!$A$7:$J$306,COLUMN('Round 1'!$H$7),FALSE()),1,NA())),0,1),IF(ISNA(IF(VLOOKUP($A106,'Round 2'!$A$7:$J$306,COLUMN('Round 1'!$H$7),FALSE()),1,NA())),0,1),IF(ISNA(IF(VLOOKUP($A106,'Round 3'!$A$7:$J$306,COLUMN('Round 1'!$H$7),FALSE()),1,NA())),0,1),IF(ISNA(IF(VLOOKUP($A106,'Final Round'!$A$14:$K$18,1,FALSE()),1,NA())),0,1)))</f>
        <v/>
      </c>
      <c r="G106" s="123"/>
      <c r="H106" s="124" t="str">
        <f aca="false">IF(ISBLANK($A106),"",IF(ISERROR(VLOOKUP($A106,'Round 1'!$A$7:$I$306,COLUMN('Round 1'!$G$7),FALSE())),0,VLOOKUP($A106,'Round 1'!$A$7:$I$306,COLUMN('Round 1'!$G$7),FALSE()))+IF(ISERROR(VLOOKUP($A106,'Round 2'!$A$7:$I$306,COLUMN('Round 2'!$G$7),FALSE())),0,VLOOKUP($A106,'Round 2'!$A$7:$I$306,COLUMN('Round 2'!$G$7),FALSE()))+IF(ISERROR(VLOOKUP($A106,'Round 3'!$A$7:$I$306,COLUMN('Round 3'!$G$7),FALSE())),0,VLOOKUP($A106,'Round 3'!$A$7:$I$306,COLUMN('Round 3'!$G$7),FALSE())))</f>
        <v/>
      </c>
      <c r="I106" s="124" t="str">
        <f aca="false">IF(ISBLANK($A106),"",IF(ISERROR(VLOOKUP($A106,'Round 1'!$A$7:$I$306,COLUMN('Round 1'!$F$7),FALSE())),0,VLOOKUP($A106,'Round 1'!$A$7:$I$306,COLUMN('Round 1'!$F$7),FALSE()))+IF(ISERROR(VLOOKUP($A106,'Round 2'!$A$7:$I$306,COLUMN('Round 2'!$F$7),FALSE())),0,VLOOKUP($A106,'Round 2'!$A$7:$I$306,COLUMN('Round 2'!$F$7),FALSE()))+IF(ISERROR(VLOOKUP($A106,'Round 3'!$A$7:$I$306,COLUMN('Round 3'!$F$7),FALSE())),0,VLOOKUP($A106,'Round 3'!$A$7:$I$306,COLUMN('Round 3'!$F$7),FALSE())))</f>
        <v/>
      </c>
      <c r="J106" s="125" t="str">
        <f aca="false">IF(ISBLANK($A106),"",IF(ISERROR(VLOOKUP($A106,'Round 1'!$A$7:$I$306,COLUMN('Round 1'!$H$7),FALSE())),0,VLOOKUP($A106,'Round 1'!$A$7:$I$306,COLUMN('Round 1'!$H$7),FALSE()))+IF(ISERROR(VLOOKUP($A106,'Round 2'!$A$7:$I$306,COLUMN('Round 2'!$H$7),FALSE())),0,VLOOKUP($A106,'Round 2'!$A$7:$I$306,COLUMN('Round 2'!$H$7),FALSE()))+IF(ISERROR(VLOOKUP($A106,'Round 3'!$A$7:$I$306,COLUMN('Round 3'!$H$7),FALSE())),0,VLOOKUP($A106,'Round 3'!$A$7:$I$306,COLUMN('Round 3'!$H$7),FALSE())))</f>
        <v/>
      </c>
      <c r="K106" s="124" t="str">
        <f aca="false">IF(ISBLANK(A106),"",RANK(P106,$P$7:$P$306))</f>
        <v/>
      </c>
      <c r="L106" s="126" t="str">
        <f aca="false">IF(ISBLANK($G106),IF($K106&gt;5,"",IF(AND(ISNA(MATCH(K106+1,$K$7:$K$306,0)),$K106&lt;$A$4),"TIE","")),"DQ")</f>
        <v/>
      </c>
      <c r="M106" s="127"/>
      <c r="N106" s="128" t="str">
        <f aca="false">IF(ISBLANK($G106),$R106,"DQ")</f>
        <v/>
      </c>
      <c r="O106" s="40" t="str">
        <f aca="false">IF(ISBLANK(A106),"",$H106*$O$6+$I106)</f>
        <v/>
      </c>
      <c r="P106" s="40" t="str">
        <f aca="false">IF(ISBLANK(A106),"",$O106*10*$P$6+$J106)</f>
        <v/>
      </c>
      <c r="Q106" s="40" t="n">
        <f aca="false">IF(ISBLANK($G106),IF(ISBLANK($A106),-10,$P106*$Q$6+IF($M106&gt;0,$Q$6-1-$M106,0)),-1)</f>
        <v>-10</v>
      </c>
      <c r="R106" s="40" t="str">
        <f aca="false">IF(ISBLANK($A106),"",RANK($Q106,$Q$7:$Q$306))</f>
        <v/>
      </c>
      <c r="S106" s="40" t="str">
        <f aca="false">IF(ISNA(MATCH($R106+1,$R$7:$R$306,0)),IF($R106=MAX($A$7:$A$306),$R106,-1),$R106)</f>
        <v/>
      </c>
      <c r="T106" s="40" t="n">
        <f aca="false">$A106</f>
        <v>0</v>
      </c>
      <c r="U106" s="128" t="str">
        <f aca="false">IF(N('Final Round'!$J$14)&gt;0,IF(ISBLANK($A106),"",IF($N106&gt;5,$N106,VLOOKUP($A106,'Final Round'!$A$14:$K$18,COLUMN('Final Round'!$J$1),FALSE()))),"")</f>
        <v/>
      </c>
      <c r="V106" s="40" t="str">
        <f aca="false">IF(ISNUMBER($U106),$U106,$R106)</f>
        <v/>
      </c>
      <c r="W106" s="40" t="str">
        <f aca="false">IF(ISBLANK($A106),"",($V$6-$V106)*$W$6+$W$6-$A106)</f>
        <v/>
      </c>
      <c r="X106" s="40" t="str">
        <f aca="false">IF(ISBLANK($A106),"",RANK($W106,$W$7:$W$306))</f>
        <v/>
      </c>
      <c r="Y106" s="40" t="n">
        <f aca="false">$A106</f>
        <v>0</v>
      </c>
      <c r="Z106" s="40" t="str">
        <f aca="false">IF($U106="",$N106,$U106)</f>
        <v/>
      </c>
      <c r="AA106" s="40" t="n">
        <f aca="false">IF($U106&lt;6,INDEX($AA$1:$AA$5,$Z106)*$Z$2,0)</f>
        <v>0</v>
      </c>
      <c r="AB106" s="129" t="str">
        <f aca="false">IF(ISBLANK($A106),"",5+4*(I106+IF(AA106=0,0,VLOOKUP($A106,'Final Round'!$A$14:$K$18,COLUMN('Final Round'!$G$1),FALSE())))+8*(H106+IF(AA106=0,0,IF(VLOOKUP($A106,'Final Round'!$A$14:$K$18,COLUMN('Final Round'!$J$1),FALSE())=1,1,0)))+$AA106)</f>
        <v/>
      </c>
    </row>
    <row r="107" customFormat="false" ht="12.75" hidden="false" customHeight="false" outlineLevel="0" collapsed="false">
      <c r="A107" s="144"/>
      <c r="B107" s="130"/>
      <c r="C107" s="130"/>
      <c r="D107" s="130"/>
      <c r="E107" s="131"/>
      <c r="F107" s="132" t="str">
        <f aca="false">IF(ISBLANK($A107),"",SUM(IF(ISNA(IF(VLOOKUP($A107,'Round 1'!$A$7:$J$306,COLUMN('Round 1'!$H$7),FALSE()),1,NA())),0,1),IF(ISNA(IF(VLOOKUP($A107,'Round 2'!$A$7:$J$306,COLUMN('Round 1'!$H$7),FALSE()),1,NA())),0,1),IF(ISNA(IF(VLOOKUP($A107,'Round 3'!$A$7:$J$306,COLUMN('Round 1'!$H$7),FALSE()),1,NA())),0,1),IF(ISNA(IF(VLOOKUP($A107,'Final Round'!$A$14:$K$18,1,FALSE()),1,NA())),0,1)))</f>
        <v/>
      </c>
      <c r="G107" s="133"/>
      <c r="H107" s="134" t="str">
        <f aca="false">IF(ISBLANK($A107),"",IF(ISERROR(VLOOKUP($A107,'Round 1'!$A$7:$I$306,COLUMN('Round 1'!$G$7),FALSE())),0,VLOOKUP($A107,'Round 1'!$A$7:$I$306,COLUMN('Round 1'!$G$7),FALSE()))+IF(ISERROR(VLOOKUP($A107,'Round 2'!$A$7:$I$306,COLUMN('Round 2'!$G$7),FALSE())),0,VLOOKUP($A107,'Round 2'!$A$7:$I$306,COLUMN('Round 2'!$G$7),FALSE()))+IF(ISERROR(VLOOKUP($A107,'Round 3'!$A$7:$I$306,COLUMN('Round 3'!$G$7),FALSE())),0,VLOOKUP($A107,'Round 3'!$A$7:$I$306,COLUMN('Round 3'!$G$7),FALSE())))</f>
        <v/>
      </c>
      <c r="I107" s="134" t="str">
        <f aca="false">IF(ISBLANK($A107),"",IF(ISERROR(VLOOKUP($A107,'Round 1'!$A$7:$I$306,COLUMN('Round 1'!$F$7),FALSE())),0,VLOOKUP($A107,'Round 1'!$A$7:$I$306,COLUMN('Round 1'!$F$7),FALSE()))+IF(ISERROR(VLOOKUP($A107,'Round 2'!$A$7:$I$306,COLUMN('Round 2'!$F$7),FALSE())),0,VLOOKUP($A107,'Round 2'!$A$7:$I$306,COLUMN('Round 2'!$F$7),FALSE()))+IF(ISERROR(VLOOKUP($A107,'Round 3'!$A$7:$I$306,COLUMN('Round 3'!$F$7),FALSE())),0,VLOOKUP($A107,'Round 3'!$A$7:$I$306,COLUMN('Round 3'!$F$7),FALSE())))</f>
        <v/>
      </c>
      <c r="J107" s="135" t="str">
        <f aca="false">IF(ISBLANK($A107),"",IF(ISERROR(VLOOKUP($A107,'Round 1'!$A$7:$I$306,COLUMN('Round 1'!$H$7),FALSE())),0,VLOOKUP($A107,'Round 1'!$A$7:$I$306,COLUMN('Round 1'!$H$7),FALSE()))+IF(ISERROR(VLOOKUP($A107,'Round 2'!$A$7:$I$306,COLUMN('Round 2'!$H$7),FALSE())),0,VLOOKUP($A107,'Round 2'!$A$7:$I$306,COLUMN('Round 2'!$H$7),FALSE()))+IF(ISERROR(VLOOKUP($A107,'Round 3'!$A$7:$I$306,COLUMN('Round 3'!$H$7),FALSE())),0,VLOOKUP($A107,'Round 3'!$A$7:$I$306,COLUMN('Round 3'!$H$7),FALSE())))</f>
        <v/>
      </c>
      <c r="K107" s="134" t="str">
        <f aca="false">IF(ISBLANK(A107),"",RANK(P107,$P$7:$P$306))</f>
        <v/>
      </c>
      <c r="L107" s="136" t="str">
        <f aca="false">IF(ISBLANK($G107),IF($K107&gt;5,"",IF(AND(ISNA(MATCH(K107+1,$K$7:$K$306,0)),$K107&lt;$A$4),"TIE","")),"DQ")</f>
        <v/>
      </c>
      <c r="M107" s="137"/>
      <c r="N107" s="138" t="str">
        <f aca="false">IF(ISBLANK($G107),$R107,"DQ")</f>
        <v/>
      </c>
      <c r="O107" s="40" t="str">
        <f aca="false">IF(ISBLANK(A107),"",$H107*$O$6+$I107)</f>
        <v/>
      </c>
      <c r="P107" s="40" t="str">
        <f aca="false">IF(ISBLANK(A107),"",$O107*10*$P$6+$J107)</f>
        <v/>
      </c>
      <c r="Q107" s="40" t="n">
        <f aca="false">IF(ISBLANK($G107),IF(ISBLANK($A107),-10,$P107*$Q$6+IF($M107&gt;0,$Q$6-1-$M107,0)),-1)</f>
        <v>-10</v>
      </c>
      <c r="R107" s="40" t="str">
        <f aca="false">IF(ISBLANK($A107),"",RANK($Q107,$Q$7:$Q$306))</f>
        <v/>
      </c>
      <c r="S107" s="40" t="str">
        <f aca="false">IF(ISNA(MATCH($R107+1,$R$7:$R$306,0)),IF($R107=MAX($A$7:$A$306),$R107,-1),$R107)</f>
        <v/>
      </c>
      <c r="T107" s="40" t="n">
        <f aca="false">$A107</f>
        <v>0</v>
      </c>
      <c r="U107" s="138" t="str">
        <f aca="false">IF(N('Final Round'!$J$14)&gt;0,IF(ISBLANK($A107),"",IF($N107&gt;5,$N107,VLOOKUP($A107,'Final Round'!$A$14:$K$18,COLUMN('Final Round'!$J$1),FALSE()))),"")</f>
        <v/>
      </c>
      <c r="V107" s="40" t="str">
        <f aca="false">IF(ISNUMBER($U107),$U107,$R107)</f>
        <v/>
      </c>
      <c r="W107" s="40" t="str">
        <f aca="false">IF(ISBLANK($A107),"",($V$6-$V107)*$W$6+$W$6-$A107)</f>
        <v/>
      </c>
      <c r="X107" s="40" t="str">
        <f aca="false">IF(ISBLANK($A107),"",RANK($W107,$W$7:$W$306))</f>
        <v/>
      </c>
      <c r="Y107" s="40" t="n">
        <f aca="false">$A107</f>
        <v>0</v>
      </c>
      <c r="Z107" s="40" t="str">
        <f aca="false">IF($U107="",$N107,$U107)</f>
        <v/>
      </c>
      <c r="AA107" s="40" t="n">
        <f aca="false">IF($U107&lt;6,INDEX($AA$1:$AA$5,$Z107)*$Z$2,0)</f>
        <v>0</v>
      </c>
      <c r="AB107" s="139" t="str">
        <f aca="false">IF(ISBLANK($A107),"",5+4*(I107+IF(AA107=0,0,VLOOKUP($A107,'Final Round'!$A$14:$K$18,COLUMN('Final Round'!$G$1),FALSE())))+8*(H107+IF(AA107=0,0,IF(VLOOKUP($A107,'Final Round'!$A$14:$K$18,COLUMN('Final Round'!$J$1),FALSE())=1,1,0)))+$AA107)</f>
        <v/>
      </c>
    </row>
    <row r="108" customFormat="false" ht="12.75" hidden="false" customHeight="false" outlineLevel="0" collapsed="false">
      <c r="A108" s="140"/>
      <c r="B108" s="120"/>
      <c r="C108" s="120"/>
      <c r="D108" s="120"/>
      <c r="E108" s="121"/>
      <c r="F108" s="122" t="str">
        <f aca="false">IF(ISBLANK($A108),"",SUM(IF(ISNA(IF(VLOOKUP($A108,'Round 1'!$A$7:$J$306,COLUMN('Round 1'!$H$7),FALSE()),1,NA())),0,1),IF(ISNA(IF(VLOOKUP($A108,'Round 2'!$A$7:$J$306,COLUMN('Round 1'!$H$7),FALSE()),1,NA())),0,1),IF(ISNA(IF(VLOOKUP($A108,'Round 3'!$A$7:$J$306,COLUMN('Round 1'!$H$7),FALSE()),1,NA())),0,1),IF(ISNA(IF(VLOOKUP($A108,'Final Round'!$A$14:$K$18,1,FALSE()),1,NA())),0,1)))</f>
        <v/>
      </c>
      <c r="G108" s="123"/>
      <c r="H108" s="124" t="str">
        <f aca="false">IF(ISBLANK($A108),"",IF(ISERROR(VLOOKUP($A108,'Round 1'!$A$7:$I$306,COLUMN('Round 1'!$G$7),FALSE())),0,VLOOKUP($A108,'Round 1'!$A$7:$I$306,COLUMN('Round 1'!$G$7),FALSE()))+IF(ISERROR(VLOOKUP($A108,'Round 2'!$A$7:$I$306,COLUMN('Round 2'!$G$7),FALSE())),0,VLOOKUP($A108,'Round 2'!$A$7:$I$306,COLUMN('Round 2'!$G$7),FALSE()))+IF(ISERROR(VLOOKUP($A108,'Round 3'!$A$7:$I$306,COLUMN('Round 3'!$G$7),FALSE())),0,VLOOKUP($A108,'Round 3'!$A$7:$I$306,COLUMN('Round 3'!$G$7),FALSE())))</f>
        <v/>
      </c>
      <c r="I108" s="124" t="str">
        <f aca="false">IF(ISBLANK($A108),"",IF(ISERROR(VLOOKUP($A108,'Round 1'!$A$7:$I$306,COLUMN('Round 1'!$F$7),FALSE())),0,VLOOKUP($A108,'Round 1'!$A$7:$I$306,COLUMN('Round 1'!$F$7),FALSE()))+IF(ISERROR(VLOOKUP($A108,'Round 2'!$A$7:$I$306,COLUMN('Round 2'!$F$7),FALSE())),0,VLOOKUP($A108,'Round 2'!$A$7:$I$306,COLUMN('Round 2'!$F$7),FALSE()))+IF(ISERROR(VLOOKUP($A108,'Round 3'!$A$7:$I$306,COLUMN('Round 3'!$F$7),FALSE())),0,VLOOKUP($A108,'Round 3'!$A$7:$I$306,COLUMN('Round 3'!$F$7),FALSE())))</f>
        <v/>
      </c>
      <c r="J108" s="125" t="str">
        <f aca="false">IF(ISBLANK($A108),"",IF(ISERROR(VLOOKUP($A108,'Round 1'!$A$7:$I$306,COLUMN('Round 1'!$H$7),FALSE())),0,VLOOKUP($A108,'Round 1'!$A$7:$I$306,COLUMN('Round 1'!$H$7),FALSE()))+IF(ISERROR(VLOOKUP($A108,'Round 2'!$A$7:$I$306,COLUMN('Round 2'!$H$7),FALSE())),0,VLOOKUP($A108,'Round 2'!$A$7:$I$306,COLUMN('Round 2'!$H$7),FALSE()))+IF(ISERROR(VLOOKUP($A108,'Round 3'!$A$7:$I$306,COLUMN('Round 3'!$H$7),FALSE())),0,VLOOKUP($A108,'Round 3'!$A$7:$I$306,COLUMN('Round 3'!$H$7),FALSE())))</f>
        <v/>
      </c>
      <c r="K108" s="124" t="str">
        <f aca="false">IF(ISBLANK(A108),"",RANK(P108,$P$7:$P$306))</f>
        <v/>
      </c>
      <c r="L108" s="126" t="str">
        <f aca="false">IF(ISBLANK($G108),IF($K108&gt;5,"",IF(AND(ISNA(MATCH(K108+1,$K$7:$K$306,0)),$K108&lt;$A$4),"TIE","")),"DQ")</f>
        <v/>
      </c>
      <c r="M108" s="127"/>
      <c r="N108" s="128" t="str">
        <f aca="false">IF(ISBLANK($G108),$R108,"DQ")</f>
        <v/>
      </c>
      <c r="O108" s="40" t="str">
        <f aca="false">IF(ISBLANK(A108),"",$H108*$O$6+$I108)</f>
        <v/>
      </c>
      <c r="P108" s="40" t="str">
        <f aca="false">IF(ISBLANK(A108),"",$O108*10*$P$6+$J108)</f>
        <v/>
      </c>
      <c r="Q108" s="40" t="n">
        <f aca="false">IF(ISBLANK($G108),IF(ISBLANK($A108),-10,$P108*$Q$6+IF($M108&gt;0,$Q$6-1-$M108,0)),-1)</f>
        <v>-10</v>
      </c>
      <c r="R108" s="40" t="str">
        <f aca="false">IF(ISBLANK($A108),"",RANK($Q108,$Q$7:$Q$306))</f>
        <v/>
      </c>
      <c r="S108" s="40" t="str">
        <f aca="false">IF(ISNA(MATCH($R108+1,$R$7:$R$306,0)),IF($R108=MAX($A$7:$A$306),$R108,-1),$R108)</f>
        <v/>
      </c>
      <c r="T108" s="40" t="n">
        <f aca="false">$A108</f>
        <v>0</v>
      </c>
      <c r="U108" s="128" t="str">
        <f aca="false">IF(N('Final Round'!$J$14)&gt;0,IF(ISBLANK($A108),"",IF($N108&gt;5,$N108,VLOOKUP($A108,'Final Round'!$A$14:$K$18,COLUMN('Final Round'!$J$1),FALSE()))),"")</f>
        <v/>
      </c>
      <c r="V108" s="40" t="str">
        <f aca="false">IF(ISNUMBER($U108),$U108,$R108)</f>
        <v/>
      </c>
      <c r="W108" s="40" t="str">
        <f aca="false">IF(ISBLANK($A108),"",($V$6-$V108)*$W$6+$W$6-$A108)</f>
        <v/>
      </c>
      <c r="X108" s="40" t="str">
        <f aca="false">IF(ISBLANK($A108),"",RANK($W108,$W$7:$W$306))</f>
        <v/>
      </c>
      <c r="Y108" s="40" t="n">
        <f aca="false">$A108</f>
        <v>0</v>
      </c>
      <c r="Z108" s="40" t="str">
        <f aca="false">IF($U108="",$N108,$U108)</f>
        <v/>
      </c>
      <c r="AA108" s="40" t="n">
        <f aca="false">IF($U108&lt;6,INDEX($AA$1:$AA$5,$Z108)*$Z$2,0)</f>
        <v>0</v>
      </c>
      <c r="AB108" s="129" t="str">
        <f aca="false">IF(ISBLANK($A108),"",5+4*(I108+IF(AA108=0,0,VLOOKUP($A108,'Final Round'!$A$14:$K$18,COLUMN('Final Round'!$G$1),FALSE())))+8*(H108+IF(AA108=0,0,IF(VLOOKUP($A108,'Final Round'!$A$14:$K$18,COLUMN('Final Round'!$J$1),FALSE())=1,1,0)))+$AA108)</f>
        <v/>
      </c>
    </row>
    <row r="109" customFormat="false" ht="12.75" hidden="false" customHeight="false" outlineLevel="0" collapsed="false">
      <c r="A109" s="144"/>
      <c r="B109" s="130"/>
      <c r="C109" s="130"/>
      <c r="D109" s="130"/>
      <c r="E109" s="131"/>
      <c r="F109" s="132" t="str">
        <f aca="false">IF(ISBLANK($A109),"",SUM(IF(ISNA(IF(VLOOKUP($A109,'Round 1'!$A$7:$J$306,COLUMN('Round 1'!$H$7),FALSE()),1,NA())),0,1),IF(ISNA(IF(VLOOKUP($A109,'Round 2'!$A$7:$J$306,COLUMN('Round 1'!$H$7),FALSE()),1,NA())),0,1),IF(ISNA(IF(VLOOKUP($A109,'Round 3'!$A$7:$J$306,COLUMN('Round 1'!$H$7),FALSE()),1,NA())),0,1),IF(ISNA(IF(VLOOKUP($A109,'Final Round'!$A$14:$K$18,1,FALSE()),1,NA())),0,1)))</f>
        <v/>
      </c>
      <c r="G109" s="133"/>
      <c r="H109" s="134" t="str">
        <f aca="false">IF(ISBLANK($A109),"",IF(ISERROR(VLOOKUP($A109,'Round 1'!$A$7:$I$306,COLUMN('Round 1'!$G$7),FALSE())),0,VLOOKUP($A109,'Round 1'!$A$7:$I$306,COLUMN('Round 1'!$G$7),FALSE()))+IF(ISERROR(VLOOKUP($A109,'Round 2'!$A$7:$I$306,COLUMN('Round 2'!$G$7),FALSE())),0,VLOOKUP($A109,'Round 2'!$A$7:$I$306,COLUMN('Round 2'!$G$7),FALSE()))+IF(ISERROR(VLOOKUP($A109,'Round 3'!$A$7:$I$306,COLUMN('Round 3'!$G$7),FALSE())),0,VLOOKUP($A109,'Round 3'!$A$7:$I$306,COLUMN('Round 3'!$G$7),FALSE())))</f>
        <v/>
      </c>
      <c r="I109" s="134" t="str">
        <f aca="false">IF(ISBLANK($A109),"",IF(ISERROR(VLOOKUP($A109,'Round 1'!$A$7:$I$306,COLUMN('Round 1'!$F$7),FALSE())),0,VLOOKUP($A109,'Round 1'!$A$7:$I$306,COLUMN('Round 1'!$F$7),FALSE()))+IF(ISERROR(VLOOKUP($A109,'Round 2'!$A$7:$I$306,COLUMN('Round 2'!$F$7),FALSE())),0,VLOOKUP($A109,'Round 2'!$A$7:$I$306,COLUMN('Round 2'!$F$7),FALSE()))+IF(ISERROR(VLOOKUP($A109,'Round 3'!$A$7:$I$306,COLUMN('Round 3'!$F$7),FALSE())),0,VLOOKUP($A109,'Round 3'!$A$7:$I$306,COLUMN('Round 3'!$F$7),FALSE())))</f>
        <v/>
      </c>
      <c r="J109" s="135" t="str">
        <f aca="false">IF(ISBLANK($A109),"",IF(ISERROR(VLOOKUP($A109,'Round 1'!$A$7:$I$306,COLUMN('Round 1'!$H$7),FALSE())),0,VLOOKUP($A109,'Round 1'!$A$7:$I$306,COLUMN('Round 1'!$H$7),FALSE()))+IF(ISERROR(VLOOKUP($A109,'Round 2'!$A$7:$I$306,COLUMN('Round 2'!$H$7),FALSE())),0,VLOOKUP($A109,'Round 2'!$A$7:$I$306,COLUMN('Round 2'!$H$7),FALSE()))+IF(ISERROR(VLOOKUP($A109,'Round 3'!$A$7:$I$306,COLUMN('Round 3'!$H$7),FALSE())),0,VLOOKUP($A109,'Round 3'!$A$7:$I$306,COLUMN('Round 3'!$H$7),FALSE())))</f>
        <v/>
      </c>
      <c r="K109" s="134" t="str">
        <f aca="false">IF(ISBLANK(A109),"",RANK(P109,$P$7:$P$306))</f>
        <v/>
      </c>
      <c r="L109" s="136" t="str">
        <f aca="false">IF(ISBLANK($G109),IF($K109&gt;5,"",IF(AND(ISNA(MATCH(K109+1,$K$7:$K$306,0)),$K109&lt;$A$4),"TIE","")),"DQ")</f>
        <v/>
      </c>
      <c r="M109" s="137"/>
      <c r="N109" s="138" t="str">
        <f aca="false">IF(ISBLANK($G109),$R109,"DQ")</f>
        <v/>
      </c>
      <c r="O109" s="40" t="str">
        <f aca="false">IF(ISBLANK(A109),"",$H109*$O$6+$I109)</f>
        <v/>
      </c>
      <c r="P109" s="40" t="str">
        <f aca="false">IF(ISBLANK(A109),"",$O109*10*$P$6+$J109)</f>
        <v/>
      </c>
      <c r="Q109" s="40" t="n">
        <f aca="false">IF(ISBLANK($G109),IF(ISBLANK($A109),-10,$P109*$Q$6+IF($M109&gt;0,$Q$6-1-$M109,0)),-1)</f>
        <v>-10</v>
      </c>
      <c r="R109" s="40" t="str">
        <f aca="false">IF(ISBLANK($A109),"",RANK($Q109,$Q$7:$Q$306))</f>
        <v/>
      </c>
      <c r="S109" s="40" t="str">
        <f aca="false">IF(ISNA(MATCH($R109+1,$R$7:$R$306,0)),IF($R109=MAX($A$7:$A$306),$R109,-1),$R109)</f>
        <v/>
      </c>
      <c r="T109" s="40" t="n">
        <f aca="false">$A109</f>
        <v>0</v>
      </c>
      <c r="U109" s="138" t="str">
        <f aca="false">IF(N('Final Round'!$J$14)&gt;0,IF(ISBLANK($A109),"",IF($N109&gt;5,$N109,VLOOKUP($A109,'Final Round'!$A$14:$K$18,COLUMN('Final Round'!$J$1),FALSE()))),"")</f>
        <v/>
      </c>
      <c r="V109" s="40" t="str">
        <f aca="false">IF(ISNUMBER($U109),$U109,$R109)</f>
        <v/>
      </c>
      <c r="W109" s="40" t="str">
        <f aca="false">IF(ISBLANK($A109),"",($V$6-$V109)*$W$6+$W$6-$A109)</f>
        <v/>
      </c>
      <c r="X109" s="40" t="str">
        <f aca="false">IF(ISBLANK($A109),"",RANK($W109,$W$7:$W$306))</f>
        <v/>
      </c>
      <c r="Y109" s="40" t="n">
        <f aca="false">$A109</f>
        <v>0</v>
      </c>
      <c r="Z109" s="40" t="str">
        <f aca="false">IF($U109="",$N109,$U109)</f>
        <v/>
      </c>
      <c r="AA109" s="40" t="n">
        <f aca="false">IF($U109&lt;6,INDEX($AA$1:$AA$5,$Z109)*$Z$2,0)</f>
        <v>0</v>
      </c>
      <c r="AB109" s="139" t="str">
        <f aca="false">IF(ISBLANK($A109),"",5+4*(I109+IF(AA109=0,0,VLOOKUP($A109,'Final Round'!$A$14:$K$18,COLUMN('Final Round'!$G$1),FALSE())))+8*(H109+IF(AA109=0,0,IF(VLOOKUP($A109,'Final Round'!$A$14:$K$18,COLUMN('Final Round'!$J$1),FALSE())=1,1,0)))+$AA109)</f>
        <v/>
      </c>
    </row>
    <row r="110" customFormat="false" ht="12.75" hidden="false" customHeight="false" outlineLevel="0" collapsed="false">
      <c r="A110" s="140"/>
      <c r="B110" s="120"/>
      <c r="C110" s="120"/>
      <c r="D110" s="120"/>
      <c r="E110" s="121"/>
      <c r="F110" s="122" t="str">
        <f aca="false">IF(ISBLANK($A110),"",SUM(IF(ISNA(IF(VLOOKUP($A110,'Round 1'!$A$7:$J$306,COLUMN('Round 1'!$H$7),FALSE()),1,NA())),0,1),IF(ISNA(IF(VLOOKUP($A110,'Round 2'!$A$7:$J$306,COLUMN('Round 1'!$H$7),FALSE()),1,NA())),0,1),IF(ISNA(IF(VLOOKUP($A110,'Round 3'!$A$7:$J$306,COLUMN('Round 1'!$H$7),FALSE()),1,NA())),0,1),IF(ISNA(IF(VLOOKUP($A110,'Final Round'!$A$14:$K$18,1,FALSE()),1,NA())),0,1)))</f>
        <v/>
      </c>
      <c r="G110" s="123"/>
      <c r="H110" s="124" t="str">
        <f aca="false">IF(ISBLANK($A110),"",IF(ISERROR(VLOOKUP($A110,'Round 1'!$A$7:$I$306,COLUMN('Round 1'!$G$7),FALSE())),0,VLOOKUP($A110,'Round 1'!$A$7:$I$306,COLUMN('Round 1'!$G$7),FALSE()))+IF(ISERROR(VLOOKUP($A110,'Round 2'!$A$7:$I$306,COLUMN('Round 2'!$G$7),FALSE())),0,VLOOKUP($A110,'Round 2'!$A$7:$I$306,COLUMN('Round 2'!$G$7),FALSE()))+IF(ISERROR(VLOOKUP($A110,'Round 3'!$A$7:$I$306,COLUMN('Round 3'!$G$7),FALSE())),0,VLOOKUP($A110,'Round 3'!$A$7:$I$306,COLUMN('Round 3'!$G$7),FALSE())))</f>
        <v/>
      </c>
      <c r="I110" s="124" t="str">
        <f aca="false">IF(ISBLANK($A110),"",IF(ISERROR(VLOOKUP($A110,'Round 1'!$A$7:$I$306,COLUMN('Round 1'!$F$7),FALSE())),0,VLOOKUP($A110,'Round 1'!$A$7:$I$306,COLUMN('Round 1'!$F$7),FALSE()))+IF(ISERROR(VLOOKUP($A110,'Round 2'!$A$7:$I$306,COLUMN('Round 2'!$F$7),FALSE())),0,VLOOKUP($A110,'Round 2'!$A$7:$I$306,COLUMN('Round 2'!$F$7),FALSE()))+IF(ISERROR(VLOOKUP($A110,'Round 3'!$A$7:$I$306,COLUMN('Round 3'!$F$7),FALSE())),0,VLOOKUP($A110,'Round 3'!$A$7:$I$306,COLUMN('Round 3'!$F$7),FALSE())))</f>
        <v/>
      </c>
      <c r="J110" s="125" t="str">
        <f aca="false">IF(ISBLANK($A110),"",IF(ISERROR(VLOOKUP($A110,'Round 1'!$A$7:$I$306,COLUMN('Round 1'!$H$7),FALSE())),0,VLOOKUP($A110,'Round 1'!$A$7:$I$306,COLUMN('Round 1'!$H$7),FALSE()))+IF(ISERROR(VLOOKUP($A110,'Round 2'!$A$7:$I$306,COLUMN('Round 2'!$H$7),FALSE())),0,VLOOKUP($A110,'Round 2'!$A$7:$I$306,COLUMN('Round 2'!$H$7),FALSE()))+IF(ISERROR(VLOOKUP($A110,'Round 3'!$A$7:$I$306,COLUMN('Round 3'!$H$7),FALSE())),0,VLOOKUP($A110,'Round 3'!$A$7:$I$306,COLUMN('Round 3'!$H$7),FALSE())))</f>
        <v/>
      </c>
      <c r="K110" s="124" t="str">
        <f aca="false">IF(ISBLANK(A110),"",RANK(P110,$P$7:$P$306))</f>
        <v/>
      </c>
      <c r="L110" s="126" t="str">
        <f aca="false">IF(ISBLANK($G110),IF($K110&gt;5,"",IF(AND(ISNA(MATCH(K110+1,$K$7:$K$306,0)),$K110&lt;$A$4),"TIE","")),"DQ")</f>
        <v/>
      </c>
      <c r="M110" s="127"/>
      <c r="N110" s="128" t="str">
        <f aca="false">IF(ISBLANK($G110),$R110,"DQ")</f>
        <v/>
      </c>
      <c r="O110" s="40" t="str">
        <f aca="false">IF(ISBLANK(A110),"",$H110*$O$6+$I110)</f>
        <v/>
      </c>
      <c r="P110" s="40" t="str">
        <f aca="false">IF(ISBLANK(A110),"",$O110*10*$P$6+$J110)</f>
        <v/>
      </c>
      <c r="Q110" s="40" t="n">
        <f aca="false">IF(ISBLANK($G110),IF(ISBLANK($A110),-10,$P110*$Q$6+IF($M110&gt;0,$Q$6-1-$M110,0)),-1)</f>
        <v>-10</v>
      </c>
      <c r="R110" s="40" t="str">
        <f aca="false">IF(ISBLANK($A110),"",RANK($Q110,$Q$7:$Q$306))</f>
        <v/>
      </c>
      <c r="S110" s="40" t="str">
        <f aca="false">IF(ISNA(MATCH($R110+1,$R$7:$R$306,0)),IF($R110=MAX($A$7:$A$306),$R110,-1),$R110)</f>
        <v/>
      </c>
      <c r="T110" s="40" t="n">
        <f aca="false">$A110</f>
        <v>0</v>
      </c>
      <c r="U110" s="128" t="str">
        <f aca="false">IF(N('Final Round'!$J$14)&gt;0,IF(ISBLANK($A110),"",IF($N110&gt;5,$N110,VLOOKUP($A110,'Final Round'!$A$14:$K$18,COLUMN('Final Round'!$J$1),FALSE()))),"")</f>
        <v/>
      </c>
      <c r="V110" s="40" t="str">
        <f aca="false">IF(ISNUMBER($U110),$U110,$R110)</f>
        <v/>
      </c>
      <c r="W110" s="40" t="str">
        <f aca="false">IF(ISBLANK($A110),"",($V$6-$V110)*$W$6+$W$6-$A110)</f>
        <v/>
      </c>
      <c r="X110" s="40" t="str">
        <f aca="false">IF(ISBLANK($A110),"",RANK($W110,$W$7:$W$306))</f>
        <v/>
      </c>
      <c r="Y110" s="40" t="n">
        <f aca="false">$A110</f>
        <v>0</v>
      </c>
      <c r="Z110" s="40" t="str">
        <f aca="false">IF($U110="",$N110,$U110)</f>
        <v/>
      </c>
      <c r="AA110" s="40" t="n">
        <f aca="false">IF($U110&lt;6,INDEX($AA$1:$AA$5,$Z110)*$Z$2,0)</f>
        <v>0</v>
      </c>
      <c r="AB110" s="129" t="str">
        <f aca="false">IF(ISBLANK($A110),"",5+4*(I110+IF(AA110=0,0,VLOOKUP($A110,'Final Round'!$A$14:$K$18,COLUMN('Final Round'!$G$1),FALSE())))+8*(H110+IF(AA110=0,0,IF(VLOOKUP($A110,'Final Round'!$A$14:$K$18,COLUMN('Final Round'!$J$1),FALSE())=1,1,0)))+$AA110)</f>
        <v/>
      </c>
    </row>
    <row r="111" customFormat="false" ht="12.75" hidden="false" customHeight="false" outlineLevel="0" collapsed="false">
      <c r="A111" s="144"/>
      <c r="B111" s="130"/>
      <c r="C111" s="130"/>
      <c r="D111" s="130"/>
      <c r="E111" s="131"/>
      <c r="F111" s="132" t="str">
        <f aca="false">IF(ISBLANK($A111),"",SUM(IF(ISNA(IF(VLOOKUP($A111,'Round 1'!$A$7:$J$306,COLUMN('Round 1'!$H$7),FALSE()),1,NA())),0,1),IF(ISNA(IF(VLOOKUP($A111,'Round 2'!$A$7:$J$306,COLUMN('Round 1'!$H$7),FALSE()),1,NA())),0,1),IF(ISNA(IF(VLOOKUP($A111,'Round 3'!$A$7:$J$306,COLUMN('Round 1'!$H$7),FALSE()),1,NA())),0,1),IF(ISNA(IF(VLOOKUP($A111,'Final Round'!$A$14:$K$18,1,FALSE()),1,NA())),0,1)))</f>
        <v/>
      </c>
      <c r="G111" s="133"/>
      <c r="H111" s="134" t="str">
        <f aca="false">IF(ISBLANK($A111),"",IF(ISERROR(VLOOKUP($A111,'Round 1'!$A$7:$I$306,COLUMN('Round 1'!$G$7),FALSE())),0,VLOOKUP($A111,'Round 1'!$A$7:$I$306,COLUMN('Round 1'!$G$7),FALSE()))+IF(ISERROR(VLOOKUP($A111,'Round 2'!$A$7:$I$306,COLUMN('Round 2'!$G$7),FALSE())),0,VLOOKUP($A111,'Round 2'!$A$7:$I$306,COLUMN('Round 2'!$G$7),FALSE()))+IF(ISERROR(VLOOKUP($A111,'Round 3'!$A$7:$I$306,COLUMN('Round 3'!$G$7),FALSE())),0,VLOOKUP($A111,'Round 3'!$A$7:$I$306,COLUMN('Round 3'!$G$7),FALSE())))</f>
        <v/>
      </c>
      <c r="I111" s="134" t="str">
        <f aca="false">IF(ISBLANK($A111),"",IF(ISERROR(VLOOKUP($A111,'Round 1'!$A$7:$I$306,COLUMN('Round 1'!$F$7),FALSE())),0,VLOOKUP($A111,'Round 1'!$A$7:$I$306,COLUMN('Round 1'!$F$7),FALSE()))+IF(ISERROR(VLOOKUP($A111,'Round 2'!$A$7:$I$306,COLUMN('Round 2'!$F$7),FALSE())),0,VLOOKUP($A111,'Round 2'!$A$7:$I$306,COLUMN('Round 2'!$F$7),FALSE()))+IF(ISERROR(VLOOKUP($A111,'Round 3'!$A$7:$I$306,COLUMN('Round 3'!$F$7),FALSE())),0,VLOOKUP($A111,'Round 3'!$A$7:$I$306,COLUMN('Round 3'!$F$7),FALSE())))</f>
        <v/>
      </c>
      <c r="J111" s="135" t="str">
        <f aca="false">IF(ISBLANK($A111),"",IF(ISERROR(VLOOKUP($A111,'Round 1'!$A$7:$I$306,COLUMN('Round 1'!$H$7),FALSE())),0,VLOOKUP($A111,'Round 1'!$A$7:$I$306,COLUMN('Round 1'!$H$7),FALSE()))+IF(ISERROR(VLOOKUP($A111,'Round 2'!$A$7:$I$306,COLUMN('Round 2'!$H$7),FALSE())),0,VLOOKUP($A111,'Round 2'!$A$7:$I$306,COLUMN('Round 2'!$H$7),FALSE()))+IF(ISERROR(VLOOKUP($A111,'Round 3'!$A$7:$I$306,COLUMN('Round 3'!$H$7),FALSE())),0,VLOOKUP($A111,'Round 3'!$A$7:$I$306,COLUMN('Round 3'!$H$7),FALSE())))</f>
        <v/>
      </c>
      <c r="K111" s="134" t="str">
        <f aca="false">IF(ISBLANK(A111),"",RANK(P111,$P$7:$P$306))</f>
        <v/>
      </c>
      <c r="L111" s="136" t="str">
        <f aca="false">IF(ISBLANK($G111),IF($K111&gt;5,"",IF(AND(ISNA(MATCH(K111+1,$K$7:$K$306,0)),$K111&lt;$A$4),"TIE","")),"DQ")</f>
        <v/>
      </c>
      <c r="M111" s="137"/>
      <c r="N111" s="138" t="str">
        <f aca="false">IF(ISBLANK($G111),$R111,"DQ")</f>
        <v/>
      </c>
      <c r="O111" s="40" t="str">
        <f aca="false">IF(ISBLANK(A111),"",$H111*$O$6+$I111)</f>
        <v/>
      </c>
      <c r="P111" s="40" t="str">
        <f aca="false">IF(ISBLANK(A111),"",$O111*10*$P$6+$J111)</f>
        <v/>
      </c>
      <c r="Q111" s="40" t="n">
        <f aca="false">IF(ISBLANK($G111),IF(ISBLANK($A111),-10,$P111*$Q$6+IF($M111&gt;0,$Q$6-1-$M111,0)),-1)</f>
        <v>-10</v>
      </c>
      <c r="R111" s="40" t="str">
        <f aca="false">IF(ISBLANK($A111),"",RANK($Q111,$Q$7:$Q$306))</f>
        <v/>
      </c>
      <c r="S111" s="40" t="str">
        <f aca="false">IF(ISNA(MATCH($R111+1,$R$7:$R$306,0)),IF($R111=MAX($A$7:$A$306),$R111,-1),$R111)</f>
        <v/>
      </c>
      <c r="T111" s="40" t="n">
        <f aca="false">$A111</f>
        <v>0</v>
      </c>
      <c r="U111" s="138" t="str">
        <f aca="false">IF(N('Final Round'!$J$14)&gt;0,IF(ISBLANK($A111),"",IF($N111&gt;5,$N111,VLOOKUP($A111,'Final Round'!$A$14:$K$18,COLUMN('Final Round'!$J$1),FALSE()))),"")</f>
        <v/>
      </c>
      <c r="V111" s="40" t="str">
        <f aca="false">IF(ISNUMBER($U111),$U111,$R111)</f>
        <v/>
      </c>
      <c r="W111" s="40" t="str">
        <f aca="false">IF(ISBLANK($A111),"",($V$6-$V111)*$W$6+$W$6-$A111)</f>
        <v/>
      </c>
      <c r="X111" s="40" t="str">
        <f aca="false">IF(ISBLANK($A111),"",RANK($W111,$W$7:$W$306))</f>
        <v/>
      </c>
      <c r="Y111" s="40" t="n">
        <f aca="false">$A111</f>
        <v>0</v>
      </c>
      <c r="Z111" s="40" t="str">
        <f aca="false">IF($U111="",$N111,$U111)</f>
        <v/>
      </c>
      <c r="AA111" s="40" t="n">
        <f aca="false">IF($U111&lt;6,INDEX($AA$1:$AA$5,$Z111)*$Z$2,0)</f>
        <v>0</v>
      </c>
      <c r="AB111" s="139" t="str">
        <f aca="false">IF(ISBLANK($A111),"",5+4*(I111+IF(AA111=0,0,VLOOKUP($A111,'Final Round'!$A$14:$K$18,COLUMN('Final Round'!$G$1),FALSE())))+8*(H111+IF(AA111=0,0,IF(VLOOKUP($A111,'Final Round'!$A$14:$K$18,COLUMN('Final Round'!$J$1),FALSE())=1,1,0)))+$AA111)</f>
        <v/>
      </c>
    </row>
    <row r="112" customFormat="false" ht="12.75" hidden="false" customHeight="false" outlineLevel="0" collapsed="false">
      <c r="A112" s="140"/>
      <c r="B112" s="120"/>
      <c r="C112" s="120"/>
      <c r="D112" s="120"/>
      <c r="E112" s="121"/>
      <c r="F112" s="122" t="str">
        <f aca="false">IF(ISBLANK($A112),"",SUM(IF(ISNA(IF(VLOOKUP($A112,'Round 1'!$A$7:$J$306,COLUMN('Round 1'!$H$7),FALSE()),1,NA())),0,1),IF(ISNA(IF(VLOOKUP($A112,'Round 2'!$A$7:$J$306,COLUMN('Round 1'!$H$7),FALSE()),1,NA())),0,1),IF(ISNA(IF(VLOOKUP($A112,'Round 3'!$A$7:$J$306,COLUMN('Round 1'!$H$7),FALSE()),1,NA())),0,1),IF(ISNA(IF(VLOOKUP($A112,'Final Round'!$A$14:$K$18,1,FALSE()),1,NA())),0,1)))</f>
        <v/>
      </c>
      <c r="G112" s="123"/>
      <c r="H112" s="124" t="str">
        <f aca="false">IF(ISBLANK($A112),"",IF(ISERROR(VLOOKUP($A112,'Round 1'!$A$7:$I$306,COLUMN('Round 1'!$G$7),FALSE())),0,VLOOKUP($A112,'Round 1'!$A$7:$I$306,COLUMN('Round 1'!$G$7),FALSE()))+IF(ISERROR(VLOOKUP($A112,'Round 2'!$A$7:$I$306,COLUMN('Round 2'!$G$7),FALSE())),0,VLOOKUP($A112,'Round 2'!$A$7:$I$306,COLUMN('Round 2'!$G$7),FALSE()))+IF(ISERROR(VLOOKUP($A112,'Round 3'!$A$7:$I$306,COLUMN('Round 3'!$G$7),FALSE())),0,VLOOKUP($A112,'Round 3'!$A$7:$I$306,COLUMN('Round 3'!$G$7),FALSE())))</f>
        <v/>
      </c>
      <c r="I112" s="124" t="str">
        <f aca="false">IF(ISBLANK($A112),"",IF(ISERROR(VLOOKUP($A112,'Round 1'!$A$7:$I$306,COLUMN('Round 1'!$F$7),FALSE())),0,VLOOKUP($A112,'Round 1'!$A$7:$I$306,COLUMN('Round 1'!$F$7),FALSE()))+IF(ISERROR(VLOOKUP($A112,'Round 2'!$A$7:$I$306,COLUMN('Round 2'!$F$7),FALSE())),0,VLOOKUP($A112,'Round 2'!$A$7:$I$306,COLUMN('Round 2'!$F$7),FALSE()))+IF(ISERROR(VLOOKUP($A112,'Round 3'!$A$7:$I$306,COLUMN('Round 3'!$F$7),FALSE())),0,VLOOKUP($A112,'Round 3'!$A$7:$I$306,COLUMN('Round 3'!$F$7),FALSE())))</f>
        <v/>
      </c>
      <c r="J112" s="125" t="str">
        <f aca="false">IF(ISBLANK($A112),"",IF(ISERROR(VLOOKUP($A112,'Round 1'!$A$7:$I$306,COLUMN('Round 1'!$H$7),FALSE())),0,VLOOKUP($A112,'Round 1'!$A$7:$I$306,COLUMN('Round 1'!$H$7),FALSE()))+IF(ISERROR(VLOOKUP($A112,'Round 2'!$A$7:$I$306,COLUMN('Round 2'!$H$7),FALSE())),0,VLOOKUP($A112,'Round 2'!$A$7:$I$306,COLUMN('Round 2'!$H$7),FALSE()))+IF(ISERROR(VLOOKUP($A112,'Round 3'!$A$7:$I$306,COLUMN('Round 3'!$H$7),FALSE())),0,VLOOKUP($A112,'Round 3'!$A$7:$I$306,COLUMN('Round 3'!$H$7),FALSE())))</f>
        <v/>
      </c>
      <c r="K112" s="124" t="str">
        <f aca="false">IF(ISBLANK(A112),"",RANK(P112,$P$7:$P$306))</f>
        <v/>
      </c>
      <c r="L112" s="126" t="str">
        <f aca="false">IF(ISBLANK($G112),IF($K112&gt;5,"",IF(AND(ISNA(MATCH(K112+1,$K$7:$K$306,0)),$K112&lt;$A$4),"TIE","")),"DQ")</f>
        <v/>
      </c>
      <c r="M112" s="127"/>
      <c r="N112" s="128" t="str">
        <f aca="false">IF(ISBLANK($G112),$R112,"DQ")</f>
        <v/>
      </c>
      <c r="O112" s="40" t="str">
        <f aca="false">IF(ISBLANK(A112),"",$H112*$O$6+$I112)</f>
        <v/>
      </c>
      <c r="P112" s="40" t="str">
        <f aca="false">IF(ISBLANK(A112),"",$O112*10*$P$6+$J112)</f>
        <v/>
      </c>
      <c r="Q112" s="40" t="n">
        <f aca="false">IF(ISBLANK($G112),IF(ISBLANK($A112),-10,$P112*$Q$6+IF($M112&gt;0,$Q$6-1-$M112,0)),-1)</f>
        <v>-10</v>
      </c>
      <c r="R112" s="40" t="str">
        <f aca="false">IF(ISBLANK($A112),"",RANK($Q112,$Q$7:$Q$306))</f>
        <v/>
      </c>
      <c r="S112" s="40" t="str">
        <f aca="false">IF(ISNA(MATCH($R112+1,$R$7:$R$306,0)),IF($R112=MAX($A$7:$A$306),$R112,-1),$R112)</f>
        <v/>
      </c>
      <c r="T112" s="40" t="n">
        <f aca="false">$A112</f>
        <v>0</v>
      </c>
      <c r="U112" s="128" t="str">
        <f aca="false">IF(N('Final Round'!$J$14)&gt;0,IF(ISBLANK($A112),"",IF($N112&gt;5,$N112,VLOOKUP($A112,'Final Round'!$A$14:$K$18,COLUMN('Final Round'!$J$1),FALSE()))),"")</f>
        <v/>
      </c>
      <c r="V112" s="40" t="str">
        <f aca="false">IF(ISNUMBER($U112),$U112,$R112)</f>
        <v/>
      </c>
      <c r="W112" s="40" t="str">
        <f aca="false">IF(ISBLANK($A112),"",($V$6-$V112)*$W$6+$W$6-$A112)</f>
        <v/>
      </c>
      <c r="X112" s="40" t="str">
        <f aca="false">IF(ISBLANK($A112),"",RANK($W112,$W$7:$W$306))</f>
        <v/>
      </c>
      <c r="Y112" s="40" t="n">
        <f aca="false">$A112</f>
        <v>0</v>
      </c>
      <c r="Z112" s="40" t="str">
        <f aca="false">IF($U112="",$N112,$U112)</f>
        <v/>
      </c>
      <c r="AA112" s="40" t="n">
        <f aca="false">IF($U112&lt;6,INDEX($AA$1:$AA$5,$Z112)*$Z$2,0)</f>
        <v>0</v>
      </c>
      <c r="AB112" s="129" t="str">
        <f aca="false">IF(ISBLANK($A112),"",5+4*(I112+IF(AA112=0,0,VLOOKUP($A112,'Final Round'!$A$14:$K$18,COLUMN('Final Round'!$G$1),FALSE())))+8*(H112+IF(AA112=0,0,IF(VLOOKUP($A112,'Final Round'!$A$14:$K$18,COLUMN('Final Round'!$J$1),FALSE())=1,1,0)))+$AA112)</f>
        <v/>
      </c>
    </row>
    <row r="113" customFormat="false" ht="12.75" hidden="false" customHeight="false" outlineLevel="0" collapsed="false">
      <c r="A113" s="144"/>
      <c r="B113" s="130"/>
      <c r="C113" s="130"/>
      <c r="D113" s="130"/>
      <c r="E113" s="131"/>
      <c r="F113" s="132" t="str">
        <f aca="false">IF(ISBLANK($A113),"",SUM(IF(ISNA(IF(VLOOKUP($A113,'Round 1'!$A$7:$J$306,COLUMN('Round 1'!$H$7),FALSE()),1,NA())),0,1),IF(ISNA(IF(VLOOKUP($A113,'Round 2'!$A$7:$J$306,COLUMN('Round 1'!$H$7),FALSE()),1,NA())),0,1),IF(ISNA(IF(VLOOKUP($A113,'Round 3'!$A$7:$J$306,COLUMN('Round 1'!$H$7),FALSE()),1,NA())),0,1),IF(ISNA(IF(VLOOKUP($A113,'Final Round'!$A$14:$K$18,1,FALSE()),1,NA())),0,1)))</f>
        <v/>
      </c>
      <c r="G113" s="133"/>
      <c r="H113" s="134" t="str">
        <f aca="false">IF(ISBLANK($A113),"",IF(ISERROR(VLOOKUP($A113,'Round 1'!$A$7:$I$306,COLUMN('Round 1'!$G$7),FALSE())),0,VLOOKUP($A113,'Round 1'!$A$7:$I$306,COLUMN('Round 1'!$G$7),FALSE()))+IF(ISERROR(VLOOKUP($A113,'Round 2'!$A$7:$I$306,COLUMN('Round 2'!$G$7),FALSE())),0,VLOOKUP($A113,'Round 2'!$A$7:$I$306,COLUMN('Round 2'!$G$7),FALSE()))+IF(ISERROR(VLOOKUP($A113,'Round 3'!$A$7:$I$306,COLUMN('Round 3'!$G$7),FALSE())),0,VLOOKUP($A113,'Round 3'!$A$7:$I$306,COLUMN('Round 3'!$G$7),FALSE())))</f>
        <v/>
      </c>
      <c r="I113" s="134" t="str">
        <f aca="false">IF(ISBLANK($A113),"",IF(ISERROR(VLOOKUP($A113,'Round 1'!$A$7:$I$306,COLUMN('Round 1'!$F$7),FALSE())),0,VLOOKUP($A113,'Round 1'!$A$7:$I$306,COLUMN('Round 1'!$F$7),FALSE()))+IF(ISERROR(VLOOKUP($A113,'Round 2'!$A$7:$I$306,COLUMN('Round 2'!$F$7),FALSE())),0,VLOOKUP($A113,'Round 2'!$A$7:$I$306,COLUMN('Round 2'!$F$7),FALSE()))+IF(ISERROR(VLOOKUP($A113,'Round 3'!$A$7:$I$306,COLUMN('Round 3'!$F$7),FALSE())),0,VLOOKUP($A113,'Round 3'!$A$7:$I$306,COLUMN('Round 3'!$F$7),FALSE())))</f>
        <v/>
      </c>
      <c r="J113" s="135" t="str">
        <f aca="false">IF(ISBLANK($A113),"",IF(ISERROR(VLOOKUP($A113,'Round 1'!$A$7:$I$306,COLUMN('Round 1'!$H$7),FALSE())),0,VLOOKUP($A113,'Round 1'!$A$7:$I$306,COLUMN('Round 1'!$H$7),FALSE()))+IF(ISERROR(VLOOKUP($A113,'Round 2'!$A$7:$I$306,COLUMN('Round 2'!$H$7),FALSE())),0,VLOOKUP($A113,'Round 2'!$A$7:$I$306,COLUMN('Round 2'!$H$7),FALSE()))+IF(ISERROR(VLOOKUP($A113,'Round 3'!$A$7:$I$306,COLUMN('Round 3'!$H$7),FALSE())),0,VLOOKUP($A113,'Round 3'!$A$7:$I$306,COLUMN('Round 3'!$H$7),FALSE())))</f>
        <v/>
      </c>
      <c r="K113" s="134" t="str">
        <f aca="false">IF(ISBLANK(A113),"",RANK(P113,$P$7:$P$306))</f>
        <v/>
      </c>
      <c r="L113" s="136" t="str">
        <f aca="false">IF(ISBLANK($G113),IF($K113&gt;5,"",IF(AND(ISNA(MATCH(K113+1,$K$7:$K$306,0)),$K113&lt;$A$4),"TIE","")),"DQ")</f>
        <v/>
      </c>
      <c r="M113" s="137"/>
      <c r="N113" s="138" t="str">
        <f aca="false">IF(ISBLANK($G113),$R113,"DQ")</f>
        <v/>
      </c>
      <c r="O113" s="40" t="str">
        <f aca="false">IF(ISBLANK(A113),"",$H113*$O$6+$I113)</f>
        <v/>
      </c>
      <c r="P113" s="40" t="str">
        <f aca="false">IF(ISBLANK(A113),"",$O113*10*$P$6+$J113)</f>
        <v/>
      </c>
      <c r="Q113" s="40" t="n">
        <f aca="false">IF(ISBLANK($G113),IF(ISBLANK($A113),-10,$P113*$Q$6+IF($M113&gt;0,$Q$6-1-$M113,0)),-1)</f>
        <v>-10</v>
      </c>
      <c r="R113" s="40" t="str">
        <f aca="false">IF(ISBLANK($A113),"",RANK($Q113,$Q$7:$Q$306))</f>
        <v/>
      </c>
      <c r="S113" s="40" t="str">
        <f aca="false">IF(ISNA(MATCH($R113+1,$R$7:$R$306,0)),IF($R113=MAX($A$7:$A$306),$R113,-1),$R113)</f>
        <v/>
      </c>
      <c r="T113" s="40" t="n">
        <f aca="false">$A113</f>
        <v>0</v>
      </c>
      <c r="U113" s="138" t="str">
        <f aca="false">IF(N('Final Round'!$J$14)&gt;0,IF(ISBLANK($A113),"",IF($N113&gt;5,$N113,VLOOKUP($A113,'Final Round'!$A$14:$K$18,COLUMN('Final Round'!$J$1),FALSE()))),"")</f>
        <v/>
      </c>
      <c r="V113" s="40" t="str">
        <f aca="false">IF(ISNUMBER($U113),$U113,$R113)</f>
        <v/>
      </c>
      <c r="W113" s="40" t="str">
        <f aca="false">IF(ISBLANK($A113),"",($V$6-$V113)*$W$6+$W$6-$A113)</f>
        <v/>
      </c>
      <c r="X113" s="40" t="str">
        <f aca="false">IF(ISBLANK($A113),"",RANK($W113,$W$7:$W$306))</f>
        <v/>
      </c>
      <c r="Y113" s="40" t="n">
        <f aca="false">$A113</f>
        <v>0</v>
      </c>
      <c r="Z113" s="40" t="str">
        <f aca="false">IF($U113="",$N113,$U113)</f>
        <v/>
      </c>
      <c r="AA113" s="40" t="n">
        <f aca="false">IF($U113&lt;6,INDEX($AA$1:$AA$5,$Z113)*$Z$2,0)</f>
        <v>0</v>
      </c>
      <c r="AB113" s="139" t="str">
        <f aca="false">IF(ISBLANK($A113),"",5+4*(I113+IF(AA113=0,0,VLOOKUP($A113,'Final Round'!$A$14:$K$18,COLUMN('Final Round'!$G$1),FALSE())))+8*(H113+IF(AA113=0,0,IF(VLOOKUP($A113,'Final Round'!$A$14:$K$18,COLUMN('Final Round'!$J$1),FALSE())=1,1,0)))+$AA113)</f>
        <v/>
      </c>
    </row>
    <row r="114" customFormat="false" ht="12.75" hidden="false" customHeight="false" outlineLevel="0" collapsed="false">
      <c r="A114" s="140"/>
      <c r="B114" s="120"/>
      <c r="C114" s="120"/>
      <c r="D114" s="120"/>
      <c r="E114" s="121"/>
      <c r="F114" s="122" t="str">
        <f aca="false">IF(ISBLANK($A114),"",SUM(IF(ISNA(IF(VLOOKUP($A114,'Round 1'!$A$7:$J$306,COLUMN('Round 1'!$H$7),FALSE()),1,NA())),0,1),IF(ISNA(IF(VLOOKUP($A114,'Round 2'!$A$7:$J$306,COLUMN('Round 1'!$H$7),FALSE()),1,NA())),0,1),IF(ISNA(IF(VLOOKUP($A114,'Round 3'!$A$7:$J$306,COLUMN('Round 1'!$H$7),FALSE()),1,NA())),0,1),IF(ISNA(IF(VLOOKUP($A114,'Final Round'!$A$14:$K$18,1,FALSE()),1,NA())),0,1)))</f>
        <v/>
      </c>
      <c r="G114" s="123"/>
      <c r="H114" s="124" t="str">
        <f aca="false">IF(ISBLANK($A114),"",IF(ISERROR(VLOOKUP($A114,'Round 1'!$A$7:$I$306,COLUMN('Round 1'!$G$7),FALSE())),0,VLOOKUP($A114,'Round 1'!$A$7:$I$306,COLUMN('Round 1'!$G$7),FALSE()))+IF(ISERROR(VLOOKUP($A114,'Round 2'!$A$7:$I$306,COLUMN('Round 2'!$G$7),FALSE())),0,VLOOKUP($A114,'Round 2'!$A$7:$I$306,COLUMN('Round 2'!$G$7),FALSE()))+IF(ISERROR(VLOOKUP($A114,'Round 3'!$A$7:$I$306,COLUMN('Round 3'!$G$7),FALSE())),0,VLOOKUP($A114,'Round 3'!$A$7:$I$306,COLUMN('Round 3'!$G$7),FALSE())))</f>
        <v/>
      </c>
      <c r="I114" s="124" t="str">
        <f aca="false">IF(ISBLANK($A114),"",IF(ISERROR(VLOOKUP($A114,'Round 1'!$A$7:$I$306,COLUMN('Round 1'!$F$7),FALSE())),0,VLOOKUP($A114,'Round 1'!$A$7:$I$306,COLUMN('Round 1'!$F$7),FALSE()))+IF(ISERROR(VLOOKUP($A114,'Round 2'!$A$7:$I$306,COLUMN('Round 2'!$F$7),FALSE())),0,VLOOKUP($A114,'Round 2'!$A$7:$I$306,COLUMN('Round 2'!$F$7),FALSE()))+IF(ISERROR(VLOOKUP($A114,'Round 3'!$A$7:$I$306,COLUMN('Round 3'!$F$7),FALSE())),0,VLOOKUP($A114,'Round 3'!$A$7:$I$306,COLUMN('Round 3'!$F$7),FALSE())))</f>
        <v/>
      </c>
      <c r="J114" s="125" t="str">
        <f aca="false">IF(ISBLANK($A114),"",IF(ISERROR(VLOOKUP($A114,'Round 1'!$A$7:$I$306,COLUMN('Round 1'!$H$7),FALSE())),0,VLOOKUP($A114,'Round 1'!$A$7:$I$306,COLUMN('Round 1'!$H$7),FALSE()))+IF(ISERROR(VLOOKUP($A114,'Round 2'!$A$7:$I$306,COLUMN('Round 2'!$H$7),FALSE())),0,VLOOKUP($A114,'Round 2'!$A$7:$I$306,COLUMN('Round 2'!$H$7),FALSE()))+IF(ISERROR(VLOOKUP($A114,'Round 3'!$A$7:$I$306,COLUMN('Round 3'!$H$7),FALSE())),0,VLOOKUP($A114,'Round 3'!$A$7:$I$306,COLUMN('Round 3'!$H$7),FALSE())))</f>
        <v/>
      </c>
      <c r="K114" s="124" t="str">
        <f aca="false">IF(ISBLANK(A114),"",RANK(P114,$P$7:$P$306))</f>
        <v/>
      </c>
      <c r="L114" s="126" t="str">
        <f aca="false">IF(ISBLANK($G114),IF($K114&gt;5,"",IF(AND(ISNA(MATCH(K114+1,$K$7:$K$306,0)),$K114&lt;$A$4),"TIE","")),"DQ")</f>
        <v/>
      </c>
      <c r="M114" s="127"/>
      <c r="N114" s="128" t="str">
        <f aca="false">IF(ISBLANK($G114),$R114,"DQ")</f>
        <v/>
      </c>
      <c r="O114" s="40" t="str">
        <f aca="false">IF(ISBLANK(A114),"",$H114*$O$6+$I114)</f>
        <v/>
      </c>
      <c r="P114" s="40" t="str">
        <f aca="false">IF(ISBLANK(A114),"",$O114*10*$P$6+$J114)</f>
        <v/>
      </c>
      <c r="Q114" s="40" t="n">
        <f aca="false">IF(ISBLANK($G114),IF(ISBLANK($A114),-10,$P114*$Q$6+IF($M114&gt;0,$Q$6-1-$M114,0)),-1)</f>
        <v>-10</v>
      </c>
      <c r="R114" s="40" t="str">
        <f aca="false">IF(ISBLANK($A114),"",RANK($Q114,$Q$7:$Q$306))</f>
        <v/>
      </c>
      <c r="S114" s="40" t="str">
        <f aca="false">IF(ISNA(MATCH($R114+1,$R$7:$R$306,0)),IF($R114=MAX($A$7:$A$306),$R114,-1),$R114)</f>
        <v/>
      </c>
      <c r="T114" s="40" t="n">
        <f aca="false">$A114</f>
        <v>0</v>
      </c>
      <c r="U114" s="128" t="str">
        <f aca="false">IF(N('Final Round'!$J$14)&gt;0,IF(ISBLANK($A114),"",IF($N114&gt;5,$N114,VLOOKUP($A114,'Final Round'!$A$14:$K$18,COLUMN('Final Round'!$J$1),FALSE()))),"")</f>
        <v/>
      </c>
      <c r="V114" s="40" t="str">
        <f aca="false">IF(ISNUMBER($U114),$U114,$R114)</f>
        <v/>
      </c>
      <c r="W114" s="40" t="str">
        <f aca="false">IF(ISBLANK($A114),"",($V$6-$V114)*$W$6+$W$6-$A114)</f>
        <v/>
      </c>
      <c r="X114" s="40" t="str">
        <f aca="false">IF(ISBLANK($A114),"",RANK($W114,$W$7:$W$306))</f>
        <v/>
      </c>
      <c r="Y114" s="40" t="n">
        <f aca="false">$A114</f>
        <v>0</v>
      </c>
      <c r="Z114" s="40" t="str">
        <f aca="false">IF($U114="",$N114,$U114)</f>
        <v/>
      </c>
      <c r="AA114" s="40" t="n">
        <f aca="false">IF($U114&lt;6,INDEX($AA$1:$AA$5,$Z114)*$Z$2,0)</f>
        <v>0</v>
      </c>
      <c r="AB114" s="129" t="str">
        <f aca="false">IF(ISBLANK($A114),"",5+4*(I114+IF(AA114=0,0,VLOOKUP($A114,'Final Round'!$A$14:$K$18,COLUMN('Final Round'!$G$1),FALSE())))+8*(H114+IF(AA114=0,0,IF(VLOOKUP($A114,'Final Round'!$A$14:$K$18,COLUMN('Final Round'!$J$1),FALSE())=1,1,0)))+$AA114)</f>
        <v/>
      </c>
    </row>
    <row r="115" customFormat="false" ht="12.75" hidden="false" customHeight="false" outlineLevel="0" collapsed="false">
      <c r="A115" s="144"/>
      <c r="B115" s="130"/>
      <c r="C115" s="130"/>
      <c r="D115" s="130"/>
      <c r="E115" s="131"/>
      <c r="F115" s="132" t="str">
        <f aca="false">IF(ISBLANK($A115),"",SUM(IF(ISNA(IF(VLOOKUP($A115,'Round 1'!$A$7:$J$306,COLUMN('Round 1'!$H$7),FALSE()),1,NA())),0,1),IF(ISNA(IF(VLOOKUP($A115,'Round 2'!$A$7:$J$306,COLUMN('Round 1'!$H$7),FALSE()),1,NA())),0,1),IF(ISNA(IF(VLOOKUP($A115,'Round 3'!$A$7:$J$306,COLUMN('Round 1'!$H$7),FALSE()),1,NA())),0,1),IF(ISNA(IF(VLOOKUP($A115,'Final Round'!$A$14:$K$18,1,FALSE()),1,NA())),0,1)))</f>
        <v/>
      </c>
      <c r="G115" s="133"/>
      <c r="H115" s="134" t="str">
        <f aca="false">IF(ISBLANK($A115),"",IF(ISERROR(VLOOKUP($A115,'Round 1'!$A$7:$I$306,COLUMN('Round 1'!$G$7),FALSE())),0,VLOOKUP($A115,'Round 1'!$A$7:$I$306,COLUMN('Round 1'!$G$7),FALSE()))+IF(ISERROR(VLOOKUP($A115,'Round 2'!$A$7:$I$306,COLUMN('Round 2'!$G$7),FALSE())),0,VLOOKUP($A115,'Round 2'!$A$7:$I$306,COLUMN('Round 2'!$G$7),FALSE()))+IF(ISERROR(VLOOKUP($A115,'Round 3'!$A$7:$I$306,COLUMN('Round 3'!$G$7),FALSE())),0,VLOOKUP($A115,'Round 3'!$A$7:$I$306,COLUMN('Round 3'!$G$7),FALSE())))</f>
        <v/>
      </c>
      <c r="I115" s="134" t="str">
        <f aca="false">IF(ISBLANK($A115),"",IF(ISERROR(VLOOKUP($A115,'Round 1'!$A$7:$I$306,COLUMN('Round 1'!$F$7),FALSE())),0,VLOOKUP($A115,'Round 1'!$A$7:$I$306,COLUMN('Round 1'!$F$7),FALSE()))+IF(ISERROR(VLOOKUP($A115,'Round 2'!$A$7:$I$306,COLUMN('Round 2'!$F$7),FALSE())),0,VLOOKUP($A115,'Round 2'!$A$7:$I$306,COLUMN('Round 2'!$F$7),FALSE()))+IF(ISERROR(VLOOKUP($A115,'Round 3'!$A$7:$I$306,COLUMN('Round 3'!$F$7),FALSE())),0,VLOOKUP($A115,'Round 3'!$A$7:$I$306,COLUMN('Round 3'!$F$7),FALSE())))</f>
        <v/>
      </c>
      <c r="J115" s="135" t="str">
        <f aca="false">IF(ISBLANK($A115),"",IF(ISERROR(VLOOKUP($A115,'Round 1'!$A$7:$I$306,COLUMN('Round 1'!$H$7),FALSE())),0,VLOOKUP($A115,'Round 1'!$A$7:$I$306,COLUMN('Round 1'!$H$7),FALSE()))+IF(ISERROR(VLOOKUP($A115,'Round 2'!$A$7:$I$306,COLUMN('Round 2'!$H$7),FALSE())),0,VLOOKUP($A115,'Round 2'!$A$7:$I$306,COLUMN('Round 2'!$H$7),FALSE()))+IF(ISERROR(VLOOKUP($A115,'Round 3'!$A$7:$I$306,COLUMN('Round 3'!$H$7),FALSE())),0,VLOOKUP($A115,'Round 3'!$A$7:$I$306,COLUMN('Round 3'!$H$7),FALSE())))</f>
        <v/>
      </c>
      <c r="K115" s="134" t="str">
        <f aca="false">IF(ISBLANK(A115),"",RANK(P115,$P$7:$P$306))</f>
        <v/>
      </c>
      <c r="L115" s="136" t="str">
        <f aca="false">IF(ISBLANK($G115),IF($K115&gt;5,"",IF(AND(ISNA(MATCH(K115+1,$K$7:$K$306,0)),$K115&lt;$A$4),"TIE","")),"DQ")</f>
        <v/>
      </c>
      <c r="M115" s="137"/>
      <c r="N115" s="138" t="str">
        <f aca="false">IF(ISBLANK($G115),$R115,"DQ")</f>
        <v/>
      </c>
      <c r="O115" s="40" t="str">
        <f aca="false">IF(ISBLANK(A115),"",$H115*$O$6+$I115)</f>
        <v/>
      </c>
      <c r="P115" s="40" t="str">
        <f aca="false">IF(ISBLANK(A115),"",$O115*10*$P$6+$J115)</f>
        <v/>
      </c>
      <c r="Q115" s="40" t="n">
        <f aca="false">IF(ISBLANK($G115),IF(ISBLANK($A115),-10,$P115*$Q$6+IF($M115&gt;0,$Q$6-1-$M115,0)),-1)</f>
        <v>-10</v>
      </c>
      <c r="R115" s="40" t="str">
        <f aca="false">IF(ISBLANK($A115),"",RANK($Q115,$Q$7:$Q$306))</f>
        <v/>
      </c>
      <c r="S115" s="40" t="str">
        <f aca="false">IF(ISNA(MATCH($R115+1,$R$7:$R$306,0)),IF($R115=MAX($A$7:$A$306),$R115,-1),$R115)</f>
        <v/>
      </c>
      <c r="T115" s="40" t="n">
        <f aca="false">$A115</f>
        <v>0</v>
      </c>
      <c r="U115" s="138" t="str">
        <f aca="false">IF(N('Final Round'!$J$14)&gt;0,IF(ISBLANK($A115),"",IF($N115&gt;5,$N115,VLOOKUP($A115,'Final Round'!$A$14:$K$18,COLUMN('Final Round'!$J$1),FALSE()))),"")</f>
        <v/>
      </c>
      <c r="V115" s="40" t="str">
        <f aca="false">IF(ISNUMBER($U115),$U115,$R115)</f>
        <v/>
      </c>
      <c r="W115" s="40" t="str">
        <f aca="false">IF(ISBLANK($A115),"",($V$6-$V115)*$W$6+$W$6-$A115)</f>
        <v/>
      </c>
      <c r="X115" s="40" t="str">
        <f aca="false">IF(ISBLANK($A115),"",RANK($W115,$W$7:$W$306))</f>
        <v/>
      </c>
      <c r="Y115" s="40" t="n">
        <f aca="false">$A115</f>
        <v>0</v>
      </c>
      <c r="Z115" s="40" t="str">
        <f aca="false">IF($U115="",$N115,$U115)</f>
        <v/>
      </c>
      <c r="AA115" s="40" t="n">
        <f aca="false">IF($U115&lt;6,INDEX($AA$1:$AA$5,$Z115)*$Z$2,0)</f>
        <v>0</v>
      </c>
      <c r="AB115" s="139" t="str">
        <f aca="false">IF(ISBLANK($A115),"",5+4*(I115+IF(AA115=0,0,VLOOKUP($A115,'Final Round'!$A$14:$K$18,COLUMN('Final Round'!$G$1),FALSE())))+8*(H115+IF(AA115=0,0,IF(VLOOKUP($A115,'Final Round'!$A$14:$K$18,COLUMN('Final Round'!$J$1),FALSE())=1,1,0)))+$AA115)</f>
        <v/>
      </c>
    </row>
    <row r="116" customFormat="false" ht="12.75" hidden="false" customHeight="false" outlineLevel="0" collapsed="false">
      <c r="A116" s="140"/>
      <c r="B116" s="120"/>
      <c r="C116" s="120"/>
      <c r="D116" s="120"/>
      <c r="E116" s="121"/>
      <c r="F116" s="122" t="str">
        <f aca="false">IF(ISBLANK($A116),"",SUM(IF(ISNA(IF(VLOOKUP($A116,'Round 1'!$A$7:$J$306,COLUMN('Round 1'!$H$7),FALSE()),1,NA())),0,1),IF(ISNA(IF(VLOOKUP($A116,'Round 2'!$A$7:$J$306,COLUMN('Round 1'!$H$7),FALSE()),1,NA())),0,1),IF(ISNA(IF(VLOOKUP($A116,'Round 3'!$A$7:$J$306,COLUMN('Round 1'!$H$7),FALSE()),1,NA())),0,1),IF(ISNA(IF(VLOOKUP($A116,'Final Round'!$A$14:$K$18,1,FALSE()),1,NA())),0,1)))</f>
        <v/>
      </c>
      <c r="G116" s="123"/>
      <c r="H116" s="124" t="str">
        <f aca="false">IF(ISBLANK($A116),"",IF(ISERROR(VLOOKUP($A116,'Round 1'!$A$7:$I$306,COLUMN('Round 1'!$G$7),FALSE())),0,VLOOKUP($A116,'Round 1'!$A$7:$I$306,COLUMN('Round 1'!$G$7),FALSE()))+IF(ISERROR(VLOOKUP($A116,'Round 2'!$A$7:$I$306,COLUMN('Round 2'!$G$7),FALSE())),0,VLOOKUP($A116,'Round 2'!$A$7:$I$306,COLUMN('Round 2'!$G$7),FALSE()))+IF(ISERROR(VLOOKUP($A116,'Round 3'!$A$7:$I$306,COLUMN('Round 3'!$G$7),FALSE())),0,VLOOKUP($A116,'Round 3'!$A$7:$I$306,COLUMN('Round 3'!$G$7),FALSE())))</f>
        <v/>
      </c>
      <c r="I116" s="124" t="str">
        <f aca="false">IF(ISBLANK($A116),"",IF(ISERROR(VLOOKUP($A116,'Round 1'!$A$7:$I$306,COLUMN('Round 1'!$F$7),FALSE())),0,VLOOKUP($A116,'Round 1'!$A$7:$I$306,COLUMN('Round 1'!$F$7),FALSE()))+IF(ISERROR(VLOOKUP($A116,'Round 2'!$A$7:$I$306,COLUMN('Round 2'!$F$7),FALSE())),0,VLOOKUP($A116,'Round 2'!$A$7:$I$306,COLUMN('Round 2'!$F$7),FALSE()))+IF(ISERROR(VLOOKUP($A116,'Round 3'!$A$7:$I$306,COLUMN('Round 3'!$F$7),FALSE())),0,VLOOKUP($A116,'Round 3'!$A$7:$I$306,COLUMN('Round 3'!$F$7),FALSE())))</f>
        <v/>
      </c>
      <c r="J116" s="125" t="str">
        <f aca="false">IF(ISBLANK($A116),"",IF(ISERROR(VLOOKUP($A116,'Round 1'!$A$7:$I$306,COLUMN('Round 1'!$H$7),FALSE())),0,VLOOKUP($A116,'Round 1'!$A$7:$I$306,COLUMN('Round 1'!$H$7),FALSE()))+IF(ISERROR(VLOOKUP($A116,'Round 2'!$A$7:$I$306,COLUMN('Round 2'!$H$7),FALSE())),0,VLOOKUP($A116,'Round 2'!$A$7:$I$306,COLUMN('Round 2'!$H$7),FALSE()))+IF(ISERROR(VLOOKUP($A116,'Round 3'!$A$7:$I$306,COLUMN('Round 3'!$H$7),FALSE())),0,VLOOKUP($A116,'Round 3'!$A$7:$I$306,COLUMN('Round 3'!$H$7),FALSE())))</f>
        <v/>
      </c>
      <c r="K116" s="124" t="str">
        <f aca="false">IF(ISBLANK(A116),"",RANK(P116,$P$7:$P$306))</f>
        <v/>
      </c>
      <c r="L116" s="126" t="str">
        <f aca="false">IF(ISBLANK($G116),IF($K116&gt;5,"",IF(AND(ISNA(MATCH(K116+1,$K$7:$K$306,0)),$K116&lt;$A$4),"TIE","")),"DQ")</f>
        <v/>
      </c>
      <c r="M116" s="127"/>
      <c r="N116" s="128" t="str">
        <f aca="false">IF(ISBLANK($G116),$R116,"DQ")</f>
        <v/>
      </c>
      <c r="O116" s="40" t="str">
        <f aca="false">IF(ISBLANK(A116),"",$H116*$O$6+$I116)</f>
        <v/>
      </c>
      <c r="P116" s="40" t="str">
        <f aca="false">IF(ISBLANK(A116),"",$O116*10*$P$6+$J116)</f>
        <v/>
      </c>
      <c r="Q116" s="40" t="n">
        <f aca="false">IF(ISBLANK($G116),IF(ISBLANK($A116),-10,$P116*$Q$6+IF($M116&gt;0,$Q$6-1-$M116,0)),-1)</f>
        <v>-10</v>
      </c>
      <c r="R116" s="40" t="str">
        <f aca="false">IF(ISBLANK($A116),"",RANK($Q116,$Q$7:$Q$306))</f>
        <v/>
      </c>
      <c r="S116" s="40" t="str">
        <f aca="false">IF(ISNA(MATCH($R116+1,$R$7:$R$306,0)),IF($R116=MAX($A$7:$A$306),$R116,-1),$R116)</f>
        <v/>
      </c>
      <c r="T116" s="40" t="n">
        <f aca="false">$A116</f>
        <v>0</v>
      </c>
      <c r="U116" s="128" t="str">
        <f aca="false">IF(N('Final Round'!$J$14)&gt;0,IF(ISBLANK($A116),"",IF($N116&gt;5,$N116,VLOOKUP($A116,'Final Round'!$A$14:$K$18,COLUMN('Final Round'!$J$1),FALSE()))),"")</f>
        <v/>
      </c>
      <c r="V116" s="40" t="str">
        <f aca="false">IF(ISNUMBER($U116),$U116,$R116)</f>
        <v/>
      </c>
      <c r="W116" s="40" t="str">
        <f aca="false">IF(ISBLANK($A116),"",($V$6-$V116)*$W$6+$W$6-$A116)</f>
        <v/>
      </c>
      <c r="X116" s="40" t="str">
        <f aca="false">IF(ISBLANK($A116),"",RANK($W116,$W$7:$W$306))</f>
        <v/>
      </c>
      <c r="Y116" s="40" t="n">
        <f aca="false">$A116</f>
        <v>0</v>
      </c>
      <c r="Z116" s="40" t="str">
        <f aca="false">IF($U116="",$N116,$U116)</f>
        <v/>
      </c>
      <c r="AA116" s="40" t="n">
        <f aca="false">IF($U116&lt;6,INDEX($AA$1:$AA$5,$Z116)*$Z$2,0)</f>
        <v>0</v>
      </c>
      <c r="AB116" s="129" t="str">
        <f aca="false">IF(ISBLANK($A116),"",5+4*(I116+IF(AA116=0,0,VLOOKUP($A116,'Final Round'!$A$14:$K$18,COLUMN('Final Round'!$G$1),FALSE())))+8*(H116+IF(AA116=0,0,IF(VLOOKUP($A116,'Final Round'!$A$14:$K$18,COLUMN('Final Round'!$J$1),FALSE())=1,1,0)))+$AA116)</f>
        <v/>
      </c>
    </row>
    <row r="117" customFormat="false" ht="12.75" hidden="false" customHeight="false" outlineLevel="0" collapsed="false">
      <c r="A117" s="144"/>
      <c r="B117" s="130"/>
      <c r="C117" s="130"/>
      <c r="D117" s="130"/>
      <c r="E117" s="131"/>
      <c r="F117" s="132" t="str">
        <f aca="false">IF(ISBLANK($A117),"",SUM(IF(ISNA(IF(VLOOKUP($A117,'Round 1'!$A$7:$J$306,COLUMN('Round 1'!$H$7),FALSE()),1,NA())),0,1),IF(ISNA(IF(VLOOKUP($A117,'Round 2'!$A$7:$J$306,COLUMN('Round 1'!$H$7),FALSE()),1,NA())),0,1),IF(ISNA(IF(VLOOKUP($A117,'Round 3'!$A$7:$J$306,COLUMN('Round 1'!$H$7),FALSE()),1,NA())),0,1),IF(ISNA(IF(VLOOKUP($A117,'Final Round'!$A$14:$K$18,1,FALSE()),1,NA())),0,1)))</f>
        <v/>
      </c>
      <c r="G117" s="133"/>
      <c r="H117" s="134" t="str">
        <f aca="false">IF(ISBLANK($A117),"",IF(ISERROR(VLOOKUP($A117,'Round 1'!$A$7:$I$306,COLUMN('Round 1'!$G$7),FALSE())),0,VLOOKUP($A117,'Round 1'!$A$7:$I$306,COLUMN('Round 1'!$G$7),FALSE()))+IF(ISERROR(VLOOKUP($A117,'Round 2'!$A$7:$I$306,COLUMN('Round 2'!$G$7),FALSE())),0,VLOOKUP($A117,'Round 2'!$A$7:$I$306,COLUMN('Round 2'!$G$7),FALSE()))+IF(ISERROR(VLOOKUP($A117,'Round 3'!$A$7:$I$306,COLUMN('Round 3'!$G$7),FALSE())),0,VLOOKUP($A117,'Round 3'!$A$7:$I$306,COLUMN('Round 3'!$G$7),FALSE())))</f>
        <v/>
      </c>
      <c r="I117" s="134" t="str">
        <f aca="false">IF(ISBLANK($A117),"",IF(ISERROR(VLOOKUP($A117,'Round 1'!$A$7:$I$306,COLUMN('Round 1'!$F$7),FALSE())),0,VLOOKUP($A117,'Round 1'!$A$7:$I$306,COLUMN('Round 1'!$F$7),FALSE()))+IF(ISERROR(VLOOKUP($A117,'Round 2'!$A$7:$I$306,COLUMN('Round 2'!$F$7),FALSE())),0,VLOOKUP($A117,'Round 2'!$A$7:$I$306,COLUMN('Round 2'!$F$7),FALSE()))+IF(ISERROR(VLOOKUP($A117,'Round 3'!$A$7:$I$306,COLUMN('Round 3'!$F$7),FALSE())),0,VLOOKUP($A117,'Round 3'!$A$7:$I$306,COLUMN('Round 3'!$F$7),FALSE())))</f>
        <v/>
      </c>
      <c r="J117" s="135" t="str">
        <f aca="false">IF(ISBLANK($A117),"",IF(ISERROR(VLOOKUP($A117,'Round 1'!$A$7:$I$306,COLUMN('Round 1'!$H$7),FALSE())),0,VLOOKUP($A117,'Round 1'!$A$7:$I$306,COLUMN('Round 1'!$H$7),FALSE()))+IF(ISERROR(VLOOKUP($A117,'Round 2'!$A$7:$I$306,COLUMN('Round 2'!$H$7),FALSE())),0,VLOOKUP($A117,'Round 2'!$A$7:$I$306,COLUMN('Round 2'!$H$7),FALSE()))+IF(ISERROR(VLOOKUP($A117,'Round 3'!$A$7:$I$306,COLUMN('Round 3'!$H$7),FALSE())),0,VLOOKUP($A117,'Round 3'!$A$7:$I$306,COLUMN('Round 3'!$H$7),FALSE())))</f>
        <v/>
      </c>
      <c r="K117" s="134" t="str">
        <f aca="false">IF(ISBLANK(A117),"",RANK(P117,$P$7:$P$306))</f>
        <v/>
      </c>
      <c r="L117" s="136" t="str">
        <f aca="false">IF(ISBLANK($G117),IF($K117&gt;5,"",IF(AND(ISNA(MATCH(K117+1,$K$7:$K$306,0)),$K117&lt;$A$4),"TIE","")),"DQ")</f>
        <v/>
      </c>
      <c r="M117" s="137"/>
      <c r="N117" s="138" t="str">
        <f aca="false">IF(ISBLANK($G117),$R117,"DQ")</f>
        <v/>
      </c>
      <c r="O117" s="40" t="str">
        <f aca="false">IF(ISBLANK(A117),"",$H117*$O$6+$I117)</f>
        <v/>
      </c>
      <c r="P117" s="40" t="str">
        <f aca="false">IF(ISBLANK(A117),"",$O117*10*$P$6+$J117)</f>
        <v/>
      </c>
      <c r="Q117" s="40" t="n">
        <f aca="false">IF(ISBLANK($G117),IF(ISBLANK($A117),-10,$P117*$Q$6+IF($M117&gt;0,$Q$6-1-$M117,0)),-1)</f>
        <v>-10</v>
      </c>
      <c r="R117" s="40" t="str">
        <f aca="false">IF(ISBLANK($A117),"",RANK($Q117,$Q$7:$Q$306))</f>
        <v/>
      </c>
      <c r="S117" s="40" t="str">
        <f aca="false">IF(ISNA(MATCH($R117+1,$R$7:$R$306,0)),IF($R117=MAX($A$7:$A$306),$R117,-1),$R117)</f>
        <v/>
      </c>
      <c r="T117" s="40" t="n">
        <f aca="false">$A117</f>
        <v>0</v>
      </c>
      <c r="U117" s="138" t="str">
        <f aca="false">IF(N('Final Round'!$J$14)&gt;0,IF(ISBLANK($A117),"",IF($N117&gt;5,$N117,VLOOKUP($A117,'Final Round'!$A$14:$K$18,COLUMN('Final Round'!$J$1),FALSE()))),"")</f>
        <v/>
      </c>
      <c r="V117" s="40" t="str">
        <f aca="false">IF(ISNUMBER($U117),$U117,$R117)</f>
        <v/>
      </c>
      <c r="W117" s="40" t="str">
        <f aca="false">IF(ISBLANK($A117),"",($V$6-$V117)*$W$6+$W$6-$A117)</f>
        <v/>
      </c>
      <c r="X117" s="40" t="str">
        <f aca="false">IF(ISBLANK($A117),"",RANK($W117,$W$7:$W$306))</f>
        <v/>
      </c>
      <c r="Y117" s="40" t="n">
        <f aca="false">$A117</f>
        <v>0</v>
      </c>
      <c r="Z117" s="40" t="str">
        <f aca="false">IF($U117="",$N117,$U117)</f>
        <v/>
      </c>
      <c r="AA117" s="40" t="n">
        <f aca="false">IF($U117&lt;6,INDEX($AA$1:$AA$5,$Z117)*$Z$2,0)</f>
        <v>0</v>
      </c>
      <c r="AB117" s="139" t="str">
        <f aca="false">IF(ISBLANK($A117),"",5+4*(I117+IF(AA117=0,0,VLOOKUP($A117,'Final Round'!$A$14:$K$18,COLUMN('Final Round'!$G$1),FALSE())))+8*(H117+IF(AA117=0,0,IF(VLOOKUP($A117,'Final Round'!$A$14:$K$18,COLUMN('Final Round'!$J$1),FALSE())=1,1,0)))+$AA117)</f>
        <v/>
      </c>
    </row>
    <row r="118" customFormat="false" ht="12.75" hidden="false" customHeight="false" outlineLevel="0" collapsed="false">
      <c r="A118" s="140"/>
      <c r="B118" s="120"/>
      <c r="C118" s="120"/>
      <c r="D118" s="120"/>
      <c r="E118" s="121"/>
      <c r="F118" s="122" t="str">
        <f aca="false">IF(ISBLANK($A118),"",SUM(IF(ISNA(IF(VLOOKUP($A118,'Round 1'!$A$7:$J$306,COLUMN('Round 1'!$H$7),FALSE()),1,NA())),0,1),IF(ISNA(IF(VLOOKUP($A118,'Round 2'!$A$7:$J$306,COLUMN('Round 1'!$H$7),FALSE()),1,NA())),0,1),IF(ISNA(IF(VLOOKUP($A118,'Round 3'!$A$7:$J$306,COLUMN('Round 1'!$H$7),FALSE()),1,NA())),0,1),IF(ISNA(IF(VLOOKUP($A118,'Final Round'!$A$14:$K$18,1,FALSE()),1,NA())),0,1)))</f>
        <v/>
      </c>
      <c r="G118" s="123"/>
      <c r="H118" s="124" t="str">
        <f aca="false">IF(ISBLANK($A118),"",IF(ISERROR(VLOOKUP($A118,'Round 1'!$A$7:$I$306,COLUMN('Round 1'!$G$7),FALSE())),0,VLOOKUP($A118,'Round 1'!$A$7:$I$306,COLUMN('Round 1'!$G$7),FALSE()))+IF(ISERROR(VLOOKUP($A118,'Round 2'!$A$7:$I$306,COLUMN('Round 2'!$G$7),FALSE())),0,VLOOKUP($A118,'Round 2'!$A$7:$I$306,COLUMN('Round 2'!$G$7),FALSE()))+IF(ISERROR(VLOOKUP($A118,'Round 3'!$A$7:$I$306,COLUMN('Round 3'!$G$7),FALSE())),0,VLOOKUP($A118,'Round 3'!$A$7:$I$306,COLUMN('Round 3'!$G$7),FALSE())))</f>
        <v/>
      </c>
      <c r="I118" s="124" t="str">
        <f aca="false">IF(ISBLANK($A118),"",IF(ISERROR(VLOOKUP($A118,'Round 1'!$A$7:$I$306,COLUMN('Round 1'!$F$7),FALSE())),0,VLOOKUP($A118,'Round 1'!$A$7:$I$306,COLUMN('Round 1'!$F$7),FALSE()))+IF(ISERROR(VLOOKUP($A118,'Round 2'!$A$7:$I$306,COLUMN('Round 2'!$F$7),FALSE())),0,VLOOKUP($A118,'Round 2'!$A$7:$I$306,COLUMN('Round 2'!$F$7),FALSE()))+IF(ISERROR(VLOOKUP($A118,'Round 3'!$A$7:$I$306,COLUMN('Round 3'!$F$7),FALSE())),0,VLOOKUP($A118,'Round 3'!$A$7:$I$306,COLUMN('Round 3'!$F$7),FALSE())))</f>
        <v/>
      </c>
      <c r="J118" s="125" t="str">
        <f aca="false">IF(ISBLANK($A118),"",IF(ISERROR(VLOOKUP($A118,'Round 1'!$A$7:$I$306,COLUMN('Round 1'!$H$7),FALSE())),0,VLOOKUP($A118,'Round 1'!$A$7:$I$306,COLUMN('Round 1'!$H$7),FALSE()))+IF(ISERROR(VLOOKUP($A118,'Round 2'!$A$7:$I$306,COLUMN('Round 2'!$H$7),FALSE())),0,VLOOKUP($A118,'Round 2'!$A$7:$I$306,COLUMN('Round 2'!$H$7),FALSE()))+IF(ISERROR(VLOOKUP($A118,'Round 3'!$A$7:$I$306,COLUMN('Round 3'!$H$7),FALSE())),0,VLOOKUP($A118,'Round 3'!$A$7:$I$306,COLUMN('Round 3'!$H$7),FALSE())))</f>
        <v/>
      </c>
      <c r="K118" s="124" t="str">
        <f aca="false">IF(ISBLANK(A118),"",RANK(P118,$P$7:$P$306))</f>
        <v/>
      </c>
      <c r="L118" s="126" t="str">
        <f aca="false">IF(ISBLANK($G118),IF($K118&gt;5,"",IF(AND(ISNA(MATCH(K118+1,$K$7:$K$306,0)),$K118&lt;$A$4),"TIE","")),"DQ")</f>
        <v/>
      </c>
      <c r="M118" s="127"/>
      <c r="N118" s="128" t="str">
        <f aca="false">IF(ISBLANK($G118),$R118,"DQ")</f>
        <v/>
      </c>
      <c r="O118" s="40" t="str">
        <f aca="false">IF(ISBLANK(A118),"",$H118*$O$6+$I118)</f>
        <v/>
      </c>
      <c r="P118" s="40" t="str">
        <f aca="false">IF(ISBLANK(A118),"",$O118*10*$P$6+$J118)</f>
        <v/>
      </c>
      <c r="Q118" s="40" t="n">
        <f aca="false">IF(ISBLANK($G118),IF(ISBLANK($A118),-10,$P118*$Q$6+IF($M118&gt;0,$Q$6-1-$M118,0)),-1)</f>
        <v>-10</v>
      </c>
      <c r="R118" s="40" t="str">
        <f aca="false">IF(ISBLANK($A118),"",RANK($Q118,$Q$7:$Q$306))</f>
        <v/>
      </c>
      <c r="S118" s="40" t="str">
        <f aca="false">IF(ISNA(MATCH($R118+1,$R$7:$R$306,0)),IF($R118=MAX($A$7:$A$306),$R118,-1),$R118)</f>
        <v/>
      </c>
      <c r="T118" s="40" t="n">
        <f aca="false">$A118</f>
        <v>0</v>
      </c>
      <c r="U118" s="128" t="str">
        <f aca="false">IF(N('Final Round'!$J$14)&gt;0,IF(ISBLANK($A118),"",IF($N118&gt;5,$N118,VLOOKUP($A118,'Final Round'!$A$14:$K$18,COLUMN('Final Round'!$J$1),FALSE()))),"")</f>
        <v/>
      </c>
      <c r="V118" s="40" t="str">
        <f aca="false">IF(ISNUMBER($U118),$U118,$R118)</f>
        <v/>
      </c>
      <c r="W118" s="40" t="str">
        <f aca="false">IF(ISBLANK($A118),"",($V$6-$V118)*$W$6+$W$6-$A118)</f>
        <v/>
      </c>
      <c r="X118" s="40" t="str">
        <f aca="false">IF(ISBLANK($A118),"",RANK($W118,$W$7:$W$306))</f>
        <v/>
      </c>
      <c r="Y118" s="40" t="n">
        <f aca="false">$A118</f>
        <v>0</v>
      </c>
      <c r="Z118" s="40" t="str">
        <f aca="false">IF($U118="",$N118,$U118)</f>
        <v/>
      </c>
      <c r="AA118" s="40" t="n">
        <f aca="false">IF($U118&lt;6,INDEX($AA$1:$AA$5,$Z118)*$Z$2,0)</f>
        <v>0</v>
      </c>
      <c r="AB118" s="129" t="str">
        <f aca="false">IF(ISBLANK($A118),"",5+4*(I118+IF(AA118=0,0,VLOOKUP($A118,'Final Round'!$A$14:$K$18,COLUMN('Final Round'!$G$1),FALSE())))+8*(H118+IF(AA118=0,0,IF(VLOOKUP($A118,'Final Round'!$A$14:$K$18,COLUMN('Final Round'!$J$1),FALSE())=1,1,0)))+$AA118)</f>
        <v/>
      </c>
    </row>
    <row r="119" customFormat="false" ht="12.75" hidden="false" customHeight="false" outlineLevel="0" collapsed="false">
      <c r="A119" s="144"/>
      <c r="B119" s="130"/>
      <c r="C119" s="130"/>
      <c r="D119" s="130"/>
      <c r="E119" s="131"/>
      <c r="F119" s="132" t="str">
        <f aca="false">IF(ISBLANK($A119),"",SUM(IF(ISNA(IF(VLOOKUP($A119,'Round 1'!$A$7:$J$306,COLUMN('Round 1'!$H$7),FALSE()),1,NA())),0,1),IF(ISNA(IF(VLOOKUP($A119,'Round 2'!$A$7:$J$306,COLUMN('Round 1'!$H$7),FALSE()),1,NA())),0,1),IF(ISNA(IF(VLOOKUP($A119,'Round 3'!$A$7:$J$306,COLUMN('Round 1'!$H$7),FALSE()),1,NA())),0,1),IF(ISNA(IF(VLOOKUP($A119,'Final Round'!$A$14:$K$18,1,FALSE()),1,NA())),0,1)))</f>
        <v/>
      </c>
      <c r="G119" s="133"/>
      <c r="H119" s="134" t="str">
        <f aca="false">IF(ISBLANK($A119),"",IF(ISERROR(VLOOKUP($A119,'Round 1'!$A$7:$I$306,COLUMN('Round 1'!$G$7),FALSE())),0,VLOOKUP($A119,'Round 1'!$A$7:$I$306,COLUMN('Round 1'!$G$7),FALSE()))+IF(ISERROR(VLOOKUP($A119,'Round 2'!$A$7:$I$306,COLUMN('Round 2'!$G$7),FALSE())),0,VLOOKUP($A119,'Round 2'!$A$7:$I$306,COLUMN('Round 2'!$G$7),FALSE()))+IF(ISERROR(VLOOKUP($A119,'Round 3'!$A$7:$I$306,COLUMN('Round 3'!$G$7),FALSE())),0,VLOOKUP($A119,'Round 3'!$A$7:$I$306,COLUMN('Round 3'!$G$7),FALSE())))</f>
        <v/>
      </c>
      <c r="I119" s="134" t="str">
        <f aca="false">IF(ISBLANK($A119),"",IF(ISERROR(VLOOKUP($A119,'Round 1'!$A$7:$I$306,COLUMN('Round 1'!$F$7),FALSE())),0,VLOOKUP($A119,'Round 1'!$A$7:$I$306,COLUMN('Round 1'!$F$7),FALSE()))+IF(ISERROR(VLOOKUP($A119,'Round 2'!$A$7:$I$306,COLUMN('Round 2'!$F$7),FALSE())),0,VLOOKUP($A119,'Round 2'!$A$7:$I$306,COLUMN('Round 2'!$F$7),FALSE()))+IF(ISERROR(VLOOKUP($A119,'Round 3'!$A$7:$I$306,COLUMN('Round 3'!$F$7),FALSE())),0,VLOOKUP($A119,'Round 3'!$A$7:$I$306,COLUMN('Round 3'!$F$7),FALSE())))</f>
        <v/>
      </c>
      <c r="J119" s="135" t="str">
        <f aca="false">IF(ISBLANK($A119),"",IF(ISERROR(VLOOKUP($A119,'Round 1'!$A$7:$I$306,COLUMN('Round 1'!$H$7),FALSE())),0,VLOOKUP($A119,'Round 1'!$A$7:$I$306,COLUMN('Round 1'!$H$7),FALSE()))+IF(ISERROR(VLOOKUP($A119,'Round 2'!$A$7:$I$306,COLUMN('Round 2'!$H$7),FALSE())),0,VLOOKUP($A119,'Round 2'!$A$7:$I$306,COLUMN('Round 2'!$H$7),FALSE()))+IF(ISERROR(VLOOKUP($A119,'Round 3'!$A$7:$I$306,COLUMN('Round 3'!$H$7),FALSE())),0,VLOOKUP($A119,'Round 3'!$A$7:$I$306,COLUMN('Round 3'!$H$7),FALSE())))</f>
        <v/>
      </c>
      <c r="K119" s="134" t="str">
        <f aca="false">IF(ISBLANK(A119),"",RANK(P119,$P$7:$P$306))</f>
        <v/>
      </c>
      <c r="L119" s="136" t="str">
        <f aca="false">IF(ISBLANK($G119),IF($K119&gt;5,"",IF(AND(ISNA(MATCH(K119+1,$K$7:$K$306,0)),$K119&lt;$A$4),"TIE","")),"DQ")</f>
        <v/>
      </c>
      <c r="M119" s="137"/>
      <c r="N119" s="138" t="str">
        <f aca="false">IF(ISBLANK($G119),$R119,"DQ")</f>
        <v/>
      </c>
      <c r="O119" s="40" t="str">
        <f aca="false">IF(ISBLANK(A119),"",$H119*$O$6+$I119)</f>
        <v/>
      </c>
      <c r="P119" s="40" t="str">
        <f aca="false">IF(ISBLANK(A119),"",$O119*10*$P$6+$J119)</f>
        <v/>
      </c>
      <c r="Q119" s="40" t="n">
        <f aca="false">IF(ISBLANK($G119),IF(ISBLANK($A119),-10,$P119*$Q$6+IF($M119&gt;0,$Q$6-1-$M119,0)),-1)</f>
        <v>-10</v>
      </c>
      <c r="R119" s="40" t="str">
        <f aca="false">IF(ISBLANK($A119),"",RANK($Q119,$Q$7:$Q$306))</f>
        <v/>
      </c>
      <c r="S119" s="40" t="str">
        <f aca="false">IF(ISNA(MATCH($R119+1,$R$7:$R$306,0)),IF($R119=MAX($A$7:$A$306),$R119,-1),$R119)</f>
        <v/>
      </c>
      <c r="T119" s="40" t="n">
        <f aca="false">$A119</f>
        <v>0</v>
      </c>
      <c r="U119" s="138" t="str">
        <f aca="false">IF(N('Final Round'!$J$14)&gt;0,IF(ISBLANK($A119),"",IF($N119&gt;5,$N119,VLOOKUP($A119,'Final Round'!$A$14:$K$18,COLUMN('Final Round'!$J$1),FALSE()))),"")</f>
        <v/>
      </c>
      <c r="V119" s="40" t="str">
        <f aca="false">IF(ISNUMBER($U119),$U119,$R119)</f>
        <v/>
      </c>
      <c r="W119" s="40" t="str">
        <f aca="false">IF(ISBLANK($A119),"",($V$6-$V119)*$W$6+$W$6-$A119)</f>
        <v/>
      </c>
      <c r="X119" s="40" t="str">
        <f aca="false">IF(ISBLANK($A119),"",RANK($W119,$W$7:$W$306))</f>
        <v/>
      </c>
      <c r="Y119" s="40" t="n">
        <f aca="false">$A119</f>
        <v>0</v>
      </c>
      <c r="Z119" s="40" t="str">
        <f aca="false">IF($U119="",$N119,$U119)</f>
        <v/>
      </c>
      <c r="AA119" s="40" t="n">
        <f aca="false">IF($U119&lt;6,INDEX($AA$1:$AA$5,$Z119)*$Z$2,0)</f>
        <v>0</v>
      </c>
      <c r="AB119" s="139" t="str">
        <f aca="false">IF(ISBLANK($A119),"",5+4*(I119+IF(AA119=0,0,VLOOKUP($A119,'Final Round'!$A$14:$K$18,COLUMN('Final Round'!$G$1),FALSE())))+8*(H119+IF(AA119=0,0,IF(VLOOKUP($A119,'Final Round'!$A$14:$K$18,COLUMN('Final Round'!$J$1),FALSE())=1,1,0)))+$AA119)</f>
        <v/>
      </c>
    </row>
    <row r="120" customFormat="false" ht="12.75" hidden="false" customHeight="false" outlineLevel="0" collapsed="false">
      <c r="A120" s="140"/>
      <c r="B120" s="120"/>
      <c r="C120" s="120"/>
      <c r="D120" s="120"/>
      <c r="E120" s="121"/>
      <c r="F120" s="122" t="str">
        <f aca="false">IF(ISBLANK($A120),"",SUM(IF(ISNA(IF(VLOOKUP($A120,'Round 1'!$A$7:$J$306,COLUMN('Round 1'!$H$7),FALSE()),1,NA())),0,1),IF(ISNA(IF(VLOOKUP($A120,'Round 2'!$A$7:$J$306,COLUMN('Round 1'!$H$7),FALSE()),1,NA())),0,1),IF(ISNA(IF(VLOOKUP($A120,'Round 3'!$A$7:$J$306,COLUMN('Round 1'!$H$7),FALSE()),1,NA())),0,1),IF(ISNA(IF(VLOOKUP($A120,'Final Round'!$A$14:$K$18,1,FALSE()),1,NA())),0,1)))</f>
        <v/>
      </c>
      <c r="G120" s="123"/>
      <c r="H120" s="124" t="str">
        <f aca="false">IF(ISBLANK($A120),"",IF(ISERROR(VLOOKUP($A120,'Round 1'!$A$7:$I$306,COLUMN('Round 1'!$G$7),FALSE())),0,VLOOKUP($A120,'Round 1'!$A$7:$I$306,COLUMN('Round 1'!$G$7),FALSE()))+IF(ISERROR(VLOOKUP($A120,'Round 2'!$A$7:$I$306,COLUMN('Round 2'!$G$7),FALSE())),0,VLOOKUP($A120,'Round 2'!$A$7:$I$306,COLUMN('Round 2'!$G$7),FALSE()))+IF(ISERROR(VLOOKUP($A120,'Round 3'!$A$7:$I$306,COLUMN('Round 3'!$G$7),FALSE())),0,VLOOKUP($A120,'Round 3'!$A$7:$I$306,COLUMN('Round 3'!$G$7),FALSE())))</f>
        <v/>
      </c>
      <c r="I120" s="124" t="str">
        <f aca="false">IF(ISBLANK($A120),"",IF(ISERROR(VLOOKUP($A120,'Round 1'!$A$7:$I$306,COLUMN('Round 1'!$F$7),FALSE())),0,VLOOKUP($A120,'Round 1'!$A$7:$I$306,COLUMN('Round 1'!$F$7),FALSE()))+IF(ISERROR(VLOOKUP($A120,'Round 2'!$A$7:$I$306,COLUMN('Round 2'!$F$7),FALSE())),0,VLOOKUP($A120,'Round 2'!$A$7:$I$306,COLUMN('Round 2'!$F$7),FALSE()))+IF(ISERROR(VLOOKUP($A120,'Round 3'!$A$7:$I$306,COLUMN('Round 3'!$F$7),FALSE())),0,VLOOKUP($A120,'Round 3'!$A$7:$I$306,COLUMN('Round 3'!$F$7),FALSE())))</f>
        <v/>
      </c>
      <c r="J120" s="125" t="str">
        <f aca="false">IF(ISBLANK($A120),"",IF(ISERROR(VLOOKUP($A120,'Round 1'!$A$7:$I$306,COLUMN('Round 1'!$H$7),FALSE())),0,VLOOKUP($A120,'Round 1'!$A$7:$I$306,COLUMN('Round 1'!$H$7),FALSE()))+IF(ISERROR(VLOOKUP($A120,'Round 2'!$A$7:$I$306,COLUMN('Round 2'!$H$7),FALSE())),0,VLOOKUP($A120,'Round 2'!$A$7:$I$306,COLUMN('Round 2'!$H$7),FALSE()))+IF(ISERROR(VLOOKUP($A120,'Round 3'!$A$7:$I$306,COLUMN('Round 3'!$H$7),FALSE())),0,VLOOKUP($A120,'Round 3'!$A$7:$I$306,COLUMN('Round 3'!$H$7),FALSE())))</f>
        <v/>
      </c>
      <c r="K120" s="124" t="str">
        <f aca="false">IF(ISBLANK(A120),"",RANK(P120,$P$7:$P$306))</f>
        <v/>
      </c>
      <c r="L120" s="126" t="str">
        <f aca="false">IF(ISBLANK($G120),IF($K120&gt;5,"",IF(AND(ISNA(MATCH(K120+1,$K$7:$K$306,0)),$K120&lt;$A$4),"TIE","")),"DQ")</f>
        <v/>
      </c>
      <c r="M120" s="127"/>
      <c r="N120" s="128" t="str">
        <f aca="false">IF(ISBLANK($G120),$R120,"DQ")</f>
        <v/>
      </c>
      <c r="O120" s="40" t="str">
        <f aca="false">IF(ISBLANK(A120),"",$H120*$O$6+$I120)</f>
        <v/>
      </c>
      <c r="P120" s="40" t="str">
        <f aca="false">IF(ISBLANK(A120),"",$O120*10*$P$6+$J120)</f>
        <v/>
      </c>
      <c r="Q120" s="40" t="n">
        <f aca="false">IF(ISBLANK($G120),IF(ISBLANK($A120),-10,$P120*$Q$6+IF($M120&gt;0,$Q$6-1-$M120,0)),-1)</f>
        <v>-10</v>
      </c>
      <c r="R120" s="40" t="str">
        <f aca="false">IF(ISBLANK($A120),"",RANK($Q120,$Q$7:$Q$306))</f>
        <v/>
      </c>
      <c r="S120" s="40" t="str">
        <f aca="false">IF(ISNA(MATCH($R120+1,$R$7:$R$306,0)),IF($R120=MAX($A$7:$A$306),$R120,-1),$R120)</f>
        <v/>
      </c>
      <c r="T120" s="40" t="n">
        <f aca="false">$A120</f>
        <v>0</v>
      </c>
      <c r="U120" s="128" t="str">
        <f aca="false">IF(N('Final Round'!$J$14)&gt;0,IF(ISBLANK($A120),"",IF($N120&gt;5,$N120,VLOOKUP($A120,'Final Round'!$A$14:$K$18,COLUMN('Final Round'!$J$1),FALSE()))),"")</f>
        <v/>
      </c>
      <c r="V120" s="40" t="str">
        <f aca="false">IF(ISNUMBER($U120),$U120,$R120)</f>
        <v/>
      </c>
      <c r="W120" s="40" t="str">
        <f aca="false">IF(ISBLANK($A120),"",($V$6-$V120)*$W$6+$W$6-$A120)</f>
        <v/>
      </c>
      <c r="X120" s="40" t="str">
        <f aca="false">IF(ISBLANK($A120),"",RANK($W120,$W$7:$W$306))</f>
        <v/>
      </c>
      <c r="Y120" s="40" t="n">
        <f aca="false">$A120</f>
        <v>0</v>
      </c>
      <c r="Z120" s="40" t="str">
        <f aca="false">IF($U120="",$N120,$U120)</f>
        <v/>
      </c>
      <c r="AA120" s="40" t="n">
        <f aca="false">IF($U120&lt;6,INDEX($AA$1:$AA$5,$Z120)*$Z$2,0)</f>
        <v>0</v>
      </c>
      <c r="AB120" s="129" t="str">
        <f aca="false">IF(ISBLANK($A120),"",5+4*(I120+IF(AA120=0,0,VLOOKUP($A120,'Final Round'!$A$14:$K$18,COLUMN('Final Round'!$G$1),FALSE())))+8*(H120+IF(AA120=0,0,IF(VLOOKUP($A120,'Final Round'!$A$14:$K$18,COLUMN('Final Round'!$J$1),FALSE())=1,1,0)))+$AA120)</f>
        <v/>
      </c>
    </row>
    <row r="121" customFormat="false" ht="12.75" hidden="false" customHeight="false" outlineLevel="0" collapsed="false">
      <c r="A121" s="144"/>
      <c r="B121" s="130"/>
      <c r="C121" s="130"/>
      <c r="D121" s="130"/>
      <c r="E121" s="131"/>
      <c r="F121" s="132" t="str">
        <f aca="false">IF(ISBLANK($A121),"",SUM(IF(ISNA(IF(VLOOKUP($A121,'Round 1'!$A$7:$J$306,COLUMN('Round 1'!$H$7),FALSE()),1,NA())),0,1),IF(ISNA(IF(VLOOKUP($A121,'Round 2'!$A$7:$J$306,COLUMN('Round 1'!$H$7),FALSE()),1,NA())),0,1),IF(ISNA(IF(VLOOKUP($A121,'Round 3'!$A$7:$J$306,COLUMN('Round 1'!$H$7),FALSE()),1,NA())),0,1),IF(ISNA(IF(VLOOKUP($A121,'Final Round'!$A$14:$K$18,1,FALSE()),1,NA())),0,1)))</f>
        <v/>
      </c>
      <c r="G121" s="133"/>
      <c r="H121" s="134" t="str">
        <f aca="false">IF(ISBLANK($A121),"",IF(ISERROR(VLOOKUP($A121,'Round 1'!$A$7:$I$306,COLUMN('Round 1'!$G$7),FALSE())),0,VLOOKUP($A121,'Round 1'!$A$7:$I$306,COLUMN('Round 1'!$G$7),FALSE()))+IF(ISERROR(VLOOKUP($A121,'Round 2'!$A$7:$I$306,COLUMN('Round 2'!$G$7),FALSE())),0,VLOOKUP($A121,'Round 2'!$A$7:$I$306,COLUMN('Round 2'!$G$7),FALSE()))+IF(ISERROR(VLOOKUP($A121,'Round 3'!$A$7:$I$306,COLUMN('Round 3'!$G$7),FALSE())),0,VLOOKUP($A121,'Round 3'!$A$7:$I$306,COLUMN('Round 3'!$G$7),FALSE())))</f>
        <v/>
      </c>
      <c r="I121" s="134" t="str">
        <f aca="false">IF(ISBLANK($A121),"",IF(ISERROR(VLOOKUP($A121,'Round 1'!$A$7:$I$306,COLUMN('Round 1'!$F$7),FALSE())),0,VLOOKUP($A121,'Round 1'!$A$7:$I$306,COLUMN('Round 1'!$F$7),FALSE()))+IF(ISERROR(VLOOKUP($A121,'Round 2'!$A$7:$I$306,COLUMN('Round 2'!$F$7),FALSE())),0,VLOOKUP($A121,'Round 2'!$A$7:$I$306,COLUMN('Round 2'!$F$7),FALSE()))+IF(ISERROR(VLOOKUP($A121,'Round 3'!$A$7:$I$306,COLUMN('Round 3'!$F$7),FALSE())),0,VLOOKUP($A121,'Round 3'!$A$7:$I$306,COLUMN('Round 3'!$F$7),FALSE())))</f>
        <v/>
      </c>
      <c r="J121" s="135" t="str">
        <f aca="false">IF(ISBLANK($A121),"",IF(ISERROR(VLOOKUP($A121,'Round 1'!$A$7:$I$306,COLUMN('Round 1'!$H$7),FALSE())),0,VLOOKUP($A121,'Round 1'!$A$7:$I$306,COLUMN('Round 1'!$H$7),FALSE()))+IF(ISERROR(VLOOKUP($A121,'Round 2'!$A$7:$I$306,COLUMN('Round 2'!$H$7),FALSE())),0,VLOOKUP($A121,'Round 2'!$A$7:$I$306,COLUMN('Round 2'!$H$7),FALSE()))+IF(ISERROR(VLOOKUP($A121,'Round 3'!$A$7:$I$306,COLUMN('Round 3'!$H$7),FALSE())),0,VLOOKUP($A121,'Round 3'!$A$7:$I$306,COLUMN('Round 3'!$H$7),FALSE())))</f>
        <v/>
      </c>
      <c r="K121" s="134" t="str">
        <f aca="false">IF(ISBLANK(A121),"",RANK(P121,$P$7:$P$306))</f>
        <v/>
      </c>
      <c r="L121" s="136" t="str">
        <f aca="false">IF(ISBLANK($G121),IF($K121&gt;5,"",IF(AND(ISNA(MATCH(K121+1,$K$7:$K$306,0)),$K121&lt;$A$4),"TIE","")),"DQ")</f>
        <v/>
      </c>
      <c r="M121" s="137"/>
      <c r="N121" s="138" t="str">
        <f aca="false">IF(ISBLANK($G121),$R121,"DQ")</f>
        <v/>
      </c>
      <c r="O121" s="40" t="str">
        <f aca="false">IF(ISBLANK(A121),"",$H121*$O$6+$I121)</f>
        <v/>
      </c>
      <c r="P121" s="40" t="str">
        <f aca="false">IF(ISBLANK(A121),"",$O121*10*$P$6+$J121)</f>
        <v/>
      </c>
      <c r="Q121" s="40" t="n">
        <f aca="false">IF(ISBLANK($G121),IF(ISBLANK($A121),-10,$P121*$Q$6+IF($M121&gt;0,$Q$6-1-$M121,0)),-1)</f>
        <v>-10</v>
      </c>
      <c r="R121" s="40" t="str">
        <f aca="false">IF(ISBLANK($A121),"",RANK($Q121,$Q$7:$Q$306))</f>
        <v/>
      </c>
      <c r="S121" s="40" t="str">
        <f aca="false">IF(ISNA(MATCH($R121+1,$R$7:$R$306,0)),IF($R121=MAX($A$7:$A$306),$R121,-1),$R121)</f>
        <v/>
      </c>
      <c r="T121" s="40" t="n">
        <f aca="false">$A121</f>
        <v>0</v>
      </c>
      <c r="U121" s="138" t="str">
        <f aca="false">IF(N('Final Round'!$J$14)&gt;0,IF(ISBLANK($A121),"",IF($N121&gt;5,$N121,VLOOKUP($A121,'Final Round'!$A$14:$K$18,COLUMN('Final Round'!$J$1),FALSE()))),"")</f>
        <v/>
      </c>
      <c r="V121" s="40" t="str">
        <f aca="false">IF(ISNUMBER($U121),$U121,$R121)</f>
        <v/>
      </c>
      <c r="W121" s="40" t="str">
        <f aca="false">IF(ISBLANK($A121),"",($V$6-$V121)*$W$6+$W$6-$A121)</f>
        <v/>
      </c>
      <c r="X121" s="40" t="str">
        <f aca="false">IF(ISBLANK($A121),"",RANK($W121,$W$7:$W$306))</f>
        <v/>
      </c>
      <c r="Y121" s="40" t="n">
        <f aca="false">$A121</f>
        <v>0</v>
      </c>
      <c r="Z121" s="40" t="str">
        <f aca="false">IF($U121="",$N121,$U121)</f>
        <v/>
      </c>
      <c r="AA121" s="40" t="n">
        <f aca="false">IF($U121&lt;6,INDEX($AA$1:$AA$5,$Z121)*$Z$2,0)</f>
        <v>0</v>
      </c>
      <c r="AB121" s="139" t="str">
        <f aca="false">IF(ISBLANK($A121),"",5+4*(I121+IF(AA121=0,0,VLOOKUP($A121,'Final Round'!$A$14:$K$18,COLUMN('Final Round'!$G$1),FALSE())))+8*(H121+IF(AA121=0,0,IF(VLOOKUP($A121,'Final Round'!$A$14:$K$18,COLUMN('Final Round'!$J$1),FALSE())=1,1,0)))+$AA121)</f>
        <v/>
      </c>
    </row>
    <row r="122" customFormat="false" ht="12.75" hidden="false" customHeight="false" outlineLevel="0" collapsed="false">
      <c r="A122" s="140"/>
      <c r="B122" s="120"/>
      <c r="C122" s="120"/>
      <c r="D122" s="120"/>
      <c r="E122" s="121"/>
      <c r="F122" s="122" t="str">
        <f aca="false">IF(ISBLANK($A122),"",SUM(IF(ISNA(IF(VLOOKUP($A122,'Round 1'!$A$7:$J$306,COLUMN('Round 1'!$H$7),FALSE()),1,NA())),0,1),IF(ISNA(IF(VLOOKUP($A122,'Round 2'!$A$7:$J$306,COLUMN('Round 1'!$H$7),FALSE()),1,NA())),0,1),IF(ISNA(IF(VLOOKUP($A122,'Round 3'!$A$7:$J$306,COLUMN('Round 1'!$H$7),FALSE()),1,NA())),0,1),IF(ISNA(IF(VLOOKUP($A122,'Final Round'!$A$14:$K$18,1,FALSE()),1,NA())),0,1)))</f>
        <v/>
      </c>
      <c r="G122" s="123"/>
      <c r="H122" s="124" t="str">
        <f aca="false">IF(ISBLANK($A122),"",IF(ISERROR(VLOOKUP($A122,'Round 1'!$A$7:$I$306,COLUMN('Round 1'!$G$7),FALSE())),0,VLOOKUP($A122,'Round 1'!$A$7:$I$306,COLUMN('Round 1'!$G$7),FALSE()))+IF(ISERROR(VLOOKUP($A122,'Round 2'!$A$7:$I$306,COLUMN('Round 2'!$G$7),FALSE())),0,VLOOKUP($A122,'Round 2'!$A$7:$I$306,COLUMN('Round 2'!$G$7),FALSE()))+IF(ISERROR(VLOOKUP($A122,'Round 3'!$A$7:$I$306,COLUMN('Round 3'!$G$7),FALSE())),0,VLOOKUP($A122,'Round 3'!$A$7:$I$306,COLUMN('Round 3'!$G$7),FALSE())))</f>
        <v/>
      </c>
      <c r="I122" s="124" t="str">
        <f aca="false">IF(ISBLANK($A122),"",IF(ISERROR(VLOOKUP($A122,'Round 1'!$A$7:$I$306,COLUMN('Round 1'!$F$7),FALSE())),0,VLOOKUP($A122,'Round 1'!$A$7:$I$306,COLUMN('Round 1'!$F$7),FALSE()))+IF(ISERROR(VLOOKUP($A122,'Round 2'!$A$7:$I$306,COLUMN('Round 2'!$F$7),FALSE())),0,VLOOKUP($A122,'Round 2'!$A$7:$I$306,COLUMN('Round 2'!$F$7),FALSE()))+IF(ISERROR(VLOOKUP($A122,'Round 3'!$A$7:$I$306,COLUMN('Round 3'!$F$7),FALSE())),0,VLOOKUP($A122,'Round 3'!$A$7:$I$306,COLUMN('Round 3'!$F$7),FALSE())))</f>
        <v/>
      </c>
      <c r="J122" s="125" t="str">
        <f aca="false">IF(ISBLANK($A122),"",IF(ISERROR(VLOOKUP($A122,'Round 1'!$A$7:$I$306,COLUMN('Round 1'!$H$7),FALSE())),0,VLOOKUP($A122,'Round 1'!$A$7:$I$306,COLUMN('Round 1'!$H$7),FALSE()))+IF(ISERROR(VLOOKUP($A122,'Round 2'!$A$7:$I$306,COLUMN('Round 2'!$H$7),FALSE())),0,VLOOKUP($A122,'Round 2'!$A$7:$I$306,COLUMN('Round 2'!$H$7),FALSE()))+IF(ISERROR(VLOOKUP($A122,'Round 3'!$A$7:$I$306,COLUMN('Round 3'!$H$7),FALSE())),0,VLOOKUP($A122,'Round 3'!$A$7:$I$306,COLUMN('Round 3'!$H$7),FALSE())))</f>
        <v/>
      </c>
      <c r="K122" s="124" t="str">
        <f aca="false">IF(ISBLANK(A122),"",RANK(P122,$P$7:$P$306))</f>
        <v/>
      </c>
      <c r="L122" s="126" t="str">
        <f aca="false">IF(ISBLANK($G122),IF($K122&gt;5,"",IF(AND(ISNA(MATCH(K122+1,$K$7:$K$306,0)),$K122&lt;$A$4),"TIE","")),"DQ")</f>
        <v/>
      </c>
      <c r="M122" s="127"/>
      <c r="N122" s="128" t="str">
        <f aca="false">IF(ISBLANK($G122),$R122,"DQ")</f>
        <v/>
      </c>
      <c r="O122" s="40" t="str">
        <f aca="false">IF(ISBLANK(A122),"",$H122*$O$6+$I122)</f>
        <v/>
      </c>
      <c r="P122" s="40" t="str">
        <f aca="false">IF(ISBLANK(A122),"",$O122*10*$P$6+$J122)</f>
        <v/>
      </c>
      <c r="Q122" s="40" t="n">
        <f aca="false">IF(ISBLANK($G122),IF(ISBLANK($A122),-10,$P122*$Q$6+IF($M122&gt;0,$Q$6-1-$M122,0)),-1)</f>
        <v>-10</v>
      </c>
      <c r="R122" s="40" t="str">
        <f aca="false">IF(ISBLANK($A122),"",RANK($Q122,$Q$7:$Q$306))</f>
        <v/>
      </c>
      <c r="S122" s="40" t="str">
        <f aca="false">IF(ISNA(MATCH($R122+1,$R$7:$R$306,0)),IF($R122=MAX($A$7:$A$306),$R122,-1),$R122)</f>
        <v/>
      </c>
      <c r="T122" s="40" t="n">
        <f aca="false">$A122</f>
        <v>0</v>
      </c>
      <c r="U122" s="128" t="str">
        <f aca="false">IF(N('Final Round'!$J$14)&gt;0,IF(ISBLANK($A122),"",IF($N122&gt;5,$N122,VLOOKUP($A122,'Final Round'!$A$14:$K$18,COLUMN('Final Round'!$J$1),FALSE()))),"")</f>
        <v/>
      </c>
      <c r="V122" s="40" t="str">
        <f aca="false">IF(ISNUMBER($U122),$U122,$R122)</f>
        <v/>
      </c>
      <c r="W122" s="40" t="str">
        <f aca="false">IF(ISBLANK($A122),"",($V$6-$V122)*$W$6+$W$6-$A122)</f>
        <v/>
      </c>
      <c r="X122" s="40" t="str">
        <f aca="false">IF(ISBLANK($A122),"",RANK($W122,$W$7:$W$306))</f>
        <v/>
      </c>
      <c r="Y122" s="40" t="n">
        <f aca="false">$A122</f>
        <v>0</v>
      </c>
      <c r="Z122" s="40" t="str">
        <f aca="false">IF($U122="",$N122,$U122)</f>
        <v/>
      </c>
      <c r="AA122" s="40" t="n">
        <f aca="false">IF($U122&lt;6,INDEX($AA$1:$AA$5,$Z122)*$Z$2,0)</f>
        <v>0</v>
      </c>
      <c r="AB122" s="129" t="str">
        <f aca="false">IF(ISBLANK($A122),"",5+4*(I122+IF(AA122=0,0,VLOOKUP($A122,'Final Round'!$A$14:$K$18,COLUMN('Final Round'!$G$1),FALSE())))+8*(H122+IF(AA122=0,0,IF(VLOOKUP($A122,'Final Round'!$A$14:$K$18,COLUMN('Final Round'!$J$1),FALSE())=1,1,0)))+$AA122)</f>
        <v/>
      </c>
    </row>
    <row r="123" customFormat="false" ht="12.75" hidden="false" customHeight="false" outlineLevel="0" collapsed="false">
      <c r="A123" s="144"/>
      <c r="B123" s="130"/>
      <c r="C123" s="130"/>
      <c r="D123" s="130"/>
      <c r="E123" s="131"/>
      <c r="F123" s="132" t="str">
        <f aca="false">IF(ISBLANK($A123),"",SUM(IF(ISNA(IF(VLOOKUP($A123,'Round 1'!$A$7:$J$306,COLUMN('Round 1'!$H$7),FALSE()),1,NA())),0,1),IF(ISNA(IF(VLOOKUP($A123,'Round 2'!$A$7:$J$306,COLUMN('Round 1'!$H$7),FALSE()),1,NA())),0,1),IF(ISNA(IF(VLOOKUP($A123,'Round 3'!$A$7:$J$306,COLUMN('Round 1'!$H$7),FALSE()),1,NA())),0,1),IF(ISNA(IF(VLOOKUP($A123,'Final Round'!$A$14:$K$18,1,FALSE()),1,NA())),0,1)))</f>
        <v/>
      </c>
      <c r="G123" s="133"/>
      <c r="H123" s="134" t="str">
        <f aca="false">IF(ISBLANK($A123),"",IF(ISERROR(VLOOKUP($A123,'Round 1'!$A$7:$I$306,COLUMN('Round 1'!$G$7),FALSE())),0,VLOOKUP($A123,'Round 1'!$A$7:$I$306,COLUMN('Round 1'!$G$7),FALSE()))+IF(ISERROR(VLOOKUP($A123,'Round 2'!$A$7:$I$306,COLUMN('Round 2'!$G$7),FALSE())),0,VLOOKUP($A123,'Round 2'!$A$7:$I$306,COLUMN('Round 2'!$G$7),FALSE()))+IF(ISERROR(VLOOKUP($A123,'Round 3'!$A$7:$I$306,COLUMN('Round 3'!$G$7),FALSE())),0,VLOOKUP($A123,'Round 3'!$A$7:$I$306,COLUMN('Round 3'!$G$7),FALSE())))</f>
        <v/>
      </c>
      <c r="I123" s="134" t="str">
        <f aca="false">IF(ISBLANK($A123),"",IF(ISERROR(VLOOKUP($A123,'Round 1'!$A$7:$I$306,COLUMN('Round 1'!$F$7),FALSE())),0,VLOOKUP($A123,'Round 1'!$A$7:$I$306,COLUMN('Round 1'!$F$7),FALSE()))+IF(ISERROR(VLOOKUP($A123,'Round 2'!$A$7:$I$306,COLUMN('Round 2'!$F$7),FALSE())),0,VLOOKUP($A123,'Round 2'!$A$7:$I$306,COLUMN('Round 2'!$F$7),FALSE()))+IF(ISERROR(VLOOKUP($A123,'Round 3'!$A$7:$I$306,COLUMN('Round 3'!$F$7),FALSE())),0,VLOOKUP($A123,'Round 3'!$A$7:$I$306,COLUMN('Round 3'!$F$7),FALSE())))</f>
        <v/>
      </c>
      <c r="J123" s="135" t="str">
        <f aca="false">IF(ISBLANK($A123),"",IF(ISERROR(VLOOKUP($A123,'Round 1'!$A$7:$I$306,COLUMN('Round 1'!$H$7),FALSE())),0,VLOOKUP($A123,'Round 1'!$A$7:$I$306,COLUMN('Round 1'!$H$7),FALSE()))+IF(ISERROR(VLOOKUP($A123,'Round 2'!$A$7:$I$306,COLUMN('Round 2'!$H$7),FALSE())),0,VLOOKUP($A123,'Round 2'!$A$7:$I$306,COLUMN('Round 2'!$H$7),FALSE()))+IF(ISERROR(VLOOKUP($A123,'Round 3'!$A$7:$I$306,COLUMN('Round 3'!$H$7),FALSE())),0,VLOOKUP($A123,'Round 3'!$A$7:$I$306,COLUMN('Round 3'!$H$7),FALSE())))</f>
        <v/>
      </c>
      <c r="K123" s="134" t="str">
        <f aca="false">IF(ISBLANK(A123),"",RANK(P123,$P$7:$P$306))</f>
        <v/>
      </c>
      <c r="L123" s="136" t="str">
        <f aca="false">IF(ISBLANK($G123),IF($K123&gt;5,"",IF(AND(ISNA(MATCH(K123+1,$K$7:$K$306,0)),$K123&lt;$A$4),"TIE","")),"DQ")</f>
        <v/>
      </c>
      <c r="M123" s="137"/>
      <c r="N123" s="138" t="str">
        <f aca="false">IF(ISBLANK($G123),$R123,"DQ")</f>
        <v/>
      </c>
      <c r="O123" s="40" t="str">
        <f aca="false">IF(ISBLANK(A123),"",$H123*$O$6+$I123)</f>
        <v/>
      </c>
      <c r="P123" s="40" t="str">
        <f aca="false">IF(ISBLANK(A123),"",$O123*10*$P$6+$J123)</f>
        <v/>
      </c>
      <c r="Q123" s="40" t="n">
        <f aca="false">IF(ISBLANK($G123),IF(ISBLANK($A123),-10,$P123*$Q$6+IF($M123&gt;0,$Q$6-1-$M123,0)),-1)</f>
        <v>-10</v>
      </c>
      <c r="R123" s="40" t="str">
        <f aca="false">IF(ISBLANK($A123),"",RANK($Q123,$Q$7:$Q$306))</f>
        <v/>
      </c>
      <c r="S123" s="40" t="str">
        <f aca="false">IF(ISNA(MATCH($R123+1,$R$7:$R$306,0)),IF($R123=MAX($A$7:$A$306),$R123,-1),$R123)</f>
        <v/>
      </c>
      <c r="T123" s="40" t="n">
        <f aca="false">$A123</f>
        <v>0</v>
      </c>
      <c r="U123" s="138" t="str">
        <f aca="false">IF(N('Final Round'!$J$14)&gt;0,IF(ISBLANK($A123),"",IF($N123&gt;5,$N123,VLOOKUP($A123,'Final Round'!$A$14:$K$18,COLUMN('Final Round'!$J$1),FALSE()))),"")</f>
        <v/>
      </c>
      <c r="V123" s="40" t="str">
        <f aca="false">IF(ISNUMBER($U123),$U123,$R123)</f>
        <v/>
      </c>
      <c r="W123" s="40" t="str">
        <f aca="false">IF(ISBLANK($A123),"",($V$6-$V123)*$W$6+$W$6-$A123)</f>
        <v/>
      </c>
      <c r="X123" s="40" t="str">
        <f aca="false">IF(ISBLANK($A123),"",RANK($W123,$W$7:$W$306))</f>
        <v/>
      </c>
      <c r="Y123" s="40" t="n">
        <f aca="false">$A123</f>
        <v>0</v>
      </c>
      <c r="Z123" s="40" t="str">
        <f aca="false">IF($U123="",$N123,$U123)</f>
        <v/>
      </c>
      <c r="AA123" s="40" t="n">
        <f aca="false">IF($U123&lt;6,INDEX($AA$1:$AA$5,$Z123)*$Z$2,0)</f>
        <v>0</v>
      </c>
      <c r="AB123" s="139" t="str">
        <f aca="false">IF(ISBLANK($A123),"",5+4*(I123+IF(AA123=0,0,VLOOKUP($A123,'Final Round'!$A$14:$K$18,COLUMN('Final Round'!$G$1),FALSE())))+8*(H123+IF(AA123=0,0,IF(VLOOKUP($A123,'Final Round'!$A$14:$K$18,COLUMN('Final Round'!$J$1),FALSE())=1,1,0)))+$AA123)</f>
        <v/>
      </c>
    </row>
    <row r="124" customFormat="false" ht="12.75" hidden="false" customHeight="false" outlineLevel="0" collapsed="false">
      <c r="A124" s="140"/>
      <c r="B124" s="120"/>
      <c r="C124" s="120"/>
      <c r="D124" s="120"/>
      <c r="E124" s="121"/>
      <c r="F124" s="122" t="str">
        <f aca="false">IF(ISBLANK($A124),"",SUM(IF(ISNA(IF(VLOOKUP($A124,'Round 1'!$A$7:$J$306,COLUMN('Round 1'!$H$7),FALSE()),1,NA())),0,1),IF(ISNA(IF(VLOOKUP($A124,'Round 2'!$A$7:$J$306,COLUMN('Round 1'!$H$7),FALSE()),1,NA())),0,1),IF(ISNA(IF(VLOOKUP($A124,'Round 3'!$A$7:$J$306,COLUMN('Round 1'!$H$7),FALSE()),1,NA())),0,1),IF(ISNA(IF(VLOOKUP($A124,'Final Round'!$A$14:$K$18,1,FALSE()),1,NA())),0,1)))</f>
        <v/>
      </c>
      <c r="G124" s="123"/>
      <c r="H124" s="124" t="str">
        <f aca="false">IF(ISBLANK($A124),"",IF(ISERROR(VLOOKUP($A124,'Round 1'!$A$7:$I$306,COLUMN('Round 1'!$G$7),FALSE())),0,VLOOKUP($A124,'Round 1'!$A$7:$I$306,COLUMN('Round 1'!$G$7),FALSE()))+IF(ISERROR(VLOOKUP($A124,'Round 2'!$A$7:$I$306,COLUMN('Round 2'!$G$7),FALSE())),0,VLOOKUP($A124,'Round 2'!$A$7:$I$306,COLUMN('Round 2'!$G$7),FALSE()))+IF(ISERROR(VLOOKUP($A124,'Round 3'!$A$7:$I$306,COLUMN('Round 3'!$G$7),FALSE())),0,VLOOKUP($A124,'Round 3'!$A$7:$I$306,COLUMN('Round 3'!$G$7),FALSE())))</f>
        <v/>
      </c>
      <c r="I124" s="124" t="str">
        <f aca="false">IF(ISBLANK($A124),"",IF(ISERROR(VLOOKUP($A124,'Round 1'!$A$7:$I$306,COLUMN('Round 1'!$F$7),FALSE())),0,VLOOKUP($A124,'Round 1'!$A$7:$I$306,COLUMN('Round 1'!$F$7),FALSE()))+IF(ISERROR(VLOOKUP($A124,'Round 2'!$A$7:$I$306,COLUMN('Round 2'!$F$7),FALSE())),0,VLOOKUP($A124,'Round 2'!$A$7:$I$306,COLUMN('Round 2'!$F$7),FALSE()))+IF(ISERROR(VLOOKUP($A124,'Round 3'!$A$7:$I$306,COLUMN('Round 3'!$F$7),FALSE())),0,VLOOKUP($A124,'Round 3'!$A$7:$I$306,COLUMN('Round 3'!$F$7),FALSE())))</f>
        <v/>
      </c>
      <c r="J124" s="125" t="str">
        <f aca="false">IF(ISBLANK($A124),"",IF(ISERROR(VLOOKUP($A124,'Round 1'!$A$7:$I$306,COLUMN('Round 1'!$H$7),FALSE())),0,VLOOKUP($A124,'Round 1'!$A$7:$I$306,COLUMN('Round 1'!$H$7),FALSE()))+IF(ISERROR(VLOOKUP($A124,'Round 2'!$A$7:$I$306,COLUMN('Round 2'!$H$7),FALSE())),0,VLOOKUP($A124,'Round 2'!$A$7:$I$306,COLUMN('Round 2'!$H$7),FALSE()))+IF(ISERROR(VLOOKUP($A124,'Round 3'!$A$7:$I$306,COLUMN('Round 3'!$H$7),FALSE())),0,VLOOKUP($A124,'Round 3'!$A$7:$I$306,COLUMN('Round 3'!$H$7),FALSE())))</f>
        <v/>
      </c>
      <c r="K124" s="124" t="str">
        <f aca="false">IF(ISBLANK(A124),"",RANK(P124,$P$7:$P$306))</f>
        <v/>
      </c>
      <c r="L124" s="126" t="str">
        <f aca="false">IF(ISBLANK($G124),IF($K124&gt;5,"",IF(AND(ISNA(MATCH(K124+1,$K$7:$K$306,0)),$K124&lt;$A$4),"TIE","")),"DQ")</f>
        <v/>
      </c>
      <c r="M124" s="127"/>
      <c r="N124" s="128" t="str">
        <f aca="false">IF(ISBLANK($G124),$R124,"DQ")</f>
        <v/>
      </c>
      <c r="O124" s="40" t="str">
        <f aca="false">IF(ISBLANK(A124),"",$H124*$O$6+$I124)</f>
        <v/>
      </c>
      <c r="P124" s="40" t="str">
        <f aca="false">IF(ISBLANK(A124),"",$O124*10*$P$6+$J124)</f>
        <v/>
      </c>
      <c r="Q124" s="40" t="n">
        <f aca="false">IF(ISBLANK($G124),IF(ISBLANK($A124),-10,$P124*$Q$6+IF($M124&gt;0,$Q$6-1-$M124,0)),-1)</f>
        <v>-10</v>
      </c>
      <c r="R124" s="40" t="str">
        <f aca="false">IF(ISBLANK($A124),"",RANK($Q124,$Q$7:$Q$306))</f>
        <v/>
      </c>
      <c r="S124" s="40" t="str">
        <f aca="false">IF(ISNA(MATCH($R124+1,$R$7:$R$306,0)),IF($R124=MAX($A$7:$A$306),$R124,-1),$R124)</f>
        <v/>
      </c>
      <c r="T124" s="40" t="n">
        <f aca="false">$A124</f>
        <v>0</v>
      </c>
      <c r="U124" s="128" t="str">
        <f aca="false">IF(N('Final Round'!$J$14)&gt;0,IF(ISBLANK($A124),"",IF($N124&gt;5,$N124,VLOOKUP($A124,'Final Round'!$A$14:$K$18,COLUMN('Final Round'!$J$1),FALSE()))),"")</f>
        <v/>
      </c>
      <c r="V124" s="40" t="str">
        <f aca="false">IF(ISNUMBER($U124),$U124,$R124)</f>
        <v/>
      </c>
      <c r="W124" s="40" t="str">
        <f aca="false">IF(ISBLANK($A124),"",($V$6-$V124)*$W$6+$W$6-$A124)</f>
        <v/>
      </c>
      <c r="X124" s="40" t="str">
        <f aca="false">IF(ISBLANK($A124),"",RANK($W124,$W$7:$W$306))</f>
        <v/>
      </c>
      <c r="Y124" s="40" t="n">
        <f aca="false">$A124</f>
        <v>0</v>
      </c>
      <c r="Z124" s="40" t="str">
        <f aca="false">IF($U124="",$N124,$U124)</f>
        <v/>
      </c>
      <c r="AA124" s="40" t="n">
        <f aca="false">IF($U124&lt;6,INDEX($AA$1:$AA$5,$Z124)*$Z$2,0)</f>
        <v>0</v>
      </c>
      <c r="AB124" s="129" t="str">
        <f aca="false">IF(ISBLANK($A124),"",5+4*(I124+IF(AA124=0,0,VLOOKUP($A124,'Final Round'!$A$14:$K$18,COLUMN('Final Round'!$G$1),FALSE())))+8*(H124+IF(AA124=0,0,IF(VLOOKUP($A124,'Final Round'!$A$14:$K$18,COLUMN('Final Round'!$J$1),FALSE())=1,1,0)))+$AA124)</f>
        <v/>
      </c>
    </row>
    <row r="125" customFormat="false" ht="12.75" hidden="false" customHeight="false" outlineLevel="0" collapsed="false">
      <c r="A125" s="144"/>
      <c r="B125" s="130"/>
      <c r="C125" s="130"/>
      <c r="D125" s="130"/>
      <c r="E125" s="131"/>
      <c r="F125" s="132" t="str">
        <f aca="false">IF(ISBLANK($A125),"",SUM(IF(ISNA(IF(VLOOKUP($A125,'Round 1'!$A$7:$J$306,COLUMN('Round 1'!$H$7),FALSE()),1,NA())),0,1),IF(ISNA(IF(VLOOKUP($A125,'Round 2'!$A$7:$J$306,COLUMN('Round 1'!$H$7),FALSE()),1,NA())),0,1),IF(ISNA(IF(VLOOKUP($A125,'Round 3'!$A$7:$J$306,COLUMN('Round 1'!$H$7),FALSE()),1,NA())),0,1),IF(ISNA(IF(VLOOKUP($A125,'Final Round'!$A$14:$K$18,1,FALSE()),1,NA())),0,1)))</f>
        <v/>
      </c>
      <c r="G125" s="133"/>
      <c r="H125" s="134" t="str">
        <f aca="false">IF(ISBLANK($A125),"",IF(ISERROR(VLOOKUP($A125,'Round 1'!$A$7:$I$306,COLUMN('Round 1'!$G$7),FALSE())),0,VLOOKUP($A125,'Round 1'!$A$7:$I$306,COLUMN('Round 1'!$G$7),FALSE()))+IF(ISERROR(VLOOKUP($A125,'Round 2'!$A$7:$I$306,COLUMN('Round 2'!$G$7),FALSE())),0,VLOOKUP($A125,'Round 2'!$A$7:$I$306,COLUMN('Round 2'!$G$7),FALSE()))+IF(ISERROR(VLOOKUP($A125,'Round 3'!$A$7:$I$306,COLUMN('Round 3'!$G$7),FALSE())),0,VLOOKUP($A125,'Round 3'!$A$7:$I$306,COLUMN('Round 3'!$G$7),FALSE())))</f>
        <v/>
      </c>
      <c r="I125" s="134" t="str">
        <f aca="false">IF(ISBLANK($A125),"",IF(ISERROR(VLOOKUP($A125,'Round 1'!$A$7:$I$306,COLUMN('Round 1'!$F$7),FALSE())),0,VLOOKUP($A125,'Round 1'!$A$7:$I$306,COLUMN('Round 1'!$F$7),FALSE()))+IF(ISERROR(VLOOKUP($A125,'Round 2'!$A$7:$I$306,COLUMN('Round 2'!$F$7),FALSE())),0,VLOOKUP($A125,'Round 2'!$A$7:$I$306,COLUMN('Round 2'!$F$7),FALSE()))+IF(ISERROR(VLOOKUP($A125,'Round 3'!$A$7:$I$306,COLUMN('Round 3'!$F$7),FALSE())),0,VLOOKUP($A125,'Round 3'!$A$7:$I$306,COLUMN('Round 3'!$F$7),FALSE())))</f>
        <v/>
      </c>
      <c r="J125" s="135" t="str">
        <f aca="false">IF(ISBLANK($A125),"",IF(ISERROR(VLOOKUP($A125,'Round 1'!$A$7:$I$306,COLUMN('Round 1'!$H$7),FALSE())),0,VLOOKUP($A125,'Round 1'!$A$7:$I$306,COLUMN('Round 1'!$H$7),FALSE()))+IF(ISERROR(VLOOKUP($A125,'Round 2'!$A$7:$I$306,COLUMN('Round 2'!$H$7),FALSE())),0,VLOOKUP($A125,'Round 2'!$A$7:$I$306,COLUMN('Round 2'!$H$7),FALSE()))+IF(ISERROR(VLOOKUP($A125,'Round 3'!$A$7:$I$306,COLUMN('Round 3'!$H$7),FALSE())),0,VLOOKUP($A125,'Round 3'!$A$7:$I$306,COLUMN('Round 3'!$H$7),FALSE())))</f>
        <v/>
      </c>
      <c r="K125" s="134" t="str">
        <f aca="false">IF(ISBLANK(A125),"",RANK(P125,$P$7:$P$306))</f>
        <v/>
      </c>
      <c r="L125" s="136" t="str">
        <f aca="false">IF(ISBLANK($G125),IF($K125&gt;5,"",IF(AND(ISNA(MATCH(K125+1,$K$7:$K$306,0)),$K125&lt;$A$4),"TIE","")),"DQ")</f>
        <v/>
      </c>
      <c r="M125" s="137"/>
      <c r="N125" s="138" t="str">
        <f aca="false">IF(ISBLANK($G125),$R125,"DQ")</f>
        <v/>
      </c>
      <c r="O125" s="40" t="str">
        <f aca="false">IF(ISBLANK(A125),"",$H125*$O$6+$I125)</f>
        <v/>
      </c>
      <c r="P125" s="40" t="str">
        <f aca="false">IF(ISBLANK(A125),"",$O125*10*$P$6+$J125)</f>
        <v/>
      </c>
      <c r="Q125" s="40" t="n">
        <f aca="false">IF(ISBLANK($G125),IF(ISBLANK($A125),-10,$P125*$Q$6+IF($M125&gt;0,$Q$6-1-$M125,0)),-1)</f>
        <v>-10</v>
      </c>
      <c r="R125" s="40" t="str">
        <f aca="false">IF(ISBLANK($A125),"",RANK($Q125,$Q$7:$Q$306))</f>
        <v/>
      </c>
      <c r="S125" s="40" t="str">
        <f aca="false">IF(ISNA(MATCH($R125+1,$R$7:$R$306,0)),IF($R125=MAX($A$7:$A$306),$R125,-1),$R125)</f>
        <v/>
      </c>
      <c r="T125" s="40" t="n">
        <f aca="false">$A125</f>
        <v>0</v>
      </c>
      <c r="U125" s="138" t="str">
        <f aca="false">IF(N('Final Round'!$J$14)&gt;0,IF(ISBLANK($A125),"",IF($N125&gt;5,$N125,VLOOKUP($A125,'Final Round'!$A$14:$K$18,COLUMN('Final Round'!$J$1),FALSE()))),"")</f>
        <v/>
      </c>
      <c r="V125" s="40" t="str">
        <f aca="false">IF(ISNUMBER($U125),$U125,$R125)</f>
        <v/>
      </c>
      <c r="W125" s="40" t="str">
        <f aca="false">IF(ISBLANK($A125),"",($V$6-$V125)*$W$6+$W$6-$A125)</f>
        <v/>
      </c>
      <c r="X125" s="40" t="str">
        <f aca="false">IF(ISBLANK($A125),"",RANK($W125,$W$7:$W$306))</f>
        <v/>
      </c>
      <c r="Y125" s="40" t="n">
        <f aca="false">$A125</f>
        <v>0</v>
      </c>
      <c r="Z125" s="40" t="str">
        <f aca="false">IF($U125="",$N125,$U125)</f>
        <v/>
      </c>
      <c r="AA125" s="40" t="n">
        <f aca="false">IF($U125&lt;6,INDEX($AA$1:$AA$5,$Z125)*$Z$2,0)</f>
        <v>0</v>
      </c>
      <c r="AB125" s="139" t="str">
        <f aca="false">IF(ISBLANK($A125),"",5+4*(I125+IF(AA125=0,0,VLOOKUP($A125,'Final Round'!$A$14:$K$18,COLUMN('Final Round'!$G$1),FALSE())))+8*(H125+IF(AA125=0,0,IF(VLOOKUP($A125,'Final Round'!$A$14:$K$18,COLUMN('Final Round'!$J$1),FALSE())=1,1,0)))+$AA125)</f>
        <v/>
      </c>
    </row>
    <row r="126" customFormat="false" ht="12.75" hidden="false" customHeight="false" outlineLevel="0" collapsed="false">
      <c r="A126" s="140"/>
      <c r="B126" s="120"/>
      <c r="C126" s="120"/>
      <c r="D126" s="120"/>
      <c r="E126" s="121"/>
      <c r="F126" s="122" t="str">
        <f aca="false">IF(ISBLANK($A126),"",SUM(IF(ISNA(IF(VLOOKUP($A126,'Round 1'!$A$7:$J$306,COLUMN('Round 1'!$H$7),FALSE()),1,NA())),0,1),IF(ISNA(IF(VLOOKUP($A126,'Round 2'!$A$7:$J$306,COLUMN('Round 1'!$H$7),FALSE()),1,NA())),0,1),IF(ISNA(IF(VLOOKUP($A126,'Round 3'!$A$7:$J$306,COLUMN('Round 1'!$H$7),FALSE()),1,NA())),0,1),IF(ISNA(IF(VLOOKUP($A126,'Final Round'!$A$14:$K$18,1,FALSE()),1,NA())),0,1)))</f>
        <v/>
      </c>
      <c r="G126" s="123"/>
      <c r="H126" s="124" t="str">
        <f aca="false">IF(ISBLANK($A126),"",IF(ISERROR(VLOOKUP($A126,'Round 1'!$A$7:$I$306,COLUMN('Round 1'!$G$7),FALSE())),0,VLOOKUP($A126,'Round 1'!$A$7:$I$306,COLUMN('Round 1'!$G$7),FALSE()))+IF(ISERROR(VLOOKUP($A126,'Round 2'!$A$7:$I$306,COLUMN('Round 2'!$G$7),FALSE())),0,VLOOKUP($A126,'Round 2'!$A$7:$I$306,COLUMN('Round 2'!$G$7),FALSE()))+IF(ISERROR(VLOOKUP($A126,'Round 3'!$A$7:$I$306,COLUMN('Round 3'!$G$7),FALSE())),0,VLOOKUP($A126,'Round 3'!$A$7:$I$306,COLUMN('Round 3'!$G$7),FALSE())))</f>
        <v/>
      </c>
      <c r="I126" s="124" t="str">
        <f aca="false">IF(ISBLANK($A126),"",IF(ISERROR(VLOOKUP($A126,'Round 1'!$A$7:$I$306,COLUMN('Round 1'!$F$7),FALSE())),0,VLOOKUP($A126,'Round 1'!$A$7:$I$306,COLUMN('Round 1'!$F$7),FALSE()))+IF(ISERROR(VLOOKUP($A126,'Round 2'!$A$7:$I$306,COLUMN('Round 2'!$F$7),FALSE())),0,VLOOKUP($A126,'Round 2'!$A$7:$I$306,COLUMN('Round 2'!$F$7),FALSE()))+IF(ISERROR(VLOOKUP($A126,'Round 3'!$A$7:$I$306,COLUMN('Round 3'!$F$7),FALSE())),0,VLOOKUP($A126,'Round 3'!$A$7:$I$306,COLUMN('Round 3'!$F$7),FALSE())))</f>
        <v/>
      </c>
      <c r="J126" s="125" t="str">
        <f aca="false">IF(ISBLANK($A126),"",IF(ISERROR(VLOOKUP($A126,'Round 1'!$A$7:$I$306,COLUMN('Round 1'!$H$7),FALSE())),0,VLOOKUP($A126,'Round 1'!$A$7:$I$306,COLUMN('Round 1'!$H$7),FALSE()))+IF(ISERROR(VLOOKUP($A126,'Round 2'!$A$7:$I$306,COLUMN('Round 2'!$H$7),FALSE())),0,VLOOKUP($A126,'Round 2'!$A$7:$I$306,COLUMN('Round 2'!$H$7),FALSE()))+IF(ISERROR(VLOOKUP($A126,'Round 3'!$A$7:$I$306,COLUMN('Round 3'!$H$7),FALSE())),0,VLOOKUP($A126,'Round 3'!$A$7:$I$306,COLUMN('Round 3'!$H$7),FALSE())))</f>
        <v/>
      </c>
      <c r="K126" s="124" t="str">
        <f aca="false">IF(ISBLANK(A126),"",RANK(P126,$P$7:$P$306))</f>
        <v/>
      </c>
      <c r="L126" s="126" t="str">
        <f aca="false">IF(ISBLANK($G126),IF($K126&gt;5,"",IF(AND(ISNA(MATCH(K126+1,$K$7:$K$306,0)),$K126&lt;$A$4),"TIE","")),"DQ")</f>
        <v/>
      </c>
      <c r="M126" s="127"/>
      <c r="N126" s="128" t="str">
        <f aca="false">IF(ISBLANK($G126),$R126,"DQ")</f>
        <v/>
      </c>
      <c r="O126" s="40" t="str">
        <f aca="false">IF(ISBLANK(A126),"",$H126*$O$6+$I126)</f>
        <v/>
      </c>
      <c r="P126" s="40" t="str">
        <f aca="false">IF(ISBLANK(A126),"",$O126*10*$P$6+$J126)</f>
        <v/>
      </c>
      <c r="Q126" s="40" t="n">
        <f aca="false">IF(ISBLANK($G126),IF(ISBLANK($A126),-10,$P126*$Q$6+IF($M126&gt;0,$Q$6-1-$M126,0)),-1)</f>
        <v>-10</v>
      </c>
      <c r="R126" s="40" t="str">
        <f aca="false">IF(ISBLANK($A126),"",RANK($Q126,$Q$7:$Q$306))</f>
        <v/>
      </c>
      <c r="S126" s="40" t="str">
        <f aca="false">IF(ISNA(MATCH($R126+1,$R$7:$R$306,0)),IF($R126=MAX($A$7:$A$306),$R126,-1),$R126)</f>
        <v/>
      </c>
      <c r="T126" s="40" t="n">
        <f aca="false">$A126</f>
        <v>0</v>
      </c>
      <c r="U126" s="128" t="str">
        <f aca="false">IF(N('Final Round'!$J$14)&gt;0,IF(ISBLANK($A126),"",IF($N126&gt;5,$N126,VLOOKUP($A126,'Final Round'!$A$14:$K$18,COLUMN('Final Round'!$J$1),FALSE()))),"")</f>
        <v/>
      </c>
      <c r="V126" s="40" t="str">
        <f aca="false">IF(ISNUMBER($U126),$U126,$R126)</f>
        <v/>
      </c>
      <c r="W126" s="40" t="str">
        <f aca="false">IF(ISBLANK($A126),"",($V$6-$V126)*$W$6+$W$6-$A126)</f>
        <v/>
      </c>
      <c r="X126" s="40" t="str">
        <f aca="false">IF(ISBLANK($A126),"",RANK($W126,$W$7:$W$306))</f>
        <v/>
      </c>
      <c r="Y126" s="40" t="n">
        <f aca="false">$A126</f>
        <v>0</v>
      </c>
      <c r="Z126" s="40" t="str">
        <f aca="false">IF($U126="",$N126,$U126)</f>
        <v/>
      </c>
      <c r="AA126" s="40" t="n">
        <f aca="false">IF($U126&lt;6,INDEX($AA$1:$AA$5,$Z126)*$Z$2,0)</f>
        <v>0</v>
      </c>
      <c r="AB126" s="129" t="str">
        <f aca="false">IF(ISBLANK($A126),"",5+4*(I126+IF(AA126=0,0,VLOOKUP($A126,'Final Round'!$A$14:$K$18,COLUMN('Final Round'!$G$1),FALSE())))+8*(H126+IF(AA126=0,0,IF(VLOOKUP($A126,'Final Round'!$A$14:$K$18,COLUMN('Final Round'!$J$1),FALSE())=1,1,0)))+$AA126)</f>
        <v/>
      </c>
    </row>
    <row r="127" customFormat="false" ht="12.75" hidden="false" customHeight="false" outlineLevel="0" collapsed="false">
      <c r="A127" s="144"/>
      <c r="B127" s="130"/>
      <c r="C127" s="130"/>
      <c r="D127" s="130"/>
      <c r="E127" s="131"/>
      <c r="F127" s="132" t="str">
        <f aca="false">IF(ISBLANK($A127),"",SUM(IF(ISNA(IF(VLOOKUP($A127,'Round 1'!$A$7:$J$306,COLUMN('Round 1'!$H$7),FALSE()),1,NA())),0,1),IF(ISNA(IF(VLOOKUP($A127,'Round 2'!$A$7:$J$306,COLUMN('Round 1'!$H$7),FALSE()),1,NA())),0,1),IF(ISNA(IF(VLOOKUP($A127,'Round 3'!$A$7:$J$306,COLUMN('Round 1'!$H$7),FALSE()),1,NA())),0,1),IF(ISNA(IF(VLOOKUP($A127,'Final Round'!$A$14:$K$18,1,FALSE()),1,NA())),0,1)))</f>
        <v/>
      </c>
      <c r="G127" s="133"/>
      <c r="H127" s="134" t="str">
        <f aca="false">IF(ISBLANK($A127),"",IF(ISERROR(VLOOKUP($A127,'Round 1'!$A$7:$I$306,COLUMN('Round 1'!$G$7),FALSE())),0,VLOOKUP($A127,'Round 1'!$A$7:$I$306,COLUMN('Round 1'!$G$7),FALSE()))+IF(ISERROR(VLOOKUP($A127,'Round 2'!$A$7:$I$306,COLUMN('Round 2'!$G$7),FALSE())),0,VLOOKUP($A127,'Round 2'!$A$7:$I$306,COLUMN('Round 2'!$G$7),FALSE()))+IF(ISERROR(VLOOKUP($A127,'Round 3'!$A$7:$I$306,COLUMN('Round 3'!$G$7),FALSE())),0,VLOOKUP($A127,'Round 3'!$A$7:$I$306,COLUMN('Round 3'!$G$7),FALSE())))</f>
        <v/>
      </c>
      <c r="I127" s="134" t="str">
        <f aca="false">IF(ISBLANK($A127),"",IF(ISERROR(VLOOKUP($A127,'Round 1'!$A$7:$I$306,COLUMN('Round 1'!$F$7),FALSE())),0,VLOOKUP($A127,'Round 1'!$A$7:$I$306,COLUMN('Round 1'!$F$7),FALSE()))+IF(ISERROR(VLOOKUP($A127,'Round 2'!$A$7:$I$306,COLUMN('Round 2'!$F$7),FALSE())),0,VLOOKUP($A127,'Round 2'!$A$7:$I$306,COLUMN('Round 2'!$F$7),FALSE()))+IF(ISERROR(VLOOKUP($A127,'Round 3'!$A$7:$I$306,COLUMN('Round 3'!$F$7),FALSE())),0,VLOOKUP($A127,'Round 3'!$A$7:$I$306,COLUMN('Round 3'!$F$7),FALSE())))</f>
        <v/>
      </c>
      <c r="J127" s="135" t="str">
        <f aca="false">IF(ISBLANK($A127),"",IF(ISERROR(VLOOKUP($A127,'Round 1'!$A$7:$I$306,COLUMN('Round 1'!$H$7),FALSE())),0,VLOOKUP($A127,'Round 1'!$A$7:$I$306,COLUMN('Round 1'!$H$7),FALSE()))+IF(ISERROR(VLOOKUP($A127,'Round 2'!$A$7:$I$306,COLUMN('Round 2'!$H$7),FALSE())),0,VLOOKUP($A127,'Round 2'!$A$7:$I$306,COLUMN('Round 2'!$H$7),FALSE()))+IF(ISERROR(VLOOKUP($A127,'Round 3'!$A$7:$I$306,COLUMN('Round 3'!$H$7),FALSE())),0,VLOOKUP($A127,'Round 3'!$A$7:$I$306,COLUMN('Round 3'!$H$7),FALSE())))</f>
        <v/>
      </c>
      <c r="K127" s="134" t="str">
        <f aca="false">IF(ISBLANK(A127),"",RANK(P127,$P$7:$P$306))</f>
        <v/>
      </c>
      <c r="L127" s="136" t="str">
        <f aca="false">IF(ISBLANK($G127),IF($K127&gt;5,"",IF(AND(ISNA(MATCH(K127+1,$K$7:$K$306,0)),$K127&lt;$A$4),"TIE","")),"DQ")</f>
        <v/>
      </c>
      <c r="M127" s="137"/>
      <c r="N127" s="138" t="str">
        <f aca="false">IF(ISBLANK($G127),$R127,"DQ")</f>
        <v/>
      </c>
      <c r="O127" s="40" t="str">
        <f aca="false">IF(ISBLANK(A127),"",$H127*$O$6+$I127)</f>
        <v/>
      </c>
      <c r="P127" s="40" t="str">
        <f aca="false">IF(ISBLANK(A127),"",$O127*10*$P$6+$J127)</f>
        <v/>
      </c>
      <c r="Q127" s="40" t="n">
        <f aca="false">IF(ISBLANK($G127),IF(ISBLANK($A127),-10,$P127*$Q$6+IF($M127&gt;0,$Q$6-1-$M127,0)),-1)</f>
        <v>-10</v>
      </c>
      <c r="R127" s="40" t="str">
        <f aca="false">IF(ISBLANK($A127),"",RANK($Q127,$Q$7:$Q$306))</f>
        <v/>
      </c>
      <c r="S127" s="40" t="str">
        <f aca="false">IF(ISNA(MATCH($R127+1,$R$7:$R$306,0)),IF($R127=MAX($A$7:$A$306),$R127,-1),$R127)</f>
        <v/>
      </c>
      <c r="T127" s="40" t="n">
        <f aca="false">$A127</f>
        <v>0</v>
      </c>
      <c r="U127" s="138" t="str">
        <f aca="false">IF(N('Final Round'!$J$14)&gt;0,IF(ISBLANK($A127),"",IF($N127&gt;5,$N127,VLOOKUP($A127,'Final Round'!$A$14:$K$18,COLUMN('Final Round'!$J$1),FALSE()))),"")</f>
        <v/>
      </c>
      <c r="V127" s="40" t="str">
        <f aca="false">IF(ISNUMBER($U127),$U127,$R127)</f>
        <v/>
      </c>
      <c r="W127" s="40" t="str">
        <f aca="false">IF(ISBLANK($A127),"",($V$6-$V127)*$W$6+$W$6-$A127)</f>
        <v/>
      </c>
      <c r="X127" s="40" t="str">
        <f aca="false">IF(ISBLANK($A127),"",RANK($W127,$W$7:$W$306))</f>
        <v/>
      </c>
      <c r="Y127" s="40" t="n">
        <f aca="false">$A127</f>
        <v>0</v>
      </c>
      <c r="Z127" s="40" t="str">
        <f aca="false">IF($U127="",$N127,$U127)</f>
        <v/>
      </c>
      <c r="AA127" s="40" t="n">
        <f aca="false">IF($U127&lt;6,INDEX($AA$1:$AA$5,$Z127)*$Z$2,0)</f>
        <v>0</v>
      </c>
      <c r="AB127" s="139" t="str">
        <f aca="false">IF(ISBLANK($A127),"",5+4*(I127+IF(AA127=0,0,VLOOKUP($A127,'Final Round'!$A$14:$K$18,COLUMN('Final Round'!$G$1),FALSE())))+8*(H127+IF(AA127=0,0,IF(VLOOKUP($A127,'Final Round'!$A$14:$K$18,COLUMN('Final Round'!$J$1),FALSE())=1,1,0)))+$AA127)</f>
        <v/>
      </c>
    </row>
    <row r="128" customFormat="false" ht="12.75" hidden="false" customHeight="false" outlineLevel="0" collapsed="false">
      <c r="A128" s="140"/>
      <c r="B128" s="120"/>
      <c r="C128" s="120"/>
      <c r="D128" s="120"/>
      <c r="E128" s="121"/>
      <c r="F128" s="122" t="str">
        <f aca="false">IF(ISBLANK($A128),"",SUM(IF(ISNA(IF(VLOOKUP($A128,'Round 1'!$A$7:$J$306,COLUMN('Round 1'!$H$7),FALSE()),1,NA())),0,1),IF(ISNA(IF(VLOOKUP($A128,'Round 2'!$A$7:$J$306,COLUMN('Round 1'!$H$7),FALSE()),1,NA())),0,1),IF(ISNA(IF(VLOOKUP($A128,'Round 3'!$A$7:$J$306,COLUMN('Round 1'!$H$7),FALSE()),1,NA())),0,1),IF(ISNA(IF(VLOOKUP($A128,'Final Round'!$A$14:$K$18,1,FALSE()),1,NA())),0,1)))</f>
        <v/>
      </c>
      <c r="G128" s="123"/>
      <c r="H128" s="124" t="str">
        <f aca="false">IF(ISBLANK($A128),"",IF(ISERROR(VLOOKUP($A128,'Round 1'!$A$7:$I$306,COLUMN('Round 1'!$G$7),FALSE())),0,VLOOKUP($A128,'Round 1'!$A$7:$I$306,COLUMN('Round 1'!$G$7),FALSE()))+IF(ISERROR(VLOOKUP($A128,'Round 2'!$A$7:$I$306,COLUMN('Round 2'!$G$7),FALSE())),0,VLOOKUP($A128,'Round 2'!$A$7:$I$306,COLUMN('Round 2'!$G$7),FALSE()))+IF(ISERROR(VLOOKUP($A128,'Round 3'!$A$7:$I$306,COLUMN('Round 3'!$G$7),FALSE())),0,VLOOKUP($A128,'Round 3'!$A$7:$I$306,COLUMN('Round 3'!$G$7),FALSE())))</f>
        <v/>
      </c>
      <c r="I128" s="124" t="str">
        <f aca="false">IF(ISBLANK($A128),"",IF(ISERROR(VLOOKUP($A128,'Round 1'!$A$7:$I$306,COLUMN('Round 1'!$F$7),FALSE())),0,VLOOKUP($A128,'Round 1'!$A$7:$I$306,COLUMN('Round 1'!$F$7),FALSE()))+IF(ISERROR(VLOOKUP($A128,'Round 2'!$A$7:$I$306,COLUMN('Round 2'!$F$7),FALSE())),0,VLOOKUP($A128,'Round 2'!$A$7:$I$306,COLUMN('Round 2'!$F$7),FALSE()))+IF(ISERROR(VLOOKUP($A128,'Round 3'!$A$7:$I$306,COLUMN('Round 3'!$F$7),FALSE())),0,VLOOKUP($A128,'Round 3'!$A$7:$I$306,COLUMN('Round 3'!$F$7),FALSE())))</f>
        <v/>
      </c>
      <c r="J128" s="125" t="str">
        <f aca="false">IF(ISBLANK($A128),"",IF(ISERROR(VLOOKUP($A128,'Round 1'!$A$7:$I$306,COLUMN('Round 1'!$H$7),FALSE())),0,VLOOKUP($A128,'Round 1'!$A$7:$I$306,COLUMN('Round 1'!$H$7),FALSE()))+IF(ISERROR(VLOOKUP($A128,'Round 2'!$A$7:$I$306,COLUMN('Round 2'!$H$7),FALSE())),0,VLOOKUP($A128,'Round 2'!$A$7:$I$306,COLUMN('Round 2'!$H$7),FALSE()))+IF(ISERROR(VLOOKUP($A128,'Round 3'!$A$7:$I$306,COLUMN('Round 3'!$H$7),FALSE())),0,VLOOKUP($A128,'Round 3'!$A$7:$I$306,COLUMN('Round 3'!$H$7),FALSE())))</f>
        <v/>
      </c>
      <c r="K128" s="124" t="str">
        <f aca="false">IF(ISBLANK(A128),"",RANK(P128,$P$7:$P$306))</f>
        <v/>
      </c>
      <c r="L128" s="126" t="str">
        <f aca="false">IF(ISBLANK($G128),IF($K128&gt;5,"",IF(AND(ISNA(MATCH(K128+1,$K$7:$K$306,0)),$K128&lt;$A$4),"TIE","")),"DQ")</f>
        <v/>
      </c>
      <c r="M128" s="127"/>
      <c r="N128" s="128" t="str">
        <f aca="false">IF(ISBLANK($G128),$R128,"DQ")</f>
        <v/>
      </c>
      <c r="O128" s="40" t="str">
        <f aca="false">IF(ISBLANK(A128),"",$H128*$O$6+$I128)</f>
        <v/>
      </c>
      <c r="P128" s="40" t="str">
        <f aca="false">IF(ISBLANK(A128),"",$O128*10*$P$6+$J128)</f>
        <v/>
      </c>
      <c r="Q128" s="40" t="n">
        <f aca="false">IF(ISBLANK($G128),IF(ISBLANK($A128),-10,$P128*$Q$6+IF($M128&gt;0,$Q$6-1-$M128,0)),-1)</f>
        <v>-10</v>
      </c>
      <c r="R128" s="40" t="str">
        <f aca="false">IF(ISBLANK($A128),"",RANK($Q128,$Q$7:$Q$306))</f>
        <v/>
      </c>
      <c r="S128" s="40" t="str">
        <f aca="false">IF(ISNA(MATCH($R128+1,$R$7:$R$306,0)),IF($R128=MAX($A$7:$A$306),$R128,-1),$R128)</f>
        <v/>
      </c>
      <c r="T128" s="40" t="n">
        <f aca="false">$A128</f>
        <v>0</v>
      </c>
      <c r="U128" s="128" t="str">
        <f aca="false">IF(N('Final Round'!$J$14)&gt;0,IF(ISBLANK($A128),"",IF($N128&gt;5,$N128,VLOOKUP($A128,'Final Round'!$A$14:$K$18,COLUMN('Final Round'!$J$1),FALSE()))),"")</f>
        <v/>
      </c>
      <c r="V128" s="40" t="str">
        <f aca="false">IF(ISNUMBER($U128),$U128,$R128)</f>
        <v/>
      </c>
      <c r="W128" s="40" t="str">
        <f aca="false">IF(ISBLANK($A128),"",($V$6-$V128)*$W$6+$W$6-$A128)</f>
        <v/>
      </c>
      <c r="X128" s="40" t="str">
        <f aca="false">IF(ISBLANK($A128),"",RANK($W128,$W$7:$W$306))</f>
        <v/>
      </c>
      <c r="Y128" s="40" t="n">
        <f aca="false">$A128</f>
        <v>0</v>
      </c>
      <c r="Z128" s="40" t="str">
        <f aca="false">IF($U128="",$N128,$U128)</f>
        <v/>
      </c>
      <c r="AA128" s="40" t="n">
        <f aca="false">IF($U128&lt;6,INDEX($AA$1:$AA$5,$Z128)*$Z$2,0)</f>
        <v>0</v>
      </c>
      <c r="AB128" s="129" t="str">
        <f aca="false">IF(ISBLANK($A128),"",5+4*(I128+IF(AA128=0,0,VLOOKUP($A128,'Final Round'!$A$14:$K$18,COLUMN('Final Round'!$G$1),FALSE())))+8*(H128+IF(AA128=0,0,IF(VLOOKUP($A128,'Final Round'!$A$14:$K$18,COLUMN('Final Round'!$J$1),FALSE())=1,1,0)))+$AA128)</f>
        <v/>
      </c>
    </row>
    <row r="129" customFormat="false" ht="12.75" hidden="false" customHeight="false" outlineLevel="0" collapsed="false">
      <c r="A129" s="144"/>
      <c r="B129" s="130"/>
      <c r="C129" s="130"/>
      <c r="D129" s="130"/>
      <c r="E129" s="131"/>
      <c r="F129" s="132" t="str">
        <f aca="false">IF(ISBLANK($A129),"",SUM(IF(ISNA(IF(VLOOKUP($A129,'Round 1'!$A$7:$J$306,COLUMN('Round 1'!$H$7),FALSE()),1,NA())),0,1),IF(ISNA(IF(VLOOKUP($A129,'Round 2'!$A$7:$J$306,COLUMN('Round 1'!$H$7),FALSE()),1,NA())),0,1),IF(ISNA(IF(VLOOKUP($A129,'Round 3'!$A$7:$J$306,COLUMN('Round 1'!$H$7),FALSE()),1,NA())),0,1),IF(ISNA(IF(VLOOKUP($A129,'Final Round'!$A$14:$K$18,1,FALSE()),1,NA())),0,1)))</f>
        <v/>
      </c>
      <c r="G129" s="133"/>
      <c r="H129" s="134" t="str">
        <f aca="false">IF(ISBLANK($A129),"",IF(ISERROR(VLOOKUP($A129,'Round 1'!$A$7:$I$306,COLUMN('Round 1'!$G$7),FALSE())),0,VLOOKUP($A129,'Round 1'!$A$7:$I$306,COLUMN('Round 1'!$G$7),FALSE()))+IF(ISERROR(VLOOKUP($A129,'Round 2'!$A$7:$I$306,COLUMN('Round 2'!$G$7),FALSE())),0,VLOOKUP($A129,'Round 2'!$A$7:$I$306,COLUMN('Round 2'!$G$7),FALSE()))+IF(ISERROR(VLOOKUP($A129,'Round 3'!$A$7:$I$306,COLUMN('Round 3'!$G$7),FALSE())),0,VLOOKUP($A129,'Round 3'!$A$7:$I$306,COLUMN('Round 3'!$G$7),FALSE())))</f>
        <v/>
      </c>
      <c r="I129" s="134" t="str">
        <f aca="false">IF(ISBLANK($A129),"",IF(ISERROR(VLOOKUP($A129,'Round 1'!$A$7:$I$306,COLUMN('Round 1'!$F$7),FALSE())),0,VLOOKUP($A129,'Round 1'!$A$7:$I$306,COLUMN('Round 1'!$F$7),FALSE()))+IF(ISERROR(VLOOKUP($A129,'Round 2'!$A$7:$I$306,COLUMN('Round 2'!$F$7),FALSE())),0,VLOOKUP($A129,'Round 2'!$A$7:$I$306,COLUMN('Round 2'!$F$7),FALSE()))+IF(ISERROR(VLOOKUP($A129,'Round 3'!$A$7:$I$306,COLUMN('Round 3'!$F$7),FALSE())),0,VLOOKUP($A129,'Round 3'!$A$7:$I$306,COLUMN('Round 3'!$F$7),FALSE())))</f>
        <v/>
      </c>
      <c r="J129" s="135" t="str">
        <f aca="false">IF(ISBLANK($A129),"",IF(ISERROR(VLOOKUP($A129,'Round 1'!$A$7:$I$306,COLUMN('Round 1'!$H$7),FALSE())),0,VLOOKUP($A129,'Round 1'!$A$7:$I$306,COLUMN('Round 1'!$H$7),FALSE()))+IF(ISERROR(VLOOKUP($A129,'Round 2'!$A$7:$I$306,COLUMN('Round 2'!$H$7),FALSE())),0,VLOOKUP($A129,'Round 2'!$A$7:$I$306,COLUMN('Round 2'!$H$7),FALSE()))+IF(ISERROR(VLOOKUP($A129,'Round 3'!$A$7:$I$306,COLUMN('Round 3'!$H$7),FALSE())),0,VLOOKUP($A129,'Round 3'!$A$7:$I$306,COLUMN('Round 3'!$H$7),FALSE())))</f>
        <v/>
      </c>
      <c r="K129" s="134" t="str">
        <f aca="false">IF(ISBLANK(A129),"",RANK(P129,$P$7:$P$306))</f>
        <v/>
      </c>
      <c r="L129" s="136" t="str">
        <f aca="false">IF(ISBLANK($G129),IF($K129&gt;5,"",IF(AND(ISNA(MATCH(K129+1,$K$7:$K$306,0)),$K129&lt;$A$4),"TIE","")),"DQ")</f>
        <v/>
      </c>
      <c r="M129" s="137"/>
      <c r="N129" s="138" t="str">
        <f aca="false">IF(ISBLANK($G129),$R129,"DQ")</f>
        <v/>
      </c>
      <c r="O129" s="40" t="str">
        <f aca="false">IF(ISBLANK(A129),"",$H129*$O$6+$I129)</f>
        <v/>
      </c>
      <c r="P129" s="40" t="str">
        <f aca="false">IF(ISBLANK(A129),"",$O129*10*$P$6+$J129)</f>
        <v/>
      </c>
      <c r="Q129" s="40" t="n">
        <f aca="false">IF(ISBLANK($G129),IF(ISBLANK($A129),-10,$P129*$Q$6+IF($M129&gt;0,$Q$6-1-$M129,0)),-1)</f>
        <v>-10</v>
      </c>
      <c r="R129" s="40" t="str">
        <f aca="false">IF(ISBLANK($A129),"",RANK($Q129,$Q$7:$Q$306))</f>
        <v/>
      </c>
      <c r="S129" s="40" t="str">
        <f aca="false">IF(ISNA(MATCH($R129+1,$R$7:$R$306,0)),IF($R129=MAX($A$7:$A$306),$R129,-1),$R129)</f>
        <v/>
      </c>
      <c r="T129" s="40" t="n">
        <f aca="false">$A129</f>
        <v>0</v>
      </c>
      <c r="U129" s="138" t="str">
        <f aca="false">IF(N('Final Round'!$J$14)&gt;0,IF(ISBLANK($A129),"",IF($N129&gt;5,$N129,VLOOKUP($A129,'Final Round'!$A$14:$K$18,COLUMN('Final Round'!$J$1),FALSE()))),"")</f>
        <v/>
      </c>
      <c r="V129" s="40" t="str">
        <f aca="false">IF(ISNUMBER($U129),$U129,$R129)</f>
        <v/>
      </c>
      <c r="W129" s="40" t="str">
        <f aca="false">IF(ISBLANK($A129),"",($V$6-$V129)*$W$6+$W$6-$A129)</f>
        <v/>
      </c>
      <c r="X129" s="40" t="str">
        <f aca="false">IF(ISBLANK($A129),"",RANK($W129,$W$7:$W$306))</f>
        <v/>
      </c>
      <c r="Y129" s="40" t="n">
        <f aca="false">$A129</f>
        <v>0</v>
      </c>
      <c r="Z129" s="40" t="str">
        <f aca="false">IF($U129="",$N129,$U129)</f>
        <v/>
      </c>
      <c r="AA129" s="40" t="n">
        <f aca="false">IF($U129&lt;6,INDEX($AA$1:$AA$5,$Z129)*$Z$2,0)</f>
        <v>0</v>
      </c>
      <c r="AB129" s="139" t="str">
        <f aca="false">IF(ISBLANK($A129),"",5+4*(I129+IF(AA129=0,0,VLOOKUP($A129,'Final Round'!$A$14:$K$18,COLUMN('Final Round'!$G$1),FALSE())))+8*(H129+IF(AA129=0,0,IF(VLOOKUP($A129,'Final Round'!$A$14:$K$18,COLUMN('Final Round'!$J$1),FALSE())=1,1,0)))+$AA129)</f>
        <v/>
      </c>
    </row>
    <row r="130" customFormat="false" ht="12.75" hidden="false" customHeight="false" outlineLevel="0" collapsed="false">
      <c r="A130" s="140"/>
      <c r="B130" s="120"/>
      <c r="C130" s="120"/>
      <c r="D130" s="120"/>
      <c r="E130" s="121"/>
      <c r="F130" s="122" t="str">
        <f aca="false">IF(ISBLANK($A130),"",SUM(IF(ISNA(IF(VLOOKUP($A130,'Round 1'!$A$7:$J$306,COLUMN('Round 1'!$H$7),FALSE()),1,NA())),0,1),IF(ISNA(IF(VLOOKUP($A130,'Round 2'!$A$7:$J$306,COLUMN('Round 1'!$H$7),FALSE()),1,NA())),0,1),IF(ISNA(IF(VLOOKUP($A130,'Round 3'!$A$7:$J$306,COLUMN('Round 1'!$H$7),FALSE()),1,NA())),0,1),IF(ISNA(IF(VLOOKUP($A130,'Final Round'!$A$14:$K$18,1,FALSE()),1,NA())),0,1)))</f>
        <v/>
      </c>
      <c r="G130" s="123"/>
      <c r="H130" s="124" t="str">
        <f aca="false">IF(ISBLANK($A130),"",IF(ISERROR(VLOOKUP($A130,'Round 1'!$A$7:$I$306,COLUMN('Round 1'!$G$7),FALSE())),0,VLOOKUP($A130,'Round 1'!$A$7:$I$306,COLUMN('Round 1'!$G$7),FALSE()))+IF(ISERROR(VLOOKUP($A130,'Round 2'!$A$7:$I$306,COLUMN('Round 2'!$G$7),FALSE())),0,VLOOKUP($A130,'Round 2'!$A$7:$I$306,COLUMN('Round 2'!$G$7),FALSE()))+IF(ISERROR(VLOOKUP($A130,'Round 3'!$A$7:$I$306,COLUMN('Round 3'!$G$7),FALSE())),0,VLOOKUP($A130,'Round 3'!$A$7:$I$306,COLUMN('Round 3'!$G$7),FALSE())))</f>
        <v/>
      </c>
      <c r="I130" s="124" t="str">
        <f aca="false">IF(ISBLANK($A130),"",IF(ISERROR(VLOOKUP($A130,'Round 1'!$A$7:$I$306,COLUMN('Round 1'!$F$7),FALSE())),0,VLOOKUP($A130,'Round 1'!$A$7:$I$306,COLUMN('Round 1'!$F$7),FALSE()))+IF(ISERROR(VLOOKUP($A130,'Round 2'!$A$7:$I$306,COLUMN('Round 2'!$F$7),FALSE())),0,VLOOKUP($A130,'Round 2'!$A$7:$I$306,COLUMN('Round 2'!$F$7),FALSE()))+IF(ISERROR(VLOOKUP($A130,'Round 3'!$A$7:$I$306,COLUMN('Round 3'!$F$7),FALSE())),0,VLOOKUP($A130,'Round 3'!$A$7:$I$306,COLUMN('Round 3'!$F$7),FALSE())))</f>
        <v/>
      </c>
      <c r="J130" s="125" t="str">
        <f aca="false">IF(ISBLANK($A130),"",IF(ISERROR(VLOOKUP($A130,'Round 1'!$A$7:$I$306,COLUMN('Round 1'!$H$7),FALSE())),0,VLOOKUP($A130,'Round 1'!$A$7:$I$306,COLUMN('Round 1'!$H$7),FALSE()))+IF(ISERROR(VLOOKUP($A130,'Round 2'!$A$7:$I$306,COLUMN('Round 2'!$H$7),FALSE())),0,VLOOKUP($A130,'Round 2'!$A$7:$I$306,COLUMN('Round 2'!$H$7),FALSE()))+IF(ISERROR(VLOOKUP($A130,'Round 3'!$A$7:$I$306,COLUMN('Round 3'!$H$7),FALSE())),0,VLOOKUP($A130,'Round 3'!$A$7:$I$306,COLUMN('Round 3'!$H$7),FALSE())))</f>
        <v/>
      </c>
      <c r="K130" s="124" t="str">
        <f aca="false">IF(ISBLANK(A130),"",RANK(P130,$P$7:$P$306))</f>
        <v/>
      </c>
      <c r="L130" s="126" t="str">
        <f aca="false">IF(ISBLANK($G130),IF($K130&gt;5,"",IF(AND(ISNA(MATCH(K130+1,$K$7:$K$306,0)),$K130&lt;$A$4),"TIE","")),"DQ")</f>
        <v/>
      </c>
      <c r="M130" s="127"/>
      <c r="N130" s="128" t="str">
        <f aca="false">IF(ISBLANK($G130),$R130,"DQ")</f>
        <v/>
      </c>
      <c r="O130" s="40" t="str">
        <f aca="false">IF(ISBLANK(A130),"",$H130*$O$6+$I130)</f>
        <v/>
      </c>
      <c r="P130" s="40" t="str">
        <f aca="false">IF(ISBLANK(A130),"",$O130*10*$P$6+$J130)</f>
        <v/>
      </c>
      <c r="Q130" s="40" t="n">
        <f aca="false">IF(ISBLANK($G130),IF(ISBLANK($A130),-10,$P130*$Q$6+IF($M130&gt;0,$Q$6-1-$M130,0)),-1)</f>
        <v>-10</v>
      </c>
      <c r="R130" s="40" t="str">
        <f aca="false">IF(ISBLANK($A130),"",RANK($Q130,$Q$7:$Q$306))</f>
        <v/>
      </c>
      <c r="S130" s="40" t="str">
        <f aca="false">IF(ISNA(MATCH($R130+1,$R$7:$R$306,0)),IF($R130=MAX($A$7:$A$306),$R130,-1),$R130)</f>
        <v/>
      </c>
      <c r="T130" s="40" t="n">
        <f aca="false">$A130</f>
        <v>0</v>
      </c>
      <c r="U130" s="128" t="str">
        <f aca="false">IF(N('Final Round'!$J$14)&gt;0,IF(ISBLANK($A130),"",IF($N130&gt;5,$N130,VLOOKUP($A130,'Final Round'!$A$14:$K$18,COLUMN('Final Round'!$J$1),FALSE()))),"")</f>
        <v/>
      </c>
      <c r="V130" s="40" t="str">
        <f aca="false">IF(ISNUMBER($U130),$U130,$R130)</f>
        <v/>
      </c>
      <c r="W130" s="40" t="str">
        <f aca="false">IF(ISBLANK($A130),"",($V$6-$V130)*$W$6+$W$6-$A130)</f>
        <v/>
      </c>
      <c r="X130" s="40" t="str">
        <f aca="false">IF(ISBLANK($A130),"",RANK($W130,$W$7:$W$306))</f>
        <v/>
      </c>
      <c r="Y130" s="40" t="n">
        <f aca="false">$A130</f>
        <v>0</v>
      </c>
      <c r="Z130" s="40" t="str">
        <f aca="false">IF($U130="",$N130,$U130)</f>
        <v/>
      </c>
      <c r="AA130" s="40" t="n">
        <f aca="false">IF($U130&lt;6,INDEX($AA$1:$AA$5,$Z130)*$Z$2,0)</f>
        <v>0</v>
      </c>
      <c r="AB130" s="129" t="str">
        <f aca="false">IF(ISBLANK($A130),"",5+4*(I130+IF(AA130=0,0,VLOOKUP($A130,'Final Round'!$A$14:$K$18,COLUMN('Final Round'!$G$1),FALSE())))+8*(H130+IF(AA130=0,0,IF(VLOOKUP($A130,'Final Round'!$A$14:$K$18,COLUMN('Final Round'!$J$1),FALSE())=1,1,0)))+$AA130)</f>
        <v/>
      </c>
    </row>
    <row r="131" customFormat="false" ht="12.75" hidden="false" customHeight="false" outlineLevel="0" collapsed="false">
      <c r="A131" s="144"/>
      <c r="B131" s="130"/>
      <c r="C131" s="130"/>
      <c r="D131" s="130"/>
      <c r="E131" s="131"/>
      <c r="F131" s="132" t="str">
        <f aca="false">IF(ISBLANK($A131),"",SUM(IF(ISNA(IF(VLOOKUP($A131,'Round 1'!$A$7:$J$306,COLUMN('Round 1'!$H$7),FALSE()),1,NA())),0,1),IF(ISNA(IF(VLOOKUP($A131,'Round 2'!$A$7:$J$306,COLUMN('Round 1'!$H$7),FALSE()),1,NA())),0,1),IF(ISNA(IF(VLOOKUP($A131,'Round 3'!$A$7:$J$306,COLUMN('Round 1'!$H$7),FALSE()),1,NA())),0,1),IF(ISNA(IF(VLOOKUP($A131,'Final Round'!$A$14:$K$18,1,FALSE()),1,NA())),0,1)))</f>
        <v/>
      </c>
      <c r="G131" s="133"/>
      <c r="H131" s="134" t="str">
        <f aca="false">IF(ISBLANK($A131),"",IF(ISERROR(VLOOKUP($A131,'Round 1'!$A$7:$I$306,COLUMN('Round 1'!$G$7),FALSE())),0,VLOOKUP($A131,'Round 1'!$A$7:$I$306,COLUMN('Round 1'!$G$7),FALSE()))+IF(ISERROR(VLOOKUP($A131,'Round 2'!$A$7:$I$306,COLUMN('Round 2'!$G$7),FALSE())),0,VLOOKUP($A131,'Round 2'!$A$7:$I$306,COLUMN('Round 2'!$G$7),FALSE()))+IF(ISERROR(VLOOKUP($A131,'Round 3'!$A$7:$I$306,COLUMN('Round 3'!$G$7),FALSE())),0,VLOOKUP($A131,'Round 3'!$A$7:$I$306,COLUMN('Round 3'!$G$7),FALSE())))</f>
        <v/>
      </c>
      <c r="I131" s="134" t="str">
        <f aca="false">IF(ISBLANK($A131),"",IF(ISERROR(VLOOKUP($A131,'Round 1'!$A$7:$I$306,COLUMN('Round 1'!$F$7),FALSE())),0,VLOOKUP($A131,'Round 1'!$A$7:$I$306,COLUMN('Round 1'!$F$7),FALSE()))+IF(ISERROR(VLOOKUP($A131,'Round 2'!$A$7:$I$306,COLUMN('Round 2'!$F$7),FALSE())),0,VLOOKUP($A131,'Round 2'!$A$7:$I$306,COLUMN('Round 2'!$F$7),FALSE()))+IF(ISERROR(VLOOKUP($A131,'Round 3'!$A$7:$I$306,COLUMN('Round 3'!$F$7),FALSE())),0,VLOOKUP($A131,'Round 3'!$A$7:$I$306,COLUMN('Round 3'!$F$7),FALSE())))</f>
        <v/>
      </c>
      <c r="J131" s="135" t="str">
        <f aca="false">IF(ISBLANK($A131),"",IF(ISERROR(VLOOKUP($A131,'Round 1'!$A$7:$I$306,COLUMN('Round 1'!$H$7),FALSE())),0,VLOOKUP($A131,'Round 1'!$A$7:$I$306,COLUMN('Round 1'!$H$7),FALSE()))+IF(ISERROR(VLOOKUP($A131,'Round 2'!$A$7:$I$306,COLUMN('Round 2'!$H$7),FALSE())),0,VLOOKUP($A131,'Round 2'!$A$7:$I$306,COLUMN('Round 2'!$H$7),FALSE()))+IF(ISERROR(VLOOKUP($A131,'Round 3'!$A$7:$I$306,COLUMN('Round 3'!$H$7),FALSE())),0,VLOOKUP($A131,'Round 3'!$A$7:$I$306,COLUMN('Round 3'!$H$7),FALSE())))</f>
        <v/>
      </c>
      <c r="K131" s="134" t="str">
        <f aca="false">IF(ISBLANK(A131),"",RANK(P131,$P$7:$P$306))</f>
        <v/>
      </c>
      <c r="L131" s="136" t="str">
        <f aca="false">IF(ISBLANK($G131),IF($K131&gt;5,"",IF(AND(ISNA(MATCH(K131+1,$K$7:$K$306,0)),$K131&lt;$A$4),"TIE","")),"DQ")</f>
        <v/>
      </c>
      <c r="M131" s="137"/>
      <c r="N131" s="138" t="str">
        <f aca="false">IF(ISBLANK($G131),$R131,"DQ")</f>
        <v/>
      </c>
      <c r="O131" s="40" t="str">
        <f aca="false">IF(ISBLANK(A131),"",$H131*$O$6+$I131)</f>
        <v/>
      </c>
      <c r="P131" s="40" t="str">
        <f aca="false">IF(ISBLANK(A131),"",$O131*10*$P$6+$J131)</f>
        <v/>
      </c>
      <c r="Q131" s="40" t="n">
        <f aca="false">IF(ISBLANK($G131),IF(ISBLANK($A131),-10,$P131*$Q$6+IF($M131&gt;0,$Q$6-1-$M131,0)),-1)</f>
        <v>-10</v>
      </c>
      <c r="R131" s="40" t="str">
        <f aca="false">IF(ISBLANK($A131),"",RANK($Q131,$Q$7:$Q$306))</f>
        <v/>
      </c>
      <c r="S131" s="40" t="str">
        <f aca="false">IF(ISNA(MATCH($R131+1,$R$7:$R$306,0)),IF($R131=MAX($A$7:$A$306),$R131,-1),$R131)</f>
        <v/>
      </c>
      <c r="T131" s="40" t="n">
        <f aca="false">$A131</f>
        <v>0</v>
      </c>
      <c r="U131" s="138" t="str">
        <f aca="false">IF(N('Final Round'!$J$14)&gt;0,IF(ISBLANK($A131),"",IF($N131&gt;5,$N131,VLOOKUP($A131,'Final Round'!$A$14:$K$18,COLUMN('Final Round'!$J$1),FALSE()))),"")</f>
        <v/>
      </c>
      <c r="V131" s="40" t="str">
        <f aca="false">IF(ISNUMBER($U131),$U131,$R131)</f>
        <v/>
      </c>
      <c r="W131" s="40" t="str">
        <f aca="false">IF(ISBLANK($A131),"",($V$6-$V131)*$W$6+$W$6-$A131)</f>
        <v/>
      </c>
      <c r="X131" s="40" t="str">
        <f aca="false">IF(ISBLANK($A131),"",RANK($W131,$W$7:$W$306))</f>
        <v/>
      </c>
      <c r="Y131" s="40" t="n">
        <f aca="false">$A131</f>
        <v>0</v>
      </c>
      <c r="Z131" s="40" t="str">
        <f aca="false">IF($U131="",$N131,$U131)</f>
        <v/>
      </c>
      <c r="AA131" s="40" t="n">
        <f aca="false">IF($U131&lt;6,INDEX($AA$1:$AA$5,$Z131)*$Z$2,0)</f>
        <v>0</v>
      </c>
      <c r="AB131" s="139" t="str">
        <f aca="false">IF(ISBLANK($A131),"",5+4*(I131+IF(AA131=0,0,VLOOKUP($A131,'Final Round'!$A$14:$K$18,COLUMN('Final Round'!$G$1),FALSE())))+8*(H131+IF(AA131=0,0,IF(VLOOKUP($A131,'Final Round'!$A$14:$K$18,COLUMN('Final Round'!$J$1),FALSE())=1,1,0)))+$AA131)</f>
        <v/>
      </c>
    </row>
    <row r="132" customFormat="false" ht="12.75" hidden="false" customHeight="false" outlineLevel="0" collapsed="false">
      <c r="A132" s="140"/>
      <c r="B132" s="120"/>
      <c r="C132" s="120"/>
      <c r="D132" s="120"/>
      <c r="E132" s="121"/>
      <c r="F132" s="122" t="str">
        <f aca="false">IF(ISBLANK($A132),"",SUM(IF(ISNA(IF(VLOOKUP($A132,'Round 1'!$A$7:$J$306,COLUMN('Round 1'!$H$7),FALSE()),1,NA())),0,1),IF(ISNA(IF(VLOOKUP($A132,'Round 2'!$A$7:$J$306,COLUMN('Round 1'!$H$7),FALSE()),1,NA())),0,1),IF(ISNA(IF(VLOOKUP($A132,'Round 3'!$A$7:$J$306,COLUMN('Round 1'!$H$7),FALSE()),1,NA())),0,1),IF(ISNA(IF(VLOOKUP($A132,'Final Round'!$A$14:$K$18,1,FALSE()),1,NA())),0,1)))</f>
        <v/>
      </c>
      <c r="G132" s="123"/>
      <c r="H132" s="124" t="str">
        <f aca="false">IF(ISBLANK($A132),"",IF(ISERROR(VLOOKUP($A132,'Round 1'!$A$7:$I$306,COLUMN('Round 1'!$G$7),FALSE())),0,VLOOKUP($A132,'Round 1'!$A$7:$I$306,COLUMN('Round 1'!$G$7),FALSE()))+IF(ISERROR(VLOOKUP($A132,'Round 2'!$A$7:$I$306,COLUMN('Round 2'!$G$7),FALSE())),0,VLOOKUP($A132,'Round 2'!$A$7:$I$306,COLUMN('Round 2'!$G$7),FALSE()))+IF(ISERROR(VLOOKUP($A132,'Round 3'!$A$7:$I$306,COLUMN('Round 3'!$G$7),FALSE())),0,VLOOKUP($A132,'Round 3'!$A$7:$I$306,COLUMN('Round 3'!$G$7),FALSE())))</f>
        <v/>
      </c>
      <c r="I132" s="124" t="str">
        <f aca="false">IF(ISBLANK($A132),"",IF(ISERROR(VLOOKUP($A132,'Round 1'!$A$7:$I$306,COLUMN('Round 1'!$F$7),FALSE())),0,VLOOKUP($A132,'Round 1'!$A$7:$I$306,COLUMN('Round 1'!$F$7),FALSE()))+IF(ISERROR(VLOOKUP($A132,'Round 2'!$A$7:$I$306,COLUMN('Round 2'!$F$7),FALSE())),0,VLOOKUP($A132,'Round 2'!$A$7:$I$306,COLUMN('Round 2'!$F$7),FALSE()))+IF(ISERROR(VLOOKUP($A132,'Round 3'!$A$7:$I$306,COLUMN('Round 3'!$F$7),FALSE())),0,VLOOKUP($A132,'Round 3'!$A$7:$I$306,COLUMN('Round 3'!$F$7),FALSE())))</f>
        <v/>
      </c>
      <c r="J132" s="125" t="str">
        <f aca="false">IF(ISBLANK($A132),"",IF(ISERROR(VLOOKUP($A132,'Round 1'!$A$7:$I$306,COLUMN('Round 1'!$H$7),FALSE())),0,VLOOKUP($A132,'Round 1'!$A$7:$I$306,COLUMN('Round 1'!$H$7),FALSE()))+IF(ISERROR(VLOOKUP($A132,'Round 2'!$A$7:$I$306,COLUMN('Round 2'!$H$7),FALSE())),0,VLOOKUP($A132,'Round 2'!$A$7:$I$306,COLUMN('Round 2'!$H$7),FALSE()))+IF(ISERROR(VLOOKUP($A132,'Round 3'!$A$7:$I$306,COLUMN('Round 3'!$H$7),FALSE())),0,VLOOKUP($A132,'Round 3'!$A$7:$I$306,COLUMN('Round 3'!$H$7),FALSE())))</f>
        <v/>
      </c>
      <c r="K132" s="124" t="str">
        <f aca="false">IF(ISBLANK(A132),"",RANK(P132,$P$7:$P$306))</f>
        <v/>
      </c>
      <c r="L132" s="126" t="str">
        <f aca="false">IF(ISBLANK($G132),IF($K132&gt;5,"",IF(AND(ISNA(MATCH(K132+1,$K$7:$K$306,0)),$K132&lt;$A$4),"TIE","")),"DQ")</f>
        <v/>
      </c>
      <c r="M132" s="127"/>
      <c r="N132" s="128" t="str">
        <f aca="false">IF(ISBLANK($G132),$R132,"DQ")</f>
        <v/>
      </c>
      <c r="O132" s="40" t="str">
        <f aca="false">IF(ISBLANK(A132),"",$H132*$O$6+$I132)</f>
        <v/>
      </c>
      <c r="P132" s="40" t="str">
        <f aca="false">IF(ISBLANK(A132),"",$O132*10*$P$6+$J132)</f>
        <v/>
      </c>
      <c r="Q132" s="40" t="n">
        <f aca="false">IF(ISBLANK($G132),IF(ISBLANK($A132),-10,$P132*$Q$6+IF($M132&gt;0,$Q$6-1-$M132,0)),-1)</f>
        <v>-10</v>
      </c>
      <c r="R132" s="40" t="str">
        <f aca="false">IF(ISBLANK($A132),"",RANK($Q132,$Q$7:$Q$306))</f>
        <v/>
      </c>
      <c r="S132" s="40" t="str">
        <f aca="false">IF(ISNA(MATCH($R132+1,$R$7:$R$306,0)),IF($R132=MAX($A$7:$A$306),$R132,-1),$R132)</f>
        <v/>
      </c>
      <c r="T132" s="40" t="n">
        <f aca="false">$A132</f>
        <v>0</v>
      </c>
      <c r="U132" s="128" t="str">
        <f aca="false">IF(N('Final Round'!$J$14)&gt;0,IF(ISBLANK($A132),"",IF($N132&gt;5,$N132,VLOOKUP($A132,'Final Round'!$A$14:$K$18,COLUMN('Final Round'!$J$1),FALSE()))),"")</f>
        <v/>
      </c>
      <c r="V132" s="40" t="str">
        <f aca="false">IF(ISNUMBER($U132),$U132,$R132)</f>
        <v/>
      </c>
      <c r="W132" s="40" t="str">
        <f aca="false">IF(ISBLANK($A132),"",($V$6-$V132)*$W$6+$W$6-$A132)</f>
        <v/>
      </c>
      <c r="X132" s="40" t="str">
        <f aca="false">IF(ISBLANK($A132),"",RANK($W132,$W$7:$W$306))</f>
        <v/>
      </c>
      <c r="Y132" s="40" t="n">
        <f aca="false">$A132</f>
        <v>0</v>
      </c>
      <c r="Z132" s="40" t="str">
        <f aca="false">IF($U132="",$N132,$U132)</f>
        <v/>
      </c>
      <c r="AA132" s="40" t="n">
        <f aca="false">IF($U132&lt;6,INDEX($AA$1:$AA$5,$Z132)*$Z$2,0)</f>
        <v>0</v>
      </c>
      <c r="AB132" s="129" t="str">
        <f aca="false">IF(ISBLANK($A132),"",5+4*(I132+IF(AA132=0,0,VLOOKUP($A132,'Final Round'!$A$14:$K$18,COLUMN('Final Round'!$G$1),FALSE())))+8*(H132+IF(AA132=0,0,IF(VLOOKUP($A132,'Final Round'!$A$14:$K$18,COLUMN('Final Round'!$J$1),FALSE())=1,1,0)))+$AA132)</f>
        <v/>
      </c>
    </row>
    <row r="133" customFormat="false" ht="12.75" hidden="false" customHeight="false" outlineLevel="0" collapsed="false">
      <c r="A133" s="144"/>
      <c r="B133" s="130"/>
      <c r="C133" s="130"/>
      <c r="D133" s="130"/>
      <c r="E133" s="131"/>
      <c r="F133" s="132" t="str">
        <f aca="false">IF(ISBLANK($A133),"",SUM(IF(ISNA(IF(VLOOKUP($A133,'Round 1'!$A$7:$J$306,COLUMN('Round 1'!$H$7),FALSE()),1,NA())),0,1),IF(ISNA(IF(VLOOKUP($A133,'Round 2'!$A$7:$J$306,COLUMN('Round 1'!$H$7),FALSE()),1,NA())),0,1),IF(ISNA(IF(VLOOKUP($A133,'Round 3'!$A$7:$J$306,COLUMN('Round 1'!$H$7),FALSE()),1,NA())),0,1),IF(ISNA(IF(VLOOKUP($A133,'Final Round'!$A$14:$K$18,1,FALSE()),1,NA())),0,1)))</f>
        <v/>
      </c>
      <c r="G133" s="133"/>
      <c r="H133" s="134" t="str">
        <f aca="false">IF(ISBLANK($A133),"",IF(ISERROR(VLOOKUP($A133,'Round 1'!$A$7:$I$306,COLUMN('Round 1'!$G$7),FALSE())),0,VLOOKUP($A133,'Round 1'!$A$7:$I$306,COLUMN('Round 1'!$G$7),FALSE()))+IF(ISERROR(VLOOKUP($A133,'Round 2'!$A$7:$I$306,COLUMN('Round 2'!$G$7),FALSE())),0,VLOOKUP($A133,'Round 2'!$A$7:$I$306,COLUMN('Round 2'!$G$7),FALSE()))+IF(ISERROR(VLOOKUP($A133,'Round 3'!$A$7:$I$306,COLUMN('Round 3'!$G$7),FALSE())),0,VLOOKUP($A133,'Round 3'!$A$7:$I$306,COLUMN('Round 3'!$G$7),FALSE())))</f>
        <v/>
      </c>
      <c r="I133" s="134" t="str">
        <f aca="false">IF(ISBLANK($A133),"",IF(ISERROR(VLOOKUP($A133,'Round 1'!$A$7:$I$306,COLUMN('Round 1'!$F$7),FALSE())),0,VLOOKUP($A133,'Round 1'!$A$7:$I$306,COLUMN('Round 1'!$F$7),FALSE()))+IF(ISERROR(VLOOKUP($A133,'Round 2'!$A$7:$I$306,COLUMN('Round 2'!$F$7),FALSE())),0,VLOOKUP($A133,'Round 2'!$A$7:$I$306,COLUMN('Round 2'!$F$7),FALSE()))+IF(ISERROR(VLOOKUP($A133,'Round 3'!$A$7:$I$306,COLUMN('Round 3'!$F$7),FALSE())),0,VLOOKUP($A133,'Round 3'!$A$7:$I$306,COLUMN('Round 3'!$F$7),FALSE())))</f>
        <v/>
      </c>
      <c r="J133" s="135" t="str">
        <f aca="false">IF(ISBLANK($A133),"",IF(ISERROR(VLOOKUP($A133,'Round 1'!$A$7:$I$306,COLUMN('Round 1'!$H$7),FALSE())),0,VLOOKUP($A133,'Round 1'!$A$7:$I$306,COLUMN('Round 1'!$H$7),FALSE()))+IF(ISERROR(VLOOKUP($A133,'Round 2'!$A$7:$I$306,COLUMN('Round 2'!$H$7),FALSE())),0,VLOOKUP($A133,'Round 2'!$A$7:$I$306,COLUMN('Round 2'!$H$7),FALSE()))+IF(ISERROR(VLOOKUP($A133,'Round 3'!$A$7:$I$306,COLUMN('Round 3'!$H$7),FALSE())),0,VLOOKUP($A133,'Round 3'!$A$7:$I$306,COLUMN('Round 3'!$H$7),FALSE())))</f>
        <v/>
      </c>
      <c r="K133" s="134" t="str">
        <f aca="false">IF(ISBLANK(A133),"",RANK(P133,$P$7:$P$306))</f>
        <v/>
      </c>
      <c r="L133" s="136" t="str">
        <f aca="false">IF(ISBLANK($G133),IF($K133&gt;5,"",IF(AND(ISNA(MATCH(K133+1,$K$7:$K$306,0)),$K133&lt;$A$4),"TIE","")),"DQ")</f>
        <v/>
      </c>
      <c r="M133" s="137"/>
      <c r="N133" s="138" t="str">
        <f aca="false">IF(ISBLANK($G133),$R133,"DQ")</f>
        <v/>
      </c>
      <c r="O133" s="40" t="str">
        <f aca="false">IF(ISBLANK(A133),"",$H133*$O$6+$I133)</f>
        <v/>
      </c>
      <c r="P133" s="40" t="str">
        <f aca="false">IF(ISBLANK(A133),"",$O133*10*$P$6+$J133)</f>
        <v/>
      </c>
      <c r="Q133" s="40" t="n">
        <f aca="false">IF(ISBLANK($G133),IF(ISBLANK($A133),-10,$P133*$Q$6+IF($M133&gt;0,$Q$6-1-$M133,0)),-1)</f>
        <v>-10</v>
      </c>
      <c r="R133" s="40" t="str">
        <f aca="false">IF(ISBLANK($A133),"",RANK($Q133,$Q$7:$Q$306))</f>
        <v/>
      </c>
      <c r="S133" s="40" t="str">
        <f aca="false">IF(ISNA(MATCH($R133+1,$R$7:$R$306,0)),IF($R133=MAX($A$7:$A$306),$R133,-1),$R133)</f>
        <v/>
      </c>
      <c r="T133" s="40" t="n">
        <f aca="false">$A133</f>
        <v>0</v>
      </c>
      <c r="U133" s="138" t="str">
        <f aca="false">IF(N('Final Round'!$J$14)&gt;0,IF(ISBLANK($A133),"",IF($N133&gt;5,$N133,VLOOKUP($A133,'Final Round'!$A$14:$K$18,COLUMN('Final Round'!$J$1),FALSE()))),"")</f>
        <v/>
      </c>
      <c r="V133" s="40" t="str">
        <f aca="false">IF(ISNUMBER($U133),$U133,$R133)</f>
        <v/>
      </c>
      <c r="W133" s="40" t="str">
        <f aca="false">IF(ISBLANK($A133),"",($V$6-$V133)*$W$6+$W$6-$A133)</f>
        <v/>
      </c>
      <c r="X133" s="40" t="str">
        <f aca="false">IF(ISBLANK($A133),"",RANK($W133,$W$7:$W$306))</f>
        <v/>
      </c>
      <c r="Y133" s="40" t="n">
        <f aca="false">$A133</f>
        <v>0</v>
      </c>
      <c r="Z133" s="40" t="str">
        <f aca="false">IF($U133="",$N133,$U133)</f>
        <v/>
      </c>
      <c r="AA133" s="40" t="n">
        <f aca="false">IF($U133&lt;6,INDEX($AA$1:$AA$5,$Z133)*$Z$2,0)</f>
        <v>0</v>
      </c>
      <c r="AB133" s="139" t="str">
        <f aca="false">IF(ISBLANK($A133),"",5+4*(I133+IF(AA133=0,0,VLOOKUP($A133,'Final Round'!$A$14:$K$18,COLUMN('Final Round'!$G$1),FALSE())))+8*(H133+IF(AA133=0,0,IF(VLOOKUP($A133,'Final Round'!$A$14:$K$18,COLUMN('Final Round'!$J$1),FALSE())=1,1,0)))+$AA133)</f>
        <v/>
      </c>
    </row>
    <row r="134" customFormat="false" ht="12.75" hidden="false" customHeight="false" outlineLevel="0" collapsed="false">
      <c r="A134" s="140"/>
      <c r="B134" s="120"/>
      <c r="C134" s="120"/>
      <c r="D134" s="120"/>
      <c r="E134" s="121"/>
      <c r="F134" s="122" t="str">
        <f aca="false">IF(ISBLANK($A134),"",SUM(IF(ISNA(IF(VLOOKUP($A134,'Round 1'!$A$7:$J$306,COLUMN('Round 1'!$H$7),FALSE()),1,NA())),0,1),IF(ISNA(IF(VLOOKUP($A134,'Round 2'!$A$7:$J$306,COLUMN('Round 1'!$H$7),FALSE()),1,NA())),0,1),IF(ISNA(IF(VLOOKUP($A134,'Round 3'!$A$7:$J$306,COLUMN('Round 1'!$H$7),FALSE()),1,NA())),0,1),IF(ISNA(IF(VLOOKUP($A134,'Final Round'!$A$14:$K$18,1,FALSE()),1,NA())),0,1)))</f>
        <v/>
      </c>
      <c r="G134" s="123"/>
      <c r="H134" s="124" t="str">
        <f aca="false">IF(ISBLANK($A134),"",IF(ISERROR(VLOOKUP($A134,'Round 1'!$A$7:$I$306,COLUMN('Round 1'!$G$7),FALSE())),0,VLOOKUP($A134,'Round 1'!$A$7:$I$306,COLUMN('Round 1'!$G$7),FALSE()))+IF(ISERROR(VLOOKUP($A134,'Round 2'!$A$7:$I$306,COLUMN('Round 2'!$G$7),FALSE())),0,VLOOKUP($A134,'Round 2'!$A$7:$I$306,COLUMN('Round 2'!$G$7),FALSE()))+IF(ISERROR(VLOOKUP($A134,'Round 3'!$A$7:$I$306,COLUMN('Round 3'!$G$7),FALSE())),0,VLOOKUP($A134,'Round 3'!$A$7:$I$306,COLUMN('Round 3'!$G$7),FALSE())))</f>
        <v/>
      </c>
      <c r="I134" s="124" t="str">
        <f aca="false">IF(ISBLANK($A134),"",IF(ISERROR(VLOOKUP($A134,'Round 1'!$A$7:$I$306,COLUMN('Round 1'!$F$7),FALSE())),0,VLOOKUP($A134,'Round 1'!$A$7:$I$306,COLUMN('Round 1'!$F$7),FALSE()))+IF(ISERROR(VLOOKUP($A134,'Round 2'!$A$7:$I$306,COLUMN('Round 2'!$F$7),FALSE())),0,VLOOKUP($A134,'Round 2'!$A$7:$I$306,COLUMN('Round 2'!$F$7),FALSE()))+IF(ISERROR(VLOOKUP($A134,'Round 3'!$A$7:$I$306,COLUMN('Round 3'!$F$7),FALSE())),0,VLOOKUP($A134,'Round 3'!$A$7:$I$306,COLUMN('Round 3'!$F$7),FALSE())))</f>
        <v/>
      </c>
      <c r="J134" s="125" t="str">
        <f aca="false">IF(ISBLANK($A134),"",IF(ISERROR(VLOOKUP($A134,'Round 1'!$A$7:$I$306,COLUMN('Round 1'!$H$7),FALSE())),0,VLOOKUP($A134,'Round 1'!$A$7:$I$306,COLUMN('Round 1'!$H$7),FALSE()))+IF(ISERROR(VLOOKUP($A134,'Round 2'!$A$7:$I$306,COLUMN('Round 2'!$H$7),FALSE())),0,VLOOKUP($A134,'Round 2'!$A$7:$I$306,COLUMN('Round 2'!$H$7),FALSE()))+IF(ISERROR(VLOOKUP($A134,'Round 3'!$A$7:$I$306,COLUMN('Round 3'!$H$7),FALSE())),0,VLOOKUP($A134,'Round 3'!$A$7:$I$306,COLUMN('Round 3'!$H$7),FALSE())))</f>
        <v/>
      </c>
      <c r="K134" s="124" t="str">
        <f aca="false">IF(ISBLANK(A134),"",RANK(P134,$P$7:$P$306))</f>
        <v/>
      </c>
      <c r="L134" s="126" t="str">
        <f aca="false">IF(ISBLANK($G134),IF($K134&gt;5,"",IF(AND(ISNA(MATCH(K134+1,$K$7:$K$306,0)),$K134&lt;$A$4),"TIE","")),"DQ")</f>
        <v/>
      </c>
      <c r="M134" s="127"/>
      <c r="N134" s="128" t="str">
        <f aca="false">IF(ISBLANK($G134),$R134,"DQ")</f>
        <v/>
      </c>
      <c r="O134" s="40" t="str">
        <f aca="false">IF(ISBLANK(A134),"",$H134*$O$6+$I134)</f>
        <v/>
      </c>
      <c r="P134" s="40" t="str">
        <f aca="false">IF(ISBLANK(A134),"",$O134*10*$P$6+$J134)</f>
        <v/>
      </c>
      <c r="Q134" s="40" t="n">
        <f aca="false">IF(ISBLANK($G134),IF(ISBLANK($A134),-10,$P134*$Q$6+IF($M134&gt;0,$Q$6-1-$M134,0)),-1)</f>
        <v>-10</v>
      </c>
      <c r="R134" s="40" t="str">
        <f aca="false">IF(ISBLANK($A134),"",RANK($Q134,$Q$7:$Q$306))</f>
        <v/>
      </c>
      <c r="S134" s="40" t="str">
        <f aca="false">IF(ISNA(MATCH($R134+1,$R$7:$R$306,0)),IF($R134=MAX($A$7:$A$306),$R134,-1),$R134)</f>
        <v/>
      </c>
      <c r="T134" s="40" t="n">
        <f aca="false">$A134</f>
        <v>0</v>
      </c>
      <c r="U134" s="128" t="str">
        <f aca="false">IF(N('Final Round'!$J$14)&gt;0,IF(ISBLANK($A134),"",IF($N134&gt;5,$N134,VLOOKUP($A134,'Final Round'!$A$14:$K$18,COLUMN('Final Round'!$J$1),FALSE()))),"")</f>
        <v/>
      </c>
      <c r="V134" s="40" t="str">
        <f aca="false">IF(ISNUMBER($U134),$U134,$R134)</f>
        <v/>
      </c>
      <c r="W134" s="40" t="str">
        <f aca="false">IF(ISBLANK($A134),"",($V$6-$V134)*$W$6+$W$6-$A134)</f>
        <v/>
      </c>
      <c r="X134" s="40" t="str">
        <f aca="false">IF(ISBLANK($A134),"",RANK($W134,$W$7:$W$306))</f>
        <v/>
      </c>
      <c r="Y134" s="40" t="n">
        <f aca="false">$A134</f>
        <v>0</v>
      </c>
      <c r="Z134" s="40" t="str">
        <f aca="false">IF($U134="",$N134,$U134)</f>
        <v/>
      </c>
      <c r="AA134" s="40" t="n">
        <f aca="false">IF($U134&lt;6,INDEX($AA$1:$AA$5,$Z134)*$Z$2,0)</f>
        <v>0</v>
      </c>
      <c r="AB134" s="129" t="str">
        <f aca="false">IF(ISBLANK($A134),"",5+4*(I134+IF(AA134=0,0,VLOOKUP($A134,'Final Round'!$A$14:$K$18,COLUMN('Final Round'!$G$1),FALSE())))+8*(H134+IF(AA134=0,0,IF(VLOOKUP($A134,'Final Round'!$A$14:$K$18,COLUMN('Final Round'!$J$1),FALSE())=1,1,0)))+$AA134)</f>
        <v/>
      </c>
    </row>
    <row r="135" customFormat="false" ht="12.75" hidden="false" customHeight="false" outlineLevel="0" collapsed="false">
      <c r="A135" s="144"/>
      <c r="B135" s="130"/>
      <c r="C135" s="130"/>
      <c r="D135" s="130"/>
      <c r="E135" s="131"/>
      <c r="F135" s="132" t="str">
        <f aca="false">IF(ISBLANK($A135),"",SUM(IF(ISNA(IF(VLOOKUP($A135,'Round 1'!$A$7:$J$306,COLUMN('Round 1'!$H$7),FALSE()),1,NA())),0,1),IF(ISNA(IF(VLOOKUP($A135,'Round 2'!$A$7:$J$306,COLUMN('Round 1'!$H$7),FALSE()),1,NA())),0,1),IF(ISNA(IF(VLOOKUP($A135,'Round 3'!$A$7:$J$306,COLUMN('Round 1'!$H$7),FALSE()),1,NA())),0,1),IF(ISNA(IF(VLOOKUP($A135,'Final Round'!$A$14:$K$18,1,FALSE()),1,NA())),0,1)))</f>
        <v/>
      </c>
      <c r="G135" s="133"/>
      <c r="H135" s="134" t="str">
        <f aca="false">IF(ISBLANK($A135),"",IF(ISERROR(VLOOKUP($A135,'Round 1'!$A$7:$I$306,COLUMN('Round 1'!$G$7),FALSE())),0,VLOOKUP($A135,'Round 1'!$A$7:$I$306,COLUMN('Round 1'!$G$7),FALSE()))+IF(ISERROR(VLOOKUP($A135,'Round 2'!$A$7:$I$306,COLUMN('Round 2'!$G$7),FALSE())),0,VLOOKUP($A135,'Round 2'!$A$7:$I$306,COLUMN('Round 2'!$G$7),FALSE()))+IF(ISERROR(VLOOKUP($A135,'Round 3'!$A$7:$I$306,COLUMN('Round 3'!$G$7),FALSE())),0,VLOOKUP($A135,'Round 3'!$A$7:$I$306,COLUMN('Round 3'!$G$7),FALSE())))</f>
        <v/>
      </c>
      <c r="I135" s="134" t="str">
        <f aca="false">IF(ISBLANK($A135),"",IF(ISERROR(VLOOKUP($A135,'Round 1'!$A$7:$I$306,COLUMN('Round 1'!$F$7),FALSE())),0,VLOOKUP($A135,'Round 1'!$A$7:$I$306,COLUMN('Round 1'!$F$7),FALSE()))+IF(ISERROR(VLOOKUP($A135,'Round 2'!$A$7:$I$306,COLUMN('Round 2'!$F$7),FALSE())),0,VLOOKUP($A135,'Round 2'!$A$7:$I$306,COLUMN('Round 2'!$F$7),FALSE()))+IF(ISERROR(VLOOKUP($A135,'Round 3'!$A$7:$I$306,COLUMN('Round 3'!$F$7),FALSE())),0,VLOOKUP($A135,'Round 3'!$A$7:$I$306,COLUMN('Round 3'!$F$7),FALSE())))</f>
        <v/>
      </c>
      <c r="J135" s="135" t="str">
        <f aca="false">IF(ISBLANK($A135),"",IF(ISERROR(VLOOKUP($A135,'Round 1'!$A$7:$I$306,COLUMN('Round 1'!$H$7),FALSE())),0,VLOOKUP($A135,'Round 1'!$A$7:$I$306,COLUMN('Round 1'!$H$7),FALSE()))+IF(ISERROR(VLOOKUP($A135,'Round 2'!$A$7:$I$306,COLUMN('Round 2'!$H$7),FALSE())),0,VLOOKUP($A135,'Round 2'!$A$7:$I$306,COLUMN('Round 2'!$H$7),FALSE()))+IF(ISERROR(VLOOKUP($A135,'Round 3'!$A$7:$I$306,COLUMN('Round 3'!$H$7),FALSE())),0,VLOOKUP($A135,'Round 3'!$A$7:$I$306,COLUMN('Round 3'!$H$7),FALSE())))</f>
        <v/>
      </c>
      <c r="K135" s="134" t="str">
        <f aca="false">IF(ISBLANK(A135),"",RANK(P135,$P$7:$P$306))</f>
        <v/>
      </c>
      <c r="L135" s="136" t="str">
        <f aca="false">IF(ISBLANK($G135),IF($K135&gt;5,"",IF(AND(ISNA(MATCH(K135+1,$K$7:$K$306,0)),$K135&lt;$A$4),"TIE","")),"DQ")</f>
        <v/>
      </c>
      <c r="M135" s="137"/>
      <c r="N135" s="138" t="str">
        <f aca="false">IF(ISBLANK($G135),$R135,"DQ")</f>
        <v/>
      </c>
      <c r="O135" s="40" t="str">
        <f aca="false">IF(ISBLANK(A135),"",$H135*$O$6+$I135)</f>
        <v/>
      </c>
      <c r="P135" s="40" t="str">
        <f aca="false">IF(ISBLANK(A135),"",$O135*10*$P$6+$J135)</f>
        <v/>
      </c>
      <c r="Q135" s="40" t="n">
        <f aca="false">IF(ISBLANK($G135),IF(ISBLANK($A135),-10,$P135*$Q$6+IF($M135&gt;0,$Q$6-1-$M135,0)),-1)</f>
        <v>-10</v>
      </c>
      <c r="R135" s="40" t="str">
        <f aca="false">IF(ISBLANK($A135),"",RANK($Q135,$Q$7:$Q$306))</f>
        <v/>
      </c>
      <c r="S135" s="40" t="str">
        <f aca="false">IF(ISNA(MATCH($R135+1,$R$7:$R$306,0)),IF($R135=MAX($A$7:$A$306),$R135,-1),$R135)</f>
        <v/>
      </c>
      <c r="T135" s="40" t="n">
        <f aca="false">$A135</f>
        <v>0</v>
      </c>
      <c r="U135" s="138" t="str">
        <f aca="false">IF(N('Final Round'!$J$14)&gt;0,IF(ISBLANK($A135),"",IF($N135&gt;5,$N135,VLOOKUP($A135,'Final Round'!$A$14:$K$18,COLUMN('Final Round'!$J$1),FALSE()))),"")</f>
        <v/>
      </c>
      <c r="V135" s="40" t="str">
        <f aca="false">IF(ISNUMBER($U135),$U135,$R135)</f>
        <v/>
      </c>
      <c r="W135" s="40" t="str">
        <f aca="false">IF(ISBLANK($A135),"",($V$6-$V135)*$W$6+$W$6-$A135)</f>
        <v/>
      </c>
      <c r="X135" s="40" t="str">
        <f aca="false">IF(ISBLANK($A135),"",RANK($W135,$W$7:$W$306))</f>
        <v/>
      </c>
      <c r="Y135" s="40" t="n">
        <f aca="false">$A135</f>
        <v>0</v>
      </c>
      <c r="Z135" s="40" t="str">
        <f aca="false">IF($U135="",$N135,$U135)</f>
        <v/>
      </c>
      <c r="AA135" s="40" t="n">
        <f aca="false">IF($U135&lt;6,INDEX($AA$1:$AA$5,$Z135)*$Z$2,0)</f>
        <v>0</v>
      </c>
      <c r="AB135" s="139" t="str">
        <f aca="false">IF(ISBLANK($A135),"",5+4*(I135+IF(AA135=0,0,VLOOKUP($A135,'Final Round'!$A$14:$K$18,COLUMN('Final Round'!$G$1),FALSE())))+8*(H135+IF(AA135=0,0,IF(VLOOKUP($A135,'Final Round'!$A$14:$K$18,COLUMN('Final Round'!$J$1),FALSE())=1,1,0)))+$AA135)</f>
        <v/>
      </c>
    </row>
    <row r="136" customFormat="false" ht="12.75" hidden="false" customHeight="false" outlineLevel="0" collapsed="false">
      <c r="A136" s="140"/>
      <c r="B136" s="120"/>
      <c r="C136" s="120"/>
      <c r="D136" s="120"/>
      <c r="E136" s="121"/>
      <c r="F136" s="122" t="str">
        <f aca="false">IF(ISBLANK($A136),"",SUM(IF(ISNA(IF(VLOOKUP($A136,'Round 1'!$A$7:$J$306,COLUMN('Round 1'!$H$7),FALSE()),1,NA())),0,1),IF(ISNA(IF(VLOOKUP($A136,'Round 2'!$A$7:$J$306,COLUMN('Round 1'!$H$7),FALSE()),1,NA())),0,1),IF(ISNA(IF(VLOOKUP($A136,'Round 3'!$A$7:$J$306,COLUMN('Round 1'!$H$7),FALSE()),1,NA())),0,1),IF(ISNA(IF(VLOOKUP($A136,'Final Round'!$A$14:$K$18,1,FALSE()),1,NA())),0,1)))</f>
        <v/>
      </c>
      <c r="G136" s="123"/>
      <c r="H136" s="124" t="str">
        <f aca="false">IF(ISBLANK($A136),"",IF(ISERROR(VLOOKUP($A136,'Round 1'!$A$7:$I$306,COLUMN('Round 1'!$G$7),FALSE())),0,VLOOKUP($A136,'Round 1'!$A$7:$I$306,COLUMN('Round 1'!$G$7),FALSE()))+IF(ISERROR(VLOOKUP($A136,'Round 2'!$A$7:$I$306,COLUMN('Round 2'!$G$7),FALSE())),0,VLOOKUP($A136,'Round 2'!$A$7:$I$306,COLUMN('Round 2'!$G$7),FALSE()))+IF(ISERROR(VLOOKUP($A136,'Round 3'!$A$7:$I$306,COLUMN('Round 3'!$G$7),FALSE())),0,VLOOKUP($A136,'Round 3'!$A$7:$I$306,COLUMN('Round 3'!$G$7),FALSE())))</f>
        <v/>
      </c>
      <c r="I136" s="124" t="str">
        <f aca="false">IF(ISBLANK($A136),"",IF(ISERROR(VLOOKUP($A136,'Round 1'!$A$7:$I$306,COLUMN('Round 1'!$F$7),FALSE())),0,VLOOKUP($A136,'Round 1'!$A$7:$I$306,COLUMN('Round 1'!$F$7),FALSE()))+IF(ISERROR(VLOOKUP($A136,'Round 2'!$A$7:$I$306,COLUMN('Round 2'!$F$7),FALSE())),0,VLOOKUP($A136,'Round 2'!$A$7:$I$306,COLUMN('Round 2'!$F$7),FALSE()))+IF(ISERROR(VLOOKUP($A136,'Round 3'!$A$7:$I$306,COLUMN('Round 3'!$F$7),FALSE())),0,VLOOKUP($A136,'Round 3'!$A$7:$I$306,COLUMN('Round 3'!$F$7),FALSE())))</f>
        <v/>
      </c>
      <c r="J136" s="125" t="str">
        <f aca="false">IF(ISBLANK($A136),"",IF(ISERROR(VLOOKUP($A136,'Round 1'!$A$7:$I$306,COLUMN('Round 1'!$H$7),FALSE())),0,VLOOKUP($A136,'Round 1'!$A$7:$I$306,COLUMN('Round 1'!$H$7),FALSE()))+IF(ISERROR(VLOOKUP($A136,'Round 2'!$A$7:$I$306,COLUMN('Round 2'!$H$7),FALSE())),0,VLOOKUP($A136,'Round 2'!$A$7:$I$306,COLUMN('Round 2'!$H$7),FALSE()))+IF(ISERROR(VLOOKUP($A136,'Round 3'!$A$7:$I$306,COLUMN('Round 3'!$H$7),FALSE())),0,VLOOKUP($A136,'Round 3'!$A$7:$I$306,COLUMN('Round 3'!$H$7),FALSE())))</f>
        <v/>
      </c>
      <c r="K136" s="124" t="str">
        <f aca="false">IF(ISBLANK(A136),"",RANK(P136,$P$7:$P$306))</f>
        <v/>
      </c>
      <c r="L136" s="126" t="str">
        <f aca="false">IF(ISBLANK($G136),IF($K136&gt;5,"",IF(AND(ISNA(MATCH(K136+1,$K$7:$K$306,0)),$K136&lt;$A$4),"TIE","")),"DQ")</f>
        <v/>
      </c>
      <c r="M136" s="127"/>
      <c r="N136" s="128" t="str">
        <f aca="false">IF(ISBLANK($G136),$R136,"DQ")</f>
        <v/>
      </c>
      <c r="O136" s="40" t="str">
        <f aca="false">IF(ISBLANK(A136),"",$H136*$O$6+$I136)</f>
        <v/>
      </c>
      <c r="P136" s="40" t="str">
        <f aca="false">IF(ISBLANK(A136),"",$O136*10*$P$6+$J136)</f>
        <v/>
      </c>
      <c r="Q136" s="40" t="n">
        <f aca="false">IF(ISBLANK($G136),IF(ISBLANK($A136),-10,$P136*$Q$6+IF($M136&gt;0,$Q$6-1-$M136,0)),-1)</f>
        <v>-10</v>
      </c>
      <c r="R136" s="40" t="str">
        <f aca="false">IF(ISBLANK($A136),"",RANK($Q136,$Q$7:$Q$306))</f>
        <v/>
      </c>
      <c r="S136" s="40" t="str">
        <f aca="false">IF(ISNA(MATCH($R136+1,$R$7:$R$306,0)),IF($R136=MAX($A$7:$A$306),$R136,-1),$R136)</f>
        <v/>
      </c>
      <c r="T136" s="40" t="n">
        <f aca="false">$A136</f>
        <v>0</v>
      </c>
      <c r="U136" s="128" t="str">
        <f aca="false">IF(N('Final Round'!$J$14)&gt;0,IF(ISBLANK($A136),"",IF($N136&gt;5,$N136,VLOOKUP($A136,'Final Round'!$A$14:$K$18,COLUMN('Final Round'!$J$1),FALSE()))),"")</f>
        <v/>
      </c>
      <c r="V136" s="40" t="str">
        <f aca="false">IF(ISNUMBER($U136),$U136,$R136)</f>
        <v/>
      </c>
      <c r="W136" s="40" t="str">
        <f aca="false">IF(ISBLANK($A136),"",($V$6-$V136)*$W$6+$W$6-$A136)</f>
        <v/>
      </c>
      <c r="X136" s="40" t="str">
        <f aca="false">IF(ISBLANK($A136),"",RANK($W136,$W$7:$W$306))</f>
        <v/>
      </c>
      <c r="Y136" s="40" t="n">
        <f aca="false">$A136</f>
        <v>0</v>
      </c>
      <c r="Z136" s="40" t="str">
        <f aca="false">IF($U136="",$N136,$U136)</f>
        <v/>
      </c>
      <c r="AA136" s="40" t="n">
        <f aca="false">IF($U136&lt;6,INDEX($AA$1:$AA$5,$Z136)*$Z$2,0)</f>
        <v>0</v>
      </c>
      <c r="AB136" s="129" t="str">
        <f aca="false">IF(ISBLANK($A136),"",5+4*(I136+IF(AA136=0,0,VLOOKUP($A136,'Final Round'!$A$14:$K$18,COLUMN('Final Round'!$G$1),FALSE())))+8*(H136+IF(AA136=0,0,IF(VLOOKUP($A136,'Final Round'!$A$14:$K$18,COLUMN('Final Round'!$J$1),FALSE())=1,1,0)))+$AA136)</f>
        <v/>
      </c>
    </row>
    <row r="137" customFormat="false" ht="12.75" hidden="false" customHeight="false" outlineLevel="0" collapsed="false">
      <c r="A137" s="144"/>
      <c r="B137" s="130"/>
      <c r="C137" s="130"/>
      <c r="D137" s="130"/>
      <c r="E137" s="131"/>
      <c r="F137" s="132" t="str">
        <f aca="false">IF(ISBLANK($A137),"",SUM(IF(ISNA(IF(VLOOKUP($A137,'Round 1'!$A$7:$J$306,COLUMN('Round 1'!$H$7),FALSE()),1,NA())),0,1),IF(ISNA(IF(VLOOKUP($A137,'Round 2'!$A$7:$J$306,COLUMN('Round 1'!$H$7),FALSE()),1,NA())),0,1),IF(ISNA(IF(VLOOKUP($A137,'Round 3'!$A$7:$J$306,COLUMN('Round 1'!$H$7),FALSE()),1,NA())),0,1),IF(ISNA(IF(VLOOKUP($A137,'Final Round'!$A$14:$K$18,1,FALSE()),1,NA())),0,1)))</f>
        <v/>
      </c>
      <c r="G137" s="133"/>
      <c r="H137" s="134" t="str">
        <f aca="false">IF(ISBLANK($A137),"",IF(ISERROR(VLOOKUP($A137,'Round 1'!$A$7:$I$306,COLUMN('Round 1'!$G$7),FALSE())),0,VLOOKUP($A137,'Round 1'!$A$7:$I$306,COLUMN('Round 1'!$G$7),FALSE()))+IF(ISERROR(VLOOKUP($A137,'Round 2'!$A$7:$I$306,COLUMN('Round 2'!$G$7),FALSE())),0,VLOOKUP($A137,'Round 2'!$A$7:$I$306,COLUMN('Round 2'!$G$7),FALSE()))+IF(ISERROR(VLOOKUP($A137,'Round 3'!$A$7:$I$306,COLUMN('Round 3'!$G$7),FALSE())),0,VLOOKUP($A137,'Round 3'!$A$7:$I$306,COLUMN('Round 3'!$G$7),FALSE())))</f>
        <v/>
      </c>
      <c r="I137" s="134" t="str">
        <f aca="false">IF(ISBLANK($A137),"",IF(ISERROR(VLOOKUP($A137,'Round 1'!$A$7:$I$306,COLUMN('Round 1'!$F$7),FALSE())),0,VLOOKUP($A137,'Round 1'!$A$7:$I$306,COLUMN('Round 1'!$F$7),FALSE()))+IF(ISERROR(VLOOKUP($A137,'Round 2'!$A$7:$I$306,COLUMN('Round 2'!$F$7),FALSE())),0,VLOOKUP($A137,'Round 2'!$A$7:$I$306,COLUMN('Round 2'!$F$7),FALSE()))+IF(ISERROR(VLOOKUP($A137,'Round 3'!$A$7:$I$306,COLUMN('Round 3'!$F$7),FALSE())),0,VLOOKUP($A137,'Round 3'!$A$7:$I$306,COLUMN('Round 3'!$F$7),FALSE())))</f>
        <v/>
      </c>
      <c r="J137" s="135" t="str">
        <f aca="false">IF(ISBLANK($A137),"",IF(ISERROR(VLOOKUP($A137,'Round 1'!$A$7:$I$306,COLUMN('Round 1'!$H$7),FALSE())),0,VLOOKUP($A137,'Round 1'!$A$7:$I$306,COLUMN('Round 1'!$H$7),FALSE()))+IF(ISERROR(VLOOKUP($A137,'Round 2'!$A$7:$I$306,COLUMN('Round 2'!$H$7),FALSE())),0,VLOOKUP($A137,'Round 2'!$A$7:$I$306,COLUMN('Round 2'!$H$7),FALSE()))+IF(ISERROR(VLOOKUP($A137,'Round 3'!$A$7:$I$306,COLUMN('Round 3'!$H$7),FALSE())),0,VLOOKUP($A137,'Round 3'!$A$7:$I$306,COLUMN('Round 3'!$H$7),FALSE())))</f>
        <v/>
      </c>
      <c r="K137" s="134" t="str">
        <f aca="false">IF(ISBLANK(A137),"",RANK(P137,$P$7:$P$306))</f>
        <v/>
      </c>
      <c r="L137" s="136" t="str">
        <f aca="false">IF(ISBLANK($G137),IF($K137&gt;5,"",IF(AND(ISNA(MATCH(K137+1,$K$7:$K$306,0)),$K137&lt;$A$4),"TIE","")),"DQ")</f>
        <v/>
      </c>
      <c r="M137" s="137"/>
      <c r="N137" s="138" t="str">
        <f aca="false">IF(ISBLANK($G137),$R137,"DQ")</f>
        <v/>
      </c>
      <c r="O137" s="40" t="str">
        <f aca="false">IF(ISBLANK(A137),"",$H137*$O$6+$I137)</f>
        <v/>
      </c>
      <c r="P137" s="40" t="str">
        <f aca="false">IF(ISBLANK(A137),"",$O137*10*$P$6+$J137)</f>
        <v/>
      </c>
      <c r="Q137" s="40" t="n">
        <f aca="false">IF(ISBLANK($G137),IF(ISBLANK($A137),-10,$P137*$Q$6+IF($M137&gt;0,$Q$6-1-$M137,0)),-1)</f>
        <v>-10</v>
      </c>
      <c r="R137" s="40" t="str">
        <f aca="false">IF(ISBLANK($A137),"",RANK($Q137,$Q$7:$Q$306))</f>
        <v/>
      </c>
      <c r="S137" s="40" t="str">
        <f aca="false">IF(ISNA(MATCH($R137+1,$R$7:$R$306,0)),IF($R137=MAX($A$7:$A$306),$R137,-1),$R137)</f>
        <v/>
      </c>
      <c r="T137" s="40" t="n">
        <f aca="false">$A137</f>
        <v>0</v>
      </c>
      <c r="U137" s="138" t="str">
        <f aca="false">IF(N('Final Round'!$J$14)&gt;0,IF(ISBLANK($A137),"",IF($N137&gt;5,$N137,VLOOKUP($A137,'Final Round'!$A$14:$K$18,COLUMN('Final Round'!$J$1),FALSE()))),"")</f>
        <v/>
      </c>
      <c r="V137" s="40" t="str">
        <f aca="false">IF(ISNUMBER($U137),$U137,$R137)</f>
        <v/>
      </c>
      <c r="W137" s="40" t="str">
        <f aca="false">IF(ISBLANK($A137),"",($V$6-$V137)*$W$6+$W$6-$A137)</f>
        <v/>
      </c>
      <c r="X137" s="40" t="str">
        <f aca="false">IF(ISBLANK($A137),"",RANK($W137,$W$7:$W$306))</f>
        <v/>
      </c>
      <c r="Y137" s="40" t="n">
        <f aca="false">$A137</f>
        <v>0</v>
      </c>
      <c r="Z137" s="40" t="str">
        <f aca="false">IF($U137="",$N137,$U137)</f>
        <v/>
      </c>
      <c r="AA137" s="40" t="n">
        <f aca="false">IF($U137&lt;6,INDEX($AA$1:$AA$5,$Z137)*$Z$2,0)</f>
        <v>0</v>
      </c>
      <c r="AB137" s="139" t="str">
        <f aca="false">IF(ISBLANK($A137),"",5+4*(I137+IF(AA137=0,0,VLOOKUP($A137,'Final Round'!$A$14:$K$18,COLUMN('Final Round'!$G$1),FALSE())))+8*(H137+IF(AA137=0,0,IF(VLOOKUP($A137,'Final Round'!$A$14:$K$18,COLUMN('Final Round'!$J$1),FALSE())=1,1,0)))+$AA137)</f>
        <v/>
      </c>
    </row>
    <row r="138" customFormat="false" ht="12.75" hidden="false" customHeight="false" outlineLevel="0" collapsed="false">
      <c r="A138" s="140"/>
      <c r="B138" s="120"/>
      <c r="C138" s="120"/>
      <c r="D138" s="120"/>
      <c r="E138" s="121"/>
      <c r="F138" s="122" t="str">
        <f aca="false">IF(ISBLANK($A138),"",SUM(IF(ISNA(IF(VLOOKUP($A138,'Round 1'!$A$7:$J$306,COLUMN('Round 1'!$H$7),FALSE()),1,NA())),0,1),IF(ISNA(IF(VLOOKUP($A138,'Round 2'!$A$7:$J$306,COLUMN('Round 1'!$H$7),FALSE()),1,NA())),0,1),IF(ISNA(IF(VLOOKUP($A138,'Round 3'!$A$7:$J$306,COLUMN('Round 1'!$H$7),FALSE()),1,NA())),0,1),IF(ISNA(IF(VLOOKUP($A138,'Final Round'!$A$14:$K$18,1,FALSE()),1,NA())),0,1)))</f>
        <v/>
      </c>
      <c r="G138" s="123"/>
      <c r="H138" s="124" t="str">
        <f aca="false">IF(ISBLANK($A138),"",IF(ISERROR(VLOOKUP($A138,'Round 1'!$A$7:$I$306,COLUMN('Round 1'!$G$7),FALSE())),0,VLOOKUP($A138,'Round 1'!$A$7:$I$306,COLUMN('Round 1'!$G$7),FALSE()))+IF(ISERROR(VLOOKUP($A138,'Round 2'!$A$7:$I$306,COLUMN('Round 2'!$G$7),FALSE())),0,VLOOKUP($A138,'Round 2'!$A$7:$I$306,COLUMN('Round 2'!$G$7),FALSE()))+IF(ISERROR(VLOOKUP($A138,'Round 3'!$A$7:$I$306,COLUMN('Round 3'!$G$7),FALSE())),0,VLOOKUP($A138,'Round 3'!$A$7:$I$306,COLUMN('Round 3'!$G$7),FALSE())))</f>
        <v/>
      </c>
      <c r="I138" s="124" t="str">
        <f aca="false">IF(ISBLANK($A138),"",IF(ISERROR(VLOOKUP($A138,'Round 1'!$A$7:$I$306,COLUMN('Round 1'!$F$7),FALSE())),0,VLOOKUP($A138,'Round 1'!$A$7:$I$306,COLUMN('Round 1'!$F$7),FALSE()))+IF(ISERROR(VLOOKUP($A138,'Round 2'!$A$7:$I$306,COLUMN('Round 2'!$F$7),FALSE())),0,VLOOKUP($A138,'Round 2'!$A$7:$I$306,COLUMN('Round 2'!$F$7),FALSE()))+IF(ISERROR(VLOOKUP($A138,'Round 3'!$A$7:$I$306,COLUMN('Round 3'!$F$7),FALSE())),0,VLOOKUP($A138,'Round 3'!$A$7:$I$306,COLUMN('Round 3'!$F$7),FALSE())))</f>
        <v/>
      </c>
      <c r="J138" s="125" t="str">
        <f aca="false">IF(ISBLANK($A138),"",IF(ISERROR(VLOOKUP($A138,'Round 1'!$A$7:$I$306,COLUMN('Round 1'!$H$7),FALSE())),0,VLOOKUP($A138,'Round 1'!$A$7:$I$306,COLUMN('Round 1'!$H$7),FALSE()))+IF(ISERROR(VLOOKUP($A138,'Round 2'!$A$7:$I$306,COLUMN('Round 2'!$H$7),FALSE())),0,VLOOKUP($A138,'Round 2'!$A$7:$I$306,COLUMN('Round 2'!$H$7),FALSE()))+IF(ISERROR(VLOOKUP($A138,'Round 3'!$A$7:$I$306,COLUMN('Round 3'!$H$7),FALSE())),0,VLOOKUP($A138,'Round 3'!$A$7:$I$306,COLUMN('Round 3'!$H$7),FALSE())))</f>
        <v/>
      </c>
      <c r="K138" s="124" t="str">
        <f aca="false">IF(ISBLANK(A138),"",RANK(P138,$P$7:$P$306))</f>
        <v/>
      </c>
      <c r="L138" s="126" t="str">
        <f aca="false">IF(ISBLANK($G138),IF($K138&gt;5,"",IF(AND(ISNA(MATCH(K138+1,$K$7:$K$306,0)),$K138&lt;$A$4),"TIE","")),"DQ")</f>
        <v/>
      </c>
      <c r="M138" s="127"/>
      <c r="N138" s="128" t="str">
        <f aca="false">IF(ISBLANK($G138),$R138,"DQ")</f>
        <v/>
      </c>
      <c r="O138" s="40" t="str">
        <f aca="false">IF(ISBLANK(A138),"",$H138*$O$6+$I138)</f>
        <v/>
      </c>
      <c r="P138" s="40" t="str">
        <f aca="false">IF(ISBLANK(A138),"",$O138*10*$P$6+$J138)</f>
        <v/>
      </c>
      <c r="Q138" s="40" t="n">
        <f aca="false">IF(ISBLANK($G138),IF(ISBLANK($A138),-10,$P138*$Q$6+IF($M138&gt;0,$Q$6-1-$M138,0)),-1)</f>
        <v>-10</v>
      </c>
      <c r="R138" s="40" t="str">
        <f aca="false">IF(ISBLANK($A138),"",RANK($Q138,$Q$7:$Q$306))</f>
        <v/>
      </c>
      <c r="S138" s="40" t="str">
        <f aca="false">IF(ISNA(MATCH($R138+1,$R$7:$R$306,0)),IF($R138=MAX($A$7:$A$306),$R138,-1),$R138)</f>
        <v/>
      </c>
      <c r="T138" s="40" t="n">
        <f aca="false">$A138</f>
        <v>0</v>
      </c>
      <c r="U138" s="128" t="str">
        <f aca="false">IF(N('Final Round'!$J$14)&gt;0,IF(ISBLANK($A138),"",IF($N138&gt;5,$N138,VLOOKUP($A138,'Final Round'!$A$14:$K$18,COLUMN('Final Round'!$J$1),FALSE()))),"")</f>
        <v/>
      </c>
      <c r="V138" s="40" t="str">
        <f aca="false">IF(ISNUMBER($U138),$U138,$R138)</f>
        <v/>
      </c>
      <c r="W138" s="40" t="str">
        <f aca="false">IF(ISBLANK($A138),"",($V$6-$V138)*$W$6+$W$6-$A138)</f>
        <v/>
      </c>
      <c r="X138" s="40" t="str">
        <f aca="false">IF(ISBLANK($A138),"",RANK($W138,$W$7:$W$306))</f>
        <v/>
      </c>
      <c r="Y138" s="40" t="n">
        <f aca="false">$A138</f>
        <v>0</v>
      </c>
      <c r="Z138" s="40" t="str">
        <f aca="false">IF($U138="",$N138,$U138)</f>
        <v/>
      </c>
      <c r="AA138" s="40" t="n">
        <f aca="false">IF($U138&lt;6,INDEX($AA$1:$AA$5,$Z138)*$Z$2,0)</f>
        <v>0</v>
      </c>
      <c r="AB138" s="129" t="str">
        <f aca="false">IF(ISBLANK($A138),"",5+4*(I138+IF(AA138=0,0,VLOOKUP($A138,'Final Round'!$A$14:$K$18,COLUMN('Final Round'!$G$1),FALSE())))+8*(H138+IF(AA138=0,0,IF(VLOOKUP($A138,'Final Round'!$A$14:$K$18,COLUMN('Final Round'!$J$1),FALSE())=1,1,0)))+$AA138)</f>
        <v/>
      </c>
    </row>
    <row r="139" customFormat="false" ht="12.75" hidden="false" customHeight="false" outlineLevel="0" collapsed="false">
      <c r="A139" s="144"/>
      <c r="B139" s="130"/>
      <c r="C139" s="130"/>
      <c r="D139" s="130"/>
      <c r="E139" s="131"/>
      <c r="F139" s="132" t="str">
        <f aca="false">IF(ISBLANK($A139),"",SUM(IF(ISNA(IF(VLOOKUP($A139,'Round 1'!$A$7:$J$306,COLUMN('Round 1'!$H$7),FALSE()),1,NA())),0,1),IF(ISNA(IF(VLOOKUP($A139,'Round 2'!$A$7:$J$306,COLUMN('Round 1'!$H$7),FALSE()),1,NA())),0,1),IF(ISNA(IF(VLOOKUP($A139,'Round 3'!$A$7:$J$306,COLUMN('Round 1'!$H$7),FALSE()),1,NA())),0,1),IF(ISNA(IF(VLOOKUP($A139,'Final Round'!$A$14:$K$18,1,FALSE()),1,NA())),0,1)))</f>
        <v/>
      </c>
      <c r="G139" s="133"/>
      <c r="H139" s="134" t="str">
        <f aca="false">IF(ISBLANK($A139),"",IF(ISERROR(VLOOKUP($A139,'Round 1'!$A$7:$I$306,COLUMN('Round 1'!$G$7),FALSE())),0,VLOOKUP($A139,'Round 1'!$A$7:$I$306,COLUMN('Round 1'!$G$7),FALSE()))+IF(ISERROR(VLOOKUP($A139,'Round 2'!$A$7:$I$306,COLUMN('Round 2'!$G$7),FALSE())),0,VLOOKUP($A139,'Round 2'!$A$7:$I$306,COLUMN('Round 2'!$G$7),FALSE()))+IF(ISERROR(VLOOKUP($A139,'Round 3'!$A$7:$I$306,COLUMN('Round 3'!$G$7),FALSE())),0,VLOOKUP($A139,'Round 3'!$A$7:$I$306,COLUMN('Round 3'!$G$7),FALSE())))</f>
        <v/>
      </c>
      <c r="I139" s="134" t="str">
        <f aca="false">IF(ISBLANK($A139),"",IF(ISERROR(VLOOKUP($A139,'Round 1'!$A$7:$I$306,COLUMN('Round 1'!$F$7),FALSE())),0,VLOOKUP($A139,'Round 1'!$A$7:$I$306,COLUMN('Round 1'!$F$7),FALSE()))+IF(ISERROR(VLOOKUP($A139,'Round 2'!$A$7:$I$306,COLUMN('Round 2'!$F$7),FALSE())),0,VLOOKUP($A139,'Round 2'!$A$7:$I$306,COLUMN('Round 2'!$F$7),FALSE()))+IF(ISERROR(VLOOKUP($A139,'Round 3'!$A$7:$I$306,COLUMN('Round 3'!$F$7),FALSE())),0,VLOOKUP($A139,'Round 3'!$A$7:$I$306,COLUMN('Round 3'!$F$7),FALSE())))</f>
        <v/>
      </c>
      <c r="J139" s="135" t="str">
        <f aca="false">IF(ISBLANK($A139),"",IF(ISERROR(VLOOKUP($A139,'Round 1'!$A$7:$I$306,COLUMN('Round 1'!$H$7),FALSE())),0,VLOOKUP($A139,'Round 1'!$A$7:$I$306,COLUMN('Round 1'!$H$7),FALSE()))+IF(ISERROR(VLOOKUP($A139,'Round 2'!$A$7:$I$306,COLUMN('Round 2'!$H$7),FALSE())),0,VLOOKUP($A139,'Round 2'!$A$7:$I$306,COLUMN('Round 2'!$H$7),FALSE()))+IF(ISERROR(VLOOKUP($A139,'Round 3'!$A$7:$I$306,COLUMN('Round 3'!$H$7),FALSE())),0,VLOOKUP($A139,'Round 3'!$A$7:$I$306,COLUMN('Round 3'!$H$7),FALSE())))</f>
        <v/>
      </c>
      <c r="K139" s="134" t="str">
        <f aca="false">IF(ISBLANK(A139),"",RANK(P139,$P$7:$P$306))</f>
        <v/>
      </c>
      <c r="L139" s="136" t="str">
        <f aca="false">IF(ISBLANK($G139),IF($K139&gt;5,"",IF(AND(ISNA(MATCH(K139+1,$K$7:$K$306,0)),$K139&lt;$A$4),"TIE","")),"DQ")</f>
        <v/>
      </c>
      <c r="M139" s="137"/>
      <c r="N139" s="138" t="str">
        <f aca="false">IF(ISBLANK($G139),$R139,"DQ")</f>
        <v/>
      </c>
      <c r="O139" s="40" t="str">
        <f aca="false">IF(ISBLANK(A139),"",$H139*$O$6+$I139)</f>
        <v/>
      </c>
      <c r="P139" s="40" t="str">
        <f aca="false">IF(ISBLANK(A139),"",$O139*10*$P$6+$J139)</f>
        <v/>
      </c>
      <c r="Q139" s="40" t="n">
        <f aca="false">IF(ISBLANK($G139),IF(ISBLANK($A139),-10,$P139*$Q$6+IF($M139&gt;0,$Q$6-1-$M139,0)),-1)</f>
        <v>-10</v>
      </c>
      <c r="R139" s="40" t="str">
        <f aca="false">IF(ISBLANK($A139),"",RANK($Q139,$Q$7:$Q$306))</f>
        <v/>
      </c>
      <c r="S139" s="40" t="str">
        <f aca="false">IF(ISNA(MATCH($R139+1,$R$7:$R$306,0)),IF($R139=MAX($A$7:$A$306),$R139,-1),$R139)</f>
        <v/>
      </c>
      <c r="T139" s="40" t="n">
        <f aca="false">$A139</f>
        <v>0</v>
      </c>
      <c r="U139" s="138" t="str">
        <f aca="false">IF(N('Final Round'!$J$14)&gt;0,IF(ISBLANK($A139),"",IF($N139&gt;5,$N139,VLOOKUP($A139,'Final Round'!$A$14:$K$18,COLUMN('Final Round'!$J$1),FALSE()))),"")</f>
        <v/>
      </c>
      <c r="V139" s="40" t="str">
        <f aca="false">IF(ISNUMBER($U139),$U139,$R139)</f>
        <v/>
      </c>
      <c r="W139" s="40" t="str">
        <f aca="false">IF(ISBLANK($A139),"",($V$6-$V139)*$W$6+$W$6-$A139)</f>
        <v/>
      </c>
      <c r="X139" s="40" t="str">
        <f aca="false">IF(ISBLANK($A139),"",RANK($W139,$W$7:$W$306))</f>
        <v/>
      </c>
      <c r="Y139" s="40" t="n">
        <f aca="false">$A139</f>
        <v>0</v>
      </c>
      <c r="Z139" s="40" t="str">
        <f aca="false">IF($U139="",$N139,$U139)</f>
        <v/>
      </c>
      <c r="AA139" s="40" t="n">
        <f aca="false">IF($U139&lt;6,INDEX($AA$1:$AA$5,$Z139)*$Z$2,0)</f>
        <v>0</v>
      </c>
      <c r="AB139" s="139" t="str">
        <f aca="false">IF(ISBLANK($A139),"",5+4*(I139+IF(AA139=0,0,VLOOKUP($A139,'Final Round'!$A$14:$K$18,COLUMN('Final Round'!$G$1),FALSE())))+8*(H139+IF(AA139=0,0,IF(VLOOKUP($A139,'Final Round'!$A$14:$K$18,COLUMN('Final Round'!$J$1),FALSE())=1,1,0)))+$AA139)</f>
        <v/>
      </c>
    </row>
    <row r="140" customFormat="false" ht="12.75" hidden="false" customHeight="false" outlineLevel="0" collapsed="false">
      <c r="A140" s="140"/>
      <c r="B140" s="120"/>
      <c r="C140" s="120"/>
      <c r="D140" s="120"/>
      <c r="E140" s="121"/>
      <c r="F140" s="122" t="str">
        <f aca="false">IF(ISBLANK($A140),"",SUM(IF(ISNA(IF(VLOOKUP($A140,'Round 1'!$A$7:$J$306,COLUMN('Round 1'!$H$7),FALSE()),1,NA())),0,1),IF(ISNA(IF(VLOOKUP($A140,'Round 2'!$A$7:$J$306,COLUMN('Round 1'!$H$7),FALSE()),1,NA())),0,1),IF(ISNA(IF(VLOOKUP($A140,'Round 3'!$A$7:$J$306,COLUMN('Round 1'!$H$7),FALSE()),1,NA())),0,1),IF(ISNA(IF(VLOOKUP($A140,'Final Round'!$A$14:$K$18,1,FALSE()),1,NA())),0,1)))</f>
        <v/>
      </c>
      <c r="G140" s="123"/>
      <c r="H140" s="124" t="str">
        <f aca="false">IF(ISBLANK($A140),"",IF(ISERROR(VLOOKUP($A140,'Round 1'!$A$7:$I$306,COLUMN('Round 1'!$G$7),FALSE())),0,VLOOKUP($A140,'Round 1'!$A$7:$I$306,COLUMN('Round 1'!$G$7),FALSE()))+IF(ISERROR(VLOOKUP($A140,'Round 2'!$A$7:$I$306,COLUMN('Round 2'!$G$7),FALSE())),0,VLOOKUP($A140,'Round 2'!$A$7:$I$306,COLUMN('Round 2'!$G$7),FALSE()))+IF(ISERROR(VLOOKUP($A140,'Round 3'!$A$7:$I$306,COLUMN('Round 3'!$G$7),FALSE())),0,VLOOKUP($A140,'Round 3'!$A$7:$I$306,COLUMN('Round 3'!$G$7),FALSE())))</f>
        <v/>
      </c>
      <c r="I140" s="124" t="str">
        <f aca="false">IF(ISBLANK($A140),"",IF(ISERROR(VLOOKUP($A140,'Round 1'!$A$7:$I$306,COLUMN('Round 1'!$F$7),FALSE())),0,VLOOKUP($A140,'Round 1'!$A$7:$I$306,COLUMN('Round 1'!$F$7),FALSE()))+IF(ISERROR(VLOOKUP($A140,'Round 2'!$A$7:$I$306,COLUMN('Round 2'!$F$7),FALSE())),0,VLOOKUP($A140,'Round 2'!$A$7:$I$306,COLUMN('Round 2'!$F$7),FALSE()))+IF(ISERROR(VLOOKUP($A140,'Round 3'!$A$7:$I$306,COLUMN('Round 3'!$F$7),FALSE())),0,VLOOKUP($A140,'Round 3'!$A$7:$I$306,COLUMN('Round 3'!$F$7),FALSE())))</f>
        <v/>
      </c>
      <c r="J140" s="125" t="str">
        <f aca="false">IF(ISBLANK($A140),"",IF(ISERROR(VLOOKUP($A140,'Round 1'!$A$7:$I$306,COLUMN('Round 1'!$H$7),FALSE())),0,VLOOKUP($A140,'Round 1'!$A$7:$I$306,COLUMN('Round 1'!$H$7),FALSE()))+IF(ISERROR(VLOOKUP($A140,'Round 2'!$A$7:$I$306,COLUMN('Round 2'!$H$7),FALSE())),0,VLOOKUP($A140,'Round 2'!$A$7:$I$306,COLUMN('Round 2'!$H$7),FALSE()))+IF(ISERROR(VLOOKUP($A140,'Round 3'!$A$7:$I$306,COLUMN('Round 3'!$H$7),FALSE())),0,VLOOKUP($A140,'Round 3'!$A$7:$I$306,COLUMN('Round 3'!$H$7),FALSE())))</f>
        <v/>
      </c>
      <c r="K140" s="124" t="str">
        <f aca="false">IF(ISBLANK(A140),"",RANK(P140,$P$7:$P$306))</f>
        <v/>
      </c>
      <c r="L140" s="126" t="str">
        <f aca="false">IF(ISBLANK($G140),IF($K140&gt;5,"",IF(AND(ISNA(MATCH(K140+1,$K$7:$K$306,0)),$K140&lt;$A$4),"TIE","")),"DQ")</f>
        <v/>
      </c>
      <c r="M140" s="127"/>
      <c r="N140" s="128" t="str">
        <f aca="false">IF(ISBLANK($G140),$R140,"DQ")</f>
        <v/>
      </c>
      <c r="O140" s="40" t="str">
        <f aca="false">IF(ISBLANK(A140),"",$H140*$O$6+$I140)</f>
        <v/>
      </c>
      <c r="P140" s="40" t="str">
        <f aca="false">IF(ISBLANK(A140),"",$O140*10*$P$6+$J140)</f>
        <v/>
      </c>
      <c r="Q140" s="40" t="n">
        <f aca="false">IF(ISBLANK($G140),IF(ISBLANK($A140),-10,$P140*$Q$6+IF($M140&gt;0,$Q$6-1-$M140,0)),-1)</f>
        <v>-10</v>
      </c>
      <c r="R140" s="40" t="str">
        <f aca="false">IF(ISBLANK($A140),"",RANK($Q140,$Q$7:$Q$306))</f>
        <v/>
      </c>
      <c r="S140" s="40" t="str">
        <f aca="false">IF(ISNA(MATCH($R140+1,$R$7:$R$306,0)),IF($R140=MAX($A$7:$A$306),$R140,-1),$R140)</f>
        <v/>
      </c>
      <c r="T140" s="40" t="n">
        <f aca="false">$A140</f>
        <v>0</v>
      </c>
      <c r="U140" s="128" t="str">
        <f aca="false">IF(N('Final Round'!$J$14)&gt;0,IF(ISBLANK($A140),"",IF($N140&gt;5,$N140,VLOOKUP($A140,'Final Round'!$A$14:$K$18,COLUMN('Final Round'!$J$1),FALSE()))),"")</f>
        <v/>
      </c>
      <c r="V140" s="40" t="str">
        <f aca="false">IF(ISNUMBER($U140),$U140,$R140)</f>
        <v/>
      </c>
      <c r="W140" s="40" t="str">
        <f aca="false">IF(ISBLANK($A140),"",($V$6-$V140)*$W$6+$W$6-$A140)</f>
        <v/>
      </c>
      <c r="X140" s="40" t="str">
        <f aca="false">IF(ISBLANK($A140),"",RANK($W140,$W$7:$W$306))</f>
        <v/>
      </c>
      <c r="Y140" s="40" t="n">
        <f aca="false">$A140</f>
        <v>0</v>
      </c>
      <c r="Z140" s="40" t="str">
        <f aca="false">IF($U140="",$N140,$U140)</f>
        <v/>
      </c>
      <c r="AA140" s="40" t="n">
        <f aca="false">IF($U140&lt;6,INDEX($AA$1:$AA$5,$Z140)*$Z$2,0)</f>
        <v>0</v>
      </c>
      <c r="AB140" s="129" t="str">
        <f aca="false">IF(ISBLANK($A140),"",5+4*(I140+IF(AA140=0,0,VLOOKUP($A140,'Final Round'!$A$14:$K$18,COLUMN('Final Round'!$G$1),FALSE())))+8*(H140+IF(AA140=0,0,IF(VLOOKUP($A140,'Final Round'!$A$14:$K$18,COLUMN('Final Round'!$J$1),FALSE())=1,1,0)))+$AA140)</f>
        <v/>
      </c>
    </row>
    <row r="141" customFormat="false" ht="12.75" hidden="false" customHeight="false" outlineLevel="0" collapsed="false">
      <c r="A141" s="144"/>
      <c r="B141" s="130"/>
      <c r="C141" s="130"/>
      <c r="D141" s="130"/>
      <c r="E141" s="131"/>
      <c r="F141" s="132" t="str">
        <f aca="false">IF(ISBLANK($A141),"",SUM(IF(ISNA(IF(VLOOKUP($A141,'Round 1'!$A$7:$J$306,COLUMN('Round 1'!$H$7),FALSE()),1,NA())),0,1),IF(ISNA(IF(VLOOKUP($A141,'Round 2'!$A$7:$J$306,COLUMN('Round 1'!$H$7),FALSE()),1,NA())),0,1),IF(ISNA(IF(VLOOKUP($A141,'Round 3'!$A$7:$J$306,COLUMN('Round 1'!$H$7),FALSE()),1,NA())),0,1),IF(ISNA(IF(VLOOKUP($A141,'Final Round'!$A$14:$K$18,1,FALSE()),1,NA())),0,1)))</f>
        <v/>
      </c>
      <c r="G141" s="133"/>
      <c r="H141" s="134" t="str">
        <f aca="false">IF(ISBLANK($A141),"",IF(ISERROR(VLOOKUP($A141,'Round 1'!$A$7:$I$306,COLUMN('Round 1'!$G$7),FALSE())),0,VLOOKUP($A141,'Round 1'!$A$7:$I$306,COLUMN('Round 1'!$G$7),FALSE()))+IF(ISERROR(VLOOKUP($A141,'Round 2'!$A$7:$I$306,COLUMN('Round 2'!$G$7),FALSE())),0,VLOOKUP($A141,'Round 2'!$A$7:$I$306,COLUMN('Round 2'!$G$7),FALSE()))+IF(ISERROR(VLOOKUP($A141,'Round 3'!$A$7:$I$306,COLUMN('Round 3'!$G$7),FALSE())),0,VLOOKUP($A141,'Round 3'!$A$7:$I$306,COLUMN('Round 3'!$G$7),FALSE())))</f>
        <v/>
      </c>
      <c r="I141" s="134" t="str">
        <f aca="false">IF(ISBLANK($A141),"",IF(ISERROR(VLOOKUP($A141,'Round 1'!$A$7:$I$306,COLUMN('Round 1'!$F$7),FALSE())),0,VLOOKUP($A141,'Round 1'!$A$7:$I$306,COLUMN('Round 1'!$F$7),FALSE()))+IF(ISERROR(VLOOKUP($A141,'Round 2'!$A$7:$I$306,COLUMN('Round 2'!$F$7),FALSE())),0,VLOOKUP($A141,'Round 2'!$A$7:$I$306,COLUMN('Round 2'!$F$7),FALSE()))+IF(ISERROR(VLOOKUP($A141,'Round 3'!$A$7:$I$306,COLUMN('Round 3'!$F$7),FALSE())),0,VLOOKUP($A141,'Round 3'!$A$7:$I$306,COLUMN('Round 3'!$F$7),FALSE())))</f>
        <v/>
      </c>
      <c r="J141" s="135" t="str">
        <f aca="false">IF(ISBLANK($A141),"",IF(ISERROR(VLOOKUP($A141,'Round 1'!$A$7:$I$306,COLUMN('Round 1'!$H$7),FALSE())),0,VLOOKUP($A141,'Round 1'!$A$7:$I$306,COLUMN('Round 1'!$H$7),FALSE()))+IF(ISERROR(VLOOKUP($A141,'Round 2'!$A$7:$I$306,COLUMN('Round 2'!$H$7),FALSE())),0,VLOOKUP($A141,'Round 2'!$A$7:$I$306,COLUMN('Round 2'!$H$7),FALSE()))+IF(ISERROR(VLOOKUP($A141,'Round 3'!$A$7:$I$306,COLUMN('Round 3'!$H$7),FALSE())),0,VLOOKUP($A141,'Round 3'!$A$7:$I$306,COLUMN('Round 3'!$H$7),FALSE())))</f>
        <v/>
      </c>
      <c r="K141" s="134" t="str">
        <f aca="false">IF(ISBLANK(A141),"",RANK(P141,$P$7:$P$306))</f>
        <v/>
      </c>
      <c r="L141" s="136" t="str">
        <f aca="false">IF(ISBLANK($G141),IF($K141&gt;5,"",IF(AND(ISNA(MATCH(K141+1,$K$7:$K$306,0)),$K141&lt;$A$4),"TIE","")),"DQ")</f>
        <v/>
      </c>
      <c r="M141" s="137"/>
      <c r="N141" s="138" t="str">
        <f aca="false">IF(ISBLANK($G141),$R141,"DQ")</f>
        <v/>
      </c>
      <c r="O141" s="40" t="str">
        <f aca="false">IF(ISBLANK(A141),"",$H141*$O$6+$I141)</f>
        <v/>
      </c>
      <c r="P141" s="40" t="str">
        <f aca="false">IF(ISBLANK(A141),"",$O141*10*$P$6+$J141)</f>
        <v/>
      </c>
      <c r="Q141" s="40" t="n">
        <f aca="false">IF(ISBLANK($G141),IF(ISBLANK($A141),-10,$P141*$Q$6+IF($M141&gt;0,$Q$6-1-$M141,0)),-1)</f>
        <v>-10</v>
      </c>
      <c r="R141" s="40" t="str">
        <f aca="false">IF(ISBLANK($A141),"",RANK($Q141,$Q$7:$Q$306))</f>
        <v/>
      </c>
      <c r="S141" s="40" t="str">
        <f aca="false">IF(ISNA(MATCH($R141+1,$R$7:$R$306,0)),IF($R141=MAX($A$7:$A$306),$R141,-1),$R141)</f>
        <v/>
      </c>
      <c r="T141" s="40" t="n">
        <f aca="false">$A141</f>
        <v>0</v>
      </c>
      <c r="U141" s="138" t="str">
        <f aca="false">IF(N('Final Round'!$J$14)&gt;0,IF(ISBLANK($A141),"",IF($N141&gt;5,$N141,VLOOKUP($A141,'Final Round'!$A$14:$K$18,COLUMN('Final Round'!$J$1),FALSE()))),"")</f>
        <v/>
      </c>
      <c r="V141" s="40" t="str">
        <f aca="false">IF(ISNUMBER($U141),$U141,$R141)</f>
        <v/>
      </c>
      <c r="W141" s="40" t="str">
        <f aca="false">IF(ISBLANK($A141),"",($V$6-$V141)*$W$6+$W$6-$A141)</f>
        <v/>
      </c>
      <c r="X141" s="40" t="str">
        <f aca="false">IF(ISBLANK($A141),"",RANK($W141,$W$7:$W$306))</f>
        <v/>
      </c>
      <c r="Y141" s="40" t="n">
        <f aca="false">$A141</f>
        <v>0</v>
      </c>
      <c r="Z141" s="40" t="str">
        <f aca="false">IF($U141="",$N141,$U141)</f>
        <v/>
      </c>
      <c r="AA141" s="40" t="n">
        <f aca="false">IF($U141&lt;6,INDEX($AA$1:$AA$5,$Z141)*$Z$2,0)</f>
        <v>0</v>
      </c>
      <c r="AB141" s="139" t="str">
        <f aca="false">IF(ISBLANK($A141),"",5+4*(I141+IF(AA141=0,0,VLOOKUP($A141,'Final Round'!$A$14:$K$18,COLUMN('Final Round'!$G$1),FALSE())))+8*(H141+IF(AA141=0,0,IF(VLOOKUP($A141,'Final Round'!$A$14:$K$18,COLUMN('Final Round'!$J$1),FALSE())=1,1,0)))+$AA141)</f>
        <v/>
      </c>
    </row>
    <row r="142" customFormat="false" ht="12.75" hidden="false" customHeight="false" outlineLevel="0" collapsed="false">
      <c r="A142" s="140"/>
      <c r="B142" s="120"/>
      <c r="C142" s="120"/>
      <c r="D142" s="120"/>
      <c r="E142" s="121"/>
      <c r="F142" s="122" t="str">
        <f aca="false">IF(ISBLANK($A142),"",SUM(IF(ISNA(IF(VLOOKUP($A142,'Round 1'!$A$7:$J$306,COLUMN('Round 1'!$H$7),FALSE()),1,NA())),0,1),IF(ISNA(IF(VLOOKUP($A142,'Round 2'!$A$7:$J$306,COLUMN('Round 1'!$H$7),FALSE()),1,NA())),0,1),IF(ISNA(IF(VLOOKUP($A142,'Round 3'!$A$7:$J$306,COLUMN('Round 1'!$H$7),FALSE()),1,NA())),0,1),IF(ISNA(IF(VLOOKUP($A142,'Final Round'!$A$14:$K$18,1,FALSE()),1,NA())),0,1)))</f>
        <v/>
      </c>
      <c r="G142" s="123"/>
      <c r="H142" s="124" t="str">
        <f aca="false">IF(ISBLANK($A142),"",IF(ISERROR(VLOOKUP($A142,'Round 1'!$A$7:$I$306,COLUMN('Round 1'!$G$7),FALSE())),0,VLOOKUP($A142,'Round 1'!$A$7:$I$306,COLUMN('Round 1'!$G$7),FALSE()))+IF(ISERROR(VLOOKUP($A142,'Round 2'!$A$7:$I$306,COLUMN('Round 2'!$G$7),FALSE())),0,VLOOKUP($A142,'Round 2'!$A$7:$I$306,COLUMN('Round 2'!$G$7),FALSE()))+IF(ISERROR(VLOOKUP($A142,'Round 3'!$A$7:$I$306,COLUMN('Round 3'!$G$7),FALSE())),0,VLOOKUP($A142,'Round 3'!$A$7:$I$306,COLUMN('Round 3'!$G$7),FALSE())))</f>
        <v/>
      </c>
      <c r="I142" s="124" t="str">
        <f aca="false">IF(ISBLANK($A142),"",IF(ISERROR(VLOOKUP($A142,'Round 1'!$A$7:$I$306,COLUMN('Round 1'!$F$7),FALSE())),0,VLOOKUP($A142,'Round 1'!$A$7:$I$306,COLUMN('Round 1'!$F$7),FALSE()))+IF(ISERROR(VLOOKUP($A142,'Round 2'!$A$7:$I$306,COLUMN('Round 2'!$F$7),FALSE())),0,VLOOKUP($A142,'Round 2'!$A$7:$I$306,COLUMN('Round 2'!$F$7),FALSE()))+IF(ISERROR(VLOOKUP($A142,'Round 3'!$A$7:$I$306,COLUMN('Round 3'!$F$7),FALSE())),0,VLOOKUP($A142,'Round 3'!$A$7:$I$306,COLUMN('Round 3'!$F$7),FALSE())))</f>
        <v/>
      </c>
      <c r="J142" s="125" t="str">
        <f aca="false">IF(ISBLANK($A142),"",IF(ISERROR(VLOOKUP($A142,'Round 1'!$A$7:$I$306,COLUMN('Round 1'!$H$7),FALSE())),0,VLOOKUP($A142,'Round 1'!$A$7:$I$306,COLUMN('Round 1'!$H$7),FALSE()))+IF(ISERROR(VLOOKUP($A142,'Round 2'!$A$7:$I$306,COLUMN('Round 2'!$H$7),FALSE())),0,VLOOKUP($A142,'Round 2'!$A$7:$I$306,COLUMN('Round 2'!$H$7),FALSE()))+IF(ISERROR(VLOOKUP($A142,'Round 3'!$A$7:$I$306,COLUMN('Round 3'!$H$7),FALSE())),0,VLOOKUP($A142,'Round 3'!$A$7:$I$306,COLUMN('Round 3'!$H$7),FALSE())))</f>
        <v/>
      </c>
      <c r="K142" s="124" t="str">
        <f aca="false">IF(ISBLANK(A142),"",RANK(P142,$P$7:$P$306))</f>
        <v/>
      </c>
      <c r="L142" s="126" t="str">
        <f aca="false">IF(ISBLANK($G142),IF($K142&gt;5,"",IF(AND(ISNA(MATCH(K142+1,$K$7:$K$306,0)),$K142&lt;$A$4),"TIE","")),"DQ")</f>
        <v/>
      </c>
      <c r="M142" s="127"/>
      <c r="N142" s="128" t="str">
        <f aca="false">IF(ISBLANK($G142),$R142,"DQ")</f>
        <v/>
      </c>
      <c r="O142" s="40" t="str">
        <f aca="false">IF(ISBLANK(A142),"",$H142*$O$6+$I142)</f>
        <v/>
      </c>
      <c r="P142" s="40" t="str">
        <f aca="false">IF(ISBLANK(A142),"",$O142*10*$P$6+$J142)</f>
        <v/>
      </c>
      <c r="Q142" s="40" t="n">
        <f aca="false">IF(ISBLANK($G142),IF(ISBLANK($A142),-10,$P142*$Q$6+IF($M142&gt;0,$Q$6-1-$M142,0)),-1)</f>
        <v>-10</v>
      </c>
      <c r="R142" s="40" t="str">
        <f aca="false">IF(ISBLANK($A142),"",RANK($Q142,$Q$7:$Q$306))</f>
        <v/>
      </c>
      <c r="S142" s="40" t="str">
        <f aca="false">IF(ISNA(MATCH($R142+1,$R$7:$R$306,0)),IF($R142=MAX($A$7:$A$306),$R142,-1),$R142)</f>
        <v/>
      </c>
      <c r="T142" s="40" t="n">
        <f aca="false">$A142</f>
        <v>0</v>
      </c>
      <c r="U142" s="128" t="str">
        <f aca="false">IF(N('Final Round'!$J$14)&gt;0,IF(ISBLANK($A142),"",IF($N142&gt;5,$N142,VLOOKUP($A142,'Final Round'!$A$14:$K$18,COLUMN('Final Round'!$J$1),FALSE()))),"")</f>
        <v/>
      </c>
      <c r="V142" s="40" t="str">
        <f aca="false">IF(ISNUMBER($U142),$U142,$R142)</f>
        <v/>
      </c>
      <c r="W142" s="40" t="str">
        <f aca="false">IF(ISBLANK($A142),"",($V$6-$V142)*$W$6+$W$6-$A142)</f>
        <v/>
      </c>
      <c r="X142" s="40" t="str">
        <f aca="false">IF(ISBLANK($A142),"",RANK($W142,$W$7:$W$306))</f>
        <v/>
      </c>
      <c r="Y142" s="40" t="n">
        <f aca="false">$A142</f>
        <v>0</v>
      </c>
      <c r="Z142" s="40" t="str">
        <f aca="false">IF($U142="",$N142,$U142)</f>
        <v/>
      </c>
      <c r="AA142" s="40" t="n">
        <f aca="false">IF($U142&lt;6,INDEX($AA$1:$AA$5,$Z142)*$Z$2,0)</f>
        <v>0</v>
      </c>
      <c r="AB142" s="129" t="str">
        <f aca="false">IF(ISBLANK($A142),"",5+4*(I142+IF(AA142=0,0,VLOOKUP($A142,'Final Round'!$A$14:$K$18,COLUMN('Final Round'!$G$1),FALSE())))+8*(H142+IF(AA142=0,0,IF(VLOOKUP($A142,'Final Round'!$A$14:$K$18,COLUMN('Final Round'!$J$1),FALSE())=1,1,0)))+$AA142)</f>
        <v/>
      </c>
    </row>
    <row r="143" customFormat="false" ht="12.75" hidden="false" customHeight="false" outlineLevel="0" collapsed="false">
      <c r="A143" s="144"/>
      <c r="B143" s="130"/>
      <c r="C143" s="130"/>
      <c r="D143" s="130"/>
      <c r="E143" s="131"/>
      <c r="F143" s="132" t="str">
        <f aca="false">IF(ISBLANK($A143),"",SUM(IF(ISNA(IF(VLOOKUP($A143,'Round 1'!$A$7:$J$306,COLUMN('Round 1'!$H$7),FALSE()),1,NA())),0,1),IF(ISNA(IF(VLOOKUP($A143,'Round 2'!$A$7:$J$306,COLUMN('Round 1'!$H$7),FALSE()),1,NA())),0,1),IF(ISNA(IF(VLOOKUP($A143,'Round 3'!$A$7:$J$306,COLUMN('Round 1'!$H$7),FALSE()),1,NA())),0,1),IF(ISNA(IF(VLOOKUP($A143,'Final Round'!$A$14:$K$18,1,FALSE()),1,NA())),0,1)))</f>
        <v/>
      </c>
      <c r="G143" s="133"/>
      <c r="H143" s="134" t="str">
        <f aca="false">IF(ISBLANK($A143),"",IF(ISERROR(VLOOKUP($A143,'Round 1'!$A$7:$I$306,COLUMN('Round 1'!$G$7),FALSE())),0,VLOOKUP($A143,'Round 1'!$A$7:$I$306,COLUMN('Round 1'!$G$7),FALSE()))+IF(ISERROR(VLOOKUP($A143,'Round 2'!$A$7:$I$306,COLUMN('Round 2'!$G$7),FALSE())),0,VLOOKUP($A143,'Round 2'!$A$7:$I$306,COLUMN('Round 2'!$G$7),FALSE()))+IF(ISERROR(VLOOKUP($A143,'Round 3'!$A$7:$I$306,COLUMN('Round 3'!$G$7),FALSE())),0,VLOOKUP($A143,'Round 3'!$A$7:$I$306,COLUMN('Round 3'!$G$7),FALSE())))</f>
        <v/>
      </c>
      <c r="I143" s="134" t="str">
        <f aca="false">IF(ISBLANK($A143),"",IF(ISERROR(VLOOKUP($A143,'Round 1'!$A$7:$I$306,COLUMN('Round 1'!$F$7),FALSE())),0,VLOOKUP($A143,'Round 1'!$A$7:$I$306,COLUMN('Round 1'!$F$7),FALSE()))+IF(ISERROR(VLOOKUP($A143,'Round 2'!$A$7:$I$306,COLUMN('Round 2'!$F$7),FALSE())),0,VLOOKUP($A143,'Round 2'!$A$7:$I$306,COLUMN('Round 2'!$F$7),FALSE()))+IF(ISERROR(VLOOKUP($A143,'Round 3'!$A$7:$I$306,COLUMN('Round 3'!$F$7),FALSE())),0,VLOOKUP($A143,'Round 3'!$A$7:$I$306,COLUMN('Round 3'!$F$7),FALSE())))</f>
        <v/>
      </c>
      <c r="J143" s="135" t="str">
        <f aca="false">IF(ISBLANK($A143),"",IF(ISERROR(VLOOKUP($A143,'Round 1'!$A$7:$I$306,COLUMN('Round 1'!$H$7),FALSE())),0,VLOOKUP($A143,'Round 1'!$A$7:$I$306,COLUMN('Round 1'!$H$7),FALSE()))+IF(ISERROR(VLOOKUP($A143,'Round 2'!$A$7:$I$306,COLUMN('Round 2'!$H$7),FALSE())),0,VLOOKUP($A143,'Round 2'!$A$7:$I$306,COLUMN('Round 2'!$H$7),FALSE()))+IF(ISERROR(VLOOKUP($A143,'Round 3'!$A$7:$I$306,COLUMN('Round 3'!$H$7),FALSE())),0,VLOOKUP($A143,'Round 3'!$A$7:$I$306,COLUMN('Round 3'!$H$7),FALSE())))</f>
        <v/>
      </c>
      <c r="K143" s="134" t="str">
        <f aca="false">IF(ISBLANK(A143),"",RANK(P143,$P$7:$P$306))</f>
        <v/>
      </c>
      <c r="L143" s="136" t="str">
        <f aca="false">IF(ISBLANK($G143),IF($K143&gt;5,"",IF(AND(ISNA(MATCH(K143+1,$K$7:$K$306,0)),$K143&lt;$A$4),"TIE","")),"DQ")</f>
        <v/>
      </c>
      <c r="M143" s="137"/>
      <c r="N143" s="138" t="str">
        <f aca="false">IF(ISBLANK($G143),$R143,"DQ")</f>
        <v/>
      </c>
      <c r="O143" s="40" t="str">
        <f aca="false">IF(ISBLANK(A143),"",$H143*$O$6+$I143)</f>
        <v/>
      </c>
      <c r="P143" s="40" t="str">
        <f aca="false">IF(ISBLANK(A143),"",$O143*10*$P$6+$J143)</f>
        <v/>
      </c>
      <c r="Q143" s="40" t="n">
        <f aca="false">IF(ISBLANK($G143),IF(ISBLANK($A143),-10,$P143*$Q$6+IF($M143&gt;0,$Q$6-1-$M143,0)),-1)</f>
        <v>-10</v>
      </c>
      <c r="R143" s="40" t="str">
        <f aca="false">IF(ISBLANK($A143),"",RANK($Q143,$Q$7:$Q$306))</f>
        <v/>
      </c>
      <c r="S143" s="40" t="str">
        <f aca="false">IF(ISNA(MATCH($R143+1,$R$7:$R$306,0)),IF($R143=MAX($A$7:$A$306),$R143,-1),$R143)</f>
        <v/>
      </c>
      <c r="T143" s="40" t="n">
        <f aca="false">$A143</f>
        <v>0</v>
      </c>
      <c r="U143" s="138" t="str">
        <f aca="false">IF(N('Final Round'!$J$14)&gt;0,IF(ISBLANK($A143),"",IF($N143&gt;5,$N143,VLOOKUP($A143,'Final Round'!$A$14:$K$18,COLUMN('Final Round'!$J$1),FALSE()))),"")</f>
        <v/>
      </c>
      <c r="V143" s="40" t="str">
        <f aca="false">IF(ISNUMBER($U143),$U143,$R143)</f>
        <v/>
      </c>
      <c r="W143" s="40" t="str">
        <f aca="false">IF(ISBLANK($A143),"",($V$6-$V143)*$W$6+$W$6-$A143)</f>
        <v/>
      </c>
      <c r="X143" s="40" t="str">
        <f aca="false">IF(ISBLANK($A143),"",RANK($W143,$W$7:$W$306))</f>
        <v/>
      </c>
      <c r="Y143" s="40" t="n">
        <f aca="false">$A143</f>
        <v>0</v>
      </c>
      <c r="Z143" s="40" t="str">
        <f aca="false">IF($U143="",$N143,$U143)</f>
        <v/>
      </c>
      <c r="AA143" s="40" t="n">
        <f aca="false">IF($U143&lt;6,INDEX($AA$1:$AA$5,$Z143)*$Z$2,0)</f>
        <v>0</v>
      </c>
      <c r="AB143" s="139" t="str">
        <f aca="false">IF(ISBLANK($A143),"",5+4*(I143+IF(AA143=0,0,VLOOKUP($A143,'Final Round'!$A$14:$K$18,COLUMN('Final Round'!$G$1),FALSE())))+8*(H143+IF(AA143=0,0,IF(VLOOKUP($A143,'Final Round'!$A$14:$K$18,COLUMN('Final Round'!$J$1),FALSE())=1,1,0)))+$AA143)</f>
        <v/>
      </c>
    </row>
    <row r="144" customFormat="false" ht="12.75" hidden="false" customHeight="false" outlineLevel="0" collapsed="false">
      <c r="A144" s="140"/>
      <c r="B144" s="120"/>
      <c r="C144" s="120"/>
      <c r="D144" s="120"/>
      <c r="E144" s="121"/>
      <c r="F144" s="122" t="str">
        <f aca="false">IF(ISBLANK($A144),"",SUM(IF(ISNA(IF(VLOOKUP($A144,'Round 1'!$A$7:$J$306,COLUMN('Round 1'!$H$7),FALSE()),1,NA())),0,1),IF(ISNA(IF(VLOOKUP($A144,'Round 2'!$A$7:$J$306,COLUMN('Round 1'!$H$7),FALSE()),1,NA())),0,1),IF(ISNA(IF(VLOOKUP($A144,'Round 3'!$A$7:$J$306,COLUMN('Round 1'!$H$7),FALSE()),1,NA())),0,1),IF(ISNA(IF(VLOOKUP($A144,'Final Round'!$A$14:$K$18,1,FALSE()),1,NA())),0,1)))</f>
        <v/>
      </c>
      <c r="G144" s="123"/>
      <c r="H144" s="124" t="str">
        <f aca="false">IF(ISBLANK($A144),"",IF(ISERROR(VLOOKUP($A144,'Round 1'!$A$7:$I$306,COLUMN('Round 1'!$G$7),FALSE())),0,VLOOKUP($A144,'Round 1'!$A$7:$I$306,COLUMN('Round 1'!$G$7),FALSE()))+IF(ISERROR(VLOOKUP($A144,'Round 2'!$A$7:$I$306,COLUMN('Round 2'!$G$7),FALSE())),0,VLOOKUP($A144,'Round 2'!$A$7:$I$306,COLUMN('Round 2'!$G$7),FALSE()))+IF(ISERROR(VLOOKUP($A144,'Round 3'!$A$7:$I$306,COLUMN('Round 3'!$G$7),FALSE())),0,VLOOKUP($A144,'Round 3'!$A$7:$I$306,COLUMN('Round 3'!$G$7),FALSE())))</f>
        <v/>
      </c>
      <c r="I144" s="124" t="str">
        <f aca="false">IF(ISBLANK($A144),"",IF(ISERROR(VLOOKUP($A144,'Round 1'!$A$7:$I$306,COLUMN('Round 1'!$F$7),FALSE())),0,VLOOKUP($A144,'Round 1'!$A$7:$I$306,COLUMN('Round 1'!$F$7),FALSE()))+IF(ISERROR(VLOOKUP($A144,'Round 2'!$A$7:$I$306,COLUMN('Round 2'!$F$7),FALSE())),0,VLOOKUP($A144,'Round 2'!$A$7:$I$306,COLUMN('Round 2'!$F$7),FALSE()))+IF(ISERROR(VLOOKUP($A144,'Round 3'!$A$7:$I$306,COLUMN('Round 3'!$F$7),FALSE())),0,VLOOKUP($A144,'Round 3'!$A$7:$I$306,COLUMN('Round 3'!$F$7),FALSE())))</f>
        <v/>
      </c>
      <c r="J144" s="125" t="str">
        <f aca="false">IF(ISBLANK($A144),"",IF(ISERROR(VLOOKUP($A144,'Round 1'!$A$7:$I$306,COLUMN('Round 1'!$H$7),FALSE())),0,VLOOKUP($A144,'Round 1'!$A$7:$I$306,COLUMN('Round 1'!$H$7),FALSE()))+IF(ISERROR(VLOOKUP($A144,'Round 2'!$A$7:$I$306,COLUMN('Round 2'!$H$7),FALSE())),0,VLOOKUP($A144,'Round 2'!$A$7:$I$306,COLUMN('Round 2'!$H$7),FALSE()))+IF(ISERROR(VLOOKUP($A144,'Round 3'!$A$7:$I$306,COLUMN('Round 3'!$H$7),FALSE())),0,VLOOKUP($A144,'Round 3'!$A$7:$I$306,COLUMN('Round 3'!$H$7),FALSE())))</f>
        <v/>
      </c>
      <c r="K144" s="124" t="str">
        <f aca="false">IF(ISBLANK(A144),"",RANK(P144,$P$7:$P$306))</f>
        <v/>
      </c>
      <c r="L144" s="126" t="str">
        <f aca="false">IF(ISBLANK($G144),IF($K144&gt;5,"",IF(AND(ISNA(MATCH(K144+1,$K$7:$K$306,0)),$K144&lt;$A$4),"TIE","")),"DQ")</f>
        <v/>
      </c>
      <c r="M144" s="127"/>
      <c r="N144" s="128" t="str">
        <f aca="false">IF(ISBLANK($G144),$R144,"DQ")</f>
        <v/>
      </c>
      <c r="O144" s="40" t="str">
        <f aca="false">IF(ISBLANK(A144),"",$H144*$O$6+$I144)</f>
        <v/>
      </c>
      <c r="P144" s="40" t="str">
        <f aca="false">IF(ISBLANK(A144),"",$O144*10*$P$6+$J144)</f>
        <v/>
      </c>
      <c r="Q144" s="40" t="n">
        <f aca="false">IF(ISBLANK($G144),IF(ISBLANK($A144),-10,$P144*$Q$6+IF($M144&gt;0,$Q$6-1-$M144,0)),-1)</f>
        <v>-10</v>
      </c>
      <c r="R144" s="40" t="str">
        <f aca="false">IF(ISBLANK($A144),"",RANK($Q144,$Q$7:$Q$306))</f>
        <v/>
      </c>
      <c r="S144" s="40" t="str">
        <f aca="false">IF(ISNA(MATCH($R144+1,$R$7:$R$306,0)),IF($R144=MAX($A$7:$A$306),$R144,-1),$R144)</f>
        <v/>
      </c>
      <c r="T144" s="40" t="n">
        <f aca="false">$A144</f>
        <v>0</v>
      </c>
      <c r="U144" s="128" t="str">
        <f aca="false">IF(N('Final Round'!$J$14)&gt;0,IF(ISBLANK($A144),"",IF($N144&gt;5,$N144,VLOOKUP($A144,'Final Round'!$A$14:$K$18,COLUMN('Final Round'!$J$1),FALSE()))),"")</f>
        <v/>
      </c>
      <c r="V144" s="40" t="str">
        <f aca="false">IF(ISNUMBER($U144),$U144,$R144)</f>
        <v/>
      </c>
      <c r="W144" s="40" t="str">
        <f aca="false">IF(ISBLANK($A144),"",($V$6-$V144)*$W$6+$W$6-$A144)</f>
        <v/>
      </c>
      <c r="X144" s="40" t="str">
        <f aca="false">IF(ISBLANK($A144),"",RANK($W144,$W$7:$W$306))</f>
        <v/>
      </c>
      <c r="Y144" s="40" t="n">
        <f aca="false">$A144</f>
        <v>0</v>
      </c>
      <c r="Z144" s="40" t="str">
        <f aca="false">IF($U144="",$N144,$U144)</f>
        <v/>
      </c>
      <c r="AA144" s="40" t="n">
        <f aca="false">IF($U144&lt;6,INDEX($AA$1:$AA$5,$Z144)*$Z$2,0)</f>
        <v>0</v>
      </c>
      <c r="AB144" s="129" t="str">
        <f aca="false">IF(ISBLANK($A144),"",5+4*(I144+IF(AA144=0,0,VLOOKUP($A144,'Final Round'!$A$14:$K$18,COLUMN('Final Round'!$G$1),FALSE())))+8*(H144+IF(AA144=0,0,IF(VLOOKUP($A144,'Final Round'!$A$14:$K$18,COLUMN('Final Round'!$J$1),FALSE())=1,1,0)))+$AA144)</f>
        <v/>
      </c>
    </row>
    <row r="145" customFormat="false" ht="12.75" hidden="false" customHeight="false" outlineLevel="0" collapsed="false">
      <c r="A145" s="144"/>
      <c r="B145" s="130"/>
      <c r="C145" s="130"/>
      <c r="D145" s="130"/>
      <c r="E145" s="131"/>
      <c r="F145" s="132" t="str">
        <f aca="false">IF(ISBLANK($A145),"",SUM(IF(ISNA(IF(VLOOKUP($A145,'Round 1'!$A$7:$J$306,COLUMN('Round 1'!$H$7),FALSE()),1,NA())),0,1),IF(ISNA(IF(VLOOKUP($A145,'Round 2'!$A$7:$J$306,COLUMN('Round 1'!$H$7),FALSE()),1,NA())),0,1),IF(ISNA(IF(VLOOKUP($A145,'Round 3'!$A$7:$J$306,COLUMN('Round 1'!$H$7),FALSE()),1,NA())),0,1),IF(ISNA(IF(VLOOKUP($A145,'Final Round'!$A$14:$K$18,1,FALSE()),1,NA())),0,1)))</f>
        <v/>
      </c>
      <c r="G145" s="133"/>
      <c r="H145" s="134" t="str">
        <f aca="false">IF(ISBLANK($A145),"",IF(ISERROR(VLOOKUP($A145,'Round 1'!$A$7:$I$306,COLUMN('Round 1'!$G$7),FALSE())),0,VLOOKUP($A145,'Round 1'!$A$7:$I$306,COLUMN('Round 1'!$G$7),FALSE()))+IF(ISERROR(VLOOKUP($A145,'Round 2'!$A$7:$I$306,COLUMN('Round 2'!$G$7),FALSE())),0,VLOOKUP($A145,'Round 2'!$A$7:$I$306,COLUMN('Round 2'!$G$7),FALSE()))+IF(ISERROR(VLOOKUP($A145,'Round 3'!$A$7:$I$306,COLUMN('Round 3'!$G$7),FALSE())),0,VLOOKUP($A145,'Round 3'!$A$7:$I$306,COLUMN('Round 3'!$G$7),FALSE())))</f>
        <v/>
      </c>
      <c r="I145" s="134" t="str">
        <f aca="false">IF(ISBLANK($A145),"",IF(ISERROR(VLOOKUP($A145,'Round 1'!$A$7:$I$306,COLUMN('Round 1'!$F$7),FALSE())),0,VLOOKUP($A145,'Round 1'!$A$7:$I$306,COLUMN('Round 1'!$F$7),FALSE()))+IF(ISERROR(VLOOKUP($A145,'Round 2'!$A$7:$I$306,COLUMN('Round 2'!$F$7),FALSE())),0,VLOOKUP($A145,'Round 2'!$A$7:$I$306,COLUMN('Round 2'!$F$7),FALSE()))+IF(ISERROR(VLOOKUP($A145,'Round 3'!$A$7:$I$306,COLUMN('Round 3'!$F$7),FALSE())),0,VLOOKUP($A145,'Round 3'!$A$7:$I$306,COLUMN('Round 3'!$F$7),FALSE())))</f>
        <v/>
      </c>
      <c r="J145" s="135" t="str">
        <f aca="false">IF(ISBLANK($A145),"",IF(ISERROR(VLOOKUP($A145,'Round 1'!$A$7:$I$306,COLUMN('Round 1'!$H$7),FALSE())),0,VLOOKUP($A145,'Round 1'!$A$7:$I$306,COLUMN('Round 1'!$H$7),FALSE()))+IF(ISERROR(VLOOKUP($A145,'Round 2'!$A$7:$I$306,COLUMN('Round 2'!$H$7),FALSE())),0,VLOOKUP($A145,'Round 2'!$A$7:$I$306,COLUMN('Round 2'!$H$7),FALSE()))+IF(ISERROR(VLOOKUP($A145,'Round 3'!$A$7:$I$306,COLUMN('Round 3'!$H$7),FALSE())),0,VLOOKUP($A145,'Round 3'!$A$7:$I$306,COLUMN('Round 3'!$H$7),FALSE())))</f>
        <v/>
      </c>
      <c r="K145" s="134" t="str">
        <f aca="false">IF(ISBLANK(A145),"",RANK(P145,$P$7:$P$306))</f>
        <v/>
      </c>
      <c r="L145" s="136" t="str">
        <f aca="false">IF(ISBLANK($G145),IF($K145&gt;5,"",IF(AND(ISNA(MATCH(K145+1,$K$7:$K$306,0)),$K145&lt;$A$4),"TIE","")),"DQ")</f>
        <v/>
      </c>
      <c r="M145" s="137"/>
      <c r="N145" s="138" t="str">
        <f aca="false">IF(ISBLANK($G145),$R145,"DQ")</f>
        <v/>
      </c>
      <c r="O145" s="40" t="str">
        <f aca="false">IF(ISBLANK(A145),"",$H145*$O$6+$I145)</f>
        <v/>
      </c>
      <c r="P145" s="40" t="str">
        <f aca="false">IF(ISBLANK(A145),"",$O145*10*$P$6+$J145)</f>
        <v/>
      </c>
      <c r="Q145" s="40" t="n">
        <f aca="false">IF(ISBLANK($G145),IF(ISBLANK($A145),-10,$P145*$Q$6+IF($M145&gt;0,$Q$6-1-$M145,0)),-1)</f>
        <v>-10</v>
      </c>
      <c r="R145" s="40" t="str">
        <f aca="false">IF(ISBLANK($A145),"",RANK($Q145,$Q$7:$Q$306))</f>
        <v/>
      </c>
      <c r="S145" s="40" t="str">
        <f aca="false">IF(ISNA(MATCH($R145+1,$R$7:$R$306,0)),IF($R145=MAX($A$7:$A$306),$R145,-1),$R145)</f>
        <v/>
      </c>
      <c r="T145" s="40" t="n">
        <f aca="false">$A145</f>
        <v>0</v>
      </c>
      <c r="U145" s="138" t="str">
        <f aca="false">IF(N('Final Round'!$J$14)&gt;0,IF(ISBLANK($A145),"",IF($N145&gt;5,$N145,VLOOKUP($A145,'Final Round'!$A$14:$K$18,COLUMN('Final Round'!$J$1),FALSE()))),"")</f>
        <v/>
      </c>
      <c r="V145" s="40" t="str">
        <f aca="false">IF(ISNUMBER($U145),$U145,$R145)</f>
        <v/>
      </c>
      <c r="W145" s="40" t="str">
        <f aca="false">IF(ISBLANK($A145),"",($V$6-$V145)*$W$6+$W$6-$A145)</f>
        <v/>
      </c>
      <c r="X145" s="40" t="str">
        <f aca="false">IF(ISBLANK($A145),"",RANK($W145,$W$7:$W$306))</f>
        <v/>
      </c>
      <c r="Y145" s="40" t="n">
        <f aca="false">$A145</f>
        <v>0</v>
      </c>
      <c r="Z145" s="40" t="str">
        <f aca="false">IF($U145="",$N145,$U145)</f>
        <v/>
      </c>
      <c r="AA145" s="40" t="n">
        <f aca="false">IF($U145&lt;6,INDEX($AA$1:$AA$5,$Z145)*$Z$2,0)</f>
        <v>0</v>
      </c>
      <c r="AB145" s="139" t="str">
        <f aca="false">IF(ISBLANK($A145),"",5+4*(I145+IF(AA145=0,0,VLOOKUP($A145,'Final Round'!$A$14:$K$18,COLUMN('Final Round'!$G$1),FALSE())))+8*(H145+IF(AA145=0,0,IF(VLOOKUP($A145,'Final Round'!$A$14:$K$18,COLUMN('Final Round'!$J$1),FALSE())=1,1,0)))+$AA145)</f>
        <v/>
      </c>
    </row>
    <row r="146" customFormat="false" ht="12.75" hidden="false" customHeight="false" outlineLevel="0" collapsed="false">
      <c r="A146" s="140"/>
      <c r="B146" s="120"/>
      <c r="C146" s="120"/>
      <c r="D146" s="120"/>
      <c r="E146" s="121"/>
      <c r="F146" s="122" t="str">
        <f aca="false">IF(ISBLANK($A146),"",SUM(IF(ISNA(IF(VLOOKUP($A146,'Round 1'!$A$7:$J$306,COLUMN('Round 1'!$H$7),FALSE()),1,NA())),0,1),IF(ISNA(IF(VLOOKUP($A146,'Round 2'!$A$7:$J$306,COLUMN('Round 1'!$H$7),FALSE()),1,NA())),0,1),IF(ISNA(IF(VLOOKUP($A146,'Round 3'!$A$7:$J$306,COLUMN('Round 1'!$H$7),FALSE()),1,NA())),0,1),IF(ISNA(IF(VLOOKUP($A146,'Final Round'!$A$14:$K$18,1,FALSE()),1,NA())),0,1)))</f>
        <v/>
      </c>
      <c r="G146" s="123"/>
      <c r="H146" s="124" t="str">
        <f aca="false">IF(ISBLANK($A146),"",IF(ISERROR(VLOOKUP($A146,'Round 1'!$A$7:$I$306,COLUMN('Round 1'!$G$7),FALSE())),0,VLOOKUP($A146,'Round 1'!$A$7:$I$306,COLUMN('Round 1'!$G$7),FALSE()))+IF(ISERROR(VLOOKUP($A146,'Round 2'!$A$7:$I$306,COLUMN('Round 2'!$G$7),FALSE())),0,VLOOKUP($A146,'Round 2'!$A$7:$I$306,COLUMN('Round 2'!$G$7),FALSE()))+IF(ISERROR(VLOOKUP($A146,'Round 3'!$A$7:$I$306,COLUMN('Round 3'!$G$7),FALSE())),0,VLOOKUP($A146,'Round 3'!$A$7:$I$306,COLUMN('Round 3'!$G$7),FALSE())))</f>
        <v/>
      </c>
      <c r="I146" s="124" t="str">
        <f aca="false">IF(ISBLANK($A146),"",IF(ISERROR(VLOOKUP($A146,'Round 1'!$A$7:$I$306,COLUMN('Round 1'!$F$7),FALSE())),0,VLOOKUP($A146,'Round 1'!$A$7:$I$306,COLUMN('Round 1'!$F$7),FALSE()))+IF(ISERROR(VLOOKUP($A146,'Round 2'!$A$7:$I$306,COLUMN('Round 2'!$F$7),FALSE())),0,VLOOKUP($A146,'Round 2'!$A$7:$I$306,COLUMN('Round 2'!$F$7),FALSE()))+IF(ISERROR(VLOOKUP($A146,'Round 3'!$A$7:$I$306,COLUMN('Round 3'!$F$7),FALSE())),0,VLOOKUP($A146,'Round 3'!$A$7:$I$306,COLUMN('Round 3'!$F$7),FALSE())))</f>
        <v/>
      </c>
      <c r="J146" s="125" t="str">
        <f aca="false">IF(ISBLANK($A146),"",IF(ISERROR(VLOOKUP($A146,'Round 1'!$A$7:$I$306,COLUMN('Round 1'!$H$7),FALSE())),0,VLOOKUP($A146,'Round 1'!$A$7:$I$306,COLUMN('Round 1'!$H$7),FALSE()))+IF(ISERROR(VLOOKUP($A146,'Round 2'!$A$7:$I$306,COLUMN('Round 2'!$H$7),FALSE())),0,VLOOKUP($A146,'Round 2'!$A$7:$I$306,COLUMN('Round 2'!$H$7),FALSE()))+IF(ISERROR(VLOOKUP($A146,'Round 3'!$A$7:$I$306,COLUMN('Round 3'!$H$7),FALSE())),0,VLOOKUP($A146,'Round 3'!$A$7:$I$306,COLUMN('Round 3'!$H$7),FALSE())))</f>
        <v/>
      </c>
      <c r="K146" s="124" t="str">
        <f aca="false">IF(ISBLANK(A146),"",RANK(P146,$P$7:$P$306))</f>
        <v/>
      </c>
      <c r="L146" s="126" t="str">
        <f aca="false">IF(ISBLANK($G146),IF($K146&gt;5,"",IF(AND(ISNA(MATCH(K146+1,$K$7:$K$306,0)),$K146&lt;$A$4),"TIE","")),"DQ")</f>
        <v/>
      </c>
      <c r="M146" s="127"/>
      <c r="N146" s="128" t="str">
        <f aca="false">IF(ISBLANK($G146),$R146,"DQ")</f>
        <v/>
      </c>
      <c r="O146" s="40" t="str">
        <f aca="false">IF(ISBLANK(A146),"",$H146*$O$6+$I146)</f>
        <v/>
      </c>
      <c r="P146" s="40" t="str">
        <f aca="false">IF(ISBLANK(A146),"",$O146*10*$P$6+$J146)</f>
        <v/>
      </c>
      <c r="Q146" s="40" t="n">
        <f aca="false">IF(ISBLANK($G146),IF(ISBLANK($A146),-10,$P146*$Q$6+IF($M146&gt;0,$Q$6-1-$M146,0)),-1)</f>
        <v>-10</v>
      </c>
      <c r="R146" s="40" t="str">
        <f aca="false">IF(ISBLANK($A146),"",RANK($Q146,$Q$7:$Q$306))</f>
        <v/>
      </c>
      <c r="S146" s="40" t="str">
        <f aca="false">IF(ISNA(MATCH($R146+1,$R$7:$R$306,0)),IF($R146=MAX($A$7:$A$306),$R146,-1),$R146)</f>
        <v/>
      </c>
      <c r="T146" s="40" t="n">
        <f aca="false">$A146</f>
        <v>0</v>
      </c>
      <c r="U146" s="128" t="str">
        <f aca="false">IF(N('Final Round'!$J$14)&gt;0,IF(ISBLANK($A146),"",IF($N146&gt;5,$N146,VLOOKUP($A146,'Final Round'!$A$14:$K$18,COLUMN('Final Round'!$J$1),FALSE()))),"")</f>
        <v/>
      </c>
      <c r="V146" s="40" t="str">
        <f aca="false">IF(ISNUMBER($U146),$U146,$R146)</f>
        <v/>
      </c>
      <c r="W146" s="40" t="str">
        <f aca="false">IF(ISBLANK($A146),"",($V$6-$V146)*$W$6+$W$6-$A146)</f>
        <v/>
      </c>
      <c r="X146" s="40" t="str">
        <f aca="false">IF(ISBLANK($A146),"",RANK($W146,$W$7:$W$306))</f>
        <v/>
      </c>
      <c r="Y146" s="40" t="n">
        <f aca="false">$A146</f>
        <v>0</v>
      </c>
      <c r="Z146" s="40" t="str">
        <f aca="false">IF($U146="",$N146,$U146)</f>
        <v/>
      </c>
      <c r="AA146" s="40" t="n">
        <f aca="false">IF($U146&lt;6,INDEX($AA$1:$AA$5,$Z146)*$Z$2,0)</f>
        <v>0</v>
      </c>
      <c r="AB146" s="129" t="str">
        <f aca="false">IF(ISBLANK($A146),"",5+4*(I146+IF(AA146=0,0,VLOOKUP($A146,'Final Round'!$A$14:$K$18,COLUMN('Final Round'!$G$1),FALSE())))+8*(H146+IF(AA146=0,0,IF(VLOOKUP($A146,'Final Round'!$A$14:$K$18,COLUMN('Final Round'!$J$1),FALSE())=1,1,0)))+$AA146)</f>
        <v/>
      </c>
    </row>
    <row r="147" customFormat="false" ht="12.75" hidden="false" customHeight="false" outlineLevel="0" collapsed="false">
      <c r="A147" s="144"/>
      <c r="B147" s="130"/>
      <c r="C147" s="130"/>
      <c r="D147" s="130"/>
      <c r="E147" s="131"/>
      <c r="F147" s="132" t="str">
        <f aca="false">IF(ISBLANK($A147),"",SUM(IF(ISNA(IF(VLOOKUP($A147,'Round 1'!$A$7:$J$306,COLUMN('Round 1'!$H$7),FALSE()),1,NA())),0,1),IF(ISNA(IF(VLOOKUP($A147,'Round 2'!$A$7:$J$306,COLUMN('Round 1'!$H$7),FALSE()),1,NA())),0,1),IF(ISNA(IF(VLOOKUP($A147,'Round 3'!$A$7:$J$306,COLUMN('Round 1'!$H$7),FALSE()),1,NA())),0,1),IF(ISNA(IF(VLOOKUP($A147,'Final Round'!$A$14:$K$18,1,FALSE()),1,NA())),0,1)))</f>
        <v/>
      </c>
      <c r="G147" s="133"/>
      <c r="H147" s="134" t="str">
        <f aca="false">IF(ISBLANK($A147),"",IF(ISERROR(VLOOKUP($A147,'Round 1'!$A$7:$I$306,COLUMN('Round 1'!$G$7),FALSE())),0,VLOOKUP($A147,'Round 1'!$A$7:$I$306,COLUMN('Round 1'!$G$7),FALSE()))+IF(ISERROR(VLOOKUP($A147,'Round 2'!$A$7:$I$306,COLUMN('Round 2'!$G$7),FALSE())),0,VLOOKUP($A147,'Round 2'!$A$7:$I$306,COLUMN('Round 2'!$G$7),FALSE()))+IF(ISERROR(VLOOKUP($A147,'Round 3'!$A$7:$I$306,COLUMN('Round 3'!$G$7),FALSE())),0,VLOOKUP($A147,'Round 3'!$A$7:$I$306,COLUMN('Round 3'!$G$7),FALSE())))</f>
        <v/>
      </c>
      <c r="I147" s="134" t="str">
        <f aca="false">IF(ISBLANK($A147),"",IF(ISERROR(VLOOKUP($A147,'Round 1'!$A$7:$I$306,COLUMN('Round 1'!$F$7),FALSE())),0,VLOOKUP($A147,'Round 1'!$A$7:$I$306,COLUMN('Round 1'!$F$7),FALSE()))+IF(ISERROR(VLOOKUP($A147,'Round 2'!$A$7:$I$306,COLUMN('Round 2'!$F$7),FALSE())),0,VLOOKUP($A147,'Round 2'!$A$7:$I$306,COLUMN('Round 2'!$F$7),FALSE()))+IF(ISERROR(VLOOKUP($A147,'Round 3'!$A$7:$I$306,COLUMN('Round 3'!$F$7),FALSE())),0,VLOOKUP($A147,'Round 3'!$A$7:$I$306,COLUMN('Round 3'!$F$7),FALSE())))</f>
        <v/>
      </c>
      <c r="J147" s="135" t="str">
        <f aca="false">IF(ISBLANK($A147),"",IF(ISERROR(VLOOKUP($A147,'Round 1'!$A$7:$I$306,COLUMN('Round 1'!$H$7),FALSE())),0,VLOOKUP($A147,'Round 1'!$A$7:$I$306,COLUMN('Round 1'!$H$7),FALSE()))+IF(ISERROR(VLOOKUP($A147,'Round 2'!$A$7:$I$306,COLUMN('Round 2'!$H$7),FALSE())),0,VLOOKUP($A147,'Round 2'!$A$7:$I$306,COLUMN('Round 2'!$H$7),FALSE()))+IF(ISERROR(VLOOKUP($A147,'Round 3'!$A$7:$I$306,COLUMN('Round 3'!$H$7),FALSE())),0,VLOOKUP($A147,'Round 3'!$A$7:$I$306,COLUMN('Round 3'!$H$7),FALSE())))</f>
        <v/>
      </c>
      <c r="K147" s="134" t="str">
        <f aca="false">IF(ISBLANK(A147),"",RANK(P147,$P$7:$P$306))</f>
        <v/>
      </c>
      <c r="L147" s="136" t="str">
        <f aca="false">IF(ISBLANK($G147),IF($K147&gt;5,"",IF(AND(ISNA(MATCH(K147+1,$K$7:$K$306,0)),$K147&lt;$A$4),"TIE","")),"DQ")</f>
        <v/>
      </c>
      <c r="M147" s="137"/>
      <c r="N147" s="138" t="str">
        <f aca="false">IF(ISBLANK($G147),$R147,"DQ")</f>
        <v/>
      </c>
      <c r="O147" s="40" t="str">
        <f aca="false">IF(ISBLANK(A147),"",$H147*$O$6+$I147)</f>
        <v/>
      </c>
      <c r="P147" s="40" t="str">
        <f aca="false">IF(ISBLANK(A147),"",$O147*10*$P$6+$J147)</f>
        <v/>
      </c>
      <c r="Q147" s="40" t="n">
        <f aca="false">IF(ISBLANK($G147),IF(ISBLANK($A147),-10,$P147*$Q$6+IF($M147&gt;0,$Q$6-1-$M147,0)),-1)</f>
        <v>-10</v>
      </c>
      <c r="R147" s="40" t="str">
        <f aca="false">IF(ISBLANK($A147),"",RANK($Q147,$Q$7:$Q$306))</f>
        <v/>
      </c>
      <c r="S147" s="40" t="str">
        <f aca="false">IF(ISNA(MATCH($R147+1,$R$7:$R$306,0)),IF($R147=MAX($A$7:$A$306),$R147,-1),$R147)</f>
        <v/>
      </c>
      <c r="T147" s="40" t="n">
        <f aca="false">$A147</f>
        <v>0</v>
      </c>
      <c r="U147" s="138" t="str">
        <f aca="false">IF(N('Final Round'!$J$14)&gt;0,IF(ISBLANK($A147),"",IF($N147&gt;5,$N147,VLOOKUP($A147,'Final Round'!$A$14:$K$18,COLUMN('Final Round'!$J$1),FALSE()))),"")</f>
        <v/>
      </c>
      <c r="V147" s="40" t="str">
        <f aca="false">IF(ISNUMBER($U147),$U147,$R147)</f>
        <v/>
      </c>
      <c r="W147" s="40" t="str">
        <f aca="false">IF(ISBLANK($A147),"",($V$6-$V147)*$W$6+$W$6-$A147)</f>
        <v/>
      </c>
      <c r="X147" s="40" t="str">
        <f aca="false">IF(ISBLANK($A147),"",RANK($W147,$W$7:$W$306))</f>
        <v/>
      </c>
      <c r="Y147" s="40" t="n">
        <f aca="false">$A147</f>
        <v>0</v>
      </c>
      <c r="Z147" s="40" t="str">
        <f aca="false">IF($U147="",$N147,$U147)</f>
        <v/>
      </c>
      <c r="AA147" s="40" t="n">
        <f aca="false">IF($U147&lt;6,INDEX($AA$1:$AA$5,$Z147)*$Z$2,0)</f>
        <v>0</v>
      </c>
      <c r="AB147" s="139" t="str">
        <f aca="false">IF(ISBLANK($A147),"",5+4*(I147+IF(AA147=0,0,VLOOKUP($A147,'Final Round'!$A$14:$K$18,COLUMN('Final Round'!$G$1),FALSE())))+8*(H147+IF(AA147=0,0,IF(VLOOKUP($A147,'Final Round'!$A$14:$K$18,COLUMN('Final Round'!$J$1),FALSE())=1,1,0)))+$AA147)</f>
        <v/>
      </c>
    </row>
    <row r="148" customFormat="false" ht="12.75" hidden="false" customHeight="false" outlineLevel="0" collapsed="false">
      <c r="A148" s="140"/>
      <c r="B148" s="120"/>
      <c r="C148" s="120"/>
      <c r="D148" s="120"/>
      <c r="E148" s="121"/>
      <c r="F148" s="122" t="str">
        <f aca="false">IF(ISBLANK($A148),"",SUM(IF(ISNA(IF(VLOOKUP($A148,'Round 1'!$A$7:$J$306,COLUMN('Round 1'!$H$7),FALSE()),1,NA())),0,1),IF(ISNA(IF(VLOOKUP($A148,'Round 2'!$A$7:$J$306,COLUMN('Round 1'!$H$7),FALSE()),1,NA())),0,1),IF(ISNA(IF(VLOOKUP($A148,'Round 3'!$A$7:$J$306,COLUMN('Round 1'!$H$7),FALSE()),1,NA())),0,1),IF(ISNA(IF(VLOOKUP($A148,'Final Round'!$A$14:$K$18,1,FALSE()),1,NA())),0,1)))</f>
        <v/>
      </c>
      <c r="G148" s="123"/>
      <c r="H148" s="124" t="str">
        <f aca="false">IF(ISBLANK($A148),"",IF(ISERROR(VLOOKUP($A148,'Round 1'!$A$7:$I$306,COLUMN('Round 1'!$G$7),FALSE())),0,VLOOKUP($A148,'Round 1'!$A$7:$I$306,COLUMN('Round 1'!$G$7),FALSE()))+IF(ISERROR(VLOOKUP($A148,'Round 2'!$A$7:$I$306,COLUMN('Round 2'!$G$7),FALSE())),0,VLOOKUP($A148,'Round 2'!$A$7:$I$306,COLUMN('Round 2'!$G$7),FALSE()))+IF(ISERROR(VLOOKUP($A148,'Round 3'!$A$7:$I$306,COLUMN('Round 3'!$G$7),FALSE())),0,VLOOKUP($A148,'Round 3'!$A$7:$I$306,COLUMN('Round 3'!$G$7),FALSE())))</f>
        <v/>
      </c>
      <c r="I148" s="124" t="str">
        <f aca="false">IF(ISBLANK($A148),"",IF(ISERROR(VLOOKUP($A148,'Round 1'!$A$7:$I$306,COLUMN('Round 1'!$F$7),FALSE())),0,VLOOKUP($A148,'Round 1'!$A$7:$I$306,COLUMN('Round 1'!$F$7),FALSE()))+IF(ISERROR(VLOOKUP($A148,'Round 2'!$A$7:$I$306,COLUMN('Round 2'!$F$7),FALSE())),0,VLOOKUP($A148,'Round 2'!$A$7:$I$306,COLUMN('Round 2'!$F$7),FALSE()))+IF(ISERROR(VLOOKUP($A148,'Round 3'!$A$7:$I$306,COLUMN('Round 3'!$F$7),FALSE())),0,VLOOKUP($A148,'Round 3'!$A$7:$I$306,COLUMN('Round 3'!$F$7),FALSE())))</f>
        <v/>
      </c>
      <c r="J148" s="125" t="str">
        <f aca="false">IF(ISBLANK($A148),"",IF(ISERROR(VLOOKUP($A148,'Round 1'!$A$7:$I$306,COLUMN('Round 1'!$H$7),FALSE())),0,VLOOKUP($A148,'Round 1'!$A$7:$I$306,COLUMN('Round 1'!$H$7),FALSE()))+IF(ISERROR(VLOOKUP($A148,'Round 2'!$A$7:$I$306,COLUMN('Round 2'!$H$7),FALSE())),0,VLOOKUP($A148,'Round 2'!$A$7:$I$306,COLUMN('Round 2'!$H$7),FALSE()))+IF(ISERROR(VLOOKUP($A148,'Round 3'!$A$7:$I$306,COLUMN('Round 3'!$H$7),FALSE())),0,VLOOKUP($A148,'Round 3'!$A$7:$I$306,COLUMN('Round 3'!$H$7),FALSE())))</f>
        <v/>
      </c>
      <c r="K148" s="124" t="str">
        <f aca="false">IF(ISBLANK(A148),"",RANK(P148,$P$7:$P$306))</f>
        <v/>
      </c>
      <c r="L148" s="126" t="str">
        <f aca="false">IF(ISBLANK($G148),IF($K148&gt;5,"",IF(AND(ISNA(MATCH(K148+1,$K$7:$K$306,0)),$K148&lt;$A$4),"TIE","")),"DQ")</f>
        <v/>
      </c>
      <c r="M148" s="127"/>
      <c r="N148" s="128" t="str">
        <f aca="false">IF(ISBLANK($G148),$R148,"DQ")</f>
        <v/>
      </c>
      <c r="O148" s="40" t="str">
        <f aca="false">IF(ISBLANK(A148),"",$H148*$O$6+$I148)</f>
        <v/>
      </c>
      <c r="P148" s="40" t="str">
        <f aca="false">IF(ISBLANK(A148),"",$O148*10*$P$6+$J148)</f>
        <v/>
      </c>
      <c r="Q148" s="40" t="n">
        <f aca="false">IF(ISBLANK($G148),IF(ISBLANK($A148),-10,$P148*$Q$6+IF($M148&gt;0,$Q$6-1-$M148,0)),-1)</f>
        <v>-10</v>
      </c>
      <c r="R148" s="40" t="str">
        <f aca="false">IF(ISBLANK($A148),"",RANK($Q148,$Q$7:$Q$306))</f>
        <v/>
      </c>
      <c r="S148" s="40" t="str">
        <f aca="false">IF(ISNA(MATCH($R148+1,$R$7:$R$306,0)),IF($R148=MAX($A$7:$A$306),$R148,-1),$R148)</f>
        <v/>
      </c>
      <c r="T148" s="40" t="n">
        <f aca="false">$A148</f>
        <v>0</v>
      </c>
      <c r="U148" s="128" t="str">
        <f aca="false">IF(N('Final Round'!$J$14)&gt;0,IF(ISBLANK($A148),"",IF($N148&gt;5,$N148,VLOOKUP($A148,'Final Round'!$A$14:$K$18,COLUMN('Final Round'!$J$1),FALSE()))),"")</f>
        <v/>
      </c>
      <c r="V148" s="40" t="str">
        <f aca="false">IF(ISNUMBER($U148),$U148,$R148)</f>
        <v/>
      </c>
      <c r="W148" s="40" t="str">
        <f aca="false">IF(ISBLANK($A148),"",($V$6-$V148)*$W$6+$W$6-$A148)</f>
        <v/>
      </c>
      <c r="X148" s="40" t="str">
        <f aca="false">IF(ISBLANK($A148),"",RANK($W148,$W$7:$W$306))</f>
        <v/>
      </c>
      <c r="Y148" s="40" t="n">
        <f aca="false">$A148</f>
        <v>0</v>
      </c>
      <c r="Z148" s="40" t="str">
        <f aca="false">IF($U148="",$N148,$U148)</f>
        <v/>
      </c>
      <c r="AA148" s="40" t="n">
        <f aca="false">IF($U148&lt;6,INDEX($AA$1:$AA$5,$Z148)*$Z$2,0)</f>
        <v>0</v>
      </c>
      <c r="AB148" s="129" t="str">
        <f aca="false">IF(ISBLANK($A148),"",5+4*(I148+IF(AA148=0,0,VLOOKUP($A148,'Final Round'!$A$14:$K$18,COLUMN('Final Round'!$G$1),FALSE())))+8*(H148+IF(AA148=0,0,IF(VLOOKUP($A148,'Final Round'!$A$14:$K$18,COLUMN('Final Round'!$J$1),FALSE())=1,1,0)))+$AA148)</f>
        <v/>
      </c>
    </row>
    <row r="149" customFormat="false" ht="12.75" hidden="false" customHeight="false" outlineLevel="0" collapsed="false">
      <c r="A149" s="144"/>
      <c r="B149" s="130"/>
      <c r="C149" s="130"/>
      <c r="D149" s="130"/>
      <c r="E149" s="131"/>
      <c r="F149" s="132" t="str">
        <f aca="false">IF(ISBLANK($A149),"",SUM(IF(ISNA(IF(VLOOKUP($A149,'Round 1'!$A$7:$J$306,COLUMN('Round 1'!$H$7),FALSE()),1,NA())),0,1),IF(ISNA(IF(VLOOKUP($A149,'Round 2'!$A$7:$J$306,COLUMN('Round 1'!$H$7),FALSE()),1,NA())),0,1),IF(ISNA(IF(VLOOKUP($A149,'Round 3'!$A$7:$J$306,COLUMN('Round 1'!$H$7),FALSE()),1,NA())),0,1),IF(ISNA(IF(VLOOKUP($A149,'Final Round'!$A$14:$K$18,1,FALSE()),1,NA())),0,1)))</f>
        <v/>
      </c>
      <c r="G149" s="133"/>
      <c r="H149" s="134" t="str">
        <f aca="false">IF(ISBLANK($A149),"",IF(ISERROR(VLOOKUP($A149,'Round 1'!$A$7:$I$306,COLUMN('Round 1'!$G$7),FALSE())),0,VLOOKUP($A149,'Round 1'!$A$7:$I$306,COLUMN('Round 1'!$G$7),FALSE()))+IF(ISERROR(VLOOKUP($A149,'Round 2'!$A$7:$I$306,COLUMN('Round 2'!$G$7),FALSE())),0,VLOOKUP($A149,'Round 2'!$A$7:$I$306,COLUMN('Round 2'!$G$7),FALSE()))+IF(ISERROR(VLOOKUP($A149,'Round 3'!$A$7:$I$306,COLUMN('Round 3'!$G$7),FALSE())),0,VLOOKUP($A149,'Round 3'!$A$7:$I$306,COLUMN('Round 3'!$G$7),FALSE())))</f>
        <v/>
      </c>
      <c r="I149" s="134" t="str">
        <f aca="false">IF(ISBLANK($A149),"",IF(ISERROR(VLOOKUP($A149,'Round 1'!$A$7:$I$306,COLUMN('Round 1'!$F$7),FALSE())),0,VLOOKUP($A149,'Round 1'!$A$7:$I$306,COLUMN('Round 1'!$F$7),FALSE()))+IF(ISERROR(VLOOKUP($A149,'Round 2'!$A$7:$I$306,COLUMN('Round 2'!$F$7),FALSE())),0,VLOOKUP($A149,'Round 2'!$A$7:$I$306,COLUMN('Round 2'!$F$7),FALSE()))+IF(ISERROR(VLOOKUP($A149,'Round 3'!$A$7:$I$306,COLUMN('Round 3'!$F$7),FALSE())),0,VLOOKUP($A149,'Round 3'!$A$7:$I$306,COLUMN('Round 3'!$F$7),FALSE())))</f>
        <v/>
      </c>
      <c r="J149" s="135" t="str">
        <f aca="false">IF(ISBLANK($A149),"",IF(ISERROR(VLOOKUP($A149,'Round 1'!$A$7:$I$306,COLUMN('Round 1'!$H$7),FALSE())),0,VLOOKUP($A149,'Round 1'!$A$7:$I$306,COLUMN('Round 1'!$H$7),FALSE()))+IF(ISERROR(VLOOKUP($A149,'Round 2'!$A$7:$I$306,COLUMN('Round 2'!$H$7),FALSE())),0,VLOOKUP($A149,'Round 2'!$A$7:$I$306,COLUMN('Round 2'!$H$7),FALSE()))+IF(ISERROR(VLOOKUP($A149,'Round 3'!$A$7:$I$306,COLUMN('Round 3'!$H$7),FALSE())),0,VLOOKUP($A149,'Round 3'!$A$7:$I$306,COLUMN('Round 3'!$H$7),FALSE())))</f>
        <v/>
      </c>
      <c r="K149" s="134" t="str">
        <f aca="false">IF(ISBLANK(A149),"",RANK(P149,$P$7:$P$306))</f>
        <v/>
      </c>
      <c r="L149" s="136" t="str">
        <f aca="false">IF(ISBLANK($G149),IF($K149&gt;5,"",IF(AND(ISNA(MATCH(K149+1,$K$7:$K$306,0)),$K149&lt;$A$4),"TIE","")),"DQ")</f>
        <v/>
      </c>
      <c r="M149" s="137"/>
      <c r="N149" s="138" t="str">
        <f aca="false">IF(ISBLANK($G149),$R149,"DQ")</f>
        <v/>
      </c>
      <c r="O149" s="40" t="str">
        <f aca="false">IF(ISBLANK(A149),"",$H149*$O$6+$I149)</f>
        <v/>
      </c>
      <c r="P149" s="40" t="str">
        <f aca="false">IF(ISBLANK(A149),"",$O149*10*$P$6+$J149)</f>
        <v/>
      </c>
      <c r="Q149" s="40" t="n">
        <f aca="false">IF(ISBLANK($G149),IF(ISBLANK($A149),-10,$P149*$Q$6+IF($M149&gt;0,$Q$6-1-$M149,0)),-1)</f>
        <v>-10</v>
      </c>
      <c r="R149" s="40" t="str">
        <f aca="false">IF(ISBLANK($A149),"",RANK($Q149,$Q$7:$Q$306))</f>
        <v/>
      </c>
      <c r="S149" s="40" t="str">
        <f aca="false">IF(ISNA(MATCH($R149+1,$R$7:$R$306,0)),IF($R149=MAX($A$7:$A$306),$R149,-1),$R149)</f>
        <v/>
      </c>
      <c r="T149" s="40" t="n">
        <f aca="false">$A149</f>
        <v>0</v>
      </c>
      <c r="U149" s="138" t="str">
        <f aca="false">IF(N('Final Round'!$J$14)&gt;0,IF(ISBLANK($A149),"",IF($N149&gt;5,$N149,VLOOKUP($A149,'Final Round'!$A$14:$K$18,COLUMN('Final Round'!$J$1),FALSE()))),"")</f>
        <v/>
      </c>
      <c r="V149" s="40" t="str">
        <f aca="false">IF(ISNUMBER($U149),$U149,$R149)</f>
        <v/>
      </c>
      <c r="W149" s="40" t="str">
        <f aca="false">IF(ISBLANK($A149),"",($V$6-$V149)*$W$6+$W$6-$A149)</f>
        <v/>
      </c>
      <c r="X149" s="40" t="str">
        <f aca="false">IF(ISBLANK($A149),"",RANK($W149,$W$7:$W$306))</f>
        <v/>
      </c>
      <c r="Y149" s="40" t="n">
        <f aca="false">$A149</f>
        <v>0</v>
      </c>
      <c r="Z149" s="40" t="str">
        <f aca="false">IF($U149="",$N149,$U149)</f>
        <v/>
      </c>
      <c r="AA149" s="40" t="n">
        <f aca="false">IF($U149&lt;6,INDEX($AA$1:$AA$5,$Z149)*$Z$2,0)</f>
        <v>0</v>
      </c>
      <c r="AB149" s="139" t="str">
        <f aca="false">IF(ISBLANK($A149),"",5+4*(I149+IF(AA149=0,0,VLOOKUP($A149,'Final Round'!$A$14:$K$18,COLUMN('Final Round'!$G$1),FALSE())))+8*(H149+IF(AA149=0,0,IF(VLOOKUP($A149,'Final Round'!$A$14:$K$18,COLUMN('Final Round'!$J$1),FALSE())=1,1,0)))+$AA149)</f>
        <v/>
      </c>
    </row>
    <row r="150" customFormat="false" ht="12.75" hidden="false" customHeight="false" outlineLevel="0" collapsed="false">
      <c r="A150" s="140"/>
      <c r="B150" s="120"/>
      <c r="C150" s="120"/>
      <c r="D150" s="120"/>
      <c r="E150" s="121"/>
      <c r="F150" s="122" t="str">
        <f aca="false">IF(ISBLANK($A150),"",SUM(IF(ISNA(IF(VLOOKUP($A150,'Round 1'!$A$7:$J$306,COLUMN('Round 1'!$H$7),FALSE()),1,NA())),0,1),IF(ISNA(IF(VLOOKUP($A150,'Round 2'!$A$7:$J$306,COLUMN('Round 1'!$H$7),FALSE()),1,NA())),0,1),IF(ISNA(IF(VLOOKUP($A150,'Round 3'!$A$7:$J$306,COLUMN('Round 1'!$H$7),FALSE()),1,NA())),0,1),IF(ISNA(IF(VLOOKUP($A150,'Final Round'!$A$14:$K$18,1,FALSE()),1,NA())),0,1)))</f>
        <v/>
      </c>
      <c r="G150" s="123"/>
      <c r="H150" s="124" t="str">
        <f aca="false">IF(ISBLANK($A150),"",IF(ISERROR(VLOOKUP($A150,'Round 1'!$A$7:$I$306,COLUMN('Round 1'!$G$7),FALSE())),0,VLOOKUP($A150,'Round 1'!$A$7:$I$306,COLUMN('Round 1'!$G$7),FALSE()))+IF(ISERROR(VLOOKUP($A150,'Round 2'!$A$7:$I$306,COLUMN('Round 2'!$G$7),FALSE())),0,VLOOKUP($A150,'Round 2'!$A$7:$I$306,COLUMN('Round 2'!$G$7),FALSE()))+IF(ISERROR(VLOOKUP($A150,'Round 3'!$A$7:$I$306,COLUMN('Round 3'!$G$7),FALSE())),0,VLOOKUP($A150,'Round 3'!$A$7:$I$306,COLUMN('Round 3'!$G$7),FALSE())))</f>
        <v/>
      </c>
      <c r="I150" s="124" t="str">
        <f aca="false">IF(ISBLANK($A150),"",IF(ISERROR(VLOOKUP($A150,'Round 1'!$A$7:$I$306,COLUMN('Round 1'!$F$7),FALSE())),0,VLOOKUP($A150,'Round 1'!$A$7:$I$306,COLUMN('Round 1'!$F$7),FALSE()))+IF(ISERROR(VLOOKUP($A150,'Round 2'!$A$7:$I$306,COLUMN('Round 2'!$F$7),FALSE())),0,VLOOKUP($A150,'Round 2'!$A$7:$I$306,COLUMN('Round 2'!$F$7),FALSE()))+IF(ISERROR(VLOOKUP($A150,'Round 3'!$A$7:$I$306,COLUMN('Round 3'!$F$7),FALSE())),0,VLOOKUP($A150,'Round 3'!$A$7:$I$306,COLUMN('Round 3'!$F$7),FALSE())))</f>
        <v/>
      </c>
      <c r="J150" s="125" t="str">
        <f aca="false">IF(ISBLANK($A150),"",IF(ISERROR(VLOOKUP($A150,'Round 1'!$A$7:$I$306,COLUMN('Round 1'!$H$7),FALSE())),0,VLOOKUP($A150,'Round 1'!$A$7:$I$306,COLUMN('Round 1'!$H$7),FALSE()))+IF(ISERROR(VLOOKUP($A150,'Round 2'!$A$7:$I$306,COLUMN('Round 2'!$H$7),FALSE())),0,VLOOKUP($A150,'Round 2'!$A$7:$I$306,COLUMN('Round 2'!$H$7),FALSE()))+IF(ISERROR(VLOOKUP($A150,'Round 3'!$A$7:$I$306,COLUMN('Round 3'!$H$7),FALSE())),0,VLOOKUP($A150,'Round 3'!$A$7:$I$306,COLUMN('Round 3'!$H$7),FALSE())))</f>
        <v/>
      </c>
      <c r="K150" s="124" t="str">
        <f aca="false">IF(ISBLANK(A150),"",RANK(P150,$P$7:$P$306))</f>
        <v/>
      </c>
      <c r="L150" s="126" t="str">
        <f aca="false">IF(ISBLANK($G150),IF($K150&gt;5,"",IF(AND(ISNA(MATCH(K150+1,$K$7:$K$306,0)),$K150&lt;$A$4),"TIE","")),"DQ")</f>
        <v/>
      </c>
      <c r="M150" s="127"/>
      <c r="N150" s="128" t="str">
        <f aca="false">IF(ISBLANK($G150),$R150,"DQ")</f>
        <v/>
      </c>
      <c r="O150" s="40" t="str">
        <f aca="false">IF(ISBLANK(A150),"",$H150*$O$6+$I150)</f>
        <v/>
      </c>
      <c r="P150" s="40" t="str">
        <f aca="false">IF(ISBLANK(A150),"",$O150*10*$P$6+$J150)</f>
        <v/>
      </c>
      <c r="Q150" s="40" t="n">
        <f aca="false">IF(ISBLANK($G150),IF(ISBLANK($A150),-10,$P150*$Q$6+IF($M150&gt;0,$Q$6-1-$M150,0)),-1)</f>
        <v>-10</v>
      </c>
      <c r="R150" s="40" t="str">
        <f aca="false">IF(ISBLANK($A150),"",RANK($Q150,$Q$7:$Q$306))</f>
        <v/>
      </c>
      <c r="S150" s="40" t="str">
        <f aca="false">IF(ISNA(MATCH($R150+1,$R$7:$R$306,0)),IF($R150=MAX($A$7:$A$306),$R150,-1),$R150)</f>
        <v/>
      </c>
      <c r="T150" s="40" t="n">
        <f aca="false">$A150</f>
        <v>0</v>
      </c>
      <c r="U150" s="128" t="str">
        <f aca="false">IF(N('Final Round'!$J$14)&gt;0,IF(ISBLANK($A150),"",IF($N150&gt;5,$N150,VLOOKUP($A150,'Final Round'!$A$14:$K$18,COLUMN('Final Round'!$J$1),FALSE()))),"")</f>
        <v/>
      </c>
      <c r="V150" s="40" t="str">
        <f aca="false">IF(ISNUMBER($U150),$U150,$R150)</f>
        <v/>
      </c>
      <c r="W150" s="40" t="str">
        <f aca="false">IF(ISBLANK($A150),"",($V$6-$V150)*$W$6+$W$6-$A150)</f>
        <v/>
      </c>
      <c r="X150" s="40" t="str">
        <f aca="false">IF(ISBLANK($A150),"",RANK($W150,$W$7:$W$306))</f>
        <v/>
      </c>
      <c r="Y150" s="40" t="n">
        <f aca="false">$A150</f>
        <v>0</v>
      </c>
      <c r="Z150" s="40" t="str">
        <f aca="false">IF($U150="",$N150,$U150)</f>
        <v/>
      </c>
      <c r="AA150" s="40" t="n">
        <f aca="false">IF($U150&lt;6,INDEX($AA$1:$AA$5,$Z150)*$Z$2,0)</f>
        <v>0</v>
      </c>
      <c r="AB150" s="129" t="str">
        <f aca="false">IF(ISBLANK($A150),"",5+4*(I150+IF(AA150=0,0,VLOOKUP($A150,'Final Round'!$A$14:$K$18,COLUMN('Final Round'!$G$1),FALSE())))+8*(H150+IF(AA150=0,0,IF(VLOOKUP($A150,'Final Round'!$A$14:$K$18,COLUMN('Final Round'!$J$1),FALSE())=1,1,0)))+$AA150)</f>
        <v/>
      </c>
    </row>
    <row r="151" customFormat="false" ht="12.75" hidden="false" customHeight="false" outlineLevel="0" collapsed="false">
      <c r="A151" s="144"/>
      <c r="B151" s="130"/>
      <c r="C151" s="130"/>
      <c r="D151" s="130"/>
      <c r="E151" s="131"/>
      <c r="F151" s="132" t="str">
        <f aca="false">IF(ISBLANK($A151),"",SUM(IF(ISNA(IF(VLOOKUP($A151,'Round 1'!$A$7:$J$306,COLUMN('Round 1'!$H$7),FALSE()),1,NA())),0,1),IF(ISNA(IF(VLOOKUP($A151,'Round 2'!$A$7:$J$306,COLUMN('Round 1'!$H$7),FALSE()),1,NA())),0,1),IF(ISNA(IF(VLOOKUP($A151,'Round 3'!$A$7:$J$306,COLUMN('Round 1'!$H$7),FALSE()),1,NA())),0,1),IF(ISNA(IF(VLOOKUP($A151,'Final Round'!$A$14:$K$18,1,FALSE()),1,NA())),0,1)))</f>
        <v/>
      </c>
      <c r="G151" s="133"/>
      <c r="H151" s="134" t="str">
        <f aca="false">IF(ISBLANK($A151),"",IF(ISERROR(VLOOKUP($A151,'Round 1'!$A$7:$I$306,COLUMN('Round 1'!$G$7),FALSE())),0,VLOOKUP($A151,'Round 1'!$A$7:$I$306,COLUMN('Round 1'!$G$7),FALSE()))+IF(ISERROR(VLOOKUP($A151,'Round 2'!$A$7:$I$306,COLUMN('Round 2'!$G$7),FALSE())),0,VLOOKUP($A151,'Round 2'!$A$7:$I$306,COLUMN('Round 2'!$G$7),FALSE()))+IF(ISERROR(VLOOKUP($A151,'Round 3'!$A$7:$I$306,COLUMN('Round 3'!$G$7),FALSE())),0,VLOOKUP($A151,'Round 3'!$A$7:$I$306,COLUMN('Round 3'!$G$7),FALSE())))</f>
        <v/>
      </c>
      <c r="I151" s="134" t="str">
        <f aca="false">IF(ISBLANK($A151),"",IF(ISERROR(VLOOKUP($A151,'Round 1'!$A$7:$I$306,COLUMN('Round 1'!$F$7),FALSE())),0,VLOOKUP($A151,'Round 1'!$A$7:$I$306,COLUMN('Round 1'!$F$7),FALSE()))+IF(ISERROR(VLOOKUP($A151,'Round 2'!$A$7:$I$306,COLUMN('Round 2'!$F$7),FALSE())),0,VLOOKUP($A151,'Round 2'!$A$7:$I$306,COLUMN('Round 2'!$F$7),FALSE()))+IF(ISERROR(VLOOKUP($A151,'Round 3'!$A$7:$I$306,COLUMN('Round 3'!$F$7),FALSE())),0,VLOOKUP($A151,'Round 3'!$A$7:$I$306,COLUMN('Round 3'!$F$7),FALSE())))</f>
        <v/>
      </c>
      <c r="J151" s="135" t="str">
        <f aca="false">IF(ISBLANK($A151),"",IF(ISERROR(VLOOKUP($A151,'Round 1'!$A$7:$I$306,COLUMN('Round 1'!$H$7),FALSE())),0,VLOOKUP($A151,'Round 1'!$A$7:$I$306,COLUMN('Round 1'!$H$7),FALSE()))+IF(ISERROR(VLOOKUP($A151,'Round 2'!$A$7:$I$306,COLUMN('Round 2'!$H$7),FALSE())),0,VLOOKUP($A151,'Round 2'!$A$7:$I$306,COLUMN('Round 2'!$H$7),FALSE()))+IF(ISERROR(VLOOKUP($A151,'Round 3'!$A$7:$I$306,COLUMN('Round 3'!$H$7),FALSE())),0,VLOOKUP($A151,'Round 3'!$A$7:$I$306,COLUMN('Round 3'!$H$7),FALSE())))</f>
        <v/>
      </c>
      <c r="K151" s="134" t="str">
        <f aca="false">IF(ISBLANK(A151),"",RANK(P151,$P$7:$P$306))</f>
        <v/>
      </c>
      <c r="L151" s="136" t="str">
        <f aca="false">IF(ISBLANK($G151),IF($K151&gt;5,"",IF(AND(ISNA(MATCH(K151+1,$K$7:$K$306,0)),$K151&lt;$A$4),"TIE","")),"DQ")</f>
        <v/>
      </c>
      <c r="M151" s="137"/>
      <c r="N151" s="138" t="str">
        <f aca="false">IF(ISBLANK($G151),$R151,"DQ")</f>
        <v/>
      </c>
      <c r="O151" s="40" t="str">
        <f aca="false">IF(ISBLANK(A151),"",$H151*$O$6+$I151)</f>
        <v/>
      </c>
      <c r="P151" s="40" t="str">
        <f aca="false">IF(ISBLANK(A151),"",$O151*10*$P$6+$J151)</f>
        <v/>
      </c>
      <c r="Q151" s="40" t="n">
        <f aca="false">IF(ISBLANK($G151),IF(ISBLANK($A151),-10,$P151*$Q$6+IF($M151&gt;0,$Q$6-1-$M151,0)),-1)</f>
        <v>-10</v>
      </c>
      <c r="R151" s="40" t="str">
        <f aca="false">IF(ISBLANK($A151),"",RANK($Q151,$Q$7:$Q$306))</f>
        <v/>
      </c>
      <c r="S151" s="40" t="str">
        <f aca="false">IF(ISNA(MATCH($R151+1,$R$7:$R$306,0)),IF($R151=MAX($A$7:$A$306),$R151,-1),$R151)</f>
        <v/>
      </c>
      <c r="T151" s="40" t="n">
        <f aca="false">$A151</f>
        <v>0</v>
      </c>
      <c r="U151" s="138" t="str">
        <f aca="false">IF(N('Final Round'!$J$14)&gt;0,IF(ISBLANK($A151),"",IF($N151&gt;5,$N151,VLOOKUP($A151,'Final Round'!$A$14:$K$18,COLUMN('Final Round'!$J$1),FALSE()))),"")</f>
        <v/>
      </c>
      <c r="V151" s="40" t="str">
        <f aca="false">IF(ISNUMBER($U151),$U151,$R151)</f>
        <v/>
      </c>
      <c r="W151" s="40" t="str">
        <f aca="false">IF(ISBLANK($A151),"",($V$6-$V151)*$W$6+$W$6-$A151)</f>
        <v/>
      </c>
      <c r="X151" s="40" t="str">
        <f aca="false">IF(ISBLANK($A151),"",RANK($W151,$W$7:$W$306))</f>
        <v/>
      </c>
      <c r="Y151" s="40" t="n">
        <f aca="false">$A151</f>
        <v>0</v>
      </c>
      <c r="Z151" s="40" t="str">
        <f aca="false">IF($U151="",$N151,$U151)</f>
        <v/>
      </c>
      <c r="AA151" s="40" t="n">
        <f aca="false">IF($U151&lt;6,INDEX($AA$1:$AA$5,$Z151)*$Z$2,0)</f>
        <v>0</v>
      </c>
      <c r="AB151" s="139" t="str">
        <f aca="false">IF(ISBLANK($A151),"",5+4*(I151+IF(AA151=0,0,VLOOKUP($A151,'Final Round'!$A$14:$K$18,COLUMN('Final Round'!$G$1),FALSE())))+8*(H151+IF(AA151=0,0,IF(VLOOKUP($A151,'Final Round'!$A$14:$K$18,COLUMN('Final Round'!$J$1),FALSE())=1,1,0)))+$AA151)</f>
        <v/>
      </c>
    </row>
    <row r="152" customFormat="false" ht="12.75" hidden="false" customHeight="false" outlineLevel="0" collapsed="false">
      <c r="A152" s="140"/>
      <c r="B152" s="120"/>
      <c r="C152" s="120"/>
      <c r="D152" s="120"/>
      <c r="E152" s="121"/>
      <c r="F152" s="122" t="str">
        <f aca="false">IF(ISBLANK($A152),"",SUM(IF(ISNA(IF(VLOOKUP($A152,'Round 1'!$A$7:$J$306,COLUMN('Round 1'!$H$7),FALSE()),1,NA())),0,1),IF(ISNA(IF(VLOOKUP($A152,'Round 2'!$A$7:$J$306,COLUMN('Round 1'!$H$7),FALSE()),1,NA())),0,1),IF(ISNA(IF(VLOOKUP($A152,'Round 3'!$A$7:$J$306,COLUMN('Round 1'!$H$7),FALSE()),1,NA())),0,1),IF(ISNA(IF(VLOOKUP($A152,'Final Round'!$A$14:$K$18,1,FALSE()),1,NA())),0,1)))</f>
        <v/>
      </c>
      <c r="G152" s="123"/>
      <c r="H152" s="124" t="str">
        <f aca="false">IF(ISBLANK($A152),"",IF(ISERROR(VLOOKUP($A152,'Round 1'!$A$7:$I$306,COLUMN('Round 1'!$G$7),FALSE())),0,VLOOKUP($A152,'Round 1'!$A$7:$I$306,COLUMN('Round 1'!$G$7),FALSE()))+IF(ISERROR(VLOOKUP($A152,'Round 2'!$A$7:$I$306,COLUMN('Round 2'!$G$7),FALSE())),0,VLOOKUP($A152,'Round 2'!$A$7:$I$306,COLUMN('Round 2'!$G$7),FALSE()))+IF(ISERROR(VLOOKUP($A152,'Round 3'!$A$7:$I$306,COLUMN('Round 3'!$G$7),FALSE())),0,VLOOKUP($A152,'Round 3'!$A$7:$I$306,COLUMN('Round 3'!$G$7),FALSE())))</f>
        <v/>
      </c>
      <c r="I152" s="124" t="str">
        <f aca="false">IF(ISBLANK($A152),"",IF(ISERROR(VLOOKUP($A152,'Round 1'!$A$7:$I$306,COLUMN('Round 1'!$F$7),FALSE())),0,VLOOKUP($A152,'Round 1'!$A$7:$I$306,COLUMN('Round 1'!$F$7),FALSE()))+IF(ISERROR(VLOOKUP($A152,'Round 2'!$A$7:$I$306,COLUMN('Round 2'!$F$7),FALSE())),0,VLOOKUP($A152,'Round 2'!$A$7:$I$306,COLUMN('Round 2'!$F$7),FALSE()))+IF(ISERROR(VLOOKUP($A152,'Round 3'!$A$7:$I$306,COLUMN('Round 3'!$F$7),FALSE())),0,VLOOKUP($A152,'Round 3'!$A$7:$I$306,COLUMN('Round 3'!$F$7),FALSE())))</f>
        <v/>
      </c>
      <c r="J152" s="125" t="str">
        <f aca="false">IF(ISBLANK($A152),"",IF(ISERROR(VLOOKUP($A152,'Round 1'!$A$7:$I$306,COLUMN('Round 1'!$H$7),FALSE())),0,VLOOKUP($A152,'Round 1'!$A$7:$I$306,COLUMN('Round 1'!$H$7),FALSE()))+IF(ISERROR(VLOOKUP($A152,'Round 2'!$A$7:$I$306,COLUMN('Round 2'!$H$7),FALSE())),0,VLOOKUP($A152,'Round 2'!$A$7:$I$306,COLUMN('Round 2'!$H$7),FALSE()))+IF(ISERROR(VLOOKUP($A152,'Round 3'!$A$7:$I$306,COLUMN('Round 3'!$H$7),FALSE())),0,VLOOKUP($A152,'Round 3'!$A$7:$I$306,COLUMN('Round 3'!$H$7),FALSE())))</f>
        <v/>
      </c>
      <c r="K152" s="124" t="str">
        <f aca="false">IF(ISBLANK(A152),"",RANK(P152,$P$7:$P$306))</f>
        <v/>
      </c>
      <c r="L152" s="126" t="str">
        <f aca="false">IF(ISBLANK($G152),IF($K152&gt;5,"",IF(AND(ISNA(MATCH(K152+1,$K$7:$K$306,0)),$K152&lt;$A$4),"TIE","")),"DQ")</f>
        <v/>
      </c>
      <c r="M152" s="127"/>
      <c r="N152" s="128" t="str">
        <f aca="false">IF(ISBLANK($G152),$R152,"DQ")</f>
        <v/>
      </c>
      <c r="O152" s="40" t="str">
        <f aca="false">IF(ISBLANK(A152),"",$H152*$O$6+$I152)</f>
        <v/>
      </c>
      <c r="P152" s="40" t="str">
        <f aca="false">IF(ISBLANK(A152),"",$O152*10*$P$6+$J152)</f>
        <v/>
      </c>
      <c r="Q152" s="40" t="n">
        <f aca="false">IF(ISBLANK($G152),IF(ISBLANK($A152),-10,$P152*$Q$6+IF($M152&gt;0,$Q$6-1-$M152,0)),-1)</f>
        <v>-10</v>
      </c>
      <c r="R152" s="40" t="str">
        <f aca="false">IF(ISBLANK($A152),"",RANK($Q152,$Q$7:$Q$306))</f>
        <v/>
      </c>
      <c r="S152" s="40" t="str">
        <f aca="false">IF(ISNA(MATCH($R152+1,$R$7:$R$306,0)),IF($R152=MAX($A$7:$A$306),$R152,-1),$R152)</f>
        <v/>
      </c>
      <c r="T152" s="40" t="n">
        <f aca="false">$A152</f>
        <v>0</v>
      </c>
      <c r="U152" s="128" t="str">
        <f aca="false">IF(N('Final Round'!$J$14)&gt;0,IF(ISBLANK($A152),"",IF($N152&gt;5,$N152,VLOOKUP($A152,'Final Round'!$A$14:$K$18,COLUMN('Final Round'!$J$1),FALSE()))),"")</f>
        <v/>
      </c>
      <c r="V152" s="40" t="str">
        <f aca="false">IF(ISNUMBER($U152),$U152,$R152)</f>
        <v/>
      </c>
      <c r="W152" s="40" t="str">
        <f aca="false">IF(ISBLANK($A152),"",($V$6-$V152)*$W$6+$W$6-$A152)</f>
        <v/>
      </c>
      <c r="X152" s="40" t="str">
        <f aca="false">IF(ISBLANK($A152),"",RANK($W152,$W$7:$W$306))</f>
        <v/>
      </c>
      <c r="Y152" s="40" t="n">
        <f aca="false">$A152</f>
        <v>0</v>
      </c>
      <c r="Z152" s="40" t="str">
        <f aca="false">IF($U152="",$N152,$U152)</f>
        <v/>
      </c>
      <c r="AA152" s="40" t="n">
        <f aca="false">IF($U152&lt;6,INDEX($AA$1:$AA$5,$Z152)*$Z$2,0)</f>
        <v>0</v>
      </c>
      <c r="AB152" s="129" t="str">
        <f aca="false">IF(ISBLANK($A152),"",5+4*(I152+IF(AA152=0,0,VLOOKUP($A152,'Final Round'!$A$14:$K$18,COLUMN('Final Round'!$G$1),FALSE())))+8*(H152+IF(AA152=0,0,IF(VLOOKUP($A152,'Final Round'!$A$14:$K$18,COLUMN('Final Round'!$J$1),FALSE())=1,1,0)))+$AA152)</f>
        <v/>
      </c>
    </row>
    <row r="153" customFormat="false" ht="12.75" hidden="false" customHeight="false" outlineLevel="0" collapsed="false">
      <c r="A153" s="144"/>
      <c r="B153" s="130"/>
      <c r="C153" s="130"/>
      <c r="D153" s="130"/>
      <c r="E153" s="131"/>
      <c r="F153" s="132" t="str">
        <f aca="false">IF(ISBLANK($A153),"",SUM(IF(ISNA(IF(VLOOKUP($A153,'Round 1'!$A$7:$J$306,COLUMN('Round 1'!$H$7),FALSE()),1,NA())),0,1),IF(ISNA(IF(VLOOKUP($A153,'Round 2'!$A$7:$J$306,COLUMN('Round 1'!$H$7),FALSE()),1,NA())),0,1),IF(ISNA(IF(VLOOKUP($A153,'Round 3'!$A$7:$J$306,COLUMN('Round 1'!$H$7),FALSE()),1,NA())),0,1),IF(ISNA(IF(VLOOKUP($A153,'Final Round'!$A$14:$K$18,1,FALSE()),1,NA())),0,1)))</f>
        <v/>
      </c>
      <c r="G153" s="133"/>
      <c r="H153" s="134" t="str">
        <f aca="false">IF(ISBLANK($A153),"",IF(ISERROR(VLOOKUP($A153,'Round 1'!$A$7:$I$306,COLUMN('Round 1'!$G$7),FALSE())),0,VLOOKUP($A153,'Round 1'!$A$7:$I$306,COLUMN('Round 1'!$G$7),FALSE()))+IF(ISERROR(VLOOKUP($A153,'Round 2'!$A$7:$I$306,COLUMN('Round 2'!$G$7),FALSE())),0,VLOOKUP($A153,'Round 2'!$A$7:$I$306,COLUMN('Round 2'!$G$7),FALSE()))+IF(ISERROR(VLOOKUP($A153,'Round 3'!$A$7:$I$306,COLUMN('Round 3'!$G$7),FALSE())),0,VLOOKUP($A153,'Round 3'!$A$7:$I$306,COLUMN('Round 3'!$G$7),FALSE())))</f>
        <v/>
      </c>
      <c r="I153" s="134" t="str">
        <f aca="false">IF(ISBLANK($A153),"",IF(ISERROR(VLOOKUP($A153,'Round 1'!$A$7:$I$306,COLUMN('Round 1'!$F$7),FALSE())),0,VLOOKUP($A153,'Round 1'!$A$7:$I$306,COLUMN('Round 1'!$F$7),FALSE()))+IF(ISERROR(VLOOKUP($A153,'Round 2'!$A$7:$I$306,COLUMN('Round 2'!$F$7),FALSE())),0,VLOOKUP($A153,'Round 2'!$A$7:$I$306,COLUMN('Round 2'!$F$7),FALSE()))+IF(ISERROR(VLOOKUP($A153,'Round 3'!$A$7:$I$306,COLUMN('Round 3'!$F$7),FALSE())),0,VLOOKUP($A153,'Round 3'!$A$7:$I$306,COLUMN('Round 3'!$F$7),FALSE())))</f>
        <v/>
      </c>
      <c r="J153" s="135" t="str">
        <f aca="false">IF(ISBLANK($A153),"",IF(ISERROR(VLOOKUP($A153,'Round 1'!$A$7:$I$306,COLUMN('Round 1'!$H$7),FALSE())),0,VLOOKUP($A153,'Round 1'!$A$7:$I$306,COLUMN('Round 1'!$H$7),FALSE()))+IF(ISERROR(VLOOKUP($A153,'Round 2'!$A$7:$I$306,COLUMN('Round 2'!$H$7),FALSE())),0,VLOOKUP($A153,'Round 2'!$A$7:$I$306,COLUMN('Round 2'!$H$7),FALSE()))+IF(ISERROR(VLOOKUP($A153,'Round 3'!$A$7:$I$306,COLUMN('Round 3'!$H$7),FALSE())),0,VLOOKUP($A153,'Round 3'!$A$7:$I$306,COLUMN('Round 3'!$H$7),FALSE())))</f>
        <v/>
      </c>
      <c r="K153" s="134" t="str">
        <f aca="false">IF(ISBLANK(A153),"",RANK(P153,$P$7:$P$306))</f>
        <v/>
      </c>
      <c r="L153" s="136" t="str">
        <f aca="false">IF(ISBLANK($G153),IF($K153&gt;5,"",IF(AND(ISNA(MATCH(K153+1,$K$7:$K$306,0)),$K153&lt;$A$4),"TIE","")),"DQ")</f>
        <v/>
      </c>
      <c r="M153" s="137"/>
      <c r="N153" s="138" t="str">
        <f aca="false">IF(ISBLANK($G153),$R153,"DQ")</f>
        <v/>
      </c>
      <c r="O153" s="40" t="str">
        <f aca="false">IF(ISBLANK(A153),"",$H153*$O$6+$I153)</f>
        <v/>
      </c>
      <c r="P153" s="40" t="str">
        <f aca="false">IF(ISBLANK(A153),"",$O153*10*$P$6+$J153)</f>
        <v/>
      </c>
      <c r="Q153" s="40" t="n">
        <f aca="false">IF(ISBLANK($G153),IF(ISBLANK($A153),-10,$P153*$Q$6+IF($M153&gt;0,$Q$6-1-$M153,0)),-1)</f>
        <v>-10</v>
      </c>
      <c r="R153" s="40" t="str">
        <f aca="false">IF(ISBLANK($A153),"",RANK($Q153,$Q$7:$Q$306))</f>
        <v/>
      </c>
      <c r="S153" s="40" t="str">
        <f aca="false">IF(ISNA(MATCH($R153+1,$R$7:$R$306,0)),IF($R153=MAX($A$7:$A$306),$R153,-1),$R153)</f>
        <v/>
      </c>
      <c r="T153" s="40" t="n">
        <f aca="false">$A153</f>
        <v>0</v>
      </c>
      <c r="U153" s="138" t="str">
        <f aca="false">IF(N('Final Round'!$J$14)&gt;0,IF(ISBLANK($A153),"",IF($N153&gt;5,$N153,VLOOKUP($A153,'Final Round'!$A$14:$K$18,COLUMN('Final Round'!$J$1),FALSE()))),"")</f>
        <v/>
      </c>
      <c r="V153" s="40" t="str">
        <f aca="false">IF(ISNUMBER($U153),$U153,$R153)</f>
        <v/>
      </c>
      <c r="W153" s="40" t="str">
        <f aca="false">IF(ISBLANK($A153),"",($V$6-$V153)*$W$6+$W$6-$A153)</f>
        <v/>
      </c>
      <c r="X153" s="40" t="str">
        <f aca="false">IF(ISBLANK($A153),"",RANK($W153,$W$7:$W$306))</f>
        <v/>
      </c>
      <c r="Y153" s="40" t="n">
        <f aca="false">$A153</f>
        <v>0</v>
      </c>
      <c r="Z153" s="40" t="str">
        <f aca="false">IF($U153="",$N153,$U153)</f>
        <v/>
      </c>
      <c r="AA153" s="40" t="n">
        <f aca="false">IF($U153&lt;6,INDEX($AA$1:$AA$5,$Z153)*$Z$2,0)</f>
        <v>0</v>
      </c>
      <c r="AB153" s="139" t="str">
        <f aca="false">IF(ISBLANK($A153),"",5+4*(I153+IF(AA153=0,0,VLOOKUP($A153,'Final Round'!$A$14:$K$18,COLUMN('Final Round'!$G$1),FALSE())))+8*(H153+IF(AA153=0,0,IF(VLOOKUP($A153,'Final Round'!$A$14:$K$18,COLUMN('Final Round'!$J$1),FALSE())=1,1,0)))+$AA153)</f>
        <v/>
      </c>
    </row>
    <row r="154" customFormat="false" ht="12.75" hidden="false" customHeight="false" outlineLevel="0" collapsed="false">
      <c r="A154" s="140"/>
      <c r="B154" s="120"/>
      <c r="C154" s="120"/>
      <c r="D154" s="120"/>
      <c r="E154" s="121"/>
      <c r="F154" s="122" t="str">
        <f aca="false">IF(ISBLANK($A154),"",SUM(IF(ISNA(IF(VLOOKUP($A154,'Round 1'!$A$7:$J$306,COLUMN('Round 1'!$H$7),FALSE()),1,NA())),0,1),IF(ISNA(IF(VLOOKUP($A154,'Round 2'!$A$7:$J$306,COLUMN('Round 1'!$H$7),FALSE()),1,NA())),0,1),IF(ISNA(IF(VLOOKUP($A154,'Round 3'!$A$7:$J$306,COLUMN('Round 1'!$H$7),FALSE()),1,NA())),0,1),IF(ISNA(IF(VLOOKUP($A154,'Final Round'!$A$14:$K$18,1,FALSE()),1,NA())),0,1)))</f>
        <v/>
      </c>
      <c r="G154" s="123"/>
      <c r="H154" s="124" t="str">
        <f aca="false">IF(ISBLANK($A154),"",IF(ISERROR(VLOOKUP($A154,'Round 1'!$A$7:$I$306,COLUMN('Round 1'!$G$7),FALSE())),0,VLOOKUP($A154,'Round 1'!$A$7:$I$306,COLUMN('Round 1'!$G$7),FALSE()))+IF(ISERROR(VLOOKUP($A154,'Round 2'!$A$7:$I$306,COLUMN('Round 2'!$G$7),FALSE())),0,VLOOKUP($A154,'Round 2'!$A$7:$I$306,COLUMN('Round 2'!$G$7),FALSE()))+IF(ISERROR(VLOOKUP($A154,'Round 3'!$A$7:$I$306,COLUMN('Round 3'!$G$7),FALSE())),0,VLOOKUP($A154,'Round 3'!$A$7:$I$306,COLUMN('Round 3'!$G$7),FALSE())))</f>
        <v/>
      </c>
      <c r="I154" s="124" t="str">
        <f aca="false">IF(ISBLANK($A154),"",IF(ISERROR(VLOOKUP($A154,'Round 1'!$A$7:$I$306,COLUMN('Round 1'!$F$7),FALSE())),0,VLOOKUP($A154,'Round 1'!$A$7:$I$306,COLUMN('Round 1'!$F$7),FALSE()))+IF(ISERROR(VLOOKUP($A154,'Round 2'!$A$7:$I$306,COLUMN('Round 2'!$F$7),FALSE())),0,VLOOKUP($A154,'Round 2'!$A$7:$I$306,COLUMN('Round 2'!$F$7),FALSE()))+IF(ISERROR(VLOOKUP($A154,'Round 3'!$A$7:$I$306,COLUMN('Round 3'!$F$7),FALSE())),0,VLOOKUP($A154,'Round 3'!$A$7:$I$306,COLUMN('Round 3'!$F$7),FALSE())))</f>
        <v/>
      </c>
      <c r="J154" s="125" t="str">
        <f aca="false">IF(ISBLANK($A154),"",IF(ISERROR(VLOOKUP($A154,'Round 1'!$A$7:$I$306,COLUMN('Round 1'!$H$7),FALSE())),0,VLOOKUP($A154,'Round 1'!$A$7:$I$306,COLUMN('Round 1'!$H$7),FALSE()))+IF(ISERROR(VLOOKUP($A154,'Round 2'!$A$7:$I$306,COLUMN('Round 2'!$H$7),FALSE())),0,VLOOKUP($A154,'Round 2'!$A$7:$I$306,COLUMN('Round 2'!$H$7),FALSE()))+IF(ISERROR(VLOOKUP($A154,'Round 3'!$A$7:$I$306,COLUMN('Round 3'!$H$7),FALSE())),0,VLOOKUP($A154,'Round 3'!$A$7:$I$306,COLUMN('Round 3'!$H$7),FALSE())))</f>
        <v/>
      </c>
      <c r="K154" s="124" t="str">
        <f aca="false">IF(ISBLANK(A154),"",RANK(P154,$P$7:$P$306))</f>
        <v/>
      </c>
      <c r="L154" s="126" t="str">
        <f aca="false">IF(ISBLANK($G154),IF($K154&gt;5,"",IF(AND(ISNA(MATCH(K154+1,$K$7:$K$306,0)),$K154&lt;$A$4),"TIE","")),"DQ")</f>
        <v/>
      </c>
      <c r="M154" s="127"/>
      <c r="N154" s="128" t="str">
        <f aca="false">IF(ISBLANK($G154),$R154,"DQ")</f>
        <v/>
      </c>
      <c r="O154" s="40" t="str">
        <f aca="false">IF(ISBLANK(A154),"",$H154*$O$6+$I154)</f>
        <v/>
      </c>
      <c r="P154" s="40" t="str">
        <f aca="false">IF(ISBLANK(A154),"",$O154*10*$P$6+$J154)</f>
        <v/>
      </c>
      <c r="Q154" s="40" t="n">
        <f aca="false">IF(ISBLANK($G154),IF(ISBLANK($A154),-10,$P154*$Q$6+IF($M154&gt;0,$Q$6-1-$M154,0)),-1)</f>
        <v>-10</v>
      </c>
      <c r="R154" s="40" t="str">
        <f aca="false">IF(ISBLANK($A154),"",RANK($Q154,$Q$7:$Q$306))</f>
        <v/>
      </c>
      <c r="S154" s="40" t="str">
        <f aca="false">IF(ISNA(MATCH($R154+1,$R$7:$R$306,0)),IF($R154=MAX($A$7:$A$306),$R154,-1),$R154)</f>
        <v/>
      </c>
      <c r="T154" s="40" t="n">
        <f aca="false">$A154</f>
        <v>0</v>
      </c>
      <c r="U154" s="128" t="str">
        <f aca="false">IF(N('Final Round'!$J$14)&gt;0,IF(ISBLANK($A154),"",IF($N154&gt;5,$N154,VLOOKUP($A154,'Final Round'!$A$14:$K$18,COLUMN('Final Round'!$J$1),FALSE()))),"")</f>
        <v/>
      </c>
      <c r="V154" s="40" t="str">
        <f aca="false">IF(ISNUMBER($U154),$U154,$R154)</f>
        <v/>
      </c>
      <c r="W154" s="40" t="str">
        <f aca="false">IF(ISBLANK($A154),"",($V$6-$V154)*$W$6+$W$6-$A154)</f>
        <v/>
      </c>
      <c r="X154" s="40" t="str">
        <f aca="false">IF(ISBLANK($A154),"",RANK($W154,$W$7:$W$306))</f>
        <v/>
      </c>
      <c r="Y154" s="40" t="n">
        <f aca="false">$A154</f>
        <v>0</v>
      </c>
      <c r="Z154" s="40" t="str">
        <f aca="false">IF($U154="",$N154,$U154)</f>
        <v/>
      </c>
      <c r="AA154" s="40" t="n">
        <f aca="false">IF($U154&lt;6,INDEX($AA$1:$AA$5,$Z154)*$Z$2,0)</f>
        <v>0</v>
      </c>
      <c r="AB154" s="129" t="str">
        <f aca="false">IF(ISBLANK($A154),"",5+4*(I154+IF(AA154=0,0,VLOOKUP($A154,'Final Round'!$A$14:$K$18,COLUMN('Final Round'!$G$1),FALSE())))+8*(H154+IF(AA154=0,0,IF(VLOOKUP($A154,'Final Round'!$A$14:$K$18,COLUMN('Final Round'!$J$1),FALSE())=1,1,0)))+$AA154)</f>
        <v/>
      </c>
    </row>
    <row r="155" customFormat="false" ht="12.75" hidden="false" customHeight="false" outlineLevel="0" collapsed="false">
      <c r="A155" s="144"/>
      <c r="B155" s="130"/>
      <c r="C155" s="130"/>
      <c r="D155" s="130"/>
      <c r="E155" s="131"/>
      <c r="F155" s="132" t="str">
        <f aca="false">IF(ISBLANK($A155),"",SUM(IF(ISNA(IF(VLOOKUP($A155,'Round 1'!$A$7:$J$306,COLUMN('Round 1'!$H$7),FALSE()),1,NA())),0,1),IF(ISNA(IF(VLOOKUP($A155,'Round 2'!$A$7:$J$306,COLUMN('Round 1'!$H$7),FALSE()),1,NA())),0,1),IF(ISNA(IF(VLOOKUP($A155,'Round 3'!$A$7:$J$306,COLUMN('Round 1'!$H$7),FALSE()),1,NA())),0,1),IF(ISNA(IF(VLOOKUP($A155,'Final Round'!$A$14:$K$18,1,FALSE()),1,NA())),0,1)))</f>
        <v/>
      </c>
      <c r="G155" s="133"/>
      <c r="H155" s="134" t="str">
        <f aca="false">IF(ISBLANK($A155),"",IF(ISERROR(VLOOKUP($A155,'Round 1'!$A$7:$I$306,COLUMN('Round 1'!$G$7),FALSE())),0,VLOOKUP($A155,'Round 1'!$A$7:$I$306,COLUMN('Round 1'!$G$7),FALSE()))+IF(ISERROR(VLOOKUP($A155,'Round 2'!$A$7:$I$306,COLUMN('Round 2'!$G$7),FALSE())),0,VLOOKUP($A155,'Round 2'!$A$7:$I$306,COLUMN('Round 2'!$G$7),FALSE()))+IF(ISERROR(VLOOKUP($A155,'Round 3'!$A$7:$I$306,COLUMN('Round 3'!$G$7),FALSE())),0,VLOOKUP($A155,'Round 3'!$A$7:$I$306,COLUMN('Round 3'!$G$7),FALSE())))</f>
        <v/>
      </c>
      <c r="I155" s="134" t="str">
        <f aca="false">IF(ISBLANK($A155),"",IF(ISERROR(VLOOKUP($A155,'Round 1'!$A$7:$I$306,COLUMN('Round 1'!$F$7),FALSE())),0,VLOOKUP($A155,'Round 1'!$A$7:$I$306,COLUMN('Round 1'!$F$7),FALSE()))+IF(ISERROR(VLOOKUP($A155,'Round 2'!$A$7:$I$306,COLUMN('Round 2'!$F$7),FALSE())),0,VLOOKUP($A155,'Round 2'!$A$7:$I$306,COLUMN('Round 2'!$F$7),FALSE()))+IF(ISERROR(VLOOKUP($A155,'Round 3'!$A$7:$I$306,COLUMN('Round 3'!$F$7),FALSE())),0,VLOOKUP($A155,'Round 3'!$A$7:$I$306,COLUMN('Round 3'!$F$7),FALSE())))</f>
        <v/>
      </c>
      <c r="J155" s="135" t="str">
        <f aca="false">IF(ISBLANK($A155),"",IF(ISERROR(VLOOKUP($A155,'Round 1'!$A$7:$I$306,COLUMN('Round 1'!$H$7),FALSE())),0,VLOOKUP($A155,'Round 1'!$A$7:$I$306,COLUMN('Round 1'!$H$7),FALSE()))+IF(ISERROR(VLOOKUP($A155,'Round 2'!$A$7:$I$306,COLUMN('Round 2'!$H$7),FALSE())),0,VLOOKUP($A155,'Round 2'!$A$7:$I$306,COLUMN('Round 2'!$H$7),FALSE()))+IF(ISERROR(VLOOKUP($A155,'Round 3'!$A$7:$I$306,COLUMN('Round 3'!$H$7),FALSE())),0,VLOOKUP($A155,'Round 3'!$A$7:$I$306,COLUMN('Round 3'!$H$7),FALSE())))</f>
        <v/>
      </c>
      <c r="K155" s="134" t="str">
        <f aca="false">IF(ISBLANK(A155),"",RANK(P155,$P$7:$P$306))</f>
        <v/>
      </c>
      <c r="L155" s="136" t="str">
        <f aca="false">IF(ISBLANK($G155),IF($K155&gt;5,"",IF(AND(ISNA(MATCH(K155+1,$K$7:$K$306,0)),$K155&lt;$A$4),"TIE","")),"DQ")</f>
        <v/>
      </c>
      <c r="M155" s="137"/>
      <c r="N155" s="138" t="str">
        <f aca="false">IF(ISBLANK($G155),$R155,"DQ")</f>
        <v/>
      </c>
      <c r="O155" s="40" t="str">
        <f aca="false">IF(ISBLANK(A155),"",$H155*$O$6+$I155)</f>
        <v/>
      </c>
      <c r="P155" s="40" t="str">
        <f aca="false">IF(ISBLANK(A155),"",$O155*10*$P$6+$J155)</f>
        <v/>
      </c>
      <c r="Q155" s="40" t="n">
        <f aca="false">IF(ISBLANK($G155),IF(ISBLANK($A155),-10,$P155*$Q$6+IF($M155&gt;0,$Q$6-1-$M155,0)),-1)</f>
        <v>-10</v>
      </c>
      <c r="R155" s="40" t="str">
        <f aca="false">IF(ISBLANK($A155),"",RANK($Q155,$Q$7:$Q$306))</f>
        <v/>
      </c>
      <c r="S155" s="40" t="str">
        <f aca="false">IF(ISNA(MATCH($R155+1,$R$7:$R$306,0)),IF($R155=MAX($A$7:$A$306),$R155,-1),$R155)</f>
        <v/>
      </c>
      <c r="T155" s="40" t="n">
        <f aca="false">$A155</f>
        <v>0</v>
      </c>
      <c r="U155" s="138" t="str">
        <f aca="false">IF(N('Final Round'!$J$14)&gt;0,IF(ISBLANK($A155),"",IF($N155&gt;5,$N155,VLOOKUP($A155,'Final Round'!$A$14:$K$18,COLUMN('Final Round'!$J$1),FALSE()))),"")</f>
        <v/>
      </c>
      <c r="V155" s="40" t="str">
        <f aca="false">IF(ISNUMBER($U155),$U155,$R155)</f>
        <v/>
      </c>
      <c r="W155" s="40" t="str">
        <f aca="false">IF(ISBLANK($A155),"",($V$6-$V155)*$W$6+$W$6-$A155)</f>
        <v/>
      </c>
      <c r="X155" s="40" t="str">
        <f aca="false">IF(ISBLANK($A155),"",RANK($W155,$W$7:$W$306))</f>
        <v/>
      </c>
      <c r="Y155" s="40" t="n">
        <f aca="false">$A155</f>
        <v>0</v>
      </c>
      <c r="Z155" s="40" t="str">
        <f aca="false">IF($U155="",$N155,$U155)</f>
        <v/>
      </c>
      <c r="AA155" s="40" t="n">
        <f aca="false">IF($U155&lt;6,INDEX($AA$1:$AA$5,$Z155)*$Z$2,0)</f>
        <v>0</v>
      </c>
      <c r="AB155" s="139" t="str">
        <f aca="false">IF(ISBLANK($A155),"",5+4*(I155+IF(AA155=0,0,VLOOKUP($A155,'Final Round'!$A$14:$K$18,COLUMN('Final Round'!$G$1),FALSE())))+8*(H155+IF(AA155=0,0,IF(VLOOKUP($A155,'Final Round'!$A$14:$K$18,COLUMN('Final Round'!$J$1),FALSE())=1,1,0)))+$AA155)</f>
        <v/>
      </c>
    </row>
    <row r="156" customFormat="false" ht="12.75" hidden="false" customHeight="false" outlineLevel="0" collapsed="false">
      <c r="A156" s="140"/>
      <c r="B156" s="120"/>
      <c r="C156" s="120"/>
      <c r="D156" s="120"/>
      <c r="E156" s="121"/>
      <c r="F156" s="122" t="str">
        <f aca="false">IF(ISBLANK($A156),"",SUM(IF(ISNA(IF(VLOOKUP($A156,'Round 1'!$A$7:$J$306,COLUMN('Round 1'!$H$7),FALSE()),1,NA())),0,1),IF(ISNA(IF(VLOOKUP($A156,'Round 2'!$A$7:$J$306,COLUMN('Round 1'!$H$7),FALSE()),1,NA())),0,1),IF(ISNA(IF(VLOOKUP($A156,'Round 3'!$A$7:$J$306,COLUMN('Round 1'!$H$7),FALSE()),1,NA())),0,1),IF(ISNA(IF(VLOOKUP($A156,'Final Round'!$A$14:$K$18,1,FALSE()),1,NA())),0,1)))</f>
        <v/>
      </c>
      <c r="G156" s="123"/>
      <c r="H156" s="124" t="str">
        <f aca="false">IF(ISBLANK($A156),"",IF(ISERROR(VLOOKUP($A156,'Round 1'!$A$7:$I$306,COLUMN('Round 1'!$G$7),FALSE())),0,VLOOKUP($A156,'Round 1'!$A$7:$I$306,COLUMN('Round 1'!$G$7),FALSE()))+IF(ISERROR(VLOOKUP($A156,'Round 2'!$A$7:$I$306,COLUMN('Round 2'!$G$7),FALSE())),0,VLOOKUP($A156,'Round 2'!$A$7:$I$306,COLUMN('Round 2'!$G$7),FALSE()))+IF(ISERROR(VLOOKUP($A156,'Round 3'!$A$7:$I$306,COLUMN('Round 3'!$G$7),FALSE())),0,VLOOKUP($A156,'Round 3'!$A$7:$I$306,COLUMN('Round 3'!$G$7),FALSE())))</f>
        <v/>
      </c>
      <c r="I156" s="124" t="str">
        <f aca="false">IF(ISBLANK($A156),"",IF(ISERROR(VLOOKUP($A156,'Round 1'!$A$7:$I$306,COLUMN('Round 1'!$F$7),FALSE())),0,VLOOKUP($A156,'Round 1'!$A$7:$I$306,COLUMN('Round 1'!$F$7),FALSE()))+IF(ISERROR(VLOOKUP($A156,'Round 2'!$A$7:$I$306,COLUMN('Round 2'!$F$7),FALSE())),0,VLOOKUP($A156,'Round 2'!$A$7:$I$306,COLUMN('Round 2'!$F$7),FALSE()))+IF(ISERROR(VLOOKUP($A156,'Round 3'!$A$7:$I$306,COLUMN('Round 3'!$F$7),FALSE())),0,VLOOKUP($A156,'Round 3'!$A$7:$I$306,COLUMN('Round 3'!$F$7),FALSE())))</f>
        <v/>
      </c>
      <c r="J156" s="125" t="str">
        <f aca="false">IF(ISBLANK($A156),"",IF(ISERROR(VLOOKUP($A156,'Round 1'!$A$7:$I$306,COLUMN('Round 1'!$H$7),FALSE())),0,VLOOKUP($A156,'Round 1'!$A$7:$I$306,COLUMN('Round 1'!$H$7),FALSE()))+IF(ISERROR(VLOOKUP($A156,'Round 2'!$A$7:$I$306,COLUMN('Round 2'!$H$7),FALSE())),0,VLOOKUP($A156,'Round 2'!$A$7:$I$306,COLUMN('Round 2'!$H$7),FALSE()))+IF(ISERROR(VLOOKUP($A156,'Round 3'!$A$7:$I$306,COLUMN('Round 3'!$H$7),FALSE())),0,VLOOKUP($A156,'Round 3'!$A$7:$I$306,COLUMN('Round 3'!$H$7),FALSE())))</f>
        <v/>
      </c>
      <c r="K156" s="124" t="str">
        <f aca="false">IF(ISBLANK(A156),"",RANK(P156,$P$7:$P$306))</f>
        <v/>
      </c>
      <c r="L156" s="126" t="str">
        <f aca="false">IF(ISBLANK($G156),IF($K156&gt;5,"",IF(AND(ISNA(MATCH(K156+1,$K$7:$K$306,0)),$K156&lt;$A$4),"TIE","")),"DQ")</f>
        <v/>
      </c>
      <c r="M156" s="127"/>
      <c r="N156" s="128" t="str">
        <f aca="false">IF(ISBLANK($G156),$R156,"DQ")</f>
        <v/>
      </c>
      <c r="O156" s="40" t="str">
        <f aca="false">IF(ISBLANK(A156),"",$H156*$O$6+$I156)</f>
        <v/>
      </c>
      <c r="P156" s="40" t="str">
        <f aca="false">IF(ISBLANK(A156),"",$O156*10*$P$6+$J156)</f>
        <v/>
      </c>
      <c r="Q156" s="40" t="n">
        <f aca="false">IF(ISBLANK($G156),IF(ISBLANK($A156),-10,$P156*$Q$6+IF($M156&gt;0,$Q$6-1-$M156,0)),-1)</f>
        <v>-10</v>
      </c>
      <c r="R156" s="40" t="str">
        <f aca="false">IF(ISBLANK($A156),"",RANK($Q156,$Q$7:$Q$306))</f>
        <v/>
      </c>
      <c r="S156" s="40" t="str">
        <f aca="false">IF(ISNA(MATCH($R156+1,$R$7:$R$306,0)),IF($R156=MAX($A$7:$A$306),$R156,-1),$R156)</f>
        <v/>
      </c>
      <c r="T156" s="40" t="n">
        <f aca="false">$A156</f>
        <v>0</v>
      </c>
      <c r="U156" s="128" t="str">
        <f aca="false">IF(N('Final Round'!$J$14)&gt;0,IF(ISBLANK($A156),"",IF($N156&gt;5,$N156,VLOOKUP($A156,'Final Round'!$A$14:$K$18,COLUMN('Final Round'!$J$1),FALSE()))),"")</f>
        <v/>
      </c>
      <c r="V156" s="40" t="str">
        <f aca="false">IF(ISNUMBER($U156),$U156,$R156)</f>
        <v/>
      </c>
      <c r="W156" s="40" t="str">
        <f aca="false">IF(ISBLANK($A156),"",($V$6-$V156)*$W$6+$W$6-$A156)</f>
        <v/>
      </c>
      <c r="X156" s="40" t="str">
        <f aca="false">IF(ISBLANK($A156),"",RANK($W156,$W$7:$W$306))</f>
        <v/>
      </c>
      <c r="Y156" s="40" t="n">
        <f aca="false">$A156</f>
        <v>0</v>
      </c>
      <c r="Z156" s="40" t="str">
        <f aca="false">IF($U156="",$N156,$U156)</f>
        <v/>
      </c>
      <c r="AA156" s="40" t="n">
        <f aca="false">IF($U156&lt;6,INDEX($AA$1:$AA$5,$Z156)*$Z$2,0)</f>
        <v>0</v>
      </c>
      <c r="AB156" s="129" t="str">
        <f aca="false">IF(ISBLANK($A156),"",5+4*(I156+IF(AA156=0,0,VLOOKUP($A156,'Final Round'!$A$14:$K$18,COLUMN('Final Round'!$G$1),FALSE())))+8*(H156+IF(AA156=0,0,IF(VLOOKUP($A156,'Final Round'!$A$14:$K$18,COLUMN('Final Round'!$J$1),FALSE())=1,1,0)))+$AA156)</f>
        <v/>
      </c>
    </row>
    <row r="157" customFormat="false" ht="12.75" hidden="false" customHeight="false" outlineLevel="0" collapsed="false">
      <c r="A157" s="144"/>
      <c r="B157" s="130"/>
      <c r="C157" s="130"/>
      <c r="D157" s="130"/>
      <c r="E157" s="131"/>
      <c r="F157" s="132" t="str">
        <f aca="false">IF(ISBLANK($A157),"",SUM(IF(ISNA(IF(VLOOKUP($A157,'Round 1'!$A$7:$J$306,COLUMN('Round 1'!$H$7),FALSE()),1,NA())),0,1),IF(ISNA(IF(VLOOKUP($A157,'Round 2'!$A$7:$J$306,COLUMN('Round 1'!$H$7),FALSE()),1,NA())),0,1),IF(ISNA(IF(VLOOKUP($A157,'Round 3'!$A$7:$J$306,COLUMN('Round 1'!$H$7),FALSE()),1,NA())),0,1),IF(ISNA(IF(VLOOKUP($A157,'Final Round'!$A$14:$K$18,1,FALSE()),1,NA())),0,1)))</f>
        <v/>
      </c>
      <c r="G157" s="133"/>
      <c r="H157" s="134" t="str">
        <f aca="false">IF(ISBLANK($A157),"",IF(ISERROR(VLOOKUP($A157,'Round 1'!$A$7:$I$306,COLUMN('Round 1'!$G$7),FALSE())),0,VLOOKUP($A157,'Round 1'!$A$7:$I$306,COLUMN('Round 1'!$G$7),FALSE()))+IF(ISERROR(VLOOKUP($A157,'Round 2'!$A$7:$I$306,COLUMN('Round 2'!$G$7),FALSE())),0,VLOOKUP($A157,'Round 2'!$A$7:$I$306,COLUMN('Round 2'!$G$7),FALSE()))+IF(ISERROR(VLOOKUP($A157,'Round 3'!$A$7:$I$306,COLUMN('Round 3'!$G$7),FALSE())),0,VLOOKUP($A157,'Round 3'!$A$7:$I$306,COLUMN('Round 3'!$G$7),FALSE())))</f>
        <v/>
      </c>
      <c r="I157" s="134" t="str">
        <f aca="false">IF(ISBLANK($A157),"",IF(ISERROR(VLOOKUP($A157,'Round 1'!$A$7:$I$306,COLUMN('Round 1'!$F$7),FALSE())),0,VLOOKUP($A157,'Round 1'!$A$7:$I$306,COLUMN('Round 1'!$F$7),FALSE()))+IF(ISERROR(VLOOKUP($A157,'Round 2'!$A$7:$I$306,COLUMN('Round 2'!$F$7),FALSE())),0,VLOOKUP($A157,'Round 2'!$A$7:$I$306,COLUMN('Round 2'!$F$7),FALSE()))+IF(ISERROR(VLOOKUP($A157,'Round 3'!$A$7:$I$306,COLUMN('Round 3'!$F$7),FALSE())),0,VLOOKUP($A157,'Round 3'!$A$7:$I$306,COLUMN('Round 3'!$F$7),FALSE())))</f>
        <v/>
      </c>
      <c r="J157" s="135" t="str">
        <f aca="false">IF(ISBLANK($A157),"",IF(ISERROR(VLOOKUP($A157,'Round 1'!$A$7:$I$306,COLUMN('Round 1'!$H$7),FALSE())),0,VLOOKUP($A157,'Round 1'!$A$7:$I$306,COLUMN('Round 1'!$H$7),FALSE()))+IF(ISERROR(VLOOKUP($A157,'Round 2'!$A$7:$I$306,COLUMN('Round 2'!$H$7),FALSE())),0,VLOOKUP($A157,'Round 2'!$A$7:$I$306,COLUMN('Round 2'!$H$7),FALSE()))+IF(ISERROR(VLOOKUP($A157,'Round 3'!$A$7:$I$306,COLUMN('Round 3'!$H$7),FALSE())),0,VLOOKUP($A157,'Round 3'!$A$7:$I$306,COLUMN('Round 3'!$H$7),FALSE())))</f>
        <v/>
      </c>
      <c r="K157" s="134" t="str">
        <f aca="false">IF(ISBLANK(A157),"",RANK(P157,$P$7:$P$306))</f>
        <v/>
      </c>
      <c r="L157" s="136" t="str">
        <f aca="false">IF(ISBLANK($G157),IF($K157&gt;5,"",IF(AND(ISNA(MATCH(K157+1,$K$7:$K$306,0)),$K157&lt;$A$4),"TIE","")),"DQ")</f>
        <v/>
      </c>
      <c r="M157" s="137"/>
      <c r="N157" s="138" t="str">
        <f aca="false">IF(ISBLANK($G157),$R157,"DQ")</f>
        <v/>
      </c>
      <c r="O157" s="40" t="str">
        <f aca="false">IF(ISBLANK(A157),"",$H157*$O$6+$I157)</f>
        <v/>
      </c>
      <c r="P157" s="40" t="str">
        <f aca="false">IF(ISBLANK(A157),"",$O157*10*$P$6+$J157)</f>
        <v/>
      </c>
      <c r="Q157" s="40" t="n">
        <f aca="false">IF(ISBLANK($G157),IF(ISBLANK($A157),-10,$P157*$Q$6+IF($M157&gt;0,$Q$6-1-$M157,0)),-1)</f>
        <v>-10</v>
      </c>
      <c r="R157" s="40" t="str">
        <f aca="false">IF(ISBLANK($A157),"",RANK($Q157,$Q$7:$Q$306))</f>
        <v/>
      </c>
      <c r="S157" s="40" t="str">
        <f aca="false">IF(ISNA(MATCH($R157+1,$R$7:$R$306,0)),IF($R157=MAX($A$7:$A$306),$R157,-1),$R157)</f>
        <v/>
      </c>
      <c r="T157" s="40" t="n">
        <f aca="false">$A157</f>
        <v>0</v>
      </c>
      <c r="U157" s="138" t="str">
        <f aca="false">IF(N('Final Round'!$J$14)&gt;0,IF(ISBLANK($A157),"",IF($N157&gt;5,$N157,VLOOKUP($A157,'Final Round'!$A$14:$K$18,COLUMN('Final Round'!$J$1),FALSE()))),"")</f>
        <v/>
      </c>
      <c r="V157" s="40" t="str">
        <f aca="false">IF(ISNUMBER($U157),$U157,$R157)</f>
        <v/>
      </c>
      <c r="W157" s="40" t="str">
        <f aca="false">IF(ISBLANK($A157),"",($V$6-$V157)*$W$6+$W$6-$A157)</f>
        <v/>
      </c>
      <c r="X157" s="40" t="str">
        <f aca="false">IF(ISBLANK($A157),"",RANK($W157,$W$7:$W$306))</f>
        <v/>
      </c>
      <c r="Y157" s="40" t="n">
        <f aca="false">$A157</f>
        <v>0</v>
      </c>
      <c r="Z157" s="40" t="str">
        <f aca="false">IF($U157="",$N157,$U157)</f>
        <v/>
      </c>
      <c r="AA157" s="40" t="n">
        <f aca="false">IF($U157&lt;6,INDEX($AA$1:$AA$5,$Z157)*$Z$2,0)</f>
        <v>0</v>
      </c>
      <c r="AB157" s="139" t="str">
        <f aca="false">IF(ISBLANK($A157),"",5+4*(I157+IF(AA157=0,0,VLOOKUP($A157,'Final Round'!$A$14:$K$18,COLUMN('Final Round'!$G$1),FALSE())))+8*(H157+IF(AA157=0,0,IF(VLOOKUP($A157,'Final Round'!$A$14:$K$18,COLUMN('Final Round'!$J$1),FALSE())=1,1,0)))+$AA157)</f>
        <v/>
      </c>
    </row>
    <row r="158" customFormat="false" ht="12.75" hidden="false" customHeight="false" outlineLevel="0" collapsed="false">
      <c r="A158" s="140"/>
      <c r="B158" s="120"/>
      <c r="C158" s="120"/>
      <c r="D158" s="120"/>
      <c r="E158" s="121"/>
      <c r="F158" s="122" t="str">
        <f aca="false">IF(ISBLANK($A158),"",SUM(IF(ISNA(IF(VLOOKUP($A158,'Round 1'!$A$7:$J$306,COLUMN('Round 1'!$H$7),FALSE()),1,NA())),0,1),IF(ISNA(IF(VLOOKUP($A158,'Round 2'!$A$7:$J$306,COLUMN('Round 1'!$H$7),FALSE()),1,NA())),0,1),IF(ISNA(IF(VLOOKUP($A158,'Round 3'!$A$7:$J$306,COLUMN('Round 1'!$H$7),FALSE()),1,NA())),0,1),IF(ISNA(IF(VLOOKUP($A158,'Final Round'!$A$14:$K$18,1,FALSE()),1,NA())),0,1)))</f>
        <v/>
      </c>
      <c r="G158" s="123"/>
      <c r="H158" s="124" t="str">
        <f aca="false">IF(ISBLANK($A158),"",IF(ISERROR(VLOOKUP($A158,'Round 1'!$A$7:$I$306,COLUMN('Round 1'!$G$7),FALSE())),0,VLOOKUP($A158,'Round 1'!$A$7:$I$306,COLUMN('Round 1'!$G$7),FALSE()))+IF(ISERROR(VLOOKUP($A158,'Round 2'!$A$7:$I$306,COLUMN('Round 2'!$G$7),FALSE())),0,VLOOKUP($A158,'Round 2'!$A$7:$I$306,COLUMN('Round 2'!$G$7),FALSE()))+IF(ISERROR(VLOOKUP($A158,'Round 3'!$A$7:$I$306,COLUMN('Round 3'!$G$7),FALSE())),0,VLOOKUP($A158,'Round 3'!$A$7:$I$306,COLUMN('Round 3'!$G$7),FALSE())))</f>
        <v/>
      </c>
      <c r="I158" s="124" t="str">
        <f aca="false">IF(ISBLANK($A158),"",IF(ISERROR(VLOOKUP($A158,'Round 1'!$A$7:$I$306,COLUMN('Round 1'!$F$7),FALSE())),0,VLOOKUP($A158,'Round 1'!$A$7:$I$306,COLUMN('Round 1'!$F$7),FALSE()))+IF(ISERROR(VLOOKUP($A158,'Round 2'!$A$7:$I$306,COLUMN('Round 2'!$F$7),FALSE())),0,VLOOKUP($A158,'Round 2'!$A$7:$I$306,COLUMN('Round 2'!$F$7),FALSE()))+IF(ISERROR(VLOOKUP($A158,'Round 3'!$A$7:$I$306,COLUMN('Round 3'!$F$7),FALSE())),0,VLOOKUP($A158,'Round 3'!$A$7:$I$306,COLUMN('Round 3'!$F$7),FALSE())))</f>
        <v/>
      </c>
      <c r="J158" s="125" t="str">
        <f aca="false">IF(ISBLANK($A158),"",IF(ISERROR(VLOOKUP($A158,'Round 1'!$A$7:$I$306,COLUMN('Round 1'!$H$7),FALSE())),0,VLOOKUP($A158,'Round 1'!$A$7:$I$306,COLUMN('Round 1'!$H$7),FALSE()))+IF(ISERROR(VLOOKUP($A158,'Round 2'!$A$7:$I$306,COLUMN('Round 2'!$H$7),FALSE())),0,VLOOKUP($A158,'Round 2'!$A$7:$I$306,COLUMN('Round 2'!$H$7),FALSE()))+IF(ISERROR(VLOOKUP($A158,'Round 3'!$A$7:$I$306,COLUMN('Round 3'!$H$7),FALSE())),0,VLOOKUP($A158,'Round 3'!$A$7:$I$306,COLUMN('Round 3'!$H$7),FALSE())))</f>
        <v/>
      </c>
      <c r="K158" s="124" t="str">
        <f aca="false">IF(ISBLANK(A158),"",RANK(P158,$P$7:$P$306))</f>
        <v/>
      </c>
      <c r="L158" s="126" t="str">
        <f aca="false">IF(ISBLANK($G158),IF($K158&gt;5,"",IF(AND(ISNA(MATCH(K158+1,$K$7:$K$306,0)),$K158&lt;$A$4),"TIE","")),"DQ")</f>
        <v/>
      </c>
      <c r="M158" s="127"/>
      <c r="N158" s="128" t="str">
        <f aca="false">IF(ISBLANK($G158),$R158,"DQ")</f>
        <v/>
      </c>
      <c r="O158" s="40" t="str">
        <f aca="false">IF(ISBLANK(A158),"",$H158*$O$6+$I158)</f>
        <v/>
      </c>
      <c r="P158" s="40" t="str">
        <f aca="false">IF(ISBLANK(A158),"",$O158*10*$P$6+$J158)</f>
        <v/>
      </c>
      <c r="Q158" s="40" t="n">
        <f aca="false">IF(ISBLANK($G158),IF(ISBLANK($A158),-10,$P158*$Q$6+IF($M158&gt;0,$Q$6-1-$M158,0)),-1)</f>
        <v>-10</v>
      </c>
      <c r="R158" s="40" t="str">
        <f aca="false">IF(ISBLANK($A158),"",RANK($Q158,$Q$7:$Q$306))</f>
        <v/>
      </c>
      <c r="S158" s="40" t="str">
        <f aca="false">IF(ISNA(MATCH($R158+1,$R$7:$R$306,0)),IF($R158=MAX($A$7:$A$306),$R158,-1),$R158)</f>
        <v/>
      </c>
      <c r="T158" s="40" t="n">
        <f aca="false">$A158</f>
        <v>0</v>
      </c>
      <c r="U158" s="128" t="str">
        <f aca="false">IF(N('Final Round'!$J$14)&gt;0,IF(ISBLANK($A158),"",IF($N158&gt;5,$N158,VLOOKUP($A158,'Final Round'!$A$14:$K$18,COLUMN('Final Round'!$J$1),FALSE()))),"")</f>
        <v/>
      </c>
      <c r="V158" s="40" t="str">
        <f aca="false">IF(ISNUMBER($U158),$U158,$R158)</f>
        <v/>
      </c>
      <c r="W158" s="40" t="str">
        <f aca="false">IF(ISBLANK($A158),"",($V$6-$V158)*$W$6+$W$6-$A158)</f>
        <v/>
      </c>
      <c r="X158" s="40" t="str">
        <f aca="false">IF(ISBLANK($A158),"",RANK($W158,$W$7:$W$306))</f>
        <v/>
      </c>
      <c r="Y158" s="40" t="n">
        <f aca="false">$A158</f>
        <v>0</v>
      </c>
      <c r="Z158" s="40" t="str">
        <f aca="false">IF($U158="",$N158,$U158)</f>
        <v/>
      </c>
      <c r="AA158" s="40" t="n">
        <f aca="false">IF($U158&lt;6,INDEX($AA$1:$AA$5,$Z158)*$Z$2,0)</f>
        <v>0</v>
      </c>
      <c r="AB158" s="129" t="str">
        <f aca="false">IF(ISBLANK($A158),"",5+4*(I158+IF(AA158=0,0,VLOOKUP($A158,'Final Round'!$A$14:$K$18,COLUMN('Final Round'!$G$1),FALSE())))+8*(H158+IF(AA158=0,0,IF(VLOOKUP($A158,'Final Round'!$A$14:$K$18,COLUMN('Final Round'!$J$1),FALSE())=1,1,0)))+$AA158)</f>
        <v/>
      </c>
    </row>
    <row r="159" customFormat="false" ht="12.75" hidden="false" customHeight="false" outlineLevel="0" collapsed="false">
      <c r="A159" s="144"/>
      <c r="B159" s="130"/>
      <c r="C159" s="130"/>
      <c r="D159" s="130"/>
      <c r="E159" s="131"/>
      <c r="F159" s="132" t="str">
        <f aca="false">IF(ISBLANK($A159),"",SUM(IF(ISNA(IF(VLOOKUP($A159,'Round 1'!$A$7:$J$306,COLUMN('Round 1'!$H$7),FALSE()),1,NA())),0,1),IF(ISNA(IF(VLOOKUP($A159,'Round 2'!$A$7:$J$306,COLUMN('Round 1'!$H$7),FALSE()),1,NA())),0,1),IF(ISNA(IF(VLOOKUP($A159,'Round 3'!$A$7:$J$306,COLUMN('Round 1'!$H$7),FALSE()),1,NA())),0,1),IF(ISNA(IF(VLOOKUP($A159,'Final Round'!$A$14:$K$18,1,FALSE()),1,NA())),0,1)))</f>
        <v/>
      </c>
      <c r="G159" s="133"/>
      <c r="H159" s="134" t="str">
        <f aca="false">IF(ISBLANK($A159),"",IF(ISERROR(VLOOKUP($A159,'Round 1'!$A$7:$I$306,COLUMN('Round 1'!$G$7),FALSE())),0,VLOOKUP($A159,'Round 1'!$A$7:$I$306,COLUMN('Round 1'!$G$7),FALSE()))+IF(ISERROR(VLOOKUP($A159,'Round 2'!$A$7:$I$306,COLUMN('Round 2'!$G$7),FALSE())),0,VLOOKUP($A159,'Round 2'!$A$7:$I$306,COLUMN('Round 2'!$G$7),FALSE()))+IF(ISERROR(VLOOKUP($A159,'Round 3'!$A$7:$I$306,COLUMN('Round 3'!$G$7),FALSE())),0,VLOOKUP($A159,'Round 3'!$A$7:$I$306,COLUMN('Round 3'!$G$7),FALSE())))</f>
        <v/>
      </c>
      <c r="I159" s="134" t="str">
        <f aca="false">IF(ISBLANK($A159),"",IF(ISERROR(VLOOKUP($A159,'Round 1'!$A$7:$I$306,COLUMN('Round 1'!$F$7),FALSE())),0,VLOOKUP($A159,'Round 1'!$A$7:$I$306,COLUMN('Round 1'!$F$7),FALSE()))+IF(ISERROR(VLOOKUP($A159,'Round 2'!$A$7:$I$306,COLUMN('Round 2'!$F$7),FALSE())),0,VLOOKUP($A159,'Round 2'!$A$7:$I$306,COLUMN('Round 2'!$F$7),FALSE()))+IF(ISERROR(VLOOKUP($A159,'Round 3'!$A$7:$I$306,COLUMN('Round 3'!$F$7),FALSE())),0,VLOOKUP($A159,'Round 3'!$A$7:$I$306,COLUMN('Round 3'!$F$7),FALSE())))</f>
        <v/>
      </c>
      <c r="J159" s="135" t="str">
        <f aca="false">IF(ISBLANK($A159),"",IF(ISERROR(VLOOKUP($A159,'Round 1'!$A$7:$I$306,COLUMN('Round 1'!$H$7),FALSE())),0,VLOOKUP($A159,'Round 1'!$A$7:$I$306,COLUMN('Round 1'!$H$7),FALSE()))+IF(ISERROR(VLOOKUP($A159,'Round 2'!$A$7:$I$306,COLUMN('Round 2'!$H$7),FALSE())),0,VLOOKUP($A159,'Round 2'!$A$7:$I$306,COLUMN('Round 2'!$H$7),FALSE()))+IF(ISERROR(VLOOKUP($A159,'Round 3'!$A$7:$I$306,COLUMN('Round 3'!$H$7),FALSE())),0,VLOOKUP($A159,'Round 3'!$A$7:$I$306,COLUMN('Round 3'!$H$7),FALSE())))</f>
        <v/>
      </c>
      <c r="K159" s="134" t="str">
        <f aca="false">IF(ISBLANK(A159),"",RANK(P159,$P$7:$P$306))</f>
        <v/>
      </c>
      <c r="L159" s="136" t="str">
        <f aca="false">IF(ISBLANK($G159),IF($K159&gt;5,"",IF(AND(ISNA(MATCH(K159+1,$K$7:$K$306,0)),$K159&lt;$A$4),"TIE","")),"DQ")</f>
        <v/>
      </c>
      <c r="M159" s="137"/>
      <c r="N159" s="138" t="str">
        <f aca="false">IF(ISBLANK($G159),$R159,"DQ")</f>
        <v/>
      </c>
      <c r="O159" s="40" t="str">
        <f aca="false">IF(ISBLANK(A159),"",$H159*$O$6+$I159)</f>
        <v/>
      </c>
      <c r="P159" s="40" t="str">
        <f aca="false">IF(ISBLANK(A159),"",$O159*10*$P$6+$J159)</f>
        <v/>
      </c>
      <c r="Q159" s="40" t="n">
        <f aca="false">IF(ISBLANK($G159),IF(ISBLANK($A159),-10,$P159*$Q$6+IF($M159&gt;0,$Q$6-1-$M159,0)),-1)</f>
        <v>-10</v>
      </c>
      <c r="R159" s="40" t="str">
        <f aca="false">IF(ISBLANK($A159),"",RANK($Q159,$Q$7:$Q$306))</f>
        <v/>
      </c>
      <c r="S159" s="40" t="str">
        <f aca="false">IF(ISNA(MATCH($R159+1,$R$7:$R$306,0)),IF($R159=MAX($A$7:$A$306),$R159,-1),$R159)</f>
        <v/>
      </c>
      <c r="T159" s="40" t="n">
        <f aca="false">$A159</f>
        <v>0</v>
      </c>
      <c r="U159" s="138" t="str">
        <f aca="false">IF(N('Final Round'!$J$14)&gt;0,IF(ISBLANK($A159),"",IF($N159&gt;5,$N159,VLOOKUP($A159,'Final Round'!$A$14:$K$18,COLUMN('Final Round'!$J$1),FALSE()))),"")</f>
        <v/>
      </c>
      <c r="V159" s="40" t="str">
        <f aca="false">IF(ISNUMBER($U159),$U159,$R159)</f>
        <v/>
      </c>
      <c r="W159" s="40" t="str">
        <f aca="false">IF(ISBLANK($A159),"",($V$6-$V159)*$W$6+$W$6-$A159)</f>
        <v/>
      </c>
      <c r="X159" s="40" t="str">
        <f aca="false">IF(ISBLANK($A159),"",RANK($W159,$W$7:$W$306))</f>
        <v/>
      </c>
      <c r="Y159" s="40" t="n">
        <f aca="false">$A159</f>
        <v>0</v>
      </c>
      <c r="Z159" s="40" t="str">
        <f aca="false">IF($U159="",$N159,$U159)</f>
        <v/>
      </c>
      <c r="AA159" s="40" t="n">
        <f aca="false">IF($U159&lt;6,INDEX($AA$1:$AA$5,$Z159)*$Z$2,0)</f>
        <v>0</v>
      </c>
      <c r="AB159" s="139" t="str">
        <f aca="false">IF(ISBLANK($A159),"",5+4*(I159+IF(AA159=0,0,VLOOKUP($A159,'Final Round'!$A$14:$K$18,COLUMN('Final Round'!$G$1),FALSE())))+8*(H159+IF(AA159=0,0,IF(VLOOKUP($A159,'Final Round'!$A$14:$K$18,COLUMN('Final Round'!$J$1),FALSE())=1,1,0)))+$AA159)</f>
        <v/>
      </c>
    </row>
    <row r="160" customFormat="false" ht="12.75" hidden="false" customHeight="false" outlineLevel="0" collapsed="false">
      <c r="A160" s="140"/>
      <c r="B160" s="120"/>
      <c r="C160" s="120"/>
      <c r="D160" s="120"/>
      <c r="E160" s="121"/>
      <c r="F160" s="122" t="str">
        <f aca="false">IF(ISBLANK($A160),"",SUM(IF(ISNA(IF(VLOOKUP($A160,'Round 1'!$A$7:$J$306,COLUMN('Round 1'!$H$7),FALSE()),1,NA())),0,1),IF(ISNA(IF(VLOOKUP($A160,'Round 2'!$A$7:$J$306,COLUMN('Round 1'!$H$7),FALSE()),1,NA())),0,1),IF(ISNA(IF(VLOOKUP($A160,'Round 3'!$A$7:$J$306,COLUMN('Round 1'!$H$7),FALSE()),1,NA())),0,1),IF(ISNA(IF(VLOOKUP($A160,'Final Round'!$A$14:$K$18,1,FALSE()),1,NA())),0,1)))</f>
        <v/>
      </c>
      <c r="G160" s="123"/>
      <c r="H160" s="124" t="str">
        <f aca="false">IF(ISBLANK($A160),"",IF(ISERROR(VLOOKUP($A160,'Round 1'!$A$7:$I$306,COLUMN('Round 1'!$G$7),FALSE())),0,VLOOKUP($A160,'Round 1'!$A$7:$I$306,COLUMN('Round 1'!$G$7),FALSE()))+IF(ISERROR(VLOOKUP($A160,'Round 2'!$A$7:$I$306,COLUMN('Round 2'!$G$7),FALSE())),0,VLOOKUP($A160,'Round 2'!$A$7:$I$306,COLUMN('Round 2'!$G$7),FALSE()))+IF(ISERROR(VLOOKUP($A160,'Round 3'!$A$7:$I$306,COLUMN('Round 3'!$G$7),FALSE())),0,VLOOKUP($A160,'Round 3'!$A$7:$I$306,COLUMN('Round 3'!$G$7),FALSE())))</f>
        <v/>
      </c>
      <c r="I160" s="124" t="str">
        <f aca="false">IF(ISBLANK($A160),"",IF(ISERROR(VLOOKUP($A160,'Round 1'!$A$7:$I$306,COLUMN('Round 1'!$F$7),FALSE())),0,VLOOKUP($A160,'Round 1'!$A$7:$I$306,COLUMN('Round 1'!$F$7),FALSE()))+IF(ISERROR(VLOOKUP($A160,'Round 2'!$A$7:$I$306,COLUMN('Round 2'!$F$7),FALSE())),0,VLOOKUP($A160,'Round 2'!$A$7:$I$306,COLUMN('Round 2'!$F$7),FALSE()))+IF(ISERROR(VLOOKUP($A160,'Round 3'!$A$7:$I$306,COLUMN('Round 3'!$F$7),FALSE())),0,VLOOKUP($A160,'Round 3'!$A$7:$I$306,COLUMN('Round 3'!$F$7),FALSE())))</f>
        <v/>
      </c>
      <c r="J160" s="125" t="str">
        <f aca="false">IF(ISBLANK($A160),"",IF(ISERROR(VLOOKUP($A160,'Round 1'!$A$7:$I$306,COLUMN('Round 1'!$H$7),FALSE())),0,VLOOKUP($A160,'Round 1'!$A$7:$I$306,COLUMN('Round 1'!$H$7),FALSE()))+IF(ISERROR(VLOOKUP($A160,'Round 2'!$A$7:$I$306,COLUMN('Round 2'!$H$7),FALSE())),0,VLOOKUP($A160,'Round 2'!$A$7:$I$306,COLUMN('Round 2'!$H$7),FALSE()))+IF(ISERROR(VLOOKUP($A160,'Round 3'!$A$7:$I$306,COLUMN('Round 3'!$H$7),FALSE())),0,VLOOKUP($A160,'Round 3'!$A$7:$I$306,COLUMN('Round 3'!$H$7),FALSE())))</f>
        <v/>
      </c>
      <c r="K160" s="124" t="str">
        <f aca="false">IF(ISBLANK(A160),"",RANK(P160,$P$7:$P$306))</f>
        <v/>
      </c>
      <c r="L160" s="126" t="str">
        <f aca="false">IF(ISBLANK($G160),IF($K160&gt;5,"",IF(AND(ISNA(MATCH(K160+1,$K$7:$K$306,0)),$K160&lt;$A$4),"TIE","")),"DQ")</f>
        <v/>
      </c>
      <c r="M160" s="127"/>
      <c r="N160" s="128" t="str">
        <f aca="false">IF(ISBLANK($G160),$R160,"DQ")</f>
        <v/>
      </c>
      <c r="O160" s="40" t="str">
        <f aca="false">IF(ISBLANK(A160),"",$H160*$O$6+$I160)</f>
        <v/>
      </c>
      <c r="P160" s="40" t="str">
        <f aca="false">IF(ISBLANK(A160),"",$O160*10*$P$6+$J160)</f>
        <v/>
      </c>
      <c r="Q160" s="40" t="n">
        <f aca="false">IF(ISBLANK($G160),IF(ISBLANK($A160),-10,$P160*$Q$6+IF($M160&gt;0,$Q$6-1-$M160,0)),-1)</f>
        <v>-10</v>
      </c>
      <c r="R160" s="40" t="str">
        <f aca="false">IF(ISBLANK($A160),"",RANK($Q160,$Q$7:$Q$306))</f>
        <v/>
      </c>
      <c r="S160" s="40" t="str">
        <f aca="false">IF(ISNA(MATCH($R160+1,$R$7:$R$306,0)),IF($R160=MAX($A$7:$A$306),$R160,-1),$R160)</f>
        <v/>
      </c>
      <c r="T160" s="40" t="n">
        <f aca="false">$A160</f>
        <v>0</v>
      </c>
      <c r="U160" s="128" t="str">
        <f aca="false">IF(N('Final Round'!$J$14)&gt;0,IF(ISBLANK($A160),"",IF($N160&gt;5,$N160,VLOOKUP($A160,'Final Round'!$A$14:$K$18,COLUMN('Final Round'!$J$1),FALSE()))),"")</f>
        <v/>
      </c>
      <c r="V160" s="40" t="str">
        <f aca="false">IF(ISNUMBER($U160),$U160,$R160)</f>
        <v/>
      </c>
      <c r="W160" s="40" t="str">
        <f aca="false">IF(ISBLANK($A160),"",($V$6-$V160)*$W$6+$W$6-$A160)</f>
        <v/>
      </c>
      <c r="X160" s="40" t="str">
        <f aca="false">IF(ISBLANK($A160),"",RANK($W160,$W$7:$W$306))</f>
        <v/>
      </c>
      <c r="Y160" s="40" t="n">
        <f aca="false">$A160</f>
        <v>0</v>
      </c>
      <c r="Z160" s="40" t="str">
        <f aca="false">IF($U160="",$N160,$U160)</f>
        <v/>
      </c>
      <c r="AA160" s="40" t="n">
        <f aca="false">IF($U160&lt;6,INDEX($AA$1:$AA$5,$Z160)*$Z$2,0)</f>
        <v>0</v>
      </c>
      <c r="AB160" s="129" t="str">
        <f aca="false">IF(ISBLANK($A160),"",5+4*(I160+IF(AA160=0,0,VLOOKUP($A160,'Final Round'!$A$14:$K$18,COLUMN('Final Round'!$G$1),FALSE())))+8*(H160+IF(AA160=0,0,IF(VLOOKUP($A160,'Final Round'!$A$14:$K$18,COLUMN('Final Round'!$J$1),FALSE())=1,1,0)))+$AA160)</f>
        <v/>
      </c>
    </row>
    <row r="161" customFormat="false" ht="12.75" hidden="false" customHeight="false" outlineLevel="0" collapsed="false">
      <c r="A161" s="144"/>
      <c r="B161" s="130"/>
      <c r="C161" s="130"/>
      <c r="D161" s="130"/>
      <c r="E161" s="131"/>
      <c r="F161" s="132" t="str">
        <f aca="false">IF(ISBLANK($A161),"",SUM(IF(ISNA(IF(VLOOKUP($A161,'Round 1'!$A$7:$J$306,COLUMN('Round 1'!$H$7),FALSE()),1,NA())),0,1),IF(ISNA(IF(VLOOKUP($A161,'Round 2'!$A$7:$J$306,COLUMN('Round 1'!$H$7),FALSE()),1,NA())),0,1),IF(ISNA(IF(VLOOKUP($A161,'Round 3'!$A$7:$J$306,COLUMN('Round 1'!$H$7),FALSE()),1,NA())),0,1),IF(ISNA(IF(VLOOKUP($A161,'Final Round'!$A$14:$K$18,1,FALSE()),1,NA())),0,1)))</f>
        <v/>
      </c>
      <c r="G161" s="133"/>
      <c r="H161" s="134" t="str">
        <f aca="false">IF(ISBLANK($A161),"",IF(ISERROR(VLOOKUP($A161,'Round 1'!$A$7:$I$306,COLUMN('Round 1'!$G$7),FALSE())),0,VLOOKUP($A161,'Round 1'!$A$7:$I$306,COLUMN('Round 1'!$G$7),FALSE()))+IF(ISERROR(VLOOKUP($A161,'Round 2'!$A$7:$I$306,COLUMN('Round 2'!$G$7),FALSE())),0,VLOOKUP($A161,'Round 2'!$A$7:$I$306,COLUMN('Round 2'!$G$7),FALSE()))+IF(ISERROR(VLOOKUP($A161,'Round 3'!$A$7:$I$306,COLUMN('Round 3'!$G$7),FALSE())),0,VLOOKUP($A161,'Round 3'!$A$7:$I$306,COLUMN('Round 3'!$G$7),FALSE())))</f>
        <v/>
      </c>
      <c r="I161" s="134" t="str">
        <f aca="false">IF(ISBLANK($A161),"",IF(ISERROR(VLOOKUP($A161,'Round 1'!$A$7:$I$306,COLUMN('Round 1'!$F$7),FALSE())),0,VLOOKUP($A161,'Round 1'!$A$7:$I$306,COLUMN('Round 1'!$F$7),FALSE()))+IF(ISERROR(VLOOKUP($A161,'Round 2'!$A$7:$I$306,COLUMN('Round 2'!$F$7),FALSE())),0,VLOOKUP($A161,'Round 2'!$A$7:$I$306,COLUMN('Round 2'!$F$7),FALSE()))+IF(ISERROR(VLOOKUP($A161,'Round 3'!$A$7:$I$306,COLUMN('Round 3'!$F$7),FALSE())),0,VLOOKUP($A161,'Round 3'!$A$7:$I$306,COLUMN('Round 3'!$F$7),FALSE())))</f>
        <v/>
      </c>
      <c r="J161" s="135" t="str">
        <f aca="false">IF(ISBLANK($A161),"",IF(ISERROR(VLOOKUP($A161,'Round 1'!$A$7:$I$306,COLUMN('Round 1'!$H$7),FALSE())),0,VLOOKUP($A161,'Round 1'!$A$7:$I$306,COLUMN('Round 1'!$H$7),FALSE()))+IF(ISERROR(VLOOKUP($A161,'Round 2'!$A$7:$I$306,COLUMN('Round 2'!$H$7),FALSE())),0,VLOOKUP($A161,'Round 2'!$A$7:$I$306,COLUMN('Round 2'!$H$7),FALSE()))+IF(ISERROR(VLOOKUP($A161,'Round 3'!$A$7:$I$306,COLUMN('Round 3'!$H$7),FALSE())),0,VLOOKUP($A161,'Round 3'!$A$7:$I$306,COLUMN('Round 3'!$H$7),FALSE())))</f>
        <v/>
      </c>
      <c r="K161" s="134" t="str">
        <f aca="false">IF(ISBLANK(A161),"",RANK(P161,$P$7:$P$306))</f>
        <v/>
      </c>
      <c r="L161" s="136" t="str">
        <f aca="false">IF(ISBLANK($G161),IF($K161&gt;5,"",IF(AND(ISNA(MATCH(K161+1,$K$7:$K$306,0)),$K161&lt;$A$4),"TIE","")),"DQ")</f>
        <v/>
      </c>
      <c r="M161" s="137"/>
      <c r="N161" s="138" t="str">
        <f aca="false">IF(ISBLANK($G161),$R161,"DQ")</f>
        <v/>
      </c>
      <c r="O161" s="40" t="str">
        <f aca="false">IF(ISBLANK(A161),"",$H161*$O$6+$I161)</f>
        <v/>
      </c>
      <c r="P161" s="40" t="str">
        <f aca="false">IF(ISBLANK(A161),"",$O161*10*$P$6+$J161)</f>
        <v/>
      </c>
      <c r="Q161" s="40" t="n">
        <f aca="false">IF(ISBLANK($G161),IF(ISBLANK($A161),-10,$P161*$Q$6+IF($M161&gt;0,$Q$6-1-$M161,0)),-1)</f>
        <v>-10</v>
      </c>
      <c r="R161" s="40" t="str">
        <f aca="false">IF(ISBLANK($A161),"",RANK($Q161,$Q$7:$Q$306))</f>
        <v/>
      </c>
      <c r="S161" s="40" t="str">
        <f aca="false">IF(ISNA(MATCH($R161+1,$R$7:$R$306,0)),IF($R161=MAX($A$7:$A$306),$R161,-1),$R161)</f>
        <v/>
      </c>
      <c r="T161" s="40" t="n">
        <f aca="false">$A161</f>
        <v>0</v>
      </c>
      <c r="U161" s="138" t="str">
        <f aca="false">IF(N('Final Round'!$J$14)&gt;0,IF(ISBLANK($A161),"",IF($N161&gt;5,$N161,VLOOKUP($A161,'Final Round'!$A$14:$K$18,COLUMN('Final Round'!$J$1),FALSE()))),"")</f>
        <v/>
      </c>
      <c r="V161" s="40" t="str">
        <f aca="false">IF(ISNUMBER($U161),$U161,$R161)</f>
        <v/>
      </c>
      <c r="W161" s="40" t="str">
        <f aca="false">IF(ISBLANK($A161),"",($V$6-$V161)*$W$6+$W$6-$A161)</f>
        <v/>
      </c>
      <c r="X161" s="40" t="str">
        <f aca="false">IF(ISBLANK($A161),"",RANK($W161,$W$7:$W$306))</f>
        <v/>
      </c>
      <c r="Y161" s="40" t="n">
        <f aca="false">$A161</f>
        <v>0</v>
      </c>
      <c r="Z161" s="40" t="str">
        <f aca="false">IF($U161="",$N161,$U161)</f>
        <v/>
      </c>
      <c r="AA161" s="40" t="n">
        <f aca="false">IF($U161&lt;6,INDEX($AA$1:$AA$5,$Z161)*$Z$2,0)</f>
        <v>0</v>
      </c>
      <c r="AB161" s="139" t="str">
        <f aca="false">IF(ISBLANK($A161),"",5+4*(I161+IF(AA161=0,0,VLOOKUP($A161,'Final Round'!$A$14:$K$18,COLUMN('Final Round'!$G$1),FALSE())))+8*(H161+IF(AA161=0,0,IF(VLOOKUP($A161,'Final Round'!$A$14:$K$18,COLUMN('Final Round'!$J$1),FALSE())=1,1,0)))+$AA161)</f>
        <v/>
      </c>
    </row>
    <row r="162" customFormat="false" ht="12.75" hidden="false" customHeight="false" outlineLevel="0" collapsed="false">
      <c r="A162" s="140"/>
      <c r="B162" s="120"/>
      <c r="C162" s="120"/>
      <c r="D162" s="120"/>
      <c r="E162" s="121"/>
      <c r="F162" s="122" t="str">
        <f aca="false">IF(ISBLANK($A162),"",SUM(IF(ISNA(IF(VLOOKUP($A162,'Round 1'!$A$7:$J$306,COLUMN('Round 1'!$H$7),FALSE()),1,NA())),0,1),IF(ISNA(IF(VLOOKUP($A162,'Round 2'!$A$7:$J$306,COLUMN('Round 1'!$H$7),FALSE()),1,NA())),0,1),IF(ISNA(IF(VLOOKUP($A162,'Round 3'!$A$7:$J$306,COLUMN('Round 1'!$H$7),FALSE()),1,NA())),0,1),IF(ISNA(IF(VLOOKUP($A162,'Final Round'!$A$14:$K$18,1,FALSE()),1,NA())),0,1)))</f>
        <v/>
      </c>
      <c r="G162" s="123"/>
      <c r="H162" s="124" t="str">
        <f aca="false">IF(ISBLANK($A162),"",IF(ISERROR(VLOOKUP($A162,'Round 1'!$A$7:$I$306,COLUMN('Round 1'!$G$7),FALSE())),0,VLOOKUP($A162,'Round 1'!$A$7:$I$306,COLUMN('Round 1'!$G$7),FALSE()))+IF(ISERROR(VLOOKUP($A162,'Round 2'!$A$7:$I$306,COLUMN('Round 2'!$G$7),FALSE())),0,VLOOKUP($A162,'Round 2'!$A$7:$I$306,COLUMN('Round 2'!$G$7),FALSE()))+IF(ISERROR(VLOOKUP($A162,'Round 3'!$A$7:$I$306,COLUMN('Round 3'!$G$7),FALSE())),0,VLOOKUP($A162,'Round 3'!$A$7:$I$306,COLUMN('Round 3'!$G$7),FALSE())))</f>
        <v/>
      </c>
      <c r="I162" s="124" t="str">
        <f aca="false">IF(ISBLANK($A162),"",IF(ISERROR(VLOOKUP($A162,'Round 1'!$A$7:$I$306,COLUMN('Round 1'!$F$7),FALSE())),0,VLOOKUP($A162,'Round 1'!$A$7:$I$306,COLUMN('Round 1'!$F$7),FALSE()))+IF(ISERROR(VLOOKUP($A162,'Round 2'!$A$7:$I$306,COLUMN('Round 2'!$F$7),FALSE())),0,VLOOKUP($A162,'Round 2'!$A$7:$I$306,COLUMN('Round 2'!$F$7),FALSE()))+IF(ISERROR(VLOOKUP($A162,'Round 3'!$A$7:$I$306,COLUMN('Round 3'!$F$7),FALSE())),0,VLOOKUP($A162,'Round 3'!$A$7:$I$306,COLUMN('Round 3'!$F$7),FALSE())))</f>
        <v/>
      </c>
      <c r="J162" s="125" t="str">
        <f aca="false">IF(ISBLANK($A162),"",IF(ISERROR(VLOOKUP($A162,'Round 1'!$A$7:$I$306,COLUMN('Round 1'!$H$7),FALSE())),0,VLOOKUP($A162,'Round 1'!$A$7:$I$306,COLUMN('Round 1'!$H$7),FALSE()))+IF(ISERROR(VLOOKUP($A162,'Round 2'!$A$7:$I$306,COLUMN('Round 2'!$H$7),FALSE())),0,VLOOKUP($A162,'Round 2'!$A$7:$I$306,COLUMN('Round 2'!$H$7),FALSE()))+IF(ISERROR(VLOOKUP($A162,'Round 3'!$A$7:$I$306,COLUMN('Round 3'!$H$7),FALSE())),0,VLOOKUP($A162,'Round 3'!$A$7:$I$306,COLUMN('Round 3'!$H$7),FALSE())))</f>
        <v/>
      </c>
      <c r="K162" s="124" t="str">
        <f aca="false">IF(ISBLANK(A162),"",RANK(P162,$P$7:$P$306))</f>
        <v/>
      </c>
      <c r="L162" s="126" t="str">
        <f aca="false">IF(ISBLANK($G162),IF($K162&gt;5,"",IF(AND(ISNA(MATCH(K162+1,$K$7:$K$306,0)),$K162&lt;$A$4),"TIE","")),"DQ")</f>
        <v/>
      </c>
      <c r="M162" s="127"/>
      <c r="N162" s="128" t="str">
        <f aca="false">IF(ISBLANK($G162),$R162,"DQ")</f>
        <v/>
      </c>
      <c r="O162" s="40" t="str">
        <f aca="false">IF(ISBLANK(A162),"",$H162*$O$6+$I162)</f>
        <v/>
      </c>
      <c r="P162" s="40" t="str">
        <f aca="false">IF(ISBLANK(A162),"",$O162*10*$P$6+$J162)</f>
        <v/>
      </c>
      <c r="Q162" s="40" t="n">
        <f aca="false">IF(ISBLANK($G162),IF(ISBLANK($A162),-10,$P162*$Q$6+IF($M162&gt;0,$Q$6-1-$M162,0)),-1)</f>
        <v>-10</v>
      </c>
      <c r="R162" s="40" t="str">
        <f aca="false">IF(ISBLANK($A162),"",RANK($Q162,$Q$7:$Q$306))</f>
        <v/>
      </c>
      <c r="S162" s="40" t="str">
        <f aca="false">IF(ISNA(MATCH($R162+1,$R$7:$R$306,0)),IF($R162=MAX($A$7:$A$306),$R162,-1),$R162)</f>
        <v/>
      </c>
      <c r="T162" s="40" t="n">
        <f aca="false">$A162</f>
        <v>0</v>
      </c>
      <c r="U162" s="128" t="str">
        <f aca="false">IF(N('Final Round'!$J$14)&gt;0,IF(ISBLANK($A162),"",IF($N162&gt;5,$N162,VLOOKUP($A162,'Final Round'!$A$14:$K$18,COLUMN('Final Round'!$J$1),FALSE()))),"")</f>
        <v/>
      </c>
      <c r="V162" s="40" t="str">
        <f aca="false">IF(ISNUMBER($U162),$U162,$R162)</f>
        <v/>
      </c>
      <c r="W162" s="40" t="str">
        <f aca="false">IF(ISBLANK($A162),"",($V$6-$V162)*$W$6+$W$6-$A162)</f>
        <v/>
      </c>
      <c r="X162" s="40" t="str">
        <f aca="false">IF(ISBLANK($A162),"",RANK($W162,$W$7:$W$306))</f>
        <v/>
      </c>
      <c r="Y162" s="40" t="n">
        <f aca="false">$A162</f>
        <v>0</v>
      </c>
      <c r="Z162" s="40" t="str">
        <f aca="false">IF($U162="",$N162,$U162)</f>
        <v/>
      </c>
      <c r="AA162" s="40" t="n">
        <f aca="false">IF($U162&lt;6,INDEX($AA$1:$AA$5,$Z162)*$Z$2,0)</f>
        <v>0</v>
      </c>
      <c r="AB162" s="129" t="str">
        <f aca="false">IF(ISBLANK($A162),"",5+4*(I162+IF(AA162=0,0,VLOOKUP($A162,'Final Round'!$A$14:$K$18,COLUMN('Final Round'!$G$1),FALSE())))+8*(H162+IF(AA162=0,0,IF(VLOOKUP($A162,'Final Round'!$A$14:$K$18,COLUMN('Final Round'!$J$1),FALSE())=1,1,0)))+$AA162)</f>
        <v/>
      </c>
    </row>
    <row r="163" customFormat="false" ht="12.75" hidden="false" customHeight="false" outlineLevel="0" collapsed="false">
      <c r="A163" s="144"/>
      <c r="B163" s="130"/>
      <c r="C163" s="130"/>
      <c r="D163" s="130"/>
      <c r="E163" s="131"/>
      <c r="F163" s="132" t="str">
        <f aca="false">IF(ISBLANK($A163),"",SUM(IF(ISNA(IF(VLOOKUP($A163,'Round 1'!$A$7:$J$306,COLUMN('Round 1'!$H$7),FALSE()),1,NA())),0,1),IF(ISNA(IF(VLOOKUP($A163,'Round 2'!$A$7:$J$306,COLUMN('Round 1'!$H$7),FALSE()),1,NA())),0,1),IF(ISNA(IF(VLOOKUP($A163,'Round 3'!$A$7:$J$306,COLUMN('Round 1'!$H$7),FALSE()),1,NA())),0,1),IF(ISNA(IF(VLOOKUP($A163,'Final Round'!$A$14:$K$18,1,FALSE()),1,NA())),0,1)))</f>
        <v/>
      </c>
      <c r="G163" s="133"/>
      <c r="H163" s="134" t="str">
        <f aca="false">IF(ISBLANK($A163),"",IF(ISERROR(VLOOKUP($A163,'Round 1'!$A$7:$I$306,COLUMN('Round 1'!$G$7),FALSE())),0,VLOOKUP($A163,'Round 1'!$A$7:$I$306,COLUMN('Round 1'!$G$7),FALSE()))+IF(ISERROR(VLOOKUP($A163,'Round 2'!$A$7:$I$306,COLUMN('Round 2'!$G$7),FALSE())),0,VLOOKUP($A163,'Round 2'!$A$7:$I$306,COLUMN('Round 2'!$G$7),FALSE()))+IF(ISERROR(VLOOKUP($A163,'Round 3'!$A$7:$I$306,COLUMN('Round 3'!$G$7),FALSE())),0,VLOOKUP($A163,'Round 3'!$A$7:$I$306,COLUMN('Round 3'!$G$7),FALSE())))</f>
        <v/>
      </c>
      <c r="I163" s="134" t="str">
        <f aca="false">IF(ISBLANK($A163),"",IF(ISERROR(VLOOKUP($A163,'Round 1'!$A$7:$I$306,COLUMN('Round 1'!$F$7),FALSE())),0,VLOOKUP($A163,'Round 1'!$A$7:$I$306,COLUMN('Round 1'!$F$7),FALSE()))+IF(ISERROR(VLOOKUP($A163,'Round 2'!$A$7:$I$306,COLUMN('Round 2'!$F$7),FALSE())),0,VLOOKUP($A163,'Round 2'!$A$7:$I$306,COLUMN('Round 2'!$F$7),FALSE()))+IF(ISERROR(VLOOKUP($A163,'Round 3'!$A$7:$I$306,COLUMN('Round 3'!$F$7),FALSE())),0,VLOOKUP($A163,'Round 3'!$A$7:$I$306,COLUMN('Round 3'!$F$7),FALSE())))</f>
        <v/>
      </c>
      <c r="J163" s="135" t="str">
        <f aca="false">IF(ISBLANK($A163),"",IF(ISERROR(VLOOKUP($A163,'Round 1'!$A$7:$I$306,COLUMN('Round 1'!$H$7),FALSE())),0,VLOOKUP($A163,'Round 1'!$A$7:$I$306,COLUMN('Round 1'!$H$7),FALSE()))+IF(ISERROR(VLOOKUP($A163,'Round 2'!$A$7:$I$306,COLUMN('Round 2'!$H$7),FALSE())),0,VLOOKUP($A163,'Round 2'!$A$7:$I$306,COLUMN('Round 2'!$H$7),FALSE()))+IF(ISERROR(VLOOKUP($A163,'Round 3'!$A$7:$I$306,COLUMN('Round 3'!$H$7),FALSE())),0,VLOOKUP($A163,'Round 3'!$A$7:$I$306,COLUMN('Round 3'!$H$7),FALSE())))</f>
        <v/>
      </c>
      <c r="K163" s="134" t="str">
        <f aca="false">IF(ISBLANK(A163),"",RANK(P163,$P$7:$P$306))</f>
        <v/>
      </c>
      <c r="L163" s="136" t="str">
        <f aca="false">IF(ISBLANK($G163),IF($K163&gt;5,"",IF(AND(ISNA(MATCH(K163+1,$K$7:$K$306,0)),$K163&lt;$A$4),"TIE","")),"DQ")</f>
        <v/>
      </c>
      <c r="M163" s="137"/>
      <c r="N163" s="138" t="str">
        <f aca="false">IF(ISBLANK($G163),$R163,"DQ")</f>
        <v/>
      </c>
      <c r="O163" s="40" t="str">
        <f aca="false">IF(ISBLANK(A163),"",$H163*$O$6+$I163)</f>
        <v/>
      </c>
      <c r="P163" s="40" t="str">
        <f aca="false">IF(ISBLANK(A163),"",$O163*10*$P$6+$J163)</f>
        <v/>
      </c>
      <c r="Q163" s="40" t="n">
        <f aca="false">IF(ISBLANK($G163),IF(ISBLANK($A163),-10,$P163*$Q$6+IF($M163&gt;0,$Q$6-1-$M163,0)),-1)</f>
        <v>-10</v>
      </c>
      <c r="R163" s="40" t="str">
        <f aca="false">IF(ISBLANK($A163),"",RANK($Q163,$Q$7:$Q$306))</f>
        <v/>
      </c>
      <c r="S163" s="40" t="str">
        <f aca="false">IF(ISNA(MATCH($R163+1,$R$7:$R$306,0)),IF($R163=MAX($A$7:$A$306),$R163,-1),$R163)</f>
        <v/>
      </c>
      <c r="T163" s="40" t="n">
        <f aca="false">$A163</f>
        <v>0</v>
      </c>
      <c r="U163" s="138" t="str">
        <f aca="false">IF(N('Final Round'!$J$14)&gt;0,IF(ISBLANK($A163),"",IF($N163&gt;5,$N163,VLOOKUP($A163,'Final Round'!$A$14:$K$18,COLUMN('Final Round'!$J$1),FALSE()))),"")</f>
        <v/>
      </c>
      <c r="V163" s="40" t="str">
        <f aca="false">IF(ISNUMBER($U163),$U163,$R163)</f>
        <v/>
      </c>
      <c r="W163" s="40" t="str">
        <f aca="false">IF(ISBLANK($A163),"",($V$6-$V163)*$W$6+$W$6-$A163)</f>
        <v/>
      </c>
      <c r="X163" s="40" t="str">
        <f aca="false">IF(ISBLANK($A163),"",RANK($W163,$W$7:$W$306))</f>
        <v/>
      </c>
      <c r="Y163" s="40" t="n">
        <f aca="false">$A163</f>
        <v>0</v>
      </c>
      <c r="Z163" s="40" t="str">
        <f aca="false">IF($U163="",$N163,$U163)</f>
        <v/>
      </c>
      <c r="AA163" s="40" t="n">
        <f aca="false">IF($U163&lt;6,INDEX($AA$1:$AA$5,$Z163)*$Z$2,0)</f>
        <v>0</v>
      </c>
      <c r="AB163" s="139" t="str">
        <f aca="false">IF(ISBLANK($A163),"",5+4*(I163+IF(AA163=0,0,VLOOKUP($A163,'Final Round'!$A$14:$K$18,COLUMN('Final Round'!$G$1),FALSE())))+8*(H163+IF(AA163=0,0,IF(VLOOKUP($A163,'Final Round'!$A$14:$K$18,COLUMN('Final Round'!$J$1),FALSE())=1,1,0)))+$AA163)</f>
        <v/>
      </c>
    </row>
    <row r="164" customFormat="false" ht="12.75" hidden="false" customHeight="false" outlineLevel="0" collapsed="false">
      <c r="A164" s="140"/>
      <c r="B164" s="120"/>
      <c r="C164" s="120"/>
      <c r="D164" s="120"/>
      <c r="E164" s="121"/>
      <c r="F164" s="122" t="str">
        <f aca="false">IF(ISBLANK($A164),"",SUM(IF(ISNA(IF(VLOOKUP($A164,'Round 1'!$A$7:$J$306,COLUMN('Round 1'!$H$7),FALSE()),1,NA())),0,1),IF(ISNA(IF(VLOOKUP($A164,'Round 2'!$A$7:$J$306,COLUMN('Round 1'!$H$7),FALSE()),1,NA())),0,1),IF(ISNA(IF(VLOOKUP($A164,'Round 3'!$A$7:$J$306,COLUMN('Round 1'!$H$7),FALSE()),1,NA())),0,1),IF(ISNA(IF(VLOOKUP($A164,'Final Round'!$A$14:$K$18,1,FALSE()),1,NA())),0,1)))</f>
        <v/>
      </c>
      <c r="G164" s="123"/>
      <c r="H164" s="124" t="str">
        <f aca="false">IF(ISBLANK($A164),"",IF(ISERROR(VLOOKUP($A164,'Round 1'!$A$7:$I$306,COLUMN('Round 1'!$G$7),FALSE())),0,VLOOKUP($A164,'Round 1'!$A$7:$I$306,COLUMN('Round 1'!$G$7),FALSE()))+IF(ISERROR(VLOOKUP($A164,'Round 2'!$A$7:$I$306,COLUMN('Round 2'!$G$7),FALSE())),0,VLOOKUP($A164,'Round 2'!$A$7:$I$306,COLUMN('Round 2'!$G$7),FALSE()))+IF(ISERROR(VLOOKUP($A164,'Round 3'!$A$7:$I$306,COLUMN('Round 3'!$G$7),FALSE())),0,VLOOKUP($A164,'Round 3'!$A$7:$I$306,COLUMN('Round 3'!$G$7),FALSE())))</f>
        <v/>
      </c>
      <c r="I164" s="124" t="str">
        <f aca="false">IF(ISBLANK($A164),"",IF(ISERROR(VLOOKUP($A164,'Round 1'!$A$7:$I$306,COLUMN('Round 1'!$F$7),FALSE())),0,VLOOKUP($A164,'Round 1'!$A$7:$I$306,COLUMN('Round 1'!$F$7),FALSE()))+IF(ISERROR(VLOOKUP($A164,'Round 2'!$A$7:$I$306,COLUMN('Round 2'!$F$7),FALSE())),0,VLOOKUP($A164,'Round 2'!$A$7:$I$306,COLUMN('Round 2'!$F$7),FALSE()))+IF(ISERROR(VLOOKUP($A164,'Round 3'!$A$7:$I$306,COLUMN('Round 3'!$F$7),FALSE())),0,VLOOKUP($A164,'Round 3'!$A$7:$I$306,COLUMN('Round 3'!$F$7),FALSE())))</f>
        <v/>
      </c>
      <c r="J164" s="125" t="str">
        <f aca="false">IF(ISBLANK($A164),"",IF(ISERROR(VLOOKUP($A164,'Round 1'!$A$7:$I$306,COLUMN('Round 1'!$H$7),FALSE())),0,VLOOKUP($A164,'Round 1'!$A$7:$I$306,COLUMN('Round 1'!$H$7),FALSE()))+IF(ISERROR(VLOOKUP($A164,'Round 2'!$A$7:$I$306,COLUMN('Round 2'!$H$7),FALSE())),0,VLOOKUP($A164,'Round 2'!$A$7:$I$306,COLUMN('Round 2'!$H$7),FALSE()))+IF(ISERROR(VLOOKUP($A164,'Round 3'!$A$7:$I$306,COLUMN('Round 3'!$H$7),FALSE())),0,VLOOKUP($A164,'Round 3'!$A$7:$I$306,COLUMN('Round 3'!$H$7),FALSE())))</f>
        <v/>
      </c>
      <c r="K164" s="124" t="str">
        <f aca="false">IF(ISBLANK(A164),"",RANK(P164,$P$7:$P$306))</f>
        <v/>
      </c>
      <c r="L164" s="126" t="str">
        <f aca="false">IF(ISBLANK($G164),IF($K164&gt;5,"",IF(AND(ISNA(MATCH(K164+1,$K$7:$K$306,0)),$K164&lt;$A$4),"TIE","")),"DQ")</f>
        <v/>
      </c>
      <c r="M164" s="127"/>
      <c r="N164" s="128" t="str">
        <f aca="false">IF(ISBLANK($G164),$R164,"DQ")</f>
        <v/>
      </c>
      <c r="O164" s="40" t="str">
        <f aca="false">IF(ISBLANK(A164),"",$H164*$O$6+$I164)</f>
        <v/>
      </c>
      <c r="P164" s="40" t="str">
        <f aca="false">IF(ISBLANK(A164),"",$O164*10*$P$6+$J164)</f>
        <v/>
      </c>
      <c r="Q164" s="40" t="n">
        <f aca="false">IF(ISBLANK($G164),IF(ISBLANK($A164),-10,$P164*$Q$6+IF($M164&gt;0,$Q$6-1-$M164,0)),-1)</f>
        <v>-10</v>
      </c>
      <c r="R164" s="40" t="str">
        <f aca="false">IF(ISBLANK($A164),"",RANK($Q164,$Q$7:$Q$306))</f>
        <v/>
      </c>
      <c r="S164" s="40" t="str">
        <f aca="false">IF(ISNA(MATCH($R164+1,$R$7:$R$306,0)),IF($R164=MAX($A$7:$A$306),$R164,-1),$R164)</f>
        <v/>
      </c>
      <c r="T164" s="40" t="n">
        <f aca="false">$A164</f>
        <v>0</v>
      </c>
      <c r="U164" s="128" t="str">
        <f aca="false">IF(N('Final Round'!$J$14)&gt;0,IF(ISBLANK($A164),"",IF($N164&gt;5,$N164,VLOOKUP($A164,'Final Round'!$A$14:$K$18,COLUMN('Final Round'!$J$1),FALSE()))),"")</f>
        <v/>
      </c>
      <c r="V164" s="40" t="str">
        <f aca="false">IF(ISNUMBER($U164),$U164,$R164)</f>
        <v/>
      </c>
      <c r="W164" s="40" t="str">
        <f aca="false">IF(ISBLANK($A164),"",($V$6-$V164)*$W$6+$W$6-$A164)</f>
        <v/>
      </c>
      <c r="X164" s="40" t="str">
        <f aca="false">IF(ISBLANK($A164),"",RANK($W164,$W$7:$W$306))</f>
        <v/>
      </c>
      <c r="Y164" s="40" t="n">
        <f aca="false">$A164</f>
        <v>0</v>
      </c>
      <c r="Z164" s="40" t="str">
        <f aca="false">IF($U164="",$N164,$U164)</f>
        <v/>
      </c>
      <c r="AA164" s="40" t="n">
        <f aca="false">IF($U164&lt;6,INDEX($AA$1:$AA$5,$Z164)*$Z$2,0)</f>
        <v>0</v>
      </c>
      <c r="AB164" s="129" t="str">
        <f aca="false">IF(ISBLANK($A164),"",5+4*(I164+IF(AA164=0,0,VLOOKUP($A164,'Final Round'!$A$14:$K$18,COLUMN('Final Round'!$G$1),FALSE())))+8*(H164+IF(AA164=0,0,IF(VLOOKUP($A164,'Final Round'!$A$14:$K$18,COLUMN('Final Round'!$J$1),FALSE())=1,1,0)))+$AA164)</f>
        <v/>
      </c>
    </row>
    <row r="165" customFormat="false" ht="12.75" hidden="false" customHeight="false" outlineLevel="0" collapsed="false">
      <c r="A165" s="144"/>
      <c r="B165" s="130"/>
      <c r="C165" s="130"/>
      <c r="D165" s="130"/>
      <c r="E165" s="131"/>
      <c r="F165" s="132" t="str">
        <f aca="false">IF(ISBLANK($A165),"",SUM(IF(ISNA(IF(VLOOKUP($A165,'Round 1'!$A$7:$J$306,COLUMN('Round 1'!$H$7),FALSE()),1,NA())),0,1),IF(ISNA(IF(VLOOKUP($A165,'Round 2'!$A$7:$J$306,COLUMN('Round 1'!$H$7),FALSE()),1,NA())),0,1),IF(ISNA(IF(VLOOKUP($A165,'Round 3'!$A$7:$J$306,COLUMN('Round 1'!$H$7),FALSE()),1,NA())),0,1),IF(ISNA(IF(VLOOKUP($A165,'Final Round'!$A$14:$K$18,1,FALSE()),1,NA())),0,1)))</f>
        <v/>
      </c>
      <c r="G165" s="133"/>
      <c r="H165" s="134" t="str">
        <f aca="false">IF(ISBLANK($A165),"",IF(ISERROR(VLOOKUP($A165,'Round 1'!$A$7:$I$306,COLUMN('Round 1'!$G$7),FALSE())),0,VLOOKUP($A165,'Round 1'!$A$7:$I$306,COLUMN('Round 1'!$G$7),FALSE()))+IF(ISERROR(VLOOKUP($A165,'Round 2'!$A$7:$I$306,COLUMN('Round 2'!$G$7),FALSE())),0,VLOOKUP($A165,'Round 2'!$A$7:$I$306,COLUMN('Round 2'!$G$7),FALSE()))+IF(ISERROR(VLOOKUP($A165,'Round 3'!$A$7:$I$306,COLUMN('Round 3'!$G$7),FALSE())),0,VLOOKUP($A165,'Round 3'!$A$7:$I$306,COLUMN('Round 3'!$G$7),FALSE())))</f>
        <v/>
      </c>
      <c r="I165" s="134" t="str">
        <f aca="false">IF(ISBLANK($A165),"",IF(ISERROR(VLOOKUP($A165,'Round 1'!$A$7:$I$306,COLUMN('Round 1'!$F$7),FALSE())),0,VLOOKUP($A165,'Round 1'!$A$7:$I$306,COLUMN('Round 1'!$F$7),FALSE()))+IF(ISERROR(VLOOKUP($A165,'Round 2'!$A$7:$I$306,COLUMN('Round 2'!$F$7),FALSE())),0,VLOOKUP($A165,'Round 2'!$A$7:$I$306,COLUMN('Round 2'!$F$7),FALSE()))+IF(ISERROR(VLOOKUP($A165,'Round 3'!$A$7:$I$306,COLUMN('Round 3'!$F$7),FALSE())),0,VLOOKUP($A165,'Round 3'!$A$7:$I$306,COLUMN('Round 3'!$F$7),FALSE())))</f>
        <v/>
      </c>
      <c r="J165" s="135" t="str">
        <f aca="false">IF(ISBLANK($A165),"",IF(ISERROR(VLOOKUP($A165,'Round 1'!$A$7:$I$306,COLUMN('Round 1'!$H$7),FALSE())),0,VLOOKUP($A165,'Round 1'!$A$7:$I$306,COLUMN('Round 1'!$H$7),FALSE()))+IF(ISERROR(VLOOKUP($A165,'Round 2'!$A$7:$I$306,COLUMN('Round 2'!$H$7),FALSE())),0,VLOOKUP($A165,'Round 2'!$A$7:$I$306,COLUMN('Round 2'!$H$7),FALSE()))+IF(ISERROR(VLOOKUP($A165,'Round 3'!$A$7:$I$306,COLUMN('Round 3'!$H$7),FALSE())),0,VLOOKUP($A165,'Round 3'!$A$7:$I$306,COLUMN('Round 3'!$H$7),FALSE())))</f>
        <v/>
      </c>
      <c r="K165" s="134" t="str">
        <f aca="false">IF(ISBLANK(A165),"",RANK(P165,$P$7:$P$306))</f>
        <v/>
      </c>
      <c r="L165" s="136" t="str">
        <f aca="false">IF(ISBLANK($G165),IF($K165&gt;5,"",IF(AND(ISNA(MATCH(K165+1,$K$7:$K$306,0)),$K165&lt;$A$4),"TIE","")),"DQ")</f>
        <v/>
      </c>
      <c r="M165" s="137"/>
      <c r="N165" s="138" t="str">
        <f aca="false">IF(ISBLANK($G165),$R165,"DQ")</f>
        <v/>
      </c>
      <c r="O165" s="40" t="str">
        <f aca="false">IF(ISBLANK(A165),"",$H165*$O$6+$I165)</f>
        <v/>
      </c>
      <c r="P165" s="40" t="str">
        <f aca="false">IF(ISBLANK(A165),"",$O165*10*$P$6+$J165)</f>
        <v/>
      </c>
      <c r="Q165" s="40" t="n">
        <f aca="false">IF(ISBLANK($G165),IF(ISBLANK($A165),-10,$P165*$Q$6+IF($M165&gt;0,$Q$6-1-$M165,0)),-1)</f>
        <v>-10</v>
      </c>
      <c r="R165" s="40" t="str">
        <f aca="false">IF(ISBLANK($A165),"",RANK($Q165,$Q$7:$Q$306))</f>
        <v/>
      </c>
      <c r="S165" s="40" t="str">
        <f aca="false">IF(ISNA(MATCH($R165+1,$R$7:$R$306,0)),IF($R165=MAX($A$7:$A$306),$R165,-1),$R165)</f>
        <v/>
      </c>
      <c r="T165" s="40" t="n">
        <f aca="false">$A165</f>
        <v>0</v>
      </c>
      <c r="U165" s="138" t="str">
        <f aca="false">IF(N('Final Round'!$J$14)&gt;0,IF(ISBLANK($A165),"",IF($N165&gt;5,$N165,VLOOKUP($A165,'Final Round'!$A$14:$K$18,COLUMN('Final Round'!$J$1),FALSE()))),"")</f>
        <v/>
      </c>
      <c r="V165" s="40" t="str">
        <f aca="false">IF(ISNUMBER($U165),$U165,$R165)</f>
        <v/>
      </c>
      <c r="W165" s="40" t="str">
        <f aca="false">IF(ISBLANK($A165),"",($V$6-$V165)*$W$6+$W$6-$A165)</f>
        <v/>
      </c>
      <c r="X165" s="40" t="str">
        <f aca="false">IF(ISBLANK($A165),"",RANK($W165,$W$7:$W$306))</f>
        <v/>
      </c>
      <c r="Y165" s="40" t="n">
        <f aca="false">$A165</f>
        <v>0</v>
      </c>
      <c r="Z165" s="40" t="str">
        <f aca="false">IF($U165="",$N165,$U165)</f>
        <v/>
      </c>
      <c r="AA165" s="40" t="n">
        <f aca="false">IF($U165&lt;6,INDEX($AA$1:$AA$5,$Z165)*$Z$2,0)</f>
        <v>0</v>
      </c>
      <c r="AB165" s="139" t="str">
        <f aca="false">IF(ISBLANK($A165),"",5+4*(I165+IF(AA165=0,0,VLOOKUP($A165,'Final Round'!$A$14:$K$18,COLUMN('Final Round'!$G$1),FALSE())))+8*(H165+IF(AA165=0,0,IF(VLOOKUP($A165,'Final Round'!$A$14:$K$18,COLUMN('Final Round'!$J$1),FALSE())=1,1,0)))+$AA165)</f>
        <v/>
      </c>
    </row>
    <row r="166" customFormat="false" ht="12.75" hidden="false" customHeight="false" outlineLevel="0" collapsed="false">
      <c r="A166" s="140"/>
      <c r="B166" s="120"/>
      <c r="C166" s="120"/>
      <c r="D166" s="120"/>
      <c r="E166" s="121"/>
      <c r="F166" s="122" t="str">
        <f aca="false">IF(ISBLANK($A166),"",SUM(IF(ISNA(IF(VLOOKUP($A166,'Round 1'!$A$7:$J$306,COLUMN('Round 1'!$H$7),FALSE()),1,NA())),0,1),IF(ISNA(IF(VLOOKUP($A166,'Round 2'!$A$7:$J$306,COLUMN('Round 1'!$H$7),FALSE()),1,NA())),0,1),IF(ISNA(IF(VLOOKUP($A166,'Round 3'!$A$7:$J$306,COLUMN('Round 1'!$H$7),FALSE()),1,NA())),0,1),IF(ISNA(IF(VLOOKUP($A166,'Final Round'!$A$14:$K$18,1,FALSE()),1,NA())),0,1)))</f>
        <v/>
      </c>
      <c r="G166" s="123"/>
      <c r="H166" s="124" t="str">
        <f aca="false">IF(ISBLANK($A166),"",IF(ISERROR(VLOOKUP($A166,'Round 1'!$A$7:$I$306,COLUMN('Round 1'!$G$7),FALSE())),0,VLOOKUP($A166,'Round 1'!$A$7:$I$306,COLUMN('Round 1'!$G$7),FALSE()))+IF(ISERROR(VLOOKUP($A166,'Round 2'!$A$7:$I$306,COLUMN('Round 2'!$G$7),FALSE())),0,VLOOKUP($A166,'Round 2'!$A$7:$I$306,COLUMN('Round 2'!$G$7),FALSE()))+IF(ISERROR(VLOOKUP($A166,'Round 3'!$A$7:$I$306,COLUMN('Round 3'!$G$7),FALSE())),0,VLOOKUP($A166,'Round 3'!$A$7:$I$306,COLUMN('Round 3'!$G$7),FALSE())))</f>
        <v/>
      </c>
      <c r="I166" s="124" t="str">
        <f aca="false">IF(ISBLANK($A166),"",IF(ISERROR(VLOOKUP($A166,'Round 1'!$A$7:$I$306,COLUMN('Round 1'!$F$7),FALSE())),0,VLOOKUP($A166,'Round 1'!$A$7:$I$306,COLUMN('Round 1'!$F$7),FALSE()))+IF(ISERROR(VLOOKUP($A166,'Round 2'!$A$7:$I$306,COLUMN('Round 2'!$F$7),FALSE())),0,VLOOKUP($A166,'Round 2'!$A$7:$I$306,COLUMN('Round 2'!$F$7),FALSE()))+IF(ISERROR(VLOOKUP($A166,'Round 3'!$A$7:$I$306,COLUMN('Round 3'!$F$7),FALSE())),0,VLOOKUP($A166,'Round 3'!$A$7:$I$306,COLUMN('Round 3'!$F$7),FALSE())))</f>
        <v/>
      </c>
      <c r="J166" s="125" t="str">
        <f aca="false">IF(ISBLANK($A166),"",IF(ISERROR(VLOOKUP($A166,'Round 1'!$A$7:$I$306,COLUMN('Round 1'!$H$7),FALSE())),0,VLOOKUP($A166,'Round 1'!$A$7:$I$306,COLUMN('Round 1'!$H$7),FALSE()))+IF(ISERROR(VLOOKUP($A166,'Round 2'!$A$7:$I$306,COLUMN('Round 2'!$H$7),FALSE())),0,VLOOKUP($A166,'Round 2'!$A$7:$I$306,COLUMN('Round 2'!$H$7),FALSE()))+IF(ISERROR(VLOOKUP($A166,'Round 3'!$A$7:$I$306,COLUMN('Round 3'!$H$7),FALSE())),0,VLOOKUP($A166,'Round 3'!$A$7:$I$306,COLUMN('Round 3'!$H$7),FALSE())))</f>
        <v/>
      </c>
      <c r="K166" s="124" t="str">
        <f aca="false">IF(ISBLANK(A166),"",RANK(P166,$P$7:$P$306))</f>
        <v/>
      </c>
      <c r="L166" s="126" t="str">
        <f aca="false">IF(ISBLANK($G166),IF($K166&gt;5,"",IF(AND(ISNA(MATCH(K166+1,$K$7:$K$306,0)),$K166&lt;$A$4),"TIE","")),"DQ")</f>
        <v/>
      </c>
      <c r="M166" s="127"/>
      <c r="N166" s="128" t="str">
        <f aca="false">IF(ISBLANK($G166),$R166,"DQ")</f>
        <v/>
      </c>
      <c r="O166" s="40" t="str">
        <f aca="false">IF(ISBLANK(A166),"",$H166*$O$6+$I166)</f>
        <v/>
      </c>
      <c r="P166" s="40" t="str">
        <f aca="false">IF(ISBLANK(A166),"",$O166*10*$P$6+$J166)</f>
        <v/>
      </c>
      <c r="Q166" s="40" t="n">
        <f aca="false">IF(ISBLANK($G166),IF(ISBLANK($A166),-10,$P166*$Q$6+IF($M166&gt;0,$Q$6-1-$M166,0)),-1)</f>
        <v>-10</v>
      </c>
      <c r="R166" s="40" t="str">
        <f aca="false">IF(ISBLANK($A166),"",RANK($Q166,$Q$7:$Q$306))</f>
        <v/>
      </c>
      <c r="S166" s="40" t="str">
        <f aca="false">IF(ISNA(MATCH($R166+1,$R$7:$R$306,0)),IF($R166=MAX($A$7:$A$306),$R166,-1),$R166)</f>
        <v/>
      </c>
      <c r="T166" s="40" t="n">
        <f aca="false">$A166</f>
        <v>0</v>
      </c>
      <c r="U166" s="128" t="str">
        <f aca="false">IF(N('Final Round'!$J$14)&gt;0,IF(ISBLANK($A166),"",IF($N166&gt;5,$N166,VLOOKUP($A166,'Final Round'!$A$14:$K$18,COLUMN('Final Round'!$J$1),FALSE()))),"")</f>
        <v/>
      </c>
      <c r="V166" s="40" t="str">
        <f aca="false">IF(ISNUMBER($U166),$U166,$R166)</f>
        <v/>
      </c>
      <c r="W166" s="40" t="str">
        <f aca="false">IF(ISBLANK($A166),"",($V$6-$V166)*$W$6+$W$6-$A166)</f>
        <v/>
      </c>
      <c r="X166" s="40" t="str">
        <f aca="false">IF(ISBLANK($A166),"",RANK($W166,$W$7:$W$306))</f>
        <v/>
      </c>
      <c r="Y166" s="40" t="n">
        <f aca="false">$A166</f>
        <v>0</v>
      </c>
      <c r="Z166" s="40" t="str">
        <f aca="false">IF($U166="",$N166,$U166)</f>
        <v/>
      </c>
      <c r="AA166" s="40" t="n">
        <f aca="false">IF($U166&lt;6,INDEX($AA$1:$AA$5,$Z166)*$Z$2,0)</f>
        <v>0</v>
      </c>
      <c r="AB166" s="129" t="str">
        <f aca="false">IF(ISBLANK($A166),"",5+4*(I166+IF(AA166=0,0,VLOOKUP($A166,'Final Round'!$A$14:$K$18,COLUMN('Final Round'!$G$1),FALSE())))+8*(H166+IF(AA166=0,0,IF(VLOOKUP($A166,'Final Round'!$A$14:$K$18,COLUMN('Final Round'!$J$1),FALSE())=1,1,0)))+$AA166)</f>
        <v/>
      </c>
    </row>
    <row r="167" customFormat="false" ht="12.75" hidden="false" customHeight="false" outlineLevel="0" collapsed="false">
      <c r="A167" s="144"/>
      <c r="B167" s="130"/>
      <c r="C167" s="130"/>
      <c r="D167" s="130"/>
      <c r="E167" s="131"/>
      <c r="F167" s="132" t="str">
        <f aca="false">IF(ISBLANK($A167),"",SUM(IF(ISNA(IF(VLOOKUP($A167,'Round 1'!$A$7:$J$306,COLUMN('Round 1'!$H$7),FALSE()),1,NA())),0,1),IF(ISNA(IF(VLOOKUP($A167,'Round 2'!$A$7:$J$306,COLUMN('Round 1'!$H$7),FALSE()),1,NA())),0,1),IF(ISNA(IF(VLOOKUP($A167,'Round 3'!$A$7:$J$306,COLUMN('Round 1'!$H$7),FALSE()),1,NA())),0,1),IF(ISNA(IF(VLOOKUP($A167,'Final Round'!$A$14:$K$18,1,FALSE()),1,NA())),0,1)))</f>
        <v/>
      </c>
      <c r="G167" s="133"/>
      <c r="H167" s="134" t="str">
        <f aca="false">IF(ISBLANK($A167),"",IF(ISERROR(VLOOKUP($A167,'Round 1'!$A$7:$I$306,COLUMN('Round 1'!$G$7),FALSE())),0,VLOOKUP($A167,'Round 1'!$A$7:$I$306,COLUMN('Round 1'!$G$7),FALSE()))+IF(ISERROR(VLOOKUP($A167,'Round 2'!$A$7:$I$306,COLUMN('Round 2'!$G$7),FALSE())),0,VLOOKUP($A167,'Round 2'!$A$7:$I$306,COLUMN('Round 2'!$G$7),FALSE()))+IF(ISERROR(VLOOKUP($A167,'Round 3'!$A$7:$I$306,COLUMN('Round 3'!$G$7),FALSE())),0,VLOOKUP($A167,'Round 3'!$A$7:$I$306,COLUMN('Round 3'!$G$7),FALSE())))</f>
        <v/>
      </c>
      <c r="I167" s="134" t="str">
        <f aca="false">IF(ISBLANK($A167),"",IF(ISERROR(VLOOKUP($A167,'Round 1'!$A$7:$I$306,COLUMN('Round 1'!$F$7),FALSE())),0,VLOOKUP($A167,'Round 1'!$A$7:$I$306,COLUMN('Round 1'!$F$7),FALSE()))+IF(ISERROR(VLOOKUP($A167,'Round 2'!$A$7:$I$306,COLUMN('Round 2'!$F$7),FALSE())),0,VLOOKUP($A167,'Round 2'!$A$7:$I$306,COLUMN('Round 2'!$F$7),FALSE()))+IF(ISERROR(VLOOKUP($A167,'Round 3'!$A$7:$I$306,COLUMN('Round 3'!$F$7),FALSE())),0,VLOOKUP($A167,'Round 3'!$A$7:$I$306,COLUMN('Round 3'!$F$7),FALSE())))</f>
        <v/>
      </c>
      <c r="J167" s="135" t="str">
        <f aca="false">IF(ISBLANK($A167),"",IF(ISERROR(VLOOKUP($A167,'Round 1'!$A$7:$I$306,COLUMN('Round 1'!$H$7),FALSE())),0,VLOOKUP($A167,'Round 1'!$A$7:$I$306,COLUMN('Round 1'!$H$7),FALSE()))+IF(ISERROR(VLOOKUP($A167,'Round 2'!$A$7:$I$306,COLUMN('Round 2'!$H$7),FALSE())),0,VLOOKUP($A167,'Round 2'!$A$7:$I$306,COLUMN('Round 2'!$H$7),FALSE()))+IF(ISERROR(VLOOKUP($A167,'Round 3'!$A$7:$I$306,COLUMN('Round 3'!$H$7),FALSE())),0,VLOOKUP($A167,'Round 3'!$A$7:$I$306,COLUMN('Round 3'!$H$7),FALSE())))</f>
        <v/>
      </c>
      <c r="K167" s="134" t="str">
        <f aca="false">IF(ISBLANK(A167),"",RANK(P167,$P$7:$P$306))</f>
        <v/>
      </c>
      <c r="L167" s="136" t="str">
        <f aca="false">IF(ISBLANK($G167),IF($K167&gt;5,"",IF(AND(ISNA(MATCH(K167+1,$K$7:$K$306,0)),$K167&lt;$A$4),"TIE","")),"DQ")</f>
        <v/>
      </c>
      <c r="M167" s="137"/>
      <c r="N167" s="138" t="str">
        <f aca="false">IF(ISBLANK($G167),$R167,"DQ")</f>
        <v/>
      </c>
      <c r="O167" s="40" t="str">
        <f aca="false">IF(ISBLANK(A167),"",$H167*$O$6+$I167)</f>
        <v/>
      </c>
      <c r="P167" s="40" t="str">
        <f aca="false">IF(ISBLANK(A167),"",$O167*10*$P$6+$J167)</f>
        <v/>
      </c>
      <c r="Q167" s="40" t="n">
        <f aca="false">IF(ISBLANK($G167),IF(ISBLANK($A167),-10,$P167*$Q$6+IF($M167&gt;0,$Q$6-1-$M167,0)),-1)</f>
        <v>-10</v>
      </c>
      <c r="R167" s="40" t="str">
        <f aca="false">IF(ISBLANK($A167),"",RANK($Q167,$Q$7:$Q$306))</f>
        <v/>
      </c>
      <c r="S167" s="40" t="str">
        <f aca="false">IF(ISNA(MATCH($R167+1,$R$7:$R$306,0)),IF($R167=MAX($A$7:$A$306),$R167,-1),$R167)</f>
        <v/>
      </c>
      <c r="T167" s="40" t="n">
        <f aca="false">$A167</f>
        <v>0</v>
      </c>
      <c r="U167" s="138" t="str">
        <f aca="false">IF(N('Final Round'!$J$14)&gt;0,IF(ISBLANK($A167),"",IF($N167&gt;5,$N167,VLOOKUP($A167,'Final Round'!$A$14:$K$18,COLUMN('Final Round'!$J$1),FALSE()))),"")</f>
        <v/>
      </c>
      <c r="V167" s="40" t="str">
        <f aca="false">IF(ISNUMBER($U167),$U167,$R167)</f>
        <v/>
      </c>
      <c r="W167" s="40" t="str">
        <f aca="false">IF(ISBLANK($A167),"",($V$6-$V167)*$W$6+$W$6-$A167)</f>
        <v/>
      </c>
      <c r="X167" s="40" t="str">
        <f aca="false">IF(ISBLANK($A167),"",RANK($W167,$W$7:$W$306))</f>
        <v/>
      </c>
      <c r="Y167" s="40" t="n">
        <f aca="false">$A167</f>
        <v>0</v>
      </c>
      <c r="Z167" s="40" t="str">
        <f aca="false">IF($U167="",$N167,$U167)</f>
        <v/>
      </c>
      <c r="AA167" s="40" t="n">
        <f aca="false">IF($U167&lt;6,INDEX($AA$1:$AA$5,$Z167)*$Z$2,0)</f>
        <v>0</v>
      </c>
      <c r="AB167" s="139" t="str">
        <f aca="false">IF(ISBLANK($A167),"",5+4*(I167+IF(AA167=0,0,VLOOKUP($A167,'Final Round'!$A$14:$K$18,COLUMN('Final Round'!$G$1),FALSE())))+8*(H167+IF(AA167=0,0,IF(VLOOKUP($A167,'Final Round'!$A$14:$K$18,COLUMN('Final Round'!$J$1),FALSE())=1,1,0)))+$AA167)</f>
        <v/>
      </c>
    </row>
    <row r="168" customFormat="false" ht="12.75" hidden="false" customHeight="false" outlineLevel="0" collapsed="false">
      <c r="A168" s="140"/>
      <c r="B168" s="120"/>
      <c r="C168" s="120"/>
      <c r="D168" s="120"/>
      <c r="E168" s="121"/>
      <c r="F168" s="122" t="str">
        <f aca="false">IF(ISBLANK($A168),"",SUM(IF(ISNA(IF(VLOOKUP($A168,'Round 1'!$A$7:$J$306,COLUMN('Round 1'!$H$7),FALSE()),1,NA())),0,1),IF(ISNA(IF(VLOOKUP($A168,'Round 2'!$A$7:$J$306,COLUMN('Round 1'!$H$7),FALSE()),1,NA())),0,1),IF(ISNA(IF(VLOOKUP($A168,'Round 3'!$A$7:$J$306,COLUMN('Round 1'!$H$7),FALSE()),1,NA())),0,1),IF(ISNA(IF(VLOOKUP($A168,'Final Round'!$A$14:$K$18,1,FALSE()),1,NA())),0,1)))</f>
        <v/>
      </c>
      <c r="G168" s="123"/>
      <c r="H168" s="124" t="str">
        <f aca="false">IF(ISBLANK($A168),"",IF(ISERROR(VLOOKUP($A168,'Round 1'!$A$7:$I$306,COLUMN('Round 1'!$G$7),FALSE())),0,VLOOKUP($A168,'Round 1'!$A$7:$I$306,COLUMN('Round 1'!$G$7),FALSE()))+IF(ISERROR(VLOOKUP($A168,'Round 2'!$A$7:$I$306,COLUMN('Round 2'!$G$7),FALSE())),0,VLOOKUP($A168,'Round 2'!$A$7:$I$306,COLUMN('Round 2'!$G$7),FALSE()))+IF(ISERROR(VLOOKUP($A168,'Round 3'!$A$7:$I$306,COLUMN('Round 3'!$G$7),FALSE())),0,VLOOKUP($A168,'Round 3'!$A$7:$I$306,COLUMN('Round 3'!$G$7),FALSE())))</f>
        <v/>
      </c>
      <c r="I168" s="124" t="str">
        <f aca="false">IF(ISBLANK($A168),"",IF(ISERROR(VLOOKUP($A168,'Round 1'!$A$7:$I$306,COLUMN('Round 1'!$F$7),FALSE())),0,VLOOKUP($A168,'Round 1'!$A$7:$I$306,COLUMN('Round 1'!$F$7),FALSE()))+IF(ISERROR(VLOOKUP($A168,'Round 2'!$A$7:$I$306,COLUMN('Round 2'!$F$7),FALSE())),0,VLOOKUP($A168,'Round 2'!$A$7:$I$306,COLUMN('Round 2'!$F$7),FALSE()))+IF(ISERROR(VLOOKUP($A168,'Round 3'!$A$7:$I$306,COLUMN('Round 3'!$F$7),FALSE())),0,VLOOKUP($A168,'Round 3'!$A$7:$I$306,COLUMN('Round 3'!$F$7),FALSE())))</f>
        <v/>
      </c>
      <c r="J168" s="125" t="str">
        <f aca="false">IF(ISBLANK($A168),"",IF(ISERROR(VLOOKUP($A168,'Round 1'!$A$7:$I$306,COLUMN('Round 1'!$H$7),FALSE())),0,VLOOKUP($A168,'Round 1'!$A$7:$I$306,COLUMN('Round 1'!$H$7),FALSE()))+IF(ISERROR(VLOOKUP($A168,'Round 2'!$A$7:$I$306,COLUMN('Round 2'!$H$7),FALSE())),0,VLOOKUP($A168,'Round 2'!$A$7:$I$306,COLUMN('Round 2'!$H$7),FALSE()))+IF(ISERROR(VLOOKUP($A168,'Round 3'!$A$7:$I$306,COLUMN('Round 3'!$H$7),FALSE())),0,VLOOKUP($A168,'Round 3'!$A$7:$I$306,COLUMN('Round 3'!$H$7),FALSE())))</f>
        <v/>
      </c>
      <c r="K168" s="124" t="str">
        <f aca="false">IF(ISBLANK(A168),"",RANK(P168,$P$7:$P$306))</f>
        <v/>
      </c>
      <c r="L168" s="126" t="str">
        <f aca="false">IF(ISBLANK($G168),IF($K168&gt;5,"",IF(AND(ISNA(MATCH(K168+1,$K$7:$K$306,0)),$K168&lt;$A$4),"TIE","")),"DQ")</f>
        <v/>
      </c>
      <c r="M168" s="127"/>
      <c r="N168" s="128" t="str">
        <f aca="false">IF(ISBLANK($G168),$R168,"DQ")</f>
        <v/>
      </c>
      <c r="O168" s="40" t="str">
        <f aca="false">IF(ISBLANK(A168),"",$H168*$O$6+$I168)</f>
        <v/>
      </c>
      <c r="P168" s="40" t="str">
        <f aca="false">IF(ISBLANK(A168),"",$O168*10*$P$6+$J168)</f>
        <v/>
      </c>
      <c r="Q168" s="40" t="n">
        <f aca="false">IF(ISBLANK($G168),IF(ISBLANK($A168),-10,$P168*$Q$6+IF($M168&gt;0,$Q$6-1-$M168,0)),-1)</f>
        <v>-10</v>
      </c>
      <c r="R168" s="40" t="str">
        <f aca="false">IF(ISBLANK($A168),"",RANK($Q168,$Q$7:$Q$306))</f>
        <v/>
      </c>
      <c r="S168" s="40" t="str">
        <f aca="false">IF(ISNA(MATCH($R168+1,$R$7:$R$306,0)),IF($R168=MAX($A$7:$A$306),$R168,-1),$R168)</f>
        <v/>
      </c>
      <c r="T168" s="40" t="n">
        <f aca="false">$A168</f>
        <v>0</v>
      </c>
      <c r="U168" s="128" t="str">
        <f aca="false">IF(N('Final Round'!$J$14)&gt;0,IF(ISBLANK($A168),"",IF($N168&gt;5,$N168,VLOOKUP($A168,'Final Round'!$A$14:$K$18,COLUMN('Final Round'!$J$1),FALSE()))),"")</f>
        <v/>
      </c>
      <c r="V168" s="40" t="str">
        <f aca="false">IF(ISNUMBER($U168),$U168,$R168)</f>
        <v/>
      </c>
      <c r="W168" s="40" t="str">
        <f aca="false">IF(ISBLANK($A168),"",($V$6-$V168)*$W$6+$W$6-$A168)</f>
        <v/>
      </c>
      <c r="X168" s="40" t="str">
        <f aca="false">IF(ISBLANK($A168),"",RANK($W168,$W$7:$W$306))</f>
        <v/>
      </c>
      <c r="Y168" s="40" t="n">
        <f aca="false">$A168</f>
        <v>0</v>
      </c>
      <c r="Z168" s="40" t="str">
        <f aca="false">IF($U168="",$N168,$U168)</f>
        <v/>
      </c>
      <c r="AA168" s="40" t="n">
        <f aca="false">IF($U168&lt;6,INDEX($AA$1:$AA$5,$Z168)*$Z$2,0)</f>
        <v>0</v>
      </c>
      <c r="AB168" s="129" t="str">
        <f aca="false">IF(ISBLANK($A168),"",5+4*(I168+IF(AA168=0,0,VLOOKUP($A168,'Final Round'!$A$14:$K$18,COLUMN('Final Round'!$G$1),FALSE())))+8*(H168+IF(AA168=0,0,IF(VLOOKUP($A168,'Final Round'!$A$14:$K$18,COLUMN('Final Round'!$J$1),FALSE())=1,1,0)))+$AA168)</f>
        <v/>
      </c>
    </row>
    <row r="169" customFormat="false" ht="12.75" hidden="false" customHeight="false" outlineLevel="0" collapsed="false">
      <c r="A169" s="144"/>
      <c r="B169" s="130"/>
      <c r="C169" s="130"/>
      <c r="D169" s="130"/>
      <c r="E169" s="131"/>
      <c r="F169" s="132" t="str">
        <f aca="false">IF(ISBLANK($A169),"",SUM(IF(ISNA(IF(VLOOKUP($A169,'Round 1'!$A$7:$J$306,COLUMN('Round 1'!$H$7),FALSE()),1,NA())),0,1),IF(ISNA(IF(VLOOKUP($A169,'Round 2'!$A$7:$J$306,COLUMN('Round 1'!$H$7),FALSE()),1,NA())),0,1),IF(ISNA(IF(VLOOKUP($A169,'Round 3'!$A$7:$J$306,COLUMN('Round 1'!$H$7),FALSE()),1,NA())),0,1),IF(ISNA(IF(VLOOKUP($A169,'Final Round'!$A$14:$K$18,1,FALSE()),1,NA())),0,1)))</f>
        <v/>
      </c>
      <c r="G169" s="133"/>
      <c r="H169" s="134" t="str">
        <f aca="false">IF(ISBLANK($A169),"",IF(ISERROR(VLOOKUP($A169,'Round 1'!$A$7:$I$306,COLUMN('Round 1'!$G$7),FALSE())),0,VLOOKUP($A169,'Round 1'!$A$7:$I$306,COLUMN('Round 1'!$G$7),FALSE()))+IF(ISERROR(VLOOKUP($A169,'Round 2'!$A$7:$I$306,COLUMN('Round 2'!$G$7),FALSE())),0,VLOOKUP($A169,'Round 2'!$A$7:$I$306,COLUMN('Round 2'!$G$7),FALSE()))+IF(ISERROR(VLOOKUP($A169,'Round 3'!$A$7:$I$306,COLUMN('Round 3'!$G$7),FALSE())),0,VLOOKUP($A169,'Round 3'!$A$7:$I$306,COLUMN('Round 3'!$G$7),FALSE())))</f>
        <v/>
      </c>
      <c r="I169" s="134" t="str">
        <f aca="false">IF(ISBLANK($A169),"",IF(ISERROR(VLOOKUP($A169,'Round 1'!$A$7:$I$306,COLUMN('Round 1'!$F$7),FALSE())),0,VLOOKUP($A169,'Round 1'!$A$7:$I$306,COLUMN('Round 1'!$F$7),FALSE()))+IF(ISERROR(VLOOKUP($A169,'Round 2'!$A$7:$I$306,COLUMN('Round 2'!$F$7),FALSE())),0,VLOOKUP($A169,'Round 2'!$A$7:$I$306,COLUMN('Round 2'!$F$7),FALSE()))+IF(ISERROR(VLOOKUP($A169,'Round 3'!$A$7:$I$306,COLUMN('Round 3'!$F$7),FALSE())),0,VLOOKUP($A169,'Round 3'!$A$7:$I$306,COLUMN('Round 3'!$F$7),FALSE())))</f>
        <v/>
      </c>
      <c r="J169" s="135" t="str">
        <f aca="false">IF(ISBLANK($A169),"",IF(ISERROR(VLOOKUP($A169,'Round 1'!$A$7:$I$306,COLUMN('Round 1'!$H$7),FALSE())),0,VLOOKUP($A169,'Round 1'!$A$7:$I$306,COLUMN('Round 1'!$H$7),FALSE()))+IF(ISERROR(VLOOKUP($A169,'Round 2'!$A$7:$I$306,COLUMN('Round 2'!$H$7),FALSE())),0,VLOOKUP($A169,'Round 2'!$A$7:$I$306,COLUMN('Round 2'!$H$7),FALSE()))+IF(ISERROR(VLOOKUP($A169,'Round 3'!$A$7:$I$306,COLUMN('Round 3'!$H$7),FALSE())),0,VLOOKUP($A169,'Round 3'!$A$7:$I$306,COLUMN('Round 3'!$H$7),FALSE())))</f>
        <v/>
      </c>
      <c r="K169" s="134" t="str">
        <f aca="false">IF(ISBLANK(A169),"",RANK(P169,$P$7:$P$306))</f>
        <v/>
      </c>
      <c r="L169" s="136" t="str">
        <f aca="false">IF(ISBLANK($G169),IF($K169&gt;5,"",IF(AND(ISNA(MATCH(K169+1,$K$7:$K$306,0)),$K169&lt;$A$4),"TIE","")),"DQ")</f>
        <v/>
      </c>
      <c r="M169" s="137"/>
      <c r="N169" s="138" t="str">
        <f aca="false">IF(ISBLANK($G169),$R169,"DQ")</f>
        <v/>
      </c>
      <c r="O169" s="40" t="str">
        <f aca="false">IF(ISBLANK(A169),"",$H169*$O$6+$I169)</f>
        <v/>
      </c>
      <c r="P169" s="40" t="str">
        <f aca="false">IF(ISBLANK(A169),"",$O169*10*$P$6+$J169)</f>
        <v/>
      </c>
      <c r="Q169" s="40" t="n">
        <f aca="false">IF(ISBLANK($G169),IF(ISBLANK($A169),-10,$P169*$Q$6+IF($M169&gt;0,$Q$6-1-$M169,0)),-1)</f>
        <v>-10</v>
      </c>
      <c r="R169" s="40" t="str">
        <f aca="false">IF(ISBLANK($A169),"",RANK($Q169,$Q$7:$Q$306))</f>
        <v/>
      </c>
      <c r="S169" s="40" t="str">
        <f aca="false">IF(ISNA(MATCH($R169+1,$R$7:$R$306,0)),IF($R169=MAX($A$7:$A$306),$R169,-1),$R169)</f>
        <v/>
      </c>
      <c r="T169" s="40" t="n">
        <f aca="false">$A169</f>
        <v>0</v>
      </c>
      <c r="U169" s="138" t="str">
        <f aca="false">IF(N('Final Round'!$J$14)&gt;0,IF(ISBLANK($A169),"",IF($N169&gt;5,$N169,VLOOKUP($A169,'Final Round'!$A$14:$K$18,COLUMN('Final Round'!$J$1),FALSE()))),"")</f>
        <v/>
      </c>
      <c r="V169" s="40" t="str">
        <f aca="false">IF(ISNUMBER($U169),$U169,$R169)</f>
        <v/>
      </c>
      <c r="W169" s="40" t="str">
        <f aca="false">IF(ISBLANK($A169),"",($V$6-$V169)*$W$6+$W$6-$A169)</f>
        <v/>
      </c>
      <c r="X169" s="40" t="str">
        <f aca="false">IF(ISBLANK($A169),"",RANK($W169,$W$7:$W$306))</f>
        <v/>
      </c>
      <c r="Y169" s="40" t="n">
        <f aca="false">$A169</f>
        <v>0</v>
      </c>
      <c r="Z169" s="40" t="str">
        <f aca="false">IF($U169="",$N169,$U169)</f>
        <v/>
      </c>
      <c r="AA169" s="40" t="n">
        <f aca="false">IF($U169&lt;6,INDEX($AA$1:$AA$5,$Z169)*$Z$2,0)</f>
        <v>0</v>
      </c>
      <c r="AB169" s="139" t="str">
        <f aca="false">IF(ISBLANK($A169),"",5+4*(I169+IF(AA169=0,0,VLOOKUP($A169,'Final Round'!$A$14:$K$18,COLUMN('Final Round'!$G$1),FALSE())))+8*(H169+IF(AA169=0,0,IF(VLOOKUP($A169,'Final Round'!$A$14:$K$18,COLUMN('Final Round'!$J$1),FALSE())=1,1,0)))+$AA169)</f>
        <v/>
      </c>
    </row>
    <row r="170" customFormat="false" ht="12.75" hidden="false" customHeight="false" outlineLevel="0" collapsed="false">
      <c r="A170" s="140"/>
      <c r="B170" s="120"/>
      <c r="C170" s="120"/>
      <c r="D170" s="120"/>
      <c r="E170" s="121"/>
      <c r="F170" s="122" t="str">
        <f aca="false">IF(ISBLANK($A170),"",SUM(IF(ISNA(IF(VLOOKUP($A170,'Round 1'!$A$7:$J$306,COLUMN('Round 1'!$H$7),FALSE()),1,NA())),0,1),IF(ISNA(IF(VLOOKUP($A170,'Round 2'!$A$7:$J$306,COLUMN('Round 1'!$H$7),FALSE()),1,NA())),0,1),IF(ISNA(IF(VLOOKUP($A170,'Round 3'!$A$7:$J$306,COLUMN('Round 1'!$H$7),FALSE()),1,NA())),0,1),IF(ISNA(IF(VLOOKUP($A170,'Final Round'!$A$14:$K$18,1,FALSE()),1,NA())),0,1)))</f>
        <v/>
      </c>
      <c r="G170" s="123"/>
      <c r="H170" s="124" t="str">
        <f aca="false">IF(ISBLANK($A170),"",IF(ISERROR(VLOOKUP($A170,'Round 1'!$A$7:$I$306,COLUMN('Round 1'!$G$7),FALSE())),0,VLOOKUP($A170,'Round 1'!$A$7:$I$306,COLUMN('Round 1'!$G$7),FALSE()))+IF(ISERROR(VLOOKUP($A170,'Round 2'!$A$7:$I$306,COLUMN('Round 2'!$G$7),FALSE())),0,VLOOKUP($A170,'Round 2'!$A$7:$I$306,COLUMN('Round 2'!$G$7),FALSE()))+IF(ISERROR(VLOOKUP($A170,'Round 3'!$A$7:$I$306,COLUMN('Round 3'!$G$7),FALSE())),0,VLOOKUP($A170,'Round 3'!$A$7:$I$306,COLUMN('Round 3'!$G$7),FALSE())))</f>
        <v/>
      </c>
      <c r="I170" s="124" t="str">
        <f aca="false">IF(ISBLANK($A170),"",IF(ISERROR(VLOOKUP($A170,'Round 1'!$A$7:$I$306,COLUMN('Round 1'!$F$7),FALSE())),0,VLOOKUP($A170,'Round 1'!$A$7:$I$306,COLUMN('Round 1'!$F$7),FALSE()))+IF(ISERROR(VLOOKUP($A170,'Round 2'!$A$7:$I$306,COLUMN('Round 2'!$F$7),FALSE())),0,VLOOKUP($A170,'Round 2'!$A$7:$I$306,COLUMN('Round 2'!$F$7),FALSE()))+IF(ISERROR(VLOOKUP($A170,'Round 3'!$A$7:$I$306,COLUMN('Round 3'!$F$7),FALSE())),0,VLOOKUP($A170,'Round 3'!$A$7:$I$306,COLUMN('Round 3'!$F$7),FALSE())))</f>
        <v/>
      </c>
      <c r="J170" s="125" t="str">
        <f aca="false">IF(ISBLANK($A170),"",IF(ISERROR(VLOOKUP($A170,'Round 1'!$A$7:$I$306,COLUMN('Round 1'!$H$7),FALSE())),0,VLOOKUP($A170,'Round 1'!$A$7:$I$306,COLUMN('Round 1'!$H$7),FALSE()))+IF(ISERROR(VLOOKUP($A170,'Round 2'!$A$7:$I$306,COLUMN('Round 2'!$H$7),FALSE())),0,VLOOKUP($A170,'Round 2'!$A$7:$I$306,COLUMN('Round 2'!$H$7),FALSE()))+IF(ISERROR(VLOOKUP($A170,'Round 3'!$A$7:$I$306,COLUMN('Round 3'!$H$7),FALSE())),0,VLOOKUP($A170,'Round 3'!$A$7:$I$306,COLUMN('Round 3'!$H$7),FALSE())))</f>
        <v/>
      </c>
      <c r="K170" s="124" t="str">
        <f aca="false">IF(ISBLANK(A170),"",RANK(P170,$P$7:$P$306))</f>
        <v/>
      </c>
      <c r="L170" s="126" t="str">
        <f aca="false">IF(ISBLANK($G170),IF($K170&gt;5,"",IF(AND(ISNA(MATCH(K170+1,$K$7:$K$306,0)),$K170&lt;$A$4),"TIE","")),"DQ")</f>
        <v/>
      </c>
      <c r="M170" s="127"/>
      <c r="N170" s="128" t="str">
        <f aca="false">IF(ISBLANK($G170),$R170,"DQ")</f>
        <v/>
      </c>
      <c r="O170" s="40" t="str">
        <f aca="false">IF(ISBLANK(A170),"",$H170*$O$6+$I170)</f>
        <v/>
      </c>
      <c r="P170" s="40" t="str">
        <f aca="false">IF(ISBLANK(A170),"",$O170*10*$P$6+$J170)</f>
        <v/>
      </c>
      <c r="Q170" s="40" t="n">
        <f aca="false">IF(ISBLANK($G170),IF(ISBLANK($A170),-10,$P170*$Q$6+IF($M170&gt;0,$Q$6-1-$M170,0)),-1)</f>
        <v>-10</v>
      </c>
      <c r="R170" s="40" t="str">
        <f aca="false">IF(ISBLANK($A170),"",RANK($Q170,$Q$7:$Q$306))</f>
        <v/>
      </c>
      <c r="S170" s="40" t="str">
        <f aca="false">IF(ISNA(MATCH($R170+1,$R$7:$R$306,0)),IF($R170=MAX($A$7:$A$306),$R170,-1),$R170)</f>
        <v/>
      </c>
      <c r="T170" s="40" t="n">
        <f aca="false">$A170</f>
        <v>0</v>
      </c>
      <c r="U170" s="128" t="str">
        <f aca="false">IF(N('Final Round'!$J$14)&gt;0,IF(ISBLANK($A170),"",IF($N170&gt;5,$N170,VLOOKUP($A170,'Final Round'!$A$14:$K$18,COLUMN('Final Round'!$J$1),FALSE()))),"")</f>
        <v/>
      </c>
      <c r="V170" s="40" t="str">
        <f aca="false">IF(ISNUMBER($U170),$U170,$R170)</f>
        <v/>
      </c>
      <c r="W170" s="40" t="str">
        <f aca="false">IF(ISBLANK($A170),"",($V$6-$V170)*$W$6+$W$6-$A170)</f>
        <v/>
      </c>
      <c r="X170" s="40" t="str">
        <f aca="false">IF(ISBLANK($A170),"",RANK($W170,$W$7:$W$306))</f>
        <v/>
      </c>
      <c r="Y170" s="40" t="n">
        <f aca="false">$A170</f>
        <v>0</v>
      </c>
      <c r="Z170" s="40" t="str">
        <f aca="false">IF($U170="",$N170,$U170)</f>
        <v/>
      </c>
      <c r="AA170" s="40" t="n">
        <f aca="false">IF($U170&lt;6,INDEX($AA$1:$AA$5,$Z170)*$Z$2,0)</f>
        <v>0</v>
      </c>
      <c r="AB170" s="129" t="str">
        <f aca="false">IF(ISBLANK($A170),"",5+4*(I170+IF(AA170=0,0,VLOOKUP($A170,'Final Round'!$A$14:$K$18,COLUMN('Final Round'!$G$1),FALSE())))+8*(H170+IF(AA170=0,0,IF(VLOOKUP($A170,'Final Round'!$A$14:$K$18,COLUMN('Final Round'!$J$1),FALSE())=1,1,0)))+$AA170)</f>
        <v/>
      </c>
    </row>
    <row r="171" customFormat="false" ht="12.75" hidden="false" customHeight="false" outlineLevel="0" collapsed="false">
      <c r="A171" s="144"/>
      <c r="B171" s="130"/>
      <c r="C171" s="130"/>
      <c r="D171" s="130"/>
      <c r="E171" s="131"/>
      <c r="F171" s="132" t="str">
        <f aca="false">IF(ISBLANK($A171),"",SUM(IF(ISNA(IF(VLOOKUP($A171,'Round 1'!$A$7:$J$306,COLUMN('Round 1'!$H$7),FALSE()),1,NA())),0,1),IF(ISNA(IF(VLOOKUP($A171,'Round 2'!$A$7:$J$306,COLUMN('Round 1'!$H$7),FALSE()),1,NA())),0,1),IF(ISNA(IF(VLOOKUP($A171,'Round 3'!$A$7:$J$306,COLUMN('Round 1'!$H$7),FALSE()),1,NA())),0,1),IF(ISNA(IF(VLOOKUP($A171,'Final Round'!$A$14:$K$18,1,FALSE()),1,NA())),0,1)))</f>
        <v/>
      </c>
      <c r="G171" s="133"/>
      <c r="H171" s="134" t="str">
        <f aca="false">IF(ISBLANK($A171),"",IF(ISERROR(VLOOKUP($A171,'Round 1'!$A$7:$I$306,COLUMN('Round 1'!$G$7),FALSE())),0,VLOOKUP($A171,'Round 1'!$A$7:$I$306,COLUMN('Round 1'!$G$7),FALSE()))+IF(ISERROR(VLOOKUP($A171,'Round 2'!$A$7:$I$306,COLUMN('Round 2'!$G$7),FALSE())),0,VLOOKUP($A171,'Round 2'!$A$7:$I$306,COLUMN('Round 2'!$G$7),FALSE()))+IF(ISERROR(VLOOKUP($A171,'Round 3'!$A$7:$I$306,COLUMN('Round 3'!$G$7),FALSE())),0,VLOOKUP($A171,'Round 3'!$A$7:$I$306,COLUMN('Round 3'!$G$7),FALSE())))</f>
        <v/>
      </c>
      <c r="I171" s="134" t="str">
        <f aca="false">IF(ISBLANK($A171),"",IF(ISERROR(VLOOKUP($A171,'Round 1'!$A$7:$I$306,COLUMN('Round 1'!$F$7),FALSE())),0,VLOOKUP($A171,'Round 1'!$A$7:$I$306,COLUMN('Round 1'!$F$7),FALSE()))+IF(ISERROR(VLOOKUP($A171,'Round 2'!$A$7:$I$306,COLUMN('Round 2'!$F$7),FALSE())),0,VLOOKUP($A171,'Round 2'!$A$7:$I$306,COLUMN('Round 2'!$F$7),FALSE()))+IF(ISERROR(VLOOKUP($A171,'Round 3'!$A$7:$I$306,COLUMN('Round 3'!$F$7),FALSE())),0,VLOOKUP($A171,'Round 3'!$A$7:$I$306,COLUMN('Round 3'!$F$7),FALSE())))</f>
        <v/>
      </c>
      <c r="J171" s="135" t="str">
        <f aca="false">IF(ISBLANK($A171),"",IF(ISERROR(VLOOKUP($A171,'Round 1'!$A$7:$I$306,COLUMN('Round 1'!$H$7),FALSE())),0,VLOOKUP($A171,'Round 1'!$A$7:$I$306,COLUMN('Round 1'!$H$7),FALSE()))+IF(ISERROR(VLOOKUP($A171,'Round 2'!$A$7:$I$306,COLUMN('Round 2'!$H$7),FALSE())),0,VLOOKUP($A171,'Round 2'!$A$7:$I$306,COLUMN('Round 2'!$H$7),FALSE()))+IF(ISERROR(VLOOKUP($A171,'Round 3'!$A$7:$I$306,COLUMN('Round 3'!$H$7),FALSE())),0,VLOOKUP($A171,'Round 3'!$A$7:$I$306,COLUMN('Round 3'!$H$7),FALSE())))</f>
        <v/>
      </c>
      <c r="K171" s="134" t="str">
        <f aca="false">IF(ISBLANK(A171),"",RANK(P171,$P$7:$P$306))</f>
        <v/>
      </c>
      <c r="L171" s="136" t="str">
        <f aca="false">IF(ISBLANK($G171),IF($K171&gt;5,"",IF(AND(ISNA(MATCH(K171+1,$K$7:$K$306,0)),$K171&lt;$A$4),"TIE","")),"DQ")</f>
        <v/>
      </c>
      <c r="M171" s="137"/>
      <c r="N171" s="138" t="str">
        <f aca="false">IF(ISBLANK($G171),$R171,"DQ")</f>
        <v/>
      </c>
      <c r="O171" s="40" t="str">
        <f aca="false">IF(ISBLANK(A171),"",$H171*$O$6+$I171)</f>
        <v/>
      </c>
      <c r="P171" s="40" t="str">
        <f aca="false">IF(ISBLANK(A171),"",$O171*10*$P$6+$J171)</f>
        <v/>
      </c>
      <c r="Q171" s="40" t="n">
        <f aca="false">IF(ISBLANK($G171),IF(ISBLANK($A171),-10,$P171*$Q$6+IF($M171&gt;0,$Q$6-1-$M171,0)),-1)</f>
        <v>-10</v>
      </c>
      <c r="R171" s="40" t="str">
        <f aca="false">IF(ISBLANK($A171),"",RANK($Q171,$Q$7:$Q$306))</f>
        <v/>
      </c>
      <c r="S171" s="40" t="str">
        <f aca="false">IF(ISNA(MATCH($R171+1,$R$7:$R$306,0)),IF($R171=MAX($A$7:$A$306),$R171,-1),$R171)</f>
        <v/>
      </c>
      <c r="T171" s="40" t="n">
        <f aca="false">$A171</f>
        <v>0</v>
      </c>
      <c r="U171" s="138" t="str">
        <f aca="false">IF(N('Final Round'!$J$14)&gt;0,IF(ISBLANK($A171),"",IF($N171&gt;5,$N171,VLOOKUP($A171,'Final Round'!$A$14:$K$18,COLUMN('Final Round'!$J$1),FALSE()))),"")</f>
        <v/>
      </c>
      <c r="V171" s="40" t="str">
        <f aca="false">IF(ISNUMBER($U171),$U171,$R171)</f>
        <v/>
      </c>
      <c r="W171" s="40" t="str">
        <f aca="false">IF(ISBLANK($A171),"",($V$6-$V171)*$W$6+$W$6-$A171)</f>
        <v/>
      </c>
      <c r="X171" s="40" t="str">
        <f aca="false">IF(ISBLANK($A171),"",RANK($W171,$W$7:$W$306))</f>
        <v/>
      </c>
      <c r="Y171" s="40" t="n">
        <f aca="false">$A171</f>
        <v>0</v>
      </c>
      <c r="Z171" s="40" t="str">
        <f aca="false">IF($U171="",$N171,$U171)</f>
        <v/>
      </c>
      <c r="AA171" s="40" t="n">
        <f aca="false">IF($U171&lt;6,INDEX($AA$1:$AA$5,$Z171)*$Z$2,0)</f>
        <v>0</v>
      </c>
      <c r="AB171" s="139" t="str">
        <f aca="false">IF(ISBLANK($A171),"",5+4*(I171+IF(AA171=0,0,VLOOKUP($A171,'Final Round'!$A$14:$K$18,COLUMN('Final Round'!$G$1),FALSE())))+8*(H171+IF(AA171=0,0,IF(VLOOKUP($A171,'Final Round'!$A$14:$K$18,COLUMN('Final Round'!$J$1),FALSE())=1,1,0)))+$AA171)</f>
        <v/>
      </c>
    </row>
    <row r="172" customFormat="false" ht="12.75" hidden="false" customHeight="false" outlineLevel="0" collapsed="false">
      <c r="A172" s="140"/>
      <c r="B172" s="120"/>
      <c r="C172" s="120"/>
      <c r="D172" s="120"/>
      <c r="E172" s="121"/>
      <c r="F172" s="122" t="str">
        <f aca="false">IF(ISBLANK($A172),"",SUM(IF(ISNA(IF(VLOOKUP($A172,'Round 1'!$A$7:$J$306,COLUMN('Round 1'!$H$7),FALSE()),1,NA())),0,1),IF(ISNA(IF(VLOOKUP($A172,'Round 2'!$A$7:$J$306,COLUMN('Round 1'!$H$7),FALSE()),1,NA())),0,1),IF(ISNA(IF(VLOOKUP($A172,'Round 3'!$A$7:$J$306,COLUMN('Round 1'!$H$7),FALSE()),1,NA())),0,1),IF(ISNA(IF(VLOOKUP($A172,'Final Round'!$A$14:$K$18,1,FALSE()),1,NA())),0,1)))</f>
        <v/>
      </c>
      <c r="G172" s="123"/>
      <c r="H172" s="124" t="str">
        <f aca="false">IF(ISBLANK($A172),"",IF(ISERROR(VLOOKUP($A172,'Round 1'!$A$7:$I$306,COLUMN('Round 1'!$G$7),FALSE())),0,VLOOKUP($A172,'Round 1'!$A$7:$I$306,COLUMN('Round 1'!$G$7),FALSE()))+IF(ISERROR(VLOOKUP($A172,'Round 2'!$A$7:$I$306,COLUMN('Round 2'!$G$7),FALSE())),0,VLOOKUP($A172,'Round 2'!$A$7:$I$306,COLUMN('Round 2'!$G$7),FALSE()))+IF(ISERROR(VLOOKUP($A172,'Round 3'!$A$7:$I$306,COLUMN('Round 3'!$G$7),FALSE())),0,VLOOKUP($A172,'Round 3'!$A$7:$I$306,COLUMN('Round 3'!$G$7),FALSE())))</f>
        <v/>
      </c>
      <c r="I172" s="124" t="str">
        <f aca="false">IF(ISBLANK($A172),"",IF(ISERROR(VLOOKUP($A172,'Round 1'!$A$7:$I$306,COLUMN('Round 1'!$F$7),FALSE())),0,VLOOKUP($A172,'Round 1'!$A$7:$I$306,COLUMN('Round 1'!$F$7),FALSE()))+IF(ISERROR(VLOOKUP($A172,'Round 2'!$A$7:$I$306,COLUMN('Round 2'!$F$7),FALSE())),0,VLOOKUP($A172,'Round 2'!$A$7:$I$306,COLUMN('Round 2'!$F$7),FALSE()))+IF(ISERROR(VLOOKUP($A172,'Round 3'!$A$7:$I$306,COLUMN('Round 3'!$F$7),FALSE())),0,VLOOKUP($A172,'Round 3'!$A$7:$I$306,COLUMN('Round 3'!$F$7),FALSE())))</f>
        <v/>
      </c>
      <c r="J172" s="125" t="str">
        <f aca="false">IF(ISBLANK($A172),"",IF(ISERROR(VLOOKUP($A172,'Round 1'!$A$7:$I$306,COLUMN('Round 1'!$H$7),FALSE())),0,VLOOKUP($A172,'Round 1'!$A$7:$I$306,COLUMN('Round 1'!$H$7),FALSE()))+IF(ISERROR(VLOOKUP($A172,'Round 2'!$A$7:$I$306,COLUMN('Round 2'!$H$7),FALSE())),0,VLOOKUP($A172,'Round 2'!$A$7:$I$306,COLUMN('Round 2'!$H$7),FALSE()))+IF(ISERROR(VLOOKUP($A172,'Round 3'!$A$7:$I$306,COLUMN('Round 3'!$H$7),FALSE())),0,VLOOKUP($A172,'Round 3'!$A$7:$I$306,COLUMN('Round 3'!$H$7),FALSE())))</f>
        <v/>
      </c>
      <c r="K172" s="124" t="str">
        <f aca="false">IF(ISBLANK(A172),"",RANK(P172,$P$7:$P$306))</f>
        <v/>
      </c>
      <c r="L172" s="126" t="str">
        <f aca="false">IF(ISBLANK($G172),IF($K172&gt;5,"",IF(AND(ISNA(MATCH(K172+1,$K$7:$K$306,0)),$K172&lt;$A$4),"TIE","")),"DQ")</f>
        <v/>
      </c>
      <c r="M172" s="127"/>
      <c r="N172" s="128" t="str">
        <f aca="false">IF(ISBLANK($G172),$R172,"DQ")</f>
        <v/>
      </c>
      <c r="O172" s="40" t="str">
        <f aca="false">IF(ISBLANK(A172),"",$H172*$O$6+$I172)</f>
        <v/>
      </c>
      <c r="P172" s="40" t="str">
        <f aca="false">IF(ISBLANK(A172),"",$O172*10*$P$6+$J172)</f>
        <v/>
      </c>
      <c r="Q172" s="40" t="n">
        <f aca="false">IF(ISBLANK($G172),IF(ISBLANK($A172),-10,$P172*$Q$6+IF($M172&gt;0,$Q$6-1-$M172,0)),-1)</f>
        <v>-10</v>
      </c>
      <c r="R172" s="40" t="str">
        <f aca="false">IF(ISBLANK($A172),"",RANK($Q172,$Q$7:$Q$306))</f>
        <v/>
      </c>
      <c r="S172" s="40" t="str">
        <f aca="false">IF(ISNA(MATCH($R172+1,$R$7:$R$306,0)),IF($R172=MAX($A$7:$A$306),$R172,-1),$R172)</f>
        <v/>
      </c>
      <c r="T172" s="40" t="n">
        <f aca="false">$A172</f>
        <v>0</v>
      </c>
      <c r="U172" s="128" t="str">
        <f aca="false">IF(N('Final Round'!$J$14)&gt;0,IF(ISBLANK($A172),"",IF($N172&gt;5,$N172,VLOOKUP($A172,'Final Round'!$A$14:$K$18,COLUMN('Final Round'!$J$1),FALSE()))),"")</f>
        <v/>
      </c>
      <c r="V172" s="40" t="str">
        <f aca="false">IF(ISNUMBER($U172),$U172,$R172)</f>
        <v/>
      </c>
      <c r="W172" s="40" t="str">
        <f aca="false">IF(ISBLANK($A172),"",($V$6-$V172)*$W$6+$W$6-$A172)</f>
        <v/>
      </c>
      <c r="X172" s="40" t="str">
        <f aca="false">IF(ISBLANK($A172),"",RANK($W172,$W$7:$W$306))</f>
        <v/>
      </c>
      <c r="Y172" s="40" t="n">
        <f aca="false">$A172</f>
        <v>0</v>
      </c>
      <c r="Z172" s="40" t="str">
        <f aca="false">IF($U172="",$N172,$U172)</f>
        <v/>
      </c>
      <c r="AA172" s="40" t="n">
        <f aca="false">IF($U172&lt;6,INDEX($AA$1:$AA$5,$Z172)*$Z$2,0)</f>
        <v>0</v>
      </c>
      <c r="AB172" s="129" t="str">
        <f aca="false">IF(ISBLANK($A172),"",5+4*(I172+IF(AA172=0,0,VLOOKUP($A172,'Final Round'!$A$14:$K$18,COLUMN('Final Round'!$G$1),FALSE())))+8*(H172+IF(AA172=0,0,IF(VLOOKUP($A172,'Final Round'!$A$14:$K$18,COLUMN('Final Round'!$J$1),FALSE())=1,1,0)))+$AA172)</f>
        <v/>
      </c>
    </row>
    <row r="173" customFormat="false" ht="12.75" hidden="false" customHeight="false" outlineLevel="0" collapsed="false">
      <c r="A173" s="144"/>
      <c r="B173" s="130"/>
      <c r="C173" s="130"/>
      <c r="D173" s="130"/>
      <c r="E173" s="131"/>
      <c r="F173" s="132" t="str">
        <f aca="false">IF(ISBLANK($A173),"",SUM(IF(ISNA(IF(VLOOKUP($A173,'Round 1'!$A$7:$J$306,COLUMN('Round 1'!$H$7),FALSE()),1,NA())),0,1),IF(ISNA(IF(VLOOKUP($A173,'Round 2'!$A$7:$J$306,COLUMN('Round 1'!$H$7),FALSE()),1,NA())),0,1),IF(ISNA(IF(VLOOKUP($A173,'Round 3'!$A$7:$J$306,COLUMN('Round 1'!$H$7),FALSE()),1,NA())),0,1),IF(ISNA(IF(VLOOKUP($A173,'Final Round'!$A$14:$K$18,1,FALSE()),1,NA())),0,1)))</f>
        <v/>
      </c>
      <c r="G173" s="133"/>
      <c r="H173" s="134" t="str">
        <f aca="false">IF(ISBLANK($A173),"",IF(ISERROR(VLOOKUP($A173,'Round 1'!$A$7:$I$306,COLUMN('Round 1'!$G$7),FALSE())),0,VLOOKUP($A173,'Round 1'!$A$7:$I$306,COLUMN('Round 1'!$G$7),FALSE()))+IF(ISERROR(VLOOKUP($A173,'Round 2'!$A$7:$I$306,COLUMN('Round 2'!$G$7),FALSE())),0,VLOOKUP($A173,'Round 2'!$A$7:$I$306,COLUMN('Round 2'!$G$7),FALSE()))+IF(ISERROR(VLOOKUP($A173,'Round 3'!$A$7:$I$306,COLUMN('Round 3'!$G$7),FALSE())),0,VLOOKUP($A173,'Round 3'!$A$7:$I$306,COLUMN('Round 3'!$G$7),FALSE())))</f>
        <v/>
      </c>
      <c r="I173" s="134" t="str">
        <f aca="false">IF(ISBLANK($A173),"",IF(ISERROR(VLOOKUP($A173,'Round 1'!$A$7:$I$306,COLUMN('Round 1'!$F$7),FALSE())),0,VLOOKUP($A173,'Round 1'!$A$7:$I$306,COLUMN('Round 1'!$F$7),FALSE()))+IF(ISERROR(VLOOKUP($A173,'Round 2'!$A$7:$I$306,COLUMN('Round 2'!$F$7),FALSE())),0,VLOOKUP($A173,'Round 2'!$A$7:$I$306,COLUMN('Round 2'!$F$7),FALSE()))+IF(ISERROR(VLOOKUP($A173,'Round 3'!$A$7:$I$306,COLUMN('Round 3'!$F$7),FALSE())),0,VLOOKUP($A173,'Round 3'!$A$7:$I$306,COLUMN('Round 3'!$F$7),FALSE())))</f>
        <v/>
      </c>
      <c r="J173" s="135" t="str">
        <f aca="false">IF(ISBLANK($A173),"",IF(ISERROR(VLOOKUP($A173,'Round 1'!$A$7:$I$306,COLUMN('Round 1'!$H$7),FALSE())),0,VLOOKUP($A173,'Round 1'!$A$7:$I$306,COLUMN('Round 1'!$H$7),FALSE()))+IF(ISERROR(VLOOKUP($A173,'Round 2'!$A$7:$I$306,COLUMN('Round 2'!$H$7),FALSE())),0,VLOOKUP($A173,'Round 2'!$A$7:$I$306,COLUMN('Round 2'!$H$7),FALSE()))+IF(ISERROR(VLOOKUP($A173,'Round 3'!$A$7:$I$306,COLUMN('Round 3'!$H$7),FALSE())),0,VLOOKUP($A173,'Round 3'!$A$7:$I$306,COLUMN('Round 3'!$H$7),FALSE())))</f>
        <v/>
      </c>
      <c r="K173" s="134" t="str">
        <f aca="false">IF(ISBLANK(A173),"",RANK(P173,$P$7:$P$306))</f>
        <v/>
      </c>
      <c r="L173" s="136" t="str">
        <f aca="false">IF(ISBLANK($G173),IF($K173&gt;5,"",IF(AND(ISNA(MATCH(K173+1,$K$7:$K$306,0)),$K173&lt;$A$4),"TIE","")),"DQ")</f>
        <v/>
      </c>
      <c r="M173" s="137"/>
      <c r="N173" s="138" t="str">
        <f aca="false">IF(ISBLANK($G173),$R173,"DQ")</f>
        <v/>
      </c>
      <c r="O173" s="40" t="str">
        <f aca="false">IF(ISBLANK(A173),"",$H173*$O$6+$I173)</f>
        <v/>
      </c>
      <c r="P173" s="40" t="str">
        <f aca="false">IF(ISBLANK(A173),"",$O173*10*$P$6+$J173)</f>
        <v/>
      </c>
      <c r="Q173" s="40" t="n">
        <f aca="false">IF(ISBLANK($G173),IF(ISBLANK($A173),-10,$P173*$Q$6+IF($M173&gt;0,$Q$6-1-$M173,0)),-1)</f>
        <v>-10</v>
      </c>
      <c r="R173" s="40" t="str">
        <f aca="false">IF(ISBLANK($A173),"",RANK($Q173,$Q$7:$Q$306))</f>
        <v/>
      </c>
      <c r="S173" s="40" t="str">
        <f aca="false">IF(ISNA(MATCH($R173+1,$R$7:$R$306,0)),IF($R173=MAX($A$7:$A$306),$R173,-1),$R173)</f>
        <v/>
      </c>
      <c r="T173" s="40" t="n">
        <f aca="false">$A173</f>
        <v>0</v>
      </c>
      <c r="U173" s="138" t="str">
        <f aca="false">IF(N('Final Round'!$J$14)&gt;0,IF(ISBLANK($A173),"",IF($N173&gt;5,$N173,VLOOKUP($A173,'Final Round'!$A$14:$K$18,COLUMN('Final Round'!$J$1),FALSE()))),"")</f>
        <v/>
      </c>
      <c r="V173" s="40" t="str">
        <f aca="false">IF(ISNUMBER($U173),$U173,$R173)</f>
        <v/>
      </c>
      <c r="W173" s="40" t="str">
        <f aca="false">IF(ISBLANK($A173),"",($V$6-$V173)*$W$6+$W$6-$A173)</f>
        <v/>
      </c>
      <c r="X173" s="40" t="str">
        <f aca="false">IF(ISBLANK($A173),"",RANK($W173,$W$7:$W$306))</f>
        <v/>
      </c>
      <c r="Y173" s="40" t="n">
        <f aca="false">$A173</f>
        <v>0</v>
      </c>
      <c r="Z173" s="40" t="str">
        <f aca="false">IF($U173="",$N173,$U173)</f>
        <v/>
      </c>
      <c r="AA173" s="40" t="n">
        <f aca="false">IF($U173&lt;6,INDEX($AA$1:$AA$5,$Z173)*$Z$2,0)</f>
        <v>0</v>
      </c>
      <c r="AB173" s="139" t="str">
        <f aca="false">IF(ISBLANK($A173),"",5+4*(I173+IF(AA173=0,0,VLOOKUP($A173,'Final Round'!$A$14:$K$18,COLUMN('Final Round'!$G$1),FALSE())))+8*(H173+IF(AA173=0,0,IF(VLOOKUP($A173,'Final Round'!$A$14:$K$18,COLUMN('Final Round'!$J$1),FALSE())=1,1,0)))+$AA173)</f>
        <v/>
      </c>
    </row>
    <row r="174" customFormat="false" ht="12.75" hidden="false" customHeight="false" outlineLevel="0" collapsed="false">
      <c r="A174" s="140"/>
      <c r="B174" s="120"/>
      <c r="C174" s="120"/>
      <c r="D174" s="120"/>
      <c r="E174" s="121"/>
      <c r="F174" s="122" t="str">
        <f aca="false">IF(ISBLANK($A174),"",SUM(IF(ISNA(IF(VLOOKUP($A174,'Round 1'!$A$7:$J$306,COLUMN('Round 1'!$H$7),FALSE()),1,NA())),0,1),IF(ISNA(IF(VLOOKUP($A174,'Round 2'!$A$7:$J$306,COLUMN('Round 1'!$H$7),FALSE()),1,NA())),0,1),IF(ISNA(IF(VLOOKUP($A174,'Round 3'!$A$7:$J$306,COLUMN('Round 1'!$H$7),FALSE()),1,NA())),0,1),IF(ISNA(IF(VLOOKUP($A174,'Final Round'!$A$14:$K$18,1,FALSE()),1,NA())),0,1)))</f>
        <v/>
      </c>
      <c r="G174" s="123"/>
      <c r="H174" s="124" t="str">
        <f aca="false">IF(ISBLANK($A174),"",IF(ISERROR(VLOOKUP($A174,'Round 1'!$A$7:$I$306,COLUMN('Round 1'!$G$7),FALSE())),0,VLOOKUP($A174,'Round 1'!$A$7:$I$306,COLUMN('Round 1'!$G$7),FALSE()))+IF(ISERROR(VLOOKUP($A174,'Round 2'!$A$7:$I$306,COLUMN('Round 2'!$G$7),FALSE())),0,VLOOKUP($A174,'Round 2'!$A$7:$I$306,COLUMN('Round 2'!$G$7),FALSE()))+IF(ISERROR(VLOOKUP($A174,'Round 3'!$A$7:$I$306,COLUMN('Round 3'!$G$7),FALSE())),0,VLOOKUP($A174,'Round 3'!$A$7:$I$306,COLUMN('Round 3'!$G$7),FALSE())))</f>
        <v/>
      </c>
      <c r="I174" s="124" t="str">
        <f aca="false">IF(ISBLANK($A174),"",IF(ISERROR(VLOOKUP($A174,'Round 1'!$A$7:$I$306,COLUMN('Round 1'!$F$7),FALSE())),0,VLOOKUP($A174,'Round 1'!$A$7:$I$306,COLUMN('Round 1'!$F$7),FALSE()))+IF(ISERROR(VLOOKUP($A174,'Round 2'!$A$7:$I$306,COLUMN('Round 2'!$F$7),FALSE())),0,VLOOKUP($A174,'Round 2'!$A$7:$I$306,COLUMN('Round 2'!$F$7),FALSE()))+IF(ISERROR(VLOOKUP($A174,'Round 3'!$A$7:$I$306,COLUMN('Round 3'!$F$7),FALSE())),0,VLOOKUP($A174,'Round 3'!$A$7:$I$306,COLUMN('Round 3'!$F$7),FALSE())))</f>
        <v/>
      </c>
      <c r="J174" s="125" t="str">
        <f aca="false">IF(ISBLANK($A174),"",IF(ISERROR(VLOOKUP($A174,'Round 1'!$A$7:$I$306,COLUMN('Round 1'!$H$7),FALSE())),0,VLOOKUP($A174,'Round 1'!$A$7:$I$306,COLUMN('Round 1'!$H$7),FALSE()))+IF(ISERROR(VLOOKUP($A174,'Round 2'!$A$7:$I$306,COLUMN('Round 2'!$H$7),FALSE())),0,VLOOKUP($A174,'Round 2'!$A$7:$I$306,COLUMN('Round 2'!$H$7),FALSE()))+IF(ISERROR(VLOOKUP($A174,'Round 3'!$A$7:$I$306,COLUMN('Round 3'!$H$7),FALSE())),0,VLOOKUP($A174,'Round 3'!$A$7:$I$306,COLUMN('Round 3'!$H$7),FALSE())))</f>
        <v/>
      </c>
      <c r="K174" s="124" t="str">
        <f aca="false">IF(ISBLANK(A174),"",RANK(P174,$P$7:$P$306))</f>
        <v/>
      </c>
      <c r="L174" s="126" t="str">
        <f aca="false">IF(ISBLANK($G174),IF($K174&gt;5,"",IF(AND(ISNA(MATCH(K174+1,$K$7:$K$306,0)),$K174&lt;$A$4),"TIE","")),"DQ")</f>
        <v/>
      </c>
      <c r="M174" s="127"/>
      <c r="N174" s="128" t="str">
        <f aca="false">IF(ISBLANK($G174),$R174,"DQ")</f>
        <v/>
      </c>
      <c r="O174" s="40" t="str">
        <f aca="false">IF(ISBLANK(A174),"",$H174*$O$6+$I174)</f>
        <v/>
      </c>
      <c r="P174" s="40" t="str">
        <f aca="false">IF(ISBLANK(A174),"",$O174*10*$P$6+$J174)</f>
        <v/>
      </c>
      <c r="Q174" s="40" t="n">
        <f aca="false">IF(ISBLANK($G174),IF(ISBLANK($A174),-10,$P174*$Q$6+IF($M174&gt;0,$Q$6-1-$M174,0)),-1)</f>
        <v>-10</v>
      </c>
      <c r="R174" s="40" t="str">
        <f aca="false">IF(ISBLANK($A174),"",RANK($Q174,$Q$7:$Q$306))</f>
        <v/>
      </c>
      <c r="S174" s="40" t="str">
        <f aca="false">IF(ISNA(MATCH($R174+1,$R$7:$R$306,0)),IF($R174=MAX($A$7:$A$306),$R174,-1),$R174)</f>
        <v/>
      </c>
      <c r="T174" s="40" t="n">
        <f aca="false">$A174</f>
        <v>0</v>
      </c>
      <c r="U174" s="128" t="str">
        <f aca="false">IF(N('Final Round'!$J$14)&gt;0,IF(ISBLANK($A174),"",IF($N174&gt;5,$N174,VLOOKUP($A174,'Final Round'!$A$14:$K$18,COLUMN('Final Round'!$J$1),FALSE()))),"")</f>
        <v/>
      </c>
      <c r="V174" s="40" t="str">
        <f aca="false">IF(ISNUMBER($U174),$U174,$R174)</f>
        <v/>
      </c>
      <c r="W174" s="40" t="str">
        <f aca="false">IF(ISBLANK($A174),"",($V$6-$V174)*$W$6+$W$6-$A174)</f>
        <v/>
      </c>
      <c r="X174" s="40" t="str">
        <f aca="false">IF(ISBLANK($A174),"",RANK($W174,$W$7:$W$306))</f>
        <v/>
      </c>
      <c r="Y174" s="40" t="n">
        <f aca="false">$A174</f>
        <v>0</v>
      </c>
      <c r="Z174" s="40" t="str">
        <f aca="false">IF($U174="",$N174,$U174)</f>
        <v/>
      </c>
      <c r="AA174" s="40" t="n">
        <f aca="false">IF($U174&lt;6,INDEX($AA$1:$AA$5,$Z174)*$Z$2,0)</f>
        <v>0</v>
      </c>
      <c r="AB174" s="129" t="str">
        <f aca="false">IF(ISBLANK($A174),"",5+4*(I174+IF(AA174=0,0,VLOOKUP($A174,'Final Round'!$A$14:$K$18,COLUMN('Final Round'!$G$1),FALSE())))+8*(H174+IF(AA174=0,0,IF(VLOOKUP($A174,'Final Round'!$A$14:$K$18,COLUMN('Final Round'!$J$1),FALSE())=1,1,0)))+$AA174)</f>
        <v/>
      </c>
    </row>
    <row r="175" customFormat="false" ht="12.75" hidden="false" customHeight="false" outlineLevel="0" collapsed="false">
      <c r="A175" s="144"/>
      <c r="B175" s="130"/>
      <c r="C175" s="130"/>
      <c r="D175" s="130"/>
      <c r="E175" s="131"/>
      <c r="F175" s="132" t="str">
        <f aca="false">IF(ISBLANK($A175),"",SUM(IF(ISNA(IF(VLOOKUP($A175,'Round 1'!$A$7:$J$306,COLUMN('Round 1'!$H$7),FALSE()),1,NA())),0,1),IF(ISNA(IF(VLOOKUP($A175,'Round 2'!$A$7:$J$306,COLUMN('Round 1'!$H$7),FALSE()),1,NA())),0,1),IF(ISNA(IF(VLOOKUP($A175,'Round 3'!$A$7:$J$306,COLUMN('Round 1'!$H$7),FALSE()),1,NA())),0,1),IF(ISNA(IF(VLOOKUP($A175,'Final Round'!$A$14:$K$18,1,FALSE()),1,NA())),0,1)))</f>
        <v/>
      </c>
      <c r="G175" s="133"/>
      <c r="H175" s="134" t="str">
        <f aca="false">IF(ISBLANK($A175),"",IF(ISERROR(VLOOKUP($A175,'Round 1'!$A$7:$I$306,COLUMN('Round 1'!$G$7),FALSE())),0,VLOOKUP($A175,'Round 1'!$A$7:$I$306,COLUMN('Round 1'!$G$7),FALSE()))+IF(ISERROR(VLOOKUP($A175,'Round 2'!$A$7:$I$306,COLUMN('Round 2'!$G$7),FALSE())),0,VLOOKUP($A175,'Round 2'!$A$7:$I$306,COLUMN('Round 2'!$G$7),FALSE()))+IF(ISERROR(VLOOKUP($A175,'Round 3'!$A$7:$I$306,COLUMN('Round 3'!$G$7),FALSE())),0,VLOOKUP($A175,'Round 3'!$A$7:$I$306,COLUMN('Round 3'!$G$7),FALSE())))</f>
        <v/>
      </c>
      <c r="I175" s="134" t="str">
        <f aca="false">IF(ISBLANK($A175),"",IF(ISERROR(VLOOKUP($A175,'Round 1'!$A$7:$I$306,COLUMN('Round 1'!$F$7),FALSE())),0,VLOOKUP($A175,'Round 1'!$A$7:$I$306,COLUMN('Round 1'!$F$7),FALSE()))+IF(ISERROR(VLOOKUP($A175,'Round 2'!$A$7:$I$306,COLUMN('Round 2'!$F$7),FALSE())),0,VLOOKUP($A175,'Round 2'!$A$7:$I$306,COLUMN('Round 2'!$F$7),FALSE()))+IF(ISERROR(VLOOKUP($A175,'Round 3'!$A$7:$I$306,COLUMN('Round 3'!$F$7),FALSE())),0,VLOOKUP($A175,'Round 3'!$A$7:$I$306,COLUMN('Round 3'!$F$7),FALSE())))</f>
        <v/>
      </c>
      <c r="J175" s="135" t="str">
        <f aca="false">IF(ISBLANK($A175),"",IF(ISERROR(VLOOKUP($A175,'Round 1'!$A$7:$I$306,COLUMN('Round 1'!$H$7),FALSE())),0,VLOOKUP($A175,'Round 1'!$A$7:$I$306,COLUMN('Round 1'!$H$7),FALSE()))+IF(ISERROR(VLOOKUP($A175,'Round 2'!$A$7:$I$306,COLUMN('Round 2'!$H$7),FALSE())),0,VLOOKUP($A175,'Round 2'!$A$7:$I$306,COLUMN('Round 2'!$H$7),FALSE()))+IF(ISERROR(VLOOKUP($A175,'Round 3'!$A$7:$I$306,COLUMN('Round 3'!$H$7),FALSE())),0,VLOOKUP($A175,'Round 3'!$A$7:$I$306,COLUMN('Round 3'!$H$7),FALSE())))</f>
        <v/>
      </c>
      <c r="K175" s="134" t="str">
        <f aca="false">IF(ISBLANK(A175),"",RANK(P175,$P$7:$P$306))</f>
        <v/>
      </c>
      <c r="L175" s="136" t="str">
        <f aca="false">IF(ISBLANK($G175),IF($K175&gt;5,"",IF(AND(ISNA(MATCH(K175+1,$K$7:$K$306,0)),$K175&lt;$A$4),"TIE","")),"DQ")</f>
        <v/>
      </c>
      <c r="M175" s="137"/>
      <c r="N175" s="138" t="str">
        <f aca="false">IF(ISBLANK($G175),$R175,"DQ")</f>
        <v/>
      </c>
      <c r="O175" s="40" t="str">
        <f aca="false">IF(ISBLANK(A175),"",$H175*$O$6+$I175)</f>
        <v/>
      </c>
      <c r="P175" s="40" t="str">
        <f aca="false">IF(ISBLANK(A175),"",$O175*10*$P$6+$J175)</f>
        <v/>
      </c>
      <c r="Q175" s="40" t="n">
        <f aca="false">IF(ISBLANK($G175),IF(ISBLANK($A175),-10,$P175*$Q$6+IF($M175&gt;0,$Q$6-1-$M175,0)),-1)</f>
        <v>-10</v>
      </c>
      <c r="R175" s="40" t="str">
        <f aca="false">IF(ISBLANK($A175),"",RANK($Q175,$Q$7:$Q$306))</f>
        <v/>
      </c>
      <c r="S175" s="40" t="str">
        <f aca="false">IF(ISNA(MATCH($R175+1,$R$7:$R$306,0)),IF($R175=MAX($A$7:$A$306),$R175,-1),$R175)</f>
        <v/>
      </c>
      <c r="T175" s="40" t="n">
        <f aca="false">$A175</f>
        <v>0</v>
      </c>
      <c r="U175" s="138" t="str">
        <f aca="false">IF(N('Final Round'!$J$14)&gt;0,IF(ISBLANK($A175),"",IF($N175&gt;5,$N175,VLOOKUP($A175,'Final Round'!$A$14:$K$18,COLUMN('Final Round'!$J$1),FALSE()))),"")</f>
        <v/>
      </c>
      <c r="V175" s="40" t="str">
        <f aca="false">IF(ISNUMBER($U175),$U175,$R175)</f>
        <v/>
      </c>
      <c r="W175" s="40" t="str">
        <f aca="false">IF(ISBLANK($A175),"",($V$6-$V175)*$W$6+$W$6-$A175)</f>
        <v/>
      </c>
      <c r="X175" s="40" t="str">
        <f aca="false">IF(ISBLANK($A175),"",RANK($W175,$W$7:$W$306))</f>
        <v/>
      </c>
      <c r="Y175" s="40" t="n">
        <f aca="false">$A175</f>
        <v>0</v>
      </c>
      <c r="Z175" s="40" t="str">
        <f aca="false">IF($U175="",$N175,$U175)</f>
        <v/>
      </c>
      <c r="AA175" s="40" t="n">
        <f aca="false">IF($U175&lt;6,INDEX($AA$1:$AA$5,$Z175)*$Z$2,0)</f>
        <v>0</v>
      </c>
      <c r="AB175" s="139" t="str">
        <f aca="false">IF(ISBLANK($A175),"",5+4*(I175+IF(AA175=0,0,VLOOKUP($A175,'Final Round'!$A$14:$K$18,COLUMN('Final Round'!$G$1),FALSE())))+8*(H175+IF(AA175=0,0,IF(VLOOKUP($A175,'Final Round'!$A$14:$K$18,COLUMN('Final Round'!$J$1),FALSE())=1,1,0)))+$AA175)</f>
        <v/>
      </c>
    </row>
    <row r="176" customFormat="false" ht="12.75" hidden="false" customHeight="false" outlineLevel="0" collapsed="false">
      <c r="A176" s="140"/>
      <c r="B176" s="120"/>
      <c r="C176" s="120"/>
      <c r="D176" s="120"/>
      <c r="E176" s="121"/>
      <c r="F176" s="122" t="str">
        <f aca="false">IF(ISBLANK($A176),"",SUM(IF(ISNA(IF(VLOOKUP($A176,'Round 1'!$A$7:$J$306,COLUMN('Round 1'!$H$7),FALSE()),1,NA())),0,1),IF(ISNA(IF(VLOOKUP($A176,'Round 2'!$A$7:$J$306,COLUMN('Round 1'!$H$7),FALSE()),1,NA())),0,1),IF(ISNA(IF(VLOOKUP($A176,'Round 3'!$A$7:$J$306,COLUMN('Round 1'!$H$7),FALSE()),1,NA())),0,1),IF(ISNA(IF(VLOOKUP($A176,'Final Round'!$A$14:$K$18,1,FALSE()),1,NA())),0,1)))</f>
        <v/>
      </c>
      <c r="G176" s="123"/>
      <c r="H176" s="124" t="str">
        <f aca="false">IF(ISBLANK($A176),"",IF(ISERROR(VLOOKUP($A176,'Round 1'!$A$7:$I$306,COLUMN('Round 1'!$G$7),FALSE())),0,VLOOKUP($A176,'Round 1'!$A$7:$I$306,COLUMN('Round 1'!$G$7),FALSE()))+IF(ISERROR(VLOOKUP($A176,'Round 2'!$A$7:$I$306,COLUMN('Round 2'!$G$7),FALSE())),0,VLOOKUP($A176,'Round 2'!$A$7:$I$306,COLUMN('Round 2'!$G$7),FALSE()))+IF(ISERROR(VLOOKUP($A176,'Round 3'!$A$7:$I$306,COLUMN('Round 3'!$G$7),FALSE())),0,VLOOKUP($A176,'Round 3'!$A$7:$I$306,COLUMN('Round 3'!$G$7),FALSE())))</f>
        <v/>
      </c>
      <c r="I176" s="124" t="str">
        <f aca="false">IF(ISBLANK($A176),"",IF(ISERROR(VLOOKUP($A176,'Round 1'!$A$7:$I$306,COLUMN('Round 1'!$F$7),FALSE())),0,VLOOKUP($A176,'Round 1'!$A$7:$I$306,COLUMN('Round 1'!$F$7),FALSE()))+IF(ISERROR(VLOOKUP($A176,'Round 2'!$A$7:$I$306,COLUMN('Round 2'!$F$7),FALSE())),0,VLOOKUP($A176,'Round 2'!$A$7:$I$306,COLUMN('Round 2'!$F$7),FALSE()))+IF(ISERROR(VLOOKUP($A176,'Round 3'!$A$7:$I$306,COLUMN('Round 3'!$F$7),FALSE())),0,VLOOKUP($A176,'Round 3'!$A$7:$I$306,COLUMN('Round 3'!$F$7),FALSE())))</f>
        <v/>
      </c>
      <c r="J176" s="125" t="str">
        <f aca="false">IF(ISBLANK($A176),"",IF(ISERROR(VLOOKUP($A176,'Round 1'!$A$7:$I$306,COLUMN('Round 1'!$H$7),FALSE())),0,VLOOKUP($A176,'Round 1'!$A$7:$I$306,COLUMN('Round 1'!$H$7),FALSE()))+IF(ISERROR(VLOOKUP($A176,'Round 2'!$A$7:$I$306,COLUMN('Round 2'!$H$7),FALSE())),0,VLOOKUP($A176,'Round 2'!$A$7:$I$306,COLUMN('Round 2'!$H$7),FALSE()))+IF(ISERROR(VLOOKUP($A176,'Round 3'!$A$7:$I$306,COLUMN('Round 3'!$H$7),FALSE())),0,VLOOKUP($A176,'Round 3'!$A$7:$I$306,COLUMN('Round 3'!$H$7),FALSE())))</f>
        <v/>
      </c>
      <c r="K176" s="124" t="str">
        <f aca="false">IF(ISBLANK(A176),"",RANK(P176,$P$7:$P$306))</f>
        <v/>
      </c>
      <c r="L176" s="126" t="str">
        <f aca="false">IF(ISBLANK($G176),IF($K176&gt;5,"",IF(AND(ISNA(MATCH(K176+1,$K$7:$K$306,0)),$K176&lt;$A$4),"TIE","")),"DQ")</f>
        <v/>
      </c>
      <c r="M176" s="127"/>
      <c r="N176" s="128" t="str">
        <f aca="false">IF(ISBLANK($G176),$R176,"DQ")</f>
        <v/>
      </c>
      <c r="O176" s="40" t="str">
        <f aca="false">IF(ISBLANK(A176),"",$H176*$O$6+$I176)</f>
        <v/>
      </c>
      <c r="P176" s="40" t="str">
        <f aca="false">IF(ISBLANK(A176),"",$O176*10*$P$6+$J176)</f>
        <v/>
      </c>
      <c r="Q176" s="40" t="n">
        <f aca="false">IF(ISBLANK($G176),IF(ISBLANK($A176),-10,$P176*$Q$6+IF($M176&gt;0,$Q$6-1-$M176,0)),-1)</f>
        <v>-10</v>
      </c>
      <c r="R176" s="40" t="str">
        <f aca="false">IF(ISBLANK($A176),"",RANK($Q176,$Q$7:$Q$306))</f>
        <v/>
      </c>
      <c r="S176" s="40" t="str">
        <f aca="false">IF(ISNA(MATCH($R176+1,$R$7:$R$306,0)),IF($R176=MAX($A$7:$A$306),$R176,-1),$R176)</f>
        <v/>
      </c>
      <c r="T176" s="40" t="n">
        <f aca="false">$A176</f>
        <v>0</v>
      </c>
      <c r="U176" s="128" t="str">
        <f aca="false">IF(N('Final Round'!$J$14)&gt;0,IF(ISBLANK($A176),"",IF($N176&gt;5,$N176,VLOOKUP($A176,'Final Round'!$A$14:$K$18,COLUMN('Final Round'!$J$1),FALSE()))),"")</f>
        <v/>
      </c>
      <c r="V176" s="40" t="str">
        <f aca="false">IF(ISNUMBER($U176),$U176,$R176)</f>
        <v/>
      </c>
      <c r="W176" s="40" t="str">
        <f aca="false">IF(ISBLANK($A176),"",($V$6-$V176)*$W$6+$W$6-$A176)</f>
        <v/>
      </c>
      <c r="X176" s="40" t="str">
        <f aca="false">IF(ISBLANK($A176),"",RANK($W176,$W$7:$W$306))</f>
        <v/>
      </c>
      <c r="Y176" s="40" t="n">
        <f aca="false">$A176</f>
        <v>0</v>
      </c>
      <c r="Z176" s="40" t="str">
        <f aca="false">IF($U176="",$N176,$U176)</f>
        <v/>
      </c>
      <c r="AA176" s="40" t="n">
        <f aca="false">IF($U176&lt;6,INDEX($AA$1:$AA$5,$Z176)*$Z$2,0)</f>
        <v>0</v>
      </c>
      <c r="AB176" s="129" t="str">
        <f aca="false">IF(ISBLANK($A176),"",5+4*(I176+IF(AA176=0,0,VLOOKUP($A176,'Final Round'!$A$14:$K$18,COLUMN('Final Round'!$G$1),FALSE())))+8*(H176+IF(AA176=0,0,IF(VLOOKUP($A176,'Final Round'!$A$14:$K$18,COLUMN('Final Round'!$J$1),FALSE())=1,1,0)))+$AA176)</f>
        <v/>
      </c>
    </row>
    <row r="177" customFormat="false" ht="12.75" hidden="false" customHeight="false" outlineLevel="0" collapsed="false">
      <c r="A177" s="144"/>
      <c r="B177" s="130"/>
      <c r="C177" s="130"/>
      <c r="D177" s="130"/>
      <c r="E177" s="131"/>
      <c r="F177" s="132" t="str">
        <f aca="false">IF(ISBLANK($A177),"",SUM(IF(ISNA(IF(VLOOKUP($A177,'Round 1'!$A$7:$J$306,COLUMN('Round 1'!$H$7),FALSE()),1,NA())),0,1),IF(ISNA(IF(VLOOKUP($A177,'Round 2'!$A$7:$J$306,COLUMN('Round 1'!$H$7),FALSE()),1,NA())),0,1),IF(ISNA(IF(VLOOKUP($A177,'Round 3'!$A$7:$J$306,COLUMN('Round 1'!$H$7),FALSE()),1,NA())),0,1),IF(ISNA(IF(VLOOKUP($A177,'Final Round'!$A$14:$K$18,1,FALSE()),1,NA())),0,1)))</f>
        <v/>
      </c>
      <c r="G177" s="133"/>
      <c r="H177" s="134" t="str">
        <f aca="false">IF(ISBLANK($A177),"",IF(ISERROR(VLOOKUP($A177,'Round 1'!$A$7:$I$306,COLUMN('Round 1'!$G$7),FALSE())),0,VLOOKUP($A177,'Round 1'!$A$7:$I$306,COLUMN('Round 1'!$G$7),FALSE()))+IF(ISERROR(VLOOKUP($A177,'Round 2'!$A$7:$I$306,COLUMN('Round 2'!$G$7),FALSE())),0,VLOOKUP($A177,'Round 2'!$A$7:$I$306,COLUMN('Round 2'!$G$7),FALSE()))+IF(ISERROR(VLOOKUP($A177,'Round 3'!$A$7:$I$306,COLUMN('Round 3'!$G$7),FALSE())),0,VLOOKUP($A177,'Round 3'!$A$7:$I$306,COLUMN('Round 3'!$G$7),FALSE())))</f>
        <v/>
      </c>
      <c r="I177" s="134" t="str">
        <f aca="false">IF(ISBLANK($A177),"",IF(ISERROR(VLOOKUP($A177,'Round 1'!$A$7:$I$306,COLUMN('Round 1'!$F$7),FALSE())),0,VLOOKUP($A177,'Round 1'!$A$7:$I$306,COLUMN('Round 1'!$F$7),FALSE()))+IF(ISERROR(VLOOKUP($A177,'Round 2'!$A$7:$I$306,COLUMN('Round 2'!$F$7),FALSE())),0,VLOOKUP($A177,'Round 2'!$A$7:$I$306,COLUMN('Round 2'!$F$7),FALSE()))+IF(ISERROR(VLOOKUP($A177,'Round 3'!$A$7:$I$306,COLUMN('Round 3'!$F$7),FALSE())),0,VLOOKUP($A177,'Round 3'!$A$7:$I$306,COLUMN('Round 3'!$F$7),FALSE())))</f>
        <v/>
      </c>
      <c r="J177" s="135" t="str">
        <f aca="false">IF(ISBLANK($A177),"",IF(ISERROR(VLOOKUP($A177,'Round 1'!$A$7:$I$306,COLUMN('Round 1'!$H$7),FALSE())),0,VLOOKUP($A177,'Round 1'!$A$7:$I$306,COLUMN('Round 1'!$H$7),FALSE()))+IF(ISERROR(VLOOKUP($A177,'Round 2'!$A$7:$I$306,COLUMN('Round 2'!$H$7),FALSE())),0,VLOOKUP($A177,'Round 2'!$A$7:$I$306,COLUMN('Round 2'!$H$7),FALSE()))+IF(ISERROR(VLOOKUP($A177,'Round 3'!$A$7:$I$306,COLUMN('Round 3'!$H$7),FALSE())),0,VLOOKUP($A177,'Round 3'!$A$7:$I$306,COLUMN('Round 3'!$H$7),FALSE())))</f>
        <v/>
      </c>
      <c r="K177" s="134" t="str">
        <f aca="false">IF(ISBLANK(A177),"",RANK(P177,$P$7:$P$306))</f>
        <v/>
      </c>
      <c r="L177" s="136" t="str">
        <f aca="false">IF(ISBLANK($G177),IF($K177&gt;5,"",IF(AND(ISNA(MATCH(K177+1,$K$7:$K$306,0)),$K177&lt;$A$4),"TIE","")),"DQ")</f>
        <v/>
      </c>
      <c r="M177" s="137"/>
      <c r="N177" s="138" t="str">
        <f aca="false">IF(ISBLANK($G177),$R177,"DQ")</f>
        <v/>
      </c>
      <c r="O177" s="40" t="str">
        <f aca="false">IF(ISBLANK(A177),"",$H177*$O$6+$I177)</f>
        <v/>
      </c>
      <c r="P177" s="40" t="str">
        <f aca="false">IF(ISBLANK(A177),"",$O177*10*$P$6+$J177)</f>
        <v/>
      </c>
      <c r="Q177" s="40" t="n">
        <f aca="false">IF(ISBLANK($G177),IF(ISBLANK($A177),-10,$P177*$Q$6+IF($M177&gt;0,$Q$6-1-$M177,0)),-1)</f>
        <v>-10</v>
      </c>
      <c r="R177" s="40" t="str">
        <f aca="false">IF(ISBLANK($A177),"",RANK($Q177,$Q$7:$Q$306))</f>
        <v/>
      </c>
      <c r="S177" s="40" t="str">
        <f aca="false">IF(ISNA(MATCH($R177+1,$R$7:$R$306,0)),IF($R177=MAX($A$7:$A$306),$R177,-1),$R177)</f>
        <v/>
      </c>
      <c r="T177" s="40" t="n">
        <f aca="false">$A177</f>
        <v>0</v>
      </c>
      <c r="U177" s="138" t="str">
        <f aca="false">IF(N('Final Round'!$J$14)&gt;0,IF(ISBLANK($A177),"",IF($N177&gt;5,$N177,VLOOKUP($A177,'Final Round'!$A$14:$K$18,COLUMN('Final Round'!$J$1),FALSE()))),"")</f>
        <v/>
      </c>
      <c r="V177" s="40" t="str">
        <f aca="false">IF(ISNUMBER($U177),$U177,$R177)</f>
        <v/>
      </c>
      <c r="W177" s="40" t="str">
        <f aca="false">IF(ISBLANK($A177),"",($V$6-$V177)*$W$6+$W$6-$A177)</f>
        <v/>
      </c>
      <c r="X177" s="40" t="str">
        <f aca="false">IF(ISBLANK($A177),"",RANK($W177,$W$7:$W$306))</f>
        <v/>
      </c>
      <c r="Y177" s="40" t="n">
        <f aca="false">$A177</f>
        <v>0</v>
      </c>
      <c r="Z177" s="40" t="str">
        <f aca="false">IF($U177="",$N177,$U177)</f>
        <v/>
      </c>
      <c r="AA177" s="40" t="n">
        <f aca="false">IF($U177&lt;6,INDEX($AA$1:$AA$5,$Z177)*$Z$2,0)</f>
        <v>0</v>
      </c>
      <c r="AB177" s="139" t="str">
        <f aca="false">IF(ISBLANK($A177),"",5+4*(I177+IF(AA177=0,0,VLOOKUP($A177,'Final Round'!$A$14:$K$18,COLUMN('Final Round'!$G$1),FALSE())))+8*(H177+IF(AA177=0,0,IF(VLOOKUP($A177,'Final Round'!$A$14:$K$18,COLUMN('Final Round'!$J$1),FALSE())=1,1,0)))+$AA177)</f>
        <v/>
      </c>
    </row>
    <row r="178" customFormat="false" ht="12.75" hidden="false" customHeight="false" outlineLevel="0" collapsed="false">
      <c r="A178" s="140"/>
      <c r="B178" s="120"/>
      <c r="C178" s="120"/>
      <c r="D178" s="120"/>
      <c r="E178" s="121"/>
      <c r="F178" s="122" t="str">
        <f aca="false">IF(ISBLANK($A178),"",SUM(IF(ISNA(IF(VLOOKUP($A178,'Round 1'!$A$7:$J$306,COLUMN('Round 1'!$H$7),FALSE()),1,NA())),0,1),IF(ISNA(IF(VLOOKUP($A178,'Round 2'!$A$7:$J$306,COLUMN('Round 1'!$H$7),FALSE()),1,NA())),0,1),IF(ISNA(IF(VLOOKUP($A178,'Round 3'!$A$7:$J$306,COLUMN('Round 1'!$H$7),FALSE()),1,NA())),0,1),IF(ISNA(IF(VLOOKUP($A178,'Final Round'!$A$14:$K$18,1,FALSE()),1,NA())),0,1)))</f>
        <v/>
      </c>
      <c r="G178" s="123"/>
      <c r="H178" s="124" t="str">
        <f aca="false">IF(ISBLANK($A178),"",IF(ISERROR(VLOOKUP($A178,'Round 1'!$A$7:$I$306,COLUMN('Round 1'!$G$7),FALSE())),0,VLOOKUP($A178,'Round 1'!$A$7:$I$306,COLUMN('Round 1'!$G$7),FALSE()))+IF(ISERROR(VLOOKUP($A178,'Round 2'!$A$7:$I$306,COLUMN('Round 2'!$G$7),FALSE())),0,VLOOKUP($A178,'Round 2'!$A$7:$I$306,COLUMN('Round 2'!$G$7),FALSE()))+IF(ISERROR(VLOOKUP($A178,'Round 3'!$A$7:$I$306,COLUMN('Round 3'!$G$7),FALSE())),0,VLOOKUP($A178,'Round 3'!$A$7:$I$306,COLUMN('Round 3'!$G$7),FALSE())))</f>
        <v/>
      </c>
      <c r="I178" s="124" t="str">
        <f aca="false">IF(ISBLANK($A178),"",IF(ISERROR(VLOOKUP($A178,'Round 1'!$A$7:$I$306,COLUMN('Round 1'!$F$7),FALSE())),0,VLOOKUP($A178,'Round 1'!$A$7:$I$306,COLUMN('Round 1'!$F$7),FALSE()))+IF(ISERROR(VLOOKUP($A178,'Round 2'!$A$7:$I$306,COLUMN('Round 2'!$F$7),FALSE())),0,VLOOKUP($A178,'Round 2'!$A$7:$I$306,COLUMN('Round 2'!$F$7),FALSE()))+IF(ISERROR(VLOOKUP($A178,'Round 3'!$A$7:$I$306,COLUMN('Round 3'!$F$7),FALSE())),0,VLOOKUP($A178,'Round 3'!$A$7:$I$306,COLUMN('Round 3'!$F$7),FALSE())))</f>
        <v/>
      </c>
      <c r="J178" s="125" t="str">
        <f aca="false">IF(ISBLANK($A178),"",IF(ISERROR(VLOOKUP($A178,'Round 1'!$A$7:$I$306,COLUMN('Round 1'!$H$7),FALSE())),0,VLOOKUP($A178,'Round 1'!$A$7:$I$306,COLUMN('Round 1'!$H$7),FALSE()))+IF(ISERROR(VLOOKUP($A178,'Round 2'!$A$7:$I$306,COLUMN('Round 2'!$H$7),FALSE())),0,VLOOKUP($A178,'Round 2'!$A$7:$I$306,COLUMN('Round 2'!$H$7),FALSE()))+IF(ISERROR(VLOOKUP($A178,'Round 3'!$A$7:$I$306,COLUMN('Round 3'!$H$7),FALSE())),0,VLOOKUP($A178,'Round 3'!$A$7:$I$306,COLUMN('Round 3'!$H$7),FALSE())))</f>
        <v/>
      </c>
      <c r="K178" s="124" t="str">
        <f aca="false">IF(ISBLANK(A178),"",RANK(P178,$P$7:$P$306))</f>
        <v/>
      </c>
      <c r="L178" s="126" t="str">
        <f aca="false">IF(ISBLANK($G178),IF($K178&gt;5,"",IF(AND(ISNA(MATCH(K178+1,$K$7:$K$306,0)),$K178&lt;$A$4),"TIE","")),"DQ")</f>
        <v/>
      </c>
      <c r="M178" s="127"/>
      <c r="N178" s="128" t="str">
        <f aca="false">IF(ISBLANK($G178),$R178,"DQ")</f>
        <v/>
      </c>
      <c r="O178" s="40" t="str">
        <f aca="false">IF(ISBLANK(A178),"",$H178*$O$6+$I178)</f>
        <v/>
      </c>
      <c r="P178" s="40" t="str">
        <f aca="false">IF(ISBLANK(A178),"",$O178*10*$P$6+$J178)</f>
        <v/>
      </c>
      <c r="Q178" s="40" t="n">
        <f aca="false">IF(ISBLANK($G178),IF(ISBLANK($A178),-10,$P178*$Q$6+IF($M178&gt;0,$Q$6-1-$M178,0)),-1)</f>
        <v>-10</v>
      </c>
      <c r="R178" s="40" t="str">
        <f aca="false">IF(ISBLANK($A178),"",RANK($Q178,$Q$7:$Q$306))</f>
        <v/>
      </c>
      <c r="S178" s="40" t="str">
        <f aca="false">IF(ISNA(MATCH($R178+1,$R$7:$R$306,0)),IF($R178=MAX($A$7:$A$306),$R178,-1),$R178)</f>
        <v/>
      </c>
      <c r="T178" s="40" t="n">
        <f aca="false">$A178</f>
        <v>0</v>
      </c>
      <c r="U178" s="128" t="str">
        <f aca="false">IF(N('Final Round'!$J$14)&gt;0,IF(ISBLANK($A178),"",IF($N178&gt;5,$N178,VLOOKUP($A178,'Final Round'!$A$14:$K$18,COLUMN('Final Round'!$J$1),FALSE()))),"")</f>
        <v/>
      </c>
      <c r="V178" s="40" t="str">
        <f aca="false">IF(ISNUMBER($U178),$U178,$R178)</f>
        <v/>
      </c>
      <c r="W178" s="40" t="str">
        <f aca="false">IF(ISBLANK($A178),"",($V$6-$V178)*$W$6+$W$6-$A178)</f>
        <v/>
      </c>
      <c r="X178" s="40" t="str">
        <f aca="false">IF(ISBLANK($A178),"",RANK($W178,$W$7:$W$306))</f>
        <v/>
      </c>
      <c r="Y178" s="40" t="n">
        <f aca="false">$A178</f>
        <v>0</v>
      </c>
      <c r="Z178" s="40" t="str">
        <f aca="false">IF($U178="",$N178,$U178)</f>
        <v/>
      </c>
      <c r="AA178" s="40" t="n">
        <f aca="false">IF($U178&lt;6,INDEX($AA$1:$AA$5,$Z178)*$Z$2,0)</f>
        <v>0</v>
      </c>
      <c r="AB178" s="129" t="str">
        <f aca="false">IF(ISBLANK($A178),"",5+4*(I178+IF(AA178=0,0,VLOOKUP($A178,'Final Round'!$A$14:$K$18,COLUMN('Final Round'!$G$1),FALSE())))+8*(H178+IF(AA178=0,0,IF(VLOOKUP($A178,'Final Round'!$A$14:$K$18,COLUMN('Final Round'!$J$1),FALSE())=1,1,0)))+$AA178)</f>
        <v/>
      </c>
    </row>
    <row r="179" customFormat="false" ht="12.75" hidden="false" customHeight="false" outlineLevel="0" collapsed="false">
      <c r="A179" s="144"/>
      <c r="B179" s="130"/>
      <c r="C179" s="130"/>
      <c r="D179" s="130"/>
      <c r="E179" s="131"/>
      <c r="F179" s="132" t="str">
        <f aca="false">IF(ISBLANK($A179),"",SUM(IF(ISNA(IF(VLOOKUP($A179,'Round 1'!$A$7:$J$306,COLUMN('Round 1'!$H$7),FALSE()),1,NA())),0,1),IF(ISNA(IF(VLOOKUP($A179,'Round 2'!$A$7:$J$306,COLUMN('Round 1'!$H$7),FALSE()),1,NA())),0,1),IF(ISNA(IF(VLOOKUP($A179,'Round 3'!$A$7:$J$306,COLUMN('Round 1'!$H$7),FALSE()),1,NA())),0,1),IF(ISNA(IF(VLOOKUP($A179,'Final Round'!$A$14:$K$18,1,FALSE()),1,NA())),0,1)))</f>
        <v/>
      </c>
      <c r="G179" s="133"/>
      <c r="H179" s="134" t="str">
        <f aca="false">IF(ISBLANK($A179),"",IF(ISERROR(VLOOKUP($A179,'Round 1'!$A$7:$I$306,COLUMN('Round 1'!$G$7),FALSE())),0,VLOOKUP($A179,'Round 1'!$A$7:$I$306,COLUMN('Round 1'!$G$7),FALSE()))+IF(ISERROR(VLOOKUP($A179,'Round 2'!$A$7:$I$306,COLUMN('Round 2'!$G$7),FALSE())),0,VLOOKUP($A179,'Round 2'!$A$7:$I$306,COLUMN('Round 2'!$G$7),FALSE()))+IF(ISERROR(VLOOKUP($A179,'Round 3'!$A$7:$I$306,COLUMN('Round 3'!$G$7),FALSE())),0,VLOOKUP($A179,'Round 3'!$A$7:$I$306,COLUMN('Round 3'!$G$7),FALSE())))</f>
        <v/>
      </c>
      <c r="I179" s="134" t="str">
        <f aca="false">IF(ISBLANK($A179),"",IF(ISERROR(VLOOKUP($A179,'Round 1'!$A$7:$I$306,COLUMN('Round 1'!$F$7),FALSE())),0,VLOOKUP($A179,'Round 1'!$A$7:$I$306,COLUMN('Round 1'!$F$7),FALSE()))+IF(ISERROR(VLOOKUP($A179,'Round 2'!$A$7:$I$306,COLUMN('Round 2'!$F$7),FALSE())),0,VLOOKUP($A179,'Round 2'!$A$7:$I$306,COLUMN('Round 2'!$F$7),FALSE()))+IF(ISERROR(VLOOKUP($A179,'Round 3'!$A$7:$I$306,COLUMN('Round 3'!$F$7),FALSE())),0,VLOOKUP($A179,'Round 3'!$A$7:$I$306,COLUMN('Round 3'!$F$7),FALSE())))</f>
        <v/>
      </c>
      <c r="J179" s="135" t="str">
        <f aca="false">IF(ISBLANK($A179),"",IF(ISERROR(VLOOKUP($A179,'Round 1'!$A$7:$I$306,COLUMN('Round 1'!$H$7),FALSE())),0,VLOOKUP($A179,'Round 1'!$A$7:$I$306,COLUMN('Round 1'!$H$7),FALSE()))+IF(ISERROR(VLOOKUP($A179,'Round 2'!$A$7:$I$306,COLUMN('Round 2'!$H$7),FALSE())),0,VLOOKUP($A179,'Round 2'!$A$7:$I$306,COLUMN('Round 2'!$H$7),FALSE()))+IF(ISERROR(VLOOKUP($A179,'Round 3'!$A$7:$I$306,COLUMN('Round 3'!$H$7),FALSE())),0,VLOOKUP($A179,'Round 3'!$A$7:$I$306,COLUMN('Round 3'!$H$7),FALSE())))</f>
        <v/>
      </c>
      <c r="K179" s="134" t="str">
        <f aca="false">IF(ISBLANK(A179),"",RANK(P179,$P$7:$P$306))</f>
        <v/>
      </c>
      <c r="L179" s="136" t="str">
        <f aca="false">IF(ISBLANK($G179),IF($K179&gt;5,"",IF(AND(ISNA(MATCH(K179+1,$K$7:$K$306,0)),$K179&lt;$A$4),"TIE","")),"DQ")</f>
        <v/>
      </c>
      <c r="M179" s="137"/>
      <c r="N179" s="138" t="str">
        <f aca="false">IF(ISBLANK($G179),$R179,"DQ")</f>
        <v/>
      </c>
      <c r="O179" s="40" t="str">
        <f aca="false">IF(ISBLANK(A179),"",$H179*$O$6+$I179)</f>
        <v/>
      </c>
      <c r="P179" s="40" t="str">
        <f aca="false">IF(ISBLANK(A179),"",$O179*10*$P$6+$J179)</f>
        <v/>
      </c>
      <c r="Q179" s="40" t="n">
        <f aca="false">IF(ISBLANK($G179),IF(ISBLANK($A179),-10,$P179*$Q$6+IF($M179&gt;0,$Q$6-1-$M179,0)),-1)</f>
        <v>-10</v>
      </c>
      <c r="R179" s="40" t="str">
        <f aca="false">IF(ISBLANK($A179),"",RANK($Q179,$Q$7:$Q$306))</f>
        <v/>
      </c>
      <c r="S179" s="40" t="str">
        <f aca="false">IF(ISNA(MATCH($R179+1,$R$7:$R$306,0)),IF($R179=MAX($A$7:$A$306),$R179,-1),$R179)</f>
        <v/>
      </c>
      <c r="T179" s="40" t="n">
        <f aca="false">$A179</f>
        <v>0</v>
      </c>
      <c r="U179" s="138" t="str">
        <f aca="false">IF(N('Final Round'!$J$14)&gt;0,IF(ISBLANK($A179),"",IF($N179&gt;5,$N179,VLOOKUP($A179,'Final Round'!$A$14:$K$18,COLUMN('Final Round'!$J$1),FALSE()))),"")</f>
        <v/>
      </c>
      <c r="V179" s="40" t="str">
        <f aca="false">IF(ISNUMBER($U179),$U179,$R179)</f>
        <v/>
      </c>
      <c r="W179" s="40" t="str">
        <f aca="false">IF(ISBLANK($A179),"",($V$6-$V179)*$W$6+$W$6-$A179)</f>
        <v/>
      </c>
      <c r="X179" s="40" t="str">
        <f aca="false">IF(ISBLANK($A179),"",RANK($W179,$W$7:$W$306))</f>
        <v/>
      </c>
      <c r="Y179" s="40" t="n">
        <f aca="false">$A179</f>
        <v>0</v>
      </c>
      <c r="Z179" s="40" t="str">
        <f aca="false">IF($U179="",$N179,$U179)</f>
        <v/>
      </c>
      <c r="AA179" s="40" t="n">
        <f aca="false">IF($U179&lt;6,INDEX($AA$1:$AA$5,$Z179)*$Z$2,0)</f>
        <v>0</v>
      </c>
      <c r="AB179" s="139" t="str">
        <f aca="false">IF(ISBLANK($A179),"",5+4*(I179+IF(AA179=0,0,VLOOKUP($A179,'Final Round'!$A$14:$K$18,COLUMN('Final Round'!$G$1),FALSE())))+8*(H179+IF(AA179=0,0,IF(VLOOKUP($A179,'Final Round'!$A$14:$K$18,COLUMN('Final Round'!$J$1),FALSE())=1,1,0)))+$AA179)</f>
        <v/>
      </c>
    </row>
    <row r="180" customFormat="false" ht="12.75" hidden="false" customHeight="false" outlineLevel="0" collapsed="false">
      <c r="A180" s="140"/>
      <c r="B180" s="120"/>
      <c r="C180" s="120"/>
      <c r="D180" s="120"/>
      <c r="E180" s="121"/>
      <c r="F180" s="122" t="str">
        <f aca="false">IF(ISBLANK($A180),"",SUM(IF(ISNA(IF(VLOOKUP($A180,'Round 1'!$A$7:$J$306,COLUMN('Round 1'!$H$7),FALSE()),1,NA())),0,1),IF(ISNA(IF(VLOOKUP($A180,'Round 2'!$A$7:$J$306,COLUMN('Round 1'!$H$7),FALSE()),1,NA())),0,1),IF(ISNA(IF(VLOOKUP($A180,'Round 3'!$A$7:$J$306,COLUMN('Round 1'!$H$7),FALSE()),1,NA())),0,1),IF(ISNA(IF(VLOOKUP($A180,'Final Round'!$A$14:$K$18,1,FALSE()),1,NA())),0,1)))</f>
        <v/>
      </c>
      <c r="G180" s="123"/>
      <c r="H180" s="124" t="str">
        <f aca="false">IF(ISBLANK($A180),"",IF(ISERROR(VLOOKUP($A180,'Round 1'!$A$7:$I$306,COLUMN('Round 1'!$G$7),FALSE())),0,VLOOKUP($A180,'Round 1'!$A$7:$I$306,COLUMN('Round 1'!$G$7),FALSE()))+IF(ISERROR(VLOOKUP($A180,'Round 2'!$A$7:$I$306,COLUMN('Round 2'!$G$7),FALSE())),0,VLOOKUP($A180,'Round 2'!$A$7:$I$306,COLUMN('Round 2'!$G$7),FALSE()))+IF(ISERROR(VLOOKUP($A180,'Round 3'!$A$7:$I$306,COLUMN('Round 3'!$G$7),FALSE())),0,VLOOKUP($A180,'Round 3'!$A$7:$I$306,COLUMN('Round 3'!$G$7),FALSE())))</f>
        <v/>
      </c>
      <c r="I180" s="124" t="str">
        <f aca="false">IF(ISBLANK($A180),"",IF(ISERROR(VLOOKUP($A180,'Round 1'!$A$7:$I$306,COLUMN('Round 1'!$F$7),FALSE())),0,VLOOKUP($A180,'Round 1'!$A$7:$I$306,COLUMN('Round 1'!$F$7),FALSE()))+IF(ISERROR(VLOOKUP($A180,'Round 2'!$A$7:$I$306,COLUMN('Round 2'!$F$7),FALSE())),0,VLOOKUP($A180,'Round 2'!$A$7:$I$306,COLUMN('Round 2'!$F$7),FALSE()))+IF(ISERROR(VLOOKUP($A180,'Round 3'!$A$7:$I$306,COLUMN('Round 3'!$F$7),FALSE())),0,VLOOKUP($A180,'Round 3'!$A$7:$I$306,COLUMN('Round 3'!$F$7),FALSE())))</f>
        <v/>
      </c>
      <c r="J180" s="125" t="str">
        <f aca="false">IF(ISBLANK($A180),"",IF(ISERROR(VLOOKUP($A180,'Round 1'!$A$7:$I$306,COLUMN('Round 1'!$H$7),FALSE())),0,VLOOKUP($A180,'Round 1'!$A$7:$I$306,COLUMN('Round 1'!$H$7),FALSE()))+IF(ISERROR(VLOOKUP($A180,'Round 2'!$A$7:$I$306,COLUMN('Round 2'!$H$7),FALSE())),0,VLOOKUP($A180,'Round 2'!$A$7:$I$306,COLUMN('Round 2'!$H$7),FALSE()))+IF(ISERROR(VLOOKUP($A180,'Round 3'!$A$7:$I$306,COLUMN('Round 3'!$H$7),FALSE())),0,VLOOKUP($A180,'Round 3'!$A$7:$I$306,COLUMN('Round 3'!$H$7),FALSE())))</f>
        <v/>
      </c>
      <c r="K180" s="124" t="str">
        <f aca="false">IF(ISBLANK(A180),"",RANK(P180,$P$7:$P$306))</f>
        <v/>
      </c>
      <c r="L180" s="126" t="str">
        <f aca="false">IF(ISBLANK($G180),IF($K180&gt;5,"",IF(AND(ISNA(MATCH(K180+1,$K$7:$K$306,0)),$K180&lt;$A$4),"TIE","")),"DQ")</f>
        <v/>
      </c>
      <c r="M180" s="127"/>
      <c r="N180" s="128" t="str">
        <f aca="false">IF(ISBLANK($G180),$R180,"DQ")</f>
        <v/>
      </c>
      <c r="O180" s="40" t="str">
        <f aca="false">IF(ISBLANK(A180),"",$H180*$O$6+$I180)</f>
        <v/>
      </c>
      <c r="P180" s="40" t="str">
        <f aca="false">IF(ISBLANK(A180),"",$O180*10*$P$6+$J180)</f>
        <v/>
      </c>
      <c r="Q180" s="40" t="n">
        <f aca="false">IF(ISBLANK($G180),IF(ISBLANK($A180),-10,$P180*$Q$6+IF($M180&gt;0,$Q$6-1-$M180,0)),-1)</f>
        <v>-10</v>
      </c>
      <c r="R180" s="40" t="str">
        <f aca="false">IF(ISBLANK($A180),"",RANK($Q180,$Q$7:$Q$306))</f>
        <v/>
      </c>
      <c r="S180" s="40" t="str">
        <f aca="false">IF(ISNA(MATCH($R180+1,$R$7:$R$306,0)),IF($R180=MAX($A$7:$A$306),$R180,-1),$R180)</f>
        <v/>
      </c>
      <c r="T180" s="40" t="n">
        <f aca="false">$A180</f>
        <v>0</v>
      </c>
      <c r="U180" s="128" t="str">
        <f aca="false">IF(N('Final Round'!$J$14)&gt;0,IF(ISBLANK($A180),"",IF($N180&gt;5,$N180,VLOOKUP($A180,'Final Round'!$A$14:$K$18,COLUMN('Final Round'!$J$1),FALSE()))),"")</f>
        <v/>
      </c>
      <c r="V180" s="40" t="str">
        <f aca="false">IF(ISNUMBER($U180),$U180,$R180)</f>
        <v/>
      </c>
      <c r="W180" s="40" t="str">
        <f aca="false">IF(ISBLANK($A180),"",($V$6-$V180)*$W$6+$W$6-$A180)</f>
        <v/>
      </c>
      <c r="X180" s="40" t="str">
        <f aca="false">IF(ISBLANK($A180),"",RANK($W180,$W$7:$W$306))</f>
        <v/>
      </c>
      <c r="Y180" s="40" t="n">
        <f aca="false">$A180</f>
        <v>0</v>
      </c>
      <c r="Z180" s="40" t="str">
        <f aca="false">IF($U180="",$N180,$U180)</f>
        <v/>
      </c>
      <c r="AA180" s="40" t="n">
        <f aca="false">IF($U180&lt;6,INDEX($AA$1:$AA$5,$Z180)*$Z$2,0)</f>
        <v>0</v>
      </c>
      <c r="AB180" s="129" t="str">
        <f aca="false">IF(ISBLANK($A180),"",5+4*(I180+IF(AA180=0,0,VLOOKUP($A180,'Final Round'!$A$14:$K$18,COLUMN('Final Round'!$G$1),FALSE())))+8*(H180+IF(AA180=0,0,IF(VLOOKUP($A180,'Final Round'!$A$14:$K$18,COLUMN('Final Round'!$J$1),FALSE())=1,1,0)))+$AA180)</f>
        <v/>
      </c>
    </row>
    <row r="181" customFormat="false" ht="12.75" hidden="false" customHeight="false" outlineLevel="0" collapsed="false">
      <c r="A181" s="144"/>
      <c r="B181" s="130"/>
      <c r="C181" s="130"/>
      <c r="D181" s="130"/>
      <c r="E181" s="131"/>
      <c r="F181" s="132" t="str">
        <f aca="false">IF(ISBLANK($A181),"",SUM(IF(ISNA(IF(VLOOKUP($A181,'Round 1'!$A$7:$J$306,COLUMN('Round 1'!$H$7),FALSE()),1,NA())),0,1),IF(ISNA(IF(VLOOKUP($A181,'Round 2'!$A$7:$J$306,COLUMN('Round 1'!$H$7),FALSE()),1,NA())),0,1),IF(ISNA(IF(VLOOKUP($A181,'Round 3'!$A$7:$J$306,COLUMN('Round 1'!$H$7),FALSE()),1,NA())),0,1),IF(ISNA(IF(VLOOKUP($A181,'Final Round'!$A$14:$K$18,1,FALSE()),1,NA())),0,1)))</f>
        <v/>
      </c>
      <c r="G181" s="133"/>
      <c r="H181" s="134" t="str">
        <f aca="false">IF(ISBLANK($A181),"",IF(ISERROR(VLOOKUP($A181,'Round 1'!$A$7:$I$306,COLUMN('Round 1'!$G$7),FALSE())),0,VLOOKUP($A181,'Round 1'!$A$7:$I$306,COLUMN('Round 1'!$G$7),FALSE()))+IF(ISERROR(VLOOKUP($A181,'Round 2'!$A$7:$I$306,COLUMN('Round 2'!$G$7),FALSE())),0,VLOOKUP($A181,'Round 2'!$A$7:$I$306,COLUMN('Round 2'!$G$7),FALSE()))+IF(ISERROR(VLOOKUP($A181,'Round 3'!$A$7:$I$306,COLUMN('Round 3'!$G$7),FALSE())),0,VLOOKUP($A181,'Round 3'!$A$7:$I$306,COLUMN('Round 3'!$G$7),FALSE())))</f>
        <v/>
      </c>
      <c r="I181" s="134" t="str">
        <f aca="false">IF(ISBLANK($A181),"",IF(ISERROR(VLOOKUP($A181,'Round 1'!$A$7:$I$306,COLUMN('Round 1'!$F$7),FALSE())),0,VLOOKUP($A181,'Round 1'!$A$7:$I$306,COLUMN('Round 1'!$F$7),FALSE()))+IF(ISERROR(VLOOKUP($A181,'Round 2'!$A$7:$I$306,COLUMN('Round 2'!$F$7),FALSE())),0,VLOOKUP($A181,'Round 2'!$A$7:$I$306,COLUMN('Round 2'!$F$7),FALSE()))+IF(ISERROR(VLOOKUP($A181,'Round 3'!$A$7:$I$306,COLUMN('Round 3'!$F$7),FALSE())),0,VLOOKUP($A181,'Round 3'!$A$7:$I$306,COLUMN('Round 3'!$F$7),FALSE())))</f>
        <v/>
      </c>
      <c r="J181" s="135" t="str">
        <f aca="false">IF(ISBLANK($A181),"",IF(ISERROR(VLOOKUP($A181,'Round 1'!$A$7:$I$306,COLUMN('Round 1'!$H$7),FALSE())),0,VLOOKUP($A181,'Round 1'!$A$7:$I$306,COLUMN('Round 1'!$H$7),FALSE()))+IF(ISERROR(VLOOKUP($A181,'Round 2'!$A$7:$I$306,COLUMN('Round 2'!$H$7),FALSE())),0,VLOOKUP($A181,'Round 2'!$A$7:$I$306,COLUMN('Round 2'!$H$7),FALSE()))+IF(ISERROR(VLOOKUP($A181,'Round 3'!$A$7:$I$306,COLUMN('Round 3'!$H$7),FALSE())),0,VLOOKUP($A181,'Round 3'!$A$7:$I$306,COLUMN('Round 3'!$H$7),FALSE())))</f>
        <v/>
      </c>
      <c r="K181" s="134" t="str">
        <f aca="false">IF(ISBLANK(A181),"",RANK(P181,$P$7:$P$306))</f>
        <v/>
      </c>
      <c r="L181" s="136" t="str">
        <f aca="false">IF(ISBLANK($G181),IF($K181&gt;5,"",IF(AND(ISNA(MATCH(K181+1,$K$7:$K$306,0)),$K181&lt;$A$4),"TIE","")),"DQ")</f>
        <v/>
      </c>
      <c r="M181" s="137"/>
      <c r="N181" s="138" t="str">
        <f aca="false">IF(ISBLANK($G181),$R181,"DQ")</f>
        <v/>
      </c>
      <c r="O181" s="40" t="str">
        <f aca="false">IF(ISBLANK(A181),"",$H181*$O$6+$I181)</f>
        <v/>
      </c>
      <c r="P181" s="40" t="str">
        <f aca="false">IF(ISBLANK(A181),"",$O181*10*$P$6+$J181)</f>
        <v/>
      </c>
      <c r="Q181" s="40" t="n">
        <f aca="false">IF(ISBLANK($G181),IF(ISBLANK($A181),-10,$P181*$Q$6+IF($M181&gt;0,$Q$6-1-$M181,0)),-1)</f>
        <v>-10</v>
      </c>
      <c r="R181" s="40" t="str">
        <f aca="false">IF(ISBLANK($A181),"",RANK($Q181,$Q$7:$Q$306))</f>
        <v/>
      </c>
      <c r="S181" s="40" t="str">
        <f aca="false">IF(ISNA(MATCH($R181+1,$R$7:$R$306,0)),IF($R181=MAX($A$7:$A$306),$R181,-1),$R181)</f>
        <v/>
      </c>
      <c r="T181" s="40" t="n">
        <f aca="false">$A181</f>
        <v>0</v>
      </c>
      <c r="U181" s="138" t="str">
        <f aca="false">IF(N('Final Round'!$J$14)&gt;0,IF(ISBLANK($A181),"",IF($N181&gt;5,$N181,VLOOKUP($A181,'Final Round'!$A$14:$K$18,COLUMN('Final Round'!$J$1),FALSE()))),"")</f>
        <v/>
      </c>
      <c r="V181" s="40" t="str">
        <f aca="false">IF(ISNUMBER($U181),$U181,$R181)</f>
        <v/>
      </c>
      <c r="W181" s="40" t="str">
        <f aca="false">IF(ISBLANK($A181),"",($V$6-$V181)*$W$6+$W$6-$A181)</f>
        <v/>
      </c>
      <c r="X181" s="40" t="str">
        <f aca="false">IF(ISBLANK($A181),"",RANK($W181,$W$7:$W$306))</f>
        <v/>
      </c>
      <c r="Y181" s="40" t="n">
        <f aca="false">$A181</f>
        <v>0</v>
      </c>
      <c r="Z181" s="40" t="str">
        <f aca="false">IF($U181="",$N181,$U181)</f>
        <v/>
      </c>
      <c r="AA181" s="40" t="n">
        <f aca="false">IF($U181&lt;6,INDEX($AA$1:$AA$5,$Z181)*$Z$2,0)</f>
        <v>0</v>
      </c>
      <c r="AB181" s="139" t="str">
        <f aca="false">IF(ISBLANK($A181),"",5+4*(I181+IF(AA181=0,0,VLOOKUP($A181,'Final Round'!$A$14:$K$18,COLUMN('Final Round'!$G$1),FALSE())))+8*(H181+IF(AA181=0,0,IF(VLOOKUP($A181,'Final Round'!$A$14:$K$18,COLUMN('Final Round'!$J$1),FALSE())=1,1,0)))+$AA181)</f>
        <v/>
      </c>
    </row>
    <row r="182" customFormat="false" ht="12.75" hidden="false" customHeight="false" outlineLevel="0" collapsed="false">
      <c r="A182" s="140"/>
      <c r="B182" s="120"/>
      <c r="C182" s="120"/>
      <c r="D182" s="120"/>
      <c r="E182" s="121"/>
      <c r="F182" s="122" t="str">
        <f aca="false">IF(ISBLANK($A182),"",SUM(IF(ISNA(IF(VLOOKUP($A182,'Round 1'!$A$7:$J$306,COLUMN('Round 1'!$H$7),FALSE()),1,NA())),0,1),IF(ISNA(IF(VLOOKUP($A182,'Round 2'!$A$7:$J$306,COLUMN('Round 1'!$H$7),FALSE()),1,NA())),0,1),IF(ISNA(IF(VLOOKUP($A182,'Round 3'!$A$7:$J$306,COLUMN('Round 1'!$H$7),FALSE()),1,NA())),0,1),IF(ISNA(IF(VLOOKUP($A182,'Final Round'!$A$14:$K$18,1,FALSE()),1,NA())),0,1)))</f>
        <v/>
      </c>
      <c r="G182" s="123"/>
      <c r="H182" s="124" t="str">
        <f aca="false">IF(ISBLANK($A182),"",IF(ISERROR(VLOOKUP($A182,'Round 1'!$A$7:$I$306,COLUMN('Round 1'!$G$7),FALSE())),0,VLOOKUP($A182,'Round 1'!$A$7:$I$306,COLUMN('Round 1'!$G$7),FALSE()))+IF(ISERROR(VLOOKUP($A182,'Round 2'!$A$7:$I$306,COLUMN('Round 2'!$G$7),FALSE())),0,VLOOKUP($A182,'Round 2'!$A$7:$I$306,COLUMN('Round 2'!$G$7),FALSE()))+IF(ISERROR(VLOOKUP($A182,'Round 3'!$A$7:$I$306,COLUMN('Round 3'!$G$7),FALSE())),0,VLOOKUP($A182,'Round 3'!$A$7:$I$306,COLUMN('Round 3'!$G$7),FALSE())))</f>
        <v/>
      </c>
      <c r="I182" s="124" t="str">
        <f aca="false">IF(ISBLANK($A182),"",IF(ISERROR(VLOOKUP($A182,'Round 1'!$A$7:$I$306,COLUMN('Round 1'!$F$7),FALSE())),0,VLOOKUP($A182,'Round 1'!$A$7:$I$306,COLUMN('Round 1'!$F$7),FALSE()))+IF(ISERROR(VLOOKUP($A182,'Round 2'!$A$7:$I$306,COLUMN('Round 2'!$F$7),FALSE())),0,VLOOKUP($A182,'Round 2'!$A$7:$I$306,COLUMN('Round 2'!$F$7),FALSE()))+IF(ISERROR(VLOOKUP($A182,'Round 3'!$A$7:$I$306,COLUMN('Round 3'!$F$7),FALSE())),0,VLOOKUP($A182,'Round 3'!$A$7:$I$306,COLUMN('Round 3'!$F$7),FALSE())))</f>
        <v/>
      </c>
      <c r="J182" s="125" t="str">
        <f aca="false">IF(ISBLANK($A182),"",IF(ISERROR(VLOOKUP($A182,'Round 1'!$A$7:$I$306,COLUMN('Round 1'!$H$7),FALSE())),0,VLOOKUP($A182,'Round 1'!$A$7:$I$306,COLUMN('Round 1'!$H$7),FALSE()))+IF(ISERROR(VLOOKUP($A182,'Round 2'!$A$7:$I$306,COLUMN('Round 2'!$H$7),FALSE())),0,VLOOKUP($A182,'Round 2'!$A$7:$I$306,COLUMN('Round 2'!$H$7),FALSE()))+IF(ISERROR(VLOOKUP($A182,'Round 3'!$A$7:$I$306,COLUMN('Round 3'!$H$7),FALSE())),0,VLOOKUP($A182,'Round 3'!$A$7:$I$306,COLUMN('Round 3'!$H$7),FALSE())))</f>
        <v/>
      </c>
      <c r="K182" s="124" t="str">
        <f aca="false">IF(ISBLANK(A182),"",RANK(P182,$P$7:$P$306))</f>
        <v/>
      </c>
      <c r="L182" s="126" t="str">
        <f aca="false">IF(ISBLANK($G182),IF($K182&gt;5,"",IF(AND(ISNA(MATCH(K182+1,$K$7:$K$306,0)),$K182&lt;$A$4),"TIE","")),"DQ")</f>
        <v/>
      </c>
      <c r="M182" s="127"/>
      <c r="N182" s="128" t="str">
        <f aca="false">IF(ISBLANK($G182),$R182,"DQ")</f>
        <v/>
      </c>
      <c r="O182" s="40" t="str">
        <f aca="false">IF(ISBLANK(A182),"",$H182*$O$6+$I182)</f>
        <v/>
      </c>
      <c r="P182" s="40" t="str">
        <f aca="false">IF(ISBLANK(A182),"",$O182*10*$P$6+$J182)</f>
        <v/>
      </c>
      <c r="Q182" s="40" t="n">
        <f aca="false">IF(ISBLANK($G182),IF(ISBLANK($A182),-10,$P182*$Q$6+IF($M182&gt;0,$Q$6-1-$M182,0)),-1)</f>
        <v>-10</v>
      </c>
      <c r="R182" s="40" t="str">
        <f aca="false">IF(ISBLANK($A182),"",RANK($Q182,$Q$7:$Q$306))</f>
        <v/>
      </c>
      <c r="S182" s="40" t="str">
        <f aca="false">IF(ISNA(MATCH($R182+1,$R$7:$R$306,0)),IF($R182=MAX($A$7:$A$306),$R182,-1),$R182)</f>
        <v/>
      </c>
      <c r="T182" s="40" t="n">
        <f aca="false">$A182</f>
        <v>0</v>
      </c>
      <c r="U182" s="128" t="str">
        <f aca="false">IF(N('Final Round'!$J$14)&gt;0,IF(ISBLANK($A182),"",IF($N182&gt;5,$N182,VLOOKUP($A182,'Final Round'!$A$14:$K$18,COLUMN('Final Round'!$J$1),FALSE()))),"")</f>
        <v/>
      </c>
      <c r="V182" s="40" t="str">
        <f aca="false">IF(ISNUMBER($U182),$U182,$R182)</f>
        <v/>
      </c>
      <c r="W182" s="40" t="str">
        <f aca="false">IF(ISBLANK($A182),"",($V$6-$V182)*$W$6+$W$6-$A182)</f>
        <v/>
      </c>
      <c r="X182" s="40" t="str">
        <f aca="false">IF(ISBLANK($A182),"",RANK($W182,$W$7:$W$306))</f>
        <v/>
      </c>
      <c r="Y182" s="40" t="n">
        <f aca="false">$A182</f>
        <v>0</v>
      </c>
      <c r="Z182" s="40" t="str">
        <f aca="false">IF($U182="",$N182,$U182)</f>
        <v/>
      </c>
      <c r="AA182" s="40" t="n">
        <f aca="false">IF($U182&lt;6,INDEX($AA$1:$AA$5,$Z182)*$Z$2,0)</f>
        <v>0</v>
      </c>
      <c r="AB182" s="129" t="str">
        <f aca="false">IF(ISBLANK($A182),"",5+4*(I182+IF(AA182=0,0,VLOOKUP($A182,'Final Round'!$A$14:$K$18,COLUMN('Final Round'!$G$1),FALSE())))+8*(H182+IF(AA182=0,0,IF(VLOOKUP($A182,'Final Round'!$A$14:$K$18,COLUMN('Final Round'!$J$1),FALSE())=1,1,0)))+$AA182)</f>
        <v/>
      </c>
    </row>
    <row r="183" customFormat="false" ht="12.75" hidden="false" customHeight="false" outlineLevel="0" collapsed="false">
      <c r="A183" s="144"/>
      <c r="B183" s="130"/>
      <c r="C183" s="130"/>
      <c r="D183" s="130"/>
      <c r="E183" s="131"/>
      <c r="F183" s="132" t="str">
        <f aca="false">IF(ISBLANK($A183),"",SUM(IF(ISNA(IF(VLOOKUP($A183,'Round 1'!$A$7:$J$306,COLUMN('Round 1'!$H$7),FALSE()),1,NA())),0,1),IF(ISNA(IF(VLOOKUP($A183,'Round 2'!$A$7:$J$306,COLUMN('Round 1'!$H$7),FALSE()),1,NA())),0,1),IF(ISNA(IF(VLOOKUP($A183,'Round 3'!$A$7:$J$306,COLUMN('Round 1'!$H$7),FALSE()),1,NA())),0,1),IF(ISNA(IF(VLOOKUP($A183,'Final Round'!$A$14:$K$18,1,FALSE()),1,NA())),0,1)))</f>
        <v/>
      </c>
      <c r="G183" s="133"/>
      <c r="H183" s="134" t="str">
        <f aca="false">IF(ISBLANK($A183),"",IF(ISERROR(VLOOKUP($A183,'Round 1'!$A$7:$I$306,COLUMN('Round 1'!$G$7),FALSE())),0,VLOOKUP($A183,'Round 1'!$A$7:$I$306,COLUMN('Round 1'!$G$7),FALSE()))+IF(ISERROR(VLOOKUP($A183,'Round 2'!$A$7:$I$306,COLUMN('Round 2'!$G$7),FALSE())),0,VLOOKUP($A183,'Round 2'!$A$7:$I$306,COLUMN('Round 2'!$G$7),FALSE()))+IF(ISERROR(VLOOKUP($A183,'Round 3'!$A$7:$I$306,COLUMN('Round 3'!$G$7),FALSE())),0,VLOOKUP($A183,'Round 3'!$A$7:$I$306,COLUMN('Round 3'!$G$7),FALSE())))</f>
        <v/>
      </c>
      <c r="I183" s="134" t="str">
        <f aca="false">IF(ISBLANK($A183),"",IF(ISERROR(VLOOKUP($A183,'Round 1'!$A$7:$I$306,COLUMN('Round 1'!$F$7),FALSE())),0,VLOOKUP($A183,'Round 1'!$A$7:$I$306,COLUMN('Round 1'!$F$7),FALSE()))+IF(ISERROR(VLOOKUP($A183,'Round 2'!$A$7:$I$306,COLUMN('Round 2'!$F$7),FALSE())),0,VLOOKUP($A183,'Round 2'!$A$7:$I$306,COLUMN('Round 2'!$F$7),FALSE()))+IF(ISERROR(VLOOKUP($A183,'Round 3'!$A$7:$I$306,COLUMN('Round 3'!$F$7),FALSE())),0,VLOOKUP($A183,'Round 3'!$A$7:$I$306,COLUMN('Round 3'!$F$7),FALSE())))</f>
        <v/>
      </c>
      <c r="J183" s="135" t="str">
        <f aca="false">IF(ISBLANK($A183),"",IF(ISERROR(VLOOKUP($A183,'Round 1'!$A$7:$I$306,COLUMN('Round 1'!$H$7),FALSE())),0,VLOOKUP($A183,'Round 1'!$A$7:$I$306,COLUMN('Round 1'!$H$7),FALSE()))+IF(ISERROR(VLOOKUP($A183,'Round 2'!$A$7:$I$306,COLUMN('Round 2'!$H$7),FALSE())),0,VLOOKUP($A183,'Round 2'!$A$7:$I$306,COLUMN('Round 2'!$H$7),FALSE()))+IF(ISERROR(VLOOKUP($A183,'Round 3'!$A$7:$I$306,COLUMN('Round 3'!$H$7),FALSE())),0,VLOOKUP($A183,'Round 3'!$A$7:$I$306,COLUMN('Round 3'!$H$7),FALSE())))</f>
        <v/>
      </c>
      <c r="K183" s="134" t="str">
        <f aca="false">IF(ISBLANK(A183),"",RANK(P183,$P$7:$P$306))</f>
        <v/>
      </c>
      <c r="L183" s="136" t="str">
        <f aca="false">IF(ISBLANK($G183),IF($K183&gt;5,"",IF(AND(ISNA(MATCH(K183+1,$K$7:$K$306,0)),$K183&lt;$A$4),"TIE","")),"DQ")</f>
        <v/>
      </c>
      <c r="M183" s="137"/>
      <c r="N183" s="138" t="str">
        <f aca="false">IF(ISBLANK($G183),$R183,"DQ")</f>
        <v/>
      </c>
      <c r="O183" s="40" t="str">
        <f aca="false">IF(ISBLANK(A183),"",$H183*$O$6+$I183)</f>
        <v/>
      </c>
      <c r="P183" s="40" t="str">
        <f aca="false">IF(ISBLANK(A183),"",$O183*10*$P$6+$J183)</f>
        <v/>
      </c>
      <c r="Q183" s="40" t="n">
        <f aca="false">IF(ISBLANK($G183),IF(ISBLANK($A183),-10,$P183*$Q$6+IF($M183&gt;0,$Q$6-1-$M183,0)),-1)</f>
        <v>-10</v>
      </c>
      <c r="R183" s="40" t="str">
        <f aca="false">IF(ISBLANK($A183),"",RANK($Q183,$Q$7:$Q$306))</f>
        <v/>
      </c>
      <c r="S183" s="40" t="str">
        <f aca="false">IF(ISNA(MATCH($R183+1,$R$7:$R$306,0)),IF($R183=MAX($A$7:$A$306),$R183,-1),$R183)</f>
        <v/>
      </c>
      <c r="T183" s="40" t="n">
        <f aca="false">$A183</f>
        <v>0</v>
      </c>
      <c r="U183" s="138" t="str">
        <f aca="false">IF(N('Final Round'!$J$14)&gt;0,IF(ISBLANK($A183),"",IF($N183&gt;5,$N183,VLOOKUP($A183,'Final Round'!$A$14:$K$18,COLUMN('Final Round'!$J$1),FALSE()))),"")</f>
        <v/>
      </c>
      <c r="V183" s="40" t="str">
        <f aca="false">IF(ISNUMBER($U183),$U183,$R183)</f>
        <v/>
      </c>
      <c r="W183" s="40" t="str">
        <f aca="false">IF(ISBLANK($A183),"",($V$6-$V183)*$W$6+$W$6-$A183)</f>
        <v/>
      </c>
      <c r="X183" s="40" t="str">
        <f aca="false">IF(ISBLANK($A183),"",RANK($W183,$W$7:$W$306))</f>
        <v/>
      </c>
      <c r="Y183" s="40" t="n">
        <f aca="false">$A183</f>
        <v>0</v>
      </c>
      <c r="Z183" s="40" t="str">
        <f aca="false">IF($U183="",$N183,$U183)</f>
        <v/>
      </c>
      <c r="AA183" s="40" t="n">
        <f aca="false">IF($U183&lt;6,INDEX($AA$1:$AA$5,$Z183)*$Z$2,0)</f>
        <v>0</v>
      </c>
      <c r="AB183" s="139" t="str">
        <f aca="false">IF(ISBLANK($A183),"",5+4*(I183+IF(AA183=0,0,VLOOKUP($A183,'Final Round'!$A$14:$K$18,COLUMN('Final Round'!$G$1),FALSE())))+8*(H183+IF(AA183=0,0,IF(VLOOKUP($A183,'Final Round'!$A$14:$K$18,COLUMN('Final Round'!$J$1),FALSE())=1,1,0)))+$AA183)</f>
        <v/>
      </c>
    </row>
    <row r="184" customFormat="false" ht="12.75" hidden="false" customHeight="false" outlineLevel="0" collapsed="false">
      <c r="A184" s="140"/>
      <c r="B184" s="120"/>
      <c r="C184" s="120"/>
      <c r="D184" s="120"/>
      <c r="E184" s="121"/>
      <c r="F184" s="122" t="str">
        <f aca="false">IF(ISBLANK($A184),"",SUM(IF(ISNA(IF(VLOOKUP($A184,'Round 1'!$A$7:$J$306,COLUMN('Round 1'!$H$7),FALSE()),1,NA())),0,1),IF(ISNA(IF(VLOOKUP($A184,'Round 2'!$A$7:$J$306,COLUMN('Round 1'!$H$7),FALSE()),1,NA())),0,1),IF(ISNA(IF(VLOOKUP($A184,'Round 3'!$A$7:$J$306,COLUMN('Round 1'!$H$7),FALSE()),1,NA())),0,1),IF(ISNA(IF(VLOOKUP($A184,'Final Round'!$A$14:$K$18,1,FALSE()),1,NA())),0,1)))</f>
        <v/>
      </c>
      <c r="G184" s="123"/>
      <c r="H184" s="124" t="str">
        <f aca="false">IF(ISBLANK($A184),"",IF(ISERROR(VLOOKUP($A184,'Round 1'!$A$7:$I$306,COLUMN('Round 1'!$G$7),FALSE())),0,VLOOKUP($A184,'Round 1'!$A$7:$I$306,COLUMN('Round 1'!$G$7),FALSE()))+IF(ISERROR(VLOOKUP($A184,'Round 2'!$A$7:$I$306,COLUMN('Round 2'!$G$7),FALSE())),0,VLOOKUP($A184,'Round 2'!$A$7:$I$306,COLUMN('Round 2'!$G$7),FALSE()))+IF(ISERROR(VLOOKUP($A184,'Round 3'!$A$7:$I$306,COLUMN('Round 3'!$G$7),FALSE())),0,VLOOKUP($A184,'Round 3'!$A$7:$I$306,COLUMN('Round 3'!$G$7),FALSE())))</f>
        <v/>
      </c>
      <c r="I184" s="124" t="str">
        <f aca="false">IF(ISBLANK($A184),"",IF(ISERROR(VLOOKUP($A184,'Round 1'!$A$7:$I$306,COLUMN('Round 1'!$F$7),FALSE())),0,VLOOKUP($A184,'Round 1'!$A$7:$I$306,COLUMN('Round 1'!$F$7),FALSE()))+IF(ISERROR(VLOOKUP($A184,'Round 2'!$A$7:$I$306,COLUMN('Round 2'!$F$7),FALSE())),0,VLOOKUP($A184,'Round 2'!$A$7:$I$306,COLUMN('Round 2'!$F$7),FALSE()))+IF(ISERROR(VLOOKUP($A184,'Round 3'!$A$7:$I$306,COLUMN('Round 3'!$F$7),FALSE())),0,VLOOKUP($A184,'Round 3'!$A$7:$I$306,COLUMN('Round 3'!$F$7),FALSE())))</f>
        <v/>
      </c>
      <c r="J184" s="125" t="str">
        <f aca="false">IF(ISBLANK($A184),"",IF(ISERROR(VLOOKUP($A184,'Round 1'!$A$7:$I$306,COLUMN('Round 1'!$H$7),FALSE())),0,VLOOKUP($A184,'Round 1'!$A$7:$I$306,COLUMN('Round 1'!$H$7),FALSE()))+IF(ISERROR(VLOOKUP($A184,'Round 2'!$A$7:$I$306,COLUMN('Round 2'!$H$7),FALSE())),0,VLOOKUP($A184,'Round 2'!$A$7:$I$306,COLUMN('Round 2'!$H$7),FALSE()))+IF(ISERROR(VLOOKUP($A184,'Round 3'!$A$7:$I$306,COLUMN('Round 3'!$H$7),FALSE())),0,VLOOKUP($A184,'Round 3'!$A$7:$I$306,COLUMN('Round 3'!$H$7),FALSE())))</f>
        <v/>
      </c>
      <c r="K184" s="124" t="str">
        <f aca="false">IF(ISBLANK(A184),"",RANK(P184,$P$7:$P$306))</f>
        <v/>
      </c>
      <c r="L184" s="126" t="str">
        <f aca="false">IF(ISBLANK($G184),IF($K184&gt;5,"",IF(AND(ISNA(MATCH(K184+1,$K$7:$K$306,0)),$K184&lt;$A$4),"TIE","")),"DQ")</f>
        <v/>
      </c>
      <c r="M184" s="127"/>
      <c r="N184" s="128" t="str">
        <f aca="false">IF(ISBLANK($G184),$R184,"DQ")</f>
        <v/>
      </c>
      <c r="O184" s="40" t="str">
        <f aca="false">IF(ISBLANK(A184),"",$H184*$O$6+$I184)</f>
        <v/>
      </c>
      <c r="P184" s="40" t="str">
        <f aca="false">IF(ISBLANK(A184),"",$O184*10*$P$6+$J184)</f>
        <v/>
      </c>
      <c r="Q184" s="40" t="n">
        <f aca="false">IF(ISBLANK($G184),IF(ISBLANK($A184),-10,$P184*$Q$6+IF($M184&gt;0,$Q$6-1-$M184,0)),-1)</f>
        <v>-10</v>
      </c>
      <c r="R184" s="40" t="str">
        <f aca="false">IF(ISBLANK($A184),"",RANK($Q184,$Q$7:$Q$306))</f>
        <v/>
      </c>
      <c r="S184" s="40" t="str">
        <f aca="false">IF(ISNA(MATCH($R184+1,$R$7:$R$306,0)),IF($R184=MAX($A$7:$A$306),$R184,-1),$R184)</f>
        <v/>
      </c>
      <c r="T184" s="40" t="n">
        <f aca="false">$A184</f>
        <v>0</v>
      </c>
      <c r="U184" s="128" t="str">
        <f aca="false">IF(N('Final Round'!$J$14)&gt;0,IF(ISBLANK($A184),"",IF($N184&gt;5,$N184,VLOOKUP($A184,'Final Round'!$A$14:$K$18,COLUMN('Final Round'!$J$1),FALSE()))),"")</f>
        <v/>
      </c>
      <c r="V184" s="40" t="str">
        <f aca="false">IF(ISNUMBER($U184),$U184,$R184)</f>
        <v/>
      </c>
      <c r="W184" s="40" t="str">
        <f aca="false">IF(ISBLANK($A184),"",($V$6-$V184)*$W$6+$W$6-$A184)</f>
        <v/>
      </c>
      <c r="X184" s="40" t="str">
        <f aca="false">IF(ISBLANK($A184),"",RANK($W184,$W$7:$W$306))</f>
        <v/>
      </c>
      <c r="Y184" s="40" t="n">
        <f aca="false">$A184</f>
        <v>0</v>
      </c>
      <c r="Z184" s="40" t="str">
        <f aca="false">IF($U184="",$N184,$U184)</f>
        <v/>
      </c>
      <c r="AA184" s="40" t="n">
        <f aca="false">IF($U184&lt;6,INDEX($AA$1:$AA$5,$Z184)*$Z$2,0)</f>
        <v>0</v>
      </c>
      <c r="AB184" s="129" t="str">
        <f aca="false">IF(ISBLANK($A184),"",5+4*(I184+IF(AA184=0,0,VLOOKUP($A184,'Final Round'!$A$14:$K$18,COLUMN('Final Round'!$G$1),FALSE())))+8*(H184+IF(AA184=0,0,IF(VLOOKUP($A184,'Final Round'!$A$14:$K$18,COLUMN('Final Round'!$J$1),FALSE())=1,1,0)))+$AA184)</f>
        <v/>
      </c>
    </row>
    <row r="185" customFormat="false" ht="12.75" hidden="false" customHeight="false" outlineLevel="0" collapsed="false">
      <c r="A185" s="144"/>
      <c r="B185" s="130"/>
      <c r="C185" s="130"/>
      <c r="D185" s="130"/>
      <c r="E185" s="131"/>
      <c r="F185" s="132" t="str">
        <f aca="false">IF(ISBLANK($A185),"",SUM(IF(ISNA(IF(VLOOKUP($A185,'Round 1'!$A$7:$J$306,COLUMN('Round 1'!$H$7),FALSE()),1,NA())),0,1),IF(ISNA(IF(VLOOKUP($A185,'Round 2'!$A$7:$J$306,COLUMN('Round 1'!$H$7),FALSE()),1,NA())),0,1),IF(ISNA(IF(VLOOKUP($A185,'Round 3'!$A$7:$J$306,COLUMN('Round 1'!$H$7),FALSE()),1,NA())),0,1),IF(ISNA(IF(VLOOKUP($A185,'Final Round'!$A$14:$K$18,1,FALSE()),1,NA())),0,1)))</f>
        <v/>
      </c>
      <c r="G185" s="133"/>
      <c r="H185" s="134" t="str">
        <f aca="false">IF(ISBLANK($A185),"",IF(ISERROR(VLOOKUP($A185,'Round 1'!$A$7:$I$306,COLUMN('Round 1'!$G$7),FALSE())),0,VLOOKUP($A185,'Round 1'!$A$7:$I$306,COLUMN('Round 1'!$G$7),FALSE()))+IF(ISERROR(VLOOKUP($A185,'Round 2'!$A$7:$I$306,COLUMN('Round 2'!$G$7),FALSE())),0,VLOOKUP($A185,'Round 2'!$A$7:$I$306,COLUMN('Round 2'!$G$7),FALSE()))+IF(ISERROR(VLOOKUP($A185,'Round 3'!$A$7:$I$306,COLUMN('Round 3'!$G$7),FALSE())),0,VLOOKUP($A185,'Round 3'!$A$7:$I$306,COLUMN('Round 3'!$G$7),FALSE())))</f>
        <v/>
      </c>
      <c r="I185" s="134" t="str">
        <f aca="false">IF(ISBLANK($A185),"",IF(ISERROR(VLOOKUP($A185,'Round 1'!$A$7:$I$306,COLUMN('Round 1'!$F$7),FALSE())),0,VLOOKUP($A185,'Round 1'!$A$7:$I$306,COLUMN('Round 1'!$F$7),FALSE()))+IF(ISERROR(VLOOKUP($A185,'Round 2'!$A$7:$I$306,COLUMN('Round 2'!$F$7),FALSE())),0,VLOOKUP($A185,'Round 2'!$A$7:$I$306,COLUMN('Round 2'!$F$7),FALSE()))+IF(ISERROR(VLOOKUP($A185,'Round 3'!$A$7:$I$306,COLUMN('Round 3'!$F$7),FALSE())),0,VLOOKUP($A185,'Round 3'!$A$7:$I$306,COLUMN('Round 3'!$F$7),FALSE())))</f>
        <v/>
      </c>
      <c r="J185" s="135" t="str">
        <f aca="false">IF(ISBLANK($A185),"",IF(ISERROR(VLOOKUP($A185,'Round 1'!$A$7:$I$306,COLUMN('Round 1'!$H$7),FALSE())),0,VLOOKUP($A185,'Round 1'!$A$7:$I$306,COLUMN('Round 1'!$H$7),FALSE()))+IF(ISERROR(VLOOKUP($A185,'Round 2'!$A$7:$I$306,COLUMN('Round 2'!$H$7),FALSE())),0,VLOOKUP($A185,'Round 2'!$A$7:$I$306,COLUMN('Round 2'!$H$7),FALSE()))+IF(ISERROR(VLOOKUP($A185,'Round 3'!$A$7:$I$306,COLUMN('Round 3'!$H$7),FALSE())),0,VLOOKUP($A185,'Round 3'!$A$7:$I$306,COLUMN('Round 3'!$H$7),FALSE())))</f>
        <v/>
      </c>
      <c r="K185" s="134" t="str">
        <f aca="false">IF(ISBLANK(A185),"",RANK(P185,$P$7:$P$306))</f>
        <v/>
      </c>
      <c r="L185" s="136" t="str">
        <f aca="false">IF(ISBLANK($G185),IF($K185&gt;5,"",IF(AND(ISNA(MATCH(K185+1,$K$7:$K$306,0)),$K185&lt;$A$4),"TIE","")),"DQ")</f>
        <v/>
      </c>
      <c r="M185" s="137"/>
      <c r="N185" s="138" t="str">
        <f aca="false">IF(ISBLANK($G185),$R185,"DQ")</f>
        <v/>
      </c>
      <c r="O185" s="40" t="str">
        <f aca="false">IF(ISBLANK(A185),"",$H185*$O$6+$I185)</f>
        <v/>
      </c>
      <c r="P185" s="40" t="str">
        <f aca="false">IF(ISBLANK(A185),"",$O185*10*$P$6+$J185)</f>
        <v/>
      </c>
      <c r="Q185" s="40" t="n">
        <f aca="false">IF(ISBLANK($G185),IF(ISBLANK($A185),-10,$P185*$Q$6+IF($M185&gt;0,$Q$6-1-$M185,0)),-1)</f>
        <v>-10</v>
      </c>
      <c r="R185" s="40" t="str">
        <f aca="false">IF(ISBLANK($A185),"",RANK($Q185,$Q$7:$Q$306))</f>
        <v/>
      </c>
      <c r="S185" s="40" t="str">
        <f aca="false">IF(ISNA(MATCH($R185+1,$R$7:$R$306,0)),IF($R185=MAX($A$7:$A$306),$R185,-1),$R185)</f>
        <v/>
      </c>
      <c r="T185" s="40" t="n">
        <f aca="false">$A185</f>
        <v>0</v>
      </c>
      <c r="U185" s="138" t="str">
        <f aca="false">IF(N('Final Round'!$J$14)&gt;0,IF(ISBLANK($A185),"",IF($N185&gt;5,$N185,VLOOKUP($A185,'Final Round'!$A$14:$K$18,COLUMN('Final Round'!$J$1),FALSE()))),"")</f>
        <v/>
      </c>
      <c r="V185" s="40" t="str">
        <f aca="false">IF(ISNUMBER($U185),$U185,$R185)</f>
        <v/>
      </c>
      <c r="W185" s="40" t="str">
        <f aca="false">IF(ISBLANK($A185),"",($V$6-$V185)*$W$6+$W$6-$A185)</f>
        <v/>
      </c>
      <c r="X185" s="40" t="str">
        <f aca="false">IF(ISBLANK($A185),"",RANK($W185,$W$7:$W$306))</f>
        <v/>
      </c>
      <c r="Y185" s="40" t="n">
        <f aca="false">$A185</f>
        <v>0</v>
      </c>
      <c r="Z185" s="40" t="str">
        <f aca="false">IF($U185="",$N185,$U185)</f>
        <v/>
      </c>
      <c r="AA185" s="40" t="n">
        <f aca="false">IF($U185&lt;6,INDEX($AA$1:$AA$5,$Z185)*$Z$2,0)</f>
        <v>0</v>
      </c>
      <c r="AB185" s="139" t="str">
        <f aca="false">IF(ISBLANK($A185),"",5+4*(I185+IF(AA185=0,0,VLOOKUP($A185,'Final Round'!$A$14:$K$18,COLUMN('Final Round'!$G$1),FALSE())))+8*(H185+IF(AA185=0,0,IF(VLOOKUP($A185,'Final Round'!$A$14:$K$18,COLUMN('Final Round'!$J$1),FALSE())=1,1,0)))+$AA185)</f>
        <v/>
      </c>
    </row>
    <row r="186" customFormat="false" ht="12.75" hidden="false" customHeight="false" outlineLevel="0" collapsed="false">
      <c r="A186" s="140"/>
      <c r="B186" s="120"/>
      <c r="C186" s="120"/>
      <c r="D186" s="120"/>
      <c r="E186" s="121"/>
      <c r="F186" s="122" t="str">
        <f aca="false">IF(ISBLANK($A186),"",SUM(IF(ISNA(IF(VLOOKUP($A186,'Round 1'!$A$7:$J$306,COLUMN('Round 1'!$H$7),FALSE()),1,NA())),0,1),IF(ISNA(IF(VLOOKUP($A186,'Round 2'!$A$7:$J$306,COLUMN('Round 1'!$H$7),FALSE()),1,NA())),0,1),IF(ISNA(IF(VLOOKUP($A186,'Round 3'!$A$7:$J$306,COLUMN('Round 1'!$H$7),FALSE()),1,NA())),0,1),IF(ISNA(IF(VLOOKUP($A186,'Final Round'!$A$14:$K$18,1,FALSE()),1,NA())),0,1)))</f>
        <v/>
      </c>
      <c r="G186" s="123"/>
      <c r="H186" s="124" t="str">
        <f aca="false">IF(ISBLANK($A186),"",IF(ISERROR(VLOOKUP($A186,'Round 1'!$A$7:$I$306,COLUMN('Round 1'!$G$7),FALSE())),0,VLOOKUP($A186,'Round 1'!$A$7:$I$306,COLUMN('Round 1'!$G$7),FALSE()))+IF(ISERROR(VLOOKUP($A186,'Round 2'!$A$7:$I$306,COLUMN('Round 2'!$G$7),FALSE())),0,VLOOKUP($A186,'Round 2'!$A$7:$I$306,COLUMN('Round 2'!$G$7),FALSE()))+IF(ISERROR(VLOOKUP($A186,'Round 3'!$A$7:$I$306,COLUMN('Round 3'!$G$7),FALSE())),0,VLOOKUP($A186,'Round 3'!$A$7:$I$306,COLUMN('Round 3'!$G$7),FALSE())))</f>
        <v/>
      </c>
      <c r="I186" s="124" t="str">
        <f aca="false">IF(ISBLANK($A186),"",IF(ISERROR(VLOOKUP($A186,'Round 1'!$A$7:$I$306,COLUMN('Round 1'!$F$7),FALSE())),0,VLOOKUP($A186,'Round 1'!$A$7:$I$306,COLUMN('Round 1'!$F$7),FALSE()))+IF(ISERROR(VLOOKUP($A186,'Round 2'!$A$7:$I$306,COLUMN('Round 2'!$F$7),FALSE())),0,VLOOKUP($A186,'Round 2'!$A$7:$I$306,COLUMN('Round 2'!$F$7),FALSE()))+IF(ISERROR(VLOOKUP($A186,'Round 3'!$A$7:$I$306,COLUMN('Round 3'!$F$7),FALSE())),0,VLOOKUP($A186,'Round 3'!$A$7:$I$306,COLUMN('Round 3'!$F$7),FALSE())))</f>
        <v/>
      </c>
      <c r="J186" s="125" t="str">
        <f aca="false">IF(ISBLANK($A186),"",IF(ISERROR(VLOOKUP($A186,'Round 1'!$A$7:$I$306,COLUMN('Round 1'!$H$7),FALSE())),0,VLOOKUP($A186,'Round 1'!$A$7:$I$306,COLUMN('Round 1'!$H$7),FALSE()))+IF(ISERROR(VLOOKUP($A186,'Round 2'!$A$7:$I$306,COLUMN('Round 2'!$H$7),FALSE())),0,VLOOKUP($A186,'Round 2'!$A$7:$I$306,COLUMN('Round 2'!$H$7),FALSE()))+IF(ISERROR(VLOOKUP($A186,'Round 3'!$A$7:$I$306,COLUMN('Round 3'!$H$7),FALSE())),0,VLOOKUP($A186,'Round 3'!$A$7:$I$306,COLUMN('Round 3'!$H$7),FALSE())))</f>
        <v/>
      </c>
      <c r="K186" s="124" t="str">
        <f aca="false">IF(ISBLANK(A186),"",RANK(P186,$P$7:$P$306))</f>
        <v/>
      </c>
      <c r="L186" s="126" t="str">
        <f aca="false">IF(ISBLANK($G186),IF($K186&gt;5,"",IF(AND(ISNA(MATCH(K186+1,$K$7:$K$306,0)),$K186&lt;$A$4),"TIE","")),"DQ")</f>
        <v/>
      </c>
      <c r="M186" s="127"/>
      <c r="N186" s="128" t="str">
        <f aca="false">IF(ISBLANK($G186),$R186,"DQ")</f>
        <v/>
      </c>
      <c r="O186" s="40" t="str">
        <f aca="false">IF(ISBLANK(A186),"",$H186*$O$6+$I186)</f>
        <v/>
      </c>
      <c r="P186" s="40" t="str">
        <f aca="false">IF(ISBLANK(A186),"",$O186*10*$P$6+$J186)</f>
        <v/>
      </c>
      <c r="Q186" s="40" t="n">
        <f aca="false">IF(ISBLANK($G186),IF(ISBLANK($A186),-10,$P186*$Q$6+IF($M186&gt;0,$Q$6-1-$M186,0)),-1)</f>
        <v>-10</v>
      </c>
      <c r="R186" s="40" t="str">
        <f aca="false">IF(ISBLANK($A186),"",RANK($Q186,$Q$7:$Q$306))</f>
        <v/>
      </c>
      <c r="S186" s="40" t="str">
        <f aca="false">IF(ISNA(MATCH($R186+1,$R$7:$R$306,0)),IF($R186=MAX($A$7:$A$306),$R186,-1),$R186)</f>
        <v/>
      </c>
      <c r="T186" s="40" t="n">
        <f aca="false">$A186</f>
        <v>0</v>
      </c>
      <c r="U186" s="128" t="str">
        <f aca="false">IF(N('Final Round'!$J$14)&gt;0,IF(ISBLANK($A186),"",IF($N186&gt;5,$N186,VLOOKUP($A186,'Final Round'!$A$14:$K$18,COLUMN('Final Round'!$J$1),FALSE()))),"")</f>
        <v/>
      </c>
      <c r="V186" s="40" t="str">
        <f aca="false">IF(ISNUMBER($U186),$U186,$R186)</f>
        <v/>
      </c>
      <c r="W186" s="40" t="str">
        <f aca="false">IF(ISBLANK($A186),"",($V$6-$V186)*$W$6+$W$6-$A186)</f>
        <v/>
      </c>
      <c r="X186" s="40" t="str">
        <f aca="false">IF(ISBLANK($A186),"",RANK($W186,$W$7:$W$306))</f>
        <v/>
      </c>
      <c r="Y186" s="40" t="n">
        <f aca="false">$A186</f>
        <v>0</v>
      </c>
      <c r="Z186" s="40" t="str">
        <f aca="false">IF($U186="",$N186,$U186)</f>
        <v/>
      </c>
      <c r="AA186" s="40" t="n">
        <f aca="false">IF($U186&lt;6,INDEX($AA$1:$AA$5,$Z186)*$Z$2,0)</f>
        <v>0</v>
      </c>
      <c r="AB186" s="129" t="str">
        <f aca="false">IF(ISBLANK($A186),"",5+4*(I186+IF(AA186=0,0,VLOOKUP($A186,'Final Round'!$A$14:$K$18,COLUMN('Final Round'!$G$1),FALSE())))+8*(H186+IF(AA186=0,0,IF(VLOOKUP($A186,'Final Round'!$A$14:$K$18,COLUMN('Final Round'!$J$1),FALSE())=1,1,0)))+$AA186)</f>
        <v/>
      </c>
    </row>
    <row r="187" customFormat="false" ht="12.75" hidden="false" customHeight="false" outlineLevel="0" collapsed="false">
      <c r="A187" s="144"/>
      <c r="B187" s="130"/>
      <c r="C187" s="130"/>
      <c r="D187" s="130"/>
      <c r="E187" s="131"/>
      <c r="F187" s="132" t="str">
        <f aca="false">IF(ISBLANK($A187),"",SUM(IF(ISNA(IF(VLOOKUP($A187,'Round 1'!$A$7:$J$306,COLUMN('Round 1'!$H$7),FALSE()),1,NA())),0,1),IF(ISNA(IF(VLOOKUP($A187,'Round 2'!$A$7:$J$306,COLUMN('Round 1'!$H$7),FALSE()),1,NA())),0,1),IF(ISNA(IF(VLOOKUP($A187,'Round 3'!$A$7:$J$306,COLUMN('Round 1'!$H$7),FALSE()),1,NA())),0,1),IF(ISNA(IF(VLOOKUP($A187,'Final Round'!$A$14:$K$18,1,FALSE()),1,NA())),0,1)))</f>
        <v/>
      </c>
      <c r="G187" s="133"/>
      <c r="H187" s="134" t="str">
        <f aca="false">IF(ISBLANK($A187),"",IF(ISERROR(VLOOKUP($A187,'Round 1'!$A$7:$I$306,COLUMN('Round 1'!$G$7),FALSE())),0,VLOOKUP($A187,'Round 1'!$A$7:$I$306,COLUMN('Round 1'!$G$7),FALSE()))+IF(ISERROR(VLOOKUP($A187,'Round 2'!$A$7:$I$306,COLUMN('Round 2'!$G$7),FALSE())),0,VLOOKUP($A187,'Round 2'!$A$7:$I$306,COLUMN('Round 2'!$G$7),FALSE()))+IF(ISERROR(VLOOKUP($A187,'Round 3'!$A$7:$I$306,COLUMN('Round 3'!$G$7),FALSE())),0,VLOOKUP($A187,'Round 3'!$A$7:$I$306,COLUMN('Round 3'!$G$7),FALSE())))</f>
        <v/>
      </c>
      <c r="I187" s="134" t="str">
        <f aca="false">IF(ISBLANK($A187),"",IF(ISERROR(VLOOKUP($A187,'Round 1'!$A$7:$I$306,COLUMN('Round 1'!$F$7),FALSE())),0,VLOOKUP($A187,'Round 1'!$A$7:$I$306,COLUMN('Round 1'!$F$7),FALSE()))+IF(ISERROR(VLOOKUP($A187,'Round 2'!$A$7:$I$306,COLUMN('Round 2'!$F$7),FALSE())),0,VLOOKUP($A187,'Round 2'!$A$7:$I$306,COLUMN('Round 2'!$F$7),FALSE()))+IF(ISERROR(VLOOKUP($A187,'Round 3'!$A$7:$I$306,COLUMN('Round 3'!$F$7),FALSE())),0,VLOOKUP($A187,'Round 3'!$A$7:$I$306,COLUMN('Round 3'!$F$7),FALSE())))</f>
        <v/>
      </c>
      <c r="J187" s="135" t="str">
        <f aca="false">IF(ISBLANK($A187),"",IF(ISERROR(VLOOKUP($A187,'Round 1'!$A$7:$I$306,COLUMN('Round 1'!$H$7),FALSE())),0,VLOOKUP($A187,'Round 1'!$A$7:$I$306,COLUMN('Round 1'!$H$7),FALSE()))+IF(ISERROR(VLOOKUP($A187,'Round 2'!$A$7:$I$306,COLUMN('Round 2'!$H$7),FALSE())),0,VLOOKUP($A187,'Round 2'!$A$7:$I$306,COLUMN('Round 2'!$H$7),FALSE()))+IF(ISERROR(VLOOKUP($A187,'Round 3'!$A$7:$I$306,COLUMN('Round 3'!$H$7),FALSE())),0,VLOOKUP($A187,'Round 3'!$A$7:$I$306,COLUMN('Round 3'!$H$7),FALSE())))</f>
        <v/>
      </c>
      <c r="K187" s="134" t="str">
        <f aca="false">IF(ISBLANK(A187),"",RANK(P187,$P$7:$P$306))</f>
        <v/>
      </c>
      <c r="L187" s="136" t="str">
        <f aca="false">IF(ISBLANK($G187),IF($K187&gt;5,"",IF(AND(ISNA(MATCH(K187+1,$K$7:$K$306,0)),$K187&lt;$A$4),"TIE","")),"DQ")</f>
        <v/>
      </c>
      <c r="M187" s="137"/>
      <c r="N187" s="138" t="str">
        <f aca="false">IF(ISBLANK($G187),$R187,"DQ")</f>
        <v/>
      </c>
      <c r="O187" s="40" t="str">
        <f aca="false">IF(ISBLANK(A187),"",$H187*$O$6+$I187)</f>
        <v/>
      </c>
      <c r="P187" s="40" t="str">
        <f aca="false">IF(ISBLANK(A187),"",$O187*10*$P$6+$J187)</f>
        <v/>
      </c>
      <c r="Q187" s="40" t="n">
        <f aca="false">IF(ISBLANK($G187),IF(ISBLANK($A187),-10,$P187*$Q$6+IF($M187&gt;0,$Q$6-1-$M187,0)),-1)</f>
        <v>-10</v>
      </c>
      <c r="R187" s="40" t="str">
        <f aca="false">IF(ISBLANK($A187),"",RANK($Q187,$Q$7:$Q$306))</f>
        <v/>
      </c>
      <c r="S187" s="40" t="str">
        <f aca="false">IF(ISNA(MATCH($R187+1,$R$7:$R$306,0)),IF($R187=MAX($A$7:$A$306),$R187,-1),$R187)</f>
        <v/>
      </c>
      <c r="T187" s="40" t="n">
        <f aca="false">$A187</f>
        <v>0</v>
      </c>
      <c r="U187" s="138" t="str">
        <f aca="false">IF(N('Final Round'!$J$14)&gt;0,IF(ISBLANK($A187),"",IF($N187&gt;5,$N187,VLOOKUP($A187,'Final Round'!$A$14:$K$18,COLUMN('Final Round'!$J$1),FALSE()))),"")</f>
        <v/>
      </c>
      <c r="V187" s="40" t="str">
        <f aca="false">IF(ISNUMBER($U187),$U187,$R187)</f>
        <v/>
      </c>
      <c r="W187" s="40" t="str">
        <f aca="false">IF(ISBLANK($A187),"",($V$6-$V187)*$W$6+$W$6-$A187)</f>
        <v/>
      </c>
      <c r="X187" s="40" t="str">
        <f aca="false">IF(ISBLANK($A187),"",RANK($W187,$W$7:$W$306))</f>
        <v/>
      </c>
      <c r="Y187" s="40" t="n">
        <f aca="false">$A187</f>
        <v>0</v>
      </c>
      <c r="Z187" s="40" t="str">
        <f aca="false">IF($U187="",$N187,$U187)</f>
        <v/>
      </c>
      <c r="AA187" s="40" t="n">
        <f aca="false">IF($U187&lt;6,INDEX($AA$1:$AA$5,$Z187)*$Z$2,0)</f>
        <v>0</v>
      </c>
      <c r="AB187" s="139" t="str">
        <f aca="false">IF(ISBLANK($A187),"",5+4*(I187+IF(AA187=0,0,VLOOKUP($A187,'Final Round'!$A$14:$K$18,COLUMN('Final Round'!$G$1),FALSE())))+8*(H187+IF(AA187=0,0,IF(VLOOKUP($A187,'Final Round'!$A$14:$K$18,COLUMN('Final Round'!$J$1),FALSE())=1,1,0)))+$AA187)</f>
        <v/>
      </c>
    </row>
    <row r="188" customFormat="false" ht="12.75" hidden="false" customHeight="false" outlineLevel="0" collapsed="false">
      <c r="A188" s="140"/>
      <c r="B188" s="120"/>
      <c r="C188" s="120"/>
      <c r="D188" s="120"/>
      <c r="E188" s="121"/>
      <c r="F188" s="122" t="str">
        <f aca="false">IF(ISBLANK($A188),"",SUM(IF(ISNA(IF(VLOOKUP($A188,'Round 1'!$A$7:$J$306,COLUMN('Round 1'!$H$7),FALSE()),1,NA())),0,1),IF(ISNA(IF(VLOOKUP($A188,'Round 2'!$A$7:$J$306,COLUMN('Round 1'!$H$7),FALSE()),1,NA())),0,1),IF(ISNA(IF(VLOOKUP($A188,'Round 3'!$A$7:$J$306,COLUMN('Round 1'!$H$7),FALSE()),1,NA())),0,1),IF(ISNA(IF(VLOOKUP($A188,'Final Round'!$A$14:$K$18,1,FALSE()),1,NA())),0,1)))</f>
        <v/>
      </c>
      <c r="G188" s="123"/>
      <c r="H188" s="124" t="str">
        <f aca="false">IF(ISBLANK($A188),"",IF(ISERROR(VLOOKUP($A188,'Round 1'!$A$7:$I$306,COLUMN('Round 1'!$G$7),FALSE())),0,VLOOKUP($A188,'Round 1'!$A$7:$I$306,COLUMN('Round 1'!$G$7),FALSE()))+IF(ISERROR(VLOOKUP($A188,'Round 2'!$A$7:$I$306,COLUMN('Round 2'!$G$7),FALSE())),0,VLOOKUP($A188,'Round 2'!$A$7:$I$306,COLUMN('Round 2'!$G$7),FALSE()))+IF(ISERROR(VLOOKUP($A188,'Round 3'!$A$7:$I$306,COLUMN('Round 3'!$G$7),FALSE())),0,VLOOKUP($A188,'Round 3'!$A$7:$I$306,COLUMN('Round 3'!$G$7),FALSE())))</f>
        <v/>
      </c>
      <c r="I188" s="124" t="str">
        <f aca="false">IF(ISBLANK($A188),"",IF(ISERROR(VLOOKUP($A188,'Round 1'!$A$7:$I$306,COLUMN('Round 1'!$F$7),FALSE())),0,VLOOKUP($A188,'Round 1'!$A$7:$I$306,COLUMN('Round 1'!$F$7),FALSE()))+IF(ISERROR(VLOOKUP($A188,'Round 2'!$A$7:$I$306,COLUMN('Round 2'!$F$7),FALSE())),0,VLOOKUP($A188,'Round 2'!$A$7:$I$306,COLUMN('Round 2'!$F$7),FALSE()))+IF(ISERROR(VLOOKUP($A188,'Round 3'!$A$7:$I$306,COLUMN('Round 3'!$F$7),FALSE())),0,VLOOKUP($A188,'Round 3'!$A$7:$I$306,COLUMN('Round 3'!$F$7),FALSE())))</f>
        <v/>
      </c>
      <c r="J188" s="125" t="str">
        <f aca="false">IF(ISBLANK($A188),"",IF(ISERROR(VLOOKUP($A188,'Round 1'!$A$7:$I$306,COLUMN('Round 1'!$H$7),FALSE())),0,VLOOKUP($A188,'Round 1'!$A$7:$I$306,COLUMN('Round 1'!$H$7),FALSE()))+IF(ISERROR(VLOOKUP($A188,'Round 2'!$A$7:$I$306,COLUMN('Round 2'!$H$7),FALSE())),0,VLOOKUP($A188,'Round 2'!$A$7:$I$306,COLUMN('Round 2'!$H$7),FALSE()))+IF(ISERROR(VLOOKUP($A188,'Round 3'!$A$7:$I$306,COLUMN('Round 3'!$H$7),FALSE())),0,VLOOKUP($A188,'Round 3'!$A$7:$I$306,COLUMN('Round 3'!$H$7),FALSE())))</f>
        <v/>
      </c>
      <c r="K188" s="124" t="str">
        <f aca="false">IF(ISBLANK(A188),"",RANK(P188,$P$7:$P$306))</f>
        <v/>
      </c>
      <c r="L188" s="126" t="str">
        <f aca="false">IF(ISBLANK($G188),IF($K188&gt;5,"",IF(AND(ISNA(MATCH(K188+1,$K$7:$K$306,0)),$K188&lt;$A$4),"TIE","")),"DQ")</f>
        <v/>
      </c>
      <c r="M188" s="127"/>
      <c r="N188" s="128" t="str">
        <f aca="false">IF(ISBLANK($G188),$R188,"DQ")</f>
        <v/>
      </c>
      <c r="O188" s="40" t="str">
        <f aca="false">IF(ISBLANK(A188),"",$H188*$O$6+$I188)</f>
        <v/>
      </c>
      <c r="P188" s="40" t="str">
        <f aca="false">IF(ISBLANK(A188),"",$O188*10*$P$6+$J188)</f>
        <v/>
      </c>
      <c r="Q188" s="40" t="n">
        <f aca="false">IF(ISBLANK($G188),IF(ISBLANK($A188),-10,$P188*$Q$6+IF($M188&gt;0,$Q$6-1-$M188,0)),-1)</f>
        <v>-10</v>
      </c>
      <c r="R188" s="40" t="str">
        <f aca="false">IF(ISBLANK($A188),"",RANK($Q188,$Q$7:$Q$306))</f>
        <v/>
      </c>
      <c r="S188" s="40" t="str">
        <f aca="false">IF(ISNA(MATCH($R188+1,$R$7:$R$306,0)),IF($R188=MAX($A$7:$A$306),$R188,-1),$R188)</f>
        <v/>
      </c>
      <c r="T188" s="40" t="n">
        <f aca="false">$A188</f>
        <v>0</v>
      </c>
      <c r="U188" s="128" t="str">
        <f aca="false">IF(N('Final Round'!$J$14)&gt;0,IF(ISBLANK($A188),"",IF($N188&gt;5,$N188,VLOOKUP($A188,'Final Round'!$A$14:$K$18,COLUMN('Final Round'!$J$1),FALSE()))),"")</f>
        <v/>
      </c>
      <c r="V188" s="40" t="str">
        <f aca="false">IF(ISNUMBER($U188),$U188,$R188)</f>
        <v/>
      </c>
      <c r="W188" s="40" t="str">
        <f aca="false">IF(ISBLANK($A188),"",($V$6-$V188)*$W$6+$W$6-$A188)</f>
        <v/>
      </c>
      <c r="X188" s="40" t="str">
        <f aca="false">IF(ISBLANK($A188),"",RANK($W188,$W$7:$W$306))</f>
        <v/>
      </c>
      <c r="Y188" s="40" t="n">
        <f aca="false">$A188</f>
        <v>0</v>
      </c>
      <c r="Z188" s="40" t="str">
        <f aca="false">IF($U188="",$N188,$U188)</f>
        <v/>
      </c>
      <c r="AA188" s="40" t="n">
        <f aca="false">IF($U188&lt;6,INDEX($AA$1:$AA$5,$Z188)*$Z$2,0)</f>
        <v>0</v>
      </c>
      <c r="AB188" s="129" t="str">
        <f aca="false">IF(ISBLANK($A188),"",5+4*(I188+IF(AA188=0,0,VLOOKUP($A188,'Final Round'!$A$14:$K$18,COLUMN('Final Round'!$G$1),FALSE())))+8*(H188+IF(AA188=0,0,IF(VLOOKUP($A188,'Final Round'!$A$14:$K$18,COLUMN('Final Round'!$J$1),FALSE())=1,1,0)))+$AA188)</f>
        <v/>
      </c>
    </row>
    <row r="189" customFormat="false" ht="12.75" hidden="false" customHeight="false" outlineLevel="0" collapsed="false">
      <c r="A189" s="144"/>
      <c r="B189" s="130"/>
      <c r="C189" s="130"/>
      <c r="D189" s="130"/>
      <c r="E189" s="131"/>
      <c r="F189" s="132" t="str">
        <f aca="false">IF(ISBLANK($A189),"",SUM(IF(ISNA(IF(VLOOKUP($A189,'Round 1'!$A$7:$J$306,COLUMN('Round 1'!$H$7),FALSE()),1,NA())),0,1),IF(ISNA(IF(VLOOKUP($A189,'Round 2'!$A$7:$J$306,COLUMN('Round 1'!$H$7),FALSE()),1,NA())),0,1),IF(ISNA(IF(VLOOKUP($A189,'Round 3'!$A$7:$J$306,COLUMN('Round 1'!$H$7),FALSE()),1,NA())),0,1),IF(ISNA(IF(VLOOKUP($A189,'Final Round'!$A$14:$K$18,1,FALSE()),1,NA())),0,1)))</f>
        <v/>
      </c>
      <c r="G189" s="133"/>
      <c r="H189" s="134" t="str">
        <f aca="false">IF(ISBLANK($A189),"",IF(ISERROR(VLOOKUP($A189,'Round 1'!$A$7:$I$306,COLUMN('Round 1'!$G$7),FALSE())),0,VLOOKUP($A189,'Round 1'!$A$7:$I$306,COLUMN('Round 1'!$G$7),FALSE()))+IF(ISERROR(VLOOKUP($A189,'Round 2'!$A$7:$I$306,COLUMN('Round 2'!$G$7),FALSE())),0,VLOOKUP($A189,'Round 2'!$A$7:$I$306,COLUMN('Round 2'!$G$7),FALSE()))+IF(ISERROR(VLOOKUP($A189,'Round 3'!$A$7:$I$306,COLUMN('Round 3'!$G$7),FALSE())),0,VLOOKUP($A189,'Round 3'!$A$7:$I$306,COLUMN('Round 3'!$G$7),FALSE())))</f>
        <v/>
      </c>
      <c r="I189" s="134" t="str">
        <f aca="false">IF(ISBLANK($A189),"",IF(ISERROR(VLOOKUP($A189,'Round 1'!$A$7:$I$306,COLUMN('Round 1'!$F$7),FALSE())),0,VLOOKUP($A189,'Round 1'!$A$7:$I$306,COLUMN('Round 1'!$F$7),FALSE()))+IF(ISERROR(VLOOKUP($A189,'Round 2'!$A$7:$I$306,COLUMN('Round 2'!$F$7),FALSE())),0,VLOOKUP($A189,'Round 2'!$A$7:$I$306,COLUMN('Round 2'!$F$7),FALSE()))+IF(ISERROR(VLOOKUP($A189,'Round 3'!$A$7:$I$306,COLUMN('Round 3'!$F$7),FALSE())),0,VLOOKUP($A189,'Round 3'!$A$7:$I$306,COLUMN('Round 3'!$F$7),FALSE())))</f>
        <v/>
      </c>
      <c r="J189" s="135" t="str">
        <f aca="false">IF(ISBLANK($A189),"",IF(ISERROR(VLOOKUP($A189,'Round 1'!$A$7:$I$306,COLUMN('Round 1'!$H$7),FALSE())),0,VLOOKUP($A189,'Round 1'!$A$7:$I$306,COLUMN('Round 1'!$H$7),FALSE()))+IF(ISERROR(VLOOKUP($A189,'Round 2'!$A$7:$I$306,COLUMN('Round 2'!$H$7),FALSE())),0,VLOOKUP($A189,'Round 2'!$A$7:$I$306,COLUMN('Round 2'!$H$7),FALSE()))+IF(ISERROR(VLOOKUP($A189,'Round 3'!$A$7:$I$306,COLUMN('Round 3'!$H$7),FALSE())),0,VLOOKUP($A189,'Round 3'!$A$7:$I$306,COLUMN('Round 3'!$H$7),FALSE())))</f>
        <v/>
      </c>
      <c r="K189" s="134" t="str">
        <f aca="false">IF(ISBLANK(A189),"",RANK(P189,$P$7:$P$306))</f>
        <v/>
      </c>
      <c r="L189" s="136" t="str">
        <f aca="false">IF(ISBLANK($G189),IF($K189&gt;5,"",IF(AND(ISNA(MATCH(K189+1,$K$7:$K$306,0)),$K189&lt;$A$4),"TIE","")),"DQ")</f>
        <v/>
      </c>
      <c r="M189" s="137"/>
      <c r="N189" s="138" t="str">
        <f aca="false">IF(ISBLANK($G189),$R189,"DQ")</f>
        <v/>
      </c>
      <c r="O189" s="40" t="str">
        <f aca="false">IF(ISBLANK(A189),"",$H189*$O$6+$I189)</f>
        <v/>
      </c>
      <c r="P189" s="40" t="str">
        <f aca="false">IF(ISBLANK(A189),"",$O189*10*$P$6+$J189)</f>
        <v/>
      </c>
      <c r="Q189" s="40" t="n">
        <f aca="false">IF(ISBLANK($G189),IF(ISBLANK($A189),-10,$P189*$Q$6+IF($M189&gt;0,$Q$6-1-$M189,0)),-1)</f>
        <v>-10</v>
      </c>
      <c r="R189" s="40" t="str">
        <f aca="false">IF(ISBLANK($A189),"",RANK($Q189,$Q$7:$Q$306))</f>
        <v/>
      </c>
      <c r="S189" s="40" t="str">
        <f aca="false">IF(ISNA(MATCH($R189+1,$R$7:$R$306,0)),IF($R189=MAX($A$7:$A$306),$R189,-1),$R189)</f>
        <v/>
      </c>
      <c r="T189" s="40" t="n">
        <f aca="false">$A189</f>
        <v>0</v>
      </c>
      <c r="U189" s="138" t="str">
        <f aca="false">IF(N('Final Round'!$J$14)&gt;0,IF(ISBLANK($A189),"",IF($N189&gt;5,$N189,VLOOKUP($A189,'Final Round'!$A$14:$K$18,COLUMN('Final Round'!$J$1),FALSE()))),"")</f>
        <v/>
      </c>
      <c r="V189" s="40" t="str">
        <f aca="false">IF(ISNUMBER($U189),$U189,$R189)</f>
        <v/>
      </c>
      <c r="W189" s="40" t="str">
        <f aca="false">IF(ISBLANK($A189),"",($V$6-$V189)*$W$6+$W$6-$A189)</f>
        <v/>
      </c>
      <c r="X189" s="40" t="str">
        <f aca="false">IF(ISBLANK($A189),"",RANK($W189,$W$7:$W$306))</f>
        <v/>
      </c>
      <c r="Y189" s="40" t="n">
        <f aca="false">$A189</f>
        <v>0</v>
      </c>
      <c r="Z189" s="40" t="str">
        <f aca="false">IF($U189="",$N189,$U189)</f>
        <v/>
      </c>
      <c r="AA189" s="40" t="n">
        <f aca="false">IF($U189&lt;6,INDEX($AA$1:$AA$5,$Z189)*$Z$2,0)</f>
        <v>0</v>
      </c>
      <c r="AB189" s="139" t="str">
        <f aca="false">IF(ISBLANK($A189),"",5+4*(I189+IF(AA189=0,0,VLOOKUP($A189,'Final Round'!$A$14:$K$18,COLUMN('Final Round'!$G$1),FALSE())))+8*(H189+IF(AA189=0,0,IF(VLOOKUP($A189,'Final Round'!$A$14:$K$18,COLUMN('Final Round'!$J$1),FALSE())=1,1,0)))+$AA189)</f>
        <v/>
      </c>
    </row>
    <row r="190" customFormat="false" ht="12.75" hidden="false" customHeight="false" outlineLevel="0" collapsed="false">
      <c r="A190" s="140"/>
      <c r="B190" s="120"/>
      <c r="C190" s="120"/>
      <c r="D190" s="120"/>
      <c r="E190" s="121"/>
      <c r="F190" s="122" t="str">
        <f aca="false">IF(ISBLANK($A190),"",SUM(IF(ISNA(IF(VLOOKUP($A190,'Round 1'!$A$7:$J$306,COLUMN('Round 1'!$H$7),FALSE()),1,NA())),0,1),IF(ISNA(IF(VLOOKUP($A190,'Round 2'!$A$7:$J$306,COLUMN('Round 1'!$H$7),FALSE()),1,NA())),0,1),IF(ISNA(IF(VLOOKUP($A190,'Round 3'!$A$7:$J$306,COLUMN('Round 1'!$H$7),FALSE()),1,NA())),0,1),IF(ISNA(IF(VLOOKUP($A190,'Final Round'!$A$14:$K$18,1,FALSE()),1,NA())),0,1)))</f>
        <v/>
      </c>
      <c r="G190" s="123"/>
      <c r="H190" s="124" t="str">
        <f aca="false">IF(ISBLANK($A190),"",IF(ISERROR(VLOOKUP($A190,'Round 1'!$A$7:$I$306,COLUMN('Round 1'!$G$7),FALSE())),0,VLOOKUP($A190,'Round 1'!$A$7:$I$306,COLUMN('Round 1'!$G$7),FALSE()))+IF(ISERROR(VLOOKUP($A190,'Round 2'!$A$7:$I$306,COLUMN('Round 2'!$G$7),FALSE())),0,VLOOKUP($A190,'Round 2'!$A$7:$I$306,COLUMN('Round 2'!$G$7),FALSE()))+IF(ISERROR(VLOOKUP($A190,'Round 3'!$A$7:$I$306,COLUMN('Round 3'!$G$7),FALSE())),0,VLOOKUP($A190,'Round 3'!$A$7:$I$306,COLUMN('Round 3'!$G$7),FALSE())))</f>
        <v/>
      </c>
      <c r="I190" s="124" t="str">
        <f aca="false">IF(ISBLANK($A190),"",IF(ISERROR(VLOOKUP($A190,'Round 1'!$A$7:$I$306,COLUMN('Round 1'!$F$7),FALSE())),0,VLOOKUP($A190,'Round 1'!$A$7:$I$306,COLUMN('Round 1'!$F$7),FALSE()))+IF(ISERROR(VLOOKUP($A190,'Round 2'!$A$7:$I$306,COLUMN('Round 2'!$F$7),FALSE())),0,VLOOKUP($A190,'Round 2'!$A$7:$I$306,COLUMN('Round 2'!$F$7),FALSE()))+IF(ISERROR(VLOOKUP($A190,'Round 3'!$A$7:$I$306,COLUMN('Round 3'!$F$7),FALSE())),0,VLOOKUP($A190,'Round 3'!$A$7:$I$306,COLUMN('Round 3'!$F$7),FALSE())))</f>
        <v/>
      </c>
      <c r="J190" s="125" t="str">
        <f aca="false">IF(ISBLANK($A190),"",IF(ISERROR(VLOOKUP($A190,'Round 1'!$A$7:$I$306,COLUMN('Round 1'!$H$7),FALSE())),0,VLOOKUP($A190,'Round 1'!$A$7:$I$306,COLUMN('Round 1'!$H$7),FALSE()))+IF(ISERROR(VLOOKUP($A190,'Round 2'!$A$7:$I$306,COLUMN('Round 2'!$H$7),FALSE())),0,VLOOKUP($A190,'Round 2'!$A$7:$I$306,COLUMN('Round 2'!$H$7),FALSE()))+IF(ISERROR(VLOOKUP($A190,'Round 3'!$A$7:$I$306,COLUMN('Round 3'!$H$7),FALSE())),0,VLOOKUP($A190,'Round 3'!$A$7:$I$306,COLUMN('Round 3'!$H$7),FALSE())))</f>
        <v/>
      </c>
      <c r="K190" s="124" t="str">
        <f aca="false">IF(ISBLANK(A190),"",RANK(P190,$P$7:$P$306))</f>
        <v/>
      </c>
      <c r="L190" s="126" t="str">
        <f aca="false">IF(ISBLANK($G190),IF($K190&gt;5,"",IF(AND(ISNA(MATCH(K190+1,$K$7:$K$306,0)),$K190&lt;$A$4),"TIE","")),"DQ")</f>
        <v/>
      </c>
      <c r="M190" s="127"/>
      <c r="N190" s="128" t="str">
        <f aca="false">IF(ISBLANK($G190),$R190,"DQ")</f>
        <v/>
      </c>
      <c r="O190" s="40" t="str">
        <f aca="false">IF(ISBLANK(A190),"",$H190*$O$6+$I190)</f>
        <v/>
      </c>
      <c r="P190" s="40" t="str">
        <f aca="false">IF(ISBLANK(A190),"",$O190*10*$P$6+$J190)</f>
        <v/>
      </c>
      <c r="Q190" s="40" t="n">
        <f aca="false">IF(ISBLANK($G190),IF(ISBLANK($A190),-10,$P190*$Q$6+IF($M190&gt;0,$Q$6-1-$M190,0)),-1)</f>
        <v>-10</v>
      </c>
      <c r="R190" s="40" t="str">
        <f aca="false">IF(ISBLANK($A190),"",RANK($Q190,$Q$7:$Q$306))</f>
        <v/>
      </c>
      <c r="S190" s="40" t="str">
        <f aca="false">IF(ISNA(MATCH($R190+1,$R$7:$R$306,0)),IF($R190=MAX($A$7:$A$306),$R190,-1),$R190)</f>
        <v/>
      </c>
      <c r="T190" s="40" t="n">
        <f aca="false">$A190</f>
        <v>0</v>
      </c>
      <c r="U190" s="128" t="str">
        <f aca="false">IF(N('Final Round'!$J$14)&gt;0,IF(ISBLANK($A190),"",IF($N190&gt;5,$N190,VLOOKUP($A190,'Final Round'!$A$14:$K$18,COLUMN('Final Round'!$J$1),FALSE()))),"")</f>
        <v/>
      </c>
      <c r="V190" s="40" t="str">
        <f aca="false">IF(ISNUMBER($U190),$U190,$R190)</f>
        <v/>
      </c>
      <c r="W190" s="40" t="str">
        <f aca="false">IF(ISBLANK($A190),"",($V$6-$V190)*$W$6+$W$6-$A190)</f>
        <v/>
      </c>
      <c r="X190" s="40" t="str">
        <f aca="false">IF(ISBLANK($A190),"",RANK($W190,$W$7:$W$306))</f>
        <v/>
      </c>
      <c r="Y190" s="40" t="n">
        <f aca="false">$A190</f>
        <v>0</v>
      </c>
      <c r="Z190" s="40" t="str">
        <f aca="false">IF($U190="",$N190,$U190)</f>
        <v/>
      </c>
      <c r="AA190" s="40" t="n">
        <f aca="false">IF($U190&lt;6,INDEX($AA$1:$AA$5,$Z190)*$Z$2,0)</f>
        <v>0</v>
      </c>
      <c r="AB190" s="129" t="str">
        <f aca="false">IF(ISBLANK($A190),"",5+4*(I190+IF(AA190=0,0,VLOOKUP($A190,'Final Round'!$A$14:$K$18,COLUMN('Final Round'!$G$1),FALSE())))+8*(H190+IF(AA190=0,0,IF(VLOOKUP($A190,'Final Round'!$A$14:$K$18,COLUMN('Final Round'!$J$1),FALSE())=1,1,0)))+$AA190)</f>
        <v/>
      </c>
    </row>
    <row r="191" customFormat="false" ht="12.75" hidden="false" customHeight="false" outlineLevel="0" collapsed="false">
      <c r="A191" s="144"/>
      <c r="B191" s="130"/>
      <c r="C191" s="130"/>
      <c r="D191" s="130"/>
      <c r="E191" s="131"/>
      <c r="F191" s="132" t="str">
        <f aca="false">IF(ISBLANK($A191),"",SUM(IF(ISNA(IF(VLOOKUP($A191,'Round 1'!$A$7:$J$306,COLUMN('Round 1'!$H$7),FALSE()),1,NA())),0,1),IF(ISNA(IF(VLOOKUP($A191,'Round 2'!$A$7:$J$306,COLUMN('Round 1'!$H$7),FALSE()),1,NA())),0,1),IF(ISNA(IF(VLOOKUP($A191,'Round 3'!$A$7:$J$306,COLUMN('Round 1'!$H$7),FALSE()),1,NA())),0,1),IF(ISNA(IF(VLOOKUP($A191,'Final Round'!$A$14:$K$18,1,FALSE()),1,NA())),0,1)))</f>
        <v/>
      </c>
      <c r="G191" s="133"/>
      <c r="H191" s="134" t="str">
        <f aca="false">IF(ISBLANK($A191),"",IF(ISERROR(VLOOKUP($A191,'Round 1'!$A$7:$I$306,COLUMN('Round 1'!$G$7),FALSE())),0,VLOOKUP($A191,'Round 1'!$A$7:$I$306,COLUMN('Round 1'!$G$7),FALSE()))+IF(ISERROR(VLOOKUP($A191,'Round 2'!$A$7:$I$306,COLUMN('Round 2'!$G$7),FALSE())),0,VLOOKUP($A191,'Round 2'!$A$7:$I$306,COLUMN('Round 2'!$G$7),FALSE()))+IF(ISERROR(VLOOKUP($A191,'Round 3'!$A$7:$I$306,COLUMN('Round 3'!$G$7),FALSE())),0,VLOOKUP($A191,'Round 3'!$A$7:$I$306,COLUMN('Round 3'!$G$7),FALSE())))</f>
        <v/>
      </c>
      <c r="I191" s="134" t="str">
        <f aca="false">IF(ISBLANK($A191),"",IF(ISERROR(VLOOKUP($A191,'Round 1'!$A$7:$I$306,COLUMN('Round 1'!$F$7),FALSE())),0,VLOOKUP($A191,'Round 1'!$A$7:$I$306,COLUMN('Round 1'!$F$7),FALSE()))+IF(ISERROR(VLOOKUP($A191,'Round 2'!$A$7:$I$306,COLUMN('Round 2'!$F$7),FALSE())),0,VLOOKUP($A191,'Round 2'!$A$7:$I$306,COLUMN('Round 2'!$F$7),FALSE()))+IF(ISERROR(VLOOKUP($A191,'Round 3'!$A$7:$I$306,COLUMN('Round 3'!$F$7),FALSE())),0,VLOOKUP($A191,'Round 3'!$A$7:$I$306,COLUMN('Round 3'!$F$7),FALSE())))</f>
        <v/>
      </c>
      <c r="J191" s="135" t="str">
        <f aca="false">IF(ISBLANK($A191),"",IF(ISERROR(VLOOKUP($A191,'Round 1'!$A$7:$I$306,COLUMN('Round 1'!$H$7),FALSE())),0,VLOOKUP($A191,'Round 1'!$A$7:$I$306,COLUMN('Round 1'!$H$7),FALSE()))+IF(ISERROR(VLOOKUP($A191,'Round 2'!$A$7:$I$306,COLUMN('Round 2'!$H$7),FALSE())),0,VLOOKUP($A191,'Round 2'!$A$7:$I$306,COLUMN('Round 2'!$H$7),FALSE()))+IF(ISERROR(VLOOKUP($A191,'Round 3'!$A$7:$I$306,COLUMN('Round 3'!$H$7),FALSE())),0,VLOOKUP($A191,'Round 3'!$A$7:$I$306,COLUMN('Round 3'!$H$7),FALSE())))</f>
        <v/>
      </c>
      <c r="K191" s="134" t="str">
        <f aca="false">IF(ISBLANK(A191),"",RANK(P191,$P$7:$P$306))</f>
        <v/>
      </c>
      <c r="L191" s="136" t="str">
        <f aca="false">IF(ISBLANK($G191),IF($K191&gt;5,"",IF(AND(ISNA(MATCH(K191+1,$K$7:$K$306,0)),$K191&lt;$A$4),"TIE","")),"DQ")</f>
        <v/>
      </c>
      <c r="M191" s="137"/>
      <c r="N191" s="138" t="str">
        <f aca="false">IF(ISBLANK($G191),$R191,"DQ")</f>
        <v/>
      </c>
      <c r="O191" s="40" t="str">
        <f aca="false">IF(ISBLANK(A191),"",$H191*$O$6+$I191)</f>
        <v/>
      </c>
      <c r="P191" s="40" t="str">
        <f aca="false">IF(ISBLANK(A191),"",$O191*10*$P$6+$J191)</f>
        <v/>
      </c>
      <c r="Q191" s="40" t="n">
        <f aca="false">IF(ISBLANK($G191),IF(ISBLANK($A191),-10,$P191*$Q$6+IF($M191&gt;0,$Q$6-1-$M191,0)),-1)</f>
        <v>-10</v>
      </c>
      <c r="R191" s="40" t="str">
        <f aca="false">IF(ISBLANK($A191),"",RANK($Q191,$Q$7:$Q$306))</f>
        <v/>
      </c>
      <c r="S191" s="40" t="str">
        <f aca="false">IF(ISNA(MATCH($R191+1,$R$7:$R$306,0)),IF($R191=MAX($A$7:$A$306),$R191,-1),$R191)</f>
        <v/>
      </c>
      <c r="T191" s="40" t="n">
        <f aca="false">$A191</f>
        <v>0</v>
      </c>
      <c r="U191" s="138" t="str">
        <f aca="false">IF(N('Final Round'!$J$14)&gt;0,IF(ISBLANK($A191),"",IF($N191&gt;5,$N191,VLOOKUP($A191,'Final Round'!$A$14:$K$18,COLUMN('Final Round'!$J$1),FALSE()))),"")</f>
        <v/>
      </c>
      <c r="V191" s="40" t="str">
        <f aca="false">IF(ISNUMBER($U191),$U191,$R191)</f>
        <v/>
      </c>
      <c r="W191" s="40" t="str">
        <f aca="false">IF(ISBLANK($A191),"",($V$6-$V191)*$W$6+$W$6-$A191)</f>
        <v/>
      </c>
      <c r="X191" s="40" t="str">
        <f aca="false">IF(ISBLANK($A191),"",RANK($W191,$W$7:$W$306))</f>
        <v/>
      </c>
      <c r="Y191" s="40" t="n">
        <f aca="false">$A191</f>
        <v>0</v>
      </c>
      <c r="Z191" s="40" t="str">
        <f aca="false">IF($U191="",$N191,$U191)</f>
        <v/>
      </c>
      <c r="AA191" s="40" t="n">
        <f aca="false">IF($U191&lt;6,INDEX($AA$1:$AA$5,$Z191)*$Z$2,0)</f>
        <v>0</v>
      </c>
      <c r="AB191" s="139" t="str">
        <f aca="false">IF(ISBLANK($A191),"",5+4*(I191+IF(AA191=0,0,VLOOKUP($A191,'Final Round'!$A$14:$K$18,COLUMN('Final Round'!$G$1),FALSE())))+8*(H191+IF(AA191=0,0,IF(VLOOKUP($A191,'Final Round'!$A$14:$K$18,COLUMN('Final Round'!$J$1),FALSE())=1,1,0)))+$AA191)</f>
        <v/>
      </c>
    </row>
    <row r="192" customFormat="false" ht="12.75" hidden="false" customHeight="false" outlineLevel="0" collapsed="false">
      <c r="A192" s="140"/>
      <c r="B192" s="120"/>
      <c r="C192" s="120"/>
      <c r="D192" s="120"/>
      <c r="E192" s="121"/>
      <c r="F192" s="122" t="str">
        <f aca="false">IF(ISBLANK($A192),"",SUM(IF(ISNA(IF(VLOOKUP($A192,'Round 1'!$A$7:$J$306,COLUMN('Round 1'!$H$7),FALSE()),1,NA())),0,1),IF(ISNA(IF(VLOOKUP($A192,'Round 2'!$A$7:$J$306,COLUMN('Round 1'!$H$7),FALSE()),1,NA())),0,1),IF(ISNA(IF(VLOOKUP($A192,'Round 3'!$A$7:$J$306,COLUMN('Round 1'!$H$7),FALSE()),1,NA())),0,1),IF(ISNA(IF(VLOOKUP($A192,'Final Round'!$A$14:$K$18,1,FALSE()),1,NA())),0,1)))</f>
        <v/>
      </c>
      <c r="G192" s="123"/>
      <c r="H192" s="124" t="str">
        <f aca="false">IF(ISBLANK($A192),"",IF(ISERROR(VLOOKUP($A192,'Round 1'!$A$7:$I$306,COLUMN('Round 1'!$G$7),FALSE())),0,VLOOKUP($A192,'Round 1'!$A$7:$I$306,COLUMN('Round 1'!$G$7),FALSE()))+IF(ISERROR(VLOOKUP($A192,'Round 2'!$A$7:$I$306,COLUMN('Round 2'!$G$7),FALSE())),0,VLOOKUP($A192,'Round 2'!$A$7:$I$306,COLUMN('Round 2'!$G$7),FALSE()))+IF(ISERROR(VLOOKUP($A192,'Round 3'!$A$7:$I$306,COLUMN('Round 3'!$G$7),FALSE())),0,VLOOKUP($A192,'Round 3'!$A$7:$I$306,COLUMN('Round 3'!$G$7),FALSE())))</f>
        <v/>
      </c>
      <c r="I192" s="124" t="str">
        <f aca="false">IF(ISBLANK($A192),"",IF(ISERROR(VLOOKUP($A192,'Round 1'!$A$7:$I$306,COLUMN('Round 1'!$F$7),FALSE())),0,VLOOKUP($A192,'Round 1'!$A$7:$I$306,COLUMN('Round 1'!$F$7),FALSE()))+IF(ISERROR(VLOOKUP($A192,'Round 2'!$A$7:$I$306,COLUMN('Round 2'!$F$7),FALSE())),0,VLOOKUP($A192,'Round 2'!$A$7:$I$306,COLUMN('Round 2'!$F$7),FALSE()))+IF(ISERROR(VLOOKUP($A192,'Round 3'!$A$7:$I$306,COLUMN('Round 3'!$F$7),FALSE())),0,VLOOKUP($A192,'Round 3'!$A$7:$I$306,COLUMN('Round 3'!$F$7),FALSE())))</f>
        <v/>
      </c>
      <c r="J192" s="125" t="str">
        <f aca="false">IF(ISBLANK($A192),"",IF(ISERROR(VLOOKUP($A192,'Round 1'!$A$7:$I$306,COLUMN('Round 1'!$H$7),FALSE())),0,VLOOKUP($A192,'Round 1'!$A$7:$I$306,COLUMN('Round 1'!$H$7),FALSE()))+IF(ISERROR(VLOOKUP($A192,'Round 2'!$A$7:$I$306,COLUMN('Round 2'!$H$7),FALSE())),0,VLOOKUP($A192,'Round 2'!$A$7:$I$306,COLUMN('Round 2'!$H$7),FALSE()))+IF(ISERROR(VLOOKUP($A192,'Round 3'!$A$7:$I$306,COLUMN('Round 3'!$H$7),FALSE())),0,VLOOKUP($A192,'Round 3'!$A$7:$I$306,COLUMN('Round 3'!$H$7),FALSE())))</f>
        <v/>
      </c>
      <c r="K192" s="124" t="str">
        <f aca="false">IF(ISBLANK(A192),"",RANK(P192,$P$7:$P$306))</f>
        <v/>
      </c>
      <c r="L192" s="126" t="str">
        <f aca="false">IF(ISBLANK($G192),IF($K192&gt;5,"",IF(AND(ISNA(MATCH(K192+1,$K$7:$K$306,0)),$K192&lt;$A$4),"TIE","")),"DQ")</f>
        <v/>
      </c>
      <c r="M192" s="127"/>
      <c r="N192" s="128" t="str">
        <f aca="false">IF(ISBLANK($G192),$R192,"DQ")</f>
        <v/>
      </c>
      <c r="O192" s="40" t="str">
        <f aca="false">IF(ISBLANK(A192),"",$H192*$O$6+$I192)</f>
        <v/>
      </c>
      <c r="P192" s="40" t="str">
        <f aca="false">IF(ISBLANK(A192),"",$O192*10*$P$6+$J192)</f>
        <v/>
      </c>
      <c r="Q192" s="40" t="n">
        <f aca="false">IF(ISBLANK($G192),IF(ISBLANK($A192),-10,$P192*$Q$6+IF($M192&gt;0,$Q$6-1-$M192,0)),-1)</f>
        <v>-10</v>
      </c>
      <c r="R192" s="40" t="str">
        <f aca="false">IF(ISBLANK($A192),"",RANK($Q192,$Q$7:$Q$306))</f>
        <v/>
      </c>
      <c r="S192" s="40" t="str">
        <f aca="false">IF(ISNA(MATCH($R192+1,$R$7:$R$306,0)),IF($R192=MAX($A$7:$A$306),$R192,-1),$R192)</f>
        <v/>
      </c>
      <c r="T192" s="40" t="n">
        <f aca="false">$A192</f>
        <v>0</v>
      </c>
      <c r="U192" s="128" t="str">
        <f aca="false">IF(N('Final Round'!$J$14)&gt;0,IF(ISBLANK($A192),"",IF($N192&gt;5,$N192,VLOOKUP($A192,'Final Round'!$A$14:$K$18,COLUMN('Final Round'!$J$1),FALSE()))),"")</f>
        <v/>
      </c>
      <c r="V192" s="40" t="str">
        <f aca="false">IF(ISNUMBER($U192),$U192,$R192)</f>
        <v/>
      </c>
      <c r="W192" s="40" t="str">
        <f aca="false">IF(ISBLANK($A192),"",($V$6-$V192)*$W$6+$W$6-$A192)</f>
        <v/>
      </c>
      <c r="X192" s="40" t="str">
        <f aca="false">IF(ISBLANK($A192),"",RANK($W192,$W$7:$W$306))</f>
        <v/>
      </c>
      <c r="Y192" s="40" t="n">
        <f aca="false">$A192</f>
        <v>0</v>
      </c>
      <c r="Z192" s="40" t="str">
        <f aca="false">IF($U192="",$N192,$U192)</f>
        <v/>
      </c>
      <c r="AA192" s="40" t="n">
        <f aca="false">IF($U192&lt;6,INDEX($AA$1:$AA$5,$Z192)*$Z$2,0)</f>
        <v>0</v>
      </c>
      <c r="AB192" s="129" t="str">
        <f aca="false">IF(ISBLANK($A192),"",5+4*(I192+IF(AA192=0,0,VLOOKUP($A192,'Final Round'!$A$14:$K$18,COLUMN('Final Round'!$G$1),FALSE())))+8*(H192+IF(AA192=0,0,IF(VLOOKUP($A192,'Final Round'!$A$14:$K$18,COLUMN('Final Round'!$J$1),FALSE())=1,1,0)))+$AA192)</f>
        <v/>
      </c>
    </row>
    <row r="193" customFormat="false" ht="12.75" hidden="false" customHeight="false" outlineLevel="0" collapsed="false">
      <c r="A193" s="144"/>
      <c r="B193" s="130"/>
      <c r="C193" s="130"/>
      <c r="D193" s="130"/>
      <c r="E193" s="131"/>
      <c r="F193" s="132" t="str">
        <f aca="false">IF(ISBLANK($A193),"",SUM(IF(ISNA(IF(VLOOKUP($A193,'Round 1'!$A$7:$J$306,COLUMN('Round 1'!$H$7),FALSE()),1,NA())),0,1),IF(ISNA(IF(VLOOKUP($A193,'Round 2'!$A$7:$J$306,COLUMN('Round 1'!$H$7),FALSE()),1,NA())),0,1),IF(ISNA(IF(VLOOKUP($A193,'Round 3'!$A$7:$J$306,COLUMN('Round 1'!$H$7),FALSE()),1,NA())),0,1),IF(ISNA(IF(VLOOKUP($A193,'Final Round'!$A$14:$K$18,1,FALSE()),1,NA())),0,1)))</f>
        <v/>
      </c>
      <c r="G193" s="133"/>
      <c r="H193" s="134" t="str">
        <f aca="false">IF(ISBLANK($A193),"",IF(ISERROR(VLOOKUP($A193,'Round 1'!$A$7:$I$306,COLUMN('Round 1'!$G$7),FALSE())),0,VLOOKUP($A193,'Round 1'!$A$7:$I$306,COLUMN('Round 1'!$G$7),FALSE()))+IF(ISERROR(VLOOKUP($A193,'Round 2'!$A$7:$I$306,COLUMN('Round 2'!$G$7),FALSE())),0,VLOOKUP($A193,'Round 2'!$A$7:$I$306,COLUMN('Round 2'!$G$7),FALSE()))+IF(ISERROR(VLOOKUP($A193,'Round 3'!$A$7:$I$306,COLUMN('Round 3'!$G$7),FALSE())),0,VLOOKUP($A193,'Round 3'!$A$7:$I$306,COLUMN('Round 3'!$G$7),FALSE())))</f>
        <v/>
      </c>
      <c r="I193" s="134" t="str">
        <f aca="false">IF(ISBLANK($A193),"",IF(ISERROR(VLOOKUP($A193,'Round 1'!$A$7:$I$306,COLUMN('Round 1'!$F$7),FALSE())),0,VLOOKUP($A193,'Round 1'!$A$7:$I$306,COLUMN('Round 1'!$F$7),FALSE()))+IF(ISERROR(VLOOKUP($A193,'Round 2'!$A$7:$I$306,COLUMN('Round 2'!$F$7),FALSE())),0,VLOOKUP($A193,'Round 2'!$A$7:$I$306,COLUMN('Round 2'!$F$7),FALSE()))+IF(ISERROR(VLOOKUP($A193,'Round 3'!$A$7:$I$306,COLUMN('Round 3'!$F$7),FALSE())),0,VLOOKUP($A193,'Round 3'!$A$7:$I$306,COLUMN('Round 3'!$F$7),FALSE())))</f>
        <v/>
      </c>
      <c r="J193" s="135" t="str">
        <f aca="false">IF(ISBLANK($A193),"",IF(ISERROR(VLOOKUP($A193,'Round 1'!$A$7:$I$306,COLUMN('Round 1'!$H$7),FALSE())),0,VLOOKUP($A193,'Round 1'!$A$7:$I$306,COLUMN('Round 1'!$H$7),FALSE()))+IF(ISERROR(VLOOKUP($A193,'Round 2'!$A$7:$I$306,COLUMN('Round 2'!$H$7),FALSE())),0,VLOOKUP($A193,'Round 2'!$A$7:$I$306,COLUMN('Round 2'!$H$7),FALSE()))+IF(ISERROR(VLOOKUP($A193,'Round 3'!$A$7:$I$306,COLUMN('Round 3'!$H$7),FALSE())),0,VLOOKUP($A193,'Round 3'!$A$7:$I$306,COLUMN('Round 3'!$H$7),FALSE())))</f>
        <v/>
      </c>
      <c r="K193" s="134" t="str">
        <f aca="false">IF(ISBLANK(A193),"",RANK(P193,$P$7:$P$306))</f>
        <v/>
      </c>
      <c r="L193" s="136" t="str">
        <f aca="false">IF(ISBLANK($G193),IF($K193&gt;5,"",IF(AND(ISNA(MATCH(K193+1,$K$7:$K$306,0)),$K193&lt;$A$4),"TIE","")),"DQ")</f>
        <v/>
      </c>
      <c r="M193" s="137"/>
      <c r="N193" s="138" t="str">
        <f aca="false">IF(ISBLANK($G193),$R193,"DQ")</f>
        <v/>
      </c>
      <c r="O193" s="40" t="str">
        <f aca="false">IF(ISBLANK(A193),"",$H193*$O$6+$I193)</f>
        <v/>
      </c>
      <c r="P193" s="40" t="str">
        <f aca="false">IF(ISBLANK(A193),"",$O193*10*$P$6+$J193)</f>
        <v/>
      </c>
      <c r="Q193" s="40" t="n">
        <f aca="false">IF(ISBLANK($G193),IF(ISBLANK($A193),-10,$P193*$Q$6+IF($M193&gt;0,$Q$6-1-$M193,0)),-1)</f>
        <v>-10</v>
      </c>
      <c r="R193" s="40" t="str">
        <f aca="false">IF(ISBLANK($A193),"",RANK($Q193,$Q$7:$Q$306))</f>
        <v/>
      </c>
      <c r="S193" s="40" t="str">
        <f aca="false">IF(ISNA(MATCH($R193+1,$R$7:$R$306,0)),IF($R193=MAX($A$7:$A$306),$R193,-1),$R193)</f>
        <v/>
      </c>
      <c r="T193" s="40" t="n">
        <f aca="false">$A193</f>
        <v>0</v>
      </c>
      <c r="U193" s="138" t="str">
        <f aca="false">IF(N('Final Round'!$J$14)&gt;0,IF(ISBLANK($A193),"",IF($N193&gt;5,$N193,VLOOKUP($A193,'Final Round'!$A$14:$K$18,COLUMN('Final Round'!$J$1),FALSE()))),"")</f>
        <v/>
      </c>
      <c r="V193" s="40" t="str">
        <f aca="false">IF(ISNUMBER($U193),$U193,$R193)</f>
        <v/>
      </c>
      <c r="W193" s="40" t="str">
        <f aca="false">IF(ISBLANK($A193),"",($V$6-$V193)*$W$6+$W$6-$A193)</f>
        <v/>
      </c>
      <c r="X193" s="40" t="str">
        <f aca="false">IF(ISBLANK($A193),"",RANK($W193,$W$7:$W$306))</f>
        <v/>
      </c>
      <c r="Y193" s="40" t="n">
        <f aca="false">$A193</f>
        <v>0</v>
      </c>
      <c r="Z193" s="40" t="str">
        <f aca="false">IF($U193="",$N193,$U193)</f>
        <v/>
      </c>
      <c r="AA193" s="40" t="n">
        <f aca="false">IF($U193&lt;6,INDEX($AA$1:$AA$5,$Z193)*$Z$2,0)</f>
        <v>0</v>
      </c>
      <c r="AB193" s="139" t="str">
        <f aca="false">IF(ISBLANK($A193),"",5+4*(I193+IF(AA193=0,0,VLOOKUP($A193,'Final Round'!$A$14:$K$18,COLUMN('Final Round'!$G$1),FALSE())))+8*(H193+IF(AA193=0,0,IF(VLOOKUP($A193,'Final Round'!$A$14:$K$18,COLUMN('Final Round'!$J$1),FALSE())=1,1,0)))+$AA193)</f>
        <v/>
      </c>
    </row>
    <row r="194" customFormat="false" ht="12.75" hidden="false" customHeight="false" outlineLevel="0" collapsed="false">
      <c r="A194" s="140"/>
      <c r="B194" s="120"/>
      <c r="C194" s="120"/>
      <c r="D194" s="120"/>
      <c r="E194" s="121"/>
      <c r="F194" s="122" t="str">
        <f aca="false">IF(ISBLANK($A194),"",SUM(IF(ISNA(IF(VLOOKUP($A194,'Round 1'!$A$7:$J$306,COLUMN('Round 1'!$H$7),FALSE()),1,NA())),0,1),IF(ISNA(IF(VLOOKUP($A194,'Round 2'!$A$7:$J$306,COLUMN('Round 1'!$H$7),FALSE()),1,NA())),0,1),IF(ISNA(IF(VLOOKUP($A194,'Round 3'!$A$7:$J$306,COLUMN('Round 1'!$H$7),FALSE()),1,NA())),0,1),IF(ISNA(IF(VLOOKUP($A194,'Final Round'!$A$14:$K$18,1,FALSE()),1,NA())),0,1)))</f>
        <v/>
      </c>
      <c r="G194" s="123"/>
      <c r="H194" s="124" t="str">
        <f aca="false">IF(ISBLANK($A194),"",IF(ISERROR(VLOOKUP($A194,'Round 1'!$A$7:$I$306,COLUMN('Round 1'!$G$7),FALSE())),0,VLOOKUP($A194,'Round 1'!$A$7:$I$306,COLUMN('Round 1'!$G$7),FALSE()))+IF(ISERROR(VLOOKUP($A194,'Round 2'!$A$7:$I$306,COLUMN('Round 2'!$G$7),FALSE())),0,VLOOKUP($A194,'Round 2'!$A$7:$I$306,COLUMN('Round 2'!$G$7),FALSE()))+IF(ISERROR(VLOOKUP($A194,'Round 3'!$A$7:$I$306,COLUMN('Round 3'!$G$7),FALSE())),0,VLOOKUP($A194,'Round 3'!$A$7:$I$306,COLUMN('Round 3'!$G$7),FALSE())))</f>
        <v/>
      </c>
      <c r="I194" s="124" t="str">
        <f aca="false">IF(ISBLANK($A194),"",IF(ISERROR(VLOOKUP($A194,'Round 1'!$A$7:$I$306,COLUMN('Round 1'!$F$7),FALSE())),0,VLOOKUP($A194,'Round 1'!$A$7:$I$306,COLUMN('Round 1'!$F$7),FALSE()))+IF(ISERROR(VLOOKUP($A194,'Round 2'!$A$7:$I$306,COLUMN('Round 2'!$F$7),FALSE())),0,VLOOKUP($A194,'Round 2'!$A$7:$I$306,COLUMN('Round 2'!$F$7),FALSE()))+IF(ISERROR(VLOOKUP($A194,'Round 3'!$A$7:$I$306,COLUMN('Round 3'!$F$7),FALSE())),0,VLOOKUP($A194,'Round 3'!$A$7:$I$306,COLUMN('Round 3'!$F$7),FALSE())))</f>
        <v/>
      </c>
      <c r="J194" s="125" t="str">
        <f aca="false">IF(ISBLANK($A194),"",IF(ISERROR(VLOOKUP($A194,'Round 1'!$A$7:$I$306,COLUMN('Round 1'!$H$7),FALSE())),0,VLOOKUP($A194,'Round 1'!$A$7:$I$306,COLUMN('Round 1'!$H$7),FALSE()))+IF(ISERROR(VLOOKUP($A194,'Round 2'!$A$7:$I$306,COLUMN('Round 2'!$H$7),FALSE())),0,VLOOKUP($A194,'Round 2'!$A$7:$I$306,COLUMN('Round 2'!$H$7),FALSE()))+IF(ISERROR(VLOOKUP($A194,'Round 3'!$A$7:$I$306,COLUMN('Round 3'!$H$7),FALSE())),0,VLOOKUP($A194,'Round 3'!$A$7:$I$306,COLUMN('Round 3'!$H$7),FALSE())))</f>
        <v/>
      </c>
      <c r="K194" s="124" t="str">
        <f aca="false">IF(ISBLANK(A194),"",RANK(P194,$P$7:$P$306))</f>
        <v/>
      </c>
      <c r="L194" s="126" t="str">
        <f aca="false">IF(ISBLANK($G194),IF($K194&gt;5,"",IF(AND(ISNA(MATCH(K194+1,$K$7:$K$306,0)),$K194&lt;$A$4),"TIE","")),"DQ")</f>
        <v/>
      </c>
      <c r="M194" s="127"/>
      <c r="N194" s="128" t="str">
        <f aca="false">IF(ISBLANK($G194),$R194,"DQ")</f>
        <v/>
      </c>
      <c r="O194" s="40" t="str">
        <f aca="false">IF(ISBLANK(A194),"",$H194*$O$6+$I194)</f>
        <v/>
      </c>
      <c r="P194" s="40" t="str">
        <f aca="false">IF(ISBLANK(A194),"",$O194*10*$P$6+$J194)</f>
        <v/>
      </c>
      <c r="Q194" s="40" t="n">
        <f aca="false">IF(ISBLANK($G194),IF(ISBLANK($A194),-10,$P194*$Q$6+IF($M194&gt;0,$Q$6-1-$M194,0)),-1)</f>
        <v>-10</v>
      </c>
      <c r="R194" s="40" t="str">
        <f aca="false">IF(ISBLANK($A194),"",RANK($Q194,$Q$7:$Q$306))</f>
        <v/>
      </c>
      <c r="S194" s="40" t="str">
        <f aca="false">IF(ISNA(MATCH($R194+1,$R$7:$R$306,0)),IF($R194=MAX($A$7:$A$306),$R194,-1),$R194)</f>
        <v/>
      </c>
      <c r="T194" s="40" t="n">
        <f aca="false">$A194</f>
        <v>0</v>
      </c>
      <c r="U194" s="128" t="str">
        <f aca="false">IF(N('Final Round'!$J$14)&gt;0,IF(ISBLANK($A194),"",IF($N194&gt;5,$N194,VLOOKUP($A194,'Final Round'!$A$14:$K$18,COLUMN('Final Round'!$J$1),FALSE()))),"")</f>
        <v/>
      </c>
      <c r="V194" s="40" t="str">
        <f aca="false">IF(ISNUMBER($U194),$U194,$R194)</f>
        <v/>
      </c>
      <c r="W194" s="40" t="str">
        <f aca="false">IF(ISBLANK($A194),"",($V$6-$V194)*$W$6+$W$6-$A194)</f>
        <v/>
      </c>
      <c r="X194" s="40" t="str">
        <f aca="false">IF(ISBLANK($A194),"",RANK($W194,$W$7:$W$306))</f>
        <v/>
      </c>
      <c r="Y194" s="40" t="n">
        <f aca="false">$A194</f>
        <v>0</v>
      </c>
      <c r="Z194" s="40" t="str">
        <f aca="false">IF($U194="",$N194,$U194)</f>
        <v/>
      </c>
      <c r="AA194" s="40" t="n">
        <f aca="false">IF($U194&lt;6,INDEX($AA$1:$AA$5,$Z194)*$Z$2,0)</f>
        <v>0</v>
      </c>
      <c r="AB194" s="129" t="str">
        <f aca="false">IF(ISBLANK($A194),"",5+4*(I194+IF(AA194=0,0,VLOOKUP($A194,'Final Round'!$A$14:$K$18,COLUMN('Final Round'!$G$1),FALSE())))+8*(H194+IF(AA194=0,0,IF(VLOOKUP($A194,'Final Round'!$A$14:$K$18,COLUMN('Final Round'!$J$1),FALSE())=1,1,0)))+$AA194)</f>
        <v/>
      </c>
    </row>
    <row r="195" customFormat="false" ht="12.75" hidden="false" customHeight="false" outlineLevel="0" collapsed="false">
      <c r="A195" s="144"/>
      <c r="B195" s="130"/>
      <c r="C195" s="130"/>
      <c r="D195" s="130"/>
      <c r="E195" s="131"/>
      <c r="F195" s="132" t="str">
        <f aca="false">IF(ISBLANK($A195),"",SUM(IF(ISNA(IF(VLOOKUP($A195,'Round 1'!$A$7:$J$306,COLUMN('Round 1'!$H$7),FALSE()),1,NA())),0,1),IF(ISNA(IF(VLOOKUP($A195,'Round 2'!$A$7:$J$306,COLUMN('Round 1'!$H$7),FALSE()),1,NA())),0,1),IF(ISNA(IF(VLOOKUP($A195,'Round 3'!$A$7:$J$306,COLUMN('Round 1'!$H$7),FALSE()),1,NA())),0,1),IF(ISNA(IF(VLOOKUP($A195,'Final Round'!$A$14:$K$18,1,FALSE()),1,NA())),0,1)))</f>
        <v/>
      </c>
      <c r="G195" s="133"/>
      <c r="H195" s="134" t="str">
        <f aca="false">IF(ISBLANK($A195),"",IF(ISERROR(VLOOKUP($A195,'Round 1'!$A$7:$I$306,COLUMN('Round 1'!$G$7),FALSE())),0,VLOOKUP($A195,'Round 1'!$A$7:$I$306,COLUMN('Round 1'!$G$7),FALSE()))+IF(ISERROR(VLOOKUP($A195,'Round 2'!$A$7:$I$306,COLUMN('Round 2'!$G$7),FALSE())),0,VLOOKUP($A195,'Round 2'!$A$7:$I$306,COLUMN('Round 2'!$G$7),FALSE()))+IF(ISERROR(VLOOKUP($A195,'Round 3'!$A$7:$I$306,COLUMN('Round 3'!$G$7),FALSE())),0,VLOOKUP($A195,'Round 3'!$A$7:$I$306,COLUMN('Round 3'!$G$7),FALSE())))</f>
        <v/>
      </c>
      <c r="I195" s="134" t="str">
        <f aca="false">IF(ISBLANK($A195),"",IF(ISERROR(VLOOKUP($A195,'Round 1'!$A$7:$I$306,COLUMN('Round 1'!$F$7),FALSE())),0,VLOOKUP($A195,'Round 1'!$A$7:$I$306,COLUMN('Round 1'!$F$7),FALSE()))+IF(ISERROR(VLOOKUP($A195,'Round 2'!$A$7:$I$306,COLUMN('Round 2'!$F$7),FALSE())),0,VLOOKUP($A195,'Round 2'!$A$7:$I$306,COLUMN('Round 2'!$F$7),FALSE()))+IF(ISERROR(VLOOKUP($A195,'Round 3'!$A$7:$I$306,COLUMN('Round 3'!$F$7),FALSE())),0,VLOOKUP($A195,'Round 3'!$A$7:$I$306,COLUMN('Round 3'!$F$7),FALSE())))</f>
        <v/>
      </c>
      <c r="J195" s="135" t="str">
        <f aca="false">IF(ISBLANK($A195),"",IF(ISERROR(VLOOKUP($A195,'Round 1'!$A$7:$I$306,COLUMN('Round 1'!$H$7),FALSE())),0,VLOOKUP($A195,'Round 1'!$A$7:$I$306,COLUMN('Round 1'!$H$7),FALSE()))+IF(ISERROR(VLOOKUP($A195,'Round 2'!$A$7:$I$306,COLUMN('Round 2'!$H$7),FALSE())),0,VLOOKUP($A195,'Round 2'!$A$7:$I$306,COLUMN('Round 2'!$H$7),FALSE()))+IF(ISERROR(VLOOKUP($A195,'Round 3'!$A$7:$I$306,COLUMN('Round 3'!$H$7),FALSE())),0,VLOOKUP($A195,'Round 3'!$A$7:$I$306,COLUMN('Round 3'!$H$7),FALSE())))</f>
        <v/>
      </c>
      <c r="K195" s="134" t="str">
        <f aca="false">IF(ISBLANK(A195),"",RANK(P195,$P$7:$P$306))</f>
        <v/>
      </c>
      <c r="L195" s="136" t="str">
        <f aca="false">IF(ISBLANK($G195),IF($K195&gt;5,"",IF(AND(ISNA(MATCH(K195+1,$K$7:$K$306,0)),$K195&lt;$A$4),"TIE","")),"DQ")</f>
        <v/>
      </c>
      <c r="M195" s="137"/>
      <c r="N195" s="138" t="str">
        <f aca="false">IF(ISBLANK($G195),$R195,"DQ")</f>
        <v/>
      </c>
      <c r="O195" s="40" t="str">
        <f aca="false">IF(ISBLANK(A195),"",$H195*$O$6+$I195)</f>
        <v/>
      </c>
      <c r="P195" s="40" t="str">
        <f aca="false">IF(ISBLANK(A195),"",$O195*10*$P$6+$J195)</f>
        <v/>
      </c>
      <c r="Q195" s="40" t="n">
        <f aca="false">IF(ISBLANK($G195),IF(ISBLANK($A195),-10,$P195*$Q$6+IF($M195&gt;0,$Q$6-1-$M195,0)),-1)</f>
        <v>-10</v>
      </c>
      <c r="R195" s="40" t="str">
        <f aca="false">IF(ISBLANK($A195),"",RANK($Q195,$Q$7:$Q$306))</f>
        <v/>
      </c>
      <c r="S195" s="40" t="str">
        <f aca="false">IF(ISNA(MATCH($R195+1,$R$7:$R$306,0)),IF($R195=MAX($A$7:$A$306),$R195,-1),$R195)</f>
        <v/>
      </c>
      <c r="T195" s="40" t="n">
        <f aca="false">$A195</f>
        <v>0</v>
      </c>
      <c r="U195" s="138" t="str">
        <f aca="false">IF(N('Final Round'!$J$14)&gt;0,IF(ISBLANK($A195),"",IF($N195&gt;5,$N195,VLOOKUP($A195,'Final Round'!$A$14:$K$18,COLUMN('Final Round'!$J$1),FALSE()))),"")</f>
        <v/>
      </c>
      <c r="V195" s="40" t="str">
        <f aca="false">IF(ISNUMBER($U195),$U195,$R195)</f>
        <v/>
      </c>
      <c r="W195" s="40" t="str">
        <f aca="false">IF(ISBLANK($A195),"",($V$6-$V195)*$W$6+$W$6-$A195)</f>
        <v/>
      </c>
      <c r="X195" s="40" t="str">
        <f aca="false">IF(ISBLANK($A195),"",RANK($W195,$W$7:$W$306))</f>
        <v/>
      </c>
      <c r="Y195" s="40" t="n">
        <f aca="false">$A195</f>
        <v>0</v>
      </c>
      <c r="Z195" s="40" t="str">
        <f aca="false">IF($U195="",$N195,$U195)</f>
        <v/>
      </c>
      <c r="AA195" s="40" t="n">
        <f aca="false">IF($U195&lt;6,INDEX($AA$1:$AA$5,$Z195)*$Z$2,0)</f>
        <v>0</v>
      </c>
      <c r="AB195" s="139" t="str">
        <f aca="false">IF(ISBLANK($A195),"",5+4*(I195+IF(AA195=0,0,VLOOKUP($A195,'Final Round'!$A$14:$K$18,COLUMN('Final Round'!$G$1),FALSE())))+8*(H195+IF(AA195=0,0,IF(VLOOKUP($A195,'Final Round'!$A$14:$K$18,COLUMN('Final Round'!$J$1),FALSE())=1,1,0)))+$AA195)</f>
        <v/>
      </c>
    </row>
    <row r="196" customFormat="false" ht="12.75" hidden="false" customHeight="false" outlineLevel="0" collapsed="false">
      <c r="A196" s="140"/>
      <c r="B196" s="120"/>
      <c r="C196" s="120"/>
      <c r="D196" s="120"/>
      <c r="E196" s="121"/>
      <c r="F196" s="122" t="str">
        <f aca="false">IF(ISBLANK($A196),"",SUM(IF(ISNA(IF(VLOOKUP($A196,'Round 1'!$A$7:$J$306,COLUMN('Round 1'!$H$7),FALSE()),1,NA())),0,1),IF(ISNA(IF(VLOOKUP($A196,'Round 2'!$A$7:$J$306,COLUMN('Round 1'!$H$7),FALSE()),1,NA())),0,1),IF(ISNA(IF(VLOOKUP($A196,'Round 3'!$A$7:$J$306,COLUMN('Round 1'!$H$7),FALSE()),1,NA())),0,1),IF(ISNA(IF(VLOOKUP($A196,'Final Round'!$A$14:$K$18,1,FALSE()),1,NA())),0,1)))</f>
        <v/>
      </c>
      <c r="G196" s="123"/>
      <c r="H196" s="124" t="str">
        <f aca="false">IF(ISBLANK($A196),"",IF(ISERROR(VLOOKUP($A196,'Round 1'!$A$7:$I$306,COLUMN('Round 1'!$G$7),FALSE())),0,VLOOKUP($A196,'Round 1'!$A$7:$I$306,COLUMN('Round 1'!$G$7),FALSE()))+IF(ISERROR(VLOOKUP($A196,'Round 2'!$A$7:$I$306,COLUMN('Round 2'!$G$7),FALSE())),0,VLOOKUP($A196,'Round 2'!$A$7:$I$306,COLUMN('Round 2'!$G$7),FALSE()))+IF(ISERROR(VLOOKUP($A196,'Round 3'!$A$7:$I$306,COLUMN('Round 3'!$G$7),FALSE())),0,VLOOKUP($A196,'Round 3'!$A$7:$I$306,COLUMN('Round 3'!$G$7),FALSE())))</f>
        <v/>
      </c>
      <c r="I196" s="124" t="str">
        <f aca="false">IF(ISBLANK($A196),"",IF(ISERROR(VLOOKUP($A196,'Round 1'!$A$7:$I$306,COLUMN('Round 1'!$F$7),FALSE())),0,VLOOKUP($A196,'Round 1'!$A$7:$I$306,COLUMN('Round 1'!$F$7),FALSE()))+IF(ISERROR(VLOOKUP($A196,'Round 2'!$A$7:$I$306,COLUMN('Round 2'!$F$7),FALSE())),0,VLOOKUP($A196,'Round 2'!$A$7:$I$306,COLUMN('Round 2'!$F$7),FALSE()))+IF(ISERROR(VLOOKUP($A196,'Round 3'!$A$7:$I$306,COLUMN('Round 3'!$F$7),FALSE())),0,VLOOKUP($A196,'Round 3'!$A$7:$I$306,COLUMN('Round 3'!$F$7),FALSE())))</f>
        <v/>
      </c>
      <c r="J196" s="125" t="str">
        <f aca="false">IF(ISBLANK($A196),"",IF(ISERROR(VLOOKUP($A196,'Round 1'!$A$7:$I$306,COLUMN('Round 1'!$H$7),FALSE())),0,VLOOKUP($A196,'Round 1'!$A$7:$I$306,COLUMN('Round 1'!$H$7),FALSE()))+IF(ISERROR(VLOOKUP($A196,'Round 2'!$A$7:$I$306,COLUMN('Round 2'!$H$7),FALSE())),0,VLOOKUP($A196,'Round 2'!$A$7:$I$306,COLUMN('Round 2'!$H$7),FALSE()))+IF(ISERROR(VLOOKUP($A196,'Round 3'!$A$7:$I$306,COLUMN('Round 3'!$H$7),FALSE())),0,VLOOKUP($A196,'Round 3'!$A$7:$I$306,COLUMN('Round 3'!$H$7),FALSE())))</f>
        <v/>
      </c>
      <c r="K196" s="124" t="str">
        <f aca="false">IF(ISBLANK(A196),"",RANK(P196,$P$7:$P$306))</f>
        <v/>
      </c>
      <c r="L196" s="126" t="str">
        <f aca="false">IF(ISBLANK($G196),IF($K196&gt;5,"",IF(AND(ISNA(MATCH(K196+1,$K$7:$K$306,0)),$K196&lt;$A$4),"TIE","")),"DQ")</f>
        <v/>
      </c>
      <c r="M196" s="127"/>
      <c r="N196" s="128" t="str">
        <f aca="false">IF(ISBLANK($G196),$R196,"DQ")</f>
        <v/>
      </c>
      <c r="O196" s="40" t="str">
        <f aca="false">IF(ISBLANK(A196),"",$H196*$O$6+$I196)</f>
        <v/>
      </c>
      <c r="P196" s="40" t="str">
        <f aca="false">IF(ISBLANK(A196),"",$O196*10*$P$6+$J196)</f>
        <v/>
      </c>
      <c r="Q196" s="40" t="n">
        <f aca="false">IF(ISBLANK($G196),IF(ISBLANK($A196),-10,$P196*$Q$6+IF($M196&gt;0,$Q$6-1-$M196,0)),-1)</f>
        <v>-10</v>
      </c>
      <c r="R196" s="40" t="str">
        <f aca="false">IF(ISBLANK($A196),"",RANK($Q196,$Q$7:$Q$306))</f>
        <v/>
      </c>
      <c r="S196" s="40" t="str">
        <f aca="false">IF(ISNA(MATCH($R196+1,$R$7:$R$306,0)),IF($R196=MAX($A$7:$A$306),$R196,-1),$R196)</f>
        <v/>
      </c>
      <c r="T196" s="40" t="n">
        <f aca="false">$A196</f>
        <v>0</v>
      </c>
      <c r="U196" s="128" t="str">
        <f aca="false">IF(N('Final Round'!$J$14)&gt;0,IF(ISBLANK($A196),"",IF($N196&gt;5,$N196,VLOOKUP($A196,'Final Round'!$A$14:$K$18,COLUMN('Final Round'!$J$1),FALSE()))),"")</f>
        <v/>
      </c>
      <c r="V196" s="40" t="str">
        <f aca="false">IF(ISNUMBER($U196),$U196,$R196)</f>
        <v/>
      </c>
      <c r="W196" s="40" t="str">
        <f aca="false">IF(ISBLANK($A196),"",($V$6-$V196)*$W$6+$W$6-$A196)</f>
        <v/>
      </c>
      <c r="X196" s="40" t="str">
        <f aca="false">IF(ISBLANK($A196),"",RANK($W196,$W$7:$W$306))</f>
        <v/>
      </c>
      <c r="Y196" s="40" t="n">
        <f aca="false">$A196</f>
        <v>0</v>
      </c>
      <c r="Z196" s="40" t="str">
        <f aca="false">IF($U196="",$N196,$U196)</f>
        <v/>
      </c>
      <c r="AA196" s="40" t="n">
        <f aca="false">IF($U196&lt;6,INDEX($AA$1:$AA$5,$Z196)*$Z$2,0)</f>
        <v>0</v>
      </c>
      <c r="AB196" s="129" t="str">
        <f aca="false">IF(ISBLANK($A196),"",5+4*(I196+IF(AA196=0,0,VLOOKUP($A196,'Final Round'!$A$14:$K$18,COLUMN('Final Round'!$G$1),FALSE())))+8*(H196+IF(AA196=0,0,IF(VLOOKUP($A196,'Final Round'!$A$14:$K$18,COLUMN('Final Round'!$J$1),FALSE())=1,1,0)))+$AA196)</f>
        <v/>
      </c>
    </row>
    <row r="197" customFormat="false" ht="12.75" hidden="false" customHeight="false" outlineLevel="0" collapsed="false">
      <c r="A197" s="144"/>
      <c r="B197" s="130"/>
      <c r="C197" s="130"/>
      <c r="D197" s="130"/>
      <c r="E197" s="131"/>
      <c r="F197" s="132" t="str">
        <f aca="false">IF(ISBLANK($A197),"",SUM(IF(ISNA(IF(VLOOKUP($A197,'Round 1'!$A$7:$J$306,COLUMN('Round 1'!$H$7),FALSE()),1,NA())),0,1),IF(ISNA(IF(VLOOKUP($A197,'Round 2'!$A$7:$J$306,COLUMN('Round 1'!$H$7),FALSE()),1,NA())),0,1),IF(ISNA(IF(VLOOKUP($A197,'Round 3'!$A$7:$J$306,COLUMN('Round 1'!$H$7),FALSE()),1,NA())),0,1),IF(ISNA(IF(VLOOKUP($A197,'Final Round'!$A$14:$K$18,1,FALSE()),1,NA())),0,1)))</f>
        <v/>
      </c>
      <c r="G197" s="133"/>
      <c r="H197" s="134" t="str">
        <f aca="false">IF(ISBLANK($A197),"",IF(ISERROR(VLOOKUP($A197,'Round 1'!$A$7:$I$306,COLUMN('Round 1'!$G$7),FALSE())),0,VLOOKUP($A197,'Round 1'!$A$7:$I$306,COLUMN('Round 1'!$G$7),FALSE()))+IF(ISERROR(VLOOKUP($A197,'Round 2'!$A$7:$I$306,COLUMN('Round 2'!$G$7),FALSE())),0,VLOOKUP($A197,'Round 2'!$A$7:$I$306,COLUMN('Round 2'!$G$7),FALSE()))+IF(ISERROR(VLOOKUP($A197,'Round 3'!$A$7:$I$306,COLUMN('Round 3'!$G$7),FALSE())),0,VLOOKUP($A197,'Round 3'!$A$7:$I$306,COLUMN('Round 3'!$G$7),FALSE())))</f>
        <v/>
      </c>
      <c r="I197" s="134" t="str">
        <f aca="false">IF(ISBLANK($A197),"",IF(ISERROR(VLOOKUP($A197,'Round 1'!$A$7:$I$306,COLUMN('Round 1'!$F$7),FALSE())),0,VLOOKUP($A197,'Round 1'!$A$7:$I$306,COLUMN('Round 1'!$F$7),FALSE()))+IF(ISERROR(VLOOKUP($A197,'Round 2'!$A$7:$I$306,COLUMN('Round 2'!$F$7),FALSE())),0,VLOOKUP($A197,'Round 2'!$A$7:$I$306,COLUMN('Round 2'!$F$7),FALSE()))+IF(ISERROR(VLOOKUP($A197,'Round 3'!$A$7:$I$306,COLUMN('Round 3'!$F$7),FALSE())),0,VLOOKUP($A197,'Round 3'!$A$7:$I$306,COLUMN('Round 3'!$F$7),FALSE())))</f>
        <v/>
      </c>
      <c r="J197" s="135" t="str">
        <f aca="false">IF(ISBLANK($A197),"",IF(ISERROR(VLOOKUP($A197,'Round 1'!$A$7:$I$306,COLUMN('Round 1'!$H$7),FALSE())),0,VLOOKUP($A197,'Round 1'!$A$7:$I$306,COLUMN('Round 1'!$H$7),FALSE()))+IF(ISERROR(VLOOKUP($A197,'Round 2'!$A$7:$I$306,COLUMN('Round 2'!$H$7),FALSE())),0,VLOOKUP($A197,'Round 2'!$A$7:$I$306,COLUMN('Round 2'!$H$7),FALSE()))+IF(ISERROR(VLOOKUP($A197,'Round 3'!$A$7:$I$306,COLUMN('Round 3'!$H$7),FALSE())),0,VLOOKUP($A197,'Round 3'!$A$7:$I$306,COLUMN('Round 3'!$H$7),FALSE())))</f>
        <v/>
      </c>
      <c r="K197" s="134" t="str">
        <f aca="false">IF(ISBLANK(A197),"",RANK(P197,$P$7:$P$306))</f>
        <v/>
      </c>
      <c r="L197" s="136" t="str">
        <f aca="false">IF(ISBLANK($G197),IF($K197&gt;5,"",IF(AND(ISNA(MATCH(K197+1,$K$7:$K$306,0)),$K197&lt;$A$4),"TIE","")),"DQ")</f>
        <v/>
      </c>
      <c r="M197" s="137"/>
      <c r="N197" s="138" t="str">
        <f aca="false">IF(ISBLANK($G197),$R197,"DQ")</f>
        <v/>
      </c>
      <c r="O197" s="40" t="str">
        <f aca="false">IF(ISBLANK(A197),"",$H197*$O$6+$I197)</f>
        <v/>
      </c>
      <c r="P197" s="40" t="str">
        <f aca="false">IF(ISBLANK(A197),"",$O197*10*$P$6+$J197)</f>
        <v/>
      </c>
      <c r="Q197" s="40" t="n">
        <f aca="false">IF(ISBLANK($G197),IF(ISBLANK($A197),-10,$P197*$Q$6+IF($M197&gt;0,$Q$6-1-$M197,0)),-1)</f>
        <v>-10</v>
      </c>
      <c r="R197" s="40" t="str">
        <f aca="false">IF(ISBLANK($A197),"",RANK($Q197,$Q$7:$Q$306))</f>
        <v/>
      </c>
      <c r="S197" s="40" t="str">
        <f aca="false">IF(ISNA(MATCH($R197+1,$R$7:$R$306,0)),IF($R197=MAX($A$7:$A$306),$R197,-1),$R197)</f>
        <v/>
      </c>
      <c r="T197" s="40" t="n">
        <f aca="false">$A197</f>
        <v>0</v>
      </c>
      <c r="U197" s="138" t="str">
        <f aca="false">IF(N('Final Round'!$J$14)&gt;0,IF(ISBLANK($A197),"",IF($N197&gt;5,$N197,VLOOKUP($A197,'Final Round'!$A$14:$K$18,COLUMN('Final Round'!$J$1),FALSE()))),"")</f>
        <v/>
      </c>
      <c r="V197" s="40" t="str">
        <f aca="false">IF(ISNUMBER($U197),$U197,$R197)</f>
        <v/>
      </c>
      <c r="W197" s="40" t="str">
        <f aca="false">IF(ISBLANK($A197),"",($V$6-$V197)*$W$6+$W$6-$A197)</f>
        <v/>
      </c>
      <c r="X197" s="40" t="str">
        <f aca="false">IF(ISBLANK($A197),"",RANK($W197,$W$7:$W$306))</f>
        <v/>
      </c>
      <c r="Y197" s="40" t="n">
        <f aca="false">$A197</f>
        <v>0</v>
      </c>
      <c r="Z197" s="40" t="str">
        <f aca="false">IF($U197="",$N197,$U197)</f>
        <v/>
      </c>
      <c r="AA197" s="40" t="n">
        <f aca="false">IF($U197&lt;6,INDEX($AA$1:$AA$5,$Z197)*$Z$2,0)</f>
        <v>0</v>
      </c>
      <c r="AB197" s="139" t="str">
        <f aca="false">IF(ISBLANK($A197),"",5+4*(I197+IF(AA197=0,0,VLOOKUP($A197,'Final Round'!$A$14:$K$18,COLUMN('Final Round'!$G$1),FALSE())))+8*(H197+IF(AA197=0,0,IF(VLOOKUP($A197,'Final Round'!$A$14:$K$18,COLUMN('Final Round'!$J$1),FALSE())=1,1,0)))+$AA197)</f>
        <v/>
      </c>
    </row>
    <row r="198" customFormat="false" ht="12.75" hidden="false" customHeight="false" outlineLevel="0" collapsed="false">
      <c r="A198" s="140"/>
      <c r="B198" s="120"/>
      <c r="C198" s="120"/>
      <c r="D198" s="120"/>
      <c r="E198" s="121"/>
      <c r="F198" s="122" t="str">
        <f aca="false">IF(ISBLANK($A198),"",SUM(IF(ISNA(IF(VLOOKUP($A198,'Round 1'!$A$7:$J$306,COLUMN('Round 1'!$H$7),FALSE()),1,NA())),0,1),IF(ISNA(IF(VLOOKUP($A198,'Round 2'!$A$7:$J$306,COLUMN('Round 1'!$H$7),FALSE()),1,NA())),0,1),IF(ISNA(IF(VLOOKUP($A198,'Round 3'!$A$7:$J$306,COLUMN('Round 1'!$H$7),FALSE()),1,NA())),0,1),IF(ISNA(IF(VLOOKUP($A198,'Final Round'!$A$14:$K$18,1,FALSE()),1,NA())),0,1)))</f>
        <v/>
      </c>
      <c r="G198" s="123"/>
      <c r="H198" s="124" t="str">
        <f aca="false">IF(ISBLANK($A198),"",IF(ISERROR(VLOOKUP($A198,'Round 1'!$A$7:$I$306,COLUMN('Round 1'!$G$7),FALSE())),0,VLOOKUP($A198,'Round 1'!$A$7:$I$306,COLUMN('Round 1'!$G$7),FALSE()))+IF(ISERROR(VLOOKUP($A198,'Round 2'!$A$7:$I$306,COLUMN('Round 2'!$G$7),FALSE())),0,VLOOKUP($A198,'Round 2'!$A$7:$I$306,COLUMN('Round 2'!$G$7),FALSE()))+IF(ISERROR(VLOOKUP($A198,'Round 3'!$A$7:$I$306,COLUMN('Round 3'!$G$7),FALSE())),0,VLOOKUP($A198,'Round 3'!$A$7:$I$306,COLUMN('Round 3'!$G$7),FALSE())))</f>
        <v/>
      </c>
      <c r="I198" s="124" t="str">
        <f aca="false">IF(ISBLANK($A198),"",IF(ISERROR(VLOOKUP($A198,'Round 1'!$A$7:$I$306,COLUMN('Round 1'!$F$7),FALSE())),0,VLOOKUP($A198,'Round 1'!$A$7:$I$306,COLUMN('Round 1'!$F$7),FALSE()))+IF(ISERROR(VLOOKUP($A198,'Round 2'!$A$7:$I$306,COLUMN('Round 2'!$F$7),FALSE())),0,VLOOKUP($A198,'Round 2'!$A$7:$I$306,COLUMN('Round 2'!$F$7),FALSE()))+IF(ISERROR(VLOOKUP($A198,'Round 3'!$A$7:$I$306,COLUMN('Round 3'!$F$7),FALSE())),0,VLOOKUP($A198,'Round 3'!$A$7:$I$306,COLUMN('Round 3'!$F$7),FALSE())))</f>
        <v/>
      </c>
      <c r="J198" s="125" t="str">
        <f aca="false">IF(ISBLANK($A198),"",IF(ISERROR(VLOOKUP($A198,'Round 1'!$A$7:$I$306,COLUMN('Round 1'!$H$7),FALSE())),0,VLOOKUP($A198,'Round 1'!$A$7:$I$306,COLUMN('Round 1'!$H$7),FALSE()))+IF(ISERROR(VLOOKUP($A198,'Round 2'!$A$7:$I$306,COLUMN('Round 2'!$H$7),FALSE())),0,VLOOKUP($A198,'Round 2'!$A$7:$I$306,COLUMN('Round 2'!$H$7),FALSE()))+IF(ISERROR(VLOOKUP($A198,'Round 3'!$A$7:$I$306,COLUMN('Round 3'!$H$7),FALSE())),0,VLOOKUP($A198,'Round 3'!$A$7:$I$306,COLUMN('Round 3'!$H$7),FALSE())))</f>
        <v/>
      </c>
      <c r="K198" s="124" t="str">
        <f aca="false">IF(ISBLANK(A198),"",RANK(P198,$P$7:$P$306))</f>
        <v/>
      </c>
      <c r="L198" s="126" t="str">
        <f aca="false">IF(ISBLANK($G198),IF($K198&gt;5,"",IF(AND(ISNA(MATCH(K198+1,$K$7:$K$306,0)),$K198&lt;$A$4),"TIE","")),"DQ")</f>
        <v/>
      </c>
      <c r="M198" s="127"/>
      <c r="N198" s="128" t="str">
        <f aca="false">IF(ISBLANK($G198),$R198,"DQ")</f>
        <v/>
      </c>
      <c r="O198" s="40" t="str">
        <f aca="false">IF(ISBLANK(A198),"",$H198*$O$6+$I198)</f>
        <v/>
      </c>
      <c r="P198" s="40" t="str">
        <f aca="false">IF(ISBLANK(A198),"",$O198*10*$P$6+$J198)</f>
        <v/>
      </c>
      <c r="Q198" s="40" t="n">
        <f aca="false">IF(ISBLANK($G198),IF(ISBLANK($A198),-10,$P198*$Q$6+IF($M198&gt;0,$Q$6-1-$M198,0)),-1)</f>
        <v>-10</v>
      </c>
      <c r="R198" s="40" t="str">
        <f aca="false">IF(ISBLANK($A198),"",RANK($Q198,$Q$7:$Q$306))</f>
        <v/>
      </c>
      <c r="S198" s="40" t="str">
        <f aca="false">IF(ISNA(MATCH($R198+1,$R$7:$R$306,0)),IF($R198=MAX($A$7:$A$306),$R198,-1),$R198)</f>
        <v/>
      </c>
      <c r="T198" s="40" t="n">
        <f aca="false">$A198</f>
        <v>0</v>
      </c>
      <c r="U198" s="128" t="str">
        <f aca="false">IF(N('Final Round'!$J$14)&gt;0,IF(ISBLANK($A198),"",IF($N198&gt;5,$N198,VLOOKUP($A198,'Final Round'!$A$14:$K$18,COLUMN('Final Round'!$J$1),FALSE()))),"")</f>
        <v/>
      </c>
      <c r="V198" s="40" t="str">
        <f aca="false">IF(ISNUMBER($U198),$U198,$R198)</f>
        <v/>
      </c>
      <c r="W198" s="40" t="str">
        <f aca="false">IF(ISBLANK($A198),"",($V$6-$V198)*$W$6+$W$6-$A198)</f>
        <v/>
      </c>
      <c r="X198" s="40" t="str">
        <f aca="false">IF(ISBLANK($A198),"",RANK($W198,$W$7:$W$306))</f>
        <v/>
      </c>
      <c r="Y198" s="40" t="n">
        <f aca="false">$A198</f>
        <v>0</v>
      </c>
      <c r="Z198" s="40" t="str">
        <f aca="false">IF($U198="",$N198,$U198)</f>
        <v/>
      </c>
      <c r="AA198" s="40" t="n">
        <f aca="false">IF($U198&lt;6,INDEX($AA$1:$AA$5,$Z198)*$Z$2,0)</f>
        <v>0</v>
      </c>
      <c r="AB198" s="129" t="str">
        <f aca="false">IF(ISBLANK($A198),"",5+4*(I198+IF(AA198=0,0,VLOOKUP($A198,'Final Round'!$A$14:$K$18,COLUMN('Final Round'!$G$1),FALSE())))+8*(H198+IF(AA198=0,0,IF(VLOOKUP($A198,'Final Round'!$A$14:$K$18,COLUMN('Final Round'!$J$1),FALSE())=1,1,0)))+$AA198)</f>
        <v/>
      </c>
    </row>
    <row r="199" customFormat="false" ht="12.75" hidden="false" customHeight="false" outlineLevel="0" collapsed="false">
      <c r="A199" s="144"/>
      <c r="B199" s="130"/>
      <c r="C199" s="130"/>
      <c r="D199" s="130"/>
      <c r="E199" s="131"/>
      <c r="F199" s="132" t="str">
        <f aca="false">IF(ISBLANK($A199),"",SUM(IF(ISNA(IF(VLOOKUP($A199,'Round 1'!$A$7:$J$306,COLUMN('Round 1'!$H$7),FALSE()),1,NA())),0,1),IF(ISNA(IF(VLOOKUP($A199,'Round 2'!$A$7:$J$306,COLUMN('Round 1'!$H$7),FALSE()),1,NA())),0,1),IF(ISNA(IF(VLOOKUP($A199,'Round 3'!$A$7:$J$306,COLUMN('Round 1'!$H$7),FALSE()),1,NA())),0,1),IF(ISNA(IF(VLOOKUP($A199,'Final Round'!$A$14:$K$18,1,FALSE()),1,NA())),0,1)))</f>
        <v/>
      </c>
      <c r="G199" s="133"/>
      <c r="H199" s="134" t="str">
        <f aca="false">IF(ISBLANK($A199),"",IF(ISERROR(VLOOKUP($A199,'Round 1'!$A$7:$I$306,COLUMN('Round 1'!$G$7),FALSE())),0,VLOOKUP($A199,'Round 1'!$A$7:$I$306,COLUMN('Round 1'!$G$7),FALSE()))+IF(ISERROR(VLOOKUP($A199,'Round 2'!$A$7:$I$306,COLUMN('Round 2'!$G$7),FALSE())),0,VLOOKUP($A199,'Round 2'!$A$7:$I$306,COLUMN('Round 2'!$G$7),FALSE()))+IF(ISERROR(VLOOKUP($A199,'Round 3'!$A$7:$I$306,COLUMN('Round 3'!$G$7),FALSE())),0,VLOOKUP($A199,'Round 3'!$A$7:$I$306,COLUMN('Round 3'!$G$7),FALSE())))</f>
        <v/>
      </c>
      <c r="I199" s="134" t="str">
        <f aca="false">IF(ISBLANK($A199),"",IF(ISERROR(VLOOKUP($A199,'Round 1'!$A$7:$I$306,COLUMN('Round 1'!$F$7),FALSE())),0,VLOOKUP($A199,'Round 1'!$A$7:$I$306,COLUMN('Round 1'!$F$7),FALSE()))+IF(ISERROR(VLOOKUP($A199,'Round 2'!$A$7:$I$306,COLUMN('Round 2'!$F$7),FALSE())),0,VLOOKUP($A199,'Round 2'!$A$7:$I$306,COLUMN('Round 2'!$F$7),FALSE()))+IF(ISERROR(VLOOKUP($A199,'Round 3'!$A$7:$I$306,COLUMN('Round 3'!$F$7),FALSE())),0,VLOOKUP($A199,'Round 3'!$A$7:$I$306,COLUMN('Round 3'!$F$7),FALSE())))</f>
        <v/>
      </c>
      <c r="J199" s="135" t="str">
        <f aca="false">IF(ISBLANK($A199),"",IF(ISERROR(VLOOKUP($A199,'Round 1'!$A$7:$I$306,COLUMN('Round 1'!$H$7),FALSE())),0,VLOOKUP($A199,'Round 1'!$A$7:$I$306,COLUMN('Round 1'!$H$7),FALSE()))+IF(ISERROR(VLOOKUP($A199,'Round 2'!$A$7:$I$306,COLUMN('Round 2'!$H$7),FALSE())),0,VLOOKUP($A199,'Round 2'!$A$7:$I$306,COLUMN('Round 2'!$H$7),FALSE()))+IF(ISERROR(VLOOKUP($A199,'Round 3'!$A$7:$I$306,COLUMN('Round 3'!$H$7),FALSE())),0,VLOOKUP($A199,'Round 3'!$A$7:$I$306,COLUMN('Round 3'!$H$7),FALSE())))</f>
        <v/>
      </c>
      <c r="K199" s="134" t="str">
        <f aca="false">IF(ISBLANK(A199),"",RANK(P199,$P$7:$P$306))</f>
        <v/>
      </c>
      <c r="L199" s="136" t="str">
        <f aca="false">IF(ISBLANK($G199),IF($K199&gt;5,"",IF(AND(ISNA(MATCH(K199+1,$K$7:$K$306,0)),$K199&lt;$A$4),"TIE","")),"DQ")</f>
        <v/>
      </c>
      <c r="M199" s="137"/>
      <c r="N199" s="138" t="str">
        <f aca="false">IF(ISBLANK($G199),$R199,"DQ")</f>
        <v/>
      </c>
      <c r="O199" s="40" t="str">
        <f aca="false">IF(ISBLANK(A199),"",$H199*$O$6+$I199)</f>
        <v/>
      </c>
      <c r="P199" s="40" t="str">
        <f aca="false">IF(ISBLANK(A199),"",$O199*10*$P$6+$J199)</f>
        <v/>
      </c>
      <c r="Q199" s="40" t="n">
        <f aca="false">IF(ISBLANK($G199),IF(ISBLANK($A199),-10,$P199*$Q$6+IF($M199&gt;0,$Q$6-1-$M199,0)),-1)</f>
        <v>-10</v>
      </c>
      <c r="R199" s="40" t="str">
        <f aca="false">IF(ISBLANK($A199),"",RANK($Q199,$Q$7:$Q$306))</f>
        <v/>
      </c>
      <c r="S199" s="40" t="str">
        <f aca="false">IF(ISNA(MATCH($R199+1,$R$7:$R$306,0)),IF($R199=MAX($A$7:$A$306),$R199,-1),$R199)</f>
        <v/>
      </c>
      <c r="T199" s="40" t="n">
        <f aca="false">$A199</f>
        <v>0</v>
      </c>
      <c r="U199" s="138" t="str">
        <f aca="false">IF(N('Final Round'!$J$14)&gt;0,IF(ISBLANK($A199),"",IF($N199&gt;5,$N199,VLOOKUP($A199,'Final Round'!$A$14:$K$18,COLUMN('Final Round'!$J$1),FALSE()))),"")</f>
        <v/>
      </c>
      <c r="V199" s="40" t="str">
        <f aca="false">IF(ISNUMBER($U199),$U199,$R199)</f>
        <v/>
      </c>
      <c r="W199" s="40" t="str">
        <f aca="false">IF(ISBLANK($A199),"",($V$6-$V199)*$W$6+$W$6-$A199)</f>
        <v/>
      </c>
      <c r="X199" s="40" t="str">
        <f aca="false">IF(ISBLANK($A199),"",RANK($W199,$W$7:$W$306))</f>
        <v/>
      </c>
      <c r="Y199" s="40" t="n">
        <f aca="false">$A199</f>
        <v>0</v>
      </c>
      <c r="Z199" s="40" t="str">
        <f aca="false">IF($U199="",$N199,$U199)</f>
        <v/>
      </c>
      <c r="AA199" s="40" t="n">
        <f aca="false">IF($U199&lt;6,INDEX($AA$1:$AA$5,$Z199)*$Z$2,0)</f>
        <v>0</v>
      </c>
      <c r="AB199" s="139" t="str">
        <f aca="false">IF(ISBLANK($A199),"",5+4*(I199+IF(AA199=0,0,VLOOKUP($A199,'Final Round'!$A$14:$K$18,COLUMN('Final Round'!$G$1),FALSE())))+8*(H199+IF(AA199=0,0,IF(VLOOKUP($A199,'Final Round'!$A$14:$K$18,COLUMN('Final Round'!$J$1),FALSE())=1,1,0)))+$AA199)</f>
        <v/>
      </c>
    </row>
    <row r="200" customFormat="false" ht="12.75" hidden="false" customHeight="false" outlineLevel="0" collapsed="false">
      <c r="A200" s="140"/>
      <c r="B200" s="120"/>
      <c r="C200" s="120"/>
      <c r="D200" s="120"/>
      <c r="E200" s="121"/>
      <c r="F200" s="122" t="str">
        <f aca="false">IF(ISBLANK($A200),"",SUM(IF(ISNA(IF(VLOOKUP($A200,'Round 1'!$A$7:$J$306,COLUMN('Round 1'!$H$7),FALSE()),1,NA())),0,1),IF(ISNA(IF(VLOOKUP($A200,'Round 2'!$A$7:$J$306,COLUMN('Round 1'!$H$7),FALSE()),1,NA())),0,1),IF(ISNA(IF(VLOOKUP($A200,'Round 3'!$A$7:$J$306,COLUMN('Round 1'!$H$7),FALSE()),1,NA())),0,1),IF(ISNA(IF(VLOOKUP($A200,'Final Round'!$A$14:$K$18,1,FALSE()),1,NA())),0,1)))</f>
        <v/>
      </c>
      <c r="G200" s="123"/>
      <c r="H200" s="124" t="str">
        <f aca="false">IF(ISBLANK($A200),"",IF(ISERROR(VLOOKUP($A200,'Round 1'!$A$7:$I$306,COLUMN('Round 1'!$G$7),FALSE())),0,VLOOKUP($A200,'Round 1'!$A$7:$I$306,COLUMN('Round 1'!$G$7),FALSE()))+IF(ISERROR(VLOOKUP($A200,'Round 2'!$A$7:$I$306,COLUMN('Round 2'!$G$7),FALSE())),0,VLOOKUP($A200,'Round 2'!$A$7:$I$306,COLUMN('Round 2'!$G$7),FALSE()))+IF(ISERROR(VLOOKUP($A200,'Round 3'!$A$7:$I$306,COLUMN('Round 3'!$G$7),FALSE())),0,VLOOKUP($A200,'Round 3'!$A$7:$I$306,COLUMN('Round 3'!$G$7),FALSE())))</f>
        <v/>
      </c>
      <c r="I200" s="124" t="str">
        <f aca="false">IF(ISBLANK($A200),"",IF(ISERROR(VLOOKUP($A200,'Round 1'!$A$7:$I$306,COLUMN('Round 1'!$F$7),FALSE())),0,VLOOKUP($A200,'Round 1'!$A$7:$I$306,COLUMN('Round 1'!$F$7),FALSE()))+IF(ISERROR(VLOOKUP($A200,'Round 2'!$A$7:$I$306,COLUMN('Round 2'!$F$7),FALSE())),0,VLOOKUP($A200,'Round 2'!$A$7:$I$306,COLUMN('Round 2'!$F$7),FALSE()))+IF(ISERROR(VLOOKUP($A200,'Round 3'!$A$7:$I$306,COLUMN('Round 3'!$F$7),FALSE())),0,VLOOKUP($A200,'Round 3'!$A$7:$I$306,COLUMN('Round 3'!$F$7),FALSE())))</f>
        <v/>
      </c>
      <c r="J200" s="125" t="str">
        <f aca="false">IF(ISBLANK($A200),"",IF(ISERROR(VLOOKUP($A200,'Round 1'!$A$7:$I$306,COLUMN('Round 1'!$H$7),FALSE())),0,VLOOKUP($A200,'Round 1'!$A$7:$I$306,COLUMN('Round 1'!$H$7),FALSE()))+IF(ISERROR(VLOOKUP($A200,'Round 2'!$A$7:$I$306,COLUMN('Round 2'!$H$7),FALSE())),0,VLOOKUP($A200,'Round 2'!$A$7:$I$306,COLUMN('Round 2'!$H$7),FALSE()))+IF(ISERROR(VLOOKUP($A200,'Round 3'!$A$7:$I$306,COLUMN('Round 3'!$H$7),FALSE())),0,VLOOKUP($A200,'Round 3'!$A$7:$I$306,COLUMN('Round 3'!$H$7),FALSE())))</f>
        <v/>
      </c>
      <c r="K200" s="124" t="str">
        <f aca="false">IF(ISBLANK(A200),"",RANK(P200,$P$7:$P$306))</f>
        <v/>
      </c>
      <c r="L200" s="126" t="str">
        <f aca="false">IF(ISBLANK($G200),IF($K200&gt;5,"",IF(AND(ISNA(MATCH(K200+1,$K$7:$K$306,0)),$K200&lt;$A$4),"TIE","")),"DQ")</f>
        <v/>
      </c>
      <c r="M200" s="127"/>
      <c r="N200" s="128" t="str">
        <f aca="false">IF(ISBLANK($G200),$R200,"DQ")</f>
        <v/>
      </c>
      <c r="O200" s="40" t="str">
        <f aca="false">IF(ISBLANK(A200),"",$H200*$O$6+$I200)</f>
        <v/>
      </c>
      <c r="P200" s="40" t="str">
        <f aca="false">IF(ISBLANK(A200),"",$O200*10*$P$6+$J200)</f>
        <v/>
      </c>
      <c r="Q200" s="40" t="n">
        <f aca="false">IF(ISBLANK($G200),IF(ISBLANK($A200),-10,$P200*$Q$6+IF($M200&gt;0,$Q$6-1-$M200,0)),-1)</f>
        <v>-10</v>
      </c>
      <c r="R200" s="40" t="str">
        <f aca="false">IF(ISBLANK($A200),"",RANK($Q200,$Q$7:$Q$306))</f>
        <v/>
      </c>
      <c r="S200" s="40" t="str">
        <f aca="false">IF(ISNA(MATCH($R200+1,$R$7:$R$306,0)),IF($R200=MAX($A$7:$A$306),$R200,-1),$R200)</f>
        <v/>
      </c>
      <c r="T200" s="40" t="n">
        <f aca="false">$A200</f>
        <v>0</v>
      </c>
      <c r="U200" s="128" t="str">
        <f aca="false">IF(N('Final Round'!$J$14)&gt;0,IF(ISBLANK($A200),"",IF($N200&gt;5,$N200,VLOOKUP($A200,'Final Round'!$A$14:$K$18,COLUMN('Final Round'!$J$1),FALSE()))),"")</f>
        <v/>
      </c>
      <c r="V200" s="40" t="str">
        <f aca="false">IF(ISNUMBER($U200),$U200,$R200)</f>
        <v/>
      </c>
      <c r="W200" s="40" t="str">
        <f aca="false">IF(ISBLANK($A200),"",($V$6-$V200)*$W$6+$W$6-$A200)</f>
        <v/>
      </c>
      <c r="X200" s="40" t="str">
        <f aca="false">IF(ISBLANK($A200),"",RANK($W200,$W$7:$W$306))</f>
        <v/>
      </c>
      <c r="Y200" s="40" t="n">
        <f aca="false">$A200</f>
        <v>0</v>
      </c>
      <c r="Z200" s="40" t="str">
        <f aca="false">IF($U200="",$N200,$U200)</f>
        <v/>
      </c>
      <c r="AA200" s="40" t="n">
        <f aca="false">IF($U200&lt;6,INDEX($AA$1:$AA$5,$Z200)*$Z$2,0)</f>
        <v>0</v>
      </c>
      <c r="AB200" s="129" t="str">
        <f aca="false">IF(ISBLANK($A200),"",5+4*(I200+IF(AA200=0,0,VLOOKUP($A200,'Final Round'!$A$14:$K$18,COLUMN('Final Round'!$G$1),FALSE())))+8*(H200+IF(AA200=0,0,IF(VLOOKUP($A200,'Final Round'!$A$14:$K$18,COLUMN('Final Round'!$J$1),FALSE())=1,1,0)))+$AA200)</f>
        <v/>
      </c>
    </row>
    <row r="201" customFormat="false" ht="12.75" hidden="false" customHeight="false" outlineLevel="0" collapsed="false">
      <c r="A201" s="144"/>
      <c r="B201" s="130"/>
      <c r="C201" s="130"/>
      <c r="D201" s="130"/>
      <c r="E201" s="131"/>
      <c r="F201" s="132" t="str">
        <f aca="false">IF(ISBLANK($A201),"",SUM(IF(ISNA(IF(VLOOKUP($A201,'Round 1'!$A$7:$J$306,COLUMN('Round 1'!$H$7),FALSE()),1,NA())),0,1),IF(ISNA(IF(VLOOKUP($A201,'Round 2'!$A$7:$J$306,COLUMN('Round 1'!$H$7),FALSE()),1,NA())),0,1),IF(ISNA(IF(VLOOKUP($A201,'Round 3'!$A$7:$J$306,COLUMN('Round 1'!$H$7),FALSE()),1,NA())),0,1),IF(ISNA(IF(VLOOKUP($A201,'Final Round'!$A$14:$K$18,1,FALSE()),1,NA())),0,1)))</f>
        <v/>
      </c>
      <c r="G201" s="133"/>
      <c r="H201" s="134" t="str">
        <f aca="false">IF(ISBLANK($A201),"",IF(ISERROR(VLOOKUP($A201,'Round 1'!$A$7:$I$306,COLUMN('Round 1'!$G$7),FALSE())),0,VLOOKUP($A201,'Round 1'!$A$7:$I$306,COLUMN('Round 1'!$G$7),FALSE()))+IF(ISERROR(VLOOKUP($A201,'Round 2'!$A$7:$I$306,COLUMN('Round 2'!$G$7),FALSE())),0,VLOOKUP($A201,'Round 2'!$A$7:$I$306,COLUMN('Round 2'!$G$7),FALSE()))+IF(ISERROR(VLOOKUP($A201,'Round 3'!$A$7:$I$306,COLUMN('Round 3'!$G$7),FALSE())),0,VLOOKUP($A201,'Round 3'!$A$7:$I$306,COLUMN('Round 3'!$G$7),FALSE())))</f>
        <v/>
      </c>
      <c r="I201" s="134" t="str">
        <f aca="false">IF(ISBLANK($A201),"",IF(ISERROR(VLOOKUP($A201,'Round 1'!$A$7:$I$306,COLUMN('Round 1'!$F$7),FALSE())),0,VLOOKUP($A201,'Round 1'!$A$7:$I$306,COLUMN('Round 1'!$F$7),FALSE()))+IF(ISERROR(VLOOKUP($A201,'Round 2'!$A$7:$I$306,COLUMN('Round 2'!$F$7),FALSE())),0,VLOOKUP($A201,'Round 2'!$A$7:$I$306,COLUMN('Round 2'!$F$7),FALSE()))+IF(ISERROR(VLOOKUP($A201,'Round 3'!$A$7:$I$306,COLUMN('Round 3'!$F$7),FALSE())),0,VLOOKUP($A201,'Round 3'!$A$7:$I$306,COLUMN('Round 3'!$F$7),FALSE())))</f>
        <v/>
      </c>
      <c r="J201" s="135" t="str">
        <f aca="false">IF(ISBLANK($A201),"",IF(ISERROR(VLOOKUP($A201,'Round 1'!$A$7:$I$306,COLUMN('Round 1'!$H$7),FALSE())),0,VLOOKUP($A201,'Round 1'!$A$7:$I$306,COLUMN('Round 1'!$H$7),FALSE()))+IF(ISERROR(VLOOKUP($A201,'Round 2'!$A$7:$I$306,COLUMN('Round 2'!$H$7),FALSE())),0,VLOOKUP($A201,'Round 2'!$A$7:$I$306,COLUMN('Round 2'!$H$7),FALSE()))+IF(ISERROR(VLOOKUP($A201,'Round 3'!$A$7:$I$306,COLUMN('Round 3'!$H$7),FALSE())),0,VLOOKUP($A201,'Round 3'!$A$7:$I$306,COLUMN('Round 3'!$H$7),FALSE())))</f>
        <v/>
      </c>
      <c r="K201" s="134" t="str">
        <f aca="false">IF(ISBLANK(A201),"",RANK(P201,$P$7:$P$306))</f>
        <v/>
      </c>
      <c r="L201" s="136" t="str">
        <f aca="false">IF(ISBLANK($G201),IF($K201&gt;5,"",IF(AND(ISNA(MATCH(K201+1,$K$7:$K$306,0)),$K201&lt;$A$4),"TIE","")),"DQ")</f>
        <v/>
      </c>
      <c r="M201" s="137"/>
      <c r="N201" s="138" t="str">
        <f aca="false">IF(ISBLANK($G201),$R201,"DQ")</f>
        <v/>
      </c>
      <c r="O201" s="40" t="str">
        <f aca="false">IF(ISBLANK(A201),"",$H201*$O$6+$I201)</f>
        <v/>
      </c>
      <c r="P201" s="40" t="str">
        <f aca="false">IF(ISBLANK(A201),"",$O201*10*$P$6+$J201)</f>
        <v/>
      </c>
      <c r="Q201" s="40" t="n">
        <f aca="false">IF(ISBLANK($G201),IF(ISBLANK($A201),-10,$P201*$Q$6+IF($M201&gt;0,$Q$6-1-$M201,0)),-1)</f>
        <v>-10</v>
      </c>
      <c r="R201" s="40" t="str">
        <f aca="false">IF(ISBLANK($A201),"",RANK($Q201,$Q$7:$Q$306))</f>
        <v/>
      </c>
      <c r="S201" s="40" t="str">
        <f aca="false">IF(ISNA(MATCH($R201+1,$R$7:$R$306,0)),IF($R201=MAX($A$7:$A$306),$R201,-1),$R201)</f>
        <v/>
      </c>
      <c r="T201" s="40" t="n">
        <f aca="false">$A201</f>
        <v>0</v>
      </c>
      <c r="U201" s="138" t="str">
        <f aca="false">IF(N('Final Round'!$J$14)&gt;0,IF(ISBLANK($A201),"",IF($N201&gt;5,$N201,VLOOKUP($A201,'Final Round'!$A$14:$K$18,COLUMN('Final Round'!$J$1),FALSE()))),"")</f>
        <v/>
      </c>
      <c r="V201" s="40" t="str">
        <f aca="false">IF(ISNUMBER($U201),$U201,$R201)</f>
        <v/>
      </c>
      <c r="W201" s="40" t="str">
        <f aca="false">IF(ISBLANK($A201),"",($V$6-$V201)*$W$6+$W$6-$A201)</f>
        <v/>
      </c>
      <c r="X201" s="40" t="str">
        <f aca="false">IF(ISBLANK($A201),"",RANK($W201,$W$7:$W$306))</f>
        <v/>
      </c>
      <c r="Y201" s="40" t="n">
        <f aca="false">$A201</f>
        <v>0</v>
      </c>
      <c r="Z201" s="40" t="str">
        <f aca="false">IF($U201="",$N201,$U201)</f>
        <v/>
      </c>
      <c r="AA201" s="40" t="n">
        <f aca="false">IF($U201&lt;6,INDEX($AA$1:$AA$5,$Z201)*$Z$2,0)</f>
        <v>0</v>
      </c>
      <c r="AB201" s="139" t="str">
        <f aca="false">IF(ISBLANK($A201),"",5+4*(I201+IF(AA201=0,0,VLOOKUP($A201,'Final Round'!$A$14:$K$18,COLUMN('Final Round'!$G$1),FALSE())))+8*(H201+IF(AA201=0,0,IF(VLOOKUP($A201,'Final Round'!$A$14:$K$18,COLUMN('Final Round'!$J$1),FALSE())=1,1,0)))+$AA201)</f>
        <v/>
      </c>
    </row>
    <row r="202" customFormat="false" ht="12.75" hidden="false" customHeight="false" outlineLevel="0" collapsed="false">
      <c r="A202" s="140"/>
      <c r="B202" s="120"/>
      <c r="C202" s="120"/>
      <c r="D202" s="120"/>
      <c r="E202" s="121"/>
      <c r="F202" s="122" t="str">
        <f aca="false">IF(ISBLANK($A202),"",SUM(IF(ISNA(IF(VLOOKUP($A202,'Round 1'!$A$7:$J$306,COLUMN('Round 1'!$H$7),FALSE()),1,NA())),0,1),IF(ISNA(IF(VLOOKUP($A202,'Round 2'!$A$7:$J$306,COLUMN('Round 1'!$H$7),FALSE()),1,NA())),0,1),IF(ISNA(IF(VLOOKUP($A202,'Round 3'!$A$7:$J$306,COLUMN('Round 1'!$H$7),FALSE()),1,NA())),0,1),IF(ISNA(IF(VLOOKUP($A202,'Final Round'!$A$14:$K$18,1,FALSE()),1,NA())),0,1)))</f>
        <v/>
      </c>
      <c r="G202" s="123"/>
      <c r="H202" s="124" t="str">
        <f aca="false">IF(ISBLANK($A202),"",IF(ISERROR(VLOOKUP($A202,'Round 1'!$A$7:$I$306,COLUMN('Round 1'!$G$7),FALSE())),0,VLOOKUP($A202,'Round 1'!$A$7:$I$306,COLUMN('Round 1'!$G$7),FALSE()))+IF(ISERROR(VLOOKUP($A202,'Round 2'!$A$7:$I$306,COLUMN('Round 2'!$G$7),FALSE())),0,VLOOKUP($A202,'Round 2'!$A$7:$I$306,COLUMN('Round 2'!$G$7),FALSE()))+IF(ISERROR(VLOOKUP($A202,'Round 3'!$A$7:$I$306,COLUMN('Round 3'!$G$7),FALSE())),0,VLOOKUP($A202,'Round 3'!$A$7:$I$306,COLUMN('Round 3'!$G$7),FALSE())))</f>
        <v/>
      </c>
      <c r="I202" s="124" t="str">
        <f aca="false">IF(ISBLANK($A202),"",IF(ISERROR(VLOOKUP($A202,'Round 1'!$A$7:$I$306,COLUMN('Round 1'!$F$7),FALSE())),0,VLOOKUP($A202,'Round 1'!$A$7:$I$306,COLUMN('Round 1'!$F$7),FALSE()))+IF(ISERROR(VLOOKUP($A202,'Round 2'!$A$7:$I$306,COLUMN('Round 2'!$F$7),FALSE())),0,VLOOKUP($A202,'Round 2'!$A$7:$I$306,COLUMN('Round 2'!$F$7),FALSE()))+IF(ISERROR(VLOOKUP($A202,'Round 3'!$A$7:$I$306,COLUMN('Round 3'!$F$7),FALSE())),0,VLOOKUP($A202,'Round 3'!$A$7:$I$306,COLUMN('Round 3'!$F$7),FALSE())))</f>
        <v/>
      </c>
      <c r="J202" s="125" t="str">
        <f aca="false">IF(ISBLANK($A202),"",IF(ISERROR(VLOOKUP($A202,'Round 1'!$A$7:$I$306,COLUMN('Round 1'!$H$7),FALSE())),0,VLOOKUP($A202,'Round 1'!$A$7:$I$306,COLUMN('Round 1'!$H$7),FALSE()))+IF(ISERROR(VLOOKUP($A202,'Round 2'!$A$7:$I$306,COLUMN('Round 2'!$H$7),FALSE())),0,VLOOKUP($A202,'Round 2'!$A$7:$I$306,COLUMN('Round 2'!$H$7),FALSE()))+IF(ISERROR(VLOOKUP($A202,'Round 3'!$A$7:$I$306,COLUMN('Round 3'!$H$7),FALSE())),0,VLOOKUP($A202,'Round 3'!$A$7:$I$306,COLUMN('Round 3'!$H$7),FALSE())))</f>
        <v/>
      </c>
      <c r="K202" s="124" t="str">
        <f aca="false">IF(ISBLANK(A202),"",RANK(P202,$P$7:$P$306))</f>
        <v/>
      </c>
      <c r="L202" s="126" t="str">
        <f aca="false">IF(ISBLANK($G202),IF($K202&gt;5,"",IF(AND(ISNA(MATCH(K202+1,$K$7:$K$306,0)),$K202&lt;$A$4),"TIE","")),"DQ")</f>
        <v/>
      </c>
      <c r="M202" s="127"/>
      <c r="N202" s="128" t="str">
        <f aca="false">IF(ISBLANK($G202),$R202,"DQ")</f>
        <v/>
      </c>
      <c r="O202" s="40" t="str">
        <f aca="false">IF(ISBLANK(A202),"",$H202*$O$6+$I202)</f>
        <v/>
      </c>
      <c r="P202" s="40" t="str">
        <f aca="false">IF(ISBLANK(A202),"",$O202*10*$P$6+$J202)</f>
        <v/>
      </c>
      <c r="Q202" s="40" t="n">
        <f aca="false">IF(ISBLANK($G202),IF(ISBLANK($A202),-10,$P202*$Q$6+IF($M202&gt;0,$Q$6-1-$M202,0)),-1)</f>
        <v>-10</v>
      </c>
      <c r="R202" s="40" t="str">
        <f aca="false">IF(ISBLANK($A202),"",RANK($Q202,$Q$7:$Q$306))</f>
        <v/>
      </c>
      <c r="S202" s="40" t="str">
        <f aca="false">IF(ISNA(MATCH($R202+1,$R$7:$R$306,0)),IF($R202=MAX($A$7:$A$306),$R202,-1),$R202)</f>
        <v/>
      </c>
      <c r="T202" s="40" t="n">
        <f aca="false">$A202</f>
        <v>0</v>
      </c>
      <c r="U202" s="128" t="str">
        <f aca="false">IF(N('Final Round'!$J$14)&gt;0,IF(ISBLANK($A202),"",IF($N202&gt;5,$N202,VLOOKUP($A202,'Final Round'!$A$14:$K$18,COLUMN('Final Round'!$J$1),FALSE()))),"")</f>
        <v/>
      </c>
      <c r="V202" s="40" t="str">
        <f aca="false">IF(ISNUMBER($U202),$U202,$R202)</f>
        <v/>
      </c>
      <c r="W202" s="40" t="str">
        <f aca="false">IF(ISBLANK($A202),"",($V$6-$V202)*$W$6+$W$6-$A202)</f>
        <v/>
      </c>
      <c r="X202" s="40" t="str">
        <f aca="false">IF(ISBLANK($A202),"",RANK($W202,$W$7:$W$306))</f>
        <v/>
      </c>
      <c r="Y202" s="40" t="n">
        <f aca="false">$A202</f>
        <v>0</v>
      </c>
      <c r="Z202" s="40" t="str">
        <f aca="false">IF($U202="",$N202,$U202)</f>
        <v/>
      </c>
      <c r="AA202" s="40" t="n">
        <f aca="false">IF($U202&lt;6,INDEX($AA$1:$AA$5,$Z202)*$Z$2,0)</f>
        <v>0</v>
      </c>
      <c r="AB202" s="129" t="str">
        <f aca="false">IF(ISBLANK($A202),"",5+4*(I202+IF(AA202=0,0,VLOOKUP($A202,'Final Round'!$A$14:$K$18,COLUMN('Final Round'!$G$1),FALSE())))+8*(H202+IF(AA202=0,0,IF(VLOOKUP($A202,'Final Round'!$A$14:$K$18,COLUMN('Final Round'!$J$1),FALSE())=1,1,0)))+$AA202)</f>
        <v/>
      </c>
    </row>
    <row r="203" customFormat="false" ht="12.75" hidden="false" customHeight="false" outlineLevel="0" collapsed="false">
      <c r="A203" s="144"/>
      <c r="B203" s="130"/>
      <c r="C203" s="130"/>
      <c r="D203" s="130"/>
      <c r="E203" s="131"/>
      <c r="F203" s="132" t="str">
        <f aca="false">IF(ISBLANK($A203),"",SUM(IF(ISNA(IF(VLOOKUP($A203,'Round 1'!$A$7:$J$306,COLUMN('Round 1'!$H$7),FALSE()),1,NA())),0,1),IF(ISNA(IF(VLOOKUP($A203,'Round 2'!$A$7:$J$306,COLUMN('Round 1'!$H$7),FALSE()),1,NA())),0,1),IF(ISNA(IF(VLOOKUP($A203,'Round 3'!$A$7:$J$306,COLUMN('Round 1'!$H$7),FALSE()),1,NA())),0,1),IF(ISNA(IF(VLOOKUP($A203,'Final Round'!$A$14:$K$18,1,FALSE()),1,NA())),0,1)))</f>
        <v/>
      </c>
      <c r="G203" s="133"/>
      <c r="H203" s="134" t="str">
        <f aca="false">IF(ISBLANK($A203),"",IF(ISERROR(VLOOKUP($A203,'Round 1'!$A$7:$I$306,COLUMN('Round 1'!$G$7),FALSE())),0,VLOOKUP($A203,'Round 1'!$A$7:$I$306,COLUMN('Round 1'!$G$7),FALSE()))+IF(ISERROR(VLOOKUP($A203,'Round 2'!$A$7:$I$306,COLUMN('Round 2'!$G$7),FALSE())),0,VLOOKUP($A203,'Round 2'!$A$7:$I$306,COLUMN('Round 2'!$G$7),FALSE()))+IF(ISERROR(VLOOKUP($A203,'Round 3'!$A$7:$I$306,COLUMN('Round 3'!$G$7),FALSE())),0,VLOOKUP($A203,'Round 3'!$A$7:$I$306,COLUMN('Round 3'!$G$7),FALSE())))</f>
        <v/>
      </c>
      <c r="I203" s="134" t="str">
        <f aca="false">IF(ISBLANK($A203),"",IF(ISERROR(VLOOKUP($A203,'Round 1'!$A$7:$I$306,COLUMN('Round 1'!$F$7),FALSE())),0,VLOOKUP($A203,'Round 1'!$A$7:$I$306,COLUMN('Round 1'!$F$7),FALSE()))+IF(ISERROR(VLOOKUP($A203,'Round 2'!$A$7:$I$306,COLUMN('Round 2'!$F$7),FALSE())),0,VLOOKUP($A203,'Round 2'!$A$7:$I$306,COLUMN('Round 2'!$F$7),FALSE()))+IF(ISERROR(VLOOKUP($A203,'Round 3'!$A$7:$I$306,COLUMN('Round 3'!$F$7),FALSE())),0,VLOOKUP($A203,'Round 3'!$A$7:$I$306,COLUMN('Round 3'!$F$7),FALSE())))</f>
        <v/>
      </c>
      <c r="J203" s="135" t="str">
        <f aca="false">IF(ISBLANK($A203),"",IF(ISERROR(VLOOKUP($A203,'Round 1'!$A$7:$I$306,COLUMN('Round 1'!$H$7),FALSE())),0,VLOOKUP($A203,'Round 1'!$A$7:$I$306,COLUMN('Round 1'!$H$7),FALSE()))+IF(ISERROR(VLOOKUP($A203,'Round 2'!$A$7:$I$306,COLUMN('Round 2'!$H$7),FALSE())),0,VLOOKUP($A203,'Round 2'!$A$7:$I$306,COLUMN('Round 2'!$H$7),FALSE()))+IF(ISERROR(VLOOKUP($A203,'Round 3'!$A$7:$I$306,COLUMN('Round 3'!$H$7),FALSE())),0,VLOOKUP($A203,'Round 3'!$A$7:$I$306,COLUMN('Round 3'!$H$7),FALSE())))</f>
        <v/>
      </c>
      <c r="K203" s="134" t="str">
        <f aca="false">IF(ISBLANK(A203),"",RANK(P203,$P$7:$P$306))</f>
        <v/>
      </c>
      <c r="L203" s="136" t="str">
        <f aca="false">IF(ISBLANK($G203),IF($K203&gt;5,"",IF(AND(ISNA(MATCH(K203+1,$K$7:$K$306,0)),$K203&lt;$A$4),"TIE","")),"DQ")</f>
        <v/>
      </c>
      <c r="M203" s="137"/>
      <c r="N203" s="138" t="str">
        <f aca="false">IF(ISBLANK($G203),$R203,"DQ")</f>
        <v/>
      </c>
      <c r="O203" s="40" t="str">
        <f aca="false">IF(ISBLANK(A203),"",$H203*$O$6+$I203)</f>
        <v/>
      </c>
      <c r="P203" s="40" t="str">
        <f aca="false">IF(ISBLANK(A203),"",$O203*10*$P$6+$J203)</f>
        <v/>
      </c>
      <c r="Q203" s="40" t="n">
        <f aca="false">IF(ISBLANK($G203),IF(ISBLANK($A203),-10,$P203*$Q$6+IF($M203&gt;0,$Q$6-1-$M203,0)),-1)</f>
        <v>-10</v>
      </c>
      <c r="R203" s="40" t="str">
        <f aca="false">IF(ISBLANK($A203),"",RANK($Q203,$Q$7:$Q$306))</f>
        <v/>
      </c>
      <c r="S203" s="40" t="str">
        <f aca="false">IF(ISNA(MATCH($R203+1,$R$7:$R$306,0)),IF($R203=MAX($A$7:$A$306),$R203,-1),$R203)</f>
        <v/>
      </c>
      <c r="T203" s="40" t="n">
        <f aca="false">$A203</f>
        <v>0</v>
      </c>
      <c r="U203" s="138" t="str">
        <f aca="false">IF(N('Final Round'!$J$14)&gt;0,IF(ISBLANK($A203),"",IF($N203&gt;5,$N203,VLOOKUP($A203,'Final Round'!$A$14:$K$18,COLUMN('Final Round'!$J$1),FALSE()))),"")</f>
        <v/>
      </c>
      <c r="V203" s="40" t="str">
        <f aca="false">IF(ISNUMBER($U203),$U203,$R203)</f>
        <v/>
      </c>
      <c r="W203" s="40" t="str">
        <f aca="false">IF(ISBLANK($A203),"",($V$6-$V203)*$W$6+$W$6-$A203)</f>
        <v/>
      </c>
      <c r="X203" s="40" t="str">
        <f aca="false">IF(ISBLANK($A203),"",RANK($W203,$W$7:$W$306))</f>
        <v/>
      </c>
      <c r="Y203" s="40" t="n">
        <f aca="false">$A203</f>
        <v>0</v>
      </c>
      <c r="Z203" s="40" t="str">
        <f aca="false">IF($U203="",$N203,$U203)</f>
        <v/>
      </c>
      <c r="AA203" s="40" t="n">
        <f aca="false">IF($U203&lt;6,INDEX($AA$1:$AA$5,$Z203)*$Z$2,0)</f>
        <v>0</v>
      </c>
      <c r="AB203" s="139" t="str">
        <f aca="false">IF(ISBLANK($A203),"",5+4*(I203+IF(AA203=0,0,VLOOKUP($A203,'Final Round'!$A$14:$K$18,COLUMN('Final Round'!$G$1),FALSE())))+8*(H203+IF(AA203=0,0,IF(VLOOKUP($A203,'Final Round'!$A$14:$K$18,COLUMN('Final Round'!$J$1),FALSE())=1,1,0)))+$AA203)</f>
        <v/>
      </c>
    </row>
    <row r="204" customFormat="false" ht="12.75" hidden="false" customHeight="false" outlineLevel="0" collapsed="false">
      <c r="A204" s="140"/>
      <c r="B204" s="120"/>
      <c r="C204" s="120"/>
      <c r="D204" s="120"/>
      <c r="E204" s="121"/>
      <c r="F204" s="122" t="str">
        <f aca="false">IF(ISBLANK($A204),"",SUM(IF(ISNA(IF(VLOOKUP($A204,'Round 1'!$A$7:$J$306,COLUMN('Round 1'!$H$7),FALSE()),1,NA())),0,1),IF(ISNA(IF(VLOOKUP($A204,'Round 2'!$A$7:$J$306,COLUMN('Round 1'!$H$7),FALSE()),1,NA())),0,1),IF(ISNA(IF(VLOOKUP($A204,'Round 3'!$A$7:$J$306,COLUMN('Round 1'!$H$7),FALSE()),1,NA())),0,1),IF(ISNA(IF(VLOOKUP($A204,'Final Round'!$A$14:$K$18,1,FALSE()),1,NA())),0,1)))</f>
        <v/>
      </c>
      <c r="G204" s="123"/>
      <c r="H204" s="124" t="str">
        <f aca="false">IF(ISBLANK($A204),"",IF(ISERROR(VLOOKUP($A204,'Round 1'!$A$7:$I$306,COLUMN('Round 1'!$G$7),FALSE())),0,VLOOKUP($A204,'Round 1'!$A$7:$I$306,COLUMN('Round 1'!$G$7),FALSE()))+IF(ISERROR(VLOOKUP($A204,'Round 2'!$A$7:$I$306,COLUMN('Round 2'!$G$7),FALSE())),0,VLOOKUP($A204,'Round 2'!$A$7:$I$306,COLUMN('Round 2'!$G$7),FALSE()))+IF(ISERROR(VLOOKUP($A204,'Round 3'!$A$7:$I$306,COLUMN('Round 3'!$G$7),FALSE())),0,VLOOKUP($A204,'Round 3'!$A$7:$I$306,COLUMN('Round 3'!$G$7),FALSE())))</f>
        <v/>
      </c>
      <c r="I204" s="124" t="str">
        <f aca="false">IF(ISBLANK($A204),"",IF(ISERROR(VLOOKUP($A204,'Round 1'!$A$7:$I$306,COLUMN('Round 1'!$F$7),FALSE())),0,VLOOKUP($A204,'Round 1'!$A$7:$I$306,COLUMN('Round 1'!$F$7),FALSE()))+IF(ISERROR(VLOOKUP($A204,'Round 2'!$A$7:$I$306,COLUMN('Round 2'!$F$7),FALSE())),0,VLOOKUP($A204,'Round 2'!$A$7:$I$306,COLUMN('Round 2'!$F$7),FALSE()))+IF(ISERROR(VLOOKUP($A204,'Round 3'!$A$7:$I$306,COLUMN('Round 3'!$F$7),FALSE())),0,VLOOKUP($A204,'Round 3'!$A$7:$I$306,COLUMN('Round 3'!$F$7),FALSE())))</f>
        <v/>
      </c>
      <c r="J204" s="125" t="str">
        <f aca="false">IF(ISBLANK($A204),"",IF(ISERROR(VLOOKUP($A204,'Round 1'!$A$7:$I$306,COLUMN('Round 1'!$H$7),FALSE())),0,VLOOKUP($A204,'Round 1'!$A$7:$I$306,COLUMN('Round 1'!$H$7),FALSE()))+IF(ISERROR(VLOOKUP($A204,'Round 2'!$A$7:$I$306,COLUMN('Round 2'!$H$7),FALSE())),0,VLOOKUP($A204,'Round 2'!$A$7:$I$306,COLUMN('Round 2'!$H$7),FALSE()))+IF(ISERROR(VLOOKUP($A204,'Round 3'!$A$7:$I$306,COLUMN('Round 3'!$H$7),FALSE())),0,VLOOKUP($A204,'Round 3'!$A$7:$I$306,COLUMN('Round 3'!$H$7),FALSE())))</f>
        <v/>
      </c>
      <c r="K204" s="124" t="str">
        <f aca="false">IF(ISBLANK(A204),"",RANK(P204,$P$7:$P$306))</f>
        <v/>
      </c>
      <c r="L204" s="126" t="str">
        <f aca="false">IF(ISBLANK($G204),IF($K204&gt;5,"",IF(AND(ISNA(MATCH(K204+1,$K$7:$K$306,0)),$K204&lt;$A$4),"TIE","")),"DQ")</f>
        <v/>
      </c>
      <c r="M204" s="127"/>
      <c r="N204" s="128" t="str">
        <f aca="false">IF(ISBLANK($G204),$R204,"DQ")</f>
        <v/>
      </c>
      <c r="O204" s="40" t="str">
        <f aca="false">IF(ISBLANK(A204),"",$H204*$O$6+$I204)</f>
        <v/>
      </c>
      <c r="P204" s="40" t="str">
        <f aca="false">IF(ISBLANK(A204),"",$O204*10*$P$6+$J204)</f>
        <v/>
      </c>
      <c r="Q204" s="40" t="n">
        <f aca="false">IF(ISBLANK($G204),IF(ISBLANK($A204),-10,$P204*$Q$6+IF($M204&gt;0,$Q$6-1-$M204,0)),-1)</f>
        <v>-10</v>
      </c>
      <c r="R204" s="40" t="str">
        <f aca="false">IF(ISBLANK($A204),"",RANK($Q204,$Q$7:$Q$306))</f>
        <v/>
      </c>
      <c r="S204" s="40" t="str">
        <f aca="false">IF(ISNA(MATCH($R204+1,$R$7:$R$306,0)),IF($R204=MAX($A$7:$A$306),$R204,-1),$R204)</f>
        <v/>
      </c>
      <c r="T204" s="40" t="n">
        <f aca="false">$A204</f>
        <v>0</v>
      </c>
      <c r="U204" s="128" t="str">
        <f aca="false">IF(N('Final Round'!$J$14)&gt;0,IF(ISBLANK($A204),"",IF($N204&gt;5,$N204,VLOOKUP($A204,'Final Round'!$A$14:$K$18,COLUMN('Final Round'!$J$1),FALSE()))),"")</f>
        <v/>
      </c>
      <c r="V204" s="40" t="str">
        <f aca="false">IF(ISNUMBER($U204),$U204,$R204)</f>
        <v/>
      </c>
      <c r="W204" s="40" t="str">
        <f aca="false">IF(ISBLANK($A204),"",($V$6-$V204)*$W$6+$W$6-$A204)</f>
        <v/>
      </c>
      <c r="X204" s="40" t="str">
        <f aca="false">IF(ISBLANK($A204),"",RANK($W204,$W$7:$W$306))</f>
        <v/>
      </c>
      <c r="Y204" s="40" t="n">
        <f aca="false">$A204</f>
        <v>0</v>
      </c>
      <c r="Z204" s="40" t="str">
        <f aca="false">IF($U204="",$N204,$U204)</f>
        <v/>
      </c>
      <c r="AA204" s="40" t="n">
        <f aca="false">IF($U204&lt;6,INDEX($AA$1:$AA$5,$Z204)*$Z$2,0)</f>
        <v>0</v>
      </c>
      <c r="AB204" s="129" t="str">
        <f aca="false">IF(ISBLANK($A204),"",5+4*(I204+IF(AA204=0,0,VLOOKUP($A204,'Final Round'!$A$14:$K$18,COLUMN('Final Round'!$G$1),FALSE())))+8*(H204+IF(AA204=0,0,IF(VLOOKUP($A204,'Final Round'!$A$14:$K$18,COLUMN('Final Round'!$J$1),FALSE())=1,1,0)))+$AA204)</f>
        <v/>
      </c>
    </row>
    <row r="205" customFormat="false" ht="12.75" hidden="false" customHeight="false" outlineLevel="0" collapsed="false">
      <c r="A205" s="144"/>
      <c r="B205" s="130"/>
      <c r="C205" s="130"/>
      <c r="D205" s="130"/>
      <c r="E205" s="131"/>
      <c r="F205" s="132" t="str">
        <f aca="false">IF(ISBLANK($A205),"",SUM(IF(ISNA(IF(VLOOKUP($A205,'Round 1'!$A$7:$J$306,COLUMN('Round 1'!$H$7),FALSE()),1,NA())),0,1),IF(ISNA(IF(VLOOKUP($A205,'Round 2'!$A$7:$J$306,COLUMN('Round 1'!$H$7),FALSE()),1,NA())),0,1),IF(ISNA(IF(VLOOKUP($A205,'Round 3'!$A$7:$J$306,COLUMN('Round 1'!$H$7),FALSE()),1,NA())),0,1),IF(ISNA(IF(VLOOKUP($A205,'Final Round'!$A$14:$K$18,1,FALSE()),1,NA())),0,1)))</f>
        <v/>
      </c>
      <c r="G205" s="133"/>
      <c r="H205" s="134" t="str">
        <f aca="false">IF(ISBLANK($A205),"",IF(ISERROR(VLOOKUP($A205,'Round 1'!$A$7:$I$306,COLUMN('Round 1'!$G$7),FALSE())),0,VLOOKUP($A205,'Round 1'!$A$7:$I$306,COLUMN('Round 1'!$G$7),FALSE()))+IF(ISERROR(VLOOKUP($A205,'Round 2'!$A$7:$I$306,COLUMN('Round 2'!$G$7),FALSE())),0,VLOOKUP($A205,'Round 2'!$A$7:$I$306,COLUMN('Round 2'!$G$7),FALSE()))+IF(ISERROR(VLOOKUP($A205,'Round 3'!$A$7:$I$306,COLUMN('Round 3'!$G$7),FALSE())),0,VLOOKUP($A205,'Round 3'!$A$7:$I$306,COLUMN('Round 3'!$G$7),FALSE())))</f>
        <v/>
      </c>
      <c r="I205" s="134" t="str">
        <f aca="false">IF(ISBLANK($A205),"",IF(ISERROR(VLOOKUP($A205,'Round 1'!$A$7:$I$306,COLUMN('Round 1'!$F$7),FALSE())),0,VLOOKUP($A205,'Round 1'!$A$7:$I$306,COLUMN('Round 1'!$F$7),FALSE()))+IF(ISERROR(VLOOKUP($A205,'Round 2'!$A$7:$I$306,COLUMN('Round 2'!$F$7),FALSE())),0,VLOOKUP($A205,'Round 2'!$A$7:$I$306,COLUMN('Round 2'!$F$7),FALSE()))+IF(ISERROR(VLOOKUP($A205,'Round 3'!$A$7:$I$306,COLUMN('Round 3'!$F$7),FALSE())),0,VLOOKUP($A205,'Round 3'!$A$7:$I$306,COLUMN('Round 3'!$F$7),FALSE())))</f>
        <v/>
      </c>
      <c r="J205" s="135" t="str">
        <f aca="false">IF(ISBLANK($A205),"",IF(ISERROR(VLOOKUP($A205,'Round 1'!$A$7:$I$306,COLUMN('Round 1'!$H$7),FALSE())),0,VLOOKUP($A205,'Round 1'!$A$7:$I$306,COLUMN('Round 1'!$H$7),FALSE()))+IF(ISERROR(VLOOKUP($A205,'Round 2'!$A$7:$I$306,COLUMN('Round 2'!$H$7),FALSE())),0,VLOOKUP($A205,'Round 2'!$A$7:$I$306,COLUMN('Round 2'!$H$7),FALSE()))+IF(ISERROR(VLOOKUP($A205,'Round 3'!$A$7:$I$306,COLUMN('Round 3'!$H$7),FALSE())),0,VLOOKUP($A205,'Round 3'!$A$7:$I$306,COLUMN('Round 3'!$H$7),FALSE())))</f>
        <v/>
      </c>
      <c r="K205" s="134" t="str">
        <f aca="false">IF(ISBLANK(A205),"",RANK(P205,$P$7:$P$306))</f>
        <v/>
      </c>
      <c r="L205" s="136" t="str">
        <f aca="false">IF(ISBLANK($G205),IF($K205&gt;5,"",IF(AND(ISNA(MATCH(K205+1,$K$7:$K$306,0)),$K205&lt;$A$4),"TIE","")),"DQ")</f>
        <v/>
      </c>
      <c r="M205" s="137"/>
      <c r="N205" s="138" t="str">
        <f aca="false">IF(ISBLANK($G205),$R205,"DQ")</f>
        <v/>
      </c>
      <c r="O205" s="40" t="str">
        <f aca="false">IF(ISBLANK(A205),"",$H205*$O$6+$I205)</f>
        <v/>
      </c>
      <c r="P205" s="40" t="str">
        <f aca="false">IF(ISBLANK(A205),"",$O205*10*$P$6+$J205)</f>
        <v/>
      </c>
      <c r="Q205" s="40" t="n">
        <f aca="false">IF(ISBLANK($G205),IF(ISBLANK($A205),-10,$P205*$Q$6+IF($M205&gt;0,$Q$6-1-$M205,0)),-1)</f>
        <v>-10</v>
      </c>
      <c r="R205" s="40" t="str">
        <f aca="false">IF(ISBLANK($A205),"",RANK($Q205,$Q$7:$Q$306))</f>
        <v/>
      </c>
      <c r="S205" s="40" t="str">
        <f aca="false">IF(ISNA(MATCH($R205+1,$R$7:$R$306,0)),IF($R205=MAX($A$7:$A$306),$R205,-1),$R205)</f>
        <v/>
      </c>
      <c r="T205" s="40" t="n">
        <f aca="false">$A205</f>
        <v>0</v>
      </c>
      <c r="U205" s="138" t="str">
        <f aca="false">IF(N('Final Round'!$J$14)&gt;0,IF(ISBLANK($A205),"",IF($N205&gt;5,$N205,VLOOKUP($A205,'Final Round'!$A$14:$K$18,COLUMN('Final Round'!$J$1),FALSE()))),"")</f>
        <v/>
      </c>
      <c r="V205" s="40" t="str">
        <f aca="false">IF(ISNUMBER($U205),$U205,$R205)</f>
        <v/>
      </c>
      <c r="W205" s="40" t="str">
        <f aca="false">IF(ISBLANK($A205),"",($V$6-$V205)*$W$6+$W$6-$A205)</f>
        <v/>
      </c>
      <c r="X205" s="40" t="str">
        <f aca="false">IF(ISBLANK($A205),"",RANK($W205,$W$7:$W$306))</f>
        <v/>
      </c>
      <c r="Y205" s="40" t="n">
        <f aca="false">$A205</f>
        <v>0</v>
      </c>
      <c r="Z205" s="40" t="str">
        <f aca="false">IF($U205="",$N205,$U205)</f>
        <v/>
      </c>
      <c r="AA205" s="40" t="n">
        <f aca="false">IF($U205&lt;6,INDEX($AA$1:$AA$5,$Z205)*$Z$2,0)</f>
        <v>0</v>
      </c>
      <c r="AB205" s="139" t="str">
        <f aca="false">IF(ISBLANK($A205),"",5+4*(I205+IF(AA205=0,0,VLOOKUP($A205,'Final Round'!$A$14:$K$18,COLUMN('Final Round'!$G$1),FALSE())))+8*(H205+IF(AA205=0,0,IF(VLOOKUP($A205,'Final Round'!$A$14:$K$18,COLUMN('Final Round'!$J$1),FALSE())=1,1,0)))+$AA205)</f>
        <v/>
      </c>
    </row>
    <row r="206" customFormat="false" ht="12.75" hidden="false" customHeight="false" outlineLevel="0" collapsed="false">
      <c r="A206" s="140"/>
      <c r="B206" s="120"/>
      <c r="C206" s="120"/>
      <c r="D206" s="120"/>
      <c r="E206" s="121"/>
      <c r="F206" s="122" t="str">
        <f aca="false">IF(ISBLANK($A206),"",SUM(IF(ISNA(IF(VLOOKUP($A206,'Round 1'!$A$7:$J$306,COLUMN('Round 1'!$H$7),FALSE()),1,NA())),0,1),IF(ISNA(IF(VLOOKUP($A206,'Round 2'!$A$7:$J$306,COLUMN('Round 1'!$H$7),FALSE()),1,NA())),0,1),IF(ISNA(IF(VLOOKUP($A206,'Round 3'!$A$7:$J$306,COLUMN('Round 1'!$H$7),FALSE()),1,NA())),0,1),IF(ISNA(IF(VLOOKUP($A206,'Final Round'!$A$14:$K$18,1,FALSE()),1,NA())),0,1)))</f>
        <v/>
      </c>
      <c r="G206" s="123"/>
      <c r="H206" s="124" t="str">
        <f aca="false">IF(ISBLANK($A206),"",IF(ISERROR(VLOOKUP($A206,'Round 1'!$A$7:$I$306,COLUMN('Round 1'!$G$7),FALSE())),0,VLOOKUP($A206,'Round 1'!$A$7:$I$306,COLUMN('Round 1'!$G$7),FALSE()))+IF(ISERROR(VLOOKUP($A206,'Round 2'!$A$7:$I$306,COLUMN('Round 2'!$G$7),FALSE())),0,VLOOKUP($A206,'Round 2'!$A$7:$I$306,COLUMN('Round 2'!$G$7),FALSE()))+IF(ISERROR(VLOOKUP($A206,'Round 3'!$A$7:$I$306,COLUMN('Round 3'!$G$7),FALSE())),0,VLOOKUP($A206,'Round 3'!$A$7:$I$306,COLUMN('Round 3'!$G$7),FALSE())))</f>
        <v/>
      </c>
      <c r="I206" s="124" t="str">
        <f aca="false">IF(ISBLANK($A206),"",IF(ISERROR(VLOOKUP($A206,'Round 1'!$A$7:$I$306,COLUMN('Round 1'!$F$7),FALSE())),0,VLOOKUP($A206,'Round 1'!$A$7:$I$306,COLUMN('Round 1'!$F$7),FALSE()))+IF(ISERROR(VLOOKUP($A206,'Round 2'!$A$7:$I$306,COLUMN('Round 2'!$F$7),FALSE())),0,VLOOKUP($A206,'Round 2'!$A$7:$I$306,COLUMN('Round 2'!$F$7),FALSE()))+IF(ISERROR(VLOOKUP($A206,'Round 3'!$A$7:$I$306,COLUMN('Round 3'!$F$7),FALSE())),0,VLOOKUP($A206,'Round 3'!$A$7:$I$306,COLUMN('Round 3'!$F$7),FALSE())))</f>
        <v/>
      </c>
      <c r="J206" s="125" t="str">
        <f aca="false">IF(ISBLANK($A206),"",IF(ISERROR(VLOOKUP($A206,'Round 1'!$A$7:$I$306,COLUMN('Round 1'!$H$7),FALSE())),0,VLOOKUP($A206,'Round 1'!$A$7:$I$306,COLUMN('Round 1'!$H$7),FALSE()))+IF(ISERROR(VLOOKUP($A206,'Round 2'!$A$7:$I$306,COLUMN('Round 2'!$H$7),FALSE())),0,VLOOKUP($A206,'Round 2'!$A$7:$I$306,COLUMN('Round 2'!$H$7),FALSE()))+IF(ISERROR(VLOOKUP($A206,'Round 3'!$A$7:$I$306,COLUMN('Round 3'!$H$7),FALSE())),0,VLOOKUP($A206,'Round 3'!$A$7:$I$306,COLUMN('Round 3'!$H$7),FALSE())))</f>
        <v/>
      </c>
      <c r="K206" s="124" t="str">
        <f aca="false">IF(ISBLANK(A206),"",RANK(P206,$P$7:$P$306))</f>
        <v/>
      </c>
      <c r="L206" s="126" t="str">
        <f aca="false">IF(ISBLANK($G206),IF($K206&gt;5,"",IF(AND(ISNA(MATCH(K206+1,$K$7:$K$306,0)),$K206&lt;$A$4),"TIE","")),"DQ")</f>
        <v/>
      </c>
      <c r="M206" s="127"/>
      <c r="N206" s="128" t="str">
        <f aca="false">IF(ISBLANK($G206),$R206,"DQ")</f>
        <v/>
      </c>
      <c r="O206" s="40" t="str">
        <f aca="false">IF(ISBLANK(A206),"",$H206*$O$6+$I206)</f>
        <v/>
      </c>
      <c r="P206" s="40" t="str">
        <f aca="false">IF(ISBLANK(A206),"",$O206*10*$P$6+$J206)</f>
        <v/>
      </c>
      <c r="Q206" s="40" t="n">
        <f aca="false">IF(ISBLANK($G206),IF(ISBLANK($A206),-10,$P206*$Q$6+IF($M206&gt;0,$Q$6-1-$M206,0)),-1)</f>
        <v>-10</v>
      </c>
      <c r="R206" s="40" t="str">
        <f aca="false">IF(ISBLANK($A206),"",RANK($Q206,$Q$7:$Q$306))</f>
        <v/>
      </c>
      <c r="S206" s="40" t="str">
        <f aca="false">IF(ISNA(MATCH($R206+1,$R$7:$R$306,0)),IF($R206=MAX($A$7:$A$306),$R206,-1),$R206)</f>
        <v/>
      </c>
      <c r="T206" s="40" t="n">
        <f aca="false">$A206</f>
        <v>0</v>
      </c>
      <c r="U206" s="128" t="str">
        <f aca="false">IF(N('Final Round'!$J$14)&gt;0,IF(ISBLANK($A206),"",IF($N206&gt;5,$N206,VLOOKUP($A206,'Final Round'!$A$14:$K$18,COLUMN('Final Round'!$J$1),FALSE()))),"")</f>
        <v/>
      </c>
      <c r="V206" s="40" t="str">
        <f aca="false">IF(ISNUMBER($U206),$U206,$R206)</f>
        <v/>
      </c>
      <c r="W206" s="40" t="str">
        <f aca="false">IF(ISBLANK($A206),"",($V$6-$V206)*$W$6+$W$6-$A206)</f>
        <v/>
      </c>
      <c r="X206" s="40" t="str">
        <f aca="false">IF(ISBLANK($A206),"",RANK($W206,$W$7:$W$306))</f>
        <v/>
      </c>
      <c r="Y206" s="40" t="n">
        <f aca="false">$A206</f>
        <v>0</v>
      </c>
      <c r="Z206" s="40" t="str">
        <f aca="false">IF($U206="",$N206,$U206)</f>
        <v/>
      </c>
      <c r="AA206" s="40" t="n">
        <f aca="false">IF($U206&lt;6,INDEX($AA$1:$AA$5,$Z206)*$Z$2,0)</f>
        <v>0</v>
      </c>
      <c r="AB206" s="129" t="str">
        <f aca="false">IF(ISBLANK($A206),"",5+4*(I206+IF(AA206=0,0,VLOOKUP($A206,'Final Round'!$A$14:$K$18,COLUMN('Final Round'!$G$1),FALSE())))+8*(H206+IF(AA206=0,0,IF(VLOOKUP($A206,'Final Round'!$A$14:$K$18,COLUMN('Final Round'!$J$1),FALSE())=1,1,0)))+$AA206)</f>
        <v/>
      </c>
    </row>
    <row r="207" customFormat="false" ht="12.75" hidden="false" customHeight="false" outlineLevel="0" collapsed="false">
      <c r="A207" s="144"/>
      <c r="B207" s="130"/>
      <c r="C207" s="130"/>
      <c r="D207" s="130"/>
      <c r="E207" s="131"/>
      <c r="F207" s="132" t="str">
        <f aca="false">IF(ISBLANK($A207),"",SUM(IF(ISNA(IF(VLOOKUP($A207,'Round 1'!$A$7:$J$306,COLUMN('Round 1'!$H$7),FALSE()),1,NA())),0,1),IF(ISNA(IF(VLOOKUP($A207,'Round 2'!$A$7:$J$306,COLUMN('Round 1'!$H$7),FALSE()),1,NA())),0,1),IF(ISNA(IF(VLOOKUP($A207,'Round 3'!$A$7:$J$306,COLUMN('Round 1'!$H$7),FALSE()),1,NA())),0,1),IF(ISNA(IF(VLOOKUP($A207,'Final Round'!$A$14:$K$18,1,FALSE()),1,NA())),0,1)))</f>
        <v/>
      </c>
      <c r="G207" s="133"/>
      <c r="H207" s="134" t="str">
        <f aca="false">IF(ISBLANK($A207),"",IF(ISERROR(VLOOKUP($A207,'Round 1'!$A$7:$I$306,COLUMN('Round 1'!$G$7),FALSE())),0,VLOOKUP($A207,'Round 1'!$A$7:$I$306,COLUMN('Round 1'!$G$7),FALSE()))+IF(ISERROR(VLOOKUP($A207,'Round 2'!$A$7:$I$306,COLUMN('Round 2'!$G$7),FALSE())),0,VLOOKUP($A207,'Round 2'!$A$7:$I$306,COLUMN('Round 2'!$G$7),FALSE()))+IF(ISERROR(VLOOKUP($A207,'Round 3'!$A$7:$I$306,COLUMN('Round 3'!$G$7),FALSE())),0,VLOOKUP($A207,'Round 3'!$A$7:$I$306,COLUMN('Round 3'!$G$7),FALSE())))</f>
        <v/>
      </c>
      <c r="I207" s="134" t="str">
        <f aca="false">IF(ISBLANK($A207),"",IF(ISERROR(VLOOKUP($A207,'Round 1'!$A$7:$I$306,COLUMN('Round 1'!$F$7),FALSE())),0,VLOOKUP($A207,'Round 1'!$A$7:$I$306,COLUMN('Round 1'!$F$7),FALSE()))+IF(ISERROR(VLOOKUP($A207,'Round 2'!$A$7:$I$306,COLUMN('Round 2'!$F$7),FALSE())),0,VLOOKUP($A207,'Round 2'!$A$7:$I$306,COLUMN('Round 2'!$F$7),FALSE()))+IF(ISERROR(VLOOKUP($A207,'Round 3'!$A$7:$I$306,COLUMN('Round 3'!$F$7),FALSE())),0,VLOOKUP($A207,'Round 3'!$A$7:$I$306,COLUMN('Round 3'!$F$7),FALSE())))</f>
        <v/>
      </c>
      <c r="J207" s="135" t="str">
        <f aca="false">IF(ISBLANK($A207),"",IF(ISERROR(VLOOKUP($A207,'Round 1'!$A$7:$I$306,COLUMN('Round 1'!$H$7),FALSE())),0,VLOOKUP($A207,'Round 1'!$A$7:$I$306,COLUMN('Round 1'!$H$7),FALSE()))+IF(ISERROR(VLOOKUP($A207,'Round 2'!$A$7:$I$306,COLUMN('Round 2'!$H$7),FALSE())),0,VLOOKUP($A207,'Round 2'!$A$7:$I$306,COLUMN('Round 2'!$H$7),FALSE()))+IF(ISERROR(VLOOKUP($A207,'Round 3'!$A$7:$I$306,COLUMN('Round 3'!$H$7),FALSE())),0,VLOOKUP($A207,'Round 3'!$A$7:$I$306,COLUMN('Round 3'!$H$7),FALSE())))</f>
        <v/>
      </c>
      <c r="K207" s="134" t="str">
        <f aca="false">IF(ISBLANK(A207),"",RANK(P207,$P$7:$P$306))</f>
        <v/>
      </c>
      <c r="L207" s="136" t="str">
        <f aca="false">IF(ISBLANK($G207),IF($K207&gt;5,"",IF(AND(ISNA(MATCH(K207+1,$K$7:$K$306,0)),$K207&lt;$A$4),"TIE","")),"DQ")</f>
        <v/>
      </c>
      <c r="M207" s="137"/>
      <c r="N207" s="138" t="str">
        <f aca="false">IF(ISBLANK($G207),$R207,"DQ")</f>
        <v/>
      </c>
      <c r="O207" s="40" t="str">
        <f aca="false">IF(ISBLANK(A207),"",$H207*$O$6+$I207)</f>
        <v/>
      </c>
      <c r="P207" s="40" t="str">
        <f aca="false">IF(ISBLANK(A207),"",$O207*10*$P$6+$J207)</f>
        <v/>
      </c>
      <c r="Q207" s="40" t="n">
        <f aca="false">IF(ISBLANK($G207),IF(ISBLANK($A207),-10,$P207*$Q$6+IF($M207&gt;0,$Q$6-1-$M207,0)),-1)</f>
        <v>-10</v>
      </c>
      <c r="R207" s="40" t="str">
        <f aca="false">IF(ISBLANK($A207),"",RANK($Q207,$Q$7:$Q$306))</f>
        <v/>
      </c>
      <c r="S207" s="40" t="str">
        <f aca="false">IF(ISNA(MATCH($R207+1,$R$7:$R$306,0)),IF($R207=MAX($A$7:$A$306),$R207,-1),$R207)</f>
        <v/>
      </c>
      <c r="T207" s="40" t="n">
        <f aca="false">$A207</f>
        <v>0</v>
      </c>
      <c r="U207" s="138" t="str">
        <f aca="false">IF(N('Final Round'!$J$14)&gt;0,IF(ISBLANK($A207),"",IF($N207&gt;5,$N207,VLOOKUP($A207,'Final Round'!$A$14:$K$18,COLUMN('Final Round'!$J$1),FALSE()))),"")</f>
        <v/>
      </c>
      <c r="V207" s="40" t="str">
        <f aca="false">IF(ISNUMBER($U207),$U207,$R207)</f>
        <v/>
      </c>
      <c r="W207" s="40" t="str">
        <f aca="false">IF(ISBLANK($A207),"",($V$6-$V207)*$W$6+$W$6-$A207)</f>
        <v/>
      </c>
      <c r="X207" s="40" t="str">
        <f aca="false">IF(ISBLANK($A207),"",RANK($W207,$W$7:$W$306))</f>
        <v/>
      </c>
      <c r="Y207" s="40" t="n">
        <f aca="false">$A207</f>
        <v>0</v>
      </c>
      <c r="Z207" s="40" t="str">
        <f aca="false">IF($U207="",$N207,$U207)</f>
        <v/>
      </c>
      <c r="AA207" s="40" t="n">
        <f aca="false">IF($U207&lt;6,INDEX($AA$1:$AA$5,$Z207)*$Z$2,0)</f>
        <v>0</v>
      </c>
      <c r="AB207" s="139" t="str">
        <f aca="false">IF(ISBLANK($A207),"",5+4*(I207+IF(AA207=0,0,VLOOKUP($A207,'Final Round'!$A$14:$K$18,COLUMN('Final Round'!$G$1),FALSE())))+8*(H207+IF(AA207=0,0,IF(VLOOKUP($A207,'Final Round'!$A$14:$K$18,COLUMN('Final Round'!$J$1),FALSE())=1,1,0)))+$AA207)</f>
        <v/>
      </c>
    </row>
    <row r="208" customFormat="false" ht="12.75" hidden="false" customHeight="false" outlineLevel="0" collapsed="false">
      <c r="A208" s="140"/>
      <c r="B208" s="120"/>
      <c r="C208" s="120"/>
      <c r="D208" s="120"/>
      <c r="E208" s="121"/>
      <c r="F208" s="122" t="str">
        <f aca="false">IF(ISBLANK($A208),"",SUM(IF(ISNA(IF(VLOOKUP($A208,'Round 1'!$A$7:$J$306,COLUMN('Round 1'!$H$7),FALSE()),1,NA())),0,1),IF(ISNA(IF(VLOOKUP($A208,'Round 2'!$A$7:$J$306,COLUMN('Round 1'!$H$7),FALSE()),1,NA())),0,1),IF(ISNA(IF(VLOOKUP($A208,'Round 3'!$A$7:$J$306,COLUMN('Round 1'!$H$7),FALSE()),1,NA())),0,1),IF(ISNA(IF(VLOOKUP($A208,'Final Round'!$A$14:$K$18,1,FALSE()),1,NA())),0,1)))</f>
        <v/>
      </c>
      <c r="G208" s="123"/>
      <c r="H208" s="124" t="str">
        <f aca="false">IF(ISBLANK($A208),"",IF(ISERROR(VLOOKUP($A208,'Round 1'!$A$7:$I$306,COLUMN('Round 1'!$G$7),FALSE())),0,VLOOKUP($A208,'Round 1'!$A$7:$I$306,COLUMN('Round 1'!$G$7),FALSE()))+IF(ISERROR(VLOOKUP($A208,'Round 2'!$A$7:$I$306,COLUMN('Round 2'!$G$7),FALSE())),0,VLOOKUP($A208,'Round 2'!$A$7:$I$306,COLUMN('Round 2'!$G$7),FALSE()))+IF(ISERROR(VLOOKUP($A208,'Round 3'!$A$7:$I$306,COLUMN('Round 3'!$G$7),FALSE())),0,VLOOKUP($A208,'Round 3'!$A$7:$I$306,COLUMN('Round 3'!$G$7),FALSE())))</f>
        <v/>
      </c>
      <c r="I208" s="124" t="str">
        <f aca="false">IF(ISBLANK($A208),"",IF(ISERROR(VLOOKUP($A208,'Round 1'!$A$7:$I$306,COLUMN('Round 1'!$F$7),FALSE())),0,VLOOKUP($A208,'Round 1'!$A$7:$I$306,COLUMN('Round 1'!$F$7),FALSE()))+IF(ISERROR(VLOOKUP($A208,'Round 2'!$A$7:$I$306,COLUMN('Round 2'!$F$7),FALSE())),0,VLOOKUP($A208,'Round 2'!$A$7:$I$306,COLUMN('Round 2'!$F$7),FALSE()))+IF(ISERROR(VLOOKUP($A208,'Round 3'!$A$7:$I$306,COLUMN('Round 3'!$F$7),FALSE())),0,VLOOKUP($A208,'Round 3'!$A$7:$I$306,COLUMN('Round 3'!$F$7),FALSE())))</f>
        <v/>
      </c>
      <c r="J208" s="125" t="str">
        <f aca="false">IF(ISBLANK($A208),"",IF(ISERROR(VLOOKUP($A208,'Round 1'!$A$7:$I$306,COLUMN('Round 1'!$H$7),FALSE())),0,VLOOKUP($A208,'Round 1'!$A$7:$I$306,COLUMN('Round 1'!$H$7),FALSE()))+IF(ISERROR(VLOOKUP($A208,'Round 2'!$A$7:$I$306,COLUMN('Round 2'!$H$7),FALSE())),0,VLOOKUP($A208,'Round 2'!$A$7:$I$306,COLUMN('Round 2'!$H$7),FALSE()))+IF(ISERROR(VLOOKUP($A208,'Round 3'!$A$7:$I$306,COLUMN('Round 3'!$H$7),FALSE())),0,VLOOKUP($A208,'Round 3'!$A$7:$I$306,COLUMN('Round 3'!$H$7),FALSE())))</f>
        <v/>
      </c>
      <c r="K208" s="124" t="str">
        <f aca="false">IF(ISBLANK(A208),"",RANK(P208,$P$7:$P$306))</f>
        <v/>
      </c>
      <c r="L208" s="126" t="str">
        <f aca="false">IF(ISBLANK($G208),IF($K208&gt;5,"",IF(AND(ISNA(MATCH(K208+1,$K$7:$K$306,0)),$K208&lt;$A$4),"TIE","")),"DQ")</f>
        <v/>
      </c>
      <c r="M208" s="127"/>
      <c r="N208" s="128" t="str">
        <f aca="false">IF(ISBLANK($G208),$R208,"DQ")</f>
        <v/>
      </c>
      <c r="O208" s="40" t="str">
        <f aca="false">IF(ISBLANK(A208),"",$H208*$O$6+$I208)</f>
        <v/>
      </c>
      <c r="P208" s="40" t="str">
        <f aca="false">IF(ISBLANK(A208),"",$O208*10*$P$6+$J208)</f>
        <v/>
      </c>
      <c r="Q208" s="40" t="n">
        <f aca="false">IF(ISBLANK($G208),IF(ISBLANK($A208),-10,$P208*$Q$6+IF($M208&gt;0,$Q$6-1-$M208,0)),-1)</f>
        <v>-10</v>
      </c>
      <c r="R208" s="40" t="str">
        <f aca="false">IF(ISBLANK($A208),"",RANK($Q208,$Q$7:$Q$306))</f>
        <v/>
      </c>
      <c r="S208" s="40" t="str">
        <f aca="false">IF(ISNA(MATCH($R208+1,$R$7:$R$306,0)),IF($R208=MAX($A$7:$A$306),$R208,-1),$R208)</f>
        <v/>
      </c>
      <c r="T208" s="40" t="n">
        <f aca="false">$A208</f>
        <v>0</v>
      </c>
      <c r="U208" s="128" t="str">
        <f aca="false">IF(N('Final Round'!$J$14)&gt;0,IF(ISBLANK($A208),"",IF($N208&gt;5,$N208,VLOOKUP($A208,'Final Round'!$A$14:$K$18,COLUMN('Final Round'!$J$1),FALSE()))),"")</f>
        <v/>
      </c>
      <c r="V208" s="40" t="str">
        <f aca="false">IF(ISNUMBER($U208),$U208,$R208)</f>
        <v/>
      </c>
      <c r="W208" s="40" t="str">
        <f aca="false">IF(ISBLANK($A208),"",($V$6-$V208)*$W$6+$W$6-$A208)</f>
        <v/>
      </c>
      <c r="X208" s="40" t="str">
        <f aca="false">IF(ISBLANK($A208),"",RANK($W208,$W$7:$W$306))</f>
        <v/>
      </c>
      <c r="Y208" s="40" t="n">
        <f aca="false">$A208</f>
        <v>0</v>
      </c>
      <c r="Z208" s="40" t="str">
        <f aca="false">IF($U208="",$N208,$U208)</f>
        <v/>
      </c>
      <c r="AA208" s="40" t="n">
        <f aca="false">IF($U208&lt;6,INDEX($AA$1:$AA$5,$Z208)*$Z$2,0)</f>
        <v>0</v>
      </c>
      <c r="AB208" s="129" t="str">
        <f aca="false">IF(ISBLANK($A208),"",5+4*(I208+IF(AA208=0,0,VLOOKUP($A208,'Final Round'!$A$14:$K$18,COLUMN('Final Round'!$G$1),FALSE())))+8*(H208+IF(AA208=0,0,IF(VLOOKUP($A208,'Final Round'!$A$14:$K$18,COLUMN('Final Round'!$J$1),FALSE())=1,1,0)))+$AA208)</f>
        <v/>
      </c>
    </row>
    <row r="209" customFormat="false" ht="12.75" hidden="false" customHeight="false" outlineLevel="0" collapsed="false">
      <c r="A209" s="144"/>
      <c r="B209" s="130"/>
      <c r="C209" s="130"/>
      <c r="D209" s="130"/>
      <c r="E209" s="131"/>
      <c r="F209" s="132" t="str">
        <f aca="false">IF(ISBLANK($A209),"",SUM(IF(ISNA(IF(VLOOKUP($A209,'Round 1'!$A$7:$J$306,COLUMN('Round 1'!$H$7),FALSE()),1,NA())),0,1),IF(ISNA(IF(VLOOKUP($A209,'Round 2'!$A$7:$J$306,COLUMN('Round 1'!$H$7),FALSE()),1,NA())),0,1),IF(ISNA(IF(VLOOKUP($A209,'Round 3'!$A$7:$J$306,COLUMN('Round 1'!$H$7),FALSE()),1,NA())),0,1),IF(ISNA(IF(VLOOKUP($A209,'Final Round'!$A$14:$K$18,1,FALSE()),1,NA())),0,1)))</f>
        <v/>
      </c>
      <c r="G209" s="133"/>
      <c r="H209" s="134" t="str">
        <f aca="false">IF(ISBLANK($A209),"",IF(ISERROR(VLOOKUP($A209,'Round 1'!$A$7:$I$306,COLUMN('Round 1'!$G$7),FALSE())),0,VLOOKUP($A209,'Round 1'!$A$7:$I$306,COLUMN('Round 1'!$G$7),FALSE()))+IF(ISERROR(VLOOKUP($A209,'Round 2'!$A$7:$I$306,COLUMN('Round 2'!$G$7),FALSE())),0,VLOOKUP($A209,'Round 2'!$A$7:$I$306,COLUMN('Round 2'!$G$7),FALSE()))+IF(ISERROR(VLOOKUP($A209,'Round 3'!$A$7:$I$306,COLUMN('Round 3'!$G$7),FALSE())),0,VLOOKUP($A209,'Round 3'!$A$7:$I$306,COLUMN('Round 3'!$G$7),FALSE())))</f>
        <v/>
      </c>
      <c r="I209" s="134" t="str">
        <f aca="false">IF(ISBLANK($A209),"",IF(ISERROR(VLOOKUP($A209,'Round 1'!$A$7:$I$306,COLUMN('Round 1'!$F$7),FALSE())),0,VLOOKUP($A209,'Round 1'!$A$7:$I$306,COLUMN('Round 1'!$F$7),FALSE()))+IF(ISERROR(VLOOKUP($A209,'Round 2'!$A$7:$I$306,COLUMN('Round 2'!$F$7),FALSE())),0,VLOOKUP($A209,'Round 2'!$A$7:$I$306,COLUMN('Round 2'!$F$7),FALSE()))+IF(ISERROR(VLOOKUP($A209,'Round 3'!$A$7:$I$306,COLUMN('Round 3'!$F$7),FALSE())),0,VLOOKUP($A209,'Round 3'!$A$7:$I$306,COLUMN('Round 3'!$F$7),FALSE())))</f>
        <v/>
      </c>
      <c r="J209" s="135" t="str">
        <f aca="false">IF(ISBLANK($A209),"",IF(ISERROR(VLOOKUP($A209,'Round 1'!$A$7:$I$306,COLUMN('Round 1'!$H$7),FALSE())),0,VLOOKUP($A209,'Round 1'!$A$7:$I$306,COLUMN('Round 1'!$H$7),FALSE()))+IF(ISERROR(VLOOKUP($A209,'Round 2'!$A$7:$I$306,COLUMN('Round 2'!$H$7),FALSE())),0,VLOOKUP($A209,'Round 2'!$A$7:$I$306,COLUMN('Round 2'!$H$7),FALSE()))+IF(ISERROR(VLOOKUP($A209,'Round 3'!$A$7:$I$306,COLUMN('Round 3'!$H$7),FALSE())),0,VLOOKUP($A209,'Round 3'!$A$7:$I$306,COLUMN('Round 3'!$H$7),FALSE())))</f>
        <v/>
      </c>
      <c r="K209" s="134" t="str">
        <f aca="false">IF(ISBLANK(A209),"",RANK(P209,$P$7:$P$306))</f>
        <v/>
      </c>
      <c r="L209" s="136" t="str">
        <f aca="false">IF(ISBLANK($G209),IF($K209&gt;5,"",IF(AND(ISNA(MATCH(K209+1,$K$7:$K$306,0)),$K209&lt;$A$4),"TIE","")),"DQ")</f>
        <v/>
      </c>
      <c r="M209" s="137"/>
      <c r="N209" s="138" t="str">
        <f aca="false">IF(ISBLANK($G209),$R209,"DQ")</f>
        <v/>
      </c>
      <c r="O209" s="40" t="str">
        <f aca="false">IF(ISBLANK(A209),"",$H209*$O$6+$I209)</f>
        <v/>
      </c>
      <c r="P209" s="40" t="str">
        <f aca="false">IF(ISBLANK(A209),"",$O209*10*$P$6+$J209)</f>
        <v/>
      </c>
      <c r="Q209" s="40" t="n">
        <f aca="false">IF(ISBLANK($G209),IF(ISBLANK($A209),-10,$P209*$Q$6+IF($M209&gt;0,$Q$6-1-$M209,0)),-1)</f>
        <v>-10</v>
      </c>
      <c r="R209" s="40" t="str">
        <f aca="false">IF(ISBLANK($A209),"",RANK($Q209,$Q$7:$Q$306))</f>
        <v/>
      </c>
      <c r="S209" s="40" t="str">
        <f aca="false">IF(ISNA(MATCH($R209+1,$R$7:$R$306,0)),IF($R209=MAX($A$7:$A$306),$R209,-1),$R209)</f>
        <v/>
      </c>
      <c r="T209" s="40" t="n">
        <f aca="false">$A209</f>
        <v>0</v>
      </c>
      <c r="U209" s="138" t="str">
        <f aca="false">IF(N('Final Round'!$J$14)&gt;0,IF(ISBLANK($A209),"",IF($N209&gt;5,$N209,VLOOKUP($A209,'Final Round'!$A$14:$K$18,COLUMN('Final Round'!$J$1),FALSE()))),"")</f>
        <v/>
      </c>
      <c r="V209" s="40" t="str">
        <f aca="false">IF(ISNUMBER($U209),$U209,$R209)</f>
        <v/>
      </c>
      <c r="W209" s="40" t="str">
        <f aca="false">IF(ISBLANK($A209),"",($V$6-$V209)*$W$6+$W$6-$A209)</f>
        <v/>
      </c>
      <c r="X209" s="40" t="str">
        <f aca="false">IF(ISBLANK($A209),"",RANK($W209,$W$7:$W$306))</f>
        <v/>
      </c>
      <c r="Y209" s="40" t="n">
        <f aca="false">$A209</f>
        <v>0</v>
      </c>
      <c r="Z209" s="40" t="str">
        <f aca="false">IF($U209="",$N209,$U209)</f>
        <v/>
      </c>
      <c r="AA209" s="40" t="n">
        <f aca="false">IF($U209&lt;6,INDEX($AA$1:$AA$5,$Z209)*$Z$2,0)</f>
        <v>0</v>
      </c>
      <c r="AB209" s="139" t="str">
        <f aca="false">IF(ISBLANK($A209),"",5+4*(I209+IF(AA209=0,0,VLOOKUP($A209,'Final Round'!$A$14:$K$18,COLUMN('Final Round'!$G$1),FALSE())))+8*(H209+IF(AA209=0,0,IF(VLOOKUP($A209,'Final Round'!$A$14:$K$18,COLUMN('Final Round'!$J$1),FALSE())=1,1,0)))+$AA209)</f>
        <v/>
      </c>
    </row>
    <row r="210" customFormat="false" ht="12.75" hidden="false" customHeight="false" outlineLevel="0" collapsed="false">
      <c r="A210" s="140"/>
      <c r="B210" s="120"/>
      <c r="C210" s="120"/>
      <c r="D210" s="120"/>
      <c r="E210" s="121"/>
      <c r="F210" s="122" t="str">
        <f aca="false">IF(ISBLANK($A210),"",SUM(IF(ISNA(IF(VLOOKUP($A210,'Round 1'!$A$7:$J$306,COLUMN('Round 1'!$H$7),FALSE()),1,NA())),0,1),IF(ISNA(IF(VLOOKUP($A210,'Round 2'!$A$7:$J$306,COLUMN('Round 1'!$H$7),FALSE()),1,NA())),0,1),IF(ISNA(IF(VLOOKUP($A210,'Round 3'!$A$7:$J$306,COLUMN('Round 1'!$H$7),FALSE()),1,NA())),0,1),IF(ISNA(IF(VLOOKUP($A210,'Final Round'!$A$14:$K$18,1,FALSE()),1,NA())),0,1)))</f>
        <v/>
      </c>
      <c r="G210" s="123"/>
      <c r="H210" s="124" t="str">
        <f aca="false">IF(ISBLANK($A210),"",IF(ISERROR(VLOOKUP($A210,'Round 1'!$A$7:$I$306,COLUMN('Round 1'!$G$7),FALSE())),0,VLOOKUP($A210,'Round 1'!$A$7:$I$306,COLUMN('Round 1'!$G$7),FALSE()))+IF(ISERROR(VLOOKUP($A210,'Round 2'!$A$7:$I$306,COLUMN('Round 2'!$G$7),FALSE())),0,VLOOKUP($A210,'Round 2'!$A$7:$I$306,COLUMN('Round 2'!$G$7),FALSE()))+IF(ISERROR(VLOOKUP($A210,'Round 3'!$A$7:$I$306,COLUMN('Round 3'!$G$7),FALSE())),0,VLOOKUP($A210,'Round 3'!$A$7:$I$306,COLUMN('Round 3'!$G$7),FALSE())))</f>
        <v/>
      </c>
      <c r="I210" s="124" t="str">
        <f aca="false">IF(ISBLANK($A210),"",IF(ISERROR(VLOOKUP($A210,'Round 1'!$A$7:$I$306,COLUMN('Round 1'!$F$7),FALSE())),0,VLOOKUP($A210,'Round 1'!$A$7:$I$306,COLUMN('Round 1'!$F$7),FALSE()))+IF(ISERROR(VLOOKUP($A210,'Round 2'!$A$7:$I$306,COLUMN('Round 2'!$F$7),FALSE())),0,VLOOKUP($A210,'Round 2'!$A$7:$I$306,COLUMN('Round 2'!$F$7),FALSE()))+IF(ISERROR(VLOOKUP($A210,'Round 3'!$A$7:$I$306,COLUMN('Round 3'!$F$7),FALSE())),0,VLOOKUP($A210,'Round 3'!$A$7:$I$306,COLUMN('Round 3'!$F$7),FALSE())))</f>
        <v/>
      </c>
      <c r="J210" s="125" t="str">
        <f aca="false">IF(ISBLANK($A210),"",IF(ISERROR(VLOOKUP($A210,'Round 1'!$A$7:$I$306,COLUMN('Round 1'!$H$7),FALSE())),0,VLOOKUP($A210,'Round 1'!$A$7:$I$306,COLUMN('Round 1'!$H$7),FALSE()))+IF(ISERROR(VLOOKUP($A210,'Round 2'!$A$7:$I$306,COLUMN('Round 2'!$H$7),FALSE())),0,VLOOKUP($A210,'Round 2'!$A$7:$I$306,COLUMN('Round 2'!$H$7),FALSE()))+IF(ISERROR(VLOOKUP($A210,'Round 3'!$A$7:$I$306,COLUMN('Round 3'!$H$7),FALSE())),0,VLOOKUP($A210,'Round 3'!$A$7:$I$306,COLUMN('Round 3'!$H$7),FALSE())))</f>
        <v/>
      </c>
      <c r="K210" s="124" t="str">
        <f aca="false">IF(ISBLANK(A210),"",RANK(P210,$P$7:$P$306))</f>
        <v/>
      </c>
      <c r="L210" s="126" t="str">
        <f aca="false">IF(ISBLANK($G210),IF($K210&gt;5,"",IF(AND(ISNA(MATCH(K210+1,$K$7:$K$306,0)),$K210&lt;$A$4),"TIE","")),"DQ")</f>
        <v/>
      </c>
      <c r="M210" s="127"/>
      <c r="N210" s="128" t="str">
        <f aca="false">IF(ISBLANK($G210),$R210,"DQ")</f>
        <v/>
      </c>
      <c r="O210" s="40" t="str">
        <f aca="false">IF(ISBLANK(A210),"",$H210*$O$6+$I210)</f>
        <v/>
      </c>
      <c r="P210" s="40" t="str">
        <f aca="false">IF(ISBLANK(A210),"",$O210*10*$P$6+$J210)</f>
        <v/>
      </c>
      <c r="Q210" s="40" t="n">
        <f aca="false">IF(ISBLANK($G210),IF(ISBLANK($A210),-10,$P210*$Q$6+IF($M210&gt;0,$Q$6-1-$M210,0)),-1)</f>
        <v>-10</v>
      </c>
      <c r="R210" s="40" t="str">
        <f aca="false">IF(ISBLANK($A210),"",RANK($Q210,$Q$7:$Q$306))</f>
        <v/>
      </c>
      <c r="S210" s="40" t="str">
        <f aca="false">IF(ISNA(MATCH($R210+1,$R$7:$R$306,0)),IF($R210=MAX($A$7:$A$306),$R210,-1),$R210)</f>
        <v/>
      </c>
      <c r="T210" s="40" t="n">
        <f aca="false">$A210</f>
        <v>0</v>
      </c>
      <c r="U210" s="128" t="str">
        <f aca="false">IF(N('Final Round'!$J$14)&gt;0,IF(ISBLANK($A210),"",IF($N210&gt;5,$N210,VLOOKUP($A210,'Final Round'!$A$14:$K$18,COLUMN('Final Round'!$J$1),FALSE()))),"")</f>
        <v/>
      </c>
      <c r="V210" s="40" t="str">
        <f aca="false">IF(ISNUMBER($U210),$U210,$R210)</f>
        <v/>
      </c>
      <c r="W210" s="40" t="str">
        <f aca="false">IF(ISBLANK($A210),"",($V$6-$V210)*$W$6+$W$6-$A210)</f>
        <v/>
      </c>
      <c r="X210" s="40" t="str">
        <f aca="false">IF(ISBLANK($A210),"",RANK($W210,$W$7:$W$306))</f>
        <v/>
      </c>
      <c r="Y210" s="40" t="n">
        <f aca="false">$A210</f>
        <v>0</v>
      </c>
      <c r="Z210" s="40" t="str">
        <f aca="false">IF($U210="",$N210,$U210)</f>
        <v/>
      </c>
      <c r="AA210" s="40" t="n">
        <f aca="false">IF($U210&lt;6,INDEX($AA$1:$AA$5,$Z210)*$Z$2,0)</f>
        <v>0</v>
      </c>
      <c r="AB210" s="129" t="str">
        <f aca="false">IF(ISBLANK($A210),"",5+4*(I210+IF(AA210=0,0,VLOOKUP($A210,'Final Round'!$A$14:$K$18,COLUMN('Final Round'!$G$1),FALSE())))+8*(H210+IF(AA210=0,0,IF(VLOOKUP($A210,'Final Round'!$A$14:$K$18,COLUMN('Final Round'!$J$1),FALSE())=1,1,0)))+$AA210)</f>
        <v/>
      </c>
    </row>
    <row r="211" customFormat="false" ht="12.75" hidden="false" customHeight="false" outlineLevel="0" collapsed="false">
      <c r="A211" s="144"/>
      <c r="B211" s="130"/>
      <c r="C211" s="130"/>
      <c r="D211" s="130"/>
      <c r="E211" s="131"/>
      <c r="F211" s="132" t="str">
        <f aca="false">IF(ISBLANK($A211),"",SUM(IF(ISNA(IF(VLOOKUP($A211,'Round 1'!$A$7:$J$306,COLUMN('Round 1'!$H$7),FALSE()),1,NA())),0,1),IF(ISNA(IF(VLOOKUP($A211,'Round 2'!$A$7:$J$306,COLUMN('Round 1'!$H$7),FALSE()),1,NA())),0,1),IF(ISNA(IF(VLOOKUP($A211,'Round 3'!$A$7:$J$306,COLUMN('Round 1'!$H$7),FALSE()),1,NA())),0,1),IF(ISNA(IF(VLOOKUP($A211,'Final Round'!$A$14:$K$18,1,FALSE()),1,NA())),0,1)))</f>
        <v/>
      </c>
      <c r="G211" s="133"/>
      <c r="H211" s="134" t="str">
        <f aca="false">IF(ISBLANK($A211),"",IF(ISERROR(VLOOKUP($A211,'Round 1'!$A$7:$I$306,COLUMN('Round 1'!$G$7),FALSE())),0,VLOOKUP($A211,'Round 1'!$A$7:$I$306,COLUMN('Round 1'!$G$7),FALSE()))+IF(ISERROR(VLOOKUP($A211,'Round 2'!$A$7:$I$306,COLUMN('Round 2'!$G$7),FALSE())),0,VLOOKUP($A211,'Round 2'!$A$7:$I$306,COLUMN('Round 2'!$G$7),FALSE()))+IF(ISERROR(VLOOKUP($A211,'Round 3'!$A$7:$I$306,COLUMN('Round 3'!$G$7),FALSE())),0,VLOOKUP($A211,'Round 3'!$A$7:$I$306,COLUMN('Round 3'!$G$7),FALSE())))</f>
        <v/>
      </c>
      <c r="I211" s="134" t="str">
        <f aca="false">IF(ISBLANK($A211),"",IF(ISERROR(VLOOKUP($A211,'Round 1'!$A$7:$I$306,COLUMN('Round 1'!$F$7),FALSE())),0,VLOOKUP($A211,'Round 1'!$A$7:$I$306,COLUMN('Round 1'!$F$7),FALSE()))+IF(ISERROR(VLOOKUP($A211,'Round 2'!$A$7:$I$306,COLUMN('Round 2'!$F$7),FALSE())),0,VLOOKUP($A211,'Round 2'!$A$7:$I$306,COLUMN('Round 2'!$F$7),FALSE()))+IF(ISERROR(VLOOKUP($A211,'Round 3'!$A$7:$I$306,COLUMN('Round 3'!$F$7),FALSE())),0,VLOOKUP($A211,'Round 3'!$A$7:$I$306,COLUMN('Round 3'!$F$7),FALSE())))</f>
        <v/>
      </c>
      <c r="J211" s="135" t="str">
        <f aca="false">IF(ISBLANK($A211),"",IF(ISERROR(VLOOKUP($A211,'Round 1'!$A$7:$I$306,COLUMN('Round 1'!$H$7),FALSE())),0,VLOOKUP($A211,'Round 1'!$A$7:$I$306,COLUMN('Round 1'!$H$7),FALSE()))+IF(ISERROR(VLOOKUP($A211,'Round 2'!$A$7:$I$306,COLUMN('Round 2'!$H$7),FALSE())),0,VLOOKUP($A211,'Round 2'!$A$7:$I$306,COLUMN('Round 2'!$H$7),FALSE()))+IF(ISERROR(VLOOKUP($A211,'Round 3'!$A$7:$I$306,COLUMN('Round 3'!$H$7),FALSE())),0,VLOOKUP($A211,'Round 3'!$A$7:$I$306,COLUMN('Round 3'!$H$7),FALSE())))</f>
        <v/>
      </c>
      <c r="K211" s="134" t="str">
        <f aca="false">IF(ISBLANK(A211),"",RANK(P211,$P$7:$P$306))</f>
        <v/>
      </c>
      <c r="L211" s="136" t="str">
        <f aca="false">IF(ISBLANK($G211),IF($K211&gt;5,"",IF(AND(ISNA(MATCH(K211+1,$K$7:$K$306,0)),$K211&lt;$A$4),"TIE","")),"DQ")</f>
        <v/>
      </c>
      <c r="M211" s="137"/>
      <c r="N211" s="138" t="str">
        <f aca="false">IF(ISBLANK($G211),$R211,"DQ")</f>
        <v/>
      </c>
      <c r="O211" s="40" t="str">
        <f aca="false">IF(ISBLANK(A211),"",$H211*$O$6+$I211)</f>
        <v/>
      </c>
      <c r="P211" s="40" t="str">
        <f aca="false">IF(ISBLANK(A211),"",$O211*10*$P$6+$J211)</f>
        <v/>
      </c>
      <c r="Q211" s="40" t="n">
        <f aca="false">IF(ISBLANK($G211),IF(ISBLANK($A211),-10,$P211*$Q$6+IF($M211&gt;0,$Q$6-1-$M211,0)),-1)</f>
        <v>-10</v>
      </c>
      <c r="R211" s="40" t="str">
        <f aca="false">IF(ISBLANK($A211),"",RANK($Q211,$Q$7:$Q$306))</f>
        <v/>
      </c>
      <c r="S211" s="40" t="str">
        <f aca="false">IF(ISNA(MATCH($R211+1,$R$7:$R$306,0)),IF($R211=MAX($A$7:$A$306),$R211,-1),$R211)</f>
        <v/>
      </c>
      <c r="T211" s="40" t="n">
        <f aca="false">$A211</f>
        <v>0</v>
      </c>
      <c r="U211" s="138" t="str">
        <f aca="false">IF(N('Final Round'!$J$14)&gt;0,IF(ISBLANK($A211),"",IF($N211&gt;5,$N211,VLOOKUP($A211,'Final Round'!$A$14:$K$18,COLUMN('Final Round'!$J$1),FALSE()))),"")</f>
        <v/>
      </c>
      <c r="V211" s="40" t="str">
        <f aca="false">IF(ISNUMBER($U211),$U211,$R211)</f>
        <v/>
      </c>
      <c r="W211" s="40" t="str">
        <f aca="false">IF(ISBLANK($A211),"",($V$6-$V211)*$W$6+$W$6-$A211)</f>
        <v/>
      </c>
      <c r="X211" s="40" t="str">
        <f aca="false">IF(ISBLANK($A211),"",RANK($W211,$W$7:$W$306))</f>
        <v/>
      </c>
      <c r="Y211" s="40" t="n">
        <f aca="false">$A211</f>
        <v>0</v>
      </c>
      <c r="Z211" s="40" t="str">
        <f aca="false">IF($U211="",$N211,$U211)</f>
        <v/>
      </c>
      <c r="AA211" s="40" t="n">
        <f aca="false">IF($U211&lt;6,INDEX($AA$1:$AA$5,$Z211)*$Z$2,0)</f>
        <v>0</v>
      </c>
      <c r="AB211" s="139" t="str">
        <f aca="false">IF(ISBLANK($A211),"",5+4*(I211+IF(AA211=0,0,VLOOKUP($A211,'Final Round'!$A$14:$K$18,COLUMN('Final Round'!$G$1),FALSE())))+8*(H211+IF(AA211=0,0,IF(VLOOKUP($A211,'Final Round'!$A$14:$K$18,COLUMN('Final Round'!$J$1),FALSE())=1,1,0)))+$AA211)</f>
        <v/>
      </c>
    </row>
    <row r="212" customFormat="false" ht="12.75" hidden="false" customHeight="false" outlineLevel="0" collapsed="false">
      <c r="A212" s="140"/>
      <c r="B212" s="120"/>
      <c r="C212" s="120"/>
      <c r="D212" s="120"/>
      <c r="E212" s="121"/>
      <c r="F212" s="122" t="str">
        <f aca="false">IF(ISBLANK($A212),"",SUM(IF(ISNA(IF(VLOOKUP($A212,'Round 1'!$A$7:$J$306,COLUMN('Round 1'!$H$7),FALSE()),1,NA())),0,1),IF(ISNA(IF(VLOOKUP($A212,'Round 2'!$A$7:$J$306,COLUMN('Round 1'!$H$7),FALSE()),1,NA())),0,1),IF(ISNA(IF(VLOOKUP($A212,'Round 3'!$A$7:$J$306,COLUMN('Round 1'!$H$7),FALSE()),1,NA())),0,1),IF(ISNA(IF(VLOOKUP($A212,'Final Round'!$A$14:$K$18,1,FALSE()),1,NA())),0,1)))</f>
        <v/>
      </c>
      <c r="G212" s="123"/>
      <c r="H212" s="124" t="str">
        <f aca="false">IF(ISBLANK($A212),"",IF(ISERROR(VLOOKUP($A212,'Round 1'!$A$7:$I$306,COLUMN('Round 1'!$G$7),FALSE())),0,VLOOKUP($A212,'Round 1'!$A$7:$I$306,COLUMN('Round 1'!$G$7),FALSE()))+IF(ISERROR(VLOOKUP($A212,'Round 2'!$A$7:$I$306,COLUMN('Round 2'!$G$7),FALSE())),0,VLOOKUP($A212,'Round 2'!$A$7:$I$306,COLUMN('Round 2'!$G$7),FALSE()))+IF(ISERROR(VLOOKUP($A212,'Round 3'!$A$7:$I$306,COLUMN('Round 3'!$G$7),FALSE())),0,VLOOKUP($A212,'Round 3'!$A$7:$I$306,COLUMN('Round 3'!$G$7),FALSE())))</f>
        <v/>
      </c>
      <c r="I212" s="124" t="str">
        <f aca="false">IF(ISBLANK($A212),"",IF(ISERROR(VLOOKUP($A212,'Round 1'!$A$7:$I$306,COLUMN('Round 1'!$F$7),FALSE())),0,VLOOKUP($A212,'Round 1'!$A$7:$I$306,COLUMN('Round 1'!$F$7),FALSE()))+IF(ISERROR(VLOOKUP($A212,'Round 2'!$A$7:$I$306,COLUMN('Round 2'!$F$7),FALSE())),0,VLOOKUP($A212,'Round 2'!$A$7:$I$306,COLUMN('Round 2'!$F$7),FALSE()))+IF(ISERROR(VLOOKUP($A212,'Round 3'!$A$7:$I$306,COLUMN('Round 3'!$F$7),FALSE())),0,VLOOKUP($A212,'Round 3'!$A$7:$I$306,COLUMN('Round 3'!$F$7),FALSE())))</f>
        <v/>
      </c>
      <c r="J212" s="125" t="str">
        <f aca="false">IF(ISBLANK($A212),"",IF(ISERROR(VLOOKUP($A212,'Round 1'!$A$7:$I$306,COLUMN('Round 1'!$H$7),FALSE())),0,VLOOKUP($A212,'Round 1'!$A$7:$I$306,COLUMN('Round 1'!$H$7),FALSE()))+IF(ISERROR(VLOOKUP($A212,'Round 2'!$A$7:$I$306,COLUMN('Round 2'!$H$7),FALSE())),0,VLOOKUP($A212,'Round 2'!$A$7:$I$306,COLUMN('Round 2'!$H$7),FALSE()))+IF(ISERROR(VLOOKUP($A212,'Round 3'!$A$7:$I$306,COLUMN('Round 3'!$H$7),FALSE())),0,VLOOKUP($A212,'Round 3'!$A$7:$I$306,COLUMN('Round 3'!$H$7),FALSE())))</f>
        <v/>
      </c>
      <c r="K212" s="124" t="str">
        <f aca="false">IF(ISBLANK(A212),"",RANK(P212,$P$7:$P$306))</f>
        <v/>
      </c>
      <c r="L212" s="126" t="str">
        <f aca="false">IF(ISBLANK($G212),IF($K212&gt;5,"",IF(AND(ISNA(MATCH(K212+1,$K$7:$K$306,0)),$K212&lt;$A$4),"TIE","")),"DQ")</f>
        <v/>
      </c>
      <c r="M212" s="127"/>
      <c r="N212" s="128" t="str">
        <f aca="false">IF(ISBLANK($G212),$R212,"DQ")</f>
        <v/>
      </c>
      <c r="O212" s="40" t="str">
        <f aca="false">IF(ISBLANK(A212),"",$H212*$O$6+$I212)</f>
        <v/>
      </c>
      <c r="P212" s="40" t="str">
        <f aca="false">IF(ISBLANK(A212),"",$O212*10*$P$6+$J212)</f>
        <v/>
      </c>
      <c r="Q212" s="40" t="n">
        <f aca="false">IF(ISBLANK($G212),IF(ISBLANK($A212),-10,$P212*$Q$6+IF($M212&gt;0,$Q$6-1-$M212,0)),-1)</f>
        <v>-10</v>
      </c>
      <c r="R212" s="40" t="str">
        <f aca="false">IF(ISBLANK($A212),"",RANK($Q212,$Q$7:$Q$306))</f>
        <v/>
      </c>
      <c r="S212" s="40" t="str">
        <f aca="false">IF(ISNA(MATCH($R212+1,$R$7:$R$306,0)),IF($R212=MAX($A$7:$A$306),$R212,-1),$R212)</f>
        <v/>
      </c>
      <c r="T212" s="40" t="n">
        <f aca="false">$A212</f>
        <v>0</v>
      </c>
      <c r="U212" s="128" t="str">
        <f aca="false">IF(N('Final Round'!$J$14)&gt;0,IF(ISBLANK($A212),"",IF($N212&gt;5,$N212,VLOOKUP($A212,'Final Round'!$A$14:$K$18,COLUMN('Final Round'!$J$1),FALSE()))),"")</f>
        <v/>
      </c>
      <c r="V212" s="40" t="str">
        <f aca="false">IF(ISNUMBER($U212),$U212,$R212)</f>
        <v/>
      </c>
      <c r="W212" s="40" t="str">
        <f aca="false">IF(ISBLANK($A212),"",($V$6-$V212)*$W$6+$W$6-$A212)</f>
        <v/>
      </c>
      <c r="X212" s="40" t="str">
        <f aca="false">IF(ISBLANK($A212),"",RANK($W212,$W$7:$W$306))</f>
        <v/>
      </c>
      <c r="Y212" s="40" t="n">
        <f aca="false">$A212</f>
        <v>0</v>
      </c>
      <c r="Z212" s="40" t="str">
        <f aca="false">IF($U212="",$N212,$U212)</f>
        <v/>
      </c>
      <c r="AA212" s="40" t="n">
        <f aca="false">IF($U212&lt;6,INDEX($AA$1:$AA$5,$Z212)*$Z$2,0)</f>
        <v>0</v>
      </c>
      <c r="AB212" s="129" t="str">
        <f aca="false">IF(ISBLANK($A212),"",5+4*(I212+IF(AA212=0,0,VLOOKUP($A212,'Final Round'!$A$14:$K$18,COLUMN('Final Round'!$G$1),FALSE())))+8*(H212+IF(AA212=0,0,IF(VLOOKUP($A212,'Final Round'!$A$14:$K$18,COLUMN('Final Round'!$J$1),FALSE())=1,1,0)))+$AA212)</f>
        <v/>
      </c>
    </row>
    <row r="213" customFormat="false" ht="12.75" hidden="false" customHeight="false" outlineLevel="0" collapsed="false">
      <c r="A213" s="144"/>
      <c r="B213" s="130"/>
      <c r="C213" s="130"/>
      <c r="D213" s="130"/>
      <c r="E213" s="131"/>
      <c r="F213" s="132" t="str">
        <f aca="false">IF(ISBLANK($A213),"",SUM(IF(ISNA(IF(VLOOKUP($A213,'Round 1'!$A$7:$J$306,COLUMN('Round 1'!$H$7),FALSE()),1,NA())),0,1),IF(ISNA(IF(VLOOKUP($A213,'Round 2'!$A$7:$J$306,COLUMN('Round 1'!$H$7),FALSE()),1,NA())),0,1),IF(ISNA(IF(VLOOKUP($A213,'Round 3'!$A$7:$J$306,COLUMN('Round 1'!$H$7),FALSE()),1,NA())),0,1),IF(ISNA(IF(VLOOKUP($A213,'Final Round'!$A$14:$K$18,1,FALSE()),1,NA())),0,1)))</f>
        <v/>
      </c>
      <c r="G213" s="133"/>
      <c r="H213" s="134" t="str">
        <f aca="false">IF(ISBLANK($A213),"",IF(ISERROR(VLOOKUP($A213,'Round 1'!$A$7:$I$306,COLUMN('Round 1'!$G$7),FALSE())),0,VLOOKUP($A213,'Round 1'!$A$7:$I$306,COLUMN('Round 1'!$G$7),FALSE()))+IF(ISERROR(VLOOKUP($A213,'Round 2'!$A$7:$I$306,COLUMN('Round 2'!$G$7),FALSE())),0,VLOOKUP($A213,'Round 2'!$A$7:$I$306,COLUMN('Round 2'!$G$7),FALSE()))+IF(ISERROR(VLOOKUP($A213,'Round 3'!$A$7:$I$306,COLUMN('Round 3'!$G$7),FALSE())),0,VLOOKUP($A213,'Round 3'!$A$7:$I$306,COLUMN('Round 3'!$G$7),FALSE())))</f>
        <v/>
      </c>
      <c r="I213" s="134" t="str">
        <f aca="false">IF(ISBLANK($A213),"",IF(ISERROR(VLOOKUP($A213,'Round 1'!$A$7:$I$306,COLUMN('Round 1'!$F$7),FALSE())),0,VLOOKUP($A213,'Round 1'!$A$7:$I$306,COLUMN('Round 1'!$F$7),FALSE()))+IF(ISERROR(VLOOKUP($A213,'Round 2'!$A$7:$I$306,COLUMN('Round 2'!$F$7),FALSE())),0,VLOOKUP($A213,'Round 2'!$A$7:$I$306,COLUMN('Round 2'!$F$7),FALSE()))+IF(ISERROR(VLOOKUP($A213,'Round 3'!$A$7:$I$306,COLUMN('Round 3'!$F$7),FALSE())),0,VLOOKUP($A213,'Round 3'!$A$7:$I$306,COLUMN('Round 3'!$F$7),FALSE())))</f>
        <v/>
      </c>
      <c r="J213" s="135" t="str">
        <f aca="false">IF(ISBLANK($A213),"",IF(ISERROR(VLOOKUP($A213,'Round 1'!$A$7:$I$306,COLUMN('Round 1'!$H$7),FALSE())),0,VLOOKUP($A213,'Round 1'!$A$7:$I$306,COLUMN('Round 1'!$H$7),FALSE()))+IF(ISERROR(VLOOKUP($A213,'Round 2'!$A$7:$I$306,COLUMN('Round 2'!$H$7),FALSE())),0,VLOOKUP($A213,'Round 2'!$A$7:$I$306,COLUMN('Round 2'!$H$7),FALSE()))+IF(ISERROR(VLOOKUP($A213,'Round 3'!$A$7:$I$306,COLUMN('Round 3'!$H$7),FALSE())),0,VLOOKUP($A213,'Round 3'!$A$7:$I$306,COLUMN('Round 3'!$H$7),FALSE())))</f>
        <v/>
      </c>
      <c r="K213" s="134" t="str">
        <f aca="false">IF(ISBLANK(A213),"",RANK(P213,$P$7:$P$306))</f>
        <v/>
      </c>
      <c r="L213" s="136" t="str">
        <f aca="false">IF(ISBLANK($G213),IF($K213&gt;5,"",IF(AND(ISNA(MATCH(K213+1,$K$7:$K$306,0)),$K213&lt;$A$4),"TIE","")),"DQ")</f>
        <v/>
      </c>
      <c r="M213" s="137"/>
      <c r="N213" s="138" t="str">
        <f aca="false">IF(ISBLANK($G213),$R213,"DQ")</f>
        <v/>
      </c>
      <c r="O213" s="40" t="str">
        <f aca="false">IF(ISBLANK(A213),"",$H213*$O$6+$I213)</f>
        <v/>
      </c>
      <c r="P213" s="40" t="str">
        <f aca="false">IF(ISBLANK(A213),"",$O213*10*$P$6+$J213)</f>
        <v/>
      </c>
      <c r="Q213" s="40" t="n">
        <f aca="false">IF(ISBLANK($G213),IF(ISBLANK($A213),-10,$P213*$Q$6+IF($M213&gt;0,$Q$6-1-$M213,0)),-1)</f>
        <v>-10</v>
      </c>
      <c r="R213" s="40" t="str">
        <f aca="false">IF(ISBLANK($A213),"",RANK($Q213,$Q$7:$Q$306))</f>
        <v/>
      </c>
      <c r="S213" s="40" t="str">
        <f aca="false">IF(ISNA(MATCH($R213+1,$R$7:$R$306,0)),IF($R213=MAX($A$7:$A$306),$R213,-1),$R213)</f>
        <v/>
      </c>
      <c r="T213" s="40" t="n">
        <f aca="false">$A213</f>
        <v>0</v>
      </c>
      <c r="U213" s="138" t="str">
        <f aca="false">IF(N('Final Round'!$J$14)&gt;0,IF(ISBLANK($A213),"",IF($N213&gt;5,$N213,VLOOKUP($A213,'Final Round'!$A$14:$K$18,COLUMN('Final Round'!$J$1),FALSE()))),"")</f>
        <v/>
      </c>
      <c r="V213" s="40" t="str">
        <f aca="false">IF(ISNUMBER($U213),$U213,$R213)</f>
        <v/>
      </c>
      <c r="W213" s="40" t="str">
        <f aca="false">IF(ISBLANK($A213),"",($V$6-$V213)*$W$6+$W$6-$A213)</f>
        <v/>
      </c>
      <c r="X213" s="40" t="str">
        <f aca="false">IF(ISBLANK($A213),"",RANK($W213,$W$7:$W$306))</f>
        <v/>
      </c>
      <c r="Y213" s="40" t="n">
        <f aca="false">$A213</f>
        <v>0</v>
      </c>
      <c r="Z213" s="40" t="str">
        <f aca="false">IF($U213="",$N213,$U213)</f>
        <v/>
      </c>
      <c r="AA213" s="40" t="n">
        <f aca="false">IF($U213&lt;6,INDEX($AA$1:$AA$5,$Z213)*$Z$2,0)</f>
        <v>0</v>
      </c>
      <c r="AB213" s="139" t="str">
        <f aca="false">IF(ISBLANK($A213),"",5+4*(I213+IF(AA213=0,0,VLOOKUP($A213,'Final Round'!$A$14:$K$18,COLUMN('Final Round'!$G$1),FALSE())))+8*(H213+IF(AA213=0,0,IF(VLOOKUP($A213,'Final Round'!$A$14:$K$18,COLUMN('Final Round'!$J$1),FALSE())=1,1,0)))+$AA213)</f>
        <v/>
      </c>
    </row>
    <row r="214" customFormat="false" ht="12.75" hidden="false" customHeight="false" outlineLevel="0" collapsed="false">
      <c r="A214" s="140"/>
      <c r="B214" s="120"/>
      <c r="C214" s="120"/>
      <c r="D214" s="120"/>
      <c r="E214" s="121"/>
      <c r="F214" s="122" t="str">
        <f aca="false">IF(ISBLANK($A214),"",SUM(IF(ISNA(IF(VLOOKUP($A214,'Round 1'!$A$7:$J$306,COLUMN('Round 1'!$H$7),FALSE()),1,NA())),0,1),IF(ISNA(IF(VLOOKUP($A214,'Round 2'!$A$7:$J$306,COLUMN('Round 1'!$H$7),FALSE()),1,NA())),0,1),IF(ISNA(IF(VLOOKUP($A214,'Round 3'!$A$7:$J$306,COLUMN('Round 1'!$H$7),FALSE()),1,NA())),0,1),IF(ISNA(IF(VLOOKUP($A214,'Final Round'!$A$14:$K$18,1,FALSE()),1,NA())),0,1)))</f>
        <v/>
      </c>
      <c r="G214" s="123"/>
      <c r="H214" s="124" t="str">
        <f aca="false">IF(ISBLANK($A214),"",IF(ISERROR(VLOOKUP($A214,'Round 1'!$A$7:$I$306,COLUMN('Round 1'!$G$7),FALSE())),0,VLOOKUP($A214,'Round 1'!$A$7:$I$306,COLUMN('Round 1'!$G$7),FALSE()))+IF(ISERROR(VLOOKUP($A214,'Round 2'!$A$7:$I$306,COLUMN('Round 2'!$G$7),FALSE())),0,VLOOKUP($A214,'Round 2'!$A$7:$I$306,COLUMN('Round 2'!$G$7),FALSE()))+IF(ISERROR(VLOOKUP($A214,'Round 3'!$A$7:$I$306,COLUMN('Round 3'!$G$7),FALSE())),0,VLOOKUP($A214,'Round 3'!$A$7:$I$306,COLUMN('Round 3'!$G$7),FALSE())))</f>
        <v/>
      </c>
      <c r="I214" s="124" t="str">
        <f aca="false">IF(ISBLANK($A214),"",IF(ISERROR(VLOOKUP($A214,'Round 1'!$A$7:$I$306,COLUMN('Round 1'!$F$7),FALSE())),0,VLOOKUP($A214,'Round 1'!$A$7:$I$306,COLUMN('Round 1'!$F$7),FALSE()))+IF(ISERROR(VLOOKUP($A214,'Round 2'!$A$7:$I$306,COLUMN('Round 2'!$F$7),FALSE())),0,VLOOKUP($A214,'Round 2'!$A$7:$I$306,COLUMN('Round 2'!$F$7),FALSE()))+IF(ISERROR(VLOOKUP($A214,'Round 3'!$A$7:$I$306,COLUMN('Round 3'!$F$7),FALSE())),0,VLOOKUP($A214,'Round 3'!$A$7:$I$306,COLUMN('Round 3'!$F$7),FALSE())))</f>
        <v/>
      </c>
      <c r="J214" s="125" t="str">
        <f aca="false">IF(ISBLANK($A214),"",IF(ISERROR(VLOOKUP($A214,'Round 1'!$A$7:$I$306,COLUMN('Round 1'!$H$7),FALSE())),0,VLOOKUP($A214,'Round 1'!$A$7:$I$306,COLUMN('Round 1'!$H$7),FALSE()))+IF(ISERROR(VLOOKUP($A214,'Round 2'!$A$7:$I$306,COLUMN('Round 2'!$H$7),FALSE())),0,VLOOKUP($A214,'Round 2'!$A$7:$I$306,COLUMN('Round 2'!$H$7),FALSE()))+IF(ISERROR(VLOOKUP($A214,'Round 3'!$A$7:$I$306,COLUMN('Round 3'!$H$7),FALSE())),0,VLOOKUP($A214,'Round 3'!$A$7:$I$306,COLUMN('Round 3'!$H$7),FALSE())))</f>
        <v/>
      </c>
      <c r="K214" s="124" t="str">
        <f aca="false">IF(ISBLANK(A214),"",RANK(P214,$P$7:$P$306))</f>
        <v/>
      </c>
      <c r="L214" s="126" t="str">
        <f aca="false">IF(ISBLANK($G214),IF($K214&gt;5,"",IF(AND(ISNA(MATCH(K214+1,$K$7:$K$306,0)),$K214&lt;$A$4),"TIE","")),"DQ")</f>
        <v/>
      </c>
      <c r="M214" s="127"/>
      <c r="N214" s="128" t="str">
        <f aca="false">IF(ISBLANK($G214),$R214,"DQ")</f>
        <v/>
      </c>
      <c r="O214" s="40" t="str">
        <f aca="false">IF(ISBLANK(A214),"",$H214*$O$6+$I214)</f>
        <v/>
      </c>
      <c r="P214" s="40" t="str">
        <f aca="false">IF(ISBLANK(A214),"",$O214*10*$P$6+$J214)</f>
        <v/>
      </c>
      <c r="Q214" s="40" t="n">
        <f aca="false">IF(ISBLANK($G214),IF(ISBLANK($A214),-10,$P214*$Q$6+IF($M214&gt;0,$Q$6-1-$M214,0)),-1)</f>
        <v>-10</v>
      </c>
      <c r="R214" s="40" t="str">
        <f aca="false">IF(ISBLANK($A214),"",RANK($Q214,$Q$7:$Q$306))</f>
        <v/>
      </c>
      <c r="S214" s="40" t="str">
        <f aca="false">IF(ISNA(MATCH($R214+1,$R$7:$R$306,0)),IF($R214=MAX($A$7:$A$306),$R214,-1),$R214)</f>
        <v/>
      </c>
      <c r="T214" s="40" t="n">
        <f aca="false">$A214</f>
        <v>0</v>
      </c>
      <c r="U214" s="128" t="str">
        <f aca="false">IF(N('Final Round'!$J$14)&gt;0,IF(ISBLANK($A214),"",IF($N214&gt;5,$N214,VLOOKUP($A214,'Final Round'!$A$14:$K$18,COLUMN('Final Round'!$J$1),FALSE()))),"")</f>
        <v/>
      </c>
      <c r="V214" s="40" t="str">
        <f aca="false">IF(ISNUMBER($U214),$U214,$R214)</f>
        <v/>
      </c>
      <c r="W214" s="40" t="str">
        <f aca="false">IF(ISBLANK($A214),"",($V$6-$V214)*$W$6+$W$6-$A214)</f>
        <v/>
      </c>
      <c r="X214" s="40" t="str">
        <f aca="false">IF(ISBLANK($A214),"",RANK($W214,$W$7:$W$306))</f>
        <v/>
      </c>
      <c r="Y214" s="40" t="n">
        <f aca="false">$A214</f>
        <v>0</v>
      </c>
      <c r="Z214" s="40" t="str">
        <f aca="false">IF($U214="",$N214,$U214)</f>
        <v/>
      </c>
      <c r="AA214" s="40" t="n">
        <f aca="false">IF($U214&lt;6,INDEX($AA$1:$AA$5,$Z214)*$Z$2,0)</f>
        <v>0</v>
      </c>
      <c r="AB214" s="129" t="str">
        <f aca="false">IF(ISBLANK($A214),"",5+4*(I214+IF(AA214=0,0,VLOOKUP($A214,'Final Round'!$A$14:$K$18,COLUMN('Final Round'!$G$1),FALSE())))+8*(H214+IF(AA214=0,0,IF(VLOOKUP($A214,'Final Round'!$A$14:$K$18,COLUMN('Final Round'!$J$1),FALSE())=1,1,0)))+$AA214)</f>
        <v/>
      </c>
    </row>
    <row r="215" customFormat="false" ht="12.75" hidden="false" customHeight="false" outlineLevel="0" collapsed="false">
      <c r="A215" s="144"/>
      <c r="B215" s="130"/>
      <c r="C215" s="130"/>
      <c r="D215" s="130"/>
      <c r="E215" s="131"/>
      <c r="F215" s="132" t="str">
        <f aca="false">IF(ISBLANK($A215),"",SUM(IF(ISNA(IF(VLOOKUP($A215,'Round 1'!$A$7:$J$306,COLUMN('Round 1'!$H$7),FALSE()),1,NA())),0,1),IF(ISNA(IF(VLOOKUP($A215,'Round 2'!$A$7:$J$306,COLUMN('Round 1'!$H$7),FALSE()),1,NA())),0,1),IF(ISNA(IF(VLOOKUP($A215,'Round 3'!$A$7:$J$306,COLUMN('Round 1'!$H$7),FALSE()),1,NA())),0,1),IF(ISNA(IF(VLOOKUP($A215,'Final Round'!$A$14:$K$18,1,FALSE()),1,NA())),0,1)))</f>
        <v/>
      </c>
      <c r="G215" s="133"/>
      <c r="H215" s="134" t="str">
        <f aca="false">IF(ISBLANK($A215),"",IF(ISERROR(VLOOKUP($A215,'Round 1'!$A$7:$I$306,COLUMN('Round 1'!$G$7),FALSE())),0,VLOOKUP($A215,'Round 1'!$A$7:$I$306,COLUMN('Round 1'!$G$7),FALSE()))+IF(ISERROR(VLOOKUP($A215,'Round 2'!$A$7:$I$306,COLUMN('Round 2'!$G$7),FALSE())),0,VLOOKUP($A215,'Round 2'!$A$7:$I$306,COLUMN('Round 2'!$G$7),FALSE()))+IF(ISERROR(VLOOKUP($A215,'Round 3'!$A$7:$I$306,COLUMN('Round 3'!$G$7),FALSE())),0,VLOOKUP($A215,'Round 3'!$A$7:$I$306,COLUMN('Round 3'!$G$7),FALSE())))</f>
        <v/>
      </c>
      <c r="I215" s="134" t="str">
        <f aca="false">IF(ISBLANK($A215),"",IF(ISERROR(VLOOKUP($A215,'Round 1'!$A$7:$I$306,COLUMN('Round 1'!$F$7),FALSE())),0,VLOOKUP($A215,'Round 1'!$A$7:$I$306,COLUMN('Round 1'!$F$7),FALSE()))+IF(ISERROR(VLOOKUP($A215,'Round 2'!$A$7:$I$306,COLUMN('Round 2'!$F$7),FALSE())),0,VLOOKUP($A215,'Round 2'!$A$7:$I$306,COLUMN('Round 2'!$F$7),FALSE()))+IF(ISERROR(VLOOKUP($A215,'Round 3'!$A$7:$I$306,COLUMN('Round 3'!$F$7),FALSE())),0,VLOOKUP($A215,'Round 3'!$A$7:$I$306,COLUMN('Round 3'!$F$7),FALSE())))</f>
        <v/>
      </c>
      <c r="J215" s="135" t="str">
        <f aca="false">IF(ISBLANK($A215),"",IF(ISERROR(VLOOKUP($A215,'Round 1'!$A$7:$I$306,COLUMN('Round 1'!$H$7),FALSE())),0,VLOOKUP($A215,'Round 1'!$A$7:$I$306,COLUMN('Round 1'!$H$7),FALSE()))+IF(ISERROR(VLOOKUP($A215,'Round 2'!$A$7:$I$306,COLUMN('Round 2'!$H$7),FALSE())),0,VLOOKUP($A215,'Round 2'!$A$7:$I$306,COLUMN('Round 2'!$H$7),FALSE()))+IF(ISERROR(VLOOKUP($A215,'Round 3'!$A$7:$I$306,COLUMN('Round 3'!$H$7),FALSE())),0,VLOOKUP($A215,'Round 3'!$A$7:$I$306,COLUMN('Round 3'!$H$7),FALSE())))</f>
        <v/>
      </c>
      <c r="K215" s="134" t="str">
        <f aca="false">IF(ISBLANK(A215),"",RANK(P215,$P$7:$P$306))</f>
        <v/>
      </c>
      <c r="L215" s="136" t="str">
        <f aca="false">IF(ISBLANK($G215),IF($K215&gt;5,"",IF(AND(ISNA(MATCH(K215+1,$K$7:$K$306,0)),$K215&lt;$A$4),"TIE","")),"DQ")</f>
        <v/>
      </c>
      <c r="M215" s="137"/>
      <c r="N215" s="138" t="str">
        <f aca="false">IF(ISBLANK($G215),$R215,"DQ")</f>
        <v/>
      </c>
      <c r="O215" s="40" t="str">
        <f aca="false">IF(ISBLANK(A215),"",$H215*$O$6+$I215)</f>
        <v/>
      </c>
      <c r="P215" s="40" t="str">
        <f aca="false">IF(ISBLANK(A215),"",$O215*10*$P$6+$J215)</f>
        <v/>
      </c>
      <c r="Q215" s="40" t="n">
        <f aca="false">IF(ISBLANK($G215),IF(ISBLANK($A215),-10,$P215*$Q$6+IF($M215&gt;0,$Q$6-1-$M215,0)),-1)</f>
        <v>-10</v>
      </c>
      <c r="R215" s="40" t="str">
        <f aca="false">IF(ISBLANK($A215),"",RANK($Q215,$Q$7:$Q$306))</f>
        <v/>
      </c>
      <c r="S215" s="40" t="str">
        <f aca="false">IF(ISNA(MATCH($R215+1,$R$7:$R$306,0)),IF($R215=MAX($A$7:$A$306),$R215,-1),$R215)</f>
        <v/>
      </c>
      <c r="T215" s="40" t="n">
        <f aca="false">$A215</f>
        <v>0</v>
      </c>
      <c r="U215" s="138" t="str">
        <f aca="false">IF(N('Final Round'!$J$14)&gt;0,IF(ISBLANK($A215),"",IF($N215&gt;5,$N215,VLOOKUP($A215,'Final Round'!$A$14:$K$18,COLUMN('Final Round'!$J$1),FALSE()))),"")</f>
        <v/>
      </c>
      <c r="V215" s="40" t="str">
        <f aca="false">IF(ISNUMBER($U215),$U215,$R215)</f>
        <v/>
      </c>
      <c r="W215" s="40" t="str">
        <f aca="false">IF(ISBLANK($A215),"",($V$6-$V215)*$W$6+$W$6-$A215)</f>
        <v/>
      </c>
      <c r="X215" s="40" t="str">
        <f aca="false">IF(ISBLANK($A215),"",RANK($W215,$W$7:$W$306))</f>
        <v/>
      </c>
      <c r="Y215" s="40" t="n">
        <f aca="false">$A215</f>
        <v>0</v>
      </c>
      <c r="Z215" s="40" t="str">
        <f aca="false">IF($U215="",$N215,$U215)</f>
        <v/>
      </c>
      <c r="AA215" s="40" t="n">
        <f aca="false">IF($U215&lt;6,INDEX($AA$1:$AA$5,$Z215)*$Z$2,0)</f>
        <v>0</v>
      </c>
      <c r="AB215" s="139" t="str">
        <f aca="false">IF(ISBLANK($A215),"",5+4*(I215+IF(AA215=0,0,VLOOKUP($A215,'Final Round'!$A$14:$K$18,COLUMN('Final Round'!$G$1),FALSE())))+8*(H215+IF(AA215=0,0,IF(VLOOKUP($A215,'Final Round'!$A$14:$K$18,COLUMN('Final Round'!$J$1),FALSE())=1,1,0)))+$AA215)</f>
        <v/>
      </c>
    </row>
    <row r="216" customFormat="false" ht="12.75" hidden="false" customHeight="false" outlineLevel="0" collapsed="false">
      <c r="A216" s="140"/>
      <c r="B216" s="120"/>
      <c r="C216" s="120"/>
      <c r="D216" s="120"/>
      <c r="E216" s="121"/>
      <c r="F216" s="122" t="str">
        <f aca="false">IF(ISBLANK($A216),"",SUM(IF(ISNA(IF(VLOOKUP($A216,'Round 1'!$A$7:$J$306,COLUMN('Round 1'!$H$7),FALSE()),1,NA())),0,1),IF(ISNA(IF(VLOOKUP($A216,'Round 2'!$A$7:$J$306,COLUMN('Round 1'!$H$7),FALSE()),1,NA())),0,1),IF(ISNA(IF(VLOOKUP($A216,'Round 3'!$A$7:$J$306,COLUMN('Round 1'!$H$7),FALSE()),1,NA())),0,1),IF(ISNA(IF(VLOOKUP($A216,'Final Round'!$A$14:$K$18,1,FALSE()),1,NA())),0,1)))</f>
        <v/>
      </c>
      <c r="G216" s="123"/>
      <c r="H216" s="124" t="str">
        <f aca="false">IF(ISBLANK($A216),"",IF(ISERROR(VLOOKUP($A216,'Round 1'!$A$7:$I$306,COLUMN('Round 1'!$G$7),FALSE())),0,VLOOKUP($A216,'Round 1'!$A$7:$I$306,COLUMN('Round 1'!$G$7),FALSE()))+IF(ISERROR(VLOOKUP($A216,'Round 2'!$A$7:$I$306,COLUMN('Round 2'!$G$7),FALSE())),0,VLOOKUP($A216,'Round 2'!$A$7:$I$306,COLUMN('Round 2'!$G$7),FALSE()))+IF(ISERROR(VLOOKUP($A216,'Round 3'!$A$7:$I$306,COLUMN('Round 3'!$G$7),FALSE())),0,VLOOKUP($A216,'Round 3'!$A$7:$I$306,COLUMN('Round 3'!$G$7),FALSE())))</f>
        <v/>
      </c>
      <c r="I216" s="124" t="str">
        <f aca="false">IF(ISBLANK($A216),"",IF(ISERROR(VLOOKUP($A216,'Round 1'!$A$7:$I$306,COLUMN('Round 1'!$F$7),FALSE())),0,VLOOKUP($A216,'Round 1'!$A$7:$I$306,COLUMN('Round 1'!$F$7),FALSE()))+IF(ISERROR(VLOOKUP($A216,'Round 2'!$A$7:$I$306,COLUMN('Round 2'!$F$7),FALSE())),0,VLOOKUP($A216,'Round 2'!$A$7:$I$306,COLUMN('Round 2'!$F$7),FALSE()))+IF(ISERROR(VLOOKUP($A216,'Round 3'!$A$7:$I$306,COLUMN('Round 3'!$F$7),FALSE())),0,VLOOKUP($A216,'Round 3'!$A$7:$I$306,COLUMN('Round 3'!$F$7),FALSE())))</f>
        <v/>
      </c>
      <c r="J216" s="125" t="str">
        <f aca="false">IF(ISBLANK($A216),"",IF(ISERROR(VLOOKUP($A216,'Round 1'!$A$7:$I$306,COLUMN('Round 1'!$H$7),FALSE())),0,VLOOKUP($A216,'Round 1'!$A$7:$I$306,COLUMN('Round 1'!$H$7),FALSE()))+IF(ISERROR(VLOOKUP($A216,'Round 2'!$A$7:$I$306,COLUMN('Round 2'!$H$7),FALSE())),0,VLOOKUP($A216,'Round 2'!$A$7:$I$306,COLUMN('Round 2'!$H$7),FALSE()))+IF(ISERROR(VLOOKUP($A216,'Round 3'!$A$7:$I$306,COLUMN('Round 3'!$H$7),FALSE())),0,VLOOKUP($A216,'Round 3'!$A$7:$I$306,COLUMN('Round 3'!$H$7),FALSE())))</f>
        <v/>
      </c>
      <c r="K216" s="124" t="str">
        <f aca="false">IF(ISBLANK(A216),"",RANK(P216,$P$7:$P$306))</f>
        <v/>
      </c>
      <c r="L216" s="126" t="str">
        <f aca="false">IF(ISBLANK($G216),IF($K216&gt;5,"",IF(AND(ISNA(MATCH(K216+1,$K$7:$K$306,0)),$K216&lt;$A$4),"TIE","")),"DQ")</f>
        <v/>
      </c>
      <c r="M216" s="127"/>
      <c r="N216" s="128" t="str">
        <f aca="false">IF(ISBLANK($G216),$R216,"DQ")</f>
        <v/>
      </c>
      <c r="O216" s="40" t="str">
        <f aca="false">IF(ISBLANK(A216),"",$H216*$O$6+$I216)</f>
        <v/>
      </c>
      <c r="P216" s="40" t="str">
        <f aca="false">IF(ISBLANK(A216),"",$O216*10*$P$6+$J216)</f>
        <v/>
      </c>
      <c r="Q216" s="40" t="n">
        <f aca="false">IF(ISBLANK($G216),IF(ISBLANK($A216),-10,$P216*$Q$6+IF($M216&gt;0,$Q$6-1-$M216,0)),-1)</f>
        <v>-10</v>
      </c>
      <c r="R216" s="40" t="str">
        <f aca="false">IF(ISBLANK($A216),"",RANK($Q216,$Q$7:$Q$306))</f>
        <v/>
      </c>
      <c r="S216" s="40" t="str">
        <f aca="false">IF(ISNA(MATCH($R216+1,$R$7:$R$306,0)),IF($R216=MAX($A$7:$A$306),$R216,-1),$R216)</f>
        <v/>
      </c>
      <c r="T216" s="40" t="n">
        <f aca="false">$A216</f>
        <v>0</v>
      </c>
      <c r="U216" s="128" t="str">
        <f aca="false">IF(N('Final Round'!$J$14)&gt;0,IF(ISBLANK($A216),"",IF($N216&gt;5,$N216,VLOOKUP($A216,'Final Round'!$A$14:$K$18,COLUMN('Final Round'!$J$1),FALSE()))),"")</f>
        <v/>
      </c>
      <c r="V216" s="40" t="str">
        <f aca="false">IF(ISNUMBER($U216),$U216,$R216)</f>
        <v/>
      </c>
      <c r="W216" s="40" t="str">
        <f aca="false">IF(ISBLANK($A216),"",($V$6-$V216)*$W$6+$W$6-$A216)</f>
        <v/>
      </c>
      <c r="X216" s="40" t="str">
        <f aca="false">IF(ISBLANK($A216),"",RANK($W216,$W$7:$W$306))</f>
        <v/>
      </c>
      <c r="Y216" s="40" t="n">
        <f aca="false">$A216</f>
        <v>0</v>
      </c>
      <c r="Z216" s="40" t="str">
        <f aca="false">IF($U216="",$N216,$U216)</f>
        <v/>
      </c>
      <c r="AA216" s="40" t="n">
        <f aca="false">IF($U216&lt;6,INDEX($AA$1:$AA$5,$Z216)*$Z$2,0)</f>
        <v>0</v>
      </c>
      <c r="AB216" s="129" t="str">
        <f aca="false">IF(ISBLANK($A216),"",5+4*(I216+IF(AA216=0,0,VLOOKUP($A216,'Final Round'!$A$14:$K$18,COLUMN('Final Round'!$G$1),FALSE())))+8*(H216+IF(AA216=0,0,IF(VLOOKUP($A216,'Final Round'!$A$14:$K$18,COLUMN('Final Round'!$J$1),FALSE())=1,1,0)))+$AA216)</f>
        <v/>
      </c>
    </row>
    <row r="217" customFormat="false" ht="12.75" hidden="false" customHeight="false" outlineLevel="0" collapsed="false">
      <c r="A217" s="144"/>
      <c r="B217" s="130"/>
      <c r="C217" s="130"/>
      <c r="D217" s="130"/>
      <c r="E217" s="131"/>
      <c r="F217" s="132" t="str">
        <f aca="false">IF(ISBLANK($A217),"",SUM(IF(ISNA(IF(VLOOKUP($A217,'Round 1'!$A$7:$J$306,COLUMN('Round 1'!$H$7),FALSE()),1,NA())),0,1),IF(ISNA(IF(VLOOKUP($A217,'Round 2'!$A$7:$J$306,COLUMN('Round 1'!$H$7),FALSE()),1,NA())),0,1),IF(ISNA(IF(VLOOKUP($A217,'Round 3'!$A$7:$J$306,COLUMN('Round 1'!$H$7),FALSE()),1,NA())),0,1),IF(ISNA(IF(VLOOKUP($A217,'Final Round'!$A$14:$K$18,1,FALSE()),1,NA())),0,1)))</f>
        <v/>
      </c>
      <c r="G217" s="133"/>
      <c r="H217" s="134" t="str">
        <f aca="false">IF(ISBLANK($A217),"",IF(ISERROR(VLOOKUP($A217,'Round 1'!$A$7:$I$306,COLUMN('Round 1'!$G$7),FALSE())),0,VLOOKUP($A217,'Round 1'!$A$7:$I$306,COLUMN('Round 1'!$G$7),FALSE()))+IF(ISERROR(VLOOKUP($A217,'Round 2'!$A$7:$I$306,COLUMN('Round 2'!$G$7),FALSE())),0,VLOOKUP($A217,'Round 2'!$A$7:$I$306,COLUMN('Round 2'!$G$7),FALSE()))+IF(ISERROR(VLOOKUP($A217,'Round 3'!$A$7:$I$306,COLUMN('Round 3'!$G$7),FALSE())),0,VLOOKUP($A217,'Round 3'!$A$7:$I$306,COLUMN('Round 3'!$G$7),FALSE())))</f>
        <v/>
      </c>
      <c r="I217" s="134" t="str">
        <f aca="false">IF(ISBLANK($A217),"",IF(ISERROR(VLOOKUP($A217,'Round 1'!$A$7:$I$306,COLUMN('Round 1'!$F$7),FALSE())),0,VLOOKUP($A217,'Round 1'!$A$7:$I$306,COLUMN('Round 1'!$F$7),FALSE()))+IF(ISERROR(VLOOKUP($A217,'Round 2'!$A$7:$I$306,COLUMN('Round 2'!$F$7),FALSE())),0,VLOOKUP($A217,'Round 2'!$A$7:$I$306,COLUMN('Round 2'!$F$7),FALSE()))+IF(ISERROR(VLOOKUP($A217,'Round 3'!$A$7:$I$306,COLUMN('Round 3'!$F$7),FALSE())),0,VLOOKUP($A217,'Round 3'!$A$7:$I$306,COLUMN('Round 3'!$F$7),FALSE())))</f>
        <v/>
      </c>
      <c r="J217" s="135" t="str">
        <f aca="false">IF(ISBLANK($A217),"",IF(ISERROR(VLOOKUP($A217,'Round 1'!$A$7:$I$306,COLUMN('Round 1'!$H$7),FALSE())),0,VLOOKUP($A217,'Round 1'!$A$7:$I$306,COLUMN('Round 1'!$H$7),FALSE()))+IF(ISERROR(VLOOKUP($A217,'Round 2'!$A$7:$I$306,COLUMN('Round 2'!$H$7),FALSE())),0,VLOOKUP($A217,'Round 2'!$A$7:$I$306,COLUMN('Round 2'!$H$7),FALSE()))+IF(ISERROR(VLOOKUP($A217,'Round 3'!$A$7:$I$306,COLUMN('Round 3'!$H$7),FALSE())),0,VLOOKUP($A217,'Round 3'!$A$7:$I$306,COLUMN('Round 3'!$H$7),FALSE())))</f>
        <v/>
      </c>
      <c r="K217" s="134" t="str">
        <f aca="false">IF(ISBLANK(A217),"",RANK(P217,$P$7:$P$306))</f>
        <v/>
      </c>
      <c r="L217" s="136" t="str">
        <f aca="false">IF(ISBLANK($G217),IF($K217&gt;5,"",IF(AND(ISNA(MATCH(K217+1,$K$7:$K$306,0)),$K217&lt;$A$4),"TIE","")),"DQ")</f>
        <v/>
      </c>
      <c r="M217" s="137"/>
      <c r="N217" s="138" t="str">
        <f aca="false">IF(ISBLANK($G217),$R217,"DQ")</f>
        <v/>
      </c>
      <c r="O217" s="40" t="str">
        <f aca="false">IF(ISBLANK(A217),"",$H217*$O$6+$I217)</f>
        <v/>
      </c>
      <c r="P217" s="40" t="str">
        <f aca="false">IF(ISBLANK(A217),"",$O217*10*$P$6+$J217)</f>
        <v/>
      </c>
      <c r="Q217" s="40" t="n">
        <f aca="false">IF(ISBLANK($G217),IF(ISBLANK($A217),-10,$P217*$Q$6+IF($M217&gt;0,$Q$6-1-$M217,0)),-1)</f>
        <v>-10</v>
      </c>
      <c r="R217" s="40" t="str">
        <f aca="false">IF(ISBLANK($A217),"",RANK($Q217,$Q$7:$Q$306))</f>
        <v/>
      </c>
      <c r="S217" s="40" t="str">
        <f aca="false">IF(ISNA(MATCH($R217+1,$R$7:$R$306,0)),IF($R217=MAX($A$7:$A$306),$R217,-1),$R217)</f>
        <v/>
      </c>
      <c r="T217" s="40" t="n">
        <f aca="false">$A217</f>
        <v>0</v>
      </c>
      <c r="U217" s="138" t="str">
        <f aca="false">IF(N('Final Round'!$J$14)&gt;0,IF(ISBLANK($A217),"",IF($N217&gt;5,$N217,VLOOKUP($A217,'Final Round'!$A$14:$K$18,COLUMN('Final Round'!$J$1),FALSE()))),"")</f>
        <v/>
      </c>
      <c r="V217" s="40" t="str">
        <f aca="false">IF(ISNUMBER($U217),$U217,$R217)</f>
        <v/>
      </c>
      <c r="W217" s="40" t="str">
        <f aca="false">IF(ISBLANK($A217),"",($V$6-$V217)*$W$6+$W$6-$A217)</f>
        <v/>
      </c>
      <c r="X217" s="40" t="str">
        <f aca="false">IF(ISBLANK($A217),"",RANK($W217,$W$7:$W$306))</f>
        <v/>
      </c>
      <c r="Y217" s="40" t="n">
        <f aca="false">$A217</f>
        <v>0</v>
      </c>
      <c r="Z217" s="40" t="str">
        <f aca="false">IF($U217="",$N217,$U217)</f>
        <v/>
      </c>
      <c r="AA217" s="40" t="n">
        <f aca="false">IF($U217&lt;6,INDEX($AA$1:$AA$5,$Z217)*$Z$2,0)</f>
        <v>0</v>
      </c>
      <c r="AB217" s="139" t="str">
        <f aca="false">IF(ISBLANK($A217),"",5+4*(I217+IF(AA217=0,0,VLOOKUP($A217,'Final Round'!$A$14:$K$18,COLUMN('Final Round'!$G$1),FALSE())))+8*(H217+IF(AA217=0,0,IF(VLOOKUP($A217,'Final Round'!$A$14:$K$18,COLUMN('Final Round'!$J$1),FALSE())=1,1,0)))+$AA217)</f>
        <v/>
      </c>
    </row>
    <row r="218" customFormat="false" ht="12.75" hidden="false" customHeight="false" outlineLevel="0" collapsed="false">
      <c r="A218" s="140"/>
      <c r="B218" s="120"/>
      <c r="C218" s="120"/>
      <c r="D218" s="120"/>
      <c r="E218" s="121"/>
      <c r="F218" s="122" t="str">
        <f aca="false">IF(ISBLANK($A218),"",SUM(IF(ISNA(IF(VLOOKUP($A218,'Round 1'!$A$7:$J$306,COLUMN('Round 1'!$H$7),FALSE()),1,NA())),0,1),IF(ISNA(IF(VLOOKUP($A218,'Round 2'!$A$7:$J$306,COLUMN('Round 1'!$H$7),FALSE()),1,NA())),0,1),IF(ISNA(IF(VLOOKUP($A218,'Round 3'!$A$7:$J$306,COLUMN('Round 1'!$H$7),FALSE()),1,NA())),0,1),IF(ISNA(IF(VLOOKUP($A218,'Final Round'!$A$14:$K$18,1,FALSE()),1,NA())),0,1)))</f>
        <v/>
      </c>
      <c r="G218" s="123"/>
      <c r="H218" s="124" t="str">
        <f aca="false">IF(ISBLANK($A218),"",IF(ISERROR(VLOOKUP($A218,'Round 1'!$A$7:$I$306,COLUMN('Round 1'!$G$7),FALSE())),0,VLOOKUP($A218,'Round 1'!$A$7:$I$306,COLUMN('Round 1'!$G$7),FALSE()))+IF(ISERROR(VLOOKUP($A218,'Round 2'!$A$7:$I$306,COLUMN('Round 2'!$G$7),FALSE())),0,VLOOKUP($A218,'Round 2'!$A$7:$I$306,COLUMN('Round 2'!$G$7),FALSE()))+IF(ISERROR(VLOOKUP($A218,'Round 3'!$A$7:$I$306,COLUMN('Round 3'!$G$7),FALSE())),0,VLOOKUP($A218,'Round 3'!$A$7:$I$306,COLUMN('Round 3'!$G$7),FALSE())))</f>
        <v/>
      </c>
      <c r="I218" s="124" t="str">
        <f aca="false">IF(ISBLANK($A218),"",IF(ISERROR(VLOOKUP($A218,'Round 1'!$A$7:$I$306,COLUMN('Round 1'!$F$7),FALSE())),0,VLOOKUP($A218,'Round 1'!$A$7:$I$306,COLUMN('Round 1'!$F$7),FALSE()))+IF(ISERROR(VLOOKUP($A218,'Round 2'!$A$7:$I$306,COLUMN('Round 2'!$F$7),FALSE())),0,VLOOKUP($A218,'Round 2'!$A$7:$I$306,COLUMN('Round 2'!$F$7),FALSE()))+IF(ISERROR(VLOOKUP($A218,'Round 3'!$A$7:$I$306,COLUMN('Round 3'!$F$7),FALSE())),0,VLOOKUP($A218,'Round 3'!$A$7:$I$306,COLUMN('Round 3'!$F$7),FALSE())))</f>
        <v/>
      </c>
      <c r="J218" s="125" t="str">
        <f aca="false">IF(ISBLANK($A218),"",IF(ISERROR(VLOOKUP($A218,'Round 1'!$A$7:$I$306,COLUMN('Round 1'!$H$7),FALSE())),0,VLOOKUP($A218,'Round 1'!$A$7:$I$306,COLUMN('Round 1'!$H$7),FALSE()))+IF(ISERROR(VLOOKUP($A218,'Round 2'!$A$7:$I$306,COLUMN('Round 2'!$H$7),FALSE())),0,VLOOKUP($A218,'Round 2'!$A$7:$I$306,COLUMN('Round 2'!$H$7),FALSE()))+IF(ISERROR(VLOOKUP($A218,'Round 3'!$A$7:$I$306,COLUMN('Round 3'!$H$7),FALSE())),0,VLOOKUP($A218,'Round 3'!$A$7:$I$306,COLUMN('Round 3'!$H$7),FALSE())))</f>
        <v/>
      </c>
      <c r="K218" s="124" t="str">
        <f aca="false">IF(ISBLANK(A218),"",RANK(P218,$P$7:$P$306))</f>
        <v/>
      </c>
      <c r="L218" s="126" t="str">
        <f aca="false">IF(ISBLANK($G218),IF($K218&gt;5,"",IF(AND(ISNA(MATCH(K218+1,$K$7:$K$306,0)),$K218&lt;$A$4),"TIE","")),"DQ")</f>
        <v/>
      </c>
      <c r="M218" s="127"/>
      <c r="N218" s="128" t="str">
        <f aca="false">IF(ISBLANK($G218),$R218,"DQ")</f>
        <v/>
      </c>
      <c r="O218" s="40" t="str">
        <f aca="false">IF(ISBLANK(A218),"",$H218*$O$6+$I218)</f>
        <v/>
      </c>
      <c r="P218" s="40" t="str">
        <f aca="false">IF(ISBLANK(A218),"",$O218*10*$P$6+$J218)</f>
        <v/>
      </c>
      <c r="Q218" s="40" t="n">
        <f aca="false">IF(ISBLANK($G218),IF(ISBLANK($A218),-10,$P218*$Q$6+IF($M218&gt;0,$Q$6-1-$M218,0)),-1)</f>
        <v>-10</v>
      </c>
      <c r="R218" s="40" t="str">
        <f aca="false">IF(ISBLANK($A218),"",RANK($Q218,$Q$7:$Q$306))</f>
        <v/>
      </c>
      <c r="S218" s="40" t="str">
        <f aca="false">IF(ISNA(MATCH($R218+1,$R$7:$R$306,0)),IF($R218=MAX($A$7:$A$306),$R218,-1),$R218)</f>
        <v/>
      </c>
      <c r="T218" s="40" t="n">
        <f aca="false">$A218</f>
        <v>0</v>
      </c>
      <c r="U218" s="128" t="str">
        <f aca="false">IF(N('Final Round'!$J$14)&gt;0,IF(ISBLANK($A218),"",IF($N218&gt;5,$N218,VLOOKUP($A218,'Final Round'!$A$14:$K$18,COLUMN('Final Round'!$J$1),FALSE()))),"")</f>
        <v/>
      </c>
      <c r="V218" s="40" t="str">
        <f aca="false">IF(ISNUMBER($U218),$U218,$R218)</f>
        <v/>
      </c>
      <c r="W218" s="40" t="str">
        <f aca="false">IF(ISBLANK($A218),"",($V$6-$V218)*$W$6+$W$6-$A218)</f>
        <v/>
      </c>
      <c r="X218" s="40" t="str">
        <f aca="false">IF(ISBLANK($A218),"",RANK($W218,$W$7:$W$306))</f>
        <v/>
      </c>
      <c r="Y218" s="40" t="n">
        <f aca="false">$A218</f>
        <v>0</v>
      </c>
      <c r="Z218" s="40" t="str">
        <f aca="false">IF($U218="",$N218,$U218)</f>
        <v/>
      </c>
      <c r="AA218" s="40" t="n">
        <f aca="false">IF($U218&lt;6,INDEX($AA$1:$AA$5,$Z218)*$Z$2,0)</f>
        <v>0</v>
      </c>
      <c r="AB218" s="129" t="str">
        <f aca="false">IF(ISBLANK($A218),"",5+4*(I218+IF(AA218=0,0,VLOOKUP($A218,'Final Round'!$A$14:$K$18,COLUMN('Final Round'!$G$1),FALSE())))+8*(H218+IF(AA218=0,0,IF(VLOOKUP($A218,'Final Round'!$A$14:$K$18,COLUMN('Final Round'!$J$1),FALSE())=1,1,0)))+$AA218)</f>
        <v/>
      </c>
    </row>
    <row r="219" customFormat="false" ht="12.75" hidden="false" customHeight="false" outlineLevel="0" collapsed="false">
      <c r="A219" s="144"/>
      <c r="B219" s="130"/>
      <c r="C219" s="130"/>
      <c r="D219" s="130"/>
      <c r="E219" s="131"/>
      <c r="F219" s="132" t="str">
        <f aca="false">IF(ISBLANK($A219),"",SUM(IF(ISNA(IF(VLOOKUP($A219,'Round 1'!$A$7:$J$306,COLUMN('Round 1'!$H$7),FALSE()),1,NA())),0,1),IF(ISNA(IF(VLOOKUP($A219,'Round 2'!$A$7:$J$306,COLUMN('Round 1'!$H$7),FALSE()),1,NA())),0,1),IF(ISNA(IF(VLOOKUP($A219,'Round 3'!$A$7:$J$306,COLUMN('Round 1'!$H$7),FALSE()),1,NA())),0,1),IF(ISNA(IF(VLOOKUP($A219,'Final Round'!$A$14:$K$18,1,FALSE()),1,NA())),0,1)))</f>
        <v/>
      </c>
      <c r="G219" s="133"/>
      <c r="H219" s="134" t="str">
        <f aca="false">IF(ISBLANK($A219),"",IF(ISERROR(VLOOKUP($A219,'Round 1'!$A$7:$I$306,COLUMN('Round 1'!$G$7),FALSE())),0,VLOOKUP($A219,'Round 1'!$A$7:$I$306,COLUMN('Round 1'!$G$7),FALSE()))+IF(ISERROR(VLOOKUP($A219,'Round 2'!$A$7:$I$306,COLUMN('Round 2'!$G$7),FALSE())),0,VLOOKUP($A219,'Round 2'!$A$7:$I$306,COLUMN('Round 2'!$G$7),FALSE()))+IF(ISERROR(VLOOKUP($A219,'Round 3'!$A$7:$I$306,COLUMN('Round 3'!$G$7),FALSE())),0,VLOOKUP($A219,'Round 3'!$A$7:$I$306,COLUMN('Round 3'!$G$7),FALSE())))</f>
        <v/>
      </c>
      <c r="I219" s="134" t="str">
        <f aca="false">IF(ISBLANK($A219),"",IF(ISERROR(VLOOKUP($A219,'Round 1'!$A$7:$I$306,COLUMN('Round 1'!$F$7),FALSE())),0,VLOOKUP($A219,'Round 1'!$A$7:$I$306,COLUMN('Round 1'!$F$7),FALSE()))+IF(ISERROR(VLOOKUP($A219,'Round 2'!$A$7:$I$306,COLUMN('Round 2'!$F$7),FALSE())),0,VLOOKUP($A219,'Round 2'!$A$7:$I$306,COLUMN('Round 2'!$F$7),FALSE()))+IF(ISERROR(VLOOKUP($A219,'Round 3'!$A$7:$I$306,COLUMN('Round 3'!$F$7),FALSE())),0,VLOOKUP($A219,'Round 3'!$A$7:$I$306,COLUMN('Round 3'!$F$7),FALSE())))</f>
        <v/>
      </c>
      <c r="J219" s="135" t="str">
        <f aca="false">IF(ISBLANK($A219),"",IF(ISERROR(VLOOKUP($A219,'Round 1'!$A$7:$I$306,COLUMN('Round 1'!$H$7),FALSE())),0,VLOOKUP($A219,'Round 1'!$A$7:$I$306,COLUMN('Round 1'!$H$7),FALSE()))+IF(ISERROR(VLOOKUP($A219,'Round 2'!$A$7:$I$306,COLUMN('Round 2'!$H$7),FALSE())),0,VLOOKUP($A219,'Round 2'!$A$7:$I$306,COLUMN('Round 2'!$H$7),FALSE()))+IF(ISERROR(VLOOKUP($A219,'Round 3'!$A$7:$I$306,COLUMN('Round 3'!$H$7),FALSE())),0,VLOOKUP($A219,'Round 3'!$A$7:$I$306,COLUMN('Round 3'!$H$7),FALSE())))</f>
        <v/>
      </c>
      <c r="K219" s="134" t="str">
        <f aca="false">IF(ISBLANK(A219),"",RANK(P219,$P$7:$P$306))</f>
        <v/>
      </c>
      <c r="L219" s="136" t="str">
        <f aca="false">IF(ISBLANK($G219),IF($K219&gt;5,"",IF(AND(ISNA(MATCH(K219+1,$K$7:$K$306,0)),$K219&lt;$A$4),"TIE","")),"DQ")</f>
        <v/>
      </c>
      <c r="M219" s="137"/>
      <c r="N219" s="138" t="str">
        <f aca="false">IF(ISBLANK($G219),$R219,"DQ")</f>
        <v/>
      </c>
      <c r="O219" s="40" t="str">
        <f aca="false">IF(ISBLANK(A219),"",$H219*$O$6+$I219)</f>
        <v/>
      </c>
      <c r="P219" s="40" t="str">
        <f aca="false">IF(ISBLANK(A219),"",$O219*10*$P$6+$J219)</f>
        <v/>
      </c>
      <c r="Q219" s="40" t="n">
        <f aca="false">IF(ISBLANK($G219),IF(ISBLANK($A219),-10,$P219*$Q$6+IF($M219&gt;0,$Q$6-1-$M219,0)),-1)</f>
        <v>-10</v>
      </c>
      <c r="R219" s="40" t="str">
        <f aca="false">IF(ISBLANK($A219),"",RANK($Q219,$Q$7:$Q$306))</f>
        <v/>
      </c>
      <c r="S219" s="40" t="str">
        <f aca="false">IF(ISNA(MATCH($R219+1,$R$7:$R$306,0)),IF($R219=MAX($A$7:$A$306),$R219,-1),$R219)</f>
        <v/>
      </c>
      <c r="T219" s="40" t="n">
        <f aca="false">$A219</f>
        <v>0</v>
      </c>
      <c r="U219" s="138" t="str">
        <f aca="false">IF(N('Final Round'!$J$14)&gt;0,IF(ISBLANK($A219),"",IF($N219&gt;5,$N219,VLOOKUP($A219,'Final Round'!$A$14:$K$18,COLUMN('Final Round'!$J$1),FALSE()))),"")</f>
        <v/>
      </c>
      <c r="V219" s="40" t="str">
        <f aca="false">IF(ISNUMBER($U219),$U219,$R219)</f>
        <v/>
      </c>
      <c r="W219" s="40" t="str">
        <f aca="false">IF(ISBLANK($A219),"",($V$6-$V219)*$W$6+$W$6-$A219)</f>
        <v/>
      </c>
      <c r="X219" s="40" t="str">
        <f aca="false">IF(ISBLANK($A219),"",RANK($W219,$W$7:$W$306))</f>
        <v/>
      </c>
      <c r="Y219" s="40" t="n">
        <f aca="false">$A219</f>
        <v>0</v>
      </c>
      <c r="Z219" s="40" t="str">
        <f aca="false">IF($U219="",$N219,$U219)</f>
        <v/>
      </c>
      <c r="AA219" s="40" t="n">
        <f aca="false">IF($U219&lt;6,INDEX($AA$1:$AA$5,$Z219)*$Z$2,0)</f>
        <v>0</v>
      </c>
      <c r="AB219" s="139" t="str">
        <f aca="false">IF(ISBLANK($A219),"",5+4*(I219+IF(AA219=0,0,VLOOKUP($A219,'Final Round'!$A$14:$K$18,COLUMN('Final Round'!$G$1),FALSE())))+8*(H219+IF(AA219=0,0,IF(VLOOKUP($A219,'Final Round'!$A$14:$K$18,COLUMN('Final Round'!$J$1),FALSE())=1,1,0)))+$AA219)</f>
        <v/>
      </c>
    </row>
    <row r="220" customFormat="false" ht="12.75" hidden="false" customHeight="false" outlineLevel="0" collapsed="false">
      <c r="A220" s="140"/>
      <c r="B220" s="120"/>
      <c r="C220" s="120"/>
      <c r="D220" s="120"/>
      <c r="E220" s="121"/>
      <c r="F220" s="122" t="str">
        <f aca="false">IF(ISBLANK($A220),"",SUM(IF(ISNA(IF(VLOOKUP($A220,'Round 1'!$A$7:$J$306,COLUMN('Round 1'!$H$7),FALSE()),1,NA())),0,1),IF(ISNA(IF(VLOOKUP($A220,'Round 2'!$A$7:$J$306,COLUMN('Round 1'!$H$7),FALSE()),1,NA())),0,1),IF(ISNA(IF(VLOOKUP($A220,'Round 3'!$A$7:$J$306,COLUMN('Round 1'!$H$7),FALSE()),1,NA())),0,1),IF(ISNA(IF(VLOOKUP($A220,'Final Round'!$A$14:$K$18,1,FALSE()),1,NA())),0,1)))</f>
        <v/>
      </c>
      <c r="G220" s="123"/>
      <c r="H220" s="124" t="str">
        <f aca="false">IF(ISBLANK($A220),"",IF(ISERROR(VLOOKUP($A220,'Round 1'!$A$7:$I$306,COLUMN('Round 1'!$G$7),FALSE())),0,VLOOKUP($A220,'Round 1'!$A$7:$I$306,COLUMN('Round 1'!$G$7),FALSE()))+IF(ISERROR(VLOOKUP($A220,'Round 2'!$A$7:$I$306,COLUMN('Round 2'!$G$7),FALSE())),0,VLOOKUP($A220,'Round 2'!$A$7:$I$306,COLUMN('Round 2'!$G$7),FALSE()))+IF(ISERROR(VLOOKUP($A220,'Round 3'!$A$7:$I$306,COLUMN('Round 3'!$G$7),FALSE())),0,VLOOKUP($A220,'Round 3'!$A$7:$I$306,COLUMN('Round 3'!$G$7),FALSE())))</f>
        <v/>
      </c>
      <c r="I220" s="124" t="str">
        <f aca="false">IF(ISBLANK($A220),"",IF(ISERROR(VLOOKUP($A220,'Round 1'!$A$7:$I$306,COLUMN('Round 1'!$F$7),FALSE())),0,VLOOKUP($A220,'Round 1'!$A$7:$I$306,COLUMN('Round 1'!$F$7),FALSE()))+IF(ISERROR(VLOOKUP($A220,'Round 2'!$A$7:$I$306,COLUMN('Round 2'!$F$7),FALSE())),0,VLOOKUP($A220,'Round 2'!$A$7:$I$306,COLUMN('Round 2'!$F$7),FALSE()))+IF(ISERROR(VLOOKUP($A220,'Round 3'!$A$7:$I$306,COLUMN('Round 3'!$F$7),FALSE())),0,VLOOKUP($A220,'Round 3'!$A$7:$I$306,COLUMN('Round 3'!$F$7),FALSE())))</f>
        <v/>
      </c>
      <c r="J220" s="125" t="str">
        <f aca="false">IF(ISBLANK($A220),"",IF(ISERROR(VLOOKUP($A220,'Round 1'!$A$7:$I$306,COLUMN('Round 1'!$H$7),FALSE())),0,VLOOKUP($A220,'Round 1'!$A$7:$I$306,COLUMN('Round 1'!$H$7),FALSE()))+IF(ISERROR(VLOOKUP($A220,'Round 2'!$A$7:$I$306,COLUMN('Round 2'!$H$7),FALSE())),0,VLOOKUP($A220,'Round 2'!$A$7:$I$306,COLUMN('Round 2'!$H$7),FALSE()))+IF(ISERROR(VLOOKUP($A220,'Round 3'!$A$7:$I$306,COLUMN('Round 3'!$H$7),FALSE())),0,VLOOKUP($A220,'Round 3'!$A$7:$I$306,COLUMN('Round 3'!$H$7),FALSE())))</f>
        <v/>
      </c>
      <c r="K220" s="124" t="str">
        <f aca="false">IF(ISBLANK(A220),"",RANK(P220,$P$7:$P$306))</f>
        <v/>
      </c>
      <c r="L220" s="126" t="str">
        <f aca="false">IF(ISBLANK($G220),IF($K220&gt;5,"",IF(AND(ISNA(MATCH(K220+1,$K$7:$K$306,0)),$K220&lt;$A$4),"TIE","")),"DQ")</f>
        <v/>
      </c>
      <c r="M220" s="127"/>
      <c r="N220" s="128" t="str">
        <f aca="false">IF(ISBLANK($G220),$R220,"DQ")</f>
        <v/>
      </c>
      <c r="O220" s="40" t="str">
        <f aca="false">IF(ISBLANK(A220),"",$H220*$O$6+$I220)</f>
        <v/>
      </c>
      <c r="P220" s="40" t="str">
        <f aca="false">IF(ISBLANK(A220),"",$O220*10*$P$6+$J220)</f>
        <v/>
      </c>
      <c r="Q220" s="40" t="n">
        <f aca="false">IF(ISBLANK($G220),IF(ISBLANK($A220),-10,$P220*$Q$6+IF($M220&gt;0,$Q$6-1-$M220,0)),-1)</f>
        <v>-10</v>
      </c>
      <c r="R220" s="40" t="str">
        <f aca="false">IF(ISBLANK($A220),"",RANK($Q220,$Q$7:$Q$306))</f>
        <v/>
      </c>
      <c r="S220" s="40" t="str">
        <f aca="false">IF(ISNA(MATCH($R220+1,$R$7:$R$306,0)),IF($R220=MAX($A$7:$A$306),$R220,-1),$R220)</f>
        <v/>
      </c>
      <c r="T220" s="40" t="n">
        <f aca="false">$A220</f>
        <v>0</v>
      </c>
      <c r="U220" s="128" t="str">
        <f aca="false">IF(N('Final Round'!$J$14)&gt;0,IF(ISBLANK($A220),"",IF($N220&gt;5,$N220,VLOOKUP($A220,'Final Round'!$A$14:$K$18,COLUMN('Final Round'!$J$1),FALSE()))),"")</f>
        <v/>
      </c>
      <c r="V220" s="40" t="str">
        <f aca="false">IF(ISNUMBER($U220),$U220,$R220)</f>
        <v/>
      </c>
      <c r="W220" s="40" t="str">
        <f aca="false">IF(ISBLANK($A220),"",($V$6-$V220)*$W$6+$W$6-$A220)</f>
        <v/>
      </c>
      <c r="X220" s="40" t="str">
        <f aca="false">IF(ISBLANK($A220),"",RANK($W220,$W$7:$W$306))</f>
        <v/>
      </c>
      <c r="Y220" s="40" t="n">
        <f aca="false">$A220</f>
        <v>0</v>
      </c>
      <c r="Z220" s="40" t="str">
        <f aca="false">IF($U220="",$N220,$U220)</f>
        <v/>
      </c>
      <c r="AA220" s="40" t="n">
        <f aca="false">IF($U220&lt;6,INDEX($AA$1:$AA$5,$Z220)*$Z$2,0)</f>
        <v>0</v>
      </c>
      <c r="AB220" s="129" t="str">
        <f aca="false">IF(ISBLANK($A220),"",5+4*(I220+IF(AA220=0,0,VLOOKUP($A220,'Final Round'!$A$14:$K$18,COLUMN('Final Round'!$G$1),FALSE())))+8*(H220+IF(AA220=0,0,IF(VLOOKUP($A220,'Final Round'!$A$14:$K$18,COLUMN('Final Round'!$J$1),FALSE())=1,1,0)))+$AA220)</f>
        <v/>
      </c>
    </row>
    <row r="221" customFormat="false" ht="12.75" hidden="false" customHeight="false" outlineLevel="0" collapsed="false">
      <c r="A221" s="144"/>
      <c r="B221" s="130"/>
      <c r="C221" s="130"/>
      <c r="D221" s="130"/>
      <c r="E221" s="131"/>
      <c r="F221" s="132" t="str">
        <f aca="false">IF(ISBLANK($A221),"",SUM(IF(ISNA(IF(VLOOKUP($A221,'Round 1'!$A$7:$J$306,COLUMN('Round 1'!$H$7),FALSE()),1,NA())),0,1),IF(ISNA(IF(VLOOKUP($A221,'Round 2'!$A$7:$J$306,COLUMN('Round 1'!$H$7),FALSE()),1,NA())),0,1),IF(ISNA(IF(VLOOKUP($A221,'Round 3'!$A$7:$J$306,COLUMN('Round 1'!$H$7),FALSE()),1,NA())),0,1),IF(ISNA(IF(VLOOKUP($A221,'Final Round'!$A$14:$K$18,1,FALSE()),1,NA())),0,1)))</f>
        <v/>
      </c>
      <c r="G221" s="133"/>
      <c r="H221" s="134" t="str">
        <f aca="false">IF(ISBLANK($A221),"",IF(ISERROR(VLOOKUP($A221,'Round 1'!$A$7:$I$306,COLUMN('Round 1'!$G$7),FALSE())),0,VLOOKUP($A221,'Round 1'!$A$7:$I$306,COLUMN('Round 1'!$G$7),FALSE()))+IF(ISERROR(VLOOKUP($A221,'Round 2'!$A$7:$I$306,COLUMN('Round 2'!$G$7),FALSE())),0,VLOOKUP($A221,'Round 2'!$A$7:$I$306,COLUMN('Round 2'!$G$7),FALSE()))+IF(ISERROR(VLOOKUP($A221,'Round 3'!$A$7:$I$306,COLUMN('Round 3'!$G$7),FALSE())),0,VLOOKUP($A221,'Round 3'!$A$7:$I$306,COLUMN('Round 3'!$G$7),FALSE())))</f>
        <v/>
      </c>
      <c r="I221" s="134" t="str">
        <f aca="false">IF(ISBLANK($A221),"",IF(ISERROR(VLOOKUP($A221,'Round 1'!$A$7:$I$306,COLUMN('Round 1'!$F$7),FALSE())),0,VLOOKUP($A221,'Round 1'!$A$7:$I$306,COLUMN('Round 1'!$F$7),FALSE()))+IF(ISERROR(VLOOKUP($A221,'Round 2'!$A$7:$I$306,COLUMN('Round 2'!$F$7),FALSE())),0,VLOOKUP($A221,'Round 2'!$A$7:$I$306,COLUMN('Round 2'!$F$7),FALSE()))+IF(ISERROR(VLOOKUP($A221,'Round 3'!$A$7:$I$306,COLUMN('Round 3'!$F$7),FALSE())),0,VLOOKUP($A221,'Round 3'!$A$7:$I$306,COLUMN('Round 3'!$F$7),FALSE())))</f>
        <v/>
      </c>
      <c r="J221" s="135" t="str">
        <f aca="false">IF(ISBLANK($A221),"",IF(ISERROR(VLOOKUP($A221,'Round 1'!$A$7:$I$306,COLUMN('Round 1'!$H$7),FALSE())),0,VLOOKUP($A221,'Round 1'!$A$7:$I$306,COLUMN('Round 1'!$H$7),FALSE()))+IF(ISERROR(VLOOKUP($A221,'Round 2'!$A$7:$I$306,COLUMN('Round 2'!$H$7),FALSE())),0,VLOOKUP($A221,'Round 2'!$A$7:$I$306,COLUMN('Round 2'!$H$7),FALSE()))+IF(ISERROR(VLOOKUP($A221,'Round 3'!$A$7:$I$306,COLUMN('Round 3'!$H$7),FALSE())),0,VLOOKUP($A221,'Round 3'!$A$7:$I$306,COLUMN('Round 3'!$H$7),FALSE())))</f>
        <v/>
      </c>
      <c r="K221" s="134" t="str">
        <f aca="false">IF(ISBLANK(A221),"",RANK(P221,$P$7:$P$306))</f>
        <v/>
      </c>
      <c r="L221" s="136" t="str">
        <f aca="false">IF(ISBLANK($G221),IF($K221&gt;5,"",IF(AND(ISNA(MATCH(K221+1,$K$7:$K$306,0)),$K221&lt;$A$4),"TIE","")),"DQ")</f>
        <v/>
      </c>
      <c r="M221" s="137"/>
      <c r="N221" s="138" t="str">
        <f aca="false">IF(ISBLANK($G221),$R221,"DQ")</f>
        <v/>
      </c>
      <c r="O221" s="40" t="str">
        <f aca="false">IF(ISBLANK(A221),"",$H221*$O$6+$I221)</f>
        <v/>
      </c>
      <c r="P221" s="40" t="str">
        <f aca="false">IF(ISBLANK(A221),"",$O221*10*$P$6+$J221)</f>
        <v/>
      </c>
      <c r="Q221" s="40" t="n">
        <f aca="false">IF(ISBLANK($G221),IF(ISBLANK($A221),-10,$P221*$Q$6+IF($M221&gt;0,$Q$6-1-$M221,0)),-1)</f>
        <v>-10</v>
      </c>
      <c r="R221" s="40" t="str">
        <f aca="false">IF(ISBLANK($A221),"",RANK($Q221,$Q$7:$Q$306))</f>
        <v/>
      </c>
      <c r="S221" s="40" t="str">
        <f aca="false">IF(ISNA(MATCH($R221+1,$R$7:$R$306,0)),IF($R221=MAX($A$7:$A$306),$R221,-1),$R221)</f>
        <v/>
      </c>
      <c r="T221" s="40" t="n">
        <f aca="false">$A221</f>
        <v>0</v>
      </c>
      <c r="U221" s="138" t="str">
        <f aca="false">IF(N('Final Round'!$J$14)&gt;0,IF(ISBLANK($A221),"",IF($N221&gt;5,$N221,VLOOKUP($A221,'Final Round'!$A$14:$K$18,COLUMN('Final Round'!$J$1),FALSE()))),"")</f>
        <v/>
      </c>
      <c r="V221" s="40" t="str">
        <f aca="false">IF(ISNUMBER($U221),$U221,$R221)</f>
        <v/>
      </c>
      <c r="W221" s="40" t="str">
        <f aca="false">IF(ISBLANK($A221),"",($V$6-$V221)*$W$6+$W$6-$A221)</f>
        <v/>
      </c>
      <c r="X221" s="40" t="str">
        <f aca="false">IF(ISBLANK($A221),"",RANK($W221,$W$7:$W$306))</f>
        <v/>
      </c>
      <c r="Y221" s="40" t="n">
        <f aca="false">$A221</f>
        <v>0</v>
      </c>
      <c r="Z221" s="40" t="str">
        <f aca="false">IF($U221="",$N221,$U221)</f>
        <v/>
      </c>
      <c r="AA221" s="40" t="n">
        <f aca="false">IF($U221&lt;6,INDEX($AA$1:$AA$5,$Z221)*$Z$2,0)</f>
        <v>0</v>
      </c>
      <c r="AB221" s="139" t="str">
        <f aca="false">IF(ISBLANK($A221),"",5+4*(I221+IF(AA221=0,0,VLOOKUP($A221,'Final Round'!$A$14:$K$18,COLUMN('Final Round'!$G$1),FALSE())))+8*(H221+IF(AA221=0,0,IF(VLOOKUP($A221,'Final Round'!$A$14:$K$18,COLUMN('Final Round'!$J$1),FALSE())=1,1,0)))+$AA221)</f>
        <v/>
      </c>
    </row>
    <row r="222" customFormat="false" ht="12.75" hidden="false" customHeight="false" outlineLevel="0" collapsed="false">
      <c r="A222" s="140"/>
      <c r="B222" s="120"/>
      <c r="C222" s="120"/>
      <c r="D222" s="120"/>
      <c r="E222" s="121"/>
      <c r="F222" s="122" t="str">
        <f aca="false">IF(ISBLANK($A222),"",SUM(IF(ISNA(IF(VLOOKUP($A222,'Round 1'!$A$7:$J$306,COLUMN('Round 1'!$H$7),FALSE()),1,NA())),0,1),IF(ISNA(IF(VLOOKUP($A222,'Round 2'!$A$7:$J$306,COLUMN('Round 1'!$H$7),FALSE()),1,NA())),0,1),IF(ISNA(IF(VLOOKUP($A222,'Round 3'!$A$7:$J$306,COLUMN('Round 1'!$H$7),FALSE()),1,NA())),0,1),IF(ISNA(IF(VLOOKUP($A222,'Final Round'!$A$14:$K$18,1,FALSE()),1,NA())),0,1)))</f>
        <v/>
      </c>
      <c r="G222" s="123"/>
      <c r="H222" s="124" t="str">
        <f aca="false">IF(ISBLANK($A222),"",IF(ISERROR(VLOOKUP($A222,'Round 1'!$A$7:$I$306,COLUMN('Round 1'!$G$7),FALSE())),0,VLOOKUP($A222,'Round 1'!$A$7:$I$306,COLUMN('Round 1'!$G$7),FALSE()))+IF(ISERROR(VLOOKUP($A222,'Round 2'!$A$7:$I$306,COLUMN('Round 2'!$G$7),FALSE())),0,VLOOKUP($A222,'Round 2'!$A$7:$I$306,COLUMN('Round 2'!$G$7),FALSE()))+IF(ISERROR(VLOOKUP($A222,'Round 3'!$A$7:$I$306,COLUMN('Round 3'!$G$7),FALSE())),0,VLOOKUP($A222,'Round 3'!$A$7:$I$306,COLUMN('Round 3'!$G$7),FALSE())))</f>
        <v/>
      </c>
      <c r="I222" s="124" t="str">
        <f aca="false">IF(ISBLANK($A222),"",IF(ISERROR(VLOOKUP($A222,'Round 1'!$A$7:$I$306,COLUMN('Round 1'!$F$7),FALSE())),0,VLOOKUP($A222,'Round 1'!$A$7:$I$306,COLUMN('Round 1'!$F$7),FALSE()))+IF(ISERROR(VLOOKUP($A222,'Round 2'!$A$7:$I$306,COLUMN('Round 2'!$F$7),FALSE())),0,VLOOKUP($A222,'Round 2'!$A$7:$I$306,COLUMN('Round 2'!$F$7),FALSE()))+IF(ISERROR(VLOOKUP($A222,'Round 3'!$A$7:$I$306,COLUMN('Round 3'!$F$7),FALSE())),0,VLOOKUP($A222,'Round 3'!$A$7:$I$306,COLUMN('Round 3'!$F$7),FALSE())))</f>
        <v/>
      </c>
      <c r="J222" s="125" t="str">
        <f aca="false">IF(ISBLANK($A222),"",IF(ISERROR(VLOOKUP($A222,'Round 1'!$A$7:$I$306,COLUMN('Round 1'!$H$7),FALSE())),0,VLOOKUP($A222,'Round 1'!$A$7:$I$306,COLUMN('Round 1'!$H$7),FALSE()))+IF(ISERROR(VLOOKUP($A222,'Round 2'!$A$7:$I$306,COLUMN('Round 2'!$H$7),FALSE())),0,VLOOKUP($A222,'Round 2'!$A$7:$I$306,COLUMN('Round 2'!$H$7),FALSE()))+IF(ISERROR(VLOOKUP($A222,'Round 3'!$A$7:$I$306,COLUMN('Round 3'!$H$7),FALSE())),0,VLOOKUP($A222,'Round 3'!$A$7:$I$306,COLUMN('Round 3'!$H$7),FALSE())))</f>
        <v/>
      </c>
      <c r="K222" s="124" t="str">
        <f aca="false">IF(ISBLANK(A222),"",RANK(P222,$P$7:$P$306))</f>
        <v/>
      </c>
      <c r="L222" s="126" t="str">
        <f aca="false">IF(ISBLANK($G222),IF($K222&gt;5,"",IF(AND(ISNA(MATCH(K222+1,$K$7:$K$306,0)),$K222&lt;$A$4),"TIE","")),"DQ")</f>
        <v/>
      </c>
      <c r="M222" s="127"/>
      <c r="N222" s="128" t="str">
        <f aca="false">IF(ISBLANK($G222),$R222,"DQ")</f>
        <v/>
      </c>
      <c r="O222" s="40" t="str">
        <f aca="false">IF(ISBLANK(A222),"",$H222*$O$6+$I222)</f>
        <v/>
      </c>
      <c r="P222" s="40" t="str">
        <f aca="false">IF(ISBLANK(A222),"",$O222*10*$P$6+$J222)</f>
        <v/>
      </c>
      <c r="Q222" s="40" t="n">
        <f aca="false">IF(ISBLANK($G222),IF(ISBLANK($A222),-10,$P222*$Q$6+IF($M222&gt;0,$Q$6-1-$M222,0)),-1)</f>
        <v>-10</v>
      </c>
      <c r="R222" s="40" t="str">
        <f aca="false">IF(ISBLANK($A222),"",RANK($Q222,$Q$7:$Q$306))</f>
        <v/>
      </c>
      <c r="S222" s="40" t="str">
        <f aca="false">IF(ISNA(MATCH($R222+1,$R$7:$R$306,0)),IF($R222=MAX($A$7:$A$306),$R222,-1),$R222)</f>
        <v/>
      </c>
      <c r="T222" s="40" t="n">
        <f aca="false">$A222</f>
        <v>0</v>
      </c>
      <c r="U222" s="128" t="str">
        <f aca="false">IF(N('Final Round'!$J$14)&gt;0,IF(ISBLANK($A222),"",IF($N222&gt;5,$N222,VLOOKUP($A222,'Final Round'!$A$14:$K$18,COLUMN('Final Round'!$J$1),FALSE()))),"")</f>
        <v/>
      </c>
      <c r="V222" s="40" t="str">
        <f aca="false">IF(ISNUMBER($U222),$U222,$R222)</f>
        <v/>
      </c>
      <c r="W222" s="40" t="str">
        <f aca="false">IF(ISBLANK($A222),"",($V$6-$V222)*$W$6+$W$6-$A222)</f>
        <v/>
      </c>
      <c r="X222" s="40" t="str">
        <f aca="false">IF(ISBLANK($A222),"",RANK($W222,$W$7:$W$306))</f>
        <v/>
      </c>
      <c r="Y222" s="40" t="n">
        <f aca="false">$A222</f>
        <v>0</v>
      </c>
      <c r="Z222" s="40" t="str">
        <f aca="false">IF($U222="",$N222,$U222)</f>
        <v/>
      </c>
      <c r="AA222" s="40" t="n">
        <f aca="false">IF($U222&lt;6,INDEX($AA$1:$AA$5,$Z222)*$Z$2,0)</f>
        <v>0</v>
      </c>
      <c r="AB222" s="129" t="str">
        <f aca="false">IF(ISBLANK($A222),"",5+4*(I222+IF(AA222=0,0,VLOOKUP($A222,'Final Round'!$A$14:$K$18,COLUMN('Final Round'!$G$1),FALSE())))+8*(H222+IF(AA222=0,0,IF(VLOOKUP($A222,'Final Round'!$A$14:$K$18,COLUMN('Final Round'!$J$1),FALSE())=1,1,0)))+$AA222)</f>
        <v/>
      </c>
    </row>
    <row r="223" customFormat="false" ht="12.75" hidden="false" customHeight="false" outlineLevel="0" collapsed="false">
      <c r="A223" s="144"/>
      <c r="B223" s="130"/>
      <c r="C223" s="130"/>
      <c r="D223" s="130"/>
      <c r="E223" s="131"/>
      <c r="F223" s="132" t="str">
        <f aca="false">IF(ISBLANK($A223),"",SUM(IF(ISNA(IF(VLOOKUP($A223,'Round 1'!$A$7:$J$306,COLUMN('Round 1'!$H$7),FALSE()),1,NA())),0,1),IF(ISNA(IF(VLOOKUP($A223,'Round 2'!$A$7:$J$306,COLUMN('Round 1'!$H$7),FALSE()),1,NA())),0,1),IF(ISNA(IF(VLOOKUP($A223,'Round 3'!$A$7:$J$306,COLUMN('Round 1'!$H$7),FALSE()),1,NA())),0,1),IF(ISNA(IF(VLOOKUP($A223,'Final Round'!$A$14:$K$18,1,FALSE()),1,NA())),0,1)))</f>
        <v/>
      </c>
      <c r="G223" s="133"/>
      <c r="H223" s="134" t="str">
        <f aca="false">IF(ISBLANK($A223),"",IF(ISERROR(VLOOKUP($A223,'Round 1'!$A$7:$I$306,COLUMN('Round 1'!$G$7),FALSE())),0,VLOOKUP($A223,'Round 1'!$A$7:$I$306,COLUMN('Round 1'!$G$7),FALSE()))+IF(ISERROR(VLOOKUP($A223,'Round 2'!$A$7:$I$306,COLUMN('Round 2'!$G$7),FALSE())),0,VLOOKUP($A223,'Round 2'!$A$7:$I$306,COLUMN('Round 2'!$G$7),FALSE()))+IF(ISERROR(VLOOKUP($A223,'Round 3'!$A$7:$I$306,COLUMN('Round 3'!$G$7),FALSE())),0,VLOOKUP($A223,'Round 3'!$A$7:$I$306,COLUMN('Round 3'!$G$7),FALSE())))</f>
        <v/>
      </c>
      <c r="I223" s="134" t="str">
        <f aca="false">IF(ISBLANK($A223),"",IF(ISERROR(VLOOKUP($A223,'Round 1'!$A$7:$I$306,COLUMN('Round 1'!$F$7),FALSE())),0,VLOOKUP($A223,'Round 1'!$A$7:$I$306,COLUMN('Round 1'!$F$7),FALSE()))+IF(ISERROR(VLOOKUP($A223,'Round 2'!$A$7:$I$306,COLUMN('Round 2'!$F$7),FALSE())),0,VLOOKUP($A223,'Round 2'!$A$7:$I$306,COLUMN('Round 2'!$F$7),FALSE()))+IF(ISERROR(VLOOKUP($A223,'Round 3'!$A$7:$I$306,COLUMN('Round 3'!$F$7),FALSE())),0,VLOOKUP($A223,'Round 3'!$A$7:$I$306,COLUMN('Round 3'!$F$7),FALSE())))</f>
        <v/>
      </c>
      <c r="J223" s="135" t="str">
        <f aca="false">IF(ISBLANK($A223),"",IF(ISERROR(VLOOKUP($A223,'Round 1'!$A$7:$I$306,COLUMN('Round 1'!$H$7),FALSE())),0,VLOOKUP($A223,'Round 1'!$A$7:$I$306,COLUMN('Round 1'!$H$7),FALSE()))+IF(ISERROR(VLOOKUP($A223,'Round 2'!$A$7:$I$306,COLUMN('Round 2'!$H$7),FALSE())),0,VLOOKUP($A223,'Round 2'!$A$7:$I$306,COLUMN('Round 2'!$H$7),FALSE()))+IF(ISERROR(VLOOKUP($A223,'Round 3'!$A$7:$I$306,COLUMN('Round 3'!$H$7),FALSE())),0,VLOOKUP($A223,'Round 3'!$A$7:$I$306,COLUMN('Round 3'!$H$7),FALSE())))</f>
        <v/>
      </c>
      <c r="K223" s="134" t="str">
        <f aca="false">IF(ISBLANK(A223),"",RANK(P223,$P$7:$P$306))</f>
        <v/>
      </c>
      <c r="L223" s="136" t="str">
        <f aca="false">IF(ISBLANK($G223),IF($K223&gt;5,"",IF(AND(ISNA(MATCH(K223+1,$K$7:$K$306,0)),$K223&lt;$A$4),"TIE","")),"DQ")</f>
        <v/>
      </c>
      <c r="M223" s="137"/>
      <c r="N223" s="138" t="str">
        <f aca="false">IF(ISBLANK($G223),$R223,"DQ")</f>
        <v/>
      </c>
      <c r="O223" s="40" t="str">
        <f aca="false">IF(ISBLANK(A223),"",$H223*$O$6+$I223)</f>
        <v/>
      </c>
      <c r="P223" s="40" t="str">
        <f aca="false">IF(ISBLANK(A223),"",$O223*10*$P$6+$J223)</f>
        <v/>
      </c>
      <c r="Q223" s="40" t="n">
        <f aca="false">IF(ISBLANK($G223),IF(ISBLANK($A223),-10,$P223*$Q$6+IF($M223&gt;0,$Q$6-1-$M223,0)),-1)</f>
        <v>-10</v>
      </c>
      <c r="R223" s="40" t="str">
        <f aca="false">IF(ISBLANK($A223),"",RANK($Q223,$Q$7:$Q$306))</f>
        <v/>
      </c>
      <c r="S223" s="40" t="str">
        <f aca="false">IF(ISNA(MATCH($R223+1,$R$7:$R$306,0)),IF($R223=MAX($A$7:$A$306),$R223,-1),$R223)</f>
        <v/>
      </c>
      <c r="T223" s="40" t="n">
        <f aca="false">$A223</f>
        <v>0</v>
      </c>
      <c r="U223" s="138" t="str">
        <f aca="false">IF(N('Final Round'!$J$14)&gt;0,IF(ISBLANK($A223),"",IF($N223&gt;5,$N223,VLOOKUP($A223,'Final Round'!$A$14:$K$18,COLUMN('Final Round'!$J$1),FALSE()))),"")</f>
        <v/>
      </c>
      <c r="V223" s="40" t="str">
        <f aca="false">IF(ISNUMBER($U223),$U223,$R223)</f>
        <v/>
      </c>
      <c r="W223" s="40" t="str">
        <f aca="false">IF(ISBLANK($A223),"",($V$6-$V223)*$W$6+$W$6-$A223)</f>
        <v/>
      </c>
      <c r="X223" s="40" t="str">
        <f aca="false">IF(ISBLANK($A223),"",RANK($W223,$W$7:$W$306))</f>
        <v/>
      </c>
      <c r="Y223" s="40" t="n">
        <f aca="false">$A223</f>
        <v>0</v>
      </c>
      <c r="Z223" s="40" t="str">
        <f aca="false">IF($U223="",$N223,$U223)</f>
        <v/>
      </c>
      <c r="AA223" s="40" t="n">
        <f aca="false">IF($U223&lt;6,INDEX($AA$1:$AA$5,$Z223)*$Z$2,0)</f>
        <v>0</v>
      </c>
      <c r="AB223" s="139" t="str">
        <f aca="false">IF(ISBLANK($A223),"",5+4*(I223+IF(AA223=0,0,VLOOKUP($A223,'Final Round'!$A$14:$K$18,COLUMN('Final Round'!$G$1),FALSE())))+8*(H223+IF(AA223=0,0,IF(VLOOKUP($A223,'Final Round'!$A$14:$K$18,COLUMN('Final Round'!$J$1),FALSE())=1,1,0)))+$AA223)</f>
        <v/>
      </c>
    </row>
    <row r="224" customFormat="false" ht="12.75" hidden="false" customHeight="false" outlineLevel="0" collapsed="false">
      <c r="A224" s="140"/>
      <c r="B224" s="120"/>
      <c r="C224" s="120"/>
      <c r="D224" s="120"/>
      <c r="E224" s="121"/>
      <c r="F224" s="122" t="str">
        <f aca="false">IF(ISBLANK($A224),"",SUM(IF(ISNA(IF(VLOOKUP($A224,'Round 1'!$A$7:$J$306,COLUMN('Round 1'!$H$7),FALSE()),1,NA())),0,1),IF(ISNA(IF(VLOOKUP($A224,'Round 2'!$A$7:$J$306,COLUMN('Round 1'!$H$7),FALSE()),1,NA())),0,1),IF(ISNA(IF(VLOOKUP($A224,'Round 3'!$A$7:$J$306,COLUMN('Round 1'!$H$7),FALSE()),1,NA())),0,1),IF(ISNA(IF(VLOOKUP($A224,'Final Round'!$A$14:$K$18,1,FALSE()),1,NA())),0,1)))</f>
        <v/>
      </c>
      <c r="G224" s="123"/>
      <c r="H224" s="124" t="str">
        <f aca="false">IF(ISBLANK($A224),"",IF(ISERROR(VLOOKUP($A224,'Round 1'!$A$7:$I$306,COLUMN('Round 1'!$G$7),FALSE())),0,VLOOKUP($A224,'Round 1'!$A$7:$I$306,COLUMN('Round 1'!$G$7),FALSE()))+IF(ISERROR(VLOOKUP($A224,'Round 2'!$A$7:$I$306,COLUMN('Round 2'!$G$7),FALSE())),0,VLOOKUP($A224,'Round 2'!$A$7:$I$306,COLUMN('Round 2'!$G$7),FALSE()))+IF(ISERROR(VLOOKUP($A224,'Round 3'!$A$7:$I$306,COLUMN('Round 3'!$G$7),FALSE())),0,VLOOKUP($A224,'Round 3'!$A$7:$I$306,COLUMN('Round 3'!$G$7),FALSE())))</f>
        <v/>
      </c>
      <c r="I224" s="124" t="str">
        <f aca="false">IF(ISBLANK($A224),"",IF(ISERROR(VLOOKUP($A224,'Round 1'!$A$7:$I$306,COLUMN('Round 1'!$F$7),FALSE())),0,VLOOKUP($A224,'Round 1'!$A$7:$I$306,COLUMN('Round 1'!$F$7),FALSE()))+IF(ISERROR(VLOOKUP($A224,'Round 2'!$A$7:$I$306,COLUMN('Round 2'!$F$7),FALSE())),0,VLOOKUP($A224,'Round 2'!$A$7:$I$306,COLUMN('Round 2'!$F$7),FALSE()))+IF(ISERROR(VLOOKUP($A224,'Round 3'!$A$7:$I$306,COLUMN('Round 3'!$F$7),FALSE())),0,VLOOKUP($A224,'Round 3'!$A$7:$I$306,COLUMN('Round 3'!$F$7),FALSE())))</f>
        <v/>
      </c>
      <c r="J224" s="125" t="str">
        <f aca="false">IF(ISBLANK($A224),"",IF(ISERROR(VLOOKUP($A224,'Round 1'!$A$7:$I$306,COLUMN('Round 1'!$H$7),FALSE())),0,VLOOKUP($A224,'Round 1'!$A$7:$I$306,COLUMN('Round 1'!$H$7),FALSE()))+IF(ISERROR(VLOOKUP($A224,'Round 2'!$A$7:$I$306,COLUMN('Round 2'!$H$7),FALSE())),0,VLOOKUP($A224,'Round 2'!$A$7:$I$306,COLUMN('Round 2'!$H$7),FALSE()))+IF(ISERROR(VLOOKUP($A224,'Round 3'!$A$7:$I$306,COLUMN('Round 3'!$H$7),FALSE())),0,VLOOKUP($A224,'Round 3'!$A$7:$I$306,COLUMN('Round 3'!$H$7),FALSE())))</f>
        <v/>
      </c>
      <c r="K224" s="124" t="str">
        <f aca="false">IF(ISBLANK(A224),"",RANK(P224,$P$7:$P$306))</f>
        <v/>
      </c>
      <c r="L224" s="126" t="str">
        <f aca="false">IF(ISBLANK($G224),IF($K224&gt;5,"",IF(AND(ISNA(MATCH(K224+1,$K$7:$K$306,0)),$K224&lt;$A$4),"TIE","")),"DQ")</f>
        <v/>
      </c>
      <c r="M224" s="127"/>
      <c r="N224" s="128" t="str">
        <f aca="false">IF(ISBLANK($G224),$R224,"DQ")</f>
        <v/>
      </c>
      <c r="O224" s="40" t="str">
        <f aca="false">IF(ISBLANK(A224),"",$H224*$O$6+$I224)</f>
        <v/>
      </c>
      <c r="P224" s="40" t="str">
        <f aca="false">IF(ISBLANK(A224),"",$O224*10*$P$6+$J224)</f>
        <v/>
      </c>
      <c r="Q224" s="40" t="n">
        <f aca="false">IF(ISBLANK($G224),IF(ISBLANK($A224),-10,$P224*$Q$6+IF($M224&gt;0,$Q$6-1-$M224,0)),-1)</f>
        <v>-10</v>
      </c>
      <c r="R224" s="40" t="str">
        <f aca="false">IF(ISBLANK($A224),"",RANK($Q224,$Q$7:$Q$306))</f>
        <v/>
      </c>
      <c r="S224" s="40" t="str">
        <f aca="false">IF(ISNA(MATCH($R224+1,$R$7:$R$306,0)),IF($R224=MAX($A$7:$A$306),$R224,-1),$R224)</f>
        <v/>
      </c>
      <c r="T224" s="40" t="n">
        <f aca="false">$A224</f>
        <v>0</v>
      </c>
      <c r="U224" s="128" t="str">
        <f aca="false">IF(N('Final Round'!$J$14)&gt;0,IF(ISBLANK($A224),"",IF($N224&gt;5,$N224,VLOOKUP($A224,'Final Round'!$A$14:$K$18,COLUMN('Final Round'!$J$1),FALSE()))),"")</f>
        <v/>
      </c>
      <c r="V224" s="40" t="str">
        <f aca="false">IF(ISNUMBER($U224),$U224,$R224)</f>
        <v/>
      </c>
      <c r="W224" s="40" t="str">
        <f aca="false">IF(ISBLANK($A224),"",($V$6-$V224)*$W$6+$W$6-$A224)</f>
        <v/>
      </c>
      <c r="X224" s="40" t="str">
        <f aca="false">IF(ISBLANK($A224),"",RANK($W224,$W$7:$W$306))</f>
        <v/>
      </c>
      <c r="Y224" s="40" t="n">
        <f aca="false">$A224</f>
        <v>0</v>
      </c>
      <c r="Z224" s="40" t="str">
        <f aca="false">IF($U224="",$N224,$U224)</f>
        <v/>
      </c>
      <c r="AA224" s="40" t="n">
        <f aca="false">IF($U224&lt;6,INDEX($AA$1:$AA$5,$Z224)*$Z$2,0)</f>
        <v>0</v>
      </c>
      <c r="AB224" s="129" t="str">
        <f aca="false">IF(ISBLANK($A224),"",5+4*(I224+IF(AA224=0,0,VLOOKUP($A224,'Final Round'!$A$14:$K$18,COLUMN('Final Round'!$G$1),FALSE())))+8*(H224+IF(AA224=0,0,IF(VLOOKUP($A224,'Final Round'!$A$14:$K$18,COLUMN('Final Round'!$J$1),FALSE())=1,1,0)))+$AA224)</f>
        <v/>
      </c>
    </row>
    <row r="225" customFormat="false" ht="12.75" hidden="false" customHeight="false" outlineLevel="0" collapsed="false">
      <c r="A225" s="144"/>
      <c r="B225" s="130"/>
      <c r="C225" s="130"/>
      <c r="D225" s="130"/>
      <c r="E225" s="131"/>
      <c r="F225" s="132" t="str">
        <f aca="false">IF(ISBLANK($A225),"",SUM(IF(ISNA(IF(VLOOKUP($A225,'Round 1'!$A$7:$J$306,COLUMN('Round 1'!$H$7),FALSE()),1,NA())),0,1),IF(ISNA(IF(VLOOKUP($A225,'Round 2'!$A$7:$J$306,COLUMN('Round 1'!$H$7),FALSE()),1,NA())),0,1),IF(ISNA(IF(VLOOKUP($A225,'Round 3'!$A$7:$J$306,COLUMN('Round 1'!$H$7),FALSE()),1,NA())),0,1),IF(ISNA(IF(VLOOKUP($A225,'Final Round'!$A$14:$K$18,1,FALSE()),1,NA())),0,1)))</f>
        <v/>
      </c>
      <c r="G225" s="133"/>
      <c r="H225" s="134" t="str">
        <f aca="false">IF(ISBLANK($A225),"",IF(ISERROR(VLOOKUP($A225,'Round 1'!$A$7:$I$306,COLUMN('Round 1'!$G$7),FALSE())),0,VLOOKUP($A225,'Round 1'!$A$7:$I$306,COLUMN('Round 1'!$G$7),FALSE()))+IF(ISERROR(VLOOKUP($A225,'Round 2'!$A$7:$I$306,COLUMN('Round 2'!$G$7),FALSE())),0,VLOOKUP($A225,'Round 2'!$A$7:$I$306,COLUMN('Round 2'!$G$7),FALSE()))+IF(ISERROR(VLOOKUP($A225,'Round 3'!$A$7:$I$306,COLUMN('Round 3'!$G$7),FALSE())),0,VLOOKUP($A225,'Round 3'!$A$7:$I$306,COLUMN('Round 3'!$G$7),FALSE())))</f>
        <v/>
      </c>
      <c r="I225" s="134" t="str">
        <f aca="false">IF(ISBLANK($A225),"",IF(ISERROR(VLOOKUP($A225,'Round 1'!$A$7:$I$306,COLUMN('Round 1'!$F$7),FALSE())),0,VLOOKUP($A225,'Round 1'!$A$7:$I$306,COLUMN('Round 1'!$F$7),FALSE()))+IF(ISERROR(VLOOKUP($A225,'Round 2'!$A$7:$I$306,COLUMN('Round 2'!$F$7),FALSE())),0,VLOOKUP($A225,'Round 2'!$A$7:$I$306,COLUMN('Round 2'!$F$7),FALSE()))+IF(ISERROR(VLOOKUP($A225,'Round 3'!$A$7:$I$306,COLUMN('Round 3'!$F$7),FALSE())),0,VLOOKUP($A225,'Round 3'!$A$7:$I$306,COLUMN('Round 3'!$F$7),FALSE())))</f>
        <v/>
      </c>
      <c r="J225" s="135" t="str">
        <f aca="false">IF(ISBLANK($A225),"",IF(ISERROR(VLOOKUP($A225,'Round 1'!$A$7:$I$306,COLUMN('Round 1'!$H$7),FALSE())),0,VLOOKUP($A225,'Round 1'!$A$7:$I$306,COLUMN('Round 1'!$H$7),FALSE()))+IF(ISERROR(VLOOKUP($A225,'Round 2'!$A$7:$I$306,COLUMN('Round 2'!$H$7),FALSE())),0,VLOOKUP($A225,'Round 2'!$A$7:$I$306,COLUMN('Round 2'!$H$7),FALSE()))+IF(ISERROR(VLOOKUP($A225,'Round 3'!$A$7:$I$306,COLUMN('Round 3'!$H$7),FALSE())),0,VLOOKUP($A225,'Round 3'!$A$7:$I$306,COLUMN('Round 3'!$H$7),FALSE())))</f>
        <v/>
      </c>
      <c r="K225" s="134" t="str">
        <f aca="false">IF(ISBLANK(A225),"",RANK(P225,$P$7:$P$306))</f>
        <v/>
      </c>
      <c r="L225" s="136" t="str">
        <f aca="false">IF(ISBLANK($G225),IF($K225&gt;5,"",IF(AND(ISNA(MATCH(K225+1,$K$7:$K$306,0)),$K225&lt;$A$4),"TIE","")),"DQ")</f>
        <v/>
      </c>
      <c r="M225" s="137"/>
      <c r="N225" s="138" t="str">
        <f aca="false">IF(ISBLANK($G225),$R225,"DQ")</f>
        <v/>
      </c>
      <c r="O225" s="40" t="str">
        <f aca="false">IF(ISBLANK(A225),"",$H225*$O$6+$I225)</f>
        <v/>
      </c>
      <c r="P225" s="40" t="str">
        <f aca="false">IF(ISBLANK(A225),"",$O225*10*$P$6+$J225)</f>
        <v/>
      </c>
      <c r="Q225" s="40" t="n">
        <f aca="false">IF(ISBLANK($G225),IF(ISBLANK($A225),-10,$P225*$Q$6+IF($M225&gt;0,$Q$6-1-$M225,0)),-1)</f>
        <v>-10</v>
      </c>
      <c r="R225" s="40" t="str">
        <f aca="false">IF(ISBLANK($A225),"",RANK($Q225,$Q$7:$Q$306))</f>
        <v/>
      </c>
      <c r="S225" s="40" t="str">
        <f aca="false">IF(ISNA(MATCH($R225+1,$R$7:$R$306,0)),IF($R225=MAX($A$7:$A$306),$R225,-1),$R225)</f>
        <v/>
      </c>
      <c r="T225" s="40" t="n">
        <f aca="false">$A225</f>
        <v>0</v>
      </c>
      <c r="U225" s="138" t="str">
        <f aca="false">IF(N('Final Round'!$J$14)&gt;0,IF(ISBLANK($A225),"",IF($N225&gt;5,$N225,VLOOKUP($A225,'Final Round'!$A$14:$K$18,COLUMN('Final Round'!$J$1),FALSE()))),"")</f>
        <v/>
      </c>
      <c r="V225" s="40" t="str">
        <f aca="false">IF(ISNUMBER($U225),$U225,$R225)</f>
        <v/>
      </c>
      <c r="W225" s="40" t="str">
        <f aca="false">IF(ISBLANK($A225),"",($V$6-$V225)*$W$6+$W$6-$A225)</f>
        <v/>
      </c>
      <c r="X225" s="40" t="str">
        <f aca="false">IF(ISBLANK($A225),"",RANK($W225,$W$7:$W$306))</f>
        <v/>
      </c>
      <c r="Y225" s="40" t="n">
        <f aca="false">$A225</f>
        <v>0</v>
      </c>
      <c r="Z225" s="40" t="str">
        <f aca="false">IF($U225="",$N225,$U225)</f>
        <v/>
      </c>
      <c r="AA225" s="40" t="n">
        <f aca="false">IF($U225&lt;6,INDEX($AA$1:$AA$5,$Z225)*$Z$2,0)</f>
        <v>0</v>
      </c>
      <c r="AB225" s="139" t="str">
        <f aca="false">IF(ISBLANK($A225),"",5+4*(I225+IF(AA225=0,0,VLOOKUP($A225,'Final Round'!$A$14:$K$18,COLUMN('Final Round'!$G$1),FALSE())))+8*(H225+IF(AA225=0,0,IF(VLOOKUP($A225,'Final Round'!$A$14:$K$18,COLUMN('Final Round'!$J$1),FALSE())=1,1,0)))+$AA225)</f>
        <v/>
      </c>
    </row>
    <row r="226" customFormat="false" ht="12.75" hidden="false" customHeight="false" outlineLevel="0" collapsed="false">
      <c r="A226" s="140"/>
      <c r="B226" s="120"/>
      <c r="C226" s="120"/>
      <c r="D226" s="120"/>
      <c r="E226" s="121"/>
      <c r="F226" s="122" t="str">
        <f aca="false">IF(ISBLANK($A226),"",SUM(IF(ISNA(IF(VLOOKUP($A226,'Round 1'!$A$7:$J$306,COLUMN('Round 1'!$H$7),FALSE()),1,NA())),0,1),IF(ISNA(IF(VLOOKUP($A226,'Round 2'!$A$7:$J$306,COLUMN('Round 1'!$H$7),FALSE()),1,NA())),0,1),IF(ISNA(IF(VLOOKUP($A226,'Round 3'!$A$7:$J$306,COLUMN('Round 1'!$H$7),FALSE()),1,NA())),0,1),IF(ISNA(IF(VLOOKUP($A226,'Final Round'!$A$14:$K$18,1,FALSE()),1,NA())),0,1)))</f>
        <v/>
      </c>
      <c r="G226" s="123"/>
      <c r="H226" s="124" t="str">
        <f aca="false">IF(ISBLANK($A226),"",IF(ISERROR(VLOOKUP($A226,'Round 1'!$A$7:$I$306,COLUMN('Round 1'!$G$7),FALSE())),0,VLOOKUP($A226,'Round 1'!$A$7:$I$306,COLUMN('Round 1'!$G$7),FALSE()))+IF(ISERROR(VLOOKUP($A226,'Round 2'!$A$7:$I$306,COLUMN('Round 2'!$G$7),FALSE())),0,VLOOKUP($A226,'Round 2'!$A$7:$I$306,COLUMN('Round 2'!$G$7),FALSE()))+IF(ISERROR(VLOOKUP($A226,'Round 3'!$A$7:$I$306,COLUMN('Round 3'!$G$7),FALSE())),0,VLOOKUP($A226,'Round 3'!$A$7:$I$306,COLUMN('Round 3'!$G$7),FALSE())))</f>
        <v/>
      </c>
      <c r="I226" s="124" t="str">
        <f aca="false">IF(ISBLANK($A226),"",IF(ISERROR(VLOOKUP($A226,'Round 1'!$A$7:$I$306,COLUMN('Round 1'!$F$7),FALSE())),0,VLOOKUP($A226,'Round 1'!$A$7:$I$306,COLUMN('Round 1'!$F$7),FALSE()))+IF(ISERROR(VLOOKUP($A226,'Round 2'!$A$7:$I$306,COLUMN('Round 2'!$F$7),FALSE())),0,VLOOKUP($A226,'Round 2'!$A$7:$I$306,COLUMN('Round 2'!$F$7),FALSE()))+IF(ISERROR(VLOOKUP($A226,'Round 3'!$A$7:$I$306,COLUMN('Round 3'!$F$7),FALSE())),0,VLOOKUP($A226,'Round 3'!$A$7:$I$306,COLUMN('Round 3'!$F$7),FALSE())))</f>
        <v/>
      </c>
      <c r="J226" s="125" t="str">
        <f aca="false">IF(ISBLANK($A226),"",IF(ISERROR(VLOOKUP($A226,'Round 1'!$A$7:$I$306,COLUMN('Round 1'!$H$7),FALSE())),0,VLOOKUP($A226,'Round 1'!$A$7:$I$306,COLUMN('Round 1'!$H$7),FALSE()))+IF(ISERROR(VLOOKUP($A226,'Round 2'!$A$7:$I$306,COLUMN('Round 2'!$H$7),FALSE())),0,VLOOKUP($A226,'Round 2'!$A$7:$I$306,COLUMN('Round 2'!$H$7),FALSE()))+IF(ISERROR(VLOOKUP($A226,'Round 3'!$A$7:$I$306,COLUMN('Round 3'!$H$7),FALSE())),0,VLOOKUP($A226,'Round 3'!$A$7:$I$306,COLUMN('Round 3'!$H$7),FALSE())))</f>
        <v/>
      </c>
      <c r="K226" s="124" t="str">
        <f aca="false">IF(ISBLANK(A226),"",RANK(P226,$P$7:$P$306))</f>
        <v/>
      </c>
      <c r="L226" s="126" t="str">
        <f aca="false">IF(ISBLANK($G226),IF($K226&gt;5,"",IF(AND(ISNA(MATCH(K226+1,$K$7:$K$306,0)),$K226&lt;$A$4),"TIE","")),"DQ")</f>
        <v/>
      </c>
      <c r="M226" s="127"/>
      <c r="N226" s="128" t="str">
        <f aca="false">IF(ISBLANK($G226),$R226,"DQ")</f>
        <v/>
      </c>
      <c r="O226" s="40" t="str">
        <f aca="false">IF(ISBLANK(A226),"",$H226*$O$6+$I226)</f>
        <v/>
      </c>
      <c r="P226" s="40" t="str">
        <f aca="false">IF(ISBLANK(A226),"",$O226*10*$P$6+$J226)</f>
        <v/>
      </c>
      <c r="Q226" s="40" t="n">
        <f aca="false">IF(ISBLANK($G226),IF(ISBLANK($A226),-10,$P226*$Q$6+IF($M226&gt;0,$Q$6-1-$M226,0)),-1)</f>
        <v>-10</v>
      </c>
      <c r="R226" s="40" t="str">
        <f aca="false">IF(ISBLANK($A226),"",RANK($Q226,$Q$7:$Q$306))</f>
        <v/>
      </c>
      <c r="S226" s="40" t="str">
        <f aca="false">IF(ISNA(MATCH($R226+1,$R$7:$R$306,0)),IF($R226=MAX($A$7:$A$306),$R226,-1),$R226)</f>
        <v/>
      </c>
      <c r="T226" s="40" t="n">
        <f aca="false">$A226</f>
        <v>0</v>
      </c>
      <c r="U226" s="128" t="str">
        <f aca="false">IF(N('Final Round'!$J$14)&gt;0,IF(ISBLANK($A226),"",IF($N226&gt;5,$N226,VLOOKUP($A226,'Final Round'!$A$14:$K$18,COLUMN('Final Round'!$J$1),FALSE()))),"")</f>
        <v/>
      </c>
      <c r="V226" s="40" t="str">
        <f aca="false">IF(ISNUMBER($U226),$U226,$R226)</f>
        <v/>
      </c>
      <c r="W226" s="40" t="str">
        <f aca="false">IF(ISBLANK($A226),"",($V$6-$V226)*$W$6+$W$6-$A226)</f>
        <v/>
      </c>
      <c r="X226" s="40" t="str">
        <f aca="false">IF(ISBLANK($A226),"",RANK($W226,$W$7:$W$306))</f>
        <v/>
      </c>
      <c r="Y226" s="40" t="n">
        <f aca="false">$A226</f>
        <v>0</v>
      </c>
      <c r="Z226" s="40" t="str">
        <f aca="false">IF($U226="",$N226,$U226)</f>
        <v/>
      </c>
      <c r="AA226" s="40" t="n">
        <f aca="false">IF($U226&lt;6,INDEX($AA$1:$AA$5,$Z226)*$Z$2,0)</f>
        <v>0</v>
      </c>
      <c r="AB226" s="129" t="str">
        <f aca="false">IF(ISBLANK($A226),"",5+4*(I226+IF(AA226=0,0,VLOOKUP($A226,'Final Round'!$A$14:$K$18,COLUMN('Final Round'!$G$1),FALSE())))+8*(H226+IF(AA226=0,0,IF(VLOOKUP($A226,'Final Round'!$A$14:$K$18,COLUMN('Final Round'!$J$1),FALSE())=1,1,0)))+$AA226)</f>
        <v/>
      </c>
    </row>
    <row r="227" customFormat="false" ht="12.75" hidden="false" customHeight="false" outlineLevel="0" collapsed="false">
      <c r="A227" s="144"/>
      <c r="B227" s="130"/>
      <c r="C227" s="130"/>
      <c r="D227" s="130"/>
      <c r="E227" s="131"/>
      <c r="F227" s="132" t="str">
        <f aca="false">IF(ISBLANK($A227),"",SUM(IF(ISNA(IF(VLOOKUP($A227,'Round 1'!$A$7:$J$306,COLUMN('Round 1'!$H$7),FALSE()),1,NA())),0,1),IF(ISNA(IF(VLOOKUP($A227,'Round 2'!$A$7:$J$306,COLUMN('Round 1'!$H$7),FALSE()),1,NA())),0,1),IF(ISNA(IF(VLOOKUP($A227,'Round 3'!$A$7:$J$306,COLUMN('Round 1'!$H$7),FALSE()),1,NA())),0,1),IF(ISNA(IF(VLOOKUP($A227,'Final Round'!$A$14:$K$18,1,FALSE()),1,NA())),0,1)))</f>
        <v/>
      </c>
      <c r="G227" s="133"/>
      <c r="H227" s="134" t="str">
        <f aca="false">IF(ISBLANK($A227),"",IF(ISERROR(VLOOKUP($A227,'Round 1'!$A$7:$I$306,COLUMN('Round 1'!$G$7),FALSE())),0,VLOOKUP($A227,'Round 1'!$A$7:$I$306,COLUMN('Round 1'!$G$7),FALSE()))+IF(ISERROR(VLOOKUP($A227,'Round 2'!$A$7:$I$306,COLUMN('Round 2'!$G$7),FALSE())),0,VLOOKUP($A227,'Round 2'!$A$7:$I$306,COLUMN('Round 2'!$G$7),FALSE()))+IF(ISERROR(VLOOKUP($A227,'Round 3'!$A$7:$I$306,COLUMN('Round 3'!$G$7),FALSE())),0,VLOOKUP($A227,'Round 3'!$A$7:$I$306,COLUMN('Round 3'!$G$7),FALSE())))</f>
        <v/>
      </c>
      <c r="I227" s="134" t="str">
        <f aca="false">IF(ISBLANK($A227),"",IF(ISERROR(VLOOKUP($A227,'Round 1'!$A$7:$I$306,COLUMN('Round 1'!$F$7),FALSE())),0,VLOOKUP($A227,'Round 1'!$A$7:$I$306,COLUMN('Round 1'!$F$7),FALSE()))+IF(ISERROR(VLOOKUP($A227,'Round 2'!$A$7:$I$306,COLUMN('Round 2'!$F$7),FALSE())),0,VLOOKUP($A227,'Round 2'!$A$7:$I$306,COLUMN('Round 2'!$F$7),FALSE()))+IF(ISERROR(VLOOKUP($A227,'Round 3'!$A$7:$I$306,COLUMN('Round 3'!$F$7),FALSE())),0,VLOOKUP($A227,'Round 3'!$A$7:$I$306,COLUMN('Round 3'!$F$7),FALSE())))</f>
        <v/>
      </c>
      <c r="J227" s="135" t="str">
        <f aca="false">IF(ISBLANK($A227),"",IF(ISERROR(VLOOKUP($A227,'Round 1'!$A$7:$I$306,COLUMN('Round 1'!$H$7),FALSE())),0,VLOOKUP($A227,'Round 1'!$A$7:$I$306,COLUMN('Round 1'!$H$7),FALSE()))+IF(ISERROR(VLOOKUP($A227,'Round 2'!$A$7:$I$306,COLUMN('Round 2'!$H$7),FALSE())),0,VLOOKUP($A227,'Round 2'!$A$7:$I$306,COLUMN('Round 2'!$H$7),FALSE()))+IF(ISERROR(VLOOKUP($A227,'Round 3'!$A$7:$I$306,COLUMN('Round 3'!$H$7),FALSE())),0,VLOOKUP($A227,'Round 3'!$A$7:$I$306,COLUMN('Round 3'!$H$7),FALSE())))</f>
        <v/>
      </c>
      <c r="K227" s="134" t="str">
        <f aca="false">IF(ISBLANK(A227),"",RANK(P227,$P$7:$P$306))</f>
        <v/>
      </c>
      <c r="L227" s="136" t="str">
        <f aca="false">IF(ISBLANK($G227),IF($K227&gt;5,"",IF(AND(ISNA(MATCH(K227+1,$K$7:$K$306,0)),$K227&lt;$A$4),"TIE","")),"DQ")</f>
        <v/>
      </c>
      <c r="M227" s="137"/>
      <c r="N227" s="138" t="str">
        <f aca="false">IF(ISBLANK($G227),$R227,"DQ")</f>
        <v/>
      </c>
      <c r="O227" s="40" t="str">
        <f aca="false">IF(ISBLANK(A227),"",$H227*$O$6+$I227)</f>
        <v/>
      </c>
      <c r="P227" s="40" t="str">
        <f aca="false">IF(ISBLANK(A227),"",$O227*10*$P$6+$J227)</f>
        <v/>
      </c>
      <c r="Q227" s="40" t="n">
        <f aca="false">IF(ISBLANK($G227),IF(ISBLANK($A227),-10,$P227*$Q$6+IF($M227&gt;0,$Q$6-1-$M227,0)),-1)</f>
        <v>-10</v>
      </c>
      <c r="R227" s="40" t="str">
        <f aca="false">IF(ISBLANK($A227),"",RANK($Q227,$Q$7:$Q$306))</f>
        <v/>
      </c>
      <c r="S227" s="40" t="str">
        <f aca="false">IF(ISNA(MATCH($R227+1,$R$7:$R$306,0)),IF($R227=MAX($A$7:$A$306),$R227,-1),$R227)</f>
        <v/>
      </c>
      <c r="T227" s="40" t="n">
        <f aca="false">$A227</f>
        <v>0</v>
      </c>
      <c r="U227" s="138" t="str">
        <f aca="false">IF(N('Final Round'!$J$14)&gt;0,IF(ISBLANK($A227),"",IF($N227&gt;5,$N227,VLOOKUP($A227,'Final Round'!$A$14:$K$18,COLUMN('Final Round'!$J$1),FALSE()))),"")</f>
        <v/>
      </c>
      <c r="V227" s="40" t="str">
        <f aca="false">IF(ISNUMBER($U227),$U227,$R227)</f>
        <v/>
      </c>
      <c r="W227" s="40" t="str">
        <f aca="false">IF(ISBLANK($A227),"",($V$6-$V227)*$W$6+$W$6-$A227)</f>
        <v/>
      </c>
      <c r="X227" s="40" t="str">
        <f aca="false">IF(ISBLANK($A227),"",RANK($W227,$W$7:$W$306))</f>
        <v/>
      </c>
      <c r="Y227" s="40" t="n">
        <f aca="false">$A227</f>
        <v>0</v>
      </c>
      <c r="Z227" s="40" t="str">
        <f aca="false">IF($U227="",$N227,$U227)</f>
        <v/>
      </c>
      <c r="AA227" s="40" t="n">
        <f aca="false">IF($U227&lt;6,INDEX($AA$1:$AA$5,$Z227)*$Z$2,0)</f>
        <v>0</v>
      </c>
      <c r="AB227" s="139" t="str">
        <f aca="false">IF(ISBLANK($A227),"",5+4*(I227+IF(AA227=0,0,VLOOKUP($A227,'Final Round'!$A$14:$K$18,COLUMN('Final Round'!$G$1),FALSE())))+8*(H227+IF(AA227=0,0,IF(VLOOKUP($A227,'Final Round'!$A$14:$K$18,COLUMN('Final Round'!$J$1),FALSE())=1,1,0)))+$AA227)</f>
        <v/>
      </c>
    </row>
    <row r="228" customFormat="false" ht="12.75" hidden="false" customHeight="false" outlineLevel="0" collapsed="false">
      <c r="A228" s="140"/>
      <c r="B228" s="120"/>
      <c r="C228" s="120"/>
      <c r="D228" s="120"/>
      <c r="E228" s="121"/>
      <c r="F228" s="122" t="str">
        <f aca="false">IF(ISBLANK($A228),"",SUM(IF(ISNA(IF(VLOOKUP($A228,'Round 1'!$A$7:$J$306,COLUMN('Round 1'!$H$7),FALSE()),1,NA())),0,1),IF(ISNA(IF(VLOOKUP($A228,'Round 2'!$A$7:$J$306,COLUMN('Round 1'!$H$7),FALSE()),1,NA())),0,1),IF(ISNA(IF(VLOOKUP($A228,'Round 3'!$A$7:$J$306,COLUMN('Round 1'!$H$7),FALSE()),1,NA())),0,1),IF(ISNA(IF(VLOOKUP($A228,'Final Round'!$A$14:$K$18,1,FALSE()),1,NA())),0,1)))</f>
        <v/>
      </c>
      <c r="G228" s="123"/>
      <c r="H228" s="124" t="str">
        <f aca="false">IF(ISBLANK($A228),"",IF(ISERROR(VLOOKUP($A228,'Round 1'!$A$7:$I$306,COLUMN('Round 1'!$G$7),FALSE())),0,VLOOKUP($A228,'Round 1'!$A$7:$I$306,COLUMN('Round 1'!$G$7),FALSE()))+IF(ISERROR(VLOOKUP($A228,'Round 2'!$A$7:$I$306,COLUMN('Round 2'!$G$7),FALSE())),0,VLOOKUP($A228,'Round 2'!$A$7:$I$306,COLUMN('Round 2'!$G$7),FALSE()))+IF(ISERROR(VLOOKUP($A228,'Round 3'!$A$7:$I$306,COLUMN('Round 3'!$G$7),FALSE())),0,VLOOKUP($A228,'Round 3'!$A$7:$I$306,COLUMN('Round 3'!$G$7),FALSE())))</f>
        <v/>
      </c>
      <c r="I228" s="124" t="str">
        <f aca="false">IF(ISBLANK($A228),"",IF(ISERROR(VLOOKUP($A228,'Round 1'!$A$7:$I$306,COLUMN('Round 1'!$F$7),FALSE())),0,VLOOKUP($A228,'Round 1'!$A$7:$I$306,COLUMN('Round 1'!$F$7),FALSE()))+IF(ISERROR(VLOOKUP($A228,'Round 2'!$A$7:$I$306,COLUMN('Round 2'!$F$7),FALSE())),0,VLOOKUP($A228,'Round 2'!$A$7:$I$306,COLUMN('Round 2'!$F$7),FALSE()))+IF(ISERROR(VLOOKUP($A228,'Round 3'!$A$7:$I$306,COLUMN('Round 3'!$F$7),FALSE())),0,VLOOKUP($A228,'Round 3'!$A$7:$I$306,COLUMN('Round 3'!$F$7),FALSE())))</f>
        <v/>
      </c>
      <c r="J228" s="125" t="str">
        <f aca="false">IF(ISBLANK($A228),"",IF(ISERROR(VLOOKUP($A228,'Round 1'!$A$7:$I$306,COLUMN('Round 1'!$H$7),FALSE())),0,VLOOKUP($A228,'Round 1'!$A$7:$I$306,COLUMN('Round 1'!$H$7),FALSE()))+IF(ISERROR(VLOOKUP($A228,'Round 2'!$A$7:$I$306,COLUMN('Round 2'!$H$7),FALSE())),0,VLOOKUP($A228,'Round 2'!$A$7:$I$306,COLUMN('Round 2'!$H$7),FALSE()))+IF(ISERROR(VLOOKUP($A228,'Round 3'!$A$7:$I$306,COLUMN('Round 3'!$H$7),FALSE())),0,VLOOKUP($A228,'Round 3'!$A$7:$I$306,COLUMN('Round 3'!$H$7),FALSE())))</f>
        <v/>
      </c>
      <c r="K228" s="124" t="str">
        <f aca="false">IF(ISBLANK(A228),"",RANK(P228,$P$7:$P$306))</f>
        <v/>
      </c>
      <c r="L228" s="126" t="str">
        <f aca="false">IF(ISBLANK($G228),IF($K228&gt;5,"",IF(AND(ISNA(MATCH(K228+1,$K$7:$K$306,0)),$K228&lt;$A$4),"TIE","")),"DQ")</f>
        <v/>
      </c>
      <c r="M228" s="127"/>
      <c r="N228" s="128" t="str">
        <f aca="false">IF(ISBLANK($G228),$R228,"DQ")</f>
        <v/>
      </c>
      <c r="O228" s="40" t="str">
        <f aca="false">IF(ISBLANK(A228),"",$H228*$O$6+$I228)</f>
        <v/>
      </c>
      <c r="P228" s="40" t="str">
        <f aca="false">IF(ISBLANK(A228),"",$O228*10*$P$6+$J228)</f>
        <v/>
      </c>
      <c r="Q228" s="40" t="n">
        <f aca="false">IF(ISBLANK($G228),IF(ISBLANK($A228),-10,$P228*$Q$6+IF($M228&gt;0,$Q$6-1-$M228,0)),-1)</f>
        <v>-10</v>
      </c>
      <c r="R228" s="40" t="str">
        <f aca="false">IF(ISBLANK($A228),"",RANK($Q228,$Q$7:$Q$306))</f>
        <v/>
      </c>
      <c r="S228" s="40" t="str">
        <f aca="false">IF(ISNA(MATCH($R228+1,$R$7:$R$306,0)),IF($R228=MAX($A$7:$A$306),$R228,-1),$R228)</f>
        <v/>
      </c>
      <c r="T228" s="40" t="n">
        <f aca="false">$A228</f>
        <v>0</v>
      </c>
      <c r="U228" s="128" t="str">
        <f aca="false">IF(N('Final Round'!$J$14)&gt;0,IF(ISBLANK($A228),"",IF($N228&gt;5,$N228,VLOOKUP($A228,'Final Round'!$A$14:$K$18,COLUMN('Final Round'!$J$1),FALSE()))),"")</f>
        <v/>
      </c>
      <c r="V228" s="40" t="str">
        <f aca="false">IF(ISNUMBER($U228),$U228,$R228)</f>
        <v/>
      </c>
      <c r="W228" s="40" t="str">
        <f aca="false">IF(ISBLANK($A228),"",($V$6-$V228)*$W$6+$W$6-$A228)</f>
        <v/>
      </c>
      <c r="X228" s="40" t="str">
        <f aca="false">IF(ISBLANK($A228),"",RANK($W228,$W$7:$W$306))</f>
        <v/>
      </c>
      <c r="Y228" s="40" t="n">
        <f aca="false">$A228</f>
        <v>0</v>
      </c>
      <c r="Z228" s="40" t="str">
        <f aca="false">IF($U228="",$N228,$U228)</f>
        <v/>
      </c>
      <c r="AA228" s="40" t="n">
        <f aca="false">IF($U228&lt;6,INDEX($AA$1:$AA$5,$Z228)*$Z$2,0)</f>
        <v>0</v>
      </c>
      <c r="AB228" s="129" t="str">
        <f aca="false">IF(ISBLANK($A228),"",5+4*(I228+IF(AA228=0,0,VLOOKUP($A228,'Final Round'!$A$14:$K$18,COLUMN('Final Round'!$G$1),FALSE())))+8*(H228+IF(AA228=0,0,IF(VLOOKUP($A228,'Final Round'!$A$14:$K$18,COLUMN('Final Round'!$J$1),FALSE())=1,1,0)))+$AA228)</f>
        <v/>
      </c>
    </row>
    <row r="229" customFormat="false" ht="12.75" hidden="false" customHeight="false" outlineLevel="0" collapsed="false">
      <c r="A229" s="144"/>
      <c r="B229" s="130"/>
      <c r="C229" s="130"/>
      <c r="D229" s="130"/>
      <c r="E229" s="131"/>
      <c r="F229" s="132" t="str">
        <f aca="false">IF(ISBLANK($A229),"",SUM(IF(ISNA(IF(VLOOKUP($A229,'Round 1'!$A$7:$J$306,COLUMN('Round 1'!$H$7),FALSE()),1,NA())),0,1),IF(ISNA(IF(VLOOKUP($A229,'Round 2'!$A$7:$J$306,COLUMN('Round 1'!$H$7),FALSE()),1,NA())),0,1),IF(ISNA(IF(VLOOKUP($A229,'Round 3'!$A$7:$J$306,COLUMN('Round 1'!$H$7),FALSE()),1,NA())),0,1),IF(ISNA(IF(VLOOKUP($A229,'Final Round'!$A$14:$K$18,1,FALSE()),1,NA())),0,1)))</f>
        <v/>
      </c>
      <c r="G229" s="133"/>
      <c r="H229" s="134" t="str">
        <f aca="false">IF(ISBLANK($A229),"",IF(ISERROR(VLOOKUP($A229,'Round 1'!$A$7:$I$306,COLUMN('Round 1'!$G$7),FALSE())),0,VLOOKUP($A229,'Round 1'!$A$7:$I$306,COLUMN('Round 1'!$G$7),FALSE()))+IF(ISERROR(VLOOKUP($A229,'Round 2'!$A$7:$I$306,COLUMN('Round 2'!$G$7),FALSE())),0,VLOOKUP($A229,'Round 2'!$A$7:$I$306,COLUMN('Round 2'!$G$7),FALSE()))+IF(ISERROR(VLOOKUP($A229,'Round 3'!$A$7:$I$306,COLUMN('Round 3'!$G$7),FALSE())),0,VLOOKUP($A229,'Round 3'!$A$7:$I$306,COLUMN('Round 3'!$G$7),FALSE())))</f>
        <v/>
      </c>
      <c r="I229" s="134" t="str">
        <f aca="false">IF(ISBLANK($A229),"",IF(ISERROR(VLOOKUP($A229,'Round 1'!$A$7:$I$306,COLUMN('Round 1'!$F$7),FALSE())),0,VLOOKUP($A229,'Round 1'!$A$7:$I$306,COLUMN('Round 1'!$F$7),FALSE()))+IF(ISERROR(VLOOKUP($A229,'Round 2'!$A$7:$I$306,COLUMN('Round 2'!$F$7),FALSE())),0,VLOOKUP($A229,'Round 2'!$A$7:$I$306,COLUMN('Round 2'!$F$7),FALSE()))+IF(ISERROR(VLOOKUP($A229,'Round 3'!$A$7:$I$306,COLUMN('Round 3'!$F$7),FALSE())),0,VLOOKUP($A229,'Round 3'!$A$7:$I$306,COLUMN('Round 3'!$F$7),FALSE())))</f>
        <v/>
      </c>
      <c r="J229" s="135" t="str">
        <f aca="false">IF(ISBLANK($A229),"",IF(ISERROR(VLOOKUP($A229,'Round 1'!$A$7:$I$306,COLUMN('Round 1'!$H$7),FALSE())),0,VLOOKUP($A229,'Round 1'!$A$7:$I$306,COLUMN('Round 1'!$H$7),FALSE()))+IF(ISERROR(VLOOKUP($A229,'Round 2'!$A$7:$I$306,COLUMN('Round 2'!$H$7),FALSE())),0,VLOOKUP($A229,'Round 2'!$A$7:$I$306,COLUMN('Round 2'!$H$7),FALSE()))+IF(ISERROR(VLOOKUP($A229,'Round 3'!$A$7:$I$306,COLUMN('Round 3'!$H$7),FALSE())),0,VLOOKUP($A229,'Round 3'!$A$7:$I$306,COLUMN('Round 3'!$H$7),FALSE())))</f>
        <v/>
      </c>
      <c r="K229" s="134" t="str">
        <f aca="false">IF(ISBLANK(A229),"",RANK(P229,$P$7:$P$306))</f>
        <v/>
      </c>
      <c r="L229" s="136" t="str">
        <f aca="false">IF(ISBLANK($G229),IF($K229&gt;5,"",IF(AND(ISNA(MATCH(K229+1,$K$7:$K$306,0)),$K229&lt;$A$4),"TIE","")),"DQ")</f>
        <v/>
      </c>
      <c r="M229" s="137"/>
      <c r="N229" s="138" t="str">
        <f aca="false">IF(ISBLANK($G229),$R229,"DQ")</f>
        <v/>
      </c>
      <c r="O229" s="40" t="str">
        <f aca="false">IF(ISBLANK(A229),"",$H229*$O$6+$I229)</f>
        <v/>
      </c>
      <c r="P229" s="40" t="str">
        <f aca="false">IF(ISBLANK(A229),"",$O229*10*$P$6+$J229)</f>
        <v/>
      </c>
      <c r="Q229" s="40" t="n">
        <f aca="false">IF(ISBLANK($G229),IF(ISBLANK($A229),-10,$P229*$Q$6+IF($M229&gt;0,$Q$6-1-$M229,0)),-1)</f>
        <v>-10</v>
      </c>
      <c r="R229" s="40" t="str">
        <f aca="false">IF(ISBLANK($A229),"",RANK($Q229,$Q$7:$Q$306))</f>
        <v/>
      </c>
      <c r="S229" s="40" t="str">
        <f aca="false">IF(ISNA(MATCH($R229+1,$R$7:$R$306,0)),IF($R229=MAX($A$7:$A$306),$R229,-1),$R229)</f>
        <v/>
      </c>
      <c r="T229" s="40" t="n">
        <f aca="false">$A229</f>
        <v>0</v>
      </c>
      <c r="U229" s="138" t="str">
        <f aca="false">IF(N('Final Round'!$J$14)&gt;0,IF(ISBLANK($A229),"",IF($N229&gt;5,$N229,VLOOKUP($A229,'Final Round'!$A$14:$K$18,COLUMN('Final Round'!$J$1),FALSE()))),"")</f>
        <v/>
      </c>
      <c r="V229" s="40" t="str">
        <f aca="false">IF(ISNUMBER($U229),$U229,$R229)</f>
        <v/>
      </c>
      <c r="W229" s="40" t="str">
        <f aca="false">IF(ISBLANK($A229),"",($V$6-$V229)*$W$6+$W$6-$A229)</f>
        <v/>
      </c>
      <c r="X229" s="40" t="str">
        <f aca="false">IF(ISBLANK($A229),"",RANK($W229,$W$7:$W$306))</f>
        <v/>
      </c>
      <c r="Y229" s="40" t="n">
        <f aca="false">$A229</f>
        <v>0</v>
      </c>
      <c r="Z229" s="40" t="str">
        <f aca="false">IF($U229="",$N229,$U229)</f>
        <v/>
      </c>
      <c r="AA229" s="40" t="n">
        <f aca="false">IF($U229&lt;6,INDEX($AA$1:$AA$5,$Z229)*$Z$2,0)</f>
        <v>0</v>
      </c>
      <c r="AB229" s="139" t="str">
        <f aca="false">IF(ISBLANK($A229),"",5+4*(I229+IF(AA229=0,0,VLOOKUP($A229,'Final Round'!$A$14:$K$18,COLUMN('Final Round'!$G$1),FALSE())))+8*(H229+IF(AA229=0,0,IF(VLOOKUP($A229,'Final Round'!$A$14:$K$18,COLUMN('Final Round'!$J$1),FALSE())=1,1,0)))+$AA229)</f>
        <v/>
      </c>
    </row>
    <row r="230" customFormat="false" ht="12.75" hidden="false" customHeight="false" outlineLevel="0" collapsed="false">
      <c r="A230" s="140"/>
      <c r="B230" s="120"/>
      <c r="C230" s="120"/>
      <c r="D230" s="120"/>
      <c r="E230" s="121"/>
      <c r="F230" s="122" t="str">
        <f aca="false">IF(ISBLANK($A230),"",SUM(IF(ISNA(IF(VLOOKUP($A230,'Round 1'!$A$7:$J$306,COLUMN('Round 1'!$H$7),FALSE()),1,NA())),0,1),IF(ISNA(IF(VLOOKUP($A230,'Round 2'!$A$7:$J$306,COLUMN('Round 1'!$H$7),FALSE()),1,NA())),0,1),IF(ISNA(IF(VLOOKUP($A230,'Round 3'!$A$7:$J$306,COLUMN('Round 1'!$H$7),FALSE()),1,NA())),0,1),IF(ISNA(IF(VLOOKUP($A230,'Final Round'!$A$14:$K$18,1,FALSE()),1,NA())),0,1)))</f>
        <v/>
      </c>
      <c r="G230" s="123"/>
      <c r="H230" s="124" t="str">
        <f aca="false">IF(ISBLANK($A230),"",IF(ISERROR(VLOOKUP($A230,'Round 1'!$A$7:$I$306,COLUMN('Round 1'!$G$7),FALSE())),0,VLOOKUP($A230,'Round 1'!$A$7:$I$306,COLUMN('Round 1'!$G$7),FALSE()))+IF(ISERROR(VLOOKUP($A230,'Round 2'!$A$7:$I$306,COLUMN('Round 2'!$G$7),FALSE())),0,VLOOKUP($A230,'Round 2'!$A$7:$I$306,COLUMN('Round 2'!$G$7),FALSE()))+IF(ISERROR(VLOOKUP($A230,'Round 3'!$A$7:$I$306,COLUMN('Round 3'!$G$7),FALSE())),0,VLOOKUP($A230,'Round 3'!$A$7:$I$306,COLUMN('Round 3'!$G$7),FALSE())))</f>
        <v/>
      </c>
      <c r="I230" s="124" t="str">
        <f aca="false">IF(ISBLANK($A230),"",IF(ISERROR(VLOOKUP($A230,'Round 1'!$A$7:$I$306,COLUMN('Round 1'!$F$7),FALSE())),0,VLOOKUP($A230,'Round 1'!$A$7:$I$306,COLUMN('Round 1'!$F$7),FALSE()))+IF(ISERROR(VLOOKUP($A230,'Round 2'!$A$7:$I$306,COLUMN('Round 2'!$F$7),FALSE())),0,VLOOKUP($A230,'Round 2'!$A$7:$I$306,COLUMN('Round 2'!$F$7),FALSE()))+IF(ISERROR(VLOOKUP($A230,'Round 3'!$A$7:$I$306,COLUMN('Round 3'!$F$7),FALSE())),0,VLOOKUP($A230,'Round 3'!$A$7:$I$306,COLUMN('Round 3'!$F$7),FALSE())))</f>
        <v/>
      </c>
      <c r="J230" s="125" t="str">
        <f aca="false">IF(ISBLANK($A230),"",IF(ISERROR(VLOOKUP($A230,'Round 1'!$A$7:$I$306,COLUMN('Round 1'!$H$7),FALSE())),0,VLOOKUP($A230,'Round 1'!$A$7:$I$306,COLUMN('Round 1'!$H$7),FALSE()))+IF(ISERROR(VLOOKUP($A230,'Round 2'!$A$7:$I$306,COLUMN('Round 2'!$H$7),FALSE())),0,VLOOKUP($A230,'Round 2'!$A$7:$I$306,COLUMN('Round 2'!$H$7),FALSE()))+IF(ISERROR(VLOOKUP($A230,'Round 3'!$A$7:$I$306,COLUMN('Round 3'!$H$7),FALSE())),0,VLOOKUP($A230,'Round 3'!$A$7:$I$306,COLUMN('Round 3'!$H$7),FALSE())))</f>
        <v/>
      </c>
      <c r="K230" s="124" t="str">
        <f aca="false">IF(ISBLANK(A230),"",RANK(P230,$P$7:$P$306))</f>
        <v/>
      </c>
      <c r="L230" s="126" t="str">
        <f aca="false">IF(ISBLANK($G230),IF($K230&gt;5,"",IF(AND(ISNA(MATCH(K230+1,$K$7:$K$306,0)),$K230&lt;$A$4),"TIE","")),"DQ")</f>
        <v/>
      </c>
      <c r="M230" s="127"/>
      <c r="N230" s="128" t="str">
        <f aca="false">IF(ISBLANK($G230),$R230,"DQ")</f>
        <v/>
      </c>
      <c r="O230" s="40" t="str">
        <f aca="false">IF(ISBLANK(A230),"",$H230*$O$6+$I230)</f>
        <v/>
      </c>
      <c r="P230" s="40" t="str">
        <f aca="false">IF(ISBLANK(A230),"",$O230*10*$P$6+$J230)</f>
        <v/>
      </c>
      <c r="Q230" s="40" t="n">
        <f aca="false">IF(ISBLANK($G230),IF(ISBLANK($A230),-10,$P230*$Q$6+IF($M230&gt;0,$Q$6-1-$M230,0)),-1)</f>
        <v>-10</v>
      </c>
      <c r="R230" s="40" t="str">
        <f aca="false">IF(ISBLANK($A230),"",RANK($Q230,$Q$7:$Q$306))</f>
        <v/>
      </c>
      <c r="S230" s="40" t="str">
        <f aca="false">IF(ISNA(MATCH($R230+1,$R$7:$R$306,0)),IF($R230=MAX($A$7:$A$306),$R230,-1),$R230)</f>
        <v/>
      </c>
      <c r="T230" s="40" t="n">
        <f aca="false">$A230</f>
        <v>0</v>
      </c>
      <c r="U230" s="128" t="str">
        <f aca="false">IF(N('Final Round'!$J$14)&gt;0,IF(ISBLANK($A230),"",IF($N230&gt;5,$N230,VLOOKUP($A230,'Final Round'!$A$14:$K$18,COLUMN('Final Round'!$J$1),FALSE()))),"")</f>
        <v/>
      </c>
      <c r="V230" s="40" t="str">
        <f aca="false">IF(ISNUMBER($U230),$U230,$R230)</f>
        <v/>
      </c>
      <c r="W230" s="40" t="str">
        <f aca="false">IF(ISBLANK($A230),"",($V$6-$V230)*$W$6+$W$6-$A230)</f>
        <v/>
      </c>
      <c r="X230" s="40" t="str">
        <f aca="false">IF(ISBLANK($A230),"",RANK($W230,$W$7:$W$306))</f>
        <v/>
      </c>
      <c r="Y230" s="40" t="n">
        <f aca="false">$A230</f>
        <v>0</v>
      </c>
      <c r="Z230" s="40" t="str">
        <f aca="false">IF($U230="",$N230,$U230)</f>
        <v/>
      </c>
      <c r="AA230" s="40" t="n">
        <f aca="false">IF($U230&lt;6,INDEX($AA$1:$AA$5,$Z230)*$Z$2,0)</f>
        <v>0</v>
      </c>
      <c r="AB230" s="129" t="str">
        <f aca="false">IF(ISBLANK($A230),"",5+4*(I230+IF(AA230=0,0,VLOOKUP($A230,'Final Round'!$A$14:$K$18,COLUMN('Final Round'!$G$1),FALSE())))+8*(H230+IF(AA230=0,0,IF(VLOOKUP($A230,'Final Round'!$A$14:$K$18,COLUMN('Final Round'!$J$1),FALSE())=1,1,0)))+$AA230)</f>
        <v/>
      </c>
    </row>
    <row r="231" customFormat="false" ht="12.75" hidden="false" customHeight="false" outlineLevel="0" collapsed="false">
      <c r="A231" s="144"/>
      <c r="B231" s="130"/>
      <c r="C231" s="130"/>
      <c r="D231" s="130"/>
      <c r="E231" s="131"/>
      <c r="F231" s="132" t="str">
        <f aca="false">IF(ISBLANK($A231),"",SUM(IF(ISNA(IF(VLOOKUP($A231,'Round 1'!$A$7:$J$306,COLUMN('Round 1'!$H$7),FALSE()),1,NA())),0,1),IF(ISNA(IF(VLOOKUP($A231,'Round 2'!$A$7:$J$306,COLUMN('Round 1'!$H$7),FALSE()),1,NA())),0,1),IF(ISNA(IF(VLOOKUP($A231,'Round 3'!$A$7:$J$306,COLUMN('Round 1'!$H$7),FALSE()),1,NA())),0,1),IF(ISNA(IF(VLOOKUP($A231,'Final Round'!$A$14:$K$18,1,FALSE()),1,NA())),0,1)))</f>
        <v/>
      </c>
      <c r="G231" s="133"/>
      <c r="H231" s="134" t="str">
        <f aca="false">IF(ISBLANK($A231),"",IF(ISERROR(VLOOKUP($A231,'Round 1'!$A$7:$I$306,COLUMN('Round 1'!$G$7),FALSE())),0,VLOOKUP($A231,'Round 1'!$A$7:$I$306,COLUMN('Round 1'!$G$7),FALSE()))+IF(ISERROR(VLOOKUP($A231,'Round 2'!$A$7:$I$306,COLUMN('Round 2'!$G$7),FALSE())),0,VLOOKUP($A231,'Round 2'!$A$7:$I$306,COLUMN('Round 2'!$G$7),FALSE()))+IF(ISERROR(VLOOKUP($A231,'Round 3'!$A$7:$I$306,COLUMN('Round 3'!$G$7),FALSE())),0,VLOOKUP($A231,'Round 3'!$A$7:$I$306,COLUMN('Round 3'!$G$7),FALSE())))</f>
        <v/>
      </c>
      <c r="I231" s="134" t="str">
        <f aca="false">IF(ISBLANK($A231),"",IF(ISERROR(VLOOKUP($A231,'Round 1'!$A$7:$I$306,COLUMN('Round 1'!$F$7),FALSE())),0,VLOOKUP($A231,'Round 1'!$A$7:$I$306,COLUMN('Round 1'!$F$7),FALSE()))+IF(ISERROR(VLOOKUP($A231,'Round 2'!$A$7:$I$306,COLUMN('Round 2'!$F$7),FALSE())),0,VLOOKUP($A231,'Round 2'!$A$7:$I$306,COLUMN('Round 2'!$F$7),FALSE()))+IF(ISERROR(VLOOKUP($A231,'Round 3'!$A$7:$I$306,COLUMN('Round 3'!$F$7),FALSE())),0,VLOOKUP($A231,'Round 3'!$A$7:$I$306,COLUMN('Round 3'!$F$7),FALSE())))</f>
        <v/>
      </c>
      <c r="J231" s="135" t="str">
        <f aca="false">IF(ISBLANK($A231),"",IF(ISERROR(VLOOKUP($A231,'Round 1'!$A$7:$I$306,COLUMN('Round 1'!$H$7),FALSE())),0,VLOOKUP($A231,'Round 1'!$A$7:$I$306,COLUMN('Round 1'!$H$7),FALSE()))+IF(ISERROR(VLOOKUP($A231,'Round 2'!$A$7:$I$306,COLUMN('Round 2'!$H$7),FALSE())),0,VLOOKUP($A231,'Round 2'!$A$7:$I$306,COLUMN('Round 2'!$H$7),FALSE()))+IF(ISERROR(VLOOKUP($A231,'Round 3'!$A$7:$I$306,COLUMN('Round 3'!$H$7),FALSE())),0,VLOOKUP($A231,'Round 3'!$A$7:$I$306,COLUMN('Round 3'!$H$7),FALSE())))</f>
        <v/>
      </c>
      <c r="K231" s="134" t="str">
        <f aca="false">IF(ISBLANK(A231),"",RANK(P231,$P$7:$P$306))</f>
        <v/>
      </c>
      <c r="L231" s="136" t="str">
        <f aca="false">IF(ISBLANK($G231),IF($K231&gt;5,"",IF(AND(ISNA(MATCH(K231+1,$K$7:$K$306,0)),$K231&lt;$A$4),"TIE","")),"DQ")</f>
        <v/>
      </c>
      <c r="M231" s="137"/>
      <c r="N231" s="138" t="str">
        <f aca="false">IF(ISBLANK($G231),$R231,"DQ")</f>
        <v/>
      </c>
      <c r="O231" s="40" t="str">
        <f aca="false">IF(ISBLANK(A231),"",$H231*$O$6+$I231)</f>
        <v/>
      </c>
      <c r="P231" s="40" t="str">
        <f aca="false">IF(ISBLANK(A231),"",$O231*10*$P$6+$J231)</f>
        <v/>
      </c>
      <c r="Q231" s="40" t="n">
        <f aca="false">IF(ISBLANK($G231),IF(ISBLANK($A231),-10,$P231*$Q$6+IF($M231&gt;0,$Q$6-1-$M231,0)),-1)</f>
        <v>-10</v>
      </c>
      <c r="R231" s="40" t="str">
        <f aca="false">IF(ISBLANK($A231),"",RANK($Q231,$Q$7:$Q$306))</f>
        <v/>
      </c>
      <c r="S231" s="40" t="str">
        <f aca="false">IF(ISNA(MATCH($R231+1,$R$7:$R$306,0)),IF($R231=MAX($A$7:$A$306),$R231,-1),$R231)</f>
        <v/>
      </c>
      <c r="T231" s="40" t="n">
        <f aca="false">$A231</f>
        <v>0</v>
      </c>
      <c r="U231" s="138" t="str">
        <f aca="false">IF(N('Final Round'!$J$14)&gt;0,IF(ISBLANK($A231),"",IF($N231&gt;5,$N231,VLOOKUP($A231,'Final Round'!$A$14:$K$18,COLUMN('Final Round'!$J$1),FALSE()))),"")</f>
        <v/>
      </c>
      <c r="V231" s="40" t="str">
        <f aca="false">IF(ISNUMBER($U231),$U231,$R231)</f>
        <v/>
      </c>
      <c r="W231" s="40" t="str">
        <f aca="false">IF(ISBLANK($A231),"",($V$6-$V231)*$W$6+$W$6-$A231)</f>
        <v/>
      </c>
      <c r="X231" s="40" t="str">
        <f aca="false">IF(ISBLANK($A231),"",RANK($W231,$W$7:$W$306))</f>
        <v/>
      </c>
      <c r="Y231" s="40" t="n">
        <f aca="false">$A231</f>
        <v>0</v>
      </c>
      <c r="Z231" s="40" t="str">
        <f aca="false">IF($U231="",$N231,$U231)</f>
        <v/>
      </c>
      <c r="AA231" s="40" t="n">
        <f aca="false">IF($U231&lt;6,INDEX($AA$1:$AA$5,$Z231)*$Z$2,0)</f>
        <v>0</v>
      </c>
      <c r="AB231" s="139" t="str">
        <f aca="false">IF(ISBLANK($A231),"",5+4*(I231+IF(AA231=0,0,VLOOKUP($A231,'Final Round'!$A$14:$K$18,COLUMN('Final Round'!$G$1),FALSE())))+8*(H231+IF(AA231=0,0,IF(VLOOKUP($A231,'Final Round'!$A$14:$K$18,COLUMN('Final Round'!$J$1),FALSE())=1,1,0)))+$AA231)</f>
        <v/>
      </c>
    </row>
    <row r="232" customFormat="false" ht="12.75" hidden="false" customHeight="false" outlineLevel="0" collapsed="false">
      <c r="A232" s="140"/>
      <c r="B232" s="120"/>
      <c r="C232" s="120"/>
      <c r="D232" s="120"/>
      <c r="E232" s="121"/>
      <c r="F232" s="122" t="str">
        <f aca="false">IF(ISBLANK($A232),"",SUM(IF(ISNA(IF(VLOOKUP($A232,'Round 1'!$A$7:$J$306,COLUMN('Round 1'!$H$7),FALSE()),1,NA())),0,1),IF(ISNA(IF(VLOOKUP($A232,'Round 2'!$A$7:$J$306,COLUMN('Round 1'!$H$7),FALSE()),1,NA())),0,1),IF(ISNA(IF(VLOOKUP($A232,'Round 3'!$A$7:$J$306,COLUMN('Round 1'!$H$7),FALSE()),1,NA())),0,1),IF(ISNA(IF(VLOOKUP($A232,'Final Round'!$A$14:$K$18,1,FALSE()),1,NA())),0,1)))</f>
        <v/>
      </c>
      <c r="G232" s="123"/>
      <c r="H232" s="124" t="str">
        <f aca="false">IF(ISBLANK($A232),"",IF(ISERROR(VLOOKUP($A232,'Round 1'!$A$7:$I$306,COLUMN('Round 1'!$G$7),FALSE())),0,VLOOKUP($A232,'Round 1'!$A$7:$I$306,COLUMN('Round 1'!$G$7),FALSE()))+IF(ISERROR(VLOOKUP($A232,'Round 2'!$A$7:$I$306,COLUMN('Round 2'!$G$7),FALSE())),0,VLOOKUP($A232,'Round 2'!$A$7:$I$306,COLUMN('Round 2'!$G$7),FALSE()))+IF(ISERROR(VLOOKUP($A232,'Round 3'!$A$7:$I$306,COLUMN('Round 3'!$G$7),FALSE())),0,VLOOKUP($A232,'Round 3'!$A$7:$I$306,COLUMN('Round 3'!$G$7),FALSE())))</f>
        <v/>
      </c>
      <c r="I232" s="124" t="str">
        <f aca="false">IF(ISBLANK($A232),"",IF(ISERROR(VLOOKUP($A232,'Round 1'!$A$7:$I$306,COLUMN('Round 1'!$F$7),FALSE())),0,VLOOKUP($A232,'Round 1'!$A$7:$I$306,COLUMN('Round 1'!$F$7),FALSE()))+IF(ISERROR(VLOOKUP($A232,'Round 2'!$A$7:$I$306,COLUMN('Round 2'!$F$7),FALSE())),0,VLOOKUP($A232,'Round 2'!$A$7:$I$306,COLUMN('Round 2'!$F$7),FALSE()))+IF(ISERROR(VLOOKUP($A232,'Round 3'!$A$7:$I$306,COLUMN('Round 3'!$F$7),FALSE())),0,VLOOKUP($A232,'Round 3'!$A$7:$I$306,COLUMN('Round 3'!$F$7),FALSE())))</f>
        <v/>
      </c>
      <c r="J232" s="125" t="str">
        <f aca="false">IF(ISBLANK($A232),"",IF(ISERROR(VLOOKUP($A232,'Round 1'!$A$7:$I$306,COLUMN('Round 1'!$H$7),FALSE())),0,VLOOKUP($A232,'Round 1'!$A$7:$I$306,COLUMN('Round 1'!$H$7),FALSE()))+IF(ISERROR(VLOOKUP($A232,'Round 2'!$A$7:$I$306,COLUMN('Round 2'!$H$7),FALSE())),0,VLOOKUP($A232,'Round 2'!$A$7:$I$306,COLUMN('Round 2'!$H$7),FALSE()))+IF(ISERROR(VLOOKUP($A232,'Round 3'!$A$7:$I$306,COLUMN('Round 3'!$H$7),FALSE())),0,VLOOKUP($A232,'Round 3'!$A$7:$I$306,COLUMN('Round 3'!$H$7),FALSE())))</f>
        <v/>
      </c>
      <c r="K232" s="124" t="str">
        <f aca="false">IF(ISBLANK(A232),"",RANK(P232,$P$7:$P$306))</f>
        <v/>
      </c>
      <c r="L232" s="126" t="str">
        <f aca="false">IF(ISBLANK($G232),IF($K232&gt;5,"",IF(AND(ISNA(MATCH(K232+1,$K$7:$K$306,0)),$K232&lt;$A$4),"TIE","")),"DQ")</f>
        <v/>
      </c>
      <c r="M232" s="127"/>
      <c r="N232" s="128" t="str">
        <f aca="false">IF(ISBLANK($G232),$R232,"DQ")</f>
        <v/>
      </c>
      <c r="O232" s="40" t="str">
        <f aca="false">IF(ISBLANK(A232),"",$H232*$O$6+$I232)</f>
        <v/>
      </c>
      <c r="P232" s="40" t="str">
        <f aca="false">IF(ISBLANK(A232),"",$O232*10*$P$6+$J232)</f>
        <v/>
      </c>
      <c r="Q232" s="40" t="n">
        <f aca="false">IF(ISBLANK($G232),IF(ISBLANK($A232),-10,$P232*$Q$6+IF($M232&gt;0,$Q$6-1-$M232,0)),-1)</f>
        <v>-10</v>
      </c>
      <c r="R232" s="40" t="str">
        <f aca="false">IF(ISBLANK($A232),"",RANK($Q232,$Q$7:$Q$306))</f>
        <v/>
      </c>
      <c r="S232" s="40" t="str">
        <f aca="false">IF(ISNA(MATCH($R232+1,$R$7:$R$306,0)),IF($R232=MAX($A$7:$A$306),$R232,-1),$R232)</f>
        <v/>
      </c>
      <c r="T232" s="40" t="n">
        <f aca="false">$A232</f>
        <v>0</v>
      </c>
      <c r="U232" s="128" t="str">
        <f aca="false">IF(N('Final Round'!$J$14)&gt;0,IF(ISBLANK($A232),"",IF($N232&gt;5,$N232,VLOOKUP($A232,'Final Round'!$A$14:$K$18,COLUMN('Final Round'!$J$1),FALSE()))),"")</f>
        <v/>
      </c>
      <c r="V232" s="40" t="str">
        <f aca="false">IF(ISNUMBER($U232),$U232,$R232)</f>
        <v/>
      </c>
      <c r="W232" s="40" t="str">
        <f aca="false">IF(ISBLANK($A232),"",($V$6-$V232)*$W$6+$W$6-$A232)</f>
        <v/>
      </c>
      <c r="X232" s="40" t="str">
        <f aca="false">IF(ISBLANK($A232),"",RANK($W232,$W$7:$W$306))</f>
        <v/>
      </c>
      <c r="Y232" s="40" t="n">
        <f aca="false">$A232</f>
        <v>0</v>
      </c>
      <c r="Z232" s="40" t="str">
        <f aca="false">IF($U232="",$N232,$U232)</f>
        <v/>
      </c>
      <c r="AA232" s="40" t="n">
        <f aca="false">IF($U232&lt;6,INDEX($AA$1:$AA$5,$Z232)*$Z$2,0)</f>
        <v>0</v>
      </c>
      <c r="AB232" s="129" t="str">
        <f aca="false">IF(ISBLANK($A232),"",5+4*(I232+IF(AA232=0,0,VLOOKUP($A232,'Final Round'!$A$14:$K$18,COLUMN('Final Round'!$G$1),FALSE())))+8*(H232+IF(AA232=0,0,IF(VLOOKUP($A232,'Final Round'!$A$14:$K$18,COLUMN('Final Round'!$J$1),FALSE())=1,1,0)))+$AA232)</f>
        <v/>
      </c>
    </row>
    <row r="233" customFormat="false" ht="12.75" hidden="false" customHeight="false" outlineLevel="0" collapsed="false">
      <c r="A233" s="144"/>
      <c r="B233" s="130"/>
      <c r="C233" s="130"/>
      <c r="D233" s="130"/>
      <c r="E233" s="131"/>
      <c r="F233" s="132" t="str">
        <f aca="false">IF(ISBLANK($A233),"",SUM(IF(ISNA(IF(VLOOKUP($A233,'Round 1'!$A$7:$J$306,COLUMN('Round 1'!$H$7),FALSE()),1,NA())),0,1),IF(ISNA(IF(VLOOKUP($A233,'Round 2'!$A$7:$J$306,COLUMN('Round 1'!$H$7),FALSE()),1,NA())),0,1),IF(ISNA(IF(VLOOKUP($A233,'Round 3'!$A$7:$J$306,COLUMN('Round 1'!$H$7),FALSE()),1,NA())),0,1),IF(ISNA(IF(VLOOKUP($A233,'Final Round'!$A$14:$K$18,1,FALSE()),1,NA())),0,1)))</f>
        <v/>
      </c>
      <c r="G233" s="133"/>
      <c r="H233" s="134" t="str">
        <f aca="false">IF(ISBLANK($A233),"",IF(ISERROR(VLOOKUP($A233,'Round 1'!$A$7:$I$306,COLUMN('Round 1'!$G$7),FALSE())),0,VLOOKUP($A233,'Round 1'!$A$7:$I$306,COLUMN('Round 1'!$G$7),FALSE()))+IF(ISERROR(VLOOKUP($A233,'Round 2'!$A$7:$I$306,COLUMN('Round 2'!$G$7),FALSE())),0,VLOOKUP($A233,'Round 2'!$A$7:$I$306,COLUMN('Round 2'!$G$7),FALSE()))+IF(ISERROR(VLOOKUP($A233,'Round 3'!$A$7:$I$306,COLUMN('Round 3'!$G$7),FALSE())),0,VLOOKUP($A233,'Round 3'!$A$7:$I$306,COLUMN('Round 3'!$G$7),FALSE())))</f>
        <v/>
      </c>
      <c r="I233" s="134" t="str">
        <f aca="false">IF(ISBLANK($A233),"",IF(ISERROR(VLOOKUP($A233,'Round 1'!$A$7:$I$306,COLUMN('Round 1'!$F$7),FALSE())),0,VLOOKUP($A233,'Round 1'!$A$7:$I$306,COLUMN('Round 1'!$F$7),FALSE()))+IF(ISERROR(VLOOKUP($A233,'Round 2'!$A$7:$I$306,COLUMN('Round 2'!$F$7),FALSE())),0,VLOOKUP($A233,'Round 2'!$A$7:$I$306,COLUMN('Round 2'!$F$7),FALSE()))+IF(ISERROR(VLOOKUP($A233,'Round 3'!$A$7:$I$306,COLUMN('Round 3'!$F$7),FALSE())),0,VLOOKUP($A233,'Round 3'!$A$7:$I$306,COLUMN('Round 3'!$F$7),FALSE())))</f>
        <v/>
      </c>
      <c r="J233" s="135" t="str">
        <f aca="false">IF(ISBLANK($A233),"",IF(ISERROR(VLOOKUP($A233,'Round 1'!$A$7:$I$306,COLUMN('Round 1'!$H$7),FALSE())),0,VLOOKUP($A233,'Round 1'!$A$7:$I$306,COLUMN('Round 1'!$H$7),FALSE()))+IF(ISERROR(VLOOKUP($A233,'Round 2'!$A$7:$I$306,COLUMN('Round 2'!$H$7),FALSE())),0,VLOOKUP($A233,'Round 2'!$A$7:$I$306,COLUMN('Round 2'!$H$7),FALSE()))+IF(ISERROR(VLOOKUP($A233,'Round 3'!$A$7:$I$306,COLUMN('Round 3'!$H$7),FALSE())),0,VLOOKUP($A233,'Round 3'!$A$7:$I$306,COLUMN('Round 3'!$H$7),FALSE())))</f>
        <v/>
      </c>
      <c r="K233" s="134" t="str">
        <f aca="false">IF(ISBLANK(A233),"",RANK(P233,$P$7:$P$306))</f>
        <v/>
      </c>
      <c r="L233" s="136" t="str">
        <f aca="false">IF(ISBLANK($G233),IF($K233&gt;5,"",IF(AND(ISNA(MATCH(K233+1,$K$7:$K$306,0)),$K233&lt;$A$4),"TIE","")),"DQ")</f>
        <v/>
      </c>
      <c r="M233" s="137"/>
      <c r="N233" s="138" t="str">
        <f aca="false">IF(ISBLANK($G233),$R233,"DQ")</f>
        <v/>
      </c>
      <c r="O233" s="40" t="str">
        <f aca="false">IF(ISBLANK(A233),"",$H233*$O$6+$I233)</f>
        <v/>
      </c>
      <c r="P233" s="40" t="str">
        <f aca="false">IF(ISBLANK(A233),"",$O233*10*$P$6+$J233)</f>
        <v/>
      </c>
      <c r="Q233" s="40" t="n">
        <f aca="false">IF(ISBLANK($G233),IF(ISBLANK($A233),-10,$P233*$Q$6+IF($M233&gt;0,$Q$6-1-$M233,0)),-1)</f>
        <v>-10</v>
      </c>
      <c r="R233" s="40" t="str">
        <f aca="false">IF(ISBLANK($A233),"",RANK($Q233,$Q$7:$Q$306))</f>
        <v/>
      </c>
      <c r="S233" s="40" t="str">
        <f aca="false">IF(ISNA(MATCH($R233+1,$R$7:$R$306,0)),IF($R233=MAX($A$7:$A$306),$R233,-1),$R233)</f>
        <v/>
      </c>
      <c r="T233" s="40" t="n">
        <f aca="false">$A233</f>
        <v>0</v>
      </c>
      <c r="U233" s="138" t="str">
        <f aca="false">IF(N('Final Round'!$J$14)&gt;0,IF(ISBLANK($A233),"",IF($N233&gt;5,$N233,VLOOKUP($A233,'Final Round'!$A$14:$K$18,COLUMN('Final Round'!$J$1),FALSE()))),"")</f>
        <v/>
      </c>
      <c r="V233" s="40" t="str">
        <f aca="false">IF(ISNUMBER($U233),$U233,$R233)</f>
        <v/>
      </c>
      <c r="W233" s="40" t="str">
        <f aca="false">IF(ISBLANK($A233),"",($V$6-$V233)*$W$6+$W$6-$A233)</f>
        <v/>
      </c>
      <c r="X233" s="40" t="str">
        <f aca="false">IF(ISBLANK($A233),"",RANK($W233,$W$7:$W$306))</f>
        <v/>
      </c>
      <c r="Y233" s="40" t="n">
        <f aca="false">$A233</f>
        <v>0</v>
      </c>
      <c r="Z233" s="40" t="str">
        <f aca="false">IF($U233="",$N233,$U233)</f>
        <v/>
      </c>
      <c r="AA233" s="40" t="n">
        <f aca="false">IF($U233&lt;6,INDEX($AA$1:$AA$5,$Z233)*$Z$2,0)</f>
        <v>0</v>
      </c>
      <c r="AB233" s="139" t="str">
        <f aca="false">IF(ISBLANK($A233),"",5+4*(I233+IF(AA233=0,0,VLOOKUP($A233,'Final Round'!$A$14:$K$18,COLUMN('Final Round'!$G$1),FALSE())))+8*(H233+IF(AA233=0,0,IF(VLOOKUP($A233,'Final Round'!$A$14:$K$18,COLUMN('Final Round'!$J$1),FALSE())=1,1,0)))+$AA233)</f>
        <v/>
      </c>
    </row>
    <row r="234" customFormat="false" ht="12.75" hidden="false" customHeight="false" outlineLevel="0" collapsed="false">
      <c r="A234" s="140"/>
      <c r="B234" s="120"/>
      <c r="C234" s="120"/>
      <c r="D234" s="120"/>
      <c r="E234" s="121"/>
      <c r="F234" s="122" t="str">
        <f aca="false">IF(ISBLANK($A234),"",SUM(IF(ISNA(IF(VLOOKUP($A234,'Round 1'!$A$7:$J$306,COLUMN('Round 1'!$H$7),FALSE()),1,NA())),0,1),IF(ISNA(IF(VLOOKUP($A234,'Round 2'!$A$7:$J$306,COLUMN('Round 1'!$H$7),FALSE()),1,NA())),0,1),IF(ISNA(IF(VLOOKUP($A234,'Round 3'!$A$7:$J$306,COLUMN('Round 1'!$H$7),FALSE()),1,NA())),0,1),IF(ISNA(IF(VLOOKUP($A234,'Final Round'!$A$14:$K$18,1,FALSE()),1,NA())),0,1)))</f>
        <v/>
      </c>
      <c r="G234" s="123"/>
      <c r="H234" s="124" t="str">
        <f aca="false">IF(ISBLANK($A234),"",IF(ISERROR(VLOOKUP($A234,'Round 1'!$A$7:$I$306,COLUMN('Round 1'!$G$7),FALSE())),0,VLOOKUP($A234,'Round 1'!$A$7:$I$306,COLUMN('Round 1'!$G$7),FALSE()))+IF(ISERROR(VLOOKUP($A234,'Round 2'!$A$7:$I$306,COLUMN('Round 2'!$G$7),FALSE())),0,VLOOKUP($A234,'Round 2'!$A$7:$I$306,COLUMN('Round 2'!$G$7),FALSE()))+IF(ISERROR(VLOOKUP($A234,'Round 3'!$A$7:$I$306,COLUMN('Round 3'!$G$7),FALSE())),0,VLOOKUP($A234,'Round 3'!$A$7:$I$306,COLUMN('Round 3'!$G$7),FALSE())))</f>
        <v/>
      </c>
      <c r="I234" s="124" t="str">
        <f aca="false">IF(ISBLANK($A234),"",IF(ISERROR(VLOOKUP($A234,'Round 1'!$A$7:$I$306,COLUMN('Round 1'!$F$7),FALSE())),0,VLOOKUP($A234,'Round 1'!$A$7:$I$306,COLUMN('Round 1'!$F$7),FALSE()))+IF(ISERROR(VLOOKUP($A234,'Round 2'!$A$7:$I$306,COLUMN('Round 2'!$F$7),FALSE())),0,VLOOKUP($A234,'Round 2'!$A$7:$I$306,COLUMN('Round 2'!$F$7),FALSE()))+IF(ISERROR(VLOOKUP($A234,'Round 3'!$A$7:$I$306,COLUMN('Round 3'!$F$7),FALSE())),0,VLOOKUP($A234,'Round 3'!$A$7:$I$306,COLUMN('Round 3'!$F$7),FALSE())))</f>
        <v/>
      </c>
      <c r="J234" s="125" t="str">
        <f aca="false">IF(ISBLANK($A234),"",IF(ISERROR(VLOOKUP($A234,'Round 1'!$A$7:$I$306,COLUMN('Round 1'!$H$7),FALSE())),0,VLOOKUP($A234,'Round 1'!$A$7:$I$306,COLUMN('Round 1'!$H$7),FALSE()))+IF(ISERROR(VLOOKUP($A234,'Round 2'!$A$7:$I$306,COLUMN('Round 2'!$H$7),FALSE())),0,VLOOKUP($A234,'Round 2'!$A$7:$I$306,COLUMN('Round 2'!$H$7),FALSE()))+IF(ISERROR(VLOOKUP($A234,'Round 3'!$A$7:$I$306,COLUMN('Round 3'!$H$7),FALSE())),0,VLOOKUP($A234,'Round 3'!$A$7:$I$306,COLUMN('Round 3'!$H$7),FALSE())))</f>
        <v/>
      </c>
      <c r="K234" s="124" t="str">
        <f aca="false">IF(ISBLANK(A234),"",RANK(P234,$P$7:$P$306))</f>
        <v/>
      </c>
      <c r="L234" s="126" t="str">
        <f aca="false">IF(ISBLANK($G234),IF($K234&gt;5,"",IF(AND(ISNA(MATCH(K234+1,$K$7:$K$306,0)),$K234&lt;$A$4),"TIE","")),"DQ")</f>
        <v/>
      </c>
      <c r="M234" s="127"/>
      <c r="N234" s="128" t="str">
        <f aca="false">IF(ISBLANK($G234),$R234,"DQ")</f>
        <v/>
      </c>
      <c r="O234" s="40" t="str">
        <f aca="false">IF(ISBLANK(A234),"",$H234*$O$6+$I234)</f>
        <v/>
      </c>
      <c r="P234" s="40" t="str">
        <f aca="false">IF(ISBLANK(A234),"",$O234*10*$P$6+$J234)</f>
        <v/>
      </c>
      <c r="Q234" s="40" t="n">
        <f aca="false">IF(ISBLANK($G234),IF(ISBLANK($A234),-10,$P234*$Q$6+IF($M234&gt;0,$Q$6-1-$M234,0)),-1)</f>
        <v>-10</v>
      </c>
      <c r="R234" s="40" t="str">
        <f aca="false">IF(ISBLANK($A234),"",RANK($Q234,$Q$7:$Q$306))</f>
        <v/>
      </c>
      <c r="S234" s="40" t="str">
        <f aca="false">IF(ISNA(MATCH($R234+1,$R$7:$R$306,0)),IF($R234=MAX($A$7:$A$306),$R234,-1),$R234)</f>
        <v/>
      </c>
      <c r="T234" s="40" t="n">
        <f aca="false">$A234</f>
        <v>0</v>
      </c>
      <c r="U234" s="128" t="str">
        <f aca="false">IF(N('Final Round'!$J$14)&gt;0,IF(ISBLANK($A234),"",IF($N234&gt;5,$N234,VLOOKUP($A234,'Final Round'!$A$14:$K$18,COLUMN('Final Round'!$J$1),FALSE()))),"")</f>
        <v/>
      </c>
      <c r="V234" s="40" t="str">
        <f aca="false">IF(ISNUMBER($U234),$U234,$R234)</f>
        <v/>
      </c>
      <c r="W234" s="40" t="str">
        <f aca="false">IF(ISBLANK($A234),"",($V$6-$V234)*$W$6+$W$6-$A234)</f>
        <v/>
      </c>
      <c r="X234" s="40" t="str">
        <f aca="false">IF(ISBLANK($A234),"",RANK($W234,$W$7:$W$306))</f>
        <v/>
      </c>
      <c r="Y234" s="40" t="n">
        <f aca="false">$A234</f>
        <v>0</v>
      </c>
      <c r="Z234" s="40" t="str">
        <f aca="false">IF($U234="",$N234,$U234)</f>
        <v/>
      </c>
      <c r="AA234" s="40" t="n">
        <f aca="false">IF($U234&lt;6,INDEX($AA$1:$AA$5,$Z234)*$Z$2,0)</f>
        <v>0</v>
      </c>
      <c r="AB234" s="129" t="str">
        <f aca="false">IF(ISBLANK($A234),"",5+4*(I234+IF(AA234=0,0,VLOOKUP($A234,'Final Round'!$A$14:$K$18,COLUMN('Final Round'!$G$1),FALSE())))+8*(H234+IF(AA234=0,0,IF(VLOOKUP($A234,'Final Round'!$A$14:$K$18,COLUMN('Final Round'!$J$1),FALSE())=1,1,0)))+$AA234)</f>
        <v/>
      </c>
    </row>
    <row r="235" customFormat="false" ht="12.75" hidden="false" customHeight="false" outlineLevel="0" collapsed="false">
      <c r="A235" s="144"/>
      <c r="B235" s="130"/>
      <c r="C235" s="130"/>
      <c r="D235" s="130"/>
      <c r="E235" s="131"/>
      <c r="F235" s="132" t="str">
        <f aca="false">IF(ISBLANK($A235),"",SUM(IF(ISNA(IF(VLOOKUP($A235,'Round 1'!$A$7:$J$306,COLUMN('Round 1'!$H$7),FALSE()),1,NA())),0,1),IF(ISNA(IF(VLOOKUP($A235,'Round 2'!$A$7:$J$306,COLUMN('Round 1'!$H$7),FALSE()),1,NA())),0,1),IF(ISNA(IF(VLOOKUP($A235,'Round 3'!$A$7:$J$306,COLUMN('Round 1'!$H$7),FALSE()),1,NA())),0,1),IF(ISNA(IF(VLOOKUP($A235,'Final Round'!$A$14:$K$18,1,FALSE()),1,NA())),0,1)))</f>
        <v/>
      </c>
      <c r="G235" s="133"/>
      <c r="H235" s="134" t="str">
        <f aca="false">IF(ISBLANK($A235),"",IF(ISERROR(VLOOKUP($A235,'Round 1'!$A$7:$I$306,COLUMN('Round 1'!$G$7),FALSE())),0,VLOOKUP($A235,'Round 1'!$A$7:$I$306,COLUMN('Round 1'!$G$7),FALSE()))+IF(ISERROR(VLOOKUP($A235,'Round 2'!$A$7:$I$306,COLUMN('Round 2'!$G$7),FALSE())),0,VLOOKUP($A235,'Round 2'!$A$7:$I$306,COLUMN('Round 2'!$G$7),FALSE()))+IF(ISERROR(VLOOKUP($A235,'Round 3'!$A$7:$I$306,COLUMN('Round 3'!$G$7),FALSE())),0,VLOOKUP($A235,'Round 3'!$A$7:$I$306,COLUMN('Round 3'!$G$7),FALSE())))</f>
        <v/>
      </c>
      <c r="I235" s="134" t="str">
        <f aca="false">IF(ISBLANK($A235),"",IF(ISERROR(VLOOKUP($A235,'Round 1'!$A$7:$I$306,COLUMN('Round 1'!$F$7),FALSE())),0,VLOOKUP($A235,'Round 1'!$A$7:$I$306,COLUMN('Round 1'!$F$7),FALSE()))+IF(ISERROR(VLOOKUP($A235,'Round 2'!$A$7:$I$306,COLUMN('Round 2'!$F$7),FALSE())),0,VLOOKUP($A235,'Round 2'!$A$7:$I$306,COLUMN('Round 2'!$F$7),FALSE()))+IF(ISERROR(VLOOKUP($A235,'Round 3'!$A$7:$I$306,COLUMN('Round 3'!$F$7),FALSE())),0,VLOOKUP($A235,'Round 3'!$A$7:$I$306,COLUMN('Round 3'!$F$7),FALSE())))</f>
        <v/>
      </c>
      <c r="J235" s="135" t="str">
        <f aca="false">IF(ISBLANK($A235),"",IF(ISERROR(VLOOKUP($A235,'Round 1'!$A$7:$I$306,COLUMN('Round 1'!$H$7),FALSE())),0,VLOOKUP($A235,'Round 1'!$A$7:$I$306,COLUMN('Round 1'!$H$7),FALSE()))+IF(ISERROR(VLOOKUP($A235,'Round 2'!$A$7:$I$306,COLUMN('Round 2'!$H$7),FALSE())),0,VLOOKUP($A235,'Round 2'!$A$7:$I$306,COLUMN('Round 2'!$H$7),FALSE()))+IF(ISERROR(VLOOKUP($A235,'Round 3'!$A$7:$I$306,COLUMN('Round 3'!$H$7),FALSE())),0,VLOOKUP($A235,'Round 3'!$A$7:$I$306,COLUMN('Round 3'!$H$7),FALSE())))</f>
        <v/>
      </c>
      <c r="K235" s="134" t="str">
        <f aca="false">IF(ISBLANK(A235),"",RANK(P235,$P$7:$P$306))</f>
        <v/>
      </c>
      <c r="L235" s="136" t="str">
        <f aca="false">IF(ISBLANK($G235),IF($K235&gt;5,"",IF(AND(ISNA(MATCH(K235+1,$K$7:$K$306,0)),$K235&lt;$A$4),"TIE","")),"DQ")</f>
        <v/>
      </c>
      <c r="M235" s="137"/>
      <c r="N235" s="138" t="str">
        <f aca="false">IF(ISBLANK($G235),$R235,"DQ")</f>
        <v/>
      </c>
      <c r="O235" s="40" t="str">
        <f aca="false">IF(ISBLANK(A235),"",$H235*$O$6+$I235)</f>
        <v/>
      </c>
      <c r="P235" s="40" t="str">
        <f aca="false">IF(ISBLANK(A235),"",$O235*10*$P$6+$J235)</f>
        <v/>
      </c>
      <c r="Q235" s="40" t="n">
        <f aca="false">IF(ISBLANK($G235),IF(ISBLANK($A235),-10,$P235*$Q$6+IF($M235&gt;0,$Q$6-1-$M235,0)),-1)</f>
        <v>-10</v>
      </c>
      <c r="R235" s="40" t="str">
        <f aca="false">IF(ISBLANK($A235),"",RANK($Q235,$Q$7:$Q$306))</f>
        <v/>
      </c>
      <c r="S235" s="40" t="str">
        <f aca="false">IF(ISNA(MATCH($R235+1,$R$7:$R$306,0)),IF($R235=MAX($A$7:$A$306),$R235,-1),$R235)</f>
        <v/>
      </c>
      <c r="T235" s="40" t="n">
        <f aca="false">$A235</f>
        <v>0</v>
      </c>
      <c r="U235" s="138" t="str">
        <f aca="false">IF(N('Final Round'!$J$14)&gt;0,IF(ISBLANK($A235),"",IF($N235&gt;5,$N235,VLOOKUP($A235,'Final Round'!$A$14:$K$18,COLUMN('Final Round'!$J$1),FALSE()))),"")</f>
        <v/>
      </c>
      <c r="V235" s="40" t="str">
        <f aca="false">IF(ISNUMBER($U235),$U235,$R235)</f>
        <v/>
      </c>
      <c r="W235" s="40" t="str">
        <f aca="false">IF(ISBLANK($A235),"",($V$6-$V235)*$W$6+$W$6-$A235)</f>
        <v/>
      </c>
      <c r="X235" s="40" t="str">
        <f aca="false">IF(ISBLANK($A235),"",RANK($W235,$W$7:$W$306))</f>
        <v/>
      </c>
      <c r="Y235" s="40" t="n">
        <f aca="false">$A235</f>
        <v>0</v>
      </c>
      <c r="Z235" s="40" t="str">
        <f aca="false">IF($U235="",$N235,$U235)</f>
        <v/>
      </c>
      <c r="AA235" s="40" t="n">
        <f aca="false">IF($U235&lt;6,INDEX($AA$1:$AA$5,$Z235)*$Z$2,0)</f>
        <v>0</v>
      </c>
      <c r="AB235" s="139" t="str">
        <f aca="false">IF(ISBLANK($A235),"",5+4*(I235+IF(AA235=0,0,VLOOKUP($A235,'Final Round'!$A$14:$K$18,COLUMN('Final Round'!$G$1),FALSE())))+8*(H235+IF(AA235=0,0,IF(VLOOKUP($A235,'Final Round'!$A$14:$K$18,COLUMN('Final Round'!$J$1),FALSE())=1,1,0)))+$AA235)</f>
        <v/>
      </c>
    </row>
    <row r="236" customFormat="false" ht="12.75" hidden="false" customHeight="false" outlineLevel="0" collapsed="false">
      <c r="A236" s="140"/>
      <c r="B236" s="120"/>
      <c r="C236" s="120"/>
      <c r="D236" s="120"/>
      <c r="E236" s="121"/>
      <c r="F236" s="122" t="str">
        <f aca="false">IF(ISBLANK($A236),"",SUM(IF(ISNA(IF(VLOOKUP($A236,'Round 1'!$A$7:$J$306,COLUMN('Round 1'!$H$7),FALSE()),1,NA())),0,1),IF(ISNA(IF(VLOOKUP($A236,'Round 2'!$A$7:$J$306,COLUMN('Round 1'!$H$7),FALSE()),1,NA())),0,1),IF(ISNA(IF(VLOOKUP($A236,'Round 3'!$A$7:$J$306,COLUMN('Round 1'!$H$7),FALSE()),1,NA())),0,1),IF(ISNA(IF(VLOOKUP($A236,'Final Round'!$A$14:$K$18,1,FALSE()),1,NA())),0,1)))</f>
        <v/>
      </c>
      <c r="G236" s="123"/>
      <c r="H236" s="124" t="str">
        <f aca="false">IF(ISBLANK($A236),"",IF(ISERROR(VLOOKUP($A236,'Round 1'!$A$7:$I$306,COLUMN('Round 1'!$G$7),FALSE())),0,VLOOKUP($A236,'Round 1'!$A$7:$I$306,COLUMN('Round 1'!$G$7),FALSE()))+IF(ISERROR(VLOOKUP($A236,'Round 2'!$A$7:$I$306,COLUMN('Round 2'!$G$7),FALSE())),0,VLOOKUP($A236,'Round 2'!$A$7:$I$306,COLUMN('Round 2'!$G$7),FALSE()))+IF(ISERROR(VLOOKUP($A236,'Round 3'!$A$7:$I$306,COLUMN('Round 3'!$G$7),FALSE())),0,VLOOKUP($A236,'Round 3'!$A$7:$I$306,COLUMN('Round 3'!$G$7),FALSE())))</f>
        <v/>
      </c>
      <c r="I236" s="124" t="str">
        <f aca="false">IF(ISBLANK($A236),"",IF(ISERROR(VLOOKUP($A236,'Round 1'!$A$7:$I$306,COLUMN('Round 1'!$F$7),FALSE())),0,VLOOKUP($A236,'Round 1'!$A$7:$I$306,COLUMN('Round 1'!$F$7),FALSE()))+IF(ISERROR(VLOOKUP($A236,'Round 2'!$A$7:$I$306,COLUMN('Round 2'!$F$7),FALSE())),0,VLOOKUP($A236,'Round 2'!$A$7:$I$306,COLUMN('Round 2'!$F$7),FALSE()))+IF(ISERROR(VLOOKUP($A236,'Round 3'!$A$7:$I$306,COLUMN('Round 3'!$F$7),FALSE())),0,VLOOKUP($A236,'Round 3'!$A$7:$I$306,COLUMN('Round 3'!$F$7),FALSE())))</f>
        <v/>
      </c>
      <c r="J236" s="125" t="str">
        <f aca="false">IF(ISBLANK($A236),"",IF(ISERROR(VLOOKUP($A236,'Round 1'!$A$7:$I$306,COLUMN('Round 1'!$H$7),FALSE())),0,VLOOKUP($A236,'Round 1'!$A$7:$I$306,COLUMN('Round 1'!$H$7),FALSE()))+IF(ISERROR(VLOOKUP($A236,'Round 2'!$A$7:$I$306,COLUMN('Round 2'!$H$7),FALSE())),0,VLOOKUP($A236,'Round 2'!$A$7:$I$306,COLUMN('Round 2'!$H$7),FALSE()))+IF(ISERROR(VLOOKUP($A236,'Round 3'!$A$7:$I$306,COLUMN('Round 3'!$H$7),FALSE())),0,VLOOKUP($A236,'Round 3'!$A$7:$I$306,COLUMN('Round 3'!$H$7),FALSE())))</f>
        <v/>
      </c>
      <c r="K236" s="124" t="str">
        <f aca="false">IF(ISBLANK(A236),"",RANK(P236,$P$7:$P$306))</f>
        <v/>
      </c>
      <c r="L236" s="126" t="str">
        <f aca="false">IF(ISBLANK($G236),IF($K236&gt;5,"",IF(AND(ISNA(MATCH(K236+1,$K$7:$K$306,0)),$K236&lt;$A$4),"TIE","")),"DQ")</f>
        <v/>
      </c>
      <c r="M236" s="127"/>
      <c r="N236" s="128" t="str">
        <f aca="false">IF(ISBLANK($G236),$R236,"DQ")</f>
        <v/>
      </c>
      <c r="O236" s="40" t="str">
        <f aca="false">IF(ISBLANK(A236),"",$H236*$O$6+$I236)</f>
        <v/>
      </c>
      <c r="P236" s="40" t="str">
        <f aca="false">IF(ISBLANK(A236),"",$O236*10*$P$6+$J236)</f>
        <v/>
      </c>
      <c r="Q236" s="40" t="n">
        <f aca="false">IF(ISBLANK($G236),IF(ISBLANK($A236),-10,$P236*$Q$6+IF($M236&gt;0,$Q$6-1-$M236,0)),-1)</f>
        <v>-10</v>
      </c>
      <c r="R236" s="40" t="str">
        <f aca="false">IF(ISBLANK($A236),"",RANK($Q236,$Q$7:$Q$306))</f>
        <v/>
      </c>
      <c r="S236" s="40" t="str">
        <f aca="false">IF(ISNA(MATCH($R236+1,$R$7:$R$306,0)),IF($R236=MAX($A$7:$A$306),$R236,-1),$R236)</f>
        <v/>
      </c>
      <c r="T236" s="40" t="n">
        <f aca="false">$A236</f>
        <v>0</v>
      </c>
      <c r="U236" s="128" t="str">
        <f aca="false">IF(N('Final Round'!$J$14)&gt;0,IF(ISBLANK($A236),"",IF($N236&gt;5,$N236,VLOOKUP($A236,'Final Round'!$A$14:$K$18,COLUMN('Final Round'!$J$1),FALSE()))),"")</f>
        <v/>
      </c>
      <c r="V236" s="40" t="str">
        <f aca="false">IF(ISNUMBER($U236),$U236,$R236)</f>
        <v/>
      </c>
      <c r="W236" s="40" t="str">
        <f aca="false">IF(ISBLANK($A236),"",($V$6-$V236)*$W$6+$W$6-$A236)</f>
        <v/>
      </c>
      <c r="X236" s="40" t="str">
        <f aca="false">IF(ISBLANK($A236),"",RANK($W236,$W$7:$W$306))</f>
        <v/>
      </c>
      <c r="Y236" s="40" t="n">
        <f aca="false">$A236</f>
        <v>0</v>
      </c>
      <c r="Z236" s="40" t="str">
        <f aca="false">IF($U236="",$N236,$U236)</f>
        <v/>
      </c>
      <c r="AA236" s="40" t="n">
        <f aca="false">IF($U236&lt;6,INDEX($AA$1:$AA$5,$Z236)*$Z$2,0)</f>
        <v>0</v>
      </c>
      <c r="AB236" s="129" t="str">
        <f aca="false">IF(ISBLANK($A236),"",5+4*(I236+IF(AA236=0,0,VLOOKUP($A236,'Final Round'!$A$14:$K$18,COLUMN('Final Round'!$G$1),FALSE())))+8*(H236+IF(AA236=0,0,IF(VLOOKUP($A236,'Final Round'!$A$14:$K$18,COLUMN('Final Round'!$J$1),FALSE())=1,1,0)))+$AA236)</f>
        <v/>
      </c>
    </row>
    <row r="237" customFormat="false" ht="12.75" hidden="false" customHeight="false" outlineLevel="0" collapsed="false">
      <c r="A237" s="144"/>
      <c r="B237" s="130"/>
      <c r="C237" s="130"/>
      <c r="D237" s="130"/>
      <c r="E237" s="131"/>
      <c r="F237" s="132" t="str">
        <f aca="false">IF(ISBLANK($A237),"",SUM(IF(ISNA(IF(VLOOKUP($A237,'Round 1'!$A$7:$J$306,COLUMN('Round 1'!$H$7),FALSE()),1,NA())),0,1),IF(ISNA(IF(VLOOKUP($A237,'Round 2'!$A$7:$J$306,COLUMN('Round 1'!$H$7),FALSE()),1,NA())),0,1),IF(ISNA(IF(VLOOKUP($A237,'Round 3'!$A$7:$J$306,COLUMN('Round 1'!$H$7),FALSE()),1,NA())),0,1),IF(ISNA(IF(VLOOKUP($A237,'Final Round'!$A$14:$K$18,1,FALSE()),1,NA())),0,1)))</f>
        <v/>
      </c>
      <c r="G237" s="133"/>
      <c r="H237" s="134" t="str">
        <f aca="false">IF(ISBLANK($A237),"",IF(ISERROR(VLOOKUP($A237,'Round 1'!$A$7:$I$306,COLUMN('Round 1'!$G$7),FALSE())),0,VLOOKUP($A237,'Round 1'!$A$7:$I$306,COLUMN('Round 1'!$G$7),FALSE()))+IF(ISERROR(VLOOKUP($A237,'Round 2'!$A$7:$I$306,COLUMN('Round 2'!$G$7),FALSE())),0,VLOOKUP($A237,'Round 2'!$A$7:$I$306,COLUMN('Round 2'!$G$7),FALSE()))+IF(ISERROR(VLOOKUP($A237,'Round 3'!$A$7:$I$306,COLUMN('Round 3'!$G$7),FALSE())),0,VLOOKUP($A237,'Round 3'!$A$7:$I$306,COLUMN('Round 3'!$G$7),FALSE())))</f>
        <v/>
      </c>
      <c r="I237" s="134" t="str">
        <f aca="false">IF(ISBLANK($A237),"",IF(ISERROR(VLOOKUP($A237,'Round 1'!$A$7:$I$306,COLUMN('Round 1'!$F$7),FALSE())),0,VLOOKUP($A237,'Round 1'!$A$7:$I$306,COLUMN('Round 1'!$F$7),FALSE()))+IF(ISERROR(VLOOKUP($A237,'Round 2'!$A$7:$I$306,COLUMN('Round 2'!$F$7),FALSE())),0,VLOOKUP($A237,'Round 2'!$A$7:$I$306,COLUMN('Round 2'!$F$7),FALSE()))+IF(ISERROR(VLOOKUP($A237,'Round 3'!$A$7:$I$306,COLUMN('Round 3'!$F$7),FALSE())),0,VLOOKUP($A237,'Round 3'!$A$7:$I$306,COLUMN('Round 3'!$F$7),FALSE())))</f>
        <v/>
      </c>
      <c r="J237" s="135" t="str">
        <f aca="false">IF(ISBLANK($A237),"",IF(ISERROR(VLOOKUP($A237,'Round 1'!$A$7:$I$306,COLUMN('Round 1'!$H$7),FALSE())),0,VLOOKUP($A237,'Round 1'!$A$7:$I$306,COLUMN('Round 1'!$H$7),FALSE()))+IF(ISERROR(VLOOKUP($A237,'Round 2'!$A$7:$I$306,COLUMN('Round 2'!$H$7),FALSE())),0,VLOOKUP($A237,'Round 2'!$A$7:$I$306,COLUMN('Round 2'!$H$7),FALSE()))+IF(ISERROR(VLOOKUP($A237,'Round 3'!$A$7:$I$306,COLUMN('Round 3'!$H$7),FALSE())),0,VLOOKUP($A237,'Round 3'!$A$7:$I$306,COLUMN('Round 3'!$H$7),FALSE())))</f>
        <v/>
      </c>
      <c r="K237" s="134" t="str">
        <f aca="false">IF(ISBLANK(A237),"",RANK(P237,$P$7:$P$306))</f>
        <v/>
      </c>
      <c r="L237" s="136" t="str">
        <f aca="false">IF(ISBLANK($G237),IF($K237&gt;5,"",IF(AND(ISNA(MATCH(K237+1,$K$7:$K$306,0)),$K237&lt;$A$4),"TIE","")),"DQ")</f>
        <v/>
      </c>
      <c r="M237" s="137"/>
      <c r="N237" s="138" t="str">
        <f aca="false">IF(ISBLANK($G237),$R237,"DQ")</f>
        <v/>
      </c>
      <c r="O237" s="40" t="str">
        <f aca="false">IF(ISBLANK(A237),"",$H237*$O$6+$I237)</f>
        <v/>
      </c>
      <c r="P237" s="40" t="str">
        <f aca="false">IF(ISBLANK(A237),"",$O237*10*$P$6+$J237)</f>
        <v/>
      </c>
      <c r="Q237" s="40" t="n">
        <f aca="false">IF(ISBLANK($G237),IF(ISBLANK($A237),-10,$P237*$Q$6+IF($M237&gt;0,$Q$6-1-$M237,0)),-1)</f>
        <v>-10</v>
      </c>
      <c r="R237" s="40" t="str">
        <f aca="false">IF(ISBLANK($A237),"",RANK($Q237,$Q$7:$Q$306))</f>
        <v/>
      </c>
      <c r="S237" s="40" t="str">
        <f aca="false">IF(ISNA(MATCH($R237+1,$R$7:$R$306,0)),IF($R237=MAX($A$7:$A$306),$R237,-1),$R237)</f>
        <v/>
      </c>
      <c r="T237" s="40" t="n">
        <f aca="false">$A237</f>
        <v>0</v>
      </c>
      <c r="U237" s="138" t="str">
        <f aca="false">IF(N('Final Round'!$J$14)&gt;0,IF(ISBLANK($A237),"",IF($N237&gt;5,$N237,VLOOKUP($A237,'Final Round'!$A$14:$K$18,COLUMN('Final Round'!$J$1),FALSE()))),"")</f>
        <v/>
      </c>
      <c r="V237" s="40" t="str">
        <f aca="false">IF(ISNUMBER($U237),$U237,$R237)</f>
        <v/>
      </c>
      <c r="W237" s="40" t="str">
        <f aca="false">IF(ISBLANK($A237),"",($V$6-$V237)*$W$6+$W$6-$A237)</f>
        <v/>
      </c>
      <c r="X237" s="40" t="str">
        <f aca="false">IF(ISBLANK($A237),"",RANK($W237,$W$7:$W$306))</f>
        <v/>
      </c>
      <c r="Y237" s="40" t="n">
        <f aca="false">$A237</f>
        <v>0</v>
      </c>
      <c r="Z237" s="40" t="str">
        <f aca="false">IF($U237="",$N237,$U237)</f>
        <v/>
      </c>
      <c r="AA237" s="40" t="n">
        <f aca="false">IF($U237&lt;6,INDEX($AA$1:$AA$5,$Z237)*$Z$2,0)</f>
        <v>0</v>
      </c>
      <c r="AB237" s="139" t="str">
        <f aca="false">IF(ISBLANK($A237),"",5+4*(I237+IF(AA237=0,0,VLOOKUP($A237,'Final Round'!$A$14:$K$18,COLUMN('Final Round'!$G$1),FALSE())))+8*(H237+IF(AA237=0,0,IF(VLOOKUP($A237,'Final Round'!$A$14:$K$18,COLUMN('Final Round'!$J$1),FALSE())=1,1,0)))+$AA237)</f>
        <v/>
      </c>
    </row>
    <row r="238" customFormat="false" ht="12.75" hidden="false" customHeight="false" outlineLevel="0" collapsed="false">
      <c r="A238" s="140"/>
      <c r="B238" s="120"/>
      <c r="C238" s="120"/>
      <c r="D238" s="120"/>
      <c r="E238" s="121"/>
      <c r="F238" s="122" t="str">
        <f aca="false">IF(ISBLANK($A238),"",SUM(IF(ISNA(IF(VLOOKUP($A238,'Round 1'!$A$7:$J$306,COLUMN('Round 1'!$H$7),FALSE()),1,NA())),0,1),IF(ISNA(IF(VLOOKUP($A238,'Round 2'!$A$7:$J$306,COLUMN('Round 1'!$H$7),FALSE()),1,NA())),0,1),IF(ISNA(IF(VLOOKUP($A238,'Round 3'!$A$7:$J$306,COLUMN('Round 1'!$H$7),FALSE()),1,NA())),0,1),IF(ISNA(IF(VLOOKUP($A238,'Final Round'!$A$14:$K$18,1,FALSE()),1,NA())),0,1)))</f>
        <v/>
      </c>
      <c r="G238" s="123"/>
      <c r="H238" s="124" t="str">
        <f aca="false">IF(ISBLANK($A238),"",IF(ISERROR(VLOOKUP($A238,'Round 1'!$A$7:$I$306,COLUMN('Round 1'!$G$7),FALSE())),0,VLOOKUP($A238,'Round 1'!$A$7:$I$306,COLUMN('Round 1'!$G$7),FALSE()))+IF(ISERROR(VLOOKUP($A238,'Round 2'!$A$7:$I$306,COLUMN('Round 2'!$G$7),FALSE())),0,VLOOKUP($A238,'Round 2'!$A$7:$I$306,COLUMN('Round 2'!$G$7),FALSE()))+IF(ISERROR(VLOOKUP($A238,'Round 3'!$A$7:$I$306,COLUMN('Round 3'!$G$7),FALSE())),0,VLOOKUP($A238,'Round 3'!$A$7:$I$306,COLUMN('Round 3'!$G$7),FALSE())))</f>
        <v/>
      </c>
      <c r="I238" s="124" t="str">
        <f aca="false">IF(ISBLANK($A238),"",IF(ISERROR(VLOOKUP($A238,'Round 1'!$A$7:$I$306,COLUMN('Round 1'!$F$7),FALSE())),0,VLOOKUP($A238,'Round 1'!$A$7:$I$306,COLUMN('Round 1'!$F$7),FALSE()))+IF(ISERROR(VLOOKUP($A238,'Round 2'!$A$7:$I$306,COLUMN('Round 2'!$F$7),FALSE())),0,VLOOKUP($A238,'Round 2'!$A$7:$I$306,COLUMN('Round 2'!$F$7),FALSE()))+IF(ISERROR(VLOOKUP($A238,'Round 3'!$A$7:$I$306,COLUMN('Round 3'!$F$7),FALSE())),0,VLOOKUP($A238,'Round 3'!$A$7:$I$306,COLUMN('Round 3'!$F$7),FALSE())))</f>
        <v/>
      </c>
      <c r="J238" s="125" t="str">
        <f aca="false">IF(ISBLANK($A238),"",IF(ISERROR(VLOOKUP($A238,'Round 1'!$A$7:$I$306,COLUMN('Round 1'!$H$7),FALSE())),0,VLOOKUP($A238,'Round 1'!$A$7:$I$306,COLUMN('Round 1'!$H$7),FALSE()))+IF(ISERROR(VLOOKUP($A238,'Round 2'!$A$7:$I$306,COLUMN('Round 2'!$H$7),FALSE())),0,VLOOKUP($A238,'Round 2'!$A$7:$I$306,COLUMN('Round 2'!$H$7),FALSE()))+IF(ISERROR(VLOOKUP($A238,'Round 3'!$A$7:$I$306,COLUMN('Round 3'!$H$7),FALSE())),0,VLOOKUP($A238,'Round 3'!$A$7:$I$306,COLUMN('Round 3'!$H$7),FALSE())))</f>
        <v/>
      </c>
      <c r="K238" s="124" t="str">
        <f aca="false">IF(ISBLANK(A238),"",RANK(P238,$P$7:$P$306))</f>
        <v/>
      </c>
      <c r="L238" s="126" t="str">
        <f aca="false">IF(ISBLANK($G238),IF($K238&gt;5,"",IF(AND(ISNA(MATCH(K238+1,$K$7:$K$306,0)),$K238&lt;$A$4),"TIE","")),"DQ")</f>
        <v/>
      </c>
      <c r="M238" s="127"/>
      <c r="N238" s="128" t="str">
        <f aca="false">IF(ISBLANK($G238),$R238,"DQ")</f>
        <v/>
      </c>
      <c r="O238" s="40" t="str">
        <f aca="false">IF(ISBLANK(A238),"",$H238*$O$6+$I238)</f>
        <v/>
      </c>
      <c r="P238" s="40" t="str">
        <f aca="false">IF(ISBLANK(A238),"",$O238*10*$P$6+$J238)</f>
        <v/>
      </c>
      <c r="Q238" s="40" t="n">
        <f aca="false">IF(ISBLANK($G238),IF(ISBLANK($A238),-10,$P238*$Q$6+IF($M238&gt;0,$Q$6-1-$M238,0)),-1)</f>
        <v>-10</v>
      </c>
      <c r="R238" s="40" t="str">
        <f aca="false">IF(ISBLANK($A238),"",RANK($Q238,$Q$7:$Q$306))</f>
        <v/>
      </c>
      <c r="S238" s="40" t="str">
        <f aca="false">IF(ISNA(MATCH($R238+1,$R$7:$R$306,0)),IF($R238=MAX($A$7:$A$306),$R238,-1),$R238)</f>
        <v/>
      </c>
      <c r="T238" s="40" t="n">
        <f aca="false">$A238</f>
        <v>0</v>
      </c>
      <c r="U238" s="128" t="str">
        <f aca="false">IF(N('Final Round'!$J$14)&gt;0,IF(ISBLANK($A238),"",IF($N238&gt;5,$N238,VLOOKUP($A238,'Final Round'!$A$14:$K$18,COLUMN('Final Round'!$J$1),FALSE()))),"")</f>
        <v/>
      </c>
      <c r="V238" s="40" t="str">
        <f aca="false">IF(ISNUMBER($U238),$U238,$R238)</f>
        <v/>
      </c>
      <c r="W238" s="40" t="str">
        <f aca="false">IF(ISBLANK($A238),"",($V$6-$V238)*$W$6+$W$6-$A238)</f>
        <v/>
      </c>
      <c r="X238" s="40" t="str">
        <f aca="false">IF(ISBLANK($A238),"",RANK($W238,$W$7:$W$306))</f>
        <v/>
      </c>
      <c r="Y238" s="40" t="n">
        <f aca="false">$A238</f>
        <v>0</v>
      </c>
      <c r="Z238" s="40" t="str">
        <f aca="false">IF($U238="",$N238,$U238)</f>
        <v/>
      </c>
      <c r="AA238" s="40" t="n">
        <f aca="false">IF($U238&lt;6,INDEX($AA$1:$AA$5,$Z238)*$Z$2,0)</f>
        <v>0</v>
      </c>
      <c r="AB238" s="129" t="str">
        <f aca="false">IF(ISBLANK($A238),"",5+4*(I238+IF(AA238=0,0,VLOOKUP($A238,'Final Round'!$A$14:$K$18,COLUMN('Final Round'!$G$1),FALSE())))+8*(H238+IF(AA238=0,0,IF(VLOOKUP($A238,'Final Round'!$A$14:$K$18,COLUMN('Final Round'!$J$1),FALSE())=1,1,0)))+$AA238)</f>
        <v/>
      </c>
    </row>
    <row r="239" customFormat="false" ht="12.75" hidden="false" customHeight="false" outlineLevel="0" collapsed="false">
      <c r="A239" s="144"/>
      <c r="B239" s="130"/>
      <c r="C239" s="130"/>
      <c r="D239" s="130"/>
      <c r="E239" s="131"/>
      <c r="F239" s="132" t="str">
        <f aca="false">IF(ISBLANK($A239),"",SUM(IF(ISNA(IF(VLOOKUP($A239,'Round 1'!$A$7:$J$306,COLUMN('Round 1'!$H$7),FALSE()),1,NA())),0,1),IF(ISNA(IF(VLOOKUP($A239,'Round 2'!$A$7:$J$306,COLUMN('Round 1'!$H$7),FALSE()),1,NA())),0,1),IF(ISNA(IF(VLOOKUP($A239,'Round 3'!$A$7:$J$306,COLUMN('Round 1'!$H$7),FALSE()),1,NA())),0,1),IF(ISNA(IF(VLOOKUP($A239,'Final Round'!$A$14:$K$18,1,FALSE()),1,NA())),0,1)))</f>
        <v/>
      </c>
      <c r="G239" s="133"/>
      <c r="H239" s="134" t="str">
        <f aca="false">IF(ISBLANK($A239),"",IF(ISERROR(VLOOKUP($A239,'Round 1'!$A$7:$I$306,COLUMN('Round 1'!$G$7),FALSE())),0,VLOOKUP($A239,'Round 1'!$A$7:$I$306,COLUMN('Round 1'!$G$7),FALSE()))+IF(ISERROR(VLOOKUP($A239,'Round 2'!$A$7:$I$306,COLUMN('Round 2'!$G$7),FALSE())),0,VLOOKUP($A239,'Round 2'!$A$7:$I$306,COLUMN('Round 2'!$G$7),FALSE()))+IF(ISERROR(VLOOKUP($A239,'Round 3'!$A$7:$I$306,COLUMN('Round 3'!$G$7),FALSE())),0,VLOOKUP($A239,'Round 3'!$A$7:$I$306,COLUMN('Round 3'!$G$7),FALSE())))</f>
        <v/>
      </c>
      <c r="I239" s="134" t="str">
        <f aca="false">IF(ISBLANK($A239),"",IF(ISERROR(VLOOKUP($A239,'Round 1'!$A$7:$I$306,COLUMN('Round 1'!$F$7),FALSE())),0,VLOOKUP($A239,'Round 1'!$A$7:$I$306,COLUMN('Round 1'!$F$7),FALSE()))+IF(ISERROR(VLOOKUP($A239,'Round 2'!$A$7:$I$306,COLUMN('Round 2'!$F$7),FALSE())),0,VLOOKUP($A239,'Round 2'!$A$7:$I$306,COLUMN('Round 2'!$F$7),FALSE()))+IF(ISERROR(VLOOKUP($A239,'Round 3'!$A$7:$I$306,COLUMN('Round 3'!$F$7),FALSE())),0,VLOOKUP($A239,'Round 3'!$A$7:$I$306,COLUMN('Round 3'!$F$7),FALSE())))</f>
        <v/>
      </c>
      <c r="J239" s="135" t="str">
        <f aca="false">IF(ISBLANK($A239),"",IF(ISERROR(VLOOKUP($A239,'Round 1'!$A$7:$I$306,COLUMN('Round 1'!$H$7),FALSE())),0,VLOOKUP($A239,'Round 1'!$A$7:$I$306,COLUMN('Round 1'!$H$7),FALSE()))+IF(ISERROR(VLOOKUP($A239,'Round 2'!$A$7:$I$306,COLUMN('Round 2'!$H$7),FALSE())),0,VLOOKUP($A239,'Round 2'!$A$7:$I$306,COLUMN('Round 2'!$H$7),FALSE()))+IF(ISERROR(VLOOKUP($A239,'Round 3'!$A$7:$I$306,COLUMN('Round 3'!$H$7),FALSE())),0,VLOOKUP($A239,'Round 3'!$A$7:$I$306,COLUMN('Round 3'!$H$7),FALSE())))</f>
        <v/>
      </c>
      <c r="K239" s="134" t="str">
        <f aca="false">IF(ISBLANK(A239),"",RANK(P239,$P$7:$P$306))</f>
        <v/>
      </c>
      <c r="L239" s="136" t="str">
        <f aca="false">IF(ISBLANK($G239),IF($K239&gt;5,"",IF(AND(ISNA(MATCH(K239+1,$K$7:$K$306,0)),$K239&lt;$A$4),"TIE","")),"DQ")</f>
        <v/>
      </c>
      <c r="M239" s="137"/>
      <c r="N239" s="138" t="str">
        <f aca="false">IF(ISBLANK($G239),$R239,"DQ")</f>
        <v/>
      </c>
      <c r="O239" s="40" t="str">
        <f aca="false">IF(ISBLANK(A239),"",$H239*$O$6+$I239)</f>
        <v/>
      </c>
      <c r="P239" s="40" t="str">
        <f aca="false">IF(ISBLANK(A239),"",$O239*10*$P$6+$J239)</f>
        <v/>
      </c>
      <c r="Q239" s="40" t="n">
        <f aca="false">IF(ISBLANK($G239),IF(ISBLANK($A239),-10,$P239*$Q$6+IF($M239&gt;0,$Q$6-1-$M239,0)),-1)</f>
        <v>-10</v>
      </c>
      <c r="R239" s="40" t="str">
        <f aca="false">IF(ISBLANK($A239),"",RANK($Q239,$Q$7:$Q$306))</f>
        <v/>
      </c>
      <c r="S239" s="40" t="str">
        <f aca="false">IF(ISNA(MATCH($R239+1,$R$7:$R$306,0)),IF($R239=MAX($A$7:$A$306),$R239,-1),$R239)</f>
        <v/>
      </c>
      <c r="T239" s="40" t="n">
        <f aca="false">$A239</f>
        <v>0</v>
      </c>
      <c r="U239" s="138" t="str">
        <f aca="false">IF(N('Final Round'!$J$14)&gt;0,IF(ISBLANK($A239),"",IF($N239&gt;5,$N239,VLOOKUP($A239,'Final Round'!$A$14:$K$18,COLUMN('Final Round'!$J$1),FALSE()))),"")</f>
        <v/>
      </c>
      <c r="V239" s="40" t="str">
        <f aca="false">IF(ISNUMBER($U239),$U239,$R239)</f>
        <v/>
      </c>
      <c r="W239" s="40" t="str">
        <f aca="false">IF(ISBLANK($A239),"",($V$6-$V239)*$W$6+$W$6-$A239)</f>
        <v/>
      </c>
      <c r="X239" s="40" t="str">
        <f aca="false">IF(ISBLANK($A239),"",RANK($W239,$W$7:$W$306))</f>
        <v/>
      </c>
      <c r="Y239" s="40" t="n">
        <f aca="false">$A239</f>
        <v>0</v>
      </c>
      <c r="Z239" s="40" t="str">
        <f aca="false">IF($U239="",$N239,$U239)</f>
        <v/>
      </c>
      <c r="AA239" s="40" t="n">
        <f aca="false">IF($U239&lt;6,INDEX($AA$1:$AA$5,$Z239)*$Z$2,0)</f>
        <v>0</v>
      </c>
      <c r="AB239" s="139" t="str">
        <f aca="false">IF(ISBLANK($A239),"",5+4*(I239+IF(AA239=0,0,VLOOKUP($A239,'Final Round'!$A$14:$K$18,COLUMN('Final Round'!$G$1),FALSE())))+8*(H239+IF(AA239=0,0,IF(VLOOKUP($A239,'Final Round'!$A$14:$K$18,COLUMN('Final Round'!$J$1),FALSE())=1,1,0)))+$AA239)</f>
        <v/>
      </c>
    </row>
    <row r="240" customFormat="false" ht="12.75" hidden="false" customHeight="false" outlineLevel="0" collapsed="false">
      <c r="A240" s="140"/>
      <c r="B240" s="120"/>
      <c r="C240" s="120"/>
      <c r="D240" s="120"/>
      <c r="E240" s="121"/>
      <c r="F240" s="122" t="str">
        <f aca="false">IF(ISBLANK($A240),"",SUM(IF(ISNA(IF(VLOOKUP($A240,'Round 1'!$A$7:$J$306,COLUMN('Round 1'!$H$7),FALSE()),1,NA())),0,1),IF(ISNA(IF(VLOOKUP($A240,'Round 2'!$A$7:$J$306,COLUMN('Round 1'!$H$7),FALSE()),1,NA())),0,1),IF(ISNA(IF(VLOOKUP($A240,'Round 3'!$A$7:$J$306,COLUMN('Round 1'!$H$7),FALSE()),1,NA())),0,1),IF(ISNA(IF(VLOOKUP($A240,'Final Round'!$A$14:$K$18,1,FALSE()),1,NA())),0,1)))</f>
        <v/>
      </c>
      <c r="G240" s="123"/>
      <c r="H240" s="124" t="str">
        <f aca="false">IF(ISBLANK($A240),"",IF(ISERROR(VLOOKUP($A240,'Round 1'!$A$7:$I$306,COLUMN('Round 1'!$G$7),FALSE())),0,VLOOKUP($A240,'Round 1'!$A$7:$I$306,COLUMN('Round 1'!$G$7),FALSE()))+IF(ISERROR(VLOOKUP($A240,'Round 2'!$A$7:$I$306,COLUMN('Round 2'!$G$7),FALSE())),0,VLOOKUP($A240,'Round 2'!$A$7:$I$306,COLUMN('Round 2'!$G$7),FALSE()))+IF(ISERROR(VLOOKUP($A240,'Round 3'!$A$7:$I$306,COLUMN('Round 3'!$G$7),FALSE())),0,VLOOKUP($A240,'Round 3'!$A$7:$I$306,COLUMN('Round 3'!$G$7),FALSE())))</f>
        <v/>
      </c>
      <c r="I240" s="124" t="str">
        <f aca="false">IF(ISBLANK($A240),"",IF(ISERROR(VLOOKUP($A240,'Round 1'!$A$7:$I$306,COLUMN('Round 1'!$F$7),FALSE())),0,VLOOKUP($A240,'Round 1'!$A$7:$I$306,COLUMN('Round 1'!$F$7),FALSE()))+IF(ISERROR(VLOOKUP($A240,'Round 2'!$A$7:$I$306,COLUMN('Round 2'!$F$7),FALSE())),0,VLOOKUP($A240,'Round 2'!$A$7:$I$306,COLUMN('Round 2'!$F$7),FALSE()))+IF(ISERROR(VLOOKUP($A240,'Round 3'!$A$7:$I$306,COLUMN('Round 3'!$F$7),FALSE())),0,VLOOKUP($A240,'Round 3'!$A$7:$I$306,COLUMN('Round 3'!$F$7),FALSE())))</f>
        <v/>
      </c>
      <c r="J240" s="125" t="str">
        <f aca="false">IF(ISBLANK($A240),"",IF(ISERROR(VLOOKUP($A240,'Round 1'!$A$7:$I$306,COLUMN('Round 1'!$H$7),FALSE())),0,VLOOKUP($A240,'Round 1'!$A$7:$I$306,COLUMN('Round 1'!$H$7),FALSE()))+IF(ISERROR(VLOOKUP($A240,'Round 2'!$A$7:$I$306,COLUMN('Round 2'!$H$7),FALSE())),0,VLOOKUP($A240,'Round 2'!$A$7:$I$306,COLUMN('Round 2'!$H$7),FALSE()))+IF(ISERROR(VLOOKUP($A240,'Round 3'!$A$7:$I$306,COLUMN('Round 3'!$H$7),FALSE())),0,VLOOKUP($A240,'Round 3'!$A$7:$I$306,COLUMN('Round 3'!$H$7),FALSE())))</f>
        <v/>
      </c>
      <c r="K240" s="124" t="str">
        <f aca="false">IF(ISBLANK(A240),"",RANK(P240,$P$7:$P$306))</f>
        <v/>
      </c>
      <c r="L240" s="126" t="str">
        <f aca="false">IF(ISBLANK($G240),IF($K240&gt;5,"",IF(AND(ISNA(MATCH(K240+1,$K$7:$K$306,0)),$K240&lt;$A$4),"TIE","")),"DQ")</f>
        <v/>
      </c>
      <c r="M240" s="127"/>
      <c r="N240" s="128" t="str">
        <f aca="false">IF(ISBLANK($G240),$R240,"DQ")</f>
        <v/>
      </c>
      <c r="O240" s="40" t="str">
        <f aca="false">IF(ISBLANK(A240),"",$H240*$O$6+$I240)</f>
        <v/>
      </c>
      <c r="P240" s="40" t="str">
        <f aca="false">IF(ISBLANK(A240),"",$O240*10*$P$6+$J240)</f>
        <v/>
      </c>
      <c r="Q240" s="40" t="n">
        <f aca="false">IF(ISBLANK($G240),IF(ISBLANK($A240),-10,$P240*$Q$6+IF($M240&gt;0,$Q$6-1-$M240,0)),-1)</f>
        <v>-10</v>
      </c>
      <c r="R240" s="40" t="str">
        <f aca="false">IF(ISBLANK($A240),"",RANK($Q240,$Q$7:$Q$306))</f>
        <v/>
      </c>
      <c r="S240" s="40" t="str">
        <f aca="false">IF(ISNA(MATCH($R240+1,$R$7:$R$306,0)),IF($R240=MAX($A$7:$A$306),$R240,-1),$R240)</f>
        <v/>
      </c>
      <c r="T240" s="40" t="n">
        <f aca="false">$A240</f>
        <v>0</v>
      </c>
      <c r="U240" s="128" t="str">
        <f aca="false">IF(N('Final Round'!$J$14)&gt;0,IF(ISBLANK($A240),"",IF($N240&gt;5,$N240,VLOOKUP($A240,'Final Round'!$A$14:$K$18,COLUMN('Final Round'!$J$1),FALSE()))),"")</f>
        <v/>
      </c>
      <c r="V240" s="40" t="str">
        <f aca="false">IF(ISNUMBER($U240),$U240,$R240)</f>
        <v/>
      </c>
      <c r="W240" s="40" t="str">
        <f aca="false">IF(ISBLANK($A240),"",($V$6-$V240)*$W$6+$W$6-$A240)</f>
        <v/>
      </c>
      <c r="X240" s="40" t="str">
        <f aca="false">IF(ISBLANK($A240),"",RANK($W240,$W$7:$W$306))</f>
        <v/>
      </c>
      <c r="Y240" s="40" t="n">
        <f aca="false">$A240</f>
        <v>0</v>
      </c>
      <c r="Z240" s="40" t="str">
        <f aca="false">IF($U240="",$N240,$U240)</f>
        <v/>
      </c>
      <c r="AA240" s="40" t="n">
        <f aca="false">IF($U240&lt;6,INDEX($AA$1:$AA$5,$Z240)*$Z$2,0)</f>
        <v>0</v>
      </c>
      <c r="AB240" s="129" t="str">
        <f aca="false">IF(ISBLANK($A240),"",5+4*(I240+IF(AA240=0,0,VLOOKUP($A240,'Final Round'!$A$14:$K$18,COLUMN('Final Round'!$G$1),FALSE())))+8*(H240+IF(AA240=0,0,IF(VLOOKUP($A240,'Final Round'!$A$14:$K$18,COLUMN('Final Round'!$J$1),FALSE())=1,1,0)))+$AA240)</f>
        <v/>
      </c>
    </row>
    <row r="241" customFormat="false" ht="12.75" hidden="false" customHeight="false" outlineLevel="0" collapsed="false">
      <c r="A241" s="144"/>
      <c r="B241" s="130"/>
      <c r="C241" s="130"/>
      <c r="D241" s="130"/>
      <c r="E241" s="131"/>
      <c r="F241" s="132" t="str">
        <f aca="false">IF(ISBLANK($A241),"",SUM(IF(ISNA(IF(VLOOKUP($A241,'Round 1'!$A$7:$J$306,COLUMN('Round 1'!$H$7),FALSE()),1,NA())),0,1),IF(ISNA(IF(VLOOKUP($A241,'Round 2'!$A$7:$J$306,COLUMN('Round 1'!$H$7),FALSE()),1,NA())),0,1),IF(ISNA(IF(VLOOKUP($A241,'Round 3'!$A$7:$J$306,COLUMN('Round 1'!$H$7),FALSE()),1,NA())),0,1),IF(ISNA(IF(VLOOKUP($A241,'Final Round'!$A$14:$K$18,1,FALSE()),1,NA())),0,1)))</f>
        <v/>
      </c>
      <c r="G241" s="133"/>
      <c r="H241" s="134" t="str">
        <f aca="false">IF(ISBLANK($A241),"",IF(ISERROR(VLOOKUP($A241,'Round 1'!$A$7:$I$306,COLUMN('Round 1'!$G$7),FALSE())),0,VLOOKUP($A241,'Round 1'!$A$7:$I$306,COLUMN('Round 1'!$G$7),FALSE()))+IF(ISERROR(VLOOKUP($A241,'Round 2'!$A$7:$I$306,COLUMN('Round 2'!$G$7),FALSE())),0,VLOOKUP($A241,'Round 2'!$A$7:$I$306,COLUMN('Round 2'!$G$7),FALSE()))+IF(ISERROR(VLOOKUP($A241,'Round 3'!$A$7:$I$306,COLUMN('Round 3'!$G$7),FALSE())),0,VLOOKUP($A241,'Round 3'!$A$7:$I$306,COLUMN('Round 3'!$G$7),FALSE())))</f>
        <v/>
      </c>
      <c r="I241" s="134" t="str">
        <f aca="false">IF(ISBLANK($A241),"",IF(ISERROR(VLOOKUP($A241,'Round 1'!$A$7:$I$306,COLUMN('Round 1'!$F$7),FALSE())),0,VLOOKUP($A241,'Round 1'!$A$7:$I$306,COLUMN('Round 1'!$F$7),FALSE()))+IF(ISERROR(VLOOKUP($A241,'Round 2'!$A$7:$I$306,COLUMN('Round 2'!$F$7),FALSE())),0,VLOOKUP($A241,'Round 2'!$A$7:$I$306,COLUMN('Round 2'!$F$7),FALSE()))+IF(ISERROR(VLOOKUP($A241,'Round 3'!$A$7:$I$306,COLUMN('Round 3'!$F$7),FALSE())),0,VLOOKUP($A241,'Round 3'!$A$7:$I$306,COLUMN('Round 3'!$F$7),FALSE())))</f>
        <v/>
      </c>
      <c r="J241" s="135" t="str">
        <f aca="false">IF(ISBLANK($A241),"",IF(ISERROR(VLOOKUP($A241,'Round 1'!$A$7:$I$306,COLUMN('Round 1'!$H$7),FALSE())),0,VLOOKUP($A241,'Round 1'!$A$7:$I$306,COLUMN('Round 1'!$H$7),FALSE()))+IF(ISERROR(VLOOKUP($A241,'Round 2'!$A$7:$I$306,COLUMN('Round 2'!$H$7),FALSE())),0,VLOOKUP($A241,'Round 2'!$A$7:$I$306,COLUMN('Round 2'!$H$7),FALSE()))+IF(ISERROR(VLOOKUP($A241,'Round 3'!$A$7:$I$306,COLUMN('Round 3'!$H$7),FALSE())),0,VLOOKUP($A241,'Round 3'!$A$7:$I$306,COLUMN('Round 3'!$H$7),FALSE())))</f>
        <v/>
      </c>
      <c r="K241" s="134" t="str">
        <f aca="false">IF(ISBLANK(A241),"",RANK(P241,$P$7:$P$306))</f>
        <v/>
      </c>
      <c r="L241" s="136" t="str">
        <f aca="false">IF(ISBLANK($G241),IF($K241&gt;5,"",IF(AND(ISNA(MATCH(K241+1,$K$7:$K$306,0)),$K241&lt;$A$4),"TIE","")),"DQ")</f>
        <v/>
      </c>
      <c r="M241" s="137"/>
      <c r="N241" s="138" t="str">
        <f aca="false">IF(ISBLANK($G241),$R241,"DQ")</f>
        <v/>
      </c>
      <c r="O241" s="40" t="str">
        <f aca="false">IF(ISBLANK(A241),"",$H241*$O$6+$I241)</f>
        <v/>
      </c>
      <c r="P241" s="40" t="str">
        <f aca="false">IF(ISBLANK(A241),"",$O241*10*$P$6+$J241)</f>
        <v/>
      </c>
      <c r="Q241" s="40" t="n">
        <f aca="false">IF(ISBLANK($G241),IF(ISBLANK($A241),-10,$P241*$Q$6+IF($M241&gt;0,$Q$6-1-$M241,0)),-1)</f>
        <v>-10</v>
      </c>
      <c r="R241" s="40" t="str">
        <f aca="false">IF(ISBLANK($A241),"",RANK($Q241,$Q$7:$Q$306))</f>
        <v/>
      </c>
      <c r="S241" s="40" t="str">
        <f aca="false">IF(ISNA(MATCH($R241+1,$R$7:$R$306,0)),IF($R241=MAX($A$7:$A$306),$R241,-1),$R241)</f>
        <v/>
      </c>
      <c r="T241" s="40" t="n">
        <f aca="false">$A241</f>
        <v>0</v>
      </c>
      <c r="U241" s="138" t="str">
        <f aca="false">IF(N('Final Round'!$J$14)&gt;0,IF(ISBLANK($A241),"",IF($N241&gt;5,$N241,VLOOKUP($A241,'Final Round'!$A$14:$K$18,COLUMN('Final Round'!$J$1),FALSE()))),"")</f>
        <v/>
      </c>
      <c r="V241" s="40" t="str">
        <f aca="false">IF(ISNUMBER($U241),$U241,$R241)</f>
        <v/>
      </c>
      <c r="W241" s="40" t="str">
        <f aca="false">IF(ISBLANK($A241),"",($V$6-$V241)*$W$6+$W$6-$A241)</f>
        <v/>
      </c>
      <c r="X241" s="40" t="str">
        <f aca="false">IF(ISBLANK($A241),"",RANK($W241,$W$7:$W$306))</f>
        <v/>
      </c>
      <c r="Y241" s="40" t="n">
        <f aca="false">$A241</f>
        <v>0</v>
      </c>
      <c r="Z241" s="40" t="str">
        <f aca="false">IF($U241="",$N241,$U241)</f>
        <v/>
      </c>
      <c r="AA241" s="40" t="n">
        <f aca="false">IF($U241&lt;6,INDEX($AA$1:$AA$5,$Z241)*$Z$2,0)</f>
        <v>0</v>
      </c>
      <c r="AB241" s="139" t="str">
        <f aca="false">IF(ISBLANK($A241),"",5+4*(I241+IF(AA241=0,0,VLOOKUP($A241,'Final Round'!$A$14:$K$18,COLUMN('Final Round'!$G$1),FALSE())))+8*(H241+IF(AA241=0,0,IF(VLOOKUP($A241,'Final Round'!$A$14:$K$18,COLUMN('Final Round'!$J$1),FALSE())=1,1,0)))+$AA241)</f>
        <v/>
      </c>
    </row>
    <row r="242" customFormat="false" ht="12.75" hidden="false" customHeight="false" outlineLevel="0" collapsed="false">
      <c r="A242" s="140"/>
      <c r="B242" s="120"/>
      <c r="C242" s="120"/>
      <c r="D242" s="120"/>
      <c r="E242" s="121"/>
      <c r="F242" s="122" t="str">
        <f aca="false">IF(ISBLANK($A242),"",SUM(IF(ISNA(IF(VLOOKUP($A242,'Round 1'!$A$7:$J$306,COLUMN('Round 1'!$H$7),FALSE()),1,NA())),0,1),IF(ISNA(IF(VLOOKUP($A242,'Round 2'!$A$7:$J$306,COLUMN('Round 1'!$H$7),FALSE()),1,NA())),0,1),IF(ISNA(IF(VLOOKUP($A242,'Round 3'!$A$7:$J$306,COLUMN('Round 1'!$H$7),FALSE()),1,NA())),0,1),IF(ISNA(IF(VLOOKUP($A242,'Final Round'!$A$14:$K$18,1,FALSE()),1,NA())),0,1)))</f>
        <v/>
      </c>
      <c r="G242" s="123"/>
      <c r="H242" s="124" t="str">
        <f aca="false">IF(ISBLANK($A242),"",IF(ISERROR(VLOOKUP($A242,'Round 1'!$A$7:$I$306,COLUMN('Round 1'!$G$7),FALSE())),0,VLOOKUP($A242,'Round 1'!$A$7:$I$306,COLUMN('Round 1'!$G$7),FALSE()))+IF(ISERROR(VLOOKUP($A242,'Round 2'!$A$7:$I$306,COLUMN('Round 2'!$G$7),FALSE())),0,VLOOKUP($A242,'Round 2'!$A$7:$I$306,COLUMN('Round 2'!$G$7),FALSE()))+IF(ISERROR(VLOOKUP($A242,'Round 3'!$A$7:$I$306,COLUMN('Round 3'!$G$7),FALSE())),0,VLOOKUP($A242,'Round 3'!$A$7:$I$306,COLUMN('Round 3'!$G$7),FALSE())))</f>
        <v/>
      </c>
      <c r="I242" s="124" t="str">
        <f aca="false">IF(ISBLANK($A242),"",IF(ISERROR(VLOOKUP($A242,'Round 1'!$A$7:$I$306,COLUMN('Round 1'!$F$7),FALSE())),0,VLOOKUP($A242,'Round 1'!$A$7:$I$306,COLUMN('Round 1'!$F$7),FALSE()))+IF(ISERROR(VLOOKUP($A242,'Round 2'!$A$7:$I$306,COLUMN('Round 2'!$F$7),FALSE())),0,VLOOKUP($A242,'Round 2'!$A$7:$I$306,COLUMN('Round 2'!$F$7),FALSE()))+IF(ISERROR(VLOOKUP($A242,'Round 3'!$A$7:$I$306,COLUMN('Round 3'!$F$7),FALSE())),0,VLOOKUP($A242,'Round 3'!$A$7:$I$306,COLUMN('Round 3'!$F$7),FALSE())))</f>
        <v/>
      </c>
      <c r="J242" s="125" t="str">
        <f aca="false">IF(ISBLANK($A242),"",IF(ISERROR(VLOOKUP($A242,'Round 1'!$A$7:$I$306,COLUMN('Round 1'!$H$7),FALSE())),0,VLOOKUP($A242,'Round 1'!$A$7:$I$306,COLUMN('Round 1'!$H$7),FALSE()))+IF(ISERROR(VLOOKUP($A242,'Round 2'!$A$7:$I$306,COLUMN('Round 2'!$H$7),FALSE())),0,VLOOKUP($A242,'Round 2'!$A$7:$I$306,COLUMN('Round 2'!$H$7),FALSE()))+IF(ISERROR(VLOOKUP($A242,'Round 3'!$A$7:$I$306,COLUMN('Round 3'!$H$7),FALSE())),0,VLOOKUP($A242,'Round 3'!$A$7:$I$306,COLUMN('Round 3'!$H$7),FALSE())))</f>
        <v/>
      </c>
      <c r="K242" s="124" t="str">
        <f aca="false">IF(ISBLANK(A242),"",RANK(P242,$P$7:$P$306))</f>
        <v/>
      </c>
      <c r="L242" s="126" t="str">
        <f aca="false">IF(ISBLANK($G242),IF($K242&gt;5,"",IF(AND(ISNA(MATCH(K242+1,$K$7:$K$306,0)),$K242&lt;$A$4),"TIE","")),"DQ")</f>
        <v/>
      </c>
      <c r="M242" s="127"/>
      <c r="N242" s="128" t="str">
        <f aca="false">IF(ISBLANK($G242),$R242,"DQ")</f>
        <v/>
      </c>
      <c r="O242" s="40" t="str">
        <f aca="false">IF(ISBLANK(A242),"",$H242*$O$6+$I242)</f>
        <v/>
      </c>
      <c r="P242" s="40" t="str">
        <f aca="false">IF(ISBLANK(A242),"",$O242*10*$P$6+$J242)</f>
        <v/>
      </c>
      <c r="Q242" s="40" t="n">
        <f aca="false">IF(ISBLANK($G242),IF(ISBLANK($A242),-10,$P242*$Q$6+IF($M242&gt;0,$Q$6-1-$M242,0)),-1)</f>
        <v>-10</v>
      </c>
      <c r="R242" s="40" t="str">
        <f aca="false">IF(ISBLANK($A242),"",RANK($Q242,$Q$7:$Q$306))</f>
        <v/>
      </c>
      <c r="S242" s="40" t="str">
        <f aca="false">IF(ISNA(MATCH($R242+1,$R$7:$R$306,0)),IF($R242=MAX($A$7:$A$306),$R242,-1),$R242)</f>
        <v/>
      </c>
      <c r="T242" s="40" t="n">
        <f aca="false">$A242</f>
        <v>0</v>
      </c>
      <c r="U242" s="128" t="str">
        <f aca="false">IF(N('Final Round'!$J$14)&gt;0,IF(ISBLANK($A242),"",IF($N242&gt;5,$N242,VLOOKUP($A242,'Final Round'!$A$14:$K$18,COLUMN('Final Round'!$J$1),FALSE()))),"")</f>
        <v/>
      </c>
      <c r="V242" s="40" t="str">
        <f aca="false">IF(ISNUMBER($U242),$U242,$R242)</f>
        <v/>
      </c>
      <c r="W242" s="40" t="str">
        <f aca="false">IF(ISBLANK($A242),"",($V$6-$V242)*$W$6+$W$6-$A242)</f>
        <v/>
      </c>
      <c r="X242" s="40" t="str">
        <f aca="false">IF(ISBLANK($A242),"",RANK($W242,$W$7:$W$306))</f>
        <v/>
      </c>
      <c r="Y242" s="40" t="n">
        <f aca="false">$A242</f>
        <v>0</v>
      </c>
      <c r="Z242" s="40" t="str">
        <f aca="false">IF($U242="",$N242,$U242)</f>
        <v/>
      </c>
      <c r="AA242" s="40" t="n">
        <f aca="false">IF($U242&lt;6,INDEX($AA$1:$AA$5,$Z242)*$Z$2,0)</f>
        <v>0</v>
      </c>
      <c r="AB242" s="129" t="str">
        <f aca="false">IF(ISBLANK($A242),"",5+4*(I242+IF(AA242=0,0,VLOOKUP($A242,'Final Round'!$A$14:$K$18,COLUMN('Final Round'!$G$1),FALSE())))+8*(H242+IF(AA242=0,0,IF(VLOOKUP($A242,'Final Round'!$A$14:$K$18,COLUMN('Final Round'!$J$1),FALSE())=1,1,0)))+$AA242)</f>
        <v/>
      </c>
    </row>
    <row r="243" customFormat="false" ht="12.75" hidden="false" customHeight="false" outlineLevel="0" collapsed="false">
      <c r="A243" s="144"/>
      <c r="B243" s="130"/>
      <c r="C243" s="130"/>
      <c r="D243" s="130"/>
      <c r="E243" s="131"/>
      <c r="F243" s="132" t="str">
        <f aca="false">IF(ISBLANK($A243),"",SUM(IF(ISNA(IF(VLOOKUP($A243,'Round 1'!$A$7:$J$306,COLUMN('Round 1'!$H$7),FALSE()),1,NA())),0,1),IF(ISNA(IF(VLOOKUP($A243,'Round 2'!$A$7:$J$306,COLUMN('Round 1'!$H$7),FALSE()),1,NA())),0,1),IF(ISNA(IF(VLOOKUP($A243,'Round 3'!$A$7:$J$306,COLUMN('Round 1'!$H$7),FALSE()),1,NA())),0,1),IF(ISNA(IF(VLOOKUP($A243,'Final Round'!$A$14:$K$18,1,FALSE()),1,NA())),0,1)))</f>
        <v/>
      </c>
      <c r="G243" s="133"/>
      <c r="H243" s="134" t="str">
        <f aca="false">IF(ISBLANK($A243),"",IF(ISERROR(VLOOKUP($A243,'Round 1'!$A$7:$I$306,COLUMN('Round 1'!$G$7),FALSE())),0,VLOOKUP($A243,'Round 1'!$A$7:$I$306,COLUMN('Round 1'!$G$7),FALSE()))+IF(ISERROR(VLOOKUP($A243,'Round 2'!$A$7:$I$306,COLUMN('Round 2'!$G$7),FALSE())),0,VLOOKUP($A243,'Round 2'!$A$7:$I$306,COLUMN('Round 2'!$G$7),FALSE()))+IF(ISERROR(VLOOKUP($A243,'Round 3'!$A$7:$I$306,COLUMN('Round 3'!$G$7),FALSE())),0,VLOOKUP($A243,'Round 3'!$A$7:$I$306,COLUMN('Round 3'!$G$7),FALSE())))</f>
        <v/>
      </c>
      <c r="I243" s="134" t="str">
        <f aca="false">IF(ISBLANK($A243),"",IF(ISERROR(VLOOKUP($A243,'Round 1'!$A$7:$I$306,COLUMN('Round 1'!$F$7),FALSE())),0,VLOOKUP($A243,'Round 1'!$A$7:$I$306,COLUMN('Round 1'!$F$7),FALSE()))+IF(ISERROR(VLOOKUP($A243,'Round 2'!$A$7:$I$306,COLUMN('Round 2'!$F$7),FALSE())),0,VLOOKUP($A243,'Round 2'!$A$7:$I$306,COLUMN('Round 2'!$F$7),FALSE()))+IF(ISERROR(VLOOKUP($A243,'Round 3'!$A$7:$I$306,COLUMN('Round 3'!$F$7),FALSE())),0,VLOOKUP($A243,'Round 3'!$A$7:$I$306,COLUMN('Round 3'!$F$7),FALSE())))</f>
        <v/>
      </c>
      <c r="J243" s="135" t="str">
        <f aca="false">IF(ISBLANK($A243),"",IF(ISERROR(VLOOKUP($A243,'Round 1'!$A$7:$I$306,COLUMN('Round 1'!$H$7),FALSE())),0,VLOOKUP($A243,'Round 1'!$A$7:$I$306,COLUMN('Round 1'!$H$7),FALSE()))+IF(ISERROR(VLOOKUP($A243,'Round 2'!$A$7:$I$306,COLUMN('Round 2'!$H$7),FALSE())),0,VLOOKUP($A243,'Round 2'!$A$7:$I$306,COLUMN('Round 2'!$H$7),FALSE()))+IF(ISERROR(VLOOKUP($A243,'Round 3'!$A$7:$I$306,COLUMN('Round 3'!$H$7),FALSE())),0,VLOOKUP($A243,'Round 3'!$A$7:$I$306,COLUMN('Round 3'!$H$7),FALSE())))</f>
        <v/>
      </c>
      <c r="K243" s="134" t="str">
        <f aca="false">IF(ISBLANK(A243),"",RANK(P243,$P$7:$P$306))</f>
        <v/>
      </c>
      <c r="L243" s="136" t="str">
        <f aca="false">IF(ISBLANK($G243),IF($K243&gt;5,"",IF(AND(ISNA(MATCH(K243+1,$K$7:$K$306,0)),$K243&lt;$A$4),"TIE","")),"DQ")</f>
        <v/>
      </c>
      <c r="M243" s="137"/>
      <c r="N243" s="138" t="str">
        <f aca="false">IF(ISBLANK($G243),$R243,"DQ")</f>
        <v/>
      </c>
      <c r="O243" s="40" t="str">
        <f aca="false">IF(ISBLANK(A243),"",$H243*$O$6+$I243)</f>
        <v/>
      </c>
      <c r="P243" s="40" t="str">
        <f aca="false">IF(ISBLANK(A243),"",$O243*10*$P$6+$J243)</f>
        <v/>
      </c>
      <c r="Q243" s="40" t="n">
        <f aca="false">IF(ISBLANK($G243),IF(ISBLANK($A243),-10,$P243*$Q$6+IF($M243&gt;0,$Q$6-1-$M243,0)),-1)</f>
        <v>-10</v>
      </c>
      <c r="R243" s="40" t="str">
        <f aca="false">IF(ISBLANK($A243),"",RANK($Q243,$Q$7:$Q$306))</f>
        <v/>
      </c>
      <c r="S243" s="40" t="str">
        <f aca="false">IF(ISNA(MATCH($R243+1,$R$7:$R$306,0)),IF($R243=MAX($A$7:$A$306),$R243,-1),$R243)</f>
        <v/>
      </c>
      <c r="T243" s="40" t="n">
        <f aca="false">$A243</f>
        <v>0</v>
      </c>
      <c r="U243" s="138" t="str">
        <f aca="false">IF(N('Final Round'!$J$14)&gt;0,IF(ISBLANK($A243),"",IF($N243&gt;5,$N243,VLOOKUP($A243,'Final Round'!$A$14:$K$18,COLUMN('Final Round'!$J$1),FALSE()))),"")</f>
        <v/>
      </c>
      <c r="V243" s="40" t="str">
        <f aca="false">IF(ISNUMBER($U243),$U243,$R243)</f>
        <v/>
      </c>
      <c r="W243" s="40" t="str">
        <f aca="false">IF(ISBLANK($A243),"",($V$6-$V243)*$W$6+$W$6-$A243)</f>
        <v/>
      </c>
      <c r="X243" s="40" t="str">
        <f aca="false">IF(ISBLANK($A243),"",RANK($W243,$W$7:$W$306))</f>
        <v/>
      </c>
      <c r="Y243" s="40" t="n">
        <f aca="false">$A243</f>
        <v>0</v>
      </c>
      <c r="Z243" s="40" t="str">
        <f aca="false">IF($U243="",$N243,$U243)</f>
        <v/>
      </c>
      <c r="AA243" s="40" t="n">
        <f aca="false">IF($U243&lt;6,INDEX($AA$1:$AA$5,$Z243)*$Z$2,0)</f>
        <v>0</v>
      </c>
      <c r="AB243" s="139" t="str">
        <f aca="false">IF(ISBLANK($A243),"",5+4*(I243+IF(AA243=0,0,VLOOKUP($A243,'Final Round'!$A$14:$K$18,COLUMN('Final Round'!$G$1),FALSE())))+8*(H243+IF(AA243=0,0,IF(VLOOKUP($A243,'Final Round'!$A$14:$K$18,COLUMN('Final Round'!$J$1),FALSE())=1,1,0)))+$AA243)</f>
        <v/>
      </c>
    </row>
    <row r="244" customFormat="false" ht="12.75" hidden="false" customHeight="false" outlineLevel="0" collapsed="false">
      <c r="A244" s="140"/>
      <c r="B244" s="120"/>
      <c r="C244" s="120"/>
      <c r="D244" s="120"/>
      <c r="E244" s="121"/>
      <c r="F244" s="122" t="str">
        <f aca="false">IF(ISBLANK($A244),"",SUM(IF(ISNA(IF(VLOOKUP($A244,'Round 1'!$A$7:$J$306,COLUMN('Round 1'!$H$7),FALSE()),1,NA())),0,1),IF(ISNA(IF(VLOOKUP($A244,'Round 2'!$A$7:$J$306,COLUMN('Round 1'!$H$7),FALSE()),1,NA())),0,1),IF(ISNA(IF(VLOOKUP($A244,'Round 3'!$A$7:$J$306,COLUMN('Round 1'!$H$7),FALSE()),1,NA())),0,1),IF(ISNA(IF(VLOOKUP($A244,'Final Round'!$A$14:$K$18,1,FALSE()),1,NA())),0,1)))</f>
        <v/>
      </c>
      <c r="G244" s="123"/>
      <c r="H244" s="124" t="str">
        <f aca="false">IF(ISBLANK($A244),"",IF(ISERROR(VLOOKUP($A244,'Round 1'!$A$7:$I$306,COLUMN('Round 1'!$G$7),FALSE())),0,VLOOKUP($A244,'Round 1'!$A$7:$I$306,COLUMN('Round 1'!$G$7),FALSE()))+IF(ISERROR(VLOOKUP($A244,'Round 2'!$A$7:$I$306,COLUMN('Round 2'!$G$7),FALSE())),0,VLOOKUP($A244,'Round 2'!$A$7:$I$306,COLUMN('Round 2'!$G$7),FALSE()))+IF(ISERROR(VLOOKUP($A244,'Round 3'!$A$7:$I$306,COLUMN('Round 3'!$G$7),FALSE())),0,VLOOKUP($A244,'Round 3'!$A$7:$I$306,COLUMN('Round 3'!$G$7),FALSE())))</f>
        <v/>
      </c>
      <c r="I244" s="124" t="str">
        <f aca="false">IF(ISBLANK($A244),"",IF(ISERROR(VLOOKUP($A244,'Round 1'!$A$7:$I$306,COLUMN('Round 1'!$F$7),FALSE())),0,VLOOKUP($A244,'Round 1'!$A$7:$I$306,COLUMN('Round 1'!$F$7),FALSE()))+IF(ISERROR(VLOOKUP($A244,'Round 2'!$A$7:$I$306,COLUMN('Round 2'!$F$7),FALSE())),0,VLOOKUP($A244,'Round 2'!$A$7:$I$306,COLUMN('Round 2'!$F$7),FALSE()))+IF(ISERROR(VLOOKUP($A244,'Round 3'!$A$7:$I$306,COLUMN('Round 3'!$F$7),FALSE())),0,VLOOKUP($A244,'Round 3'!$A$7:$I$306,COLUMN('Round 3'!$F$7),FALSE())))</f>
        <v/>
      </c>
      <c r="J244" s="125" t="str">
        <f aca="false">IF(ISBLANK($A244),"",IF(ISERROR(VLOOKUP($A244,'Round 1'!$A$7:$I$306,COLUMN('Round 1'!$H$7),FALSE())),0,VLOOKUP($A244,'Round 1'!$A$7:$I$306,COLUMN('Round 1'!$H$7),FALSE()))+IF(ISERROR(VLOOKUP($A244,'Round 2'!$A$7:$I$306,COLUMN('Round 2'!$H$7),FALSE())),0,VLOOKUP($A244,'Round 2'!$A$7:$I$306,COLUMN('Round 2'!$H$7),FALSE()))+IF(ISERROR(VLOOKUP($A244,'Round 3'!$A$7:$I$306,COLUMN('Round 3'!$H$7),FALSE())),0,VLOOKUP($A244,'Round 3'!$A$7:$I$306,COLUMN('Round 3'!$H$7),FALSE())))</f>
        <v/>
      </c>
      <c r="K244" s="124" t="str">
        <f aca="false">IF(ISBLANK(A244),"",RANK(P244,$P$7:$P$306))</f>
        <v/>
      </c>
      <c r="L244" s="126" t="str">
        <f aca="false">IF(ISBLANK($G244),IF($K244&gt;5,"",IF(AND(ISNA(MATCH(K244+1,$K$7:$K$306,0)),$K244&lt;$A$4),"TIE","")),"DQ")</f>
        <v/>
      </c>
      <c r="M244" s="127"/>
      <c r="N244" s="128" t="str">
        <f aca="false">IF(ISBLANK($G244),$R244,"DQ")</f>
        <v/>
      </c>
      <c r="O244" s="40" t="str">
        <f aca="false">IF(ISBLANK(A244),"",$H244*$O$6+$I244)</f>
        <v/>
      </c>
      <c r="P244" s="40" t="str">
        <f aca="false">IF(ISBLANK(A244),"",$O244*10*$P$6+$J244)</f>
        <v/>
      </c>
      <c r="Q244" s="40" t="n">
        <f aca="false">IF(ISBLANK($G244),IF(ISBLANK($A244),-10,$P244*$Q$6+IF($M244&gt;0,$Q$6-1-$M244,0)),-1)</f>
        <v>-10</v>
      </c>
      <c r="R244" s="40" t="str">
        <f aca="false">IF(ISBLANK($A244),"",RANK($Q244,$Q$7:$Q$306))</f>
        <v/>
      </c>
      <c r="S244" s="40" t="str">
        <f aca="false">IF(ISNA(MATCH($R244+1,$R$7:$R$306,0)),IF($R244=MAX($A$7:$A$306),$R244,-1),$R244)</f>
        <v/>
      </c>
      <c r="T244" s="40" t="n">
        <f aca="false">$A244</f>
        <v>0</v>
      </c>
      <c r="U244" s="128" t="str">
        <f aca="false">IF(N('Final Round'!$J$14)&gt;0,IF(ISBLANK($A244),"",IF($N244&gt;5,$N244,VLOOKUP($A244,'Final Round'!$A$14:$K$18,COLUMN('Final Round'!$J$1),FALSE()))),"")</f>
        <v/>
      </c>
      <c r="V244" s="40" t="str">
        <f aca="false">IF(ISNUMBER($U244),$U244,$R244)</f>
        <v/>
      </c>
      <c r="W244" s="40" t="str">
        <f aca="false">IF(ISBLANK($A244),"",($V$6-$V244)*$W$6+$W$6-$A244)</f>
        <v/>
      </c>
      <c r="X244" s="40" t="str">
        <f aca="false">IF(ISBLANK($A244),"",RANK($W244,$W$7:$W$306))</f>
        <v/>
      </c>
      <c r="Y244" s="40" t="n">
        <f aca="false">$A244</f>
        <v>0</v>
      </c>
      <c r="Z244" s="40" t="str">
        <f aca="false">IF($U244="",$N244,$U244)</f>
        <v/>
      </c>
      <c r="AA244" s="40" t="n">
        <f aca="false">IF($U244&lt;6,INDEX($AA$1:$AA$5,$Z244)*$Z$2,0)</f>
        <v>0</v>
      </c>
      <c r="AB244" s="129" t="str">
        <f aca="false">IF(ISBLANK($A244),"",5+4*(I244+IF(AA244=0,0,VLOOKUP($A244,'Final Round'!$A$14:$K$18,COLUMN('Final Round'!$G$1),FALSE())))+8*(H244+IF(AA244=0,0,IF(VLOOKUP($A244,'Final Round'!$A$14:$K$18,COLUMN('Final Round'!$J$1),FALSE())=1,1,0)))+$AA244)</f>
        <v/>
      </c>
    </row>
    <row r="245" customFormat="false" ht="12.75" hidden="false" customHeight="false" outlineLevel="0" collapsed="false">
      <c r="A245" s="144"/>
      <c r="B245" s="130"/>
      <c r="C245" s="130"/>
      <c r="D245" s="130"/>
      <c r="E245" s="131"/>
      <c r="F245" s="132" t="str">
        <f aca="false">IF(ISBLANK($A245),"",SUM(IF(ISNA(IF(VLOOKUP($A245,'Round 1'!$A$7:$J$306,COLUMN('Round 1'!$H$7),FALSE()),1,NA())),0,1),IF(ISNA(IF(VLOOKUP($A245,'Round 2'!$A$7:$J$306,COLUMN('Round 1'!$H$7),FALSE()),1,NA())),0,1),IF(ISNA(IF(VLOOKUP($A245,'Round 3'!$A$7:$J$306,COLUMN('Round 1'!$H$7),FALSE()),1,NA())),0,1),IF(ISNA(IF(VLOOKUP($A245,'Final Round'!$A$14:$K$18,1,FALSE()),1,NA())),0,1)))</f>
        <v/>
      </c>
      <c r="G245" s="133"/>
      <c r="H245" s="134" t="str">
        <f aca="false">IF(ISBLANK($A245),"",IF(ISERROR(VLOOKUP($A245,'Round 1'!$A$7:$I$306,COLUMN('Round 1'!$G$7),FALSE())),0,VLOOKUP($A245,'Round 1'!$A$7:$I$306,COLUMN('Round 1'!$G$7),FALSE()))+IF(ISERROR(VLOOKUP($A245,'Round 2'!$A$7:$I$306,COLUMN('Round 2'!$G$7),FALSE())),0,VLOOKUP($A245,'Round 2'!$A$7:$I$306,COLUMN('Round 2'!$G$7),FALSE()))+IF(ISERROR(VLOOKUP($A245,'Round 3'!$A$7:$I$306,COLUMN('Round 3'!$G$7),FALSE())),0,VLOOKUP($A245,'Round 3'!$A$7:$I$306,COLUMN('Round 3'!$G$7),FALSE())))</f>
        <v/>
      </c>
      <c r="I245" s="134" t="str">
        <f aca="false">IF(ISBLANK($A245),"",IF(ISERROR(VLOOKUP($A245,'Round 1'!$A$7:$I$306,COLUMN('Round 1'!$F$7),FALSE())),0,VLOOKUP($A245,'Round 1'!$A$7:$I$306,COLUMN('Round 1'!$F$7),FALSE()))+IF(ISERROR(VLOOKUP($A245,'Round 2'!$A$7:$I$306,COLUMN('Round 2'!$F$7),FALSE())),0,VLOOKUP($A245,'Round 2'!$A$7:$I$306,COLUMN('Round 2'!$F$7),FALSE()))+IF(ISERROR(VLOOKUP($A245,'Round 3'!$A$7:$I$306,COLUMN('Round 3'!$F$7),FALSE())),0,VLOOKUP($A245,'Round 3'!$A$7:$I$306,COLUMN('Round 3'!$F$7),FALSE())))</f>
        <v/>
      </c>
      <c r="J245" s="135" t="str">
        <f aca="false">IF(ISBLANK($A245),"",IF(ISERROR(VLOOKUP($A245,'Round 1'!$A$7:$I$306,COLUMN('Round 1'!$H$7),FALSE())),0,VLOOKUP($A245,'Round 1'!$A$7:$I$306,COLUMN('Round 1'!$H$7),FALSE()))+IF(ISERROR(VLOOKUP($A245,'Round 2'!$A$7:$I$306,COLUMN('Round 2'!$H$7),FALSE())),0,VLOOKUP($A245,'Round 2'!$A$7:$I$306,COLUMN('Round 2'!$H$7),FALSE()))+IF(ISERROR(VLOOKUP($A245,'Round 3'!$A$7:$I$306,COLUMN('Round 3'!$H$7),FALSE())),0,VLOOKUP($A245,'Round 3'!$A$7:$I$306,COLUMN('Round 3'!$H$7),FALSE())))</f>
        <v/>
      </c>
      <c r="K245" s="134" t="str">
        <f aca="false">IF(ISBLANK(A245),"",RANK(P245,$P$7:$P$306))</f>
        <v/>
      </c>
      <c r="L245" s="136" t="str">
        <f aca="false">IF(ISBLANK($G245),IF($K245&gt;5,"",IF(AND(ISNA(MATCH(K245+1,$K$7:$K$306,0)),$K245&lt;$A$4),"TIE","")),"DQ")</f>
        <v/>
      </c>
      <c r="M245" s="137"/>
      <c r="N245" s="138" t="str">
        <f aca="false">IF(ISBLANK($G245),$R245,"DQ")</f>
        <v/>
      </c>
      <c r="O245" s="40" t="str">
        <f aca="false">IF(ISBLANK(A245),"",$H245*$O$6+$I245)</f>
        <v/>
      </c>
      <c r="P245" s="40" t="str">
        <f aca="false">IF(ISBLANK(A245),"",$O245*10*$P$6+$J245)</f>
        <v/>
      </c>
      <c r="Q245" s="40" t="n">
        <f aca="false">IF(ISBLANK($G245),IF(ISBLANK($A245),-10,$P245*$Q$6+IF($M245&gt;0,$Q$6-1-$M245,0)),-1)</f>
        <v>-10</v>
      </c>
      <c r="R245" s="40" t="str">
        <f aca="false">IF(ISBLANK($A245),"",RANK($Q245,$Q$7:$Q$306))</f>
        <v/>
      </c>
      <c r="S245" s="40" t="str">
        <f aca="false">IF(ISNA(MATCH($R245+1,$R$7:$R$306,0)),IF($R245=MAX($A$7:$A$306),$R245,-1),$R245)</f>
        <v/>
      </c>
      <c r="T245" s="40" t="n">
        <f aca="false">$A245</f>
        <v>0</v>
      </c>
      <c r="U245" s="138" t="str">
        <f aca="false">IF(N('Final Round'!$J$14)&gt;0,IF(ISBLANK($A245),"",IF($N245&gt;5,$N245,VLOOKUP($A245,'Final Round'!$A$14:$K$18,COLUMN('Final Round'!$J$1),FALSE()))),"")</f>
        <v/>
      </c>
      <c r="V245" s="40" t="str">
        <f aca="false">IF(ISNUMBER($U245),$U245,$R245)</f>
        <v/>
      </c>
      <c r="W245" s="40" t="str">
        <f aca="false">IF(ISBLANK($A245),"",($V$6-$V245)*$W$6+$W$6-$A245)</f>
        <v/>
      </c>
      <c r="X245" s="40" t="str">
        <f aca="false">IF(ISBLANK($A245),"",RANK($W245,$W$7:$W$306))</f>
        <v/>
      </c>
      <c r="Y245" s="40" t="n">
        <f aca="false">$A245</f>
        <v>0</v>
      </c>
      <c r="Z245" s="40" t="str">
        <f aca="false">IF($U245="",$N245,$U245)</f>
        <v/>
      </c>
      <c r="AA245" s="40" t="n">
        <f aca="false">IF($U245&lt;6,INDEX($AA$1:$AA$5,$Z245)*$Z$2,0)</f>
        <v>0</v>
      </c>
      <c r="AB245" s="139" t="str">
        <f aca="false">IF(ISBLANK($A245),"",5+4*(I245+IF(AA245=0,0,VLOOKUP($A245,'Final Round'!$A$14:$K$18,COLUMN('Final Round'!$G$1),FALSE())))+8*(H245+IF(AA245=0,0,IF(VLOOKUP($A245,'Final Round'!$A$14:$K$18,COLUMN('Final Round'!$J$1),FALSE())=1,1,0)))+$AA245)</f>
        <v/>
      </c>
    </row>
    <row r="246" customFormat="false" ht="12.75" hidden="false" customHeight="false" outlineLevel="0" collapsed="false">
      <c r="A246" s="140"/>
      <c r="B246" s="120"/>
      <c r="C246" s="120"/>
      <c r="D246" s="120"/>
      <c r="E246" s="121"/>
      <c r="F246" s="122" t="str">
        <f aca="false">IF(ISBLANK($A246),"",SUM(IF(ISNA(IF(VLOOKUP($A246,'Round 1'!$A$7:$J$306,COLUMN('Round 1'!$H$7),FALSE()),1,NA())),0,1),IF(ISNA(IF(VLOOKUP($A246,'Round 2'!$A$7:$J$306,COLUMN('Round 1'!$H$7),FALSE()),1,NA())),0,1),IF(ISNA(IF(VLOOKUP($A246,'Round 3'!$A$7:$J$306,COLUMN('Round 1'!$H$7),FALSE()),1,NA())),0,1),IF(ISNA(IF(VLOOKUP($A246,'Final Round'!$A$14:$K$18,1,FALSE()),1,NA())),0,1)))</f>
        <v/>
      </c>
      <c r="G246" s="123"/>
      <c r="H246" s="124" t="str">
        <f aca="false">IF(ISBLANK($A246),"",IF(ISERROR(VLOOKUP($A246,'Round 1'!$A$7:$I$306,COLUMN('Round 1'!$G$7),FALSE())),0,VLOOKUP($A246,'Round 1'!$A$7:$I$306,COLUMN('Round 1'!$G$7),FALSE()))+IF(ISERROR(VLOOKUP($A246,'Round 2'!$A$7:$I$306,COLUMN('Round 2'!$G$7),FALSE())),0,VLOOKUP($A246,'Round 2'!$A$7:$I$306,COLUMN('Round 2'!$G$7),FALSE()))+IF(ISERROR(VLOOKUP($A246,'Round 3'!$A$7:$I$306,COLUMN('Round 3'!$G$7),FALSE())),0,VLOOKUP($A246,'Round 3'!$A$7:$I$306,COLUMN('Round 3'!$G$7),FALSE())))</f>
        <v/>
      </c>
      <c r="I246" s="124" t="str">
        <f aca="false">IF(ISBLANK($A246),"",IF(ISERROR(VLOOKUP($A246,'Round 1'!$A$7:$I$306,COLUMN('Round 1'!$F$7),FALSE())),0,VLOOKUP($A246,'Round 1'!$A$7:$I$306,COLUMN('Round 1'!$F$7),FALSE()))+IF(ISERROR(VLOOKUP($A246,'Round 2'!$A$7:$I$306,COLUMN('Round 2'!$F$7),FALSE())),0,VLOOKUP($A246,'Round 2'!$A$7:$I$306,COLUMN('Round 2'!$F$7),FALSE()))+IF(ISERROR(VLOOKUP($A246,'Round 3'!$A$7:$I$306,COLUMN('Round 3'!$F$7),FALSE())),0,VLOOKUP($A246,'Round 3'!$A$7:$I$306,COLUMN('Round 3'!$F$7),FALSE())))</f>
        <v/>
      </c>
      <c r="J246" s="125" t="str">
        <f aca="false">IF(ISBLANK($A246),"",IF(ISERROR(VLOOKUP($A246,'Round 1'!$A$7:$I$306,COLUMN('Round 1'!$H$7),FALSE())),0,VLOOKUP($A246,'Round 1'!$A$7:$I$306,COLUMN('Round 1'!$H$7),FALSE()))+IF(ISERROR(VLOOKUP($A246,'Round 2'!$A$7:$I$306,COLUMN('Round 2'!$H$7),FALSE())),0,VLOOKUP($A246,'Round 2'!$A$7:$I$306,COLUMN('Round 2'!$H$7),FALSE()))+IF(ISERROR(VLOOKUP($A246,'Round 3'!$A$7:$I$306,COLUMN('Round 3'!$H$7),FALSE())),0,VLOOKUP($A246,'Round 3'!$A$7:$I$306,COLUMN('Round 3'!$H$7),FALSE())))</f>
        <v/>
      </c>
      <c r="K246" s="124" t="str">
        <f aca="false">IF(ISBLANK(A246),"",RANK(P246,$P$7:$P$306))</f>
        <v/>
      </c>
      <c r="L246" s="126" t="str">
        <f aca="false">IF(ISBLANK($G246),IF($K246&gt;5,"",IF(AND(ISNA(MATCH(K246+1,$K$7:$K$306,0)),$K246&lt;$A$4),"TIE","")),"DQ")</f>
        <v/>
      </c>
      <c r="M246" s="127"/>
      <c r="N246" s="128" t="str">
        <f aca="false">IF(ISBLANK($G246),$R246,"DQ")</f>
        <v/>
      </c>
      <c r="O246" s="40" t="str">
        <f aca="false">IF(ISBLANK(A246),"",$H246*$O$6+$I246)</f>
        <v/>
      </c>
      <c r="P246" s="40" t="str">
        <f aca="false">IF(ISBLANK(A246),"",$O246*10*$P$6+$J246)</f>
        <v/>
      </c>
      <c r="Q246" s="40" t="n">
        <f aca="false">IF(ISBLANK($G246),IF(ISBLANK($A246),-10,$P246*$Q$6+IF($M246&gt;0,$Q$6-1-$M246,0)),-1)</f>
        <v>-10</v>
      </c>
      <c r="R246" s="40" t="str">
        <f aca="false">IF(ISBLANK($A246),"",RANK($Q246,$Q$7:$Q$306))</f>
        <v/>
      </c>
      <c r="S246" s="40" t="str">
        <f aca="false">IF(ISNA(MATCH($R246+1,$R$7:$R$306,0)),IF($R246=MAX($A$7:$A$306),$R246,-1),$R246)</f>
        <v/>
      </c>
      <c r="T246" s="40" t="n">
        <f aca="false">$A246</f>
        <v>0</v>
      </c>
      <c r="U246" s="128" t="str">
        <f aca="false">IF(N('Final Round'!$J$14)&gt;0,IF(ISBLANK($A246),"",IF($N246&gt;5,$N246,VLOOKUP($A246,'Final Round'!$A$14:$K$18,COLUMN('Final Round'!$J$1),FALSE()))),"")</f>
        <v/>
      </c>
      <c r="V246" s="40" t="str">
        <f aca="false">IF(ISNUMBER($U246),$U246,$R246)</f>
        <v/>
      </c>
      <c r="W246" s="40" t="str">
        <f aca="false">IF(ISBLANK($A246),"",($V$6-$V246)*$W$6+$W$6-$A246)</f>
        <v/>
      </c>
      <c r="X246" s="40" t="str">
        <f aca="false">IF(ISBLANK($A246),"",RANK($W246,$W$7:$W$306))</f>
        <v/>
      </c>
      <c r="Y246" s="40" t="n">
        <f aca="false">$A246</f>
        <v>0</v>
      </c>
      <c r="Z246" s="40" t="str">
        <f aca="false">IF($U246="",$N246,$U246)</f>
        <v/>
      </c>
      <c r="AA246" s="40" t="n">
        <f aca="false">IF($U246&lt;6,INDEX($AA$1:$AA$5,$Z246)*$Z$2,0)</f>
        <v>0</v>
      </c>
      <c r="AB246" s="129" t="str">
        <f aca="false">IF(ISBLANK($A246),"",5+4*(I246+IF(AA246=0,0,VLOOKUP($A246,'Final Round'!$A$14:$K$18,COLUMN('Final Round'!$G$1),FALSE())))+8*(H246+IF(AA246=0,0,IF(VLOOKUP($A246,'Final Round'!$A$14:$K$18,COLUMN('Final Round'!$J$1),FALSE())=1,1,0)))+$AA246)</f>
        <v/>
      </c>
    </row>
    <row r="247" customFormat="false" ht="12.75" hidden="false" customHeight="false" outlineLevel="0" collapsed="false">
      <c r="A247" s="144"/>
      <c r="B247" s="130"/>
      <c r="C247" s="130"/>
      <c r="D247" s="130"/>
      <c r="E247" s="131"/>
      <c r="F247" s="132" t="str">
        <f aca="false">IF(ISBLANK($A247),"",SUM(IF(ISNA(IF(VLOOKUP($A247,'Round 1'!$A$7:$J$306,COLUMN('Round 1'!$H$7),FALSE()),1,NA())),0,1),IF(ISNA(IF(VLOOKUP($A247,'Round 2'!$A$7:$J$306,COLUMN('Round 1'!$H$7),FALSE()),1,NA())),0,1),IF(ISNA(IF(VLOOKUP($A247,'Round 3'!$A$7:$J$306,COLUMN('Round 1'!$H$7),FALSE()),1,NA())),0,1),IF(ISNA(IF(VLOOKUP($A247,'Final Round'!$A$14:$K$18,1,FALSE()),1,NA())),0,1)))</f>
        <v/>
      </c>
      <c r="G247" s="133"/>
      <c r="H247" s="134" t="str">
        <f aca="false">IF(ISBLANK($A247),"",IF(ISERROR(VLOOKUP($A247,'Round 1'!$A$7:$I$306,COLUMN('Round 1'!$G$7),FALSE())),0,VLOOKUP($A247,'Round 1'!$A$7:$I$306,COLUMN('Round 1'!$G$7),FALSE()))+IF(ISERROR(VLOOKUP($A247,'Round 2'!$A$7:$I$306,COLUMN('Round 2'!$G$7),FALSE())),0,VLOOKUP($A247,'Round 2'!$A$7:$I$306,COLUMN('Round 2'!$G$7),FALSE()))+IF(ISERROR(VLOOKUP($A247,'Round 3'!$A$7:$I$306,COLUMN('Round 3'!$G$7),FALSE())),0,VLOOKUP($A247,'Round 3'!$A$7:$I$306,COLUMN('Round 3'!$G$7),FALSE())))</f>
        <v/>
      </c>
      <c r="I247" s="134" t="str">
        <f aca="false">IF(ISBLANK($A247),"",IF(ISERROR(VLOOKUP($A247,'Round 1'!$A$7:$I$306,COLUMN('Round 1'!$F$7),FALSE())),0,VLOOKUP($A247,'Round 1'!$A$7:$I$306,COLUMN('Round 1'!$F$7),FALSE()))+IF(ISERROR(VLOOKUP($A247,'Round 2'!$A$7:$I$306,COLUMN('Round 2'!$F$7),FALSE())),0,VLOOKUP($A247,'Round 2'!$A$7:$I$306,COLUMN('Round 2'!$F$7),FALSE()))+IF(ISERROR(VLOOKUP($A247,'Round 3'!$A$7:$I$306,COLUMN('Round 3'!$F$7),FALSE())),0,VLOOKUP($A247,'Round 3'!$A$7:$I$306,COLUMN('Round 3'!$F$7),FALSE())))</f>
        <v/>
      </c>
      <c r="J247" s="135" t="str">
        <f aca="false">IF(ISBLANK($A247),"",IF(ISERROR(VLOOKUP($A247,'Round 1'!$A$7:$I$306,COLUMN('Round 1'!$H$7),FALSE())),0,VLOOKUP($A247,'Round 1'!$A$7:$I$306,COLUMN('Round 1'!$H$7),FALSE()))+IF(ISERROR(VLOOKUP($A247,'Round 2'!$A$7:$I$306,COLUMN('Round 2'!$H$7),FALSE())),0,VLOOKUP($A247,'Round 2'!$A$7:$I$306,COLUMN('Round 2'!$H$7),FALSE()))+IF(ISERROR(VLOOKUP($A247,'Round 3'!$A$7:$I$306,COLUMN('Round 3'!$H$7),FALSE())),0,VLOOKUP($A247,'Round 3'!$A$7:$I$306,COLUMN('Round 3'!$H$7),FALSE())))</f>
        <v/>
      </c>
      <c r="K247" s="134" t="str">
        <f aca="false">IF(ISBLANK(A247),"",RANK(P247,$P$7:$P$306))</f>
        <v/>
      </c>
      <c r="L247" s="136" t="str">
        <f aca="false">IF(ISBLANK($G247),IF($K247&gt;5,"",IF(AND(ISNA(MATCH(K247+1,$K$7:$K$306,0)),$K247&lt;$A$4),"TIE","")),"DQ")</f>
        <v/>
      </c>
      <c r="M247" s="137"/>
      <c r="N247" s="138" t="str">
        <f aca="false">IF(ISBLANK($G247),$R247,"DQ")</f>
        <v/>
      </c>
      <c r="O247" s="40" t="str">
        <f aca="false">IF(ISBLANK(A247),"",$H247*$O$6+$I247)</f>
        <v/>
      </c>
      <c r="P247" s="40" t="str">
        <f aca="false">IF(ISBLANK(A247),"",$O247*10*$P$6+$J247)</f>
        <v/>
      </c>
      <c r="Q247" s="40" t="n">
        <f aca="false">IF(ISBLANK($G247),IF(ISBLANK($A247),-10,$P247*$Q$6+IF($M247&gt;0,$Q$6-1-$M247,0)),-1)</f>
        <v>-10</v>
      </c>
      <c r="R247" s="40" t="str">
        <f aca="false">IF(ISBLANK($A247),"",RANK($Q247,$Q$7:$Q$306))</f>
        <v/>
      </c>
      <c r="S247" s="40" t="str">
        <f aca="false">IF(ISNA(MATCH($R247+1,$R$7:$R$306,0)),IF($R247=MAX($A$7:$A$306),$R247,-1),$R247)</f>
        <v/>
      </c>
      <c r="T247" s="40" t="n">
        <f aca="false">$A247</f>
        <v>0</v>
      </c>
      <c r="U247" s="138" t="str">
        <f aca="false">IF(N('Final Round'!$J$14)&gt;0,IF(ISBLANK($A247),"",IF($N247&gt;5,$N247,VLOOKUP($A247,'Final Round'!$A$14:$K$18,COLUMN('Final Round'!$J$1),FALSE()))),"")</f>
        <v/>
      </c>
      <c r="V247" s="40" t="str">
        <f aca="false">IF(ISNUMBER($U247),$U247,$R247)</f>
        <v/>
      </c>
      <c r="W247" s="40" t="str">
        <f aca="false">IF(ISBLANK($A247),"",($V$6-$V247)*$W$6+$W$6-$A247)</f>
        <v/>
      </c>
      <c r="X247" s="40" t="str">
        <f aca="false">IF(ISBLANK($A247),"",RANK($W247,$W$7:$W$306))</f>
        <v/>
      </c>
      <c r="Y247" s="40" t="n">
        <f aca="false">$A247</f>
        <v>0</v>
      </c>
      <c r="Z247" s="40" t="str">
        <f aca="false">IF($U247="",$N247,$U247)</f>
        <v/>
      </c>
      <c r="AA247" s="40" t="n">
        <f aca="false">IF($U247&lt;6,INDEX($AA$1:$AA$5,$Z247)*$Z$2,0)</f>
        <v>0</v>
      </c>
      <c r="AB247" s="139" t="str">
        <f aca="false">IF(ISBLANK($A247),"",5+4*(I247+IF(AA247=0,0,VLOOKUP($A247,'Final Round'!$A$14:$K$18,COLUMN('Final Round'!$G$1),FALSE())))+8*(H247+IF(AA247=0,0,IF(VLOOKUP($A247,'Final Round'!$A$14:$K$18,COLUMN('Final Round'!$J$1),FALSE())=1,1,0)))+$AA247)</f>
        <v/>
      </c>
    </row>
    <row r="248" customFormat="false" ht="12.75" hidden="false" customHeight="false" outlineLevel="0" collapsed="false">
      <c r="A248" s="140"/>
      <c r="B248" s="120"/>
      <c r="C248" s="120"/>
      <c r="D248" s="120"/>
      <c r="E248" s="121"/>
      <c r="F248" s="122" t="str">
        <f aca="false">IF(ISBLANK($A248),"",SUM(IF(ISNA(IF(VLOOKUP($A248,'Round 1'!$A$7:$J$306,COLUMN('Round 1'!$H$7),FALSE()),1,NA())),0,1),IF(ISNA(IF(VLOOKUP($A248,'Round 2'!$A$7:$J$306,COLUMN('Round 1'!$H$7),FALSE()),1,NA())),0,1),IF(ISNA(IF(VLOOKUP($A248,'Round 3'!$A$7:$J$306,COLUMN('Round 1'!$H$7),FALSE()),1,NA())),0,1),IF(ISNA(IF(VLOOKUP($A248,'Final Round'!$A$14:$K$18,1,FALSE()),1,NA())),0,1)))</f>
        <v/>
      </c>
      <c r="G248" s="123"/>
      <c r="H248" s="124" t="str">
        <f aca="false">IF(ISBLANK($A248),"",IF(ISERROR(VLOOKUP($A248,'Round 1'!$A$7:$I$306,COLUMN('Round 1'!$G$7),FALSE())),0,VLOOKUP($A248,'Round 1'!$A$7:$I$306,COLUMN('Round 1'!$G$7),FALSE()))+IF(ISERROR(VLOOKUP($A248,'Round 2'!$A$7:$I$306,COLUMN('Round 2'!$G$7),FALSE())),0,VLOOKUP($A248,'Round 2'!$A$7:$I$306,COLUMN('Round 2'!$G$7),FALSE()))+IF(ISERROR(VLOOKUP($A248,'Round 3'!$A$7:$I$306,COLUMN('Round 3'!$G$7),FALSE())),0,VLOOKUP($A248,'Round 3'!$A$7:$I$306,COLUMN('Round 3'!$G$7),FALSE())))</f>
        <v/>
      </c>
      <c r="I248" s="124" t="str">
        <f aca="false">IF(ISBLANK($A248),"",IF(ISERROR(VLOOKUP($A248,'Round 1'!$A$7:$I$306,COLUMN('Round 1'!$F$7),FALSE())),0,VLOOKUP($A248,'Round 1'!$A$7:$I$306,COLUMN('Round 1'!$F$7),FALSE()))+IF(ISERROR(VLOOKUP($A248,'Round 2'!$A$7:$I$306,COLUMN('Round 2'!$F$7),FALSE())),0,VLOOKUP($A248,'Round 2'!$A$7:$I$306,COLUMN('Round 2'!$F$7),FALSE()))+IF(ISERROR(VLOOKUP($A248,'Round 3'!$A$7:$I$306,COLUMN('Round 3'!$F$7),FALSE())),0,VLOOKUP($A248,'Round 3'!$A$7:$I$306,COLUMN('Round 3'!$F$7),FALSE())))</f>
        <v/>
      </c>
      <c r="J248" s="125" t="str">
        <f aca="false">IF(ISBLANK($A248),"",IF(ISERROR(VLOOKUP($A248,'Round 1'!$A$7:$I$306,COLUMN('Round 1'!$H$7),FALSE())),0,VLOOKUP($A248,'Round 1'!$A$7:$I$306,COLUMN('Round 1'!$H$7),FALSE()))+IF(ISERROR(VLOOKUP($A248,'Round 2'!$A$7:$I$306,COLUMN('Round 2'!$H$7),FALSE())),0,VLOOKUP($A248,'Round 2'!$A$7:$I$306,COLUMN('Round 2'!$H$7),FALSE()))+IF(ISERROR(VLOOKUP($A248,'Round 3'!$A$7:$I$306,COLUMN('Round 3'!$H$7),FALSE())),0,VLOOKUP($A248,'Round 3'!$A$7:$I$306,COLUMN('Round 3'!$H$7),FALSE())))</f>
        <v/>
      </c>
      <c r="K248" s="124" t="str">
        <f aca="false">IF(ISBLANK(A248),"",RANK(P248,$P$7:$P$306))</f>
        <v/>
      </c>
      <c r="L248" s="126" t="str">
        <f aca="false">IF(ISBLANK($G248),IF($K248&gt;5,"",IF(AND(ISNA(MATCH(K248+1,$K$7:$K$306,0)),$K248&lt;$A$4),"TIE","")),"DQ")</f>
        <v/>
      </c>
      <c r="M248" s="127"/>
      <c r="N248" s="128" t="str">
        <f aca="false">IF(ISBLANK($G248),$R248,"DQ")</f>
        <v/>
      </c>
      <c r="O248" s="40" t="str">
        <f aca="false">IF(ISBLANK(A248),"",$H248*$O$6+$I248)</f>
        <v/>
      </c>
      <c r="P248" s="40" t="str">
        <f aca="false">IF(ISBLANK(A248),"",$O248*10*$P$6+$J248)</f>
        <v/>
      </c>
      <c r="Q248" s="40" t="n">
        <f aca="false">IF(ISBLANK($G248),IF(ISBLANK($A248),-10,$P248*$Q$6+IF($M248&gt;0,$Q$6-1-$M248,0)),-1)</f>
        <v>-10</v>
      </c>
      <c r="R248" s="40" t="str">
        <f aca="false">IF(ISBLANK($A248),"",RANK($Q248,$Q$7:$Q$306))</f>
        <v/>
      </c>
      <c r="S248" s="40" t="str">
        <f aca="false">IF(ISNA(MATCH($R248+1,$R$7:$R$306,0)),IF($R248=MAX($A$7:$A$306),$R248,-1),$R248)</f>
        <v/>
      </c>
      <c r="T248" s="40" t="n">
        <f aca="false">$A248</f>
        <v>0</v>
      </c>
      <c r="U248" s="128" t="str">
        <f aca="false">IF(N('Final Round'!$J$14)&gt;0,IF(ISBLANK($A248),"",IF($N248&gt;5,$N248,VLOOKUP($A248,'Final Round'!$A$14:$K$18,COLUMN('Final Round'!$J$1),FALSE()))),"")</f>
        <v/>
      </c>
      <c r="V248" s="40" t="str">
        <f aca="false">IF(ISNUMBER($U248),$U248,$R248)</f>
        <v/>
      </c>
      <c r="W248" s="40" t="str">
        <f aca="false">IF(ISBLANK($A248),"",($V$6-$V248)*$W$6+$W$6-$A248)</f>
        <v/>
      </c>
      <c r="X248" s="40" t="str">
        <f aca="false">IF(ISBLANK($A248),"",RANK($W248,$W$7:$W$306))</f>
        <v/>
      </c>
      <c r="Y248" s="40" t="n">
        <f aca="false">$A248</f>
        <v>0</v>
      </c>
      <c r="Z248" s="40" t="str">
        <f aca="false">IF($U248="",$N248,$U248)</f>
        <v/>
      </c>
      <c r="AA248" s="40" t="n">
        <f aca="false">IF($U248&lt;6,INDEX($AA$1:$AA$5,$Z248)*$Z$2,0)</f>
        <v>0</v>
      </c>
      <c r="AB248" s="129" t="str">
        <f aca="false">IF(ISBLANK($A248),"",5+4*(I248+IF(AA248=0,0,VLOOKUP($A248,'Final Round'!$A$14:$K$18,COLUMN('Final Round'!$G$1),FALSE())))+8*(H248+IF(AA248=0,0,IF(VLOOKUP($A248,'Final Round'!$A$14:$K$18,COLUMN('Final Round'!$J$1),FALSE())=1,1,0)))+$AA248)</f>
        <v/>
      </c>
    </row>
    <row r="249" customFormat="false" ht="12.75" hidden="false" customHeight="false" outlineLevel="0" collapsed="false">
      <c r="A249" s="144"/>
      <c r="B249" s="130"/>
      <c r="C249" s="130"/>
      <c r="D249" s="130"/>
      <c r="E249" s="131"/>
      <c r="F249" s="132" t="str">
        <f aca="false">IF(ISBLANK($A249),"",SUM(IF(ISNA(IF(VLOOKUP($A249,'Round 1'!$A$7:$J$306,COLUMN('Round 1'!$H$7),FALSE()),1,NA())),0,1),IF(ISNA(IF(VLOOKUP($A249,'Round 2'!$A$7:$J$306,COLUMN('Round 1'!$H$7),FALSE()),1,NA())),0,1),IF(ISNA(IF(VLOOKUP($A249,'Round 3'!$A$7:$J$306,COLUMN('Round 1'!$H$7),FALSE()),1,NA())),0,1),IF(ISNA(IF(VLOOKUP($A249,'Final Round'!$A$14:$K$18,1,FALSE()),1,NA())),0,1)))</f>
        <v/>
      </c>
      <c r="G249" s="133"/>
      <c r="H249" s="134" t="str">
        <f aca="false">IF(ISBLANK($A249),"",IF(ISERROR(VLOOKUP($A249,'Round 1'!$A$7:$I$306,COLUMN('Round 1'!$G$7),FALSE())),0,VLOOKUP($A249,'Round 1'!$A$7:$I$306,COLUMN('Round 1'!$G$7),FALSE()))+IF(ISERROR(VLOOKUP($A249,'Round 2'!$A$7:$I$306,COLUMN('Round 2'!$G$7),FALSE())),0,VLOOKUP($A249,'Round 2'!$A$7:$I$306,COLUMN('Round 2'!$G$7),FALSE()))+IF(ISERROR(VLOOKUP($A249,'Round 3'!$A$7:$I$306,COLUMN('Round 3'!$G$7),FALSE())),0,VLOOKUP($A249,'Round 3'!$A$7:$I$306,COLUMN('Round 3'!$G$7),FALSE())))</f>
        <v/>
      </c>
      <c r="I249" s="134" t="str">
        <f aca="false">IF(ISBLANK($A249),"",IF(ISERROR(VLOOKUP($A249,'Round 1'!$A$7:$I$306,COLUMN('Round 1'!$F$7),FALSE())),0,VLOOKUP($A249,'Round 1'!$A$7:$I$306,COLUMN('Round 1'!$F$7),FALSE()))+IF(ISERROR(VLOOKUP($A249,'Round 2'!$A$7:$I$306,COLUMN('Round 2'!$F$7),FALSE())),0,VLOOKUP($A249,'Round 2'!$A$7:$I$306,COLUMN('Round 2'!$F$7),FALSE()))+IF(ISERROR(VLOOKUP($A249,'Round 3'!$A$7:$I$306,COLUMN('Round 3'!$F$7),FALSE())),0,VLOOKUP($A249,'Round 3'!$A$7:$I$306,COLUMN('Round 3'!$F$7),FALSE())))</f>
        <v/>
      </c>
      <c r="J249" s="135" t="str">
        <f aca="false">IF(ISBLANK($A249),"",IF(ISERROR(VLOOKUP($A249,'Round 1'!$A$7:$I$306,COLUMN('Round 1'!$H$7),FALSE())),0,VLOOKUP($A249,'Round 1'!$A$7:$I$306,COLUMN('Round 1'!$H$7),FALSE()))+IF(ISERROR(VLOOKUP($A249,'Round 2'!$A$7:$I$306,COLUMN('Round 2'!$H$7),FALSE())),0,VLOOKUP($A249,'Round 2'!$A$7:$I$306,COLUMN('Round 2'!$H$7),FALSE()))+IF(ISERROR(VLOOKUP($A249,'Round 3'!$A$7:$I$306,COLUMN('Round 3'!$H$7),FALSE())),0,VLOOKUP($A249,'Round 3'!$A$7:$I$306,COLUMN('Round 3'!$H$7),FALSE())))</f>
        <v/>
      </c>
      <c r="K249" s="134" t="str">
        <f aca="false">IF(ISBLANK(A249),"",RANK(P249,$P$7:$P$306))</f>
        <v/>
      </c>
      <c r="L249" s="136" t="str">
        <f aca="false">IF(ISBLANK($G249),IF($K249&gt;5,"",IF(AND(ISNA(MATCH(K249+1,$K$7:$K$306,0)),$K249&lt;$A$4),"TIE","")),"DQ")</f>
        <v/>
      </c>
      <c r="M249" s="137"/>
      <c r="N249" s="138" t="str">
        <f aca="false">IF(ISBLANK($G249),$R249,"DQ")</f>
        <v/>
      </c>
      <c r="O249" s="40" t="str">
        <f aca="false">IF(ISBLANK(A249),"",$H249*$O$6+$I249)</f>
        <v/>
      </c>
      <c r="P249" s="40" t="str">
        <f aca="false">IF(ISBLANK(A249),"",$O249*10*$P$6+$J249)</f>
        <v/>
      </c>
      <c r="Q249" s="40" t="n">
        <f aca="false">IF(ISBLANK($G249),IF(ISBLANK($A249),-10,$P249*$Q$6+IF($M249&gt;0,$Q$6-1-$M249,0)),-1)</f>
        <v>-10</v>
      </c>
      <c r="R249" s="40" t="str">
        <f aca="false">IF(ISBLANK($A249),"",RANK($Q249,$Q$7:$Q$306))</f>
        <v/>
      </c>
      <c r="S249" s="40" t="str">
        <f aca="false">IF(ISNA(MATCH($R249+1,$R$7:$R$306,0)),IF($R249=MAX($A$7:$A$306),$R249,-1),$R249)</f>
        <v/>
      </c>
      <c r="T249" s="40" t="n">
        <f aca="false">$A249</f>
        <v>0</v>
      </c>
      <c r="U249" s="138" t="str">
        <f aca="false">IF(N('Final Round'!$J$14)&gt;0,IF(ISBLANK($A249),"",IF($N249&gt;5,$N249,VLOOKUP($A249,'Final Round'!$A$14:$K$18,COLUMN('Final Round'!$J$1),FALSE()))),"")</f>
        <v/>
      </c>
      <c r="V249" s="40" t="str">
        <f aca="false">IF(ISNUMBER($U249),$U249,$R249)</f>
        <v/>
      </c>
      <c r="W249" s="40" t="str">
        <f aca="false">IF(ISBLANK($A249),"",($V$6-$V249)*$W$6+$W$6-$A249)</f>
        <v/>
      </c>
      <c r="X249" s="40" t="str">
        <f aca="false">IF(ISBLANK($A249),"",RANK($W249,$W$7:$W$306))</f>
        <v/>
      </c>
      <c r="Y249" s="40" t="n">
        <f aca="false">$A249</f>
        <v>0</v>
      </c>
      <c r="Z249" s="40" t="str">
        <f aca="false">IF($U249="",$N249,$U249)</f>
        <v/>
      </c>
      <c r="AA249" s="40" t="n">
        <f aca="false">IF($U249&lt;6,INDEX($AA$1:$AA$5,$Z249)*$Z$2,0)</f>
        <v>0</v>
      </c>
      <c r="AB249" s="139" t="str">
        <f aca="false">IF(ISBLANK($A249),"",5+4*(I249+IF(AA249=0,0,VLOOKUP($A249,'Final Round'!$A$14:$K$18,COLUMN('Final Round'!$G$1),FALSE())))+8*(H249+IF(AA249=0,0,IF(VLOOKUP($A249,'Final Round'!$A$14:$K$18,COLUMN('Final Round'!$J$1),FALSE())=1,1,0)))+$AA249)</f>
        <v/>
      </c>
    </row>
    <row r="250" customFormat="false" ht="12.75" hidden="false" customHeight="false" outlineLevel="0" collapsed="false">
      <c r="A250" s="140"/>
      <c r="B250" s="120"/>
      <c r="C250" s="120"/>
      <c r="D250" s="120"/>
      <c r="E250" s="121"/>
      <c r="F250" s="122" t="str">
        <f aca="false">IF(ISBLANK($A250),"",SUM(IF(ISNA(IF(VLOOKUP($A250,'Round 1'!$A$7:$J$306,COLUMN('Round 1'!$H$7),FALSE()),1,NA())),0,1),IF(ISNA(IF(VLOOKUP($A250,'Round 2'!$A$7:$J$306,COLUMN('Round 1'!$H$7),FALSE()),1,NA())),0,1),IF(ISNA(IF(VLOOKUP($A250,'Round 3'!$A$7:$J$306,COLUMN('Round 1'!$H$7),FALSE()),1,NA())),0,1),IF(ISNA(IF(VLOOKUP($A250,'Final Round'!$A$14:$K$18,1,FALSE()),1,NA())),0,1)))</f>
        <v/>
      </c>
      <c r="G250" s="123"/>
      <c r="H250" s="124" t="str">
        <f aca="false">IF(ISBLANK($A250),"",IF(ISERROR(VLOOKUP($A250,'Round 1'!$A$7:$I$306,COLUMN('Round 1'!$G$7),FALSE())),0,VLOOKUP($A250,'Round 1'!$A$7:$I$306,COLUMN('Round 1'!$G$7),FALSE()))+IF(ISERROR(VLOOKUP($A250,'Round 2'!$A$7:$I$306,COLUMN('Round 2'!$G$7),FALSE())),0,VLOOKUP($A250,'Round 2'!$A$7:$I$306,COLUMN('Round 2'!$G$7),FALSE()))+IF(ISERROR(VLOOKUP($A250,'Round 3'!$A$7:$I$306,COLUMN('Round 3'!$G$7),FALSE())),0,VLOOKUP($A250,'Round 3'!$A$7:$I$306,COLUMN('Round 3'!$G$7),FALSE())))</f>
        <v/>
      </c>
      <c r="I250" s="124" t="str">
        <f aca="false">IF(ISBLANK($A250),"",IF(ISERROR(VLOOKUP($A250,'Round 1'!$A$7:$I$306,COLUMN('Round 1'!$F$7),FALSE())),0,VLOOKUP($A250,'Round 1'!$A$7:$I$306,COLUMN('Round 1'!$F$7),FALSE()))+IF(ISERROR(VLOOKUP($A250,'Round 2'!$A$7:$I$306,COLUMN('Round 2'!$F$7),FALSE())),0,VLOOKUP($A250,'Round 2'!$A$7:$I$306,COLUMN('Round 2'!$F$7),FALSE()))+IF(ISERROR(VLOOKUP($A250,'Round 3'!$A$7:$I$306,COLUMN('Round 3'!$F$7),FALSE())),0,VLOOKUP($A250,'Round 3'!$A$7:$I$306,COLUMN('Round 3'!$F$7),FALSE())))</f>
        <v/>
      </c>
      <c r="J250" s="125" t="str">
        <f aca="false">IF(ISBLANK($A250),"",IF(ISERROR(VLOOKUP($A250,'Round 1'!$A$7:$I$306,COLUMN('Round 1'!$H$7),FALSE())),0,VLOOKUP($A250,'Round 1'!$A$7:$I$306,COLUMN('Round 1'!$H$7),FALSE()))+IF(ISERROR(VLOOKUP($A250,'Round 2'!$A$7:$I$306,COLUMN('Round 2'!$H$7),FALSE())),0,VLOOKUP($A250,'Round 2'!$A$7:$I$306,COLUMN('Round 2'!$H$7),FALSE()))+IF(ISERROR(VLOOKUP($A250,'Round 3'!$A$7:$I$306,COLUMN('Round 3'!$H$7),FALSE())),0,VLOOKUP($A250,'Round 3'!$A$7:$I$306,COLUMN('Round 3'!$H$7),FALSE())))</f>
        <v/>
      </c>
      <c r="K250" s="124" t="str">
        <f aca="false">IF(ISBLANK(A250),"",RANK(P250,$P$7:$P$306))</f>
        <v/>
      </c>
      <c r="L250" s="126" t="str">
        <f aca="false">IF(ISBLANK($G250),IF($K250&gt;5,"",IF(AND(ISNA(MATCH(K250+1,$K$7:$K$306,0)),$K250&lt;$A$4),"TIE","")),"DQ")</f>
        <v/>
      </c>
      <c r="M250" s="127"/>
      <c r="N250" s="128" t="str">
        <f aca="false">IF(ISBLANK($G250),$R250,"DQ")</f>
        <v/>
      </c>
      <c r="O250" s="40" t="str">
        <f aca="false">IF(ISBLANK(A250),"",$H250*$O$6+$I250)</f>
        <v/>
      </c>
      <c r="P250" s="40" t="str">
        <f aca="false">IF(ISBLANK(A250),"",$O250*10*$P$6+$J250)</f>
        <v/>
      </c>
      <c r="Q250" s="40" t="n">
        <f aca="false">IF(ISBLANK($G250),IF(ISBLANK($A250),-10,$P250*$Q$6+IF($M250&gt;0,$Q$6-1-$M250,0)),-1)</f>
        <v>-10</v>
      </c>
      <c r="R250" s="40" t="str">
        <f aca="false">IF(ISBLANK($A250),"",RANK($Q250,$Q$7:$Q$306))</f>
        <v/>
      </c>
      <c r="S250" s="40" t="str">
        <f aca="false">IF(ISNA(MATCH($R250+1,$R$7:$R$306,0)),IF($R250=MAX($A$7:$A$306),$R250,-1),$R250)</f>
        <v/>
      </c>
      <c r="T250" s="40" t="n">
        <f aca="false">$A250</f>
        <v>0</v>
      </c>
      <c r="U250" s="128" t="str">
        <f aca="false">IF(N('Final Round'!$J$14)&gt;0,IF(ISBLANK($A250),"",IF($N250&gt;5,$N250,VLOOKUP($A250,'Final Round'!$A$14:$K$18,COLUMN('Final Round'!$J$1),FALSE()))),"")</f>
        <v/>
      </c>
      <c r="V250" s="40" t="str">
        <f aca="false">IF(ISNUMBER($U250),$U250,$R250)</f>
        <v/>
      </c>
      <c r="W250" s="40" t="str">
        <f aca="false">IF(ISBLANK($A250),"",($V$6-$V250)*$W$6+$W$6-$A250)</f>
        <v/>
      </c>
      <c r="X250" s="40" t="str">
        <f aca="false">IF(ISBLANK($A250),"",RANK($W250,$W$7:$W$306))</f>
        <v/>
      </c>
      <c r="Y250" s="40" t="n">
        <f aca="false">$A250</f>
        <v>0</v>
      </c>
      <c r="Z250" s="40" t="str">
        <f aca="false">IF($U250="",$N250,$U250)</f>
        <v/>
      </c>
      <c r="AA250" s="40" t="n">
        <f aca="false">IF($U250&lt;6,INDEX($AA$1:$AA$5,$Z250)*$Z$2,0)</f>
        <v>0</v>
      </c>
      <c r="AB250" s="129" t="str">
        <f aca="false">IF(ISBLANK($A250),"",5+4*(I250+IF(AA250=0,0,VLOOKUP($A250,'Final Round'!$A$14:$K$18,COLUMN('Final Round'!$G$1),FALSE())))+8*(H250+IF(AA250=0,0,IF(VLOOKUP($A250,'Final Round'!$A$14:$K$18,COLUMN('Final Round'!$J$1),FALSE())=1,1,0)))+$AA250)</f>
        <v/>
      </c>
    </row>
    <row r="251" customFormat="false" ht="12.75" hidden="false" customHeight="false" outlineLevel="0" collapsed="false">
      <c r="A251" s="144"/>
      <c r="B251" s="130"/>
      <c r="C251" s="130"/>
      <c r="D251" s="130"/>
      <c r="E251" s="131"/>
      <c r="F251" s="132" t="str">
        <f aca="false">IF(ISBLANK($A251),"",SUM(IF(ISNA(IF(VLOOKUP($A251,'Round 1'!$A$7:$J$306,COLUMN('Round 1'!$H$7),FALSE()),1,NA())),0,1),IF(ISNA(IF(VLOOKUP($A251,'Round 2'!$A$7:$J$306,COLUMN('Round 1'!$H$7),FALSE()),1,NA())),0,1),IF(ISNA(IF(VLOOKUP($A251,'Round 3'!$A$7:$J$306,COLUMN('Round 1'!$H$7),FALSE()),1,NA())),0,1),IF(ISNA(IF(VLOOKUP($A251,'Final Round'!$A$14:$K$18,1,FALSE()),1,NA())),0,1)))</f>
        <v/>
      </c>
      <c r="G251" s="133"/>
      <c r="H251" s="134" t="str">
        <f aca="false">IF(ISBLANK($A251),"",IF(ISERROR(VLOOKUP($A251,'Round 1'!$A$7:$I$306,COLUMN('Round 1'!$G$7),FALSE())),0,VLOOKUP($A251,'Round 1'!$A$7:$I$306,COLUMN('Round 1'!$G$7),FALSE()))+IF(ISERROR(VLOOKUP($A251,'Round 2'!$A$7:$I$306,COLUMN('Round 2'!$G$7),FALSE())),0,VLOOKUP($A251,'Round 2'!$A$7:$I$306,COLUMN('Round 2'!$G$7),FALSE()))+IF(ISERROR(VLOOKUP($A251,'Round 3'!$A$7:$I$306,COLUMN('Round 3'!$G$7),FALSE())),0,VLOOKUP($A251,'Round 3'!$A$7:$I$306,COLUMN('Round 3'!$G$7),FALSE())))</f>
        <v/>
      </c>
      <c r="I251" s="134" t="str">
        <f aca="false">IF(ISBLANK($A251),"",IF(ISERROR(VLOOKUP($A251,'Round 1'!$A$7:$I$306,COLUMN('Round 1'!$F$7),FALSE())),0,VLOOKUP($A251,'Round 1'!$A$7:$I$306,COLUMN('Round 1'!$F$7),FALSE()))+IF(ISERROR(VLOOKUP($A251,'Round 2'!$A$7:$I$306,COLUMN('Round 2'!$F$7),FALSE())),0,VLOOKUP($A251,'Round 2'!$A$7:$I$306,COLUMN('Round 2'!$F$7),FALSE()))+IF(ISERROR(VLOOKUP($A251,'Round 3'!$A$7:$I$306,COLUMN('Round 3'!$F$7),FALSE())),0,VLOOKUP($A251,'Round 3'!$A$7:$I$306,COLUMN('Round 3'!$F$7),FALSE())))</f>
        <v/>
      </c>
      <c r="J251" s="135" t="str">
        <f aca="false">IF(ISBLANK($A251),"",IF(ISERROR(VLOOKUP($A251,'Round 1'!$A$7:$I$306,COLUMN('Round 1'!$H$7),FALSE())),0,VLOOKUP($A251,'Round 1'!$A$7:$I$306,COLUMN('Round 1'!$H$7),FALSE()))+IF(ISERROR(VLOOKUP($A251,'Round 2'!$A$7:$I$306,COLUMN('Round 2'!$H$7),FALSE())),0,VLOOKUP($A251,'Round 2'!$A$7:$I$306,COLUMN('Round 2'!$H$7),FALSE()))+IF(ISERROR(VLOOKUP($A251,'Round 3'!$A$7:$I$306,COLUMN('Round 3'!$H$7),FALSE())),0,VLOOKUP($A251,'Round 3'!$A$7:$I$306,COLUMN('Round 3'!$H$7),FALSE())))</f>
        <v/>
      </c>
      <c r="K251" s="134" t="str">
        <f aca="false">IF(ISBLANK(A251),"",RANK(P251,$P$7:$P$306))</f>
        <v/>
      </c>
      <c r="L251" s="136" t="str">
        <f aca="false">IF(ISBLANK($G251),IF($K251&gt;5,"",IF(AND(ISNA(MATCH(K251+1,$K$7:$K$306,0)),$K251&lt;$A$4),"TIE","")),"DQ")</f>
        <v/>
      </c>
      <c r="M251" s="137"/>
      <c r="N251" s="138" t="str">
        <f aca="false">IF(ISBLANK($G251),$R251,"DQ")</f>
        <v/>
      </c>
      <c r="O251" s="40" t="str">
        <f aca="false">IF(ISBLANK(A251),"",$H251*$O$6+$I251)</f>
        <v/>
      </c>
      <c r="P251" s="40" t="str">
        <f aca="false">IF(ISBLANK(A251),"",$O251*10*$P$6+$J251)</f>
        <v/>
      </c>
      <c r="Q251" s="40" t="n">
        <f aca="false">IF(ISBLANK($G251),IF(ISBLANK($A251),-10,$P251*$Q$6+IF($M251&gt;0,$Q$6-1-$M251,0)),-1)</f>
        <v>-10</v>
      </c>
      <c r="R251" s="40" t="str">
        <f aca="false">IF(ISBLANK($A251),"",RANK($Q251,$Q$7:$Q$306))</f>
        <v/>
      </c>
      <c r="S251" s="40" t="str">
        <f aca="false">IF(ISNA(MATCH($R251+1,$R$7:$R$306,0)),IF($R251=MAX($A$7:$A$306),$R251,-1),$R251)</f>
        <v/>
      </c>
      <c r="T251" s="40" t="n">
        <f aca="false">$A251</f>
        <v>0</v>
      </c>
      <c r="U251" s="138" t="str">
        <f aca="false">IF(N('Final Round'!$J$14)&gt;0,IF(ISBLANK($A251),"",IF($N251&gt;5,$N251,VLOOKUP($A251,'Final Round'!$A$14:$K$18,COLUMN('Final Round'!$J$1),FALSE()))),"")</f>
        <v/>
      </c>
      <c r="V251" s="40" t="str">
        <f aca="false">IF(ISNUMBER($U251),$U251,$R251)</f>
        <v/>
      </c>
      <c r="W251" s="40" t="str">
        <f aca="false">IF(ISBLANK($A251),"",($V$6-$V251)*$W$6+$W$6-$A251)</f>
        <v/>
      </c>
      <c r="X251" s="40" t="str">
        <f aca="false">IF(ISBLANK($A251),"",RANK($W251,$W$7:$W$306))</f>
        <v/>
      </c>
      <c r="Y251" s="40" t="n">
        <f aca="false">$A251</f>
        <v>0</v>
      </c>
      <c r="Z251" s="40" t="str">
        <f aca="false">IF($U251="",$N251,$U251)</f>
        <v/>
      </c>
      <c r="AA251" s="40" t="n">
        <f aca="false">IF($U251&lt;6,INDEX($AA$1:$AA$5,$Z251)*$Z$2,0)</f>
        <v>0</v>
      </c>
      <c r="AB251" s="139" t="str">
        <f aca="false">IF(ISBLANK($A251),"",5+4*(I251+IF(AA251=0,0,VLOOKUP($A251,'Final Round'!$A$14:$K$18,COLUMN('Final Round'!$G$1),FALSE())))+8*(H251+IF(AA251=0,0,IF(VLOOKUP($A251,'Final Round'!$A$14:$K$18,COLUMN('Final Round'!$J$1),FALSE())=1,1,0)))+$AA251)</f>
        <v/>
      </c>
    </row>
    <row r="252" customFormat="false" ht="12.75" hidden="false" customHeight="false" outlineLevel="0" collapsed="false">
      <c r="A252" s="140"/>
      <c r="B252" s="120"/>
      <c r="C252" s="120"/>
      <c r="D252" s="120"/>
      <c r="E252" s="121"/>
      <c r="F252" s="122" t="str">
        <f aca="false">IF(ISBLANK($A252),"",SUM(IF(ISNA(IF(VLOOKUP($A252,'Round 1'!$A$7:$J$306,COLUMN('Round 1'!$H$7),FALSE()),1,NA())),0,1),IF(ISNA(IF(VLOOKUP($A252,'Round 2'!$A$7:$J$306,COLUMN('Round 1'!$H$7),FALSE()),1,NA())),0,1),IF(ISNA(IF(VLOOKUP($A252,'Round 3'!$A$7:$J$306,COLUMN('Round 1'!$H$7),FALSE()),1,NA())),0,1),IF(ISNA(IF(VLOOKUP($A252,'Final Round'!$A$14:$K$18,1,FALSE()),1,NA())),0,1)))</f>
        <v/>
      </c>
      <c r="G252" s="123"/>
      <c r="H252" s="124" t="str">
        <f aca="false">IF(ISBLANK($A252),"",IF(ISERROR(VLOOKUP($A252,'Round 1'!$A$7:$I$306,COLUMN('Round 1'!$G$7),FALSE())),0,VLOOKUP($A252,'Round 1'!$A$7:$I$306,COLUMN('Round 1'!$G$7),FALSE()))+IF(ISERROR(VLOOKUP($A252,'Round 2'!$A$7:$I$306,COLUMN('Round 2'!$G$7),FALSE())),0,VLOOKUP($A252,'Round 2'!$A$7:$I$306,COLUMN('Round 2'!$G$7),FALSE()))+IF(ISERROR(VLOOKUP($A252,'Round 3'!$A$7:$I$306,COLUMN('Round 3'!$G$7),FALSE())),0,VLOOKUP($A252,'Round 3'!$A$7:$I$306,COLUMN('Round 3'!$G$7),FALSE())))</f>
        <v/>
      </c>
      <c r="I252" s="124" t="str">
        <f aca="false">IF(ISBLANK($A252),"",IF(ISERROR(VLOOKUP($A252,'Round 1'!$A$7:$I$306,COLUMN('Round 1'!$F$7),FALSE())),0,VLOOKUP($A252,'Round 1'!$A$7:$I$306,COLUMN('Round 1'!$F$7),FALSE()))+IF(ISERROR(VLOOKUP($A252,'Round 2'!$A$7:$I$306,COLUMN('Round 2'!$F$7),FALSE())),0,VLOOKUP($A252,'Round 2'!$A$7:$I$306,COLUMN('Round 2'!$F$7),FALSE()))+IF(ISERROR(VLOOKUP($A252,'Round 3'!$A$7:$I$306,COLUMN('Round 3'!$F$7),FALSE())),0,VLOOKUP($A252,'Round 3'!$A$7:$I$306,COLUMN('Round 3'!$F$7),FALSE())))</f>
        <v/>
      </c>
      <c r="J252" s="125" t="str">
        <f aca="false">IF(ISBLANK($A252),"",IF(ISERROR(VLOOKUP($A252,'Round 1'!$A$7:$I$306,COLUMN('Round 1'!$H$7),FALSE())),0,VLOOKUP($A252,'Round 1'!$A$7:$I$306,COLUMN('Round 1'!$H$7),FALSE()))+IF(ISERROR(VLOOKUP($A252,'Round 2'!$A$7:$I$306,COLUMN('Round 2'!$H$7),FALSE())),0,VLOOKUP($A252,'Round 2'!$A$7:$I$306,COLUMN('Round 2'!$H$7),FALSE()))+IF(ISERROR(VLOOKUP($A252,'Round 3'!$A$7:$I$306,COLUMN('Round 3'!$H$7),FALSE())),0,VLOOKUP($A252,'Round 3'!$A$7:$I$306,COLUMN('Round 3'!$H$7),FALSE())))</f>
        <v/>
      </c>
      <c r="K252" s="124" t="str">
        <f aca="false">IF(ISBLANK(A252),"",RANK(P252,$P$7:$P$306))</f>
        <v/>
      </c>
      <c r="L252" s="126" t="str">
        <f aca="false">IF(ISBLANK($G252),IF($K252&gt;5,"",IF(AND(ISNA(MATCH(K252+1,$K$7:$K$306,0)),$K252&lt;$A$4),"TIE","")),"DQ")</f>
        <v/>
      </c>
      <c r="M252" s="127"/>
      <c r="N252" s="128" t="str">
        <f aca="false">IF(ISBLANK($G252),$R252,"DQ")</f>
        <v/>
      </c>
      <c r="O252" s="40" t="str">
        <f aca="false">IF(ISBLANK(A252),"",$H252*$O$6+$I252)</f>
        <v/>
      </c>
      <c r="P252" s="40" t="str">
        <f aca="false">IF(ISBLANK(A252),"",$O252*10*$P$6+$J252)</f>
        <v/>
      </c>
      <c r="Q252" s="40" t="n">
        <f aca="false">IF(ISBLANK($G252),IF(ISBLANK($A252),-10,$P252*$Q$6+IF($M252&gt;0,$Q$6-1-$M252,0)),-1)</f>
        <v>-10</v>
      </c>
      <c r="R252" s="40" t="str">
        <f aca="false">IF(ISBLANK($A252),"",RANK($Q252,$Q$7:$Q$306))</f>
        <v/>
      </c>
      <c r="S252" s="40" t="str">
        <f aca="false">IF(ISNA(MATCH($R252+1,$R$7:$R$306,0)),IF($R252=MAX($A$7:$A$306),$R252,-1),$R252)</f>
        <v/>
      </c>
      <c r="T252" s="40" t="n">
        <f aca="false">$A252</f>
        <v>0</v>
      </c>
      <c r="U252" s="128" t="str">
        <f aca="false">IF(N('Final Round'!$J$14)&gt;0,IF(ISBLANK($A252),"",IF($N252&gt;5,$N252,VLOOKUP($A252,'Final Round'!$A$14:$K$18,COLUMN('Final Round'!$J$1),FALSE()))),"")</f>
        <v/>
      </c>
      <c r="V252" s="40" t="str">
        <f aca="false">IF(ISNUMBER($U252),$U252,$R252)</f>
        <v/>
      </c>
      <c r="W252" s="40" t="str">
        <f aca="false">IF(ISBLANK($A252),"",($V$6-$V252)*$W$6+$W$6-$A252)</f>
        <v/>
      </c>
      <c r="X252" s="40" t="str">
        <f aca="false">IF(ISBLANK($A252),"",RANK($W252,$W$7:$W$306))</f>
        <v/>
      </c>
      <c r="Y252" s="40" t="n">
        <f aca="false">$A252</f>
        <v>0</v>
      </c>
      <c r="Z252" s="40" t="str">
        <f aca="false">IF($U252="",$N252,$U252)</f>
        <v/>
      </c>
      <c r="AA252" s="40" t="n">
        <f aca="false">IF($U252&lt;6,INDEX($AA$1:$AA$5,$Z252)*$Z$2,0)</f>
        <v>0</v>
      </c>
      <c r="AB252" s="129" t="str">
        <f aca="false">IF(ISBLANK($A252),"",5+4*(I252+IF(AA252=0,0,VLOOKUP($A252,'Final Round'!$A$14:$K$18,COLUMN('Final Round'!$G$1),FALSE())))+8*(H252+IF(AA252=0,0,IF(VLOOKUP($A252,'Final Round'!$A$14:$K$18,COLUMN('Final Round'!$J$1),FALSE())=1,1,0)))+$AA252)</f>
        <v/>
      </c>
    </row>
    <row r="253" customFormat="false" ht="12.75" hidden="false" customHeight="false" outlineLevel="0" collapsed="false">
      <c r="A253" s="144"/>
      <c r="B253" s="130"/>
      <c r="C253" s="130"/>
      <c r="D253" s="130"/>
      <c r="E253" s="131"/>
      <c r="F253" s="132" t="str">
        <f aca="false">IF(ISBLANK($A253),"",SUM(IF(ISNA(IF(VLOOKUP($A253,'Round 1'!$A$7:$J$306,COLUMN('Round 1'!$H$7),FALSE()),1,NA())),0,1),IF(ISNA(IF(VLOOKUP($A253,'Round 2'!$A$7:$J$306,COLUMN('Round 1'!$H$7),FALSE()),1,NA())),0,1),IF(ISNA(IF(VLOOKUP($A253,'Round 3'!$A$7:$J$306,COLUMN('Round 1'!$H$7),FALSE()),1,NA())),0,1),IF(ISNA(IF(VLOOKUP($A253,'Final Round'!$A$14:$K$18,1,FALSE()),1,NA())),0,1)))</f>
        <v/>
      </c>
      <c r="G253" s="133"/>
      <c r="H253" s="134" t="str">
        <f aca="false">IF(ISBLANK($A253),"",IF(ISERROR(VLOOKUP($A253,'Round 1'!$A$7:$I$306,COLUMN('Round 1'!$G$7),FALSE())),0,VLOOKUP($A253,'Round 1'!$A$7:$I$306,COLUMN('Round 1'!$G$7),FALSE()))+IF(ISERROR(VLOOKUP($A253,'Round 2'!$A$7:$I$306,COLUMN('Round 2'!$G$7),FALSE())),0,VLOOKUP($A253,'Round 2'!$A$7:$I$306,COLUMN('Round 2'!$G$7),FALSE()))+IF(ISERROR(VLOOKUP($A253,'Round 3'!$A$7:$I$306,COLUMN('Round 3'!$G$7),FALSE())),0,VLOOKUP($A253,'Round 3'!$A$7:$I$306,COLUMN('Round 3'!$G$7),FALSE())))</f>
        <v/>
      </c>
      <c r="I253" s="134" t="str">
        <f aca="false">IF(ISBLANK($A253),"",IF(ISERROR(VLOOKUP($A253,'Round 1'!$A$7:$I$306,COLUMN('Round 1'!$F$7),FALSE())),0,VLOOKUP($A253,'Round 1'!$A$7:$I$306,COLUMN('Round 1'!$F$7),FALSE()))+IF(ISERROR(VLOOKUP($A253,'Round 2'!$A$7:$I$306,COLUMN('Round 2'!$F$7),FALSE())),0,VLOOKUP($A253,'Round 2'!$A$7:$I$306,COLUMN('Round 2'!$F$7),FALSE()))+IF(ISERROR(VLOOKUP($A253,'Round 3'!$A$7:$I$306,COLUMN('Round 3'!$F$7),FALSE())),0,VLOOKUP($A253,'Round 3'!$A$7:$I$306,COLUMN('Round 3'!$F$7),FALSE())))</f>
        <v/>
      </c>
      <c r="J253" s="135" t="str">
        <f aca="false">IF(ISBLANK($A253),"",IF(ISERROR(VLOOKUP($A253,'Round 1'!$A$7:$I$306,COLUMN('Round 1'!$H$7),FALSE())),0,VLOOKUP($A253,'Round 1'!$A$7:$I$306,COLUMN('Round 1'!$H$7),FALSE()))+IF(ISERROR(VLOOKUP($A253,'Round 2'!$A$7:$I$306,COLUMN('Round 2'!$H$7),FALSE())),0,VLOOKUP($A253,'Round 2'!$A$7:$I$306,COLUMN('Round 2'!$H$7),FALSE()))+IF(ISERROR(VLOOKUP($A253,'Round 3'!$A$7:$I$306,COLUMN('Round 3'!$H$7),FALSE())),0,VLOOKUP($A253,'Round 3'!$A$7:$I$306,COLUMN('Round 3'!$H$7),FALSE())))</f>
        <v/>
      </c>
      <c r="K253" s="134" t="str">
        <f aca="false">IF(ISBLANK(A253),"",RANK(P253,$P$7:$P$306))</f>
        <v/>
      </c>
      <c r="L253" s="136" t="str">
        <f aca="false">IF(ISBLANK($G253),IF($K253&gt;5,"",IF(AND(ISNA(MATCH(K253+1,$K$7:$K$306,0)),$K253&lt;$A$4),"TIE","")),"DQ")</f>
        <v/>
      </c>
      <c r="M253" s="137"/>
      <c r="N253" s="138" t="str">
        <f aca="false">IF(ISBLANK($G253),$R253,"DQ")</f>
        <v/>
      </c>
      <c r="O253" s="40" t="str">
        <f aca="false">IF(ISBLANK(A253),"",$H253*$O$6+$I253)</f>
        <v/>
      </c>
      <c r="P253" s="40" t="str">
        <f aca="false">IF(ISBLANK(A253),"",$O253*10*$P$6+$J253)</f>
        <v/>
      </c>
      <c r="Q253" s="40" t="n">
        <f aca="false">IF(ISBLANK($G253),IF(ISBLANK($A253),-10,$P253*$Q$6+IF($M253&gt;0,$Q$6-1-$M253,0)),-1)</f>
        <v>-10</v>
      </c>
      <c r="R253" s="40" t="str">
        <f aca="false">IF(ISBLANK($A253),"",RANK($Q253,$Q$7:$Q$306))</f>
        <v/>
      </c>
      <c r="S253" s="40" t="str">
        <f aca="false">IF(ISNA(MATCH($R253+1,$R$7:$R$306,0)),IF($R253=MAX($A$7:$A$306),$R253,-1),$R253)</f>
        <v/>
      </c>
      <c r="T253" s="40" t="n">
        <f aca="false">$A253</f>
        <v>0</v>
      </c>
      <c r="U253" s="138" t="str">
        <f aca="false">IF(N('Final Round'!$J$14)&gt;0,IF(ISBLANK($A253),"",IF($N253&gt;5,$N253,VLOOKUP($A253,'Final Round'!$A$14:$K$18,COLUMN('Final Round'!$J$1),FALSE()))),"")</f>
        <v/>
      </c>
      <c r="V253" s="40" t="str">
        <f aca="false">IF(ISNUMBER($U253),$U253,$R253)</f>
        <v/>
      </c>
      <c r="W253" s="40" t="str">
        <f aca="false">IF(ISBLANK($A253),"",($V$6-$V253)*$W$6+$W$6-$A253)</f>
        <v/>
      </c>
      <c r="X253" s="40" t="str">
        <f aca="false">IF(ISBLANK($A253),"",RANK($W253,$W$7:$W$306))</f>
        <v/>
      </c>
      <c r="Y253" s="40" t="n">
        <f aca="false">$A253</f>
        <v>0</v>
      </c>
      <c r="Z253" s="40" t="str">
        <f aca="false">IF($U253="",$N253,$U253)</f>
        <v/>
      </c>
      <c r="AA253" s="40" t="n">
        <f aca="false">IF($U253&lt;6,INDEX($AA$1:$AA$5,$Z253)*$Z$2,0)</f>
        <v>0</v>
      </c>
      <c r="AB253" s="139" t="str">
        <f aca="false">IF(ISBLANK($A253),"",5+4*(I253+IF(AA253=0,0,VLOOKUP($A253,'Final Round'!$A$14:$K$18,COLUMN('Final Round'!$G$1),FALSE())))+8*(H253+IF(AA253=0,0,IF(VLOOKUP($A253,'Final Round'!$A$14:$K$18,COLUMN('Final Round'!$J$1),FALSE())=1,1,0)))+$AA253)</f>
        <v/>
      </c>
    </row>
    <row r="254" customFormat="false" ht="12.75" hidden="false" customHeight="false" outlineLevel="0" collapsed="false">
      <c r="A254" s="140"/>
      <c r="B254" s="120"/>
      <c r="C254" s="120"/>
      <c r="D254" s="120"/>
      <c r="E254" s="121"/>
      <c r="F254" s="122" t="str">
        <f aca="false">IF(ISBLANK($A254),"",SUM(IF(ISNA(IF(VLOOKUP($A254,'Round 1'!$A$7:$J$306,COLUMN('Round 1'!$H$7),FALSE()),1,NA())),0,1),IF(ISNA(IF(VLOOKUP($A254,'Round 2'!$A$7:$J$306,COLUMN('Round 1'!$H$7),FALSE()),1,NA())),0,1),IF(ISNA(IF(VLOOKUP($A254,'Round 3'!$A$7:$J$306,COLUMN('Round 1'!$H$7),FALSE()),1,NA())),0,1),IF(ISNA(IF(VLOOKUP($A254,'Final Round'!$A$14:$K$18,1,FALSE()),1,NA())),0,1)))</f>
        <v/>
      </c>
      <c r="G254" s="123"/>
      <c r="H254" s="124" t="str">
        <f aca="false">IF(ISBLANK($A254),"",IF(ISERROR(VLOOKUP($A254,'Round 1'!$A$7:$I$306,COLUMN('Round 1'!$G$7),FALSE())),0,VLOOKUP($A254,'Round 1'!$A$7:$I$306,COLUMN('Round 1'!$G$7),FALSE()))+IF(ISERROR(VLOOKUP($A254,'Round 2'!$A$7:$I$306,COLUMN('Round 2'!$G$7),FALSE())),0,VLOOKUP($A254,'Round 2'!$A$7:$I$306,COLUMN('Round 2'!$G$7),FALSE()))+IF(ISERROR(VLOOKUP($A254,'Round 3'!$A$7:$I$306,COLUMN('Round 3'!$G$7),FALSE())),0,VLOOKUP($A254,'Round 3'!$A$7:$I$306,COLUMN('Round 3'!$G$7),FALSE())))</f>
        <v/>
      </c>
      <c r="I254" s="124" t="str">
        <f aca="false">IF(ISBLANK($A254),"",IF(ISERROR(VLOOKUP($A254,'Round 1'!$A$7:$I$306,COLUMN('Round 1'!$F$7),FALSE())),0,VLOOKUP($A254,'Round 1'!$A$7:$I$306,COLUMN('Round 1'!$F$7),FALSE()))+IF(ISERROR(VLOOKUP($A254,'Round 2'!$A$7:$I$306,COLUMN('Round 2'!$F$7),FALSE())),0,VLOOKUP($A254,'Round 2'!$A$7:$I$306,COLUMN('Round 2'!$F$7),FALSE()))+IF(ISERROR(VLOOKUP($A254,'Round 3'!$A$7:$I$306,COLUMN('Round 3'!$F$7),FALSE())),0,VLOOKUP($A254,'Round 3'!$A$7:$I$306,COLUMN('Round 3'!$F$7),FALSE())))</f>
        <v/>
      </c>
      <c r="J254" s="125" t="str">
        <f aca="false">IF(ISBLANK($A254),"",IF(ISERROR(VLOOKUP($A254,'Round 1'!$A$7:$I$306,COLUMN('Round 1'!$H$7),FALSE())),0,VLOOKUP($A254,'Round 1'!$A$7:$I$306,COLUMN('Round 1'!$H$7),FALSE()))+IF(ISERROR(VLOOKUP($A254,'Round 2'!$A$7:$I$306,COLUMN('Round 2'!$H$7),FALSE())),0,VLOOKUP($A254,'Round 2'!$A$7:$I$306,COLUMN('Round 2'!$H$7),FALSE()))+IF(ISERROR(VLOOKUP($A254,'Round 3'!$A$7:$I$306,COLUMN('Round 3'!$H$7),FALSE())),0,VLOOKUP($A254,'Round 3'!$A$7:$I$306,COLUMN('Round 3'!$H$7),FALSE())))</f>
        <v/>
      </c>
      <c r="K254" s="124" t="str">
        <f aca="false">IF(ISBLANK(A254),"",RANK(P254,$P$7:$P$306))</f>
        <v/>
      </c>
      <c r="L254" s="126" t="str">
        <f aca="false">IF(ISBLANK($G254),IF($K254&gt;5,"",IF(AND(ISNA(MATCH(K254+1,$K$7:$K$306,0)),$K254&lt;$A$4),"TIE","")),"DQ")</f>
        <v/>
      </c>
      <c r="M254" s="127"/>
      <c r="N254" s="128" t="str">
        <f aca="false">IF(ISBLANK($G254),$R254,"DQ")</f>
        <v/>
      </c>
      <c r="O254" s="40" t="str">
        <f aca="false">IF(ISBLANK(A254),"",$H254*$O$6+$I254)</f>
        <v/>
      </c>
      <c r="P254" s="40" t="str">
        <f aca="false">IF(ISBLANK(A254),"",$O254*10*$P$6+$J254)</f>
        <v/>
      </c>
      <c r="Q254" s="40" t="n">
        <f aca="false">IF(ISBLANK($G254),IF(ISBLANK($A254),-10,$P254*$Q$6+IF($M254&gt;0,$Q$6-1-$M254,0)),-1)</f>
        <v>-10</v>
      </c>
      <c r="R254" s="40" t="str">
        <f aca="false">IF(ISBLANK($A254),"",RANK($Q254,$Q$7:$Q$306))</f>
        <v/>
      </c>
      <c r="S254" s="40" t="str">
        <f aca="false">IF(ISNA(MATCH($R254+1,$R$7:$R$306,0)),IF($R254=MAX($A$7:$A$306),$R254,-1),$R254)</f>
        <v/>
      </c>
      <c r="T254" s="40" t="n">
        <f aca="false">$A254</f>
        <v>0</v>
      </c>
      <c r="U254" s="128" t="str">
        <f aca="false">IF(N('Final Round'!$J$14)&gt;0,IF(ISBLANK($A254),"",IF($N254&gt;5,$N254,VLOOKUP($A254,'Final Round'!$A$14:$K$18,COLUMN('Final Round'!$J$1),FALSE()))),"")</f>
        <v/>
      </c>
      <c r="V254" s="40" t="str">
        <f aca="false">IF(ISNUMBER($U254),$U254,$R254)</f>
        <v/>
      </c>
      <c r="W254" s="40" t="str">
        <f aca="false">IF(ISBLANK($A254),"",($V$6-$V254)*$W$6+$W$6-$A254)</f>
        <v/>
      </c>
      <c r="X254" s="40" t="str">
        <f aca="false">IF(ISBLANK($A254),"",RANK($W254,$W$7:$W$306))</f>
        <v/>
      </c>
      <c r="Y254" s="40" t="n">
        <f aca="false">$A254</f>
        <v>0</v>
      </c>
      <c r="Z254" s="40" t="str">
        <f aca="false">IF($U254="",$N254,$U254)</f>
        <v/>
      </c>
      <c r="AA254" s="40" t="n">
        <f aca="false">IF($U254&lt;6,INDEX($AA$1:$AA$5,$Z254)*$Z$2,0)</f>
        <v>0</v>
      </c>
      <c r="AB254" s="129" t="str">
        <f aca="false">IF(ISBLANK($A254),"",5+4*(I254+IF(AA254=0,0,VLOOKUP($A254,'Final Round'!$A$14:$K$18,COLUMN('Final Round'!$G$1),FALSE())))+8*(H254+IF(AA254=0,0,IF(VLOOKUP($A254,'Final Round'!$A$14:$K$18,COLUMN('Final Round'!$J$1),FALSE())=1,1,0)))+$AA254)</f>
        <v/>
      </c>
    </row>
    <row r="255" customFormat="false" ht="12.75" hidden="false" customHeight="false" outlineLevel="0" collapsed="false">
      <c r="A255" s="144"/>
      <c r="B255" s="130"/>
      <c r="C255" s="130"/>
      <c r="D255" s="130"/>
      <c r="E255" s="131"/>
      <c r="F255" s="132" t="str">
        <f aca="false">IF(ISBLANK($A255),"",SUM(IF(ISNA(IF(VLOOKUP($A255,'Round 1'!$A$7:$J$306,COLUMN('Round 1'!$H$7),FALSE()),1,NA())),0,1),IF(ISNA(IF(VLOOKUP($A255,'Round 2'!$A$7:$J$306,COLUMN('Round 1'!$H$7),FALSE()),1,NA())),0,1),IF(ISNA(IF(VLOOKUP($A255,'Round 3'!$A$7:$J$306,COLUMN('Round 1'!$H$7),FALSE()),1,NA())),0,1),IF(ISNA(IF(VLOOKUP($A255,'Final Round'!$A$14:$K$18,1,FALSE()),1,NA())),0,1)))</f>
        <v/>
      </c>
      <c r="G255" s="133"/>
      <c r="H255" s="134" t="str">
        <f aca="false">IF(ISBLANK($A255),"",IF(ISERROR(VLOOKUP($A255,'Round 1'!$A$7:$I$306,COLUMN('Round 1'!$G$7),FALSE())),0,VLOOKUP($A255,'Round 1'!$A$7:$I$306,COLUMN('Round 1'!$G$7),FALSE()))+IF(ISERROR(VLOOKUP($A255,'Round 2'!$A$7:$I$306,COLUMN('Round 2'!$G$7),FALSE())),0,VLOOKUP($A255,'Round 2'!$A$7:$I$306,COLUMN('Round 2'!$G$7),FALSE()))+IF(ISERROR(VLOOKUP($A255,'Round 3'!$A$7:$I$306,COLUMN('Round 3'!$G$7),FALSE())),0,VLOOKUP($A255,'Round 3'!$A$7:$I$306,COLUMN('Round 3'!$G$7),FALSE())))</f>
        <v/>
      </c>
      <c r="I255" s="134" t="str">
        <f aca="false">IF(ISBLANK($A255),"",IF(ISERROR(VLOOKUP($A255,'Round 1'!$A$7:$I$306,COLUMN('Round 1'!$F$7),FALSE())),0,VLOOKUP($A255,'Round 1'!$A$7:$I$306,COLUMN('Round 1'!$F$7),FALSE()))+IF(ISERROR(VLOOKUP($A255,'Round 2'!$A$7:$I$306,COLUMN('Round 2'!$F$7),FALSE())),0,VLOOKUP($A255,'Round 2'!$A$7:$I$306,COLUMN('Round 2'!$F$7),FALSE()))+IF(ISERROR(VLOOKUP($A255,'Round 3'!$A$7:$I$306,COLUMN('Round 3'!$F$7),FALSE())),0,VLOOKUP($A255,'Round 3'!$A$7:$I$306,COLUMN('Round 3'!$F$7),FALSE())))</f>
        <v/>
      </c>
      <c r="J255" s="135" t="str">
        <f aca="false">IF(ISBLANK($A255),"",IF(ISERROR(VLOOKUP($A255,'Round 1'!$A$7:$I$306,COLUMN('Round 1'!$H$7),FALSE())),0,VLOOKUP($A255,'Round 1'!$A$7:$I$306,COLUMN('Round 1'!$H$7),FALSE()))+IF(ISERROR(VLOOKUP($A255,'Round 2'!$A$7:$I$306,COLUMN('Round 2'!$H$7),FALSE())),0,VLOOKUP($A255,'Round 2'!$A$7:$I$306,COLUMN('Round 2'!$H$7),FALSE()))+IF(ISERROR(VLOOKUP($A255,'Round 3'!$A$7:$I$306,COLUMN('Round 3'!$H$7),FALSE())),0,VLOOKUP($A255,'Round 3'!$A$7:$I$306,COLUMN('Round 3'!$H$7),FALSE())))</f>
        <v/>
      </c>
      <c r="K255" s="134" t="str">
        <f aca="false">IF(ISBLANK(A255),"",RANK(P255,$P$7:$P$306))</f>
        <v/>
      </c>
      <c r="L255" s="136" t="str">
        <f aca="false">IF(ISBLANK($G255),IF($K255&gt;5,"",IF(AND(ISNA(MATCH(K255+1,$K$7:$K$306,0)),$K255&lt;$A$4),"TIE","")),"DQ")</f>
        <v/>
      </c>
      <c r="M255" s="137"/>
      <c r="N255" s="138" t="str">
        <f aca="false">IF(ISBLANK($G255),$R255,"DQ")</f>
        <v/>
      </c>
      <c r="O255" s="40" t="str">
        <f aca="false">IF(ISBLANK(A255),"",$H255*$O$6+$I255)</f>
        <v/>
      </c>
      <c r="P255" s="40" t="str">
        <f aca="false">IF(ISBLANK(A255),"",$O255*10*$P$6+$J255)</f>
        <v/>
      </c>
      <c r="Q255" s="40" t="n">
        <f aca="false">IF(ISBLANK($G255),IF(ISBLANK($A255),-10,$P255*$Q$6+IF($M255&gt;0,$Q$6-1-$M255,0)),-1)</f>
        <v>-10</v>
      </c>
      <c r="R255" s="40" t="str">
        <f aca="false">IF(ISBLANK($A255),"",RANK($Q255,$Q$7:$Q$306))</f>
        <v/>
      </c>
      <c r="S255" s="40" t="str">
        <f aca="false">IF(ISNA(MATCH($R255+1,$R$7:$R$306,0)),IF($R255=MAX($A$7:$A$306),$R255,-1),$R255)</f>
        <v/>
      </c>
      <c r="T255" s="40" t="n">
        <f aca="false">$A255</f>
        <v>0</v>
      </c>
      <c r="U255" s="138" t="str">
        <f aca="false">IF(N('Final Round'!$J$14)&gt;0,IF(ISBLANK($A255),"",IF($N255&gt;5,$N255,VLOOKUP($A255,'Final Round'!$A$14:$K$18,COLUMN('Final Round'!$J$1),FALSE()))),"")</f>
        <v/>
      </c>
      <c r="V255" s="40" t="str">
        <f aca="false">IF(ISNUMBER($U255),$U255,$R255)</f>
        <v/>
      </c>
      <c r="W255" s="40" t="str">
        <f aca="false">IF(ISBLANK($A255),"",($V$6-$V255)*$W$6+$W$6-$A255)</f>
        <v/>
      </c>
      <c r="X255" s="40" t="str">
        <f aca="false">IF(ISBLANK($A255),"",RANK($W255,$W$7:$W$306))</f>
        <v/>
      </c>
      <c r="Y255" s="40" t="n">
        <f aca="false">$A255</f>
        <v>0</v>
      </c>
      <c r="Z255" s="40" t="str">
        <f aca="false">IF($U255="",$N255,$U255)</f>
        <v/>
      </c>
      <c r="AA255" s="40" t="n">
        <f aca="false">IF($U255&lt;6,INDEX($AA$1:$AA$5,$Z255)*$Z$2,0)</f>
        <v>0</v>
      </c>
      <c r="AB255" s="139" t="str">
        <f aca="false">IF(ISBLANK($A255),"",5+4*(I255+IF(AA255=0,0,VLOOKUP($A255,'Final Round'!$A$14:$K$18,COLUMN('Final Round'!$G$1),FALSE())))+8*(H255+IF(AA255=0,0,IF(VLOOKUP($A255,'Final Round'!$A$14:$K$18,COLUMN('Final Round'!$J$1),FALSE())=1,1,0)))+$AA255)</f>
        <v/>
      </c>
    </row>
    <row r="256" customFormat="false" ht="12.75" hidden="false" customHeight="false" outlineLevel="0" collapsed="false">
      <c r="A256" s="140"/>
      <c r="B256" s="120"/>
      <c r="C256" s="120"/>
      <c r="D256" s="120"/>
      <c r="E256" s="121"/>
      <c r="F256" s="122" t="str">
        <f aca="false">IF(ISBLANK($A256),"",SUM(IF(ISNA(IF(VLOOKUP($A256,'Round 1'!$A$7:$J$306,COLUMN('Round 1'!$H$7),FALSE()),1,NA())),0,1),IF(ISNA(IF(VLOOKUP($A256,'Round 2'!$A$7:$J$306,COLUMN('Round 1'!$H$7),FALSE()),1,NA())),0,1),IF(ISNA(IF(VLOOKUP($A256,'Round 3'!$A$7:$J$306,COLUMN('Round 1'!$H$7),FALSE()),1,NA())),0,1),IF(ISNA(IF(VLOOKUP($A256,'Final Round'!$A$14:$K$18,1,FALSE()),1,NA())),0,1)))</f>
        <v/>
      </c>
      <c r="G256" s="123"/>
      <c r="H256" s="124" t="str">
        <f aca="false">IF(ISBLANK($A256),"",IF(ISERROR(VLOOKUP($A256,'Round 1'!$A$7:$I$306,COLUMN('Round 1'!$G$7),FALSE())),0,VLOOKUP($A256,'Round 1'!$A$7:$I$306,COLUMN('Round 1'!$G$7),FALSE()))+IF(ISERROR(VLOOKUP($A256,'Round 2'!$A$7:$I$306,COLUMN('Round 2'!$G$7),FALSE())),0,VLOOKUP($A256,'Round 2'!$A$7:$I$306,COLUMN('Round 2'!$G$7),FALSE()))+IF(ISERROR(VLOOKUP($A256,'Round 3'!$A$7:$I$306,COLUMN('Round 3'!$G$7),FALSE())),0,VLOOKUP($A256,'Round 3'!$A$7:$I$306,COLUMN('Round 3'!$G$7),FALSE())))</f>
        <v/>
      </c>
      <c r="I256" s="124" t="str">
        <f aca="false">IF(ISBLANK($A256),"",IF(ISERROR(VLOOKUP($A256,'Round 1'!$A$7:$I$306,COLUMN('Round 1'!$F$7),FALSE())),0,VLOOKUP($A256,'Round 1'!$A$7:$I$306,COLUMN('Round 1'!$F$7),FALSE()))+IF(ISERROR(VLOOKUP($A256,'Round 2'!$A$7:$I$306,COLUMN('Round 2'!$F$7),FALSE())),0,VLOOKUP($A256,'Round 2'!$A$7:$I$306,COLUMN('Round 2'!$F$7),FALSE()))+IF(ISERROR(VLOOKUP($A256,'Round 3'!$A$7:$I$306,COLUMN('Round 3'!$F$7),FALSE())),0,VLOOKUP($A256,'Round 3'!$A$7:$I$306,COLUMN('Round 3'!$F$7),FALSE())))</f>
        <v/>
      </c>
      <c r="J256" s="125" t="str">
        <f aca="false">IF(ISBLANK($A256),"",IF(ISERROR(VLOOKUP($A256,'Round 1'!$A$7:$I$306,COLUMN('Round 1'!$H$7),FALSE())),0,VLOOKUP($A256,'Round 1'!$A$7:$I$306,COLUMN('Round 1'!$H$7),FALSE()))+IF(ISERROR(VLOOKUP($A256,'Round 2'!$A$7:$I$306,COLUMN('Round 2'!$H$7),FALSE())),0,VLOOKUP($A256,'Round 2'!$A$7:$I$306,COLUMN('Round 2'!$H$7),FALSE()))+IF(ISERROR(VLOOKUP($A256,'Round 3'!$A$7:$I$306,COLUMN('Round 3'!$H$7),FALSE())),0,VLOOKUP($A256,'Round 3'!$A$7:$I$306,COLUMN('Round 3'!$H$7),FALSE())))</f>
        <v/>
      </c>
      <c r="K256" s="124" t="str">
        <f aca="false">IF(ISBLANK(A256),"",RANK(P256,$P$7:$P$306))</f>
        <v/>
      </c>
      <c r="L256" s="126" t="str">
        <f aca="false">IF(ISBLANK($G256),IF($K256&gt;5,"",IF(AND(ISNA(MATCH(K256+1,$K$7:$K$306,0)),$K256&lt;$A$4),"TIE","")),"DQ")</f>
        <v/>
      </c>
      <c r="M256" s="127"/>
      <c r="N256" s="128" t="str">
        <f aca="false">IF(ISBLANK($G256),$R256,"DQ")</f>
        <v/>
      </c>
      <c r="O256" s="40" t="str">
        <f aca="false">IF(ISBLANK(A256),"",$H256*$O$6+$I256)</f>
        <v/>
      </c>
      <c r="P256" s="40" t="str">
        <f aca="false">IF(ISBLANK(A256),"",$O256*10*$P$6+$J256)</f>
        <v/>
      </c>
      <c r="Q256" s="40" t="n">
        <f aca="false">IF(ISBLANK($G256),IF(ISBLANK($A256),-10,$P256*$Q$6+IF($M256&gt;0,$Q$6-1-$M256,0)),-1)</f>
        <v>-10</v>
      </c>
      <c r="R256" s="40" t="str">
        <f aca="false">IF(ISBLANK($A256),"",RANK($Q256,$Q$7:$Q$306))</f>
        <v/>
      </c>
      <c r="S256" s="40" t="str">
        <f aca="false">IF(ISNA(MATCH($R256+1,$R$7:$R$306,0)),IF($R256=MAX($A$7:$A$306),$R256,-1),$R256)</f>
        <v/>
      </c>
      <c r="T256" s="40" t="n">
        <f aca="false">$A256</f>
        <v>0</v>
      </c>
      <c r="U256" s="128" t="str">
        <f aca="false">IF(N('Final Round'!$J$14)&gt;0,IF(ISBLANK($A256),"",IF($N256&gt;5,$N256,VLOOKUP($A256,'Final Round'!$A$14:$K$18,COLUMN('Final Round'!$J$1),FALSE()))),"")</f>
        <v/>
      </c>
      <c r="V256" s="40" t="str">
        <f aca="false">IF(ISNUMBER($U256),$U256,$R256)</f>
        <v/>
      </c>
      <c r="W256" s="40" t="str">
        <f aca="false">IF(ISBLANK($A256),"",($V$6-$V256)*$W$6+$W$6-$A256)</f>
        <v/>
      </c>
      <c r="X256" s="40" t="str">
        <f aca="false">IF(ISBLANK($A256),"",RANK($W256,$W$7:$W$306))</f>
        <v/>
      </c>
      <c r="Y256" s="40" t="n">
        <f aca="false">$A256</f>
        <v>0</v>
      </c>
      <c r="Z256" s="40" t="str">
        <f aca="false">IF($U256="",$N256,$U256)</f>
        <v/>
      </c>
      <c r="AA256" s="40" t="n">
        <f aca="false">IF($U256&lt;6,INDEX($AA$1:$AA$5,$Z256)*$Z$2,0)</f>
        <v>0</v>
      </c>
      <c r="AB256" s="129" t="str">
        <f aca="false">IF(ISBLANK($A256),"",5+4*(I256+IF(AA256=0,0,VLOOKUP($A256,'Final Round'!$A$14:$K$18,COLUMN('Final Round'!$G$1),FALSE())))+8*(H256+IF(AA256=0,0,IF(VLOOKUP($A256,'Final Round'!$A$14:$K$18,COLUMN('Final Round'!$J$1),FALSE())=1,1,0)))+$AA256)</f>
        <v/>
      </c>
    </row>
    <row r="257" customFormat="false" ht="12.75" hidden="false" customHeight="false" outlineLevel="0" collapsed="false">
      <c r="A257" s="144"/>
      <c r="B257" s="130"/>
      <c r="C257" s="130"/>
      <c r="D257" s="130"/>
      <c r="E257" s="131"/>
      <c r="F257" s="132" t="str">
        <f aca="false">IF(ISBLANK($A257),"",SUM(IF(ISNA(IF(VLOOKUP($A257,'Round 1'!$A$7:$J$306,COLUMN('Round 1'!$H$7),FALSE()),1,NA())),0,1),IF(ISNA(IF(VLOOKUP($A257,'Round 2'!$A$7:$J$306,COLUMN('Round 1'!$H$7),FALSE()),1,NA())),0,1),IF(ISNA(IF(VLOOKUP($A257,'Round 3'!$A$7:$J$306,COLUMN('Round 1'!$H$7),FALSE()),1,NA())),0,1),IF(ISNA(IF(VLOOKUP($A257,'Final Round'!$A$14:$K$18,1,FALSE()),1,NA())),0,1)))</f>
        <v/>
      </c>
      <c r="G257" s="133"/>
      <c r="H257" s="134" t="str">
        <f aca="false">IF(ISBLANK($A257),"",IF(ISERROR(VLOOKUP($A257,'Round 1'!$A$7:$I$306,COLUMN('Round 1'!$G$7),FALSE())),0,VLOOKUP($A257,'Round 1'!$A$7:$I$306,COLUMN('Round 1'!$G$7),FALSE()))+IF(ISERROR(VLOOKUP($A257,'Round 2'!$A$7:$I$306,COLUMN('Round 2'!$G$7),FALSE())),0,VLOOKUP($A257,'Round 2'!$A$7:$I$306,COLUMN('Round 2'!$G$7),FALSE()))+IF(ISERROR(VLOOKUP($A257,'Round 3'!$A$7:$I$306,COLUMN('Round 3'!$G$7),FALSE())),0,VLOOKUP($A257,'Round 3'!$A$7:$I$306,COLUMN('Round 3'!$G$7),FALSE())))</f>
        <v/>
      </c>
      <c r="I257" s="134" t="str">
        <f aca="false">IF(ISBLANK($A257),"",IF(ISERROR(VLOOKUP($A257,'Round 1'!$A$7:$I$306,COLUMN('Round 1'!$F$7),FALSE())),0,VLOOKUP($A257,'Round 1'!$A$7:$I$306,COLUMN('Round 1'!$F$7),FALSE()))+IF(ISERROR(VLOOKUP($A257,'Round 2'!$A$7:$I$306,COLUMN('Round 2'!$F$7),FALSE())),0,VLOOKUP($A257,'Round 2'!$A$7:$I$306,COLUMN('Round 2'!$F$7),FALSE()))+IF(ISERROR(VLOOKUP($A257,'Round 3'!$A$7:$I$306,COLUMN('Round 3'!$F$7),FALSE())),0,VLOOKUP($A257,'Round 3'!$A$7:$I$306,COLUMN('Round 3'!$F$7),FALSE())))</f>
        <v/>
      </c>
      <c r="J257" s="135" t="str">
        <f aca="false">IF(ISBLANK($A257),"",IF(ISERROR(VLOOKUP($A257,'Round 1'!$A$7:$I$306,COLUMN('Round 1'!$H$7),FALSE())),0,VLOOKUP($A257,'Round 1'!$A$7:$I$306,COLUMN('Round 1'!$H$7),FALSE()))+IF(ISERROR(VLOOKUP($A257,'Round 2'!$A$7:$I$306,COLUMN('Round 2'!$H$7),FALSE())),0,VLOOKUP($A257,'Round 2'!$A$7:$I$306,COLUMN('Round 2'!$H$7),FALSE()))+IF(ISERROR(VLOOKUP($A257,'Round 3'!$A$7:$I$306,COLUMN('Round 3'!$H$7),FALSE())),0,VLOOKUP($A257,'Round 3'!$A$7:$I$306,COLUMN('Round 3'!$H$7),FALSE())))</f>
        <v/>
      </c>
      <c r="K257" s="134" t="str">
        <f aca="false">IF(ISBLANK(A257),"",RANK(P257,$P$7:$P$306))</f>
        <v/>
      </c>
      <c r="L257" s="136" t="str">
        <f aca="false">IF(ISBLANK($G257),IF($K257&gt;5,"",IF(AND(ISNA(MATCH(K257+1,$K$7:$K$306,0)),$K257&lt;$A$4),"TIE","")),"DQ")</f>
        <v/>
      </c>
      <c r="M257" s="137"/>
      <c r="N257" s="138" t="str">
        <f aca="false">IF(ISBLANK($G257),$R257,"DQ")</f>
        <v/>
      </c>
      <c r="O257" s="40" t="str">
        <f aca="false">IF(ISBLANK(A257),"",$H257*$O$6+$I257)</f>
        <v/>
      </c>
      <c r="P257" s="40" t="str">
        <f aca="false">IF(ISBLANK(A257),"",$O257*10*$P$6+$J257)</f>
        <v/>
      </c>
      <c r="Q257" s="40" t="n">
        <f aca="false">IF(ISBLANK($G257),IF(ISBLANK($A257),-10,$P257*$Q$6+IF($M257&gt;0,$Q$6-1-$M257,0)),-1)</f>
        <v>-10</v>
      </c>
      <c r="R257" s="40" t="str">
        <f aca="false">IF(ISBLANK($A257),"",RANK($Q257,$Q$7:$Q$306))</f>
        <v/>
      </c>
      <c r="S257" s="40" t="str">
        <f aca="false">IF(ISNA(MATCH($R257+1,$R$7:$R$306,0)),IF($R257=MAX($A$7:$A$306),$R257,-1),$R257)</f>
        <v/>
      </c>
      <c r="T257" s="40" t="n">
        <f aca="false">$A257</f>
        <v>0</v>
      </c>
      <c r="U257" s="138" t="str">
        <f aca="false">IF(N('Final Round'!$J$14)&gt;0,IF(ISBLANK($A257),"",IF($N257&gt;5,$N257,VLOOKUP($A257,'Final Round'!$A$14:$K$18,COLUMN('Final Round'!$J$1),FALSE()))),"")</f>
        <v/>
      </c>
      <c r="V257" s="40" t="str">
        <f aca="false">IF(ISNUMBER($U257),$U257,$R257)</f>
        <v/>
      </c>
      <c r="W257" s="40" t="str">
        <f aca="false">IF(ISBLANK($A257),"",($V$6-$V257)*$W$6+$W$6-$A257)</f>
        <v/>
      </c>
      <c r="X257" s="40" t="str">
        <f aca="false">IF(ISBLANK($A257),"",RANK($W257,$W$7:$W$306))</f>
        <v/>
      </c>
      <c r="Y257" s="40" t="n">
        <f aca="false">$A257</f>
        <v>0</v>
      </c>
      <c r="Z257" s="40" t="str">
        <f aca="false">IF($U257="",$N257,$U257)</f>
        <v/>
      </c>
      <c r="AA257" s="40" t="n">
        <f aca="false">IF($U257&lt;6,INDEX($AA$1:$AA$5,$Z257)*$Z$2,0)</f>
        <v>0</v>
      </c>
      <c r="AB257" s="139" t="str">
        <f aca="false">IF(ISBLANK($A257),"",5+4*(I257+IF(AA257=0,0,VLOOKUP($A257,'Final Round'!$A$14:$K$18,COLUMN('Final Round'!$G$1),FALSE())))+8*(H257+IF(AA257=0,0,IF(VLOOKUP($A257,'Final Round'!$A$14:$K$18,COLUMN('Final Round'!$J$1),FALSE())=1,1,0)))+$AA257)</f>
        <v/>
      </c>
    </row>
    <row r="258" customFormat="false" ht="12.75" hidden="false" customHeight="false" outlineLevel="0" collapsed="false">
      <c r="A258" s="140"/>
      <c r="B258" s="120"/>
      <c r="C258" s="120"/>
      <c r="D258" s="120"/>
      <c r="E258" s="121"/>
      <c r="F258" s="122" t="str">
        <f aca="false">IF(ISBLANK($A258),"",SUM(IF(ISNA(IF(VLOOKUP($A258,'Round 1'!$A$7:$J$306,COLUMN('Round 1'!$H$7),FALSE()),1,NA())),0,1),IF(ISNA(IF(VLOOKUP($A258,'Round 2'!$A$7:$J$306,COLUMN('Round 1'!$H$7),FALSE()),1,NA())),0,1),IF(ISNA(IF(VLOOKUP($A258,'Round 3'!$A$7:$J$306,COLUMN('Round 1'!$H$7),FALSE()),1,NA())),0,1),IF(ISNA(IF(VLOOKUP($A258,'Final Round'!$A$14:$K$18,1,FALSE()),1,NA())),0,1)))</f>
        <v/>
      </c>
      <c r="G258" s="123"/>
      <c r="H258" s="124" t="str">
        <f aca="false">IF(ISBLANK($A258),"",IF(ISERROR(VLOOKUP($A258,'Round 1'!$A$7:$I$306,COLUMN('Round 1'!$G$7),FALSE())),0,VLOOKUP($A258,'Round 1'!$A$7:$I$306,COLUMN('Round 1'!$G$7),FALSE()))+IF(ISERROR(VLOOKUP($A258,'Round 2'!$A$7:$I$306,COLUMN('Round 2'!$G$7),FALSE())),0,VLOOKUP($A258,'Round 2'!$A$7:$I$306,COLUMN('Round 2'!$G$7),FALSE()))+IF(ISERROR(VLOOKUP($A258,'Round 3'!$A$7:$I$306,COLUMN('Round 3'!$G$7),FALSE())),0,VLOOKUP($A258,'Round 3'!$A$7:$I$306,COLUMN('Round 3'!$G$7),FALSE())))</f>
        <v/>
      </c>
      <c r="I258" s="124" t="str">
        <f aca="false">IF(ISBLANK($A258),"",IF(ISERROR(VLOOKUP($A258,'Round 1'!$A$7:$I$306,COLUMN('Round 1'!$F$7),FALSE())),0,VLOOKUP($A258,'Round 1'!$A$7:$I$306,COLUMN('Round 1'!$F$7),FALSE()))+IF(ISERROR(VLOOKUP($A258,'Round 2'!$A$7:$I$306,COLUMN('Round 2'!$F$7),FALSE())),0,VLOOKUP($A258,'Round 2'!$A$7:$I$306,COLUMN('Round 2'!$F$7),FALSE()))+IF(ISERROR(VLOOKUP($A258,'Round 3'!$A$7:$I$306,COLUMN('Round 3'!$F$7),FALSE())),0,VLOOKUP($A258,'Round 3'!$A$7:$I$306,COLUMN('Round 3'!$F$7),FALSE())))</f>
        <v/>
      </c>
      <c r="J258" s="125" t="str">
        <f aca="false">IF(ISBLANK($A258),"",IF(ISERROR(VLOOKUP($A258,'Round 1'!$A$7:$I$306,COLUMN('Round 1'!$H$7),FALSE())),0,VLOOKUP($A258,'Round 1'!$A$7:$I$306,COLUMN('Round 1'!$H$7),FALSE()))+IF(ISERROR(VLOOKUP($A258,'Round 2'!$A$7:$I$306,COLUMN('Round 2'!$H$7),FALSE())),0,VLOOKUP($A258,'Round 2'!$A$7:$I$306,COLUMN('Round 2'!$H$7),FALSE()))+IF(ISERROR(VLOOKUP($A258,'Round 3'!$A$7:$I$306,COLUMN('Round 3'!$H$7),FALSE())),0,VLOOKUP($A258,'Round 3'!$A$7:$I$306,COLUMN('Round 3'!$H$7),FALSE())))</f>
        <v/>
      </c>
      <c r="K258" s="124" t="str">
        <f aca="false">IF(ISBLANK(A258),"",RANK(P258,$P$7:$P$306))</f>
        <v/>
      </c>
      <c r="L258" s="126" t="str">
        <f aca="false">IF(ISBLANK($G258),IF($K258&gt;5,"",IF(AND(ISNA(MATCH(K258+1,$K$7:$K$306,0)),$K258&lt;$A$4),"TIE","")),"DQ")</f>
        <v/>
      </c>
      <c r="M258" s="127"/>
      <c r="N258" s="128" t="str">
        <f aca="false">IF(ISBLANK($G258),$R258,"DQ")</f>
        <v/>
      </c>
      <c r="O258" s="40" t="str">
        <f aca="false">IF(ISBLANK(A258),"",$H258*$O$6+$I258)</f>
        <v/>
      </c>
      <c r="P258" s="40" t="str">
        <f aca="false">IF(ISBLANK(A258),"",$O258*10*$P$6+$J258)</f>
        <v/>
      </c>
      <c r="Q258" s="40" t="n">
        <f aca="false">IF(ISBLANK($G258),IF(ISBLANK($A258),-10,$P258*$Q$6+IF($M258&gt;0,$Q$6-1-$M258,0)),-1)</f>
        <v>-10</v>
      </c>
      <c r="R258" s="40" t="str">
        <f aca="false">IF(ISBLANK($A258),"",RANK($Q258,$Q$7:$Q$306))</f>
        <v/>
      </c>
      <c r="S258" s="40" t="str">
        <f aca="false">IF(ISNA(MATCH($R258+1,$R$7:$R$306,0)),IF($R258=MAX($A$7:$A$306),$R258,-1),$R258)</f>
        <v/>
      </c>
      <c r="T258" s="40" t="n">
        <f aca="false">$A258</f>
        <v>0</v>
      </c>
      <c r="U258" s="128" t="str">
        <f aca="false">IF(N('Final Round'!$J$14)&gt;0,IF(ISBLANK($A258),"",IF($N258&gt;5,$N258,VLOOKUP($A258,'Final Round'!$A$14:$K$18,COLUMN('Final Round'!$J$1),FALSE()))),"")</f>
        <v/>
      </c>
      <c r="V258" s="40" t="str">
        <f aca="false">IF(ISNUMBER($U258),$U258,$R258)</f>
        <v/>
      </c>
      <c r="W258" s="40" t="str">
        <f aca="false">IF(ISBLANK($A258),"",($V$6-$V258)*$W$6+$W$6-$A258)</f>
        <v/>
      </c>
      <c r="X258" s="40" t="str">
        <f aca="false">IF(ISBLANK($A258),"",RANK($W258,$W$7:$W$306))</f>
        <v/>
      </c>
      <c r="Y258" s="40" t="n">
        <f aca="false">$A258</f>
        <v>0</v>
      </c>
      <c r="Z258" s="40" t="str">
        <f aca="false">IF($U258="",$N258,$U258)</f>
        <v/>
      </c>
      <c r="AA258" s="40" t="n">
        <f aca="false">IF($U258&lt;6,INDEX($AA$1:$AA$5,$Z258)*$Z$2,0)</f>
        <v>0</v>
      </c>
      <c r="AB258" s="129" t="str">
        <f aca="false">IF(ISBLANK($A258),"",5+4*(I258+IF(AA258=0,0,VLOOKUP($A258,'Final Round'!$A$14:$K$18,COLUMN('Final Round'!$G$1),FALSE())))+8*(H258+IF(AA258=0,0,IF(VLOOKUP($A258,'Final Round'!$A$14:$K$18,COLUMN('Final Round'!$J$1),FALSE())=1,1,0)))+$AA258)</f>
        <v/>
      </c>
    </row>
    <row r="259" customFormat="false" ht="12.75" hidden="false" customHeight="false" outlineLevel="0" collapsed="false">
      <c r="A259" s="144"/>
      <c r="B259" s="130"/>
      <c r="C259" s="130"/>
      <c r="D259" s="130"/>
      <c r="E259" s="131"/>
      <c r="F259" s="132" t="str">
        <f aca="false">IF(ISBLANK($A259),"",SUM(IF(ISNA(IF(VLOOKUP($A259,'Round 1'!$A$7:$J$306,COLUMN('Round 1'!$H$7),FALSE()),1,NA())),0,1),IF(ISNA(IF(VLOOKUP($A259,'Round 2'!$A$7:$J$306,COLUMN('Round 1'!$H$7),FALSE()),1,NA())),0,1),IF(ISNA(IF(VLOOKUP($A259,'Round 3'!$A$7:$J$306,COLUMN('Round 1'!$H$7),FALSE()),1,NA())),0,1),IF(ISNA(IF(VLOOKUP($A259,'Final Round'!$A$14:$K$18,1,FALSE()),1,NA())),0,1)))</f>
        <v/>
      </c>
      <c r="G259" s="133"/>
      <c r="H259" s="134" t="str">
        <f aca="false">IF(ISBLANK($A259),"",IF(ISERROR(VLOOKUP($A259,'Round 1'!$A$7:$I$306,COLUMN('Round 1'!$G$7),FALSE())),0,VLOOKUP($A259,'Round 1'!$A$7:$I$306,COLUMN('Round 1'!$G$7),FALSE()))+IF(ISERROR(VLOOKUP($A259,'Round 2'!$A$7:$I$306,COLUMN('Round 2'!$G$7),FALSE())),0,VLOOKUP($A259,'Round 2'!$A$7:$I$306,COLUMN('Round 2'!$G$7),FALSE()))+IF(ISERROR(VLOOKUP($A259,'Round 3'!$A$7:$I$306,COLUMN('Round 3'!$G$7),FALSE())),0,VLOOKUP($A259,'Round 3'!$A$7:$I$306,COLUMN('Round 3'!$G$7),FALSE())))</f>
        <v/>
      </c>
      <c r="I259" s="134" t="str">
        <f aca="false">IF(ISBLANK($A259),"",IF(ISERROR(VLOOKUP($A259,'Round 1'!$A$7:$I$306,COLUMN('Round 1'!$F$7),FALSE())),0,VLOOKUP($A259,'Round 1'!$A$7:$I$306,COLUMN('Round 1'!$F$7),FALSE()))+IF(ISERROR(VLOOKUP($A259,'Round 2'!$A$7:$I$306,COLUMN('Round 2'!$F$7),FALSE())),0,VLOOKUP($A259,'Round 2'!$A$7:$I$306,COLUMN('Round 2'!$F$7),FALSE()))+IF(ISERROR(VLOOKUP($A259,'Round 3'!$A$7:$I$306,COLUMN('Round 3'!$F$7),FALSE())),0,VLOOKUP($A259,'Round 3'!$A$7:$I$306,COLUMN('Round 3'!$F$7),FALSE())))</f>
        <v/>
      </c>
      <c r="J259" s="135" t="str">
        <f aca="false">IF(ISBLANK($A259),"",IF(ISERROR(VLOOKUP($A259,'Round 1'!$A$7:$I$306,COLUMN('Round 1'!$H$7),FALSE())),0,VLOOKUP($A259,'Round 1'!$A$7:$I$306,COLUMN('Round 1'!$H$7),FALSE()))+IF(ISERROR(VLOOKUP($A259,'Round 2'!$A$7:$I$306,COLUMN('Round 2'!$H$7),FALSE())),0,VLOOKUP($A259,'Round 2'!$A$7:$I$306,COLUMN('Round 2'!$H$7),FALSE()))+IF(ISERROR(VLOOKUP($A259,'Round 3'!$A$7:$I$306,COLUMN('Round 3'!$H$7),FALSE())),0,VLOOKUP($A259,'Round 3'!$A$7:$I$306,COLUMN('Round 3'!$H$7),FALSE())))</f>
        <v/>
      </c>
      <c r="K259" s="134" t="str">
        <f aca="false">IF(ISBLANK(A259),"",RANK(P259,$P$7:$P$306))</f>
        <v/>
      </c>
      <c r="L259" s="136" t="str">
        <f aca="false">IF(ISBLANK($G259),IF($K259&gt;5,"",IF(AND(ISNA(MATCH(K259+1,$K$7:$K$306,0)),$K259&lt;$A$4),"TIE","")),"DQ")</f>
        <v/>
      </c>
      <c r="M259" s="137"/>
      <c r="N259" s="138" t="str">
        <f aca="false">IF(ISBLANK($G259),$R259,"DQ")</f>
        <v/>
      </c>
      <c r="O259" s="40" t="str">
        <f aca="false">IF(ISBLANK(A259),"",$H259*$O$6+$I259)</f>
        <v/>
      </c>
      <c r="P259" s="40" t="str">
        <f aca="false">IF(ISBLANK(A259),"",$O259*10*$P$6+$J259)</f>
        <v/>
      </c>
      <c r="Q259" s="40" t="n">
        <f aca="false">IF(ISBLANK($G259),IF(ISBLANK($A259),-10,$P259*$Q$6+IF($M259&gt;0,$Q$6-1-$M259,0)),-1)</f>
        <v>-10</v>
      </c>
      <c r="R259" s="40" t="str">
        <f aca="false">IF(ISBLANK($A259),"",RANK($Q259,$Q$7:$Q$306))</f>
        <v/>
      </c>
      <c r="S259" s="40" t="str">
        <f aca="false">IF(ISNA(MATCH($R259+1,$R$7:$R$306,0)),IF($R259=MAX($A$7:$A$306),$R259,-1),$R259)</f>
        <v/>
      </c>
      <c r="T259" s="40" t="n">
        <f aca="false">$A259</f>
        <v>0</v>
      </c>
      <c r="U259" s="138" t="str">
        <f aca="false">IF(N('Final Round'!$J$14)&gt;0,IF(ISBLANK($A259),"",IF($N259&gt;5,$N259,VLOOKUP($A259,'Final Round'!$A$14:$K$18,COLUMN('Final Round'!$J$1),FALSE()))),"")</f>
        <v/>
      </c>
      <c r="V259" s="40" t="str">
        <f aca="false">IF(ISNUMBER($U259),$U259,$R259)</f>
        <v/>
      </c>
      <c r="W259" s="40" t="str">
        <f aca="false">IF(ISBLANK($A259),"",($V$6-$V259)*$W$6+$W$6-$A259)</f>
        <v/>
      </c>
      <c r="X259" s="40" t="str">
        <f aca="false">IF(ISBLANK($A259),"",RANK($W259,$W$7:$W$306))</f>
        <v/>
      </c>
      <c r="Y259" s="40" t="n">
        <f aca="false">$A259</f>
        <v>0</v>
      </c>
      <c r="Z259" s="40" t="str">
        <f aca="false">IF($U259="",$N259,$U259)</f>
        <v/>
      </c>
      <c r="AA259" s="40" t="n">
        <f aca="false">IF($U259&lt;6,INDEX($AA$1:$AA$5,$Z259)*$Z$2,0)</f>
        <v>0</v>
      </c>
      <c r="AB259" s="139" t="str">
        <f aca="false">IF(ISBLANK($A259),"",5+4*(I259+IF(AA259=0,0,VLOOKUP($A259,'Final Round'!$A$14:$K$18,COLUMN('Final Round'!$G$1),FALSE())))+8*(H259+IF(AA259=0,0,IF(VLOOKUP($A259,'Final Round'!$A$14:$K$18,COLUMN('Final Round'!$J$1),FALSE())=1,1,0)))+$AA259)</f>
        <v/>
      </c>
    </row>
    <row r="260" customFormat="false" ht="12.75" hidden="false" customHeight="false" outlineLevel="0" collapsed="false">
      <c r="A260" s="140"/>
      <c r="B260" s="120"/>
      <c r="C260" s="120"/>
      <c r="D260" s="120"/>
      <c r="E260" s="121"/>
      <c r="F260" s="122" t="str">
        <f aca="false">IF(ISBLANK($A260),"",SUM(IF(ISNA(IF(VLOOKUP($A260,'Round 1'!$A$7:$J$306,COLUMN('Round 1'!$H$7),FALSE()),1,NA())),0,1),IF(ISNA(IF(VLOOKUP($A260,'Round 2'!$A$7:$J$306,COLUMN('Round 1'!$H$7),FALSE()),1,NA())),0,1),IF(ISNA(IF(VLOOKUP($A260,'Round 3'!$A$7:$J$306,COLUMN('Round 1'!$H$7),FALSE()),1,NA())),0,1),IF(ISNA(IF(VLOOKUP($A260,'Final Round'!$A$14:$K$18,1,FALSE()),1,NA())),0,1)))</f>
        <v/>
      </c>
      <c r="G260" s="123"/>
      <c r="H260" s="124" t="str">
        <f aca="false">IF(ISBLANK($A260),"",IF(ISERROR(VLOOKUP($A260,'Round 1'!$A$7:$I$306,COLUMN('Round 1'!$G$7),FALSE())),0,VLOOKUP($A260,'Round 1'!$A$7:$I$306,COLUMN('Round 1'!$G$7),FALSE()))+IF(ISERROR(VLOOKUP($A260,'Round 2'!$A$7:$I$306,COLUMN('Round 2'!$G$7),FALSE())),0,VLOOKUP($A260,'Round 2'!$A$7:$I$306,COLUMN('Round 2'!$G$7),FALSE()))+IF(ISERROR(VLOOKUP($A260,'Round 3'!$A$7:$I$306,COLUMN('Round 3'!$G$7),FALSE())),0,VLOOKUP($A260,'Round 3'!$A$7:$I$306,COLUMN('Round 3'!$G$7),FALSE())))</f>
        <v/>
      </c>
      <c r="I260" s="124" t="str">
        <f aca="false">IF(ISBLANK($A260),"",IF(ISERROR(VLOOKUP($A260,'Round 1'!$A$7:$I$306,COLUMN('Round 1'!$F$7),FALSE())),0,VLOOKUP($A260,'Round 1'!$A$7:$I$306,COLUMN('Round 1'!$F$7),FALSE()))+IF(ISERROR(VLOOKUP($A260,'Round 2'!$A$7:$I$306,COLUMN('Round 2'!$F$7),FALSE())),0,VLOOKUP($A260,'Round 2'!$A$7:$I$306,COLUMN('Round 2'!$F$7),FALSE()))+IF(ISERROR(VLOOKUP($A260,'Round 3'!$A$7:$I$306,COLUMN('Round 3'!$F$7),FALSE())),0,VLOOKUP($A260,'Round 3'!$A$7:$I$306,COLUMN('Round 3'!$F$7),FALSE())))</f>
        <v/>
      </c>
      <c r="J260" s="125" t="str">
        <f aca="false">IF(ISBLANK($A260),"",IF(ISERROR(VLOOKUP($A260,'Round 1'!$A$7:$I$306,COLUMN('Round 1'!$H$7),FALSE())),0,VLOOKUP($A260,'Round 1'!$A$7:$I$306,COLUMN('Round 1'!$H$7),FALSE()))+IF(ISERROR(VLOOKUP($A260,'Round 2'!$A$7:$I$306,COLUMN('Round 2'!$H$7),FALSE())),0,VLOOKUP($A260,'Round 2'!$A$7:$I$306,COLUMN('Round 2'!$H$7),FALSE()))+IF(ISERROR(VLOOKUP($A260,'Round 3'!$A$7:$I$306,COLUMN('Round 3'!$H$7),FALSE())),0,VLOOKUP($A260,'Round 3'!$A$7:$I$306,COLUMN('Round 3'!$H$7),FALSE())))</f>
        <v/>
      </c>
      <c r="K260" s="124" t="str">
        <f aca="false">IF(ISBLANK(A260),"",RANK(P260,$P$7:$P$306))</f>
        <v/>
      </c>
      <c r="L260" s="126" t="str">
        <f aca="false">IF(ISBLANK($G260),IF($K260&gt;5,"",IF(AND(ISNA(MATCH(K260+1,$K$7:$K$306,0)),$K260&lt;$A$4),"TIE","")),"DQ")</f>
        <v/>
      </c>
      <c r="M260" s="127"/>
      <c r="N260" s="128" t="str">
        <f aca="false">IF(ISBLANK($G260),$R260,"DQ")</f>
        <v/>
      </c>
      <c r="O260" s="40" t="str">
        <f aca="false">IF(ISBLANK(A260),"",$H260*$O$6+$I260)</f>
        <v/>
      </c>
      <c r="P260" s="40" t="str">
        <f aca="false">IF(ISBLANK(A260),"",$O260*10*$P$6+$J260)</f>
        <v/>
      </c>
      <c r="Q260" s="40" t="n">
        <f aca="false">IF(ISBLANK($G260),IF(ISBLANK($A260),-10,$P260*$Q$6+IF($M260&gt;0,$Q$6-1-$M260,0)),-1)</f>
        <v>-10</v>
      </c>
      <c r="R260" s="40" t="str">
        <f aca="false">IF(ISBLANK($A260),"",RANK($Q260,$Q$7:$Q$306))</f>
        <v/>
      </c>
      <c r="S260" s="40" t="str">
        <f aca="false">IF(ISNA(MATCH($R260+1,$R$7:$R$306,0)),IF($R260=MAX($A$7:$A$306),$R260,-1),$R260)</f>
        <v/>
      </c>
      <c r="T260" s="40" t="n">
        <f aca="false">$A260</f>
        <v>0</v>
      </c>
      <c r="U260" s="128" t="str">
        <f aca="false">IF(N('Final Round'!$J$14)&gt;0,IF(ISBLANK($A260),"",IF($N260&gt;5,$N260,VLOOKUP($A260,'Final Round'!$A$14:$K$18,COLUMN('Final Round'!$J$1),FALSE()))),"")</f>
        <v/>
      </c>
      <c r="V260" s="40" t="str">
        <f aca="false">IF(ISNUMBER($U260),$U260,$R260)</f>
        <v/>
      </c>
      <c r="W260" s="40" t="str">
        <f aca="false">IF(ISBLANK($A260),"",($V$6-$V260)*$W$6+$W$6-$A260)</f>
        <v/>
      </c>
      <c r="X260" s="40" t="str">
        <f aca="false">IF(ISBLANK($A260),"",RANK($W260,$W$7:$W$306))</f>
        <v/>
      </c>
      <c r="Y260" s="40" t="n">
        <f aca="false">$A260</f>
        <v>0</v>
      </c>
      <c r="Z260" s="40" t="str">
        <f aca="false">IF($U260="",$N260,$U260)</f>
        <v/>
      </c>
      <c r="AA260" s="40" t="n">
        <f aca="false">IF($U260&lt;6,INDEX($AA$1:$AA$5,$Z260)*$Z$2,0)</f>
        <v>0</v>
      </c>
      <c r="AB260" s="129" t="str">
        <f aca="false">IF(ISBLANK($A260),"",5+4*(I260+IF(AA260=0,0,VLOOKUP($A260,'Final Round'!$A$14:$K$18,COLUMN('Final Round'!$G$1),FALSE())))+8*(H260+IF(AA260=0,0,IF(VLOOKUP($A260,'Final Round'!$A$14:$K$18,COLUMN('Final Round'!$J$1),FALSE())=1,1,0)))+$AA260)</f>
        <v/>
      </c>
    </row>
    <row r="261" customFormat="false" ht="12.75" hidden="false" customHeight="false" outlineLevel="0" collapsed="false">
      <c r="A261" s="144"/>
      <c r="B261" s="130"/>
      <c r="C261" s="130"/>
      <c r="D261" s="130"/>
      <c r="E261" s="131"/>
      <c r="F261" s="132" t="str">
        <f aca="false">IF(ISBLANK($A261),"",SUM(IF(ISNA(IF(VLOOKUP($A261,'Round 1'!$A$7:$J$306,COLUMN('Round 1'!$H$7),FALSE()),1,NA())),0,1),IF(ISNA(IF(VLOOKUP($A261,'Round 2'!$A$7:$J$306,COLUMN('Round 1'!$H$7),FALSE()),1,NA())),0,1),IF(ISNA(IF(VLOOKUP($A261,'Round 3'!$A$7:$J$306,COLUMN('Round 1'!$H$7),FALSE()),1,NA())),0,1),IF(ISNA(IF(VLOOKUP($A261,'Final Round'!$A$14:$K$18,1,FALSE()),1,NA())),0,1)))</f>
        <v/>
      </c>
      <c r="G261" s="133"/>
      <c r="H261" s="134" t="str">
        <f aca="false">IF(ISBLANK($A261),"",IF(ISERROR(VLOOKUP($A261,'Round 1'!$A$7:$I$306,COLUMN('Round 1'!$G$7),FALSE())),0,VLOOKUP($A261,'Round 1'!$A$7:$I$306,COLUMN('Round 1'!$G$7),FALSE()))+IF(ISERROR(VLOOKUP($A261,'Round 2'!$A$7:$I$306,COLUMN('Round 2'!$G$7),FALSE())),0,VLOOKUP($A261,'Round 2'!$A$7:$I$306,COLUMN('Round 2'!$G$7),FALSE()))+IF(ISERROR(VLOOKUP($A261,'Round 3'!$A$7:$I$306,COLUMN('Round 3'!$G$7),FALSE())),0,VLOOKUP($A261,'Round 3'!$A$7:$I$306,COLUMN('Round 3'!$G$7),FALSE())))</f>
        <v/>
      </c>
      <c r="I261" s="134" t="str">
        <f aca="false">IF(ISBLANK($A261),"",IF(ISERROR(VLOOKUP($A261,'Round 1'!$A$7:$I$306,COLUMN('Round 1'!$F$7),FALSE())),0,VLOOKUP($A261,'Round 1'!$A$7:$I$306,COLUMN('Round 1'!$F$7),FALSE()))+IF(ISERROR(VLOOKUP($A261,'Round 2'!$A$7:$I$306,COLUMN('Round 2'!$F$7),FALSE())),0,VLOOKUP($A261,'Round 2'!$A$7:$I$306,COLUMN('Round 2'!$F$7),FALSE()))+IF(ISERROR(VLOOKUP($A261,'Round 3'!$A$7:$I$306,COLUMN('Round 3'!$F$7),FALSE())),0,VLOOKUP($A261,'Round 3'!$A$7:$I$306,COLUMN('Round 3'!$F$7),FALSE())))</f>
        <v/>
      </c>
      <c r="J261" s="135" t="str">
        <f aca="false">IF(ISBLANK($A261),"",IF(ISERROR(VLOOKUP($A261,'Round 1'!$A$7:$I$306,COLUMN('Round 1'!$H$7),FALSE())),0,VLOOKUP($A261,'Round 1'!$A$7:$I$306,COLUMN('Round 1'!$H$7),FALSE()))+IF(ISERROR(VLOOKUP($A261,'Round 2'!$A$7:$I$306,COLUMN('Round 2'!$H$7),FALSE())),0,VLOOKUP($A261,'Round 2'!$A$7:$I$306,COLUMN('Round 2'!$H$7),FALSE()))+IF(ISERROR(VLOOKUP($A261,'Round 3'!$A$7:$I$306,COLUMN('Round 3'!$H$7),FALSE())),0,VLOOKUP($A261,'Round 3'!$A$7:$I$306,COLUMN('Round 3'!$H$7),FALSE())))</f>
        <v/>
      </c>
      <c r="K261" s="134" t="str">
        <f aca="false">IF(ISBLANK(A261),"",RANK(P261,$P$7:$P$306))</f>
        <v/>
      </c>
      <c r="L261" s="136" t="str">
        <f aca="false">IF(ISBLANK($G261),IF($K261&gt;5,"",IF(AND(ISNA(MATCH(K261+1,$K$7:$K$306,0)),$K261&lt;$A$4),"TIE","")),"DQ")</f>
        <v/>
      </c>
      <c r="M261" s="137"/>
      <c r="N261" s="138" t="str">
        <f aca="false">IF(ISBLANK($G261),$R261,"DQ")</f>
        <v/>
      </c>
      <c r="O261" s="40" t="str">
        <f aca="false">IF(ISBLANK(A261),"",$H261*$O$6+$I261)</f>
        <v/>
      </c>
      <c r="P261" s="40" t="str">
        <f aca="false">IF(ISBLANK(A261),"",$O261*10*$P$6+$J261)</f>
        <v/>
      </c>
      <c r="Q261" s="40" t="n">
        <f aca="false">IF(ISBLANK($G261),IF(ISBLANK($A261),-10,$P261*$Q$6+IF($M261&gt;0,$Q$6-1-$M261,0)),-1)</f>
        <v>-10</v>
      </c>
      <c r="R261" s="40" t="str">
        <f aca="false">IF(ISBLANK($A261),"",RANK($Q261,$Q$7:$Q$306))</f>
        <v/>
      </c>
      <c r="S261" s="40" t="str">
        <f aca="false">IF(ISNA(MATCH($R261+1,$R$7:$R$306,0)),IF($R261=MAX($A$7:$A$306),$R261,-1),$R261)</f>
        <v/>
      </c>
      <c r="T261" s="40" t="n">
        <f aca="false">$A261</f>
        <v>0</v>
      </c>
      <c r="U261" s="138" t="str">
        <f aca="false">IF(N('Final Round'!$J$14)&gt;0,IF(ISBLANK($A261),"",IF($N261&gt;5,$N261,VLOOKUP($A261,'Final Round'!$A$14:$K$18,COLUMN('Final Round'!$J$1),FALSE()))),"")</f>
        <v/>
      </c>
      <c r="V261" s="40" t="str">
        <f aca="false">IF(ISNUMBER($U261),$U261,$R261)</f>
        <v/>
      </c>
      <c r="W261" s="40" t="str">
        <f aca="false">IF(ISBLANK($A261),"",($V$6-$V261)*$W$6+$W$6-$A261)</f>
        <v/>
      </c>
      <c r="X261" s="40" t="str">
        <f aca="false">IF(ISBLANK($A261),"",RANK($W261,$W$7:$W$306))</f>
        <v/>
      </c>
      <c r="Y261" s="40" t="n">
        <f aca="false">$A261</f>
        <v>0</v>
      </c>
      <c r="Z261" s="40" t="str">
        <f aca="false">IF($U261="",$N261,$U261)</f>
        <v/>
      </c>
      <c r="AA261" s="40" t="n">
        <f aca="false">IF($U261&lt;6,INDEX($AA$1:$AA$5,$Z261)*$Z$2,0)</f>
        <v>0</v>
      </c>
      <c r="AB261" s="139" t="str">
        <f aca="false">IF(ISBLANK($A261),"",5+4*(I261+IF(AA261=0,0,VLOOKUP($A261,'Final Round'!$A$14:$K$18,COLUMN('Final Round'!$G$1),FALSE())))+8*(H261+IF(AA261=0,0,IF(VLOOKUP($A261,'Final Round'!$A$14:$K$18,COLUMN('Final Round'!$J$1),FALSE())=1,1,0)))+$AA261)</f>
        <v/>
      </c>
    </row>
    <row r="262" customFormat="false" ht="12.75" hidden="false" customHeight="false" outlineLevel="0" collapsed="false">
      <c r="A262" s="140"/>
      <c r="B262" s="120"/>
      <c r="C262" s="120"/>
      <c r="D262" s="120"/>
      <c r="E262" s="121"/>
      <c r="F262" s="122" t="str">
        <f aca="false">IF(ISBLANK($A262),"",SUM(IF(ISNA(IF(VLOOKUP($A262,'Round 1'!$A$7:$J$306,COLUMN('Round 1'!$H$7),FALSE()),1,NA())),0,1),IF(ISNA(IF(VLOOKUP($A262,'Round 2'!$A$7:$J$306,COLUMN('Round 1'!$H$7),FALSE()),1,NA())),0,1),IF(ISNA(IF(VLOOKUP($A262,'Round 3'!$A$7:$J$306,COLUMN('Round 1'!$H$7),FALSE()),1,NA())),0,1),IF(ISNA(IF(VLOOKUP($A262,'Final Round'!$A$14:$K$18,1,FALSE()),1,NA())),0,1)))</f>
        <v/>
      </c>
      <c r="G262" s="123"/>
      <c r="H262" s="124" t="str">
        <f aca="false">IF(ISBLANK($A262),"",IF(ISERROR(VLOOKUP($A262,'Round 1'!$A$7:$I$306,COLUMN('Round 1'!$G$7),FALSE())),0,VLOOKUP($A262,'Round 1'!$A$7:$I$306,COLUMN('Round 1'!$G$7),FALSE()))+IF(ISERROR(VLOOKUP($A262,'Round 2'!$A$7:$I$306,COLUMN('Round 2'!$G$7),FALSE())),0,VLOOKUP($A262,'Round 2'!$A$7:$I$306,COLUMN('Round 2'!$G$7),FALSE()))+IF(ISERROR(VLOOKUP($A262,'Round 3'!$A$7:$I$306,COLUMN('Round 3'!$G$7),FALSE())),0,VLOOKUP($A262,'Round 3'!$A$7:$I$306,COLUMN('Round 3'!$G$7),FALSE())))</f>
        <v/>
      </c>
      <c r="I262" s="124" t="str">
        <f aca="false">IF(ISBLANK($A262),"",IF(ISERROR(VLOOKUP($A262,'Round 1'!$A$7:$I$306,COLUMN('Round 1'!$F$7),FALSE())),0,VLOOKUP($A262,'Round 1'!$A$7:$I$306,COLUMN('Round 1'!$F$7),FALSE()))+IF(ISERROR(VLOOKUP($A262,'Round 2'!$A$7:$I$306,COLUMN('Round 2'!$F$7),FALSE())),0,VLOOKUP($A262,'Round 2'!$A$7:$I$306,COLUMN('Round 2'!$F$7),FALSE()))+IF(ISERROR(VLOOKUP($A262,'Round 3'!$A$7:$I$306,COLUMN('Round 3'!$F$7),FALSE())),0,VLOOKUP($A262,'Round 3'!$A$7:$I$306,COLUMN('Round 3'!$F$7),FALSE())))</f>
        <v/>
      </c>
      <c r="J262" s="125" t="str">
        <f aca="false">IF(ISBLANK($A262),"",IF(ISERROR(VLOOKUP($A262,'Round 1'!$A$7:$I$306,COLUMN('Round 1'!$H$7),FALSE())),0,VLOOKUP($A262,'Round 1'!$A$7:$I$306,COLUMN('Round 1'!$H$7),FALSE()))+IF(ISERROR(VLOOKUP($A262,'Round 2'!$A$7:$I$306,COLUMN('Round 2'!$H$7),FALSE())),0,VLOOKUP($A262,'Round 2'!$A$7:$I$306,COLUMN('Round 2'!$H$7),FALSE()))+IF(ISERROR(VLOOKUP($A262,'Round 3'!$A$7:$I$306,COLUMN('Round 3'!$H$7),FALSE())),0,VLOOKUP($A262,'Round 3'!$A$7:$I$306,COLUMN('Round 3'!$H$7),FALSE())))</f>
        <v/>
      </c>
      <c r="K262" s="124" t="str">
        <f aca="false">IF(ISBLANK(A262),"",RANK(P262,$P$7:$P$306))</f>
        <v/>
      </c>
      <c r="L262" s="126" t="str">
        <f aca="false">IF(ISBLANK($G262),IF($K262&gt;5,"",IF(AND(ISNA(MATCH(K262+1,$K$7:$K$306,0)),$K262&lt;$A$4),"TIE","")),"DQ")</f>
        <v/>
      </c>
      <c r="M262" s="127"/>
      <c r="N262" s="128" t="str">
        <f aca="false">IF(ISBLANK($G262),$R262,"DQ")</f>
        <v/>
      </c>
      <c r="O262" s="40" t="str">
        <f aca="false">IF(ISBLANK(A262),"",$H262*$O$6+$I262)</f>
        <v/>
      </c>
      <c r="P262" s="40" t="str">
        <f aca="false">IF(ISBLANK(A262),"",$O262*10*$P$6+$J262)</f>
        <v/>
      </c>
      <c r="Q262" s="40" t="n">
        <f aca="false">IF(ISBLANK($G262),IF(ISBLANK($A262),-10,$P262*$Q$6+IF($M262&gt;0,$Q$6-1-$M262,0)),-1)</f>
        <v>-10</v>
      </c>
      <c r="R262" s="40" t="str">
        <f aca="false">IF(ISBLANK($A262),"",RANK($Q262,$Q$7:$Q$306))</f>
        <v/>
      </c>
      <c r="S262" s="40" t="str">
        <f aca="false">IF(ISNA(MATCH($R262+1,$R$7:$R$306,0)),IF($R262=MAX($A$7:$A$306),$R262,-1),$R262)</f>
        <v/>
      </c>
      <c r="T262" s="40" t="n">
        <f aca="false">$A262</f>
        <v>0</v>
      </c>
      <c r="U262" s="128" t="str">
        <f aca="false">IF(N('Final Round'!$J$14)&gt;0,IF(ISBLANK($A262),"",IF($N262&gt;5,$N262,VLOOKUP($A262,'Final Round'!$A$14:$K$18,COLUMN('Final Round'!$J$1),FALSE()))),"")</f>
        <v/>
      </c>
      <c r="V262" s="40" t="str">
        <f aca="false">IF(ISNUMBER($U262),$U262,$R262)</f>
        <v/>
      </c>
      <c r="W262" s="40" t="str">
        <f aca="false">IF(ISBLANK($A262),"",($V$6-$V262)*$W$6+$W$6-$A262)</f>
        <v/>
      </c>
      <c r="X262" s="40" t="str">
        <f aca="false">IF(ISBLANK($A262),"",RANK($W262,$W$7:$W$306))</f>
        <v/>
      </c>
      <c r="Y262" s="40" t="n">
        <f aca="false">$A262</f>
        <v>0</v>
      </c>
      <c r="Z262" s="40" t="str">
        <f aca="false">IF($U262="",$N262,$U262)</f>
        <v/>
      </c>
      <c r="AA262" s="40" t="n">
        <f aca="false">IF($U262&lt;6,INDEX($AA$1:$AA$5,$Z262)*$Z$2,0)</f>
        <v>0</v>
      </c>
      <c r="AB262" s="129" t="str">
        <f aca="false">IF(ISBLANK($A262),"",5+4*(I262+IF(AA262=0,0,VLOOKUP($A262,'Final Round'!$A$14:$K$18,COLUMN('Final Round'!$G$1),FALSE())))+8*(H262+IF(AA262=0,0,IF(VLOOKUP($A262,'Final Round'!$A$14:$K$18,COLUMN('Final Round'!$J$1),FALSE())=1,1,0)))+$AA262)</f>
        <v/>
      </c>
    </row>
    <row r="263" customFormat="false" ht="12.75" hidden="false" customHeight="false" outlineLevel="0" collapsed="false">
      <c r="A263" s="144"/>
      <c r="B263" s="130"/>
      <c r="C263" s="130"/>
      <c r="D263" s="130"/>
      <c r="E263" s="131"/>
      <c r="F263" s="132" t="str">
        <f aca="false">IF(ISBLANK($A263),"",SUM(IF(ISNA(IF(VLOOKUP($A263,'Round 1'!$A$7:$J$306,COLUMN('Round 1'!$H$7),FALSE()),1,NA())),0,1),IF(ISNA(IF(VLOOKUP($A263,'Round 2'!$A$7:$J$306,COLUMN('Round 1'!$H$7),FALSE()),1,NA())),0,1),IF(ISNA(IF(VLOOKUP($A263,'Round 3'!$A$7:$J$306,COLUMN('Round 1'!$H$7),FALSE()),1,NA())),0,1),IF(ISNA(IF(VLOOKUP($A263,'Final Round'!$A$14:$K$18,1,FALSE()),1,NA())),0,1)))</f>
        <v/>
      </c>
      <c r="G263" s="133"/>
      <c r="H263" s="134" t="str">
        <f aca="false">IF(ISBLANK($A263),"",IF(ISERROR(VLOOKUP($A263,'Round 1'!$A$7:$I$306,COLUMN('Round 1'!$G$7),FALSE())),0,VLOOKUP($A263,'Round 1'!$A$7:$I$306,COLUMN('Round 1'!$G$7),FALSE()))+IF(ISERROR(VLOOKUP($A263,'Round 2'!$A$7:$I$306,COLUMN('Round 2'!$G$7),FALSE())),0,VLOOKUP($A263,'Round 2'!$A$7:$I$306,COLUMN('Round 2'!$G$7),FALSE()))+IF(ISERROR(VLOOKUP($A263,'Round 3'!$A$7:$I$306,COLUMN('Round 3'!$G$7),FALSE())),0,VLOOKUP($A263,'Round 3'!$A$7:$I$306,COLUMN('Round 3'!$G$7),FALSE())))</f>
        <v/>
      </c>
      <c r="I263" s="134" t="str">
        <f aca="false">IF(ISBLANK($A263),"",IF(ISERROR(VLOOKUP($A263,'Round 1'!$A$7:$I$306,COLUMN('Round 1'!$F$7),FALSE())),0,VLOOKUP($A263,'Round 1'!$A$7:$I$306,COLUMN('Round 1'!$F$7),FALSE()))+IF(ISERROR(VLOOKUP($A263,'Round 2'!$A$7:$I$306,COLUMN('Round 2'!$F$7),FALSE())),0,VLOOKUP($A263,'Round 2'!$A$7:$I$306,COLUMN('Round 2'!$F$7),FALSE()))+IF(ISERROR(VLOOKUP($A263,'Round 3'!$A$7:$I$306,COLUMN('Round 3'!$F$7),FALSE())),0,VLOOKUP($A263,'Round 3'!$A$7:$I$306,COLUMN('Round 3'!$F$7),FALSE())))</f>
        <v/>
      </c>
      <c r="J263" s="135" t="str">
        <f aca="false">IF(ISBLANK($A263),"",IF(ISERROR(VLOOKUP($A263,'Round 1'!$A$7:$I$306,COLUMN('Round 1'!$H$7),FALSE())),0,VLOOKUP($A263,'Round 1'!$A$7:$I$306,COLUMN('Round 1'!$H$7),FALSE()))+IF(ISERROR(VLOOKUP($A263,'Round 2'!$A$7:$I$306,COLUMN('Round 2'!$H$7),FALSE())),0,VLOOKUP($A263,'Round 2'!$A$7:$I$306,COLUMN('Round 2'!$H$7),FALSE()))+IF(ISERROR(VLOOKUP($A263,'Round 3'!$A$7:$I$306,COLUMN('Round 3'!$H$7),FALSE())),0,VLOOKUP($A263,'Round 3'!$A$7:$I$306,COLUMN('Round 3'!$H$7),FALSE())))</f>
        <v/>
      </c>
      <c r="K263" s="134" t="str">
        <f aca="false">IF(ISBLANK(A263),"",RANK(P263,$P$7:$P$306))</f>
        <v/>
      </c>
      <c r="L263" s="136" t="str">
        <f aca="false">IF(ISBLANK($G263),IF($K263&gt;5,"",IF(AND(ISNA(MATCH(K263+1,$K$7:$K$306,0)),$K263&lt;$A$4),"TIE","")),"DQ")</f>
        <v/>
      </c>
      <c r="M263" s="137"/>
      <c r="N263" s="138" t="str">
        <f aca="false">IF(ISBLANK($G263),$R263,"DQ")</f>
        <v/>
      </c>
      <c r="O263" s="40" t="str">
        <f aca="false">IF(ISBLANK(A263),"",$H263*$O$6+$I263)</f>
        <v/>
      </c>
      <c r="P263" s="40" t="str">
        <f aca="false">IF(ISBLANK(A263),"",$O263*10*$P$6+$J263)</f>
        <v/>
      </c>
      <c r="Q263" s="40" t="n">
        <f aca="false">IF(ISBLANK($G263),IF(ISBLANK($A263),-10,$P263*$Q$6+IF($M263&gt;0,$Q$6-1-$M263,0)),-1)</f>
        <v>-10</v>
      </c>
      <c r="R263" s="40" t="str">
        <f aca="false">IF(ISBLANK($A263),"",RANK($Q263,$Q$7:$Q$306))</f>
        <v/>
      </c>
      <c r="S263" s="40" t="str">
        <f aca="false">IF(ISNA(MATCH($R263+1,$R$7:$R$306,0)),IF($R263=MAX($A$7:$A$306),$R263,-1),$R263)</f>
        <v/>
      </c>
      <c r="T263" s="40" t="n">
        <f aca="false">$A263</f>
        <v>0</v>
      </c>
      <c r="U263" s="138" t="str">
        <f aca="false">IF(N('Final Round'!$J$14)&gt;0,IF(ISBLANK($A263),"",IF($N263&gt;5,$N263,VLOOKUP($A263,'Final Round'!$A$14:$K$18,COLUMN('Final Round'!$J$1),FALSE()))),"")</f>
        <v/>
      </c>
      <c r="V263" s="40" t="str">
        <f aca="false">IF(ISNUMBER($U263),$U263,$R263)</f>
        <v/>
      </c>
      <c r="W263" s="40" t="str">
        <f aca="false">IF(ISBLANK($A263),"",($V$6-$V263)*$W$6+$W$6-$A263)</f>
        <v/>
      </c>
      <c r="X263" s="40" t="str">
        <f aca="false">IF(ISBLANK($A263),"",RANK($W263,$W$7:$W$306))</f>
        <v/>
      </c>
      <c r="Y263" s="40" t="n">
        <f aca="false">$A263</f>
        <v>0</v>
      </c>
      <c r="Z263" s="40" t="str">
        <f aca="false">IF($U263="",$N263,$U263)</f>
        <v/>
      </c>
      <c r="AA263" s="40" t="n">
        <f aca="false">IF($U263&lt;6,INDEX($AA$1:$AA$5,$Z263)*$Z$2,0)</f>
        <v>0</v>
      </c>
      <c r="AB263" s="139" t="str">
        <f aca="false">IF(ISBLANK($A263),"",5+4*(I263+IF(AA263=0,0,VLOOKUP($A263,'Final Round'!$A$14:$K$18,COLUMN('Final Round'!$G$1),FALSE())))+8*(H263+IF(AA263=0,0,IF(VLOOKUP($A263,'Final Round'!$A$14:$K$18,COLUMN('Final Round'!$J$1),FALSE())=1,1,0)))+$AA263)</f>
        <v/>
      </c>
    </row>
    <row r="264" customFormat="false" ht="12.75" hidden="false" customHeight="false" outlineLevel="0" collapsed="false">
      <c r="A264" s="140"/>
      <c r="B264" s="120"/>
      <c r="C264" s="120"/>
      <c r="D264" s="120"/>
      <c r="E264" s="121"/>
      <c r="F264" s="122" t="str">
        <f aca="false">IF(ISBLANK($A264),"",SUM(IF(ISNA(IF(VLOOKUP($A264,'Round 1'!$A$7:$J$306,COLUMN('Round 1'!$H$7),FALSE()),1,NA())),0,1),IF(ISNA(IF(VLOOKUP($A264,'Round 2'!$A$7:$J$306,COLUMN('Round 1'!$H$7),FALSE()),1,NA())),0,1),IF(ISNA(IF(VLOOKUP($A264,'Round 3'!$A$7:$J$306,COLUMN('Round 1'!$H$7),FALSE()),1,NA())),0,1),IF(ISNA(IF(VLOOKUP($A264,'Final Round'!$A$14:$K$18,1,FALSE()),1,NA())),0,1)))</f>
        <v/>
      </c>
      <c r="G264" s="123"/>
      <c r="H264" s="124" t="str">
        <f aca="false">IF(ISBLANK($A264),"",IF(ISERROR(VLOOKUP($A264,'Round 1'!$A$7:$I$306,COLUMN('Round 1'!$G$7),FALSE())),0,VLOOKUP($A264,'Round 1'!$A$7:$I$306,COLUMN('Round 1'!$G$7),FALSE()))+IF(ISERROR(VLOOKUP($A264,'Round 2'!$A$7:$I$306,COLUMN('Round 2'!$G$7),FALSE())),0,VLOOKUP($A264,'Round 2'!$A$7:$I$306,COLUMN('Round 2'!$G$7),FALSE()))+IF(ISERROR(VLOOKUP($A264,'Round 3'!$A$7:$I$306,COLUMN('Round 3'!$G$7),FALSE())),0,VLOOKUP($A264,'Round 3'!$A$7:$I$306,COLUMN('Round 3'!$G$7),FALSE())))</f>
        <v/>
      </c>
      <c r="I264" s="124" t="str">
        <f aca="false">IF(ISBLANK($A264),"",IF(ISERROR(VLOOKUP($A264,'Round 1'!$A$7:$I$306,COLUMN('Round 1'!$F$7),FALSE())),0,VLOOKUP($A264,'Round 1'!$A$7:$I$306,COLUMN('Round 1'!$F$7),FALSE()))+IF(ISERROR(VLOOKUP($A264,'Round 2'!$A$7:$I$306,COLUMN('Round 2'!$F$7),FALSE())),0,VLOOKUP($A264,'Round 2'!$A$7:$I$306,COLUMN('Round 2'!$F$7),FALSE()))+IF(ISERROR(VLOOKUP($A264,'Round 3'!$A$7:$I$306,COLUMN('Round 3'!$F$7),FALSE())),0,VLOOKUP($A264,'Round 3'!$A$7:$I$306,COLUMN('Round 3'!$F$7),FALSE())))</f>
        <v/>
      </c>
      <c r="J264" s="125" t="str">
        <f aca="false">IF(ISBLANK($A264),"",IF(ISERROR(VLOOKUP($A264,'Round 1'!$A$7:$I$306,COLUMN('Round 1'!$H$7),FALSE())),0,VLOOKUP($A264,'Round 1'!$A$7:$I$306,COLUMN('Round 1'!$H$7),FALSE()))+IF(ISERROR(VLOOKUP($A264,'Round 2'!$A$7:$I$306,COLUMN('Round 2'!$H$7),FALSE())),0,VLOOKUP($A264,'Round 2'!$A$7:$I$306,COLUMN('Round 2'!$H$7),FALSE()))+IF(ISERROR(VLOOKUP($A264,'Round 3'!$A$7:$I$306,COLUMN('Round 3'!$H$7),FALSE())),0,VLOOKUP($A264,'Round 3'!$A$7:$I$306,COLUMN('Round 3'!$H$7),FALSE())))</f>
        <v/>
      </c>
      <c r="K264" s="124" t="str">
        <f aca="false">IF(ISBLANK(A264),"",RANK(P264,$P$7:$P$306))</f>
        <v/>
      </c>
      <c r="L264" s="126" t="str">
        <f aca="false">IF(ISBLANK($G264),IF($K264&gt;5,"",IF(AND(ISNA(MATCH(K264+1,$K$7:$K$306,0)),$K264&lt;$A$4),"TIE","")),"DQ")</f>
        <v/>
      </c>
      <c r="M264" s="127"/>
      <c r="N264" s="128" t="str">
        <f aca="false">IF(ISBLANK($G264),$R264,"DQ")</f>
        <v/>
      </c>
      <c r="O264" s="40" t="str">
        <f aca="false">IF(ISBLANK(A264),"",$H264*$O$6+$I264)</f>
        <v/>
      </c>
      <c r="P264" s="40" t="str">
        <f aca="false">IF(ISBLANK(A264),"",$O264*10*$P$6+$J264)</f>
        <v/>
      </c>
      <c r="Q264" s="40" t="n">
        <f aca="false">IF(ISBLANK($G264),IF(ISBLANK($A264),-10,$P264*$Q$6+IF($M264&gt;0,$Q$6-1-$M264,0)),-1)</f>
        <v>-10</v>
      </c>
      <c r="R264" s="40" t="str">
        <f aca="false">IF(ISBLANK($A264),"",RANK($Q264,$Q$7:$Q$306))</f>
        <v/>
      </c>
      <c r="S264" s="40" t="str">
        <f aca="false">IF(ISNA(MATCH($R264+1,$R$7:$R$306,0)),IF($R264=MAX($A$7:$A$306),$R264,-1),$R264)</f>
        <v/>
      </c>
      <c r="T264" s="40" t="n">
        <f aca="false">$A264</f>
        <v>0</v>
      </c>
      <c r="U264" s="128" t="str">
        <f aca="false">IF(N('Final Round'!$J$14)&gt;0,IF(ISBLANK($A264),"",IF($N264&gt;5,$N264,VLOOKUP($A264,'Final Round'!$A$14:$K$18,COLUMN('Final Round'!$J$1),FALSE()))),"")</f>
        <v/>
      </c>
      <c r="V264" s="40" t="str">
        <f aca="false">IF(ISNUMBER($U264),$U264,$R264)</f>
        <v/>
      </c>
      <c r="W264" s="40" t="str">
        <f aca="false">IF(ISBLANK($A264),"",($V$6-$V264)*$W$6+$W$6-$A264)</f>
        <v/>
      </c>
      <c r="X264" s="40" t="str">
        <f aca="false">IF(ISBLANK($A264),"",RANK($W264,$W$7:$W$306))</f>
        <v/>
      </c>
      <c r="Y264" s="40" t="n">
        <f aca="false">$A264</f>
        <v>0</v>
      </c>
      <c r="Z264" s="40" t="str">
        <f aca="false">IF($U264="",$N264,$U264)</f>
        <v/>
      </c>
      <c r="AA264" s="40" t="n">
        <f aca="false">IF($U264&lt;6,INDEX($AA$1:$AA$5,$Z264)*$Z$2,0)</f>
        <v>0</v>
      </c>
      <c r="AB264" s="129" t="str">
        <f aca="false">IF(ISBLANK($A264),"",5+4*(I264+IF(AA264=0,0,VLOOKUP($A264,'Final Round'!$A$14:$K$18,COLUMN('Final Round'!$G$1),FALSE())))+8*(H264+IF(AA264=0,0,IF(VLOOKUP($A264,'Final Round'!$A$14:$K$18,COLUMN('Final Round'!$J$1),FALSE())=1,1,0)))+$AA264)</f>
        <v/>
      </c>
    </row>
    <row r="265" customFormat="false" ht="12.75" hidden="false" customHeight="false" outlineLevel="0" collapsed="false">
      <c r="A265" s="144"/>
      <c r="B265" s="130"/>
      <c r="C265" s="130"/>
      <c r="D265" s="130"/>
      <c r="E265" s="131"/>
      <c r="F265" s="132" t="str">
        <f aca="false">IF(ISBLANK($A265),"",SUM(IF(ISNA(IF(VLOOKUP($A265,'Round 1'!$A$7:$J$306,COLUMN('Round 1'!$H$7),FALSE()),1,NA())),0,1),IF(ISNA(IF(VLOOKUP($A265,'Round 2'!$A$7:$J$306,COLUMN('Round 1'!$H$7),FALSE()),1,NA())),0,1),IF(ISNA(IF(VLOOKUP($A265,'Round 3'!$A$7:$J$306,COLUMN('Round 1'!$H$7),FALSE()),1,NA())),0,1),IF(ISNA(IF(VLOOKUP($A265,'Final Round'!$A$14:$K$18,1,FALSE()),1,NA())),0,1)))</f>
        <v/>
      </c>
      <c r="G265" s="133"/>
      <c r="H265" s="134" t="str">
        <f aca="false">IF(ISBLANK($A265),"",IF(ISERROR(VLOOKUP($A265,'Round 1'!$A$7:$I$306,COLUMN('Round 1'!$G$7),FALSE())),0,VLOOKUP($A265,'Round 1'!$A$7:$I$306,COLUMN('Round 1'!$G$7),FALSE()))+IF(ISERROR(VLOOKUP($A265,'Round 2'!$A$7:$I$306,COLUMN('Round 2'!$G$7),FALSE())),0,VLOOKUP($A265,'Round 2'!$A$7:$I$306,COLUMN('Round 2'!$G$7),FALSE()))+IF(ISERROR(VLOOKUP($A265,'Round 3'!$A$7:$I$306,COLUMN('Round 3'!$G$7),FALSE())),0,VLOOKUP($A265,'Round 3'!$A$7:$I$306,COLUMN('Round 3'!$G$7),FALSE())))</f>
        <v/>
      </c>
      <c r="I265" s="134" t="str">
        <f aca="false">IF(ISBLANK($A265),"",IF(ISERROR(VLOOKUP($A265,'Round 1'!$A$7:$I$306,COLUMN('Round 1'!$F$7),FALSE())),0,VLOOKUP($A265,'Round 1'!$A$7:$I$306,COLUMN('Round 1'!$F$7),FALSE()))+IF(ISERROR(VLOOKUP($A265,'Round 2'!$A$7:$I$306,COLUMN('Round 2'!$F$7),FALSE())),0,VLOOKUP($A265,'Round 2'!$A$7:$I$306,COLUMN('Round 2'!$F$7),FALSE()))+IF(ISERROR(VLOOKUP($A265,'Round 3'!$A$7:$I$306,COLUMN('Round 3'!$F$7),FALSE())),0,VLOOKUP($A265,'Round 3'!$A$7:$I$306,COLUMN('Round 3'!$F$7),FALSE())))</f>
        <v/>
      </c>
      <c r="J265" s="135" t="str">
        <f aca="false">IF(ISBLANK($A265),"",IF(ISERROR(VLOOKUP($A265,'Round 1'!$A$7:$I$306,COLUMN('Round 1'!$H$7),FALSE())),0,VLOOKUP($A265,'Round 1'!$A$7:$I$306,COLUMN('Round 1'!$H$7),FALSE()))+IF(ISERROR(VLOOKUP($A265,'Round 2'!$A$7:$I$306,COLUMN('Round 2'!$H$7),FALSE())),0,VLOOKUP($A265,'Round 2'!$A$7:$I$306,COLUMN('Round 2'!$H$7),FALSE()))+IF(ISERROR(VLOOKUP($A265,'Round 3'!$A$7:$I$306,COLUMN('Round 3'!$H$7),FALSE())),0,VLOOKUP($A265,'Round 3'!$A$7:$I$306,COLUMN('Round 3'!$H$7),FALSE())))</f>
        <v/>
      </c>
      <c r="K265" s="134" t="str">
        <f aca="false">IF(ISBLANK(A265),"",RANK(P265,$P$7:$P$306))</f>
        <v/>
      </c>
      <c r="L265" s="136" t="str">
        <f aca="false">IF(ISBLANK($G265),IF($K265&gt;5,"",IF(AND(ISNA(MATCH(K265+1,$K$7:$K$306,0)),$K265&lt;$A$4),"TIE","")),"DQ")</f>
        <v/>
      </c>
      <c r="M265" s="137"/>
      <c r="N265" s="138" t="str">
        <f aca="false">IF(ISBLANK($G265),$R265,"DQ")</f>
        <v/>
      </c>
      <c r="O265" s="40" t="str">
        <f aca="false">IF(ISBLANK(A265),"",$H265*$O$6+$I265)</f>
        <v/>
      </c>
      <c r="P265" s="40" t="str">
        <f aca="false">IF(ISBLANK(A265),"",$O265*10*$P$6+$J265)</f>
        <v/>
      </c>
      <c r="Q265" s="40" t="n">
        <f aca="false">IF(ISBLANK($G265),IF(ISBLANK($A265),-10,$P265*$Q$6+IF($M265&gt;0,$Q$6-1-$M265,0)),-1)</f>
        <v>-10</v>
      </c>
      <c r="R265" s="40" t="str">
        <f aca="false">IF(ISBLANK($A265),"",RANK($Q265,$Q$7:$Q$306))</f>
        <v/>
      </c>
      <c r="S265" s="40" t="str">
        <f aca="false">IF(ISNA(MATCH($R265+1,$R$7:$R$306,0)),IF($R265=MAX($A$7:$A$306),$R265,-1),$R265)</f>
        <v/>
      </c>
      <c r="T265" s="40" t="n">
        <f aca="false">$A265</f>
        <v>0</v>
      </c>
      <c r="U265" s="138" t="str">
        <f aca="false">IF(N('Final Round'!$J$14)&gt;0,IF(ISBLANK($A265),"",IF($N265&gt;5,$N265,VLOOKUP($A265,'Final Round'!$A$14:$K$18,COLUMN('Final Round'!$J$1),FALSE()))),"")</f>
        <v/>
      </c>
      <c r="V265" s="40" t="str">
        <f aca="false">IF(ISNUMBER($U265),$U265,$R265)</f>
        <v/>
      </c>
      <c r="W265" s="40" t="str">
        <f aca="false">IF(ISBLANK($A265),"",($V$6-$V265)*$W$6+$W$6-$A265)</f>
        <v/>
      </c>
      <c r="X265" s="40" t="str">
        <f aca="false">IF(ISBLANK($A265),"",RANK($W265,$W$7:$W$306))</f>
        <v/>
      </c>
      <c r="Y265" s="40" t="n">
        <f aca="false">$A265</f>
        <v>0</v>
      </c>
      <c r="Z265" s="40" t="str">
        <f aca="false">IF($U265="",$N265,$U265)</f>
        <v/>
      </c>
      <c r="AA265" s="40" t="n">
        <f aca="false">IF($U265&lt;6,INDEX($AA$1:$AA$5,$Z265)*$Z$2,0)</f>
        <v>0</v>
      </c>
      <c r="AB265" s="139" t="str">
        <f aca="false">IF(ISBLANK($A265),"",5+4*(I265+IF(AA265=0,0,VLOOKUP($A265,'Final Round'!$A$14:$K$18,COLUMN('Final Round'!$G$1),FALSE())))+8*(H265+IF(AA265=0,0,IF(VLOOKUP($A265,'Final Round'!$A$14:$K$18,COLUMN('Final Round'!$J$1),FALSE())=1,1,0)))+$AA265)</f>
        <v/>
      </c>
    </row>
    <row r="266" customFormat="false" ht="12.75" hidden="false" customHeight="false" outlineLevel="0" collapsed="false">
      <c r="A266" s="140"/>
      <c r="B266" s="120"/>
      <c r="C266" s="120"/>
      <c r="D266" s="120"/>
      <c r="E266" s="121"/>
      <c r="F266" s="122" t="str">
        <f aca="false">IF(ISBLANK($A266),"",SUM(IF(ISNA(IF(VLOOKUP($A266,'Round 1'!$A$7:$J$306,COLUMN('Round 1'!$H$7),FALSE()),1,NA())),0,1),IF(ISNA(IF(VLOOKUP($A266,'Round 2'!$A$7:$J$306,COLUMN('Round 1'!$H$7),FALSE()),1,NA())),0,1),IF(ISNA(IF(VLOOKUP($A266,'Round 3'!$A$7:$J$306,COLUMN('Round 1'!$H$7),FALSE()),1,NA())),0,1),IF(ISNA(IF(VLOOKUP($A266,'Final Round'!$A$14:$K$18,1,FALSE()),1,NA())),0,1)))</f>
        <v/>
      </c>
      <c r="G266" s="123"/>
      <c r="H266" s="124" t="str">
        <f aca="false">IF(ISBLANK($A266),"",IF(ISERROR(VLOOKUP($A266,'Round 1'!$A$7:$I$306,COLUMN('Round 1'!$G$7),FALSE())),0,VLOOKUP($A266,'Round 1'!$A$7:$I$306,COLUMN('Round 1'!$G$7),FALSE()))+IF(ISERROR(VLOOKUP($A266,'Round 2'!$A$7:$I$306,COLUMN('Round 2'!$G$7),FALSE())),0,VLOOKUP($A266,'Round 2'!$A$7:$I$306,COLUMN('Round 2'!$G$7),FALSE()))+IF(ISERROR(VLOOKUP($A266,'Round 3'!$A$7:$I$306,COLUMN('Round 3'!$G$7),FALSE())),0,VLOOKUP($A266,'Round 3'!$A$7:$I$306,COLUMN('Round 3'!$G$7),FALSE())))</f>
        <v/>
      </c>
      <c r="I266" s="124" t="str">
        <f aca="false">IF(ISBLANK($A266),"",IF(ISERROR(VLOOKUP($A266,'Round 1'!$A$7:$I$306,COLUMN('Round 1'!$F$7),FALSE())),0,VLOOKUP($A266,'Round 1'!$A$7:$I$306,COLUMN('Round 1'!$F$7),FALSE()))+IF(ISERROR(VLOOKUP($A266,'Round 2'!$A$7:$I$306,COLUMN('Round 2'!$F$7),FALSE())),0,VLOOKUP($A266,'Round 2'!$A$7:$I$306,COLUMN('Round 2'!$F$7),FALSE()))+IF(ISERROR(VLOOKUP($A266,'Round 3'!$A$7:$I$306,COLUMN('Round 3'!$F$7),FALSE())),0,VLOOKUP($A266,'Round 3'!$A$7:$I$306,COLUMN('Round 3'!$F$7),FALSE())))</f>
        <v/>
      </c>
      <c r="J266" s="125" t="str">
        <f aca="false">IF(ISBLANK($A266),"",IF(ISERROR(VLOOKUP($A266,'Round 1'!$A$7:$I$306,COLUMN('Round 1'!$H$7),FALSE())),0,VLOOKUP($A266,'Round 1'!$A$7:$I$306,COLUMN('Round 1'!$H$7),FALSE()))+IF(ISERROR(VLOOKUP($A266,'Round 2'!$A$7:$I$306,COLUMN('Round 2'!$H$7),FALSE())),0,VLOOKUP($A266,'Round 2'!$A$7:$I$306,COLUMN('Round 2'!$H$7),FALSE()))+IF(ISERROR(VLOOKUP($A266,'Round 3'!$A$7:$I$306,COLUMN('Round 3'!$H$7),FALSE())),0,VLOOKUP($A266,'Round 3'!$A$7:$I$306,COLUMN('Round 3'!$H$7),FALSE())))</f>
        <v/>
      </c>
      <c r="K266" s="124" t="str">
        <f aca="false">IF(ISBLANK(A266),"",RANK(P266,$P$7:$P$306))</f>
        <v/>
      </c>
      <c r="L266" s="126" t="str">
        <f aca="false">IF(ISBLANK($G266),IF($K266&gt;5,"",IF(AND(ISNA(MATCH(K266+1,$K$7:$K$306,0)),$K266&lt;$A$4),"TIE","")),"DQ")</f>
        <v/>
      </c>
      <c r="M266" s="127"/>
      <c r="N266" s="128" t="str">
        <f aca="false">IF(ISBLANK($G266),$R266,"DQ")</f>
        <v/>
      </c>
      <c r="O266" s="40" t="str">
        <f aca="false">IF(ISBLANK(A266),"",$H266*$O$6+$I266)</f>
        <v/>
      </c>
      <c r="P266" s="40" t="str">
        <f aca="false">IF(ISBLANK(A266),"",$O266*10*$P$6+$J266)</f>
        <v/>
      </c>
      <c r="Q266" s="40" t="n">
        <f aca="false">IF(ISBLANK($G266),IF(ISBLANK($A266),-10,$P266*$Q$6+IF($M266&gt;0,$Q$6-1-$M266,0)),-1)</f>
        <v>-10</v>
      </c>
      <c r="R266" s="40" t="str">
        <f aca="false">IF(ISBLANK($A266),"",RANK($Q266,$Q$7:$Q$306))</f>
        <v/>
      </c>
      <c r="S266" s="40" t="str">
        <f aca="false">IF(ISNA(MATCH($R266+1,$R$7:$R$306,0)),IF($R266=MAX($A$7:$A$306),$R266,-1),$R266)</f>
        <v/>
      </c>
      <c r="T266" s="40" t="n">
        <f aca="false">$A266</f>
        <v>0</v>
      </c>
      <c r="U266" s="128" t="str">
        <f aca="false">IF(N('Final Round'!$J$14)&gt;0,IF(ISBLANK($A266),"",IF($N266&gt;5,$N266,VLOOKUP($A266,'Final Round'!$A$14:$K$18,COLUMN('Final Round'!$J$1),FALSE()))),"")</f>
        <v/>
      </c>
      <c r="V266" s="40" t="str">
        <f aca="false">IF(ISNUMBER($U266),$U266,$R266)</f>
        <v/>
      </c>
      <c r="W266" s="40" t="str">
        <f aca="false">IF(ISBLANK($A266),"",($V$6-$V266)*$W$6+$W$6-$A266)</f>
        <v/>
      </c>
      <c r="X266" s="40" t="str">
        <f aca="false">IF(ISBLANK($A266),"",RANK($W266,$W$7:$W$306))</f>
        <v/>
      </c>
      <c r="Y266" s="40" t="n">
        <f aca="false">$A266</f>
        <v>0</v>
      </c>
      <c r="Z266" s="40" t="str">
        <f aca="false">IF($U266="",$N266,$U266)</f>
        <v/>
      </c>
      <c r="AA266" s="40" t="n">
        <f aca="false">IF($U266&lt;6,INDEX($AA$1:$AA$5,$Z266)*$Z$2,0)</f>
        <v>0</v>
      </c>
      <c r="AB266" s="129" t="str">
        <f aca="false">IF(ISBLANK($A266),"",5+4*(I266+IF(AA266=0,0,VLOOKUP($A266,'Final Round'!$A$14:$K$18,COLUMN('Final Round'!$G$1),FALSE())))+8*(H266+IF(AA266=0,0,IF(VLOOKUP($A266,'Final Round'!$A$14:$K$18,COLUMN('Final Round'!$J$1),FALSE())=1,1,0)))+$AA266)</f>
        <v/>
      </c>
    </row>
    <row r="267" customFormat="false" ht="12.75" hidden="false" customHeight="false" outlineLevel="0" collapsed="false">
      <c r="A267" s="144"/>
      <c r="B267" s="130"/>
      <c r="C267" s="130"/>
      <c r="D267" s="130"/>
      <c r="E267" s="131"/>
      <c r="F267" s="132" t="str">
        <f aca="false">IF(ISBLANK($A267),"",SUM(IF(ISNA(IF(VLOOKUP($A267,'Round 1'!$A$7:$J$306,COLUMN('Round 1'!$H$7),FALSE()),1,NA())),0,1),IF(ISNA(IF(VLOOKUP($A267,'Round 2'!$A$7:$J$306,COLUMN('Round 1'!$H$7),FALSE()),1,NA())),0,1),IF(ISNA(IF(VLOOKUP($A267,'Round 3'!$A$7:$J$306,COLUMN('Round 1'!$H$7),FALSE()),1,NA())),0,1),IF(ISNA(IF(VLOOKUP($A267,'Final Round'!$A$14:$K$18,1,FALSE()),1,NA())),0,1)))</f>
        <v/>
      </c>
      <c r="G267" s="133"/>
      <c r="H267" s="134" t="str">
        <f aca="false">IF(ISBLANK($A267),"",IF(ISERROR(VLOOKUP($A267,'Round 1'!$A$7:$I$306,COLUMN('Round 1'!$G$7),FALSE())),0,VLOOKUP($A267,'Round 1'!$A$7:$I$306,COLUMN('Round 1'!$G$7),FALSE()))+IF(ISERROR(VLOOKUP($A267,'Round 2'!$A$7:$I$306,COLUMN('Round 2'!$G$7),FALSE())),0,VLOOKUP($A267,'Round 2'!$A$7:$I$306,COLUMN('Round 2'!$G$7),FALSE()))+IF(ISERROR(VLOOKUP($A267,'Round 3'!$A$7:$I$306,COLUMN('Round 3'!$G$7),FALSE())),0,VLOOKUP($A267,'Round 3'!$A$7:$I$306,COLUMN('Round 3'!$G$7),FALSE())))</f>
        <v/>
      </c>
      <c r="I267" s="134" t="str">
        <f aca="false">IF(ISBLANK($A267),"",IF(ISERROR(VLOOKUP($A267,'Round 1'!$A$7:$I$306,COLUMN('Round 1'!$F$7),FALSE())),0,VLOOKUP($A267,'Round 1'!$A$7:$I$306,COLUMN('Round 1'!$F$7),FALSE()))+IF(ISERROR(VLOOKUP($A267,'Round 2'!$A$7:$I$306,COLUMN('Round 2'!$F$7),FALSE())),0,VLOOKUP($A267,'Round 2'!$A$7:$I$306,COLUMN('Round 2'!$F$7),FALSE()))+IF(ISERROR(VLOOKUP($A267,'Round 3'!$A$7:$I$306,COLUMN('Round 3'!$F$7),FALSE())),0,VLOOKUP($A267,'Round 3'!$A$7:$I$306,COLUMN('Round 3'!$F$7),FALSE())))</f>
        <v/>
      </c>
      <c r="J267" s="135" t="str">
        <f aca="false">IF(ISBLANK($A267),"",IF(ISERROR(VLOOKUP($A267,'Round 1'!$A$7:$I$306,COLUMN('Round 1'!$H$7),FALSE())),0,VLOOKUP($A267,'Round 1'!$A$7:$I$306,COLUMN('Round 1'!$H$7),FALSE()))+IF(ISERROR(VLOOKUP($A267,'Round 2'!$A$7:$I$306,COLUMN('Round 2'!$H$7),FALSE())),0,VLOOKUP($A267,'Round 2'!$A$7:$I$306,COLUMN('Round 2'!$H$7),FALSE()))+IF(ISERROR(VLOOKUP($A267,'Round 3'!$A$7:$I$306,COLUMN('Round 3'!$H$7),FALSE())),0,VLOOKUP($A267,'Round 3'!$A$7:$I$306,COLUMN('Round 3'!$H$7),FALSE())))</f>
        <v/>
      </c>
      <c r="K267" s="134" t="str">
        <f aca="false">IF(ISBLANK(A267),"",RANK(P267,$P$7:$P$306))</f>
        <v/>
      </c>
      <c r="L267" s="136" t="str">
        <f aca="false">IF(ISBLANK($G267),IF($K267&gt;5,"",IF(AND(ISNA(MATCH(K267+1,$K$7:$K$306,0)),$K267&lt;$A$4),"TIE","")),"DQ")</f>
        <v/>
      </c>
      <c r="M267" s="137"/>
      <c r="N267" s="138" t="str">
        <f aca="false">IF(ISBLANK($G267),$R267,"DQ")</f>
        <v/>
      </c>
      <c r="O267" s="40" t="str">
        <f aca="false">IF(ISBLANK(A267),"",$H267*$O$6+$I267)</f>
        <v/>
      </c>
      <c r="P267" s="40" t="str">
        <f aca="false">IF(ISBLANK(A267),"",$O267*10*$P$6+$J267)</f>
        <v/>
      </c>
      <c r="Q267" s="40" t="n">
        <f aca="false">IF(ISBLANK($G267),IF(ISBLANK($A267),-10,$P267*$Q$6+IF($M267&gt;0,$Q$6-1-$M267,0)),-1)</f>
        <v>-10</v>
      </c>
      <c r="R267" s="40" t="str">
        <f aca="false">IF(ISBLANK($A267),"",RANK($Q267,$Q$7:$Q$306))</f>
        <v/>
      </c>
      <c r="S267" s="40" t="str">
        <f aca="false">IF(ISNA(MATCH($R267+1,$R$7:$R$306,0)),IF($R267=MAX($A$7:$A$306),$R267,-1),$R267)</f>
        <v/>
      </c>
      <c r="T267" s="40" t="n">
        <f aca="false">$A267</f>
        <v>0</v>
      </c>
      <c r="U267" s="138" t="str">
        <f aca="false">IF(N('Final Round'!$J$14)&gt;0,IF(ISBLANK($A267),"",IF($N267&gt;5,$N267,VLOOKUP($A267,'Final Round'!$A$14:$K$18,COLUMN('Final Round'!$J$1),FALSE()))),"")</f>
        <v/>
      </c>
      <c r="V267" s="40" t="str">
        <f aca="false">IF(ISNUMBER($U267),$U267,$R267)</f>
        <v/>
      </c>
      <c r="W267" s="40" t="str">
        <f aca="false">IF(ISBLANK($A267),"",($V$6-$V267)*$W$6+$W$6-$A267)</f>
        <v/>
      </c>
      <c r="X267" s="40" t="str">
        <f aca="false">IF(ISBLANK($A267),"",RANK($W267,$W$7:$W$306))</f>
        <v/>
      </c>
      <c r="Y267" s="40" t="n">
        <f aca="false">$A267</f>
        <v>0</v>
      </c>
      <c r="Z267" s="40" t="str">
        <f aca="false">IF($U267="",$N267,$U267)</f>
        <v/>
      </c>
      <c r="AA267" s="40" t="n">
        <f aca="false">IF($U267&lt;6,INDEX($AA$1:$AA$5,$Z267)*$Z$2,0)</f>
        <v>0</v>
      </c>
      <c r="AB267" s="139" t="str">
        <f aca="false">IF(ISBLANK($A267),"",5+4*(I267+IF(AA267=0,0,VLOOKUP($A267,'Final Round'!$A$14:$K$18,COLUMN('Final Round'!$G$1),FALSE())))+8*(H267+IF(AA267=0,0,IF(VLOOKUP($A267,'Final Round'!$A$14:$K$18,COLUMN('Final Round'!$J$1),FALSE())=1,1,0)))+$AA267)</f>
        <v/>
      </c>
    </row>
    <row r="268" customFormat="false" ht="12.75" hidden="false" customHeight="false" outlineLevel="0" collapsed="false">
      <c r="A268" s="140"/>
      <c r="B268" s="120"/>
      <c r="C268" s="120"/>
      <c r="D268" s="120"/>
      <c r="E268" s="121"/>
      <c r="F268" s="122" t="str">
        <f aca="false">IF(ISBLANK($A268),"",SUM(IF(ISNA(IF(VLOOKUP($A268,'Round 1'!$A$7:$J$306,COLUMN('Round 1'!$H$7),FALSE()),1,NA())),0,1),IF(ISNA(IF(VLOOKUP($A268,'Round 2'!$A$7:$J$306,COLUMN('Round 1'!$H$7),FALSE()),1,NA())),0,1),IF(ISNA(IF(VLOOKUP($A268,'Round 3'!$A$7:$J$306,COLUMN('Round 1'!$H$7),FALSE()),1,NA())),0,1),IF(ISNA(IF(VLOOKUP($A268,'Final Round'!$A$14:$K$18,1,FALSE()),1,NA())),0,1)))</f>
        <v/>
      </c>
      <c r="G268" s="123"/>
      <c r="H268" s="124" t="str">
        <f aca="false">IF(ISBLANK($A268),"",IF(ISERROR(VLOOKUP($A268,'Round 1'!$A$7:$I$306,COLUMN('Round 1'!$G$7),FALSE())),0,VLOOKUP($A268,'Round 1'!$A$7:$I$306,COLUMN('Round 1'!$G$7),FALSE()))+IF(ISERROR(VLOOKUP($A268,'Round 2'!$A$7:$I$306,COLUMN('Round 2'!$G$7),FALSE())),0,VLOOKUP($A268,'Round 2'!$A$7:$I$306,COLUMN('Round 2'!$G$7),FALSE()))+IF(ISERROR(VLOOKUP($A268,'Round 3'!$A$7:$I$306,COLUMN('Round 3'!$G$7),FALSE())),0,VLOOKUP($A268,'Round 3'!$A$7:$I$306,COLUMN('Round 3'!$G$7),FALSE())))</f>
        <v/>
      </c>
      <c r="I268" s="124" t="str">
        <f aca="false">IF(ISBLANK($A268),"",IF(ISERROR(VLOOKUP($A268,'Round 1'!$A$7:$I$306,COLUMN('Round 1'!$F$7),FALSE())),0,VLOOKUP($A268,'Round 1'!$A$7:$I$306,COLUMN('Round 1'!$F$7),FALSE()))+IF(ISERROR(VLOOKUP($A268,'Round 2'!$A$7:$I$306,COLUMN('Round 2'!$F$7),FALSE())),0,VLOOKUP($A268,'Round 2'!$A$7:$I$306,COLUMN('Round 2'!$F$7),FALSE()))+IF(ISERROR(VLOOKUP($A268,'Round 3'!$A$7:$I$306,COLUMN('Round 3'!$F$7),FALSE())),0,VLOOKUP($A268,'Round 3'!$A$7:$I$306,COLUMN('Round 3'!$F$7),FALSE())))</f>
        <v/>
      </c>
      <c r="J268" s="125" t="str">
        <f aca="false">IF(ISBLANK($A268),"",IF(ISERROR(VLOOKUP($A268,'Round 1'!$A$7:$I$306,COLUMN('Round 1'!$H$7),FALSE())),0,VLOOKUP($A268,'Round 1'!$A$7:$I$306,COLUMN('Round 1'!$H$7),FALSE()))+IF(ISERROR(VLOOKUP($A268,'Round 2'!$A$7:$I$306,COLUMN('Round 2'!$H$7),FALSE())),0,VLOOKUP($A268,'Round 2'!$A$7:$I$306,COLUMN('Round 2'!$H$7),FALSE()))+IF(ISERROR(VLOOKUP($A268,'Round 3'!$A$7:$I$306,COLUMN('Round 3'!$H$7),FALSE())),0,VLOOKUP($A268,'Round 3'!$A$7:$I$306,COLUMN('Round 3'!$H$7),FALSE())))</f>
        <v/>
      </c>
      <c r="K268" s="124" t="str">
        <f aca="false">IF(ISBLANK(A268),"",RANK(P268,$P$7:$P$306))</f>
        <v/>
      </c>
      <c r="L268" s="126" t="str">
        <f aca="false">IF(ISBLANK($G268),IF($K268&gt;5,"",IF(AND(ISNA(MATCH(K268+1,$K$7:$K$306,0)),$K268&lt;$A$4),"TIE","")),"DQ")</f>
        <v/>
      </c>
      <c r="M268" s="127"/>
      <c r="N268" s="128" t="str">
        <f aca="false">IF(ISBLANK($G268),$R268,"DQ")</f>
        <v/>
      </c>
      <c r="O268" s="40" t="str">
        <f aca="false">IF(ISBLANK(A268),"",$H268*$O$6+$I268)</f>
        <v/>
      </c>
      <c r="P268" s="40" t="str">
        <f aca="false">IF(ISBLANK(A268),"",$O268*10*$P$6+$J268)</f>
        <v/>
      </c>
      <c r="Q268" s="40" t="n">
        <f aca="false">IF(ISBLANK($G268),IF(ISBLANK($A268),-10,$P268*$Q$6+IF($M268&gt;0,$Q$6-1-$M268,0)),-1)</f>
        <v>-10</v>
      </c>
      <c r="R268" s="40" t="str">
        <f aca="false">IF(ISBLANK($A268),"",RANK($Q268,$Q$7:$Q$306))</f>
        <v/>
      </c>
      <c r="S268" s="40" t="str">
        <f aca="false">IF(ISNA(MATCH($R268+1,$R$7:$R$306,0)),IF($R268=MAX($A$7:$A$306),$R268,-1),$R268)</f>
        <v/>
      </c>
      <c r="T268" s="40" t="n">
        <f aca="false">$A268</f>
        <v>0</v>
      </c>
      <c r="U268" s="128" t="str">
        <f aca="false">IF(N('Final Round'!$J$14)&gt;0,IF(ISBLANK($A268),"",IF($N268&gt;5,$N268,VLOOKUP($A268,'Final Round'!$A$14:$K$18,COLUMN('Final Round'!$J$1),FALSE()))),"")</f>
        <v/>
      </c>
      <c r="V268" s="40" t="str">
        <f aca="false">IF(ISNUMBER($U268),$U268,$R268)</f>
        <v/>
      </c>
      <c r="W268" s="40" t="str">
        <f aca="false">IF(ISBLANK($A268),"",($V$6-$V268)*$W$6+$W$6-$A268)</f>
        <v/>
      </c>
      <c r="X268" s="40" t="str">
        <f aca="false">IF(ISBLANK($A268),"",RANK($W268,$W$7:$W$306))</f>
        <v/>
      </c>
      <c r="Y268" s="40" t="n">
        <f aca="false">$A268</f>
        <v>0</v>
      </c>
      <c r="Z268" s="40" t="str">
        <f aca="false">IF($U268="",$N268,$U268)</f>
        <v/>
      </c>
      <c r="AA268" s="40" t="n">
        <f aca="false">IF($U268&lt;6,INDEX($AA$1:$AA$5,$Z268)*$Z$2,0)</f>
        <v>0</v>
      </c>
      <c r="AB268" s="129" t="str">
        <f aca="false">IF(ISBLANK($A268),"",5+4*(I268+IF(AA268=0,0,VLOOKUP($A268,'Final Round'!$A$14:$K$18,COLUMN('Final Round'!$G$1),FALSE())))+8*(H268+IF(AA268=0,0,IF(VLOOKUP($A268,'Final Round'!$A$14:$K$18,COLUMN('Final Round'!$J$1),FALSE())=1,1,0)))+$AA268)</f>
        <v/>
      </c>
    </row>
    <row r="269" customFormat="false" ht="12.75" hidden="false" customHeight="false" outlineLevel="0" collapsed="false">
      <c r="A269" s="144"/>
      <c r="B269" s="130"/>
      <c r="C269" s="130"/>
      <c r="D269" s="130"/>
      <c r="E269" s="131"/>
      <c r="F269" s="132" t="str">
        <f aca="false">IF(ISBLANK($A269),"",SUM(IF(ISNA(IF(VLOOKUP($A269,'Round 1'!$A$7:$J$306,COLUMN('Round 1'!$H$7),FALSE()),1,NA())),0,1),IF(ISNA(IF(VLOOKUP($A269,'Round 2'!$A$7:$J$306,COLUMN('Round 1'!$H$7),FALSE()),1,NA())),0,1),IF(ISNA(IF(VLOOKUP($A269,'Round 3'!$A$7:$J$306,COLUMN('Round 1'!$H$7),FALSE()),1,NA())),0,1),IF(ISNA(IF(VLOOKUP($A269,'Final Round'!$A$14:$K$18,1,FALSE()),1,NA())),0,1)))</f>
        <v/>
      </c>
      <c r="G269" s="133"/>
      <c r="H269" s="134" t="str">
        <f aca="false">IF(ISBLANK($A269),"",IF(ISERROR(VLOOKUP($A269,'Round 1'!$A$7:$I$306,COLUMN('Round 1'!$G$7),FALSE())),0,VLOOKUP($A269,'Round 1'!$A$7:$I$306,COLUMN('Round 1'!$G$7),FALSE()))+IF(ISERROR(VLOOKUP($A269,'Round 2'!$A$7:$I$306,COLUMN('Round 2'!$G$7),FALSE())),0,VLOOKUP($A269,'Round 2'!$A$7:$I$306,COLUMN('Round 2'!$G$7),FALSE()))+IF(ISERROR(VLOOKUP($A269,'Round 3'!$A$7:$I$306,COLUMN('Round 3'!$G$7),FALSE())),0,VLOOKUP($A269,'Round 3'!$A$7:$I$306,COLUMN('Round 3'!$G$7),FALSE())))</f>
        <v/>
      </c>
      <c r="I269" s="134" t="str">
        <f aca="false">IF(ISBLANK($A269),"",IF(ISERROR(VLOOKUP($A269,'Round 1'!$A$7:$I$306,COLUMN('Round 1'!$F$7),FALSE())),0,VLOOKUP($A269,'Round 1'!$A$7:$I$306,COLUMN('Round 1'!$F$7),FALSE()))+IF(ISERROR(VLOOKUP($A269,'Round 2'!$A$7:$I$306,COLUMN('Round 2'!$F$7),FALSE())),0,VLOOKUP($A269,'Round 2'!$A$7:$I$306,COLUMN('Round 2'!$F$7),FALSE()))+IF(ISERROR(VLOOKUP($A269,'Round 3'!$A$7:$I$306,COLUMN('Round 3'!$F$7),FALSE())),0,VLOOKUP($A269,'Round 3'!$A$7:$I$306,COLUMN('Round 3'!$F$7),FALSE())))</f>
        <v/>
      </c>
      <c r="J269" s="135" t="str">
        <f aca="false">IF(ISBLANK($A269),"",IF(ISERROR(VLOOKUP($A269,'Round 1'!$A$7:$I$306,COLUMN('Round 1'!$H$7),FALSE())),0,VLOOKUP($A269,'Round 1'!$A$7:$I$306,COLUMN('Round 1'!$H$7),FALSE()))+IF(ISERROR(VLOOKUP($A269,'Round 2'!$A$7:$I$306,COLUMN('Round 2'!$H$7),FALSE())),0,VLOOKUP($A269,'Round 2'!$A$7:$I$306,COLUMN('Round 2'!$H$7),FALSE()))+IF(ISERROR(VLOOKUP($A269,'Round 3'!$A$7:$I$306,COLUMN('Round 3'!$H$7),FALSE())),0,VLOOKUP($A269,'Round 3'!$A$7:$I$306,COLUMN('Round 3'!$H$7),FALSE())))</f>
        <v/>
      </c>
      <c r="K269" s="134" t="str">
        <f aca="false">IF(ISBLANK(A269),"",RANK(P269,$P$7:$P$306))</f>
        <v/>
      </c>
      <c r="L269" s="136" t="str">
        <f aca="false">IF(ISBLANK($G269),IF($K269&gt;5,"",IF(AND(ISNA(MATCH(K269+1,$K$7:$K$306,0)),$K269&lt;$A$4),"TIE","")),"DQ")</f>
        <v/>
      </c>
      <c r="M269" s="137"/>
      <c r="N269" s="138" t="str">
        <f aca="false">IF(ISBLANK($G269),$R269,"DQ")</f>
        <v/>
      </c>
      <c r="O269" s="40" t="str">
        <f aca="false">IF(ISBLANK(A269),"",$H269*$O$6+$I269)</f>
        <v/>
      </c>
      <c r="P269" s="40" t="str">
        <f aca="false">IF(ISBLANK(A269),"",$O269*10*$P$6+$J269)</f>
        <v/>
      </c>
      <c r="Q269" s="40" t="n">
        <f aca="false">IF(ISBLANK($G269),IF(ISBLANK($A269),-10,$P269*$Q$6+IF($M269&gt;0,$Q$6-1-$M269,0)),-1)</f>
        <v>-10</v>
      </c>
      <c r="R269" s="40" t="str">
        <f aca="false">IF(ISBLANK($A269),"",RANK($Q269,$Q$7:$Q$306))</f>
        <v/>
      </c>
      <c r="S269" s="40" t="str">
        <f aca="false">IF(ISNA(MATCH($R269+1,$R$7:$R$306,0)),IF($R269=MAX($A$7:$A$306),$R269,-1),$R269)</f>
        <v/>
      </c>
      <c r="T269" s="40" t="n">
        <f aca="false">$A269</f>
        <v>0</v>
      </c>
      <c r="U269" s="138" t="str">
        <f aca="false">IF(N('Final Round'!$J$14)&gt;0,IF(ISBLANK($A269),"",IF($N269&gt;5,$N269,VLOOKUP($A269,'Final Round'!$A$14:$K$18,COLUMN('Final Round'!$J$1),FALSE()))),"")</f>
        <v/>
      </c>
      <c r="V269" s="40" t="str">
        <f aca="false">IF(ISNUMBER($U269),$U269,$R269)</f>
        <v/>
      </c>
      <c r="W269" s="40" t="str">
        <f aca="false">IF(ISBLANK($A269),"",($V$6-$V269)*$W$6+$W$6-$A269)</f>
        <v/>
      </c>
      <c r="X269" s="40" t="str">
        <f aca="false">IF(ISBLANK($A269),"",RANK($W269,$W$7:$W$306))</f>
        <v/>
      </c>
      <c r="Y269" s="40" t="n">
        <f aca="false">$A269</f>
        <v>0</v>
      </c>
      <c r="Z269" s="40" t="str">
        <f aca="false">IF($U269="",$N269,$U269)</f>
        <v/>
      </c>
      <c r="AA269" s="40" t="n">
        <f aca="false">IF($U269&lt;6,INDEX($AA$1:$AA$5,$Z269)*$Z$2,0)</f>
        <v>0</v>
      </c>
      <c r="AB269" s="139" t="str">
        <f aca="false">IF(ISBLANK($A269),"",5+4*(I269+IF(AA269=0,0,VLOOKUP($A269,'Final Round'!$A$14:$K$18,COLUMN('Final Round'!$G$1),FALSE())))+8*(H269+IF(AA269=0,0,IF(VLOOKUP($A269,'Final Round'!$A$14:$K$18,COLUMN('Final Round'!$J$1),FALSE())=1,1,0)))+$AA269)</f>
        <v/>
      </c>
    </row>
    <row r="270" customFormat="false" ht="12.75" hidden="false" customHeight="false" outlineLevel="0" collapsed="false">
      <c r="A270" s="140"/>
      <c r="B270" s="120"/>
      <c r="C270" s="120"/>
      <c r="D270" s="120"/>
      <c r="E270" s="121"/>
      <c r="F270" s="122" t="str">
        <f aca="false">IF(ISBLANK($A270),"",SUM(IF(ISNA(IF(VLOOKUP($A270,'Round 1'!$A$7:$J$306,COLUMN('Round 1'!$H$7),FALSE()),1,NA())),0,1),IF(ISNA(IF(VLOOKUP($A270,'Round 2'!$A$7:$J$306,COLUMN('Round 1'!$H$7),FALSE()),1,NA())),0,1),IF(ISNA(IF(VLOOKUP($A270,'Round 3'!$A$7:$J$306,COLUMN('Round 1'!$H$7),FALSE()),1,NA())),0,1),IF(ISNA(IF(VLOOKUP($A270,'Final Round'!$A$14:$K$18,1,FALSE()),1,NA())),0,1)))</f>
        <v/>
      </c>
      <c r="G270" s="123"/>
      <c r="H270" s="124" t="str">
        <f aca="false">IF(ISBLANK($A270),"",IF(ISERROR(VLOOKUP($A270,'Round 1'!$A$7:$I$306,COLUMN('Round 1'!$G$7),FALSE())),0,VLOOKUP($A270,'Round 1'!$A$7:$I$306,COLUMN('Round 1'!$G$7),FALSE()))+IF(ISERROR(VLOOKUP($A270,'Round 2'!$A$7:$I$306,COLUMN('Round 2'!$G$7),FALSE())),0,VLOOKUP($A270,'Round 2'!$A$7:$I$306,COLUMN('Round 2'!$G$7),FALSE()))+IF(ISERROR(VLOOKUP($A270,'Round 3'!$A$7:$I$306,COLUMN('Round 3'!$G$7),FALSE())),0,VLOOKUP($A270,'Round 3'!$A$7:$I$306,COLUMN('Round 3'!$G$7),FALSE())))</f>
        <v/>
      </c>
      <c r="I270" s="124" t="str">
        <f aca="false">IF(ISBLANK($A270),"",IF(ISERROR(VLOOKUP($A270,'Round 1'!$A$7:$I$306,COLUMN('Round 1'!$F$7),FALSE())),0,VLOOKUP($A270,'Round 1'!$A$7:$I$306,COLUMN('Round 1'!$F$7),FALSE()))+IF(ISERROR(VLOOKUP($A270,'Round 2'!$A$7:$I$306,COLUMN('Round 2'!$F$7),FALSE())),0,VLOOKUP($A270,'Round 2'!$A$7:$I$306,COLUMN('Round 2'!$F$7),FALSE()))+IF(ISERROR(VLOOKUP($A270,'Round 3'!$A$7:$I$306,COLUMN('Round 3'!$F$7),FALSE())),0,VLOOKUP($A270,'Round 3'!$A$7:$I$306,COLUMN('Round 3'!$F$7),FALSE())))</f>
        <v/>
      </c>
      <c r="J270" s="125" t="str">
        <f aca="false">IF(ISBLANK($A270),"",IF(ISERROR(VLOOKUP($A270,'Round 1'!$A$7:$I$306,COLUMN('Round 1'!$H$7),FALSE())),0,VLOOKUP($A270,'Round 1'!$A$7:$I$306,COLUMN('Round 1'!$H$7),FALSE()))+IF(ISERROR(VLOOKUP($A270,'Round 2'!$A$7:$I$306,COLUMN('Round 2'!$H$7),FALSE())),0,VLOOKUP($A270,'Round 2'!$A$7:$I$306,COLUMN('Round 2'!$H$7),FALSE()))+IF(ISERROR(VLOOKUP($A270,'Round 3'!$A$7:$I$306,COLUMN('Round 3'!$H$7),FALSE())),0,VLOOKUP($A270,'Round 3'!$A$7:$I$306,COLUMN('Round 3'!$H$7),FALSE())))</f>
        <v/>
      </c>
      <c r="K270" s="124" t="str">
        <f aca="false">IF(ISBLANK(A270),"",RANK(P270,$P$7:$P$306))</f>
        <v/>
      </c>
      <c r="L270" s="126" t="str">
        <f aca="false">IF(ISBLANK($G270),IF($K270&gt;5,"",IF(AND(ISNA(MATCH(K270+1,$K$7:$K$306,0)),$K270&lt;$A$4),"TIE","")),"DQ")</f>
        <v/>
      </c>
      <c r="M270" s="127"/>
      <c r="N270" s="128" t="str">
        <f aca="false">IF(ISBLANK($G270),$R270,"DQ")</f>
        <v/>
      </c>
      <c r="O270" s="40" t="str">
        <f aca="false">IF(ISBLANK(A270),"",$H270*$O$6+$I270)</f>
        <v/>
      </c>
      <c r="P270" s="40" t="str">
        <f aca="false">IF(ISBLANK(A270),"",$O270*10*$P$6+$J270)</f>
        <v/>
      </c>
      <c r="Q270" s="40" t="n">
        <f aca="false">IF(ISBLANK($G270),IF(ISBLANK($A270),-10,$P270*$Q$6+IF($M270&gt;0,$Q$6-1-$M270,0)),-1)</f>
        <v>-10</v>
      </c>
      <c r="R270" s="40" t="str">
        <f aca="false">IF(ISBLANK($A270),"",RANK($Q270,$Q$7:$Q$306))</f>
        <v/>
      </c>
      <c r="S270" s="40" t="str">
        <f aca="false">IF(ISNA(MATCH($R270+1,$R$7:$R$306,0)),IF($R270=MAX($A$7:$A$306),$R270,-1),$R270)</f>
        <v/>
      </c>
      <c r="T270" s="40" t="n">
        <f aca="false">$A270</f>
        <v>0</v>
      </c>
      <c r="U270" s="128" t="str">
        <f aca="false">IF(N('Final Round'!$J$14)&gt;0,IF(ISBLANK($A270),"",IF($N270&gt;5,$N270,VLOOKUP($A270,'Final Round'!$A$14:$K$18,COLUMN('Final Round'!$J$1),FALSE()))),"")</f>
        <v/>
      </c>
      <c r="V270" s="40" t="str">
        <f aca="false">IF(ISNUMBER($U270),$U270,$R270)</f>
        <v/>
      </c>
      <c r="W270" s="40" t="str">
        <f aca="false">IF(ISBLANK($A270),"",($V$6-$V270)*$W$6+$W$6-$A270)</f>
        <v/>
      </c>
      <c r="X270" s="40" t="str">
        <f aca="false">IF(ISBLANK($A270),"",RANK($W270,$W$7:$W$306))</f>
        <v/>
      </c>
      <c r="Y270" s="40" t="n">
        <f aca="false">$A270</f>
        <v>0</v>
      </c>
      <c r="Z270" s="40" t="str">
        <f aca="false">IF($U270="",$N270,$U270)</f>
        <v/>
      </c>
      <c r="AA270" s="40" t="n">
        <f aca="false">IF($U270&lt;6,INDEX($AA$1:$AA$5,$Z270)*$Z$2,0)</f>
        <v>0</v>
      </c>
      <c r="AB270" s="129" t="str">
        <f aca="false">IF(ISBLANK($A270),"",5+4*(I270+IF(AA270=0,0,VLOOKUP($A270,'Final Round'!$A$14:$K$18,COLUMN('Final Round'!$G$1),FALSE())))+8*(H270+IF(AA270=0,0,IF(VLOOKUP($A270,'Final Round'!$A$14:$K$18,COLUMN('Final Round'!$J$1),FALSE())=1,1,0)))+$AA270)</f>
        <v/>
      </c>
    </row>
    <row r="271" customFormat="false" ht="12.75" hidden="false" customHeight="false" outlineLevel="0" collapsed="false">
      <c r="A271" s="144"/>
      <c r="B271" s="130"/>
      <c r="C271" s="130"/>
      <c r="D271" s="130"/>
      <c r="E271" s="131"/>
      <c r="F271" s="132" t="str">
        <f aca="false">IF(ISBLANK($A271),"",SUM(IF(ISNA(IF(VLOOKUP($A271,'Round 1'!$A$7:$J$306,COLUMN('Round 1'!$H$7),FALSE()),1,NA())),0,1),IF(ISNA(IF(VLOOKUP($A271,'Round 2'!$A$7:$J$306,COLUMN('Round 1'!$H$7),FALSE()),1,NA())),0,1),IF(ISNA(IF(VLOOKUP($A271,'Round 3'!$A$7:$J$306,COLUMN('Round 1'!$H$7),FALSE()),1,NA())),0,1),IF(ISNA(IF(VLOOKUP($A271,'Final Round'!$A$14:$K$18,1,FALSE()),1,NA())),0,1)))</f>
        <v/>
      </c>
      <c r="G271" s="133"/>
      <c r="H271" s="134" t="str">
        <f aca="false">IF(ISBLANK($A271),"",IF(ISERROR(VLOOKUP($A271,'Round 1'!$A$7:$I$306,COLUMN('Round 1'!$G$7),FALSE())),0,VLOOKUP($A271,'Round 1'!$A$7:$I$306,COLUMN('Round 1'!$G$7),FALSE()))+IF(ISERROR(VLOOKUP($A271,'Round 2'!$A$7:$I$306,COLUMN('Round 2'!$G$7),FALSE())),0,VLOOKUP($A271,'Round 2'!$A$7:$I$306,COLUMN('Round 2'!$G$7),FALSE()))+IF(ISERROR(VLOOKUP($A271,'Round 3'!$A$7:$I$306,COLUMN('Round 3'!$G$7),FALSE())),0,VLOOKUP($A271,'Round 3'!$A$7:$I$306,COLUMN('Round 3'!$G$7),FALSE())))</f>
        <v/>
      </c>
      <c r="I271" s="134" t="str">
        <f aca="false">IF(ISBLANK($A271),"",IF(ISERROR(VLOOKUP($A271,'Round 1'!$A$7:$I$306,COLUMN('Round 1'!$F$7),FALSE())),0,VLOOKUP($A271,'Round 1'!$A$7:$I$306,COLUMN('Round 1'!$F$7),FALSE()))+IF(ISERROR(VLOOKUP($A271,'Round 2'!$A$7:$I$306,COLUMN('Round 2'!$F$7),FALSE())),0,VLOOKUP($A271,'Round 2'!$A$7:$I$306,COLUMN('Round 2'!$F$7),FALSE()))+IF(ISERROR(VLOOKUP($A271,'Round 3'!$A$7:$I$306,COLUMN('Round 3'!$F$7),FALSE())),0,VLOOKUP($A271,'Round 3'!$A$7:$I$306,COLUMN('Round 3'!$F$7),FALSE())))</f>
        <v/>
      </c>
      <c r="J271" s="135" t="str">
        <f aca="false">IF(ISBLANK($A271),"",IF(ISERROR(VLOOKUP($A271,'Round 1'!$A$7:$I$306,COLUMN('Round 1'!$H$7),FALSE())),0,VLOOKUP($A271,'Round 1'!$A$7:$I$306,COLUMN('Round 1'!$H$7),FALSE()))+IF(ISERROR(VLOOKUP($A271,'Round 2'!$A$7:$I$306,COLUMN('Round 2'!$H$7),FALSE())),0,VLOOKUP($A271,'Round 2'!$A$7:$I$306,COLUMN('Round 2'!$H$7),FALSE()))+IF(ISERROR(VLOOKUP($A271,'Round 3'!$A$7:$I$306,COLUMN('Round 3'!$H$7),FALSE())),0,VLOOKUP($A271,'Round 3'!$A$7:$I$306,COLUMN('Round 3'!$H$7),FALSE())))</f>
        <v/>
      </c>
      <c r="K271" s="134" t="str">
        <f aca="false">IF(ISBLANK(A271),"",RANK(P271,$P$7:$P$306))</f>
        <v/>
      </c>
      <c r="L271" s="136" t="str">
        <f aca="false">IF(ISBLANK($G271),IF($K271&gt;5,"",IF(AND(ISNA(MATCH(K271+1,$K$7:$K$306,0)),$K271&lt;$A$4),"TIE","")),"DQ")</f>
        <v/>
      </c>
      <c r="M271" s="137"/>
      <c r="N271" s="138" t="str">
        <f aca="false">IF(ISBLANK($G271),$R271,"DQ")</f>
        <v/>
      </c>
      <c r="O271" s="40" t="str">
        <f aca="false">IF(ISBLANK(A271),"",$H271*$O$6+$I271)</f>
        <v/>
      </c>
      <c r="P271" s="40" t="str">
        <f aca="false">IF(ISBLANK(A271),"",$O271*10*$P$6+$J271)</f>
        <v/>
      </c>
      <c r="Q271" s="40" t="n">
        <f aca="false">IF(ISBLANK($G271),IF(ISBLANK($A271),-10,$P271*$Q$6+IF($M271&gt;0,$Q$6-1-$M271,0)),-1)</f>
        <v>-10</v>
      </c>
      <c r="R271" s="40" t="str">
        <f aca="false">IF(ISBLANK($A271),"",RANK($Q271,$Q$7:$Q$306))</f>
        <v/>
      </c>
      <c r="S271" s="40" t="str">
        <f aca="false">IF(ISNA(MATCH($R271+1,$R$7:$R$306,0)),IF($R271=MAX($A$7:$A$306),$R271,-1),$R271)</f>
        <v/>
      </c>
      <c r="T271" s="40" t="n">
        <f aca="false">$A271</f>
        <v>0</v>
      </c>
      <c r="U271" s="138" t="str">
        <f aca="false">IF(N('Final Round'!$J$14)&gt;0,IF(ISBLANK($A271),"",IF($N271&gt;5,$N271,VLOOKUP($A271,'Final Round'!$A$14:$K$18,COLUMN('Final Round'!$J$1),FALSE()))),"")</f>
        <v/>
      </c>
      <c r="V271" s="40" t="str">
        <f aca="false">IF(ISNUMBER($U271),$U271,$R271)</f>
        <v/>
      </c>
      <c r="W271" s="40" t="str">
        <f aca="false">IF(ISBLANK($A271),"",($V$6-$V271)*$W$6+$W$6-$A271)</f>
        <v/>
      </c>
      <c r="X271" s="40" t="str">
        <f aca="false">IF(ISBLANK($A271),"",RANK($W271,$W$7:$W$306))</f>
        <v/>
      </c>
      <c r="Y271" s="40" t="n">
        <f aca="false">$A271</f>
        <v>0</v>
      </c>
      <c r="Z271" s="40" t="str">
        <f aca="false">IF($U271="",$N271,$U271)</f>
        <v/>
      </c>
      <c r="AA271" s="40" t="n">
        <f aca="false">IF($U271&lt;6,INDEX($AA$1:$AA$5,$Z271)*$Z$2,0)</f>
        <v>0</v>
      </c>
      <c r="AB271" s="139" t="str">
        <f aca="false">IF(ISBLANK($A271),"",5+4*(I271+IF(AA271=0,0,VLOOKUP($A271,'Final Round'!$A$14:$K$18,COLUMN('Final Round'!$G$1),FALSE())))+8*(H271+IF(AA271=0,0,IF(VLOOKUP($A271,'Final Round'!$A$14:$K$18,COLUMN('Final Round'!$J$1),FALSE())=1,1,0)))+$AA271)</f>
        <v/>
      </c>
    </row>
    <row r="272" customFormat="false" ht="12.75" hidden="false" customHeight="false" outlineLevel="0" collapsed="false">
      <c r="A272" s="140"/>
      <c r="B272" s="120"/>
      <c r="C272" s="120"/>
      <c r="D272" s="120"/>
      <c r="E272" s="121"/>
      <c r="F272" s="122" t="str">
        <f aca="false">IF(ISBLANK($A272),"",SUM(IF(ISNA(IF(VLOOKUP($A272,'Round 1'!$A$7:$J$306,COLUMN('Round 1'!$H$7),FALSE()),1,NA())),0,1),IF(ISNA(IF(VLOOKUP($A272,'Round 2'!$A$7:$J$306,COLUMN('Round 1'!$H$7),FALSE()),1,NA())),0,1),IF(ISNA(IF(VLOOKUP($A272,'Round 3'!$A$7:$J$306,COLUMN('Round 1'!$H$7),FALSE()),1,NA())),0,1),IF(ISNA(IF(VLOOKUP($A272,'Final Round'!$A$14:$K$18,1,FALSE()),1,NA())),0,1)))</f>
        <v/>
      </c>
      <c r="G272" s="123"/>
      <c r="H272" s="124" t="str">
        <f aca="false">IF(ISBLANK($A272),"",IF(ISERROR(VLOOKUP($A272,'Round 1'!$A$7:$I$306,COLUMN('Round 1'!$G$7),FALSE())),0,VLOOKUP($A272,'Round 1'!$A$7:$I$306,COLUMN('Round 1'!$G$7),FALSE()))+IF(ISERROR(VLOOKUP($A272,'Round 2'!$A$7:$I$306,COLUMN('Round 2'!$G$7),FALSE())),0,VLOOKUP($A272,'Round 2'!$A$7:$I$306,COLUMN('Round 2'!$G$7),FALSE()))+IF(ISERROR(VLOOKUP($A272,'Round 3'!$A$7:$I$306,COLUMN('Round 3'!$G$7),FALSE())),0,VLOOKUP($A272,'Round 3'!$A$7:$I$306,COLUMN('Round 3'!$G$7),FALSE())))</f>
        <v/>
      </c>
      <c r="I272" s="124" t="str">
        <f aca="false">IF(ISBLANK($A272),"",IF(ISERROR(VLOOKUP($A272,'Round 1'!$A$7:$I$306,COLUMN('Round 1'!$F$7),FALSE())),0,VLOOKUP($A272,'Round 1'!$A$7:$I$306,COLUMN('Round 1'!$F$7),FALSE()))+IF(ISERROR(VLOOKUP($A272,'Round 2'!$A$7:$I$306,COLUMN('Round 2'!$F$7),FALSE())),0,VLOOKUP($A272,'Round 2'!$A$7:$I$306,COLUMN('Round 2'!$F$7),FALSE()))+IF(ISERROR(VLOOKUP($A272,'Round 3'!$A$7:$I$306,COLUMN('Round 3'!$F$7),FALSE())),0,VLOOKUP($A272,'Round 3'!$A$7:$I$306,COLUMN('Round 3'!$F$7),FALSE())))</f>
        <v/>
      </c>
      <c r="J272" s="125" t="str">
        <f aca="false">IF(ISBLANK($A272),"",IF(ISERROR(VLOOKUP($A272,'Round 1'!$A$7:$I$306,COLUMN('Round 1'!$H$7),FALSE())),0,VLOOKUP($A272,'Round 1'!$A$7:$I$306,COLUMN('Round 1'!$H$7),FALSE()))+IF(ISERROR(VLOOKUP($A272,'Round 2'!$A$7:$I$306,COLUMN('Round 2'!$H$7),FALSE())),0,VLOOKUP($A272,'Round 2'!$A$7:$I$306,COLUMN('Round 2'!$H$7),FALSE()))+IF(ISERROR(VLOOKUP($A272,'Round 3'!$A$7:$I$306,COLUMN('Round 3'!$H$7),FALSE())),0,VLOOKUP($A272,'Round 3'!$A$7:$I$306,COLUMN('Round 3'!$H$7),FALSE())))</f>
        <v/>
      </c>
      <c r="K272" s="124" t="str">
        <f aca="false">IF(ISBLANK(A272),"",RANK(P272,$P$7:$P$306))</f>
        <v/>
      </c>
      <c r="L272" s="126" t="str">
        <f aca="false">IF(ISBLANK($G272),IF($K272&gt;5,"",IF(AND(ISNA(MATCH(K272+1,$K$7:$K$306,0)),$K272&lt;$A$4),"TIE","")),"DQ")</f>
        <v/>
      </c>
      <c r="M272" s="127"/>
      <c r="N272" s="128" t="str">
        <f aca="false">IF(ISBLANK($G272),$R272,"DQ")</f>
        <v/>
      </c>
      <c r="O272" s="40" t="str">
        <f aca="false">IF(ISBLANK(A272),"",$H272*$O$6+$I272)</f>
        <v/>
      </c>
      <c r="P272" s="40" t="str">
        <f aca="false">IF(ISBLANK(A272),"",$O272*10*$P$6+$J272)</f>
        <v/>
      </c>
      <c r="Q272" s="40" t="n">
        <f aca="false">IF(ISBLANK($G272),IF(ISBLANK($A272),-10,$P272*$Q$6+IF($M272&gt;0,$Q$6-1-$M272,0)),-1)</f>
        <v>-10</v>
      </c>
      <c r="R272" s="40" t="str">
        <f aca="false">IF(ISBLANK($A272),"",RANK($Q272,$Q$7:$Q$306))</f>
        <v/>
      </c>
      <c r="S272" s="40" t="str">
        <f aca="false">IF(ISNA(MATCH($R272+1,$R$7:$R$306,0)),IF($R272=MAX($A$7:$A$306),$R272,-1),$R272)</f>
        <v/>
      </c>
      <c r="T272" s="40" t="n">
        <f aca="false">$A272</f>
        <v>0</v>
      </c>
      <c r="U272" s="128" t="str">
        <f aca="false">IF(N('Final Round'!$J$14)&gt;0,IF(ISBLANK($A272),"",IF($N272&gt;5,$N272,VLOOKUP($A272,'Final Round'!$A$14:$K$18,COLUMN('Final Round'!$J$1),FALSE()))),"")</f>
        <v/>
      </c>
      <c r="V272" s="40" t="str">
        <f aca="false">IF(ISNUMBER($U272),$U272,$R272)</f>
        <v/>
      </c>
      <c r="W272" s="40" t="str">
        <f aca="false">IF(ISBLANK($A272),"",($V$6-$V272)*$W$6+$W$6-$A272)</f>
        <v/>
      </c>
      <c r="X272" s="40" t="str">
        <f aca="false">IF(ISBLANK($A272),"",RANK($W272,$W$7:$W$306))</f>
        <v/>
      </c>
      <c r="Y272" s="40" t="n">
        <f aca="false">$A272</f>
        <v>0</v>
      </c>
      <c r="Z272" s="40" t="str">
        <f aca="false">IF($U272="",$N272,$U272)</f>
        <v/>
      </c>
      <c r="AA272" s="40" t="n">
        <f aca="false">IF($U272&lt;6,INDEX($AA$1:$AA$5,$Z272)*$Z$2,0)</f>
        <v>0</v>
      </c>
      <c r="AB272" s="129" t="str">
        <f aca="false">IF(ISBLANK($A272),"",5+4*(I272+IF(AA272=0,0,VLOOKUP($A272,'Final Round'!$A$14:$K$18,COLUMN('Final Round'!$G$1),FALSE())))+8*(H272+IF(AA272=0,0,IF(VLOOKUP($A272,'Final Round'!$A$14:$K$18,COLUMN('Final Round'!$J$1),FALSE())=1,1,0)))+$AA272)</f>
        <v/>
      </c>
    </row>
    <row r="273" customFormat="false" ht="12.75" hidden="false" customHeight="false" outlineLevel="0" collapsed="false">
      <c r="A273" s="144"/>
      <c r="B273" s="130"/>
      <c r="C273" s="130"/>
      <c r="D273" s="130"/>
      <c r="E273" s="131"/>
      <c r="F273" s="132" t="str">
        <f aca="false">IF(ISBLANK($A273),"",SUM(IF(ISNA(IF(VLOOKUP($A273,'Round 1'!$A$7:$J$306,COLUMN('Round 1'!$H$7),FALSE()),1,NA())),0,1),IF(ISNA(IF(VLOOKUP($A273,'Round 2'!$A$7:$J$306,COLUMN('Round 1'!$H$7),FALSE()),1,NA())),0,1),IF(ISNA(IF(VLOOKUP($A273,'Round 3'!$A$7:$J$306,COLUMN('Round 1'!$H$7),FALSE()),1,NA())),0,1),IF(ISNA(IF(VLOOKUP($A273,'Final Round'!$A$14:$K$18,1,FALSE()),1,NA())),0,1)))</f>
        <v/>
      </c>
      <c r="G273" s="133"/>
      <c r="H273" s="134" t="str">
        <f aca="false">IF(ISBLANK($A273),"",IF(ISERROR(VLOOKUP($A273,'Round 1'!$A$7:$I$306,COLUMN('Round 1'!$G$7),FALSE())),0,VLOOKUP($A273,'Round 1'!$A$7:$I$306,COLUMN('Round 1'!$G$7),FALSE()))+IF(ISERROR(VLOOKUP($A273,'Round 2'!$A$7:$I$306,COLUMN('Round 2'!$G$7),FALSE())),0,VLOOKUP($A273,'Round 2'!$A$7:$I$306,COLUMN('Round 2'!$G$7),FALSE()))+IF(ISERROR(VLOOKUP($A273,'Round 3'!$A$7:$I$306,COLUMN('Round 3'!$G$7),FALSE())),0,VLOOKUP($A273,'Round 3'!$A$7:$I$306,COLUMN('Round 3'!$G$7),FALSE())))</f>
        <v/>
      </c>
      <c r="I273" s="134" t="str">
        <f aca="false">IF(ISBLANK($A273),"",IF(ISERROR(VLOOKUP($A273,'Round 1'!$A$7:$I$306,COLUMN('Round 1'!$F$7),FALSE())),0,VLOOKUP($A273,'Round 1'!$A$7:$I$306,COLUMN('Round 1'!$F$7),FALSE()))+IF(ISERROR(VLOOKUP($A273,'Round 2'!$A$7:$I$306,COLUMN('Round 2'!$F$7),FALSE())),0,VLOOKUP($A273,'Round 2'!$A$7:$I$306,COLUMN('Round 2'!$F$7),FALSE()))+IF(ISERROR(VLOOKUP($A273,'Round 3'!$A$7:$I$306,COLUMN('Round 3'!$F$7),FALSE())),0,VLOOKUP($A273,'Round 3'!$A$7:$I$306,COLUMN('Round 3'!$F$7),FALSE())))</f>
        <v/>
      </c>
      <c r="J273" s="135" t="str">
        <f aca="false">IF(ISBLANK($A273),"",IF(ISERROR(VLOOKUP($A273,'Round 1'!$A$7:$I$306,COLUMN('Round 1'!$H$7),FALSE())),0,VLOOKUP($A273,'Round 1'!$A$7:$I$306,COLUMN('Round 1'!$H$7),FALSE()))+IF(ISERROR(VLOOKUP($A273,'Round 2'!$A$7:$I$306,COLUMN('Round 2'!$H$7),FALSE())),0,VLOOKUP($A273,'Round 2'!$A$7:$I$306,COLUMN('Round 2'!$H$7),FALSE()))+IF(ISERROR(VLOOKUP($A273,'Round 3'!$A$7:$I$306,COLUMN('Round 3'!$H$7),FALSE())),0,VLOOKUP($A273,'Round 3'!$A$7:$I$306,COLUMN('Round 3'!$H$7),FALSE())))</f>
        <v/>
      </c>
      <c r="K273" s="134" t="str">
        <f aca="false">IF(ISBLANK(A273),"",RANK(P273,$P$7:$P$306))</f>
        <v/>
      </c>
      <c r="L273" s="136" t="str">
        <f aca="false">IF(ISBLANK($G273),IF($K273&gt;5,"",IF(AND(ISNA(MATCH(K273+1,$K$7:$K$306,0)),$K273&lt;$A$4),"TIE","")),"DQ")</f>
        <v/>
      </c>
      <c r="M273" s="137"/>
      <c r="N273" s="138" t="str">
        <f aca="false">IF(ISBLANK($G273),$R273,"DQ")</f>
        <v/>
      </c>
      <c r="O273" s="40" t="str">
        <f aca="false">IF(ISBLANK(A273),"",$H273*$O$6+$I273)</f>
        <v/>
      </c>
      <c r="P273" s="40" t="str">
        <f aca="false">IF(ISBLANK(A273),"",$O273*10*$P$6+$J273)</f>
        <v/>
      </c>
      <c r="Q273" s="40" t="n">
        <f aca="false">IF(ISBLANK($G273),IF(ISBLANK($A273),-10,$P273*$Q$6+IF($M273&gt;0,$Q$6-1-$M273,0)),-1)</f>
        <v>-10</v>
      </c>
      <c r="R273" s="40" t="str">
        <f aca="false">IF(ISBLANK($A273),"",RANK($Q273,$Q$7:$Q$306))</f>
        <v/>
      </c>
      <c r="S273" s="40" t="str">
        <f aca="false">IF(ISNA(MATCH($R273+1,$R$7:$R$306,0)),IF($R273=MAX($A$7:$A$306),$R273,-1),$R273)</f>
        <v/>
      </c>
      <c r="T273" s="40" t="n">
        <f aca="false">$A273</f>
        <v>0</v>
      </c>
      <c r="U273" s="138" t="str">
        <f aca="false">IF(N('Final Round'!$J$14)&gt;0,IF(ISBLANK($A273),"",IF($N273&gt;5,$N273,VLOOKUP($A273,'Final Round'!$A$14:$K$18,COLUMN('Final Round'!$J$1),FALSE()))),"")</f>
        <v/>
      </c>
      <c r="V273" s="40" t="str">
        <f aca="false">IF(ISNUMBER($U273),$U273,$R273)</f>
        <v/>
      </c>
      <c r="W273" s="40" t="str">
        <f aca="false">IF(ISBLANK($A273),"",($V$6-$V273)*$W$6+$W$6-$A273)</f>
        <v/>
      </c>
      <c r="X273" s="40" t="str">
        <f aca="false">IF(ISBLANK($A273),"",RANK($W273,$W$7:$W$306))</f>
        <v/>
      </c>
      <c r="Y273" s="40" t="n">
        <f aca="false">$A273</f>
        <v>0</v>
      </c>
      <c r="Z273" s="40" t="str">
        <f aca="false">IF($U273="",$N273,$U273)</f>
        <v/>
      </c>
      <c r="AA273" s="40" t="n">
        <f aca="false">IF($U273&lt;6,INDEX($AA$1:$AA$5,$Z273)*$Z$2,0)</f>
        <v>0</v>
      </c>
      <c r="AB273" s="139" t="str">
        <f aca="false">IF(ISBLANK($A273),"",5+4*(I273+IF(AA273=0,0,VLOOKUP($A273,'Final Round'!$A$14:$K$18,COLUMN('Final Round'!$G$1),FALSE())))+8*(H273+IF(AA273=0,0,IF(VLOOKUP($A273,'Final Round'!$A$14:$K$18,COLUMN('Final Round'!$J$1),FALSE())=1,1,0)))+$AA273)</f>
        <v/>
      </c>
    </row>
    <row r="274" customFormat="false" ht="12.75" hidden="false" customHeight="false" outlineLevel="0" collapsed="false">
      <c r="A274" s="140"/>
      <c r="B274" s="120"/>
      <c r="C274" s="120"/>
      <c r="D274" s="120"/>
      <c r="E274" s="121"/>
      <c r="F274" s="122" t="str">
        <f aca="false">IF(ISBLANK($A274),"",SUM(IF(ISNA(IF(VLOOKUP($A274,'Round 1'!$A$7:$J$306,COLUMN('Round 1'!$H$7),FALSE()),1,NA())),0,1),IF(ISNA(IF(VLOOKUP($A274,'Round 2'!$A$7:$J$306,COLUMN('Round 1'!$H$7),FALSE()),1,NA())),0,1),IF(ISNA(IF(VLOOKUP($A274,'Round 3'!$A$7:$J$306,COLUMN('Round 1'!$H$7),FALSE()),1,NA())),0,1),IF(ISNA(IF(VLOOKUP($A274,'Final Round'!$A$14:$K$18,1,FALSE()),1,NA())),0,1)))</f>
        <v/>
      </c>
      <c r="G274" s="123"/>
      <c r="H274" s="124" t="str">
        <f aca="false">IF(ISBLANK($A274),"",IF(ISERROR(VLOOKUP($A274,'Round 1'!$A$7:$I$306,COLUMN('Round 1'!$G$7),FALSE())),0,VLOOKUP($A274,'Round 1'!$A$7:$I$306,COLUMN('Round 1'!$G$7),FALSE()))+IF(ISERROR(VLOOKUP($A274,'Round 2'!$A$7:$I$306,COLUMN('Round 2'!$G$7),FALSE())),0,VLOOKUP($A274,'Round 2'!$A$7:$I$306,COLUMN('Round 2'!$G$7),FALSE()))+IF(ISERROR(VLOOKUP($A274,'Round 3'!$A$7:$I$306,COLUMN('Round 3'!$G$7),FALSE())),0,VLOOKUP($A274,'Round 3'!$A$7:$I$306,COLUMN('Round 3'!$G$7),FALSE())))</f>
        <v/>
      </c>
      <c r="I274" s="124" t="str">
        <f aca="false">IF(ISBLANK($A274),"",IF(ISERROR(VLOOKUP($A274,'Round 1'!$A$7:$I$306,COLUMN('Round 1'!$F$7),FALSE())),0,VLOOKUP($A274,'Round 1'!$A$7:$I$306,COLUMN('Round 1'!$F$7),FALSE()))+IF(ISERROR(VLOOKUP($A274,'Round 2'!$A$7:$I$306,COLUMN('Round 2'!$F$7),FALSE())),0,VLOOKUP($A274,'Round 2'!$A$7:$I$306,COLUMN('Round 2'!$F$7),FALSE()))+IF(ISERROR(VLOOKUP($A274,'Round 3'!$A$7:$I$306,COLUMN('Round 3'!$F$7),FALSE())),0,VLOOKUP($A274,'Round 3'!$A$7:$I$306,COLUMN('Round 3'!$F$7),FALSE())))</f>
        <v/>
      </c>
      <c r="J274" s="125" t="str">
        <f aca="false">IF(ISBLANK($A274),"",IF(ISERROR(VLOOKUP($A274,'Round 1'!$A$7:$I$306,COLUMN('Round 1'!$H$7),FALSE())),0,VLOOKUP($A274,'Round 1'!$A$7:$I$306,COLUMN('Round 1'!$H$7),FALSE()))+IF(ISERROR(VLOOKUP($A274,'Round 2'!$A$7:$I$306,COLUMN('Round 2'!$H$7),FALSE())),0,VLOOKUP($A274,'Round 2'!$A$7:$I$306,COLUMN('Round 2'!$H$7),FALSE()))+IF(ISERROR(VLOOKUP($A274,'Round 3'!$A$7:$I$306,COLUMN('Round 3'!$H$7),FALSE())),0,VLOOKUP($A274,'Round 3'!$A$7:$I$306,COLUMN('Round 3'!$H$7),FALSE())))</f>
        <v/>
      </c>
      <c r="K274" s="124" t="str">
        <f aca="false">IF(ISBLANK(A274),"",RANK(P274,$P$7:$P$306))</f>
        <v/>
      </c>
      <c r="L274" s="126" t="str">
        <f aca="false">IF(ISBLANK($G274),IF($K274&gt;5,"",IF(AND(ISNA(MATCH(K274+1,$K$7:$K$306,0)),$K274&lt;$A$4),"TIE","")),"DQ")</f>
        <v/>
      </c>
      <c r="M274" s="127"/>
      <c r="N274" s="128" t="str">
        <f aca="false">IF(ISBLANK($G274),$R274,"DQ")</f>
        <v/>
      </c>
      <c r="O274" s="40" t="str">
        <f aca="false">IF(ISBLANK(A274),"",$H274*$O$6+$I274)</f>
        <v/>
      </c>
      <c r="P274" s="40" t="str">
        <f aca="false">IF(ISBLANK(A274),"",$O274*10*$P$6+$J274)</f>
        <v/>
      </c>
      <c r="Q274" s="40" t="n">
        <f aca="false">IF(ISBLANK($G274),IF(ISBLANK($A274),-10,$P274*$Q$6+IF($M274&gt;0,$Q$6-1-$M274,0)),-1)</f>
        <v>-10</v>
      </c>
      <c r="R274" s="40" t="str">
        <f aca="false">IF(ISBLANK($A274),"",RANK($Q274,$Q$7:$Q$306))</f>
        <v/>
      </c>
      <c r="S274" s="40" t="str">
        <f aca="false">IF(ISNA(MATCH($R274+1,$R$7:$R$306,0)),IF($R274=MAX($A$7:$A$306),$R274,-1),$R274)</f>
        <v/>
      </c>
      <c r="T274" s="40" t="n">
        <f aca="false">$A274</f>
        <v>0</v>
      </c>
      <c r="U274" s="128" t="str">
        <f aca="false">IF(N('Final Round'!$J$14)&gt;0,IF(ISBLANK($A274),"",IF($N274&gt;5,$N274,VLOOKUP($A274,'Final Round'!$A$14:$K$18,COLUMN('Final Round'!$J$1),FALSE()))),"")</f>
        <v/>
      </c>
      <c r="V274" s="40" t="str">
        <f aca="false">IF(ISNUMBER($U274),$U274,$R274)</f>
        <v/>
      </c>
      <c r="W274" s="40" t="str">
        <f aca="false">IF(ISBLANK($A274),"",($V$6-$V274)*$W$6+$W$6-$A274)</f>
        <v/>
      </c>
      <c r="X274" s="40" t="str">
        <f aca="false">IF(ISBLANK($A274),"",RANK($W274,$W$7:$W$306))</f>
        <v/>
      </c>
      <c r="Y274" s="40" t="n">
        <f aca="false">$A274</f>
        <v>0</v>
      </c>
      <c r="Z274" s="40" t="str">
        <f aca="false">IF($U274="",$N274,$U274)</f>
        <v/>
      </c>
      <c r="AA274" s="40" t="n">
        <f aca="false">IF($U274&lt;6,INDEX($AA$1:$AA$5,$Z274)*$Z$2,0)</f>
        <v>0</v>
      </c>
      <c r="AB274" s="129" t="str">
        <f aca="false">IF(ISBLANK($A274),"",5+4*(I274+IF(AA274=0,0,VLOOKUP($A274,'Final Round'!$A$14:$K$18,COLUMN('Final Round'!$G$1),FALSE())))+8*(H274+IF(AA274=0,0,IF(VLOOKUP($A274,'Final Round'!$A$14:$K$18,COLUMN('Final Round'!$J$1),FALSE())=1,1,0)))+$AA274)</f>
        <v/>
      </c>
    </row>
    <row r="275" customFormat="false" ht="12.75" hidden="false" customHeight="false" outlineLevel="0" collapsed="false">
      <c r="A275" s="144"/>
      <c r="B275" s="130"/>
      <c r="C275" s="130"/>
      <c r="D275" s="130"/>
      <c r="E275" s="131"/>
      <c r="F275" s="132" t="str">
        <f aca="false">IF(ISBLANK($A275),"",SUM(IF(ISNA(IF(VLOOKUP($A275,'Round 1'!$A$7:$J$306,COLUMN('Round 1'!$H$7),FALSE()),1,NA())),0,1),IF(ISNA(IF(VLOOKUP($A275,'Round 2'!$A$7:$J$306,COLUMN('Round 1'!$H$7),FALSE()),1,NA())),0,1),IF(ISNA(IF(VLOOKUP($A275,'Round 3'!$A$7:$J$306,COLUMN('Round 1'!$H$7),FALSE()),1,NA())),0,1),IF(ISNA(IF(VLOOKUP($A275,'Final Round'!$A$14:$K$18,1,FALSE()),1,NA())),0,1)))</f>
        <v/>
      </c>
      <c r="G275" s="133"/>
      <c r="H275" s="134" t="str">
        <f aca="false">IF(ISBLANK($A275),"",IF(ISERROR(VLOOKUP($A275,'Round 1'!$A$7:$I$306,COLUMN('Round 1'!$G$7),FALSE())),0,VLOOKUP($A275,'Round 1'!$A$7:$I$306,COLUMN('Round 1'!$G$7),FALSE()))+IF(ISERROR(VLOOKUP($A275,'Round 2'!$A$7:$I$306,COLUMN('Round 2'!$G$7),FALSE())),0,VLOOKUP($A275,'Round 2'!$A$7:$I$306,COLUMN('Round 2'!$G$7),FALSE()))+IF(ISERROR(VLOOKUP($A275,'Round 3'!$A$7:$I$306,COLUMN('Round 3'!$G$7),FALSE())),0,VLOOKUP($A275,'Round 3'!$A$7:$I$306,COLUMN('Round 3'!$G$7),FALSE())))</f>
        <v/>
      </c>
      <c r="I275" s="134" t="str">
        <f aca="false">IF(ISBLANK($A275),"",IF(ISERROR(VLOOKUP($A275,'Round 1'!$A$7:$I$306,COLUMN('Round 1'!$F$7),FALSE())),0,VLOOKUP($A275,'Round 1'!$A$7:$I$306,COLUMN('Round 1'!$F$7),FALSE()))+IF(ISERROR(VLOOKUP($A275,'Round 2'!$A$7:$I$306,COLUMN('Round 2'!$F$7),FALSE())),0,VLOOKUP($A275,'Round 2'!$A$7:$I$306,COLUMN('Round 2'!$F$7),FALSE()))+IF(ISERROR(VLOOKUP($A275,'Round 3'!$A$7:$I$306,COLUMN('Round 3'!$F$7),FALSE())),0,VLOOKUP($A275,'Round 3'!$A$7:$I$306,COLUMN('Round 3'!$F$7),FALSE())))</f>
        <v/>
      </c>
      <c r="J275" s="135" t="str">
        <f aca="false">IF(ISBLANK($A275),"",IF(ISERROR(VLOOKUP($A275,'Round 1'!$A$7:$I$306,COLUMN('Round 1'!$H$7),FALSE())),0,VLOOKUP($A275,'Round 1'!$A$7:$I$306,COLUMN('Round 1'!$H$7),FALSE()))+IF(ISERROR(VLOOKUP($A275,'Round 2'!$A$7:$I$306,COLUMN('Round 2'!$H$7),FALSE())),0,VLOOKUP($A275,'Round 2'!$A$7:$I$306,COLUMN('Round 2'!$H$7),FALSE()))+IF(ISERROR(VLOOKUP($A275,'Round 3'!$A$7:$I$306,COLUMN('Round 3'!$H$7),FALSE())),0,VLOOKUP($A275,'Round 3'!$A$7:$I$306,COLUMN('Round 3'!$H$7),FALSE())))</f>
        <v/>
      </c>
      <c r="K275" s="134" t="str">
        <f aca="false">IF(ISBLANK(A275),"",RANK(P275,$P$7:$P$306))</f>
        <v/>
      </c>
      <c r="L275" s="136" t="str">
        <f aca="false">IF(ISBLANK($G275),IF($K275&gt;5,"",IF(AND(ISNA(MATCH(K275+1,$K$7:$K$306,0)),$K275&lt;$A$4),"TIE","")),"DQ")</f>
        <v/>
      </c>
      <c r="M275" s="137"/>
      <c r="N275" s="138" t="str">
        <f aca="false">IF(ISBLANK($G275),$R275,"DQ")</f>
        <v/>
      </c>
      <c r="O275" s="40" t="str">
        <f aca="false">IF(ISBLANK(A275),"",$H275*$O$6+$I275)</f>
        <v/>
      </c>
      <c r="P275" s="40" t="str">
        <f aca="false">IF(ISBLANK(A275),"",$O275*10*$P$6+$J275)</f>
        <v/>
      </c>
      <c r="Q275" s="40" t="n">
        <f aca="false">IF(ISBLANK($G275),IF(ISBLANK($A275),-10,$P275*$Q$6+IF($M275&gt;0,$Q$6-1-$M275,0)),-1)</f>
        <v>-10</v>
      </c>
      <c r="R275" s="40" t="str">
        <f aca="false">IF(ISBLANK($A275),"",RANK($Q275,$Q$7:$Q$306))</f>
        <v/>
      </c>
      <c r="S275" s="40" t="str">
        <f aca="false">IF(ISNA(MATCH($R275+1,$R$7:$R$306,0)),IF($R275=MAX($A$7:$A$306),$R275,-1),$R275)</f>
        <v/>
      </c>
      <c r="T275" s="40" t="n">
        <f aca="false">$A275</f>
        <v>0</v>
      </c>
      <c r="U275" s="138" t="str">
        <f aca="false">IF(N('Final Round'!$J$14)&gt;0,IF(ISBLANK($A275),"",IF($N275&gt;5,$N275,VLOOKUP($A275,'Final Round'!$A$14:$K$18,COLUMN('Final Round'!$J$1),FALSE()))),"")</f>
        <v/>
      </c>
      <c r="V275" s="40" t="str">
        <f aca="false">IF(ISNUMBER($U275),$U275,$R275)</f>
        <v/>
      </c>
      <c r="W275" s="40" t="str">
        <f aca="false">IF(ISBLANK($A275),"",($V$6-$V275)*$W$6+$W$6-$A275)</f>
        <v/>
      </c>
      <c r="X275" s="40" t="str">
        <f aca="false">IF(ISBLANK($A275),"",RANK($W275,$W$7:$W$306))</f>
        <v/>
      </c>
      <c r="Y275" s="40" t="n">
        <f aca="false">$A275</f>
        <v>0</v>
      </c>
      <c r="Z275" s="40" t="str">
        <f aca="false">IF($U275="",$N275,$U275)</f>
        <v/>
      </c>
      <c r="AA275" s="40" t="n">
        <f aca="false">IF($U275&lt;6,INDEX($AA$1:$AA$5,$Z275)*$Z$2,0)</f>
        <v>0</v>
      </c>
      <c r="AB275" s="139" t="str">
        <f aca="false">IF(ISBLANK($A275),"",5+4*(I275+IF(AA275=0,0,VLOOKUP($A275,'Final Round'!$A$14:$K$18,COLUMN('Final Round'!$G$1),FALSE())))+8*(H275+IF(AA275=0,0,IF(VLOOKUP($A275,'Final Round'!$A$14:$K$18,COLUMN('Final Round'!$J$1),FALSE())=1,1,0)))+$AA275)</f>
        <v/>
      </c>
    </row>
    <row r="276" customFormat="false" ht="12.75" hidden="false" customHeight="false" outlineLevel="0" collapsed="false">
      <c r="A276" s="140"/>
      <c r="B276" s="120"/>
      <c r="C276" s="120"/>
      <c r="D276" s="120"/>
      <c r="E276" s="121"/>
      <c r="F276" s="122" t="str">
        <f aca="false">IF(ISBLANK($A276),"",SUM(IF(ISNA(IF(VLOOKUP($A276,'Round 1'!$A$7:$J$306,COLUMN('Round 1'!$H$7),FALSE()),1,NA())),0,1),IF(ISNA(IF(VLOOKUP($A276,'Round 2'!$A$7:$J$306,COLUMN('Round 1'!$H$7),FALSE()),1,NA())),0,1),IF(ISNA(IF(VLOOKUP($A276,'Round 3'!$A$7:$J$306,COLUMN('Round 1'!$H$7),FALSE()),1,NA())),0,1),IF(ISNA(IF(VLOOKUP($A276,'Final Round'!$A$14:$K$18,1,FALSE()),1,NA())),0,1)))</f>
        <v/>
      </c>
      <c r="G276" s="123"/>
      <c r="H276" s="124" t="str">
        <f aca="false">IF(ISBLANK($A276),"",IF(ISERROR(VLOOKUP($A276,'Round 1'!$A$7:$I$306,COLUMN('Round 1'!$G$7),FALSE())),0,VLOOKUP($A276,'Round 1'!$A$7:$I$306,COLUMN('Round 1'!$G$7),FALSE()))+IF(ISERROR(VLOOKUP($A276,'Round 2'!$A$7:$I$306,COLUMN('Round 2'!$G$7),FALSE())),0,VLOOKUP($A276,'Round 2'!$A$7:$I$306,COLUMN('Round 2'!$G$7),FALSE()))+IF(ISERROR(VLOOKUP($A276,'Round 3'!$A$7:$I$306,COLUMN('Round 3'!$G$7),FALSE())),0,VLOOKUP($A276,'Round 3'!$A$7:$I$306,COLUMN('Round 3'!$G$7),FALSE())))</f>
        <v/>
      </c>
      <c r="I276" s="124" t="str">
        <f aca="false">IF(ISBLANK($A276),"",IF(ISERROR(VLOOKUP($A276,'Round 1'!$A$7:$I$306,COLUMN('Round 1'!$F$7),FALSE())),0,VLOOKUP($A276,'Round 1'!$A$7:$I$306,COLUMN('Round 1'!$F$7),FALSE()))+IF(ISERROR(VLOOKUP($A276,'Round 2'!$A$7:$I$306,COLUMN('Round 2'!$F$7),FALSE())),0,VLOOKUP($A276,'Round 2'!$A$7:$I$306,COLUMN('Round 2'!$F$7),FALSE()))+IF(ISERROR(VLOOKUP($A276,'Round 3'!$A$7:$I$306,COLUMN('Round 3'!$F$7),FALSE())),0,VLOOKUP($A276,'Round 3'!$A$7:$I$306,COLUMN('Round 3'!$F$7),FALSE())))</f>
        <v/>
      </c>
      <c r="J276" s="125" t="str">
        <f aca="false">IF(ISBLANK($A276),"",IF(ISERROR(VLOOKUP($A276,'Round 1'!$A$7:$I$306,COLUMN('Round 1'!$H$7),FALSE())),0,VLOOKUP($A276,'Round 1'!$A$7:$I$306,COLUMN('Round 1'!$H$7),FALSE()))+IF(ISERROR(VLOOKUP($A276,'Round 2'!$A$7:$I$306,COLUMN('Round 2'!$H$7),FALSE())),0,VLOOKUP($A276,'Round 2'!$A$7:$I$306,COLUMN('Round 2'!$H$7),FALSE()))+IF(ISERROR(VLOOKUP($A276,'Round 3'!$A$7:$I$306,COLUMN('Round 3'!$H$7),FALSE())),0,VLOOKUP($A276,'Round 3'!$A$7:$I$306,COLUMN('Round 3'!$H$7),FALSE())))</f>
        <v/>
      </c>
      <c r="K276" s="124" t="str">
        <f aca="false">IF(ISBLANK(A276),"",RANK(P276,$P$7:$P$306))</f>
        <v/>
      </c>
      <c r="L276" s="126" t="str">
        <f aca="false">IF(ISBLANK($G276),IF($K276&gt;5,"",IF(AND(ISNA(MATCH(K276+1,$K$7:$K$306,0)),$K276&lt;$A$4),"TIE","")),"DQ")</f>
        <v/>
      </c>
      <c r="M276" s="127"/>
      <c r="N276" s="128" t="str">
        <f aca="false">IF(ISBLANK($G276),$R276,"DQ")</f>
        <v/>
      </c>
      <c r="O276" s="40" t="str">
        <f aca="false">IF(ISBLANK(A276),"",$H276*$O$6+$I276)</f>
        <v/>
      </c>
      <c r="P276" s="40" t="str">
        <f aca="false">IF(ISBLANK(A276),"",$O276*10*$P$6+$J276)</f>
        <v/>
      </c>
      <c r="Q276" s="40" t="n">
        <f aca="false">IF(ISBLANK($G276),IF(ISBLANK($A276),-10,$P276*$Q$6+IF($M276&gt;0,$Q$6-1-$M276,0)),-1)</f>
        <v>-10</v>
      </c>
      <c r="R276" s="40" t="str">
        <f aca="false">IF(ISBLANK($A276),"",RANK($Q276,$Q$7:$Q$306))</f>
        <v/>
      </c>
      <c r="S276" s="40" t="str">
        <f aca="false">IF(ISNA(MATCH($R276+1,$R$7:$R$306,0)),IF($R276=MAX($A$7:$A$306),$R276,-1),$R276)</f>
        <v/>
      </c>
      <c r="T276" s="40" t="n">
        <f aca="false">$A276</f>
        <v>0</v>
      </c>
      <c r="U276" s="128" t="str">
        <f aca="false">IF(N('Final Round'!$J$14)&gt;0,IF(ISBLANK($A276),"",IF($N276&gt;5,$N276,VLOOKUP($A276,'Final Round'!$A$14:$K$18,COLUMN('Final Round'!$J$1),FALSE()))),"")</f>
        <v/>
      </c>
      <c r="V276" s="40" t="str">
        <f aca="false">IF(ISNUMBER($U276),$U276,$R276)</f>
        <v/>
      </c>
      <c r="W276" s="40" t="str">
        <f aca="false">IF(ISBLANK($A276),"",($V$6-$V276)*$W$6+$W$6-$A276)</f>
        <v/>
      </c>
      <c r="X276" s="40" t="str">
        <f aca="false">IF(ISBLANK($A276),"",RANK($W276,$W$7:$W$306))</f>
        <v/>
      </c>
      <c r="Y276" s="40" t="n">
        <f aca="false">$A276</f>
        <v>0</v>
      </c>
      <c r="Z276" s="40" t="str">
        <f aca="false">IF($U276="",$N276,$U276)</f>
        <v/>
      </c>
      <c r="AA276" s="40" t="n">
        <f aca="false">IF($U276&lt;6,INDEX($AA$1:$AA$5,$Z276)*$Z$2,0)</f>
        <v>0</v>
      </c>
      <c r="AB276" s="129" t="str">
        <f aca="false">IF(ISBLANK($A276),"",5+4*(I276+IF(AA276=0,0,VLOOKUP($A276,'Final Round'!$A$14:$K$18,COLUMN('Final Round'!$G$1),FALSE())))+8*(H276+IF(AA276=0,0,IF(VLOOKUP($A276,'Final Round'!$A$14:$K$18,COLUMN('Final Round'!$J$1),FALSE())=1,1,0)))+$AA276)</f>
        <v/>
      </c>
    </row>
    <row r="277" customFormat="false" ht="12.75" hidden="false" customHeight="false" outlineLevel="0" collapsed="false">
      <c r="A277" s="144"/>
      <c r="B277" s="130"/>
      <c r="C277" s="130"/>
      <c r="D277" s="130"/>
      <c r="E277" s="131"/>
      <c r="F277" s="132" t="str">
        <f aca="false">IF(ISBLANK($A277),"",SUM(IF(ISNA(IF(VLOOKUP($A277,'Round 1'!$A$7:$J$306,COLUMN('Round 1'!$H$7),FALSE()),1,NA())),0,1),IF(ISNA(IF(VLOOKUP($A277,'Round 2'!$A$7:$J$306,COLUMN('Round 1'!$H$7),FALSE()),1,NA())),0,1),IF(ISNA(IF(VLOOKUP($A277,'Round 3'!$A$7:$J$306,COLUMN('Round 1'!$H$7),FALSE()),1,NA())),0,1),IF(ISNA(IF(VLOOKUP($A277,'Final Round'!$A$14:$K$18,1,FALSE()),1,NA())),0,1)))</f>
        <v/>
      </c>
      <c r="G277" s="133"/>
      <c r="H277" s="134" t="str">
        <f aca="false">IF(ISBLANK($A277),"",IF(ISERROR(VLOOKUP($A277,'Round 1'!$A$7:$I$306,COLUMN('Round 1'!$G$7),FALSE())),0,VLOOKUP($A277,'Round 1'!$A$7:$I$306,COLUMN('Round 1'!$G$7),FALSE()))+IF(ISERROR(VLOOKUP($A277,'Round 2'!$A$7:$I$306,COLUMN('Round 2'!$G$7),FALSE())),0,VLOOKUP($A277,'Round 2'!$A$7:$I$306,COLUMN('Round 2'!$G$7),FALSE()))+IF(ISERROR(VLOOKUP($A277,'Round 3'!$A$7:$I$306,COLUMN('Round 3'!$G$7),FALSE())),0,VLOOKUP($A277,'Round 3'!$A$7:$I$306,COLUMN('Round 3'!$G$7),FALSE())))</f>
        <v/>
      </c>
      <c r="I277" s="134" t="str">
        <f aca="false">IF(ISBLANK($A277),"",IF(ISERROR(VLOOKUP($A277,'Round 1'!$A$7:$I$306,COLUMN('Round 1'!$F$7),FALSE())),0,VLOOKUP($A277,'Round 1'!$A$7:$I$306,COLUMN('Round 1'!$F$7),FALSE()))+IF(ISERROR(VLOOKUP($A277,'Round 2'!$A$7:$I$306,COLUMN('Round 2'!$F$7),FALSE())),0,VLOOKUP($A277,'Round 2'!$A$7:$I$306,COLUMN('Round 2'!$F$7),FALSE()))+IF(ISERROR(VLOOKUP($A277,'Round 3'!$A$7:$I$306,COLUMN('Round 3'!$F$7),FALSE())),0,VLOOKUP($A277,'Round 3'!$A$7:$I$306,COLUMN('Round 3'!$F$7),FALSE())))</f>
        <v/>
      </c>
      <c r="J277" s="135" t="str">
        <f aca="false">IF(ISBLANK($A277),"",IF(ISERROR(VLOOKUP($A277,'Round 1'!$A$7:$I$306,COLUMN('Round 1'!$H$7),FALSE())),0,VLOOKUP($A277,'Round 1'!$A$7:$I$306,COLUMN('Round 1'!$H$7),FALSE()))+IF(ISERROR(VLOOKUP($A277,'Round 2'!$A$7:$I$306,COLUMN('Round 2'!$H$7),FALSE())),0,VLOOKUP($A277,'Round 2'!$A$7:$I$306,COLUMN('Round 2'!$H$7),FALSE()))+IF(ISERROR(VLOOKUP($A277,'Round 3'!$A$7:$I$306,COLUMN('Round 3'!$H$7),FALSE())),0,VLOOKUP($A277,'Round 3'!$A$7:$I$306,COLUMN('Round 3'!$H$7),FALSE())))</f>
        <v/>
      </c>
      <c r="K277" s="134" t="str">
        <f aca="false">IF(ISBLANK(A277),"",RANK(P277,$P$7:$P$306))</f>
        <v/>
      </c>
      <c r="L277" s="136" t="str">
        <f aca="false">IF(ISBLANK($G277),IF($K277&gt;5,"",IF(AND(ISNA(MATCH(K277+1,$K$7:$K$306,0)),$K277&lt;$A$4),"TIE","")),"DQ")</f>
        <v/>
      </c>
      <c r="M277" s="137"/>
      <c r="N277" s="138" t="str">
        <f aca="false">IF(ISBLANK($G277),$R277,"DQ")</f>
        <v/>
      </c>
      <c r="O277" s="40" t="str">
        <f aca="false">IF(ISBLANK(A277),"",$H277*$O$6+$I277)</f>
        <v/>
      </c>
      <c r="P277" s="40" t="str">
        <f aca="false">IF(ISBLANK(A277),"",$O277*10*$P$6+$J277)</f>
        <v/>
      </c>
      <c r="Q277" s="40" t="n">
        <f aca="false">IF(ISBLANK($G277),IF(ISBLANK($A277),-10,$P277*$Q$6+IF($M277&gt;0,$Q$6-1-$M277,0)),-1)</f>
        <v>-10</v>
      </c>
      <c r="R277" s="40" t="str">
        <f aca="false">IF(ISBLANK($A277),"",RANK($Q277,$Q$7:$Q$306))</f>
        <v/>
      </c>
      <c r="S277" s="40" t="str">
        <f aca="false">IF(ISNA(MATCH($R277+1,$R$7:$R$306,0)),IF($R277=MAX($A$7:$A$306),$R277,-1),$R277)</f>
        <v/>
      </c>
      <c r="T277" s="40" t="n">
        <f aca="false">$A277</f>
        <v>0</v>
      </c>
      <c r="U277" s="138" t="str">
        <f aca="false">IF(N('Final Round'!$J$14)&gt;0,IF(ISBLANK($A277),"",IF($N277&gt;5,$N277,VLOOKUP($A277,'Final Round'!$A$14:$K$18,COLUMN('Final Round'!$J$1),FALSE()))),"")</f>
        <v/>
      </c>
      <c r="V277" s="40" t="str">
        <f aca="false">IF(ISNUMBER($U277),$U277,$R277)</f>
        <v/>
      </c>
      <c r="W277" s="40" t="str">
        <f aca="false">IF(ISBLANK($A277),"",($V$6-$V277)*$W$6+$W$6-$A277)</f>
        <v/>
      </c>
      <c r="X277" s="40" t="str">
        <f aca="false">IF(ISBLANK($A277),"",RANK($W277,$W$7:$W$306))</f>
        <v/>
      </c>
      <c r="Y277" s="40" t="n">
        <f aca="false">$A277</f>
        <v>0</v>
      </c>
      <c r="Z277" s="40" t="str">
        <f aca="false">IF($U277="",$N277,$U277)</f>
        <v/>
      </c>
      <c r="AA277" s="40" t="n">
        <f aca="false">IF($U277&lt;6,INDEX($AA$1:$AA$5,$Z277)*$Z$2,0)</f>
        <v>0</v>
      </c>
      <c r="AB277" s="139" t="str">
        <f aca="false">IF(ISBLANK($A277),"",5+4*(I277+IF(AA277=0,0,VLOOKUP($A277,'Final Round'!$A$14:$K$18,COLUMN('Final Round'!$G$1),FALSE())))+8*(H277+IF(AA277=0,0,IF(VLOOKUP($A277,'Final Round'!$A$14:$K$18,COLUMN('Final Round'!$J$1),FALSE())=1,1,0)))+$AA277)</f>
        <v/>
      </c>
    </row>
    <row r="278" customFormat="false" ht="12.75" hidden="false" customHeight="false" outlineLevel="0" collapsed="false">
      <c r="A278" s="140"/>
      <c r="B278" s="120"/>
      <c r="C278" s="120"/>
      <c r="D278" s="120"/>
      <c r="E278" s="121"/>
      <c r="F278" s="122" t="str">
        <f aca="false">IF(ISBLANK($A278),"",SUM(IF(ISNA(IF(VLOOKUP($A278,'Round 1'!$A$7:$J$306,COLUMN('Round 1'!$H$7),FALSE()),1,NA())),0,1),IF(ISNA(IF(VLOOKUP($A278,'Round 2'!$A$7:$J$306,COLUMN('Round 1'!$H$7),FALSE()),1,NA())),0,1),IF(ISNA(IF(VLOOKUP($A278,'Round 3'!$A$7:$J$306,COLUMN('Round 1'!$H$7),FALSE()),1,NA())),0,1),IF(ISNA(IF(VLOOKUP($A278,'Final Round'!$A$14:$K$18,1,FALSE()),1,NA())),0,1)))</f>
        <v/>
      </c>
      <c r="G278" s="123"/>
      <c r="H278" s="124" t="str">
        <f aca="false">IF(ISBLANK($A278),"",IF(ISERROR(VLOOKUP($A278,'Round 1'!$A$7:$I$306,COLUMN('Round 1'!$G$7),FALSE())),0,VLOOKUP($A278,'Round 1'!$A$7:$I$306,COLUMN('Round 1'!$G$7),FALSE()))+IF(ISERROR(VLOOKUP($A278,'Round 2'!$A$7:$I$306,COLUMN('Round 2'!$G$7),FALSE())),0,VLOOKUP($A278,'Round 2'!$A$7:$I$306,COLUMN('Round 2'!$G$7),FALSE()))+IF(ISERROR(VLOOKUP($A278,'Round 3'!$A$7:$I$306,COLUMN('Round 3'!$G$7),FALSE())),0,VLOOKUP($A278,'Round 3'!$A$7:$I$306,COLUMN('Round 3'!$G$7),FALSE())))</f>
        <v/>
      </c>
      <c r="I278" s="124" t="str">
        <f aca="false">IF(ISBLANK($A278),"",IF(ISERROR(VLOOKUP($A278,'Round 1'!$A$7:$I$306,COLUMN('Round 1'!$F$7),FALSE())),0,VLOOKUP($A278,'Round 1'!$A$7:$I$306,COLUMN('Round 1'!$F$7),FALSE()))+IF(ISERROR(VLOOKUP($A278,'Round 2'!$A$7:$I$306,COLUMN('Round 2'!$F$7),FALSE())),0,VLOOKUP($A278,'Round 2'!$A$7:$I$306,COLUMN('Round 2'!$F$7),FALSE()))+IF(ISERROR(VLOOKUP($A278,'Round 3'!$A$7:$I$306,COLUMN('Round 3'!$F$7),FALSE())),0,VLOOKUP($A278,'Round 3'!$A$7:$I$306,COLUMN('Round 3'!$F$7),FALSE())))</f>
        <v/>
      </c>
      <c r="J278" s="125" t="str">
        <f aca="false">IF(ISBLANK($A278),"",IF(ISERROR(VLOOKUP($A278,'Round 1'!$A$7:$I$306,COLUMN('Round 1'!$H$7),FALSE())),0,VLOOKUP($A278,'Round 1'!$A$7:$I$306,COLUMN('Round 1'!$H$7),FALSE()))+IF(ISERROR(VLOOKUP($A278,'Round 2'!$A$7:$I$306,COLUMN('Round 2'!$H$7),FALSE())),0,VLOOKUP($A278,'Round 2'!$A$7:$I$306,COLUMN('Round 2'!$H$7),FALSE()))+IF(ISERROR(VLOOKUP($A278,'Round 3'!$A$7:$I$306,COLUMN('Round 3'!$H$7),FALSE())),0,VLOOKUP($A278,'Round 3'!$A$7:$I$306,COLUMN('Round 3'!$H$7),FALSE())))</f>
        <v/>
      </c>
      <c r="K278" s="124" t="str">
        <f aca="false">IF(ISBLANK(A278),"",RANK(P278,$P$7:$P$306))</f>
        <v/>
      </c>
      <c r="L278" s="126" t="str">
        <f aca="false">IF(ISBLANK($G278),IF($K278&gt;5,"",IF(AND(ISNA(MATCH(K278+1,$K$7:$K$306,0)),$K278&lt;$A$4),"TIE","")),"DQ")</f>
        <v/>
      </c>
      <c r="M278" s="127"/>
      <c r="N278" s="128" t="str">
        <f aca="false">IF(ISBLANK($G278),$R278,"DQ")</f>
        <v/>
      </c>
      <c r="O278" s="40" t="str">
        <f aca="false">IF(ISBLANK(A278),"",$H278*$O$6+$I278)</f>
        <v/>
      </c>
      <c r="P278" s="40" t="str">
        <f aca="false">IF(ISBLANK(A278),"",$O278*10*$P$6+$J278)</f>
        <v/>
      </c>
      <c r="Q278" s="40" t="n">
        <f aca="false">IF(ISBLANK($G278),IF(ISBLANK($A278),-10,$P278*$Q$6+IF($M278&gt;0,$Q$6-1-$M278,0)),-1)</f>
        <v>-10</v>
      </c>
      <c r="R278" s="40" t="str">
        <f aca="false">IF(ISBLANK($A278),"",RANK($Q278,$Q$7:$Q$306))</f>
        <v/>
      </c>
      <c r="S278" s="40" t="str">
        <f aca="false">IF(ISNA(MATCH($R278+1,$R$7:$R$306,0)),IF($R278=MAX($A$7:$A$306),$R278,-1),$R278)</f>
        <v/>
      </c>
      <c r="T278" s="40" t="n">
        <f aca="false">$A278</f>
        <v>0</v>
      </c>
      <c r="U278" s="128" t="str">
        <f aca="false">IF(N('Final Round'!$J$14)&gt;0,IF(ISBLANK($A278),"",IF($N278&gt;5,$N278,VLOOKUP($A278,'Final Round'!$A$14:$K$18,COLUMN('Final Round'!$J$1),FALSE()))),"")</f>
        <v/>
      </c>
      <c r="V278" s="40" t="str">
        <f aca="false">IF(ISNUMBER($U278),$U278,$R278)</f>
        <v/>
      </c>
      <c r="W278" s="40" t="str">
        <f aca="false">IF(ISBLANK($A278),"",($V$6-$V278)*$W$6+$W$6-$A278)</f>
        <v/>
      </c>
      <c r="X278" s="40" t="str">
        <f aca="false">IF(ISBLANK($A278),"",RANK($W278,$W$7:$W$306))</f>
        <v/>
      </c>
      <c r="Y278" s="40" t="n">
        <f aca="false">$A278</f>
        <v>0</v>
      </c>
      <c r="Z278" s="40" t="str">
        <f aca="false">IF($U278="",$N278,$U278)</f>
        <v/>
      </c>
      <c r="AA278" s="40" t="n">
        <f aca="false">IF($U278&lt;6,INDEX($AA$1:$AA$5,$Z278)*$Z$2,0)</f>
        <v>0</v>
      </c>
      <c r="AB278" s="129" t="str">
        <f aca="false">IF(ISBLANK($A278),"",5+4*(I278+IF(AA278=0,0,VLOOKUP($A278,'Final Round'!$A$14:$K$18,COLUMN('Final Round'!$G$1),FALSE())))+8*(H278+IF(AA278=0,0,IF(VLOOKUP($A278,'Final Round'!$A$14:$K$18,COLUMN('Final Round'!$J$1),FALSE())=1,1,0)))+$AA278)</f>
        <v/>
      </c>
    </row>
    <row r="279" customFormat="false" ht="12.75" hidden="false" customHeight="false" outlineLevel="0" collapsed="false">
      <c r="A279" s="144"/>
      <c r="B279" s="130"/>
      <c r="C279" s="130"/>
      <c r="D279" s="130"/>
      <c r="E279" s="131"/>
      <c r="F279" s="132" t="str">
        <f aca="false">IF(ISBLANK($A279),"",SUM(IF(ISNA(IF(VLOOKUP($A279,'Round 1'!$A$7:$J$306,COLUMN('Round 1'!$H$7),FALSE()),1,NA())),0,1),IF(ISNA(IF(VLOOKUP($A279,'Round 2'!$A$7:$J$306,COLUMN('Round 1'!$H$7),FALSE()),1,NA())),0,1),IF(ISNA(IF(VLOOKUP($A279,'Round 3'!$A$7:$J$306,COLUMN('Round 1'!$H$7),FALSE()),1,NA())),0,1),IF(ISNA(IF(VLOOKUP($A279,'Final Round'!$A$14:$K$18,1,FALSE()),1,NA())),0,1)))</f>
        <v/>
      </c>
      <c r="G279" s="133"/>
      <c r="H279" s="134" t="str">
        <f aca="false">IF(ISBLANK($A279),"",IF(ISERROR(VLOOKUP($A279,'Round 1'!$A$7:$I$306,COLUMN('Round 1'!$G$7),FALSE())),0,VLOOKUP($A279,'Round 1'!$A$7:$I$306,COLUMN('Round 1'!$G$7),FALSE()))+IF(ISERROR(VLOOKUP($A279,'Round 2'!$A$7:$I$306,COLUMN('Round 2'!$G$7),FALSE())),0,VLOOKUP($A279,'Round 2'!$A$7:$I$306,COLUMN('Round 2'!$G$7),FALSE()))+IF(ISERROR(VLOOKUP($A279,'Round 3'!$A$7:$I$306,COLUMN('Round 3'!$G$7),FALSE())),0,VLOOKUP($A279,'Round 3'!$A$7:$I$306,COLUMN('Round 3'!$G$7),FALSE())))</f>
        <v/>
      </c>
      <c r="I279" s="134" t="str">
        <f aca="false">IF(ISBLANK($A279),"",IF(ISERROR(VLOOKUP($A279,'Round 1'!$A$7:$I$306,COLUMN('Round 1'!$F$7),FALSE())),0,VLOOKUP($A279,'Round 1'!$A$7:$I$306,COLUMN('Round 1'!$F$7),FALSE()))+IF(ISERROR(VLOOKUP($A279,'Round 2'!$A$7:$I$306,COLUMN('Round 2'!$F$7),FALSE())),0,VLOOKUP($A279,'Round 2'!$A$7:$I$306,COLUMN('Round 2'!$F$7),FALSE()))+IF(ISERROR(VLOOKUP($A279,'Round 3'!$A$7:$I$306,COLUMN('Round 3'!$F$7),FALSE())),0,VLOOKUP($A279,'Round 3'!$A$7:$I$306,COLUMN('Round 3'!$F$7),FALSE())))</f>
        <v/>
      </c>
      <c r="J279" s="135" t="str">
        <f aca="false">IF(ISBLANK($A279),"",IF(ISERROR(VLOOKUP($A279,'Round 1'!$A$7:$I$306,COLUMN('Round 1'!$H$7),FALSE())),0,VLOOKUP($A279,'Round 1'!$A$7:$I$306,COLUMN('Round 1'!$H$7),FALSE()))+IF(ISERROR(VLOOKUP($A279,'Round 2'!$A$7:$I$306,COLUMN('Round 2'!$H$7),FALSE())),0,VLOOKUP($A279,'Round 2'!$A$7:$I$306,COLUMN('Round 2'!$H$7),FALSE()))+IF(ISERROR(VLOOKUP($A279,'Round 3'!$A$7:$I$306,COLUMN('Round 3'!$H$7),FALSE())),0,VLOOKUP($A279,'Round 3'!$A$7:$I$306,COLUMN('Round 3'!$H$7),FALSE())))</f>
        <v/>
      </c>
      <c r="K279" s="134" t="str">
        <f aca="false">IF(ISBLANK(A279),"",RANK(P279,$P$7:$P$306))</f>
        <v/>
      </c>
      <c r="L279" s="136" t="str">
        <f aca="false">IF(ISBLANK($G279),IF($K279&gt;5,"",IF(AND(ISNA(MATCH(K279+1,$K$7:$K$306,0)),$K279&lt;$A$4),"TIE","")),"DQ")</f>
        <v/>
      </c>
      <c r="M279" s="137"/>
      <c r="N279" s="138" t="str">
        <f aca="false">IF(ISBLANK($G279),$R279,"DQ")</f>
        <v/>
      </c>
      <c r="O279" s="40" t="str">
        <f aca="false">IF(ISBLANK(A279),"",$H279*$O$6+$I279)</f>
        <v/>
      </c>
      <c r="P279" s="40" t="str">
        <f aca="false">IF(ISBLANK(A279),"",$O279*10*$P$6+$J279)</f>
        <v/>
      </c>
      <c r="Q279" s="40" t="n">
        <f aca="false">IF(ISBLANK($G279),IF(ISBLANK($A279),-10,$P279*$Q$6+IF($M279&gt;0,$Q$6-1-$M279,0)),-1)</f>
        <v>-10</v>
      </c>
      <c r="R279" s="40" t="str">
        <f aca="false">IF(ISBLANK($A279),"",RANK($Q279,$Q$7:$Q$306))</f>
        <v/>
      </c>
      <c r="S279" s="40" t="str">
        <f aca="false">IF(ISNA(MATCH($R279+1,$R$7:$R$306,0)),IF($R279=MAX($A$7:$A$306),$R279,-1),$R279)</f>
        <v/>
      </c>
      <c r="T279" s="40" t="n">
        <f aca="false">$A279</f>
        <v>0</v>
      </c>
      <c r="U279" s="138" t="str">
        <f aca="false">IF(N('Final Round'!$J$14)&gt;0,IF(ISBLANK($A279),"",IF($N279&gt;5,$N279,VLOOKUP($A279,'Final Round'!$A$14:$K$18,COLUMN('Final Round'!$J$1),FALSE()))),"")</f>
        <v/>
      </c>
      <c r="V279" s="40" t="str">
        <f aca="false">IF(ISNUMBER($U279),$U279,$R279)</f>
        <v/>
      </c>
      <c r="W279" s="40" t="str">
        <f aca="false">IF(ISBLANK($A279),"",($V$6-$V279)*$W$6+$W$6-$A279)</f>
        <v/>
      </c>
      <c r="X279" s="40" t="str">
        <f aca="false">IF(ISBLANK($A279),"",RANK($W279,$W$7:$W$306))</f>
        <v/>
      </c>
      <c r="Y279" s="40" t="n">
        <f aca="false">$A279</f>
        <v>0</v>
      </c>
      <c r="Z279" s="40" t="str">
        <f aca="false">IF($U279="",$N279,$U279)</f>
        <v/>
      </c>
      <c r="AA279" s="40" t="n">
        <f aca="false">IF($U279&lt;6,INDEX($AA$1:$AA$5,$Z279)*$Z$2,0)</f>
        <v>0</v>
      </c>
      <c r="AB279" s="139" t="str">
        <f aca="false">IF(ISBLANK($A279),"",5+4*(I279+IF(AA279=0,0,VLOOKUP($A279,'Final Round'!$A$14:$K$18,COLUMN('Final Round'!$G$1),FALSE())))+8*(H279+IF(AA279=0,0,IF(VLOOKUP($A279,'Final Round'!$A$14:$K$18,COLUMN('Final Round'!$J$1),FALSE())=1,1,0)))+$AA279)</f>
        <v/>
      </c>
    </row>
    <row r="280" customFormat="false" ht="12.75" hidden="false" customHeight="false" outlineLevel="0" collapsed="false">
      <c r="A280" s="140"/>
      <c r="B280" s="120"/>
      <c r="C280" s="120"/>
      <c r="D280" s="120"/>
      <c r="E280" s="121"/>
      <c r="F280" s="122" t="str">
        <f aca="false">IF(ISBLANK($A280),"",SUM(IF(ISNA(IF(VLOOKUP($A280,'Round 1'!$A$7:$J$306,COLUMN('Round 1'!$H$7),FALSE()),1,NA())),0,1),IF(ISNA(IF(VLOOKUP($A280,'Round 2'!$A$7:$J$306,COLUMN('Round 1'!$H$7),FALSE()),1,NA())),0,1),IF(ISNA(IF(VLOOKUP($A280,'Round 3'!$A$7:$J$306,COLUMN('Round 1'!$H$7),FALSE()),1,NA())),0,1),IF(ISNA(IF(VLOOKUP($A280,'Final Round'!$A$14:$K$18,1,FALSE()),1,NA())),0,1)))</f>
        <v/>
      </c>
      <c r="G280" s="123"/>
      <c r="H280" s="124" t="str">
        <f aca="false">IF(ISBLANK($A280),"",IF(ISERROR(VLOOKUP($A280,'Round 1'!$A$7:$I$306,COLUMN('Round 1'!$G$7),FALSE())),0,VLOOKUP($A280,'Round 1'!$A$7:$I$306,COLUMN('Round 1'!$G$7),FALSE()))+IF(ISERROR(VLOOKUP($A280,'Round 2'!$A$7:$I$306,COLUMN('Round 2'!$G$7),FALSE())),0,VLOOKUP($A280,'Round 2'!$A$7:$I$306,COLUMN('Round 2'!$G$7),FALSE()))+IF(ISERROR(VLOOKUP($A280,'Round 3'!$A$7:$I$306,COLUMN('Round 3'!$G$7),FALSE())),0,VLOOKUP($A280,'Round 3'!$A$7:$I$306,COLUMN('Round 3'!$G$7),FALSE())))</f>
        <v/>
      </c>
      <c r="I280" s="124" t="str">
        <f aca="false">IF(ISBLANK($A280),"",IF(ISERROR(VLOOKUP($A280,'Round 1'!$A$7:$I$306,COLUMN('Round 1'!$F$7),FALSE())),0,VLOOKUP($A280,'Round 1'!$A$7:$I$306,COLUMN('Round 1'!$F$7),FALSE()))+IF(ISERROR(VLOOKUP($A280,'Round 2'!$A$7:$I$306,COLUMN('Round 2'!$F$7),FALSE())),0,VLOOKUP($A280,'Round 2'!$A$7:$I$306,COLUMN('Round 2'!$F$7),FALSE()))+IF(ISERROR(VLOOKUP($A280,'Round 3'!$A$7:$I$306,COLUMN('Round 3'!$F$7),FALSE())),0,VLOOKUP($A280,'Round 3'!$A$7:$I$306,COLUMN('Round 3'!$F$7),FALSE())))</f>
        <v/>
      </c>
      <c r="J280" s="125" t="str">
        <f aca="false">IF(ISBLANK($A280),"",IF(ISERROR(VLOOKUP($A280,'Round 1'!$A$7:$I$306,COLUMN('Round 1'!$H$7),FALSE())),0,VLOOKUP($A280,'Round 1'!$A$7:$I$306,COLUMN('Round 1'!$H$7),FALSE()))+IF(ISERROR(VLOOKUP($A280,'Round 2'!$A$7:$I$306,COLUMN('Round 2'!$H$7),FALSE())),0,VLOOKUP($A280,'Round 2'!$A$7:$I$306,COLUMN('Round 2'!$H$7),FALSE()))+IF(ISERROR(VLOOKUP($A280,'Round 3'!$A$7:$I$306,COLUMN('Round 3'!$H$7),FALSE())),0,VLOOKUP($A280,'Round 3'!$A$7:$I$306,COLUMN('Round 3'!$H$7),FALSE())))</f>
        <v/>
      </c>
      <c r="K280" s="124" t="str">
        <f aca="false">IF(ISBLANK(A280),"",RANK(P280,$P$7:$P$306))</f>
        <v/>
      </c>
      <c r="L280" s="126" t="str">
        <f aca="false">IF(ISBLANK($G280),IF($K280&gt;5,"",IF(AND(ISNA(MATCH(K280+1,$K$7:$K$306,0)),$K280&lt;$A$4),"TIE","")),"DQ")</f>
        <v/>
      </c>
      <c r="M280" s="127"/>
      <c r="N280" s="128" t="str">
        <f aca="false">IF(ISBLANK($G280),$R280,"DQ")</f>
        <v/>
      </c>
      <c r="O280" s="40" t="str">
        <f aca="false">IF(ISBLANK(A280),"",$H280*$O$6+$I280)</f>
        <v/>
      </c>
      <c r="P280" s="40" t="str">
        <f aca="false">IF(ISBLANK(A280),"",$O280*10*$P$6+$J280)</f>
        <v/>
      </c>
      <c r="Q280" s="40" t="n">
        <f aca="false">IF(ISBLANK($G280),IF(ISBLANK($A280),-10,$P280*$Q$6+IF($M280&gt;0,$Q$6-1-$M280,0)),-1)</f>
        <v>-10</v>
      </c>
      <c r="R280" s="40" t="str">
        <f aca="false">IF(ISBLANK($A280),"",RANK($Q280,$Q$7:$Q$306))</f>
        <v/>
      </c>
      <c r="S280" s="40" t="str">
        <f aca="false">IF(ISNA(MATCH($R280+1,$R$7:$R$306,0)),IF($R280=MAX($A$7:$A$306),$R280,-1),$R280)</f>
        <v/>
      </c>
      <c r="T280" s="40" t="n">
        <f aca="false">$A280</f>
        <v>0</v>
      </c>
      <c r="U280" s="128" t="str">
        <f aca="false">IF(N('Final Round'!$J$14)&gt;0,IF(ISBLANK($A280),"",IF($N280&gt;5,$N280,VLOOKUP($A280,'Final Round'!$A$14:$K$18,COLUMN('Final Round'!$J$1),FALSE()))),"")</f>
        <v/>
      </c>
      <c r="V280" s="40" t="str">
        <f aca="false">IF(ISNUMBER($U280),$U280,$R280)</f>
        <v/>
      </c>
      <c r="W280" s="40" t="str">
        <f aca="false">IF(ISBLANK($A280),"",($V$6-$V280)*$W$6+$W$6-$A280)</f>
        <v/>
      </c>
      <c r="X280" s="40" t="str">
        <f aca="false">IF(ISBLANK($A280),"",RANK($W280,$W$7:$W$306))</f>
        <v/>
      </c>
      <c r="Y280" s="40" t="n">
        <f aca="false">$A280</f>
        <v>0</v>
      </c>
      <c r="Z280" s="40" t="str">
        <f aca="false">IF($U280="",$N280,$U280)</f>
        <v/>
      </c>
      <c r="AA280" s="40" t="n">
        <f aca="false">IF($U280&lt;6,INDEX($AA$1:$AA$5,$Z280)*$Z$2,0)</f>
        <v>0</v>
      </c>
      <c r="AB280" s="129" t="str">
        <f aca="false">IF(ISBLANK($A280),"",5+4*(I280+IF(AA280=0,0,VLOOKUP($A280,'Final Round'!$A$14:$K$18,COLUMN('Final Round'!$G$1),FALSE())))+8*(H280+IF(AA280=0,0,IF(VLOOKUP($A280,'Final Round'!$A$14:$K$18,COLUMN('Final Round'!$J$1),FALSE())=1,1,0)))+$AA280)</f>
        <v/>
      </c>
    </row>
    <row r="281" customFormat="false" ht="12.75" hidden="false" customHeight="false" outlineLevel="0" collapsed="false">
      <c r="A281" s="144"/>
      <c r="B281" s="130"/>
      <c r="C281" s="130"/>
      <c r="D281" s="130"/>
      <c r="E281" s="131"/>
      <c r="F281" s="132" t="str">
        <f aca="false">IF(ISBLANK($A281),"",SUM(IF(ISNA(IF(VLOOKUP($A281,'Round 1'!$A$7:$J$306,COLUMN('Round 1'!$H$7),FALSE()),1,NA())),0,1),IF(ISNA(IF(VLOOKUP($A281,'Round 2'!$A$7:$J$306,COLUMN('Round 1'!$H$7),FALSE()),1,NA())),0,1),IF(ISNA(IF(VLOOKUP($A281,'Round 3'!$A$7:$J$306,COLUMN('Round 1'!$H$7),FALSE()),1,NA())),0,1),IF(ISNA(IF(VLOOKUP($A281,'Final Round'!$A$14:$K$18,1,FALSE()),1,NA())),0,1)))</f>
        <v/>
      </c>
      <c r="G281" s="133"/>
      <c r="H281" s="134" t="str">
        <f aca="false">IF(ISBLANK($A281),"",IF(ISERROR(VLOOKUP($A281,'Round 1'!$A$7:$I$306,COLUMN('Round 1'!$G$7),FALSE())),0,VLOOKUP($A281,'Round 1'!$A$7:$I$306,COLUMN('Round 1'!$G$7),FALSE()))+IF(ISERROR(VLOOKUP($A281,'Round 2'!$A$7:$I$306,COLUMN('Round 2'!$G$7),FALSE())),0,VLOOKUP($A281,'Round 2'!$A$7:$I$306,COLUMN('Round 2'!$G$7),FALSE()))+IF(ISERROR(VLOOKUP($A281,'Round 3'!$A$7:$I$306,COLUMN('Round 3'!$G$7),FALSE())),0,VLOOKUP($A281,'Round 3'!$A$7:$I$306,COLUMN('Round 3'!$G$7),FALSE())))</f>
        <v/>
      </c>
      <c r="I281" s="134" t="str">
        <f aca="false">IF(ISBLANK($A281),"",IF(ISERROR(VLOOKUP($A281,'Round 1'!$A$7:$I$306,COLUMN('Round 1'!$F$7),FALSE())),0,VLOOKUP($A281,'Round 1'!$A$7:$I$306,COLUMN('Round 1'!$F$7),FALSE()))+IF(ISERROR(VLOOKUP($A281,'Round 2'!$A$7:$I$306,COLUMN('Round 2'!$F$7),FALSE())),0,VLOOKUP($A281,'Round 2'!$A$7:$I$306,COLUMN('Round 2'!$F$7),FALSE()))+IF(ISERROR(VLOOKUP($A281,'Round 3'!$A$7:$I$306,COLUMN('Round 3'!$F$7),FALSE())),0,VLOOKUP($A281,'Round 3'!$A$7:$I$306,COLUMN('Round 3'!$F$7),FALSE())))</f>
        <v/>
      </c>
      <c r="J281" s="135" t="str">
        <f aca="false">IF(ISBLANK($A281),"",IF(ISERROR(VLOOKUP($A281,'Round 1'!$A$7:$I$306,COLUMN('Round 1'!$H$7),FALSE())),0,VLOOKUP($A281,'Round 1'!$A$7:$I$306,COLUMN('Round 1'!$H$7),FALSE()))+IF(ISERROR(VLOOKUP($A281,'Round 2'!$A$7:$I$306,COLUMN('Round 2'!$H$7),FALSE())),0,VLOOKUP($A281,'Round 2'!$A$7:$I$306,COLUMN('Round 2'!$H$7),FALSE()))+IF(ISERROR(VLOOKUP($A281,'Round 3'!$A$7:$I$306,COLUMN('Round 3'!$H$7),FALSE())),0,VLOOKUP($A281,'Round 3'!$A$7:$I$306,COLUMN('Round 3'!$H$7),FALSE())))</f>
        <v/>
      </c>
      <c r="K281" s="134" t="str">
        <f aca="false">IF(ISBLANK(A281),"",RANK(P281,$P$7:$P$306))</f>
        <v/>
      </c>
      <c r="L281" s="136" t="str">
        <f aca="false">IF(ISBLANK($G281),IF($K281&gt;5,"",IF(AND(ISNA(MATCH(K281+1,$K$7:$K$306,0)),$K281&lt;$A$4),"TIE","")),"DQ")</f>
        <v/>
      </c>
      <c r="M281" s="137"/>
      <c r="N281" s="138" t="str">
        <f aca="false">IF(ISBLANK($G281),$R281,"DQ")</f>
        <v/>
      </c>
      <c r="O281" s="40" t="str">
        <f aca="false">IF(ISBLANK(A281),"",$H281*$O$6+$I281)</f>
        <v/>
      </c>
      <c r="P281" s="40" t="str">
        <f aca="false">IF(ISBLANK(A281),"",$O281*10*$P$6+$J281)</f>
        <v/>
      </c>
      <c r="Q281" s="40" t="n">
        <f aca="false">IF(ISBLANK($G281),IF(ISBLANK($A281),-10,$P281*$Q$6+IF($M281&gt;0,$Q$6-1-$M281,0)),-1)</f>
        <v>-10</v>
      </c>
      <c r="R281" s="40" t="str">
        <f aca="false">IF(ISBLANK($A281),"",RANK($Q281,$Q$7:$Q$306))</f>
        <v/>
      </c>
      <c r="S281" s="40" t="str">
        <f aca="false">IF(ISNA(MATCH($R281+1,$R$7:$R$306,0)),IF($R281=MAX($A$7:$A$306),$R281,-1),$R281)</f>
        <v/>
      </c>
      <c r="T281" s="40" t="n">
        <f aca="false">$A281</f>
        <v>0</v>
      </c>
      <c r="U281" s="138" t="str">
        <f aca="false">IF(N('Final Round'!$J$14)&gt;0,IF(ISBLANK($A281),"",IF($N281&gt;5,$N281,VLOOKUP($A281,'Final Round'!$A$14:$K$18,COLUMN('Final Round'!$J$1),FALSE()))),"")</f>
        <v/>
      </c>
      <c r="V281" s="40" t="str">
        <f aca="false">IF(ISNUMBER($U281),$U281,$R281)</f>
        <v/>
      </c>
      <c r="W281" s="40" t="str">
        <f aca="false">IF(ISBLANK($A281),"",($V$6-$V281)*$W$6+$W$6-$A281)</f>
        <v/>
      </c>
      <c r="X281" s="40" t="str">
        <f aca="false">IF(ISBLANK($A281),"",RANK($W281,$W$7:$W$306))</f>
        <v/>
      </c>
      <c r="Y281" s="40" t="n">
        <f aca="false">$A281</f>
        <v>0</v>
      </c>
      <c r="Z281" s="40" t="str">
        <f aca="false">IF($U281="",$N281,$U281)</f>
        <v/>
      </c>
      <c r="AA281" s="40" t="n">
        <f aca="false">IF($U281&lt;6,INDEX($AA$1:$AA$5,$Z281)*$Z$2,0)</f>
        <v>0</v>
      </c>
      <c r="AB281" s="139" t="str">
        <f aca="false">IF(ISBLANK($A281),"",5+4*(I281+IF(AA281=0,0,VLOOKUP($A281,'Final Round'!$A$14:$K$18,COLUMN('Final Round'!$G$1),FALSE())))+8*(H281+IF(AA281=0,0,IF(VLOOKUP($A281,'Final Round'!$A$14:$K$18,COLUMN('Final Round'!$J$1),FALSE())=1,1,0)))+$AA281)</f>
        <v/>
      </c>
    </row>
    <row r="282" customFormat="false" ht="12.75" hidden="false" customHeight="false" outlineLevel="0" collapsed="false">
      <c r="A282" s="140"/>
      <c r="B282" s="120"/>
      <c r="C282" s="120"/>
      <c r="D282" s="120"/>
      <c r="E282" s="121"/>
      <c r="F282" s="122" t="str">
        <f aca="false">IF(ISBLANK($A282),"",SUM(IF(ISNA(IF(VLOOKUP($A282,'Round 1'!$A$7:$J$306,COLUMN('Round 1'!$H$7),FALSE()),1,NA())),0,1),IF(ISNA(IF(VLOOKUP($A282,'Round 2'!$A$7:$J$306,COLUMN('Round 1'!$H$7),FALSE()),1,NA())),0,1),IF(ISNA(IF(VLOOKUP($A282,'Round 3'!$A$7:$J$306,COLUMN('Round 1'!$H$7),FALSE()),1,NA())),0,1),IF(ISNA(IF(VLOOKUP($A282,'Final Round'!$A$14:$K$18,1,FALSE()),1,NA())),0,1)))</f>
        <v/>
      </c>
      <c r="G282" s="123"/>
      <c r="H282" s="124" t="str">
        <f aca="false">IF(ISBLANK($A282),"",IF(ISERROR(VLOOKUP($A282,'Round 1'!$A$7:$I$306,COLUMN('Round 1'!$G$7),FALSE())),0,VLOOKUP($A282,'Round 1'!$A$7:$I$306,COLUMN('Round 1'!$G$7),FALSE()))+IF(ISERROR(VLOOKUP($A282,'Round 2'!$A$7:$I$306,COLUMN('Round 2'!$G$7),FALSE())),0,VLOOKUP($A282,'Round 2'!$A$7:$I$306,COLUMN('Round 2'!$G$7),FALSE()))+IF(ISERROR(VLOOKUP($A282,'Round 3'!$A$7:$I$306,COLUMN('Round 3'!$G$7),FALSE())),0,VLOOKUP($A282,'Round 3'!$A$7:$I$306,COLUMN('Round 3'!$G$7),FALSE())))</f>
        <v/>
      </c>
      <c r="I282" s="124" t="str">
        <f aca="false">IF(ISBLANK($A282),"",IF(ISERROR(VLOOKUP($A282,'Round 1'!$A$7:$I$306,COLUMN('Round 1'!$F$7),FALSE())),0,VLOOKUP($A282,'Round 1'!$A$7:$I$306,COLUMN('Round 1'!$F$7),FALSE()))+IF(ISERROR(VLOOKUP($A282,'Round 2'!$A$7:$I$306,COLUMN('Round 2'!$F$7),FALSE())),0,VLOOKUP($A282,'Round 2'!$A$7:$I$306,COLUMN('Round 2'!$F$7),FALSE()))+IF(ISERROR(VLOOKUP($A282,'Round 3'!$A$7:$I$306,COLUMN('Round 3'!$F$7),FALSE())),0,VLOOKUP($A282,'Round 3'!$A$7:$I$306,COLUMN('Round 3'!$F$7),FALSE())))</f>
        <v/>
      </c>
      <c r="J282" s="125" t="str">
        <f aca="false">IF(ISBLANK($A282),"",IF(ISERROR(VLOOKUP($A282,'Round 1'!$A$7:$I$306,COLUMN('Round 1'!$H$7),FALSE())),0,VLOOKUP($A282,'Round 1'!$A$7:$I$306,COLUMN('Round 1'!$H$7),FALSE()))+IF(ISERROR(VLOOKUP($A282,'Round 2'!$A$7:$I$306,COLUMN('Round 2'!$H$7),FALSE())),0,VLOOKUP($A282,'Round 2'!$A$7:$I$306,COLUMN('Round 2'!$H$7),FALSE()))+IF(ISERROR(VLOOKUP($A282,'Round 3'!$A$7:$I$306,COLUMN('Round 3'!$H$7),FALSE())),0,VLOOKUP($A282,'Round 3'!$A$7:$I$306,COLUMN('Round 3'!$H$7),FALSE())))</f>
        <v/>
      </c>
      <c r="K282" s="124" t="str">
        <f aca="false">IF(ISBLANK(A282),"",RANK(P282,$P$7:$P$306))</f>
        <v/>
      </c>
      <c r="L282" s="126" t="str">
        <f aca="false">IF(ISBLANK($G282),IF($K282&gt;5,"",IF(AND(ISNA(MATCH(K282+1,$K$7:$K$306,0)),$K282&lt;$A$4),"TIE","")),"DQ")</f>
        <v/>
      </c>
      <c r="M282" s="127"/>
      <c r="N282" s="128" t="str">
        <f aca="false">IF(ISBLANK($G282),$R282,"DQ")</f>
        <v/>
      </c>
      <c r="O282" s="40" t="str">
        <f aca="false">IF(ISBLANK(A282),"",$H282*$O$6+$I282)</f>
        <v/>
      </c>
      <c r="P282" s="40" t="str">
        <f aca="false">IF(ISBLANK(A282),"",$O282*10*$P$6+$J282)</f>
        <v/>
      </c>
      <c r="Q282" s="40" t="n">
        <f aca="false">IF(ISBLANK($G282),IF(ISBLANK($A282),-10,$P282*$Q$6+IF($M282&gt;0,$Q$6-1-$M282,0)),-1)</f>
        <v>-10</v>
      </c>
      <c r="R282" s="40" t="str">
        <f aca="false">IF(ISBLANK($A282),"",RANK($Q282,$Q$7:$Q$306))</f>
        <v/>
      </c>
      <c r="S282" s="40" t="str">
        <f aca="false">IF(ISNA(MATCH($R282+1,$R$7:$R$306,0)),IF($R282=MAX($A$7:$A$306),$R282,-1),$R282)</f>
        <v/>
      </c>
      <c r="T282" s="40" t="n">
        <f aca="false">$A282</f>
        <v>0</v>
      </c>
      <c r="U282" s="128" t="str">
        <f aca="false">IF(N('Final Round'!$J$14)&gt;0,IF(ISBLANK($A282),"",IF($N282&gt;5,$N282,VLOOKUP($A282,'Final Round'!$A$14:$K$18,COLUMN('Final Round'!$J$1),FALSE()))),"")</f>
        <v/>
      </c>
      <c r="V282" s="40" t="str">
        <f aca="false">IF(ISNUMBER($U282),$U282,$R282)</f>
        <v/>
      </c>
      <c r="W282" s="40" t="str">
        <f aca="false">IF(ISBLANK($A282),"",($V$6-$V282)*$W$6+$W$6-$A282)</f>
        <v/>
      </c>
      <c r="X282" s="40" t="str">
        <f aca="false">IF(ISBLANK($A282),"",RANK($W282,$W$7:$W$306))</f>
        <v/>
      </c>
      <c r="Y282" s="40" t="n">
        <f aca="false">$A282</f>
        <v>0</v>
      </c>
      <c r="Z282" s="40" t="str">
        <f aca="false">IF($U282="",$N282,$U282)</f>
        <v/>
      </c>
      <c r="AA282" s="40" t="n">
        <f aca="false">IF($U282&lt;6,INDEX($AA$1:$AA$5,$Z282)*$Z$2,0)</f>
        <v>0</v>
      </c>
      <c r="AB282" s="129" t="str">
        <f aca="false">IF(ISBLANK($A282),"",5+4*(I282+IF(AA282=0,0,VLOOKUP($A282,'Final Round'!$A$14:$K$18,COLUMN('Final Round'!$G$1),FALSE())))+8*(H282+IF(AA282=0,0,IF(VLOOKUP($A282,'Final Round'!$A$14:$K$18,COLUMN('Final Round'!$J$1),FALSE())=1,1,0)))+$AA282)</f>
        <v/>
      </c>
    </row>
    <row r="283" customFormat="false" ht="12.75" hidden="false" customHeight="false" outlineLevel="0" collapsed="false">
      <c r="A283" s="144"/>
      <c r="B283" s="130"/>
      <c r="C283" s="130"/>
      <c r="D283" s="130"/>
      <c r="E283" s="131"/>
      <c r="F283" s="132" t="str">
        <f aca="false">IF(ISBLANK($A283),"",SUM(IF(ISNA(IF(VLOOKUP($A283,'Round 1'!$A$7:$J$306,COLUMN('Round 1'!$H$7),FALSE()),1,NA())),0,1),IF(ISNA(IF(VLOOKUP($A283,'Round 2'!$A$7:$J$306,COLUMN('Round 1'!$H$7),FALSE()),1,NA())),0,1),IF(ISNA(IF(VLOOKUP($A283,'Round 3'!$A$7:$J$306,COLUMN('Round 1'!$H$7),FALSE()),1,NA())),0,1),IF(ISNA(IF(VLOOKUP($A283,'Final Round'!$A$14:$K$18,1,FALSE()),1,NA())),0,1)))</f>
        <v/>
      </c>
      <c r="G283" s="133"/>
      <c r="H283" s="134" t="str">
        <f aca="false">IF(ISBLANK($A283),"",IF(ISERROR(VLOOKUP($A283,'Round 1'!$A$7:$I$306,COLUMN('Round 1'!$G$7),FALSE())),0,VLOOKUP($A283,'Round 1'!$A$7:$I$306,COLUMN('Round 1'!$G$7),FALSE()))+IF(ISERROR(VLOOKUP($A283,'Round 2'!$A$7:$I$306,COLUMN('Round 2'!$G$7),FALSE())),0,VLOOKUP($A283,'Round 2'!$A$7:$I$306,COLUMN('Round 2'!$G$7),FALSE()))+IF(ISERROR(VLOOKUP($A283,'Round 3'!$A$7:$I$306,COLUMN('Round 3'!$G$7),FALSE())),0,VLOOKUP($A283,'Round 3'!$A$7:$I$306,COLUMN('Round 3'!$G$7),FALSE())))</f>
        <v/>
      </c>
      <c r="I283" s="134" t="str">
        <f aca="false">IF(ISBLANK($A283),"",IF(ISERROR(VLOOKUP($A283,'Round 1'!$A$7:$I$306,COLUMN('Round 1'!$F$7),FALSE())),0,VLOOKUP($A283,'Round 1'!$A$7:$I$306,COLUMN('Round 1'!$F$7),FALSE()))+IF(ISERROR(VLOOKUP($A283,'Round 2'!$A$7:$I$306,COLUMN('Round 2'!$F$7),FALSE())),0,VLOOKUP($A283,'Round 2'!$A$7:$I$306,COLUMN('Round 2'!$F$7),FALSE()))+IF(ISERROR(VLOOKUP($A283,'Round 3'!$A$7:$I$306,COLUMN('Round 3'!$F$7),FALSE())),0,VLOOKUP($A283,'Round 3'!$A$7:$I$306,COLUMN('Round 3'!$F$7),FALSE())))</f>
        <v/>
      </c>
      <c r="J283" s="135" t="str">
        <f aca="false">IF(ISBLANK($A283),"",IF(ISERROR(VLOOKUP($A283,'Round 1'!$A$7:$I$306,COLUMN('Round 1'!$H$7),FALSE())),0,VLOOKUP($A283,'Round 1'!$A$7:$I$306,COLUMN('Round 1'!$H$7),FALSE()))+IF(ISERROR(VLOOKUP($A283,'Round 2'!$A$7:$I$306,COLUMN('Round 2'!$H$7),FALSE())),0,VLOOKUP($A283,'Round 2'!$A$7:$I$306,COLUMN('Round 2'!$H$7),FALSE()))+IF(ISERROR(VLOOKUP($A283,'Round 3'!$A$7:$I$306,COLUMN('Round 3'!$H$7),FALSE())),0,VLOOKUP($A283,'Round 3'!$A$7:$I$306,COLUMN('Round 3'!$H$7),FALSE())))</f>
        <v/>
      </c>
      <c r="K283" s="134" t="str">
        <f aca="false">IF(ISBLANK(A283),"",RANK(P283,$P$7:$P$306))</f>
        <v/>
      </c>
      <c r="L283" s="136" t="str">
        <f aca="false">IF(ISBLANK($G283),IF($K283&gt;5,"",IF(AND(ISNA(MATCH(K283+1,$K$7:$K$306,0)),$K283&lt;$A$4),"TIE","")),"DQ")</f>
        <v/>
      </c>
      <c r="M283" s="137"/>
      <c r="N283" s="138" t="str">
        <f aca="false">IF(ISBLANK($G283),$R283,"DQ")</f>
        <v/>
      </c>
      <c r="O283" s="40" t="str">
        <f aca="false">IF(ISBLANK(A283),"",$H283*$O$6+$I283)</f>
        <v/>
      </c>
      <c r="P283" s="40" t="str">
        <f aca="false">IF(ISBLANK(A283),"",$O283*10*$P$6+$J283)</f>
        <v/>
      </c>
      <c r="Q283" s="40" t="n">
        <f aca="false">IF(ISBLANK($G283),IF(ISBLANK($A283),-10,$P283*$Q$6+IF($M283&gt;0,$Q$6-1-$M283,0)),-1)</f>
        <v>-10</v>
      </c>
      <c r="R283" s="40" t="str">
        <f aca="false">IF(ISBLANK($A283),"",RANK($Q283,$Q$7:$Q$306))</f>
        <v/>
      </c>
      <c r="S283" s="40" t="str">
        <f aca="false">IF(ISNA(MATCH($R283+1,$R$7:$R$306,0)),IF($R283=MAX($A$7:$A$306),$R283,-1),$R283)</f>
        <v/>
      </c>
      <c r="T283" s="40" t="n">
        <f aca="false">$A283</f>
        <v>0</v>
      </c>
      <c r="U283" s="138" t="str">
        <f aca="false">IF(N('Final Round'!$J$14)&gt;0,IF(ISBLANK($A283),"",IF($N283&gt;5,$N283,VLOOKUP($A283,'Final Round'!$A$14:$K$18,COLUMN('Final Round'!$J$1),FALSE()))),"")</f>
        <v/>
      </c>
      <c r="V283" s="40" t="str">
        <f aca="false">IF(ISNUMBER($U283),$U283,$R283)</f>
        <v/>
      </c>
      <c r="W283" s="40" t="str">
        <f aca="false">IF(ISBLANK($A283),"",($V$6-$V283)*$W$6+$W$6-$A283)</f>
        <v/>
      </c>
      <c r="X283" s="40" t="str">
        <f aca="false">IF(ISBLANK($A283),"",RANK($W283,$W$7:$W$306))</f>
        <v/>
      </c>
      <c r="Y283" s="40" t="n">
        <f aca="false">$A283</f>
        <v>0</v>
      </c>
      <c r="Z283" s="40" t="str">
        <f aca="false">IF($U283="",$N283,$U283)</f>
        <v/>
      </c>
      <c r="AA283" s="40" t="n">
        <f aca="false">IF($U283&lt;6,INDEX($AA$1:$AA$5,$Z283)*$Z$2,0)</f>
        <v>0</v>
      </c>
      <c r="AB283" s="139" t="str">
        <f aca="false">IF(ISBLANK($A283),"",5+4*(I283+IF(AA283=0,0,VLOOKUP($A283,'Final Round'!$A$14:$K$18,COLUMN('Final Round'!$G$1),FALSE())))+8*(H283+IF(AA283=0,0,IF(VLOOKUP($A283,'Final Round'!$A$14:$K$18,COLUMN('Final Round'!$J$1),FALSE())=1,1,0)))+$AA283)</f>
        <v/>
      </c>
    </row>
    <row r="284" customFormat="false" ht="12.75" hidden="false" customHeight="false" outlineLevel="0" collapsed="false">
      <c r="A284" s="140"/>
      <c r="B284" s="120"/>
      <c r="C284" s="120"/>
      <c r="D284" s="120"/>
      <c r="E284" s="121"/>
      <c r="F284" s="122" t="str">
        <f aca="false">IF(ISBLANK($A284),"",SUM(IF(ISNA(IF(VLOOKUP($A284,'Round 1'!$A$7:$J$306,COLUMN('Round 1'!$H$7),FALSE()),1,NA())),0,1),IF(ISNA(IF(VLOOKUP($A284,'Round 2'!$A$7:$J$306,COLUMN('Round 1'!$H$7),FALSE()),1,NA())),0,1),IF(ISNA(IF(VLOOKUP($A284,'Round 3'!$A$7:$J$306,COLUMN('Round 1'!$H$7),FALSE()),1,NA())),0,1),IF(ISNA(IF(VLOOKUP($A284,'Final Round'!$A$14:$K$18,1,FALSE()),1,NA())),0,1)))</f>
        <v/>
      </c>
      <c r="G284" s="123"/>
      <c r="H284" s="124" t="str">
        <f aca="false">IF(ISBLANK($A284),"",IF(ISERROR(VLOOKUP($A284,'Round 1'!$A$7:$I$306,COLUMN('Round 1'!$G$7),FALSE())),0,VLOOKUP($A284,'Round 1'!$A$7:$I$306,COLUMN('Round 1'!$G$7),FALSE()))+IF(ISERROR(VLOOKUP($A284,'Round 2'!$A$7:$I$306,COLUMN('Round 2'!$G$7),FALSE())),0,VLOOKUP($A284,'Round 2'!$A$7:$I$306,COLUMN('Round 2'!$G$7),FALSE()))+IF(ISERROR(VLOOKUP($A284,'Round 3'!$A$7:$I$306,COLUMN('Round 3'!$G$7),FALSE())),0,VLOOKUP($A284,'Round 3'!$A$7:$I$306,COLUMN('Round 3'!$G$7),FALSE())))</f>
        <v/>
      </c>
      <c r="I284" s="124" t="str">
        <f aca="false">IF(ISBLANK($A284),"",IF(ISERROR(VLOOKUP($A284,'Round 1'!$A$7:$I$306,COLUMN('Round 1'!$F$7),FALSE())),0,VLOOKUP($A284,'Round 1'!$A$7:$I$306,COLUMN('Round 1'!$F$7),FALSE()))+IF(ISERROR(VLOOKUP($A284,'Round 2'!$A$7:$I$306,COLUMN('Round 2'!$F$7),FALSE())),0,VLOOKUP($A284,'Round 2'!$A$7:$I$306,COLUMN('Round 2'!$F$7),FALSE()))+IF(ISERROR(VLOOKUP($A284,'Round 3'!$A$7:$I$306,COLUMN('Round 3'!$F$7),FALSE())),0,VLOOKUP($A284,'Round 3'!$A$7:$I$306,COLUMN('Round 3'!$F$7),FALSE())))</f>
        <v/>
      </c>
      <c r="J284" s="125" t="str">
        <f aca="false">IF(ISBLANK($A284),"",IF(ISERROR(VLOOKUP($A284,'Round 1'!$A$7:$I$306,COLUMN('Round 1'!$H$7),FALSE())),0,VLOOKUP($A284,'Round 1'!$A$7:$I$306,COLUMN('Round 1'!$H$7),FALSE()))+IF(ISERROR(VLOOKUP($A284,'Round 2'!$A$7:$I$306,COLUMN('Round 2'!$H$7),FALSE())),0,VLOOKUP($A284,'Round 2'!$A$7:$I$306,COLUMN('Round 2'!$H$7),FALSE()))+IF(ISERROR(VLOOKUP($A284,'Round 3'!$A$7:$I$306,COLUMN('Round 3'!$H$7),FALSE())),0,VLOOKUP($A284,'Round 3'!$A$7:$I$306,COLUMN('Round 3'!$H$7),FALSE())))</f>
        <v/>
      </c>
      <c r="K284" s="124" t="str">
        <f aca="false">IF(ISBLANK(A284),"",RANK(P284,$P$7:$P$306))</f>
        <v/>
      </c>
      <c r="L284" s="126" t="str">
        <f aca="false">IF(ISBLANK($G284),IF($K284&gt;5,"",IF(AND(ISNA(MATCH(K284+1,$K$7:$K$306,0)),$K284&lt;$A$4),"TIE","")),"DQ")</f>
        <v/>
      </c>
      <c r="M284" s="127"/>
      <c r="N284" s="128" t="str">
        <f aca="false">IF(ISBLANK($G284),$R284,"DQ")</f>
        <v/>
      </c>
      <c r="O284" s="40" t="str">
        <f aca="false">IF(ISBLANK(A284),"",$H284*$O$6+$I284)</f>
        <v/>
      </c>
      <c r="P284" s="40" t="str">
        <f aca="false">IF(ISBLANK(A284),"",$O284*10*$P$6+$J284)</f>
        <v/>
      </c>
      <c r="Q284" s="40" t="n">
        <f aca="false">IF(ISBLANK($G284),IF(ISBLANK($A284),-10,$P284*$Q$6+IF($M284&gt;0,$Q$6-1-$M284,0)),-1)</f>
        <v>-10</v>
      </c>
      <c r="R284" s="40" t="str">
        <f aca="false">IF(ISBLANK($A284),"",RANK($Q284,$Q$7:$Q$306))</f>
        <v/>
      </c>
      <c r="S284" s="40" t="str">
        <f aca="false">IF(ISNA(MATCH($R284+1,$R$7:$R$306,0)),IF($R284=MAX($A$7:$A$306),$R284,-1),$R284)</f>
        <v/>
      </c>
      <c r="T284" s="40" t="n">
        <f aca="false">$A284</f>
        <v>0</v>
      </c>
      <c r="U284" s="128" t="str">
        <f aca="false">IF(N('Final Round'!$J$14)&gt;0,IF(ISBLANK($A284),"",IF($N284&gt;5,$N284,VLOOKUP($A284,'Final Round'!$A$14:$K$18,COLUMN('Final Round'!$J$1),FALSE()))),"")</f>
        <v/>
      </c>
      <c r="V284" s="40" t="str">
        <f aca="false">IF(ISNUMBER($U284),$U284,$R284)</f>
        <v/>
      </c>
      <c r="W284" s="40" t="str">
        <f aca="false">IF(ISBLANK($A284),"",($V$6-$V284)*$W$6+$W$6-$A284)</f>
        <v/>
      </c>
      <c r="X284" s="40" t="str">
        <f aca="false">IF(ISBLANK($A284),"",RANK($W284,$W$7:$W$306))</f>
        <v/>
      </c>
      <c r="Y284" s="40" t="n">
        <f aca="false">$A284</f>
        <v>0</v>
      </c>
      <c r="Z284" s="40" t="str">
        <f aca="false">IF($U284="",$N284,$U284)</f>
        <v/>
      </c>
      <c r="AA284" s="40" t="n">
        <f aca="false">IF($U284&lt;6,INDEX($AA$1:$AA$5,$Z284)*$Z$2,0)</f>
        <v>0</v>
      </c>
      <c r="AB284" s="129" t="str">
        <f aca="false">IF(ISBLANK($A284),"",5+4*(I284+IF(AA284=0,0,VLOOKUP($A284,'Final Round'!$A$14:$K$18,COLUMN('Final Round'!$G$1),FALSE())))+8*(H284+IF(AA284=0,0,IF(VLOOKUP($A284,'Final Round'!$A$14:$K$18,COLUMN('Final Round'!$J$1),FALSE())=1,1,0)))+$AA284)</f>
        <v/>
      </c>
    </row>
    <row r="285" customFormat="false" ht="12.75" hidden="false" customHeight="false" outlineLevel="0" collapsed="false">
      <c r="A285" s="144"/>
      <c r="B285" s="130"/>
      <c r="C285" s="130"/>
      <c r="D285" s="130"/>
      <c r="E285" s="131"/>
      <c r="F285" s="132" t="str">
        <f aca="false">IF(ISBLANK($A285),"",SUM(IF(ISNA(IF(VLOOKUP($A285,'Round 1'!$A$7:$J$306,COLUMN('Round 1'!$H$7),FALSE()),1,NA())),0,1),IF(ISNA(IF(VLOOKUP($A285,'Round 2'!$A$7:$J$306,COLUMN('Round 1'!$H$7),FALSE()),1,NA())),0,1),IF(ISNA(IF(VLOOKUP($A285,'Round 3'!$A$7:$J$306,COLUMN('Round 1'!$H$7),FALSE()),1,NA())),0,1),IF(ISNA(IF(VLOOKUP($A285,'Final Round'!$A$14:$K$18,1,FALSE()),1,NA())),0,1)))</f>
        <v/>
      </c>
      <c r="G285" s="133"/>
      <c r="H285" s="134" t="str">
        <f aca="false">IF(ISBLANK($A285),"",IF(ISERROR(VLOOKUP($A285,'Round 1'!$A$7:$I$306,COLUMN('Round 1'!$G$7),FALSE())),0,VLOOKUP($A285,'Round 1'!$A$7:$I$306,COLUMN('Round 1'!$G$7),FALSE()))+IF(ISERROR(VLOOKUP($A285,'Round 2'!$A$7:$I$306,COLUMN('Round 2'!$G$7),FALSE())),0,VLOOKUP($A285,'Round 2'!$A$7:$I$306,COLUMN('Round 2'!$G$7),FALSE()))+IF(ISERROR(VLOOKUP($A285,'Round 3'!$A$7:$I$306,COLUMN('Round 3'!$G$7),FALSE())),0,VLOOKUP($A285,'Round 3'!$A$7:$I$306,COLUMN('Round 3'!$G$7),FALSE())))</f>
        <v/>
      </c>
      <c r="I285" s="134" t="str">
        <f aca="false">IF(ISBLANK($A285),"",IF(ISERROR(VLOOKUP($A285,'Round 1'!$A$7:$I$306,COLUMN('Round 1'!$F$7),FALSE())),0,VLOOKUP($A285,'Round 1'!$A$7:$I$306,COLUMN('Round 1'!$F$7),FALSE()))+IF(ISERROR(VLOOKUP($A285,'Round 2'!$A$7:$I$306,COLUMN('Round 2'!$F$7),FALSE())),0,VLOOKUP($A285,'Round 2'!$A$7:$I$306,COLUMN('Round 2'!$F$7),FALSE()))+IF(ISERROR(VLOOKUP($A285,'Round 3'!$A$7:$I$306,COLUMN('Round 3'!$F$7),FALSE())),0,VLOOKUP($A285,'Round 3'!$A$7:$I$306,COLUMN('Round 3'!$F$7),FALSE())))</f>
        <v/>
      </c>
      <c r="J285" s="135" t="str">
        <f aca="false">IF(ISBLANK($A285),"",IF(ISERROR(VLOOKUP($A285,'Round 1'!$A$7:$I$306,COLUMN('Round 1'!$H$7),FALSE())),0,VLOOKUP($A285,'Round 1'!$A$7:$I$306,COLUMN('Round 1'!$H$7),FALSE()))+IF(ISERROR(VLOOKUP($A285,'Round 2'!$A$7:$I$306,COLUMN('Round 2'!$H$7),FALSE())),0,VLOOKUP($A285,'Round 2'!$A$7:$I$306,COLUMN('Round 2'!$H$7),FALSE()))+IF(ISERROR(VLOOKUP($A285,'Round 3'!$A$7:$I$306,COLUMN('Round 3'!$H$7),FALSE())),0,VLOOKUP($A285,'Round 3'!$A$7:$I$306,COLUMN('Round 3'!$H$7),FALSE())))</f>
        <v/>
      </c>
      <c r="K285" s="134" t="str">
        <f aca="false">IF(ISBLANK(A285),"",RANK(P285,$P$7:$P$306))</f>
        <v/>
      </c>
      <c r="L285" s="136" t="str">
        <f aca="false">IF(ISBLANK($G285),IF($K285&gt;5,"",IF(AND(ISNA(MATCH(K285+1,$K$7:$K$306,0)),$K285&lt;$A$4),"TIE","")),"DQ")</f>
        <v/>
      </c>
      <c r="M285" s="137"/>
      <c r="N285" s="138" t="str">
        <f aca="false">IF(ISBLANK($G285),$R285,"DQ")</f>
        <v/>
      </c>
      <c r="O285" s="40" t="str">
        <f aca="false">IF(ISBLANK(A285),"",$H285*$O$6+$I285)</f>
        <v/>
      </c>
      <c r="P285" s="40" t="str">
        <f aca="false">IF(ISBLANK(A285),"",$O285*10*$P$6+$J285)</f>
        <v/>
      </c>
      <c r="Q285" s="40" t="n">
        <f aca="false">IF(ISBLANK($G285),IF(ISBLANK($A285),-10,$P285*$Q$6+IF($M285&gt;0,$Q$6-1-$M285,0)),-1)</f>
        <v>-10</v>
      </c>
      <c r="R285" s="40" t="str">
        <f aca="false">IF(ISBLANK($A285),"",RANK($Q285,$Q$7:$Q$306))</f>
        <v/>
      </c>
      <c r="S285" s="40" t="str">
        <f aca="false">IF(ISNA(MATCH($R285+1,$R$7:$R$306,0)),IF($R285=MAX($A$7:$A$306),$R285,-1),$R285)</f>
        <v/>
      </c>
      <c r="T285" s="40" t="n">
        <f aca="false">$A285</f>
        <v>0</v>
      </c>
      <c r="U285" s="138" t="str">
        <f aca="false">IF(N('Final Round'!$J$14)&gt;0,IF(ISBLANK($A285),"",IF($N285&gt;5,$N285,VLOOKUP($A285,'Final Round'!$A$14:$K$18,COLUMN('Final Round'!$J$1),FALSE()))),"")</f>
        <v/>
      </c>
      <c r="V285" s="40" t="str">
        <f aca="false">IF(ISNUMBER($U285),$U285,$R285)</f>
        <v/>
      </c>
      <c r="W285" s="40" t="str">
        <f aca="false">IF(ISBLANK($A285),"",($V$6-$V285)*$W$6+$W$6-$A285)</f>
        <v/>
      </c>
      <c r="X285" s="40" t="str">
        <f aca="false">IF(ISBLANK($A285),"",RANK($W285,$W$7:$W$306))</f>
        <v/>
      </c>
      <c r="Y285" s="40" t="n">
        <f aca="false">$A285</f>
        <v>0</v>
      </c>
      <c r="Z285" s="40" t="str">
        <f aca="false">IF($U285="",$N285,$U285)</f>
        <v/>
      </c>
      <c r="AA285" s="40" t="n">
        <f aca="false">IF($U285&lt;6,INDEX($AA$1:$AA$5,$Z285)*$Z$2,0)</f>
        <v>0</v>
      </c>
      <c r="AB285" s="139" t="str">
        <f aca="false">IF(ISBLANK($A285),"",5+4*(I285+IF(AA285=0,0,VLOOKUP($A285,'Final Round'!$A$14:$K$18,COLUMN('Final Round'!$G$1),FALSE())))+8*(H285+IF(AA285=0,0,IF(VLOOKUP($A285,'Final Round'!$A$14:$K$18,COLUMN('Final Round'!$J$1),FALSE())=1,1,0)))+$AA285)</f>
        <v/>
      </c>
    </row>
    <row r="286" customFormat="false" ht="12.75" hidden="false" customHeight="false" outlineLevel="0" collapsed="false">
      <c r="A286" s="140"/>
      <c r="B286" s="120"/>
      <c r="C286" s="120"/>
      <c r="D286" s="120"/>
      <c r="E286" s="121"/>
      <c r="F286" s="122" t="str">
        <f aca="false">IF(ISBLANK($A286),"",SUM(IF(ISNA(IF(VLOOKUP($A286,'Round 1'!$A$7:$J$306,COLUMN('Round 1'!$H$7),FALSE()),1,NA())),0,1),IF(ISNA(IF(VLOOKUP($A286,'Round 2'!$A$7:$J$306,COLUMN('Round 1'!$H$7),FALSE()),1,NA())),0,1),IF(ISNA(IF(VLOOKUP($A286,'Round 3'!$A$7:$J$306,COLUMN('Round 1'!$H$7),FALSE()),1,NA())),0,1),IF(ISNA(IF(VLOOKUP($A286,'Final Round'!$A$14:$K$18,1,FALSE()),1,NA())),0,1)))</f>
        <v/>
      </c>
      <c r="G286" s="123"/>
      <c r="H286" s="124" t="str">
        <f aca="false">IF(ISBLANK($A286),"",IF(ISERROR(VLOOKUP($A286,'Round 1'!$A$7:$I$306,COLUMN('Round 1'!$G$7),FALSE())),0,VLOOKUP($A286,'Round 1'!$A$7:$I$306,COLUMN('Round 1'!$G$7),FALSE()))+IF(ISERROR(VLOOKUP($A286,'Round 2'!$A$7:$I$306,COLUMN('Round 2'!$G$7),FALSE())),0,VLOOKUP($A286,'Round 2'!$A$7:$I$306,COLUMN('Round 2'!$G$7),FALSE()))+IF(ISERROR(VLOOKUP($A286,'Round 3'!$A$7:$I$306,COLUMN('Round 3'!$G$7),FALSE())),0,VLOOKUP($A286,'Round 3'!$A$7:$I$306,COLUMN('Round 3'!$G$7),FALSE())))</f>
        <v/>
      </c>
      <c r="I286" s="124" t="str">
        <f aca="false">IF(ISBLANK($A286),"",IF(ISERROR(VLOOKUP($A286,'Round 1'!$A$7:$I$306,COLUMN('Round 1'!$F$7),FALSE())),0,VLOOKUP($A286,'Round 1'!$A$7:$I$306,COLUMN('Round 1'!$F$7),FALSE()))+IF(ISERROR(VLOOKUP($A286,'Round 2'!$A$7:$I$306,COLUMN('Round 2'!$F$7),FALSE())),0,VLOOKUP($A286,'Round 2'!$A$7:$I$306,COLUMN('Round 2'!$F$7),FALSE()))+IF(ISERROR(VLOOKUP($A286,'Round 3'!$A$7:$I$306,COLUMN('Round 3'!$F$7),FALSE())),0,VLOOKUP($A286,'Round 3'!$A$7:$I$306,COLUMN('Round 3'!$F$7),FALSE())))</f>
        <v/>
      </c>
      <c r="J286" s="125" t="str">
        <f aca="false">IF(ISBLANK($A286),"",IF(ISERROR(VLOOKUP($A286,'Round 1'!$A$7:$I$306,COLUMN('Round 1'!$H$7),FALSE())),0,VLOOKUP($A286,'Round 1'!$A$7:$I$306,COLUMN('Round 1'!$H$7),FALSE()))+IF(ISERROR(VLOOKUP($A286,'Round 2'!$A$7:$I$306,COLUMN('Round 2'!$H$7),FALSE())),0,VLOOKUP($A286,'Round 2'!$A$7:$I$306,COLUMN('Round 2'!$H$7),FALSE()))+IF(ISERROR(VLOOKUP($A286,'Round 3'!$A$7:$I$306,COLUMN('Round 3'!$H$7),FALSE())),0,VLOOKUP($A286,'Round 3'!$A$7:$I$306,COLUMN('Round 3'!$H$7),FALSE())))</f>
        <v/>
      </c>
      <c r="K286" s="124" t="str">
        <f aca="false">IF(ISBLANK(A286),"",RANK(P286,$P$7:$P$306))</f>
        <v/>
      </c>
      <c r="L286" s="126" t="str">
        <f aca="false">IF(ISBLANK($G286),IF($K286&gt;5,"",IF(AND(ISNA(MATCH(K286+1,$K$7:$K$306,0)),$K286&lt;$A$4),"TIE","")),"DQ")</f>
        <v/>
      </c>
      <c r="M286" s="127"/>
      <c r="N286" s="128" t="str">
        <f aca="false">IF(ISBLANK($G286),$R286,"DQ")</f>
        <v/>
      </c>
      <c r="O286" s="40" t="str">
        <f aca="false">IF(ISBLANK(A286),"",$H286*$O$6+$I286)</f>
        <v/>
      </c>
      <c r="P286" s="40" t="str">
        <f aca="false">IF(ISBLANK(A286),"",$O286*10*$P$6+$J286)</f>
        <v/>
      </c>
      <c r="Q286" s="40" t="n">
        <f aca="false">IF(ISBLANK($G286),IF(ISBLANK($A286),-10,$P286*$Q$6+IF($M286&gt;0,$Q$6-1-$M286,0)),-1)</f>
        <v>-10</v>
      </c>
      <c r="R286" s="40" t="str">
        <f aca="false">IF(ISBLANK($A286),"",RANK($Q286,$Q$7:$Q$306))</f>
        <v/>
      </c>
      <c r="S286" s="40" t="str">
        <f aca="false">IF(ISNA(MATCH($R286+1,$R$7:$R$306,0)),IF($R286=MAX($A$7:$A$306),$R286,-1),$R286)</f>
        <v/>
      </c>
      <c r="T286" s="40" t="n">
        <f aca="false">$A286</f>
        <v>0</v>
      </c>
      <c r="U286" s="128" t="str">
        <f aca="false">IF(N('Final Round'!$J$14)&gt;0,IF(ISBLANK($A286),"",IF($N286&gt;5,$N286,VLOOKUP($A286,'Final Round'!$A$14:$K$18,COLUMN('Final Round'!$J$1),FALSE()))),"")</f>
        <v/>
      </c>
      <c r="V286" s="40" t="str">
        <f aca="false">IF(ISNUMBER($U286),$U286,$R286)</f>
        <v/>
      </c>
      <c r="W286" s="40" t="str">
        <f aca="false">IF(ISBLANK($A286),"",($V$6-$V286)*$W$6+$W$6-$A286)</f>
        <v/>
      </c>
      <c r="X286" s="40" t="str">
        <f aca="false">IF(ISBLANK($A286),"",RANK($W286,$W$7:$W$306))</f>
        <v/>
      </c>
      <c r="Y286" s="40" t="n">
        <f aca="false">$A286</f>
        <v>0</v>
      </c>
      <c r="Z286" s="40" t="str">
        <f aca="false">IF($U286="",$N286,$U286)</f>
        <v/>
      </c>
      <c r="AA286" s="40" t="n">
        <f aca="false">IF($U286&lt;6,INDEX($AA$1:$AA$5,$Z286)*$Z$2,0)</f>
        <v>0</v>
      </c>
      <c r="AB286" s="129" t="str">
        <f aca="false">IF(ISBLANK($A286),"",5+4*(I286+IF(AA286=0,0,VLOOKUP($A286,'Final Round'!$A$14:$K$18,COLUMN('Final Round'!$G$1),FALSE())))+8*(H286+IF(AA286=0,0,IF(VLOOKUP($A286,'Final Round'!$A$14:$K$18,COLUMN('Final Round'!$J$1),FALSE())=1,1,0)))+$AA286)</f>
        <v/>
      </c>
    </row>
    <row r="287" customFormat="false" ht="12.75" hidden="false" customHeight="false" outlineLevel="0" collapsed="false">
      <c r="A287" s="144"/>
      <c r="B287" s="130"/>
      <c r="C287" s="130"/>
      <c r="D287" s="130"/>
      <c r="E287" s="131"/>
      <c r="F287" s="132" t="str">
        <f aca="false">IF(ISBLANK($A287),"",SUM(IF(ISNA(IF(VLOOKUP($A287,'Round 1'!$A$7:$J$306,COLUMN('Round 1'!$H$7),FALSE()),1,NA())),0,1),IF(ISNA(IF(VLOOKUP($A287,'Round 2'!$A$7:$J$306,COLUMN('Round 1'!$H$7),FALSE()),1,NA())),0,1),IF(ISNA(IF(VLOOKUP($A287,'Round 3'!$A$7:$J$306,COLUMN('Round 1'!$H$7),FALSE()),1,NA())),0,1),IF(ISNA(IF(VLOOKUP($A287,'Final Round'!$A$14:$K$18,1,FALSE()),1,NA())),0,1)))</f>
        <v/>
      </c>
      <c r="G287" s="133"/>
      <c r="H287" s="134" t="str">
        <f aca="false">IF(ISBLANK($A287),"",IF(ISERROR(VLOOKUP($A287,'Round 1'!$A$7:$I$306,COLUMN('Round 1'!$G$7),FALSE())),0,VLOOKUP($A287,'Round 1'!$A$7:$I$306,COLUMN('Round 1'!$G$7),FALSE()))+IF(ISERROR(VLOOKUP($A287,'Round 2'!$A$7:$I$306,COLUMN('Round 2'!$G$7),FALSE())),0,VLOOKUP($A287,'Round 2'!$A$7:$I$306,COLUMN('Round 2'!$G$7),FALSE()))+IF(ISERROR(VLOOKUP($A287,'Round 3'!$A$7:$I$306,COLUMN('Round 3'!$G$7),FALSE())),0,VLOOKUP($A287,'Round 3'!$A$7:$I$306,COLUMN('Round 3'!$G$7),FALSE())))</f>
        <v/>
      </c>
      <c r="I287" s="134" t="str">
        <f aca="false">IF(ISBLANK($A287),"",IF(ISERROR(VLOOKUP($A287,'Round 1'!$A$7:$I$306,COLUMN('Round 1'!$F$7),FALSE())),0,VLOOKUP($A287,'Round 1'!$A$7:$I$306,COLUMN('Round 1'!$F$7),FALSE()))+IF(ISERROR(VLOOKUP($A287,'Round 2'!$A$7:$I$306,COLUMN('Round 2'!$F$7),FALSE())),0,VLOOKUP($A287,'Round 2'!$A$7:$I$306,COLUMN('Round 2'!$F$7),FALSE()))+IF(ISERROR(VLOOKUP($A287,'Round 3'!$A$7:$I$306,COLUMN('Round 3'!$F$7),FALSE())),0,VLOOKUP($A287,'Round 3'!$A$7:$I$306,COLUMN('Round 3'!$F$7),FALSE())))</f>
        <v/>
      </c>
      <c r="J287" s="135" t="str">
        <f aca="false">IF(ISBLANK($A287),"",IF(ISERROR(VLOOKUP($A287,'Round 1'!$A$7:$I$306,COLUMN('Round 1'!$H$7),FALSE())),0,VLOOKUP($A287,'Round 1'!$A$7:$I$306,COLUMN('Round 1'!$H$7),FALSE()))+IF(ISERROR(VLOOKUP($A287,'Round 2'!$A$7:$I$306,COLUMN('Round 2'!$H$7),FALSE())),0,VLOOKUP($A287,'Round 2'!$A$7:$I$306,COLUMN('Round 2'!$H$7),FALSE()))+IF(ISERROR(VLOOKUP($A287,'Round 3'!$A$7:$I$306,COLUMN('Round 3'!$H$7),FALSE())),0,VLOOKUP($A287,'Round 3'!$A$7:$I$306,COLUMN('Round 3'!$H$7),FALSE())))</f>
        <v/>
      </c>
      <c r="K287" s="134" t="str">
        <f aca="false">IF(ISBLANK(A287),"",RANK(P287,$P$7:$P$306))</f>
        <v/>
      </c>
      <c r="L287" s="136" t="str">
        <f aca="false">IF(ISBLANK($G287),IF($K287&gt;5,"",IF(AND(ISNA(MATCH(K287+1,$K$7:$K$306,0)),$K287&lt;$A$4),"TIE","")),"DQ")</f>
        <v/>
      </c>
      <c r="M287" s="137"/>
      <c r="N287" s="138" t="str">
        <f aca="false">IF(ISBLANK($G287),$R287,"DQ")</f>
        <v/>
      </c>
      <c r="O287" s="40" t="str">
        <f aca="false">IF(ISBLANK(A287),"",$H287*$O$6+$I287)</f>
        <v/>
      </c>
      <c r="P287" s="40" t="str">
        <f aca="false">IF(ISBLANK(A287),"",$O287*10*$P$6+$J287)</f>
        <v/>
      </c>
      <c r="Q287" s="40" t="n">
        <f aca="false">IF(ISBLANK($G287),IF(ISBLANK($A287),-10,$P287*$Q$6+IF($M287&gt;0,$Q$6-1-$M287,0)),-1)</f>
        <v>-10</v>
      </c>
      <c r="R287" s="40" t="str">
        <f aca="false">IF(ISBLANK($A287),"",RANK($Q287,$Q$7:$Q$306))</f>
        <v/>
      </c>
      <c r="S287" s="40" t="str">
        <f aca="false">IF(ISNA(MATCH($R287+1,$R$7:$R$306,0)),IF($R287=MAX($A$7:$A$306),$R287,-1),$R287)</f>
        <v/>
      </c>
      <c r="T287" s="40" t="n">
        <f aca="false">$A287</f>
        <v>0</v>
      </c>
      <c r="U287" s="138" t="str">
        <f aca="false">IF(N('Final Round'!$J$14)&gt;0,IF(ISBLANK($A287),"",IF($N287&gt;5,$N287,VLOOKUP($A287,'Final Round'!$A$14:$K$18,COLUMN('Final Round'!$J$1),FALSE()))),"")</f>
        <v/>
      </c>
      <c r="V287" s="40" t="str">
        <f aca="false">IF(ISNUMBER($U287),$U287,$R287)</f>
        <v/>
      </c>
      <c r="W287" s="40" t="str">
        <f aca="false">IF(ISBLANK($A287),"",($V$6-$V287)*$W$6+$W$6-$A287)</f>
        <v/>
      </c>
      <c r="X287" s="40" t="str">
        <f aca="false">IF(ISBLANK($A287),"",RANK($W287,$W$7:$W$306))</f>
        <v/>
      </c>
      <c r="Y287" s="40" t="n">
        <f aca="false">$A287</f>
        <v>0</v>
      </c>
      <c r="Z287" s="40" t="str">
        <f aca="false">IF($U287="",$N287,$U287)</f>
        <v/>
      </c>
      <c r="AA287" s="40" t="n">
        <f aca="false">IF($U287&lt;6,INDEX($AA$1:$AA$5,$Z287)*$Z$2,0)</f>
        <v>0</v>
      </c>
      <c r="AB287" s="139" t="str">
        <f aca="false">IF(ISBLANK($A287),"",5+4*(I287+IF(AA287=0,0,VLOOKUP($A287,'Final Round'!$A$14:$K$18,COLUMN('Final Round'!$G$1),FALSE())))+8*(H287+IF(AA287=0,0,IF(VLOOKUP($A287,'Final Round'!$A$14:$K$18,COLUMN('Final Round'!$J$1),FALSE())=1,1,0)))+$AA287)</f>
        <v/>
      </c>
    </row>
    <row r="288" customFormat="false" ht="12.75" hidden="false" customHeight="false" outlineLevel="0" collapsed="false">
      <c r="A288" s="140"/>
      <c r="B288" s="120"/>
      <c r="C288" s="120"/>
      <c r="D288" s="120"/>
      <c r="E288" s="121"/>
      <c r="F288" s="122" t="str">
        <f aca="false">IF(ISBLANK($A288),"",SUM(IF(ISNA(IF(VLOOKUP($A288,'Round 1'!$A$7:$J$306,COLUMN('Round 1'!$H$7),FALSE()),1,NA())),0,1),IF(ISNA(IF(VLOOKUP($A288,'Round 2'!$A$7:$J$306,COLUMN('Round 1'!$H$7),FALSE()),1,NA())),0,1),IF(ISNA(IF(VLOOKUP($A288,'Round 3'!$A$7:$J$306,COLUMN('Round 1'!$H$7),FALSE()),1,NA())),0,1),IF(ISNA(IF(VLOOKUP($A288,'Final Round'!$A$14:$K$18,1,FALSE()),1,NA())),0,1)))</f>
        <v/>
      </c>
      <c r="G288" s="123"/>
      <c r="H288" s="124" t="str">
        <f aca="false">IF(ISBLANK($A288),"",IF(ISERROR(VLOOKUP($A288,'Round 1'!$A$7:$I$306,COLUMN('Round 1'!$G$7),FALSE())),0,VLOOKUP($A288,'Round 1'!$A$7:$I$306,COLUMN('Round 1'!$G$7),FALSE()))+IF(ISERROR(VLOOKUP($A288,'Round 2'!$A$7:$I$306,COLUMN('Round 2'!$G$7),FALSE())),0,VLOOKUP($A288,'Round 2'!$A$7:$I$306,COLUMN('Round 2'!$G$7),FALSE()))+IF(ISERROR(VLOOKUP($A288,'Round 3'!$A$7:$I$306,COLUMN('Round 3'!$G$7),FALSE())),0,VLOOKUP($A288,'Round 3'!$A$7:$I$306,COLUMN('Round 3'!$G$7),FALSE())))</f>
        <v/>
      </c>
      <c r="I288" s="124" t="str">
        <f aca="false">IF(ISBLANK($A288),"",IF(ISERROR(VLOOKUP($A288,'Round 1'!$A$7:$I$306,COLUMN('Round 1'!$F$7),FALSE())),0,VLOOKUP($A288,'Round 1'!$A$7:$I$306,COLUMN('Round 1'!$F$7),FALSE()))+IF(ISERROR(VLOOKUP($A288,'Round 2'!$A$7:$I$306,COLUMN('Round 2'!$F$7),FALSE())),0,VLOOKUP($A288,'Round 2'!$A$7:$I$306,COLUMN('Round 2'!$F$7),FALSE()))+IF(ISERROR(VLOOKUP($A288,'Round 3'!$A$7:$I$306,COLUMN('Round 3'!$F$7),FALSE())),0,VLOOKUP($A288,'Round 3'!$A$7:$I$306,COLUMN('Round 3'!$F$7),FALSE())))</f>
        <v/>
      </c>
      <c r="J288" s="125" t="str">
        <f aca="false">IF(ISBLANK($A288),"",IF(ISERROR(VLOOKUP($A288,'Round 1'!$A$7:$I$306,COLUMN('Round 1'!$H$7),FALSE())),0,VLOOKUP($A288,'Round 1'!$A$7:$I$306,COLUMN('Round 1'!$H$7),FALSE()))+IF(ISERROR(VLOOKUP($A288,'Round 2'!$A$7:$I$306,COLUMN('Round 2'!$H$7),FALSE())),0,VLOOKUP($A288,'Round 2'!$A$7:$I$306,COLUMN('Round 2'!$H$7),FALSE()))+IF(ISERROR(VLOOKUP($A288,'Round 3'!$A$7:$I$306,COLUMN('Round 3'!$H$7),FALSE())),0,VLOOKUP($A288,'Round 3'!$A$7:$I$306,COLUMN('Round 3'!$H$7),FALSE())))</f>
        <v/>
      </c>
      <c r="K288" s="124" t="str">
        <f aca="false">IF(ISBLANK(A288),"",RANK(P288,$P$7:$P$306))</f>
        <v/>
      </c>
      <c r="L288" s="126" t="str">
        <f aca="false">IF(ISBLANK($G288),IF($K288&gt;5,"",IF(AND(ISNA(MATCH(K288+1,$K$7:$K$306,0)),$K288&lt;$A$4),"TIE","")),"DQ")</f>
        <v/>
      </c>
      <c r="M288" s="127"/>
      <c r="N288" s="128" t="str">
        <f aca="false">IF(ISBLANK($G288),$R288,"DQ")</f>
        <v/>
      </c>
      <c r="O288" s="40" t="str">
        <f aca="false">IF(ISBLANK(A288),"",$H288*$O$6+$I288)</f>
        <v/>
      </c>
      <c r="P288" s="40" t="str">
        <f aca="false">IF(ISBLANK(A288),"",$O288*10*$P$6+$J288)</f>
        <v/>
      </c>
      <c r="Q288" s="40" t="n">
        <f aca="false">IF(ISBLANK($G288),IF(ISBLANK($A288),-10,$P288*$Q$6+IF($M288&gt;0,$Q$6-1-$M288,0)),-1)</f>
        <v>-10</v>
      </c>
      <c r="R288" s="40" t="str">
        <f aca="false">IF(ISBLANK($A288),"",RANK($Q288,$Q$7:$Q$306))</f>
        <v/>
      </c>
      <c r="S288" s="40" t="str">
        <f aca="false">IF(ISNA(MATCH($R288+1,$R$7:$R$306,0)),IF($R288=MAX($A$7:$A$306),$R288,-1),$R288)</f>
        <v/>
      </c>
      <c r="T288" s="40" t="n">
        <f aca="false">$A288</f>
        <v>0</v>
      </c>
      <c r="U288" s="128" t="str">
        <f aca="false">IF(N('Final Round'!$J$14)&gt;0,IF(ISBLANK($A288),"",IF($N288&gt;5,$N288,VLOOKUP($A288,'Final Round'!$A$14:$K$18,COLUMN('Final Round'!$J$1),FALSE()))),"")</f>
        <v/>
      </c>
      <c r="V288" s="40" t="str">
        <f aca="false">IF(ISNUMBER($U288),$U288,$R288)</f>
        <v/>
      </c>
      <c r="W288" s="40" t="str">
        <f aca="false">IF(ISBLANK($A288),"",($V$6-$V288)*$W$6+$W$6-$A288)</f>
        <v/>
      </c>
      <c r="X288" s="40" t="str">
        <f aca="false">IF(ISBLANK($A288),"",RANK($W288,$W$7:$W$306))</f>
        <v/>
      </c>
      <c r="Y288" s="40" t="n">
        <f aca="false">$A288</f>
        <v>0</v>
      </c>
      <c r="Z288" s="40" t="str">
        <f aca="false">IF($U288="",$N288,$U288)</f>
        <v/>
      </c>
      <c r="AA288" s="40" t="n">
        <f aca="false">IF($U288&lt;6,INDEX($AA$1:$AA$5,$Z288)*$Z$2,0)</f>
        <v>0</v>
      </c>
      <c r="AB288" s="129" t="str">
        <f aca="false">IF(ISBLANK($A288),"",5+4*(I288+IF(AA288=0,0,VLOOKUP($A288,'Final Round'!$A$14:$K$18,COLUMN('Final Round'!$G$1),FALSE())))+8*(H288+IF(AA288=0,0,IF(VLOOKUP($A288,'Final Round'!$A$14:$K$18,COLUMN('Final Round'!$J$1),FALSE())=1,1,0)))+$AA288)</f>
        <v/>
      </c>
    </row>
    <row r="289" customFormat="false" ht="12.75" hidden="false" customHeight="false" outlineLevel="0" collapsed="false">
      <c r="A289" s="144"/>
      <c r="B289" s="130"/>
      <c r="C289" s="130"/>
      <c r="D289" s="130"/>
      <c r="E289" s="131"/>
      <c r="F289" s="132" t="str">
        <f aca="false">IF(ISBLANK($A289),"",SUM(IF(ISNA(IF(VLOOKUP($A289,'Round 1'!$A$7:$J$306,COLUMN('Round 1'!$H$7),FALSE()),1,NA())),0,1),IF(ISNA(IF(VLOOKUP($A289,'Round 2'!$A$7:$J$306,COLUMN('Round 1'!$H$7),FALSE()),1,NA())),0,1),IF(ISNA(IF(VLOOKUP($A289,'Round 3'!$A$7:$J$306,COLUMN('Round 1'!$H$7),FALSE()),1,NA())),0,1),IF(ISNA(IF(VLOOKUP($A289,'Final Round'!$A$14:$K$18,1,FALSE()),1,NA())),0,1)))</f>
        <v/>
      </c>
      <c r="G289" s="133"/>
      <c r="H289" s="134" t="str">
        <f aca="false">IF(ISBLANK($A289),"",IF(ISERROR(VLOOKUP($A289,'Round 1'!$A$7:$I$306,COLUMN('Round 1'!$G$7),FALSE())),0,VLOOKUP($A289,'Round 1'!$A$7:$I$306,COLUMN('Round 1'!$G$7),FALSE()))+IF(ISERROR(VLOOKUP($A289,'Round 2'!$A$7:$I$306,COLUMN('Round 2'!$G$7),FALSE())),0,VLOOKUP($A289,'Round 2'!$A$7:$I$306,COLUMN('Round 2'!$G$7),FALSE()))+IF(ISERROR(VLOOKUP($A289,'Round 3'!$A$7:$I$306,COLUMN('Round 3'!$G$7),FALSE())),0,VLOOKUP($A289,'Round 3'!$A$7:$I$306,COLUMN('Round 3'!$G$7),FALSE())))</f>
        <v/>
      </c>
      <c r="I289" s="134" t="str">
        <f aca="false">IF(ISBLANK($A289),"",IF(ISERROR(VLOOKUP($A289,'Round 1'!$A$7:$I$306,COLUMN('Round 1'!$F$7),FALSE())),0,VLOOKUP($A289,'Round 1'!$A$7:$I$306,COLUMN('Round 1'!$F$7),FALSE()))+IF(ISERROR(VLOOKUP($A289,'Round 2'!$A$7:$I$306,COLUMN('Round 2'!$F$7),FALSE())),0,VLOOKUP($A289,'Round 2'!$A$7:$I$306,COLUMN('Round 2'!$F$7),FALSE()))+IF(ISERROR(VLOOKUP($A289,'Round 3'!$A$7:$I$306,COLUMN('Round 3'!$F$7),FALSE())),0,VLOOKUP($A289,'Round 3'!$A$7:$I$306,COLUMN('Round 3'!$F$7),FALSE())))</f>
        <v/>
      </c>
      <c r="J289" s="135" t="str">
        <f aca="false">IF(ISBLANK($A289),"",IF(ISERROR(VLOOKUP($A289,'Round 1'!$A$7:$I$306,COLUMN('Round 1'!$H$7),FALSE())),0,VLOOKUP($A289,'Round 1'!$A$7:$I$306,COLUMN('Round 1'!$H$7),FALSE()))+IF(ISERROR(VLOOKUP($A289,'Round 2'!$A$7:$I$306,COLUMN('Round 2'!$H$7),FALSE())),0,VLOOKUP($A289,'Round 2'!$A$7:$I$306,COLUMN('Round 2'!$H$7),FALSE()))+IF(ISERROR(VLOOKUP($A289,'Round 3'!$A$7:$I$306,COLUMN('Round 3'!$H$7),FALSE())),0,VLOOKUP($A289,'Round 3'!$A$7:$I$306,COLUMN('Round 3'!$H$7),FALSE())))</f>
        <v/>
      </c>
      <c r="K289" s="134" t="str">
        <f aca="false">IF(ISBLANK(A289),"",RANK(P289,$P$7:$P$306))</f>
        <v/>
      </c>
      <c r="L289" s="136" t="str">
        <f aca="false">IF(ISBLANK($G289),IF($K289&gt;5,"",IF(AND(ISNA(MATCH(K289+1,$K$7:$K$306,0)),$K289&lt;$A$4),"TIE","")),"DQ")</f>
        <v/>
      </c>
      <c r="M289" s="137"/>
      <c r="N289" s="138" t="str">
        <f aca="false">IF(ISBLANK($G289),$R289,"DQ")</f>
        <v/>
      </c>
      <c r="O289" s="40" t="str">
        <f aca="false">IF(ISBLANK(A289),"",$H289*$O$6+$I289)</f>
        <v/>
      </c>
      <c r="P289" s="40" t="str">
        <f aca="false">IF(ISBLANK(A289),"",$O289*10*$P$6+$J289)</f>
        <v/>
      </c>
      <c r="Q289" s="40" t="n">
        <f aca="false">IF(ISBLANK($G289),IF(ISBLANK($A289),-10,$P289*$Q$6+IF($M289&gt;0,$Q$6-1-$M289,0)),-1)</f>
        <v>-10</v>
      </c>
      <c r="R289" s="40" t="str">
        <f aca="false">IF(ISBLANK($A289),"",RANK($Q289,$Q$7:$Q$306))</f>
        <v/>
      </c>
      <c r="S289" s="40" t="str">
        <f aca="false">IF(ISNA(MATCH($R289+1,$R$7:$R$306,0)),IF($R289=MAX($A$7:$A$306),$R289,-1),$R289)</f>
        <v/>
      </c>
      <c r="T289" s="40" t="n">
        <f aca="false">$A289</f>
        <v>0</v>
      </c>
      <c r="U289" s="138" t="str">
        <f aca="false">IF(N('Final Round'!$J$14)&gt;0,IF(ISBLANK($A289),"",IF($N289&gt;5,$N289,VLOOKUP($A289,'Final Round'!$A$14:$K$18,COLUMN('Final Round'!$J$1),FALSE()))),"")</f>
        <v/>
      </c>
      <c r="V289" s="40" t="str">
        <f aca="false">IF(ISNUMBER($U289),$U289,$R289)</f>
        <v/>
      </c>
      <c r="W289" s="40" t="str">
        <f aca="false">IF(ISBLANK($A289),"",($V$6-$V289)*$W$6+$W$6-$A289)</f>
        <v/>
      </c>
      <c r="X289" s="40" t="str">
        <f aca="false">IF(ISBLANK($A289),"",RANK($W289,$W$7:$W$306))</f>
        <v/>
      </c>
      <c r="Y289" s="40" t="n">
        <f aca="false">$A289</f>
        <v>0</v>
      </c>
      <c r="Z289" s="40" t="str">
        <f aca="false">IF($U289="",$N289,$U289)</f>
        <v/>
      </c>
      <c r="AA289" s="40" t="n">
        <f aca="false">IF($U289&lt;6,INDEX($AA$1:$AA$5,$Z289)*$Z$2,0)</f>
        <v>0</v>
      </c>
      <c r="AB289" s="139" t="str">
        <f aca="false">IF(ISBLANK($A289),"",5+4*(I289+IF(AA289=0,0,VLOOKUP($A289,'Final Round'!$A$14:$K$18,COLUMN('Final Round'!$G$1),FALSE())))+8*(H289+IF(AA289=0,0,IF(VLOOKUP($A289,'Final Round'!$A$14:$K$18,COLUMN('Final Round'!$J$1),FALSE())=1,1,0)))+$AA289)</f>
        <v/>
      </c>
    </row>
    <row r="290" customFormat="false" ht="12.75" hidden="false" customHeight="false" outlineLevel="0" collapsed="false">
      <c r="A290" s="140"/>
      <c r="B290" s="120"/>
      <c r="C290" s="120"/>
      <c r="D290" s="120"/>
      <c r="E290" s="121"/>
      <c r="F290" s="122" t="str">
        <f aca="false">IF(ISBLANK($A290),"",SUM(IF(ISNA(IF(VLOOKUP($A290,'Round 1'!$A$7:$J$306,COLUMN('Round 1'!$H$7),FALSE()),1,NA())),0,1),IF(ISNA(IF(VLOOKUP($A290,'Round 2'!$A$7:$J$306,COLUMN('Round 1'!$H$7),FALSE()),1,NA())),0,1),IF(ISNA(IF(VLOOKUP($A290,'Round 3'!$A$7:$J$306,COLUMN('Round 1'!$H$7),FALSE()),1,NA())),0,1),IF(ISNA(IF(VLOOKUP($A290,'Final Round'!$A$14:$K$18,1,FALSE()),1,NA())),0,1)))</f>
        <v/>
      </c>
      <c r="G290" s="123"/>
      <c r="H290" s="124" t="str">
        <f aca="false">IF(ISBLANK($A290),"",IF(ISERROR(VLOOKUP($A290,'Round 1'!$A$7:$I$306,COLUMN('Round 1'!$G$7),FALSE())),0,VLOOKUP($A290,'Round 1'!$A$7:$I$306,COLUMN('Round 1'!$G$7),FALSE()))+IF(ISERROR(VLOOKUP($A290,'Round 2'!$A$7:$I$306,COLUMN('Round 2'!$G$7),FALSE())),0,VLOOKUP($A290,'Round 2'!$A$7:$I$306,COLUMN('Round 2'!$G$7),FALSE()))+IF(ISERROR(VLOOKUP($A290,'Round 3'!$A$7:$I$306,COLUMN('Round 3'!$G$7),FALSE())),0,VLOOKUP($A290,'Round 3'!$A$7:$I$306,COLUMN('Round 3'!$G$7),FALSE())))</f>
        <v/>
      </c>
      <c r="I290" s="124" t="str">
        <f aca="false">IF(ISBLANK($A290),"",IF(ISERROR(VLOOKUP($A290,'Round 1'!$A$7:$I$306,COLUMN('Round 1'!$F$7),FALSE())),0,VLOOKUP($A290,'Round 1'!$A$7:$I$306,COLUMN('Round 1'!$F$7),FALSE()))+IF(ISERROR(VLOOKUP($A290,'Round 2'!$A$7:$I$306,COLUMN('Round 2'!$F$7),FALSE())),0,VLOOKUP($A290,'Round 2'!$A$7:$I$306,COLUMN('Round 2'!$F$7),FALSE()))+IF(ISERROR(VLOOKUP($A290,'Round 3'!$A$7:$I$306,COLUMN('Round 3'!$F$7),FALSE())),0,VLOOKUP($A290,'Round 3'!$A$7:$I$306,COLUMN('Round 3'!$F$7),FALSE())))</f>
        <v/>
      </c>
      <c r="J290" s="125" t="str">
        <f aca="false">IF(ISBLANK($A290),"",IF(ISERROR(VLOOKUP($A290,'Round 1'!$A$7:$I$306,COLUMN('Round 1'!$H$7),FALSE())),0,VLOOKUP($A290,'Round 1'!$A$7:$I$306,COLUMN('Round 1'!$H$7),FALSE()))+IF(ISERROR(VLOOKUP($A290,'Round 2'!$A$7:$I$306,COLUMN('Round 2'!$H$7),FALSE())),0,VLOOKUP($A290,'Round 2'!$A$7:$I$306,COLUMN('Round 2'!$H$7),FALSE()))+IF(ISERROR(VLOOKUP($A290,'Round 3'!$A$7:$I$306,COLUMN('Round 3'!$H$7),FALSE())),0,VLOOKUP($A290,'Round 3'!$A$7:$I$306,COLUMN('Round 3'!$H$7),FALSE())))</f>
        <v/>
      </c>
      <c r="K290" s="124" t="str">
        <f aca="false">IF(ISBLANK(A290),"",RANK(P290,$P$7:$P$306))</f>
        <v/>
      </c>
      <c r="L290" s="126" t="str">
        <f aca="false">IF(ISBLANK($G290),IF($K290&gt;5,"",IF(AND(ISNA(MATCH(K290+1,$K$7:$K$306,0)),$K290&lt;$A$4),"TIE","")),"DQ")</f>
        <v/>
      </c>
      <c r="M290" s="127"/>
      <c r="N290" s="128" t="str">
        <f aca="false">IF(ISBLANK($G290),$R290,"DQ")</f>
        <v/>
      </c>
      <c r="O290" s="40" t="str">
        <f aca="false">IF(ISBLANK(A290),"",$H290*$O$6+$I290)</f>
        <v/>
      </c>
      <c r="P290" s="40" t="str">
        <f aca="false">IF(ISBLANK(A290),"",$O290*10*$P$6+$J290)</f>
        <v/>
      </c>
      <c r="Q290" s="40" t="n">
        <f aca="false">IF(ISBLANK($G290),IF(ISBLANK($A290),-10,$P290*$Q$6+IF($M290&gt;0,$Q$6-1-$M290,0)),-1)</f>
        <v>-10</v>
      </c>
      <c r="R290" s="40" t="str">
        <f aca="false">IF(ISBLANK($A290),"",RANK($Q290,$Q$7:$Q$306))</f>
        <v/>
      </c>
      <c r="S290" s="40" t="str">
        <f aca="false">IF(ISNA(MATCH($R290+1,$R$7:$R$306,0)),IF($R290=MAX($A$7:$A$306),$R290,-1),$R290)</f>
        <v/>
      </c>
      <c r="T290" s="40" t="n">
        <f aca="false">$A290</f>
        <v>0</v>
      </c>
      <c r="U290" s="128" t="str">
        <f aca="false">IF(N('Final Round'!$J$14)&gt;0,IF(ISBLANK($A290),"",IF($N290&gt;5,$N290,VLOOKUP($A290,'Final Round'!$A$14:$K$18,COLUMN('Final Round'!$J$1),FALSE()))),"")</f>
        <v/>
      </c>
      <c r="V290" s="40" t="str">
        <f aca="false">IF(ISNUMBER($U290),$U290,$R290)</f>
        <v/>
      </c>
      <c r="W290" s="40" t="str">
        <f aca="false">IF(ISBLANK($A290),"",($V$6-$V290)*$W$6+$W$6-$A290)</f>
        <v/>
      </c>
      <c r="X290" s="40" t="str">
        <f aca="false">IF(ISBLANK($A290),"",RANK($W290,$W$7:$W$306))</f>
        <v/>
      </c>
      <c r="Y290" s="40" t="n">
        <f aca="false">$A290</f>
        <v>0</v>
      </c>
      <c r="Z290" s="40" t="str">
        <f aca="false">IF($U290="",$N290,$U290)</f>
        <v/>
      </c>
      <c r="AA290" s="40" t="n">
        <f aca="false">IF($U290&lt;6,INDEX($AA$1:$AA$5,$Z290)*$Z$2,0)</f>
        <v>0</v>
      </c>
      <c r="AB290" s="129" t="str">
        <f aca="false">IF(ISBLANK($A290),"",5+4*(I290+IF(AA290=0,0,VLOOKUP($A290,'Final Round'!$A$14:$K$18,COLUMN('Final Round'!$G$1),FALSE())))+8*(H290+IF(AA290=0,0,IF(VLOOKUP($A290,'Final Round'!$A$14:$K$18,COLUMN('Final Round'!$J$1),FALSE())=1,1,0)))+$AA290)</f>
        <v/>
      </c>
    </row>
    <row r="291" customFormat="false" ht="12.75" hidden="false" customHeight="false" outlineLevel="0" collapsed="false">
      <c r="A291" s="144"/>
      <c r="B291" s="130"/>
      <c r="C291" s="130"/>
      <c r="D291" s="130"/>
      <c r="E291" s="131"/>
      <c r="F291" s="132" t="str">
        <f aca="false">IF(ISBLANK($A291),"",SUM(IF(ISNA(IF(VLOOKUP($A291,'Round 1'!$A$7:$J$306,COLUMN('Round 1'!$H$7),FALSE()),1,NA())),0,1),IF(ISNA(IF(VLOOKUP($A291,'Round 2'!$A$7:$J$306,COLUMN('Round 1'!$H$7),FALSE()),1,NA())),0,1),IF(ISNA(IF(VLOOKUP($A291,'Round 3'!$A$7:$J$306,COLUMN('Round 1'!$H$7),FALSE()),1,NA())),0,1),IF(ISNA(IF(VLOOKUP($A291,'Final Round'!$A$14:$K$18,1,FALSE()),1,NA())),0,1)))</f>
        <v/>
      </c>
      <c r="G291" s="133"/>
      <c r="H291" s="134" t="str">
        <f aca="false">IF(ISBLANK($A291),"",IF(ISERROR(VLOOKUP($A291,'Round 1'!$A$7:$I$306,COLUMN('Round 1'!$G$7),FALSE())),0,VLOOKUP($A291,'Round 1'!$A$7:$I$306,COLUMN('Round 1'!$G$7),FALSE()))+IF(ISERROR(VLOOKUP($A291,'Round 2'!$A$7:$I$306,COLUMN('Round 2'!$G$7),FALSE())),0,VLOOKUP($A291,'Round 2'!$A$7:$I$306,COLUMN('Round 2'!$G$7),FALSE()))+IF(ISERROR(VLOOKUP($A291,'Round 3'!$A$7:$I$306,COLUMN('Round 3'!$G$7),FALSE())),0,VLOOKUP($A291,'Round 3'!$A$7:$I$306,COLUMN('Round 3'!$G$7),FALSE())))</f>
        <v/>
      </c>
      <c r="I291" s="134" t="str">
        <f aca="false">IF(ISBLANK($A291),"",IF(ISERROR(VLOOKUP($A291,'Round 1'!$A$7:$I$306,COLUMN('Round 1'!$F$7),FALSE())),0,VLOOKUP($A291,'Round 1'!$A$7:$I$306,COLUMN('Round 1'!$F$7),FALSE()))+IF(ISERROR(VLOOKUP($A291,'Round 2'!$A$7:$I$306,COLUMN('Round 2'!$F$7),FALSE())),0,VLOOKUP($A291,'Round 2'!$A$7:$I$306,COLUMN('Round 2'!$F$7),FALSE()))+IF(ISERROR(VLOOKUP($A291,'Round 3'!$A$7:$I$306,COLUMN('Round 3'!$F$7),FALSE())),0,VLOOKUP($A291,'Round 3'!$A$7:$I$306,COLUMN('Round 3'!$F$7),FALSE())))</f>
        <v/>
      </c>
      <c r="J291" s="135" t="str">
        <f aca="false">IF(ISBLANK($A291),"",IF(ISERROR(VLOOKUP($A291,'Round 1'!$A$7:$I$306,COLUMN('Round 1'!$H$7),FALSE())),0,VLOOKUP($A291,'Round 1'!$A$7:$I$306,COLUMN('Round 1'!$H$7),FALSE()))+IF(ISERROR(VLOOKUP($A291,'Round 2'!$A$7:$I$306,COLUMN('Round 2'!$H$7),FALSE())),0,VLOOKUP($A291,'Round 2'!$A$7:$I$306,COLUMN('Round 2'!$H$7),FALSE()))+IF(ISERROR(VLOOKUP($A291,'Round 3'!$A$7:$I$306,COLUMN('Round 3'!$H$7),FALSE())),0,VLOOKUP($A291,'Round 3'!$A$7:$I$306,COLUMN('Round 3'!$H$7),FALSE())))</f>
        <v/>
      </c>
      <c r="K291" s="134" t="str">
        <f aca="false">IF(ISBLANK(A291),"",RANK(P291,$P$7:$P$306))</f>
        <v/>
      </c>
      <c r="L291" s="136" t="str">
        <f aca="false">IF(ISBLANK($G291),IF($K291&gt;5,"",IF(AND(ISNA(MATCH(K291+1,$K$7:$K$306,0)),$K291&lt;$A$4),"TIE","")),"DQ")</f>
        <v/>
      </c>
      <c r="M291" s="137"/>
      <c r="N291" s="138" t="str">
        <f aca="false">IF(ISBLANK($G291),$R291,"DQ")</f>
        <v/>
      </c>
      <c r="O291" s="40" t="str">
        <f aca="false">IF(ISBLANK(A291),"",$H291*$O$6+$I291)</f>
        <v/>
      </c>
      <c r="P291" s="40" t="str">
        <f aca="false">IF(ISBLANK(A291),"",$O291*10*$P$6+$J291)</f>
        <v/>
      </c>
      <c r="Q291" s="40" t="n">
        <f aca="false">IF(ISBLANK($G291),IF(ISBLANK($A291),-10,$P291*$Q$6+IF($M291&gt;0,$Q$6-1-$M291,0)),-1)</f>
        <v>-10</v>
      </c>
      <c r="R291" s="40" t="str">
        <f aca="false">IF(ISBLANK($A291),"",RANK($Q291,$Q$7:$Q$306))</f>
        <v/>
      </c>
      <c r="S291" s="40" t="str">
        <f aca="false">IF(ISNA(MATCH($R291+1,$R$7:$R$306,0)),IF($R291=MAX($A$7:$A$306),$R291,-1),$R291)</f>
        <v/>
      </c>
      <c r="T291" s="40" t="n">
        <f aca="false">$A291</f>
        <v>0</v>
      </c>
      <c r="U291" s="138" t="str">
        <f aca="false">IF(N('Final Round'!$J$14)&gt;0,IF(ISBLANK($A291),"",IF($N291&gt;5,$N291,VLOOKUP($A291,'Final Round'!$A$14:$K$18,COLUMN('Final Round'!$J$1),FALSE()))),"")</f>
        <v/>
      </c>
      <c r="V291" s="40" t="str">
        <f aca="false">IF(ISNUMBER($U291),$U291,$R291)</f>
        <v/>
      </c>
      <c r="W291" s="40" t="str">
        <f aca="false">IF(ISBLANK($A291),"",($V$6-$V291)*$W$6+$W$6-$A291)</f>
        <v/>
      </c>
      <c r="X291" s="40" t="str">
        <f aca="false">IF(ISBLANK($A291),"",RANK($W291,$W$7:$W$306))</f>
        <v/>
      </c>
      <c r="Y291" s="40" t="n">
        <f aca="false">$A291</f>
        <v>0</v>
      </c>
      <c r="Z291" s="40" t="str">
        <f aca="false">IF($U291="",$N291,$U291)</f>
        <v/>
      </c>
      <c r="AA291" s="40" t="n">
        <f aca="false">IF($U291&lt;6,INDEX($AA$1:$AA$5,$Z291)*$Z$2,0)</f>
        <v>0</v>
      </c>
      <c r="AB291" s="139" t="str">
        <f aca="false">IF(ISBLANK($A291),"",5+4*(I291+IF(AA291=0,0,VLOOKUP($A291,'Final Round'!$A$14:$K$18,COLUMN('Final Round'!$G$1),FALSE())))+8*(H291+IF(AA291=0,0,IF(VLOOKUP($A291,'Final Round'!$A$14:$K$18,COLUMN('Final Round'!$J$1),FALSE())=1,1,0)))+$AA291)</f>
        <v/>
      </c>
    </row>
    <row r="292" customFormat="false" ht="12.75" hidden="false" customHeight="false" outlineLevel="0" collapsed="false">
      <c r="A292" s="140"/>
      <c r="B292" s="120"/>
      <c r="C292" s="120"/>
      <c r="D292" s="120"/>
      <c r="E292" s="121"/>
      <c r="F292" s="122" t="str">
        <f aca="false">IF(ISBLANK($A292),"",SUM(IF(ISNA(IF(VLOOKUP($A292,'Round 1'!$A$7:$J$306,COLUMN('Round 1'!$H$7),FALSE()),1,NA())),0,1),IF(ISNA(IF(VLOOKUP($A292,'Round 2'!$A$7:$J$306,COLUMN('Round 1'!$H$7),FALSE()),1,NA())),0,1),IF(ISNA(IF(VLOOKUP($A292,'Round 3'!$A$7:$J$306,COLUMN('Round 1'!$H$7),FALSE()),1,NA())),0,1),IF(ISNA(IF(VLOOKUP($A292,'Final Round'!$A$14:$K$18,1,FALSE()),1,NA())),0,1)))</f>
        <v/>
      </c>
      <c r="G292" s="123"/>
      <c r="H292" s="124" t="str">
        <f aca="false">IF(ISBLANK($A292),"",IF(ISERROR(VLOOKUP($A292,'Round 1'!$A$7:$I$306,COLUMN('Round 1'!$G$7),FALSE())),0,VLOOKUP($A292,'Round 1'!$A$7:$I$306,COLUMN('Round 1'!$G$7),FALSE()))+IF(ISERROR(VLOOKUP($A292,'Round 2'!$A$7:$I$306,COLUMN('Round 2'!$G$7),FALSE())),0,VLOOKUP($A292,'Round 2'!$A$7:$I$306,COLUMN('Round 2'!$G$7),FALSE()))+IF(ISERROR(VLOOKUP($A292,'Round 3'!$A$7:$I$306,COLUMN('Round 3'!$G$7),FALSE())),0,VLOOKUP($A292,'Round 3'!$A$7:$I$306,COLUMN('Round 3'!$G$7),FALSE())))</f>
        <v/>
      </c>
      <c r="I292" s="124" t="str">
        <f aca="false">IF(ISBLANK($A292),"",IF(ISERROR(VLOOKUP($A292,'Round 1'!$A$7:$I$306,COLUMN('Round 1'!$F$7),FALSE())),0,VLOOKUP($A292,'Round 1'!$A$7:$I$306,COLUMN('Round 1'!$F$7),FALSE()))+IF(ISERROR(VLOOKUP($A292,'Round 2'!$A$7:$I$306,COLUMN('Round 2'!$F$7),FALSE())),0,VLOOKUP($A292,'Round 2'!$A$7:$I$306,COLUMN('Round 2'!$F$7),FALSE()))+IF(ISERROR(VLOOKUP($A292,'Round 3'!$A$7:$I$306,COLUMN('Round 3'!$F$7),FALSE())),0,VLOOKUP($A292,'Round 3'!$A$7:$I$306,COLUMN('Round 3'!$F$7),FALSE())))</f>
        <v/>
      </c>
      <c r="J292" s="125" t="str">
        <f aca="false">IF(ISBLANK($A292),"",IF(ISERROR(VLOOKUP($A292,'Round 1'!$A$7:$I$306,COLUMN('Round 1'!$H$7),FALSE())),0,VLOOKUP($A292,'Round 1'!$A$7:$I$306,COLUMN('Round 1'!$H$7),FALSE()))+IF(ISERROR(VLOOKUP($A292,'Round 2'!$A$7:$I$306,COLUMN('Round 2'!$H$7),FALSE())),0,VLOOKUP($A292,'Round 2'!$A$7:$I$306,COLUMN('Round 2'!$H$7),FALSE()))+IF(ISERROR(VLOOKUP($A292,'Round 3'!$A$7:$I$306,COLUMN('Round 3'!$H$7),FALSE())),0,VLOOKUP($A292,'Round 3'!$A$7:$I$306,COLUMN('Round 3'!$H$7),FALSE())))</f>
        <v/>
      </c>
      <c r="K292" s="124" t="str">
        <f aca="false">IF(ISBLANK(A292),"",RANK(P292,$P$7:$P$306))</f>
        <v/>
      </c>
      <c r="L292" s="126" t="str">
        <f aca="false">IF(ISBLANK($G292),IF($K292&gt;5,"",IF(AND(ISNA(MATCH(K292+1,$K$7:$K$306,0)),$K292&lt;$A$4),"TIE","")),"DQ")</f>
        <v/>
      </c>
      <c r="M292" s="127"/>
      <c r="N292" s="128" t="str">
        <f aca="false">IF(ISBLANK($G292),$R292,"DQ")</f>
        <v/>
      </c>
      <c r="O292" s="40" t="str">
        <f aca="false">IF(ISBLANK(A292),"",$H292*$O$6+$I292)</f>
        <v/>
      </c>
      <c r="P292" s="40" t="str">
        <f aca="false">IF(ISBLANK(A292),"",$O292*10*$P$6+$J292)</f>
        <v/>
      </c>
      <c r="Q292" s="40" t="n">
        <f aca="false">IF(ISBLANK($G292),IF(ISBLANK($A292),-10,$P292*$Q$6+IF($M292&gt;0,$Q$6-1-$M292,0)),-1)</f>
        <v>-10</v>
      </c>
      <c r="R292" s="40" t="str">
        <f aca="false">IF(ISBLANK($A292),"",RANK($Q292,$Q$7:$Q$306))</f>
        <v/>
      </c>
      <c r="S292" s="40" t="str">
        <f aca="false">IF(ISNA(MATCH($R292+1,$R$7:$R$306,0)),IF($R292=MAX($A$7:$A$306),$R292,-1),$R292)</f>
        <v/>
      </c>
      <c r="T292" s="40" t="n">
        <f aca="false">$A292</f>
        <v>0</v>
      </c>
      <c r="U292" s="128" t="str">
        <f aca="false">IF(N('Final Round'!$J$14)&gt;0,IF(ISBLANK($A292),"",IF($N292&gt;5,$N292,VLOOKUP($A292,'Final Round'!$A$14:$K$18,COLUMN('Final Round'!$J$1),FALSE()))),"")</f>
        <v/>
      </c>
      <c r="V292" s="40" t="str">
        <f aca="false">IF(ISNUMBER($U292),$U292,$R292)</f>
        <v/>
      </c>
      <c r="W292" s="40" t="str">
        <f aca="false">IF(ISBLANK($A292),"",($V$6-$V292)*$W$6+$W$6-$A292)</f>
        <v/>
      </c>
      <c r="X292" s="40" t="str">
        <f aca="false">IF(ISBLANK($A292),"",RANK($W292,$W$7:$W$306))</f>
        <v/>
      </c>
      <c r="Y292" s="40" t="n">
        <f aca="false">$A292</f>
        <v>0</v>
      </c>
      <c r="Z292" s="40" t="str">
        <f aca="false">IF($U292="",$N292,$U292)</f>
        <v/>
      </c>
      <c r="AA292" s="40" t="n">
        <f aca="false">IF($U292&lt;6,INDEX($AA$1:$AA$5,$Z292)*$Z$2,0)</f>
        <v>0</v>
      </c>
      <c r="AB292" s="129" t="str">
        <f aca="false">IF(ISBLANK($A292),"",5+4*(I292+IF(AA292=0,0,VLOOKUP($A292,'Final Round'!$A$14:$K$18,COLUMN('Final Round'!$G$1),FALSE())))+8*(H292+IF(AA292=0,0,IF(VLOOKUP($A292,'Final Round'!$A$14:$K$18,COLUMN('Final Round'!$J$1),FALSE())=1,1,0)))+$AA292)</f>
        <v/>
      </c>
    </row>
    <row r="293" customFormat="false" ht="12.75" hidden="false" customHeight="false" outlineLevel="0" collapsed="false">
      <c r="A293" s="144"/>
      <c r="B293" s="130"/>
      <c r="C293" s="130"/>
      <c r="D293" s="130"/>
      <c r="E293" s="131"/>
      <c r="F293" s="132" t="str">
        <f aca="false">IF(ISBLANK($A293),"",SUM(IF(ISNA(IF(VLOOKUP($A293,'Round 1'!$A$7:$J$306,COLUMN('Round 1'!$H$7),FALSE()),1,NA())),0,1),IF(ISNA(IF(VLOOKUP($A293,'Round 2'!$A$7:$J$306,COLUMN('Round 1'!$H$7),FALSE()),1,NA())),0,1),IF(ISNA(IF(VLOOKUP($A293,'Round 3'!$A$7:$J$306,COLUMN('Round 1'!$H$7),FALSE()),1,NA())),0,1),IF(ISNA(IF(VLOOKUP($A293,'Final Round'!$A$14:$K$18,1,FALSE()),1,NA())),0,1)))</f>
        <v/>
      </c>
      <c r="G293" s="133"/>
      <c r="H293" s="134" t="str">
        <f aca="false">IF(ISBLANK($A293),"",IF(ISERROR(VLOOKUP($A293,'Round 1'!$A$7:$I$306,COLUMN('Round 1'!$G$7),FALSE())),0,VLOOKUP($A293,'Round 1'!$A$7:$I$306,COLUMN('Round 1'!$G$7),FALSE()))+IF(ISERROR(VLOOKUP($A293,'Round 2'!$A$7:$I$306,COLUMN('Round 2'!$G$7),FALSE())),0,VLOOKUP($A293,'Round 2'!$A$7:$I$306,COLUMN('Round 2'!$G$7),FALSE()))+IF(ISERROR(VLOOKUP($A293,'Round 3'!$A$7:$I$306,COLUMN('Round 3'!$G$7),FALSE())),0,VLOOKUP($A293,'Round 3'!$A$7:$I$306,COLUMN('Round 3'!$G$7),FALSE())))</f>
        <v/>
      </c>
      <c r="I293" s="134" t="str">
        <f aca="false">IF(ISBLANK($A293),"",IF(ISERROR(VLOOKUP($A293,'Round 1'!$A$7:$I$306,COLUMN('Round 1'!$F$7),FALSE())),0,VLOOKUP($A293,'Round 1'!$A$7:$I$306,COLUMN('Round 1'!$F$7),FALSE()))+IF(ISERROR(VLOOKUP($A293,'Round 2'!$A$7:$I$306,COLUMN('Round 2'!$F$7),FALSE())),0,VLOOKUP($A293,'Round 2'!$A$7:$I$306,COLUMN('Round 2'!$F$7),FALSE()))+IF(ISERROR(VLOOKUP($A293,'Round 3'!$A$7:$I$306,COLUMN('Round 3'!$F$7),FALSE())),0,VLOOKUP($A293,'Round 3'!$A$7:$I$306,COLUMN('Round 3'!$F$7),FALSE())))</f>
        <v/>
      </c>
      <c r="J293" s="135" t="str">
        <f aca="false">IF(ISBLANK($A293),"",IF(ISERROR(VLOOKUP($A293,'Round 1'!$A$7:$I$306,COLUMN('Round 1'!$H$7),FALSE())),0,VLOOKUP($A293,'Round 1'!$A$7:$I$306,COLUMN('Round 1'!$H$7),FALSE()))+IF(ISERROR(VLOOKUP($A293,'Round 2'!$A$7:$I$306,COLUMN('Round 2'!$H$7),FALSE())),0,VLOOKUP($A293,'Round 2'!$A$7:$I$306,COLUMN('Round 2'!$H$7),FALSE()))+IF(ISERROR(VLOOKUP($A293,'Round 3'!$A$7:$I$306,COLUMN('Round 3'!$H$7),FALSE())),0,VLOOKUP($A293,'Round 3'!$A$7:$I$306,COLUMN('Round 3'!$H$7),FALSE())))</f>
        <v/>
      </c>
      <c r="K293" s="134" t="str">
        <f aca="false">IF(ISBLANK(A293),"",RANK(P293,$P$7:$P$306))</f>
        <v/>
      </c>
      <c r="L293" s="136" t="str">
        <f aca="false">IF(ISBLANK($G293),IF($K293&gt;5,"",IF(AND(ISNA(MATCH(K293+1,$K$7:$K$306,0)),$K293&lt;$A$4),"TIE","")),"DQ")</f>
        <v/>
      </c>
      <c r="M293" s="137"/>
      <c r="N293" s="138" t="str">
        <f aca="false">IF(ISBLANK($G293),$R293,"DQ")</f>
        <v/>
      </c>
      <c r="O293" s="40" t="str">
        <f aca="false">IF(ISBLANK(A293),"",$H293*$O$6+$I293)</f>
        <v/>
      </c>
      <c r="P293" s="40" t="str">
        <f aca="false">IF(ISBLANK(A293),"",$O293*10*$P$6+$J293)</f>
        <v/>
      </c>
      <c r="Q293" s="40" t="n">
        <f aca="false">IF(ISBLANK($G293),IF(ISBLANK($A293),-10,$P293*$Q$6+IF($M293&gt;0,$Q$6-1-$M293,0)),-1)</f>
        <v>-10</v>
      </c>
      <c r="R293" s="40" t="str">
        <f aca="false">IF(ISBLANK($A293),"",RANK($Q293,$Q$7:$Q$306))</f>
        <v/>
      </c>
      <c r="S293" s="40" t="str">
        <f aca="false">IF(ISNA(MATCH($R293+1,$R$7:$R$306,0)),IF($R293=MAX($A$7:$A$306),$R293,-1),$R293)</f>
        <v/>
      </c>
      <c r="T293" s="40" t="n">
        <f aca="false">$A293</f>
        <v>0</v>
      </c>
      <c r="U293" s="138" t="str">
        <f aca="false">IF(N('Final Round'!$J$14)&gt;0,IF(ISBLANK($A293),"",IF($N293&gt;5,$N293,VLOOKUP($A293,'Final Round'!$A$14:$K$18,COLUMN('Final Round'!$J$1),FALSE()))),"")</f>
        <v/>
      </c>
      <c r="V293" s="40" t="str">
        <f aca="false">IF(ISNUMBER($U293),$U293,$R293)</f>
        <v/>
      </c>
      <c r="W293" s="40" t="str">
        <f aca="false">IF(ISBLANK($A293),"",($V$6-$V293)*$W$6+$W$6-$A293)</f>
        <v/>
      </c>
      <c r="X293" s="40" t="str">
        <f aca="false">IF(ISBLANK($A293),"",RANK($W293,$W$7:$W$306))</f>
        <v/>
      </c>
      <c r="Y293" s="40" t="n">
        <f aca="false">$A293</f>
        <v>0</v>
      </c>
      <c r="Z293" s="40" t="str">
        <f aca="false">IF($U293="",$N293,$U293)</f>
        <v/>
      </c>
      <c r="AA293" s="40" t="n">
        <f aca="false">IF($U293&lt;6,INDEX($AA$1:$AA$5,$Z293)*$Z$2,0)</f>
        <v>0</v>
      </c>
      <c r="AB293" s="139" t="str">
        <f aca="false">IF(ISBLANK($A293),"",5+4*(I293+IF(AA293=0,0,VLOOKUP($A293,'Final Round'!$A$14:$K$18,COLUMN('Final Round'!$G$1),FALSE())))+8*(H293+IF(AA293=0,0,IF(VLOOKUP($A293,'Final Round'!$A$14:$K$18,COLUMN('Final Round'!$J$1),FALSE())=1,1,0)))+$AA293)</f>
        <v/>
      </c>
    </row>
    <row r="294" customFormat="false" ht="12.75" hidden="false" customHeight="false" outlineLevel="0" collapsed="false">
      <c r="A294" s="140"/>
      <c r="B294" s="120"/>
      <c r="C294" s="120"/>
      <c r="D294" s="120"/>
      <c r="E294" s="121"/>
      <c r="F294" s="122" t="str">
        <f aca="false">IF(ISBLANK($A294),"",SUM(IF(ISNA(IF(VLOOKUP($A294,'Round 1'!$A$7:$J$306,COLUMN('Round 1'!$H$7),FALSE()),1,NA())),0,1),IF(ISNA(IF(VLOOKUP($A294,'Round 2'!$A$7:$J$306,COLUMN('Round 1'!$H$7),FALSE()),1,NA())),0,1),IF(ISNA(IF(VLOOKUP($A294,'Round 3'!$A$7:$J$306,COLUMN('Round 1'!$H$7),FALSE()),1,NA())),0,1),IF(ISNA(IF(VLOOKUP($A294,'Final Round'!$A$14:$K$18,1,FALSE()),1,NA())),0,1)))</f>
        <v/>
      </c>
      <c r="G294" s="123"/>
      <c r="H294" s="124" t="str">
        <f aca="false">IF(ISBLANK($A294),"",IF(ISERROR(VLOOKUP($A294,'Round 1'!$A$7:$I$306,COLUMN('Round 1'!$G$7),FALSE())),0,VLOOKUP($A294,'Round 1'!$A$7:$I$306,COLUMN('Round 1'!$G$7),FALSE()))+IF(ISERROR(VLOOKUP($A294,'Round 2'!$A$7:$I$306,COLUMN('Round 2'!$G$7),FALSE())),0,VLOOKUP($A294,'Round 2'!$A$7:$I$306,COLUMN('Round 2'!$G$7),FALSE()))+IF(ISERROR(VLOOKUP($A294,'Round 3'!$A$7:$I$306,COLUMN('Round 3'!$G$7),FALSE())),0,VLOOKUP($A294,'Round 3'!$A$7:$I$306,COLUMN('Round 3'!$G$7),FALSE())))</f>
        <v/>
      </c>
      <c r="I294" s="124" t="str">
        <f aca="false">IF(ISBLANK($A294),"",IF(ISERROR(VLOOKUP($A294,'Round 1'!$A$7:$I$306,COLUMN('Round 1'!$F$7),FALSE())),0,VLOOKUP($A294,'Round 1'!$A$7:$I$306,COLUMN('Round 1'!$F$7),FALSE()))+IF(ISERROR(VLOOKUP($A294,'Round 2'!$A$7:$I$306,COLUMN('Round 2'!$F$7),FALSE())),0,VLOOKUP($A294,'Round 2'!$A$7:$I$306,COLUMN('Round 2'!$F$7),FALSE()))+IF(ISERROR(VLOOKUP($A294,'Round 3'!$A$7:$I$306,COLUMN('Round 3'!$F$7),FALSE())),0,VLOOKUP($A294,'Round 3'!$A$7:$I$306,COLUMN('Round 3'!$F$7),FALSE())))</f>
        <v/>
      </c>
      <c r="J294" s="125" t="str">
        <f aca="false">IF(ISBLANK($A294),"",IF(ISERROR(VLOOKUP($A294,'Round 1'!$A$7:$I$306,COLUMN('Round 1'!$H$7),FALSE())),0,VLOOKUP($A294,'Round 1'!$A$7:$I$306,COLUMN('Round 1'!$H$7),FALSE()))+IF(ISERROR(VLOOKUP($A294,'Round 2'!$A$7:$I$306,COLUMN('Round 2'!$H$7),FALSE())),0,VLOOKUP($A294,'Round 2'!$A$7:$I$306,COLUMN('Round 2'!$H$7),FALSE()))+IF(ISERROR(VLOOKUP($A294,'Round 3'!$A$7:$I$306,COLUMN('Round 3'!$H$7),FALSE())),0,VLOOKUP($A294,'Round 3'!$A$7:$I$306,COLUMN('Round 3'!$H$7),FALSE())))</f>
        <v/>
      </c>
      <c r="K294" s="124" t="str">
        <f aca="false">IF(ISBLANK(A294),"",RANK(P294,$P$7:$P$306))</f>
        <v/>
      </c>
      <c r="L294" s="126" t="str">
        <f aca="false">IF(ISBLANK($G294),IF($K294&gt;5,"",IF(AND(ISNA(MATCH(K294+1,$K$7:$K$306,0)),$K294&lt;$A$4),"TIE","")),"DQ")</f>
        <v/>
      </c>
      <c r="M294" s="127"/>
      <c r="N294" s="128" t="str">
        <f aca="false">IF(ISBLANK($G294),$R294,"DQ")</f>
        <v/>
      </c>
      <c r="O294" s="40" t="str">
        <f aca="false">IF(ISBLANK(A294),"",$H294*$O$6+$I294)</f>
        <v/>
      </c>
      <c r="P294" s="40" t="str">
        <f aca="false">IF(ISBLANK(A294),"",$O294*10*$P$6+$J294)</f>
        <v/>
      </c>
      <c r="Q294" s="40" t="n">
        <f aca="false">IF(ISBLANK($G294),IF(ISBLANK($A294),-10,$P294*$Q$6+IF($M294&gt;0,$Q$6-1-$M294,0)),-1)</f>
        <v>-10</v>
      </c>
      <c r="R294" s="40" t="str">
        <f aca="false">IF(ISBLANK($A294),"",RANK($Q294,$Q$7:$Q$306))</f>
        <v/>
      </c>
      <c r="S294" s="40" t="str">
        <f aca="false">IF(ISNA(MATCH($R294+1,$R$7:$R$306,0)),IF($R294=MAX($A$7:$A$306),$R294,-1),$R294)</f>
        <v/>
      </c>
      <c r="T294" s="40" t="n">
        <f aca="false">$A294</f>
        <v>0</v>
      </c>
      <c r="U294" s="128" t="str">
        <f aca="false">IF(N('Final Round'!$J$14)&gt;0,IF(ISBLANK($A294),"",IF($N294&gt;5,$N294,VLOOKUP($A294,'Final Round'!$A$14:$K$18,COLUMN('Final Round'!$J$1),FALSE()))),"")</f>
        <v/>
      </c>
      <c r="V294" s="40" t="str">
        <f aca="false">IF(ISNUMBER($U294),$U294,$R294)</f>
        <v/>
      </c>
      <c r="W294" s="40" t="str">
        <f aca="false">IF(ISBLANK($A294),"",($V$6-$V294)*$W$6+$W$6-$A294)</f>
        <v/>
      </c>
      <c r="X294" s="40" t="str">
        <f aca="false">IF(ISBLANK($A294),"",RANK($W294,$W$7:$W$306))</f>
        <v/>
      </c>
      <c r="Y294" s="40" t="n">
        <f aca="false">$A294</f>
        <v>0</v>
      </c>
      <c r="Z294" s="40" t="str">
        <f aca="false">IF($U294="",$N294,$U294)</f>
        <v/>
      </c>
      <c r="AA294" s="40" t="n">
        <f aca="false">IF($U294&lt;6,INDEX($AA$1:$AA$5,$Z294)*$Z$2,0)</f>
        <v>0</v>
      </c>
      <c r="AB294" s="129" t="str">
        <f aca="false">IF(ISBLANK($A294),"",5+4*(I294+IF(AA294=0,0,VLOOKUP($A294,'Final Round'!$A$14:$K$18,COLUMN('Final Round'!$G$1),FALSE())))+8*(H294+IF(AA294=0,0,IF(VLOOKUP($A294,'Final Round'!$A$14:$K$18,COLUMN('Final Round'!$J$1),FALSE())=1,1,0)))+$AA294)</f>
        <v/>
      </c>
    </row>
    <row r="295" customFormat="false" ht="12.75" hidden="false" customHeight="false" outlineLevel="0" collapsed="false">
      <c r="A295" s="144"/>
      <c r="B295" s="130"/>
      <c r="C295" s="130"/>
      <c r="D295" s="130"/>
      <c r="E295" s="131"/>
      <c r="F295" s="132" t="str">
        <f aca="false">IF(ISBLANK($A295),"",SUM(IF(ISNA(IF(VLOOKUP($A295,'Round 1'!$A$7:$J$306,COLUMN('Round 1'!$H$7),FALSE()),1,NA())),0,1),IF(ISNA(IF(VLOOKUP($A295,'Round 2'!$A$7:$J$306,COLUMN('Round 1'!$H$7),FALSE()),1,NA())),0,1),IF(ISNA(IF(VLOOKUP($A295,'Round 3'!$A$7:$J$306,COLUMN('Round 1'!$H$7),FALSE()),1,NA())),0,1),IF(ISNA(IF(VLOOKUP($A295,'Final Round'!$A$14:$K$18,1,FALSE()),1,NA())),0,1)))</f>
        <v/>
      </c>
      <c r="G295" s="133"/>
      <c r="H295" s="134" t="str">
        <f aca="false">IF(ISBLANK($A295),"",IF(ISERROR(VLOOKUP($A295,'Round 1'!$A$7:$I$306,COLUMN('Round 1'!$G$7),FALSE())),0,VLOOKUP($A295,'Round 1'!$A$7:$I$306,COLUMN('Round 1'!$G$7),FALSE()))+IF(ISERROR(VLOOKUP($A295,'Round 2'!$A$7:$I$306,COLUMN('Round 2'!$G$7),FALSE())),0,VLOOKUP($A295,'Round 2'!$A$7:$I$306,COLUMN('Round 2'!$G$7),FALSE()))+IF(ISERROR(VLOOKUP($A295,'Round 3'!$A$7:$I$306,COLUMN('Round 3'!$G$7),FALSE())),0,VLOOKUP($A295,'Round 3'!$A$7:$I$306,COLUMN('Round 3'!$G$7),FALSE())))</f>
        <v/>
      </c>
      <c r="I295" s="134" t="str">
        <f aca="false">IF(ISBLANK($A295),"",IF(ISERROR(VLOOKUP($A295,'Round 1'!$A$7:$I$306,COLUMN('Round 1'!$F$7),FALSE())),0,VLOOKUP($A295,'Round 1'!$A$7:$I$306,COLUMN('Round 1'!$F$7),FALSE()))+IF(ISERROR(VLOOKUP($A295,'Round 2'!$A$7:$I$306,COLUMN('Round 2'!$F$7),FALSE())),0,VLOOKUP($A295,'Round 2'!$A$7:$I$306,COLUMN('Round 2'!$F$7),FALSE()))+IF(ISERROR(VLOOKUP($A295,'Round 3'!$A$7:$I$306,COLUMN('Round 3'!$F$7),FALSE())),0,VLOOKUP($A295,'Round 3'!$A$7:$I$306,COLUMN('Round 3'!$F$7),FALSE())))</f>
        <v/>
      </c>
      <c r="J295" s="135" t="str">
        <f aca="false">IF(ISBLANK($A295),"",IF(ISERROR(VLOOKUP($A295,'Round 1'!$A$7:$I$306,COLUMN('Round 1'!$H$7),FALSE())),0,VLOOKUP($A295,'Round 1'!$A$7:$I$306,COLUMN('Round 1'!$H$7),FALSE()))+IF(ISERROR(VLOOKUP($A295,'Round 2'!$A$7:$I$306,COLUMN('Round 2'!$H$7),FALSE())),0,VLOOKUP($A295,'Round 2'!$A$7:$I$306,COLUMN('Round 2'!$H$7),FALSE()))+IF(ISERROR(VLOOKUP($A295,'Round 3'!$A$7:$I$306,COLUMN('Round 3'!$H$7),FALSE())),0,VLOOKUP($A295,'Round 3'!$A$7:$I$306,COLUMN('Round 3'!$H$7),FALSE())))</f>
        <v/>
      </c>
      <c r="K295" s="134" t="str">
        <f aca="false">IF(ISBLANK(A295),"",RANK(P295,$P$7:$P$306))</f>
        <v/>
      </c>
      <c r="L295" s="136" t="str">
        <f aca="false">IF(ISBLANK($G295),IF($K295&gt;5,"",IF(AND(ISNA(MATCH(K295+1,$K$7:$K$306,0)),$K295&lt;$A$4),"TIE","")),"DQ")</f>
        <v/>
      </c>
      <c r="M295" s="137"/>
      <c r="N295" s="138" t="str">
        <f aca="false">IF(ISBLANK($G295),$R295,"DQ")</f>
        <v/>
      </c>
      <c r="O295" s="40" t="str">
        <f aca="false">IF(ISBLANK(A295),"",$H295*$O$6+$I295)</f>
        <v/>
      </c>
      <c r="P295" s="40" t="str">
        <f aca="false">IF(ISBLANK(A295),"",$O295*10*$P$6+$J295)</f>
        <v/>
      </c>
      <c r="Q295" s="40" t="n">
        <f aca="false">IF(ISBLANK($G295),IF(ISBLANK($A295),-10,$P295*$Q$6+IF($M295&gt;0,$Q$6-1-$M295,0)),-1)</f>
        <v>-10</v>
      </c>
      <c r="R295" s="40" t="str">
        <f aca="false">IF(ISBLANK($A295),"",RANK($Q295,$Q$7:$Q$306))</f>
        <v/>
      </c>
      <c r="S295" s="40" t="str">
        <f aca="false">IF(ISNA(MATCH($R295+1,$R$7:$R$306,0)),IF($R295=MAX($A$7:$A$306),$R295,-1),$R295)</f>
        <v/>
      </c>
      <c r="T295" s="40" t="n">
        <f aca="false">$A295</f>
        <v>0</v>
      </c>
      <c r="U295" s="138" t="str">
        <f aca="false">IF(N('Final Round'!$J$14)&gt;0,IF(ISBLANK($A295),"",IF($N295&gt;5,$N295,VLOOKUP($A295,'Final Round'!$A$14:$K$18,COLUMN('Final Round'!$J$1),FALSE()))),"")</f>
        <v/>
      </c>
      <c r="V295" s="40" t="str">
        <f aca="false">IF(ISNUMBER($U295),$U295,$R295)</f>
        <v/>
      </c>
      <c r="W295" s="40" t="str">
        <f aca="false">IF(ISBLANK($A295),"",($V$6-$V295)*$W$6+$W$6-$A295)</f>
        <v/>
      </c>
      <c r="X295" s="40" t="str">
        <f aca="false">IF(ISBLANK($A295),"",RANK($W295,$W$7:$W$306))</f>
        <v/>
      </c>
      <c r="Y295" s="40" t="n">
        <f aca="false">$A295</f>
        <v>0</v>
      </c>
      <c r="Z295" s="40" t="str">
        <f aca="false">IF($U295="",$N295,$U295)</f>
        <v/>
      </c>
      <c r="AA295" s="40" t="n">
        <f aca="false">IF($U295&lt;6,INDEX($AA$1:$AA$5,$Z295)*$Z$2,0)</f>
        <v>0</v>
      </c>
      <c r="AB295" s="139" t="str">
        <f aca="false">IF(ISBLANK($A295),"",5+4*(I295+IF(AA295=0,0,VLOOKUP($A295,'Final Round'!$A$14:$K$18,COLUMN('Final Round'!$G$1),FALSE())))+8*(H295+IF(AA295=0,0,IF(VLOOKUP($A295,'Final Round'!$A$14:$K$18,COLUMN('Final Round'!$J$1),FALSE())=1,1,0)))+$AA295)</f>
        <v/>
      </c>
    </row>
    <row r="296" customFormat="false" ht="12.75" hidden="false" customHeight="false" outlineLevel="0" collapsed="false">
      <c r="A296" s="140"/>
      <c r="B296" s="120"/>
      <c r="C296" s="120"/>
      <c r="D296" s="120"/>
      <c r="E296" s="121"/>
      <c r="F296" s="122" t="str">
        <f aca="false">IF(ISBLANK($A296),"",SUM(IF(ISNA(IF(VLOOKUP($A296,'Round 1'!$A$7:$J$306,COLUMN('Round 1'!$H$7),FALSE()),1,NA())),0,1),IF(ISNA(IF(VLOOKUP($A296,'Round 2'!$A$7:$J$306,COLUMN('Round 1'!$H$7),FALSE()),1,NA())),0,1),IF(ISNA(IF(VLOOKUP($A296,'Round 3'!$A$7:$J$306,COLUMN('Round 1'!$H$7),FALSE()),1,NA())),0,1),IF(ISNA(IF(VLOOKUP($A296,'Final Round'!$A$14:$K$18,1,FALSE()),1,NA())),0,1)))</f>
        <v/>
      </c>
      <c r="G296" s="123"/>
      <c r="H296" s="124" t="str">
        <f aca="false">IF(ISBLANK($A296),"",IF(ISERROR(VLOOKUP($A296,'Round 1'!$A$7:$I$306,COLUMN('Round 1'!$G$7),FALSE())),0,VLOOKUP($A296,'Round 1'!$A$7:$I$306,COLUMN('Round 1'!$G$7),FALSE()))+IF(ISERROR(VLOOKUP($A296,'Round 2'!$A$7:$I$306,COLUMN('Round 2'!$G$7),FALSE())),0,VLOOKUP($A296,'Round 2'!$A$7:$I$306,COLUMN('Round 2'!$G$7),FALSE()))+IF(ISERROR(VLOOKUP($A296,'Round 3'!$A$7:$I$306,COLUMN('Round 3'!$G$7),FALSE())),0,VLOOKUP($A296,'Round 3'!$A$7:$I$306,COLUMN('Round 3'!$G$7),FALSE())))</f>
        <v/>
      </c>
      <c r="I296" s="124" t="str">
        <f aca="false">IF(ISBLANK($A296),"",IF(ISERROR(VLOOKUP($A296,'Round 1'!$A$7:$I$306,COLUMN('Round 1'!$F$7),FALSE())),0,VLOOKUP($A296,'Round 1'!$A$7:$I$306,COLUMN('Round 1'!$F$7),FALSE()))+IF(ISERROR(VLOOKUP($A296,'Round 2'!$A$7:$I$306,COLUMN('Round 2'!$F$7),FALSE())),0,VLOOKUP($A296,'Round 2'!$A$7:$I$306,COLUMN('Round 2'!$F$7),FALSE()))+IF(ISERROR(VLOOKUP($A296,'Round 3'!$A$7:$I$306,COLUMN('Round 3'!$F$7),FALSE())),0,VLOOKUP($A296,'Round 3'!$A$7:$I$306,COLUMN('Round 3'!$F$7),FALSE())))</f>
        <v/>
      </c>
      <c r="J296" s="125" t="str">
        <f aca="false">IF(ISBLANK($A296),"",IF(ISERROR(VLOOKUP($A296,'Round 1'!$A$7:$I$306,COLUMN('Round 1'!$H$7),FALSE())),0,VLOOKUP($A296,'Round 1'!$A$7:$I$306,COLUMN('Round 1'!$H$7),FALSE()))+IF(ISERROR(VLOOKUP($A296,'Round 2'!$A$7:$I$306,COLUMN('Round 2'!$H$7),FALSE())),0,VLOOKUP($A296,'Round 2'!$A$7:$I$306,COLUMN('Round 2'!$H$7),FALSE()))+IF(ISERROR(VLOOKUP($A296,'Round 3'!$A$7:$I$306,COLUMN('Round 3'!$H$7),FALSE())),0,VLOOKUP($A296,'Round 3'!$A$7:$I$306,COLUMN('Round 3'!$H$7),FALSE())))</f>
        <v/>
      </c>
      <c r="K296" s="124" t="str">
        <f aca="false">IF(ISBLANK(A296),"",RANK(P296,$P$7:$P$306))</f>
        <v/>
      </c>
      <c r="L296" s="126" t="str">
        <f aca="false">IF(ISBLANK($G296),IF($K296&gt;5,"",IF(AND(ISNA(MATCH(K296+1,$K$7:$K$306,0)),$K296&lt;$A$4),"TIE","")),"DQ")</f>
        <v/>
      </c>
      <c r="M296" s="127"/>
      <c r="N296" s="128" t="str">
        <f aca="false">IF(ISBLANK($G296),$R296,"DQ")</f>
        <v/>
      </c>
      <c r="O296" s="40" t="str">
        <f aca="false">IF(ISBLANK(A296),"",$H296*$O$6+$I296)</f>
        <v/>
      </c>
      <c r="P296" s="40" t="str">
        <f aca="false">IF(ISBLANK(A296),"",$O296*10*$P$6+$J296)</f>
        <v/>
      </c>
      <c r="Q296" s="40" t="n">
        <f aca="false">IF(ISBLANK($G296),IF(ISBLANK($A296),-10,$P296*$Q$6+IF($M296&gt;0,$Q$6-1-$M296,0)),-1)</f>
        <v>-10</v>
      </c>
      <c r="R296" s="40" t="str">
        <f aca="false">IF(ISBLANK($A296),"",RANK($Q296,$Q$7:$Q$306))</f>
        <v/>
      </c>
      <c r="S296" s="40" t="str">
        <f aca="false">IF(ISNA(MATCH($R296+1,$R$7:$R$306,0)),IF($R296=MAX($A$7:$A$306),$R296,-1),$R296)</f>
        <v/>
      </c>
      <c r="T296" s="40" t="n">
        <f aca="false">$A296</f>
        <v>0</v>
      </c>
      <c r="U296" s="128" t="str">
        <f aca="false">IF(N('Final Round'!$J$14)&gt;0,IF(ISBLANK($A296),"",IF($N296&gt;5,$N296,VLOOKUP($A296,'Final Round'!$A$14:$K$18,COLUMN('Final Round'!$J$1),FALSE()))),"")</f>
        <v/>
      </c>
      <c r="V296" s="40" t="str">
        <f aca="false">IF(ISNUMBER($U296),$U296,$R296)</f>
        <v/>
      </c>
      <c r="W296" s="40" t="str">
        <f aca="false">IF(ISBLANK($A296),"",($V$6-$V296)*$W$6+$W$6-$A296)</f>
        <v/>
      </c>
      <c r="X296" s="40" t="str">
        <f aca="false">IF(ISBLANK($A296),"",RANK($W296,$W$7:$W$306))</f>
        <v/>
      </c>
      <c r="Y296" s="40" t="n">
        <f aca="false">$A296</f>
        <v>0</v>
      </c>
      <c r="Z296" s="40" t="str">
        <f aca="false">IF($U296="",$N296,$U296)</f>
        <v/>
      </c>
      <c r="AA296" s="40" t="n">
        <f aca="false">IF($U296&lt;6,INDEX($AA$1:$AA$5,$Z296)*$Z$2,0)</f>
        <v>0</v>
      </c>
      <c r="AB296" s="129" t="str">
        <f aca="false">IF(ISBLANK($A296),"",5+4*(I296+IF(AA296=0,0,VLOOKUP($A296,'Final Round'!$A$14:$K$18,COLUMN('Final Round'!$G$1),FALSE())))+8*(H296+IF(AA296=0,0,IF(VLOOKUP($A296,'Final Round'!$A$14:$K$18,COLUMN('Final Round'!$J$1),FALSE())=1,1,0)))+$AA296)</f>
        <v/>
      </c>
    </row>
    <row r="297" customFormat="false" ht="12.75" hidden="false" customHeight="false" outlineLevel="0" collapsed="false">
      <c r="A297" s="144"/>
      <c r="B297" s="130"/>
      <c r="C297" s="130"/>
      <c r="D297" s="130"/>
      <c r="E297" s="131"/>
      <c r="F297" s="132" t="str">
        <f aca="false">IF(ISBLANK($A297),"",SUM(IF(ISNA(IF(VLOOKUP($A297,'Round 1'!$A$7:$J$306,COLUMN('Round 1'!$H$7),FALSE()),1,NA())),0,1),IF(ISNA(IF(VLOOKUP($A297,'Round 2'!$A$7:$J$306,COLUMN('Round 1'!$H$7),FALSE()),1,NA())),0,1),IF(ISNA(IF(VLOOKUP($A297,'Round 3'!$A$7:$J$306,COLUMN('Round 1'!$H$7),FALSE()),1,NA())),0,1),IF(ISNA(IF(VLOOKUP($A297,'Final Round'!$A$14:$K$18,1,FALSE()),1,NA())),0,1)))</f>
        <v/>
      </c>
      <c r="G297" s="133"/>
      <c r="H297" s="134" t="str">
        <f aca="false">IF(ISBLANK($A297),"",IF(ISERROR(VLOOKUP($A297,'Round 1'!$A$7:$I$306,COLUMN('Round 1'!$G$7),FALSE())),0,VLOOKUP($A297,'Round 1'!$A$7:$I$306,COLUMN('Round 1'!$G$7),FALSE()))+IF(ISERROR(VLOOKUP($A297,'Round 2'!$A$7:$I$306,COLUMN('Round 2'!$G$7),FALSE())),0,VLOOKUP($A297,'Round 2'!$A$7:$I$306,COLUMN('Round 2'!$G$7),FALSE()))+IF(ISERROR(VLOOKUP($A297,'Round 3'!$A$7:$I$306,COLUMN('Round 3'!$G$7),FALSE())),0,VLOOKUP($A297,'Round 3'!$A$7:$I$306,COLUMN('Round 3'!$G$7),FALSE())))</f>
        <v/>
      </c>
      <c r="I297" s="134" t="str">
        <f aca="false">IF(ISBLANK($A297),"",IF(ISERROR(VLOOKUP($A297,'Round 1'!$A$7:$I$306,COLUMN('Round 1'!$F$7),FALSE())),0,VLOOKUP($A297,'Round 1'!$A$7:$I$306,COLUMN('Round 1'!$F$7),FALSE()))+IF(ISERROR(VLOOKUP($A297,'Round 2'!$A$7:$I$306,COLUMN('Round 2'!$F$7),FALSE())),0,VLOOKUP($A297,'Round 2'!$A$7:$I$306,COLUMN('Round 2'!$F$7),FALSE()))+IF(ISERROR(VLOOKUP($A297,'Round 3'!$A$7:$I$306,COLUMN('Round 3'!$F$7),FALSE())),0,VLOOKUP($A297,'Round 3'!$A$7:$I$306,COLUMN('Round 3'!$F$7),FALSE())))</f>
        <v/>
      </c>
      <c r="J297" s="135" t="str">
        <f aca="false">IF(ISBLANK($A297),"",IF(ISERROR(VLOOKUP($A297,'Round 1'!$A$7:$I$306,COLUMN('Round 1'!$H$7),FALSE())),0,VLOOKUP($A297,'Round 1'!$A$7:$I$306,COLUMN('Round 1'!$H$7),FALSE()))+IF(ISERROR(VLOOKUP($A297,'Round 2'!$A$7:$I$306,COLUMN('Round 2'!$H$7),FALSE())),0,VLOOKUP($A297,'Round 2'!$A$7:$I$306,COLUMN('Round 2'!$H$7),FALSE()))+IF(ISERROR(VLOOKUP($A297,'Round 3'!$A$7:$I$306,COLUMN('Round 3'!$H$7),FALSE())),0,VLOOKUP($A297,'Round 3'!$A$7:$I$306,COLUMN('Round 3'!$H$7),FALSE())))</f>
        <v/>
      </c>
      <c r="K297" s="134" t="str">
        <f aca="false">IF(ISBLANK(A297),"",RANK(P297,$P$7:$P$306))</f>
        <v/>
      </c>
      <c r="L297" s="136" t="str">
        <f aca="false">IF(ISBLANK($G297),IF($K297&gt;5,"",IF(AND(ISNA(MATCH(K297+1,$K$7:$K$306,0)),$K297&lt;$A$4),"TIE","")),"DQ")</f>
        <v/>
      </c>
      <c r="M297" s="137"/>
      <c r="N297" s="138" t="str">
        <f aca="false">IF(ISBLANK($G297),$R297,"DQ")</f>
        <v/>
      </c>
      <c r="O297" s="40" t="str">
        <f aca="false">IF(ISBLANK(A297),"",$H297*$O$6+$I297)</f>
        <v/>
      </c>
      <c r="P297" s="40" t="str">
        <f aca="false">IF(ISBLANK(A297),"",$O297*10*$P$6+$J297)</f>
        <v/>
      </c>
      <c r="Q297" s="40" t="n">
        <f aca="false">IF(ISBLANK($G297),IF(ISBLANK($A297),-10,$P297*$Q$6+IF($M297&gt;0,$Q$6-1-$M297,0)),-1)</f>
        <v>-10</v>
      </c>
      <c r="R297" s="40" t="str">
        <f aca="false">IF(ISBLANK($A297),"",RANK($Q297,$Q$7:$Q$306))</f>
        <v/>
      </c>
      <c r="S297" s="40" t="str">
        <f aca="false">IF(ISNA(MATCH($R297+1,$R$7:$R$306,0)),IF($R297=MAX($A$7:$A$306),$R297,-1),$R297)</f>
        <v/>
      </c>
      <c r="T297" s="40" t="n">
        <f aca="false">$A297</f>
        <v>0</v>
      </c>
      <c r="U297" s="138" t="str">
        <f aca="false">IF(N('Final Round'!$J$14)&gt;0,IF(ISBLANK($A297),"",IF($N297&gt;5,$N297,VLOOKUP($A297,'Final Round'!$A$14:$K$18,COLUMN('Final Round'!$J$1),FALSE()))),"")</f>
        <v/>
      </c>
      <c r="V297" s="40" t="str">
        <f aca="false">IF(ISNUMBER($U297),$U297,$R297)</f>
        <v/>
      </c>
      <c r="W297" s="40" t="str">
        <f aca="false">IF(ISBLANK($A297),"",($V$6-$V297)*$W$6+$W$6-$A297)</f>
        <v/>
      </c>
      <c r="X297" s="40" t="str">
        <f aca="false">IF(ISBLANK($A297),"",RANK($W297,$W$7:$W$306))</f>
        <v/>
      </c>
      <c r="Y297" s="40" t="n">
        <f aca="false">$A297</f>
        <v>0</v>
      </c>
      <c r="Z297" s="40" t="str">
        <f aca="false">IF($U297="",$N297,$U297)</f>
        <v/>
      </c>
      <c r="AA297" s="40" t="n">
        <f aca="false">IF($U297&lt;6,INDEX($AA$1:$AA$5,$Z297)*$Z$2,0)</f>
        <v>0</v>
      </c>
      <c r="AB297" s="139" t="str">
        <f aca="false">IF(ISBLANK($A297),"",5+4*(I297+IF(AA297=0,0,VLOOKUP($A297,'Final Round'!$A$14:$K$18,COLUMN('Final Round'!$G$1),FALSE())))+8*(H297+IF(AA297=0,0,IF(VLOOKUP($A297,'Final Round'!$A$14:$K$18,COLUMN('Final Round'!$J$1),FALSE())=1,1,0)))+$AA297)</f>
        <v/>
      </c>
    </row>
    <row r="298" customFormat="false" ht="12.75" hidden="false" customHeight="false" outlineLevel="0" collapsed="false">
      <c r="A298" s="140"/>
      <c r="B298" s="120"/>
      <c r="C298" s="120"/>
      <c r="D298" s="120"/>
      <c r="E298" s="121"/>
      <c r="F298" s="122" t="str">
        <f aca="false">IF(ISBLANK($A298),"",SUM(IF(ISNA(IF(VLOOKUP($A298,'Round 1'!$A$7:$J$306,COLUMN('Round 1'!$H$7),FALSE()),1,NA())),0,1),IF(ISNA(IF(VLOOKUP($A298,'Round 2'!$A$7:$J$306,COLUMN('Round 1'!$H$7),FALSE()),1,NA())),0,1),IF(ISNA(IF(VLOOKUP($A298,'Round 3'!$A$7:$J$306,COLUMN('Round 1'!$H$7),FALSE()),1,NA())),0,1),IF(ISNA(IF(VLOOKUP($A298,'Final Round'!$A$14:$K$18,1,FALSE()),1,NA())),0,1)))</f>
        <v/>
      </c>
      <c r="G298" s="123"/>
      <c r="H298" s="124" t="str">
        <f aca="false">IF(ISBLANK($A298),"",IF(ISERROR(VLOOKUP($A298,'Round 1'!$A$7:$I$306,COLUMN('Round 1'!$G$7),FALSE())),0,VLOOKUP($A298,'Round 1'!$A$7:$I$306,COLUMN('Round 1'!$G$7),FALSE()))+IF(ISERROR(VLOOKUP($A298,'Round 2'!$A$7:$I$306,COLUMN('Round 2'!$G$7),FALSE())),0,VLOOKUP($A298,'Round 2'!$A$7:$I$306,COLUMN('Round 2'!$G$7),FALSE()))+IF(ISERROR(VLOOKUP($A298,'Round 3'!$A$7:$I$306,COLUMN('Round 3'!$G$7),FALSE())),0,VLOOKUP($A298,'Round 3'!$A$7:$I$306,COLUMN('Round 3'!$G$7),FALSE())))</f>
        <v/>
      </c>
      <c r="I298" s="124" t="str">
        <f aca="false">IF(ISBLANK($A298),"",IF(ISERROR(VLOOKUP($A298,'Round 1'!$A$7:$I$306,COLUMN('Round 1'!$F$7),FALSE())),0,VLOOKUP($A298,'Round 1'!$A$7:$I$306,COLUMN('Round 1'!$F$7),FALSE()))+IF(ISERROR(VLOOKUP($A298,'Round 2'!$A$7:$I$306,COLUMN('Round 2'!$F$7),FALSE())),0,VLOOKUP($A298,'Round 2'!$A$7:$I$306,COLUMN('Round 2'!$F$7),FALSE()))+IF(ISERROR(VLOOKUP($A298,'Round 3'!$A$7:$I$306,COLUMN('Round 3'!$F$7),FALSE())),0,VLOOKUP($A298,'Round 3'!$A$7:$I$306,COLUMN('Round 3'!$F$7),FALSE())))</f>
        <v/>
      </c>
      <c r="J298" s="125" t="str">
        <f aca="false">IF(ISBLANK($A298),"",IF(ISERROR(VLOOKUP($A298,'Round 1'!$A$7:$I$306,COLUMN('Round 1'!$H$7),FALSE())),0,VLOOKUP($A298,'Round 1'!$A$7:$I$306,COLUMN('Round 1'!$H$7),FALSE()))+IF(ISERROR(VLOOKUP($A298,'Round 2'!$A$7:$I$306,COLUMN('Round 2'!$H$7),FALSE())),0,VLOOKUP($A298,'Round 2'!$A$7:$I$306,COLUMN('Round 2'!$H$7),FALSE()))+IF(ISERROR(VLOOKUP($A298,'Round 3'!$A$7:$I$306,COLUMN('Round 3'!$H$7),FALSE())),0,VLOOKUP($A298,'Round 3'!$A$7:$I$306,COLUMN('Round 3'!$H$7),FALSE())))</f>
        <v/>
      </c>
      <c r="K298" s="124" t="str">
        <f aca="false">IF(ISBLANK(A298),"",RANK(P298,$P$7:$P$306))</f>
        <v/>
      </c>
      <c r="L298" s="126" t="str">
        <f aca="false">IF(ISBLANK($G298),IF($K298&gt;5,"",IF(AND(ISNA(MATCH(K298+1,$K$7:$K$306,0)),$K298&lt;$A$4),"TIE","")),"DQ")</f>
        <v/>
      </c>
      <c r="M298" s="127"/>
      <c r="N298" s="128" t="str">
        <f aca="false">IF(ISBLANK($G298),$R298,"DQ")</f>
        <v/>
      </c>
      <c r="O298" s="40" t="str">
        <f aca="false">IF(ISBLANK(A298),"",$H298*$O$6+$I298)</f>
        <v/>
      </c>
      <c r="P298" s="40" t="str">
        <f aca="false">IF(ISBLANK(A298),"",$O298*10*$P$6+$J298)</f>
        <v/>
      </c>
      <c r="Q298" s="40" t="n">
        <f aca="false">IF(ISBLANK($G298),IF(ISBLANK($A298),-10,$P298*$Q$6+IF($M298&gt;0,$Q$6-1-$M298,0)),-1)</f>
        <v>-10</v>
      </c>
      <c r="R298" s="40" t="str">
        <f aca="false">IF(ISBLANK($A298),"",RANK($Q298,$Q$7:$Q$306))</f>
        <v/>
      </c>
      <c r="S298" s="40" t="str">
        <f aca="false">IF(ISNA(MATCH($R298+1,$R$7:$R$306,0)),IF($R298=MAX($A$7:$A$306),$R298,-1),$R298)</f>
        <v/>
      </c>
      <c r="T298" s="40" t="n">
        <f aca="false">$A298</f>
        <v>0</v>
      </c>
      <c r="U298" s="128" t="str">
        <f aca="false">IF(N('Final Round'!$J$14)&gt;0,IF(ISBLANK($A298),"",IF($N298&gt;5,$N298,VLOOKUP($A298,'Final Round'!$A$14:$K$18,COLUMN('Final Round'!$J$1),FALSE()))),"")</f>
        <v/>
      </c>
      <c r="V298" s="40" t="str">
        <f aca="false">IF(ISNUMBER($U298),$U298,$R298)</f>
        <v/>
      </c>
      <c r="W298" s="40" t="str">
        <f aca="false">IF(ISBLANK($A298),"",($V$6-$V298)*$W$6+$W$6-$A298)</f>
        <v/>
      </c>
      <c r="X298" s="40" t="str">
        <f aca="false">IF(ISBLANK($A298),"",RANK($W298,$W$7:$W$306))</f>
        <v/>
      </c>
      <c r="Y298" s="40" t="n">
        <f aca="false">$A298</f>
        <v>0</v>
      </c>
      <c r="Z298" s="40" t="str">
        <f aca="false">IF($U298="",$N298,$U298)</f>
        <v/>
      </c>
      <c r="AA298" s="40" t="n">
        <f aca="false">IF($U298&lt;6,INDEX($AA$1:$AA$5,$Z298)*$Z$2,0)</f>
        <v>0</v>
      </c>
      <c r="AB298" s="129" t="str">
        <f aca="false">IF(ISBLANK($A298),"",5+4*(I298+IF(AA298=0,0,VLOOKUP($A298,'Final Round'!$A$14:$K$18,COLUMN('Final Round'!$G$1),FALSE())))+8*(H298+IF(AA298=0,0,IF(VLOOKUP($A298,'Final Round'!$A$14:$K$18,COLUMN('Final Round'!$J$1),FALSE())=1,1,0)))+$AA298)</f>
        <v/>
      </c>
    </row>
    <row r="299" customFormat="false" ht="12.75" hidden="false" customHeight="false" outlineLevel="0" collapsed="false">
      <c r="A299" s="144"/>
      <c r="B299" s="130"/>
      <c r="C299" s="130"/>
      <c r="D299" s="130"/>
      <c r="E299" s="131"/>
      <c r="F299" s="132" t="str">
        <f aca="false">IF(ISBLANK($A299),"",SUM(IF(ISNA(IF(VLOOKUP($A299,'Round 1'!$A$7:$J$306,COLUMN('Round 1'!$H$7),FALSE()),1,NA())),0,1),IF(ISNA(IF(VLOOKUP($A299,'Round 2'!$A$7:$J$306,COLUMN('Round 1'!$H$7),FALSE()),1,NA())),0,1),IF(ISNA(IF(VLOOKUP($A299,'Round 3'!$A$7:$J$306,COLUMN('Round 1'!$H$7),FALSE()),1,NA())),0,1),IF(ISNA(IF(VLOOKUP($A299,'Final Round'!$A$14:$K$18,1,FALSE()),1,NA())),0,1)))</f>
        <v/>
      </c>
      <c r="G299" s="133"/>
      <c r="H299" s="134" t="str">
        <f aca="false">IF(ISBLANK($A299),"",IF(ISERROR(VLOOKUP($A299,'Round 1'!$A$7:$I$306,COLUMN('Round 1'!$G$7),FALSE())),0,VLOOKUP($A299,'Round 1'!$A$7:$I$306,COLUMN('Round 1'!$G$7),FALSE()))+IF(ISERROR(VLOOKUP($A299,'Round 2'!$A$7:$I$306,COLUMN('Round 2'!$G$7),FALSE())),0,VLOOKUP($A299,'Round 2'!$A$7:$I$306,COLUMN('Round 2'!$G$7),FALSE()))+IF(ISERROR(VLOOKUP($A299,'Round 3'!$A$7:$I$306,COLUMN('Round 3'!$G$7),FALSE())),0,VLOOKUP($A299,'Round 3'!$A$7:$I$306,COLUMN('Round 3'!$G$7),FALSE())))</f>
        <v/>
      </c>
      <c r="I299" s="134" t="str">
        <f aca="false">IF(ISBLANK($A299),"",IF(ISERROR(VLOOKUP($A299,'Round 1'!$A$7:$I$306,COLUMN('Round 1'!$F$7),FALSE())),0,VLOOKUP($A299,'Round 1'!$A$7:$I$306,COLUMN('Round 1'!$F$7),FALSE()))+IF(ISERROR(VLOOKUP($A299,'Round 2'!$A$7:$I$306,COLUMN('Round 2'!$F$7),FALSE())),0,VLOOKUP($A299,'Round 2'!$A$7:$I$306,COLUMN('Round 2'!$F$7),FALSE()))+IF(ISERROR(VLOOKUP($A299,'Round 3'!$A$7:$I$306,COLUMN('Round 3'!$F$7),FALSE())),0,VLOOKUP($A299,'Round 3'!$A$7:$I$306,COLUMN('Round 3'!$F$7),FALSE())))</f>
        <v/>
      </c>
      <c r="J299" s="135" t="str">
        <f aca="false">IF(ISBLANK($A299),"",IF(ISERROR(VLOOKUP($A299,'Round 1'!$A$7:$I$306,COLUMN('Round 1'!$H$7),FALSE())),0,VLOOKUP($A299,'Round 1'!$A$7:$I$306,COLUMN('Round 1'!$H$7),FALSE()))+IF(ISERROR(VLOOKUP($A299,'Round 2'!$A$7:$I$306,COLUMN('Round 2'!$H$7),FALSE())),0,VLOOKUP($A299,'Round 2'!$A$7:$I$306,COLUMN('Round 2'!$H$7),FALSE()))+IF(ISERROR(VLOOKUP($A299,'Round 3'!$A$7:$I$306,COLUMN('Round 3'!$H$7),FALSE())),0,VLOOKUP($A299,'Round 3'!$A$7:$I$306,COLUMN('Round 3'!$H$7),FALSE())))</f>
        <v/>
      </c>
      <c r="K299" s="134" t="str">
        <f aca="false">IF(ISBLANK(A299),"",RANK(P299,$P$7:$P$306))</f>
        <v/>
      </c>
      <c r="L299" s="136" t="str">
        <f aca="false">IF(ISBLANK($G299),IF($K299&gt;5,"",IF(AND(ISNA(MATCH(K299+1,$K$7:$K$306,0)),$K299&lt;$A$4),"TIE","")),"DQ")</f>
        <v/>
      </c>
      <c r="M299" s="137"/>
      <c r="N299" s="138" t="str">
        <f aca="false">IF(ISBLANK($G299),$R299,"DQ")</f>
        <v/>
      </c>
      <c r="O299" s="40" t="str">
        <f aca="false">IF(ISBLANK(A299),"",$H299*$O$6+$I299)</f>
        <v/>
      </c>
      <c r="P299" s="40" t="str">
        <f aca="false">IF(ISBLANK(A299),"",$O299*10*$P$6+$J299)</f>
        <v/>
      </c>
      <c r="Q299" s="40" t="n">
        <f aca="false">IF(ISBLANK($G299),IF(ISBLANK($A299),-10,$P299*$Q$6+IF($M299&gt;0,$Q$6-1-$M299,0)),-1)</f>
        <v>-10</v>
      </c>
      <c r="R299" s="40" t="str">
        <f aca="false">IF(ISBLANK($A299),"",RANK($Q299,$Q$7:$Q$306))</f>
        <v/>
      </c>
      <c r="S299" s="40" t="str">
        <f aca="false">IF(ISNA(MATCH($R299+1,$R$7:$R$306,0)),IF($R299=MAX($A$7:$A$306),$R299,-1),$R299)</f>
        <v/>
      </c>
      <c r="T299" s="40" t="n">
        <f aca="false">$A299</f>
        <v>0</v>
      </c>
      <c r="U299" s="138" t="str">
        <f aca="false">IF(N('Final Round'!$J$14)&gt;0,IF(ISBLANK($A299),"",IF($N299&gt;5,$N299,VLOOKUP($A299,'Final Round'!$A$14:$K$18,COLUMN('Final Round'!$J$1),FALSE()))),"")</f>
        <v/>
      </c>
      <c r="V299" s="40" t="str">
        <f aca="false">IF(ISNUMBER($U299),$U299,$R299)</f>
        <v/>
      </c>
      <c r="W299" s="40" t="str">
        <f aca="false">IF(ISBLANK($A299),"",($V$6-$V299)*$W$6+$W$6-$A299)</f>
        <v/>
      </c>
      <c r="X299" s="40" t="str">
        <f aca="false">IF(ISBLANK($A299),"",RANK($W299,$W$7:$W$306))</f>
        <v/>
      </c>
      <c r="Y299" s="40" t="n">
        <f aca="false">$A299</f>
        <v>0</v>
      </c>
      <c r="Z299" s="40" t="str">
        <f aca="false">IF($U299="",$N299,$U299)</f>
        <v/>
      </c>
      <c r="AA299" s="40" t="n">
        <f aca="false">IF($U299&lt;6,INDEX($AA$1:$AA$5,$Z299)*$Z$2,0)</f>
        <v>0</v>
      </c>
      <c r="AB299" s="139" t="str">
        <f aca="false">IF(ISBLANK($A299),"",5+4*(I299+IF(AA299=0,0,VLOOKUP($A299,'Final Round'!$A$14:$K$18,COLUMN('Final Round'!$G$1),FALSE())))+8*(H299+IF(AA299=0,0,IF(VLOOKUP($A299,'Final Round'!$A$14:$K$18,COLUMN('Final Round'!$J$1),FALSE())=1,1,0)))+$AA299)</f>
        <v/>
      </c>
    </row>
    <row r="300" customFormat="false" ht="12.75" hidden="false" customHeight="false" outlineLevel="0" collapsed="false">
      <c r="A300" s="140"/>
      <c r="B300" s="120"/>
      <c r="C300" s="120"/>
      <c r="D300" s="120"/>
      <c r="E300" s="121"/>
      <c r="F300" s="122" t="str">
        <f aca="false">IF(ISBLANK($A300),"",SUM(IF(ISNA(IF(VLOOKUP($A300,'Round 1'!$A$7:$J$306,COLUMN('Round 1'!$H$7),FALSE()),1,NA())),0,1),IF(ISNA(IF(VLOOKUP($A300,'Round 2'!$A$7:$J$306,COLUMN('Round 1'!$H$7),FALSE()),1,NA())),0,1),IF(ISNA(IF(VLOOKUP($A300,'Round 3'!$A$7:$J$306,COLUMN('Round 1'!$H$7),FALSE()),1,NA())),0,1),IF(ISNA(IF(VLOOKUP($A300,'Final Round'!$A$14:$K$18,1,FALSE()),1,NA())),0,1)))</f>
        <v/>
      </c>
      <c r="G300" s="123"/>
      <c r="H300" s="124" t="str">
        <f aca="false">IF(ISBLANK($A300),"",IF(ISERROR(VLOOKUP($A300,'Round 1'!$A$7:$I$306,COLUMN('Round 1'!$G$7),FALSE())),0,VLOOKUP($A300,'Round 1'!$A$7:$I$306,COLUMN('Round 1'!$G$7),FALSE()))+IF(ISERROR(VLOOKUP($A300,'Round 2'!$A$7:$I$306,COLUMN('Round 2'!$G$7),FALSE())),0,VLOOKUP($A300,'Round 2'!$A$7:$I$306,COLUMN('Round 2'!$G$7),FALSE()))+IF(ISERROR(VLOOKUP($A300,'Round 3'!$A$7:$I$306,COLUMN('Round 3'!$G$7),FALSE())),0,VLOOKUP($A300,'Round 3'!$A$7:$I$306,COLUMN('Round 3'!$G$7),FALSE())))</f>
        <v/>
      </c>
      <c r="I300" s="124" t="str">
        <f aca="false">IF(ISBLANK($A300),"",IF(ISERROR(VLOOKUP($A300,'Round 1'!$A$7:$I$306,COLUMN('Round 1'!$F$7),FALSE())),0,VLOOKUP($A300,'Round 1'!$A$7:$I$306,COLUMN('Round 1'!$F$7),FALSE()))+IF(ISERROR(VLOOKUP($A300,'Round 2'!$A$7:$I$306,COLUMN('Round 2'!$F$7),FALSE())),0,VLOOKUP($A300,'Round 2'!$A$7:$I$306,COLUMN('Round 2'!$F$7),FALSE()))+IF(ISERROR(VLOOKUP($A300,'Round 3'!$A$7:$I$306,COLUMN('Round 3'!$F$7),FALSE())),0,VLOOKUP($A300,'Round 3'!$A$7:$I$306,COLUMN('Round 3'!$F$7),FALSE())))</f>
        <v/>
      </c>
      <c r="J300" s="125" t="str">
        <f aca="false">IF(ISBLANK($A300),"",IF(ISERROR(VLOOKUP($A300,'Round 1'!$A$7:$I$306,COLUMN('Round 1'!$H$7),FALSE())),0,VLOOKUP($A300,'Round 1'!$A$7:$I$306,COLUMN('Round 1'!$H$7),FALSE()))+IF(ISERROR(VLOOKUP($A300,'Round 2'!$A$7:$I$306,COLUMN('Round 2'!$H$7),FALSE())),0,VLOOKUP($A300,'Round 2'!$A$7:$I$306,COLUMN('Round 2'!$H$7),FALSE()))+IF(ISERROR(VLOOKUP($A300,'Round 3'!$A$7:$I$306,COLUMN('Round 3'!$H$7),FALSE())),0,VLOOKUP($A300,'Round 3'!$A$7:$I$306,COLUMN('Round 3'!$H$7),FALSE())))</f>
        <v/>
      </c>
      <c r="K300" s="124" t="str">
        <f aca="false">IF(ISBLANK(A300),"",RANK(P300,$P$7:$P$306))</f>
        <v/>
      </c>
      <c r="L300" s="126" t="str">
        <f aca="false">IF(ISBLANK($G300),IF($K300&gt;5,"",IF(AND(ISNA(MATCH(K300+1,$K$7:$K$306,0)),$K300&lt;$A$4),"TIE","")),"DQ")</f>
        <v/>
      </c>
      <c r="M300" s="127"/>
      <c r="N300" s="128" t="str">
        <f aca="false">IF(ISBLANK($G300),$R300,"DQ")</f>
        <v/>
      </c>
      <c r="O300" s="40" t="str">
        <f aca="false">IF(ISBLANK(A300),"",$H300*$O$6+$I300)</f>
        <v/>
      </c>
      <c r="P300" s="40" t="str">
        <f aca="false">IF(ISBLANK(A300),"",$O300*10*$P$6+$J300)</f>
        <v/>
      </c>
      <c r="Q300" s="40" t="n">
        <f aca="false">IF(ISBLANK($G300),IF(ISBLANK($A300),-10,$P300*$Q$6+IF($M300&gt;0,$Q$6-1-$M300,0)),-1)</f>
        <v>-10</v>
      </c>
      <c r="R300" s="40" t="str">
        <f aca="false">IF(ISBLANK($A300),"",RANK($Q300,$Q$7:$Q$306))</f>
        <v/>
      </c>
      <c r="S300" s="40" t="str">
        <f aca="false">IF(ISNA(MATCH($R300+1,$R$7:$R$306,0)),IF($R300=MAX($A$7:$A$306),$R300,-1),$R300)</f>
        <v/>
      </c>
      <c r="T300" s="40" t="n">
        <f aca="false">$A300</f>
        <v>0</v>
      </c>
      <c r="U300" s="128" t="str">
        <f aca="false">IF(N('Final Round'!$J$14)&gt;0,IF(ISBLANK($A300),"",IF($N300&gt;5,$N300,VLOOKUP($A300,'Final Round'!$A$14:$K$18,COLUMN('Final Round'!$J$1),FALSE()))),"")</f>
        <v/>
      </c>
      <c r="V300" s="40" t="str">
        <f aca="false">IF(ISNUMBER($U300),$U300,$R300)</f>
        <v/>
      </c>
      <c r="W300" s="40" t="str">
        <f aca="false">IF(ISBLANK($A300),"",($V$6-$V300)*$W$6+$W$6-$A300)</f>
        <v/>
      </c>
      <c r="X300" s="40" t="str">
        <f aca="false">IF(ISBLANK($A300),"",RANK($W300,$W$7:$W$306))</f>
        <v/>
      </c>
      <c r="Y300" s="40" t="n">
        <f aca="false">$A300</f>
        <v>0</v>
      </c>
      <c r="Z300" s="40" t="str">
        <f aca="false">IF($U300="",$N300,$U300)</f>
        <v/>
      </c>
      <c r="AA300" s="40" t="n">
        <f aca="false">IF($U300&lt;6,INDEX($AA$1:$AA$5,$Z300)*$Z$2,0)</f>
        <v>0</v>
      </c>
      <c r="AB300" s="129" t="str">
        <f aca="false">IF(ISBLANK($A300),"",5+4*(I300+IF(AA300=0,0,VLOOKUP($A300,'Final Round'!$A$14:$K$18,COLUMN('Final Round'!$G$1),FALSE())))+8*(H300+IF(AA300=0,0,IF(VLOOKUP($A300,'Final Round'!$A$14:$K$18,COLUMN('Final Round'!$J$1),FALSE())=1,1,0)))+$AA300)</f>
        <v/>
      </c>
    </row>
    <row r="301" customFormat="false" ht="12.75" hidden="false" customHeight="false" outlineLevel="0" collapsed="false">
      <c r="A301" s="144"/>
      <c r="B301" s="130"/>
      <c r="C301" s="130"/>
      <c r="D301" s="130"/>
      <c r="E301" s="131"/>
      <c r="F301" s="132" t="str">
        <f aca="false">IF(ISBLANK($A301),"",SUM(IF(ISNA(IF(VLOOKUP($A301,'Round 1'!$A$7:$J$306,COLUMN('Round 1'!$H$7),FALSE()),1,NA())),0,1),IF(ISNA(IF(VLOOKUP($A301,'Round 2'!$A$7:$J$306,COLUMN('Round 1'!$H$7),FALSE()),1,NA())),0,1),IF(ISNA(IF(VLOOKUP($A301,'Round 3'!$A$7:$J$306,COLUMN('Round 1'!$H$7),FALSE()),1,NA())),0,1),IF(ISNA(IF(VLOOKUP($A301,'Final Round'!$A$14:$K$18,1,FALSE()),1,NA())),0,1)))</f>
        <v/>
      </c>
      <c r="G301" s="133"/>
      <c r="H301" s="134" t="str">
        <f aca="false">IF(ISBLANK($A301),"",IF(ISERROR(VLOOKUP($A301,'Round 1'!$A$7:$I$306,COLUMN('Round 1'!$G$7),FALSE())),0,VLOOKUP($A301,'Round 1'!$A$7:$I$306,COLUMN('Round 1'!$G$7),FALSE()))+IF(ISERROR(VLOOKUP($A301,'Round 2'!$A$7:$I$306,COLUMN('Round 2'!$G$7),FALSE())),0,VLOOKUP($A301,'Round 2'!$A$7:$I$306,COLUMN('Round 2'!$G$7),FALSE()))+IF(ISERROR(VLOOKUP($A301,'Round 3'!$A$7:$I$306,COLUMN('Round 3'!$G$7),FALSE())),0,VLOOKUP($A301,'Round 3'!$A$7:$I$306,COLUMN('Round 3'!$G$7),FALSE())))</f>
        <v/>
      </c>
      <c r="I301" s="134" t="str">
        <f aca="false">IF(ISBLANK($A301),"",IF(ISERROR(VLOOKUP($A301,'Round 1'!$A$7:$I$306,COLUMN('Round 1'!$F$7),FALSE())),0,VLOOKUP($A301,'Round 1'!$A$7:$I$306,COLUMN('Round 1'!$F$7),FALSE()))+IF(ISERROR(VLOOKUP($A301,'Round 2'!$A$7:$I$306,COLUMN('Round 2'!$F$7),FALSE())),0,VLOOKUP($A301,'Round 2'!$A$7:$I$306,COLUMN('Round 2'!$F$7),FALSE()))+IF(ISERROR(VLOOKUP($A301,'Round 3'!$A$7:$I$306,COLUMN('Round 3'!$F$7),FALSE())),0,VLOOKUP($A301,'Round 3'!$A$7:$I$306,COLUMN('Round 3'!$F$7),FALSE())))</f>
        <v/>
      </c>
      <c r="J301" s="135" t="str">
        <f aca="false">IF(ISBLANK($A301),"",IF(ISERROR(VLOOKUP($A301,'Round 1'!$A$7:$I$306,COLUMN('Round 1'!$H$7),FALSE())),0,VLOOKUP($A301,'Round 1'!$A$7:$I$306,COLUMN('Round 1'!$H$7),FALSE()))+IF(ISERROR(VLOOKUP($A301,'Round 2'!$A$7:$I$306,COLUMN('Round 2'!$H$7),FALSE())),0,VLOOKUP($A301,'Round 2'!$A$7:$I$306,COLUMN('Round 2'!$H$7),FALSE()))+IF(ISERROR(VLOOKUP($A301,'Round 3'!$A$7:$I$306,COLUMN('Round 3'!$H$7),FALSE())),0,VLOOKUP($A301,'Round 3'!$A$7:$I$306,COLUMN('Round 3'!$H$7),FALSE())))</f>
        <v/>
      </c>
      <c r="K301" s="134" t="str">
        <f aca="false">IF(ISBLANK(A301),"",RANK(P301,$P$7:$P$306))</f>
        <v/>
      </c>
      <c r="L301" s="136" t="str">
        <f aca="false">IF(ISBLANK($G301),IF($K301&gt;5,"",IF(AND(ISNA(MATCH(K301+1,$K$7:$K$306,0)),$K301&lt;$A$4),"TIE","")),"DQ")</f>
        <v/>
      </c>
      <c r="M301" s="137"/>
      <c r="N301" s="138" t="str">
        <f aca="false">IF(ISBLANK($G301),$R301,"DQ")</f>
        <v/>
      </c>
      <c r="O301" s="40" t="str">
        <f aca="false">IF(ISBLANK(A301),"",$H301*$O$6+$I301)</f>
        <v/>
      </c>
      <c r="P301" s="40" t="str">
        <f aca="false">IF(ISBLANK(A301),"",$O301*10*$P$6+$J301)</f>
        <v/>
      </c>
      <c r="Q301" s="40" t="n">
        <f aca="false">IF(ISBLANK($G301),IF(ISBLANK($A301),-10,$P301*$Q$6+IF($M301&gt;0,$Q$6-1-$M301,0)),-1)</f>
        <v>-10</v>
      </c>
      <c r="R301" s="40" t="str">
        <f aca="false">IF(ISBLANK($A301),"",RANK($Q301,$Q$7:$Q$306))</f>
        <v/>
      </c>
      <c r="S301" s="40" t="str">
        <f aca="false">IF(ISNA(MATCH($R301+1,$R$7:$R$306,0)),IF($R301=MAX($A$7:$A$306),$R301,-1),$R301)</f>
        <v/>
      </c>
      <c r="T301" s="40" t="n">
        <f aca="false">$A301</f>
        <v>0</v>
      </c>
      <c r="U301" s="138" t="str">
        <f aca="false">IF(N('Final Round'!$J$14)&gt;0,IF(ISBLANK($A301),"",IF($N301&gt;5,$N301,VLOOKUP($A301,'Final Round'!$A$14:$K$18,COLUMN('Final Round'!$J$1),FALSE()))),"")</f>
        <v/>
      </c>
      <c r="V301" s="40" t="str">
        <f aca="false">IF(ISNUMBER($U301),$U301,$R301)</f>
        <v/>
      </c>
      <c r="W301" s="40" t="str">
        <f aca="false">IF(ISBLANK($A301),"",($V$6-$V301)*$W$6+$W$6-$A301)</f>
        <v/>
      </c>
      <c r="X301" s="40" t="str">
        <f aca="false">IF(ISBLANK($A301),"",RANK($W301,$W$7:$W$306))</f>
        <v/>
      </c>
      <c r="Y301" s="40" t="n">
        <f aca="false">$A301</f>
        <v>0</v>
      </c>
      <c r="Z301" s="40" t="str">
        <f aca="false">IF($U301="",$N301,$U301)</f>
        <v/>
      </c>
      <c r="AA301" s="40" t="n">
        <f aca="false">IF($U301&lt;6,INDEX($AA$1:$AA$5,$Z301)*$Z$2,0)</f>
        <v>0</v>
      </c>
      <c r="AB301" s="139" t="str">
        <f aca="false">IF(ISBLANK($A301),"",5+4*(I301+IF(AA301=0,0,VLOOKUP($A301,'Final Round'!$A$14:$K$18,COLUMN('Final Round'!$G$1),FALSE())))+8*(H301+IF(AA301=0,0,IF(VLOOKUP($A301,'Final Round'!$A$14:$K$18,COLUMN('Final Round'!$J$1),FALSE())=1,1,0)))+$AA301)</f>
        <v/>
      </c>
    </row>
    <row r="302" customFormat="false" ht="12.75" hidden="false" customHeight="false" outlineLevel="0" collapsed="false">
      <c r="A302" s="140"/>
      <c r="B302" s="120"/>
      <c r="C302" s="120"/>
      <c r="D302" s="120"/>
      <c r="E302" s="121"/>
      <c r="F302" s="122" t="str">
        <f aca="false">IF(ISBLANK($A302),"",SUM(IF(ISNA(IF(VLOOKUP($A302,'Round 1'!$A$7:$J$306,COLUMN('Round 1'!$H$7),FALSE()),1,NA())),0,1),IF(ISNA(IF(VLOOKUP($A302,'Round 2'!$A$7:$J$306,COLUMN('Round 1'!$H$7),FALSE()),1,NA())),0,1),IF(ISNA(IF(VLOOKUP($A302,'Round 3'!$A$7:$J$306,COLUMN('Round 1'!$H$7),FALSE()),1,NA())),0,1),IF(ISNA(IF(VLOOKUP($A302,'Final Round'!$A$14:$K$18,1,FALSE()),1,NA())),0,1)))</f>
        <v/>
      </c>
      <c r="G302" s="123"/>
      <c r="H302" s="124" t="str">
        <f aca="false">IF(ISBLANK($A302),"",IF(ISERROR(VLOOKUP($A302,'Round 1'!$A$7:$I$306,COLUMN('Round 1'!$G$7),FALSE())),0,VLOOKUP($A302,'Round 1'!$A$7:$I$306,COLUMN('Round 1'!$G$7),FALSE()))+IF(ISERROR(VLOOKUP($A302,'Round 2'!$A$7:$I$306,COLUMN('Round 2'!$G$7),FALSE())),0,VLOOKUP($A302,'Round 2'!$A$7:$I$306,COLUMN('Round 2'!$G$7),FALSE()))+IF(ISERROR(VLOOKUP($A302,'Round 3'!$A$7:$I$306,COLUMN('Round 3'!$G$7),FALSE())),0,VLOOKUP($A302,'Round 3'!$A$7:$I$306,COLUMN('Round 3'!$G$7),FALSE())))</f>
        <v/>
      </c>
      <c r="I302" s="124" t="str">
        <f aca="false">IF(ISBLANK($A302),"",IF(ISERROR(VLOOKUP($A302,'Round 1'!$A$7:$I$306,COLUMN('Round 1'!$F$7),FALSE())),0,VLOOKUP($A302,'Round 1'!$A$7:$I$306,COLUMN('Round 1'!$F$7),FALSE()))+IF(ISERROR(VLOOKUP($A302,'Round 2'!$A$7:$I$306,COLUMN('Round 2'!$F$7),FALSE())),0,VLOOKUP($A302,'Round 2'!$A$7:$I$306,COLUMN('Round 2'!$F$7),FALSE()))+IF(ISERROR(VLOOKUP($A302,'Round 3'!$A$7:$I$306,COLUMN('Round 3'!$F$7),FALSE())),0,VLOOKUP($A302,'Round 3'!$A$7:$I$306,COLUMN('Round 3'!$F$7),FALSE())))</f>
        <v/>
      </c>
      <c r="J302" s="125" t="str">
        <f aca="false">IF(ISBLANK($A302),"",IF(ISERROR(VLOOKUP($A302,'Round 1'!$A$7:$I$306,COLUMN('Round 1'!$H$7),FALSE())),0,VLOOKUP($A302,'Round 1'!$A$7:$I$306,COLUMN('Round 1'!$H$7),FALSE()))+IF(ISERROR(VLOOKUP($A302,'Round 2'!$A$7:$I$306,COLUMN('Round 2'!$H$7),FALSE())),0,VLOOKUP($A302,'Round 2'!$A$7:$I$306,COLUMN('Round 2'!$H$7),FALSE()))+IF(ISERROR(VLOOKUP($A302,'Round 3'!$A$7:$I$306,COLUMN('Round 3'!$H$7),FALSE())),0,VLOOKUP($A302,'Round 3'!$A$7:$I$306,COLUMN('Round 3'!$H$7),FALSE())))</f>
        <v/>
      </c>
      <c r="K302" s="124" t="str">
        <f aca="false">IF(ISBLANK(A302),"",RANK(P302,$P$7:$P$306))</f>
        <v/>
      </c>
      <c r="L302" s="126" t="str">
        <f aca="false">IF(ISBLANK($G302),IF($K302&gt;5,"",IF(AND(ISNA(MATCH(K302+1,$K$7:$K$306,0)),$K302&lt;$A$4),"TIE","")),"DQ")</f>
        <v/>
      </c>
      <c r="M302" s="127"/>
      <c r="N302" s="128" t="str">
        <f aca="false">IF(ISBLANK($G302),$R302,"DQ")</f>
        <v/>
      </c>
      <c r="O302" s="40" t="str">
        <f aca="false">IF(ISBLANK(A302),"",$H302*$O$6+$I302)</f>
        <v/>
      </c>
      <c r="P302" s="40" t="str">
        <f aca="false">IF(ISBLANK(A302),"",$O302*10*$P$6+$J302)</f>
        <v/>
      </c>
      <c r="Q302" s="40" t="n">
        <f aca="false">IF(ISBLANK($G302),IF(ISBLANK($A302),-10,$P302*$Q$6+IF($M302&gt;0,$Q$6-1-$M302,0)),-1)</f>
        <v>-10</v>
      </c>
      <c r="R302" s="40" t="str">
        <f aca="false">IF(ISBLANK($A302),"",RANK($Q302,$Q$7:$Q$306))</f>
        <v/>
      </c>
      <c r="S302" s="40" t="str">
        <f aca="false">IF(ISNA(MATCH($R302+1,$R$7:$R$306,0)),IF($R302=MAX($A$7:$A$306),$R302,-1),$R302)</f>
        <v/>
      </c>
      <c r="T302" s="40" t="n">
        <f aca="false">$A302</f>
        <v>0</v>
      </c>
      <c r="U302" s="128" t="str">
        <f aca="false">IF(N('Final Round'!$J$14)&gt;0,IF(ISBLANK($A302),"",IF($N302&gt;5,$N302,VLOOKUP($A302,'Final Round'!$A$14:$K$18,COLUMN('Final Round'!$J$1),FALSE()))),"")</f>
        <v/>
      </c>
      <c r="V302" s="40" t="str">
        <f aca="false">IF(ISNUMBER($U302),$U302,$R302)</f>
        <v/>
      </c>
      <c r="W302" s="40" t="str">
        <f aca="false">IF(ISBLANK($A302),"",($V$6-$V302)*$W$6+$W$6-$A302)</f>
        <v/>
      </c>
      <c r="X302" s="40" t="str">
        <f aca="false">IF(ISBLANK($A302),"",RANK($W302,$W$7:$W$306))</f>
        <v/>
      </c>
      <c r="Y302" s="40" t="n">
        <f aca="false">$A302</f>
        <v>0</v>
      </c>
      <c r="Z302" s="40" t="str">
        <f aca="false">IF($U302="",$N302,$U302)</f>
        <v/>
      </c>
      <c r="AA302" s="40" t="n">
        <f aca="false">IF($U302&lt;6,INDEX($AA$1:$AA$5,$Z302)*$Z$2,0)</f>
        <v>0</v>
      </c>
      <c r="AB302" s="129" t="str">
        <f aca="false">IF(ISBLANK($A302),"",5+4*(I302+IF(AA302=0,0,VLOOKUP($A302,'Final Round'!$A$14:$K$18,COLUMN('Final Round'!$G$1),FALSE())))+8*(H302+IF(AA302=0,0,IF(VLOOKUP($A302,'Final Round'!$A$14:$K$18,COLUMN('Final Round'!$J$1),FALSE())=1,1,0)))+$AA302)</f>
        <v/>
      </c>
    </row>
    <row r="303" customFormat="false" ht="12.75" hidden="false" customHeight="false" outlineLevel="0" collapsed="false">
      <c r="A303" s="144"/>
      <c r="B303" s="130"/>
      <c r="C303" s="130"/>
      <c r="D303" s="130"/>
      <c r="E303" s="131"/>
      <c r="F303" s="132" t="str">
        <f aca="false">IF(ISBLANK($A303),"",SUM(IF(ISNA(IF(VLOOKUP($A303,'Round 1'!$A$7:$J$306,COLUMN('Round 1'!$H$7),FALSE()),1,NA())),0,1),IF(ISNA(IF(VLOOKUP($A303,'Round 2'!$A$7:$J$306,COLUMN('Round 1'!$H$7),FALSE()),1,NA())),0,1),IF(ISNA(IF(VLOOKUP($A303,'Round 3'!$A$7:$J$306,COLUMN('Round 1'!$H$7),FALSE()),1,NA())),0,1),IF(ISNA(IF(VLOOKUP($A303,'Final Round'!$A$14:$K$18,1,FALSE()),1,NA())),0,1)))</f>
        <v/>
      </c>
      <c r="G303" s="133"/>
      <c r="H303" s="134" t="str">
        <f aca="false">IF(ISBLANK($A303),"",IF(ISERROR(VLOOKUP($A303,'Round 1'!$A$7:$I$306,COLUMN('Round 1'!$G$7),FALSE())),0,VLOOKUP($A303,'Round 1'!$A$7:$I$306,COLUMN('Round 1'!$G$7),FALSE()))+IF(ISERROR(VLOOKUP($A303,'Round 2'!$A$7:$I$306,COLUMN('Round 2'!$G$7),FALSE())),0,VLOOKUP($A303,'Round 2'!$A$7:$I$306,COLUMN('Round 2'!$G$7),FALSE()))+IF(ISERROR(VLOOKUP($A303,'Round 3'!$A$7:$I$306,COLUMN('Round 3'!$G$7),FALSE())),0,VLOOKUP($A303,'Round 3'!$A$7:$I$306,COLUMN('Round 3'!$G$7),FALSE())))</f>
        <v/>
      </c>
      <c r="I303" s="134" t="str">
        <f aca="false">IF(ISBLANK($A303),"",IF(ISERROR(VLOOKUP($A303,'Round 1'!$A$7:$I$306,COLUMN('Round 1'!$F$7),FALSE())),0,VLOOKUP($A303,'Round 1'!$A$7:$I$306,COLUMN('Round 1'!$F$7),FALSE()))+IF(ISERROR(VLOOKUP($A303,'Round 2'!$A$7:$I$306,COLUMN('Round 2'!$F$7),FALSE())),0,VLOOKUP($A303,'Round 2'!$A$7:$I$306,COLUMN('Round 2'!$F$7),FALSE()))+IF(ISERROR(VLOOKUP($A303,'Round 3'!$A$7:$I$306,COLUMN('Round 3'!$F$7),FALSE())),0,VLOOKUP($A303,'Round 3'!$A$7:$I$306,COLUMN('Round 3'!$F$7),FALSE())))</f>
        <v/>
      </c>
      <c r="J303" s="135" t="str">
        <f aca="false">IF(ISBLANK($A303),"",IF(ISERROR(VLOOKUP($A303,'Round 1'!$A$7:$I$306,COLUMN('Round 1'!$H$7),FALSE())),0,VLOOKUP($A303,'Round 1'!$A$7:$I$306,COLUMN('Round 1'!$H$7),FALSE()))+IF(ISERROR(VLOOKUP($A303,'Round 2'!$A$7:$I$306,COLUMN('Round 2'!$H$7),FALSE())),0,VLOOKUP($A303,'Round 2'!$A$7:$I$306,COLUMN('Round 2'!$H$7),FALSE()))+IF(ISERROR(VLOOKUP($A303,'Round 3'!$A$7:$I$306,COLUMN('Round 3'!$H$7),FALSE())),0,VLOOKUP($A303,'Round 3'!$A$7:$I$306,COLUMN('Round 3'!$H$7),FALSE())))</f>
        <v/>
      </c>
      <c r="K303" s="134" t="str">
        <f aca="false">IF(ISBLANK(A303),"",RANK(P303,$P$7:$P$306))</f>
        <v/>
      </c>
      <c r="L303" s="136" t="str">
        <f aca="false">IF(ISBLANK($G303),IF($K303&gt;5,"",IF(AND(ISNA(MATCH(K303+1,$K$7:$K$306,0)),$K303&lt;$A$4),"TIE","")),"DQ")</f>
        <v/>
      </c>
      <c r="M303" s="137"/>
      <c r="N303" s="138" t="str">
        <f aca="false">IF(ISBLANK($G303),$R303,"DQ")</f>
        <v/>
      </c>
      <c r="O303" s="40" t="str">
        <f aca="false">IF(ISBLANK(A303),"",$H303*$O$6+$I303)</f>
        <v/>
      </c>
      <c r="P303" s="40" t="str">
        <f aca="false">IF(ISBLANK(A303),"",$O303*10*$P$6+$J303)</f>
        <v/>
      </c>
      <c r="Q303" s="40" t="n">
        <f aca="false">IF(ISBLANK($G303),IF(ISBLANK($A303),-10,$P303*$Q$6+IF($M303&gt;0,$Q$6-1-$M303,0)),-1)</f>
        <v>-10</v>
      </c>
      <c r="R303" s="40" t="str">
        <f aca="false">IF(ISBLANK($A303),"",RANK($Q303,$Q$7:$Q$306))</f>
        <v/>
      </c>
      <c r="S303" s="40" t="str">
        <f aca="false">IF(ISNA(MATCH($R303+1,$R$7:$R$306,0)),IF($R303=MAX($A$7:$A$306),$R303,-1),$R303)</f>
        <v/>
      </c>
      <c r="T303" s="40" t="n">
        <f aca="false">$A303</f>
        <v>0</v>
      </c>
      <c r="U303" s="138" t="str">
        <f aca="false">IF(N('Final Round'!$J$14)&gt;0,IF(ISBLANK($A303),"",IF($N303&gt;5,$N303,VLOOKUP($A303,'Final Round'!$A$14:$K$18,COLUMN('Final Round'!$J$1),FALSE()))),"")</f>
        <v/>
      </c>
      <c r="V303" s="40" t="str">
        <f aca="false">IF(ISNUMBER($U303),$U303,$R303)</f>
        <v/>
      </c>
      <c r="W303" s="40" t="str">
        <f aca="false">IF(ISBLANK($A303),"",($V$6-$V303)*$W$6+$W$6-$A303)</f>
        <v/>
      </c>
      <c r="X303" s="40" t="str">
        <f aca="false">IF(ISBLANK($A303),"",RANK($W303,$W$7:$W$306))</f>
        <v/>
      </c>
      <c r="Y303" s="40" t="n">
        <f aca="false">$A303</f>
        <v>0</v>
      </c>
      <c r="Z303" s="40" t="str">
        <f aca="false">IF($U303="",$N303,$U303)</f>
        <v/>
      </c>
      <c r="AA303" s="40" t="n">
        <f aca="false">IF($U303&lt;6,INDEX($AA$1:$AA$5,$Z303)*$Z$2,0)</f>
        <v>0</v>
      </c>
      <c r="AB303" s="139" t="str">
        <f aca="false">IF(ISBLANK($A303),"",5+4*(I303+IF(AA303=0,0,VLOOKUP($A303,'Final Round'!$A$14:$K$18,COLUMN('Final Round'!$G$1),FALSE())))+8*(H303+IF(AA303=0,0,IF(VLOOKUP($A303,'Final Round'!$A$14:$K$18,COLUMN('Final Round'!$J$1),FALSE())=1,1,0)))+$AA303)</f>
        <v/>
      </c>
    </row>
    <row r="304" customFormat="false" ht="12.75" hidden="false" customHeight="false" outlineLevel="0" collapsed="false">
      <c r="A304" s="140"/>
      <c r="B304" s="120"/>
      <c r="C304" s="120"/>
      <c r="D304" s="120"/>
      <c r="E304" s="121"/>
      <c r="F304" s="122" t="str">
        <f aca="false">IF(ISBLANK($A304),"",SUM(IF(ISNA(IF(VLOOKUP($A304,'Round 1'!$A$7:$J$306,COLUMN('Round 1'!$H$7),FALSE()),1,NA())),0,1),IF(ISNA(IF(VLOOKUP($A304,'Round 2'!$A$7:$J$306,COLUMN('Round 1'!$H$7),FALSE()),1,NA())),0,1),IF(ISNA(IF(VLOOKUP($A304,'Round 3'!$A$7:$J$306,COLUMN('Round 1'!$H$7),FALSE()),1,NA())),0,1),IF(ISNA(IF(VLOOKUP($A304,'Final Round'!$A$14:$K$18,1,FALSE()),1,NA())),0,1)))</f>
        <v/>
      </c>
      <c r="G304" s="123"/>
      <c r="H304" s="124" t="str">
        <f aca="false">IF(ISBLANK($A304),"",IF(ISERROR(VLOOKUP($A304,'Round 1'!$A$7:$I$306,COLUMN('Round 1'!$G$7),FALSE())),0,VLOOKUP($A304,'Round 1'!$A$7:$I$306,COLUMN('Round 1'!$G$7),FALSE()))+IF(ISERROR(VLOOKUP($A304,'Round 2'!$A$7:$I$306,COLUMN('Round 2'!$G$7),FALSE())),0,VLOOKUP($A304,'Round 2'!$A$7:$I$306,COLUMN('Round 2'!$G$7),FALSE()))+IF(ISERROR(VLOOKUP($A304,'Round 3'!$A$7:$I$306,COLUMN('Round 3'!$G$7),FALSE())),0,VLOOKUP($A304,'Round 3'!$A$7:$I$306,COLUMN('Round 3'!$G$7),FALSE())))</f>
        <v/>
      </c>
      <c r="I304" s="124" t="str">
        <f aca="false">IF(ISBLANK($A304),"",IF(ISERROR(VLOOKUP($A304,'Round 1'!$A$7:$I$306,COLUMN('Round 1'!$F$7),FALSE())),0,VLOOKUP($A304,'Round 1'!$A$7:$I$306,COLUMN('Round 1'!$F$7),FALSE()))+IF(ISERROR(VLOOKUP($A304,'Round 2'!$A$7:$I$306,COLUMN('Round 2'!$F$7),FALSE())),0,VLOOKUP($A304,'Round 2'!$A$7:$I$306,COLUMN('Round 2'!$F$7),FALSE()))+IF(ISERROR(VLOOKUP($A304,'Round 3'!$A$7:$I$306,COLUMN('Round 3'!$F$7),FALSE())),0,VLOOKUP($A304,'Round 3'!$A$7:$I$306,COLUMN('Round 3'!$F$7),FALSE())))</f>
        <v/>
      </c>
      <c r="J304" s="125" t="str">
        <f aca="false">IF(ISBLANK($A304),"",IF(ISERROR(VLOOKUP($A304,'Round 1'!$A$7:$I$306,COLUMN('Round 1'!$H$7),FALSE())),0,VLOOKUP($A304,'Round 1'!$A$7:$I$306,COLUMN('Round 1'!$H$7),FALSE()))+IF(ISERROR(VLOOKUP($A304,'Round 2'!$A$7:$I$306,COLUMN('Round 2'!$H$7),FALSE())),0,VLOOKUP($A304,'Round 2'!$A$7:$I$306,COLUMN('Round 2'!$H$7),FALSE()))+IF(ISERROR(VLOOKUP($A304,'Round 3'!$A$7:$I$306,COLUMN('Round 3'!$H$7),FALSE())),0,VLOOKUP($A304,'Round 3'!$A$7:$I$306,COLUMN('Round 3'!$H$7),FALSE())))</f>
        <v/>
      </c>
      <c r="K304" s="124" t="str">
        <f aca="false">IF(ISBLANK(A304),"",RANK(P304,$P$7:$P$306))</f>
        <v/>
      </c>
      <c r="L304" s="126" t="str">
        <f aca="false">IF(ISBLANK($G304),IF($K304&gt;5,"",IF(AND(ISNA(MATCH(K304+1,$K$7:$K$306,0)),$K304&lt;$A$4),"TIE","")),"DQ")</f>
        <v/>
      </c>
      <c r="M304" s="127"/>
      <c r="N304" s="128" t="str">
        <f aca="false">IF(ISBLANK($G304),$R304,"DQ")</f>
        <v/>
      </c>
      <c r="O304" s="40" t="str">
        <f aca="false">IF(ISBLANK(A304),"",$H304*$O$6+$I304)</f>
        <v/>
      </c>
      <c r="P304" s="40" t="str">
        <f aca="false">IF(ISBLANK(A304),"",$O304*10*$P$6+$J304)</f>
        <v/>
      </c>
      <c r="Q304" s="40" t="n">
        <f aca="false">IF(ISBLANK($G304),IF(ISBLANK($A304),-10,$P304*$Q$6+IF($M304&gt;0,$Q$6-1-$M304,0)),-1)</f>
        <v>-10</v>
      </c>
      <c r="R304" s="40" t="str">
        <f aca="false">IF(ISBLANK($A304),"",RANK($Q304,$Q$7:$Q$306))</f>
        <v/>
      </c>
      <c r="S304" s="40" t="str">
        <f aca="false">IF(ISNA(MATCH($R304+1,$R$7:$R$306,0)),IF($R304=MAX($A$7:$A$306),$R304,-1),$R304)</f>
        <v/>
      </c>
      <c r="T304" s="40" t="n">
        <f aca="false">$A304</f>
        <v>0</v>
      </c>
      <c r="U304" s="128" t="str">
        <f aca="false">IF(N('Final Round'!$J$14)&gt;0,IF(ISBLANK($A304),"",IF($N304&gt;5,$N304,VLOOKUP($A304,'Final Round'!$A$14:$K$18,COLUMN('Final Round'!$J$1),FALSE()))),"")</f>
        <v/>
      </c>
      <c r="V304" s="40" t="str">
        <f aca="false">IF(ISNUMBER($U304),$U304,$R304)</f>
        <v/>
      </c>
      <c r="W304" s="40" t="str">
        <f aca="false">IF(ISBLANK($A304),"",($V$6-$V304)*$W$6+$W$6-$A304)</f>
        <v/>
      </c>
      <c r="X304" s="40" t="str">
        <f aca="false">IF(ISBLANK($A304),"",RANK($W304,$W$7:$W$306))</f>
        <v/>
      </c>
      <c r="Y304" s="40" t="n">
        <f aca="false">$A304</f>
        <v>0</v>
      </c>
      <c r="Z304" s="40" t="str">
        <f aca="false">IF($U304="",$N304,$U304)</f>
        <v/>
      </c>
      <c r="AA304" s="40" t="n">
        <f aca="false">IF($U304&lt;6,INDEX($AA$1:$AA$5,$Z304)*$Z$2,0)</f>
        <v>0</v>
      </c>
      <c r="AB304" s="129" t="str">
        <f aca="false">IF(ISBLANK($A304),"",5+4*(I304+IF(AA304=0,0,VLOOKUP($A304,'Final Round'!$A$14:$K$18,COLUMN('Final Round'!$G$1),FALSE())))+8*(H304+IF(AA304=0,0,IF(VLOOKUP($A304,'Final Round'!$A$14:$K$18,COLUMN('Final Round'!$J$1),FALSE())=1,1,0)))+$AA304)</f>
        <v/>
      </c>
    </row>
    <row r="305" customFormat="false" ht="12.75" hidden="false" customHeight="false" outlineLevel="0" collapsed="false">
      <c r="A305" s="144"/>
      <c r="B305" s="130"/>
      <c r="C305" s="130"/>
      <c r="D305" s="130"/>
      <c r="E305" s="131"/>
      <c r="F305" s="132" t="str">
        <f aca="false">IF(ISBLANK($A305),"",SUM(IF(ISNA(IF(VLOOKUP($A305,'Round 1'!$A$7:$J$306,COLUMN('Round 1'!$H$7),FALSE()),1,NA())),0,1),IF(ISNA(IF(VLOOKUP($A305,'Round 2'!$A$7:$J$306,COLUMN('Round 1'!$H$7),FALSE()),1,NA())),0,1),IF(ISNA(IF(VLOOKUP($A305,'Round 3'!$A$7:$J$306,COLUMN('Round 1'!$H$7),FALSE()),1,NA())),0,1),IF(ISNA(IF(VLOOKUP($A305,'Final Round'!$A$14:$K$18,1,FALSE()),1,NA())),0,1)))</f>
        <v/>
      </c>
      <c r="G305" s="133"/>
      <c r="H305" s="134" t="str">
        <f aca="false">IF(ISBLANK($A305),"",IF(ISERROR(VLOOKUP($A305,'Round 1'!$A$7:$I$306,COLUMN('Round 1'!$G$7),FALSE())),0,VLOOKUP($A305,'Round 1'!$A$7:$I$306,COLUMN('Round 1'!$G$7),FALSE()))+IF(ISERROR(VLOOKUP($A305,'Round 2'!$A$7:$I$306,COLUMN('Round 2'!$G$7),FALSE())),0,VLOOKUP($A305,'Round 2'!$A$7:$I$306,COLUMN('Round 2'!$G$7),FALSE()))+IF(ISERROR(VLOOKUP($A305,'Round 3'!$A$7:$I$306,COLUMN('Round 3'!$G$7),FALSE())),0,VLOOKUP($A305,'Round 3'!$A$7:$I$306,COLUMN('Round 3'!$G$7),FALSE())))</f>
        <v/>
      </c>
      <c r="I305" s="134" t="str">
        <f aca="false">IF(ISBLANK($A305),"",IF(ISERROR(VLOOKUP($A305,'Round 1'!$A$7:$I$306,COLUMN('Round 1'!$F$7),FALSE())),0,VLOOKUP($A305,'Round 1'!$A$7:$I$306,COLUMN('Round 1'!$F$7),FALSE()))+IF(ISERROR(VLOOKUP($A305,'Round 2'!$A$7:$I$306,COLUMN('Round 2'!$F$7),FALSE())),0,VLOOKUP($A305,'Round 2'!$A$7:$I$306,COLUMN('Round 2'!$F$7),FALSE()))+IF(ISERROR(VLOOKUP($A305,'Round 3'!$A$7:$I$306,COLUMN('Round 3'!$F$7),FALSE())),0,VLOOKUP($A305,'Round 3'!$A$7:$I$306,COLUMN('Round 3'!$F$7),FALSE())))</f>
        <v/>
      </c>
      <c r="J305" s="135" t="str">
        <f aca="false">IF(ISBLANK($A305),"",IF(ISERROR(VLOOKUP($A305,'Round 1'!$A$7:$I$306,COLUMN('Round 1'!$H$7),FALSE())),0,VLOOKUP($A305,'Round 1'!$A$7:$I$306,COLUMN('Round 1'!$H$7),FALSE()))+IF(ISERROR(VLOOKUP($A305,'Round 2'!$A$7:$I$306,COLUMN('Round 2'!$H$7),FALSE())),0,VLOOKUP($A305,'Round 2'!$A$7:$I$306,COLUMN('Round 2'!$H$7),FALSE()))+IF(ISERROR(VLOOKUP($A305,'Round 3'!$A$7:$I$306,COLUMN('Round 3'!$H$7),FALSE())),0,VLOOKUP($A305,'Round 3'!$A$7:$I$306,COLUMN('Round 3'!$H$7),FALSE())))</f>
        <v/>
      </c>
      <c r="K305" s="134" t="str">
        <f aca="false">IF(ISBLANK(A305),"",RANK(P305,$P$7:$P$306))</f>
        <v/>
      </c>
      <c r="L305" s="136" t="str">
        <f aca="false">IF(ISBLANK($G305),IF($K305&gt;5,"",IF(AND(ISNA(MATCH(K305+1,$K$7:$K$306,0)),$K305&lt;$A$4),"TIE","")),"DQ")</f>
        <v/>
      </c>
      <c r="M305" s="137"/>
      <c r="N305" s="138" t="str">
        <f aca="false">IF(ISBLANK($G305),$R305,"DQ")</f>
        <v/>
      </c>
      <c r="O305" s="40" t="str">
        <f aca="false">IF(ISBLANK(A305),"",$H305*$O$6+$I305)</f>
        <v/>
      </c>
      <c r="P305" s="40" t="str">
        <f aca="false">IF(ISBLANK(A305),"",$O305*10*$P$6+$J305)</f>
        <v/>
      </c>
      <c r="Q305" s="40" t="n">
        <f aca="false">IF(ISBLANK($G305),IF(ISBLANK($A305),-10,$P305*$Q$6+IF($M305&gt;0,$Q$6-1-$M305,0)),-1)</f>
        <v>-10</v>
      </c>
      <c r="R305" s="40" t="str">
        <f aca="false">IF(ISBLANK($A305),"",RANK($Q305,$Q$7:$Q$306))</f>
        <v/>
      </c>
      <c r="S305" s="40" t="str">
        <f aca="false">IF(ISNA(MATCH($R305+1,$R$7:$R$306,0)),IF($R305=MAX($A$7:$A$306),$R305,-1),$R305)</f>
        <v/>
      </c>
      <c r="T305" s="40" t="n">
        <f aca="false">$A305</f>
        <v>0</v>
      </c>
      <c r="U305" s="138" t="str">
        <f aca="false">IF(N('Final Round'!$J$14)&gt;0,IF(ISBLANK($A305),"",IF($N305&gt;5,$N305,VLOOKUP($A305,'Final Round'!$A$14:$K$18,COLUMN('Final Round'!$J$1),FALSE()))),"")</f>
        <v/>
      </c>
      <c r="V305" s="40" t="str">
        <f aca="false">IF(ISNUMBER($U305),$U305,$R305)</f>
        <v/>
      </c>
      <c r="W305" s="40" t="str">
        <f aca="false">IF(ISBLANK($A305),"",($V$6-$V305)*$W$6+$W$6-$A305)</f>
        <v/>
      </c>
      <c r="X305" s="40" t="str">
        <f aca="false">IF(ISBLANK($A305),"",RANK($W305,$W$7:$W$306))</f>
        <v/>
      </c>
      <c r="Y305" s="40" t="n">
        <f aca="false">$A305</f>
        <v>0</v>
      </c>
      <c r="Z305" s="40" t="str">
        <f aca="false">IF($U305="",$N305,$U305)</f>
        <v/>
      </c>
      <c r="AA305" s="40" t="n">
        <f aca="false">IF($U305&lt;6,INDEX($AA$1:$AA$5,$Z305)*$Z$2,0)</f>
        <v>0</v>
      </c>
      <c r="AB305" s="139" t="str">
        <f aca="false">IF(ISBLANK($A305),"",5+4*(I305+IF(AA305=0,0,VLOOKUP($A305,'Final Round'!$A$14:$K$18,COLUMN('Final Round'!$G$1),FALSE())))+8*(H305+IF(AA305=0,0,IF(VLOOKUP($A305,'Final Round'!$A$14:$K$18,COLUMN('Final Round'!$J$1),FALSE())=1,1,0)))+$AA305)</f>
        <v/>
      </c>
    </row>
    <row r="306" customFormat="false" ht="12.75" hidden="false" customHeight="false" outlineLevel="0" collapsed="false">
      <c r="A306" s="140"/>
      <c r="B306" s="120"/>
      <c r="C306" s="120"/>
      <c r="D306" s="120"/>
      <c r="E306" s="121"/>
      <c r="F306" s="122" t="str">
        <f aca="false">IF(ISBLANK($A306),"",SUM(IF(ISNA(IF(VLOOKUP($A306,'Round 1'!$A$7:$J$306,COLUMN('Round 1'!$H$7),FALSE()),1,NA())),0,1),IF(ISNA(IF(VLOOKUP($A306,'Round 2'!$A$7:$J$306,COLUMN('Round 1'!$H$7),FALSE()),1,NA())),0,1),IF(ISNA(IF(VLOOKUP($A306,'Round 3'!$A$7:$J$306,COLUMN('Round 1'!$H$7),FALSE()),1,NA())),0,1),IF(ISNA(IF(VLOOKUP($A306,'Final Round'!$A$14:$K$18,1,FALSE()),1,NA())),0,1)))</f>
        <v/>
      </c>
      <c r="G306" s="123"/>
      <c r="H306" s="124" t="str">
        <f aca="false">IF(ISBLANK($A306),"",IF(ISERROR(VLOOKUP($A306,'Round 1'!$A$7:$I$306,COLUMN('Round 1'!$G$7),FALSE())),0,VLOOKUP($A306,'Round 1'!$A$7:$I$306,COLUMN('Round 1'!$G$7),FALSE()))+IF(ISERROR(VLOOKUP($A306,'Round 2'!$A$7:$I$306,COLUMN('Round 2'!$G$7),FALSE())),0,VLOOKUP($A306,'Round 2'!$A$7:$I$306,COLUMN('Round 2'!$G$7),FALSE()))+IF(ISERROR(VLOOKUP($A306,'Round 3'!$A$7:$I$306,COLUMN('Round 3'!$G$7),FALSE())),0,VLOOKUP($A306,'Round 3'!$A$7:$I$306,COLUMN('Round 3'!$G$7),FALSE())))</f>
        <v/>
      </c>
      <c r="I306" s="124" t="str">
        <f aca="false">IF(ISBLANK($A306),"",IF(ISERROR(VLOOKUP($A306,'Round 1'!$A$7:$I$306,COLUMN('Round 1'!$F$7),FALSE())),0,VLOOKUP($A306,'Round 1'!$A$7:$I$306,COLUMN('Round 1'!$F$7),FALSE()))+IF(ISERROR(VLOOKUP($A306,'Round 2'!$A$7:$I$306,COLUMN('Round 2'!$F$7),FALSE())),0,VLOOKUP($A306,'Round 2'!$A$7:$I$306,COLUMN('Round 2'!$F$7),FALSE()))+IF(ISERROR(VLOOKUP($A306,'Round 3'!$A$7:$I$306,COLUMN('Round 3'!$F$7),FALSE())),0,VLOOKUP($A306,'Round 3'!$A$7:$I$306,COLUMN('Round 3'!$F$7),FALSE())))</f>
        <v/>
      </c>
      <c r="J306" s="125" t="str">
        <f aca="false">IF(ISBLANK($A306),"",IF(ISERROR(VLOOKUP($A306,'Round 1'!$A$7:$I$306,COLUMN('Round 1'!$H$7),FALSE())),0,VLOOKUP($A306,'Round 1'!$A$7:$I$306,COLUMN('Round 1'!$H$7),FALSE()))+IF(ISERROR(VLOOKUP($A306,'Round 2'!$A$7:$I$306,COLUMN('Round 2'!$H$7),FALSE())),0,VLOOKUP($A306,'Round 2'!$A$7:$I$306,COLUMN('Round 2'!$H$7),FALSE()))+IF(ISERROR(VLOOKUP($A306,'Round 3'!$A$7:$I$306,COLUMN('Round 3'!$H$7),FALSE())),0,VLOOKUP($A306,'Round 3'!$A$7:$I$306,COLUMN('Round 3'!$H$7),FALSE())))</f>
        <v/>
      </c>
      <c r="K306" s="124" t="str">
        <f aca="false">IF(ISBLANK(A306),"",RANK(P306,$P$7:$P$306))</f>
        <v/>
      </c>
      <c r="L306" s="126" t="str">
        <f aca="false">IF(ISBLANK($G306),IF($K306&gt;5,"",IF(AND(ISNA(MATCH(K306+1,$K$7:$K$306,0)),$K306&lt;$A$4),"TIE","")),"DQ")</f>
        <v/>
      </c>
      <c r="M306" s="127"/>
      <c r="N306" s="128" t="str">
        <f aca="false">IF(ISBLANK($G306),$R306,"DQ")</f>
        <v/>
      </c>
      <c r="O306" s="40" t="str">
        <f aca="false">IF(ISBLANK(A306),"",$H306*$O$6+$I306)</f>
        <v/>
      </c>
      <c r="P306" s="40" t="str">
        <f aca="false">IF(ISBLANK(A306),"",$O306*10*$P$6+$J306)</f>
        <v/>
      </c>
      <c r="Q306" s="40" t="n">
        <f aca="false">IF(ISBLANK($G306),IF(ISBLANK($A306),-10,$P306*$Q$6+IF($M306&gt;0,$Q$6-1-$M306,0)),-1)</f>
        <v>-10</v>
      </c>
      <c r="R306" s="40" t="str">
        <f aca="false">IF(ISBLANK($A306),"",RANK($Q306,$Q$7:$Q$306))</f>
        <v/>
      </c>
      <c r="S306" s="40" t="str">
        <f aca="false">IF(ISNA(MATCH($R306+1,$R$7:$R$306,0)),IF($R306=MAX($A$7:$A$306),$R306,-1),$R306)</f>
        <v/>
      </c>
      <c r="T306" s="40" t="n">
        <f aca="false">$A306</f>
        <v>0</v>
      </c>
      <c r="U306" s="128" t="str">
        <f aca="false">IF(N('Final Round'!$J$14)&gt;0,IF(ISBLANK($A306),"",IF($N306&gt;5,$N306,VLOOKUP($A306,'Final Round'!$A$14:$K$18,COLUMN('Final Round'!$J$1),FALSE()))),"")</f>
        <v/>
      </c>
      <c r="V306" s="40" t="str">
        <f aca="false">IF(ISNUMBER($U306),$U306,$R306)</f>
        <v/>
      </c>
      <c r="W306" s="40" t="str">
        <f aca="false">IF(ISBLANK($A306),"",($V$6-$V306)*$W$6+$W$6-$A306)</f>
        <v/>
      </c>
      <c r="X306" s="40" t="str">
        <f aca="false">IF(ISBLANK($A306),"",RANK($W306,$W$7:$W$306))</f>
        <v/>
      </c>
      <c r="Y306" s="40" t="n">
        <f aca="false">$A306</f>
        <v>0</v>
      </c>
      <c r="Z306" s="40" t="str">
        <f aca="false">IF($U306="",$N306,$U306)</f>
        <v/>
      </c>
      <c r="AA306" s="40" t="n">
        <f aca="false">IF($U306&lt;6,INDEX($AA$1:$AA$5,$Z306)*$Z$2,0)</f>
        <v>0</v>
      </c>
      <c r="AB306" s="129" t="str">
        <f aca="false">IF(ISBLANK($A306),"",5+4*(I306+IF(AA306=0,0,VLOOKUP($A306,'Final Round'!$A$14:$K$18,COLUMN('Final Round'!$G$1),FALSE())))+8*(H306+IF(AA306=0,0,IF(VLOOKUP($A306,'Final Round'!$A$14:$K$18,COLUMN('Final Round'!$J$1),FALSE())=1,1,0)))+$AA306)</f>
        <v/>
      </c>
    </row>
  </sheetData>
  <conditionalFormatting sqref="K7:K306">
    <cfRule type="cellIs" priority="2" operator="lessThanOrEqual" aboveAverage="0" equalAverage="0" bottom="0" percent="0" rank="0" text="" dxfId="0">
      <formula>5</formula>
    </cfRule>
    <cfRule type="cellIs" priority="3" operator="between" aboveAverage="0" equalAverage="0" bottom="0" percent="0" rank="0" text="" dxfId="1">
      <formula>6</formula>
      <formula>10</formula>
    </cfRule>
  </conditionalFormatting>
  <conditionalFormatting sqref="N7:N306 U7:U306">
    <cfRule type="cellIs" priority="4" operator="between" aboveAverage="0" equalAverage="0" bottom="0" percent="0" rank="0" text="" dxfId="2">
      <formula>1</formula>
      <formula>5</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3" activeCellId="0" sqref="A13"/>
    </sheetView>
  </sheetViews>
  <sheetFormatPr defaultColWidth="11.453125" defaultRowHeight="12" customHeight="false" zeroHeight="false" outlineLevelRow="0" outlineLevelCol="0"/>
  <cols>
    <col collapsed="false" customWidth="true" hidden="false" outlineLevel="0" max="1" min="1" style="73" width="9.27"/>
    <col collapsed="false" customWidth="true" hidden="true" outlineLevel="0" max="3" min="2" style="73" width="10.82"/>
    <col collapsed="false" customWidth="true" hidden="false" outlineLevel="0" max="4" min="4" style="73" width="35.82"/>
    <col collapsed="false" customWidth="true" hidden="false" outlineLevel="0" max="5" min="5" style="73" width="11.73"/>
    <col collapsed="false" customWidth="true" hidden="false" outlineLevel="0" max="6" min="6" style="73" width="10.27"/>
    <col collapsed="false" customWidth="true" hidden="false" outlineLevel="0" max="7" min="7" style="73" width="9.45"/>
    <col collapsed="false" customWidth="true" hidden="false" outlineLevel="0" max="8" min="8" style="73" width="8.82"/>
    <col collapsed="false" customWidth="false" hidden="false" outlineLevel="0" max="16384" min="9" style="73" width="11.45"/>
  </cols>
  <sheetData>
    <row r="1" customFormat="false" ht="24.45" hidden="false" customHeight="false" outlineLevel="0" collapsed="false">
      <c r="A1" s="146" t="str">
        <f aca="false">IF(ISBLANK('Tournament Info'!B3),"Vampire: The Eternal Struggle Tournament",'Tournament Info'!B3)</f>
        <v>Russian Nationals 2026</v>
      </c>
      <c r="B1" s="146"/>
      <c r="C1" s="146"/>
      <c r="D1" s="146"/>
      <c r="E1" s="146"/>
      <c r="F1" s="146"/>
      <c r="G1" s="146"/>
      <c r="H1" s="146"/>
    </row>
    <row r="2" customFormat="false" ht="15" hidden="false" customHeight="false" outlineLevel="0" collapsed="false">
      <c r="A2" s="43"/>
      <c r="B2" s="43"/>
      <c r="C2" s="147"/>
      <c r="D2" s="43"/>
      <c r="E2" s="74"/>
      <c r="F2" s="44"/>
      <c r="G2" s="44"/>
      <c r="H2" s="43"/>
    </row>
    <row r="3" customFormat="false" ht="21" hidden="false" customHeight="true" outlineLevel="0" collapsed="false">
      <c r="A3" s="148" t="str">
        <f aca="false">IF($B$4,"Final Standings","Current Standings")</f>
        <v>Final Standings</v>
      </c>
      <c r="B3" s="148"/>
      <c r="C3" s="148"/>
      <c r="D3" s="148"/>
      <c r="E3" s="148"/>
      <c r="F3" s="148"/>
      <c r="G3" s="148"/>
      <c r="H3" s="148"/>
    </row>
    <row r="4" customFormat="false" ht="15" hidden="false" customHeight="false" outlineLevel="0" collapsed="false">
      <c r="A4" s="43"/>
      <c r="B4" s="43" t="b">
        <f aca="false">N('Final Round'!$J$14)&gt;0</f>
        <v>1</v>
      </c>
      <c r="C4" s="43"/>
      <c r="D4" s="44"/>
      <c r="E4" s="74"/>
      <c r="F4" s="44"/>
      <c r="G4" s="44"/>
      <c r="H4" s="43"/>
    </row>
    <row r="5" customFormat="false" ht="31.5" hidden="false" customHeight="true" outlineLevel="0" collapsed="false">
      <c r="A5" s="149" t="str">
        <f aca="false">IF($B$4,"Final Rank","Current Rank")</f>
        <v>Final Rank</v>
      </c>
      <c r="B5" s="150" t="s">
        <v>191</v>
      </c>
      <c r="C5" s="150" t="s">
        <v>192</v>
      </c>
      <c r="D5" s="150" t="s">
        <v>193</v>
      </c>
      <c r="E5" s="150" t="s">
        <v>194</v>
      </c>
      <c r="F5" s="150" t="s">
        <v>195</v>
      </c>
      <c r="G5" s="150" t="s">
        <v>196</v>
      </c>
      <c r="H5" s="151" t="s">
        <v>183</v>
      </c>
    </row>
    <row r="6" customFormat="false" ht="15" hidden="false" customHeight="false" outlineLevel="0" collapsed="false">
      <c r="A6" s="152" t="n">
        <f aca="false">IF(ISNUMBER($C6),VLOOKUP($C6,Methuselahs!$Y$7:$Z$306,2,FALSE()),"")</f>
        <v>1</v>
      </c>
      <c r="B6" s="153" t="n">
        <f aca="false">IF(ROW()-ROW($A$6)&lt;Methuselahs!$A$4,ROW()-ROW($A$5),"")</f>
        <v>1</v>
      </c>
      <c r="C6" s="154" t="n">
        <f aca="false">IF(ISNUMBER($B6),VLOOKUP($B6,Methuselahs!$X$7:$Y$306,2,FALSE()),"")</f>
        <v>7</v>
      </c>
      <c r="D6" s="155" t="str">
        <f aca="false">IF(ISNUMBER($C6),T(VLOOKUP($C6,Methuselahs!$A$7:$E$306,2,FALSE()))&amp;" "&amp;T(VLOOKUP($C6,Methuselahs!$A$7:$E$306,3,FALSE())),"")</f>
        <v> </v>
      </c>
      <c r="E6" s="156" t="n">
        <f aca="false">IF(ISNUMBER($C6),VLOOKUP($C6,Methuselahs!$A$7:$I$306,COLUMN(Methuselahs!$H$6),FALSE()),"")</f>
        <v>2</v>
      </c>
      <c r="F6" s="156" t="n">
        <f aca="false">IF(ISNUMBER($C6),VLOOKUP($C6,Methuselahs!$A$7:$I$306,COLUMN(Methuselahs!$I$6),FALSE()),"")</f>
        <v>8</v>
      </c>
      <c r="G6" s="156" t="n">
        <f aca="false">IF(AND(ISNUMBER($C6),$B$4),VLOOKUP($C6,'Final Round'!$A$14:$G$18,6,FALSE()),"")</f>
        <v>1</v>
      </c>
      <c r="H6" s="157" t="n">
        <f aca="false">IF(ISNUMBER($C6),VLOOKUP($C6,Methuselahs!$A$7:$J$306,COLUMN(Methuselahs!$J$6),FALSE()),"")</f>
        <v>120</v>
      </c>
    </row>
    <row r="7" customFormat="false" ht="15" hidden="false" customHeight="false" outlineLevel="0" collapsed="false">
      <c r="A7" s="158" t="n">
        <f aca="false">IF(ISNUMBER($C7),VLOOKUP($C7,Methuselahs!$Y$7:$Z$306,2,FALSE()),"")</f>
        <v>2</v>
      </c>
      <c r="B7" s="159" t="n">
        <f aca="false">IF(ROW()-ROW($A$6)&lt;Methuselahs!$A$4,ROW()-ROW($A$5),"")</f>
        <v>2</v>
      </c>
      <c r="C7" s="154" t="n">
        <f aca="false">IF(ISNUMBER($B7),VLOOKUP($B7,Methuselahs!$X$7:$Y$306,2,FALSE()),"")</f>
        <v>4</v>
      </c>
      <c r="D7" s="155" t="str">
        <f aca="false">IF(ISNUMBER($C7),T(VLOOKUP($C7,Methuselahs!$A$7:$E$306,2,FALSE()))&amp;" "&amp;T(VLOOKUP($C7,Methuselahs!$A$7:$E$306,3,FALSE())),"")</f>
        <v> </v>
      </c>
      <c r="E7" s="160" t="n">
        <f aca="false">IF(ISNUMBER($C7),VLOOKUP($C7,Methuselahs!$A$7:$I$306,COLUMN(Methuselahs!$H$6),FALSE()),"")</f>
        <v>1</v>
      </c>
      <c r="F7" s="156" t="n">
        <f aca="false">IF(ISNUMBER($C7),VLOOKUP($C7,Methuselahs!$A$7:$I$306,COLUMN(Methuselahs!$I$6),FALSE()),"")</f>
        <v>3</v>
      </c>
      <c r="G7" s="156" t="n">
        <f aca="false">IF(AND(ISNUMBER($C7),$B$4),VLOOKUP($C7,'Final Round'!$A$14:$G$18,6,FALSE()),"")</f>
        <v>0</v>
      </c>
      <c r="H7" s="161" t="n">
        <f aca="false">IF(ISNUMBER($C7),VLOOKUP($C7,Methuselahs!$A$7:$J$306,COLUMN(Methuselahs!$J$6),FALSE()),"")</f>
        <v>88</v>
      </c>
    </row>
    <row r="8" customFormat="false" ht="15" hidden="false" customHeight="false" outlineLevel="0" collapsed="false">
      <c r="A8" s="158" t="n">
        <f aca="false">IF(ISNUMBER($C8),VLOOKUP($C8,Methuselahs!$Y$7:$Z$306,2,FALSE()),"")</f>
        <v>2</v>
      </c>
      <c r="B8" s="159" t="n">
        <f aca="false">IF(ROW()-ROW($A$6)&lt;Methuselahs!$A$4,ROW()-ROW($A$5),"")</f>
        <v>3</v>
      </c>
      <c r="C8" s="154" t="n">
        <f aca="false">IF(ISNUMBER($B8),VLOOKUP($B8,Methuselahs!$X$7:$Y$306,2,FALSE()),"")</f>
        <v>11</v>
      </c>
      <c r="D8" s="155" t="str">
        <f aca="false">IF(ISNUMBER($C8),T(VLOOKUP($C8,Methuselahs!$A$7:$E$306,2,FALSE()))&amp;" "&amp;T(VLOOKUP($C8,Methuselahs!$A$7:$E$306,3,FALSE())),"")</f>
        <v> </v>
      </c>
      <c r="E8" s="160" t="n">
        <f aca="false">IF(ISNUMBER($C8),VLOOKUP($C8,Methuselahs!$A$7:$I$306,COLUMN(Methuselahs!$H$6),FALSE()),"")</f>
        <v>1</v>
      </c>
      <c r="F8" s="156" t="n">
        <f aca="false">IF(ISNUMBER($C8),VLOOKUP($C8,Methuselahs!$A$7:$I$306,COLUMN(Methuselahs!$I$6),FALSE()),"")</f>
        <v>4</v>
      </c>
      <c r="G8" s="156" t="n">
        <f aca="false">IF(AND(ISNUMBER($C8),$B$4),VLOOKUP($C8,'Final Round'!$A$14:$G$18,6,FALSE()),"")</f>
        <v>0</v>
      </c>
      <c r="H8" s="161" t="n">
        <f aca="false">IF(ISNUMBER($C8),VLOOKUP($C8,Methuselahs!$A$7:$J$306,COLUMN(Methuselahs!$J$6),FALSE()),"")</f>
        <v>78</v>
      </c>
    </row>
    <row r="9" customFormat="false" ht="15" hidden="false" customHeight="false" outlineLevel="0" collapsed="false">
      <c r="A9" s="158" t="n">
        <f aca="false">IF(ISNUMBER($C9),VLOOKUP($C9,Methuselahs!$Y$7:$Z$306,2,FALSE()),"")</f>
        <v>2</v>
      </c>
      <c r="B9" s="159" t="n">
        <f aca="false">IF(ROW()-ROW($A$6)&lt;Methuselahs!$A$4,ROW()-ROW($A$5),"")</f>
        <v>4</v>
      </c>
      <c r="C9" s="154" t="n">
        <f aca="false">IF(ISNUMBER($B9),VLOOKUP($B9,Methuselahs!$X$7:$Y$306,2,FALSE()),"")</f>
        <v>14</v>
      </c>
      <c r="D9" s="155" t="str">
        <f aca="false">IF(ISNUMBER($C9),T(VLOOKUP($C9,Methuselahs!$A$7:$E$306,2,FALSE()))&amp;" "&amp;T(VLOOKUP($C9,Methuselahs!$A$7:$E$306,3,FALSE())),"")</f>
        <v> </v>
      </c>
      <c r="E9" s="160" t="n">
        <f aca="false">IF(ISNUMBER($C9),VLOOKUP($C9,Methuselahs!$A$7:$I$306,COLUMN(Methuselahs!$H$6),FALSE()),"")</f>
        <v>1</v>
      </c>
      <c r="F9" s="156" t="n">
        <f aca="false">IF(ISNUMBER($C9),VLOOKUP($C9,Methuselahs!$A$7:$I$306,COLUMN(Methuselahs!$I$6),FALSE()),"")</f>
        <v>3.5</v>
      </c>
      <c r="G9" s="156" t="n">
        <f aca="false">IF(AND(ISNUMBER($C9),$B$4),VLOOKUP($C9,'Final Round'!$A$14:$G$18,6,FALSE()),"")</f>
        <v>0</v>
      </c>
      <c r="H9" s="161" t="n">
        <f aca="false">IF(ISNUMBER($C9),VLOOKUP($C9,Methuselahs!$A$7:$J$306,COLUMN(Methuselahs!$J$6),FALSE()),"")</f>
        <v>84</v>
      </c>
    </row>
    <row r="10" customFormat="false" ht="15" hidden="false" customHeight="false" outlineLevel="0" collapsed="false">
      <c r="A10" s="158" t="n">
        <f aca="false">IF(ISNUMBER($C10),VLOOKUP($C10,Methuselahs!$Y$7:$Z$306,2,FALSE()),"")</f>
        <v>2</v>
      </c>
      <c r="B10" s="159" t="n">
        <f aca="false">IF(ROW()-ROW($A$6)&lt;Methuselahs!$A$4,ROW()-ROW($A$5),"")</f>
        <v>5</v>
      </c>
      <c r="C10" s="154" t="n">
        <f aca="false">IF(ISNUMBER($B10),VLOOKUP($B10,Methuselahs!$X$7:$Y$306,2,FALSE()),"")</f>
        <v>15</v>
      </c>
      <c r="D10" s="155" t="str">
        <f aca="false">IF(ISNUMBER($C10),T(VLOOKUP($C10,Methuselahs!$A$7:$E$306,2,FALSE()))&amp;" "&amp;T(VLOOKUP($C10,Methuselahs!$A$7:$E$306,3,FALSE())),"")</f>
        <v> </v>
      </c>
      <c r="E10" s="160" t="n">
        <f aca="false">IF(ISNUMBER($C10),VLOOKUP($C10,Methuselahs!$A$7:$I$306,COLUMN(Methuselahs!$H$6),FALSE()),"")</f>
        <v>1</v>
      </c>
      <c r="F10" s="156" t="n">
        <f aca="false">IF(ISNUMBER($C10),VLOOKUP($C10,Methuselahs!$A$7:$I$306,COLUMN(Methuselahs!$I$6),FALSE()),"")</f>
        <v>3</v>
      </c>
      <c r="G10" s="156" t="n">
        <f aca="false">IF(AND(ISNUMBER($C10),$B$4),VLOOKUP($C10,'Final Round'!$A$14:$G$18,6,FALSE()),"")</f>
        <v>0</v>
      </c>
      <c r="H10" s="161" t="n">
        <f aca="false">IF(ISNUMBER($C10),VLOOKUP($C10,Methuselahs!$A$7:$J$306,COLUMN(Methuselahs!$J$6),FALSE()),"")</f>
        <v>78</v>
      </c>
    </row>
    <row r="11" customFormat="false" ht="15" hidden="false" customHeight="false" outlineLevel="0" collapsed="false">
      <c r="A11" s="158" t="n">
        <f aca="false">IF(ISNUMBER($C11),VLOOKUP($C11,Methuselahs!$Y$7:$Z$306,2,FALSE()),"")</f>
        <v>6</v>
      </c>
      <c r="B11" s="159" t="n">
        <f aca="false">IF(ROW()-ROW($A$6)&lt;Methuselahs!$A$4,ROW()-ROW($A$5),"")</f>
        <v>6</v>
      </c>
      <c r="C11" s="154" t="n">
        <f aca="false">IF(ISNUMBER($B11),VLOOKUP($B11,Methuselahs!$X$7:$Y$306,2,FALSE()),"")</f>
        <v>1</v>
      </c>
      <c r="D11" s="155" t="str">
        <f aca="false">IF(ISNUMBER($C11),T(VLOOKUP($C11,Methuselahs!$A$7:$E$306,2,FALSE()))&amp;" "&amp;T(VLOOKUP($C11,Methuselahs!$A$7:$E$306,3,FALSE())),"")</f>
        <v> </v>
      </c>
      <c r="E11" s="160" t="n">
        <f aca="false">IF(ISNUMBER($C11),VLOOKUP($C11,Methuselahs!$A$7:$I$306,COLUMN(Methuselahs!$H$6),FALSE()),"")</f>
        <v>0</v>
      </c>
      <c r="F11" s="156" t="n">
        <f aca="false">IF(ISNUMBER($C11),VLOOKUP($C11,Methuselahs!$A$7:$I$306,COLUMN(Methuselahs!$I$6),FALSE()),"")</f>
        <v>3</v>
      </c>
      <c r="G11" s="160"/>
      <c r="H11" s="161" t="n">
        <f aca="false">IF(ISNUMBER($C11),VLOOKUP($C11,Methuselahs!$A$7:$J$306,COLUMN(Methuselahs!$J$6),FALSE()),"")</f>
        <v>102</v>
      </c>
    </row>
    <row r="12" customFormat="false" ht="15" hidden="false" customHeight="false" outlineLevel="0" collapsed="false">
      <c r="A12" s="158" t="n">
        <f aca="false">IF(ISNUMBER($C12),VLOOKUP($C12,Methuselahs!$Y$7:$Z$306,2,FALSE()),"")</f>
        <v>7</v>
      </c>
      <c r="B12" s="159" t="n">
        <f aca="false">IF(ROW()-ROW($A$6)&lt;Methuselahs!$A$4,ROW()-ROW($A$5),"")</f>
        <v>7</v>
      </c>
      <c r="C12" s="154" t="n">
        <f aca="false">IF(ISNUMBER($B12),VLOOKUP($B12,Methuselahs!$X$7:$Y$306,2,FALSE()),"")</f>
        <v>6</v>
      </c>
      <c r="D12" s="155" t="str">
        <f aca="false">IF(ISNUMBER($C12),T(VLOOKUP($C12,Methuselahs!$A$7:$E$306,2,FALSE()))&amp;" "&amp;T(VLOOKUP($C12,Methuselahs!$A$7:$E$306,3,FALSE())),"")</f>
        <v> </v>
      </c>
      <c r="E12" s="160" t="n">
        <f aca="false">IF(ISNUMBER($C12),VLOOKUP($C12,Methuselahs!$A$7:$I$306,COLUMN(Methuselahs!$H$6),FALSE()),"")</f>
        <v>0</v>
      </c>
      <c r="F12" s="156" t="n">
        <f aca="false">IF(ISNUMBER($C12),VLOOKUP($C12,Methuselahs!$A$7:$I$306,COLUMN(Methuselahs!$I$6),FALSE()),"")</f>
        <v>2</v>
      </c>
      <c r="G12" s="160"/>
      <c r="H12" s="161" t="n">
        <f aca="false">IF(ISNUMBER($C12),VLOOKUP($C12,Methuselahs!$A$7:$J$306,COLUMN(Methuselahs!$J$6),FALSE()),"")</f>
        <v>82</v>
      </c>
    </row>
    <row r="13" customFormat="false" ht="15" hidden="false" customHeight="false" outlineLevel="0" collapsed="false">
      <c r="A13" s="158" t="n">
        <f aca="false">IF(ISNUMBER($C13),VLOOKUP($C13,Methuselahs!$Y$7:$Z$306,2,FALSE()),"")</f>
        <v>8</v>
      </c>
      <c r="B13" s="159" t="n">
        <f aca="false">IF(ROW()-ROW($A$6)&lt;Methuselahs!$A$4,ROW()-ROW($A$5),"")</f>
        <v>8</v>
      </c>
      <c r="C13" s="154" t="n">
        <f aca="false">IF(ISNUMBER($B13),VLOOKUP($B13,Methuselahs!$X$7:$Y$306,2,FALSE()),"")</f>
        <v>9</v>
      </c>
      <c r="D13" s="155" t="str">
        <f aca="false">IF(ISNUMBER($C13),T(VLOOKUP($C13,Methuselahs!$A$7:$E$306,2,FALSE()))&amp;" "&amp;T(VLOOKUP($C13,Methuselahs!$A$7:$E$306,3,FALSE())),"")</f>
        <v> </v>
      </c>
      <c r="E13" s="160" t="n">
        <f aca="false">IF(ISNUMBER($C13),VLOOKUP($C13,Methuselahs!$A$7:$I$306,COLUMN(Methuselahs!$H$6),FALSE()),"")</f>
        <v>0</v>
      </c>
      <c r="F13" s="156" t="n">
        <f aca="false">IF(ISNUMBER($C13),VLOOKUP($C13,Methuselahs!$A$7:$I$306,COLUMN(Methuselahs!$I$6),FALSE()),"")</f>
        <v>1.5</v>
      </c>
      <c r="G13" s="160"/>
      <c r="H13" s="161" t="n">
        <f aca="false">IF(ISNUMBER($C13),VLOOKUP($C13,Methuselahs!$A$7:$J$306,COLUMN(Methuselahs!$J$6),FALSE()),"")</f>
        <v>88</v>
      </c>
    </row>
    <row r="14" customFormat="false" ht="15" hidden="false" customHeight="false" outlineLevel="0" collapsed="false">
      <c r="A14" s="158" t="n">
        <f aca="false">IF(ISNUMBER($C14),VLOOKUP($C14,Methuselahs!$Y$7:$Z$306,2,FALSE()),"")</f>
        <v>9</v>
      </c>
      <c r="B14" s="159" t="n">
        <f aca="false">IF(ROW()-ROW($A$6)&lt;Methuselahs!$A$4,ROW()-ROW($A$5),"")</f>
        <v>9</v>
      </c>
      <c r="C14" s="154" t="n">
        <f aca="false">IF(ISNUMBER($B14),VLOOKUP($B14,Methuselahs!$X$7:$Y$306,2,FALSE()),"")</f>
        <v>5</v>
      </c>
      <c r="D14" s="155" t="str">
        <f aca="false">IF(ISNUMBER($C14),T(VLOOKUP($C14,Methuselahs!$A$7:$E$306,2,FALSE()))&amp;" "&amp;T(VLOOKUP($C14,Methuselahs!$A$7:$E$306,3,FALSE())),"")</f>
        <v> </v>
      </c>
      <c r="E14" s="160" t="n">
        <f aca="false">IF(ISNUMBER($C14),VLOOKUP($C14,Methuselahs!$A$7:$I$306,COLUMN(Methuselahs!$H$6),FALSE()),"")</f>
        <v>0</v>
      </c>
      <c r="F14" s="156" t="n">
        <f aca="false">IF(ISNUMBER($C14),VLOOKUP($C14,Methuselahs!$A$7:$I$306,COLUMN(Methuselahs!$I$6),FALSE()),"")</f>
        <v>1</v>
      </c>
      <c r="G14" s="160"/>
      <c r="H14" s="161" t="n">
        <f aca="false">IF(ISNUMBER($C14),VLOOKUP($C14,Methuselahs!$A$7:$J$306,COLUMN(Methuselahs!$J$6),FALSE()),"")</f>
        <v>76</v>
      </c>
    </row>
    <row r="15" customFormat="false" ht="15" hidden="false" customHeight="false" outlineLevel="0" collapsed="false">
      <c r="A15" s="158" t="n">
        <f aca="false">IF(ISNUMBER($C15),VLOOKUP($C15,Methuselahs!$Y$7:$Z$306,2,FALSE()),"")</f>
        <v>9</v>
      </c>
      <c r="B15" s="159" t="n">
        <f aca="false">IF(ROW()-ROW($A$6)&lt;Methuselahs!$A$4,ROW()-ROW($A$5),"")</f>
        <v>10</v>
      </c>
      <c r="C15" s="154" t="n">
        <f aca="false">IF(ISNUMBER($B15),VLOOKUP($B15,Methuselahs!$X$7:$Y$306,2,FALSE()),"")</f>
        <v>8</v>
      </c>
      <c r="D15" s="155" t="str">
        <f aca="false">IF(ISNUMBER($C15),T(VLOOKUP($C15,Methuselahs!$A$7:$E$306,2,FALSE()))&amp;" "&amp;T(VLOOKUP($C15,Methuselahs!$A$7:$E$306,3,FALSE())),"")</f>
        <v> </v>
      </c>
      <c r="E15" s="160" t="n">
        <f aca="false">IF(ISNUMBER($C15),VLOOKUP($C15,Methuselahs!$A$7:$I$306,COLUMN(Methuselahs!$H$6),FALSE()),"")</f>
        <v>0</v>
      </c>
      <c r="F15" s="156" t="n">
        <f aca="false">IF(ISNUMBER($C15),VLOOKUP($C15,Methuselahs!$A$7:$I$306,COLUMN(Methuselahs!$I$6),FALSE()),"")</f>
        <v>1</v>
      </c>
      <c r="G15" s="160"/>
      <c r="H15" s="161" t="n">
        <f aca="false">IF(ISNUMBER($C15),VLOOKUP($C15,Methuselahs!$A$7:$J$306,COLUMN(Methuselahs!$J$6),FALSE()),"")</f>
        <v>76</v>
      </c>
    </row>
    <row r="16" customFormat="false" ht="15" hidden="false" customHeight="false" outlineLevel="0" collapsed="false">
      <c r="A16" s="158" t="n">
        <f aca="false">IF(ISNUMBER($C16),VLOOKUP($C16,Methuselahs!$Y$7:$Z$306,2,FALSE()),"")</f>
        <v>11</v>
      </c>
      <c r="B16" s="159" t="n">
        <f aca="false">IF(ROW()-ROW($A$6)&lt;Methuselahs!$A$4,ROW()-ROW($A$5),"")</f>
        <v>11</v>
      </c>
      <c r="C16" s="154" t="n">
        <f aca="false">IF(ISNUMBER($B16),VLOOKUP($B16,Methuselahs!$X$7:$Y$306,2,FALSE()),"")</f>
        <v>16</v>
      </c>
      <c r="D16" s="155" t="str">
        <f aca="false">IF(ISNUMBER($C16),T(VLOOKUP($C16,Methuselahs!$A$7:$E$306,2,FALSE()))&amp;" "&amp;T(VLOOKUP($C16,Methuselahs!$A$7:$E$306,3,FALSE())),"")</f>
        <v> </v>
      </c>
      <c r="E16" s="160" t="n">
        <f aca="false">IF(ISNUMBER($C16),VLOOKUP($C16,Methuselahs!$A$7:$I$306,COLUMN(Methuselahs!$H$6),FALSE()),"")</f>
        <v>0</v>
      </c>
      <c r="F16" s="156" t="n">
        <f aca="false">IF(ISNUMBER($C16),VLOOKUP($C16,Methuselahs!$A$7:$I$306,COLUMN(Methuselahs!$I$6),FALSE()),"")</f>
        <v>1</v>
      </c>
      <c r="G16" s="160"/>
      <c r="H16" s="161" t="n">
        <f aca="false">IF(ISNUMBER($C16),VLOOKUP($C16,Methuselahs!$A$7:$J$306,COLUMN(Methuselahs!$J$6),FALSE()),"")</f>
        <v>66</v>
      </c>
    </row>
    <row r="17" customFormat="false" ht="15" hidden="false" customHeight="false" outlineLevel="0" collapsed="false">
      <c r="A17" s="158" t="n">
        <f aca="false">IF(ISNUMBER($C17),VLOOKUP($C17,Methuselahs!$Y$7:$Z$306,2,FALSE()),"")</f>
        <v>12</v>
      </c>
      <c r="B17" s="159" t="n">
        <f aca="false">IF(ROW()-ROW($A$6)&lt;Methuselahs!$A$4,ROW()-ROW($A$5),"")</f>
        <v>12</v>
      </c>
      <c r="C17" s="154" t="n">
        <f aca="false">IF(ISNUMBER($B17),VLOOKUP($B17,Methuselahs!$X$7:$Y$306,2,FALSE()),"")</f>
        <v>10</v>
      </c>
      <c r="D17" s="162" t="str">
        <f aca="false">IF(ISNUMBER($C17),T(VLOOKUP($C17,Methuselahs!$A$7:$E$306,2,FALSE()))&amp;" "&amp;T(VLOOKUP($C17,Methuselahs!$A$7:$E$306,3,FALSE())),"")</f>
        <v> </v>
      </c>
      <c r="E17" s="160" t="n">
        <f aca="false">IF(ISNUMBER($C17),VLOOKUP($C17,Methuselahs!$A$7:$I$306,COLUMN(Methuselahs!$H$6),FALSE()),"")</f>
        <v>0</v>
      </c>
      <c r="F17" s="156" t="n">
        <f aca="false">IF(ISNUMBER($C17),VLOOKUP($C17,Methuselahs!$A$7:$I$306,COLUMN(Methuselahs!$I$6),FALSE()),"")</f>
        <v>0</v>
      </c>
      <c r="G17" s="160"/>
      <c r="H17" s="161" t="n">
        <f aca="false">IF(ISNUMBER($C17),VLOOKUP($C17,Methuselahs!$A$7:$J$306,COLUMN(Methuselahs!$J$6),FALSE()),"")</f>
        <v>56</v>
      </c>
    </row>
    <row r="18" customFormat="false" ht="15" hidden="false" customHeight="false" outlineLevel="0" collapsed="false">
      <c r="A18" s="158" t="n">
        <f aca="false">IF(ISNUMBER($C18),VLOOKUP($C18,Methuselahs!$Y$7:$Z$306,2,FALSE()),"")</f>
        <v>13</v>
      </c>
      <c r="B18" s="159" t="n">
        <f aca="false">IF(ROW()-ROW($A$6)&lt;Methuselahs!$A$4,ROW()-ROW($A$5),"")</f>
        <v>13</v>
      </c>
      <c r="C18" s="154" t="n">
        <f aca="false">IF(ISNUMBER($B18),VLOOKUP($B18,Methuselahs!$X$7:$Y$306,2,FALSE()),"")</f>
        <v>12</v>
      </c>
      <c r="D18" s="162" t="str">
        <f aca="false">IF(ISNUMBER($C18),T(VLOOKUP($C18,Methuselahs!$A$7:$E$306,2,FALSE()))&amp;" "&amp;T(VLOOKUP($C18,Methuselahs!$A$7:$E$306,3,FALSE())),"")</f>
        <v> </v>
      </c>
      <c r="E18" s="160" t="n">
        <f aca="false">IF(ISNUMBER($C18),VLOOKUP($C18,Methuselahs!$A$7:$I$306,COLUMN(Methuselahs!$H$6),FALSE()),"")</f>
        <v>0</v>
      </c>
      <c r="F18" s="156" t="n">
        <f aca="false">IF(ISNUMBER($C18),VLOOKUP($C18,Methuselahs!$A$7:$I$306,COLUMN(Methuselahs!$I$6),FALSE()),"")</f>
        <v>0</v>
      </c>
      <c r="G18" s="160"/>
      <c r="H18" s="161" t="n">
        <f aca="false">IF(ISNUMBER($C18),VLOOKUP($C18,Methuselahs!$A$7:$J$306,COLUMN(Methuselahs!$J$6),FALSE()),"")</f>
        <v>46</v>
      </c>
    </row>
    <row r="19" customFormat="false" ht="15" hidden="false" customHeight="false" outlineLevel="0" collapsed="false">
      <c r="A19" s="158" t="n">
        <f aca="false">IF(ISNUMBER($C19),VLOOKUP($C19,Methuselahs!$Y$7:$Z$306,2,FALSE()),"")</f>
        <v>13</v>
      </c>
      <c r="B19" s="159" t="n">
        <f aca="false">IF(ROW()-ROW($A$6)&lt;Methuselahs!$A$4,ROW()-ROW($A$5),"")</f>
        <v>14</v>
      </c>
      <c r="C19" s="154" t="n">
        <f aca="false">IF(ISNUMBER($B19),VLOOKUP($B19,Methuselahs!$X$7:$Y$306,2,FALSE()),"")</f>
        <v>13</v>
      </c>
      <c r="D19" s="163" t="str">
        <f aca="false">IF(ISNUMBER($C19),T(VLOOKUP($C19,Methuselahs!$A$7:$E$306,2,FALSE()))&amp;" "&amp;T(VLOOKUP($C19,Methuselahs!$A$7:$E$306,3,FALSE())),"")</f>
        <v> </v>
      </c>
      <c r="E19" s="160" t="n">
        <f aca="false">IF(ISNUMBER($C19),VLOOKUP($C19,Methuselahs!$A$7:$I$306,COLUMN(Methuselahs!$H$6),FALSE()),"")</f>
        <v>0</v>
      </c>
      <c r="F19" s="156" t="n">
        <f aca="false">IF(ISNUMBER($C19),VLOOKUP($C19,Methuselahs!$A$7:$I$306,COLUMN(Methuselahs!$I$6),FALSE()),"")</f>
        <v>0</v>
      </c>
      <c r="G19" s="160"/>
      <c r="H19" s="161" t="n">
        <f aca="false">IF(ISNUMBER($C19),VLOOKUP($C19,Methuselahs!$A$7:$J$306,COLUMN(Methuselahs!$J$6),FALSE()),"")</f>
        <v>46</v>
      </c>
    </row>
    <row r="20" customFormat="false" ht="15" hidden="false" customHeight="false" outlineLevel="0" collapsed="false">
      <c r="A20" s="158" t="n">
        <f aca="false">IF(ISNUMBER($C20),VLOOKUP($C20,Methuselahs!$Y$7:$Z$306,2,FALSE()),"")</f>
        <v>15</v>
      </c>
      <c r="B20" s="159" t="n">
        <f aca="false">IF(ROW()-ROW($A$6)&lt;Methuselahs!$A$4,ROW()-ROW($A$5),"")</f>
        <v>15</v>
      </c>
      <c r="C20" s="154" t="n">
        <f aca="false">IF(ISNUMBER($B20),VLOOKUP($B20,Methuselahs!$X$7:$Y$306,2,FALSE()),"")</f>
        <v>2</v>
      </c>
      <c r="D20" s="162" t="str">
        <f aca="false">IF(ISNUMBER($C20),T(VLOOKUP($C20,Methuselahs!$A$7:$E$306,2,FALSE()))&amp;" "&amp;T(VLOOKUP($C20,Methuselahs!$A$7:$E$306,3,FALSE())),"")</f>
        <v> </v>
      </c>
      <c r="E20" s="160" t="n">
        <f aca="false">IF(ISNUMBER($C20),VLOOKUP($C20,Methuselahs!$A$7:$I$306,COLUMN(Methuselahs!$H$6),FALSE()),"")</f>
        <v>0</v>
      </c>
      <c r="F20" s="156" t="n">
        <f aca="false">IF(ISNUMBER($C20),VLOOKUP($C20,Methuselahs!$A$7:$I$306,COLUMN(Methuselahs!$I$6),FALSE()),"")</f>
        <v>0</v>
      </c>
      <c r="G20" s="160"/>
      <c r="H20" s="161" t="n">
        <f aca="false">IF(ISNUMBER($C20),VLOOKUP($C20,Methuselahs!$A$7:$J$306,COLUMN(Methuselahs!$J$6),FALSE()),"")</f>
        <v>36</v>
      </c>
    </row>
    <row r="21" customFormat="false" ht="15" hidden="false" customHeight="false" outlineLevel="0" collapsed="false">
      <c r="A21" s="158" t="n">
        <f aca="false">IF(ISNUMBER($C21),VLOOKUP($C21,Methuselahs!$Y$7:$Z$306,2,FALSE()),"")</f>
        <v>16</v>
      </c>
      <c r="B21" s="159" t="n">
        <f aca="false">IF(ROW()-ROW($A$6)&lt;Methuselahs!$A$4,ROW()-ROW($A$5),"")</f>
        <v>16</v>
      </c>
      <c r="C21" s="154" t="n">
        <f aca="false">IF(ISNUMBER($B21),VLOOKUP($B21,Methuselahs!$X$7:$Y$306,2,FALSE()),"")</f>
        <v>3</v>
      </c>
      <c r="D21" s="162" t="str">
        <f aca="false">IF(ISNUMBER($C21),T(VLOOKUP($C21,Methuselahs!$A$7:$E$306,2,FALSE()))&amp;" "&amp;T(VLOOKUP($C21,Methuselahs!$A$7:$E$306,3,FALSE())),"")</f>
        <v> </v>
      </c>
      <c r="E21" s="160" t="n">
        <f aca="false">IF(ISNUMBER($C21),VLOOKUP($C21,Methuselahs!$A$7:$I$306,COLUMN(Methuselahs!$H$6),FALSE()),"")</f>
        <v>0</v>
      </c>
      <c r="F21" s="156" t="n">
        <f aca="false">IF(ISNUMBER($C21),VLOOKUP($C21,Methuselahs!$A$7:$I$306,COLUMN(Methuselahs!$I$6),FALSE()),"")</f>
        <v>0</v>
      </c>
      <c r="G21" s="160"/>
      <c r="H21" s="161" t="n">
        <f aca="false">IF(ISNUMBER($C21),VLOOKUP($C21,Methuselahs!$A$7:$J$306,COLUMN(Methuselahs!$J$6),FALSE()),"")</f>
        <v>30</v>
      </c>
    </row>
    <row r="22" customFormat="false" ht="15" hidden="false" customHeight="false" outlineLevel="0" collapsed="false">
      <c r="A22" s="158" t="str">
        <f aca="false">IF(ISNUMBER($C22),VLOOKUP($C22,Methuselahs!$Y$7:$Z$306,2,FALSE()),"")</f>
        <v/>
      </c>
      <c r="B22" s="159" t="str">
        <f aca="false">IF(ROW()-ROW($A$6)&lt;Methuselahs!$A$4,ROW()-ROW($A$5),"")</f>
        <v/>
      </c>
      <c r="C22" s="154" t="str">
        <f aca="false">IF(ISNUMBER($B22),VLOOKUP($B22,Methuselahs!$X$7:$Y$306,2,FALSE()),"")</f>
        <v/>
      </c>
      <c r="D22" s="162" t="str">
        <f aca="false">IF(ISNUMBER($C22),T(VLOOKUP($C22,Methuselahs!$A$7:$E$306,2,FALSE()))&amp;" "&amp;T(VLOOKUP($C22,Methuselahs!$A$7:$E$306,3,FALSE())),"")</f>
        <v/>
      </c>
      <c r="E22" s="160" t="str">
        <f aca="false">IF(ISNUMBER($C22),VLOOKUP($C22,Methuselahs!$A$7:$I$306,COLUMN(Methuselahs!$H$6),FALSE()),"")</f>
        <v/>
      </c>
      <c r="F22" s="156" t="str">
        <f aca="false">IF(ISNUMBER($C22),VLOOKUP($C22,Methuselahs!$A$7:$I$306,COLUMN(Methuselahs!$I$6),FALSE()),"")</f>
        <v/>
      </c>
      <c r="G22" s="160"/>
      <c r="H22" s="161" t="str">
        <f aca="false">IF(ISNUMBER($C22),VLOOKUP($C22,Methuselahs!$A$7:$J$306,COLUMN(Methuselahs!$J$6),FALSE()),"")</f>
        <v/>
      </c>
    </row>
    <row r="23" customFormat="false" ht="15" hidden="false" customHeight="false" outlineLevel="0" collapsed="false">
      <c r="A23" s="158" t="str">
        <f aca="false">IF(ISNUMBER($C23),VLOOKUP($C23,Methuselahs!$Y$7:$Z$306,2,FALSE()),"")</f>
        <v/>
      </c>
      <c r="B23" s="159" t="str">
        <f aca="false">IF(ROW()-ROW($A$6)&lt;Methuselahs!$A$4,ROW()-ROW($A$5),"")</f>
        <v/>
      </c>
      <c r="C23" s="154" t="str">
        <f aca="false">IF(ISNUMBER($B23),VLOOKUP($B23,Methuselahs!$X$7:$Y$306,2,FALSE()),"")</f>
        <v/>
      </c>
      <c r="D23" s="162" t="str">
        <f aca="false">IF(ISNUMBER($C23),T(VLOOKUP($C23,Methuselahs!$A$7:$E$306,2,FALSE()))&amp;" "&amp;T(VLOOKUP($C23,Methuselahs!$A$7:$E$306,3,FALSE())),"")</f>
        <v/>
      </c>
      <c r="E23" s="160" t="str">
        <f aca="false">IF(ISNUMBER($C23),VLOOKUP($C23,Methuselahs!$A$7:$I$306,COLUMN(Methuselahs!$H$6),FALSE()),"")</f>
        <v/>
      </c>
      <c r="F23" s="156" t="str">
        <f aca="false">IF(ISNUMBER($C23),VLOOKUP($C23,Methuselahs!$A$7:$I$306,COLUMN(Methuselahs!$I$6),FALSE()),"")</f>
        <v/>
      </c>
      <c r="G23" s="160"/>
      <c r="H23" s="161" t="str">
        <f aca="false">IF(ISNUMBER($C23),VLOOKUP($C23,Methuselahs!$A$7:$J$306,COLUMN(Methuselahs!$J$6),FALSE()),"")</f>
        <v/>
      </c>
    </row>
    <row r="24" customFormat="false" ht="15" hidden="false" customHeight="false" outlineLevel="0" collapsed="false">
      <c r="A24" s="158" t="str">
        <f aca="false">IF(ISNUMBER($C24),VLOOKUP($C24,Methuselahs!$Y$7:$Z$306,2,FALSE()),"")</f>
        <v/>
      </c>
      <c r="B24" s="159" t="str">
        <f aca="false">IF(ROW()-ROW($A$6)&lt;Methuselahs!$A$4,ROW()-ROW($A$5),"")</f>
        <v/>
      </c>
      <c r="C24" s="154" t="str">
        <f aca="false">IF(ISNUMBER($B24),VLOOKUP($B24,Methuselahs!$X$7:$Y$306,2,FALSE()),"")</f>
        <v/>
      </c>
      <c r="D24" s="162" t="str">
        <f aca="false">IF(ISNUMBER($C24),T(VLOOKUP($C24,Methuselahs!$A$7:$E$306,2,FALSE()))&amp;" "&amp;T(VLOOKUP($C24,Methuselahs!$A$7:$E$306,3,FALSE())),"")</f>
        <v/>
      </c>
      <c r="E24" s="160" t="str">
        <f aca="false">IF(ISNUMBER($C24),VLOOKUP($C24,Methuselahs!$A$7:$I$306,COLUMN(Methuselahs!$H$6),FALSE()),"")</f>
        <v/>
      </c>
      <c r="F24" s="156" t="str">
        <f aca="false">IF(ISNUMBER($C24),VLOOKUP($C24,Methuselahs!$A$7:$I$306,COLUMN(Methuselahs!$I$6),FALSE()),"")</f>
        <v/>
      </c>
      <c r="G24" s="160"/>
      <c r="H24" s="161" t="str">
        <f aca="false">IF(ISNUMBER($C24),VLOOKUP($C24,Methuselahs!$A$7:$J$306,COLUMN(Methuselahs!$J$6),FALSE()),"")</f>
        <v/>
      </c>
    </row>
    <row r="25" customFormat="false" ht="15" hidden="false" customHeight="false" outlineLevel="0" collapsed="false">
      <c r="A25" s="158" t="str">
        <f aca="false">IF(ISNUMBER($C25),VLOOKUP($C25,Methuselahs!$Y$7:$Z$306,2,FALSE()),"")</f>
        <v/>
      </c>
      <c r="B25" s="159" t="str">
        <f aca="false">IF(ROW()-ROW($A$6)&lt;Methuselahs!$A$4,ROW()-ROW($A$5),"")</f>
        <v/>
      </c>
      <c r="C25" s="154" t="str">
        <f aca="false">IF(ISNUMBER($B25),VLOOKUP($B25,Methuselahs!$X$7:$Y$306,2,FALSE()),"")</f>
        <v/>
      </c>
      <c r="D25" s="162" t="str">
        <f aca="false">IF(ISNUMBER($C25),T(VLOOKUP($C25,Methuselahs!$A$7:$E$306,2,FALSE()))&amp;" "&amp;T(VLOOKUP($C25,Methuselahs!$A$7:$E$306,3,FALSE())),"")</f>
        <v/>
      </c>
      <c r="E25" s="160" t="str">
        <f aca="false">IF(ISNUMBER($C25),VLOOKUP($C25,Methuselahs!$A$7:$I$306,COLUMN(Methuselahs!$H$6),FALSE()),"")</f>
        <v/>
      </c>
      <c r="F25" s="156" t="str">
        <f aca="false">IF(ISNUMBER($C25),VLOOKUP($C25,Methuselahs!$A$7:$I$306,COLUMN(Methuselahs!$I$6),FALSE()),"")</f>
        <v/>
      </c>
      <c r="G25" s="160"/>
      <c r="H25" s="161" t="str">
        <f aca="false">IF(ISNUMBER($C25),VLOOKUP($C25,Methuselahs!$A$7:$J$306,COLUMN(Methuselahs!$J$6),FALSE()),"")</f>
        <v/>
      </c>
    </row>
    <row r="26" customFormat="false" ht="15" hidden="false" customHeight="false" outlineLevel="0" collapsed="false">
      <c r="A26" s="158" t="str">
        <f aca="false">IF(ISNUMBER($C26),VLOOKUP($C26,Methuselahs!$Y$7:$Z$306,2,FALSE()),"")</f>
        <v/>
      </c>
      <c r="B26" s="159" t="str">
        <f aca="false">IF(ROW()-ROW($A$6)&lt;Methuselahs!$A$4,ROW()-ROW($A$5),"")</f>
        <v/>
      </c>
      <c r="C26" s="154" t="str">
        <f aca="false">IF(ISNUMBER($B26),VLOOKUP($B26,Methuselahs!$X$7:$Y$306,2,FALSE()),"")</f>
        <v/>
      </c>
      <c r="D26" s="162" t="str">
        <f aca="false">IF(ISNUMBER($C26),T(VLOOKUP($C26,Methuselahs!$A$7:$E$306,2,FALSE()))&amp;" "&amp;T(VLOOKUP($C26,Methuselahs!$A$7:$E$306,3,FALSE())),"")</f>
        <v/>
      </c>
      <c r="E26" s="160" t="str">
        <f aca="false">IF(ISNUMBER($C26),VLOOKUP($C26,Methuselahs!$A$7:$I$306,COLUMN(Methuselahs!$H$6),FALSE()),"")</f>
        <v/>
      </c>
      <c r="F26" s="156" t="str">
        <f aca="false">IF(ISNUMBER($C26),VLOOKUP($C26,Methuselahs!$A$7:$I$306,COLUMN(Methuselahs!$I$6),FALSE()),"")</f>
        <v/>
      </c>
      <c r="G26" s="160"/>
      <c r="H26" s="161" t="str">
        <f aca="false">IF(ISNUMBER($C26),VLOOKUP($C26,Methuselahs!$A$7:$J$306,COLUMN(Methuselahs!$J$6),FALSE()),"")</f>
        <v/>
      </c>
    </row>
    <row r="27" customFormat="false" ht="15" hidden="false" customHeight="false" outlineLevel="0" collapsed="false">
      <c r="A27" s="158" t="str">
        <f aca="false">IF(ISNUMBER($C27),VLOOKUP($C27,Methuselahs!$Y$7:$Z$306,2,FALSE()),"")</f>
        <v/>
      </c>
      <c r="B27" s="159" t="str">
        <f aca="false">IF(ROW()-ROW($A$6)&lt;Methuselahs!$A$4,ROW()-ROW($A$5),"")</f>
        <v/>
      </c>
      <c r="C27" s="154" t="str">
        <f aca="false">IF(ISNUMBER($B27),VLOOKUP($B27,Methuselahs!$X$7:$Y$306,2,FALSE()),"")</f>
        <v/>
      </c>
      <c r="D27" s="162" t="str">
        <f aca="false">IF(ISNUMBER($C27),T(VLOOKUP($C27,Methuselahs!$A$7:$E$306,2,FALSE()))&amp;" "&amp;T(VLOOKUP($C27,Methuselahs!$A$7:$E$306,3,FALSE())),"")</f>
        <v/>
      </c>
      <c r="E27" s="160" t="str">
        <f aca="false">IF(ISNUMBER($C27),VLOOKUP($C27,Methuselahs!$A$7:$I$306,COLUMN(Methuselahs!$H$6),FALSE()),"")</f>
        <v/>
      </c>
      <c r="F27" s="156" t="str">
        <f aca="false">IF(ISNUMBER($C27),VLOOKUP($C27,Methuselahs!$A$7:$I$306,COLUMN(Methuselahs!$I$6),FALSE()),"")</f>
        <v/>
      </c>
      <c r="G27" s="160"/>
      <c r="H27" s="161" t="str">
        <f aca="false">IF(ISNUMBER($C27),VLOOKUP($C27,Methuselahs!$A$7:$J$306,COLUMN(Methuselahs!$J$6),FALSE()),"")</f>
        <v/>
      </c>
    </row>
    <row r="28" customFormat="false" ht="15" hidden="false" customHeight="false" outlineLevel="0" collapsed="false">
      <c r="A28" s="158" t="str">
        <f aca="false">IF(ISNUMBER($C28),VLOOKUP($C28,Methuselahs!$Y$7:$Z$306,2,FALSE()),"")</f>
        <v/>
      </c>
      <c r="B28" s="159" t="str">
        <f aca="false">IF(ROW()-ROW($A$6)&lt;Methuselahs!$A$4,ROW()-ROW($A$5),"")</f>
        <v/>
      </c>
      <c r="C28" s="154" t="str">
        <f aca="false">IF(ISNUMBER($B28),VLOOKUP($B28,Methuselahs!$X$7:$Y$306,2,FALSE()),"")</f>
        <v/>
      </c>
      <c r="D28" s="162" t="str">
        <f aca="false">IF(ISNUMBER($C28),T(VLOOKUP($C28,Methuselahs!$A$7:$E$306,2,FALSE()))&amp;" "&amp;T(VLOOKUP($C28,Methuselahs!$A$7:$E$306,3,FALSE())),"")</f>
        <v/>
      </c>
      <c r="E28" s="160" t="str">
        <f aca="false">IF(ISNUMBER($C28),VLOOKUP($C28,Methuselahs!$A$7:$I$306,COLUMN(Methuselahs!$H$6),FALSE()),"")</f>
        <v/>
      </c>
      <c r="F28" s="156" t="str">
        <f aca="false">IF(ISNUMBER($C28),VLOOKUP($C28,Methuselahs!$A$7:$I$306,COLUMN(Methuselahs!$I$6),FALSE()),"")</f>
        <v/>
      </c>
      <c r="G28" s="160"/>
      <c r="H28" s="161" t="str">
        <f aca="false">IF(ISNUMBER($C28),VLOOKUP($C28,Methuselahs!$A$7:$J$306,COLUMN(Methuselahs!$J$6),FALSE()),"")</f>
        <v/>
      </c>
    </row>
    <row r="29" customFormat="false" ht="15" hidden="false" customHeight="false" outlineLevel="0" collapsed="false">
      <c r="A29" s="158" t="str">
        <f aca="false">IF(ISNUMBER($C29),VLOOKUP($C29,Methuselahs!$Y$7:$Z$306,2,FALSE()),"")</f>
        <v/>
      </c>
      <c r="B29" s="159" t="str">
        <f aca="false">IF(ROW()-ROW($A$6)&lt;Methuselahs!$A$4,ROW()-ROW($A$5),"")</f>
        <v/>
      </c>
      <c r="C29" s="154" t="str">
        <f aca="false">IF(ISNUMBER($B29),VLOOKUP($B29,Methuselahs!$X$7:$Y$306,2,FALSE()),"")</f>
        <v/>
      </c>
      <c r="D29" s="162" t="str">
        <f aca="false">IF(ISNUMBER($C29),T(VLOOKUP($C29,Methuselahs!$A$7:$E$306,2,FALSE()))&amp;" "&amp;T(VLOOKUP($C29,Methuselahs!$A$7:$E$306,3,FALSE())),"")</f>
        <v/>
      </c>
      <c r="E29" s="160" t="str">
        <f aca="false">IF(ISNUMBER($C29),VLOOKUP($C29,Methuselahs!$A$7:$I$306,COLUMN(Methuselahs!$H$6),FALSE()),"")</f>
        <v/>
      </c>
      <c r="F29" s="156" t="str">
        <f aca="false">IF(ISNUMBER($C29),VLOOKUP($C29,Methuselahs!$A$7:$I$306,COLUMN(Methuselahs!$I$6),FALSE()),"")</f>
        <v/>
      </c>
      <c r="G29" s="160"/>
      <c r="H29" s="161" t="str">
        <f aca="false">IF(ISNUMBER($C29),VLOOKUP($C29,Methuselahs!$A$7:$J$306,COLUMN(Methuselahs!$J$6),FALSE()),"")</f>
        <v/>
      </c>
    </row>
    <row r="30" customFormat="false" ht="15" hidden="false" customHeight="false" outlineLevel="0" collapsed="false">
      <c r="A30" s="158" t="str">
        <f aca="false">IF(ISNUMBER($C30),VLOOKUP($C30,Methuselahs!$Y$7:$Z$306,2,FALSE()),"")</f>
        <v/>
      </c>
      <c r="B30" s="159" t="str">
        <f aca="false">IF(ROW()-ROW($A$6)&lt;Methuselahs!$A$4,ROW()-ROW($A$5),"")</f>
        <v/>
      </c>
      <c r="C30" s="154" t="str">
        <f aca="false">IF(ISNUMBER($B30),VLOOKUP($B30,Methuselahs!$X$7:$Y$306,2,FALSE()),"")</f>
        <v/>
      </c>
      <c r="D30" s="162" t="str">
        <f aca="false">IF(ISNUMBER($C30),T(VLOOKUP($C30,Methuselahs!$A$7:$E$306,2,FALSE()))&amp;" "&amp;T(VLOOKUP($C30,Methuselahs!$A$7:$E$306,3,FALSE())),"")</f>
        <v/>
      </c>
      <c r="E30" s="160" t="str">
        <f aca="false">IF(ISNUMBER($C30),VLOOKUP($C30,Methuselahs!$A$7:$I$306,COLUMN(Methuselahs!$H$6),FALSE()),"")</f>
        <v/>
      </c>
      <c r="F30" s="156" t="str">
        <f aca="false">IF(ISNUMBER($C30),VLOOKUP($C30,Methuselahs!$A$7:$I$306,COLUMN(Methuselahs!$I$6),FALSE()),"")</f>
        <v/>
      </c>
      <c r="G30" s="160"/>
      <c r="H30" s="161" t="str">
        <f aca="false">IF(ISNUMBER($C30),VLOOKUP($C30,Methuselahs!$A$7:$J$306,COLUMN(Methuselahs!$J$6),FALSE()),"")</f>
        <v/>
      </c>
    </row>
    <row r="31" customFormat="false" ht="15" hidden="false" customHeight="false" outlineLevel="0" collapsed="false">
      <c r="A31" s="158" t="str">
        <f aca="false">IF(ISNUMBER($C31),VLOOKUP($C31,Methuselahs!$Y$7:$Z$306,2,FALSE()),"")</f>
        <v/>
      </c>
      <c r="B31" s="159" t="str">
        <f aca="false">IF(ROW()-ROW($A$6)&lt;Methuselahs!$A$4,ROW()-ROW($A$5),"")</f>
        <v/>
      </c>
      <c r="C31" s="154" t="str">
        <f aca="false">IF(ISNUMBER($B31),VLOOKUP($B31,Methuselahs!$X$7:$Y$306,2,FALSE()),"")</f>
        <v/>
      </c>
      <c r="D31" s="162" t="str">
        <f aca="false">IF(ISNUMBER($C31),T(VLOOKUP($C31,Methuselahs!$A$7:$E$306,2,FALSE()))&amp;" "&amp;T(VLOOKUP($C31,Methuselahs!$A$7:$E$306,3,FALSE())),"")</f>
        <v/>
      </c>
      <c r="E31" s="160" t="str">
        <f aca="false">IF(ISNUMBER($C31),VLOOKUP($C31,Methuselahs!$A$7:$I$306,COLUMN(Methuselahs!$H$6),FALSE()),"")</f>
        <v/>
      </c>
      <c r="F31" s="156" t="str">
        <f aca="false">IF(ISNUMBER($C31),VLOOKUP($C31,Methuselahs!$A$7:$I$306,COLUMN(Methuselahs!$I$6),FALSE()),"")</f>
        <v/>
      </c>
      <c r="G31" s="160"/>
      <c r="H31" s="161" t="str">
        <f aca="false">IF(ISNUMBER($C31),VLOOKUP($C31,Methuselahs!$A$7:$J$306,COLUMN(Methuselahs!$J$6),FALSE()),"")</f>
        <v/>
      </c>
    </row>
    <row r="32" customFormat="false" ht="15" hidden="false" customHeight="false" outlineLevel="0" collapsed="false">
      <c r="A32" s="158" t="str">
        <f aca="false">IF(ISNUMBER($C32),VLOOKUP($C32,Methuselahs!$Y$7:$Z$306,2,FALSE()),"")</f>
        <v/>
      </c>
      <c r="B32" s="159" t="str">
        <f aca="false">IF(ROW()-ROW($A$6)&lt;Methuselahs!$A$4,ROW()-ROW($A$5),"")</f>
        <v/>
      </c>
      <c r="C32" s="154" t="str">
        <f aca="false">IF(ISNUMBER($B32),VLOOKUP($B32,Methuselahs!$X$7:$Y$306,2,FALSE()),"")</f>
        <v/>
      </c>
      <c r="D32" s="162" t="str">
        <f aca="false">IF(ISNUMBER($C32),T(VLOOKUP($C32,Methuselahs!$A$7:$E$306,2,FALSE()))&amp;" "&amp;T(VLOOKUP($C32,Methuselahs!$A$7:$E$306,3,FALSE())),"")</f>
        <v/>
      </c>
      <c r="E32" s="160" t="str">
        <f aca="false">IF(ISNUMBER($C32),VLOOKUP($C32,Methuselahs!$A$7:$I$306,COLUMN(Methuselahs!$H$6),FALSE()),"")</f>
        <v/>
      </c>
      <c r="F32" s="156" t="str">
        <f aca="false">IF(ISNUMBER($C32),VLOOKUP($C32,Methuselahs!$A$7:$I$306,COLUMN(Methuselahs!$I$6),FALSE()),"")</f>
        <v/>
      </c>
      <c r="G32" s="160"/>
      <c r="H32" s="161" t="str">
        <f aca="false">IF(ISNUMBER($C32),VLOOKUP($C32,Methuselahs!$A$7:$J$306,COLUMN(Methuselahs!$J$6),FALSE()),"")</f>
        <v/>
      </c>
    </row>
    <row r="33" customFormat="false" ht="15" hidden="false" customHeight="false" outlineLevel="0" collapsed="false">
      <c r="A33" s="158" t="str">
        <f aca="false">IF(ISNUMBER($C33),VLOOKUP($C33,Methuselahs!$Y$7:$Z$306,2,FALSE()),"")</f>
        <v/>
      </c>
      <c r="B33" s="159" t="str">
        <f aca="false">IF(ROW()-ROW($A$6)&lt;Methuselahs!$A$4,ROW()-ROW($A$5),"")</f>
        <v/>
      </c>
      <c r="C33" s="154" t="str">
        <f aca="false">IF(ISNUMBER($B33),VLOOKUP($B33,Methuselahs!$X$7:$Y$306,2,FALSE()),"")</f>
        <v/>
      </c>
      <c r="D33" s="162" t="str">
        <f aca="false">IF(ISNUMBER($C33),T(VLOOKUP($C33,Methuselahs!$A$7:$E$306,2,FALSE()))&amp;" "&amp;T(VLOOKUP($C33,Methuselahs!$A$7:$E$306,3,FALSE())),"")</f>
        <v/>
      </c>
      <c r="E33" s="160" t="str">
        <f aca="false">IF(ISNUMBER($C33),VLOOKUP($C33,Methuselahs!$A$7:$I$306,COLUMN(Methuselahs!$H$6),FALSE()),"")</f>
        <v/>
      </c>
      <c r="F33" s="156" t="str">
        <f aca="false">IF(ISNUMBER($C33),VLOOKUP($C33,Methuselahs!$A$7:$I$306,COLUMN(Methuselahs!$I$6),FALSE()),"")</f>
        <v/>
      </c>
      <c r="G33" s="160"/>
      <c r="H33" s="161" t="str">
        <f aca="false">IF(ISNUMBER($C33),VLOOKUP($C33,Methuselahs!$A$7:$J$306,COLUMN(Methuselahs!$J$6),FALSE()),"")</f>
        <v/>
      </c>
    </row>
    <row r="34" customFormat="false" ht="15" hidden="false" customHeight="false" outlineLevel="0" collapsed="false">
      <c r="A34" s="158" t="str">
        <f aca="false">IF(ISNUMBER($C34),VLOOKUP($C34,Methuselahs!$Y$7:$Z$306,2,FALSE()),"")</f>
        <v/>
      </c>
      <c r="B34" s="159" t="str">
        <f aca="false">IF(ROW()-ROW($A$6)&lt;Methuselahs!$A$4,ROW()-ROW($A$5),"")</f>
        <v/>
      </c>
      <c r="C34" s="154" t="str">
        <f aca="false">IF(ISNUMBER($B34),VLOOKUP($B34,Methuselahs!$X$7:$Y$306,2,FALSE()),"")</f>
        <v/>
      </c>
      <c r="D34" s="162" t="str">
        <f aca="false">IF(ISNUMBER($C34),T(VLOOKUP($C34,Methuselahs!$A$7:$E$306,2,FALSE()))&amp;" "&amp;T(VLOOKUP($C34,Methuselahs!$A$7:$E$306,3,FALSE())),"")</f>
        <v/>
      </c>
      <c r="E34" s="160" t="str">
        <f aca="false">IF(ISNUMBER($C34),VLOOKUP($C34,Methuselahs!$A$7:$I$306,COLUMN(Methuselahs!$H$6),FALSE()),"")</f>
        <v/>
      </c>
      <c r="F34" s="156" t="str">
        <f aca="false">IF(ISNUMBER($C34),VLOOKUP($C34,Methuselahs!$A$7:$I$306,COLUMN(Methuselahs!$I$6),FALSE()),"")</f>
        <v/>
      </c>
      <c r="G34" s="160"/>
      <c r="H34" s="161" t="str">
        <f aca="false">IF(ISNUMBER($C34),VLOOKUP($C34,Methuselahs!$A$7:$J$306,COLUMN(Methuselahs!$J$6),FALSE()),"")</f>
        <v/>
      </c>
    </row>
    <row r="35" customFormat="false" ht="15" hidden="false" customHeight="false" outlineLevel="0" collapsed="false">
      <c r="A35" s="158" t="str">
        <f aca="false">IF(ISNUMBER($C35),VLOOKUP($C35,Methuselahs!$Y$7:$Z$306,2,FALSE()),"")</f>
        <v/>
      </c>
      <c r="B35" s="159" t="str">
        <f aca="false">IF(ROW()-ROW($A$6)&lt;Methuselahs!$A$4,ROW()-ROW($A$5),"")</f>
        <v/>
      </c>
      <c r="C35" s="154" t="str">
        <f aca="false">IF(ISNUMBER($B35),VLOOKUP($B35,Methuselahs!$X$7:$Y$306,2,FALSE()),"")</f>
        <v/>
      </c>
      <c r="D35" s="162" t="str">
        <f aca="false">IF(ISNUMBER($C35),T(VLOOKUP($C35,Methuselahs!$A$7:$E$306,2,FALSE()))&amp;" "&amp;T(VLOOKUP($C35,Methuselahs!$A$7:$E$306,3,FALSE())),"")</f>
        <v/>
      </c>
      <c r="E35" s="160" t="str">
        <f aca="false">IF(ISNUMBER($C35),VLOOKUP($C35,Methuselahs!$A$7:$I$306,COLUMN(Methuselahs!$H$6),FALSE()),"")</f>
        <v/>
      </c>
      <c r="F35" s="156" t="str">
        <f aca="false">IF(ISNUMBER($C35),VLOOKUP($C35,Methuselahs!$A$7:$I$306,COLUMN(Methuselahs!$I$6),FALSE()),"")</f>
        <v/>
      </c>
      <c r="G35" s="160"/>
      <c r="H35" s="161" t="str">
        <f aca="false">IF(ISNUMBER($C35),VLOOKUP($C35,Methuselahs!$A$7:$J$306,COLUMN(Methuselahs!$J$6),FALSE()),"")</f>
        <v/>
      </c>
    </row>
    <row r="36" customFormat="false" ht="15" hidden="false" customHeight="false" outlineLevel="0" collapsed="false">
      <c r="A36" s="158" t="str">
        <f aca="false">IF(ISNUMBER($C36),VLOOKUP($C36,Methuselahs!$Y$7:$Z$306,2,FALSE()),"")</f>
        <v/>
      </c>
      <c r="B36" s="159" t="str">
        <f aca="false">IF(ROW()-ROW($A$6)&lt;Methuselahs!$A$4,ROW()-ROW($A$5),"")</f>
        <v/>
      </c>
      <c r="C36" s="154" t="str">
        <f aca="false">IF(ISNUMBER($B36),VLOOKUP($B36,Methuselahs!$X$7:$Y$306,2,FALSE()),"")</f>
        <v/>
      </c>
      <c r="D36" s="162" t="str">
        <f aca="false">IF(ISNUMBER($C36),T(VLOOKUP($C36,Methuselahs!$A$7:$E$306,2,FALSE()))&amp;" "&amp;T(VLOOKUP($C36,Methuselahs!$A$7:$E$306,3,FALSE())),"")</f>
        <v/>
      </c>
      <c r="E36" s="160" t="str">
        <f aca="false">IF(ISNUMBER($C36),VLOOKUP($C36,Methuselahs!$A$7:$I$306,COLUMN(Methuselahs!$H$6),FALSE()),"")</f>
        <v/>
      </c>
      <c r="F36" s="156" t="str">
        <f aca="false">IF(ISNUMBER($C36),VLOOKUP($C36,Methuselahs!$A$7:$I$306,COLUMN(Methuselahs!$I$6),FALSE()),"")</f>
        <v/>
      </c>
      <c r="G36" s="160"/>
      <c r="H36" s="161" t="str">
        <f aca="false">IF(ISNUMBER($C36),VLOOKUP($C36,Methuselahs!$A$7:$J$306,COLUMN(Methuselahs!$J$6),FALSE()),"")</f>
        <v/>
      </c>
    </row>
    <row r="37" customFormat="false" ht="15" hidden="false" customHeight="false" outlineLevel="0" collapsed="false">
      <c r="A37" s="158" t="str">
        <f aca="false">IF(ISNUMBER($C37),VLOOKUP($C37,Methuselahs!$Y$7:$Z$306,2,FALSE()),"")</f>
        <v/>
      </c>
      <c r="B37" s="159" t="str">
        <f aca="false">IF(ROW()-ROW($A$6)&lt;Methuselahs!$A$4,ROW()-ROW($A$5),"")</f>
        <v/>
      </c>
      <c r="C37" s="154" t="str">
        <f aca="false">IF(ISNUMBER($B37),VLOOKUP($B37,Methuselahs!$X$7:$Y$306,2,FALSE()),"")</f>
        <v/>
      </c>
      <c r="D37" s="162" t="str">
        <f aca="false">IF(ISNUMBER($C37),T(VLOOKUP($C37,Methuselahs!$A$7:$E$306,2,FALSE()))&amp;" "&amp;T(VLOOKUP($C37,Methuselahs!$A$7:$E$306,3,FALSE())),"")</f>
        <v/>
      </c>
      <c r="E37" s="160" t="str">
        <f aca="false">IF(ISNUMBER($C37),VLOOKUP($C37,Methuselahs!$A$7:$I$306,COLUMN(Methuselahs!$H$6),FALSE()),"")</f>
        <v/>
      </c>
      <c r="F37" s="156" t="str">
        <f aca="false">IF(ISNUMBER($C37),VLOOKUP($C37,Methuselahs!$A$7:$I$306,COLUMN(Methuselahs!$I$6),FALSE()),"")</f>
        <v/>
      </c>
      <c r="G37" s="160"/>
      <c r="H37" s="161" t="str">
        <f aca="false">IF(ISNUMBER($C37),VLOOKUP($C37,Methuselahs!$A$7:$J$306,COLUMN(Methuselahs!$J$6),FALSE()),"")</f>
        <v/>
      </c>
    </row>
    <row r="38" customFormat="false" ht="15" hidden="false" customHeight="false" outlineLevel="0" collapsed="false">
      <c r="A38" s="158" t="str">
        <f aca="false">IF(ISNUMBER($C38),VLOOKUP($C38,Methuselahs!$Y$7:$Z$306,2,FALSE()),"")</f>
        <v/>
      </c>
      <c r="B38" s="159" t="str">
        <f aca="false">IF(ROW()-ROW($A$6)&lt;Methuselahs!$A$4,ROW()-ROW($A$5),"")</f>
        <v/>
      </c>
      <c r="C38" s="154" t="str">
        <f aca="false">IF(ISNUMBER($B38),VLOOKUP($B38,Methuselahs!$X$7:$Y$306,2,FALSE()),"")</f>
        <v/>
      </c>
      <c r="D38" s="162" t="str">
        <f aca="false">IF(ISNUMBER($C38),T(VLOOKUP($C38,Methuselahs!$A$7:$E$306,2,FALSE()))&amp;" "&amp;T(VLOOKUP($C38,Methuselahs!$A$7:$E$306,3,FALSE())),"")</f>
        <v/>
      </c>
      <c r="E38" s="160" t="str">
        <f aca="false">IF(ISNUMBER($C38),VLOOKUP($C38,Methuselahs!$A$7:$I$306,COLUMN(Methuselahs!$H$6),FALSE()),"")</f>
        <v/>
      </c>
      <c r="F38" s="156" t="str">
        <f aca="false">IF(ISNUMBER($C38),VLOOKUP($C38,Methuselahs!$A$7:$I$306,COLUMN(Methuselahs!$I$6),FALSE()),"")</f>
        <v/>
      </c>
      <c r="G38" s="160"/>
      <c r="H38" s="161" t="str">
        <f aca="false">IF(ISNUMBER($C38),VLOOKUP($C38,Methuselahs!$A$7:$J$306,COLUMN(Methuselahs!$J$6),FALSE()),"")</f>
        <v/>
      </c>
    </row>
    <row r="39" customFormat="false" ht="15" hidden="false" customHeight="false" outlineLevel="0" collapsed="false">
      <c r="A39" s="158" t="str">
        <f aca="false">IF(ISNUMBER($C39),VLOOKUP($C39,Methuselahs!$Y$7:$Z$306,2,FALSE()),"")</f>
        <v/>
      </c>
      <c r="B39" s="159" t="str">
        <f aca="false">IF(ROW()-ROW($A$6)&lt;Methuselahs!$A$4,ROW()-ROW($A$5),"")</f>
        <v/>
      </c>
      <c r="C39" s="154" t="str">
        <f aca="false">IF(ISNUMBER($B39),VLOOKUP($B39,Methuselahs!$X$7:$Y$306,2,FALSE()),"")</f>
        <v/>
      </c>
      <c r="D39" s="162" t="str">
        <f aca="false">IF(ISNUMBER($C39),T(VLOOKUP($C39,Methuselahs!$A$7:$E$306,2,FALSE()))&amp;" "&amp;T(VLOOKUP($C39,Methuselahs!$A$7:$E$306,3,FALSE())),"")</f>
        <v/>
      </c>
      <c r="E39" s="160" t="str">
        <f aca="false">IF(ISNUMBER($C39),VLOOKUP($C39,Methuselahs!$A$7:$I$306,COLUMN(Methuselahs!$H$6),FALSE()),"")</f>
        <v/>
      </c>
      <c r="F39" s="156" t="str">
        <f aca="false">IF(ISNUMBER($C39),VLOOKUP($C39,Methuselahs!$A$7:$I$306,COLUMN(Methuselahs!$I$6),FALSE()),"")</f>
        <v/>
      </c>
      <c r="G39" s="160"/>
      <c r="H39" s="161" t="str">
        <f aca="false">IF(ISNUMBER($C39),VLOOKUP($C39,Methuselahs!$A$7:$J$306,COLUMN(Methuselahs!$J$6),FALSE()),"")</f>
        <v/>
      </c>
    </row>
    <row r="40" customFormat="false" ht="15" hidden="false" customHeight="false" outlineLevel="0" collapsed="false">
      <c r="A40" s="158" t="str">
        <f aca="false">IF(ISNUMBER($C40),VLOOKUP($C40,Methuselahs!$Y$7:$Z$306,2,FALSE()),"")</f>
        <v/>
      </c>
      <c r="B40" s="159" t="str">
        <f aca="false">IF(ROW()-ROW($A$6)&lt;Methuselahs!$A$4,ROW()-ROW($A$5),"")</f>
        <v/>
      </c>
      <c r="C40" s="154" t="str">
        <f aca="false">IF(ISNUMBER($B40),VLOOKUP($B40,Methuselahs!$X$7:$Y$306,2,FALSE()),"")</f>
        <v/>
      </c>
      <c r="D40" s="162" t="str">
        <f aca="false">IF(ISNUMBER($C40),T(VLOOKUP($C40,Methuselahs!$A$7:$E$306,2,FALSE()))&amp;" "&amp;T(VLOOKUP($C40,Methuselahs!$A$7:$E$306,3,FALSE())),"")</f>
        <v/>
      </c>
      <c r="E40" s="160" t="str">
        <f aca="false">IF(ISNUMBER($C40),VLOOKUP($C40,Methuselahs!$A$7:$I$306,COLUMN(Methuselahs!$H$6),FALSE()),"")</f>
        <v/>
      </c>
      <c r="F40" s="156" t="str">
        <f aca="false">IF(ISNUMBER($C40),VLOOKUP($C40,Methuselahs!$A$7:$I$306,COLUMN(Methuselahs!$I$6),FALSE()),"")</f>
        <v/>
      </c>
      <c r="G40" s="160"/>
      <c r="H40" s="161" t="str">
        <f aca="false">IF(ISNUMBER($C40),VLOOKUP($C40,Methuselahs!$A$7:$J$306,COLUMN(Methuselahs!$J$6),FALSE()),"")</f>
        <v/>
      </c>
    </row>
    <row r="41" customFormat="false" ht="15" hidden="false" customHeight="false" outlineLevel="0" collapsed="false">
      <c r="A41" s="158" t="str">
        <f aca="false">IF(ISNUMBER($C41),VLOOKUP($C41,Methuselahs!$Y$7:$Z$306,2,FALSE()),"")</f>
        <v/>
      </c>
      <c r="B41" s="159" t="str">
        <f aca="false">IF(ROW()-ROW($A$6)&lt;Methuselahs!$A$4,ROW()-ROW($A$5),"")</f>
        <v/>
      </c>
      <c r="C41" s="154" t="str">
        <f aca="false">IF(ISNUMBER($B41),VLOOKUP($B41,Methuselahs!$X$7:$Y$306,2,FALSE()),"")</f>
        <v/>
      </c>
      <c r="D41" s="162" t="str">
        <f aca="false">IF(ISNUMBER($C41),T(VLOOKUP($C41,Methuselahs!$A$7:$E$306,2,FALSE()))&amp;" "&amp;T(VLOOKUP($C41,Methuselahs!$A$7:$E$306,3,FALSE())),"")</f>
        <v/>
      </c>
      <c r="E41" s="160" t="str">
        <f aca="false">IF(ISNUMBER($C41),VLOOKUP($C41,Methuselahs!$A$7:$I$306,COLUMN(Methuselahs!$H$6),FALSE()),"")</f>
        <v/>
      </c>
      <c r="F41" s="156" t="str">
        <f aca="false">IF(ISNUMBER($C41),VLOOKUP($C41,Methuselahs!$A$7:$I$306,COLUMN(Methuselahs!$I$6),FALSE()),"")</f>
        <v/>
      </c>
      <c r="G41" s="160"/>
      <c r="H41" s="161" t="str">
        <f aca="false">IF(ISNUMBER($C41),VLOOKUP($C41,Methuselahs!$A$7:$J$306,COLUMN(Methuselahs!$J$6),FALSE()),"")</f>
        <v/>
      </c>
    </row>
    <row r="42" customFormat="false" ht="15" hidden="false" customHeight="false" outlineLevel="0" collapsed="false">
      <c r="A42" s="158" t="str">
        <f aca="false">IF(ISNUMBER($C42),VLOOKUP($C42,Methuselahs!$Y$7:$Z$306,2,FALSE()),"")</f>
        <v/>
      </c>
      <c r="B42" s="159" t="str">
        <f aca="false">IF(ROW()-ROW($A$6)&lt;Methuselahs!$A$4,ROW()-ROW($A$5),"")</f>
        <v/>
      </c>
      <c r="C42" s="154" t="str">
        <f aca="false">IF(ISNUMBER($B42),VLOOKUP($B42,Methuselahs!$X$7:$Y$306,2,FALSE()),"")</f>
        <v/>
      </c>
      <c r="D42" s="162" t="str">
        <f aca="false">IF(ISNUMBER($C42),T(VLOOKUP($C42,Methuselahs!$A$7:$E$306,2,FALSE()))&amp;" "&amp;T(VLOOKUP($C42,Methuselahs!$A$7:$E$306,3,FALSE())),"")</f>
        <v/>
      </c>
      <c r="E42" s="160" t="str">
        <f aca="false">IF(ISNUMBER($C42),VLOOKUP($C42,Methuselahs!$A$7:$I$306,COLUMN(Methuselahs!$H$6),FALSE()),"")</f>
        <v/>
      </c>
      <c r="F42" s="156" t="str">
        <f aca="false">IF(ISNUMBER($C42),VLOOKUP($C42,Methuselahs!$A$7:$I$306,COLUMN(Methuselahs!$I$6),FALSE()),"")</f>
        <v/>
      </c>
      <c r="G42" s="160"/>
      <c r="H42" s="161" t="str">
        <f aca="false">IF(ISNUMBER($C42),VLOOKUP($C42,Methuselahs!$A$7:$J$306,COLUMN(Methuselahs!$J$6),FALSE()),"")</f>
        <v/>
      </c>
    </row>
    <row r="43" customFormat="false" ht="15" hidden="false" customHeight="false" outlineLevel="0" collapsed="false">
      <c r="A43" s="158" t="str">
        <f aca="false">IF(ISNUMBER($C43),VLOOKUP($C43,Methuselahs!$Y$7:$Z$306,2,FALSE()),"")</f>
        <v/>
      </c>
      <c r="B43" s="159" t="str">
        <f aca="false">IF(ROW()-ROW($A$6)&lt;Methuselahs!$A$4,ROW()-ROW($A$5),"")</f>
        <v/>
      </c>
      <c r="C43" s="154" t="str">
        <f aca="false">IF(ISNUMBER($B43),VLOOKUP($B43,Methuselahs!$X$7:$Y$306,2,FALSE()),"")</f>
        <v/>
      </c>
      <c r="D43" s="162" t="str">
        <f aca="false">IF(ISNUMBER($C43),T(VLOOKUP($C43,Methuselahs!$A$7:$E$306,2,FALSE()))&amp;" "&amp;T(VLOOKUP($C43,Methuselahs!$A$7:$E$306,3,FALSE())),"")</f>
        <v/>
      </c>
      <c r="E43" s="160" t="str">
        <f aca="false">IF(ISNUMBER($C43),VLOOKUP($C43,Methuselahs!$A$7:$I$306,COLUMN(Methuselahs!$H$6),FALSE()),"")</f>
        <v/>
      </c>
      <c r="F43" s="156" t="str">
        <f aca="false">IF(ISNUMBER($C43),VLOOKUP($C43,Methuselahs!$A$7:$I$306,COLUMN(Methuselahs!$I$6),FALSE()),"")</f>
        <v/>
      </c>
      <c r="G43" s="160"/>
      <c r="H43" s="161" t="str">
        <f aca="false">IF(ISNUMBER($C43),VLOOKUP($C43,Methuselahs!$A$7:$J$306,COLUMN(Methuselahs!$J$6),FALSE()),"")</f>
        <v/>
      </c>
    </row>
    <row r="44" customFormat="false" ht="15" hidden="false" customHeight="false" outlineLevel="0" collapsed="false">
      <c r="A44" s="158" t="str">
        <f aca="false">IF(ISNUMBER($C44),VLOOKUP($C44,Methuselahs!$Y$7:$Z$306,2,FALSE()),"")</f>
        <v/>
      </c>
      <c r="B44" s="159" t="str">
        <f aca="false">IF(ROW()-ROW($A$6)&lt;Methuselahs!$A$4,ROW()-ROW($A$5),"")</f>
        <v/>
      </c>
      <c r="C44" s="154" t="str">
        <f aca="false">IF(ISNUMBER($B44),VLOOKUP($B44,Methuselahs!$X$7:$Y$306,2,FALSE()),"")</f>
        <v/>
      </c>
      <c r="D44" s="162" t="str">
        <f aca="false">IF(ISNUMBER($C44),T(VLOOKUP($C44,Methuselahs!$A$7:$E$306,2,FALSE()))&amp;" "&amp;T(VLOOKUP($C44,Methuselahs!$A$7:$E$306,3,FALSE())),"")</f>
        <v/>
      </c>
      <c r="E44" s="160" t="str">
        <f aca="false">IF(ISNUMBER($C44),VLOOKUP($C44,Methuselahs!$A$7:$I$306,COLUMN(Methuselahs!$H$6),FALSE()),"")</f>
        <v/>
      </c>
      <c r="F44" s="156" t="str">
        <f aca="false">IF(ISNUMBER($C44),VLOOKUP($C44,Methuselahs!$A$7:$I$306,COLUMN(Methuselahs!$I$6),FALSE()),"")</f>
        <v/>
      </c>
      <c r="G44" s="160"/>
      <c r="H44" s="161" t="str">
        <f aca="false">IF(ISNUMBER($C44),VLOOKUP($C44,Methuselahs!$A$7:$J$306,COLUMN(Methuselahs!$J$6),FALSE()),"")</f>
        <v/>
      </c>
    </row>
    <row r="45" customFormat="false" ht="15" hidden="false" customHeight="false" outlineLevel="0" collapsed="false">
      <c r="A45" s="158" t="str">
        <f aca="false">IF(ISNUMBER($C45),VLOOKUP($C45,Methuselahs!$Y$7:$Z$306,2,FALSE()),"")</f>
        <v/>
      </c>
      <c r="B45" s="159" t="str">
        <f aca="false">IF(ROW()-ROW($A$6)&lt;Methuselahs!$A$4,ROW()-ROW($A$5),"")</f>
        <v/>
      </c>
      <c r="C45" s="154" t="str">
        <f aca="false">IF(ISNUMBER($B45),VLOOKUP($B45,Methuselahs!$X$7:$Y$306,2,FALSE()),"")</f>
        <v/>
      </c>
      <c r="D45" s="162" t="str">
        <f aca="false">IF(ISNUMBER($C45),T(VLOOKUP($C45,Methuselahs!$A$7:$E$306,2,FALSE()))&amp;" "&amp;T(VLOOKUP($C45,Methuselahs!$A$7:$E$306,3,FALSE())),"")</f>
        <v/>
      </c>
      <c r="E45" s="160" t="str">
        <f aca="false">IF(ISNUMBER($C45),VLOOKUP($C45,Methuselahs!$A$7:$I$306,COLUMN(Methuselahs!$H$6),FALSE()),"")</f>
        <v/>
      </c>
      <c r="F45" s="156" t="str">
        <f aca="false">IF(ISNUMBER($C45),VLOOKUP($C45,Methuselahs!$A$7:$I$306,COLUMN(Methuselahs!$I$6),FALSE()),"")</f>
        <v/>
      </c>
      <c r="G45" s="160"/>
      <c r="H45" s="161" t="str">
        <f aca="false">IF(ISNUMBER($C45),VLOOKUP($C45,Methuselahs!$A$7:$J$306,COLUMN(Methuselahs!$J$6),FALSE()),"")</f>
        <v/>
      </c>
    </row>
    <row r="46" customFormat="false" ht="15" hidden="false" customHeight="false" outlineLevel="0" collapsed="false">
      <c r="A46" s="158" t="str">
        <f aca="false">IF(ISNUMBER($C46),VLOOKUP($C46,Methuselahs!$Y$7:$Z$306,2,FALSE()),"")</f>
        <v/>
      </c>
      <c r="B46" s="159" t="str">
        <f aca="false">IF(ROW()-ROW($A$6)&lt;Methuselahs!$A$4,ROW()-ROW($A$5),"")</f>
        <v/>
      </c>
      <c r="C46" s="154" t="str">
        <f aca="false">IF(ISNUMBER($B46),VLOOKUP($B46,Methuselahs!$X$7:$Y$306,2,FALSE()),"")</f>
        <v/>
      </c>
      <c r="D46" s="162" t="str">
        <f aca="false">IF(ISNUMBER($C46),T(VLOOKUP($C46,Methuselahs!$A$7:$E$306,2,FALSE()))&amp;" "&amp;T(VLOOKUP($C46,Methuselahs!$A$7:$E$306,3,FALSE())),"")</f>
        <v/>
      </c>
      <c r="E46" s="160" t="str">
        <f aca="false">IF(ISNUMBER($C46),VLOOKUP($C46,Methuselahs!$A$7:$I$306,COLUMN(Methuselahs!$H$6),FALSE()),"")</f>
        <v/>
      </c>
      <c r="F46" s="156" t="str">
        <f aca="false">IF(ISNUMBER($C46),VLOOKUP($C46,Methuselahs!$A$7:$I$306,COLUMN(Methuselahs!$I$6),FALSE()),"")</f>
        <v/>
      </c>
      <c r="G46" s="160"/>
      <c r="H46" s="161" t="str">
        <f aca="false">IF(ISNUMBER($C46),VLOOKUP($C46,Methuselahs!$A$7:$J$306,COLUMN(Methuselahs!$J$6),FALSE()),"")</f>
        <v/>
      </c>
    </row>
    <row r="47" customFormat="false" ht="15" hidden="false" customHeight="false" outlineLevel="0" collapsed="false">
      <c r="A47" s="158" t="str">
        <f aca="false">IF(ISNUMBER($C47),VLOOKUP($C47,Methuselahs!$Y$7:$Z$306,2,FALSE()),"")</f>
        <v/>
      </c>
      <c r="B47" s="159" t="str">
        <f aca="false">IF(ROW()-ROW($A$6)&lt;Methuselahs!$A$4,ROW()-ROW($A$5),"")</f>
        <v/>
      </c>
      <c r="C47" s="154" t="str">
        <f aca="false">IF(ISNUMBER($B47),VLOOKUP($B47,Methuselahs!$X$7:$Y$306,2,FALSE()),"")</f>
        <v/>
      </c>
      <c r="D47" s="162" t="str">
        <f aca="false">IF(ISNUMBER($C47),T(VLOOKUP($C47,Methuselahs!$A$7:$E$306,2,FALSE()))&amp;" "&amp;T(VLOOKUP($C47,Methuselahs!$A$7:$E$306,3,FALSE())),"")</f>
        <v/>
      </c>
      <c r="E47" s="160" t="str">
        <f aca="false">IF(ISNUMBER($C47),VLOOKUP($C47,Methuselahs!$A$7:$I$306,COLUMN(Methuselahs!$H$6),FALSE()),"")</f>
        <v/>
      </c>
      <c r="F47" s="156" t="str">
        <f aca="false">IF(ISNUMBER($C47),VLOOKUP($C47,Methuselahs!$A$7:$I$306,COLUMN(Methuselahs!$I$6),FALSE()),"")</f>
        <v/>
      </c>
      <c r="G47" s="160"/>
      <c r="H47" s="161" t="str">
        <f aca="false">IF(ISNUMBER($C47),VLOOKUP($C47,Methuselahs!$A$7:$J$306,COLUMN(Methuselahs!$J$6),FALSE()),"")</f>
        <v/>
      </c>
    </row>
    <row r="48" customFormat="false" ht="15" hidden="false" customHeight="false" outlineLevel="0" collapsed="false">
      <c r="A48" s="158" t="str">
        <f aca="false">IF(ISNUMBER($C48),VLOOKUP($C48,Methuselahs!$Y$7:$Z$306,2,FALSE()),"")</f>
        <v/>
      </c>
      <c r="B48" s="159" t="str">
        <f aca="false">IF(ROW()-ROW($A$6)&lt;Methuselahs!$A$4,ROW()-ROW($A$5),"")</f>
        <v/>
      </c>
      <c r="C48" s="154" t="str">
        <f aca="false">IF(ISNUMBER($B48),VLOOKUP($B48,Methuselahs!$X$7:$Y$306,2,FALSE()),"")</f>
        <v/>
      </c>
      <c r="D48" s="162" t="str">
        <f aca="false">IF(ISNUMBER($C48),T(VLOOKUP($C48,Methuselahs!$A$7:$E$306,2,FALSE()))&amp;" "&amp;T(VLOOKUP($C48,Methuselahs!$A$7:$E$306,3,FALSE())),"")</f>
        <v/>
      </c>
      <c r="E48" s="160" t="str">
        <f aca="false">IF(ISNUMBER($C48),VLOOKUP($C48,Methuselahs!$A$7:$I$306,COLUMN(Methuselahs!$H$6),FALSE()),"")</f>
        <v/>
      </c>
      <c r="F48" s="156" t="str">
        <f aca="false">IF(ISNUMBER($C48),VLOOKUP($C48,Methuselahs!$A$7:$I$306,COLUMN(Methuselahs!$I$6),FALSE()),"")</f>
        <v/>
      </c>
      <c r="G48" s="160"/>
      <c r="H48" s="161" t="str">
        <f aca="false">IF(ISNUMBER($C48),VLOOKUP($C48,Methuselahs!$A$7:$J$306,COLUMN(Methuselahs!$J$6),FALSE()),"")</f>
        <v/>
      </c>
    </row>
    <row r="49" customFormat="false" ht="15" hidden="false" customHeight="false" outlineLevel="0" collapsed="false">
      <c r="A49" s="158" t="str">
        <f aca="false">IF(ISNUMBER($C49),VLOOKUP($C49,Methuselahs!$Y$7:$Z$306,2,FALSE()),"")</f>
        <v/>
      </c>
      <c r="B49" s="159" t="str">
        <f aca="false">IF(ROW()-ROW($A$6)&lt;Methuselahs!$A$4,ROW()-ROW($A$5),"")</f>
        <v/>
      </c>
      <c r="C49" s="154" t="str">
        <f aca="false">IF(ISNUMBER($B49),VLOOKUP($B49,Methuselahs!$X$7:$Y$306,2,FALSE()),"")</f>
        <v/>
      </c>
      <c r="D49" s="162" t="str">
        <f aca="false">IF(ISNUMBER($C49),T(VLOOKUP($C49,Methuselahs!$A$7:$E$306,2,FALSE()))&amp;" "&amp;T(VLOOKUP($C49,Methuselahs!$A$7:$E$306,3,FALSE())),"")</f>
        <v/>
      </c>
      <c r="E49" s="160" t="str">
        <f aca="false">IF(ISNUMBER($C49),VLOOKUP($C49,Methuselahs!$A$7:$I$306,COLUMN(Methuselahs!$H$6),FALSE()),"")</f>
        <v/>
      </c>
      <c r="F49" s="156" t="str">
        <f aca="false">IF(ISNUMBER($C49),VLOOKUP($C49,Methuselahs!$A$7:$I$306,COLUMN(Methuselahs!$I$6),FALSE()),"")</f>
        <v/>
      </c>
      <c r="G49" s="160"/>
      <c r="H49" s="161" t="str">
        <f aca="false">IF(ISNUMBER($C49),VLOOKUP($C49,Methuselahs!$A$7:$J$306,COLUMN(Methuselahs!$J$6),FALSE()),"")</f>
        <v/>
      </c>
    </row>
    <row r="50" customFormat="false" ht="15" hidden="false" customHeight="false" outlineLevel="0" collapsed="false">
      <c r="A50" s="158" t="str">
        <f aca="false">IF(ISNUMBER($C50),VLOOKUP($C50,Methuselahs!$Y$7:$Z$306,2,FALSE()),"")</f>
        <v/>
      </c>
      <c r="B50" s="159" t="str">
        <f aca="false">IF(ROW()-ROW($A$6)&lt;Methuselahs!$A$4,ROW()-ROW($A$5),"")</f>
        <v/>
      </c>
      <c r="C50" s="154" t="str">
        <f aca="false">IF(ISNUMBER($B50),VLOOKUP($B50,Methuselahs!$X$7:$Y$306,2,FALSE()),"")</f>
        <v/>
      </c>
      <c r="D50" s="162" t="str">
        <f aca="false">IF(ISNUMBER($C50),T(VLOOKUP($C50,Methuselahs!$A$7:$E$306,2,FALSE()))&amp;" "&amp;T(VLOOKUP($C50,Methuselahs!$A$7:$E$306,3,FALSE())),"")</f>
        <v/>
      </c>
      <c r="E50" s="160" t="str">
        <f aca="false">IF(ISNUMBER($C50),VLOOKUP($C50,Methuselahs!$A$7:$I$306,COLUMN(Methuselahs!$H$6),FALSE()),"")</f>
        <v/>
      </c>
      <c r="F50" s="156" t="str">
        <f aca="false">IF(ISNUMBER($C50),VLOOKUP($C50,Methuselahs!$A$7:$I$306,COLUMN(Methuselahs!$I$6),FALSE()),"")</f>
        <v/>
      </c>
      <c r="G50" s="160"/>
      <c r="H50" s="161" t="str">
        <f aca="false">IF(ISNUMBER($C50),VLOOKUP($C50,Methuselahs!$A$7:$J$306,COLUMN(Methuselahs!$J$6),FALSE()),"")</f>
        <v/>
      </c>
    </row>
    <row r="51" customFormat="false" ht="15" hidden="false" customHeight="false" outlineLevel="0" collapsed="false">
      <c r="A51" s="158" t="str">
        <f aca="false">IF(ISNUMBER($C51),VLOOKUP($C51,Methuselahs!$Y$7:$Z$306,2,FALSE()),"")</f>
        <v/>
      </c>
      <c r="B51" s="159" t="str">
        <f aca="false">IF(ROW()-ROW($A$6)&lt;Methuselahs!$A$4,ROW()-ROW($A$5),"")</f>
        <v/>
      </c>
      <c r="C51" s="154" t="str">
        <f aca="false">IF(ISNUMBER($B51),VLOOKUP($B51,Methuselahs!$X$7:$Y$306,2,FALSE()),"")</f>
        <v/>
      </c>
      <c r="D51" s="162" t="str">
        <f aca="false">IF(ISNUMBER($C51),T(VLOOKUP($C51,Methuselahs!$A$7:$E$306,2,FALSE()))&amp;" "&amp;T(VLOOKUP($C51,Methuselahs!$A$7:$E$306,3,FALSE())),"")</f>
        <v/>
      </c>
      <c r="E51" s="160" t="str">
        <f aca="false">IF(ISNUMBER($C51),VLOOKUP($C51,Methuselahs!$A$7:$I$306,COLUMN(Methuselahs!$H$6),FALSE()),"")</f>
        <v/>
      </c>
      <c r="F51" s="156" t="str">
        <f aca="false">IF(ISNUMBER($C51),VLOOKUP($C51,Methuselahs!$A$7:$I$306,COLUMN(Methuselahs!$I$6),FALSE()),"")</f>
        <v/>
      </c>
      <c r="G51" s="160"/>
      <c r="H51" s="161" t="str">
        <f aca="false">IF(ISNUMBER($C51),VLOOKUP($C51,Methuselahs!$A$7:$J$306,COLUMN(Methuselahs!$J$6),FALSE()),"")</f>
        <v/>
      </c>
    </row>
    <row r="52" customFormat="false" ht="15" hidden="false" customHeight="false" outlineLevel="0" collapsed="false">
      <c r="A52" s="158" t="str">
        <f aca="false">IF(ISNUMBER($C52),VLOOKUP($C52,Methuselahs!$Y$7:$Z$306,2,FALSE()),"")</f>
        <v/>
      </c>
      <c r="B52" s="159" t="str">
        <f aca="false">IF(ROW()-ROW($A$6)&lt;Methuselahs!$A$4,ROW()-ROW($A$5),"")</f>
        <v/>
      </c>
      <c r="C52" s="154" t="str">
        <f aca="false">IF(ISNUMBER($B52),VLOOKUP($B52,Methuselahs!$X$7:$Y$306,2,FALSE()),"")</f>
        <v/>
      </c>
      <c r="D52" s="162" t="str">
        <f aca="false">IF(ISNUMBER($C52),T(VLOOKUP($C52,Methuselahs!$A$7:$E$306,2,FALSE()))&amp;" "&amp;T(VLOOKUP($C52,Methuselahs!$A$7:$E$306,3,FALSE())),"")</f>
        <v/>
      </c>
      <c r="E52" s="160" t="str">
        <f aca="false">IF(ISNUMBER($C52),VLOOKUP($C52,Methuselahs!$A$7:$I$306,COLUMN(Methuselahs!$H$6),FALSE()),"")</f>
        <v/>
      </c>
      <c r="F52" s="156" t="str">
        <f aca="false">IF(ISNUMBER($C52),VLOOKUP($C52,Methuselahs!$A$7:$I$306,COLUMN(Methuselahs!$I$6),FALSE()),"")</f>
        <v/>
      </c>
      <c r="G52" s="160"/>
      <c r="H52" s="161" t="str">
        <f aca="false">IF(ISNUMBER($C52),VLOOKUP($C52,Methuselahs!$A$7:$J$306,COLUMN(Methuselahs!$J$6),FALSE()),"")</f>
        <v/>
      </c>
    </row>
    <row r="53" customFormat="false" ht="15" hidden="false" customHeight="false" outlineLevel="0" collapsed="false">
      <c r="A53" s="158" t="str">
        <f aca="false">IF(ISNUMBER($C53),VLOOKUP($C53,Methuselahs!$Y$7:$Z$306,2,FALSE()),"")</f>
        <v/>
      </c>
      <c r="B53" s="159" t="str">
        <f aca="false">IF(ROW()-ROW($A$6)&lt;Methuselahs!$A$4,ROW()-ROW($A$5),"")</f>
        <v/>
      </c>
      <c r="C53" s="154" t="str">
        <f aca="false">IF(ISNUMBER($B53),VLOOKUP($B53,Methuselahs!$X$7:$Y$306,2,FALSE()),"")</f>
        <v/>
      </c>
      <c r="D53" s="162" t="str">
        <f aca="false">IF(ISNUMBER($C53),T(VLOOKUP($C53,Methuselahs!$A$7:$E$306,2,FALSE()))&amp;" "&amp;T(VLOOKUP($C53,Methuselahs!$A$7:$E$306,3,FALSE())),"")</f>
        <v/>
      </c>
      <c r="E53" s="160" t="str">
        <f aca="false">IF(ISNUMBER($C53),VLOOKUP($C53,Methuselahs!$A$7:$I$306,COLUMN(Methuselahs!$H$6),FALSE()),"")</f>
        <v/>
      </c>
      <c r="F53" s="156" t="str">
        <f aca="false">IF(ISNUMBER($C53),VLOOKUP($C53,Methuselahs!$A$7:$I$306,COLUMN(Methuselahs!$I$6),FALSE()),"")</f>
        <v/>
      </c>
      <c r="G53" s="160"/>
      <c r="H53" s="161" t="str">
        <f aca="false">IF(ISNUMBER($C53),VLOOKUP($C53,Methuselahs!$A$7:$J$306,COLUMN(Methuselahs!$J$6),FALSE()),"")</f>
        <v/>
      </c>
    </row>
    <row r="54" customFormat="false" ht="15" hidden="false" customHeight="false" outlineLevel="0" collapsed="false">
      <c r="A54" s="158" t="str">
        <f aca="false">IF(ISNUMBER($C54),VLOOKUP($C54,Methuselahs!$Y$7:$Z$306,2,FALSE()),"")</f>
        <v/>
      </c>
      <c r="B54" s="159" t="str">
        <f aca="false">IF(ROW()-ROW($A$6)&lt;Methuselahs!$A$4,ROW()-ROW($A$5),"")</f>
        <v/>
      </c>
      <c r="C54" s="154" t="str">
        <f aca="false">IF(ISNUMBER($B54),VLOOKUP($B54,Methuselahs!$X$7:$Y$306,2,FALSE()),"")</f>
        <v/>
      </c>
      <c r="D54" s="162" t="str">
        <f aca="false">IF(ISNUMBER($C54),T(VLOOKUP($C54,Methuselahs!$A$7:$E$306,2,FALSE()))&amp;" "&amp;T(VLOOKUP($C54,Methuselahs!$A$7:$E$306,3,FALSE())),"")</f>
        <v/>
      </c>
      <c r="E54" s="160" t="str">
        <f aca="false">IF(ISNUMBER($C54),VLOOKUP($C54,Methuselahs!$A$7:$I$306,COLUMN(Methuselahs!$H$6),FALSE()),"")</f>
        <v/>
      </c>
      <c r="F54" s="156" t="str">
        <f aca="false">IF(ISNUMBER($C54),VLOOKUP($C54,Methuselahs!$A$7:$I$306,COLUMN(Methuselahs!$I$6),FALSE()),"")</f>
        <v/>
      </c>
      <c r="G54" s="160"/>
      <c r="H54" s="161" t="str">
        <f aca="false">IF(ISNUMBER($C54),VLOOKUP($C54,Methuselahs!$A$7:$J$306,COLUMN(Methuselahs!$J$6),FALSE()),"")</f>
        <v/>
      </c>
    </row>
    <row r="55" customFormat="false" ht="15" hidden="false" customHeight="false" outlineLevel="0" collapsed="false">
      <c r="A55" s="158" t="str">
        <f aca="false">IF(ISNUMBER($C55),VLOOKUP($C55,Methuselahs!$Y$7:$Z$306,2,FALSE()),"")</f>
        <v/>
      </c>
      <c r="B55" s="159" t="str">
        <f aca="false">IF(ROW()-ROW($A$6)&lt;Methuselahs!$A$4,ROW()-ROW($A$5),"")</f>
        <v/>
      </c>
      <c r="C55" s="154" t="str">
        <f aca="false">IF(ISNUMBER($B55),VLOOKUP($B55,Methuselahs!$X$7:$Y$306,2,FALSE()),"")</f>
        <v/>
      </c>
      <c r="D55" s="162" t="str">
        <f aca="false">IF(ISNUMBER($C55),T(VLOOKUP($C55,Methuselahs!$A$7:$E$306,2,FALSE()))&amp;" "&amp;T(VLOOKUP($C55,Methuselahs!$A$7:$E$306,3,FALSE())),"")</f>
        <v/>
      </c>
      <c r="E55" s="160" t="str">
        <f aca="false">IF(ISNUMBER($C55),VLOOKUP($C55,Methuselahs!$A$7:$I$306,COLUMN(Methuselahs!$H$6),FALSE()),"")</f>
        <v/>
      </c>
      <c r="F55" s="156" t="str">
        <f aca="false">IF(ISNUMBER($C55),VLOOKUP($C55,Methuselahs!$A$7:$I$306,COLUMN(Methuselahs!$I$6),FALSE()),"")</f>
        <v/>
      </c>
      <c r="G55" s="160"/>
      <c r="H55" s="161" t="str">
        <f aca="false">IF(ISNUMBER($C55),VLOOKUP($C55,Methuselahs!$A$7:$J$306,COLUMN(Methuselahs!$J$6),FALSE()),"")</f>
        <v/>
      </c>
    </row>
    <row r="56" customFormat="false" ht="15" hidden="false" customHeight="false" outlineLevel="0" collapsed="false">
      <c r="A56" s="158" t="str">
        <f aca="false">IF(ISNUMBER($C56),VLOOKUP($C56,Methuselahs!$Y$7:$Z$306,2,FALSE()),"")</f>
        <v/>
      </c>
      <c r="B56" s="159" t="str">
        <f aca="false">IF(ROW()-ROW($A$6)&lt;Methuselahs!$A$4,ROW()-ROW($A$5),"")</f>
        <v/>
      </c>
      <c r="C56" s="154" t="str">
        <f aca="false">IF(ISNUMBER($B56),VLOOKUP($B56,Methuselahs!$X$7:$Y$306,2,FALSE()),"")</f>
        <v/>
      </c>
      <c r="D56" s="162" t="str">
        <f aca="false">IF(ISNUMBER($C56),T(VLOOKUP($C56,Methuselahs!$A$7:$E$306,2,FALSE()))&amp;" "&amp;T(VLOOKUP($C56,Methuselahs!$A$7:$E$306,3,FALSE())),"")</f>
        <v/>
      </c>
      <c r="E56" s="160" t="str">
        <f aca="false">IF(ISNUMBER($C56),VLOOKUP($C56,Methuselahs!$A$7:$I$306,COLUMN(Methuselahs!$H$6),FALSE()),"")</f>
        <v/>
      </c>
      <c r="F56" s="156" t="str">
        <f aca="false">IF(ISNUMBER($C56),VLOOKUP($C56,Methuselahs!$A$7:$I$306,COLUMN(Methuselahs!$I$6),FALSE()),"")</f>
        <v/>
      </c>
      <c r="G56" s="160"/>
      <c r="H56" s="161" t="str">
        <f aca="false">IF(ISNUMBER($C56),VLOOKUP($C56,Methuselahs!$A$7:$J$306,COLUMN(Methuselahs!$J$6),FALSE()),"")</f>
        <v/>
      </c>
    </row>
    <row r="57" customFormat="false" ht="15" hidden="false" customHeight="false" outlineLevel="0" collapsed="false">
      <c r="A57" s="158" t="str">
        <f aca="false">IF(ISNUMBER($C57),VLOOKUP($C57,Methuselahs!$Y$7:$Z$306,2,FALSE()),"")</f>
        <v/>
      </c>
      <c r="B57" s="159" t="str">
        <f aca="false">IF(ROW()-ROW($A$6)&lt;Methuselahs!$A$4,ROW()-ROW($A$5),"")</f>
        <v/>
      </c>
      <c r="C57" s="154" t="str">
        <f aca="false">IF(ISNUMBER($B57),VLOOKUP($B57,Methuselahs!$X$7:$Y$306,2,FALSE()),"")</f>
        <v/>
      </c>
      <c r="D57" s="162" t="str">
        <f aca="false">IF(ISNUMBER($C57),T(VLOOKUP($C57,Methuselahs!$A$7:$E$306,2,FALSE()))&amp;" "&amp;T(VLOOKUP($C57,Methuselahs!$A$7:$E$306,3,FALSE())),"")</f>
        <v/>
      </c>
      <c r="E57" s="160" t="str">
        <f aca="false">IF(ISNUMBER($C57),VLOOKUP($C57,Methuselahs!$A$7:$I$306,COLUMN(Methuselahs!$H$6),FALSE()),"")</f>
        <v/>
      </c>
      <c r="F57" s="156" t="str">
        <f aca="false">IF(ISNUMBER($C57),VLOOKUP($C57,Methuselahs!$A$7:$I$306,COLUMN(Methuselahs!$I$6),FALSE()),"")</f>
        <v/>
      </c>
      <c r="G57" s="160"/>
      <c r="H57" s="161" t="str">
        <f aca="false">IF(ISNUMBER($C57),VLOOKUP($C57,Methuselahs!$A$7:$J$306,COLUMN(Methuselahs!$J$6),FALSE()),"")</f>
        <v/>
      </c>
    </row>
    <row r="58" customFormat="false" ht="15" hidden="false" customHeight="false" outlineLevel="0" collapsed="false">
      <c r="A58" s="158" t="str">
        <f aca="false">IF(ISNUMBER($C58),VLOOKUP($C58,Methuselahs!$Y$7:$Z$306,2,FALSE()),"")</f>
        <v/>
      </c>
      <c r="B58" s="159" t="str">
        <f aca="false">IF(ROW()-ROW($A$6)&lt;Methuselahs!$A$4,ROW()-ROW($A$5),"")</f>
        <v/>
      </c>
      <c r="C58" s="154" t="str">
        <f aca="false">IF(ISNUMBER($B58),VLOOKUP($B58,Methuselahs!$X$7:$Y$306,2,FALSE()),"")</f>
        <v/>
      </c>
      <c r="D58" s="162" t="str">
        <f aca="false">IF(ISNUMBER($C58),T(VLOOKUP($C58,Methuselahs!$A$7:$E$306,2,FALSE()))&amp;" "&amp;T(VLOOKUP($C58,Methuselahs!$A$7:$E$306,3,FALSE())),"")</f>
        <v/>
      </c>
      <c r="E58" s="160" t="str">
        <f aca="false">IF(ISNUMBER($C58),VLOOKUP($C58,Methuselahs!$A$7:$I$306,COLUMN(Methuselahs!$H$6),FALSE()),"")</f>
        <v/>
      </c>
      <c r="F58" s="156" t="str">
        <f aca="false">IF(ISNUMBER($C58),VLOOKUP($C58,Methuselahs!$A$7:$I$306,COLUMN(Methuselahs!$I$6),FALSE()),"")</f>
        <v/>
      </c>
      <c r="G58" s="160"/>
      <c r="H58" s="161" t="str">
        <f aca="false">IF(ISNUMBER($C58),VLOOKUP($C58,Methuselahs!$A$7:$J$306,COLUMN(Methuselahs!$J$6),FALSE()),"")</f>
        <v/>
      </c>
    </row>
    <row r="59" customFormat="false" ht="15" hidden="false" customHeight="false" outlineLevel="0" collapsed="false">
      <c r="A59" s="158" t="str">
        <f aca="false">IF(ISNUMBER($C59),VLOOKUP($C59,Methuselahs!$Y$7:$Z$306,2,FALSE()),"")</f>
        <v/>
      </c>
      <c r="B59" s="159" t="str">
        <f aca="false">IF(ROW()-ROW($A$6)&lt;Methuselahs!$A$4,ROW()-ROW($A$5),"")</f>
        <v/>
      </c>
      <c r="C59" s="154" t="str">
        <f aca="false">IF(ISNUMBER($B59),VLOOKUP($B59,Methuselahs!$X$7:$Y$306,2,FALSE()),"")</f>
        <v/>
      </c>
      <c r="D59" s="162" t="str">
        <f aca="false">IF(ISNUMBER($C59),T(VLOOKUP($C59,Methuselahs!$A$7:$E$306,2,FALSE()))&amp;" "&amp;T(VLOOKUP($C59,Methuselahs!$A$7:$E$306,3,FALSE())),"")</f>
        <v/>
      </c>
      <c r="E59" s="160" t="str">
        <f aca="false">IF(ISNUMBER($C59),VLOOKUP($C59,Methuselahs!$A$7:$I$306,COLUMN(Methuselahs!$H$6),FALSE()),"")</f>
        <v/>
      </c>
      <c r="F59" s="156" t="str">
        <f aca="false">IF(ISNUMBER($C59),VLOOKUP($C59,Methuselahs!$A$7:$I$306,COLUMN(Methuselahs!$I$6),FALSE()),"")</f>
        <v/>
      </c>
      <c r="G59" s="160"/>
      <c r="H59" s="161" t="str">
        <f aca="false">IF(ISNUMBER($C59),VLOOKUP($C59,Methuselahs!$A$7:$J$306,COLUMN(Methuselahs!$J$6),FALSE()),"")</f>
        <v/>
      </c>
    </row>
    <row r="60" customFormat="false" ht="15" hidden="false" customHeight="false" outlineLevel="0" collapsed="false">
      <c r="A60" s="158" t="str">
        <f aca="false">IF(ISNUMBER($C60),VLOOKUP($C60,Methuselahs!$Y$7:$Z$306,2,FALSE()),"")</f>
        <v/>
      </c>
      <c r="B60" s="159" t="str">
        <f aca="false">IF(ROW()-ROW($A$6)&lt;Methuselahs!$A$4,ROW()-ROW($A$5),"")</f>
        <v/>
      </c>
      <c r="C60" s="154" t="str">
        <f aca="false">IF(ISNUMBER($B60),VLOOKUP($B60,Methuselahs!$X$7:$Y$306,2,FALSE()),"")</f>
        <v/>
      </c>
      <c r="D60" s="162" t="str">
        <f aca="false">IF(ISNUMBER($C60),T(VLOOKUP($C60,Methuselahs!$A$7:$E$306,2,FALSE()))&amp;" "&amp;T(VLOOKUP($C60,Methuselahs!$A$7:$E$306,3,FALSE())),"")</f>
        <v/>
      </c>
      <c r="E60" s="160" t="str">
        <f aca="false">IF(ISNUMBER($C60),VLOOKUP($C60,Methuselahs!$A$7:$I$306,COLUMN(Methuselahs!$H$6),FALSE()),"")</f>
        <v/>
      </c>
      <c r="F60" s="156" t="str">
        <f aca="false">IF(ISNUMBER($C60),VLOOKUP($C60,Methuselahs!$A$7:$I$306,COLUMN(Methuselahs!$I$6),FALSE()),"")</f>
        <v/>
      </c>
      <c r="G60" s="160"/>
      <c r="H60" s="161" t="str">
        <f aca="false">IF(ISNUMBER($C60),VLOOKUP($C60,Methuselahs!$A$7:$J$306,COLUMN(Methuselahs!$J$6),FALSE()),"")</f>
        <v/>
      </c>
    </row>
    <row r="61" customFormat="false" ht="15" hidden="false" customHeight="false" outlineLevel="0" collapsed="false">
      <c r="A61" s="158" t="str">
        <f aca="false">IF(ISNUMBER($C61),VLOOKUP($C61,Methuselahs!$Y$7:$Z$306,2,FALSE()),"")</f>
        <v/>
      </c>
      <c r="B61" s="159" t="str">
        <f aca="false">IF(ROW()-ROW($A$6)&lt;Methuselahs!$A$4,ROW()-ROW($A$5),"")</f>
        <v/>
      </c>
      <c r="C61" s="154" t="str">
        <f aca="false">IF(ISNUMBER($B61),VLOOKUP($B61,Methuselahs!$X$7:$Y$306,2,FALSE()),"")</f>
        <v/>
      </c>
      <c r="D61" s="162" t="str">
        <f aca="false">IF(ISNUMBER($C61),T(VLOOKUP($C61,Methuselahs!$A$7:$E$306,2,FALSE()))&amp;" "&amp;T(VLOOKUP($C61,Methuselahs!$A$7:$E$306,3,FALSE())),"")</f>
        <v/>
      </c>
      <c r="E61" s="160" t="str">
        <f aca="false">IF(ISNUMBER($C61),VLOOKUP($C61,Methuselahs!$A$7:$I$306,COLUMN(Methuselahs!$H$6),FALSE()),"")</f>
        <v/>
      </c>
      <c r="F61" s="156" t="str">
        <f aca="false">IF(ISNUMBER($C61),VLOOKUP($C61,Methuselahs!$A$7:$I$306,COLUMN(Methuselahs!$I$6),FALSE()),"")</f>
        <v/>
      </c>
      <c r="G61" s="160"/>
      <c r="H61" s="161" t="str">
        <f aca="false">IF(ISNUMBER($C61),VLOOKUP($C61,Methuselahs!$A$7:$J$306,COLUMN(Methuselahs!$J$6),FALSE()),"")</f>
        <v/>
      </c>
    </row>
    <row r="62" customFormat="false" ht="15" hidden="false" customHeight="false" outlineLevel="0" collapsed="false">
      <c r="A62" s="158" t="str">
        <f aca="false">IF(ISNUMBER($C62),VLOOKUP($C62,Methuselahs!$Y$7:$Z$306,2,FALSE()),"")</f>
        <v/>
      </c>
      <c r="B62" s="159" t="str">
        <f aca="false">IF(ROW()-ROW($A$6)&lt;Methuselahs!$A$4,ROW()-ROW($A$5),"")</f>
        <v/>
      </c>
      <c r="C62" s="154" t="str">
        <f aca="false">IF(ISNUMBER($B62),VLOOKUP($B62,Methuselahs!$X$7:$Y$306,2,FALSE()),"")</f>
        <v/>
      </c>
      <c r="D62" s="162" t="str">
        <f aca="false">IF(ISNUMBER($C62),T(VLOOKUP($C62,Methuselahs!$A$7:$E$306,2,FALSE()))&amp;" "&amp;T(VLOOKUP($C62,Methuselahs!$A$7:$E$306,3,FALSE())),"")</f>
        <v/>
      </c>
      <c r="E62" s="160" t="str">
        <f aca="false">IF(ISNUMBER($C62),VLOOKUP($C62,Methuselahs!$A$7:$I$306,COLUMN(Methuselahs!$H$6),FALSE()),"")</f>
        <v/>
      </c>
      <c r="F62" s="156" t="str">
        <f aca="false">IF(ISNUMBER($C62),VLOOKUP($C62,Methuselahs!$A$7:$I$306,COLUMN(Methuselahs!$I$6),FALSE()),"")</f>
        <v/>
      </c>
      <c r="G62" s="160"/>
      <c r="H62" s="161" t="str">
        <f aca="false">IF(ISNUMBER($C62),VLOOKUP($C62,Methuselahs!$A$7:$J$306,COLUMN(Methuselahs!$J$6),FALSE()),"")</f>
        <v/>
      </c>
    </row>
    <row r="63" customFormat="false" ht="15" hidden="false" customHeight="false" outlineLevel="0" collapsed="false">
      <c r="A63" s="158" t="str">
        <f aca="false">IF(ISNUMBER($C63),VLOOKUP($C63,Methuselahs!$Y$7:$Z$306,2,FALSE()),"")</f>
        <v/>
      </c>
      <c r="B63" s="159" t="str">
        <f aca="false">IF(ROW()-ROW($A$6)&lt;Methuselahs!$A$4,ROW()-ROW($A$5),"")</f>
        <v/>
      </c>
      <c r="C63" s="154" t="str">
        <f aca="false">IF(ISNUMBER($B63),VLOOKUP($B63,Methuselahs!$X$7:$Y$306,2,FALSE()),"")</f>
        <v/>
      </c>
      <c r="D63" s="162" t="str">
        <f aca="false">IF(ISNUMBER($C63),T(VLOOKUP($C63,Methuselahs!$A$7:$E$306,2,FALSE()))&amp;" "&amp;T(VLOOKUP($C63,Methuselahs!$A$7:$E$306,3,FALSE())),"")</f>
        <v/>
      </c>
      <c r="E63" s="160" t="str">
        <f aca="false">IF(ISNUMBER($C63),VLOOKUP($C63,Methuselahs!$A$7:$I$306,COLUMN(Methuselahs!$H$6),FALSE()),"")</f>
        <v/>
      </c>
      <c r="F63" s="156" t="str">
        <f aca="false">IF(ISNUMBER($C63),VLOOKUP($C63,Methuselahs!$A$7:$I$306,COLUMN(Methuselahs!$I$6),FALSE()),"")</f>
        <v/>
      </c>
      <c r="G63" s="160"/>
      <c r="H63" s="161" t="str">
        <f aca="false">IF(ISNUMBER($C63),VLOOKUP($C63,Methuselahs!$A$7:$J$306,COLUMN(Methuselahs!$J$6),FALSE()),"")</f>
        <v/>
      </c>
    </row>
    <row r="64" customFormat="false" ht="15" hidden="false" customHeight="false" outlineLevel="0" collapsed="false">
      <c r="A64" s="158" t="str">
        <f aca="false">IF(ISNUMBER($C64),VLOOKUP($C64,Methuselahs!$Y$7:$Z$306,2,FALSE()),"")</f>
        <v/>
      </c>
      <c r="B64" s="159" t="str">
        <f aca="false">IF(ROW()-ROW($A$6)&lt;Methuselahs!$A$4,ROW()-ROW($A$5),"")</f>
        <v/>
      </c>
      <c r="C64" s="154" t="str">
        <f aca="false">IF(ISNUMBER($B64),VLOOKUP($B64,Methuselahs!$X$7:$Y$306,2,FALSE()),"")</f>
        <v/>
      </c>
      <c r="D64" s="162" t="str">
        <f aca="false">IF(ISNUMBER($C64),T(VLOOKUP($C64,Methuselahs!$A$7:$E$306,2,FALSE()))&amp;" "&amp;T(VLOOKUP($C64,Methuselahs!$A$7:$E$306,3,FALSE())),"")</f>
        <v/>
      </c>
      <c r="E64" s="160" t="str">
        <f aca="false">IF(ISNUMBER($C64),VLOOKUP($C64,Methuselahs!$A$7:$I$306,COLUMN(Methuselahs!$H$6),FALSE()),"")</f>
        <v/>
      </c>
      <c r="F64" s="156" t="str">
        <f aca="false">IF(ISNUMBER($C64),VLOOKUP($C64,Methuselahs!$A$7:$I$306,COLUMN(Methuselahs!$I$6),FALSE()),"")</f>
        <v/>
      </c>
      <c r="G64" s="160"/>
      <c r="H64" s="161" t="str">
        <f aca="false">IF(ISNUMBER($C64),VLOOKUP($C64,Methuselahs!$A$7:$J$306,COLUMN(Methuselahs!$J$6),FALSE()),"")</f>
        <v/>
      </c>
    </row>
    <row r="65" customFormat="false" ht="15" hidden="false" customHeight="false" outlineLevel="0" collapsed="false">
      <c r="A65" s="158" t="str">
        <f aca="false">IF(ISNUMBER($C65),VLOOKUP($C65,Methuselahs!$Y$7:$Z$306,2,FALSE()),"")</f>
        <v/>
      </c>
      <c r="B65" s="159" t="str">
        <f aca="false">IF(ROW()-ROW($A$6)&lt;Methuselahs!$A$4,ROW()-ROW($A$5),"")</f>
        <v/>
      </c>
      <c r="C65" s="154" t="str">
        <f aca="false">IF(ISNUMBER($B65),VLOOKUP($B65,Methuselahs!$X$7:$Y$306,2,FALSE()),"")</f>
        <v/>
      </c>
      <c r="D65" s="162" t="str">
        <f aca="false">IF(ISNUMBER($C65),T(VLOOKUP($C65,Methuselahs!$A$7:$E$306,2,FALSE()))&amp;" "&amp;T(VLOOKUP($C65,Methuselahs!$A$7:$E$306,3,FALSE())),"")</f>
        <v/>
      </c>
      <c r="E65" s="160" t="str">
        <f aca="false">IF(ISNUMBER($C65),VLOOKUP($C65,Methuselahs!$A$7:$I$306,COLUMN(Methuselahs!$H$6),FALSE()),"")</f>
        <v/>
      </c>
      <c r="F65" s="156" t="str">
        <f aca="false">IF(ISNUMBER($C65),VLOOKUP($C65,Methuselahs!$A$7:$I$306,COLUMN(Methuselahs!$I$6),FALSE()),"")</f>
        <v/>
      </c>
      <c r="G65" s="160"/>
      <c r="H65" s="161" t="str">
        <f aca="false">IF(ISNUMBER($C65),VLOOKUP($C65,Methuselahs!$A$7:$J$306,COLUMN(Methuselahs!$J$6),FALSE()),"")</f>
        <v/>
      </c>
    </row>
    <row r="66" customFormat="false" ht="15" hidden="false" customHeight="false" outlineLevel="0" collapsed="false">
      <c r="A66" s="158" t="str">
        <f aca="false">IF(ISNUMBER($C66),VLOOKUP($C66,Methuselahs!$Y$7:$Z$306,2,FALSE()),"")</f>
        <v/>
      </c>
      <c r="B66" s="159" t="str">
        <f aca="false">IF(ROW()-ROW($A$6)&lt;Methuselahs!$A$4,ROW()-ROW($A$5),"")</f>
        <v/>
      </c>
      <c r="C66" s="154" t="str">
        <f aca="false">IF(ISNUMBER($B66),VLOOKUP($B66,Methuselahs!$X$7:$Y$306,2,FALSE()),"")</f>
        <v/>
      </c>
      <c r="D66" s="162" t="str">
        <f aca="false">IF(ISNUMBER($C66),T(VLOOKUP($C66,Methuselahs!$A$7:$E$306,2,FALSE()))&amp;" "&amp;T(VLOOKUP($C66,Methuselahs!$A$7:$E$306,3,FALSE())),"")</f>
        <v/>
      </c>
      <c r="E66" s="160" t="str">
        <f aca="false">IF(ISNUMBER($C66),VLOOKUP($C66,Methuselahs!$A$7:$I$306,COLUMN(Methuselahs!$H$6),FALSE()),"")</f>
        <v/>
      </c>
      <c r="F66" s="156" t="str">
        <f aca="false">IF(ISNUMBER($C66),VLOOKUP($C66,Methuselahs!$A$7:$I$306,COLUMN(Methuselahs!$I$6),FALSE()),"")</f>
        <v/>
      </c>
      <c r="G66" s="160"/>
      <c r="H66" s="161" t="str">
        <f aca="false">IF(ISNUMBER($C66),VLOOKUP($C66,Methuselahs!$A$7:$J$306,COLUMN(Methuselahs!$J$6),FALSE()),"")</f>
        <v/>
      </c>
    </row>
    <row r="67" customFormat="false" ht="15" hidden="false" customHeight="false" outlineLevel="0" collapsed="false">
      <c r="A67" s="158" t="str">
        <f aca="false">IF(ISNUMBER($C67),VLOOKUP($C67,Methuselahs!$Y$7:$Z$306,2,FALSE()),"")</f>
        <v/>
      </c>
      <c r="B67" s="159" t="str">
        <f aca="false">IF(ROW()-ROW($A$6)&lt;Methuselahs!$A$4,ROW()-ROW($A$5),"")</f>
        <v/>
      </c>
      <c r="C67" s="154" t="str">
        <f aca="false">IF(ISNUMBER($B67),VLOOKUP($B67,Methuselahs!$X$7:$Y$306,2,FALSE()),"")</f>
        <v/>
      </c>
      <c r="D67" s="162" t="str">
        <f aca="false">IF(ISNUMBER($C67),T(VLOOKUP($C67,Methuselahs!$A$7:$E$306,2,FALSE()))&amp;" "&amp;T(VLOOKUP($C67,Methuselahs!$A$7:$E$306,3,FALSE())),"")</f>
        <v/>
      </c>
      <c r="E67" s="160" t="str">
        <f aca="false">IF(ISNUMBER($C67),VLOOKUP($C67,Methuselahs!$A$7:$I$306,COLUMN(Methuselahs!$H$6),FALSE()),"")</f>
        <v/>
      </c>
      <c r="F67" s="156" t="str">
        <f aca="false">IF(ISNUMBER($C67),VLOOKUP($C67,Methuselahs!$A$7:$I$306,COLUMN(Methuselahs!$I$6),FALSE()),"")</f>
        <v/>
      </c>
      <c r="G67" s="160"/>
      <c r="H67" s="161" t="str">
        <f aca="false">IF(ISNUMBER($C67),VLOOKUP($C67,Methuselahs!$A$7:$J$306,COLUMN(Methuselahs!$J$6),FALSE()),"")</f>
        <v/>
      </c>
    </row>
    <row r="68" customFormat="false" ht="15" hidden="false" customHeight="false" outlineLevel="0" collapsed="false">
      <c r="A68" s="158" t="str">
        <f aca="false">IF(ISNUMBER($C68),VLOOKUP($C68,Methuselahs!$Y$7:$Z$306,2,FALSE()),"")</f>
        <v/>
      </c>
      <c r="B68" s="159" t="str">
        <f aca="false">IF(ROW()-ROW($A$6)&lt;Methuselahs!$A$4,ROW()-ROW($A$5),"")</f>
        <v/>
      </c>
      <c r="C68" s="154" t="str">
        <f aca="false">IF(ISNUMBER($B68),VLOOKUP($B68,Methuselahs!$X$7:$Y$306,2,FALSE()),"")</f>
        <v/>
      </c>
      <c r="D68" s="162" t="str">
        <f aca="false">IF(ISNUMBER($C68),T(VLOOKUP($C68,Methuselahs!$A$7:$E$306,2,FALSE()))&amp;" "&amp;T(VLOOKUP($C68,Methuselahs!$A$7:$E$306,3,FALSE())),"")</f>
        <v/>
      </c>
      <c r="E68" s="160" t="str">
        <f aca="false">IF(ISNUMBER($C68),VLOOKUP($C68,Methuselahs!$A$7:$I$306,COLUMN(Methuselahs!$H$6),FALSE()),"")</f>
        <v/>
      </c>
      <c r="F68" s="156" t="str">
        <f aca="false">IF(ISNUMBER($C68),VLOOKUP($C68,Methuselahs!$A$7:$I$306,COLUMN(Methuselahs!$I$6),FALSE()),"")</f>
        <v/>
      </c>
      <c r="G68" s="160"/>
      <c r="H68" s="161" t="str">
        <f aca="false">IF(ISNUMBER($C68),VLOOKUP($C68,Methuselahs!$A$7:$J$306,COLUMN(Methuselahs!$J$6),FALSE()),"")</f>
        <v/>
      </c>
    </row>
    <row r="69" customFormat="false" ht="15" hidden="false" customHeight="false" outlineLevel="0" collapsed="false">
      <c r="A69" s="158" t="str">
        <f aca="false">IF(ISNUMBER($C69),VLOOKUP($C69,Methuselahs!$Y$7:$Z$306,2,FALSE()),"")</f>
        <v/>
      </c>
      <c r="B69" s="159" t="str">
        <f aca="false">IF(ROW()-ROW($A$6)&lt;Methuselahs!$A$4,ROW()-ROW($A$5),"")</f>
        <v/>
      </c>
      <c r="C69" s="154" t="str">
        <f aca="false">IF(ISNUMBER($B69),VLOOKUP($B69,Methuselahs!$X$7:$Y$306,2,FALSE()),"")</f>
        <v/>
      </c>
      <c r="D69" s="162" t="str">
        <f aca="false">IF(ISNUMBER($C69),T(VLOOKUP($C69,Methuselahs!$A$7:$E$306,2,FALSE()))&amp;" "&amp;T(VLOOKUP($C69,Methuselahs!$A$7:$E$306,3,FALSE())),"")</f>
        <v/>
      </c>
      <c r="E69" s="160" t="str">
        <f aca="false">IF(ISNUMBER($C69),VLOOKUP($C69,Methuselahs!$A$7:$I$306,COLUMN(Methuselahs!$H$6),FALSE()),"")</f>
        <v/>
      </c>
      <c r="F69" s="156" t="str">
        <f aca="false">IF(ISNUMBER($C69),VLOOKUP($C69,Methuselahs!$A$7:$I$306,COLUMN(Methuselahs!$I$6),FALSE()),"")</f>
        <v/>
      </c>
      <c r="G69" s="160"/>
      <c r="H69" s="161" t="str">
        <f aca="false">IF(ISNUMBER($C69),VLOOKUP($C69,Methuselahs!$A$7:$J$306,COLUMN(Methuselahs!$J$6),FALSE()),"")</f>
        <v/>
      </c>
    </row>
    <row r="70" customFormat="false" ht="15" hidden="false" customHeight="false" outlineLevel="0" collapsed="false">
      <c r="A70" s="158" t="str">
        <f aca="false">IF(ISNUMBER($C70),VLOOKUP($C70,Methuselahs!$Y$7:$Z$306,2,FALSE()),"")</f>
        <v/>
      </c>
      <c r="B70" s="159" t="str">
        <f aca="false">IF(ROW()-ROW($A$6)&lt;Methuselahs!$A$4,ROW()-ROW($A$5),"")</f>
        <v/>
      </c>
      <c r="C70" s="154" t="str">
        <f aca="false">IF(ISNUMBER($B70),VLOOKUP($B70,Methuselahs!$X$7:$Y$306,2,FALSE()),"")</f>
        <v/>
      </c>
      <c r="D70" s="162" t="str">
        <f aca="false">IF(ISNUMBER($C70),T(VLOOKUP($C70,Methuselahs!$A$7:$E$306,2,FALSE()))&amp;" "&amp;T(VLOOKUP($C70,Methuselahs!$A$7:$E$306,3,FALSE())),"")</f>
        <v/>
      </c>
      <c r="E70" s="160" t="str">
        <f aca="false">IF(ISNUMBER($C70),VLOOKUP($C70,Methuselahs!$A$7:$I$306,COLUMN(Methuselahs!$H$6),FALSE()),"")</f>
        <v/>
      </c>
      <c r="F70" s="156" t="str">
        <f aca="false">IF(ISNUMBER($C70),VLOOKUP($C70,Methuselahs!$A$7:$I$306,COLUMN(Methuselahs!$I$6),FALSE()),"")</f>
        <v/>
      </c>
      <c r="G70" s="160"/>
      <c r="H70" s="161" t="str">
        <f aca="false">IF(ISNUMBER($C70),VLOOKUP($C70,Methuselahs!$A$7:$J$306,COLUMN(Methuselahs!$J$6),FALSE()),"")</f>
        <v/>
      </c>
    </row>
    <row r="71" customFormat="false" ht="15" hidden="false" customHeight="false" outlineLevel="0" collapsed="false">
      <c r="A71" s="158" t="str">
        <f aca="false">IF(ISNUMBER($C71),VLOOKUP($C71,Methuselahs!$Y$7:$Z$306,2,FALSE()),"")</f>
        <v/>
      </c>
      <c r="B71" s="159" t="str">
        <f aca="false">IF(ROW()-ROW($A$6)&lt;Methuselahs!$A$4,ROW()-ROW($A$5),"")</f>
        <v/>
      </c>
      <c r="C71" s="154" t="str">
        <f aca="false">IF(ISNUMBER($B71),VLOOKUP($B71,Methuselahs!$X$7:$Y$306,2,FALSE()),"")</f>
        <v/>
      </c>
      <c r="D71" s="162" t="str">
        <f aca="false">IF(ISNUMBER($C71),T(VLOOKUP($C71,Methuselahs!$A$7:$E$306,2,FALSE()))&amp;" "&amp;T(VLOOKUP($C71,Methuselahs!$A$7:$E$306,3,FALSE())),"")</f>
        <v/>
      </c>
      <c r="E71" s="160" t="str">
        <f aca="false">IF(ISNUMBER($C71),VLOOKUP($C71,Methuselahs!$A$7:$I$306,COLUMN(Methuselahs!$H$6),FALSE()),"")</f>
        <v/>
      </c>
      <c r="F71" s="156" t="str">
        <f aca="false">IF(ISNUMBER($C71),VLOOKUP($C71,Methuselahs!$A$7:$I$306,COLUMN(Methuselahs!$I$6),FALSE()),"")</f>
        <v/>
      </c>
      <c r="G71" s="160"/>
      <c r="H71" s="161" t="str">
        <f aca="false">IF(ISNUMBER($C71),VLOOKUP($C71,Methuselahs!$A$7:$J$306,COLUMN(Methuselahs!$J$6),FALSE()),"")</f>
        <v/>
      </c>
    </row>
    <row r="72" customFormat="false" ht="15" hidden="false" customHeight="false" outlineLevel="0" collapsed="false">
      <c r="A72" s="158" t="str">
        <f aca="false">IF(ISNUMBER($C72),VLOOKUP($C72,Methuselahs!$Y$7:$Z$306,2,FALSE()),"")</f>
        <v/>
      </c>
      <c r="B72" s="159" t="str">
        <f aca="false">IF(ROW()-ROW($A$6)&lt;Methuselahs!$A$4,ROW()-ROW($A$5),"")</f>
        <v/>
      </c>
      <c r="C72" s="154" t="str">
        <f aca="false">IF(ISNUMBER($B72),VLOOKUP($B72,Methuselahs!$X$7:$Y$306,2,FALSE()),"")</f>
        <v/>
      </c>
      <c r="D72" s="162" t="str">
        <f aca="false">IF(ISNUMBER($C72),T(VLOOKUP($C72,Methuselahs!$A$7:$E$306,2,FALSE()))&amp;" "&amp;T(VLOOKUP($C72,Methuselahs!$A$7:$E$306,3,FALSE())),"")</f>
        <v/>
      </c>
      <c r="E72" s="160" t="str">
        <f aca="false">IF(ISNUMBER($C72),VLOOKUP($C72,Methuselahs!$A$7:$I$306,COLUMN(Methuselahs!$H$6),FALSE()),"")</f>
        <v/>
      </c>
      <c r="F72" s="156" t="str">
        <f aca="false">IF(ISNUMBER($C72),VLOOKUP($C72,Methuselahs!$A$7:$I$306,COLUMN(Methuselahs!$I$6),FALSE()),"")</f>
        <v/>
      </c>
      <c r="G72" s="160"/>
      <c r="H72" s="161" t="str">
        <f aca="false">IF(ISNUMBER($C72),VLOOKUP($C72,Methuselahs!$A$7:$J$306,COLUMN(Methuselahs!$J$6),FALSE()),"")</f>
        <v/>
      </c>
    </row>
    <row r="73" customFormat="false" ht="15" hidden="false" customHeight="false" outlineLevel="0" collapsed="false">
      <c r="A73" s="158" t="str">
        <f aca="false">IF(ISNUMBER($C73),VLOOKUP($C73,Methuselahs!$Y$7:$Z$306,2,FALSE()),"")</f>
        <v/>
      </c>
      <c r="B73" s="159" t="str">
        <f aca="false">IF(ROW()-ROW($A$6)&lt;Methuselahs!$A$4,ROW()-ROW($A$5),"")</f>
        <v/>
      </c>
      <c r="C73" s="154" t="str">
        <f aca="false">IF(ISNUMBER($B73),VLOOKUP($B73,Methuselahs!$X$7:$Y$306,2,FALSE()),"")</f>
        <v/>
      </c>
      <c r="D73" s="162" t="str">
        <f aca="false">IF(ISNUMBER($C73),T(VLOOKUP($C73,Methuselahs!$A$7:$E$306,2,FALSE()))&amp;" "&amp;T(VLOOKUP($C73,Methuselahs!$A$7:$E$306,3,FALSE())),"")</f>
        <v/>
      </c>
      <c r="E73" s="160" t="str">
        <f aca="false">IF(ISNUMBER($C73),VLOOKUP($C73,Methuselahs!$A$7:$I$306,COLUMN(Methuselahs!$H$6),FALSE()),"")</f>
        <v/>
      </c>
      <c r="F73" s="156" t="str">
        <f aca="false">IF(ISNUMBER($C73),VLOOKUP($C73,Methuselahs!$A$7:$I$306,COLUMN(Methuselahs!$I$6),FALSE()),"")</f>
        <v/>
      </c>
      <c r="G73" s="160"/>
      <c r="H73" s="161" t="str">
        <f aca="false">IF(ISNUMBER($C73),VLOOKUP($C73,Methuselahs!$A$7:$J$306,COLUMN(Methuselahs!$J$6),FALSE()),"")</f>
        <v/>
      </c>
    </row>
    <row r="74" customFormat="false" ht="15" hidden="false" customHeight="false" outlineLevel="0" collapsed="false">
      <c r="A74" s="158" t="str">
        <f aca="false">IF(ISNUMBER($C74),VLOOKUP($C74,Methuselahs!$Y$7:$Z$306,2,FALSE()),"")</f>
        <v/>
      </c>
      <c r="B74" s="159" t="str">
        <f aca="false">IF(ROW()-ROW($A$6)&lt;Methuselahs!$A$4,ROW()-ROW($A$5),"")</f>
        <v/>
      </c>
      <c r="C74" s="154" t="str">
        <f aca="false">IF(ISNUMBER($B74),VLOOKUP($B74,Methuselahs!$X$7:$Y$306,2,FALSE()),"")</f>
        <v/>
      </c>
      <c r="D74" s="162" t="str">
        <f aca="false">IF(ISNUMBER($C74),T(VLOOKUP($C74,Methuselahs!$A$7:$E$306,2,FALSE()))&amp;" "&amp;T(VLOOKUP($C74,Methuselahs!$A$7:$E$306,3,FALSE())),"")</f>
        <v/>
      </c>
      <c r="E74" s="160" t="str">
        <f aca="false">IF(ISNUMBER($C74),VLOOKUP($C74,Methuselahs!$A$7:$I$306,COLUMN(Methuselahs!$H$6),FALSE()),"")</f>
        <v/>
      </c>
      <c r="F74" s="156" t="str">
        <f aca="false">IF(ISNUMBER($C74),VLOOKUP($C74,Methuselahs!$A$7:$I$306,COLUMN(Methuselahs!$I$6),FALSE()),"")</f>
        <v/>
      </c>
      <c r="G74" s="160"/>
      <c r="H74" s="161" t="str">
        <f aca="false">IF(ISNUMBER($C74),VLOOKUP($C74,Methuselahs!$A$7:$J$306,COLUMN(Methuselahs!$J$6),FALSE()),"")</f>
        <v/>
      </c>
    </row>
    <row r="75" customFormat="false" ht="15" hidden="false" customHeight="false" outlineLevel="0" collapsed="false">
      <c r="A75" s="158" t="str">
        <f aca="false">IF(ISNUMBER($C75),VLOOKUP($C75,Methuselahs!$Y$7:$Z$306,2,FALSE()),"")</f>
        <v/>
      </c>
      <c r="B75" s="159" t="str">
        <f aca="false">IF(ROW()-ROW($A$6)&lt;Methuselahs!$A$4,ROW()-ROW($A$5),"")</f>
        <v/>
      </c>
      <c r="C75" s="154" t="str">
        <f aca="false">IF(ISNUMBER($B75),VLOOKUP($B75,Methuselahs!$X$7:$Y$306,2,FALSE()),"")</f>
        <v/>
      </c>
      <c r="D75" s="162" t="str">
        <f aca="false">IF(ISNUMBER($C75),T(VLOOKUP($C75,Methuselahs!$A$7:$E$306,2,FALSE()))&amp;" "&amp;T(VLOOKUP($C75,Methuselahs!$A$7:$E$306,3,FALSE())),"")</f>
        <v/>
      </c>
      <c r="E75" s="160" t="str">
        <f aca="false">IF(ISNUMBER($C75),VLOOKUP($C75,Methuselahs!$A$7:$I$306,COLUMN(Methuselahs!$H$6),FALSE()),"")</f>
        <v/>
      </c>
      <c r="F75" s="156" t="str">
        <f aca="false">IF(ISNUMBER($C75),VLOOKUP($C75,Methuselahs!$A$7:$I$306,COLUMN(Methuselahs!$I$6),FALSE()),"")</f>
        <v/>
      </c>
      <c r="G75" s="160"/>
      <c r="H75" s="161" t="str">
        <f aca="false">IF(ISNUMBER($C75),VLOOKUP($C75,Methuselahs!$A$7:$J$306,COLUMN(Methuselahs!$J$6),FALSE()),"")</f>
        <v/>
      </c>
    </row>
    <row r="76" customFormat="false" ht="15" hidden="false" customHeight="false" outlineLevel="0" collapsed="false">
      <c r="A76" s="158" t="str">
        <f aca="false">IF(ISNUMBER($C76),VLOOKUP($C76,Methuselahs!$Y$7:$Z$306,2,FALSE()),"")</f>
        <v/>
      </c>
      <c r="B76" s="159" t="str">
        <f aca="false">IF(ROW()-ROW($A$6)&lt;Methuselahs!$A$4,ROW()-ROW($A$5),"")</f>
        <v/>
      </c>
      <c r="C76" s="154" t="str">
        <f aca="false">IF(ISNUMBER($B76),VLOOKUP($B76,Methuselahs!$X$7:$Y$306,2,FALSE()),"")</f>
        <v/>
      </c>
      <c r="D76" s="162" t="str">
        <f aca="false">IF(ISNUMBER($C76),T(VLOOKUP($C76,Methuselahs!$A$7:$E$306,2,FALSE()))&amp;" "&amp;T(VLOOKUP($C76,Methuselahs!$A$7:$E$306,3,FALSE())),"")</f>
        <v/>
      </c>
      <c r="E76" s="160" t="str">
        <f aca="false">IF(ISNUMBER($C76),VLOOKUP($C76,Methuselahs!$A$7:$I$306,COLUMN(Methuselahs!$H$6),FALSE()),"")</f>
        <v/>
      </c>
      <c r="F76" s="156" t="str">
        <f aca="false">IF(ISNUMBER($C76),VLOOKUP($C76,Methuselahs!$A$7:$I$306,COLUMN(Methuselahs!$I$6),FALSE()),"")</f>
        <v/>
      </c>
      <c r="G76" s="160"/>
      <c r="H76" s="161" t="str">
        <f aca="false">IF(ISNUMBER($C76),VLOOKUP($C76,Methuselahs!$A$7:$J$306,COLUMN(Methuselahs!$J$6),FALSE()),"")</f>
        <v/>
      </c>
    </row>
    <row r="77" customFormat="false" ht="15" hidden="false" customHeight="false" outlineLevel="0" collapsed="false">
      <c r="A77" s="158" t="str">
        <f aca="false">IF(ISNUMBER($C77),VLOOKUP($C77,Methuselahs!$Y$7:$Z$306,2,FALSE()),"")</f>
        <v/>
      </c>
      <c r="B77" s="159" t="str">
        <f aca="false">IF(ROW()-ROW($A$6)&lt;Methuselahs!$A$4,ROW()-ROW($A$5),"")</f>
        <v/>
      </c>
      <c r="C77" s="154" t="str">
        <f aca="false">IF(ISNUMBER($B77),VLOOKUP($B77,Methuselahs!$X$7:$Y$306,2,FALSE()),"")</f>
        <v/>
      </c>
      <c r="D77" s="162" t="str">
        <f aca="false">IF(ISNUMBER($C77),T(VLOOKUP($C77,Methuselahs!$A$7:$E$306,2,FALSE()))&amp;" "&amp;T(VLOOKUP($C77,Methuselahs!$A$7:$E$306,3,FALSE())),"")</f>
        <v/>
      </c>
      <c r="E77" s="160" t="str">
        <f aca="false">IF(ISNUMBER($C77),VLOOKUP($C77,Methuselahs!$A$7:$I$306,COLUMN(Methuselahs!$H$6),FALSE()),"")</f>
        <v/>
      </c>
      <c r="F77" s="156" t="str">
        <f aca="false">IF(ISNUMBER($C77),VLOOKUP($C77,Methuselahs!$A$7:$I$306,COLUMN(Methuselahs!$I$6),FALSE()),"")</f>
        <v/>
      </c>
      <c r="G77" s="160"/>
      <c r="H77" s="161" t="str">
        <f aca="false">IF(ISNUMBER($C77),VLOOKUP($C77,Methuselahs!$A$7:$J$306,COLUMN(Methuselahs!$J$6),FALSE()),"")</f>
        <v/>
      </c>
    </row>
    <row r="78" customFormat="false" ht="15" hidden="false" customHeight="false" outlineLevel="0" collapsed="false">
      <c r="A78" s="158" t="str">
        <f aca="false">IF(ISNUMBER($C78),VLOOKUP($C78,Methuselahs!$Y$7:$Z$306,2,FALSE()),"")</f>
        <v/>
      </c>
      <c r="B78" s="159" t="str">
        <f aca="false">IF(ROW()-ROW($A$6)&lt;Methuselahs!$A$4,ROW()-ROW($A$5),"")</f>
        <v/>
      </c>
      <c r="C78" s="154" t="str">
        <f aca="false">IF(ISNUMBER($B78),VLOOKUP($B78,Methuselahs!$X$7:$Y$306,2,FALSE()),"")</f>
        <v/>
      </c>
      <c r="D78" s="162" t="str">
        <f aca="false">IF(ISNUMBER($C78),T(VLOOKUP($C78,Methuselahs!$A$7:$E$306,2,FALSE()))&amp;" "&amp;T(VLOOKUP($C78,Methuselahs!$A$7:$E$306,3,FALSE())),"")</f>
        <v/>
      </c>
      <c r="E78" s="160" t="str">
        <f aca="false">IF(ISNUMBER($C78),VLOOKUP($C78,Methuselahs!$A$7:$I$306,COLUMN(Methuselahs!$H$6),FALSE()),"")</f>
        <v/>
      </c>
      <c r="F78" s="156" t="str">
        <f aca="false">IF(ISNUMBER($C78),VLOOKUP($C78,Methuselahs!$A$7:$I$306,COLUMN(Methuselahs!$I$6),FALSE()),"")</f>
        <v/>
      </c>
      <c r="G78" s="160"/>
      <c r="H78" s="161" t="str">
        <f aca="false">IF(ISNUMBER($C78),VLOOKUP($C78,Methuselahs!$A$7:$J$306,COLUMN(Methuselahs!$J$6),FALSE()),"")</f>
        <v/>
      </c>
    </row>
    <row r="79" customFormat="false" ht="15" hidden="false" customHeight="false" outlineLevel="0" collapsed="false">
      <c r="A79" s="158" t="str">
        <f aca="false">IF(ISNUMBER($C79),VLOOKUP($C79,Methuselahs!$Y$7:$Z$306,2,FALSE()),"")</f>
        <v/>
      </c>
      <c r="B79" s="159" t="str">
        <f aca="false">IF(ROW()-ROW($A$6)&lt;Methuselahs!$A$4,ROW()-ROW($A$5),"")</f>
        <v/>
      </c>
      <c r="C79" s="154" t="str">
        <f aca="false">IF(ISNUMBER($B79),VLOOKUP($B79,Methuselahs!$X$7:$Y$306,2,FALSE()),"")</f>
        <v/>
      </c>
      <c r="D79" s="162" t="str">
        <f aca="false">IF(ISNUMBER($C79),T(VLOOKUP($C79,Methuselahs!$A$7:$E$306,2,FALSE()))&amp;" "&amp;T(VLOOKUP($C79,Methuselahs!$A$7:$E$306,3,FALSE())),"")</f>
        <v/>
      </c>
      <c r="E79" s="160" t="str">
        <f aca="false">IF(ISNUMBER($C79),VLOOKUP($C79,Methuselahs!$A$7:$I$306,COLUMN(Methuselahs!$H$6),FALSE()),"")</f>
        <v/>
      </c>
      <c r="F79" s="156" t="str">
        <f aca="false">IF(ISNUMBER($C79),VLOOKUP($C79,Methuselahs!$A$7:$I$306,COLUMN(Methuselahs!$I$6),FALSE()),"")</f>
        <v/>
      </c>
      <c r="G79" s="160"/>
      <c r="H79" s="161" t="str">
        <f aca="false">IF(ISNUMBER($C79),VLOOKUP($C79,Methuselahs!$A$7:$J$306,COLUMN(Methuselahs!$J$6),FALSE()),"")</f>
        <v/>
      </c>
    </row>
    <row r="80" customFormat="false" ht="15" hidden="false" customHeight="false" outlineLevel="0" collapsed="false">
      <c r="A80" s="158" t="str">
        <f aca="false">IF(ISNUMBER($C80),VLOOKUP($C80,Methuselahs!$Y$7:$Z$306,2,FALSE()),"")</f>
        <v/>
      </c>
      <c r="B80" s="159" t="str">
        <f aca="false">IF(ROW()-ROW($A$6)&lt;Methuselahs!$A$4,ROW()-ROW($A$5),"")</f>
        <v/>
      </c>
      <c r="C80" s="154" t="str">
        <f aca="false">IF(ISNUMBER($B80),VLOOKUP($B80,Methuselahs!$X$7:$Y$306,2,FALSE()),"")</f>
        <v/>
      </c>
      <c r="D80" s="162" t="str">
        <f aca="false">IF(ISNUMBER($C80),T(VLOOKUP($C80,Methuselahs!$A$7:$E$306,2,FALSE()))&amp;" "&amp;T(VLOOKUP($C80,Methuselahs!$A$7:$E$306,3,FALSE())),"")</f>
        <v/>
      </c>
      <c r="E80" s="160" t="str">
        <f aca="false">IF(ISNUMBER($C80),VLOOKUP($C80,Methuselahs!$A$7:$I$306,COLUMN(Methuselahs!$H$6),FALSE()),"")</f>
        <v/>
      </c>
      <c r="F80" s="156" t="str">
        <f aca="false">IF(ISNUMBER($C80),VLOOKUP($C80,Methuselahs!$A$7:$I$306,COLUMN(Methuselahs!$I$6),FALSE()),"")</f>
        <v/>
      </c>
      <c r="G80" s="160"/>
      <c r="H80" s="161" t="str">
        <f aca="false">IF(ISNUMBER($C80),VLOOKUP($C80,Methuselahs!$A$7:$J$306,COLUMN(Methuselahs!$J$6),FALSE()),"")</f>
        <v/>
      </c>
    </row>
    <row r="81" customFormat="false" ht="15" hidden="false" customHeight="false" outlineLevel="0" collapsed="false">
      <c r="A81" s="158" t="str">
        <f aca="false">IF(ISNUMBER($C81),VLOOKUP($C81,Methuselahs!$Y$7:$Z$306,2,FALSE()),"")</f>
        <v/>
      </c>
      <c r="B81" s="159" t="str">
        <f aca="false">IF(ROW()-ROW($A$6)&lt;Methuselahs!$A$4,ROW()-ROW($A$5),"")</f>
        <v/>
      </c>
      <c r="C81" s="154" t="str">
        <f aca="false">IF(ISNUMBER($B81),VLOOKUP($B81,Methuselahs!$X$7:$Y$306,2,FALSE()),"")</f>
        <v/>
      </c>
      <c r="D81" s="162" t="str">
        <f aca="false">IF(ISNUMBER($C81),T(VLOOKUP($C81,Methuselahs!$A$7:$E$306,2,FALSE()))&amp;" "&amp;T(VLOOKUP($C81,Methuselahs!$A$7:$E$306,3,FALSE())),"")</f>
        <v/>
      </c>
      <c r="E81" s="160" t="str">
        <f aca="false">IF(ISNUMBER($C81),VLOOKUP($C81,Methuselahs!$A$7:$I$306,COLUMN(Methuselahs!$H$6),FALSE()),"")</f>
        <v/>
      </c>
      <c r="F81" s="156" t="str">
        <f aca="false">IF(ISNUMBER($C81),VLOOKUP($C81,Methuselahs!$A$7:$I$306,COLUMN(Methuselahs!$I$6),FALSE()),"")</f>
        <v/>
      </c>
      <c r="G81" s="160"/>
      <c r="H81" s="161" t="str">
        <f aca="false">IF(ISNUMBER($C81),VLOOKUP($C81,Methuselahs!$A$7:$J$306,COLUMN(Methuselahs!$J$6),FALSE()),"")</f>
        <v/>
      </c>
    </row>
    <row r="82" customFormat="false" ht="15" hidden="false" customHeight="false" outlineLevel="0" collapsed="false">
      <c r="A82" s="158" t="str">
        <f aca="false">IF(ISNUMBER($C82),VLOOKUP($C82,Methuselahs!$Y$7:$Z$306,2,FALSE()),"")</f>
        <v/>
      </c>
      <c r="B82" s="159" t="str">
        <f aca="false">IF(ROW()-ROW($A$6)&lt;Methuselahs!$A$4,ROW()-ROW($A$5),"")</f>
        <v/>
      </c>
      <c r="C82" s="154" t="str">
        <f aca="false">IF(ISNUMBER($B82),VLOOKUP($B82,Methuselahs!$X$7:$Y$306,2,FALSE()),"")</f>
        <v/>
      </c>
      <c r="D82" s="162" t="str">
        <f aca="false">IF(ISNUMBER($C82),T(VLOOKUP($C82,Methuselahs!$A$7:$E$306,2,FALSE()))&amp;" "&amp;T(VLOOKUP($C82,Methuselahs!$A$7:$E$306,3,FALSE())),"")</f>
        <v/>
      </c>
      <c r="E82" s="160" t="str">
        <f aca="false">IF(ISNUMBER($C82),VLOOKUP($C82,Methuselahs!$A$7:$I$306,COLUMN(Methuselahs!$H$6),FALSE()),"")</f>
        <v/>
      </c>
      <c r="F82" s="156" t="str">
        <f aca="false">IF(ISNUMBER($C82),VLOOKUP($C82,Methuselahs!$A$7:$I$306,COLUMN(Methuselahs!$I$6),FALSE()),"")</f>
        <v/>
      </c>
      <c r="G82" s="160"/>
      <c r="H82" s="161" t="str">
        <f aca="false">IF(ISNUMBER($C82),VLOOKUP($C82,Methuselahs!$A$7:$J$306,COLUMN(Methuselahs!$J$6),FALSE()),"")</f>
        <v/>
      </c>
    </row>
    <row r="83" customFormat="false" ht="15" hidden="false" customHeight="false" outlineLevel="0" collapsed="false">
      <c r="A83" s="158" t="str">
        <f aca="false">IF(ISNUMBER($C83),VLOOKUP($C83,Methuselahs!$Y$7:$Z$306,2,FALSE()),"")</f>
        <v/>
      </c>
      <c r="B83" s="159" t="str">
        <f aca="false">IF(ROW()-ROW($A$6)&lt;Methuselahs!$A$4,ROW()-ROW($A$5),"")</f>
        <v/>
      </c>
      <c r="C83" s="154" t="str">
        <f aca="false">IF(ISNUMBER($B83),VLOOKUP($B83,Methuselahs!$X$7:$Y$306,2,FALSE()),"")</f>
        <v/>
      </c>
      <c r="D83" s="162" t="str">
        <f aca="false">IF(ISNUMBER($C83),T(VLOOKUP($C83,Methuselahs!$A$7:$E$306,2,FALSE()))&amp;" "&amp;T(VLOOKUP($C83,Methuselahs!$A$7:$E$306,3,FALSE())),"")</f>
        <v/>
      </c>
      <c r="E83" s="160" t="str">
        <f aca="false">IF(ISNUMBER($C83),VLOOKUP($C83,Methuselahs!$A$7:$I$306,COLUMN(Methuselahs!$H$6),FALSE()),"")</f>
        <v/>
      </c>
      <c r="F83" s="156" t="str">
        <f aca="false">IF(ISNUMBER($C83),VLOOKUP($C83,Methuselahs!$A$7:$I$306,COLUMN(Methuselahs!$I$6),FALSE()),"")</f>
        <v/>
      </c>
      <c r="G83" s="160"/>
      <c r="H83" s="161" t="str">
        <f aca="false">IF(ISNUMBER($C83),VLOOKUP($C83,Methuselahs!$A$7:$J$306,COLUMN(Methuselahs!$J$6),FALSE()),"")</f>
        <v/>
      </c>
    </row>
    <row r="84" customFormat="false" ht="15" hidden="false" customHeight="false" outlineLevel="0" collapsed="false">
      <c r="A84" s="158" t="str">
        <f aca="false">IF(ISNUMBER($C84),VLOOKUP($C84,Methuselahs!$Y$7:$Z$306,2,FALSE()),"")</f>
        <v/>
      </c>
      <c r="B84" s="159" t="str">
        <f aca="false">IF(ROW()-ROW($A$6)&lt;Methuselahs!$A$4,ROW()-ROW($A$5),"")</f>
        <v/>
      </c>
      <c r="C84" s="154" t="str">
        <f aca="false">IF(ISNUMBER($B84),VLOOKUP($B84,Methuselahs!$X$7:$Y$306,2,FALSE()),"")</f>
        <v/>
      </c>
      <c r="D84" s="162" t="str">
        <f aca="false">IF(ISNUMBER($C84),T(VLOOKUP($C84,Methuselahs!$A$7:$E$306,2,FALSE()))&amp;" "&amp;T(VLOOKUP($C84,Methuselahs!$A$7:$E$306,3,FALSE())),"")</f>
        <v/>
      </c>
      <c r="E84" s="160" t="str">
        <f aca="false">IF(ISNUMBER($C84),VLOOKUP($C84,Methuselahs!$A$7:$I$306,COLUMN(Methuselahs!$H$6),FALSE()),"")</f>
        <v/>
      </c>
      <c r="F84" s="156" t="str">
        <f aca="false">IF(ISNUMBER($C84),VLOOKUP($C84,Methuselahs!$A$7:$I$306,COLUMN(Methuselahs!$I$6),FALSE()),"")</f>
        <v/>
      </c>
      <c r="G84" s="160"/>
      <c r="H84" s="161" t="str">
        <f aca="false">IF(ISNUMBER($C84),VLOOKUP($C84,Methuselahs!$A$7:$J$306,COLUMN(Methuselahs!$J$6),FALSE()),"")</f>
        <v/>
      </c>
    </row>
    <row r="85" customFormat="false" ht="15" hidden="false" customHeight="false" outlineLevel="0" collapsed="false">
      <c r="A85" s="158" t="str">
        <f aca="false">IF(ISNUMBER($C85),VLOOKUP($C85,Methuselahs!$Y$7:$Z$306,2,FALSE()),"")</f>
        <v/>
      </c>
      <c r="B85" s="159" t="str">
        <f aca="false">IF(ROW()-ROW($A$6)&lt;Methuselahs!$A$4,ROW()-ROW($A$5),"")</f>
        <v/>
      </c>
      <c r="C85" s="154" t="str">
        <f aca="false">IF(ISNUMBER($B85),VLOOKUP($B85,Methuselahs!$X$7:$Y$306,2,FALSE()),"")</f>
        <v/>
      </c>
      <c r="D85" s="162" t="str">
        <f aca="false">IF(ISNUMBER($C85),T(VLOOKUP($C85,Methuselahs!$A$7:$E$306,2,FALSE()))&amp;" "&amp;T(VLOOKUP($C85,Methuselahs!$A$7:$E$306,3,FALSE())),"")</f>
        <v/>
      </c>
      <c r="E85" s="160" t="str">
        <f aca="false">IF(ISNUMBER($C85),VLOOKUP($C85,Methuselahs!$A$7:$I$306,COLUMN(Methuselahs!$H$6),FALSE()),"")</f>
        <v/>
      </c>
      <c r="F85" s="156" t="str">
        <f aca="false">IF(ISNUMBER($C85),VLOOKUP($C85,Methuselahs!$A$7:$I$306,COLUMN(Methuselahs!$I$6),FALSE()),"")</f>
        <v/>
      </c>
      <c r="G85" s="160"/>
      <c r="H85" s="161" t="str">
        <f aca="false">IF(ISNUMBER($C85),VLOOKUP($C85,Methuselahs!$A$7:$J$306,COLUMN(Methuselahs!$J$6),FALSE()),"")</f>
        <v/>
      </c>
    </row>
    <row r="86" customFormat="false" ht="15" hidden="false" customHeight="false" outlineLevel="0" collapsed="false">
      <c r="A86" s="158" t="str">
        <f aca="false">IF(ISNUMBER($C86),VLOOKUP($C86,Methuselahs!$Y$7:$Z$306,2,FALSE()),"")</f>
        <v/>
      </c>
      <c r="B86" s="159" t="str">
        <f aca="false">IF(ROW()-ROW($A$6)&lt;Methuselahs!$A$4,ROW()-ROW($A$5),"")</f>
        <v/>
      </c>
      <c r="C86" s="154" t="str">
        <f aca="false">IF(ISNUMBER($B86),VLOOKUP($B86,Methuselahs!$X$7:$Y$306,2,FALSE()),"")</f>
        <v/>
      </c>
      <c r="D86" s="162" t="str">
        <f aca="false">IF(ISNUMBER($C86),T(VLOOKUP($C86,Methuselahs!$A$7:$E$306,2,FALSE()))&amp;" "&amp;T(VLOOKUP($C86,Methuselahs!$A$7:$E$306,3,FALSE())),"")</f>
        <v/>
      </c>
      <c r="E86" s="160" t="str">
        <f aca="false">IF(ISNUMBER($C86),VLOOKUP($C86,Methuselahs!$A$7:$I$306,COLUMN(Methuselahs!$H$6),FALSE()),"")</f>
        <v/>
      </c>
      <c r="F86" s="156" t="str">
        <f aca="false">IF(ISNUMBER($C86),VLOOKUP($C86,Methuselahs!$A$7:$I$306,COLUMN(Methuselahs!$I$6),FALSE()),"")</f>
        <v/>
      </c>
      <c r="G86" s="160"/>
      <c r="H86" s="161" t="str">
        <f aca="false">IF(ISNUMBER($C86),VLOOKUP($C86,Methuselahs!$A$7:$J$306,COLUMN(Methuselahs!$J$6),FALSE()),"")</f>
        <v/>
      </c>
    </row>
    <row r="87" customFormat="false" ht="15" hidden="false" customHeight="false" outlineLevel="0" collapsed="false">
      <c r="A87" s="158" t="str">
        <f aca="false">IF(ISNUMBER($C87),VLOOKUP($C87,Methuselahs!$Y$7:$Z$306,2,FALSE()),"")</f>
        <v/>
      </c>
      <c r="B87" s="159" t="str">
        <f aca="false">IF(ROW()-ROW($A$6)&lt;Methuselahs!$A$4,ROW()-ROW($A$5),"")</f>
        <v/>
      </c>
      <c r="C87" s="154" t="str">
        <f aca="false">IF(ISNUMBER($B87),VLOOKUP($B87,Methuselahs!$X$7:$Y$306,2,FALSE()),"")</f>
        <v/>
      </c>
      <c r="D87" s="162" t="str">
        <f aca="false">IF(ISNUMBER($C87),T(VLOOKUP($C87,Methuselahs!$A$7:$E$306,2,FALSE()))&amp;" "&amp;T(VLOOKUP($C87,Methuselahs!$A$7:$E$306,3,FALSE())),"")</f>
        <v/>
      </c>
      <c r="E87" s="160" t="str">
        <f aca="false">IF(ISNUMBER($C87),VLOOKUP($C87,Methuselahs!$A$7:$I$306,COLUMN(Methuselahs!$H$6),FALSE()),"")</f>
        <v/>
      </c>
      <c r="F87" s="156" t="str">
        <f aca="false">IF(ISNUMBER($C87),VLOOKUP($C87,Methuselahs!$A$7:$I$306,COLUMN(Methuselahs!$I$6),FALSE()),"")</f>
        <v/>
      </c>
      <c r="G87" s="160"/>
      <c r="H87" s="161" t="str">
        <f aca="false">IF(ISNUMBER($C87),VLOOKUP($C87,Methuselahs!$A$7:$J$306,COLUMN(Methuselahs!$J$6),FALSE()),"")</f>
        <v/>
      </c>
    </row>
    <row r="88" customFormat="false" ht="15" hidden="false" customHeight="false" outlineLevel="0" collapsed="false">
      <c r="A88" s="158" t="str">
        <f aca="false">IF(ISNUMBER($C88),VLOOKUP($C88,Methuselahs!$Y$7:$Z$306,2,FALSE()),"")</f>
        <v/>
      </c>
      <c r="B88" s="159" t="str">
        <f aca="false">IF(ROW()-ROW($A$6)&lt;Methuselahs!$A$4,ROW()-ROW($A$5),"")</f>
        <v/>
      </c>
      <c r="C88" s="154" t="str">
        <f aca="false">IF(ISNUMBER($B88),VLOOKUP($B88,Methuselahs!$X$7:$Y$306,2,FALSE()),"")</f>
        <v/>
      </c>
      <c r="D88" s="162" t="str">
        <f aca="false">IF(ISNUMBER($C88),T(VLOOKUP($C88,Methuselahs!$A$7:$E$306,2,FALSE()))&amp;" "&amp;T(VLOOKUP($C88,Methuselahs!$A$7:$E$306,3,FALSE())),"")</f>
        <v/>
      </c>
      <c r="E88" s="160" t="str">
        <f aca="false">IF(ISNUMBER($C88),VLOOKUP($C88,Methuselahs!$A$7:$I$306,COLUMN(Methuselahs!$H$6),FALSE()),"")</f>
        <v/>
      </c>
      <c r="F88" s="156" t="str">
        <f aca="false">IF(ISNUMBER($C88),VLOOKUP($C88,Methuselahs!$A$7:$I$306,COLUMN(Methuselahs!$I$6),FALSE()),"")</f>
        <v/>
      </c>
      <c r="G88" s="160"/>
      <c r="H88" s="161" t="str">
        <f aca="false">IF(ISNUMBER($C88),VLOOKUP($C88,Methuselahs!$A$7:$J$306,COLUMN(Methuselahs!$J$6),FALSE()),"")</f>
        <v/>
      </c>
    </row>
    <row r="89" customFormat="false" ht="15" hidden="false" customHeight="false" outlineLevel="0" collapsed="false">
      <c r="A89" s="158" t="str">
        <f aca="false">IF(ISNUMBER($C89),VLOOKUP($C89,Methuselahs!$Y$7:$Z$306,2,FALSE()),"")</f>
        <v/>
      </c>
      <c r="B89" s="159" t="str">
        <f aca="false">IF(ROW()-ROW($A$6)&lt;Methuselahs!$A$4,ROW()-ROW($A$5),"")</f>
        <v/>
      </c>
      <c r="C89" s="154" t="str">
        <f aca="false">IF(ISNUMBER($B89),VLOOKUP($B89,Methuselahs!$X$7:$Y$306,2,FALSE()),"")</f>
        <v/>
      </c>
      <c r="D89" s="162" t="str">
        <f aca="false">IF(ISNUMBER($C89),T(VLOOKUP($C89,Methuselahs!$A$7:$E$306,2,FALSE()))&amp;" "&amp;T(VLOOKUP($C89,Methuselahs!$A$7:$E$306,3,FALSE())),"")</f>
        <v/>
      </c>
      <c r="E89" s="160" t="str">
        <f aca="false">IF(ISNUMBER($C89),VLOOKUP($C89,Methuselahs!$A$7:$I$306,COLUMN(Methuselahs!$H$6),FALSE()),"")</f>
        <v/>
      </c>
      <c r="F89" s="156" t="str">
        <f aca="false">IF(ISNUMBER($C89),VLOOKUP($C89,Methuselahs!$A$7:$I$306,COLUMN(Methuselahs!$I$6),FALSE()),"")</f>
        <v/>
      </c>
      <c r="G89" s="160"/>
      <c r="H89" s="161" t="str">
        <f aca="false">IF(ISNUMBER($C89),VLOOKUP($C89,Methuselahs!$A$7:$J$306,COLUMN(Methuselahs!$J$6),FALSE()),"")</f>
        <v/>
      </c>
    </row>
    <row r="90" customFormat="false" ht="15" hidden="false" customHeight="false" outlineLevel="0" collapsed="false">
      <c r="A90" s="158" t="str">
        <f aca="false">IF(ISNUMBER($C90),VLOOKUP($C90,Methuselahs!$Y$7:$Z$306,2,FALSE()),"")</f>
        <v/>
      </c>
      <c r="B90" s="159" t="str">
        <f aca="false">IF(ROW()-ROW($A$6)&lt;Methuselahs!$A$4,ROW()-ROW($A$5),"")</f>
        <v/>
      </c>
      <c r="C90" s="154" t="str">
        <f aca="false">IF(ISNUMBER($B90),VLOOKUP($B90,Methuselahs!$X$7:$Y$306,2,FALSE()),"")</f>
        <v/>
      </c>
      <c r="D90" s="162" t="str">
        <f aca="false">IF(ISNUMBER($C90),T(VLOOKUP($C90,Methuselahs!$A$7:$E$306,2,FALSE()))&amp;" "&amp;T(VLOOKUP($C90,Methuselahs!$A$7:$E$306,3,FALSE())),"")</f>
        <v/>
      </c>
      <c r="E90" s="160" t="str">
        <f aca="false">IF(ISNUMBER($C90),VLOOKUP($C90,Methuselahs!$A$7:$I$306,COLUMN(Methuselahs!$H$6),FALSE()),"")</f>
        <v/>
      </c>
      <c r="F90" s="156" t="str">
        <f aca="false">IF(ISNUMBER($C90),VLOOKUP($C90,Methuselahs!$A$7:$I$306,COLUMN(Methuselahs!$I$6),FALSE()),"")</f>
        <v/>
      </c>
      <c r="G90" s="160"/>
      <c r="H90" s="161" t="str">
        <f aca="false">IF(ISNUMBER($C90),VLOOKUP($C90,Methuselahs!$A$7:$J$306,COLUMN(Methuselahs!$J$6),FALSE()),"")</f>
        <v/>
      </c>
    </row>
    <row r="91" customFormat="false" ht="15" hidden="false" customHeight="false" outlineLevel="0" collapsed="false">
      <c r="A91" s="158" t="str">
        <f aca="false">IF(ISNUMBER($C91),VLOOKUP($C91,Methuselahs!$Y$7:$Z$306,2,FALSE()),"")</f>
        <v/>
      </c>
      <c r="B91" s="159" t="str">
        <f aca="false">IF(ROW()-ROW($A$6)&lt;Methuselahs!$A$4,ROW()-ROW($A$5),"")</f>
        <v/>
      </c>
      <c r="C91" s="154" t="str">
        <f aca="false">IF(ISNUMBER($B91),VLOOKUP($B91,Methuselahs!$X$7:$Y$306,2,FALSE()),"")</f>
        <v/>
      </c>
      <c r="D91" s="162" t="str">
        <f aca="false">IF(ISNUMBER($C91),T(VLOOKUP($C91,Methuselahs!$A$7:$E$306,2,FALSE()))&amp;" "&amp;T(VLOOKUP($C91,Methuselahs!$A$7:$E$306,3,FALSE())),"")</f>
        <v/>
      </c>
      <c r="E91" s="160" t="str">
        <f aca="false">IF(ISNUMBER($C91),VLOOKUP($C91,Methuselahs!$A$7:$I$306,COLUMN(Methuselahs!$H$6),FALSE()),"")</f>
        <v/>
      </c>
      <c r="F91" s="156" t="str">
        <f aca="false">IF(ISNUMBER($C91),VLOOKUP($C91,Methuselahs!$A$7:$I$306,COLUMN(Methuselahs!$I$6),FALSE()),"")</f>
        <v/>
      </c>
      <c r="G91" s="160"/>
      <c r="H91" s="161" t="str">
        <f aca="false">IF(ISNUMBER($C91),VLOOKUP($C91,Methuselahs!$A$7:$J$306,COLUMN(Methuselahs!$J$6),FALSE()),"")</f>
        <v/>
      </c>
    </row>
    <row r="92" customFormat="false" ht="15" hidden="false" customHeight="false" outlineLevel="0" collapsed="false">
      <c r="A92" s="158" t="str">
        <f aca="false">IF(ISNUMBER($C92),VLOOKUP($C92,Methuselahs!$Y$7:$Z$306,2,FALSE()),"")</f>
        <v/>
      </c>
      <c r="B92" s="159" t="str">
        <f aca="false">IF(ROW()-ROW($A$6)&lt;Methuselahs!$A$4,ROW()-ROW($A$5),"")</f>
        <v/>
      </c>
      <c r="C92" s="154" t="str">
        <f aca="false">IF(ISNUMBER($B92),VLOOKUP($B92,Methuselahs!$X$7:$Y$306,2,FALSE()),"")</f>
        <v/>
      </c>
      <c r="D92" s="162" t="str">
        <f aca="false">IF(ISNUMBER($C92),T(VLOOKUP($C92,Methuselahs!$A$7:$E$306,2,FALSE()))&amp;" "&amp;T(VLOOKUP($C92,Methuselahs!$A$7:$E$306,3,FALSE())),"")</f>
        <v/>
      </c>
      <c r="E92" s="160" t="str">
        <f aca="false">IF(ISNUMBER($C92),VLOOKUP($C92,Methuselahs!$A$7:$I$306,COLUMN(Methuselahs!$H$6),FALSE()),"")</f>
        <v/>
      </c>
      <c r="F92" s="156" t="str">
        <f aca="false">IF(ISNUMBER($C92),VLOOKUP($C92,Methuselahs!$A$7:$I$306,COLUMN(Methuselahs!$I$6),FALSE()),"")</f>
        <v/>
      </c>
      <c r="G92" s="160"/>
      <c r="H92" s="161" t="str">
        <f aca="false">IF(ISNUMBER($C92),VLOOKUP($C92,Methuselahs!$A$7:$J$306,COLUMN(Methuselahs!$J$6),FALSE()),"")</f>
        <v/>
      </c>
    </row>
    <row r="93" customFormat="false" ht="15" hidden="false" customHeight="false" outlineLevel="0" collapsed="false">
      <c r="A93" s="158" t="str">
        <f aca="false">IF(ISNUMBER($C93),VLOOKUP($C93,Methuselahs!$Y$7:$Z$306,2,FALSE()),"")</f>
        <v/>
      </c>
      <c r="B93" s="159" t="str">
        <f aca="false">IF(ROW()-ROW($A$6)&lt;Methuselahs!$A$4,ROW()-ROW($A$5),"")</f>
        <v/>
      </c>
      <c r="C93" s="154" t="str">
        <f aca="false">IF(ISNUMBER($B93),VLOOKUP($B93,Methuselahs!$X$7:$Y$306,2,FALSE()),"")</f>
        <v/>
      </c>
      <c r="D93" s="162" t="str">
        <f aca="false">IF(ISNUMBER($C93),T(VLOOKUP($C93,Methuselahs!$A$7:$E$306,2,FALSE()))&amp;" "&amp;T(VLOOKUP($C93,Methuselahs!$A$7:$E$306,3,FALSE())),"")</f>
        <v/>
      </c>
      <c r="E93" s="160" t="str">
        <f aca="false">IF(ISNUMBER($C93),VLOOKUP($C93,Methuselahs!$A$7:$I$306,COLUMN(Methuselahs!$H$6),FALSE()),"")</f>
        <v/>
      </c>
      <c r="F93" s="156" t="str">
        <f aca="false">IF(ISNUMBER($C93),VLOOKUP($C93,Methuselahs!$A$7:$I$306,COLUMN(Methuselahs!$I$6),FALSE()),"")</f>
        <v/>
      </c>
      <c r="G93" s="160"/>
      <c r="H93" s="161" t="str">
        <f aca="false">IF(ISNUMBER($C93),VLOOKUP($C93,Methuselahs!$A$7:$J$306,COLUMN(Methuselahs!$J$6),FALSE()),"")</f>
        <v/>
      </c>
    </row>
    <row r="94" customFormat="false" ht="15" hidden="false" customHeight="false" outlineLevel="0" collapsed="false">
      <c r="A94" s="158" t="str">
        <f aca="false">IF(ISNUMBER($C94),VLOOKUP($C94,Methuselahs!$Y$7:$Z$306,2,FALSE()),"")</f>
        <v/>
      </c>
      <c r="B94" s="159" t="str">
        <f aca="false">IF(ROW()-ROW($A$6)&lt;Methuselahs!$A$4,ROW()-ROW($A$5),"")</f>
        <v/>
      </c>
      <c r="C94" s="154" t="str">
        <f aca="false">IF(ISNUMBER($B94),VLOOKUP($B94,Methuselahs!$X$7:$Y$306,2,FALSE()),"")</f>
        <v/>
      </c>
      <c r="D94" s="162" t="str">
        <f aca="false">IF(ISNUMBER($C94),T(VLOOKUP($C94,Methuselahs!$A$7:$E$306,2,FALSE()))&amp;" "&amp;T(VLOOKUP($C94,Methuselahs!$A$7:$E$306,3,FALSE())),"")</f>
        <v/>
      </c>
      <c r="E94" s="160" t="str">
        <f aca="false">IF(ISNUMBER($C94),VLOOKUP($C94,Methuselahs!$A$7:$I$306,COLUMN(Methuselahs!$H$6),FALSE()),"")</f>
        <v/>
      </c>
      <c r="F94" s="156" t="str">
        <f aca="false">IF(ISNUMBER($C94),VLOOKUP($C94,Methuselahs!$A$7:$I$306,COLUMN(Methuselahs!$I$6),FALSE()),"")</f>
        <v/>
      </c>
      <c r="G94" s="160"/>
      <c r="H94" s="161" t="str">
        <f aca="false">IF(ISNUMBER($C94),VLOOKUP($C94,Methuselahs!$A$7:$J$306,COLUMN(Methuselahs!$J$6),FALSE()),"")</f>
        <v/>
      </c>
    </row>
    <row r="95" customFormat="false" ht="15" hidden="false" customHeight="false" outlineLevel="0" collapsed="false">
      <c r="A95" s="158" t="str">
        <f aca="false">IF(ISNUMBER($C95),VLOOKUP($C95,Methuselahs!$Y$7:$Z$306,2,FALSE()),"")</f>
        <v/>
      </c>
      <c r="B95" s="159" t="str">
        <f aca="false">IF(ROW()-ROW($A$6)&lt;Methuselahs!$A$4,ROW()-ROW($A$5),"")</f>
        <v/>
      </c>
      <c r="C95" s="154" t="str">
        <f aca="false">IF(ISNUMBER($B95),VLOOKUP($B95,Methuselahs!$X$7:$Y$306,2,FALSE()),"")</f>
        <v/>
      </c>
      <c r="D95" s="162" t="str">
        <f aca="false">IF(ISNUMBER($C95),T(VLOOKUP($C95,Methuselahs!$A$7:$E$306,2,FALSE()))&amp;" "&amp;T(VLOOKUP($C95,Methuselahs!$A$7:$E$306,3,FALSE())),"")</f>
        <v/>
      </c>
      <c r="E95" s="160" t="str">
        <f aca="false">IF(ISNUMBER($C95),VLOOKUP($C95,Methuselahs!$A$7:$I$306,COLUMN(Methuselahs!$H$6),FALSE()),"")</f>
        <v/>
      </c>
      <c r="F95" s="156" t="str">
        <f aca="false">IF(ISNUMBER($C95),VLOOKUP($C95,Methuselahs!$A$7:$I$306,COLUMN(Methuselahs!$I$6),FALSE()),"")</f>
        <v/>
      </c>
      <c r="G95" s="160"/>
      <c r="H95" s="161" t="str">
        <f aca="false">IF(ISNUMBER($C95),VLOOKUP($C95,Methuselahs!$A$7:$J$306,COLUMN(Methuselahs!$J$6),FALSE()),"")</f>
        <v/>
      </c>
    </row>
    <row r="96" customFormat="false" ht="15" hidden="false" customHeight="false" outlineLevel="0" collapsed="false">
      <c r="A96" s="158" t="str">
        <f aca="false">IF(ISNUMBER($C96),VLOOKUP($C96,Methuselahs!$Y$7:$Z$306,2,FALSE()),"")</f>
        <v/>
      </c>
      <c r="B96" s="159" t="str">
        <f aca="false">IF(ROW()-ROW($A$6)&lt;Methuselahs!$A$4,ROW()-ROW($A$5),"")</f>
        <v/>
      </c>
      <c r="C96" s="154" t="str">
        <f aca="false">IF(ISNUMBER($B96),VLOOKUP($B96,Methuselahs!$X$7:$Y$306,2,FALSE()),"")</f>
        <v/>
      </c>
      <c r="D96" s="162" t="str">
        <f aca="false">IF(ISNUMBER($C96),T(VLOOKUP($C96,Methuselahs!$A$7:$E$306,2,FALSE()))&amp;" "&amp;T(VLOOKUP($C96,Methuselahs!$A$7:$E$306,3,FALSE())),"")</f>
        <v/>
      </c>
      <c r="E96" s="160" t="str">
        <f aca="false">IF(ISNUMBER($C96),VLOOKUP($C96,Methuselahs!$A$7:$I$306,COLUMN(Methuselahs!$H$6),FALSE()),"")</f>
        <v/>
      </c>
      <c r="F96" s="156" t="str">
        <f aca="false">IF(ISNUMBER($C96),VLOOKUP($C96,Methuselahs!$A$7:$I$306,COLUMN(Methuselahs!$I$6),FALSE()),"")</f>
        <v/>
      </c>
      <c r="G96" s="160"/>
      <c r="H96" s="161" t="str">
        <f aca="false">IF(ISNUMBER($C96),VLOOKUP($C96,Methuselahs!$A$7:$J$306,COLUMN(Methuselahs!$J$6),FALSE()),"")</f>
        <v/>
      </c>
    </row>
    <row r="97" customFormat="false" ht="15" hidden="false" customHeight="false" outlineLevel="0" collapsed="false">
      <c r="A97" s="158" t="str">
        <f aca="false">IF(ISNUMBER($C97),VLOOKUP($C97,Methuselahs!$Y$7:$Z$306,2,FALSE()),"")</f>
        <v/>
      </c>
      <c r="B97" s="159" t="str">
        <f aca="false">IF(ROW()-ROW($A$6)&lt;Methuselahs!$A$4,ROW()-ROW($A$5),"")</f>
        <v/>
      </c>
      <c r="C97" s="154" t="str">
        <f aca="false">IF(ISNUMBER($B97),VLOOKUP($B97,Methuselahs!$X$7:$Y$306,2,FALSE()),"")</f>
        <v/>
      </c>
      <c r="D97" s="162" t="str">
        <f aca="false">IF(ISNUMBER($C97),T(VLOOKUP($C97,Methuselahs!$A$7:$E$306,2,FALSE()))&amp;" "&amp;T(VLOOKUP($C97,Methuselahs!$A$7:$E$306,3,FALSE())),"")</f>
        <v/>
      </c>
      <c r="E97" s="160" t="str">
        <f aca="false">IF(ISNUMBER($C97),VLOOKUP($C97,Methuselahs!$A$7:$I$306,COLUMN(Methuselahs!$H$6),FALSE()),"")</f>
        <v/>
      </c>
      <c r="F97" s="156" t="str">
        <f aca="false">IF(ISNUMBER($C97),VLOOKUP($C97,Methuselahs!$A$7:$I$306,COLUMN(Methuselahs!$I$6),FALSE()),"")</f>
        <v/>
      </c>
      <c r="G97" s="160"/>
      <c r="H97" s="161" t="str">
        <f aca="false">IF(ISNUMBER($C97),VLOOKUP($C97,Methuselahs!$A$7:$J$306,COLUMN(Methuselahs!$J$6),FALSE()),"")</f>
        <v/>
      </c>
    </row>
    <row r="98" customFormat="false" ht="15" hidden="false" customHeight="false" outlineLevel="0" collapsed="false">
      <c r="A98" s="158" t="str">
        <f aca="false">IF(ISNUMBER($C98),VLOOKUP($C98,Methuselahs!$Y$7:$Z$306,2,FALSE()),"")</f>
        <v/>
      </c>
      <c r="B98" s="159" t="str">
        <f aca="false">IF(ROW()-ROW($A$6)&lt;Methuselahs!$A$4,ROW()-ROW($A$5),"")</f>
        <v/>
      </c>
      <c r="C98" s="154" t="str">
        <f aca="false">IF(ISNUMBER($B98),VLOOKUP($B98,Methuselahs!$X$7:$Y$306,2,FALSE()),"")</f>
        <v/>
      </c>
      <c r="D98" s="162" t="str">
        <f aca="false">IF(ISNUMBER($C98),T(VLOOKUP($C98,Methuselahs!$A$7:$E$306,2,FALSE()))&amp;" "&amp;T(VLOOKUP($C98,Methuselahs!$A$7:$E$306,3,FALSE())),"")</f>
        <v/>
      </c>
      <c r="E98" s="160" t="str">
        <f aca="false">IF(ISNUMBER($C98),VLOOKUP($C98,Methuselahs!$A$7:$I$306,COLUMN(Methuselahs!$H$6),FALSE()),"")</f>
        <v/>
      </c>
      <c r="F98" s="156" t="str">
        <f aca="false">IF(ISNUMBER($C98),VLOOKUP($C98,Methuselahs!$A$7:$I$306,COLUMN(Methuselahs!$I$6),FALSE()),"")</f>
        <v/>
      </c>
      <c r="G98" s="160"/>
      <c r="H98" s="161" t="str">
        <f aca="false">IF(ISNUMBER($C98),VLOOKUP($C98,Methuselahs!$A$7:$J$306,COLUMN(Methuselahs!$J$6),FALSE()),"")</f>
        <v/>
      </c>
    </row>
    <row r="99" customFormat="false" ht="15" hidden="false" customHeight="false" outlineLevel="0" collapsed="false">
      <c r="A99" s="158" t="str">
        <f aca="false">IF(ISNUMBER($C99),VLOOKUP($C99,Methuselahs!$Y$7:$Z$306,2,FALSE()),"")</f>
        <v/>
      </c>
      <c r="B99" s="159" t="str">
        <f aca="false">IF(ROW()-ROW($A$6)&lt;Methuselahs!$A$4,ROW()-ROW($A$5),"")</f>
        <v/>
      </c>
      <c r="C99" s="154" t="str">
        <f aca="false">IF(ISNUMBER($B99),VLOOKUP($B99,Methuselahs!$X$7:$Y$306,2,FALSE()),"")</f>
        <v/>
      </c>
      <c r="D99" s="162" t="str">
        <f aca="false">IF(ISNUMBER($C99),T(VLOOKUP($C99,Methuselahs!$A$7:$E$306,2,FALSE()))&amp;" "&amp;T(VLOOKUP($C99,Methuselahs!$A$7:$E$306,3,FALSE())),"")</f>
        <v/>
      </c>
      <c r="E99" s="160" t="str">
        <f aca="false">IF(ISNUMBER($C99),VLOOKUP($C99,Methuselahs!$A$7:$I$306,COLUMN(Methuselahs!$H$6),FALSE()),"")</f>
        <v/>
      </c>
      <c r="F99" s="156" t="str">
        <f aca="false">IF(ISNUMBER($C99),VLOOKUP($C99,Methuselahs!$A$7:$I$306,COLUMN(Methuselahs!$I$6),FALSE()),"")</f>
        <v/>
      </c>
      <c r="G99" s="160"/>
      <c r="H99" s="161" t="str">
        <f aca="false">IF(ISNUMBER($C99),VLOOKUP($C99,Methuselahs!$A$7:$J$306,COLUMN(Methuselahs!$J$6),FALSE()),"")</f>
        <v/>
      </c>
    </row>
    <row r="100" customFormat="false" ht="15" hidden="false" customHeight="false" outlineLevel="0" collapsed="false">
      <c r="A100" s="158" t="str">
        <f aca="false">IF(ISNUMBER($C100),VLOOKUP($C100,Methuselahs!$Y$7:$Z$306,2,FALSE()),"")</f>
        <v/>
      </c>
      <c r="B100" s="159" t="str">
        <f aca="false">IF(ROW()-ROW($A$6)&lt;Methuselahs!$A$4,ROW()-ROW($A$5),"")</f>
        <v/>
      </c>
      <c r="C100" s="154" t="str">
        <f aca="false">IF(ISNUMBER($B100),VLOOKUP($B100,Methuselahs!$X$7:$Y$306,2,FALSE()),"")</f>
        <v/>
      </c>
      <c r="D100" s="162" t="str">
        <f aca="false">IF(ISNUMBER($C100),T(VLOOKUP($C100,Methuselahs!$A$7:$E$306,2,FALSE()))&amp;" "&amp;T(VLOOKUP($C100,Methuselahs!$A$7:$E$306,3,FALSE())),"")</f>
        <v/>
      </c>
      <c r="E100" s="160" t="str">
        <f aca="false">IF(ISNUMBER($C100),VLOOKUP($C100,Methuselahs!$A$7:$I$306,COLUMN(Methuselahs!$H$6),FALSE()),"")</f>
        <v/>
      </c>
      <c r="F100" s="156" t="str">
        <f aca="false">IF(ISNUMBER($C100),VLOOKUP($C100,Methuselahs!$A$7:$I$306,COLUMN(Methuselahs!$I$6),FALSE()),"")</f>
        <v/>
      </c>
      <c r="G100" s="160"/>
      <c r="H100" s="161" t="str">
        <f aca="false">IF(ISNUMBER($C100),VLOOKUP($C100,Methuselahs!$A$7:$J$306,COLUMN(Methuselahs!$J$6),FALSE()),"")</f>
        <v/>
      </c>
    </row>
    <row r="101" customFormat="false" ht="15" hidden="false" customHeight="false" outlineLevel="0" collapsed="false">
      <c r="A101" s="158" t="str">
        <f aca="false">IF(ISNUMBER($C101),VLOOKUP($C101,Methuselahs!$Y$7:$Z$306,2,FALSE()),"")</f>
        <v/>
      </c>
      <c r="B101" s="159" t="str">
        <f aca="false">IF(ROW()-ROW($A$6)&lt;Methuselahs!$A$4,ROW()-ROW($A$5),"")</f>
        <v/>
      </c>
      <c r="C101" s="154" t="str">
        <f aca="false">IF(ISNUMBER($B101),VLOOKUP($B101,Methuselahs!$X$7:$Y$306,2,FALSE()),"")</f>
        <v/>
      </c>
      <c r="D101" s="162" t="str">
        <f aca="false">IF(ISNUMBER($C101),T(VLOOKUP($C101,Methuselahs!$A$7:$E$306,2,FALSE()))&amp;" "&amp;T(VLOOKUP($C101,Methuselahs!$A$7:$E$306,3,FALSE())),"")</f>
        <v/>
      </c>
      <c r="E101" s="160" t="str">
        <f aca="false">IF(ISNUMBER($C101),VLOOKUP($C101,Methuselahs!$A$7:$I$306,COLUMN(Methuselahs!$H$6),FALSE()),"")</f>
        <v/>
      </c>
      <c r="F101" s="156" t="str">
        <f aca="false">IF(ISNUMBER($C101),VLOOKUP($C101,Methuselahs!$A$7:$I$306,COLUMN(Methuselahs!$I$6),FALSE()),"")</f>
        <v/>
      </c>
      <c r="G101" s="160"/>
      <c r="H101" s="161" t="str">
        <f aca="false">IF(ISNUMBER($C101),VLOOKUP($C101,Methuselahs!$A$7:$J$306,COLUMN(Methuselahs!$J$6),FALSE()),"")</f>
        <v/>
      </c>
    </row>
    <row r="102" customFormat="false" ht="15" hidden="false" customHeight="false" outlineLevel="0" collapsed="false">
      <c r="A102" s="158" t="str">
        <f aca="false">IF(ISNUMBER($C102),VLOOKUP($C102,Methuselahs!$Y$7:$Z$306,2,FALSE()),"")</f>
        <v/>
      </c>
      <c r="B102" s="159" t="str">
        <f aca="false">IF(ROW()-ROW($A$6)&lt;Methuselahs!$A$4,ROW()-ROW($A$5),"")</f>
        <v/>
      </c>
      <c r="C102" s="154" t="str">
        <f aca="false">IF(ISNUMBER($B102),VLOOKUP($B102,Methuselahs!$X$7:$Y$306,2,FALSE()),"")</f>
        <v/>
      </c>
      <c r="D102" s="162" t="str">
        <f aca="false">IF(ISNUMBER($C102),T(VLOOKUP($C102,Methuselahs!$A$7:$E$306,2,FALSE()))&amp;" "&amp;T(VLOOKUP($C102,Methuselahs!$A$7:$E$306,3,FALSE())),"")</f>
        <v/>
      </c>
      <c r="E102" s="160" t="str">
        <f aca="false">IF(ISNUMBER($C102),VLOOKUP($C102,Methuselahs!$A$7:$I$306,COLUMN(Methuselahs!$H$6),FALSE()),"")</f>
        <v/>
      </c>
      <c r="F102" s="156" t="str">
        <f aca="false">IF(ISNUMBER($C102),VLOOKUP($C102,Methuselahs!$A$7:$I$306,COLUMN(Methuselahs!$I$6),FALSE()),"")</f>
        <v/>
      </c>
      <c r="G102" s="160"/>
      <c r="H102" s="161" t="str">
        <f aca="false">IF(ISNUMBER($C102),VLOOKUP($C102,Methuselahs!$A$7:$J$306,COLUMN(Methuselahs!$J$6),FALSE()),"")</f>
        <v/>
      </c>
    </row>
    <row r="103" customFormat="false" ht="15" hidden="false" customHeight="false" outlineLevel="0" collapsed="false">
      <c r="A103" s="158" t="str">
        <f aca="false">IF(ISNUMBER($C103),VLOOKUP($C103,Methuselahs!$Y$7:$Z$306,2,FALSE()),"")</f>
        <v/>
      </c>
      <c r="B103" s="159" t="str">
        <f aca="false">IF(ROW()-ROW($A$6)&lt;Methuselahs!$A$4,ROW()-ROW($A$5),"")</f>
        <v/>
      </c>
      <c r="C103" s="154" t="str">
        <f aca="false">IF(ISNUMBER($B103),VLOOKUP($B103,Methuselahs!$X$7:$Y$306,2,FALSE()),"")</f>
        <v/>
      </c>
      <c r="D103" s="162" t="str">
        <f aca="false">IF(ISNUMBER($C103),T(VLOOKUP($C103,Methuselahs!$A$7:$E$306,2,FALSE()))&amp;" "&amp;T(VLOOKUP($C103,Methuselahs!$A$7:$E$306,3,FALSE())),"")</f>
        <v/>
      </c>
      <c r="E103" s="160" t="str">
        <f aca="false">IF(ISNUMBER($C103),VLOOKUP($C103,Methuselahs!$A$7:$I$306,COLUMN(Methuselahs!$H$6),FALSE()),"")</f>
        <v/>
      </c>
      <c r="F103" s="156" t="str">
        <f aca="false">IF(ISNUMBER($C103),VLOOKUP($C103,Methuselahs!$A$7:$I$306,COLUMN(Methuselahs!$I$6),FALSE()),"")</f>
        <v/>
      </c>
      <c r="G103" s="160"/>
      <c r="H103" s="161" t="str">
        <f aca="false">IF(ISNUMBER($C103),VLOOKUP($C103,Methuselahs!$A$7:$J$306,COLUMN(Methuselahs!$J$6),FALSE()),"")</f>
        <v/>
      </c>
    </row>
    <row r="104" customFormat="false" ht="15" hidden="false" customHeight="false" outlineLevel="0" collapsed="false">
      <c r="A104" s="158" t="str">
        <f aca="false">IF(ISNUMBER($C104),VLOOKUP($C104,Methuselahs!$Y$7:$Z$306,2,FALSE()),"")</f>
        <v/>
      </c>
      <c r="B104" s="159" t="str">
        <f aca="false">IF(ROW()-ROW($A$6)&lt;Methuselahs!$A$4,ROW()-ROW($A$5),"")</f>
        <v/>
      </c>
      <c r="C104" s="154" t="str">
        <f aca="false">IF(ISNUMBER($B104),VLOOKUP($B104,Methuselahs!$X$7:$Y$306,2,FALSE()),"")</f>
        <v/>
      </c>
      <c r="D104" s="162" t="str">
        <f aca="false">IF(ISNUMBER($C104),T(VLOOKUP($C104,Methuselahs!$A$7:$E$306,2,FALSE()))&amp;" "&amp;T(VLOOKUP($C104,Methuselahs!$A$7:$E$306,3,FALSE())),"")</f>
        <v/>
      </c>
      <c r="E104" s="160" t="str">
        <f aca="false">IF(ISNUMBER($C104),VLOOKUP($C104,Methuselahs!$A$7:$I$306,COLUMN(Methuselahs!$H$6),FALSE()),"")</f>
        <v/>
      </c>
      <c r="F104" s="156" t="str">
        <f aca="false">IF(ISNUMBER($C104),VLOOKUP($C104,Methuselahs!$A$7:$I$306,COLUMN(Methuselahs!$I$6),FALSE()),"")</f>
        <v/>
      </c>
      <c r="G104" s="160"/>
      <c r="H104" s="161" t="str">
        <f aca="false">IF(ISNUMBER($C104),VLOOKUP($C104,Methuselahs!$A$7:$J$306,COLUMN(Methuselahs!$J$6),FALSE()),"")</f>
        <v/>
      </c>
    </row>
    <row r="105" customFormat="false" ht="15" hidden="false" customHeight="false" outlineLevel="0" collapsed="false">
      <c r="A105" s="158" t="str">
        <f aca="false">IF(ISNUMBER($C105),VLOOKUP($C105,Methuselahs!$Y$7:$Z$306,2,FALSE()),"")</f>
        <v/>
      </c>
      <c r="B105" s="159" t="str">
        <f aca="false">IF(ROW()-ROW($A$6)&lt;Methuselahs!$A$4,ROW()-ROW($A$5),"")</f>
        <v/>
      </c>
      <c r="C105" s="154" t="str">
        <f aca="false">IF(ISNUMBER($B105),VLOOKUP($B105,Methuselahs!$X$7:$Y$306,2,FALSE()),"")</f>
        <v/>
      </c>
      <c r="D105" s="162" t="str">
        <f aca="false">IF(ISNUMBER($C105),T(VLOOKUP($C105,Methuselahs!$A$7:$E$306,2,FALSE()))&amp;" "&amp;T(VLOOKUP($C105,Methuselahs!$A$7:$E$306,3,FALSE())),"")</f>
        <v/>
      </c>
      <c r="E105" s="160" t="str">
        <f aca="false">IF(ISNUMBER($C105),VLOOKUP($C105,Methuselahs!$A$7:$I$306,COLUMN(Methuselahs!$H$6),FALSE()),"")</f>
        <v/>
      </c>
      <c r="F105" s="156" t="str">
        <f aca="false">IF(ISNUMBER($C105),VLOOKUP($C105,Methuselahs!$A$7:$I$306,COLUMN(Methuselahs!$I$6),FALSE()),"")</f>
        <v/>
      </c>
      <c r="G105" s="160"/>
      <c r="H105" s="161" t="str">
        <f aca="false">IF(ISNUMBER($C105),VLOOKUP($C105,Methuselahs!$A$7:$J$306,COLUMN(Methuselahs!$J$6),FALSE()),"")</f>
        <v/>
      </c>
    </row>
    <row r="106" customFormat="false" ht="15" hidden="false" customHeight="false" outlineLevel="0" collapsed="false">
      <c r="A106" s="158" t="str">
        <f aca="false">IF(ISNUMBER($C106),VLOOKUP($C106,Methuselahs!$Y$7:$Z$306,2,FALSE()),"")</f>
        <v/>
      </c>
      <c r="B106" s="159" t="str">
        <f aca="false">IF(ROW()-ROW($A$6)&lt;Methuselahs!$A$4,ROW()-ROW($A$5),"")</f>
        <v/>
      </c>
      <c r="C106" s="154" t="str">
        <f aca="false">IF(ISNUMBER($B106),VLOOKUP($B106,Methuselahs!$X$7:$Y$306,2,FALSE()),"")</f>
        <v/>
      </c>
      <c r="D106" s="162" t="str">
        <f aca="false">IF(ISNUMBER($C106),T(VLOOKUP($C106,Methuselahs!$A$7:$E$306,2,FALSE()))&amp;" "&amp;T(VLOOKUP($C106,Methuselahs!$A$7:$E$306,3,FALSE())),"")</f>
        <v/>
      </c>
      <c r="E106" s="160" t="str">
        <f aca="false">IF(ISNUMBER($C106),VLOOKUP($C106,Methuselahs!$A$7:$I$306,COLUMN(Methuselahs!$H$6),FALSE()),"")</f>
        <v/>
      </c>
      <c r="F106" s="156" t="str">
        <f aca="false">IF(ISNUMBER($C106),VLOOKUP($C106,Methuselahs!$A$7:$I$306,COLUMN(Methuselahs!$I$6),FALSE()),"")</f>
        <v/>
      </c>
      <c r="G106" s="160"/>
      <c r="H106" s="161" t="str">
        <f aca="false">IF(ISNUMBER($C106),VLOOKUP($C106,Methuselahs!$A$7:$J$306,COLUMN(Methuselahs!$J$6),FALSE()),"")</f>
        <v/>
      </c>
    </row>
    <row r="107" customFormat="false" ht="15" hidden="false" customHeight="false" outlineLevel="0" collapsed="false">
      <c r="A107" s="158" t="str">
        <f aca="false">IF(ISNUMBER($C107),VLOOKUP($C107,Methuselahs!$Y$7:$Z$306,2,FALSE()),"")</f>
        <v/>
      </c>
      <c r="B107" s="159" t="str">
        <f aca="false">IF(ROW()-ROW($A$6)&lt;Methuselahs!$A$4,ROW()-ROW($A$5),"")</f>
        <v/>
      </c>
      <c r="C107" s="154" t="str">
        <f aca="false">IF(ISNUMBER($B107),VLOOKUP($B107,Methuselahs!$X$7:$Y$306,2,FALSE()),"")</f>
        <v/>
      </c>
      <c r="D107" s="162" t="str">
        <f aca="false">IF(ISNUMBER($C107),T(VLOOKUP($C107,Methuselahs!$A$7:$E$306,2,FALSE()))&amp;" "&amp;T(VLOOKUP($C107,Methuselahs!$A$7:$E$306,3,FALSE())),"")</f>
        <v/>
      </c>
      <c r="E107" s="160" t="str">
        <f aca="false">IF(ISNUMBER($C107),VLOOKUP($C107,Methuselahs!$A$7:$I$306,COLUMN(Methuselahs!$H$6),FALSE()),"")</f>
        <v/>
      </c>
      <c r="F107" s="156" t="str">
        <f aca="false">IF(ISNUMBER($C107),VLOOKUP($C107,Methuselahs!$A$7:$I$306,COLUMN(Methuselahs!$I$6),FALSE()),"")</f>
        <v/>
      </c>
      <c r="G107" s="160"/>
      <c r="H107" s="161" t="str">
        <f aca="false">IF(ISNUMBER($C107),VLOOKUP($C107,Methuselahs!$A$7:$J$306,COLUMN(Methuselahs!$J$6),FALSE()),"")</f>
        <v/>
      </c>
    </row>
    <row r="108" customFormat="false" ht="15" hidden="false" customHeight="false" outlineLevel="0" collapsed="false">
      <c r="A108" s="158" t="str">
        <f aca="false">IF(ISNUMBER($C108),VLOOKUP($C108,Methuselahs!$Y$7:$Z$306,2,FALSE()),"")</f>
        <v/>
      </c>
      <c r="B108" s="159" t="str">
        <f aca="false">IF(ROW()-ROW($A$6)&lt;Methuselahs!$A$4,ROW()-ROW($A$5),"")</f>
        <v/>
      </c>
      <c r="C108" s="154" t="str">
        <f aca="false">IF(ISNUMBER($B108),VLOOKUP($B108,Methuselahs!$X$7:$Y$306,2,FALSE()),"")</f>
        <v/>
      </c>
      <c r="D108" s="162" t="str">
        <f aca="false">IF(ISNUMBER($C108),T(VLOOKUP($C108,Methuselahs!$A$7:$E$306,2,FALSE()))&amp;" "&amp;T(VLOOKUP($C108,Methuselahs!$A$7:$E$306,3,FALSE())),"")</f>
        <v/>
      </c>
      <c r="E108" s="160" t="str">
        <f aca="false">IF(ISNUMBER($C108),VLOOKUP($C108,Methuselahs!$A$7:$I$306,COLUMN(Methuselahs!$H$6),FALSE()),"")</f>
        <v/>
      </c>
      <c r="F108" s="156" t="str">
        <f aca="false">IF(ISNUMBER($C108),VLOOKUP($C108,Methuselahs!$A$7:$I$306,COLUMN(Methuselahs!$I$6),FALSE()),"")</f>
        <v/>
      </c>
      <c r="G108" s="160"/>
      <c r="H108" s="161" t="str">
        <f aca="false">IF(ISNUMBER($C108),VLOOKUP($C108,Methuselahs!$A$7:$J$306,COLUMN(Methuselahs!$J$6),FALSE()),"")</f>
        <v/>
      </c>
    </row>
    <row r="109" customFormat="false" ht="15" hidden="false" customHeight="false" outlineLevel="0" collapsed="false">
      <c r="A109" s="158" t="str">
        <f aca="false">IF(ISNUMBER($C109),VLOOKUP($C109,Methuselahs!$Y$7:$Z$306,2,FALSE()),"")</f>
        <v/>
      </c>
      <c r="B109" s="159" t="str">
        <f aca="false">IF(ROW()-ROW($A$6)&lt;Methuselahs!$A$4,ROW()-ROW($A$5),"")</f>
        <v/>
      </c>
      <c r="C109" s="154" t="str">
        <f aca="false">IF(ISNUMBER($B109),VLOOKUP($B109,Methuselahs!$X$7:$Y$306,2,FALSE()),"")</f>
        <v/>
      </c>
      <c r="D109" s="162" t="str">
        <f aca="false">IF(ISNUMBER($C109),T(VLOOKUP($C109,Methuselahs!$A$7:$E$306,2,FALSE()))&amp;" "&amp;T(VLOOKUP($C109,Methuselahs!$A$7:$E$306,3,FALSE())),"")</f>
        <v/>
      </c>
      <c r="E109" s="160" t="str">
        <f aca="false">IF(ISNUMBER($C109),VLOOKUP($C109,Methuselahs!$A$7:$I$306,COLUMN(Methuselahs!$H$6),FALSE()),"")</f>
        <v/>
      </c>
      <c r="F109" s="156" t="str">
        <f aca="false">IF(ISNUMBER($C109),VLOOKUP($C109,Methuselahs!$A$7:$I$306,COLUMN(Methuselahs!$I$6),FALSE()),"")</f>
        <v/>
      </c>
      <c r="G109" s="160"/>
      <c r="H109" s="161" t="str">
        <f aca="false">IF(ISNUMBER($C109),VLOOKUP($C109,Methuselahs!$A$7:$J$306,COLUMN(Methuselahs!$J$6),FALSE()),"")</f>
        <v/>
      </c>
    </row>
    <row r="110" customFormat="false" ht="15" hidden="false" customHeight="false" outlineLevel="0" collapsed="false">
      <c r="A110" s="158" t="str">
        <f aca="false">IF(ISNUMBER($C110),VLOOKUP($C110,Methuselahs!$Y$7:$Z$306,2,FALSE()),"")</f>
        <v/>
      </c>
      <c r="B110" s="159" t="str">
        <f aca="false">IF(ROW()-ROW($A$6)&lt;Methuselahs!$A$4,ROW()-ROW($A$5),"")</f>
        <v/>
      </c>
      <c r="C110" s="154" t="str">
        <f aca="false">IF(ISNUMBER($B110),VLOOKUP($B110,Methuselahs!$X$7:$Y$306,2,FALSE()),"")</f>
        <v/>
      </c>
      <c r="D110" s="162" t="str">
        <f aca="false">IF(ISNUMBER($C110),T(VLOOKUP($C110,Methuselahs!$A$7:$E$306,2,FALSE()))&amp;" "&amp;T(VLOOKUP($C110,Methuselahs!$A$7:$E$306,3,FALSE())),"")</f>
        <v/>
      </c>
      <c r="E110" s="160" t="str">
        <f aca="false">IF(ISNUMBER($C110),VLOOKUP($C110,Methuselahs!$A$7:$I$306,COLUMN(Methuselahs!$H$6),FALSE()),"")</f>
        <v/>
      </c>
      <c r="F110" s="156" t="str">
        <f aca="false">IF(ISNUMBER($C110),VLOOKUP($C110,Methuselahs!$A$7:$I$306,COLUMN(Methuselahs!$I$6),FALSE()),"")</f>
        <v/>
      </c>
      <c r="G110" s="160"/>
      <c r="H110" s="161" t="str">
        <f aca="false">IF(ISNUMBER($C110),VLOOKUP($C110,Methuselahs!$A$7:$J$306,COLUMN(Methuselahs!$J$6),FALSE()),"")</f>
        <v/>
      </c>
    </row>
    <row r="111" customFormat="false" ht="15" hidden="false" customHeight="false" outlineLevel="0" collapsed="false">
      <c r="A111" s="158" t="str">
        <f aca="false">IF(ISNUMBER($C111),VLOOKUP($C111,Methuselahs!$Y$7:$Z$306,2,FALSE()),"")</f>
        <v/>
      </c>
      <c r="B111" s="159" t="str">
        <f aca="false">IF(ROW()-ROW($A$6)&lt;Methuselahs!$A$4,ROW()-ROW($A$5),"")</f>
        <v/>
      </c>
      <c r="C111" s="154" t="str">
        <f aca="false">IF(ISNUMBER($B111),VLOOKUP($B111,Methuselahs!$X$7:$Y$306,2,FALSE()),"")</f>
        <v/>
      </c>
      <c r="D111" s="162" t="str">
        <f aca="false">IF(ISNUMBER($C111),T(VLOOKUP($C111,Methuselahs!$A$7:$E$306,2,FALSE()))&amp;" "&amp;T(VLOOKUP($C111,Methuselahs!$A$7:$E$306,3,FALSE())),"")</f>
        <v/>
      </c>
      <c r="E111" s="160" t="str">
        <f aca="false">IF(ISNUMBER($C111),VLOOKUP($C111,Methuselahs!$A$7:$I$306,COLUMN(Methuselahs!$H$6),FALSE()),"")</f>
        <v/>
      </c>
      <c r="F111" s="156" t="str">
        <f aca="false">IF(ISNUMBER($C111),VLOOKUP($C111,Methuselahs!$A$7:$I$306,COLUMN(Methuselahs!$I$6),FALSE()),"")</f>
        <v/>
      </c>
      <c r="G111" s="160"/>
      <c r="H111" s="161" t="str">
        <f aca="false">IF(ISNUMBER($C111),VLOOKUP($C111,Methuselahs!$A$7:$J$306,COLUMN(Methuselahs!$J$6),FALSE()),"")</f>
        <v/>
      </c>
    </row>
    <row r="112" customFormat="false" ht="15" hidden="false" customHeight="false" outlineLevel="0" collapsed="false">
      <c r="A112" s="158" t="str">
        <f aca="false">IF(ISNUMBER($C112),VLOOKUP($C112,Methuselahs!$Y$7:$Z$306,2,FALSE()),"")</f>
        <v/>
      </c>
      <c r="B112" s="159" t="str">
        <f aca="false">IF(ROW()-ROW($A$6)&lt;Methuselahs!$A$4,ROW()-ROW($A$5),"")</f>
        <v/>
      </c>
      <c r="C112" s="154" t="str">
        <f aca="false">IF(ISNUMBER($B112),VLOOKUP($B112,Methuselahs!$X$7:$Y$306,2,FALSE()),"")</f>
        <v/>
      </c>
      <c r="D112" s="162" t="str">
        <f aca="false">IF(ISNUMBER($C112),T(VLOOKUP($C112,Methuselahs!$A$7:$E$306,2,FALSE()))&amp;" "&amp;T(VLOOKUP($C112,Methuselahs!$A$7:$E$306,3,FALSE())),"")</f>
        <v/>
      </c>
      <c r="E112" s="160" t="str">
        <f aca="false">IF(ISNUMBER($C112),VLOOKUP($C112,Methuselahs!$A$7:$I$306,COLUMN(Methuselahs!$H$6),FALSE()),"")</f>
        <v/>
      </c>
      <c r="F112" s="156" t="str">
        <f aca="false">IF(ISNUMBER($C112),VLOOKUP($C112,Methuselahs!$A$7:$I$306,COLUMN(Methuselahs!$I$6),FALSE()),"")</f>
        <v/>
      </c>
      <c r="G112" s="160"/>
      <c r="H112" s="161" t="str">
        <f aca="false">IF(ISNUMBER($C112),VLOOKUP($C112,Methuselahs!$A$7:$J$306,COLUMN(Methuselahs!$J$6),FALSE()),"")</f>
        <v/>
      </c>
    </row>
    <row r="113" customFormat="false" ht="15" hidden="false" customHeight="false" outlineLevel="0" collapsed="false">
      <c r="A113" s="158" t="str">
        <f aca="false">IF(ISNUMBER($C113),VLOOKUP($C113,Methuselahs!$Y$7:$Z$306,2,FALSE()),"")</f>
        <v/>
      </c>
      <c r="B113" s="159" t="str">
        <f aca="false">IF(ROW()-ROW($A$6)&lt;Methuselahs!$A$4,ROW()-ROW($A$5),"")</f>
        <v/>
      </c>
      <c r="C113" s="154" t="str">
        <f aca="false">IF(ISNUMBER($B113),VLOOKUP($B113,Methuselahs!$X$7:$Y$306,2,FALSE()),"")</f>
        <v/>
      </c>
      <c r="D113" s="162" t="str">
        <f aca="false">IF(ISNUMBER($C113),T(VLOOKUP($C113,Methuselahs!$A$7:$E$306,2,FALSE()))&amp;" "&amp;T(VLOOKUP($C113,Methuselahs!$A$7:$E$306,3,FALSE())),"")</f>
        <v/>
      </c>
      <c r="E113" s="160" t="str">
        <f aca="false">IF(ISNUMBER($C113),VLOOKUP($C113,Methuselahs!$A$7:$I$306,COLUMN(Methuselahs!$H$6),FALSE()),"")</f>
        <v/>
      </c>
      <c r="F113" s="156" t="str">
        <f aca="false">IF(ISNUMBER($C113),VLOOKUP($C113,Methuselahs!$A$7:$I$306,COLUMN(Methuselahs!$I$6),FALSE()),"")</f>
        <v/>
      </c>
      <c r="G113" s="160"/>
      <c r="H113" s="161" t="str">
        <f aca="false">IF(ISNUMBER($C113),VLOOKUP($C113,Methuselahs!$A$7:$J$306,COLUMN(Methuselahs!$J$6),FALSE()),"")</f>
        <v/>
      </c>
    </row>
    <row r="114" customFormat="false" ht="15" hidden="false" customHeight="false" outlineLevel="0" collapsed="false">
      <c r="A114" s="158" t="str">
        <f aca="false">IF(ISNUMBER($C114),VLOOKUP($C114,Methuselahs!$Y$7:$Z$306,2,FALSE()),"")</f>
        <v/>
      </c>
      <c r="B114" s="159" t="str">
        <f aca="false">IF(ROW()-ROW($A$6)&lt;Methuselahs!$A$4,ROW()-ROW($A$5),"")</f>
        <v/>
      </c>
      <c r="C114" s="154" t="str">
        <f aca="false">IF(ISNUMBER($B114),VLOOKUP($B114,Methuselahs!$X$7:$Y$306,2,FALSE()),"")</f>
        <v/>
      </c>
      <c r="D114" s="162" t="str">
        <f aca="false">IF(ISNUMBER($C114),T(VLOOKUP($C114,Methuselahs!$A$7:$E$306,2,FALSE()))&amp;" "&amp;T(VLOOKUP($C114,Methuselahs!$A$7:$E$306,3,FALSE())),"")</f>
        <v/>
      </c>
      <c r="E114" s="160" t="str">
        <f aca="false">IF(ISNUMBER($C114),VLOOKUP($C114,Methuselahs!$A$7:$I$306,COLUMN(Methuselahs!$H$6),FALSE()),"")</f>
        <v/>
      </c>
      <c r="F114" s="156" t="str">
        <f aca="false">IF(ISNUMBER($C114),VLOOKUP($C114,Methuselahs!$A$7:$I$306,COLUMN(Methuselahs!$I$6),FALSE()),"")</f>
        <v/>
      </c>
      <c r="G114" s="160"/>
      <c r="H114" s="161" t="str">
        <f aca="false">IF(ISNUMBER($C114),VLOOKUP($C114,Methuselahs!$A$7:$J$306,COLUMN(Methuselahs!$J$6),FALSE()),"")</f>
        <v/>
      </c>
    </row>
    <row r="115" customFormat="false" ht="15" hidden="false" customHeight="false" outlineLevel="0" collapsed="false">
      <c r="A115" s="158" t="str">
        <f aca="false">IF(ISNUMBER($C115),VLOOKUP($C115,Methuselahs!$Y$7:$Z$306,2,FALSE()),"")</f>
        <v/>
      </c>
      <c r="B115" s="159" t="str">
        <f aca="false">IF(ROW()-ROW($A$6)&lt;Methuselahs!$A$4,ROW()-ROW($A$5),"")</f>
        <v/>
      </c>
      <c r="C115" s="154" t="str">
        <f aca="false">IF(ISNUMBER($B115),VLOOKUP($B115,Methuselahs!$X$7:$Y$306,2,FALSE()),"")</f>
        <v/>
      </c>
      <c r="D115" s="162" t="str">
        <f aca="false">IF(ISNUMBER($C115),T(VLOOKUP($C115,Methuselahs!$A$7:$E$306,2,FALSE()))&amp;" "&amp;T(VLOOKUP($C115,Methuselahs!$A$7:$E$306,3,FALSE())),"")</f>
        <v/>
      </c>
      <c r="E115" s="160" t="str">
        <f aca="false">IF(ISNUMBER($C115),VLOOKUP($C115,Methuselahs!$A$7:$I$306,COLUMN(Methuselahs!$H$6),FALSE()),"")</f>
        <v/>
      </c>
      <c r="F115" s="156" t="str">
        <f aca="false">IF(ISNUMBER($C115),VLOOKUP($C115,Methuselahs!$A$7:$I$306,COLUMN(Methuselahs!$I$6),FALSE()),"")</f>
        <v/>
      </c>
      <c r="G115" s="160"/>
      <c r="H115" s="161" t="str">
        <f aca="false">IF(ISNUMBER($C115),VLOOKUP($C115,Methuselahs!$A$7:$J$306,COLUMN(Methuselahs!$J$6),FALSE()),"")</f>
        <v/>
      </c>
    </row>
    <row r="116" customFormat="false" ht="15" hidden="false" customHeight="false" outlineLevel="0" collapsed="false">
      <c r="A116" s="158" t="str">
        <f aca="false">IF(ISNUMBER($C116),VLOOKUP($C116,Methuselahs!$Y$7:$Z$306,2,FALSE()),"")</f>
        <v/>
      </c>
      <c r="B116" s="159" t="str">
        <f aca="false">IF(ROW()-ROW($A$6)&lt;Methuselahs!$A$4,ROW()-ROW($A$5),"")</f>
        <v/>
      </c>
      <c r="C116" s="154" t="str">
        <f aca="false">IF(ISNUMBER($B116),VLOOKUP($B116,Methuselahs!$X$7:$Y$306,2,FALSE()),"")</f>
        <v/>
      </c>
      <c r="D116" s="162" t="str">
        <f aca="false">IF(ISNUMBER($C116),T(VLOOKUP($C116,Methuselahs!$A$7:$E$306,2,FALSE()))&amp;" "&amp;T(VLOOKUP($C116,Methuselahs!$A$7:$E$306,3,FALSE())),"")</f>
        <v/>
      </c>
      <c r="E116" s="160" t="str">
        <f aca="false">IF(ISNUMBER($C116),VLOOKUP($C116,Methuselahs!$A$7:$I$306,COLUMN(Methuselahs!$H$6),FALSE()),"")</f>
        <v/>
      </c>
      <c r="F116" s="156" t="str">
        <f aca="false">IF(ISNUMBER($C116),VLOOKUP($C116,Methuselahs!$A$7:$I$306,COLUMN(Methuselahs!$I$6),FALSE()),"")</f>
        <v/>
      </c>
      <c r="G116" s="160"/>
      <c r="H116" s="161" t="str">
        <f aca="false">IF(ISNUMBER($C116),VLOOKUP($C116,Methuselahs!$A$7:$J$306,COLUMN(Methuselahs!$J$6),FALSE()),"")</f>
        <v/>
      </c>
    </row>
    <row r="117" customFormat="false" ht="15" hidden="false" customHeight="false" outlineLevel="0" collapsed="false">
      <c r="A117" s="158" t="str">
        <f aca="false">IF(ISNUMBER($C117),VLOOKUP($C117,Methuselahs!$Y$7:$Z$306,2,FALSE()),"")</f>
        <v/>
      </c>
      <c r="B117" s="159" t="str">
        <f aca="false">IF(ROW()-ROW($A$6)&lt;Methuselahs!$A$4,ROW()-ROW($A$5),"")</f>
        <v/>
      </c>
      <c r="C117" s="154" t="str">
        <f aca="false">IF(ISNUMBER($B117),VLOOKUP($B117,Methuselahs!$X$7:$Y$306,2,FALSE()),"")</f>
        <v/>
      </c>
      <c r="D117" s="162" t="str">
        <f aca="false">IF(ISNUMBER($C117),T(VLOOKUP($C117,Methuselahs!$A$7:$E$306,2,FALSE()))&amp;" "&amp;T(VLOOKUP($C117,Methuselahs!$A$7:$E$306,3,FALSE())),"")</f>
        <v/>
      </c>
      <c r="E117" s="160" t="str">
        <f aca="false">IF(ISNUMBER($C117),VLOOKUP($C117,Methuselahs!$A$7:$I$306,COLUMN(Methuselahs!$H$6),FALSE()),"")</f>
        <v/>
      </c>
      <c r="F117" s="156" t="str">
        <f aca="false">IF(ISNUMBER($C117),VLOOKUP($C117,Methuselahs!$A$7:$I$306,COLUMN(Methuselahs!$I$6),FALSE()),"")</f>
        <v/>
      </c>
      <c r="G117" s="160"/>
      <c r="H117" s="161" t="str">
        <f aca="false">IF(ISNUMBER($C117),VLOOKUP($C117,Methuselahs!$A$7:$J$306,COLUMN(Methuselahs!$J$6),FALSE()),"")</f>
        <v/>
      </c>
    </row>
    <row r="118" customFormat="false" ht="15" hidden="false" customHeight="false" outlineLevel="0" collapsed="false">
      <c r="A118" s="158" t="str">
        <f aca="false">IF(ISNUMBER($C118),VLOOKUP($C118,Methuselahs!$Y$7:$Z$306,2,FALSE()),"")</f>
        <v/>
      </c>
      <c r="B118" s="159" t="str">
        <f aca="false">IF(ROW()-ROW($A$6)&lt;Methuselahs!$A$4,ROW()-ROW($A$5),"")</f>
        <v/>
      </c>
      <c r="C118" s="154" t="str">
        <f aca="false">IF(ISNUMBER($B118),VLOOKUP($B118,Methuselahs!$X$7:$Y$306,2,FALSE()),"")</f>
        <v/>
      </c>
      <c r="D118" s="162" t="str">
        <f aca="false">IF(ISNUMBER($C118),T(VLOOKUP($C118,Methuselahs!$A$7:$E$306,2,FALSE()))&amp;" "&amp;T(VLOOKUP($C118,Methuselahs!$A$7:$E$306,3,FALSE())),"")</f>
        <v/>
      </c>
      <c r="E118" s="160" t="str">
        <f aca="false">IF(ISNUMBER($C118),VLOOKUP($C118,Methuselahs!$A$7:$I$306,COLUMN(Methuselahs!$H$6),FALSE()),"")</f>
        <v/>
      </c>
      <c r="F118" s="156" t="str">
        <f aca="false">IF(ISNUMBER($C118),VLOOKUP($C118,Methuselahs!$A$7:$I$306,COLUMN(Methuselahs!$I$6),FALSE()),"")</f>
        <v/>
      </c>
      <c r="G118" s="160"/>
      <c r="H118" s="161" t="str">
        <f aca="false">IF(ISNUMBER($C118),VLOOKUP($C118,Methuselahs!$A$7:$J$306,COLUMN(Methuselahs!$J$6),FALSE()),"")</f>
        <v/>
      </c>
    </row>
    <row r="119" customFormat="false" ht="15" hidden="false" customHeight="false" outlineLevel="0" collapsed="false">
      <c r="A119" s="158" t="str">
        <f aca="false">IF(ISNUMBER($C119),VLOOKUP($C119,Methuselahs!$Y$7:$Z$306,2,FALSE()),"")</f>
        <v/>
      </c>
      <c r="B119" s="159" t="str">
        <f aca="false">IF(ROW()-ROW($A$6)&lt;Methuselahs!$A$4,ROW()-ROW($A$5),"")</f>
        <v/>
      </c>
      <c r="C119" s="154" t="str">
        <f aca="false">IF(ISNUMBER($B119),VLOOKUP($B119,Methuselahs!$X$7:$Y$306,2,FALSE()),"")</f>
        <v/>
      </c>
      <c r="D119" s="162" t="str">
        <f aca="false">IF(ISNUMBER($C119),T(VLOOKUP($C119,Methuselahs!$A$7:$E$306,2,FALSE()))&amp;" "&amp;T(VLOOKUP($C119,Methuselahs!$A$7:$E$306,3,FALSE())),"")</f>
        <v/>
      </c>
      <c r="E119" s="160" t="str">
        <f aca="false">IF(ISNUMBER($C119),VLOOKUP($C119,Methuselahs!$A$7:$I$306,COLUMN(Methuselahs!$H$6),FALSE()),"")</f>
        <v/>
      </c>
      <c r="F119" s="156" t="str">
        <f aca="false">IF(ISNUMBER($C119),VLOOKUP($C119,Methuselahs!$A$7:$I$306,COLUMN(Methuselahs!$I$6),FALSE()),"")</f>
        <v/>
      </c>
      <c r="G119" s="160"/>
      <c r="H119" s="161" t="str">
        <f aca="false">IF(ISNUMBER($C119),VLOOKUP($C119,Methuselahs!$A$7:$J$306,COLUMN(Methuselahs!$J$6),FALSE()),"")</f>
        <v/>
      </c>
    </row>
    <row r="120" customFormat="false" ht="15" hidden="false" customHeight="false" outlineLevel="0" collapsed="false">
      <c r="A120" s="158" t="str">
        <f aca="false">IF(ISNUMBER($C120),VLOOKUP($C120,Methuselahs!$Y$7:$Z$306,2,FALSE()),"")</f>
        <v/>
      </c>
      <c r="B120" s="159" t="str">
        <f aca="false">IF(ROW()-ROW($A$6)&lt;Methuselahs!$A$4,ROW()-ROW($A$5),"")</f>
        <v/>
      </c>
      <c r="C120" s="154" t="str">
        <f aca="false">IF(ISNUMBER($B120),VLOOKUP($B120,Methuselahs!$X$7:$Y$306,2,FALSE()),"")</f>
        <v/>
      </c>
      <c r="D120" s="162" t="str">
        <f aca="false">IF(ISNUMBER($C120),T(VLOOKUP($C120,Methuselahs!$A$7:$E$306,2,FALSE()))&amp;" "&amp;T(VLOOKUP($C120,Methuselahs!$A$7:$E$306,3,FALSE())),"")</f>
        <v/>
      </c>
      <c r="E120" s="160" t="str">
        <f aca="false">IF(ISNUMBER($C120),VLOOKUP($C120,Methuselahs!$A$7:$I$306,COLUMN(Methuselahs!$H$6),FALSE()),"")</f>
        <v/>
      </c>
      <c r="F120" s="156" t="str">
        <f aca="false">IF(ISNUMBER($C120),VLOOKUP($C120,Methuselahs!$A$7:$I$306,COLUMN(Methuselahs!$I$6),FALSE()),"")</f>
        <v/>
      </c>
      <c r="G120" s="160"/>
      <c r="H120" s="161" t="str">
        <f aca="false">IF(ISNUMBER($C120),VLOOKUP($C120,Methuselahs!$A$7:$J$306,COLUMN(Methuselahs!$J$6),FALSE()),"")</f>
        <v/>
      </c>
    </row>
    <row r="121" customFormat="false" ht="15" hidden="false" customHeight="false" outlineLevel="0" collapsed="false">
      <c r="A121" s="158" t="str">
        <f aca="false">IF(ISNUMBER($C121),VLOOKUP($C121,Methuselahs!$Y$7:$Z$306,2,FALSE()),"")</f>
        <v/>
      </c>
      <c r="B121" s="159" t="str">
        <f aca="false">IF(ROW()-ROW($A$6)&lt;Methuselahs!$A$4,ROW()-ROW($A$5),"")</f>
        <v/>
      </c>
      <c r="C121" s="154" t="str">
        <f aca="false">IF(ISNUMBER($B121),VLOOKUP($B121,Methuselahs!$X$7:$Y$306,2,FALSE()),"")</f>
        <v/>
      </c>
      <c r="D121" s="162" t="str">
        <f aca="false">IF(ISNUMBER($C121),T(VLOOKUP($C121,Methuselahs!$A$7:$E$306,2,FALSE()))&amp;" "&amp;T(VLOOKUP($C121,Methuselahs!$A$7:$E$306,3,FALSE())),"")</f>
        <v/>
      </c>
      <c r="E121" s="160" t="str">
        <f aca="false">IF(ISNUMBER($C121),VLOOKUP($C121,Methuselahs!$A$7:$I$306,COLUMN(Methuselahs!$H$6),FALSE()),"")</f>
        <v/>
      </c>
      <c r="F121" s="156" t="str">
        <f aca="false">IF(ISNUMBER($C121),VLOOKUP($C121,Methuselahs!$A$7:$I$306,COLUMN(Methuselahs!$I$6),FALSE()),"")</f>
        <v/>
      </c>
      <c r="G121" s="160"/>
      <c r="H121" s="161" t="str">
        <f aca="false">IF(ISNUMBER($C121),VLOOKUP($C121,Methuselahs!$A$7:$J$306,COLUMN(Methuselahs!$J$6),FALSE()),"")</f>
        <v/>
      </c>
    </row>
    <row r="122" customFormat="false" ht="15" hidden="false" customHeight="false" outlineLevel="0" collapsed="false">
      <c r="A122" s="158" t="str">
        <f aca="false">IF(ISNUMBER($C122),VLOOKUP($C122,Methuselahs!$Y$7:$Z$306,2,FALSE()),"")</f>
        <v/>
      </c>
      <c r="B122" s="159" t="str">
        <f aca="false">IF(ROW()-ROW($A$6)&lt;Methuselahs!$A$4,ROW()-ROW($A$5),"")</f>
        <v/>
      </c>
      <c r="C122" s="154" t="str">
        <f aca="false">IF(ISNUMBER($B122),VLOOKUP($B122,Methuselahs!$X$7:$Y$306,2,FALSE()),"")</f>
        <v/>
      </c>
      <c r="D122" s="162" t="str">
        <f aca="false">IF(ISNUMBER($C122),T(VLOOKUP($C122,Methuselahs!$A$7:$E$306,2,FALSE()))&amp;" "&amp;T(VLOOKUP($C122,Methuselahs!$A$7:$E$306,3,FALSE())),"")</f>
        <v/>
      </c>
      <c r="E122" s="160" t="str">
        <f aca="false">IF(ISNUMBER($C122),VLOOKUP($C122,Methuselahs!$A$7:$I$306,COLUMN(Methuselahs!$H$6),FALSE()),"")</f>
        <v/>
      </c>
      <c r="F122" s="156" t="str">
        <f aca="false">IF(ISNUMBER($C122),VLOOKUP($C122,Methuselahs!$A$7:$I$306,COLUMN(Methuselahs!$I$6),FALSE()),"")</f>
        <v/>
      </c>
      <c r="G122" s="160"/>
      <c r="H122" s="161" t="str">
        <f aca="false">IF(ISNUMBER($C122),VLOOKUP($C122,Methuselahs!$A$7:$J$306,COLUMN(Methuselahs!$J$6),FALSE()),"")</f>
        <v/>
      </c>
    </row>
    <row r="123" customFormat="false" ht="15" hidden="false" customHeight="false" outlineLevel="0" collapsed="false">
      <c r="A123" s="158" t="str">
        <f aca="false">IF(ISNUMBER($C123),VLOOKUP($C123,Methuselahs!$Y$7:$Z$306,2,FALSE()),"")</f>
        <v/>
      </c>
      <c r="B123" s="159" t="str">
        <f aca="false">IF(ROW()-ROW($A$6)&lt;Methuselahs!$A$4,ROW()-ROW($A$5),"")</f>
        <v/>
      </c>
      <c r="C123" s="154" t="str">
        <f aca="false">IF(ISNUMBER($B123),VLOOKUP($B123,Methuselahs!$X$7:$Y$306,2,FALSE()),"")</f>
        <v/>
      </c>
      <c r="D123" s="162" t="str">
        <f aca="false">IF(ISNUMBER($C123),T(VLOOKUP($C123,Methuselahs!$A$7:$E$306,2,FALSE()))&amp;" "&amp;T(VLOOKUP($C123,Methuselahs!$A$7:$E$306,3,FALSE())),"")</f>
        <v/>
      </c>
      <c r="E123" s="160" t="str">
        <f aca="false">IF(ISNUMBER($C123),VLOOKUP($C123,Methuselahs!$A$7:$I$306,COLUMN(Methuselahs!$H$6),FALSE()),"")</f>
        <v/>
      </c>
      <c r="F123" s="156" t="str">
        <f aca="false">IF(ISNUMBER($C123),VLOOKUP($C123,Methuselahs!$A$7:$I$306,COLUMN(Methuselahs!$I$6),FALSE()),"")</f>
        <v/>
      </c>
      <c r="G123" s="160"/>
      <c r="H123" s="161" t="str">
        <f aca="false">IF(ISNUMBER($C123),VLOOKUP($C123,Methuselahs!$A$7:$J$306,COLUMN(Methuselahs!$J$6),FALSE()),"")</f>
        <v/>
      </c>
    </row>
    <row r="124" customFormat="false" ht="15" hidden="false" customHeight="false" outlineLevel="0" collapsed="false">
      <c r="A124" s="158" t="str">
        <f aca="false">IF(ISNUMBER($C124),VLOOKUP($C124,Methuselahs!$Y$7:$Z$306,2,FALSE()),"")</f>
        <v/>
      </c>
      <c r="B124" s="159" t="str">
        <f aca="false">IF(ROW()-ROW($A$6)&lt;Methuselahs!$A$4,ROW()-ROW($A$5),"")</f>
        <v/>
      </c>
      <c r="C124" s="154" t="str">
        <f aca="false">IF(ISNUMBER($B124),VLOOKUP($B124,Methuselahs!$X$7:$Y$306,2,FALSE()),"")</f>
        <v/>
      </c>
      <c r="D124" s="162" t="str">
        <f aca="false">IF(ISNUMBER($C124),T(VLOOKUP($C124,Methuselahs!$A$7:$E$306,2,FALSE()))&amp;" "&amp;T(VLOOKUP($C124,Methuselahs!$A$7:$E$306,3,FALSE())),"")</f>
        <v/>
      </c>
      <c r="E124" s="160" t="str">
        <f aca="false">IF(ISNUMBER($C124),VLOOKUP($C124,Methuselahs!$A$7:$I$306,COLUMN(Methuselahs!$H$6),FALSE()),"")</f>
        <v/>
      </c>
      <c r="F124" s="156" t="str">
        <f aca="false">IF(ISNUMBER($C124),VLOOKUP($C124,Methuselahs!$A$7:$I$306,COLUMN(Methuselahs!$I$6),FALSE()),"")</f>
        <v/>
      </c>
      <c r="G124" s="160"/>
      <c r="H124" s="161" t="str">
        <f aca="false">IF(ISNUMBER($C124),VLOOKUP($C124,Methuselahs!$A$7:$J$306,COLUMN(Methuselahs!$J$6),FALSE()),"")</f>
        <v/>
      </c>
    </row>
    <row r="125" customFormat="false" ht="15" hidden="false" customHeight="false" outlineLevel="0" collapsed="false">
      <c r="A125" s="158" t="str">
        <f aca="false">IF(ISNUMBER($C125),VLOOKUP($C125,Methuselahs!$Y$7:$Z$306,2,FALSE()),"")</f>
        <v/>
      </c>
      <c r="B125" s="159" t="str">
        <f aca="false">IF(ROW()-ROW($A$6)&lt;Methuselahs!$A$4,ROW()-ROW($A$5),"")</f>
        <v/>
      </c>
      <c r="C125" s="154" t="str">
        <f aca="false">IF(ISNUMBER($B125),VLOOKUP($B125,Methuselahs!$X$7:$Y$306,2,FALSE()),"")</f>
        <v/>
      </c>
      <c r="D125" s="162" t="str">
        <f aca="false">IF(ISNUMBER($C125),T(VLOOKUP($C125,Methuselahs!$A$7:$E$306,2,FALSE()))&amp;" "&amp;T(VLOOKUP($C125,Methuselahs!$A$7:$E$306,3,FALSE())),"")</f>
        <v/>
      </c>
      <c r="E125" s="160" t="str">
        <f aca="false">IF(ISNUMBER($C125),VLOOKUP($C125,Methuselahs!$A$7:$I$306,COLUMN(Methuselahs!$H$6),FALSE()),"")</f>
        <v/>
      </c>
      <c r="F125" s="156" t="str">
        <f aca="false">IF(ISNUMBER($C125),VLOOKUP($C125,Methuselahs!$A$7:$I$306,COLUMN(Methuselahs!$I$6),FALSE()),"")</f>
        <v/>
      </c>
      <c r="G125" s="160"/>
      <c r="H125" s="161" t="str">
        <f aca="false">IF(ISNUMBER($C125),VLOOKUP($C125,Methuselahs!$A$7:$J$306,COLUMN(Methuselahs!$J$6),FALSE()),"")</f>
        <v/>
      </c>
    </row>
    <row r="126" customFormat="false" ht="15" hidden="false" customHeight="false" outlineLevel="0" collapsed="false">
      <c r="A126" s="158" t="str">
        <f aca="false">IF(ISNUMBER($C126),VLOOKUP($C126,Methuselahs!$Y$7:$Z$306,2,FALSE()),"")</f>
        <v/>
      </c>
      <c r="B126" s="159" t="str">
        <f aca="false">IF(ROW()-ROW($A$6)&lt;Methuselahs!$A$4,ROW()-ROW($A$5),"")</f>
        <v/>
      </c>
      <c r="C126" s="154" t="str">
        <f aca="false">IF(ISNUMBER($B126),VLOOKUP($B126,Methuselahs!$X$7:$Y$306,2,FALSE()),"")</f>
        <v/>
      </c>
      <c r="D126" s="162" t="str">
        <f aca="false">IF(ISNUMBER($C126),T(VLOOKUP($C126,Methuselahs!$A$7:$E$306,2,FALSE()))&amp;" "&amp;T(VLOOKUP($C126,Methuselahs!$A$7:$E$306,3,FALSE())),"")</f>
        <v/>
      </c>
      <c r="E126" s="160" t="str">
        <f aca="false">IF(ISNUMBER($C126),VLOOKUP($C126,Methuselahs!$A$7:$I$306,COLUMN(Methuselahs!$H$6),FALSE()),"")</f>
        <v/>
      </c>
      <c r="F126" s="156" t="str">
        <f aca="false">IF(ISNUMBER($C126),VLOOKUP($C126,Methuselahs!$A$7:$I$306,COLUMN(Methuselahs!$I$6),FALSE()),"")</f>
        <v/>
      </c>
      <c r="G126" s="160"/>
      <c r="H126" s="161" t="str">
        <f aca="false">IF(ISNUMBER($C126),VLOOKUP($C126,Methuselahs!$A$7:$J$306,COLUMN(Methuselahs!$J$6),FALSE()),"")</f>
        <v/>
      </c>
    </row>
    <row r="127" customFormat="false" ht="15" hidden="false" customHeight="false" outlineLevel="0" collapsed="false">
      <c r="A127" s="158" t="str">
        <f aca="false">IF(ISNUMBER($C127),VLOOKUP($C127,Methuselahs!$Y$7:$Z$306,2,FALSE()),"")</f>
        <v/>
      </c>
      <c r="B127" s="159" t="str">
        <f aca="false">IF(ROW()-ROW($A$6)&lt;Methuselahs!$A$4,ROW()-ROW($A$5),"")</f>
        <v/>
      </c>
      <c r="C127" s="154" t="str">
        <f aca="false">IF(ISNUMBER($B127),VLOOKUP($B127,Methuselahs!$X$7:$Y$306,2,FALSE()),"")</f>
        <v/>
      </c>
      <c r="D127" s="162" t="str">
        <f aca="false">IF(ISNUMBER($C127),T(VLOOKUP($C127,Methuselahs!$A$7:$E$306,2,FALSE()))&amp;" "&amp;T(VLOOKUP($C127,Methuselahs!$A$7:$E$306,3,FALSE())),"")</f>
        <v/>
      </c>
      <c r="E127" s="160" t="str">
        <f aca="false">IF(ISNUMBER($C127),VLOOKUP($C127,Methuselahs!$A$7:$I$306,COLUMN(Methuselahs!$H$6),FALSE()),"")</f>
        <v/>
      </c>
      <c r="F127" s="156" t="str">
        <f aca="false">IF(ISNUMBER($C127),VLOOKUP($C127,Methuselahs!$A$7:$I$306,COLUMN(Methuselahs!$I$6),FALSE()),"")</f>
        <v/>
      </c>
      <c r="G127" s="160"/>
      <c r="H127" s="161" t="str">
        <f aca="false">IF(ISNUMBER($C127),VLOOKUP($C127,Methuselahs!$A$7:$J$306,COLUMN(Methuselahs!$J$6),FALSE()),"")</f>
        <v/>
      </c>
    </row>
    <row r="128" customFormat="false" ht="15" hidden="false" customHeight="false" outlineLevel="0" collapsed="false">
      <c r="A128" s="158" t="str">
        <f aca="false">IF(ISNUMBER($C128),VLOOKUP($C128,Methuselahs!$Y$7:$Z$306,2,FALSE()),"")</f>
        <v/>
      </c>
      <c r="B128" s="159" t="str">
        <f aca="false">IF(ROW()-ROW($A$6)&lt;Methuselahs!$A$4,ROW()-ROW($A$5),"")</f>
        <v/>
      </c>
      <c r="C128" s="154" t="str">
        <f aca="false">IF(ISNUMBER($B128),VLOOKUP($B128,Methuselahs!$X$7:$Y$306,2,FALSE()),"")</f>
        <v/>
      </c>
      <c r="D128" s="162" t="str">
        <f aca="false">IF(ISNUMBER($C128),T(VLOOKUP($C128,Methuselahs!$A$7:$E$306,2,FALSE()))&amp;" "&amp;T(VLOOKUP($C128,Methuselahs!$A$7:$E$306,3,FALSE())),"")</f>
        <v/>
      </c>
      <c r="E128" s="160" t="str">
        <f aca="false">IF(ISNUMBER($C128),VLOOKUP($C128,Methuselahs!$A$7:$I$306,COLUMN(Methuselahs!$H$6),FALSE()),"")</f>
        <v/>
      </c>
      <c r="F128" s="156" t="str">
        <f aca="false">IF(ISNUMBER($C128),VLOOKUP($C128,Methuselahs!$A$7:$I$306,COLUMN(Methuselahs!$I$6),FALSE()),"")</f>
        <v/>
      </c>
      <c r="G128" s="160"/>
      <c r="H128" s="161" t="str">
        <f aca="false">IF(ISNUMBER($C128),VLOOKUP($C128,Methuselahs!$A$7:$J$306,COLUMN(Methuselahs!$J$6),FALSE()),"")</f>
        <v/>
      </c>
    </row>
    <row r="129" customFormat="false" ht="15" hidden="false" customHeight="false" outlineLevel="0" collapsed="false">
      <c r="A129" s="158" t="str">
        <f aca="false">IF(ISNUMBER($C129),VLOOKUP($C129,Methuselahs!$Y$7:$Z$306,2,FALSE()),"")</f>
        <v/>
      </c>
      <c r="B129" s="159" t="str">
        <f aca="false">IF(ROW()-ROW($A$6)&lt;Methuselahs!$A$4,ROW()-ROW($A$5),"")</f>
        <v/>
      </c>
      <c r="C129" s="154" t="str">
        <f aca="false">IF(ISNUMBER($B129),VLOOKUP($B129,Methuselahs!$X$7:$Y$306,2,FALSE()),"")</f>
        <v/>
      </c>
      <c r="D129" s="162" t="str">
        <f aca="false">IF(ISNUMBER($C129),T(VLOOKUP($C129,Methuselahs!$A$7:$E$306,2,FALSE()))&amp;" "&amp;T(VLOOKUP($C129,Methuselahs!$A$7:$E$306,3,FALSE())),"")</f>
        <v/>
      </c>
      <c r="E129" s="160" t="str">
        <f aca="false">IF(ISNUMBER($C129),VLOOKUP($C129,Methuselahs!$A$7:$I$306,COLUMN(Methuselahs!$H$6),FALSE()),"")</f>
        <v/>
      </c>
      <c r="F129" s="156" t="str">
        <f aca="false">IF(ISNUMBER($C129),VLOOKUP($C129,Methuselahs!$A$7:$I$306,COLUMN(Methuselahs!$I$6),FALSE()),"")</f>
        <v/>
      </c>
      <c r="G129" s="160"/>
      <c r="H129" s="161" t="str">
        <f aca="false">IF(ISNUMBER($C129),VLOOKUP($C129,Methuselahs!$A$7:$J$306,COLUMN(Methuselahs!$J$6),FALSE()),"")</f>
        <v/>
      </c>
    </row>
    <row r="130" customFormat="false" ht="15" hidden="false" customHeight="false" outlineLevel="0" collapsed="false">
      <c r="A130" s="158" t="str">
        <f aca="false">IF(ISNUMBER($C130),VLOOKUP($C130,Methuselahs!$Y$7:$Z$306,2,FALSE()),"")</f>
        <v/>
      </c>
      <c r="B130" s="159" t="str">
        <f aca="false">IF(ROW()-ROW($A$6)&lt;Methuselahs!$A$4,ROW()-ROW($A$5),"")</f>
        <v/>
      </c>
      <c r="C130" s="154" t="str">
        <f aca="false">IF(ISNUMBER($B130),VLOOKUP($B130,Methuselahs!$X$7:$Y$306,2,FALSE()),"")</f>
        <v/>
      </c>
      <c r="D130" s="162" t="str">
        <f aca="false">IF(ISNUMBER($C130),T(VLOOKUP($C130,Methuselahs!$A$7:$E$306,2,FALSE()))&amp;" "&amp;T(VLOOKUP($C130,Methuselahs!$A$7:$E$306,3,FALSE())),"")</f>
        <v/>
      </c>
      <c r="E130" s="160" t="str">
        <f aca="false">IF(ISNUMBER($C130),VLOOKUP($C130,Methuselahs!$A$7:$I$306,COLUMN(Methuselahs!$H$6),FALSE()),"")</f>
        <v/>
      </c>
      <c r="F130" s="156" t="str">
        <f aca="false">IF(ISNUMBER($C130),VLOOKUP($C130,Methuselahs!$A$7:$I$306,COLUMN(Methuselahs!$I$6),FALSE()),"")</f>
        <v/>
      </c>
      <c r="G130" s="160"/>
      <c r="H130" s="161" t="str">
        <f aca="false">IF(ISNUMBER($C130),VLOOKUP($C130,Methuselahs!$A$7:$J$306,COLUMN(Methuselahs!$J$6),FALSE()),"")</f>
        <v/>
      </c>
    </row>
    <row r="131" customFormat="false" ht="15" hidden="false" customHeight="false" outlineLevel="0" collapsed="false">
      <c r="A131" s="158" t="str">
        <f aca="false">IF(ISNUMBER($C131),VLOOKUP($C131,Methuselahs!$Y$7:$Z$306,2,FALSE()),"")</f>
        <v/>
      </c>
      <c r="B131" s="159" t="str">
        <f aca="false">IF(ROW()-ROW($A$6)&lt;Methuselahs!$A$4,ROW()-ROW($A$5),"")</f>
        <v/>
      </c>
      <c r="C131" s="154" t="str">
        <f aca="false">IF(ISNUMBER($B131),VLOOKUP($B131,Methuselahs!$X$7:$Y$306,2,FALSE()),"")</f>
        <v/>
      </c>
      <c r="D131" s="162" t="str">
        <f aca="false">IF(ISNUMBER($C131),T(VLOOKUP($C131,Methuselahs!$A$7:$E$306,2,FALSE()))&amp;" "&amp;T(VLOOKUP($C131,Methuselahs!$A$7:$E$306,3,FALSE())),"")</f>
        <v/>
      </c>
      <c r="E131" s="160" t="str">
        <f aca="false">IF(ISNUMBER($C131),VLOOKUP($C131,Methuselahs!$A$7:$I$306,COLUMN(Methuselahs!$H$6),FALSE()),"")</f>
        <v/>
      </c>
      <c r="F131" s="156" t="str">
        <f aca="false">IF(ISNUMBER($C131),VLOOKUP($C131,Methuselahs!$A$7:$I$306,COLUMN(Methuselahs!$I$6),FALSE()),"")</f>
        <v/>
      </c>
      <c r="G131" s="160"/>
      <c r="H131" s="161" t="str">
        <f aca="false">IF(ISNUMBER($C131),VLOOKUP($C131,Methuselahs!$A$7:$J$306,COLUMN(Methuselahs!$J$6),FALSE()),"")</f>
        <v/>
      </c>
    </row>
    <row r="132" customFormat="false" ht="15" hidden="false" customHeight="false" outlineLevel="0" collapsed="false">
      <c r="A132" s="158" t="str">
        <f aca="false">IF(ISNUMBER($C132),VLOOKUP($C132,Methuselahs!$Y$7:$Z$306,2,FALSE()),"")</f>
        <v/>
      </c>
      <c r="B132" s="159" t="str">
        <f aca="false">IF(ROW()-ROW($A$6)&lt;Methuselahs!$A$4,ROW()-ROW($A$5),"")</f>
        <v/>
      </c>
      <c r="C132" s="154" t="str">
        <f aca="false">IF(ISNUMBER($B132),VLOOKUP($B132,Methuselahs!$X$7:$Y$306,2,FALSE()),"")</f>
        <v/>
      </c>
      <c r="D132" s="162" t="str">
        <f aca="false">IF(ISNUMBER($C132),T(VLOOKUP($C132,Methuselahs!$A$7:$E$306,2,FALSE()))&amp;" "&amp;T(VLOOKUP($C132,Methuselahs!$A$7:$E$306,3,FALSE())),"")</f>
        <v/>
      </c>
      <c r="E132" s="160" t="str">
        <f aca="false">IF(ISNUMBER($C132),VLOOKUP($C132,Methuselahs!$A$7:$I$306,COLUMN(Methuselahs!$H$6),FALSE()),"")</f>
        <v/>
      </c>
      <c r="F132" s="156" t="str">
        <f aca="false">IF(ISNUMBER($C132),VLOOKUP($C132,Methuselahs!$A$7:$I$306,COLUMN(Methuselahs!$I$6),FALSE()),"")</f>
        <v/>
      </c>
      <c r="G132" s="160"/>
      <c r="H132" s="161" t="str">
        <f aca="false">IF(ISNUMBER($C132),VLOOKUP($C132,Methuselahs!$A$7:$J$306,COLUMN(Methuselahs!$J$6),FALSE()),"")</f>
        <v/>
      </c>
    </row>
    <row r="133" customFormat="false" ht="15" hidden="false" customHeight="false" outlineLevel="0" collapsed="false">
      <c r="A133" s="158" t="str">
        <f aca="false">IF(ISNUMBER($C133),VLOOKUP($C133,Methuselahs!$Y$7:$Z$306,2,FALSE()),"")</f>
        <v/>
      </c>
      <c r="B133" s="159" t="str">
        <f aca="false">IF(ROW()-ROW($A$6)&lt;Methuselahs!$A$4,ROW()-ROW($A$5),"")</f>
        <v/>
      </c>
      <c r="C133" s="154" t="str">
        <f aca="false">IF(ISNUMBER($B133),VLOOKUP($B133,Methuselahs!$X$7:$Y$306,2,FALSE()),"")</f>
        <v/>
      </c>
      <c r="D133" s="162" t="str">
        <f aca="false">IF(ISNUMBER($C133),T(VLOOKUP($C133,Methuselahs!$A$7:$E$306,2,FALSE()))&amp;" "&amp;T(VLOOKUP($C133,Methuselahs!$A$7:$E$306,3,FALSE())),"")</f>
        <v/>
      </c>
      <c r="E133" s="160" t="str">
        <f aca="false">IF(ISNUMBER($C133),VLOOKUP($C133,Methuselahs!$A$7:$I$306,COLUMN(Methuselahs!$H$6),FALSE()),"")</f>
        <v/>
      </c>
      <c r="F133" s="156" t="str">
        <f aca="false">IF(ISNUMBER($C133),VLOOKUP($C133,Methuselahs!$A$7:$I$306,COLUMN(Methuselahs!$I$6),FALSE()),"")</f>
        <v/>
      </c>
      <c r="G133" s="160"/>
      <c r="H133" s="161" t="str">
        <f aca="false">IF(ISNUMBER($C133),VLOOKUP($C133,Methuselahs!$A$7:$J$306,COLUMN(Methuselahs!$J$6),FALSE()),"")</f>
        <v/>
      </c>
    </row>
    <row r="134" customFormat="false" ht="15" hidden="false" customHeight="false" outlineLevel="0" collapsed="false">
      <c r="A134" s="158" t="str">
        <f aca="false">IF(ISNUMBER($C134),VLOOKUP($C134,Methuselahs!$Y$7:$Z$306,2,FALSE()),"")</f>
        <v/>
      </c>
      <c r="B134" s="159" t="str">
        <f aca="false">IF(ROW()-ROW($A$6)&lt;Methuselahs!$A$4,ROW()-ROW($A$5),"")</f>
        <v/>
      </c>
      <c r="C134" s="154" t="str">
        <f aca="false">IF(ISNUMBER($B134),VLOOKUP($B134,Methuselahs!$X$7:$Y$306,2,FALSE()),"")</f>
        <v/>
      </c>
      <c r="D134" s="162" t="str">
        <f aca="false">IF(ISNUMBER($C134),T(VLOOKUP($C134,Methuselahs!$A$7:$E$306,2,FALSE()))&amp;" "&amp;T(VLOOKUP($C134,Methuselahs!$A$7:$E$306,3,FALSE())),"")</f>
        <v/>
      </c>
      <c r="E134" s="160" t="str">
        <f aca="false">IF(ISNUMBER($C134),VLOOKUP($C134,Methuselahs!$A$7:$I$306,COLUMN(Methuselahs!$H$6),FALSE()),"")</f>
        <v/>
      </c>
      <c r="F134" s="156" t="str">
        <f aca="false">IF(ISNUMBER($C134),VLOOKUP($C134,Methuselahs!$A$7:$I$306,COLUMN(Methuselahs!$I$6),FALSE()),"")</f>
        <v/>
      </c>
      <c r="G134" s="160"/>
      <c r="H134" s="161" t="str">
        <f aca="false">IF(ISNUMBER($C134),VLOOKUP($C134,Methuselahs!$A$7:$J$306,COLUMN(Methuselahs!$J$6),FALSE()),"")</f>
        <v/>
      </c>
    </row>
    <row r="135" customFormat="false" ht="15" hidden="false" customHeight="false" outlineLevel="0" collapsed="false">
      <c r="A135" s="158" t="str">
        <f aca="false">IF(ISNUMBER($C135),VLOOKUP($C135,Methuselahs!$Y$7:$Z$306,2,FALSE()),"")</f>
        <v/>
      </c>
      <c r="B135" s="159" t="str">
        <f aca="false">IF(ROW()-ROW($A$6)&lt;Methuselahs!$A$4,ROW()-ROW($A$5),"")</f>
        <v/>
      </c>
      <c r="C135" s="154" t="str">
        <f aca="false">IF(ISNUMBER($B135),VLOOKUP($B135,Methuselahs!$X$7:$Y$306,2,FALSE()),"")</f>
        <v/>
      </c>
      <c r="D135" s="162" t="str">
        <f aca="false">IF(ISNUMBER($C135),T(VLOOKUP($C135,Methuselahs!$A$7:$E$306,2,FALSE()))&amp;" "&amp;T(VLOOKUP($C135,Methuselahs!$A$7:$E$306,3,FALSE())),"")</f>
        <v/>
      </c>
      <c r="E135" s="160" t="str">
        <f aca="false">IF(ISNUMBER($C135),VLOOKUP($C135,Methuselahs!$A$7:$I$306,COLUMN(Methuselahs!$H$6),FALSE()),"")</f>
        <v/>
      </c>
      <c r="F135" s="156" t="str">
        <f aca="false">IF(ISNUMBER($C135),VLOOKUP($C135,Methuselahs!$A$7:$I$306,COLUMN(Methuselahs!$I$6),FALSE()),"")</f>
        <v/>
      </c>
      <c r="G135" s="160"/>
      <c r="H135" s="161" t="str">
        <f aca="false">IF(ISNUMBER($C135),VLOOKUP($C135,Methuselahs!$A$7:$J$306,COLUMN(Methuselahs!$J$6),FALSE()),"")</f>
        <v/>
      </c>
    </row>
    <row r="136" customFormat="false" ht="15" hidden="false" customHeight="false" outlineLevel="0" collapsed="false">
      <c r="A136" s="158" t="str">
        <f aca="false">IF(ISNUMBER($C136),VLOOKUP($C136,Methuselahs!$Y$7:$Z$306,2,FALSE()),"")</f>
        <v/>
      </c>
      <c r="B136" s="159" t="str">
        <f aca="false">IF(ROW()-ROW($A$6)&lt;Methuselahs!$A$4,ROW()-ROW($A$5),"")</f>
        <v/>
      </c>
      <c r="C136" s="154" t="str">
        <f aca="false">IF(ISNUMBER($B136),VLOOKUP($B136,Methuselahs!$X$7:$Y$306,2,FALSE()),"")</f>
        <v/>
      </c>
      <c r="D136" s="162" t="str">
        <f aca="false">IF(ISNUMBER($C136),T(VLOOKUP($C136,Methuselahs!$A$7:$E$306,2,FALSE()))&amp;" "&amp;T(VLOOKUP($C136,Methuselahs!$A$7:$E$306,3,FALSE())),"")</f>
        <v/>
      </c>
      <c r="E136" s="160" t="str">
        <f aca="false">IF(ISNUMBER($C136),VLOOKUP($C136,Methuselahs!$A$7:$I$306,COLUMN(Methuselahs!$H$6),FALSE()),"")</f>
        <v/>
      </c>
      <c r="F136" s="156" t="str">
        <f aca="false">IF(ISNUMBER($C136),VLOOKUP($C136,Methuselahs!$A$7:$I$306,COLUMN(Methuselahs!$I$6),FALSE()),"")</f>
        <v/>
      </c>
      <c r="G136" s="160"/>
      <c r="H136" s="161" t="str">
        <f aca="false">IF(ISNUMBER($C136),VLOOKUP($C136,Methuselahs!$A$7:$J$306,COLUMN(Methuselahs!$J$6),FALSE()),"")</f>
        <v/>
      </c>
    </row>
    <row r="137" customFormat="false" ht="15" hidden="false" customHeight="false" outlineLevel="0" collapsed="false">
      <c r="A137" s="158" t="str">
        <f aca="false">IF(ISNUMBER($C137),VLOOKUP($C137,Methuselahs!$Y$7:$Z$306,2,FALSE()),"")</f>
        <v/>
      </c>
      <c r="B137" s="159" t="str">
        <f aca="false">IF(ROW()-ROW($A$6)&lt;Methuselahs!$A$4,ROW()-ROW($A$5),"")</f>
        <v/>
      </c>
      <c r="C137" s="154" t="str">
        <f aca="false">IF(ISNUMBER($B137),VLOOKUP($B137,Methuselahs!$X$7:$Y$306,2,FALSE()),"")</f>
        <v/>
      </c>
      <c r="D137" s="162" t="str">
        <f aca="false">IF(ISNUMBER($C137),T(VLOOKUP($C137,Methuselahs!$A$7:$E$306,2,FALSE()))&amp;" "&amp;T(VLOOKUP($C137,Methuselahs!$A$7:$E$306,3,FALSE())),"")</f>
        <v/>
      </c>
      <c r="E137" s="160" t="str">
        <f aca="false">IF(ISNUMBER($C137),VLOOKUP($C137,Methuselahs!$A$7:$I$306,COLUMN(Methuselahs!$H$6),FALSE()),"")</f>
        <v/>
      </c>
      <c r="F137" s="156" t="str">
        <f aca="false">IF(ISNUMBER($C137),VLOOKUP($C137,Methuselahs!$A$7:$I$306,COLUMN(Methuselahs!$I$6),FALSE()),"")</f>
        <v/>
      </c>
      <c r="G137" s="160"/>
      <c r="H137" s="161" t="str">
        <f aca="false">IF(ISNUMBER($C137),VLOOKUP($C137,Methuselahs!$A$7:$J$306,COLUMN(Methuselahs!$J$6),FALSE()),"")</f>
        <v/>
      </c>
    </row>
    <row r="138" customFormat="false" ht="15" hidden="false" customHeight="false" outlineLevel="0" collapsed="false">
      <c r="A138" s="158" t="str">
        <f aca="false">IF(ISNUMBER($C138),VLOOKUP($C138,Methuselahs!$Y$7:$Z$306,2,FALSE()),"")</f>
        <v/>
      </c>
      <c r="B138" s="159" t="str">
        <f aca="false">IF(ROW()-ROW($A$6)&lt;Methuselahs!$A$4,ROW()-ROW($A$5),"")</f>
        <v/>
      </c>
      <c r="C138" s="154" t="str">
        <f aca="false">IF(ISNUMBER($B138),VLOOKUP($B138,Methuselahs!$X$7:$Y$306,2,FALSE()),"")</f>
        <v/>
      </c>
      <c r="D138" s="162" t="str">
        <f aca="false">IF(ISNUMBER($C138),T(VLOOKUP($C138,Methuselahs!$A$7:$E$306,2,FALSE()))&amp;" "&amp;T(VLOOKUP($C138,Methuselahs!$A$7:$E$306,3,FALSE())),"")</f>
        <v/>
      </c>
      <c r="E138" s="160" t="str">
        <f aca="false">IF(ISNUMBER($C138),VLOOKUP($C138,Methuselahs!$A$7:$I$306,COLUMN(Methuselahs!$H$6),FALSE()),"")</f>
        <v/>
      </c>
      <c r="F138" s="156" t="str">
        <f aca="false">IF(ISNUMBER($C138),VLOOKUP($C138,Methuselahs!$A$7:$I$306,COLUMN(Methuselahs!$I$6),FALSE()),"")</f>
        <v/>
      </c>
      <c r="G138" s="160"/>
      <c r="H138" s="161" t="str">
        <f aca="false">IF(ISNUMBER($C138),VLOOKUP($C138,Methuselahs!$A$7:$J$306,COLUMN(Methuselahs!$J$6),FALSE()),"")</f>
        <v/>
      </c>
    </row>
    <row r="139" customFormat="false" ht="15" hidden="false" customHeight="false" outlineLevel="0" collapsed="false">
      <c r="A139" s="158" t="str">
        <f aca="false">IF(ISNUMBER($C139),VLOOKUP($C139,Methuselahs!$Y$7:$Z$306,2,FALSE()),"")</f>
        <v/>
      </c>
      <c r="B139" s="159" t="str">
        <f aca="false">IF(ROW()-ROW($A$6)&lt;Methuselahs!$A$4,ROW()-ROW($A$5),"")</f>
        <v/>
      </c>
      <c r="C139" s="154" t="str">
        <f aca="false">IF(ISNUMBER($B139),VLOOKUP($B139,Methuselahs!$X$7:$Y$306,2,FALSE()),"")</f>
        <v/>
      </c>
      <c r="D139" s="162" t="str">
        <f aca="false">IF(ISNUMBER($C139),T(VLOOKUP($C139,Methuselahs!$A$7:$E$306,2,FALSE()))&amp;" "&amp;T(VLOOKUP($C139,Methuselahs!$A$7:$E$306,3,FALSE())),"")</f>
        <v/>
      </c>
      <c r="E139" s="160" t="str">
        <f aca="false">IF(ISNUMBER($C139),VLOOKUP($C139,Methuselahs!$A$7:$I$306,COLUMN(Methuselahs!$H$6),FALSE()),"")</f>
        <v/>
      </c>
      <c r="F139" s="156" t="str">
        <f aca="false">IF(ISNUMBER($C139),VLOOKUP($C139,Methuselahs!$A$7:$I$306,COLUMN(Methuselahs!$I$6),FALSE()),"")</f>
        <v/>
      </c>
      <c r="G139" s="160"/>
      <c r="H139" s="161" t="str">
        <f aca="false">IF(ISNUMBER($C139),VLOOKUP($C139,Methuselahs!$A$7:$J$306,COLUMN(Methuselahs!$J$6),FALSE()),"")</f>
        <v/>
      </c>
    </row>
    <row r="140" customFormat="false" ht="15" hidden="false" customHeight="false" outlineLevel="0" collapsed="false">
      <c r="A140" s="158" t="str">
        <f aca="false">IF(ISNUMBER($C140),VLOOKUP($C140,Methuselahs!$Y$7:$Z$306,2,FALSE()),"")</f>
        <v/>
      </c>
      <c r="B140" s="159" t="str">
        <f aca="false">IF(ROW()-ROW($A$6)&lt;Methuselahs!$A$4,ROW()-ROW($A$5),"")</f>
        <v/>
      </c>
      <c r="C140" s="154" t="str">
        <f aca="false">IF(ISNUMBER($B140),VLOOKUP($B140,Methuselahs!$X$7:$Y$306,2,FALSE()),"")</f>
        <v/>
      </c>
      <c r="D140" s="162" t="str">
        <f aca="false">IF(ISNUMBER($C140),T(VLOOKUP($C140,Methuselahs!$A$7:$E$306,2,FALSE()))&amp;" "&amp;T(VLOOKUP($C140,Methuselahs!$A$7:$E$306,3,FALSE())),"")</f>
        <v/>
      </c>
      <c r="E140" s="160" t="str">
        <f aca="false">IF(ISNUMBER($C140),VLOOKUP($C140,Methuselahs!$A$7:$I$306,COLUMN(Methuselahs!$H$6),FALSE()),"")</f>
        <v/>
      </c>
      <c r="F140" s="156" t="str">
        <f aca="false">IF(ISNUMBER($C140),VLOOKUP($C140,Methuselahs!$A$7:$I$306,COLUMN(Methuselahs!$I$6),FALSE()),"")</f>
        <v/>
      </c>
      <c r="G140" s="160"/>
      <c r="H140" s="161" t="str">
        <f aca="false">IF(ISNUMBER($C140),VLOOKUP($C140,Methuselahs!$A$7:$J$306,COLUMN(Methuselahs!$J$6),FALSE()),"")</f>
        <v/>
      </c>
    </row>
    <row r="141" customFormat="false" ht="15" hidden="false" customHeight="false" outlineLevel="0" collapsed="false">
      <c r="A141" s="158" t="str">
        <f aca="false">IF(ISNUMBER($C141),VLOOKUP($C141,Methuselahs!$Y$7:$Z$306,2,FALSE()),"")</f>
        <v/>
      </c>
      <c r="B141" s="159" t="str">
        <f aca="false">IF(ROW()-ROW($A$6)&lt;Methuselahs!$A$4,ROW()-ROW($A$5),"")</f>
        <v/>
      </c>
      <c r="C141" s="154" t="str">
        <f aca="false">IF(ISNUMBER($B141),VLOOKUP($B141,Methuselahs!$X$7:$Y$306,2,FALSE()),"")</f>
        <v/>
      </c>
      <c r="D141" s="162" t="str">
        <f aca="false">IF(ISNUMBER($C141),T(VLOOKUP($C141,Methuselahs!$A$7:$E$306,2,FALSE()))&amp;" "&amp;T(VLOOKUP($C141,Methuselahs!$A$7:$E$306,3,FALSE())),"")</f>
        <v/>
      </c>
      <c r="E141" s="160" t="str">
        <f aca="false">IF(ISNUMBER($C141),VLOOKUP($C141,Methuselahs!$A$7:$I$306,COLUMN(Methuselahs!$H$6),FALSE()),"")</f>
        <v/>
      </c>
      <c r="F141" s="156" t="str">
        <f aca="false">IF(ISNUMBER($C141),VLOOKUP($C141,Methuselahs!$A$7:$I$306,COLUMN(Methuselahs!$I$6),FALSE()),"")</f>
        <v/>
      </c>
      <c r="G141" s="160"/>
      <c r="H141" s="161" t="str">
        <f aca="false">IF(ISNUMBER($C141),VLOOKUP($C141,Methuselahs!$A$7:$J$306,COLUMN(Methuselahs!$J$6),FALSE()),"")</f>
        <v/>
      </c>
    </row>
    <row r="142" customFormat="false" ht="15" hidden="false" customHeight="false" outlineLevel="0" collapsed="false">
      <c r="A142" s="158" t="str">
        <f aca="false">IF(ISNUMBER($C142),VLOOKUP($C142,Methuselahs!$Y$7:$Z$306,2,FALSE()),"")</f>
        <v/>
      </c>
      <c r="B142" s="159" t="str">
        <f aca="false">IF(ROW()-ROW($A$6)&lt;Methuselahs!$A$4,ROW()-ROW($A$5),"")</f>
        <v/>
      </c>
      <c r="C142" s="154" t="str">
        <f aca="false">IF(ISNUMBER($B142),VLOOKUP($B142,Methuselahs!$X$7:$Y$306,2,FALSE()),"")</f>
        <v/>
      </c>
      <c r="D142" s="162" t="str">
        <f aca="false">IF(ISNUMBER($C142),T(VLOOKUP($C142,Methuselahs!$A$7:$E$306,2,FALSE()))&amp;" "&amp;T(VLOOKUP($C142,Methuselahs!$A$7:$E$306,3,FALSE())),"")</f>
        <v/>
      </c>
      <c r="E142" s="160" t="str">
        <f aca="false">IF(ISNUMBER($C142),VLOOKUP($C142,Methuselahs!$A$7:$I$306,COLUMN(Methuselahs!$H$6),FALSE()),"")</f>
        <v/>
      </c>
      <c r="F142" s="156" t="str">
        <f aca="false">IF(ISNUMBER($C142),VLOOKUP($C142,Methuselahs!$A$7:$I$306,COLUMN(Methuselahs!$I$6),FALSE()),"")</f>
        <v/>
      </c>
      <c r="G142" s="160"/>
      <c r="H142" s="161" t="str">
        <f aca="false">IF(ISNUMBER($C142),VLOOKUP($C142,Methuselahs!$A$7:$J$306,COLUMN(Methuselahs!$J$6),FALSE()),"")</f>
        <v/>
      </c>
    </row>
    <row r="143" customFormat="false" ht="15" hidden="false" customHeight="false" outlineLevel="0" collapsed="false">
      <c r="A143" s="158" t="str">
        <f aca="false">IF(ISNUMBER($C143),VLOOKUP($C143,Methuselahs!$Y$7:$Z$306,2,FALSE()),"")</f>
        <v/>
      </c>
      <c r="B143" s="159" t="str">
        <f aca="false">IF(ROW()-ROW($A$6)&lt;Methuselahs!$A$4,ROW()-ROW($A$5),"")</f>
        <v/>
      </c>
      <c r="C143" s="154" t="str">
        <f aca="false">IF(ISNUMBER($B143),VLOOKUP($B143,Methuselahs!$X$7:$Y$306,2,FALSE()),"")</f>
        <v/>
      </c>
      <c r="D143" s="162" t="str">
        <f aca="false">IF(ISNUMBER($C143),T(VLOOKUP($C143,Methuselahs!$A$7:$E$306,2,FALSE()))&amp;" "&amp;T(VLOOKUP($C143,Methuselahs!$A$7:$E$306,3,FALSE())),"")</f>
        <v/>
      </c>
      <c r="E143" s="160" t="str">
        <f aca="false">IF(ISNUMBER($C143),VLOOKUP($C143,Methuselahs!$A$7:$I$306,COLUMN(Methuselahs!$H$6),FALSE()),"")</f>
        <v/>
      </c>
      <c r="F143" s="156" t="str">
        <f aca="false">IF(ISNUMBER($C143),VLOOKUP($C143,Methuselahs!$A$7:$I$306,COLUMN(Methuselahs!$I$6),FALSE()),"")</f>
        <v/>
      </c>
      <c r="G143" s="160"/>
      <c r="H143" s="161" t="str">
        <f aca="false">IF(ISNUMBER($C143),VLOOKUP($C143,Methuselahs!$A$7:$J$306,COLUMN(Methuselahs!$J$6),FALSE()),"")</f>
        <v/>
      </c>
    </row>
    <row r="144" customFormat="false" ht="15" hidden="false" customHeight="false" outlineLevel="0" collapsed="false">
      <c r="A144" s="158" t="str">
        <f aca="false">IF(ISNUMBER($C144),VLOOKUP($C144,Methuselahs!$Y$7:$Z$306,2,FALSE()),"")</f>
        <v/>
      </c>
      <c r="B144" s="159" t="str">
        <f aca="false">IF(ROW()-ROW($A$6)&lt;Methuselahs!$A$4,ROW()-ROW($A$5),"")</f>
        <v/>
      </c>
      <c r="C144" s="154" t="str">
        <f aca="false">IF(ISNUMBER($B144),VLOOKUP($B144,Methuselahs!$X$7:$Y$306,2,FALSE()),"")</f>
        <v/>
      </c>
      <c r="D144" s="162" t="str">
        <f aca="false">IF(ISNUMBER($C144),T(VLOOKUP($C144,Methuselahs!$A$7:$E$306,2,FALSE()))&amp;" "&amp;T(VLOOKUP($C144,Methuselahs!$A$7:$E$306,3,FALSE())),"")</f>
        <v/>
      </c>
      <c r="E144" s="160" t="str">
        <f aca="false">IF(ISNUMBER($C144),VLOOKUP($C144,Methuselahs!$A$7:$I$306,COLUMN(Methuselahs!$H$6),FALSE()),"")</f>
        <v/>
      </c>
      <c r="F144" s="156" t="str">
        <f aca="false">IF(ISNUMBER($C144),VLOOKUP($C144,Methuselahs!$A$7:$I$306,COLUMN(Methuselahs!$I$6),FALSE()),"")</f>
        <v/>
      </c>
      <c r="G144" s="160"/>
      <c r="H144" s="161" t="str">
        <f aca="false">IF(ISNUMBER($C144),VLOOKUP($C144,Methuselahs!$A$7:$J$306,COLUMN(Methuselahs!$J$6),FALSE()),"")</f>
        <v/>
      </c>
    </row>
    <row r="145" customFormat="false" ht="15" hidden="false" customHeight="false" outlineLevel="0" collapsed="false">
      <c r="A145" s="158" t="str">
        <f aca="false">IF(ISNUMBER($C145),VLOOKUP($C145,Methuselahs!$Y$7:$Z$306,2,FALSE()),"")</f>
        <v/>
      </c>
      <c r="B145" s="159" t="str">
        <f aca="false">IF(ROW()-ROW($A$6)&lt;Methuselahs!$A$4,ROW()-ROW($A$5),"")</f>
        <v/>
      </c>
      <c r="C145" s="154" t="str">
        <f aca="false">IF(ISNUMBER($B145),VLOOKUP($B145,Methuselahs!$X$7:$Y$306,2,FALSE()),"")</f>
        <v/>
      </c>
      <c r="D145" s="162" t="str">
        <f aca="false">IF(ISNUMBER($C145),T(VLOOKUP($C145,Methuselahs!$A$7:$E$306,2,FALSE()))&amp;" "&amp;T(VLOOKUP($C145,Methuselahs!$A$7:$E$306,3,FALSE())),"")</f>
        <v/>
      </c>
      <c r="E145" s="160" t="str">
        <f aca="false">IF(ISNUMBER($C145),VLOOKUP($C145,Methuselahs!$A$7:$I$306,COLUMN(Methuselahs!$H$6),FALSE()),"")</f>
        <v/>
      </c>
      <c r="F145" s="156" t="str">
        <f aca="false">IF(ISNUMBER($C145),VLOOKUP($C145,Methuselahs!$A$7:$I$306,COLUMN(Methuselahs!$I$6),FALSE()),"")</f>
        <v/>
      </c>
      <c r="G145" s="160"/>
      <c r="H145" s="161" t="str">
        <f aca="false">IF(ISNUMBER($C145),VLOOKUP($C145,Methuselahs!$A$7:$J$306,COLUMN(Methuselahs!$J$6),FALSE()),"")</f>
        <v/>
      </c>
    </row>
    <row r="146" customFormat="false" ht="15" hidden="false" customHeight="false" outlineLevel="0" collapsed="false">
      <c r="A146" s="158" t="str">
        <f aca="false">IF(ISNUMBER($C146),VLOOKUP($C146,Methuselahs!$Y$7:$Z$306,2,FALSE()),"")</f>
        <v/>
      </c>
      <c r="B146" s="159" t="str">
        <f aca="false">IF(ROW()-ROW($A$6)&lt;Methuselahs!$A$4,ROW()-ROW($A$5),"")</f>
        <v/>
      </c>
      <c r="C146" s="154" t="str">
        <f aca="false">IF(ISNUMBER($B146),VLOOKUP($B146,Methuselahs!$X$7:$Y$306,2,FALSE()),"")</f>
        <v/>
      </c>
      <c r="D146" s="162" t="str">
        <f aca="false">IF(ISNUMBER($C146),T(VLOOKUP($C146,Methuselahs!$A$7:$E$306,2,FALSE()))&amp;" "&amp;T(VLOOKUP($C146,Methuselahs!$A$7:$E$306,3,FALSE())),"")</f>
        <v/>
      </c>
      <c r="E146" s="160" t="str">
        <f aca="false">IF(ISNUMBER($C146),VLOOKUP($C146,Methuselahs!$A$7:$I$306,COLUMN(Methuselahs!$H$6),FALSE()),"")</f>
        <v/>
      </c>
      <c r="F146" s="156" t="str">
        <f aca="false">IF(ISNUMBER($C146),VLOOKUP($C146,Methuselahs!$A$7:$I$306,COLUMN(Methuselahs!$I$6),FALSE()),"")</f>
        <v/>
      </c>
      <c r="G146" s="160"/>
      <c r="H146" s="161" t="str">
        <f aca="false">IF(ISNUMBER($C146),VLOOKUP($C146,Methuselahs!$A$7:$J$306,COLUMN(Methuselahs!$J$6),FALSE()),"")</f>
        <v/>
      </c>
    </row>
    <row r="147" customFormat="false" ht="15" hidden="false" customHeight="false" outlineLevel="0" collapsed="false">
      <c r="A147" s="158" t="str">
        <f aca="false">IF(ISNUMBER($C147),VLOOKUP($C147,Methuselahs!$Y$7:$Z$306,2,FALSE()),"")</f>
        <v/>
      </c>
      <c r="B147" s="159" t="str">
        <f aca="false">IF(ROW()-ROW($A$6)&lt;Methuselahs!$A$4,ROW()-ROW($A$5),"")</f>
        <v/>
      </c>
      <c r="C147" s="154" t="str">
        <f aca="false">IF(ISNUMBER($B147),VLOOKUP($B147,Methuselahs!$X$7:$Y$306,2,FALSE()),"")</f>
        <v/>
      </c>
      <c r="D147" s="162" t="str">
        <f aca="false">IF(ISNUMBER($C147),T(VLOOKUP($C147,Methuselahs!$A$7:$E$306,2,FALSE()))&amp;" "&amp;T(VLOOKUP($C147,Methuselahs!$A$7:$E$306,3,FALSE())),"")</f>
        <v/>
      </c>
      <c r="E147" s="160" t="str">
        <f aca="false">IF(ISNUMBER($C147),VLOOKUP($C147,Methuselahs!$A$7:$I$306,COLUMN(Methuselahs!$H$6),FALSE()),"")</f>
        <v/>
      </c>
      <c r="F147" s="156" t="str">
        <f aca="false">IF(ISNUMBER($C147),VLOOKUP($C147,Methuselahs!$A$7:$I$306,COLUMN(Methuselahs!$I$6),FALSE()),"")</f>
        <v/>
      </c>
      <c r="G147" s="160"/>
      <c r="H147" s="161" t="str">
        <f aca="false">IF(ISNUMBER($C147),VLOOKUP($C147,Methuselahs!$A$7:$J$306,COLUMN(Methuselahs!$J$6),FALSE()),"")</f>
        <v/>
      </c>
    </row>
    <row r="148" customFormat="false" ht="15" hidden="false" customHeight="false" outlineLevel="0" collapsed="false">
      <c r="A148" s="158" t="str">
        <f aca="false">IF(ISNUMBER($C148),VLOOKUP($C148,Methuselahs!$Y$7:$Z$306,2,FALSE()),"")</f>
        <v/>
      </c>
      <c r="B148" s="159" t="str">
        <f aca="false">IF(ROW()-ROW($A$6)&lt;Methuselahs!$A$4,ROW()-ROW($A$5),"")</f>
        <v/>
      </c>
      <c r="C148" s="154" t="str">
        <f aca="false">IF(ISNUMBER($B148),VLOOKUP($B148,Methuselahs!$X$7:$Y$306,2,FALSE()),"")</f>
        <v/>
      </c>
      <c r="D148" s="162" t="str">
        <f aca="false">IF(ISNUMBER($C148),T(VLOOKUP($C148,Methuselahs!$A$7:$E$306,2,FALSE()))&amp;" "&amp;T(VLOOKUP($C148,Methuselahs!$A$7:$E$306,3,FALSE())),"")</f>
        <v/>
      </c>
      <c r="E148" s="160" t="str">
        <f aca="false">IF(ISNUMBER($C148),VLOOKUP($C148,Methuselahs!$A$7:$I$306,COLUMN(Methuselahs!$H$6),FALSE()),"")</f>
        <v/>
      </c>
      <c r="F148" s="156" t="str">
        <f aca="false">IF(ISNUMBER($C148),VLOOKUP($C148,Methuselahs!$A$7:$I$306,COLUMN(Methuselahs!$I$6),FALSE()),"")</f>
        <v/>
      </c>
      <c r="G148" s="160"/>
      <c r="H148" s="161" t="str">
        <f aca="false">IF(ISNUMBER($C148),VLOOKUP($C148,Methuselahs!$A$7:$J$306,COLUMN(Methuselahs!$J$6),FALSE()),"")</f>
        <v/>
      </c>
    </row>
    <row r="149" customFormat="false" ht="15" hidden="false" customHeight="false" outlineLevel="0" collapsed="false">
      <c r="A149" s="158" t="str">
        <f aca="false">IF(ISNUMBER($C149),VLOOKUP($C149,Methuselahs!$Y$7:$Z$306,2,FALSE()),"")</f>
        <v/>
      </c>
      <c r="B149" s="159" t="str">
        <f aca="false">IF(ROW()-ROW($A$6)&lt;Methuselahs!$A$4,ROW()-ROW($A$5),"")</f>
        <v/>
      </c>
      <c r="C149" s="154" t="str">
        <f aca="false">IF(ISNUMBER($B149),VLOOKUP($B149,Methuselahs!$X$7:$Y$306,2,FALSE()),"")</f>
        <v/>
      </c>
      <c r="D149" s="162" t="str">
        <f aca="false">IF(ISNUMBER($C149),T(VLOOKUP($C149,Methuselahs!$A$7:$E$306,2,FALSE()))&amp;" "&amp;T(VLOOKUP($C149,Methuselahs!$A$7:$E$306,3,FALSE())),"")</f>
        <v/>
      </c>
      <c r="E149" s="160" t="str">
        <f aca="false">IF(ISNUMBER($C149),VLOOKUP($C149,Methuselahs!$A$7:$I$306,COLUMN(Methuselahs!$H$6),FALSE()),"")</f>
        <v/>
      </c>
      <c r="F149" s="156" t="str">
        <f aca="false">IF(ISNUMBER($C149),VLOOKUP($C149,Methuselahs!$A$7:$I$306,COLUMN(Methuselahs!$I$6),FALSE()),"")</f>
        <v/>
      </c>
      <c r="G149" s="160"/>
      <c r="H149" s="161" t="str">
        <f aca="false">IF(ISNUMBER($C149),VLOOKUP($C149,Methuselahs!$A$7:$J$306,COLUMN(Methuselahs!$J$6),FALSE()),"")</f>
        <v/>
      </c>
    </row>
    <row r="150" customFormat="false" ht="15" hidden="false" customHeight="false" outlineLevel="0" collapsed="false">
      <c r="A150" s="158" t="str">
        <f aca="false">IF(ISNUMBER($C150),VLOOKUP($C150,Methuselahs!$Y$7:$Z$306,2,FALSE()),"")</f>
        <v/>
      </c>
      <c r="B150" s="159" t="str">
        <f aca="false">IF(ROW()-ROW($A$6)&lt;Methuselahs!$A$4,ROW()-ROW($A$5),"")</f>
        <v/>
      </c>
      <c r="C150" s="154" t="str">
        <f aca="false">IF(ISNUMBER($B150),VLOOKUP($B150,Methuselahs!$X$7:$Y$306,2,FALSE()),"")</f>
        <v/>
      </c>
      <c r="D150" s="162" t="str">
        <f aca="false">IF(ISNUMBER($C150),T(VLOOKUP($C150,Methuselahs!$A$7:$E$306,2,FALSE()))&amp;" "&amp;T(VLOOKUP($C150,Methuselahs!$A$7:$E$306,3,FALSE())),"")</f>
        <v/>
      </c>
      <c r="E150" s="160" t="str">
        <f aca="false">IF(ISNUMBER($C150),VLOOKUP($C150,Methuselahs!$A$7:$I$306,COLUMN(Methuselahs!$H$6),FALSE()),"")</f>
        <v/>
      </c>
      <c r="F150" s="156" t="str">
        <f aca="false">IF(ISNUMBER($C150),VLOOKUP($C150,Methuselahs!$A$7:$I$306,COLUMN(Methuselahs!$I$6),FALSE()),"")</f>
        <v/>
      </c>
      <c r="G150" s="160"/>
      <c r="H150" s="161" t="str">
        <f aca="false">IF(ISNUMBER($C150),VLOOKUP($C150,Methuselahs!$A$7:$J$306,COLUMN(Methuselahs!$J$6),FALSE()),"")</f>
        <v/>
      </c>
    </row>
    <row r="151" customFormat="false" ht="15" hidden="false" customHeight="false" outlineLevel="0" collapsed="false">
      <c r="A151" s="158" t="str">
        <f aca="false">IF(ISNUMBER($C151),VLOOKUP($C151,Methuselahs!$Y$7:$Z$306,2,FALSE()),"")</f>
        <v/>
      </c>
      <c r="B151" s="159" t="str">
        <f aca="false">IF(ROW()-ROW($A$6)&lt;Methuselahs!$A$4,ROW()-ROW($A$5),"")</f>
        <v/>
      </c>
      <c r="C151" s="154" t="str">
        <f aca="false">IF(ISNUMBER($B151),VLOOKUP($B151,Methuselahs!$X$7:$Y$306,2,FALSE()),"")</f>
        <v/>
      </c>
      <c r="D151" s="162" t="str">
        <f aca="false">IF(ISNUMBER($C151),T(VLOOKUP($C151,Methuselahs!$A$7:$E$306,2,FALSE()))&amp;" "&amp;T(VLOOKUP($C151,Methuselahs!$A$7:$E$306,3,FALSE())),"")</f>
        <v/>
      </c>
      <c r="E151" s="160" t="str">
        <f aca="false">IF(ISNUMBER($C151),VLOOKUP($C151,Methuselahs!$A$7:$I$306,COLUMN(Methuselahs!$H$6),FALSE()),"")</f>
        <v/>
      </c>
      <c r="F151" s="156" t="str">
        <f aca="false">IF(ISNUMBER($C151),VLOOKUP($C151,Methuselahs!$A$7:$I$306,COLUMN(Methuselahs!$I$6),FALSE()),"")</f>
        <v/>
      </c>
      <c r="G151" s="160"/>
      <c r="H151" s="161" t="str">
        <f aca="false">IF(ISNUMBER($C151),VLOOKUP($C151,Methuselahs!$A$7:$J$306,COLUMN(Methuselahs!$J$6),FALSE()),"")</f>
        <v/>
      </c>
    </row>
    <row r="152" customFormat="false" ht="15" hidden="false" customHeight="false" outlineLevel="0" collapsed="false">
      <c r="A152" s="158" t="str">
        <f aca="false">IF(ISNUMBER($C152),VLOOKUP($C152,Methuselahs!$Y$7:$Z$306,2,FALSE()),"")</f>
        <v/>
      </c>
      <c r="B152" s="159" t="str">
        <f aca="false">IF(ROW()-ROW($A$6)&lt;Methuselahs!$A$4,ROW()-ROW($A$5),"")</f>
        <v/>
      </c>
      <c r="C152" s="154" t="str">
        <f aca="false">IF(ISNUMBER($B152),VLOOKUP($B152,Methuselahs!$X$7:$Y$306,2,FALSE()),"")</f>
        <v/>
      </c>
      <c r="D152" s="162" t="str">
        <f aca="false">IF(ISNUMBER($C152),T(VLOOKUP($C152,Methuselahs!$A$7:$E$306,2,FALSE()))&amp;" "&amp;T(VLOOKUP($C152,Methuselahs!$A$7:$E$306,3,FALSE())),"")</f>
        <v/>
      </c>
      <c r="E152" s="160" t="str">
        <f aca="false">IF(ISNUMBER($C152),VLOOKUP($C152,Methuselahs!$A$7:$I$306,COLUMN(Methuselahs!$H$6),FALSE()),"")</f>
        <v/>
      </c>
      <c r="F152" s="156" t="str">
        <f aca="false">IF(ISNUMBER($C152),VLOOKUP($C152,Methuselahs!$A$7:$I$306,COLUMN(Methuselahs!$I$6),FALSE()),"")</f>
        <v/>
      </c>
      <c r="G152" s="160"/>
      <c r="H152" s="161" t="str">
        <f aca="false">IF(ISNUMBER($C152),VLOOKUP($C152,Methuselahs!$A$7:$J$306,COLUMN(Methuselahs!$J$6),FALSE()),"")</f>
        <v/>
      </c>
    </row>
    <row r="153" customFormat="false" ht="15" hidden="false" customHeight="false" outlineLevel="0" collapsed="false">
      <c r="A153" s="158" t="str">
        <f aca="false">IF(ISNUMBER($C153),VLOOKUP($C153,Methuselahs!$Y$7:$Z$306,2,FALSE()),"")</f>
        <v/>
      </c>
      <c r="B153" s="159" t="str">
        <f aca="false">IF(ROW()-ROW($A$6)&lt;Methuselahs!$A$4,ROW()-ROW($A$5),"")</f>
        <v/>
      </c>
      <c r="C153" s="154" t="str">
        <f aca="false">IF(ISNUMBER($B153),VLOOKUP($B153,Methuselahs!$X$7:$Y$306,2,FALSE()),"")</f>
        <v/>
      </c>
      <c r="D153" s="162" t="str">
        <f aca="false">IF(ISNUMBER($C153),T(VLOOKUP($C153,Methuselahs!$A$7:$E$306,2,FALSE()))&amp;" "&amp;T(VLOOKUP($C153,Methuselahs!$A$7:$E$306,3,FALSE())),"")</f>
        <v/>
      </c>
      <c r="E153" s="160" t="str">
        <f aca="false">IF(ISNUMBER($C153),VLOOKUP($C153,Methuselahs!$A$7:$I$306,COLUMN(Methuselahs!$H$6),FALSE()),"")</f>
        <v/>
      </c>
      <c r="F153" s="156" t="str">
        <f aca="false">IF(ISNUMBER($C153),VLOOKUP($C153,Methuselahs!$A$7:$I$306,COLUMN(Methuselahs!$I$6),FALSE()),"")</f>
        <v/>
      </c>
      <c r="G153" s="160"/>
      <c r="H153" s="161" t="str">
        <f aca="false">IF(ISNUMBER($C153),VLOOKUP($C153,Methuselahs!$A$7:$J$306,COLUMN(Methuselahs!$J$6),FALSE()),"")</f>
        <v/>
      </c>
    </row>
    <row r="154" customFormat="false" ht="15" hidden="false" customHeight="false" outlineLevel="0" collapsed="false">
      <c r="A154" s="158" t="str">
        <f aca="false">IF(ISNUMBER($C154),VLOOKUP($C154,Methuselahs!$Y$7:$Z$306,2,FALSE()),"")</f>
        <v/>
      </c>
      <c r="B154" s="159" t="str">
        <f aca="false">IF(ROW()-ROW($A$6)&lt;Methuselahs!$A$4,ROW()-ROW($A$5),"")</f>
        <v/>
      </c>
      <c r="C154" s="154" t="str">
        <f aca="false">IF(ISNUMBER($B154),VLOOKUP($B154,Methuselahs!$X$7:$Y$306,2,FALSE()),"")</f>
        <v/>
      </c>
      <c r="D154" s="162" t="str">
        <f aca="false">IF(ISNUMBER($C154),T(VLOOKUP($C154,Methuselahs!$A$7:$E$306,2,FALSE()))&amp;" "&amp;T(VLOOKUP($C154,Methuselahs!$A$7:$E$306,3,FALSE())),"")</f>
        <v/>
      </c>
      <c r="E154" s="160" t="str">
        <f aca="false">IF(ISNUMBER($C154),VLOOKUP($C154,Methuselahs!$A$7:$I$306,COLUMN(Methuselahs!$H$6),FALSE()),"")</f>
        <v/>
      </c>
      <c r="F154" s="156" t="str">
        <f aca="false">IF(ISNUMBER($C154),VLOOKUP($C154,Methuselahs!$A$7:$I$306,COLUMN(Methuselahs!$I$6),FALSE()),"")</f>
        <v/>
      </c>
      <c r="G154" s="160"/>
      <c r="H154" s="161" t="str">
        <f aca="false">IF(ISNUMBER($C154),VLOOKUP($C154,Methuselahs!$A$7:$J$306,COLUMN(Methuselahs!$J$6),FALSE()),"")</f>
        <v/>
      </c>
    </row>
    <row r="155" customFormat="false" ht="15" hidden="false" customHeight="false" outlineLevel="0" collapsed="false">
      <c r="A155" s="158" t="str">
        <f aca="false">IF(ISNUMBER($C155),VLOOKUP($C155,Methuselahs!$Y$7:$Z$306,2,FALSE()),"")</f>
        <v/>
      </c>
      <c r="B155" s="159" t="str">
        <f aca="false">IF(ROW()-ROW($A$6)&lt;Methuselahs!$A$4,ROW()-ROW($A$5),"")</f>
        <v/>
      </c>
      <c r="C155" s="154" t="str">
        <f aca="false">IF(ISNUMBER($B155),VLOOKUP($B155,Methuselahs!$X$7:$Y$306,2,FALSE()),"")</f>
        <v/>
      </c>
      <c r="D155" s="162" t="str">
        <f aca="false">IF(ISNUMBER($C155),T(VLOOKUP($C155,Methuselahs!$A$7:$E$306,2,FALSE()))&amp;" "&amp;T(VLOOKUP($C155,Methuselahs!$A$7:$E$306,3,FALSE())),"")</f>
        <v/>
      </c>
      <c r="E155" s="160" t="str">
        <f aca="false">IF(ISNUMBER($C155),VLOOKUP($C155,Methuselahs!$A$7:$I$306,COLUMN(Methuselahs!$H$6),FALSE()),"")</f>
        <v/>
      </c>
      <c r="F155" s="156" t="str">
        <f aca="false">IF(ISNUMBER($C155),VLOOKUP($C155,Methuselahs!$A$7:$I$306,COLUMN(Methuselahs!$I$6),FALSE()),"")</f>
        <v/>
      </c>
      <c r="G155" s="160"/>
      <c r="H155" s="161" t="str">
        <f aca="false">IF(ISNUMBER($C155),VLOOKUP($C155,Methuselahs!$A$7:$J$306,COLUMN(Methuselahs!$J$6),FALSE()),"")</f>
        <v/>
      </c>
    </row>
    <row r="156" customFormat="false" ht="15" hidden="false" customHeight="false" outlineLevel="0" collapsed="false">
      <c r="A156" s="158" t="str">
        <f aca="false">IF(ISNUMBER($C156),VLOOKUP($C156,Methuselahs!$Y$7:$Z$306,2,FALSE()),"")</f>
        <v/>
      </c>
      <c r="B156" s="159" t="str">
        <f aca="false">IF(ROW()-ROW($A$6)&lt;Methuselahs!$A$4,ROW()-ROW($A$5),"")</f>
        <v/>
      </c>
      <c r="C156" s="154" t="str">
        <f aca="false">IF(ISNUMBER($B156),VLOOKUP($B156,Methuselahs!$X$7:$Y$306,2,FALSE()),"")</f>
        <v/>
      </c>
      <c r="D156" s="162" t="str">
        <f aca="false">IF(ISNUMBER($C156),T(VLOOKUP($C156,Methuselahs!$A$7:$E$306,2,FALSE()))&amp;" "&amp;T(VLOOKUP($C156,Methuselahs!$A$7:$E$306,3,FALSE())),"")</f>
        <v/>
      </c>
      <c r="E156" s="160" t="str">
        <f aca="false">IF(ISNUMBER($C156),VLOOKUP($C156,Methuselahs!$A$7:$I$306,COLUMN(Methuselahs!$H$6),FALSE()),"")</f>
        <v/>
      </c>
      <c r="F156" s="156" t="str">
        <f aca="false">IF(ISNUMBER($C156),VLOOKUP($C156,Methuselahs!$A$7:$I$306,COLUMN(Methuselahs!$I$6),FALSE()),"")</f>
        <v/>
      </c>
      <c r="G156" s="160"/>
      <c r="H156" s="161" t="str">
        <f aca="false">IF(ISNUMBER($C156),VLOOKUP($C156,Methuselahs!$A$7:$J$306,COLUMN(Methuselahs!$J$6),FALSE()),"")</f>
        <v/>
      </c>
    </row>
    <row r="157" customFormat="false" ht="15" hidden="false" customHeight="false" outlineLevel="0" collapsed="false">
      <c r="A157" s="158" t="str">
        <f aca="false">IF(ISNUMBER($C157),VLOOKUP($C157,Methuselahs!$Y$7:$Z$306,2,FALSE()),"")</f>
        <v/>
      </c>
      <c r="B157" s="159" t="str">
        <f aca="false">IF(ROW()-ROW($A$6)&lt;Methuselahs!$A$4,ROW()-ROW($A$5),"")</f>
        <v/>
      </c>
      <c r="C157" s="154" t="str">
        <f aca="false">IF(ISNUMBER($B157),VLOOKUP($B157,Methuselahs!$X$7:$Y$306,2,FALSE()),"")</f>
        <v/>
      </c>
      <c r="D157" s="162" t="str">
        <f aca="false">IF(ISNUMBER($C157),T(VLOOKUP($C157,Methuselahs!$A$7:$E$306,2,FALSE()))&amp;" "&amp;T(VLOOKUP($C157,Methuselahs!$A$7:$E$306,3,FALSE())),"")</f>
        <v/>
      </c>
      <c r="E157" s="160" t="str">
        <f aca="false">IF(ISNUMBER($C157),VLOOKUP($C157,Methuselahs!$A$7:$I$306,COLUMN(Methuselahs!$H$6),FALSE()),"")</f>
        <v/>
      </c>
      <c r="F157" s="156" t="str">
        <f aca="false">IF(ISNUMBER($C157),VLOOKUP($C157,Methuselahs!$A$7:$I$306,COLUMN(Methuselahs!$I$6),FALSE()),"")</f>
        <v/>
      </c>
      <c r="G157" s="160"/>
      <c r="H157" s="161" t="str">
        <f aca="false">IF(ISNUMBER($C157),VLOOKUP($C157,Methuselahs!$A$7:$J$306,COLUMN(Methuselahs!$J$6),FALSE()),"")</f>
        <v/>
      </c>
    </row>
    <row r="158" customFormat="false" ht="15" hidden="false" customHeight="false" outlineLevel="0" collapsed="false">
      <c r="A158" s="158" t="str">
        <f aca="false">IF(ISNUMBER($C158),VLOOKUP($C158,Methuselahs!$Y$7:$Z$306,2,FALSE()),"")</f>
        <v/>
      </c>
      <c r="B158" s="159" t="str">
        <f aca="false">IF(ROW()-ROW($A$6)&lt;Methuselahs!$A$4,ROW()-ROW($A$5),"")</f>
        <v/>
      </c>
      <c r="C158" s="154" t="str">
        <f aca="false">IF(ISNUMBER($B158),VLOOKUP($B158,Methuselahs!$X$7:$Y$306,2,FALSE()),"")</f>
        <v/>
      </c>
      <c r="D158" s="162" t="str">
        <f aca="false">IF(ISNUMBER($C158),T(VLOOKUP($C158,Methuselahs!$A$7:$E$306,2,FALSE()))&amp;" "&amp;T(VLOOKUP($C158,Methuselahs!$A$7:$E$306,3,FALSE())),"")</f>
        <v/>
      </c>
      <c r="E158" s="160" t="str">
        <f aca="false">IF(ISNUMBER($C158),VLOOKUP($C158,Methuselahs!$A$7:$I$306,COLUMN(Methuselahs!$H$6),FALSE()),"")</f>
        <v/>
      </c>
      <c r="F158" s="156" t="str">
        <f aca="false">IF(ISNUMBER($C158),VLOOKUP($C158,Methuselahs!$A$7:$I$306,COLUMN(Methuselahs!$I$6),FALSE()),"")</f>
        <v/>
      </c>
      <c r="G158" s="160"/>
      <c r="H158" s="161" t="str">
        <f aca="false">IF(ISNUMBER($C158),VLOOKUP($C158,Methuselahs!$A$7:$J$306,COLUMN(Methuselahs!$J$6),FALSE()),"")</f>
        <v/>
      </c>
    </row>
    <row r="159" customFormat="false" ht="15" hidden="false" customHeight="false" outlineLevel="0" collapsed="false">
      <c r="A159" s="158" t="str">
        <f aca="false">IF(ISNUMBER($C159),VLOOKUP($C159,Methuselahs!$Y$7:$Z$306,2,FALSE()),"")</f>
        <v/>
      </c>
      <c r="B159" s="159" t="str">
        <f aca="false">IF(ROW()-ROW($A$6)&lt;Methuselahs!$A$4,ROW()-ROW($A$5),"")</f>
        <v/>
      </c>
      <c r="C159" s="154" t="str">
        <f aca="false">IF(ISNUMBER($B159),VLOOKUP($B159,Methuselahs!$X$7:$Y$306,2,FALSE()),"")</f>
        <v/>
      </c>
      <c r="D159" s="162" t="str">
        <f aca="false">IF(ISNUMBER($C159),T(VLOOKUP($C159,Methuselahs!$A$7:$E$306,2,FALSE()))&amp;" "&amp;T(VLOOKUP($C159,Methuselahs!$A$7:$E$306,3,FALSE())),"")</f>
        <v/>
      </c>
      <c r="E159" s="160" t="str">
        <f aca="false">IF(ISNUMBER($C159),VLOOKUP($C159,Methuselahs!$A$7:$I$306,COLUMN(Methuselahs!$H$6),FALSE()),"")</f>
        <v/>
      </c>
      <c r="F159" s="156" t="str">
        <f aca="false">IF(ISNUMBER($C159),VLOOKUP($C159,Methuselahs!$A$7:$I$306,COLUMN(Methuselahs!$I$6),FALSE()),"")</f>
        <v/>
      </c>
      <c r="G159" s="160"/>
      <c r="H159" s="161" t="str">
        <f aca="false">IF(ISNUMBER($C159),VLOOKUP($C159,Methuselahs!$A$7:$J$306,COLUMN(Methuselahs!$J$6),FALSE()),"")</f>
        <v/>
      </c>
    </row>
    <row r="160" customFormat="false" ht="15" hidden="false" customHeight="false" outlineLevel="0" collapsed="false">
      <c r="A160" s="158" t="str">
        <f aca="false">IF(ISNUMBER($C160),VLOOKUP($C160,Methuselahs!$Y$7:$Z$306,2,FALSE()),"")</f>
        <v/>
      </c>
      <c r="B160" s="159" t="str">
        <f aca="false">IF(ROW()-ROW($A$6)&lt;Methuselahs!$A$4,ROW()-ROW($A$5),"")</f>
        <v/>
      </c>
      <c r="C160" s="154" t="str">
        <f aca="false">IF(ISNUMBER($B160),VLOOKUP($B160,Methuselahs!$X$7:$Y$306,2,FALSE()),"")</f>
        <v/>
      </c>
      <c r="D160" s="162" t="str">
        <f aca="false">IF(ISNUMBER($C160),T(VLOOKUP($C160,Methuselahs!$A$7:$E$306,2,FALSE()))&amp;" "&amp;T(VLOOKUP($C160,Methuselahs!$A$7:$E$306,3,FALSE())),"")</f>
        <v/>
      </c>
      <c r="E160" s="160" t="str">
        <f aca="false">IF(ISNUMBER($C160),VLOOKUP($C160,Methuselahs!$A$7:$I$306,COLUMN(Methuselahs!$H$6),FALSE()),"")</f>
        <v/>
      </c>
      <c r="F160" s="156" t="str">
        <f aca="false">IF(ISNUMBER($C160),VLOOKUP($C160,Methuselahs!$A$7:$I$306,COLUMN(Methuselahs!$I$6),FALSE()),"")</f>
        <v/>
      </c>
      <c r="G160" s="160"/>
      <c r="H160" s="161" t="str">
        <f aca="false">IF(ISNUMBER($C160),VLOOKUP($C160,Methuselahs!$A$7:$J$306,COLUMN(Methuselahs!$J$6),FALSE()),"")</f>
        <v/>
      </c>
    </row>
    <row r="161" customFormat="false" ht="15" hidden="false" customHeight="false" outlineLevel="0" collapsed="false">
      <c r="A161" s="158" t="str">
        <f aca="false">IF(ISNUMBER($C161),VLOOKUP($C161,Methuselahs!$Y$7:$Z$306,2,FALSE()),"")</f>
        <v/>
      </c>
      <c r="B161" s="159" t="str">
        <f aca="false">IF(ROW()-ROW($A$6)&lt;Methuselahs!$A$4,ROW()-ROW($A$5),"")</f>
        <v/>
      </c>
      <c r="C161" s="154" t="str">
        <f aca="false">IF(ISNUMBER($B161),VLOOKUP($B161,Methuselahs!$X$7:$Y$306,2,FALSE()),"")</f>
        <v/>
      </c>
      <c r="D161" s="162" t="str">
        <f aca="false">IF(ISNUMBER($C161),T(VLOOKUP($C161,Methuselahs!$A$7:$E$306,2,FALSE()))&amp;" "&amp;T(VLOOKUP($C161,Methuselahs!$A$7:$E$306,3,FALSE())),"")</f>
        <v/>
      </c>
      <c r="E161" s="160" t="str">
        <f aca="false">IF(ISNUMBER($C161),VLOOKUP($C161,Methuselahs!$A$7:$I$306,COLUMN(Methuselahs!$H$6),FALSE()),"")</f>
        <v/>
      </c>
      <c r="F161" s="156" t="str">
        <f aca="false">IF(ISNUMBER($C161),VLOOKUP($C161,Methuselahs!$A$7:$I$306,COLUMN(Methuselahs!$I$6),FALSE()),"")</f>
        <v/>
      </c>
      <c r="G161" s="160"/>
      <c r="H161" s="161" t="str">
        <f aca="false">IF(ISNUMBER($C161),VLOOKUP($C161,Methuselahs!$A$7:$J$306,COLUMN(Methuselahs!$J$6),FALSE()),"")</f>
        <v/>
      </c>
    </row>
    <row r="162" customFormat="false" ht="15" hidden="false" customHeight="false" outlineLevel="0" collapsed="false">
      <c r="A162" s="158" t="str">
        <f aca="false">IF(ISNUMBER($C162),VLOOKUP($C162,Methuselahs!$Y$7:$Z$306,2,FALSE()),"")</f>
        <v/>
      </c>
      <c r="B162" s="159" t="str">
        <f aca="false">IF(ROW()-ROW($A$6)&lt;Methuselahs!$A$4,ROW()-ROW($A$5),"")</f>
        <v/>
      </c>
      <c r="C162" s="154" t="str">
        <f aca="false">IF(ISNUMBER($B162),VLOOKUP($B162,Methuselahs!$X$7:$Y$306,2,FALSE()),"")</f>
        <v/>
      </c>
      <c r="D162" s="162" t="str">
        <f aca="false">IF(ISNUMBER($C162),T(VLOOKUP($C162,Methuselahs!$A$7:$E$306,2,FALSE()))&amp;" "&amp;T(VLOOKUP($C162,Methuselahs!$A$7:$E$306,3,FALSE())),"")</f>
        <v/>
      </c>
      <c r="E162" s="160" t="str">
        <f aca="false">IF(ISNUMBER($C162),VLOOKUP($C162,Methuselahs!$A$7:$I$306,COLUMN(Methuselahs!$H$6),FALSE()),"")</f>
        <v/>
      </c>
      <c r="F162" s="156" t="str">
        <f aca="false">IF(ISNUMBER($C162),VLOOKUP($C162,Methuselahs!$A$7:$I$306,COLUMN(Methuselahs!$I$6),FALSE()),"")</f>
        <v/>
      </c>
      <c r="G162" s="160"/>
      <c r="H162" s="161" t="str">
        <f aca="false">IF(ISNUMBER($C162),VLOOKUP($C162,Methuselahs!$A$7:$J$306,COLUMN(Methuselahs!$J$6),FALSE()),"")</f>
        <v/>
      </c>
    </row>
    <row r="163" customFormat="false" ht="15" hidden="false" customHeight="false" outlineLevel="0" collapsed="false">
      <c r="A163" s="158" t="str">
        <f aca="false">IF(ISNUMBER($C163),VLOOKUP($C163,Methuselahs!$Y$7:$Z$306,2,FALSE()),"")</f>
        <v/>
      </c>
      <c r="B163" s="159" t="str">
        <f aca="false">IF(ROW()-ROW($A$6)&lt;Methuselahs!$A$4,ROW()-ROW($A$5),"")</f>
        <v/>
      </c>
      <c r="C163" s="154" t="str">
        <f aca="false">IF(ISNUMBER($B163),VLOOKUP($B163,Methuselahs!$X$7:$Y$306,2,FALSE()),"")</f>
        <v/>
      </c>
      <c r="D163" s="162" t="str">
        <f aca="false">IF(ISNUMBER($C163),T(VLOOKUP($C163,Methuselahs!$A$7:$E$306,2,FALSE()))&amp;" "&amp;T(VLOOKUP($C163,Methuselahs!$A$7:$E$306,3,FALSE())),"")</f>
        <v/>
      </c>
      <c r="E163" s="160" t="str">
        <f aca="false">IF(ISNUMBER($C163),VLOOKUP($C163,Methuselahs!$A$7:$I$306,COLUMN(Methuselahs!$H$6),FALSE()),"")</f>
        <v/>
      </c>
      <c r="F163" s="156" t="str">
        <f aca="false">IF(ISNUMBER($C163),VLOOKUP($C163,Methuselahs!$A$7:$I$306,COLUMN(Methuselahs!$I$6),FALSE()),"")</f>
        <v/>
      </c>
      <c r="G163" s="160"/>
      <c r="H163" s="161" t="str">
        <f aca="false">IF(ISNUMBER($C163),VLOOKUP($C163,Methuselahs!$A$7:$J$306,COLUMN(Methuselahs!$J$6),FALSE()),"")</f>
        <v/>
      </c>
    </row>
    <row r="164" customFormat="false" ht="15" hidden="false" customHeight="false" outlineLevel="0" collapsed="false">
      <c r="A164" s="158" t="str">
        <f aca="false">IF(ISNUMBER($C164),VLOOKUP($C164,Methuselahs!$Y$7:$Z$306,2,FALSE()),"")</f>
        <v/>
      </c>
      <c r="B164" s="159" t="str">
        <f aca="false">IF(ROW()-ROW($A$6)&lt;Methuselahs!$A$4,ROW()-ROW($A$5),"")</f>
        <v/>
      </c>
      <c r="C164" s="154" t="str">
        <f aca="false">IF(ISNUMBER($B164),VLOOKUP($B164,Methuselahs!$X$7:$Y$306,2,FALSE()),"")</f>
        <v/>
      </c>
      <c r="D164" s="162" t="str">
        <f aca="false">IF(ISNUMBER($C164),T(VLOOKUP($C164,Methuselahs!$A$7:$E$306,2,FALSE()))&amp;" "&amp;T(VLOOKUP($C164,Methuselahs!$A$7:$E$306,3,FALSE())),"")</f>
        <v/>
      </c>
      <c r="E164" s="160" t="str">
        <f aca="false">IF(ISNUMBER($C164),VLOOKUP($C164,Methuselahs!$A$7:$I$306,COLUMN(Methuselahs!$H$6),FALSE()),"")</f>
        <v/>
      </c>
      <c r="F164" s="156" t="str">
        <f aca="false">IF(ISNUMBER($C164),VLOOKUP($C164,Methuselahs!$A$7:$I$306,COLUMN(Methuselahs!$I$6),FALSE()),"")</f>
        <v/>
      </c>
      <c r="G164" s="160"/>
      <c r="H164" s="161" t="str">
        <f aca="false">IF(ISNUMBER($C164),VLOOKUP($C164,Methuselahs!$A$7:$J$306,COLUMN(Methuselahs!$J$6),FALSE()),"")</f>
        <v/>
      </c>
    </row>
    <row r="165" customFormat="false" ht="15" hidden="false" customHeight="false" outlineLevel="0" collapsed="false">
      <c r="A165" s="158" t="str">
        <f aca="false">IF(ISNUMBER($C165),VLOOKUP($C165,Methuselahs!$Y$7:$Z$306,2,FALSE()),"")</f>
        <v/>
      </c>
      <c r="B165" s="159" t="str">
        <f aca="false">IF(ROW()-ROW($A$6)&lt;Methuselahs!$A$4,ROW()-ROW($A$5),"")</f>
        <v/>
      </c>
      <c r="C165" s="154" t="str">
        <f aca="false">IF(ISNUMBER($B165),VLOOKUP($B165,Methuselahs!$X$7:$Y$306,2,FALSE()),"")</f>
        <v/>
      </c>
      <c r="D165" s="162" t="str">
        <f aca="false">IF(ISNUMBER($C165),T(VLOOKUP($C165,Methuselahs!$A$7:$E$306,2,FALSE()))&amp;" "&amp;T(VLOOKUP($C165,Methuselahs!$A$7:$E$306,3,FALSE())),"")</f>
        <v/>
      </c>
      <c r="E165" s="160" t="str">
        <f aca="false">IF(ISNUMBER($C165),VLOOKUP($C165,Methuselahs!$A$7:$I$306,COLUMN(Methuselahs!$H$6),FALSE()),"")</f>
        <v/>
      </c>
      <c r="F165" s="156" t="str">
        <f aca="false">IF(ISNUMBER($C165),VLOOKUP($C165,Methuselahs!$A$7:$I$306,COLUMN(Methuselahs!$I$6),FALSE()),"")</f>
        <v/>
      </c>
      <c r="G165" s="160"/>
      <c r="H165" s="161" t="str">
        <f aca="false">IF(ISNUMBER($C165),VLOOKUP($C165,Methuselahs!$A$7:$J$306,COLUMN(Methuselahs!$J$6),FALSE()),"")</f>
        <v/>
      </c>
    </row>
    <row r="166" customFormat="false" ht="15" hidden="false" customHeight="false" outlineLevel="0" collapsed="false">
      <c r="A166" s="158" t="str">
        <f aca="false">IF(ISNUMBER($C166),VLOOKUP($C166,Methuselahs!$Y$7:$Z$306,2,FALSE()),"")</f>
        <v/>
      </c>
      <c r="B166" s="159" t="str">
        <f aca="false">IF(ROW()-ROW($A$6)&lt;Methuselahs!$A$4,ROW()-ROW($A$5),"")</f>
        <v/>
      </c>
      <c r="C166" s="154" t="str">
        <f aca="false">IF(ISNUMBER($B166),VLOOKUP($B166,Methuselahs!$X$7:$Y$306,2,FALSE()),"")</f>
        <v/>
      </c>
      <c r="D166" s="162" t="str">
        <f aca="false">IF(ISNUMBER($C166),T(VLOOKUP($C166,Methuselahs!$A$7:$E$306,2,FALSE()))&amp;" "&amp;T(VLOOKUP($C166,Methuselahs!$A$7:$E$306,3,FALSE())),"")</f>
        <v/>
      </c>
      <c r="E166" s="160" t="str">
        <f aca="false">IF(ISNUMBER($C166),VLOOKUP($C166,Methuselahs!$A$7:$I$306,COLUMN(Methuselahs!$H$6),FALSE()),"")</f>
        <v/>
      </c>
      <c r="F166" s="156" t="str">
        <f aca="false">IF(ISNUMBER($C166),VLOOKUP($C166,Methuselahs!$A$7:$I$306,COLUMN(Methuselahs!$I$6),FALSE()),"")</f>
        <v/>
      </c>
      <c r="G166" s="160"/>
      <c r="H166" s="161" t="str">
        <f aca="false">IF(ISNUMBER($C166),VLOOKUP($C166,Methuselahs!$A$7:$J$306,COLUMN(Methuselahs!$J$6),FALSE()),"")</f>
        <v/>
      </c>
    </row>
    <row r="167" customFormat="false" ht="15" hidden="false" customHeight="false" outlineLevel="0" collapsed="false">
      <c r="A167" s="158" t="str">
        <f aca="false">IF(ISNUMBER($C167),VLOOKUP($C167,Methuselahs!$Y$7:$Z$306,2,FALSE()),"")</f>
        <v/>
      </c>
      <c r="B167" s="159" t="str">
        <f aca="false">IF(ROW()-ROW($A$6)&lt;Methuselahs!$A$4,ROW()-ROW($A$5),"")</f>
        <v/>
      </c>
      <c r="C167" s="154" t="str">
        <f aca="false">IF(ISNUMBER($B167),VLOOKUP($B167,Methuselahs!$X$7:$Y$306,2,FALSE()),"")</f>
        <v/>
      </c>
      <c r="D167" s="162" t="str">
        <f aca="false">IF(ISNUMBER($C167),T(VLOOKUP($C167,Methuselahs!$A$7:$E$306,2,FALSE()))&amp;" "&amp;T(VLOOKUP($C167,Methuselahs!$A$7:$E$306,3,FALSE())),"")</f>
        <v/>
      </c>
      <c r="E167" s="160" t="str">
        <f aca="false">IF(ISNUMBER($C167),VLOOKUP($C167,Methuselahs!$A$7:$I$306,COLUMN(Methuselahs!$H$6),FALSE()),"")</f>
        <v/>
      </c>
      <c r="F167" s="156" t="str">
        <f aca="false">IF(ISNUMBER($C167),VLOOKUP($C167,Methuselahs!$A$7:$I$306,COLUMN(Methuselahs!$I$6),FALSE()),"")</f>
        <v/>
      </c>
      <c r="G167" s="160"/>
      <c r="H167" s="161" t="str">
        <f aca="false">IF(ISNUMBER($C167),VLOOKUP($C167,Methuselahs!$A$7:$J$306,COLUMN(Methuselahs!$J$6),FALSE()),"")</f>
        <v/>
      </c>
    </row>
    <row r="168" customFormat="false" ht="15" hidden="false" customHeight="false" outlineLevel="0" collapsed="false">
      <c r="A168" s="158" t="str">
        <f aca="false">IF(ISNUMBER($C168),VLOOKUP($C168,Methuselahs!$Y$7:$Z$306,2,FALSE()),"")</f>
        <v/>
      </c>
      <c r="B168" s="159" t="str">
        <f aca="false">IF(ROW()-ROW($A$6)&lt;Methuselahs!$A$4,ROW()-ROW($A$5),"")</f>
        <v/>
      </c>
      <c r="C168" s="154" t="str">
        <f aca="false">IF(ISNUMBER($B168),VLOOKUP($B168,Methuselahs!$X$7:$Y$306,2,FALSE()),"")</f>
        <v/>
      </c>
      <c r="D168" s="162" t="str">
        <f aca="false">IF(ISNUMBER($C168),T(VLOOKUP($C168,Methuselahs!$A$7:$E$306,2,FALSE()))&amp;" "&amp;T(VLOOKUP($C168,Methuselahs!$A$7:$E$306,3,FALSE())),"")</f>
        <v/>
      </c>
      <c r="E168" s="160" t="str">
        <f aca="false">IF(ISNUMBER($C168),VLOOKUP($C168,Methuselahs!$A$7:$I$306,COLUMN(Methuselahs!$H$6),FALSE()),"")</f>
        <v/>
      </c>
      <c r="F168" s="156" t="str">
        <f aca="false">IF(ISNUMBER($C168),VLOOKUP($C168,Methuselahs!$A$7:$I$306,COLUMN(Methuselahs!$I$6),FALSE()),"")</f>
        <v/>
      </c>
      <c r="G168" s="160"/>
      <c r="H168" s="161" t="str">
        <f aca="false">IF(ISNUMBER($C168),VLOOKUP($C168,Methuselahs!$A$7:$J$306,COLUMN(Methuselahs!$J$6),FALSE()),"")</f>
        <v/>
      </c>
    </row>
    <row r="169" customFormat="false" ht="15" hidden="false" customHeight="false" outlineLevel="0" collapsed="false">
      <c r="A169" s="158" t="str">
        <f aca="false">IF(ISNUMBER($C169),VLOOKUP($C169,Methuselahs!$Y$7:$Z$306,2,FALSE()),"")</f>
        <v/>
      </c>
      <c r="B169" s="159" t="str">
        <f aca="false">IF(ROW()-ROW($A$6)&lt;Methuselahs!$A$4,ROW()-ROW($A$5),"")</f>
        <v/>
      </c>
      <c r="C169" s="154" t="str">
        <f aca="false">IF(ISNUMBER($B169),VLOOKUP($B169,Methuselahs!$X$7:$Y$306,2,FALSE()),"")</f>
        <v/>
      </c>
      <c r="D169" s="162" t="str">
        <f aca="false">IF(ISNUMBER($C169),T(VLOOKUP($C169,Methuselahs!$A$7:$E$306,2,FALSE()))&amp;" "&amp;T(VLOOKUP($C169,Methuselahs!$A$7:$E$306,3,FALSE())),"")</f>
        <v/>
      </c>
      <c r="E169" s="160" t="str">
        <f aca="false">IF(ISNUMBER($C169),VLOOKUP($C169,Methuselahs!$A$7:$I$306,COLUMN(Methuselahs!$H$6),FALSE()),"")</f>
        <v/>
      </c>
      <c r="F169" s="156" t="str">
        <f aca="false">IF(ISNUMBER($C169),VLOOKUP($C169,Methuselahs!$A$7:$I$306,COLUMN(Methuselahs!$I$6),FALSE()),"")</f>
        <v/>
      </c>
      <c r="G169" s="160"/>
      <c r="H169" s="161" t="str">
        <f aca="false">IF(ISNUMBER($C169),VLOOKUP($C169,Methuselahs!$A$7:$J$306,COLUMN(Methuselahs!$J$6),FALSE()),"")</f>
        <v/>
      </c>
    </row>
    <row r="170" customFormat="false" ht="15" hidden="false" customHeight="false" outlineLevel="0" collapsed="false">
      <c r="A170" s="158" t="str">
        <f aca="false">IF(ISNUMBER($C170),VLOOKUP($C170,Methuselahs!$Y$7:$Z$306,2,FALSE()),"")</f>
        <v/>
      </c>
      <c r="B170" s="159" t="str">
        <f aca="false">IF(ROW()-ROW($A$6)&lt;Methuselahs!$A$4,ROW()-ROW($A$5),"")</f>
        <v/>
      </c>
      <c r="C170" s="154" t="str">
        <f aca="false">IF(ISNUMBER($B170),VLOOKUP($B170,Methuselahs!$X$7:$Y$306,2,FALSE()),"")</f>
        <v/>
      </c>
      <c r="D170" s="162" t="str">
        <f aca="false">IF(ISNUMBER($C170),T(VLOOKUP($C170,Methuselahs!$A$7:$E$306,2,FALSE()))&amp;" "&amp;T(VLOOKUP($C170,Methuselahs!$A$7:$E$306,3,FALSE())),"")</f>
        <v/>
      </c>
      <c r="E170" s="160" t="str">
        <f aca="false">IF(ISNUMBER($C170),VLOOKUP($C170,Methuselahs!$A$7:$I$306,COLUMN(Methuselahs!$H$6),FALSE()),"")</f>
        <v/>
      </c>
      <c r="F170" s="156" t="str">
        <f aca="false">IF(ISNUMBER($C170),VLOOKUP($C170,Methuselahs!$A$7:$I$306,COLUMN(Methuselahs!$I$6),FALSE()),"")</f>
        <v/>
      </c>
      <c r="G170" s="160"/>
      <c r="H170" s="161" t="str">
        <f aca="false">IF(ISNUMBER($C170),VLOOKUP($C170,Methuselahs!$A$7:$J$306,COLUMN(Methuselahs!$J$6),FALSE()),"")</f>
        <v/>
      </c>
    </row>
    <row r="171" customFormat="false" ht="15" hidden="false" customHeight="false" outlineLevel="0" collapsed="false">
      <c r="A171" s="158" t="str">
        <f aca="false">IF(ISNUMBER($C171),VLOOKUP($C171,Methuselahs!$Y$7:$Z$306,2,FALSE()),"")</f>
        <v/>
      </c>
      <c r="B171" s="159" t="str">
        <f aca="false">IF(ROW()-ROW($A$6)&lt;Methuselahs!$A$4,ROW()-ROW($A$5),"")</f>
        <v/>
      </c>
      <c r="C171" s="154" t="str">
        <f aca="false">IF(ISNUMBER($B171),VLOOKUP($B171,Methuselahs!$X$7:$Y$306,2,FALSE()),"")</f>
        <v/>
      </c>
      <c r="D171" s="162" t="str">
        <f aca="false">IF(ISNUMBER($C171),T(VLOOKUP($C171,Methuselahs!$A$7:$E$306,2,FALSE()))&amp;" "&amp;T(VLOOKUP($C171,Methuselahs!$A$7:$E$306,3,FALSE())),"")</f>
        <v/>
      </c>
      <c r="E171" s="160" t="str">
        <f aca="false">IF(ISNUMBER($C171),VLOOKUP($C171,Methuselahs!$A$7:$I$306,COLUMN(Methuselahs!$H$6),FALSE()),"")</f>
        <v/>
      </c>
      <c r="F171" s="156" t="str">
        <f aca="false">IF(ISNUMBER($C171),VLOOKUP($C171,Methuselahs!$A$7:$I$306,COLUMN(Methuselahs!$I$6),FALSE()),"")</f>
        <v/>
      </c>
      <c r="G171" s="160"/>
      <c r="H171" s="161" t="str">
        <f aca="false">IF(ISNUMBER($C171),VLOOKUP($C171,Methuselahs!$A$7:$J$306,COLUMN(Methuselahs!$J$6),FALSE()),"")</f>
        <v/>
      </c>
    </row>
    <row r="172" customFormat="false" ht="15" hidden="false" customHeight="false" outlineLevel="0" collapsed="false">
      <c r="A172" s="158" t="str">
        <f aca="false">IF(ISNUMBER($C172),VLOOKUP($C172,Methuselahs!$Y$7:$Z$306,2,FALSE()),"")</f>
        <v/>
      </c>
      <c r="B172" s="159" t="str">
        <f aca="false">IF(ROW()-ROW($A$6)&lt;Methuselahs!$A$4,ROW()-ROW($A$5),"")</f>
        <v/>
      </c>
      <c r="C172" s="154" t="str">
        <f aca="false">IF(ISNUMBER($B172),VLOOKUP($B172,Methuselahs!$X$7:$Y$306,2,FALSE()),"")</f>
        <v/>
      </c>
      <c r="D172" s="162" t="str">
        <f aca="false">IF(ISNUMBER($C172),T(VLOOKUP($C172,Methuselahs!$A$7:$E$306,2,FALSE()))&amp;" "&amp;T(VLOOKUP($C172,Methuselahs!$A$7:$E$306,3,FALSE())),"")</f>
        <v/>
      </c>
      <c r="E172" s="160" t="str">
        <f aca="false">IF(ISNUMBER($C172),VLOOKUP($C172,Methuselahs!$A$7:$I$306,COLUMN(Methuselahs!$H$6),FALSE()),"")</f>
        <v/>
      </c>
      <c r="F172" s="156" t="str">
        <f aca="false">IF(ISNUMBER($C172),VLOOKUP($C172,Methuselahs!$A$7:$I$306,COLUMN(Methuselahs!$I$6),FALSE()),"")</f>
        <v/>
      </c>
      <c r="G172" s="160"/>
      <c r="H172" s="161" t="str">
        <f aca="false">IF(ISNUMBER($C172),VLOOKUP($C172,Methuselahs!$A$7:$J$306,COLUMN(Methuselahs!$J$6),FALSE()),"")</f>
        <v/>
      </c>
    </row>
    <row r="173" customFormat="false" ht="15" hidden="false" customHeight="false" outlineLevel="0" collapsed="false">
      <c r="A173" s="158" t="str">
        <f aca="false">IF(ISNUMBER($C173),VLOOKUP($C173,Methuselahs!$Y$7:$Z$306,2,FALSE()),"")</f>
        <v/>
      </c>
      <c r="B173" s="159" t="str">
        <f aca="false">IF(ROW()-ROW($A$6)&lt;Methuselahs!$A$4,ROW()-ROW($A$5),"")</f>
        <v/>
      </c>
      <c r="C173" s="154" t="str">
        <f aca="false">IF(ISNUMBER($B173),VLOOKUP($B173,Methuselahs!$X$7:$Y$306,2,FALSE()),"")</f>
        <v/>
      </c>
      <c r="D173" s="162" t="str">
        <f aca="false">IF(ISNUMBER($C173),T(VLOOKUP($C173,Methuselahs!$A$7:$E$306,2,FALSE()))&amp;" "&amp;T(VLOOKUP($C173,Methuselahs!$A$7:$E$306,3,FALSE())),"")</f>
        <v/>
      </c>
      <c r="E173" s="160" t="str">
        <f aca="false">IF(ISNUMBER($C173),VLOOKUP($C173,Methuselahs!$A$7:$I$306,COLUMN(Methuselahs!$H$6),FALSE()),"")</f>
        <v/>
      </c>
      <c r="F173" s="156" t="str">
        <f aca="false">IF(ISNUMBER($C173),VLOOKUP($C173,Methuselahs!$A$7:$I$306,COLUMN(Methuselahs!$I$6),FALSE()),"")</f>
        <v/>
      </c>
      <c r="G173" s="160"/>
      <c r="H173" s="161" t="str">
        <f aca="false">IF(ISNUMBER($C173),VLOOKUP($C173,Methuselahs!$A$7:$J$306,COLUMN(Methuselahs!$J$6),FALSE()),"")</f>
        <v/>
      </c>
    </row>
    <row r="174" customFormat="false" ht="15" hidden="false" customHeight="false" outlineLevel="0" collapsed="false">
      <c r="A174" s="158" t="str">
        <f aca="false">IF(ISNUMBER($C174),VLOOKUP($C174,Methuselahs!$Y$7:$Z$306,2,FALSE()),"")</f>
        <v/>
      </c>
      <c r="B174" s="159" t="str">
        <f aca="false">IF(ROW()-ROW($A$6)&lt;Methuselahs!$A$4,ROW()-ROW($A$5),"")</f>
        <v/>
      </c>
      <c r="C174" s="154" t="str">
        <f aca="false">IF(ISNUMBER($B174),VLOOKUP($B174,Methuselahs!$X$7:$Y$306,2,FALSE()),"")</f>
        <v/>
      </c>
      <c r="D174" s="162" t="str">
        <f aca="false">IF(ISNUMBER($C174),T(VLOOKUP($C174,Methuselahs!$A$7:$E$306,2,FALSE()))&amp;" "&amp;T(VLOOKUP($C174,Methuselahs!$A$7:$E$306,3,FALSE())),"")</f>
        <v/>
      </c>
      <c r="E174" s="160" t="str">
        <f aca="false">IF(ISNUMBER($C174),VLOOKUP($C174,Methuselahs!$A$7:$I$306,COLUMN(Methuselahs!$H$6),FALSE()),"")</f>
        <v/>
      </c>
      <c r="F174" s="156" t="str">
        <f aca="false">IF(ISNUMBER($C174),VLOOKUP($C174,Methuselahs!$A$7:$I$306,COLUMN(Methuselahs!$I$6),FALSE()),"")</f>
        <v/>
      </c>
      <c r="G174" s="160"/>
      <c r="H174" s="161" t="str">
        <f aca="false">IF(ISNUMBER($C174),VLOOKUP($C174,Methuselahs!$A$7:$J$306,COLUMN(Methuselahs!$J$6),FALSE()),"")</f>
        <v/>
      </c>
    </row>
    <row r="175" customFormat="false" ht="15" hidden="false" customHeight="false" outlineLevel="0" collapsed="false">
      <c r="A175" s="158" t="str">
        <f aca="false">IF(ISNUMBER($C175),VLOOKUP($C175,Methuselahs!$Y$7:$Z$306,2,FALSE()),"")</f>
        <v/>
      </c>
      <c r="B175" s="159" t="str">
        <f aca="false">IF(ROW()-ROW($A$6)&lt;Methuselahs!$A$4,ROW()-ROW($A$5),"")</f>
        <v/>
      </c>
      <c r="C175" s="154" t="str">
        <f aca="false">IF(ISNUMBER($B175),VLOOKUP($B175,Methuselahs!$X$7:$Y$306,2,FALSE()),"")</f>
        <v/>
      </c>
      <c r="D175" s="162" t="str">
        <f aca="false">IF(ISNUMBER($C175),T(VLOOKUP($C175,Methuselahs!$A$7:$E$306,2,FALSE()))&amp;" "&amp;T(VLOOKUP($C175,Methuselahs!$A$7:$E$306,3,FALSE())),"")</f>
        <v/>
      </c>
      <c r="E175" s="160" t="str">
        <f aca="false">IF(ISNUMBER($C175),VLOOKUP($C175,Methuselahs!$A$7:$I$306,COLUMN(Methuselahs!$H$6),FALSE()),"")</f>
        <v/>
      </c>
      <c r="F175" s="156" t="str">
        <f aca="false">IF(ISNUMBER($C175),VLOOKUP($C175,Methuselahs!$A$7:$I$306,COLUMN(Methuselahs!$I$6),FALSE()),"")</f>
        <v/>
      </c>
      <c r="G175" s="160"/>
      <c r="H175" s="161" t="str">
        <f aca="false">IF(ISNUMBER($C175),VLOOKUP($C175,Methuselahs!$A$7:$J$306,COLUMN(Methuselahs!$J$6),FALSE()),"")</f>
        <v/>
      </c>
    </row>
    <row r="176" customFormat="false" ht="15" hidden="false" customHeight="false" outlineLevel="0" collapsed="false">
      <c r="A176" s="158" t="str">
        <f aca="false">IF(ISNUMBER($C176),VLOOKUP($C176,Methuselahs!$Y$7:$Z$306,2,FALSE()),"")</f>
        <v/>
      </c>
      <c r="B176" s="159" t="str">
        <f aca="false">IF(ROW()-ROW($A$6)&lt;Methuselahs!$A$4,ROW()-ROW($A$5),"")</f>
        <v/>
      </c>
      <c r="C176" s="154" t="str">
        <f aca="false">IF(ISNUMBER($B176),VLOOKUP($B176,Methuselahs!$X$7:$Y$306,2,FALSE()),"")</f>
        <v/>
      </c>
      <c r="D176" s="162" t="str">
        <f aca="false">IF(ISNUMBER($C176),T(VLOOKUP($C176,Methuselahs!$A$7:$E$306,2,FALSE()))&amp;" "&amp;T(VLOOKUP($C176,Methuselahs!$A$7:$E$306,3,FALSE())),"")</f>
        <v/>
      </c>
      <c r="E176" s="160" t="str">
        <f aca="false">IF(ISNUMBER($C176),VLOOKUP($C176,Methuselahs!$A$7:$I$306,COLUMN(Methuselahs!$H$6),FALSE()),"")</f>
        <v/>
      </c>
      <c r="F176" s="156" t="str">
        <f aca="false">IF(ISNUMBER($C176),VLOOKUP($C176,Methuselahs!$A$7:$I$306,COLUMN(Methuselahs!$I$6),FALSE()),"")</f>
        <v/>
      </c>
      <c r="G176" s="160"/>
      <c r="H176" s="161" t="str">
        <f aca="false">IF(ISNUMBER($C176),VLOOKUP($C176,Methuselahs!$A$7:$J$306,COLUMN(Methuselahs!$J$6),FALSE()),"")</f>
        <v/>
      </c>
    </row>
    <row r="177" customFormat="false" ht="15" hidden="false" customHeight="false" outlineLevel="0" collapsed="false">
      <c r="A177" s="158" t="str">
        <f aca="false">IF(ISNUMBER($C177),VLOOKUP($C177,Methuselahs!$Y$7:$Z$306,2,FALSE()),"")</f>
        <v/>
      </c>
      <c r="B177" s="159" t="str">
        <f aca="false">IF(ROW()-ROW($A$6)&lt;Methuselahs!$A$4,ROW()-ROW($A$5),"")</f>
        <v/>
      </c>
      <c r="C177" s="154" t="str">
        <f aca="false">IF(ISNUMBER($B177),VLOOKUP($B177,Methuselahs!$X$7:$Y$306,2,FALSE()),"")</f>
        <v/>
      </c>
      <c r="D177" s="162" t="str">
        <f aca="false">IF(ISNUMBER($C177),T(VLOOKUP($C177,Methuselahs!$A$7:$E$306,2,FALSE()))&amp;" "&amp;T(VLOOKUP($C177,Methuselahs!$A$7:$E$306,3,FALSE())),"")</f>
        <v/>
      </c>
      <c r="E177" s="160" t="str">
        <f aca="false">IF(ISNUMBER($C177),VLOOKUP($C177,Methuselahs!$A$7:$I$306,COLUMN(Methuselahs!$H$6),FALSE()),"")</f>
        <v/>
      </c>
      <c r="F177" s="156" t="str">
        <f aca="false">IF(ISNUMBER($C177),VLOOKUP($C177,Methuselahs!$A$7:$I$306,COLUMN(Methuselahs!$I$6),FALSE()),"")</f>
        <v/>
      </c>
      <c r="G177" s="160"/>
      <c r="H177" s="161" t="str">
        <f aca="false">IF(ISNUMBER($C177),VLOOKUP($C177,Methuselahs!$A$7:$J$306,COLUMN(Methuselahs!$J$6),FALSE()),"")</f>
        <v/>
      </c>
    </row>
    <row r="178" customFormat="false" ht="15" hidden="false" customHeight="false" outlineLevel="0" collapsed="false">
      <c r="A178" s="158" t="str">
        <f aca="false">IF(ISNUMBER($C178),VLOOKUP($C178,Methuselahs!$Y$7:$Z$306,2,FALSE()),"")</f>
        <v/>
      </c>
      <c r="B178" s="159" t="str">
        <f aca="false">IF(ROW()-ROW($A$6)&lt;Methuselahs!$A$4,ROW()-ROW($A$5),"")</f>
        <v/>
      </c>
      <c r="C178" s="154" t="str">
        <f aca="false">IF(ISNUMBER($B178),VLOOKUP($B178,Methuselahs!$X$7:$Y$306,2,FALSE()),"")</f>
        <v/>
      </c>
      <c r="D178" s="162" t="str">
        <f aca="false">IF(ISNUMBER($C178),T(VLOOKUP($C178,Methuselahs!$A$7:$E$306,2,FALSE()))&amp;" "&amp;T(VLOOKUP($C178,Methuselahs!$A$7:$E$306,3,FALSE())),"")</f>
        <v/>
      </c>
      <c r="E178" s="160" t="str">
        <f aca="false">IF(ISNUMBER($C178),VLOOKUP($C178,Methuselahs!$A$7:$I$306,COLUMN(Methuselahs!$H$6),FALSE()),"")</f>
        <v/>
      </c>
      <c r="F178" s="156" t="str">
        <f aca="false">IF(ISNUMBER($C178),VLOOKUP($C178,Methuselahs!$A$7:$I$306,COLUMN(Methuselahs!$I$6),FALSE()),"")</f>
        <v/>
      </c>
      <c r="G178" s="160"/>
      <c r="H178" s="161" t="str">
        <f aca="false">IF(ISNUMBER($C178),VLOOKUP($C178,Methuselahs!$A$7:$J$306,COLUMN(Methuselahs!$J$6),FALSE()),"")</f>
        <v/>
      </c>
    </row>
    <row r="179" customFormat="false" ht="15" hidden="false" customHeight="false" outlineLevel="0" collapsed="false">
      <c r="A179" s="158" t="str">
        <f aca="false">IF(ISNUMBER($C179),VLOOKUP($C179,Methuselahs!$Y$7:$Z$306,2,FALSE()),"")</f>
        <v/>
      </c>
      <c r="B179" s="159" t="str">
        <f aca="false">IF(ROW()-ROW($A$6)&lt;Methuselahs!$A$4,ROW()-ROW($A$5),"")</f>
        <v/>
      </c>
      <c r="C179" s="154" t="str">
        <f aca="false">IF(ISNUMBER($B179),VLOOKUP($B179,Methuselahs!$X$7:$Y$306,2,FALSE()),"")</f>
        <v/>
      </c>
      <c r="D179" s="162" t="str">
        <f aca="false">IF(ISNUMBER($C179),T(VLOOKUP($C179,Methuselahs!$A$7:$E$306,2,FALSE()))&amp;" "&amp;T(VLOOKUP($C179,Methuselahs!$A$7:$E$306,3,FALSE())),"")</f>
        <v/>
      </c>
      <c r="E179" s="160" t="str">
        <f aca="false">IF(ISNUMBER($C179),VLOOKUP($C179,Methuselahs!$A$7:$I$306,COLUMN(Methuselahs!$H$6),FALSE()),"")</f>
        <v/>
      </c>
      <c r="F179" s="156" t="str">
        <f aca="false">IF(ISNUMBER($C179),VLOOKUP($C179,Methuselahs!$A$7:$I$306,COLUMN(Methuselahs!$I$6),FALSE()),"")</f>
        <v/>
      </c>
      <c r="G179" s="160"/>
      <c r="H179" s="161" t="str">
        <f aca="false">IF(ISNUMBER($C179),VLOOKUP($C179,Methuselahs!$A$7:$J$306,COLUMN(Methuselahs!$J$6),FALSE()),"")</f>
        <v/>
      </c>
    </row>
    <row r="180" customFormat="false" ht="15" hidden="false" customHeight="false" outlineLevel="0" collapsed="false">
      <c r="A180" s="158" t="str">
        <f aca="false">IF(ISNUMBER($C180),VLOOKUP($C180,Methuselahs!$Y$7:$Z$306,2,FALSE()),"")</f>
        <v/>
      </c>
      <c r="B180" s="159" t="str">
        <f aca="false">IF(ROW()-ROW($A$6)&lt;Methuselahs!$A$4,ROW()-ROW($A$5),"")</f>
        <v/>
      </c>
      <c r="C180" s="154" t="str">
        <f aca="false">IF(ISNUMBER($B180),VLOOKUP($B180,Methuselahs!$X$7:$Y$306,2,FALSE()),"")</f>
        <v/>
      </c>
      <c r="D180" s="162" t="str">
        <f aca="false">IF(ISNUMBER($C180),T(VLOOKUP($C180,Methuselahs!$A$7:$E$306,2,FALSE()))&amp;" "&amp;T(VLOOKUP($C180,Methuselahs!$A$7:$E$306,3,FALSE())),"")</f>
        <v/>
      </c>
      <c r="E180" s="160" t="str">
        <f aca="false">IF(ISNUMBER($C180),VLOOKUP($C180,Methuselahs!$A$7:$I$306,COLUMN(Methuselahs!$H$6),FALSE()),"")</f>
        <v/>
      </c>
      <c r="F180" s="156" t="str">
        <f aca="false">IF(ISNUMBER($C180),VLOOKUP($C180,Methuselahs!$A$7:$I$306,COLUMN(Methuselahs!$I$6),FALSE()),"")</f>
        <v/>
      </c>
      <c r="G180" s="160"/>
      <c r="H180" s="161" t="str">
        <f aca="false">IF(ISNUMBER($C180),VLOOKUP($C180,Methuselahs!$A$7:$J$306,COLUMN(Methuselahs!$J$6),FALSE()),"")</f>
        <v/>
      </c>
    </row>
    <row r="181" customFormat="false" ht="15" hidden="false" customHeight="false" outlineLevel="0" collapsed="false">
      <c r="A181" s="158" t="str">
        <f aca="false">IF(ISNUMBER($C181),VLOOKUP($C181,Methuselahs!$Y$7:$Z$306,2,FALSE()),"")</f>
        <v/>
      </c>
      <c r="B181" s="159" t="str">
        <f aca="false">IF(ROW()-ROW($A$6)&lt;Methuselahs!$A$4,ROW()-ROW($A$5),"")</f>
        <v/>
      </c>
      <c r="C181" s="154" t="str">
        <f aca="false">IF(ISNUMBER($B181),VLOOKUP($B181,Methuselahs!$X$7:$Y$306,2,FALSE()),"")</f>
        <v/>
      </c>
      <c r="D181" s="162" t="str">
        <f aca="false">IF(ISNUMBER($C181),T(VLOOKUP($C181,Methuselahs!$A$7:$E$306,2,FALSE()))&amp;" "&amp;T(VLOOKUP($C181,Methuselahs!$A$7:$E$306,3,FALSE())),"")</f>
        <v/>
      </c>
      <c r="E181" s="160" t="str">
        <f aca="false">IF(ISNUMBER($C181),VLOOKUP($C181,Methuselahs!$A$7:$I$306,COLUMN(Methuselahs!$H$6),FALSE()),"")</f>
        <v/>
      </c>
      <c r="F181" s="156" t="str">
        <f aca="false">IF(ISNUMBER($C181),VLOOKUP($C181,Methuselahs!$A$7:$I$306,COLUMN(Methuselahs!$I$6),FALSE()),"")</f>
        <v/>
      </c>
      <c r="G181" s="160"/>
      <c r="H181" s="161" t="str">
        <f aca="false">IF(ISNUMBER($C181),VLOOKUP($C181,Methuselahs!$A$7:$J$306,COLUMN(Methuselahs!$J$6),FALSE()),"")</f>
        <v/>
      </c>
    </row>
    <row r="182" customFormat="false" ht="15" hidden="false" customHeight="false" outlineLevel="0" collapsed="false">
      <c r="A182" s="158" t="str">
        <f aca="false">IF(ISNUMBER($C182),VLOOKUP($C182,Methuselahs!$Y$7:$Z$306,2,FALSE()),"")</f>
        <v/>
      </c>
      <c r="B182" s="159" t="str">
        <f aca="false">IF(ROW()-ROW($A$6)&lt;Methuselahs!$A$4,ROW()-ROW($A$5),"")</f>
        <v/>
      </c>
      <c r="C182" s="154" t="str">
        <f aca="false">IF(ISNUMBER($B182),VLOOKUP($B182,Methuselahs!$X$7:$Y$306,2,FALSE()),"")</f>
        <v/>
      </c>
      <c r="D182" s="162" t="str">
        <f aca="false">IF(ISNUMBER($C182),T(VLOOKUP($C182,Methuselahs!$A$7:$E$306,2,FALSE()))&amp;" "&amp;T(VLOOKUP($C182,Methuselahs!$A$7:$E$306,3,FALSE())),"")</f>
        <v/>
      </c>
      <c r="E182" s="160" t="str">
        <f aca="false">IF(ISNUMBER($C182),VLOOKUP($C182,Methuselahs!$A$7:$I$306,COLUMN(Methuselahs!$H$6),FALSE()),"")</f>
        <v/>
      </c>
      <c r="F182" s="156" t="str">
        <f aca="false">IF(ISNUMBER($C182),VLOOKUP($C182,Methuselahs!$A$7:$I$306,COLUMN(Methuselahs!$I$6),FALSE()),"")</f>
        <v/>
      </c>
      <c r="G182" s="160"/>
      <c r="H182" s="161" t="str">
        <f aca="false">IF(ISNUMBER($C182),VLOOKUP($C182,Methuselahs!$A$7:$J$306,COLUMN(Methuselahs!$J$6),FALSE()),"")</f>
        <v/>
      </c>
    </row>
    <row r="183" customFormat="false" ht="15" hidden="false" customHeight="false" outlineLevel="0" collapsed="false">
      <c r="A183" s="158" t="str">
        <f aca="false">IF(ISNUMBER($C183),VLOOKUP($C183,Methuselahs!$Y$7:$Z$306,2,FALSE()),"")</f>
        <v/>
      </c>
      <c r="B183" s="159" t="str">
        <f aca="false">IF(ROW()-ROW($A$6)&lt;Methuselahs!$A$4,ROW()-ROW($A$5),"")</f>
        <v/>
      </c>
      <c r="C183" s="154" t="str">
        <f aca="false">IF(ISNUMBER($B183),VLOOKUP($B183,Methuselahs!$X$7:$Y$306,2,FALSE()),"")</f>
        <v/>
      </c>
      <c r="D183" s="162" t="str">
        <f aca="false">IF(ISNUMBER($C183),T(VLOOKUP($C183,Methuselahs!$A$7:$E$306,2,FALSE()))&amp;" "&amp;T(VLOOKUP($C183,Methuselahs!$A$7:$E$306,3,FALSE())),"")</f>
        <v/>
      </c>
      <c r="E183" s="160" t="str">
        <f aca="false">IF(ISNUMBER($C183),VLOOKUP($C183,Methuselahs!$A$7:$I$306,COLUMN(Methuselahs!$H$6),FALSE()),"")</f>
        <v/>
      </c>
      <c r="F183" s="156" t="str">
        <f aca="false">IF(ISNUMBER($C183),VLOOKUP($C183,Methuselahs!$A$7:$I$306,COLUMN(Methuselahs!$I$6),FALSE()),"")</f>
        <v/>
      </c>
      <c r="G183" s="160"/>
      <c r="H183" s="161" t="str">
        <f aca="false">IF(ISNUMBER($C183),VLOOKUP($C183,Methuselahs!$A$7:$J$306,COLUMN(Methuselahs!$J$6),FALSE()),"")</f>
        <v/>
      </c>
    </row>
    <row r="184" customFormat="false" ht="15" hidden="false" customHeight="false" outlineLevel="0" collapsed="false">
      <c r="A184" s="158" t="str">
        <f aca="false">IF(ISNUMBER($C184),VLOOKUP($C184,Methuselahs!$Y$7:$Z$306,2,FALSE()),"")</f>
        <v/>
      </c>
      <c r="B184" s="159" t="str">
        <f aca="false">IF(ROW()-ROW($A$6)&lt;Methuselahs!$A$4,ROW()-ROW($A$5),"")</f>
        <v/>
      </c>
      <c r="C184" s="154" t="str">
        <f aca="false">IF(ISNUMBER($B184),VLOOKUP($B184,Methuselahs!$X$7:$Y$306,2,FALSE()),"")</f>
        <v/>
      </c>
      <c r="D184" s="162" t="str">
        <f aca="false">IF(ISNUMBER($C184),T(VLOOKUP($C184,Methuselahs!$A$7:$E$306,2,FALSE()))&amp;" "&amp;T(VLOOKUP($C184,Methuselahs!$A$7:$E$306,3,FALSE())),"")</f>
        <v/>
      </c>
      <c r="E184" s="160" t="str">
        <f aca="false">IF(ISNUMBER($C184),VLOOKUP($C184,Methuselahs!$A$7:$I$306,COLUMN(Methuselahs!$H$6),FALSE()),"")</f>
        <v/>
      </c>
      <c r="F184" s="156" t="str">
        <f aca="false">IF(ISNUMBER($C184),VLOOKUP($C184,Methuselahs!$A$7:$I$306,COLUMN(Methuselahs!$I$6),FALSE()),"")</f>
        <v/>
      </c>
      <c r="G184" s="160"/>
      <c r="H184" s="161" t="str">
        <f aca="false">IF(ISNUMBER($C184),VLOOKUP($C184,Methuselahs!$A$7:$J$306,COLUMN(Methuselahs!$J$6),FALSE()),"")</f>
        <v/>
      </c>
    </row>
    <row r="185" customFormat="false" ht="15" hidden="false" customHeight="false" outlineLevel="0" collapsed="false">
      <c r="A185" s="158" t="str">
        <f aca="false">IF(ISNUMBER($C185),VLOOKUP($C185,Methuselahs!$Y$7:$Z$306,2,FALSE()),"")</f>
        <v/>
      </c>
      <c r="B185" s="159" t="str">
        <f aca="false">IF(ROW()-ROW($A$6)&lt;Methuselahs!$A$4,ROW()-ROW($A$5),"")</f>
        <v/>
      </c>
      <c r="C185" s="154" t="str">
        <f aca="false">IF(ISNUMBER($B185),VLOOKUP($B185,Methuselahs!$X$7:$Y$306,2,FALSE()),"")</f>
        <v/>
      </c>
      <c r="D185" s="162" t="str">
        <f aca="false">IF(ISNUMBER($C185),T(VLOOKUP($C185,Methuselahs!$A$7:$E$306,2,FALSE()))&amp;" "&amp;T(VLOOKUP($C185,Methuselahs!$A$7:$E$306,3,FALSE())),"")</f>
        <v/>
      </c>
      <c r="E185" s="160" t="str">
        <f aca="false">IF(ISNUMBER($C185),VLOOKUP($C185,Methuselahs!$A$7:$I$306,COLUMN(Methuselahs!$H$6),FALSE()),"")</f>
        <v/>
      </c>
      <c r="F185" s="156" t="str">
        <f aca="false">IF(ISNUMBER($C185),VLOOKUP($C185,Methuselahs!$A$7:$I$306,COLUMN(Methuselahs!$I$6),FALSE()),"")</f>
        <v/>
      </c>
      <c r="G185" s="160"/>
      <c r="H185" s="161" t="str">
        <f aca="false">IF(ISNUMBER($C185),VLOOKUP($C185,Methuselahs!$A$7:$J$306,COLUMN(Methuselahs!$J$6),FALSE()),"")</f>
        <v/>
      </c>
    </row>
    <row r="186" customFormat="false" ht="15" hidden="false" customHeight="false" outlineLevel="0" collapsed="false">
      <c r="A186" s="158" t="str">
        <f aca="false">IF(ISNUMBER($C186),VLOOKUP($C186,Methuselahs!$Y$7:$Z$306,2,FALSE()),"")</f>
        <v/>
      </c>
      <c r="B186" s="159" t="str">
        <f aca="false">IF(ROW()-ROW($A$6)&lt;Methuselahs!$A$4,ROW()-ROW($A$5),"")</f>
        <v/>
      </c>
      <c r="C186" s="154" t="str">
        <f aca="false">IF(ISNUMBER($B186),VLOOKUP($B186,Methuselahs!$X$7:$Y$306,2,FALSE()),"")</f>
        <v/>
      </c>
      <c r="D186" s="162" t="str">
        <f aca="false">IF(ISNUMBER($C186),T(VLOOKUP($C186,Methuselahs!$A$7:$E$306,2,FALSE()))&amp;" "&amp;T(VLOOKUP($C186,Methuselahs!$A$7:$E$306,3,FALSE())),"")</f>
        <v/>
      </c>
      <c r="E186" s="160" t="str">
        <f aca="false">IF(ISNUMBER($C186),VLOOKUP($C186,Methuselahs!$A$7:$I$306,COLUMN(Methuselahs!$H$6),FALSE()),"")</f>
        <v/>
      </c>
      <c r="F186" s="156" t="str">
        <f aca="false">IF(ISNUMBER($C186),VLOOKUP($C186,Methuselahs!$A$7:$I$306,COLUMN(Methuselahs!$I$6),FALSE()),"")</f>
        <v/>
      </c>
      <c r="G186" s="160"/>
      <c r="H186" s="161" t="str">
        <f aca="false">IF(ISNUMBER($C186),VLOOKUP($C186,Methuselahs!$A$7:$J$306,COLUMN(Methuselahs!$J$6),FALSE()),"")</f>
        <v/>
      </c>
    </row>
    <row r="187" customFormat="false" ht="15" hidden="false" customHeight="false" outlineLevel="0" collapsed="false">
      <c r="A187" s="158" t="str">
        <f aca="false">IF(ISNUMBER($C187),VLOOKUP($C187,Methuselahs!$Y$7:$Z$306,2,FALSE()),"")</f>
        <v/>
      </c>
      <c r="B187" s="159" t="str">
        <f aca="false">IF(ROW()-ROW($A$6)&lt;Methuselahs!$A$4,ROW()-ROW($A$5),"")</f>
        <v/>
      </c>
      <c r="C187" s="154" t="str">
        <f aca="false">IF(ISNUMBER($B187),VLOOKUP($B187,Methuselahs!$X$7:$Y$306,2,FALSE()),"")</f>
        <v/>
      </c>
      <c r="D187" s="162" t="str">
        <f aca="false">IF(ISNUMBER($C187),T(VLOOKUP($C187,Methuselahs!$A$7:$E$306,2,FALSE()))&amp;" "&amp;T(VLOOKUP($C187,Methuselahs!$A$7:$E$306,3,FALSE())),"")</f>
        <v/>
      </c>
      <c r="E187" s="160" t="str">
        <f aca="false">IF(ISNUMBER($C187),VLOOKUP($C187,Methuselahs!$A$7:$I$306,COLUMN(Methuselahs!$H$6),FALSE()),"")</f>
        <v/>
      </c>
      <c r="F187" s="156" t="str">
        <f aca="false">IF(ISNUMBER($C187),VLOOKUP($C187,Methuselahs!$A$7:$I$306,COLUMN(Methuselahs!$I$6),FALSE()),"")</f>
        <v/>
      </c>
      <c r="G187" s="160"/>
      <c r="H187" s="161" t="str">
        <f aca="false">IF(ISNUMBER($C187),VLOOKUP($C187,Methuselahs!$A$7:$J$306,COLUMN(Methuselahs!$J$6),FALSE()),"")</f>
        <v/>
      </c>
    </row>
    <row r="188" customFormat="false" ht="15" hidden="false" customHeight="false" outlineLevel="0" collapsed="false">
      <c r="A188" s="158" t="str">
        <f aca="false">IF(ISNUMBER($C188),VLOOKUP($C188,Methuselahs!$Y$7:$Z$306,2,FALSE()),"")</f>
        <v/>
      </c>
      <c r="B188" s="159" t="str">
        <f aca="false">IF(ROW()-ROW($A$6)&lt;Methuselahs!$A$4,ROW()-ROW($A$5),"")</f>
        <v/>
      </c>
      <c r="C188" s="154" t="str">
        <f aca="false">IF(ISNUMBER($B188),VLOOKUP($B188,Methuselahs!$X$7:$Y$306,2,FALSE()),"")</f>
        <v/>
      </c>
      <c r="D188" s="162" t="str">
        <f aca="false">IF(ISNUMBER($C188),T(VLOOKUP($C188,Methuselahs!$A$7:$E$306,2,FALSE()))&amp;" "&amp;T(VLOOKUP($C188,Methuselahs!$A$7:$E$306,3,FALSE())),"")</f>
        <v/>
      </c>
      <c r="E188" s="160" t="str">
        <f aca="false">IF(ISNUMBER($C188),VLOOKUP($C188,Methuselahs!$A$7:$I$306,COLUMN(Methuselahs!$H$6),FALSE()),"")</f>
        <v/>
      </c>
      <c r="F188" s="156" t="str">
        <f aca="false">IF(ISNUMBER($C188),VLOOKUP($C188,Methuselahs!$A$7:$I$306,COLUMN(Methuselahs!$I$6),FALSE()),"")</f>
        <v/>
      </c>
      <c r="G188" s="160"/>
      <c r="H188" s="161" t="str">
        <f aca="false">IF(ISNUMBER($C188),VLOOKUP($C188,Methuselahs!$A$7:$J$306,COLUMN(Methuselahs!$J$6),FALSE()),"")</f>
        <v/>
      </c>
    </row>
    <row r="189" customFormat="false" ht="15" hidden="false" customHeight="false" outlineLevel="0" collapsed="false">
      <c r="A189" s="158" t="str">
        <f aca="false">IF(ISNUMBER($C189),VLOOKUP($C189,Methuselahs!$Y$7:$Z$306,2,FALSE()),"")</f>
        <v/>
      </c>
      <c r="B189" s="159" t="str">
        <f aca="false">IF(ROW()-ROW($A$6)&lt;Methuselahs!$A$4,ROW()-ROW($A$5),"")</f>
        <v/>
      </c>
      <c r="C189" s="154" t="str">
        <f aca="false">IF(ISNUMBER($B189),VLOOKUP($B189,Methuselahs!$X$7:$Y$306,2,FALSE()),"")</f>
        <v/>
      </c>
      <c r="D189" s="162" t="str">
        <f aca="false">IF(ISNUMBER($C189),T(VLOOKUP($C189,Methuselahs!$A$7:$E$306,2,FALSE()))&amp;" "&amp;T(VLOOKUP($C189,Methuselahs!$A$7:$E$306,3,FALSE())),"")</f>
        <v/>
      </c>
      <c r="E189" s="160" t="str">
        <f aca="false">IF(ISNUMBER($C189),VLOOKUP($C189,Methuselahs!$A$7:$I$306,COLUMN(Methuselahs!$H$6),FALSE()),"")</f>
        <v/>
      </c>
      <c r="F189" s="156" t="str">
        <f aca="false">IF(ISNUMBER($C189),VLOOKUP($C189,Methuselahs!$A$7:$I$306,COLUMN(Methuselahs!$I$6),FALSE()),"")</f>
        <v/>
      </c>
      <c r="G189" s="160"/>
      <c r="H189" s="161" t="str">
        <f aca="false">IF(ISNUMBER($C189),VLOOKUP($C189,Methuselahs!$A$7:$J$306,COLUMN(Methuselahs!$J$6),FALSE()),"")</f>
        <v/>
      </c>
    </row>
    <row r="190" customFormat="false" ht="15" hidden="false" customHeight="false" outlineLevel="0" collapsed="false">
      <c r="A190" s="158" t="str">
        <f aca="false">IF(ISNUMBER($C190),VLOOKUP($C190,Methuselahs!$Y$7:$Z$306,2,FALSE()),"")</f>
        <v/>
      </c>
      <c r="B190" s="159" t="str">
        <f aca="false">IF(ROW()-ROW($A$6)&lt;Methuselahs!$A$4,ROW()-ROW($A$5),"")</f>
        <v/>
      </c>
      <c r="C190" s="154" t="str">
        <f aca="false">IF(ISNUMBER($B190),VLOOKUP($B190,Methuselahs!$X$7:$Y$306,2,FALSE()),"")</f>
        <v/>
      </c>
      <c r="D190" s="162" t="str">
        <f aca="false">IF(ISNUMBER($C190),T(VLOOKUP($C190,Methuselahs!$A$7:$E$306,2,FALSE()))&amp;" "&amp;T(VLOOKUP($C190,Methuselahs!$A$7:$E$306,3,FALSE())),"")</f>
        <v/>
      </c>
      <c r="E190" s="160" t="str">
        <f aca="false">IF(ISNUMBER($C190),VLOOKUP($C190,Methuselahs!$A$7:$I$306,COLUMN(Methuselahs!$H$6),FALSE()),"")</f>
        <v/>
      </c>
      <c r="F190" s="156" t="str">
        <f aca="false">IF(ISNUMBER($C190),VLOOKUP($C190,Methuselahs!$A$7:$I$306,COLUMN(Methuselahs!$I$6),FALSE()),"")</f>
        <v/>
      </c>
      <c r="G190" s="160"/>
      <c r="H190" s="161" t="str">
        <f aca="false">IF(ISNUMBER($C190),VLOOKUP($C190,Methuselahs!$A$7:$J$306,COLUMN(Methuselahs!$J$6),FALSE()),"")</f>
        <v/>
      </c>
    </row>
    <row r="191" customFormat="false" ht="15" hidden="false" customHeight="false" outlineLevel="0" collapsed="false">
      <c r="A191" s="158" t="str">
        <f aca="false">IF(ISNUMBER($C191),VLOOKUP($C191,Methuselahs!$Y$7:$Z$306,2,FALSE()),"")</f>
        <v/>
      </c>
      <c r="B191" s="159" t="str">
        <f aca="false">IF(ROW()-ROW($A$6)&lt;Methuselahs!$A$4,ROW()-ROW($A$5),"")</f>
        <v/>
      </c>
      <c r="C191" s="154" t="str">
        <f aca="false">IF(ISNUMBER($B191),VLOOKUP($B191,Methuselahs!$X$7:$Y$306,2,FALSE()),"")</f>
        <v/>
      </c>
      <c r="D191" s="162" t="str">
        <f aca="false">IF(ISNUMBER($C191),T(VLOOKUP($C191,Methuselahs!$A$7:$E$306,2,FALSE()))&amp;" "&amp;T(VLOOKUP($C191,Methuselahs!$A$7:$E$306,3,FALSE())),"")</f>
        <v/>
      </c>
      <c r="E191" s="160" t="str">
        <f aca="false">IF(ISNUMBER($C191),VLOOKUP($C191,Methuselahs!$A$7:$I$306,COLUMN(Methuselahs!$H$6),FALSE()),"")</f>
        <v/>
      </c>
      <c r="F191" s="156" t="str">
        <f aca="false">IF(ISNUMBER($C191),VLOOKUP($C191,Methuselahs!$A$7:$I$306,COLUMN(Methuselahs!$I$6),FALSE()),"")</f>
        <v/>
      </c>
      <c r="G191" s="160"/>
      <c r="H191" s="161" t="str">
        <f aca="false">IF(ISNUMBER($C191),VLOOKUP($C191,Methuselahs!$A$7:$J$306,COLUMN(Methuselahs!$J$6),FALSE()),"")</f>
        <v/>
      </c>
    </row>
    <row r="192" customFormat="false" ht="15" hidden="false" customHeight="false" outlineLevel="0" collapsed="false">
      <c r="A192" s="158" t="str">
        <f aca="false">IF(ISNUMBER($C192),VLOOKUP($C192,Methuselahs!$Y$7:$Z$306,2,FALSE()),"")</f>
        <v/>
      </c>
      <c r="B192" s="159" t="str">
        <f aca="false">IF(ROW()-ROW($A$6)&lt;Methuselahs!$A$4,ROW()-ROW($A$5),"")</f>
        <v/>
      </c>
      <c r="C192" s="154" t="str">
        <f aca="false">IF(ISNUMBER($B192),VLOOKUP($B192,Methuselahs!$X$7:$Y$306,2,FALSE()),"")</f>
        <v/>
      </c>
      <c r="D192" s="162" t="str">
        <f aca="false">IF(ISNUMBER($C192),T(VLOOKUP($C192,Methuselahs!$A$7:$E$306,2,FALSE()))&amp;" "&amp;T(VLOOKUP($C192,Methuselahs!$A$7:$E$306,3,FALSE())),"")</f>
        <v/>
      </c>
      <c r="E192" s="160" t="str">
        <f aca="false">IF(ISNUMBER($C192),VLOOKUP($C192,Methuselahs!$A$7:$I$306,COLUMN(Methuselahs!$H$6),FALSE()),"")</f>
        <v/>
      </c>
      <c r="F192" s="156" t="str">
        <f aca="false">IF(ISNUMBER($C192),VLOOKUP($C192,Methuselahs!$A$7:$I$306,COLUMN(Methuselahs!$I$6),FALSE()),"")</f>
        <v/>
      </c>
      <c r="G192" s="160"/>
      <c r="H192" s="161" t="str">
        <f aca="false">IF(ISNUMBER($C192),VLOOKUP($C192,Methuselahs!$A$7:$J$306,COLUMN(Methuselahs!$J$6),FALSE()),"")</f>
        <v/>
      </c>
    </row>
    <row r="193" customFormat="false" ht="15" hidden="false" customHeight="false" outlineLevel="0" collapsed="false">
      <c r="A193" s="158" t="str">
        <f aca="false">IF(ISNUMBER($C193),VLOOKUP($C193,Methuselahs!$Y$7:$Z$306,2,FALSE()),"")</f>
        <v/>
      </c>
      <c r="B193" s="159" t="str">
        <f aca="false">IF(ROW()-ROW($A$6)&lt;Methuselahs!$A$4,ROW()-ROW($A$5),"")</f>
        <v/>
      </c>
      <c r="C193" s="154" t="str">
        <f aca="false">IF(ISNUMBER($B193),VLOOKUP($B193,Methuselahs!$X$7:$Y$306,2,FALSE()),"")</f>
        <v/>
      </c>
      <c r="D193" s="162" t="str">
        <f aca="false">IF(ISNUMBER($C193),T(VLOOKUP($C193,Methuselahs!$A$7:$E$306,2,FALSE()))&amp;" "&amp;T(VLOOKUP($C193,Methuselahs!$A$7:$E$306,3,FALSE())),"")</f>
        <v/>
      </c>
      <c r="E193" s="160" t="str">
        <f aca="false">IF(ISNUMBER($C193),VLOOKUP($C193,Methuselahs!$A$7:$I$306,COLUMN(Methuselahs!$H$6),FALSE()),"")</f>
        <v/>
      </c>
      <c r="F193" s="156" t="str">
        <f aca="false">IF(ISNUMBER($C193),VLOOKUP($C193,Methuselahs!$A$7:$I$306,COLUMN(Methuselahs!$I$6),FALSE()),"")</f>
        <v/>
      </c>
      <c r="G193" s="160"/>
      <c r="H193" s="161" t="str">
        <f aca="false">IF(ISNUMBER($C193),VLOOKUP($C193,Methuselahs!$A$7:$J$306,COLUMN(Methuselahs!$J$6),FALSE()),"")</f>
        <v/>
      </c>
    </row>
    <row r="194" customFormat="false" ht="15" hidden="false" customHeight="false" outlineLevel="0" collapsed="false">
      <c r="A194" s="158" t="str">
        <f aca="false">IF(ISNUMBER($C194),VLOOKUP($C194,Methuselahs!$Y$7:$Z$306,2,FALSE()),"")</f>
        <v/>
      </c>
      <c r="B194" s="159" t="str">
        <f aca="false">IF(ROW()-ROW($A$6)&lt;Methuselahs!$A$4,ROW()-ROW($A$5),"")</f>
        <v/>
      </c>
      <c r="C194" s="154" t="str">
        <f aca="false">IF(ISNUMBER($B194),VLOOKUP($B194,Methuselahs!$X$7:$Y$306,2,FALSE()),"")</f>
        <v/>
      </c>
      <c r="D194" s="162" t="str">
        <f aca="false">IF(ISNUMBER($C194),T(VLOOKUP($C194,Methuselahs!$A$7:$E$306,2,FALSE()))&amp;" "&amp;T(VLOOKUP($C194,Methuselahs!$A$7:$E$306,3,FALSE())),"")</f>
        <v/>
      </c>
      <c r="E194" s="160" t="str">
        <f aca="false">IF(ISNUMBER($C194),VLOOKUP($C194,Methuselahs!$A$7:$I$306,COLUMN(Methuselahs!$H$6),FALSE()),"")</f>
        <v/>
      </c>
      <c r="F194" s="156" t="str">
        <f aca="false">IF(ISNUMBER($C194),VLOOKUP($C194,Methuselahs!$A$7:$I$306,COLUMN(Methuselahs!$I$6),FALSE()),"")</f>
        <v/>
      </c>
      <c r="G194" s="160"/>
      <c r="H194" s="161" t="str">
        <f aca="false">IF(ISNUMBER($C194),VLOOKUP($C194,Methuselahs!$A$7:$J$306,COLUMN(Methuselahs!$J$6),FALSE()),"")</f>
        <v/>
      </c>
    </row>
    <row r="195" customFormat="false" ht="15" hidden="false" customHeight="false" outlineLevel="0" collapsed="false">
      <c r="A195" s="158" t="str">
        <f aca="false">IF(ISNUMBER($C195),VLOOKUP($C195,Methuselahs!$Y$7:$Z$306,2,FALSE()),"")</f>
        <v/>
      </c>
      <c r="B195" s="159" t="str">
        <f aca="false">IF(ROW()-ROW($A$6)&lt;Methuselahs!$A$4,ROW()-ROW($A$5),"")</f>
        <v/>
      </c>
      <c r="C195" s="154" t="str">
        <f aca="false">IF(ISNUMBER($B195),VLOOKUP($B195,Methuselahs!$X$7:$Y$306,2,FALSE()),"")</f>
        <v/>
      </c>
      <c r="D195" s="162" t="str">
        <f aca="false">IF(ISNUMBER($C195),T(VLOOKUP($C195,Methuselahs!$A$7:$E$306,2,FALSE()))&amp;" "&amp;T(VLOOKUP($C195,Methuselahs!$A$7:$E$306,3,FALSE())),"")</f>
        <v/>
      </c>
      <c r="E195" s="160" t="str">
        <f aca="false">IF(ISNUMBER($C195),VLOOKUP($C195,Methuselahs!$A$7:$I$306,COLUMN(Methuselahs!$H$6),FALSE()),"")</f>
        <v/>
      </c>
      <c r="F195" s="156" t="str">
        <f aca="false">IF(ISNUMBER($C195),VLOOKUP($C195,Methuselahs!$A$7:$I$306,COLUMN(Methuselahs!$I$6),FALSE()),"")</f>
        <v/>
      </c>
      <c r="G195" s="160"/>
      <c r="H195" s="161" t="str">
        <f aca="false">IF(ISNUMBER($C195),VLOOKUP($C195,Methuselahs!$A$7:$J$306,COLUMN(Methuselahs!$J$6),FALSE()),"")</f>
        <v/>
      </c>
    </row>
    <row r="196" customFormat="false" ht="15" hidden="false" customHeight="false" outlineLevel="0" collapsed="false">
      <c r="A196" s="158" t="str">
        <f aca="false">IF(ISNUMBER($C196),VLOOKUP($C196,Methuselahs!$Y$7:$Z$306,2,FALSE()),"")</f>
        <v/>
      </c>
      <c r="B196" s="159" t="str">
        <f aca="false">IF(ROW()-ROW($A$6)&lt;Methuselahs!$A$4,ROW()-ROW($A$5),"")</f>
        <v/>
      </c>
      <c r="C196" s="154" t="str">
        <f aca="false">IF(ISNUMBER($B196),VLOOKUP($B196,Methuselahs!$X$7:$Y$306,2,FALSE()),"")</f>
        <v/>
      </c>
      <c r="D196" s="162" t="str">
        <f aca="false">IF(ISNUMBER($C196),T(VLOOKUP($C196,Methuselahs!$A$7:$E$306,2,FALSE()))&amp;" "&amp;T(VLOOKUP($C196,Methuselahs!$A$7:$E$306,3,FALSE())),"")</f>
        <v/>
      </c>
      <c r="E196" s="160" t="str">
        <f aca="false">IF(ISNUMBER($C196),VLOOKUP($C196,Methuselahs!$A$7:$I$306,COLUMN(Methuselahs!$H$6),FALSE()),"")</f>
        <v/>
      </c>
      <c r="F196" s="156" t="str">
        <f aca="false">IF(ISNUMBER($C196),VLOOKUP($C196,Methuselahs!$A$7:$I$306,COLUMN(Methuselahs!$I$6),FALSE()),"")</f>
        <v/>
      </c>
      <c r="G196" s="160"/>
      <c r="H196" s="161" t="str">
        <f aca="false">IF(ISNUMBER($C196),VLOOKUP($C196,Methuselahs!$A$7:$J$306,COLUMN(Methuselahs!$J$6),FALSE()),"")</f>
        <v/>
      </c>
    </row>
    <row r="197" customFormat="false" ht="15" hidden="false" customHeight="false" outlineLevel="0" collapsed="false">
      <c r="A197" s="158" t="str">
        <f aca="false">IF(ISNUMBER($C197),VLOOKUP($C197,Methuselahs!$Y$7:$Z$306,2,FALSE()),"")</f>
        <v/>
      </c>
      <c r="B197" s="159" t="str">
        <f aca="false">IF(ROW()-ROW($A$6)&lt;Methuselahs!$A$4,ROW()-ROW($A$5),"")</f>
        <v/>
      </c>
      <c r="C197" s="154" t="str">
        <f aca="false">IF(ISNUMBER($B197),VLOOKUP($B197,Methuselahs!$X$7:$Y$306,2,FALSE()),"")</f>
        <v/>
      </c>
      <c r="D197" s="162" t="str">
        <f aca="false">IF(ISNUMBER($C197),T(VLOOKUP($C197,Methuselahs!$A$7:$E$306,2,FALSE()))&amp;" "&amp;T(VLOOKUP($C197,Methuselahs!$A$7:$E$306,3,FALSE())),"")</f>
        <v/>
      </c>
      <c r="E197" s="160" t="str">
        <f aca="false">IF(ISNUMBER($C197),VLOOKUP($C197,Methuselahs!$A$7:$I$306,COLUMN(Methuselahs!$H$6),FALSE()),"")</f>
        <v/>
      </c>
      <c r="F197" s="156" t="str">
        <f aca="false">IF(ISNUMBER($C197),VLOOKUP($C197,Methuselahs!$A$7:$I$306,COLUMN(Methuselahs!$I$6),FALSE()),"")</f>
        <v/>
      </c>
      <c r="G197" s="160"/>
      <c r="H197" s="161" t="str">
        <f aca="false">IF(ISNUMBER($C197),VLOOKUP($C197,Methuselahs!$A$7:$J$306,COLUMN(Methuselahs!$J$6),FALSE()),"")</f>
        <v/>
      </c>
    </row>
    <row r="198" customFormat="false" ht="15" hidden="false" customHeight="false" outlineLevel="0" collapsed="false">
      <c r="A198" s="158" t="str">
        <f aca="false">IF(ISNUMBER($C198),VLOOKUP($C198,Methuselahs!$Y$7:$Z$306,2,FALSE()),"")</f>
        <v/>
      </c>
      <c r="B198" s="159" t="str">
        <f aca="false">IF(ROW()-ROW($A$6)&lt;Methuselahs!$A$4,ROW()-ROW($A$5),"")</f>
        <v/>
      </c>
      <c r="C198" s="154" t="str">
        <f aca="false">IF(ISNUMBER($B198),VLOOKUP($B198,Methuselahs!$X$7:$Y$306,2,FALSE()),"")</f>
        <v/>
      </c>
      <c r="D198" s="162" t="str">
        <f aca="false">IF(ISNUMBER($C198),T(VLOOKUP($C198,Methuselahs!$A$7:$E$306,2,FALSE()))&amp;" "&amp;T(VLOOKUP($C198,Methuselahs!$A$7:$E$306,3,FALSE())),"")</f>
        <v/>
      </c>
      <c r="E198" s="160" t="str">
        <f aca="false">IF(ISNUMBER($C198),VLOOKUP($C198,Methuselahs!$A$7:$I$306,COLUMN(Methuselahs!$H$6),FALSE()),"")</f>
        <v/>
      </c>
      <c r="F198" s="156" t="str">
        <f aca="false">IF(ISNUMBER($C198),VLOOKUP($C198,Methuselahs!$A$7:$I$306,COLUMN(Methuselahs!$I$6),FALSE()),"")</f>
        <v/>
      </c>
      <c r="G198" s="160"/>
      <c r="H198" s="161" t="str">
        <f aca="false">IF(ISNUMBER($C198),VLOOKUP($C198,Methuselahs!$A$7:$J$306,COLUMN(Methuselahs!$J$6),FALSE()),"")</f>
        <v/>
      </c>
    </row>
    <row r="199" customFormat="false" ht="15" hidden="false" customHeight="false" outlineLevel="0" collapsed="false">
      <c r="A199" s="158" t="str">
        <f aca="false">IF(ISNUMBER($C199),VLOOKUP($C199,Methuselahs!$Y$7:$Z$306,2,FALSE()),"")</f>
        <v/>
      </c>
      <c r="B199" s="159" t="str">
        <f aca="false">IF(ROW()-ROW($A$6)&lt;Methuselahs!$A$4,ROW()-ROW($A$5),"")</f>
        <v/>
      </c>
      <c r="C199" s="154" t="str">
        <f aca="false">IF(ISNUMBER($B199),VLOOKUP($B199,Methuselahs!$X$7:$Y$306,2,FALSE()),"")</f>
        <v/>
      </c>
      <c r="D199" s="162" t="str">
        <f aca="false">IF(ISNUMBER($C199),T(VLOOKUP($C199,Methuselahs!$A$7:$E$306,2,FALSE()))&amp;" "&amp;T(VLOOKUP($C199,Methuselahs!$A$7:$E$306,3,FALSE())),"")</f>
        <v/>
      </c>
      <c r="E199" s="160" t="str">
        <f aca="false">IF(ISNUMBER($C199),VLOOKUP($C199,Methuselahs!$A$7:$I$306,COLUMN(Methuselahs!$H$6),FALSE()),"")</f>
        <v/>
      </c>
      <c r="F199" s="156" t="str">
        <f aca="false">IF(ISNUMBER($C199),VLOOKUP($C199,Methuselahs!$A$7:$I$306,COLUMN(Methuselahs!$I$6),FALSE()),"")</f>
        <v/>
      </c>
      <c r="G199" s="160"/>
      <c r="H199" s="161" t="str">
        <f aca="false">IF(ISNUMBER($C199),VLOOKUP($C199,Methuselahs!$A$7:$J$306,COLUMN(Methuselahs!$J$6),FALSE()),"")</f>
        <v/>
      </c>
    </row>
    <row r="200" customFormat="false" ht="15" hidden="false" customHeight="false" outlineLevel="0" collapsed="false">
      <c r="A200" s="158" t="str">
        <f aca="false">IF(ISNUMBER($C200),VLOOKUP($C200,Methuselahs!$Y$7:$Z$306,2,FALSE()),"")</f>
        <v/>
      </c>
      <c r="B200" s="159" t="str">
        <f aca="false">IF(ROW()-ROW($A$6)&lt;Methuselahs!$A$4,ROW()-ROW($A$5),"")</f>
        <v/>
      </c>
      <c r="C200" s="154" t="str">
        <f aca="false">IF(ISNUMBER($B200),VLOOKUP($B200,Methuselahs!$X$7:$Y$306,2,FALSE()),"")</f>
        <v/>
      </c>
      <c r="D200" s="162" t="str">
        <f aca="false">IF(ISNUMBER($C200),T(VLOOKUP($C200,Methuselahs!$A$7:$E$306,2,FALSE()))&amp;" "&amp;T(VLOOKUP($C200,Methuselahs!$A$7:$E$306,3,FALSE())),"")</f>
        <v/>
      </c>
      <c r="E200" s="160" t="str">
        <f aca="false">IF(ISNUMBER($C200),VLOOKUP($C200,Methuselahs!$A$7:$I$306,COLUMN(Methuselahs!$H$6),FALSE()),"")</f>
        <v/>
      </c>
      <c r="F200" s="156" t="str">
        <f aca="false">IF(ISNUMBER($C200),VLOOKUP($C200,Methuselahs!$A$7:$I$306,COLUMN(Methuselahs!$I$6),FALSE()),"")</f>
        <v/>
      </c>
      <c r="G200" s="160"/>
      <c r="H200" s="161" t="str">
        <f aca="false">IF(ISNUMBER($C200),VLOOKUP($C200,Methuselahs!$A$7:$J$306,COLUMN(Methuselahs!$J$6),FALSE()),"")</f>
        <v/>
      </c>
    </row>
    <row r="201" customFormat="false" ht="15" hidden="false" customHeight="false" outlineLevel="0" collapsed="false">
      <c r="A201" s="158" t="str">
        <f aca="false">IF(ISNUMBER($C201),VLOOKUP($C201,Methuselahs!$Y$7:$Z$306,2,FALSE()),"")</f>
        <v/>
      </c>
      <c r="B201" s="159" t="str">
        <f aca="false">IF(ROW()-ROW($A$6)&lt;Methuselahs!$A$4,ROW()-ROW($A$5),"")</f>
        <v/>
      </c>
      <c r="C201" s="154" t="str">
        <f aca="false">IF(ISNUMBER($B201),VLOOKUP($B201,Methuselahs!$X$7:$Y$306,2,FALSE()),"")</f>
        <v/>
      </c>
      <c r="D201" s="162" t="str">
        <f aca="false">IF(ISNUMBER($C201),T(VLOOKUP($C201,Methuselahs!$A$7:$E$306,2,FALSE()))&amp;" "&amp;T(VLOOKUP($C201,Methuselahs!$A$7:$E$306,3,FALSE())),"")</f>
        <v/>
      </c>
      <c r="E201" s="160" t="str">
        <f aca="false">IF(ISNUMBER($C201),VLOOKUP($C201,Methuselahs!$A$7:$I$306,COLUMN(Methuselahs!$H$6),FALSE()),"")</f>
        <v/>
      </c>
      <c r="F201" s="156" t="str">
        <f aca="false">IF(ISNUMBER($C201),VLOOKUP($C201,Methuselahs!$A$7:$I$306,COLUMN(Methuselahs!$I$6),FALSE()),"")</f>
        <v/>
      </c>
      <c r="G201" s="160"/>
      <c r="H201" s="161" t="str">
        <f aca="false">IF(ISNUMBER($C201),VLOOKUP($C201,Methuselahs!$A$7:$J$306,COLUMN(Methuselahs!$J$6),FALSE()),"")</f>
        <v/>
      </c>
    </row>
    <row r="202" customFormat="false" ht="15" hidden="false" customHeight="false" outlineLevel="0" collapsed="false">
      <c r="A202" s="158" t="str">
        <f aca="false">IF(ISNUMBER($C202),VLOOKUP($C202,Methuselahs!$Y$7:$Z$306,2,FALSE()),"")</f>
        <v/>
      </c>
      <c r="B202" s="159" t="str">
        <f aca="false">IF(ROW()-ROW($A$6)&lt;Methuselahs!$A$4,ROW()-ROW($A$5),"")</f>
        <v/>
      </c>
      <c r="C202" s="154" t="str">
        <f aca="false">IF(ISNUMBER($B202),VLOOKUP($B202,Methuselahs!$X$7:$Y$306,2,FALSE()),"")</f>
        <v/>
      </c>
      <c r="D202" s="162" t="str">
        <f aca="false">IF(ISNUMBER($C202),T(VLOOKUP($C202,Methuselahs!$A$7:$E$306,2,FALSE()))&amp;" "&amp;T(VLOOKUP($C202,Methuselahs!$A$7:$E$306,3,FALSE())),"")</f>
        <v/>
      </c>
      <c r="E202" s="160" t="str">
        <f aca="false">IF(ISNUMBER($C202),VLOOKUP($C202,Methuselahs!$A$7:$I$306,COLUMN(Methuselahs!$H$6),FALSE()),"")</f>
        <v/>
      </c>
      <c r="F202" s="156" t="str">
        <f aca="false">IF(ISNUMBER($C202),VLOOKUP($C202,Methuselahs!$A$7:$I$306,COLUMN(Methuselahs!$I$6),FALSE()),"")</f>
        <v/>
      </c>
      <c r="G202" s="160"/>
      <c r="H202" s="161" t="str">
        <f aca="false">IF(ISNUMBER($C202),VLOOKUP($C202,Methuselahs!$A$7:$J$306,COLUMN(Methuselahs!$J$6),FALSE()),"")</f>
        <v/>
      </c>
    </row>
    <row r="203" customFormat="false" ht="15" hidden="false" customHeight="false" outlineLevel="0" collapsed="false">
      <c r="A203" s="158" t="str">
        <f aca="false">IF(ISNUMBER($C203),VLOOKUP($C203,Methuselahs!$Y$7:$Z$306,2,FALSE()),"")</f>
        <v/>
      </c>
      <c r="B203" s="159" t="str">
        <f aca="false">IF(ROW()-ROW($A$6)&lt;Methuselahs!$A$4,ROW()-ROW($A$5),"")</f>
        <v/>
      </c>
      <c r="C203" s="154" t="str">
        <f aca="false">IF(ISNUMBER($B203),VLOOKUP($B203,Methuselahs!$X$7:$Y$306,2,FALSE()),"")</f>
        <v/>
      </c>
      <c r="D203" s="162" t="str">
        <f aca="false">IF(ISNUMBER($C203),T(VLOOKUP($C203,Methuselahs!$A$7:$E$306,2,FALSE()))&amp;" "&amp;T(VLOOKUP($C203,Methuselahs!$A$7:$E$306,3,FALSE())),"")</f>
        <v/>
      </c>
      <c r="E203" s="160" t="str">
        <f aca="false">IF(ISNUMBER($C203),VLOOKUP($C203,Methuselahs!$A$7:$I$306,COLUMN(Methuselahs!$H$6),FALSE()),"")</f>
        <v/>
      </c>
      <c r="F203" s="156" t="str">
        <f aca="false">IF(ISNUMBER($C203),VLOOKUP($C203,Methuselahs!$A$7:$I$306,COLUMN(Methuselahs!$I$6),FALSE()),"")</f>
        <v/>
      </c>
      <c r="G203" s="160"/>
      <c r="H203" s="161" t="str">
        <f aca="false">IF(ISNUMBER($C203),VLOOKUP($C203,Methuselahs!$A$7:$J$306,COLUMN(Methuselahs!$J$6),FALSE()),"")</f>
        <v/>
      </c>
    </row>
    <row r="204" customFormat="false" ht="15" hidden="false" customHeight="false" outlineLevel="0" collapsed="false">
      <c r="A204" s="158" t="str">
        <f aca="false">IF(ISNUMBER($C204),VLOOKUP($C204,Methuselahs!$Y$7:$Z$306,2,FALSE()),"")</f>
        <v/>
      </c>
      <c r="B204" s="159" t="str">
        <f aca="false">IF(ROW()-ROW($A$6)&lt;Methuselahs!$A$4,ROW()-ROW($A$5),"")</f>
        <v/>
      </c>
      <c r="C204" s="154" t="str">
        <f aca="false">IF(ISNUMBER($B204),VLOOKUP($B204,Methuselahs!$X$7:$Y$306,2,FALSE()),"")</f>
        <v/>
      </c>
      <c r="D204" s="162" t="str">
        <f aca="false">IF(ISNUMBER($C204),T(VLOOKUP($C204,Methuselahs!$A$7:$E$306,2,FALSE()))&amp;" "&amp;T(VLOOKUP($C204,Methuselahs!$A$7:$E$306,3,FALSE())),"")</f>
        <v/>
      </c>
      <c r="E204" s="160" t="str">
        <f aca="false">IF(ISNUMBER($C204),VLOOKUP($C204,Methuselahs!$A$7:$I$306,COLUMN(Methuselahs!$H$6),FALSE()),"")</f>
        <v/>
      </c>
      <c r="F204" s="156" t="str">
        <f aca="false">IF(ISNUMBER($C204),VLOOKUP($C204,Methuselahs!$A$7:$I$306,COLUMN(Methuselahs!$I$6),FALSE()),"")</f>
        <v/>
      </c>
      <c r="G204" s="160"/>
      <c r="H204" s="161" t="str">
        <f aca="false">IF(ISNUMBER($C204),VLOOKUP($C204,Methuselahs!$A$7:$J$306,COLUMN(Methuselahs!$J$6),FALSE()),"")</f>
        <v/>
      </c>
    </row>
    <row r="205" customFormat="false" ht="15" hidden="false" customHeight="false" outlineLevel="0" collapsed="false">
      <c r="A205" s="158" t="str">
        <f aca="false">IF(ISNUMBER($C205),VLOOKUP($C205,Methuselahs!$Y$7:$Z$306,2,FALSE()),"")</f>
        <v/>
      </c>
      <c r="B205" s="159" t="str">
        <f aca="false">IF(ROW()-ROW($A$6)&lt;Methuselahs!$A$4,ROW()-ROW($A$5),"")</f>
        <v/>
      </c>
      <c r="C205" s="154" t="str">
        <f aca="false">IF(ISNUMBER($B205),VLOOKUP($B205,Methuselahs!$X$7:$Y$306,2,FALSE()),"")</f>
        <v/>
      </c>
      <c r="D205" s="162" t="str">
        <f aca="false">IF(ISNUMBER($C205),T(VLOOKUP($C205,Methuselahs!$A$7:$E$306,2,FALSE()))&amp;" "&amp;T(VLOOKUP($C205,Methuselahs!$A$7:$E$306,3,FALSE())),"")</f>
        <v/>
      </c>
      <c r="E205" s="160" t="str">
        <f aca="false">IF(ISNUMBER($C205),VLOOKUP($C205,Methuselahs!$A$7:$I$306,COLUMN(Methuselahs!$H$6),FALSE()),"")</f>
        <v/>
      </c>
      <c r="F205" s="156" t="str">
        <f aca="false">IF(ISNUMBER($C205),VLOOKUP($C205,Methuselahs!$A$7:$I$306,COLUMN(Methuselahs!$I$6),FALSE()),"")</f>
        <v/>
      </c>
      <c r="G205" s="160"/>
      <c r="H205" s="161" t="str">
        <f aca="false">IF(ISNUMBER($C205),VLOOKUP($C205,Methuselahs!$A$7:$J$306,COLUMN(Methuselahs!$J$6),FALSE()),"")</f>
        <v/>
      </c>
    </row>
    <row r="206" customFormat="false" ht="15" hidden="false" customHeight="false" outlineLevel="0" collapsed="false">
      <c r="A206" s="158" t="str">
        <f aca="false">IF(ISNUMBER($C206),VLOOKUP($C206,Methuselahs!$Y$7:$Z$306,2,FALSE()),"")</f>
        <v/>
      </c>
      <c r="B206" s="159" t="str">
        <f aca="false">IF(ROW()-ROW($A$6)&lt;Methuselahs!$A$4,ROW()-ROW($A$5),"")</f>
        <v/>
      </c>
      <c r="C206" s="154" t="str">
        <f aca="false">IF(ISNUMBER($B206),VLOOKUP($B206,Methuselahs!$X$7:$Y$306,2,FALSE()),"")</f>
        <v/>
      </c>
      <c r="D206" s="162" t="str">
        <f aca="false">IF(ISNUMBER($C206),T(VLOOKUP($C206,Methuselahs!$A$7:$E$306,2,FALSE()))&amp;" "&amp;T(VLOOKUP($C206,Methuselahs!$A$7:$E$306,3,FALSE())),"")</f>
        <v/>
      </c>
      <c r="E206" s="160" t="str">
        <f aca="false">IF(ISNUMBER($C206),VLOOKUP($C206,Methuselahs!$A$7:$I$306,COLUMN(Methuselahs!$H$6),FALSE()),"")</f>
        <v/>
      </c>
      <c r="F206" s="156" t="str">
        <f aca="false">IF(ISNUMBER($C206),VLOOKUP($C206,Methuselahs!$A$7:$I$306,COLUMN(Methuselahs!$I$6),FALSE()),"")</f>
        <v/>
      </c>
      <c r="G206" s="160"/>
      <c r="H206" s="161" t="str">
        <f aca="false">IF(ISNUMBER($C206),VLOOKUP($C206,Methuselahs!$A$7:$J$306,COLUMN(Methuselahs!$J$6),FALSE()),"")</f>
        <v/>
      </c>
    </row>
    <row r="207" customFormat="false" ht="15" hidden="false" customHeight="false" outlineLevel="0" collapsed="false">
      <c r="A207" s="158" t="str">
        <f aca="false">IF(ISNUMBER($C207),VLOOKUP($C207,Methuselahs!$Y$7:$Z$306,2,FALSE()),"")</f>
        <v/>
      </c>
      <c r="B207" s="159" t="str">
        <f aca="false">IF(ROW()-ROW($A$6)&lt;Methuselahs!$A$4,ROW()-ROW($A$5),"")</f>
        <v/>
      </c>
      <c r="C207" s="154" t="str">
        <f aca="false">IF(ISNUMBER($B207),VLOOKUP($B207,Methuselahs!$X$7:$Y$306,2,FALSE()),"")</f>
        <v/>
      </c>
      <c r="D207" s="162" t="str">
        <f aca="false">IF(ISNUMBER($C207),T(VLOOKUP($C207,Methuselahs!$A$7:$E$306,2,FALSE()))&amp;" "&amp;T(VLOOKUP($C207,Methuselahs!$A$7:$E$306,3,FALSE())),"")</f>
        <v/>
      </c>
      <c r="E207" s="160" t="str">
        <f aca="false">IF(ISNUMBER($C207),VLOOKUP($C207,Methuselahs!$A$7:$I$306,COLUMN(Methuselahs!$H$6),FALSE()),"")</f>
        <v/>
      </c>
      <c r="F207" s="156" t="str">
        <f aca="false">IF(ISNUMBER($C207),VLOOKUP($C207,Methuselahs!$A$7:$I$306,COLUMN(Methuselahs!$I$6),FALSE()),"")</f>
        <v/>
      </c>
      <c r="G207" s="160"/>
      <c r="H207" s="161" t="str">
        <f aca="false">IF(ISNUMBER($C207),VLOOKUP($C207,Methuselahs!$A$7:$J$306,COLUMN(Methuselahs!$J$6),FALSE()),"")</f>
        <v/>
      </c>
    </row>
    <row r="208" customFormat="false" ht="15" hidden="false" customHeight="false" outlineLevel="0" collapsed="false">
      <c r="A208" s="158" t="str">
        <f aca="false">IF(ISNUMBER($C208),VLOOKUP($C208,Methuselahs!$Y$7:$Z$306,2,FALSE()),"")</f>
        <v/>
      </c>
      <c r="B208" s="159" t="str">
        <f aca="false">IF(ROW()-ROW($A$6)&lt;Methuselahs!$A$4,ROW()-ROW($A$5),"")</f>
        <v/>
      </c>
      <c r="C208" s="154" t="str">
        <f aca="false">IF(ISNUMBER($B208),VLOOKUP($B208,Methuselahs!$X$7:$Y$306,2,FALSE()),"")</f>
        <v/>
      </c>
      <c r="D208" s="162" t="str">
        <f aca="false">IF(ISNUMBER($C208),T(VLOOKUP($C208,Methuselahs!$A$7:$E$306,2,FALSE()))&amp;" "&amp;T(VLOOKUP($C208,Methuselahs!$A$7:$E$306,3,FALSE())),"")</f>
        <v/>
      </c>
      <c r="E208" s="160" t="str">
        <f aca="false">IF(ISNUMBER($C208),VLOOKUP($C208,Methuselahs!$A$7:$I$306,COLUMN(Methuselahs!$H$6),FALSE()),"")</f>
        <v/>
      </c>
      <c r="F208" s="156" t="str">
        <f aca="false">IF(ISNUMBER($C208),VLOOKUP($C208,Methuselahs!$A$7:$I$306,COLUMN(Methuselahs!$I$6),FALSE()),"")</f>
        <v/>
      </c>
      <c r="G208" s="160"/>
      <c r="H208" s="161" t="str">
        <f aca="false">IF(ISNUMBER($C208),VLOOKUP($C208,Methuselahs!$A$7:$J$306,COLUMN(Methuselahs!$J$6),FALSE()),"")</f>
        <v/>
      </c>
    </row>
    <row r="209" customFormat="false" ht="15" hidden="false" customHeight="false" outlineLevel="0" collapsed="false">
      <c r="A209" s="158" t="str">
        <f aca="false">IF(ISNUMBER($C209),VLOOKUP($C209,Methuselahs!$Y$7:$Z$306,2,FALSE()),"")</f>
        <v/>
      </c>
      <c r="B209" s="159" t="str">
        <f aca="false">IF(ROW()-ROW($A$6)&lt;Methuselahs!$A$4,ROW()-ROW($A$5),"")</f>
        <v/>
      </c>
      <c r="C209" s="154" t="str">
        <f aca="false">IF(ISNUMBER($B209),VLOOKUP($B209,Methuselahs!$X$7:$Y$306,2,FALSE()),"")</f>
        <v/>
      </c>
      <c r="D209" s="162" t="str">
        <f aca="false">IF(ISNUMBER($C209),T(VLOOKUP($C209,Methuselahs!$A$7:$E$306,2,FALSE()))&amp;" "&amp;T(VLOOKUP($C209,Methuselahs!$A$7:$E$306,3,FALSE())),"")</f>
        <v/>
      </c>
      <c r="E209" s="160" t="str">
        <f aca="false">IF(ISNUMBER($C209),VLOOKUP($C209,Methuselahs!$A$7:$I$306,COLUMN(Methuselahs!$H$6),FALSE()),"")</f>
        <v/>
      </c>
      <c r="F209" s="156" t="str">
        <f aca="false">IF(ISNUMBER($C209),VLOOKUP($C209,Methuselahs!$A$7:$I$306,COLUMN(Methuselahs!$I$6),FALSE()),"")</f>
        <v/>
      </c>
      <c r="G209" s="160"/>
      <c r="H209" s="161" t="str">
        <f aca="false">IF(ISNUMBER($C209),VLOOKUP($C209,Methuselahs!$A$7:$J$306,COLUMN(Methuselahs!$J$6),FALSE()),"")</f>
        <v/>
      </c>
    </row>
    <row r="210" customFormat="false" ht="15" hidden="false" customHeight="false" outlineLevel="0" collapsed="false">
      <c r="A210" s="158" t="str">
        <f aca="false">IF(ISNUMBER($C210),VLOOKUP($C210,Methuselahs!$Y$7:$Z$306,2,FALSE()),"")</f>
        <v/>
      </c>
      <c r="B210" s="159" t="str">
        <f aca="false">IF(ROW()-ROW($A$6)&lt;Methuselahs!$A$4,ROW()-ROW($A$5),"")</f>
        <v/>
      </c>
      <c r="C210" s="154" t="str">
        <f aca="false">IF(ISNUMBER($B210),VLOOKUP($B210,Methuselahs!$X$7:$Y$306,2,FALSE()),"")</f>
        <v/>
      </c>
      <c r="D210" s="162" t="str">
        <f aca="false">IF(ISNUMBER($C210),T(VLOOKUP($C210,Methuselahs!$A$7:$E$306,2,FALSE()))&amp;" "&amp;T(VLOOKUP($C210,Methuselahs!$A$7:$E$306,3,FALSE())),"")</f>
        <v/>
      </c>
      <c r="E210" s="160" t="str">
        <f aca="false">IF(ISNUMBER($C210),VLOOKUP($C210,Methuselahs!$A$7:$I$306,COLUMN(Methuselahs!$H$6),FALSE()),"")</f>
        <v/>
      </c>
      <c r="F210" s="156" t="str">
        <f aca="false">IF(ISNUMBER($C210),VLOOKUP($C210,Methuselahs!$A$7:$I$306,COLUMN(Methuselahs!$I$6),FALSE()),"")</f>
        <v/>
      </c>
      <c r="G210" s="160"/>
      <c r="H210" s="161" t="str">
        <f aca="false">IF(ISNUMBER($C210),VLOOKUP($C210,Methuselahs!$A$7:$J$306,COLUMN(Methuselahs!$J$6),FALSE()),"")</f>
        <v/>
      </c>
    </row>
    <row r="211" customFormat="false" ht="15" hidden="false" customHeight="false" outlineLevel="0" collapsed="false">
      <c r="A211" s="158" t="str">
        <f aca="false">IF(ISNUMBER($C211),VLOOKUP($C211,Methuselahs!$Y$7:$Z$306,2,FALSE()),"")</f>
        <v/>
      </c>
      <c r="B211" s="159" t="str">
        <f aca="false">IF(ROW()-ROW($A$6)&lt;Methuselahs!$A$4,ROW()-ROW($A$5),"")</f>
        <v/>
      </c>
      <c r="C211" s="154" t="str">
        <f aca="false">IF(ISNUMBER($B211),VLOOKUP($B211,Methuselahs!$X$7:$Y$306,2,FALSE()),"")</f>
        <v/>
      </c>
      <c r="D211" s="162" t="str">
        <f aca="false">IF(ISNUMBER($C211),T(VLOOKUP($C211,Methuselahs!$A$7:$E$306,2,FALSE()))&amp;" "&amp;T(VLOOKUP($C211,Methuselahs!$A$7:$E$306,3,FALSE())),"")</f>
        <v/>
      </c>
      <c r="E211" s="160" t="str">
        <f aca="false">IF(ISNUMBER($C211),VLOOKUP($C211,Methuselahs!$A$7:$I$306,COLUMN(Methuselahs!$H$6),FALSE()),"")</f>
        <v/>
      </c>
      <c r="F211" s="156" t="str">
        <f aca="false">IF(ISNUMBER($C211),VLOOKUP($C211,Methuselahs!$A$7:$I$306,COLUMN(Methuselahs!$I$6),FALSE()),"")</f>
        <v/>
      </c>
      <c r="G211" s="160"/>
      <c r="H211" s="161" t="str">
        <f aca="false">IF(ISNUMBER($C211),VLOOKUP($C211,Methuselahs!$A$7:$J$306,COLUMN(Methuselahs!$J$6),FALSE()),"")</f>
        <v/>
      </c>
    </row>
    <row r="212" customFormat="false" ht="15" hidden="false" customHeight="false" outlineLevel="0" collapsed="false">
      <c r="A212" s="158" t="str">
        <f aca="false">IF(ISNUMBER($C212),VLOOKUP($C212,Methuselahs!$Y$7:$Z$306,2,FALSE()),"")</f>
        <v/>
      </c>
      <c r="B212" s="159" t="str">
        <f aca="false">IF(ROW()-ROW($A$6)&lt;Methuselahs!$A$4,ROW()-ROW($A$5),"")</f>
        <v/>
      </c>
      <c r="C212" s="154" t="str">
        <f aca="false">IF(ISNUMBER($B212),VLOOKUP($B212,Methuselahs!$X$7:$Y$306,2,FALSE()),"")</f>
        <v/>
      </c>
      <c r="D212" s="162" t="str">
        <f aca="false">IF(ISNUMBER($C212),T(VLOOKUP($C212,Methuselahs!$A$7:$E$306,2,FALSE()))&amp;" "&amp;T(VLOOKUP($C212,Methuselahs!$A$7:$E$306,3,FALSE())),"")</f>
        <v/>
      </c>
      <c r="E212" s="160" t="str">
        <f aca="false">IF(ISNUMBER($C212),VLOOKUP($C212,Methuselahs!$A$7:$I$306,COLUMN(Methuselahs!$H$6),FALSE()),"")</f>
        <v/>
      </c>
      <c r="F212" s="156" t="str">
        <f aca="false">IF(ISNUMBER($C212),VLOOKUP($C212,Methuselahs!$A$7:$I$306,COLUMN(Methuselahs!$I$6),FALSE()),"")</f>
        <v/>
      </c>
      <c r="G212" s="160"/>
      <c r="H212" s="161" t="str">
        <f aca="false">IF(ISNUMBER($C212),VLOOKUP($C212,Methuselahs!$A$7:$J$306,COLUMN(Methuselahs!$J$6),FALSE()),"")</f>
        <v/>
      </c>
    </row>
    <row r="213" customFormat="false" ht="15" hidden="false" customHeight="false" outlineLevel="0" collapsed="false">
      <c r="A213" s="158" t="str">
        <f aca="false">IF(ISNUMBER($C213),VLOOKUP($C213,Methuselahs!$Y$7:$Z$306,2,FALSE()),"")</f>
        <v/>
      </c>
      <c r="B213" s="159" t="str">
        <f aca="false">IF(ROW()-ROW($A$6)&lt;Methuselahs!$A$4,ROW()-ROW($A$5),"")</f>
        <v/>
      </c>
      <c r="C213" s="154" t="str">
        <f aca="false">IF(ISNUMBER($B213),VLOOKUP($B213,Methuselahs!$X$7:$Y$306,2,FALSE()),"")</f>
        <v/>
      </c>
      <c r="D213" s="162" t="str">
        <f aca="false">IF(ISNUMBER($C213),T(VLOOKUP($C213,Methuselahs!$A$7:$E$306,2,FALSE()))&amp;" "&amp;T(VLOOKUP($C213,Methuselahs!$A$7:$E$306,3,FALSE())),"")</f>
        <v/>
      </c>
      <c r="E213" s="160" t="str">
        <f aca="false">IF(ISNUMBER($C213),VLOOKUP($C213,Methuselahs!$A$7:$I$306,COLUMN(Methuselahs!$H$6),FALSE()),"")</f>
        <v/>
      </c>
      <c r="F213" s="156" t="str">
        <f aca="false">IF(ISNUMBER($C213),VLOOKUP($C213,Methuselahs!$A$7:$I$306,COLUMN(Methuselahs!$I$6),FALSE()),"")</f>
        <v/>
      </c>
      <c r="G213" s="160"/>
      <c r="H213" s="161" t="str">
        <f aca="false">IF(ISNUMBER($C213),VLOOKUP($C213,Methuselahs!$A$7:$J$306,COLUMN(Methuselahs!$J$6),FALSE()),"")</f>
        <v/>
      </c>
    </row>
    <row r="214" customFormat="false" ht="15" hidden="false" customHeight="false" outlineLevel="0" collapsed="false">
      <c r="A214" s="158" t="str">
        <f aca="false">IF(ISNUMBER($C214),VLOOKUP($C214,Methuselahs!$Y$7:$Z$306,2,FALSE()),"")</f>
        <v/>
      </c>
      <c r="B214" s="159" t="str">
        <f aca="false">IF(ROW()-ROW($A$6)&lt;Methuselahs!$A$4,ROW()-ROW($A$5),"")</f>
        <v/>
      </c>
      <c r="C214" s="154" t="str">
        <f aca="false">IF(ISNUMBER($B214),VLOOKUP($B214,Methuselahs!$X$7:$Y$306,2,FALSE()),"")</f>
        <v/>
      </c>
      <c r="D214" s="162" t="str">
        <f aca="false">IF(ISNUMBER($C214),T(VLOOKUP($C214,Methuselahs!$A$7:$E$306,2,FALSE()))&amp;" "&amp;T(VLOOKUP($C214,Methuselahs!$A$7:$E$306,3,FALSE())),"")</f>
        <v/>
      </c>
      <c r="E214" s="160" t="str">
        <f aca="false">IF(ISNUMBER($C214),VLOOKUP($C214,Methuselahs!$A$7:$I$306,COLUMN(Methuselahs!$H$6),FALSE()),"")</f>
        <v/>
      </c>
      <c r="F214" s="156" t="str">
        <f aca="false">IF(ISNUMBER($C214),VLOOKUP($C214,Methuselahs!$A$7:$I$306,COLUMN(Methuselahs!$I$6),FALSE()),"")</f>
        <v/>
      </c>
      <c r="G214" s="160"/>
      <c r="H214" s="161" t="str">
        <f aca="false">IF(ISNUMBER($C214),VLOOKUP($C214,Methuselahs!$A$7:$J$306,COLUMN(Methuselahs!$J$6),FALSE()),"")</f>
        <v/>
      </c>
    </row>
    <row r="215" customFormat="false" ht="15" hidden="false" customHeight="false" outlineLevel="0" collapsed="false">
      <c r="A215" s="158" t="str">
        <f aca="false">IF(ISNUMBER($C215),VLOOKUP($C215,Methuselahs!$Y$7:$Z$306,2,FALSE()),"")</f>
        <v/>
      </c>
      <c r="B215" s="159" t="str">
        <f aca="false">IF(ROW()-ROW($A$6)&lt;Methuselahs!$A$4,ROW()-ROW($A$5),"")</f>
        <v/>
      </c>
      <c r="C215" s="154" t="str">
        <f aca="false">IF(ISNUMBER($B215),VLOOKUP($B215,Methuselahs!$X$7:$Y$306,2,FALSE()),"")</f>
        <v/>
      </c>
      <c r="D215" s="162" t="str">
        <f aca="false">IF(ISNUMBER($C215),T(VLOOKUP($C215,Methuselahs!$A$7:$E$306,2,FALSE()))&amp;" "&amp;T(VLOOKUP($C215,Methuselahs!$A$7:$E$306,3,FALSE())),"")</f>
        <v/>
      </c>
      <c r="E215" s="160" t="str">
        <f aca="false">IF(ISNUMBER($C215),VLOOKUP($C215,Methuselahs!$A$7:$I$306,COLUMN(Methuselahs!$H$6),FALSE()),"")</f>
        <v/>
      </c>
      <c r="F215" s="156" t="str">
        <f aca="false">IF(ISNUMBER($C215),VLOOKUP($C215,Methuselahs!$A$7:$I$306,COLUMN(Methuselahs!$I$6),FALSE()),"")</f>
        <v/>
      </c>
      <c r="G215" s="160"/>
      <c r="H215" s="161" t="str">
        <f aca="false">IF(ISNUMBER($C215),VLOOKUP($C215,Methuselahs!$A$7:$J$306,COLUMN(Methuselahs!$J$6),FALSE()),"")</f>
        <v/>
      </c>
    </row>
    <row r="216" customFormat="false" ht="15" hidden="false" customHeight="false" outlineLevel="0" collapsed="false">
      <c r="A216" s="158" t="str">
        <f aca="false">IF(ISNUMBER($C216),VLOOKUP($C216,Methuselahs!$Y$7:$Z$306,2,FALSE()),"")</f>
        <v/>
      </c>
      <c r="B216" s="159" t="str">
        <f aca="false">IF(ROW()-ROW($A$6)&lt;Methuselahs!$A$4,ROW()-ROW($A$5),"")</f>
        <v/>
      </c>
      <c r="C216" s="154" t="str">
        <f aca="false">IF(ISNUMBER($B216),VLOOKUP($B216,Methuselahs!$X$7:$Y$306,2,FALSE()),"")</f>
        <v/>
      </c>
      <c r="D216" s="162" t="str">
        <f aca="false">IF(ISNUMBER($C216),T(VLOOKUP($C216,Methuselahs!$A$7:$E$306,2,FALSE()))&amp;" "&amp;T(VLOOKUP($C216,Methuselahs!$A$7:$E$306,3,FALSE())),"")</f>
        <v/>
      </c>
      <c r="E216" s="160" t="str">
        <f aca="false">IF(ISNUMBER($C216),VLOOKUP($C216,Methuselahs!$A$7:$I$306,COLUMN(Methuselahs!$H$6),FALSE()),"")</f>
        <v/>
      </c>
      <c r="F216" s="156" t="str">
        <f aca="false">IF(ISNUMBER($C216),VLOOKUP($C216,Methuselahs!$A$7:$I$306,COLUMN(Methuselahs!$I$6),FALSE()),"")</f>
        <v/>
      </c>
      <c r="G216" s="160"/>
      <c r="H216" s="161" t="str">
        <f aca="false">IF(ISNUMBER($C216),VLOOKUP($C216,Methuselahs!$A$7:$J$306,COLUMN(Methuselahs!$J$6),FALSE()),"")</f>
        <v/>
      </c>
    </row>
    <row r="217" customFormat="false" ht="15" hidden="false" customHeight="false" outlineLevel="0" collapsed="false">
      <c r="A217" s="158" t="str">
        <f aca="false">IF(ISNUMBER($C217),VLOOKUP($C217,Methuselahs!$Y$7:$Z$306,2,FALSE()),"")</f>
        <v/>
      </c>
      <c r="B217" s="159" t="str">
        <f aca="false">IF(ROW()-ROW($A$6)&lt;Methuselahs!$A$4,ROW()-ROW($A$5),"")</f>
        <v/>
      </c>
      <c r="C217" s="154" t="str">
        <f aca="false">IF(ISNUMBER($B217),VLOOKUP($B217,Methuselahs!$X$7:$Y$306,2,FALSE()),"")</f>
        <v/>
      </c>
      <c r="D217" s="162" t="str">
        <f aca="false">IF(ISNUMBER($C217),T(VLOOKUP($C217,Methuselahs!$A$7:$E$306,2,FALSE()))&amp;" "&amp;T(VLOOKUP($C217,Methuselahs!$A$7:$E$306,3,FALSE())),"")</f>
        <v/>
      </c>
      <c r="E217" s="160" t="str">
        <f aca="false">IF(ISNUMBER($C217),VLOOKUP($C217,Methuselahs!$A$7:$I$306,COLUMN(Methuselahs!$H$6),FALSE()),"")</f>
        <v/>
      </c>
      <c r="F217" s="156" t="str">
        <f aca="false">IF(ISNUMBER($C217),VLOOKUP($C217,Methuselahs!$A$7:$I$306,COLUMN(Methuselahs!$I$6),FALSE()),"")</f>
        <v/>
      </c>
      <c r="G217" s="160"/>
      <c r="H217" s="161" t="str">
        <f aca="false">IF(ISNUMBER($C217),VLOOKUP($C217,Methuselahs!$A$7:$J$306,COLUMN(Methuselahs!$J$6),FALSE()),"")</f>
        <v/>
      </c>
    </row>
    <row r="218" customFormat="false" ht="15" hidden="false" customHeight="false" outlineLevel="0" collapsed="false">
      <c r="A218" s="158" t="str">
        <f aca="false">IF(ISNUMBER($C218),VLOOKUP($C218,Methuselahs!$Y$7:$Z$306,2,FALSE()),"")</f>
        <v/>
      </c>
      <c r="B218" s="159" t="str">
        <f aca="false">IF(ROW()-ROW($A$6)&lt;Methuselahs!$A$4,ROW()-ROW($A$5),"")</f>
        <v/>
      </c>
      <c r="C218" s="154" t="str">
        <f aca="false">IF(ISNUMBER($B218),VLOOKUP($B218,Methuselahs!$X$7:$Y$306,2,FALSE()),"")</f>
        <v/>
      </c>
      <c r="D218" s="162" t="str">
        <f aca="false">IF(ISNUMBER($C218),T(VLOOKUP($C218,Methuselahs!$A$7:$E$306,2,FALSE()))&amp;" "&amp;T(VLOOKUP($C218,Methuselahs!$A$7:$E$306,3,FALSE())),"")</f>
        <v/>
      </c>
      <c r="E218" s="160" t="str">
        <f aca="false">IF(ISNUMBER($C218),VLOOKUP($C218,Methuselahs!$A$7:$I$306,COLUMN(Methuselahs!$H$6),FALSE()),"")</f>
        <v/>
      </c>
      <c r="F218" s="156" t="str">
        <f aca="false">IF(ISNUMBER($C218),VLOOKUP($C218,Methuselahs!$A$7:$I$306,COLUMN(Methuselahs!$I$6),FALSE()),"")</f>
        <v/>
      </c>
      <c r="G218" s="160"/>
      <c r="H218" s="161" t="str">
        <f aca="false">IF(ISNUMBER($C218),VLOOKUP($C218,Methuselahs!$A$7:$J$306,COLUMN(Methuselahs!$J$6),FALSE()),"")</f>
        <v/>
      </c>
    </row>
    <row r="219" customFormat="false" ht="15" hidden="false" customHeight="false" outlineLevel="0" collapsed="false">
      <c r="A219" s="158" t="str">
        <f aca="false">IF(ISNUMBER($C219),VLOOKUP($C219,Methuselahs!$Y$7:$Z$306,2,FALSE()),"")</f>
        <v/>
      </c>
      <c r="B219" s="159" t="str">
        <f aca="false">IF(ROW()-ROW($A$6)&lt;Methuselahs!$A$4,ROW()-ROW($A$5),"")</f>
        <v/>
      </c>
      <c r="C219" s="154" t="str">
        <f aca="false">IF(ISNUMBER($B219),VLOOKUP($B219,Methuselahs!$X$7:$Y$306,2,FALSE()),"")</f>
        <v/>
      </c>
      <c r="D219" s="162" t="str">
        <f aca="false">IF(ISNUMBER($C219),T(VLOOKUP($C219,Methuselahs!$A$7:$E$306,2,FALSE()))&amp;" "&amp;T(VLOOKUP($C219,Methuselahs!$A$7:$E$306,3,FALSE())),"")</f>
        <v/>
      </c>
      <c r="E219" s="160" t="str">
        <f aca="false">IF(ISNUMBER($C219),VLOOKUP($C219,Methuselahs!$A$7:$I$306,COLUMN(Methuselahs!$H$6),FALSE()),"")</f>
        <v/>
      </c>
      <c r="F219" s="156" t="str">
        <f aca="false">IF(ISNUMBER($C219),VLOOKUP($C219,Methuselahs!$A$7:$I$306,COLUMN(Methuselahs!$I$6),FALSE()),"")</f>
        <v/>
      </c>
      <c r="G219" s="160"/>
      <c r="H219" s="161" t="str">
        <f aca="false">IF(ISNUMBER($C219),VLOOKUP($C219,Methuselahs!$A$7:$J$306,COLUMN(Methuselahs!$J$6),FALSE()),"")</f>
        <v/>
      </c>
    </row>
    <row r="220" customFormat="false" ht="15" hidden="false" customHeight="false" outlineLevel="0" collapsed="false">
      <c r="A220" s="158" t="str">
        <f aca="false">IF(ISNUMBER($C220),VLOOKUP($C220,Methuselahs!$Y$7:$Z$306,2,FALSE()),"")</f>
        <v/>
      </c>
      <c r="B220" s="159" t="str">
        <f aca="false">IF(ROW()-ROW($A$6)&lt;Methuselahs!$A$4,ROW()-ROW($A$5),"")</f>
        <v/>
      </c>
      <c r="C220" s="154" t="str">
        <f aca="false">IF(ISNUMBER($B220),VLOOKUP($B220,Methuselahs!$X$7:$Y$306,2,FALSE()),"")</f>
        <v/>
      </c>
      <c r="D220" s="162" t="str">
        <f aca="false">IF(ISNUMBER($C220),T(VLOOKUP($C220,Methuselahs!$A$7:$E$306,2,FALSE()))&amp;" "&amp;T(VLOOKUP($C220,Methuselahs!$A$7:$E$306,3,FALSE())),"")</f>
        <v/>
      </c>
      <c r="E220" s="160" t="str">
        <f aca="false">IF(ISNUMBER($C220),VLOOKUP($C220,Methuselahs!$A$7:$I$306,COLUMN(Methuselahs!$H$6),FALSE()),"")</f>
        <v/>
      </c>
      <c r="F220" s="156" t="str">
        <f aca="false">IF(ISNUMBER($C220),VLOOKUP($C220,Methuselahs!$A$7:$I$306,COLUMN(Methuselahs!$I$6),FALSE()),"")</f>
        <v/>
      </c>
      <c r="G220" s="160"/>
      <c r="H220" s="161" t="str">
        <f aca="false">IF(ISNUMBER($C220),VLOOKUP($C220,Methuselahs!$A$7:$J$306,COLUMN(Methuselahs!$J$6),FALSE()),"")</f>
        <v/>
      </c>
    </row>
    <row r="221" customFormat="false" ht="15" hidden="false" customHeight="false" outlineLevel="0" collapsed="false">
      <c r="A221" s="158" t="str">
        <f aca="false">IF(ISNUMBER($C221),VLOOKUP($C221,Methuselahs!$Y$7:$Z$306,2,FALSE()),"")</f>
        <v/>
      </c>
      <c r="B221" s="159" t="str">
        <f aca="false">IF(ROW()-ROW($A$6)&lt;Methuselahs!$A$4,ROW()-ROW($A$5),"")</f>
        <v/>
      </c>
      <c r="C221" s="154" t="str">
        <f aca="false">IF(ISNUMBER($B221),VLOOKUP($B221,Methuselahs!$X$7:$Y$306,2,FALSE()),"")</f>
        <v/>
      </c>
      <c r="D221" s="162" t="str">
        <f aca="false">IF(ISNUMBER($C221),T(VLOOKUP($C221,Methuselahs!$A$7:$E$306,2,FALSE()))&amp;" "&amp;T(VLOOKUP($C221,Methuselahs!$A$7:$E$306,3,FALSE())),"")</f>
        <v/>
      </c>
      <c r="E221" s="160" t="str">
        <f aca="false">IF(ISNUMBER($C221),VLOOKUP($C221,Methuselahs!$A$7:$I$306,COLUMN(Methuselahs!$H$6),FALSE()),"")</f>
        <v/>
      </c>
      <c r="F221" s="156" t="str">
        <f aca="false">IF(ISNUMBER($C221),VLOOKUP($C221,Methuselahs!$A$7:$I$306,COLUMN(Methuselahs!$I$6),FALSE()),"")</f>
        <v/>
      </c>
      <c r="G221" s="160"/>
      <c r="H221" s="161" t="str">
        <f aca="false">IF(ISNUMBER($C221),VLOOKUP($C221,Methuselahs!$A$7:$J$306,COLUMN(Methuselahs!$J$6),FALSE()),"")</f>
        <v/>
      </c>
    </row>
    <row r="222" customFormat="false" ht="15" hidden="false" customHeight="false" outlineLevel="0" collapsed="false">
      <c r="A222" s="158" t="str">
        <f aca="false">IF(ISNUMBER($C222),VLOOKUP($C222,Methuselahs!$Y$7:$Z$306,2,FALSE()),"")</f>
        <v/>
      </c>
      <c r="B222" s="159" t="str">
        <f aca="false">IF(ROW()-ROW($A$6)&lt;Methuselahs!$A$4,ROW()-ROW($A$5),"")</f>
        <v/>
      </c>
      <c r="C222" s="154" t="str">
        <f aca="false">IF(ISNUMBER($B222),VLOOKUP($B222,Methuselahs!$X$7:$Y$306,2,FALSE()),"")</f>
        <v/>
      </c>
      <c r="D222" s="162" t="str">
        <f aca="false">IF(ISNUMBER($C222),T(VLOOKUP($C222,Methuselahs!$A$7:$E$306,2,FALSE()))&amp;" "&amp;T(VLOOKUP($C222,Methuselahs!$A$7:$E$306,3,FALSE())),"")</f>
        <v/>
      </c>
      <c r="E222" s="160" t="str">
        <f aca="false">IF(ISNUMBER($C222),VLOOKUP($C222,Methuselahs!$A$7:$I$306,COLUMN(Methuselahs!$H$6),FALSE()),"")</f>
        <v/>
      </c>
      <c r="F222" s="156" t="str">
        <f aca="false">IF(ISNUMBER($C222),VLOOKUP($C222,Methuselahs!$A$7:$I$306,COLUMN(Methuselahs!$I$6),FALSE()),"")</f>
        <v/>
      </c>
      <c r="G222" s="160"/>
      <c r="H222" s="161" t="str">
        <f aca="false">IF(ISNUMBER($C222),VLOOKUP($C222,Methuselahs!$A$7:$J$306,COLUMN(Methuselahs!$J$6),FALSE()),"")</f>
        <v/>
      </c>
    </row>
    <row r="223" customFormat="false" ht="15" hidden="false" customHeight="false" outlineLevel="0" collapsed="false">
      <c r="A223" s="158" t="str">
        <f aca="false">IF(ISNUMBER($C223),VLOOKUP($C223,Methuselahs!$Y$7:$Z$306,2,FALSE()),"")</f>
        <v/>
      </c>
      <c r="B223" s="159" t="str">
        <f aca="false">IF(ROW()-ROW($A$6)&lt;Methuselahs!$A$4,ROW()-ROW($A$5),"")</f>
        <v/>
      </c>
      <c r="C223" s="154" t="str">
        <f aca="false">IF(ISNUMBER($B223),VLOOKUP($B223,Methuselahs!$X$7:$Y$306,2,FALSE()),"")</f>
        <v/>
      </c>
      <c r="D223" s="162" t="str">
        <f aca="false">IF(ISNUMBER($C223),T(VLOOKUP($C223,Methuselahs!$A$7:$E$306,2,FALSE()))&amp;" "&amp;T(VLOOKUP($C223,Methuselahs!$A$7:$E$306,3,FALSE())),"")</f>
        <v/>
      </c>
      <c r="E223" s="160" t="str">
        <f aca="false">IF(ISNUMBER($C223),VLOOKUP($C223,Methuselahs!$A$7:$I$306,COLUMN(Methuselahs!$H$6),FALSE()),"")</f>
        <v/>
      </c>
      <c r="F223" s="156" t="str">
        <f aca="false">IF(ISNUMBER($C223),VLOOKUP($C223,Methuselahs!$A$7:$I$306,COLUMN(Methuselahs!$I$6),FALSE()),"")</f>
        <v/>
      </c>
      <c r="G223" s="160"/>
      <c r="H223" s="161" t="str">
        <f aca="false">IF(ISNUMBER($C223),VLOOKUP($C223,Methuselahs!$A$7:$J$306,COLUMN(Methuselahs!$J$6),FALSE()),"")</f>
        <v/>
      </c>
    </row>
    <row r="224" customFormat="false" ht="15" hidden="false" customHeight="false" outlineLevel="0" collapsed="false">
      <c r="A224" s="158" t="str">
        <f aca="false">IF(ISNUMBER($C224),VLOOKUP($C224,Methuselahs!$Y$7:$Z$306,2,FALSE()),"")</f>
        <v/>
      </c>
      <c r="B224" s="159" t="str">
        <f aca="false">IF(ROW()-ROW($A$6)&lt;Methuselahs!$A$4,ROW()-ROW($A$5),"")</f>
        <v/>
      </c>
      <c r="C224" s="154" t="str">
        <f aca="false">IF(ISNUMBER($B224),VLOOKUP($B224,Methuselahs!$X$7:$Y$306,2,FALSE()),"")</f>
        <v/>
      </c>
      <c r="D224" s="162" t="str">
        <f aca="false">IF(ISNUMBER($C224),T(VLOOKUP($C224,Methuselahs!$A$7:$E$306,2,FALSE()))&amp;" "&amp;T(VLOOKUP($C224,Methuselahs!$A$7:$E$306,3,FALSE())),"")</f>
        <v/>
      </c>
      <c r="E224" s="160" t="str">
        <f aca="false">IF(ISNUMBER($C224),VLOOKUP($C224,Methuselahs!$A$7:$I$306,COLUMN(Methuselahs!$H$6),FALSE()),"")</f>
        <v/>
      </c>
      <c r="F224" s="156" t="str">
        <f aca="false">IF(ISNUMBER($C224),VLOOKUP($C224,Methuselahs!$A$7:$I$306,COLUMN(Methuselahs!$I$6),FALSE()),"")</f>
        <v/>
      </c>
      <c r="G224" s="160"/>
      <c r="H224" s="161" t="str">
        <f aca="false">IF(ISNUMBER($C224),VLOOKUP($C224,Methuselahs!$A$7:$J$306,COLUMN(Methuselahs!$J$6),FALSE()),"")</f>
        <v/>
      </c>
    </row>
    <row r="225" customFormat="false" ht="15" hidden="false" customHeight="false" outlineLevel="0" collapsed="false">
      <c r="A225" s="158" t="str">
        <f aca="false">IF(ISNUMBER($C225),VLOOKUP($C225,Methuselahs!$Y$7:$Z$306,2,FALSE()),"")</f>
        <v/>
      </c>
      <c r="B225" s="159" t="str">
        <f aca="false">IF(ROW()-ROW($A$6)&lt;Methuselahs!$A$4,ROW()-ROW($A$5),"")</f>
        <v/>
      </c>
      <c r="C225" s="154" t="str">
        <f aca="false">IF(ISNUMBER($B225),VLOOKUP($B225,Methuselahs!$X$7:$Y$306,2,FALSE()),"")</f>
        <v/>
      </c>
      <c r="D225" s="162" t="str">
        <f aca="false">IF(ISNUMBER($C225),T(VLOOKUP($C225,Methuselahs!$A$7:$E$306,2,FALSE()))&amp;" "&amp;T(VLOOKUP($C225,Methuselahs!$A$7:$E$306,3,FALSE())),"")</f>
        <v/>
      </c>
      <c r="E225" s="160" t="str">
        <f aca="false">IF(ISNUMBER($C225),VLOOKUP($C225,Methuselahs!$A$7:$I$306,COLUMN(Methuselahs!$H$6),FALSE()),"")</f>
        <v/>
      </c>
      <c r="F225" s="156" t="str">
        <f aca="false">IF(ISNUMBER($C225),VLOOKUP($C225,Methuselahs!$A$7:$I$306,COLUMN(Methuselahs!$I$6),FALSE()),"")</f>
        <v/>
      </c>
      <c r="G225" s="160"/>
      <c r="H225" s="161" t="str">
        <f aca="false">IF(ISNUMBER($C225),VLOOKUP($C225,Methuselahs!$A$7:$J$306,COLUMN(Methuselahs!$J$6),FALSE()),"")</f>
        <v/>
      </c>
    </row>
    <row r="226" customFormat="false" ht="15" hidden="false" customHeight="false" outlineLevel="0" collapsed="false">
      <c r="A226" s="158" t="str">
        <f aca="false">IF(ISNUMBER($C226),VLOOKUP($C226,Methuselahs!$Y$7:$Z$306,2,FALSE()),"")</f>
        <v/>
      </c>
      <c r="B226" s="159" t="str">
        <f aca="false">IF(ROW()-ROW($A$6)&lt;Methuselahs!$A$4,ROW()-ROW($A$5),"")</f>
        <v/>
      </c>
      <c r="C226" s="154" t="str">
        <f aca="false">IF(ISNUMBER($B226),VLOOKUP($B226,Methuselahs!$X$7:$Y$306,2,FALSE()),"")</f>
        <v/>
      </c>
      <c r="D226" s="162" t="str">
        <f aca="false">IF(ISNUMBER($C226),T(VLOOKUP($C226,Methuselahs!$A$7:$E$306,2,FALSE()))&amp;" "&amp;T(VLOOKUP($C226,Methuselahs!$A$7:$E$306,3,FALSE())),"")</f>
        <v/>
      </c>
      <c r="E226" s="160" t="str">
        <f aca="false">IF(ISNUMBER($C226),VLOOKUP($C226,Methuselahs!$A$7:$I$306,COLUMN(Methuselahs!$H$6),FALSE()),"")</f>
        <v/>
      </c>
      <c r="F226" s="156" t="str">
        <f aca="false">IF(ISNUMBER($C226),VLOOKUP($C226,Methuselahs!$A$7:$I$306,COLUMN(Methuselahs!$I$6),FALSE()),"")</f>
        <v/>
      </c>
      <c r="G226" s="160"/>
      <c r="H226" s="161" t="str">
        <f aca="false">IF(ISNUMBER($C226),VLOOKUP($C226,Methuselahs!$A$7:$J$306,COLUMN(Methuselahs!$J$6),FALSE()),"")</f>
        <v/>
      </c>
    </row>
    <row r="227" customFormat="false" ht="15" hidden="false" customHeight="false" outlineLevel="0" collapsed="false">
      <c r="A227" s="158" t="str">
        <f aca="false">IF(ISNUMBER($C227),VLOOKUP($C227,Methuselahs!$Y$7:$Z$306,2,FALSE()),"")</f>
        <v/>
      </c>
      <c r="B227" s="159" t="str">
        <f aca="false">IF(ROW()-ROW($A$6)&lt;Methuselahs!$A$4,ROW()-ROW($A$5),"")</f>
        <v/>
      </c>
      <c r="C227" s="154" t="str">
        <f aca="false">IF(ISNUMBER($B227),VLOOKUP($B227,Methuselahs!$X$7:$Y$306,2,FALSE()),"")</f>
        <v/>
      </c>
      <c r="D227" s="162" t="str">
        <f aca="false">IF(ISNUMBER($C227),T(VLOOKUP($C227,Methuselahs!$A$7:$E$306,2,FALSE()))&amp;" "&amp;T(VLOOKUP($C227,Methuselahs!$A$7:$E$306,3,FALSE())),"")</f>
        <v/>
      </c>
      <c r="E227" s="160" t="str">
        <f aca="false">IF(ISNUMBER($C227),VLOOKUP($C227,Methuselahs!$A$7:$I$306,COLUMN(Methuselahs!$H$6),FALSE()),"")</f>
        <v/>
      </c>
      <c r="F227" s="156" t="str">
        <f aca="false">IF(ISNUMBER($C227),VLOOKUP($C227,Methuselahs!$A$7:$I$306,COLUMN(Methuselahs!$I$6),FALSE()),"")</f>
        <v/>
      </c>
      <c r="G227" s="160"/>
      <c r="H227" s="161" t="str">
        <f aca="false">IF(ISNUMBER($C227),VLOOKUP($C227,Methuselahs!$A$7:$J$306,COLUMN(Methuselahs!$J$6),FALSE()),"")</f>
        <v/>
      </c>
    </row>
    <row r="228" customFormat="false" ht="15" hidden="false" customHeight="false" outlineLevel="0" collapsed="false">
      <c r="A228" s="158" t="str">
        <f aca="false">IF(ISNUMBER($C228),VLOOKUP($C228,Methuselahs!$Y$7:$Z$306,2,FALSE()),"")</f>
        <v/>
      </c>
      <c r="B228" s="159" t="str">
        <f aca="false">IF(ROW()-ROW($A$6)&lt;Methuselahs!$A$4,ROW()-ROW($A$5),"")</f>
        <v/>
      </c>
      <c r="C228" s="154" t="str">
        <f aca="false">IF(ISNUMBER($B228),VLOOKUP($B228,Methuselahs!$X$7:$Y$306,2,FALSE()),"")</f>
        <v/>
      </c>
      <c r="D228" s="162" t="str">
        <f aca="false">IF(ISNUMBER($C228),T(VLOOKUP($C228,Methuselahs!$A$7:$E$306,2,FALSE()))&amp;" "&amp;T(VLOOKUP($C228,Methuselahs!$A$7:$E$306,3,FALSE())),"")</f>
        <v/>
      </c>
      <c r="E228" s="160" t="str">
        <f aca="false">IF(ISNUMBER($C228),VLOOKUP($C228,Methuselahs!$A$7:$I$306,COLUMN(Methuselahs!$H$6),FALSE()),"")</f>
        <v/>
      </c>
      <c r="F228" s="156" t="str">
        <f aca="false">IF(ISNUMBER($C228),VLOOKUP($C228,Methuselahs!$A$7:$I$306,COLUMN(Methuselahs!$I$6),FALSE()),"")</f>
        <v/>
      </c>
      <c r="G228" s="160"/>
      <c r="H228" s="161" t="str">
        <f aca="false">IF(ISNUMBER($C228),VLOOKUP($C228,Methuselahs!$A$7:$J$306,COLUMN(Methuselahs!$J$6),FALSE()),"")</f>
        <v/>
      </c>
    </row>
    <row r="229" customFormat="false" ht="15" hidden="false" customHeight="false" outlineLevel="0" collapsed="false">
      <c r="A229" s="158" t="str">
        <f aca="false">IF(ISNUMBER($C229),VLOOKUP($C229,Methuselahs!$Y$7:$Z$306,2,FALSE()),"")</f>
        <v/>
      </c>
      <c r="B229" s="159" t="str">
        <f aca="false">IF(ROW()-ROW($A$6)&lt;Methuselahs!$A$4,ROW()-ROW($A$5),"")</f>
        <v/>
      </c>
      <c r="C229" s="154" t="str">
        <f aca="false">IF(ISNUMBER($B229),VLOOKUP($B229,Methuselahs!$X$7:$Y$306,2,FALSE()),"")</f>
        <v/>
      </c>
      <c r="D229" s="162" t="str">
        <f aca="false">IF(ISNUMBER($C229),T(VLOOKUP($C229,Methuselahs!$A$7:$E$306,2,FALSE()))&amp;" "&amp;T(VLOOKUP($C229,Methuselahs!$A$7:$E$306,3,FALSE())),"")</f>
        <v/>
      </c>
      <c r="E229" s="160" t="str">
        <f aca="false">IF(ISNUMBER($C229),VLOOKUP($C229,Methuselahs!$A$7:$I$306,COLUMN(Methuselahs!$H$6),FALSE()),"")</f>
        <v/>
      </c>
      <c r="F229" s="156" t="str">
        <f aca="false">IF(ISNUMBER($C229),VLOOKUP($C229,Methuselahs!$A$7:$I$306,COLUMN(Methuselahs!$I$6),FALSE()),"")</f>
        <v/>
      </c>
      <c r="G229" s="160"/>
      <c r="H229" s="161" t="str">
        <f aca="false">IF(ISNUMBER($C229),VLOOKUP($C229,Methuselahs!$A$7:$J$306,COLUMN(Methuselahs!$J$6),FALSE()),"")</f>
        <v/>
      </c>
    </row>
    <row r="230" customFormat="false" ht="15" hidden="false" customHeight="false" outlineLevel="0" collapsed="false">
      <c r="A230" s="158" t="str">
        <f aca="false">IF(ISNUMBER($C230),VLOOKUP($C230,Methuselahs!$Y$7:$Z$306,2,FALSE()),"")</f>
        <v/>
      </c>
      <c r="B230" s="159" t="str">
        <f aca="false">IF(ROW()-ROW($A$6)&lt;Methuselahs!$A$4,ROW()-ROW($A$5),"")</f>
        <v/>
      </c>
      <c r="C230" s="154" t="str">
        <f aca="false">IF(ISNUMBER($B230),VLOOKUP($B230,Methuselahs!$X$7:$Y$306,2,FALSE()),"")</f>
        <v/>
      </c>
      <c r="D230" s="162" t="str">
        <f aca="false">IF(ISNUMBER($C230),T(VLOOKUP($C230,Methuselahs!$A$7:$E$306,2,FALSE()))&amp;" "&amp;T(VLOOKUP($C230,Methuselahs!$A$7:$E$306,3,FALSE())),"")</f>
        <v/>
      </c>
      <c r="E230" s="160" t="str">
        <f aca="false">IF(ISNUMBER($C230),VLOOKUP($C230,Methuselahs!$A$7:$I$306,COLUMN(Methuselahs!$H$6),FALSE()),"")</f>
        <v/>
      </c>
      <c r="F230" s="156" t="str">
        <f aca="false">IF(ISNUMBER($C230),VLOOKUP($C230,Methuselahs!$A$7:$I$306,COLUMN(Methuselahs!$I$6),FALSE()),"")</f>
        <v/>
      </c>
      <c r="G230" s="160"/>
      <c r="H230" s="161" t="str">
        <f aca="false">IF(ISNUMBER($C230),VLOOKUP($C230,Methuselahs!$A$7:$J$306,COLUMN(Methuselahs!$J$6),FALSE()),"")</f>
        <v/>
      </c>
    </row>
    <row r="231" customFormat="false" ht="15" hidden="false" customHeight="false" outlineLevel="0" collapsed="false">
      <c r="A231" s="158" t="str">
        <f aca="false">IF(ISNUMBER($C231),VLOOKUP($C231,Methuselahs!$Y$7:$Z$306,2,FALSE()),"")</f>
        <v/>
      </c>
      <c r="B231" s="159" t="str">
        <f aca="false">IF(ROW()-ROW($A$6)&lt;Methuselahs!$A$4,ROW()-ROW($A$5),"")</f>
        <v/>
      </c>
      <c r="C231" s="154" t="str">
        <f aca="false">IF(ISNUMBER($B231),VLOOKUP($B231,Methuselahs!$X$7:$Y$306,2,FALSE()),"")</f>
        <v/>
      </c>
      <c r="D231" s="162" t="str">
        <f aca="false">IF(ISNUMBER($C231),T(VLOOKUP($C231,Methuselahs!$A$7:$E$306,2,FALSE()))&amp;" "&amp;T(VLOOKUP($C231,Methuselahs!$A$7:$E$306,3,FALSE())),"")</f>
        <v/>
      </c>
      <c r="E231" s="160" t="str">
        <f aca="false">IF(ISNUMBER($C231),VLOOKUP($C231,Methuselahs!$A$7:$I$306,COLUMN(Methuselahs!$H$6),FALSE()),"")</f>
        <v/>
      </c>
      <c r="F231" s="156" t="str">
        <f aca="false">IF(ISNUMBER($C231),VLOOKUP($C231,Methuselahs!$A$7:$I$306,COLUMN(Methuselahs!$I$6),FALSE()),"")</f>
        <v/>
      </c>
      <c r="G231" s="160"/>
      <c r="H231" s="161" t="str">
        <f aca="false">IF(ISNUMBER($C231),VLOOKUP($C231,Methuselahs!$A$7:$J$306,COLUMN(Methuselahs!$J$6),FALSE()),"")</f>
        <v/>
      </c>
    </row>
    <row r="232" customFormat="false" ht="15" hidden="false" customHeight="false" outlineLevel="0" collapsed="false">
      <c r="A232" s="158" t="str">
        <f aca="false">IF(ISNUMBER($C232),VLOOKUP($C232,Methuselahs!$Y$7:$Z$306,2,FALSE()),"")</f>
        <v/>
      </c>
      <c r="B232" s="159" t="str">
        <f aca="false">IF(ROW()-ROW($A$6)&lt;Methuselahs!$A$4,ROW()-ROW($A$5),"")</f>
        <v/>
      </c>
      <c r="C232" s="154" t="str">
        <f aca="false">IF(ISNUMBER($B232),VLOOKUP($B232,Methuselahs!$X$7:$Y$306,2,FALSE()),"")</f>
        <v/>
      </c>
      <c r="D232" s="162" t="str">
        <f aca="false">IF(ISNUMBER($C232),T(VLOOKUP($C232,Methuselahs!$A$7:$E$306,2,FALSE()))&amp;" "&amp;T(VLOOKUP($C232,Methuselahs!$A$7:$E$306,3,FALSE())),"")</f>
        <v/>
      </c>
      <c r="E232" s="160" t="str">
        <f aca="false">IF(ISNUMBER($C232),VLOOKUP($C232,Methuselahs!$A$7:$I$306,COLUMN(Methuselahs!$H$6),FALSE()),"")</f>
        <v/>
      </c>
      <c r="F232" s="156" t="str">
        <f aca="false">IF(ISNUMBER($C232),VLOOKUP($C232,Methuselahs!$A$7:$I$306,COLUMN(Methuselahs!$I$6),FALSE()),"")</f>
        <v/>
      </c>
      <c r="G232" s="160"/>
      <c r="H232" s="161" t="str">
        <f aca="false">IF(ISNUMBER($C232),VLOOKUP($C232,Methuselahs!$A$7:$J$306,COLUMN(Methuselahs!$J$6),FALSE()),"")</f>
        <v/>
      </c>
    </row>
    <row r="233" customFormat="false" ht="15" hidden="false" customHeight="false" outlineLevel="0" collapsed="false">
      <c r="A233" s="158" t="str">
        <f aca="false">IF(ISNUMBER($C233),VLOOKUP($C233,Methuselahs!$Y$7:$Z$306,2,FALSE()),"")</f>
        <v/>
      </c>
      <c r="B233" s="159" t="str">
        <f aca="false">IF(ROW()-ROW($A$6)&lt;Methuselahs!$A$4,ROW()-ROW($A$5),"")</f>
        <v/>
      </c>
      <c r="C233" s="154" t="str">
        <f aca="false">IF(ISNUMBER($B233),VLOOKUP($B233,Methuselahs!$X$7:$Y$306,2,FALSE()),"")</f>
        <v/>
      </c>
      <c r="D233" s="162" t="str">
        <f aca="false">IF(ISNUMBER($C233),T(VLOOKUP($C233,Methuselahs!$A$7:$E$306,2,FALSE()))&amp;" "&amp;T(VLOOKUP($C233,Methuselahs!$A$7:$E$306,3,FALSE())),"")</f>
        <v/>
      </c>
      <c r="E233" s="160" t="str">
        <f aca="false">IF(ISNUMBER($C233),VLOOKUP($C233,Methuselahs!$A$7:$I$306,COLUMN(Methuselahs!$H$6),FALSE()),"")</f>
        <v/>
      </c>
      <c r="F233" s="156" t="str">
        <f aca="false">IF(ISNUMBER($C233),VLOOKUP($C233,Methuselahs!$A$7:$I$306,COLUMN(Methuselahs!$I$6),FALSE()),"")</f>
        <v/>
      </c>
      <c r="G233" s="160"/>
      <c r="H233" s="161" t="str">
        <f aca="false">IF(ISNUMBER($C233),VLOOKUP($C233,Methuselahs!$A$7:$J$306,COLUMN(Methuselahs!$J$6),FALSE()),"")</f>
        <v/>
      </c>
    </row>
    <row r="234" customFormat="false" ht="15" hidden="false" customHeight="false" outlineLevel="0" collapsed="false">
      <c r="A234" s="158" t="str">
        <f aca="false">IF(ISNUMBER($C234),VLOOKUP($C234,Methuselahs!$Y$7:$Z$306,2,FALSE()),"")</f>
        <v/>
      </c>
      <c r="B234" s="159" t="str">
        <f aca="false">IF(ROW()-ROW($A$6)&lt;Methuselahs!$A$4,ROW()-ROW($A$5),"")</f>
        <v/>
      </c>
      <c r="C234" s="154" t="str">
        <f aca="false">IF(ISNUMBER($B234),VLOOKUP($B234,Methuselahs!$X$7:$Y$306,2,FALSE()),"")</f>
        <v/>
      </c>
      <c r="D234" s="162" t="str">
        <f aca="false">IF(ISNUMBER($C234),T(VLOOKUP($C234,Methuselahs!$A$7:$E$306,2,FALSE()))&amp;" "&amp;T(VLOOKUP($C234,Methuselahs!$A$7:$E$306,3,FALSE())),"")</f>
        <v/>
      </c>
      <c r="E234" s="160" t="str">
        <f aca="false">IF(ISNUMBER($C234),VLOOKUP($C234,Methuselahs!$A$7:$I$306,COLUMN(Methuselahs!$H$6),FALSE()),"")</f>
        <v/>
      </c>
      <c r="F234" s="156" t="str">
        <f aca="false">IF(ISNUMBER($C234),VLOOKUP($C234,Methuselahs!$A$7:$I$306,COLUMN(Methuselahs!$I$6),FALSE()),"")</f>
        <v/>
      </c>
      <c r="G234" s="160"/>
      <c r="H234" s="161" t="str">
        <f aca="false">IF(ISNUMBER($C234),VLOOKUP($C234,Methuselahs!$A$7:$J$306,COLUMN(Methuselahs!$J$6),FALSE()),"")</f>
        <v/>
      </c>
    </row>
    <row r="235" customFormat="false" ht="15" hidden="false" customHeight="false" outlineLevel="0" collapsed="false">
      <c r="A235" s="158" t="str">
        <f aca="false">IF(ISNUMBER($C235),VLOOKUP($C235,Methuselahs!$Y$7:$Z$306,2,FALSE()),"")</f>
        <v/>
      </c>
      <c r="B235" s="159" t="str">
        <f aca="false">IF(ROW()-ROW($A$6)&lt;Methuselahs!$A$4,ROW()-ROW($A$5),"")</f>
        <v/>
      </c>
      <c r="C235" s="154" t="str">
        <f aca="false">IF(ISNUMBER($B235),VLOOKUP($B235,Methuselahs!$X$7:$Y$306,2,FALSE()),"")</f>
        <v/>
      </c>
      <c r="D235" s="162" t="str">
        <f aca="false">IF(ISNUMBER($C235),T(VLOOKUP($C235,Methuselahs!$A$7:$E$306,2,FALSE()))&amp;" "&amp;T(VLOOKUP($C235,Methuselahs!$A$7:$E$306,3,FALSE())),"")</f>
        <v/>
      </c>
      <c r="E235" s="160" t="str">
        <f aca="false">IF(ISNUMBER($C235),VLOOKUP($C235,Methuselahs!$A$7:$I$306,COLUMN(Methuselahs!$H$6),FALSE()),"")</f>
        <v/>
      </c>
      <c r="F235" s="156" t="str">
        <f aca="false">IF(ISNUMBER($C235),VLOOKUP($C235,Methuselahs!$A$7:$I$306,COLUMN(Methuselahs!$I$6),FALSE()),"")</f>
        <v/>
      </c>
      <c r="G235" s="160"/>
      <c r="H235" s="161" t="str">
        <f aca="false">IF(ISNUMBER($C235),VLOOKUP($C235,Methuselahs!$A$7:$J$306,COLUMN(Methuselahs!$J$6),FALSE()),"")</f>
        <v/>
      </c>
    </row>
    <row r="236" customFormat="false" ht="15" hidden="false" customHeight="false" outlineLevel="0" collapsed="false">
      <c r="A236" s="158" t="str">
        <f aca="false">IF(ISNUMBER($C236),VLOOKUP($C236,Methuselahs!$Y$7:$Z$306,2,FALSE()),"")</f>
        <v/>
      </c>
      <c r="B236" s="159" t="str">
        <f aca="false">IF(ROW()-ROW($A$6)&lt;Methuselahs!$A$4,ROW()-ROW($A$5),"")</f>
        <v/>
      </c>
      <c r="C236" s="154" t="str">
        <f aca="false">IF(ISNUMBER($B236),VLOOKUP($B236,Methuselahs!$X$7:$Y$306,2,FALSE()),"")</f>
        <v/>
      </c>
      <c r="D236" s="162" t="str">
        <f aca="false">IF(ISNUMBER($C236),T(VLOOKUP($C236,Methuselahs!$A$7:$E$306,2,FALSE()))&amp;" "&amp;T(VLOOKUP($C236,Methuselahs!$A$7:$E$306,3,FALSE())),"")</f>
        <v/>
      </c>
      <c r="E236" s="160" t="str">
        <f aca="false">IF(ISNUMBER($C236),VLOOKUP($C236,Methuselahs!$A$7:$I$306,COLUMN(Methuselahs!$H$6),FALSE()),"")</f>
        <v/>
      </c>
      <c r="F236" s="156" t="str">
        <f aca="false">IF(ISNUMBER($C236),VLOOKUP($C236,Methuselahs!$A$7:$I$306,COLUMN(Methuselahs!$I$6),FALSE()),"")</f>
        <v/>
      </c>
      <c r="G236" s="160"/>
      <c r="H236" s="161" t="str">
        <f aca="false">IF(ISNUMBER($C236),VLOOKUP($C236,Methuselahs!$A$7:$J$306,COLUMN(Methuselahs!$J$6),FALSE()),"")</f>
        <v/>
      </c>
    </row>
    <row r="237" customFormat="false" ht="15" hidden="false" customHeight="false" outlineLevel="0" collapsed="false">
      <c r="A237" s="158" t="str">
        <f aca="false">IF(ISNUMBER($C237),VLOOKUP($C237,Methuselahs!$Y$7:$Z$306,2,FALSE()),"")</f>
        <v/>
      </c>
      <c r="B237" s="159" t="str">
        <f aca="false">IF(ROW()-ROW($A$6)&lt;Methuselahs!$A$4,ROW()-ROW($A$5),"")</f>
        <v/>
      </c>
      <c r="C237" s="154" t="str">
        <f aca="false">IF(ISNUMBER($B237),VLOOKUP($B237,Methuselahs!$X$7:$Y$306,2,FALSE()),"")</f>
        <v/>
      </c>
      <c r="D237" s="162" t="str">
        <f aca="false">IF(ISNUMBER($C237),T(VLOOKUP($C237,Methuselahs!$A$7:$E$306,2,FALSE()))&amp;" "&amp;T(VLOOKUP($C237,Methuselahs!$A$7:$E$306,3,FALSE())),"")</f>
        <v/>
      </c>
      <c r="E237" s="160" t="str">
        <f aca="false">IF(ISNUMBER($C237),VLOOKUP($C237,Methuselahs!$A$7:$I$306,COLUMN(Methuselahs!$H$6),FALSE()),"")</f>
        <v/>
      </c>
      <c r="F237" s="156" t="str">
        <f aca="false">IF(ISNUMBER($C237),VLOOKUP($C237,Methuselahs!$A$7:$I$306,COLUMN(Methuselahs!$I$6),FALSE()),"")</f>
        <v/>
      </c>
      <c r="G237" s="160"/>
      <c r="H237" s="161" t="str">
        <f aca="false">IF(ISNUMBER($C237),VLOOKUP($C237,Methuselahs!$A$7:$J$306,COLUMN(Methuselahs!$J$6),FALSE()),"")</f>
        <v/>
      </c>
    </row>
    <row r="238" customFormat="false" ht="15" hidden="false" customHeight="false" outlineLevel="0" collapsed="false">
      <c r="A238" s="158" t="str">
        <f aca="false">IF(ISNUMBER($C238),VLOOKUP($C238,Methuselahs!$Y$7:$Z$306,2,FALSE()),"")</f>
        <v/>
      </c>
      <c r="B238" s="159" t="str">
        <f aca="false">IF(ROW()-ROW($A$6)&lt;Methuselahs!$A$4,ROW()-ROW($A$5),"")</f>
        <v/>
      </c>
      <c r="C238" s="154" t="str">
        <f aca="false">IF(ISNUMBER($B238),VLOOKUP($B238,Methuselahs!$X$7:$Y$306,2,FALSE()),"")</f>
        <v/>
      </c>
      <c r="D238" s="162" t="str">
        <f aca="false">IF(ISNUMBER($C238),T(VLOOKUP($C238,Methuselahs!$A$7:$E$306,2,FALSE()))&amp;" "&amp;T(VLOOKUP($C238,Methuselahs!$A$7:$E$306,3,FALSE())),"")</f>
        <v/>
      </c>
      <c r="E238" s="160" t="str">
        <f aca="false">IF(ISNUMBER($C238),VLOOKUP($C238,Methuselahs!$A$7:$I$306,COLUMN(Methuselahs!$H$6),FALSE()),"")</f>
        <v/>
      </c>
      <c r="F238" s="156" t="str">
        <f aca="false">IF(ISNUMBER($C238),VLOOKUP($C238,Methuselahs!$A$7:$I$306,COLUMN(Methuselahs!$I$6),FALSE()),"")</f>
        <v/>
      </c>
      <c r="G238" s="160"/>
      <c r="H238" s="161" t="str">
        <f aca="false">IF(ISNUMBER($C238),VLOOKUP($C238,Methuselahs!$A$7:$J$306,COLUMN(Methuselahs!$J$6),FALSE()),"")</f>
        <v/>
      </c>
    </row>
    <row r="239" customFormat="false" ht="15" hidden="false" customHeight="false" outlineLevel="0" collapsed="false">
      <c r="A239" s="158" t="str">
        <f aca="false">IF(ISNUMBER($C239),VLOOKUP($C239,Methuselahs!$Y$7:$Z$306,2,FALSE()),"")</f>
        <v/>
      </c>
      <c r="B239" s="159" t="str">
        <f aca="false">IF(ROW()-ROW($A$6)&lt;Methuselahs!$A$4,ROW()-ROW($A$5),"")</f>
        <v/>
      </c>
      <c r="C239" s="154" t="str">
        <f aca="false">IF(ISNUMBER($B239),VLOOKUP($B239,Methuselahs!$X$7:$Y$306,2,FALSE()),"")</f>
        <v/>
      </c>
      <c r="D239" s="162" t="str">
        <f aca="false">IF(ISNUMBER($C239),T(VLOOKUP($C239,Methuselahs!$A$7:$E$306,2,FALSE()))&amp;" "&amp;T(VLOOKUP($C239,Methuselahs!$A$7:$E$306,3,FALSE())),"")</f>
        <v/>
      </c>
      <c r="E239" s="160" t="str">
        <f aca="false">IF(ISNUMBER($C239),VLOOKUP($C239,Methuselahs!$A$7:$I$306,COLUMN(Methuselahs!$H$6),FALSE()),"")</f>
        <v/>
      </c>
      <c r="F239" s="156" t="str">
        <f aca="false">IF(ISNUMBER($C239),VLOOKUP($C239,Methuselahs!$A$7:$I$306,COLUMN(Methuselahs!$I$6),FALSE()),"")</f>
        <v/>
      </c>
      <c r="G239" s="160"/>
      <c r="H239" s="161" t="str">
        <f aca="false">IF(ISNUMBER($C239),VLOOKUP($C239,Methuselahs!$A$7:$J$306,COLUMN(Methuselahs!$J$6),FALSE()),"")</f>
        <v/>
      </c>
    </row>
    <row r="240" customFormat="false" ht="15" hidden="false" customHeight="false" outlineLevel="0" collapsed="false">
      <c r="A240" s="158" t="str">
        <f aca="false">IF(ISNUMBER($C240),VLOOKUP($C240,Methuselahs!$Y$7:$Z$306,2,FALSE()),"")</f>
        <v/>
      </c>
      <c r="B240" s="159" t="str">
        <f aca="false">IF(ROW()-ROW($A$6)&lt;Methuselahs!$A$4,ROW()-ROW($A$5),"")</f>
        <v/>
      </c>
      <c r="C240" s="154" t="str">
        <f aca="false">IF(ISNUMBER($B240),VLOOKUP($B240,Methuselahs!$X$7:$Y$306,2,FALSE()),"")</f>
        <v/>
      </c>
      <c r="D240" s="162" t="str">
        <f aca="false">IF(ISNUMBER($C240),T(VLOOKUP($C240,Methuselahs!$A$7:$E$306,2,FALSE()))&amp;" "&amp;T(VLOOKUP($C240,Methuselahs!$A$7:$E$306,3,FALSE())),"")</f>
        <v/>
      </c>
      <c r="E240" s="160" t="str">
        <f aca="false">IF(ISNUMBER($C240),VLOOKUP($C240,Methuselahs!$A$7:$I$306,COLUMN(Methuselahs!$H$6),FALSE()),"")</f>
        <v/>
      </c>
      <c r="F240" s="156" t="str">
        <f aca="false">IF(ISNUMBER($C240),VLOOKUP($C240,Methuselahs!$A$7:$I$306,COLUMN(Methuselahs!$I$6),FALSE()),"")</f>
        <v/>
      </c>
      <c r="G240" s="160"/>
      <c r="H240" s="161" t="str">
        <f aca="false">IF(ISNUMBER($C240),VLOOKUP($C240,Methuselahs!$A$7:$J$306,COLUMN(Methuselahs!$J$6),FALSE()),"")</f>
        <v/>
      </c>
    </row>
    <row r="241" customFormat="false" ht="15" hidden="false" customHeight="false" outlineLevel="0" collapsed="false">
      <c r="A241" s="158" t="str">
        <f aca="false">IF(ISNUMBER($C241),VLOOKUP($C241,Methuselahs!$Y$7:$Z$306,2,FALSE()),"")</f>
        <v/>
      </c>
      <c r="B241" s="159" t="str">
        <f aca="false">IF(ROW()-ROW($A$6)&lt;Methuselahs!$A$4,ROW()-ROW($A$5),"")</f>
        <v/>
      </c>
      <c r="C241" s="154" t="str">
        <f aca="false">IF(ISNUMBER($B241),VLOOKUP($B241,Methuselahs!$X$7:$Y$306,2,FALSE()),"")</f>
        <v/>
      </c>
      <c r="D241" s="162" t="str">
        <f aca="false">IF(ISNUMBER($C241),T(VLOOKUP($C241,Methuselahs!$A$7:$E$306,2,FALSE()))&amp;" "&amp;T(VLOOKUP($C241,Methuselahs!$A$7:$E$306,3,FALSE())),"")</f>
        <v/>
      </c>
      <c r="E241" s="160" t="str">
        <f aca="false">IF(ISNUMBER($C241),VLOOKUP($C241,Methuselahs!$A$7:$I$306,COLUMN(Methuselahs!$H$6),FALSE()),"")</f>
        <v/>
      </c>
      <c r="F241" s="156" t="str">
        <f aca="false">IF(ISNUMBER($C241),VLOOKUP($C241,Methuselahs!$A$7:$I$306,COLUMN(Methuselahs!$I$6),FALSE()),"")</f>
        <v/>
      </c>
      <c r="G241" s="160"/>
      <c r="H241" s="161" t="str">
        <f aca="false">IF(ISNUMBER($C241),VLOOKUP($C241,Methuselahs!$A$7:$J$306,COLUMN(Methuselahs!$J$6),FALSE()),"")</f>
        <v/>
      </c>
    </row>
    <row r="242" customFormat="false" ht="15" hidden="false" customHeight="false" outlineLevel="0" collapsed="false">
      <c r="A242" s="158" t="str">
        <f aca="false">IF(ISNUMBER($C242),VLOOKUP($C242,Methuselahs!$Y$7:$Z$306,2,FALSE()),"")</f>
        <v/>
      </c>
      <c r="B242" s="159" t="str">
        <f aca="false">IF(ROW()-ROW($A$6)&lt;Methuselahs!$A$4,ROW()-ROW($A$5),"")</f>
        <v/>
      </c>
      <c r="C242" s="154" t="str">
        <f aca="false">IF(ISNUMBER($B242),VLOOKUP($B242,Methuselahs!$X$7:$Y$306,2,FALSE()),"")</f>
        <v/>
      </c>
      <c r="D242" s="162" t="str">
        <f aca="false">IF(ISNUMBER($C242),T(VLOOKUP($C242,Methuselahs!$A$7:$E$306,2,FALSE()))&amp;" "&amp;T(VLOOKUP($C242,Methuselahs!$A$7:$E$306,3,FALSE())),"")</f>
        <v/>
      </c>
      <c r="E242" s="160" t="str">
        <f aca="false">IF(ISNUMBER($C242),VLOOKUP($C242,Methuselahs!$A$7:$I$306,COLUMN(Methuselahs!$H$6),FALSE()),"")</f>
        <v/>
      </c>
      <c r="F242" s="156" t="str">
        <f aca="false">IF(ISNUMBER($C242),VLOOKUP($C242,Methuselahs!$A$7:$I$306,COLUMN(Methuselahs!$I$6),FALSE()),"")</f>
        <v/>
      </c>
      <c r="G242" s="160"/>
      <c r="H242" s="161" t="str">
        <f aca="false">IF(ISNUMBER($C242),VLOOKUP($C242,Methuselahs!$A$7:$J$306,COLUMN(Methuselahs!$J$6),FALSE()),"")</f>
        <v/>
      </c>
    </row>
    <row r="243" customFormat="false" ht="15" hidden="false" customHeight="false" outlineLevel="0" collapsed="false">
      <c r="A243" s="158" t="str">
        <f aca="false">IF(ISNUMBER($C243),VLOOKUP($C243,Methuselahs!$Y$7:$Z$306,2,FALSE()),"")</f>
        <v/>
      </c>
      <c r="B243" s="159" t="str">
        <f aca="false">IF(ROW()-ROW($A$6)&lt;Methuselahs!$A$4,ROW()-ROW($A$5),"")</f>
        <v/>
      </c>
      <c r="C243" s="154" t="str">
        <f aca="false">IF(ISNUMBER($B243),VLOOKUP($B243,Methuselahs!$X$7:$Y$306,2,FALSE()),"")</f>
        <v/>
      </c>
      <c r="D243" s="162" t="str">
        <f aca="false">IF(ISNUMBER($C243),T(VLOOKUP($C243,Methuselahs!$A$7:$E$306,2,FALSE()))&amp;" "&amp;T(VLOOKUP($C243,Methuselahs!$A$7:$E$306,3,FALSE())),"")</f>
        <v/>
      </c>
      <c r="E243" s="160" t="str">
        <f aca="false">IF(ISNUMBER($C243),VLOOKUP($C243,Methuselahs!$A$7:$I$306,COLUMN(Methuselahs!$H$6),FALSE()),"")</f>
        <v/>
      </c>
      <c r="F243" s="156" t="str">
        <f aca="false">IF(ISNUMBER($C243),VLOOKUP($C243,Methuselahs!$A$7:$I$306,COLUMN(Methuselahs!$I$6),FALSE()),"")</f>
        <v/>
      </c>
      <c r="G243" s="160"/>
      <c r="H243" s="161" t="str">
        <f aca="false">IF(ISNUMBER($C243),VLOOKUP($C243,Methuselahs!$A$7:$J$306,COLUMN(Methuselahs!$J$6),FALSE()),"")</f>
        <v/>
      </c>
    </row>
    <row r="244" customFormat="false" ht="15" hidden="false" customHeight="false" outlineLevel="0" collapsed="false">
      <c r="A244" s="158" t="str">
        <f aca="false">IF(ISNUMBER($C244),VLOOKUP($C244,Methuselahs!$Y$7:$Z$306,2,FALSE()),"")</f>
        <v/>
      </c>
      <c r="B244" s="159" t="str">
        <f aca="false">IF(ROW()-ROW($A$6)&lt;Methuselahs!$A$4,ROW()-ROW($A$5),"")</f>
        <v/>
      </c>
      <c r="C244" s="154" t="str">
        <f aca="false">IF(ISNUMBER($B244),VLOOKUP($B244,Methuselahs!$X$7:$Y$306,2,FALSE()),"")</f>
        <v/>
      </c>
      <c r="D244" s="162" t="str">
        <f aca="false">IF(ISNUMBER($C244),T(VLOOKUP($C244,Methuselahs!$A$7:$E$306,2,FALSE()))&amp;" "&amp;T(VLOOKUP($C244,Methuselahs!$A$7:$E$306,3,FALSE())),"")</f>
        <v/>
      </c>
      <c r="E244" s="160" t="str">
        <f aca="false">IF(ISNUMBER($C244),VLOOKUP($C244,Methuselahs!$A$7:$I$306,COLUMN(Methuselahs!$H$6),FALSE()),"")</f>
        <v/>
      </c>
      <c r="F244" s="156" t="str">
        <f aca="false">IF(ISNUMBER($C244),VLOOKUP($C244,Methuselahs!$A$7:$I$306,COLUMN(Methuselahs!$I$6),FALSE()),"")</f>
        <v/>
      </c>
      <c r="G244" s="160"/>
      <c r="H244" s="161" t="str">
        <f aca="false">IF(ISNUMBER($C244),VLOOKUP($C244,Methuselahs!$A$7:$J$306,COLUMN(Methuselahs!$J$6),FALSE()),"")</f>
        <v/>
      </c>
    </row>
    <row r="245" customFormat="false" ht="15" hidden="false" customHeight="false" outlineLevel="0" collapsed="false">
      <c r="A245" s="158" t="str">
        <f aca="false">IF(ISNUMBER($C245),VLOOKUP($C245,Methuselahs!$Y$7:$Z$306,2,FALSE()),"")</f>
        <v/>
      </c>
      <c r="B245" s="159" t="str">
        <f aca="false">IF(ROW()-ROW($A$6)&lt;Methuselahs!$A$4,ROW()-ROW($A$5),"")</f>
        <v/>
      </c>
      <c r="C245" s="154" t="str">
        <f aca="false">IF(ISNUMBER($B245),VLOOKUP($B245,Methuselahs!$X$7:$Y$306,2,FALSE()),"")</f>
        <v/>
      </c>
      <c r="D245" s="162" t="str">
        <f aca="false">IF(ISNUMBER($C245),T(VLOOKUP($C245,Methuselahs!$A$7:$E$306,2,FALSE()))&amp;" "&amp;T(VLOOKUP($C245,Methuselahs!$A$7:$E$306,3,FALSE())),"")</f>
        <v/>
      </c>
      <c r="E245" s="160" t="str">
        <f aca="false">IF(ISNUMBER($C245),VLOOKUP($C245,Methuselahs!$A$7:$I$306,COLUMN(Methuselahs!$H$6),FALSE()),"")</f>
        <v/>
      </c>
      <c r="F245" s="156" t="str">
        <f aca="false">IF(ISNUMBER($C245),VLOOKUP($C245,Methuselahs!$A$7:$I$306,COLUMN(Methuselahs!$I$6),FALSE()),"")</f>
        <v/>
      </c>
      <c r="G245" s="160"/>
      <c r="H245" s="161" t="str">
        <f aca="false">IF(ISNUMBER($C245),VLOOKUP($C245,Methuselahs!$A$7:$J$306,COLUMN(Methuselahs!$J$6),FALSE()),"")</f>
        <v/>
      </c>
    </row>
    <row r="246" customFormat="false" ht="15" hidden="false" customHeight="false" outlineLevel="0" collapsed="false">
      <c r="A246" s="158" t="str">
        <f aca="false">IF(ISNUMBER($C246),VLOOKUP($C246,Methuselahs!$Y$7:$Z$306,2,FALSE()),"")</f>
        <v/>
      </c>
      <c r="B246" s="159" t="str">
        <f aca="false">IF(ROW()-ROW($A$6)&lt;Methuselahs!$A$4,ROW()-ROW($A$5),"")</f>
        <v/>
      </c>
      <c r="C246" s="154" t="str">
        <f aca="false">IF(ISNUMBER($B246),VLOOKUP($B246,Methuselahs!$X$7:$Y$306,2,FALSE()),"")</f>
        <v/>
      </c>
      <c r="D246" s="162" t="str">
        <f aca="false">IF(ISNUMBER($C246),T(VLOOKUP($C246,Methuselahs!$A$7:$E$306,2,FALSE()))&amp;" "&amp;T(VLOOKUP($C246,Methuselahs!$A$7:$E$306,3,FALSE())),"")</f>
        <v/>
      </c>
      <c r="E246" s="160" t="str">
        <f aca="false">IF(ISNUMBER($C246),VLOOKUP($C246,Methuselahs!$A$7:$I$306,COLUMN(Methuselahs!$H$6),FALSE()),"")</f>
        <v/>
      </c>
      <c r="F246" s="156" t="str">
        <f aca="false">IF(ISNUMBER($C246),VLOOKUP($C246,Methuselahs!$A$7:$I$306,COLUMN(Methuselahs!$I$6),FALSE()),"")</f>
        <v/>
      </c>
      <c r="G246" s="160"/>
      <c r="H246" s="161" t="str">
        <f aca="false">IF(ISNUMBER($C246),VLOOKUP($C246,Methuselahs!$A$7:$J$306,COLUMN(Methuselahs!$J$6),FALSE()),"")</f>
        <v/>
      </c>
    </row>
    <row r="247" customFormat="false" ht="15" hidden="false" customHeight="false" outlineLevel="0" collapsed="false">
      <c r="A247" s="158" t="str">
        <f aca="false">IF(ISNUMBER($C247),VLOOKUP($C247,Methuselahs!$Y$7:$Z$306,2,FALSE()),"")</f>
        <v/>
      </c>
      <c r="B247" s="159" t="str">
        <f aca="false">IF(ROW()-ROW($A$6)&lt;Methuselahs!$A$4,ROW()-ROW($A$5),"")</f>
        <v/>
      </c>
      <c r="C247" s="154" t="str">
        <f aca="false">IF(ISNUMBER($B247),VLOOKUP($B247,Methuselahs!$X$7:$Y$306,2,FALSE()),"")</f>
        <v/>
      </c>
      <c r="D247" s="162" t="str">
        <f aca="false">IF(ISNUMBER($C247),T(VLOOKUP($C247,Methuselahs!$A$7:$E$306,2,FALSE()))&amp;" "&amp;T(VLOOKUP($C247,Methuselahs!$A$7:$E$306,3,FALSE())),"")</f>
        <v/>
      </c>
      <c r="E247" s="160" t="str">
        <f aca="false">IF(ISNUMBER($C247),VLOOKUP($C247,Methuselahs!$A$7:$I$306,COLUMN(Methuselahs!$H$6),FALSE()),"")</f>
        <v/>
      </c>
      <c r="F247" s="156" t="str">
        <f aca="false">IF(ISNUMBER($C247),VLOOKUP($C247,Methuselahs!$A$7:$I$306,COLUMN(Methuselahs!$I$6),FALSE()),"")</f>
        <v/>
      </c>
      <c r="G247" s="160"/>
      <c r="H247" s="161" t="str">
        <f aca="false">IF(ISNUMBER($C247),VLOOKUP($C247,Methuselahs!$A$7:$J$306,COLUMN(Methuselahs!$J$6),FALSE()),"")</f>
        <v/>
      </c>
    </row>
    <row r="248" customFormat="false" ht="15" hidden="false" customHeight="false" outlineLevel="0" collapsed="false">
      <c r="A248" s="158" t="str">
        <f aca="false">IF(ISNUMBER($C248),VLOOKUP($C248,Methuselahs!$Y$7:$Z$306,2,FALSE()),"")</f>
        <v/>
      </c>
      <c r="B248" s="159" t="str">
        <f aca="false">IF(ROW()-ROW($A$6)&lt;Methuselahs!$A$4,ROW()-ROW($A$5),"")</f>
        <v/>
      </c>
      <c r="C248" s="154" t="str">
        <f aca="false">IF(ISNUMBER($B248),VLOOKUP($B248,Methuselahs!$X$7:$Y$306,2,FALSE()),"")</f>
        <v/>
      </c>
      <c r="D248" s="162" t="str">
        <f aca="false">IF(ISNUMBER($C248),T(VLOOKUP($C248,Methuselahs!$A$7:$E$306,2,FALSE()))&amp;" "&amp;T(VLOOKUP($C248,Methuselahs!$A$7:$E$306,3,FALSE())),"")</f>
        <v/>
      </c>
      <c r="E248" s="160" t="str">
        <f aca="false">IF(ISNUMBER($C248),VLOOKUP($C248,Methuselahs!$A$7:$I$306,COLUMN(Methuselahs!$H$6),FALSE()),"")</f>
        <v/>
      </c>
      <c r="F248" s="156" t="str">
        <f aca="false">IF(ISNUMBER($C248),VLOOKUP($C248,Methuselahs!$A$7:$I$306,COLUMN(Methuselahs!$I$6),FALSE()),"")</f>
        <v/>
      </c>
      <c r="G248" s="160"/>
      <c r="H248" s="161" t="str">
        <f aca="false">IF(ISNUMBER($C248),VLOOKUP($C248,Methuselahs!$A$7:$J$306,COLUMN(Methuselahs!$J$6),FALSE()),"")</f>
        <v/>
      </c>
    </row>
    <row r="249" customFormat="false" ht="15" hidden="false" customHeight="false" outlineLevel="0" collapsed="false">
      <c r="A249" s="158" t="str">
        <f aca="false">IF(ISNUMBER($C249),VLOOKUP($C249,Methuselahs!$Y$7:$Z$306,2,FALSE()),"")</f>
        <v/>
      </c>
      <c r="B249" s="159" t="str">
        <f aca="false">IF(ROW()-ROW($A$6)&lt;Methuselahs!$A$4,ROW()-ROW($A$5),"")</f>
        <v/>
      </c>
      <c r="C249" s="154" t="str">
        <f aca="false">IF(ISNUMBER($B249),VLOOKUP($B249,Methuselahs!$X$7:$Y$306,2,FALSE()),"")</f>
        <v/>
      </c>
      <c r="D249" s="162" t="str">
        <f aca="false">IF(ISNUMBER($C249),T(VLOOKUP($C249,Methuselahs!$A$7:$E$306,2,FALSE()))&amp;" "&amp;T(VLOOKUP($C249,Methuselahs!$A$7:$E$306,3,FALSE())),"")</f>
        <v/>
      </c>
      <c r="E249" s="160" t="str">
        <f aca="false">IF(ISNUMBER($C249),VLOOKUP($C249,Methuselahs!$A$7:$I$306,COLUMN(Methuselahs!$H$6),FALSE()),"")</f>
        <v/>
      </c>
      <c r="F249" s="156" t="str">
        <f aca="false">IF(ISNUMBER($C249),VLOOKUP($C249,Methuselahs!$A$7:$I$306,COLUMN(Methuselahs!$I$6),FALSE()),"")</f>
        <v/>
      </c>
      <c r="G249" s="160"/>
      <c r="H249" s="161" t="str">
        <f aca="false">IF(ISNUMBER($C249),VLOOKUP($C249,Methuselahs!$A$7:$J$306,COLUMN(Methuselahs!$J$6),FALSE()),"")</f>
        <v/>
      </c>
    </row>
    <row r="250" customFormat="false" ht="15" hidden="false" customHeight="false" outlineLevel="0" collapsed="false">
      <c r="A250" s="158" t="str">
        <f aca="false">IF(ISNUMBER($C250),VLOOKUP($C250,Methuselahs!$Y$7:$Z$306,2,FALSE()),"")</f>
        <v/>
      </c>
      <c r="B250" s="159" t="str">
        <f aca="false">IF(ROW()-ROW($A$6)&lt;Methuselahs!$A$4,ROW()-ROW($A$5),"")</f>
        <v/>
      </c>
      <c r="C250" s="154" t="str">
        <f aca="false">IF(ISNUMBER($B250),VLOOKUP($B250,Methuselahs!$X$7:$Y$306,2,FALSE()),"")</f>
        <v/>
      </c>
      <c r="D250" s="162" t="str">
        <f aca="false">IF(ISNUMBER($C250),T(VLOOKUP($C250,Methuselahs!$A$7:$E$306,2,FALSE()))&amp;" "&amp;T(VLOOKUP($C250,Methuselahs!$A$7:$E$306,3,FALSE())),"")</f>
        <v/>
      </c>
      <c r="E250" s="160" t="str">
        <f aca="false">IF(ISNUMBER($C250),VLOOKUP($C250,Methuselahs!$A$7:$I$306,COLUMN(Methuselahs!$H$6),FALSE()),"")</f>
        <v/>
      </c>
      <c r="F250" s="156" t="str">
        <f aca="false">IF(ISNUMBER($C250),VLOOKUP($C250,Methuselahs!$A$7:$I$306,COLUMN(Methuselahs!$I$6),FALSE()),"")</f>
        <v/>
      </c>
      <c r="G250" s="160"/>
      <c r="H250" s="161" t="str">
        <f aca="false">IF(ISNUMBER($C250),VLOOKUP($C250,Methuselahs!$A$7:$J$306,COLUMN(Methuselahs!$J$6),FALSE()),"")</f>
        <v/>
      </c>
    </row>
    <row r="251" customFormat="false" ht="15" hidden="false" customHeight="false" outlineLevel="0" collapsed="false">
      <c r="A251" s="158" t="str">
        <f aca="false">IF(ISNUMBER($C251),VLOOKUP($C251,Methuselahs!$Y$7:$Z$306,2,FALSE()),"")</f>
        <v/>
      </c>
      <c r="B251" s="159" t="str">
        <f aca="false">IF(ROW()-ROW($A$6)&lt;Methuselahs!$A$4,ROW()-ROW($A$5),"")</f>
        <v/>
      </c>
      <c r="C251" s="154" t="str">
        <f aca="false">IF(ISNUMBER($B251),VLOOKUP($B251,Methuselahs!$X$7:$Y$306,2,FALSE()),"")</f>
        <v/>
      </c>
      <c r="D251" s="162" t="str">
        <f aca="false">IF(ISNUMBER($C251),T(VLOOKUP($C251,Methuselahs!$A$7:$E$306,2,FALSE()))&amp;" "&amp;T(VLOOKUP($C251,Methuselahs!$A$7:$E$306,3,FALSE())),"")</f>
        <v/>
      </c>
      <c r="E251" s="160" t="str">
        <f aca="false">IF(ISNUMBER($C251),VLOOKUP($C251,Methuselahs!$A$7:$I$306,COLUMN(Methuselahs!$H$6),FALSE()),"")</f>
        <v/>
      </c>
      <c r="F251" s="156" t="str">
        <f aca="false">IF(ISNUMBER($C251),VLOOKUP($C251,Methuselahs!$A$7:$I$306,COLUMN(Methuselahs!$I$6),FALSE()),"")</f>
        <v/>
      </c>
      <c r="G251" s="160"/>
      <c r="H251" s="161" t="str">
        <f aca="false">IF(ISNUMBER($C251),VLOOKUP($C251,Methuselahs!$A$7:$J$306,COLUMN(Methuselahs!$J$6),FALSE()),"")</f>
        <v/>
      </c>
    </row>
    <row r="252" customFormat="false" ht="15" hidden="false" customHeight="false" outlineLevel="0" collapsed="false">
      <c r="A252" s="158" t="str">
        <f aca="false">IF(ISNUMBER($C252),VLOOKUP($C252,Methuselahs!$Y$7:$Z$306,2,FALSE()),"")</f>
        <v/>
      </c>
      <c r="B252" s="159" t="str">
        <f aca="false">IF(ROW()-ROW($A$6)&lt;Methuselahs!$A$4,ROW()-ROW($A$5),"")</f>
        <v/>
      </c>
      <c r="C252" s="154" t="str">
        <f aca="false">IF(ISNUMBER($B252),VLOOKUP($B252,Methuselahs!$X$7:$Y$306,2,FALSE()),"")</f>
        <v/>
      </c>
      <c r="D252" s="162" t="str">
        <f aca="false">IF(ISNUMBER($C252),T(VLOOKUP($C252,Methuselahs!$A$7:$E$306,2,FALSE()))&amp;" "&amp;T(VLOOKUP($C252,Methuselahs!$A$7:$E$306,3,FALSE())),"")</f>
        <v/>
      </c>
      <c r="E252" s="160" t="str">
        <f aca="false">IF(ISNUMBER($C252),VLOOKUP($C252,Methuselahs!$A$7:$I$306,COLUMN(Methuselahs!$H$6),FALSE()),"")</f>
        <v/>
      </c>
      <c r="F252" s="156" t="str">
        <f aca="false">IF(ISNUMBER($C252),VLOOKUP($C252,Methuselahs!$A$7:$I$306,COLUMN(Methuselahs!$I$6),FALSE()),"")</f>
        <v/>
      </c>
      <c r="G252" s="160"/>
      <c r="H252" s="161" t="str">
        <f aca="false">IF(ISNUMBER($C252),VLOOKUP($C252,Methuselahs!$A$7:$J$306,COLUMN(Methuselahs!$J$6),FALSE()),"")</f>
        <v/>
      </c>
    </row>
    <row r="253" customFormat="false" ht="15" hidden="false" customHeight="false" outlineLevel="0" collapsed="false">
      <c r="A253" s="158" t="str">
        <f aca="false">IF(ISNUMBER($C253),VLOOKUP($C253,Methuselahs!$Y$7:$Z$306,2,FALSE()),"")</f>
        <v/>
      </c>
      <c r="B253" s="159" t="str">
        <f aca="false">IF(ROW()-ROW($A$6)&lt;Methuselahs!$A$4,ROW()-ROW($A$5),"")</f>
        <v/>
      </c>
      <c r="C253" s="154" t="str">
        <f aca="false">IF(ISNUMBER($B253),VLOOKUP($B253,Methuselahs!$X$7:$Y$306,2,FALSE()),"")</f>
        <v/>
      </c>
      <c r="D253" s="162" t="str">
        <f aca="false">IF(ISNUMBER($C253),T(VLOOKUP($C253,Methuselahs!$A$7:$E$306,2,FALSE()))&amp;" "&amp;T(VLOOKUP($C253,Methuselahs!$A$7:$E$306,3,FALSE())),"")</f>
        <v/>
      </c>
      <c r="E253" s="160" t="str">
        <f aca="false">IF(ISNUMBER($C253),VLOOKUP($C253,Methuselahs!$A$7:$I$306,COLUMN(Methuselahs!$H$6),FALSE()),"")</f>
        <v/>
      </c>
      <c r="F253" s="156" t="str">
        <f aca="false">IF(ISNUMBER($C253),VLOOKUP($C253,Methuselahs!$A$7:$I$306,COLUMN(Methuselahs!$I$6),FALSE()),"")</f>
        <v/>
      </c>
      <c r="G253" s="160"/>
      <c r="H253" s="161" t="str">
        <f aca="false">IF(ISNUMBER($C253),VLOOKUP($C253,Methuselahs!$A$7:$J$306,COLUMN(Methuselahs!$J$6),FALSE()),"")</f>
        <v/>
      </c>
    </row>
    <row r="254" customFormat="false" ht="15" hidden="false" customHeight="false" outlineLevel="0" collapsed="false">
      <c r="A254" s="158" t="str">
        <f aca="false">IF(ISNUMBER($C254),VLOOKUP($C254,Methuselahs!$Y$7:$Z$306,2,FALSE()),"")</f>
        <v/>
      </c>
      <c r="B254" s="159" t="str">
        <f aca="false">IF(ROW()-ROW($A$6)&lt;Methuselahs!$A$4,ROW()-ROW($A$5),"")</f>
        <v/>
      </c>
      <c r="C254" s="154" t="str">
        <f aca="false">IF(ISNUMBER($B254),VLOOKUP($B254,Methuselahs!$X$7:$Y$306,2,FALSE()),"")</f>
        <v/>
      </c>
      <c r="D254" s="162" t="str">
        <f aca="false">IF(ISNUMBER($C254),T(VLOOKUP($C254,Methuselahs!$A$7:$E$306,2,FALSE()))&amp;" "&amp;T(VLOOKUP($C254,Methuselahs!$A$7:$E$306,3,FALSE())),"")</f>
        <v/>
      </c>
      <c r="E254" s="160" t="str">
        <f aca="false">IF(ISNUMBER($C254),VLOOKUP($C254,Methuselahs!$A$7:$I$306,COLUMN(Methuselahs!$H$6),FALSE()),"")</f>
        <v/>
      </c>
      <c r="F254" s="156" t="str">
        <f aca="false">IF(ISNUMBER($C254),VLOOKUP($C254,Methuselahs!$A$7:$I$306,COLUMN(Methuselahs!$I$6),FALSE()),"")</f>
        <v/>
      </c>
      <c r="G254" s="160"/>
      <c r="H254" s="161" t="str">
        <f aca="false">IF(ISNUMBER($C254),VLOOKUP($C254,Methuselahs!$A$7:$J$306,COLUMN(Methuselahs!$J$6),FALSE()),"")</f>
        <v/>
      </c>
    </row>
    <row r="255" customFormat="false" ht="15" hidden="false" customHeight="false" outlineLevel="0" collapsed="false">
      <c r="A255" s="158" t="str">
        <f aca="false">IF(ISNUMBER($C255),VLOOKUP($C255,Methuselahs!$Y$7:$Z$306,2,FALSE()),"")</f>
        <v/>
      </c>
      <c r="B255" s="159" t="str">
        <f aca="false">IF(ROW()-ROW($A$6)&lt;Methuselahs!$A$4,ROW()-ROW($A$5),"")</f>
        <v/>
      </c>
      <c r="C255" s="154" t="str">
        <f aca="false">IF(ISNUMBER($B255),VLOOKUP($B255,Methuselahs!$X$7:$Y$306,2,FALSE()),"")</f>
        <v/>
      </c>
      <c r="D255" s="162" t="str">
        <f aca="false">IF(ISNUMBER($C255),T(VLOOKUP($C255,Methuselahs!$A$7:$E$306,2,FALSE()))&amp;" "&amp;T(VLOOKUP($C255,Methuselahs!$A$7:$E$306,3,FALSE())),"")</f>
        <v/>
      </c>
      <c r="E255" s="160" t="str">
        <f aca="false">IF(ISNUMBER($C255),VLOOKUP($C255,Methuselahs!$A$7:$I$306,COLUMN(Methuselahs!$H$6),FALSE()),"")</f>
        <v/>
      </c>
      <c r="F255" s="156" t="str">
        <f aca="false">IF(ISNUMBER($C255),VLOOKUP($C255,Methuselahs!$A$7:$I$306,COLUMN(Methuselahs!$I$6),FALSE()),"")</f>
        <v/>
      </c>
      <c r="G255" s="160"/>
      <c r="H255" s="161" t="str">
        <f aca="false">IF(ISNUMBER($C255),VLOOKUP($C255,Methuselahs!$A$7:$J$306,COLUMN(Methuselahs!$J$6),FALSE()),"")</f>
        <v/>
      </c>
    </row>
    <row r="256" customFormat="false" ht="15" hidden="false" customHeight="false" outlineLevel="0" collapsed="false">
      <c r="A256" s="158" t="str">
        <f aca="false">IF(ISNUMBER($C256),VLOOKUP($C256,Methuselahs!$Y$7:$Z$306,2,FALSE()),"")</f>
        <v/>
      </c>
      <c r="B256" s="159" t="str">
        <f aca="false">IF(ROW()-ROW($A$6)&lt;Methuselahs!$A$4,ROW()-ROW($A$5),"")</f>
        <v/>
      </c>
      <c r="C256" s="154" t="str">
        <f aca="false">IF(ISNUMBER($B256),VLOOKUP($B256,Methuselahs!$X$7:$Y$306,2,FALSE()),"")</f>
        <v/>
      </c>
      <c r="D256" s="162" t="str">
        <f aca="false">IF(ISNUMBER($C256),T(VLOOKUP($C256,Methuselahs!$A$7:$E$306,2,FALSE()))&amp;" "&amp;T(VLOOKUP($C256,Methuselahs!$A$7:$E$306,3,FALSE())),"")</f>
        <v/>
      </c>
      <c r="E256" s="160" t="str">
        <f aca="false">IF(ISNUMBER($C256),VLOOKUP($C256,Methuselahs!$A$7:$I$306,COLUMN(Methuselahs!$H$6),FALSE()),"")</f>
        <v/>
      </c>
      <c r="F256" s="156" t="str">
        <f aca="false">IF(ISNUMBER($C256),VLOOKUP($C256,Methuselahs!$A$7:$I$306,COLUMN(Methuselahs!$I$6),FALSE()),"")</f>
        <v/>
      </c>
      <c r="G256" s="160"/>
      <c r="H256" s="161" t="str">
        <f aca="false">IF(ISNUMBER($C256),VLOOKUP($C256,Methuselahs!$A$7:$J$306,COLUMN(Methuselahs!$J$6),FALSE()),"")</f>
        <v/>
      </c>
    </row>
    <row r="257" customFormat="false" ht="15" hidden="false" customHeight="false" outlineLevel="0" collapsed="false">
      <c r="A257" s="158" t="str">
        <f aca="false">IF(ISNUMBER($C257),VLOOKUP($C257,Methuselahs!$Y$7:$Z$306,2,FALSE()),"")</f>
        <v/>
      </c>
      <c r="B257" s="159" t="str">
        <f aca="false">IF(ROW()-ROW($A$6)&lt;Methuselahs!$A$4,ROW()-ROW($A$5),"")</f>
        <v/>
      </c>
      <c r="C257" s="154" t="str">
        <f aca="false">IF(ISNUMBER($B257),VLOOKUP($B257,Methuselahs!$X$7:$Y$306,2,FALSE()),"")</f>
        <v/>
      </c>
      <c r="D257" s="162" t="str">
        <f aca="false">IF(ISNUMBER($C257),T(VLOOKUP($C257,Methuselahs!$A$7:$E$306,2,FALSE()))&amp;" "&amp;T(VLOOKUP($C257,Methuselahs!$A$7:$E$306,3,FALSE())),"")</f>
        <v/>
      </c>
      <c r="E257" s="160" t="str">
        <f aca="false">IF(ISNUMBER($C257),VLOOKUP($C257,Methuselahs!$A$7:$I$306,COLUMN(Methuselahs!$H$6),FALSE()),"")</f>
        <v/>
      </c>
      <c r="F257" s="156" t="str">
        <f aca="false">IF(ISNUMBER($C257),VLOOKUP($C257,Methuselahs!$A$7:$I$306,COLUMN(Methuselahs!$I$6),FALSE()),"")</f>
        <v/>
      </c>
      <c r="G257" s="160"/>
      <c r="H257" s="161" t="str">
        <f aca="false">IF(ISNUMBER($C257),VLOOKUP($C257,Methuselahs!$A$7:$J$306,COLUMN(Methuselahs!$J$6),FALSE()),"")</f>
        <v/>
      </c>
    </row>
    <row r="258" customFormat="false" ht="15" hidden="false" customHeight="false" outlineLevel="0" collapsed="false">
      <c r="A258" s="158" t="str">
        <f aca="false">IF(ISNUMBER($C258),VLOOKUP($C258,Methuselahs!$Y$7:$Z$306,2,FALSE()),"")</f>
        <v/>
      </c>
      <c r="B258" s="159" t="str">
        <f aca="false">IF(ROW()-ROW($A$6)&lt;Methuselahs!$A$4,ROW()-ROW($A$5),"")</f>
        <v/>
      </c>
      <c r="C258" s="154" t="str">
        <f aca="false">IF(ISNUMBER($B258),VLOOKUP($B258,Methuselahs!$X$7:$Y$306,2,FALSE()),"")</f>
        <v/>
      </c>
      <c r="D258" s="162" t="str">
        <f aca="false">IF(ISNUMBER($C258),T(VLOOKUP($C258,Methuselahs!$A$7:$E$306,2,FALSE()))&amp;" "&amp;T(VLOOKUP($C258,Methuselahs!$A$7:$E$306,3,FALSE())),"")</f>
        <v/>
      </c>
      <c r="E258" s="160" t="str">
        <f aca="false">IF(ISNUMBER($C258),VLOOKUP($C258,Methuselahs!$A$7:$I$306,COLUMN(Methuselahs!$H$6),FALSE()),"")</f>
        <v/>
      </c>
      <c r="F258" s="156" t="str">
        <f aca="false">IF(ISNUMBER($C258),VLOOKUP($C258,Methuselahs!$A$7:$I$306,COLUMN(Methuselahs!$I$6),FALSE()),"")</f>
        <v/>
      </c>
      <c r="G258" s="160"/>
      <c r="H258" s="161" t="str">
        <f aca="false">IF(ISNUMBER($C258),VLOOKUP($C258,Methuselahs!$A$7:$J$306,COLUMN(Methuselahs!$J$6),FALSE()),"")</f>
        <v/>
      </c>
    </row>
    <row r="259" customFormat="false" ht="15" hidden="false" customHeight="false" outlineLevel="0" collapsed="false">
      <c r="A259" s="158" t="str">
        <f aca="false">IF(ISNUMBER($C259),VLOOKUP($C259,Methuselahs!$Y$7:$Z$306,2,FALSE()),"")</f>
        <v/>
      </c>
      <c r="B259" s="159" t="str">
        <f aca="false">IF(ROW()-ROW($A$6)&lt;Methuselahs!$A$4,ROW()-ROW($A$5),"")</f>
        <v/>
      </c>
      <c r="C259" s="154" t="str">
        <f aca="false">IF(ISNUMBER($B259),VLOOKUP($B259,Methuselahs!$X$7:$Y$306,2,FALSE()),"")</f>
        <v/>
      </c>
      <c r="D259" s="162" t="str">
        <f aca="false">IF(ISNUMBER($C259),T(VLOOKUP($C259,Methuselahs!$A$7:$E$306,2,FALSE()))&amp;" "&amp;T(VLOOKUP($C259,Methuselahs!$A$7:$E$306,3,FALSE())),"")</f>
        <v/>
      </c>
      <c r="E259" s="160" t="str">
        <f aca="false">IF(ISNUMBER($C259),VLOOKUP($C259,Methuselahs!$A$7:$I$306,COLUMN(Methuselahs!$H$6),FALSE()),"")</f>
        <v/>
      </c>
      <c r="F259" s="156" t="str">
        <f aca="false">IF(ISNUMBER($C259),VLOOKUP($C259,Methuselahs!$A$7:$I$306,COLUMN(Methuselahs!$I$6),FALSE()),"")</f>
        <v/>
      </c>
      <c r="G259" s="160"/>
      <c r="H259" s="161" t="str">
        <f aca="false">IF(ISNUMBER($C259),VLOOKUP($C259,Methuselahs!$A$7:$J$306,COLUMN(Methuselahs!$J$6),FALSE()),"")</f>
        <v/>
      </c>
    </row>
    <row r="260" customFormat="false" ht="15" hidden="false" customHeight="false" outlineLevel="0" collapsed="false">
      <c r="A260" s="158" t="str">
        <f aca="false">IF(ISNUMBER($C260),VLOOKUP($C260,Methuselahs!$Y$7:$Z$306,2,FALSE()),"")</f>
        <v/>
      </c>
      <c r="B260" s="159" t="str">
        <f aca="false">IF(ROW()-ROW($A$6)&lt;Methuselahs!$A$4,ROW()-ROW($A$5),"")</f>
        <v/>
      </c>
      <c r="C260" s="154" t="str">
        <f aca="false">IF(ISNUMBER($B260),VLOOKUP($B260,Methuselahs!$X$7:$Y$306,2,FALSE()),"")</f>
        <v/>
      </c>
      <c r="D260" s="162" t="str">
        <f aca="false">IF(ISNUMBER($C260),T(VLOOKUP($C260,Methuselahs!$A$7:$E$306,2,FALSE()))&amp;" "&amp;T(VLOOKUP($C260,Methuselahs!$A$7:$E$306,3,FALSE())),"")</f>
        <v/>
      </c>
      <c r="E260" s="160" t="str">
        <f aca="false">IF(ISNUMBER($C260),VLOOKUP($C260,Methuselahs!$A$7:$I$306,COLUMN(Methuselahs!$H$6),FALSE()),"")</f>
        <v/>
      </c>
      <c r="F260" s="156" t="str">
        <f aca="false">IF(ISNUMBER($C260),VLOOKUP($C260,Methuselahs!$A$7:$I$306,COLUMN(Methuselahs!$I$6),FALSE()),"")</f>
        <v/>
      </c>
      <c r="G260" s="160"/>
      <c r="H260" s="161" t="str">
        <f aca="false">IF(ISNUMBER($C260),VLOOKUP($C260,Methuselahs!$A$7:$J$306,COLUMN(Methuselahs!$J$6),FALSE()),"")</f>
        <v/>
      </c>
    </row>
    <row r="261" customFormat="false" ht="15" hidden="false" customHeight="false" outlineLevel="0" collapsed="false">
      <c r="A261" s="158" t="str">
        <f aca="false">IF(ISNUMBER($C261),VLOOKUP($C261,Methuselahs!$Y$7:$Z$306,2,FALSE()),"")</f>
        <v/>
      </c>
      <c r="B261" s="159" t="str">
        <f aca="false">IF(ROW()-ROW($A$6)&lt;Methuselahs!$A$4,ROW()-ROW($A$5),"")</f>
        <v/>
      </c>
      <c r="C261" s="154" t="str">
        <f aca="false">IF(ISNUMBER($B261),VLOOKUP($B261,Methuselahs!$X$7:$Y$306,2,FALSE()),"")</f>
        <v/>
      </c>
      <c r="D261" s="162" t="str">
        <f aca="false">IF(ISNUMBER($C261),T(VLOOKUP($C261,Methuselahs!$A$7:$E$306,2,FALSE()))&amp;" "&amp;T(VLOOKUP($C261,Methuselahs!$A$7:$E$306,3,FALSE())),"")</f>
        <v/>
      </c>
      <c r="E261" s="160" t="str">
        <f aca="false">IF(ISNUMBER($C261),VLOOKUP($C261,Methuselahs!$A$7:$I$306,COLUMN(Methuselahs!$H$6),FALSE()),"")</f>
        <v/>
      </c>
      <c r="F261" s="156" t="str">
        <f aca="false">IF(ISNUMBER($C261),VLOOKUP($C261,Methuselahs!$A$7:$I$306,COLUMN(Methuselahs!$I$6),FALSE()),"")</f>
        <v/>
      </c>
      <c r="G261" s="160"/>
      <c r="H261" s="161" t="str">
        <f aca="false">IF(ISNUMBER($C261),VLOOKUP($C261,Methuselahs!$A$7:$J$306,COLUMN(Methuselahs!$J$6),FALSE()),"")</f>
        <v/>
      </c>
    </row>
    <row r="262" customFormat="false" ht="15" hidden="false" customHeight="false" outlineLevel="0" collapsed="false">
      <c r="A262" s="158" t="str">
        <f aca="false">IF(ISNUMBER($C262),VLOOKUP($C262,Methuselahs!$Y$7:$Z$306,2,FALSE()),"")</f>
        <v/>
      </c>
      <c r="B262" s="159" t="str">
        <f aca="false">IF(ROW()-ROW($A$6)&lt;Methuselahs!$A$4,ROW()-ROW($A$5),"")</f>
        <v/>
      </c>
      <c r="C262" s="154" t="str">
        <f aca="false">IF(ISNUMBER($B262),VLOOKUP($B262,Methuselahs!$X$7:$Y$306,2,FALSE()),"")</f>
        <v/>
      </c>
      <c r="D262" s="162" t="str">
        <f aca="false">IF(ISNUMBER($C262),T(VLOOKUP($C262,Methuselahs!$A$7:$E$306,2,FALSE()))&amp;" "&amp;T(VLOOKUP($C262,Methuselahs!$A$7:$E$306,3,FALSE())),"")</f>
        <v/>
      </c>
      <c r="E262" s="160" t="str">
        <f aca="false">IF(ISNUMBER($C262),VLOOKUP($C262,Methuselahs!$A$7:$I$306,COLUMN(Methuselahs!$H$6),FALSE()),"")</f>
        <v/>
      </c>
      <c r="F262" s="156" t="str">
        <f aca="false">IF(ISNUMBER($C262),VLOOKUP($C262,Methuselahs!$A$7:$I$306,COLUMN(Methuselahs!$I$6),FALSE()),"")</f>
        <v/>
      </c>
      <c r="G262" s="160"/>
      <c r="H262" s="161" t="str">
        <f aca="false">IF(ISNUMBER($C262),VLOOKUP($C262,Methuselahs!$A$7:$J$306,COLUMN(Methuselahs!$J$6),FALSE()),"")</f>
        <v/>
      </c>
    </row>
    <row r="263" customFormat="false" ht="15" hidden="false" customHeight="false" outlineLevel="0" collapsed="false">
      <c r="A263" s="158" t="str">
        <f aca="false">IF(ISNUMBER($C263),VLOOKUP($C263,Methuselahs!$Y$7:$Z$306,2,FALSE()),"")</f>
        <v/>
      </c>
      <c r="B263" s="159" t="str">
        <f aca="false">IF(ROW()-ROW($A$6)&lt;Methuselahs!$A$4,ROW()-ROW($A$5),"")</f>
        <v/>
      </c>
      <c r="C263" s="154" t="str">
        <f aca="false">IF(ISNUMBER($B263),VLOOKUP($B263,Methuselahs!$X$7:$Y$306,2,FALSE()),"")</f>
        <v/>
      </c>
      <c r="D263" s="162" t="str">
        <f aca="false">IF(ISNUMBER($C263),T(VLOOKUP($C263,Methuselahs!$A$7:$E$306,2,FALSE()))&amp;" "&amp;T(VLOOKUP($C263,Methuselahs!$A$7:$E$306,3,FALSE())),"")</f>
        <v/>
      </c>
      <c r="E263" s="160" t="str">
        <f aca="false">IF(ISNUMBER($C263),VLOOKUP($C263,Methuselahs!$A$7:$I$306,COLUMN(Methuselahs!$H$6),FALSE()),"")</f>
        <v/>
      </c>
      <c r="F263" s="156" t="str">
        <f aca="false">IF(ISNUMBER($C263),VLOOKUP($C263,Methuselahs!$A$7:$I$306,COLUMN(Methuselahs!$I$6),FALSE()),"")</f>
        <v/>
      </c>
      <c r="G263" s="160"/>
      <c r="H263" s="161" t="str">
        <f aca="false">IF(ISNUMBER($C263),VLOOKUP($C263,Methuselahs!$A$7:$J$306,COLUMN(Methuselahs!$J$6),FALSE()),"")</f>
        <v/>
      </c>
    </row>
    <row r="264" customFormat="false" ht="15" hidden="false" customHeight="false" outlineLevel="0" collapsed="false">
      <c r="A264" s="158" t="str">
        <f aca="false">IF(ISNUMBER($C264),VLOOKUP($C264,Methuselahs!$Y$7:$Z$306,2,FALSE()),"")</f>
        <v/>
      </c>
      <c r="B264" s="159" t="str">
        <f aca="false">IF(ROW()-ROW($A$6)&lt;Methuselahs!$A$4,ROW()-ROW($A$5),"")</f>
        <v/>
      </c>
      <c r="C264" s="154" t="str">
        <f aca="false">IF(ISNUMBER($B264),VLOOKUP($B264,Methuselahs!$X$7:$Y$306,2,FALSE()),"")</f>
        <v/>
      </c>
      <c r="D264" s="162" t="str">
        <f aca="false">IF(ISNUMBER($C264),T(VLOOKUP($C264,Methuselahs!$A$7:$E$306,2,FALSE()))&amp;" "&amp;T(VLOOKUP($C264,Methuselahs!$A$7:$E$306,3,FALSE())),"")</f>
        <v/>
      </c>
      <c r="E264" s="160" t="str">
        <f aca="false">IF(ISNUMBER($C264),VLOOKUP($C264,Methuselahs!$A$7:$I$306,COLUMN(Methuselahs!$H$6),FALSE()),"")</f>
        <v/>
      </c>
      <c r="F264" s="156" t="str">
        <f aca="false">IF(ISNUMBER($C264),VLOOKUP($C264,Methuselahs!$A$7:$I$306,COLUMN(Methuselahs!$I$6),FALSE()),"")</f>
        <v/>
      </c>
      <c r="G264" s="160"/>
      <c r="H264" s="161" t="str">
        <f aca="false">IF(ISNUMBER($C264),VLOOKUP($C264,Methuselahs!$A$7:$J$306,COLUMN(Methuselahs!$J$6),FALSE()),"")</f>
        <v/>
      </c>
    </row>
    <row r="265" customFormat="false" ht="15" hidden="false" customHeight="false" outlineLevel="0" collapsed="false">
      <c r="A265" s="158" t="str">
        <f aca="false">IF(ISNUMBER($C265),VLOOKUP($C265,Methuselahs!$Y$7:$Z$306,2,FALSE()),"")</f>
        <v/>
      </c>
      <c r="B265" s="159" t="str">
        <f aca="false">IF(ROW()-ROW($A$6)&lt;Methuselahs!$A$4,ROW()-ROW($A$5),"")</f>
        <v/>
      </c>
      <c r="C265" s="154" t="str">
        <f aca="false">IF(ISNUMBER($B265),VLOOKUP($B265,Methuselahs!$X$7:$Y$306,2,FALSE()),"")</f>
        <v/>
      </c>
      <c r="D265" s="162" t="str">
        <f aca="false">IF(ISNUMBER($C265),T(VLOOKUP($C265,Methuselahs!$A$7:$E$306,2,FALSE()))&amp;" "&amp;T(VLOOKUP($C265,Methuselahs!$A$7:$E$306,3,FALSE())),"")</f>
        <v/>
      </c>
      <c r="E265" s="160" t="str">
        <f aca="false">IF(ISNUMBER($C265),VLOOKUP($C265,Methuselahs!$A$7:$I$306,COLUMN(Methuselahs!$H$6),FALSE()),"")</f>
        <v/>
      </c>
      <c r="F265" s="156" t="str">
        <f aca="false">IF(ISNUMBER($C265),VLOOKUP($C265,Methuselahs!$A$7:$I$306,COLUMN(Methuselahs!$I$6),FALSE()),"")</f>
        <v/>
      </c>
      <c r="G265" s="160"/>
      <c r="H265" s="161" t="str">
        <f aca="false">IF(ISNUMBER($C265),VLOOKUP($C265,Methuselahs!$A$7:$J$306,COLUMN(Methuselahs!$J$6),FALSE()),"")</f>
        <v/>
      </c>
    </row>
    <row r="266" customFormat="false" ht="15" hidden="false" customHeight="false" outlineLevel="0" collapsed="false">
      <c r="A266" s="158" t="str">
        <f aca="false">IF(ISNUMBER($C266),VLOOKUP($C266,Methuselahs!$Y$7:$Z$306,2,FALSE()),"")</f>
        <v/>
      </c>
      <c r="B266" s="159" t="str">
        <f aca="false">IF(ROW()-ROW($A$6)&lt;Methuselahs!$A$4,ROW()-ROW($A$5),"")</f>
        <v/>
      </c>
      <c r="C266" s="154" t="str">
        <f aca="false">IF(ISNUMBER($B266),VLOOKUP($B266,Methuselahs!$X$7:$Y$306,2,FALSE()),"")</f>
        <v/>
      </c>
      <c r="D266" s="162" t="str">
        <f aca="false">IF(ISNUMBER($C266),T(VLOOKUP($C266,Methuselahs!$A$7:$E$306,2,FALSE()))&amp;" "&amp;T(VLOOKUP($C266,Methuselahs!$A$7:$E$306,3,FALSE())),"")</f>
        <v/>
      </c>
      <c r="E266" s="160" t="str">
        <f aca="false">IF(ISNUMBER($C266),VLOOKUP($C266,Methuselahs!$A$7:$I$306,COLUMN(Methuselahs!$H$6),FALSE()),"")</f>
        <v/>
      </c>
      <c r="F266" s="156" t="str">
        <f aca="false">IF(ISNUMBER($C266),VLOOKUP($C266,Methuselahs!$A$7:$I$306,COLUMN(Methuselahs!$I$6),FALSE()),"")</f>
        <v/>
      </c>
      <c r="G266" s="160"/>
      <c r="H266" s="161" t="str">
        <f aca="false">IF(ISNUMBER($C266),VLOOKUP($C266,Methuselahs!$A$7:$J$306,COLUMN(Methuselahs!$J$6),FALSE()),"")</f>
        <v/>
      </c>
    </row>
    <row r="267" customFormat="false" ht="15" hidden="false" customHeight="false" outlineLevel="0" collapsed="false">
      <c r="A267" s="158" t="str">
        <f aca="false">IF(ISNUMBER($C267),VLOOKUP($C267,Methuselahs!$Y$7:$Z$306,2,FALSE()),"")</f>
        <v/>
      </c>
      <c r="B267" s="159" t="str">
        <f aca="false">IF(ROW()-ROW($A$6)&lt;Methuselahs!$A$4,ROW()-ROW($A$5),"")</f>
        <v/>
      </c>
      <c r="C267" s="154" t="str">
        <f aca="false">IF(ISNUMBER($B267),VLOOKUP($B267,Methuselahs!$X$7:$Y$306,2,FALSE()),"")</f>
        <v/>
      </c>
      <c r="D267" s="162" t="str">
        <f aca="false">IF(ISNUMBER($C267),T(VLOOKUP($C267,Methuselahs!$A$7:$E$306,2,FALSE()))&amp;" "&amp;T(VLOOKUP($C267,Methuselahs!$A$7:$E$306,3,FALSE())),"")</f>
        <v/>
      </c>
      <c r="E267" s="160" t="str">
        <f aca="false">IF(ISNUMBER($C267),VLOOKUP($C267,Methuselahs!$A$7:$I$306,COLUMN(Methuselahs!$H$6),FALSE()),"")</f>
        <v/>
      </c>
      <c r="F267" s="156" t="str">
        <f aca="false">IF(ISNUMBER($C267),VLOOKUP($C267,Methuselahs!$A$7:$I$306,COLUMN(Methuselahs!$I$6),FALSE()),"")</f>
        <v/>
      </c>
      <c r="G267" s="160"/>
      <c r="H267" s="161" t="str">
        <f aca="false">IF(ISNUMBER($C267),VLOOKUP($C267,Methuselahs!$A$7:$J$306,COLUMN(Methuselahs!$J$6),FALSE()),"")</f>
        <v/>
      </c>
    </row>
    <row r="268" customFormat="false" ht="15" hidden="false" customHeight="false" outlineLevel="0" collapsed="false">
      <c r="A268" s="158" t="str">
        <f aca="false">IF(ISNUMBER($C268),VLOOKUP($C268,Methuselahs!$Y$7:$Z$306,2,FALSE()),"")</f>
        <v/>
      </c>
      <c r="B268" s="159" t="str">
        <f aca="false">IF(ROW()-ROW($A$6)&lt;Methuselahs!$A$4,ROW()-ROW($A$5),"")</f>
        <v/>
      </c>
      <c r="C268" s="154" t="str">
        <f aca="false">IF(ISNUMBER($B268),VLOOKUP($B268,Methuselahs!$X$7:$Y$306,2,FALSE()),"")</f>
        <v/>
      </c>
      <c r="D268" s="162" t="str">
        <f aca="false">IF(ISNUMBER($C268),T(VLOOKUP($C268,Methuselahs!$A$7:$E$306,2,FALSE()))&amp;" "&amp;T(VLOOKUP($C268,Methuselahs!$A$7:$E$306,3,FALSE())),"")</f>
        <v/>
      </c>
      <c r="E268" s="160" t="str">
        <f aca="false">IF(ISNUMBER($C268),VLOOKUP($C268,Methuselahs!$A$7:$I$306,COLUMN(Methuselahs!$H$6),FALSE()),"")</f>
        <v/>
      </c>
      <c r="F268" s="156" t="str">
        <f aca="false">IF(ISNUMBER($C268),VLOOKUP($C268,Methuselahs!$A$7:$I$306,COLUMN(Methuselahs!$I$6),FALSE()),"")</f>
        <v/>
      </c>
      <c r="G268" s="160"/>
      <c r="H268" s="161" t="str">
        <f aca="false">IF(ISNUMBER($C268),VLOOKUP($C268,Methuselahs!$A$7:$J$306,COLUMN(Methuselahs!$J$6),FALSE()),"")</f>
        <v/>
      </c>
    </row>
    <row r="269" customFormat="false" ht="15" hidden="false" customHeight="false" outlineLevel="0" collapsed="false">
      <c r="A269" s="158" t="str">
        <f aca="false">IF(ISNUMBER($C269),VLOOKUP($C269,Methuselahs!$Y$7:$Z$306,2,FALSE()),"")</f>
        <v/>
      </c>
      <c r="B269" s="159" t="str">
        <f aca="false">IF(ROW()-ROW($A$6)&lt;Methuselahs!$A$4,ROW()-ROW($A$5),"")</f>
        <v/>
      </c>
      <c r="C269" s="154" t="str">
        <f aca="false">IF(ISNUMBER($B269),VLOOKUP($B269,Methuselahs!$X$7:$Y$306,2,FALSE()),"")</f>
        <v/>
      </c>
      <c r="D269" s="162" t="str">
        <f aca="false">IF(ISNUMBER($C269),T(VLOOKUP($C269,Methuselahs!$A$7:$E$306,2,FALSE()))&amp;" "&amp;T(VLOOKUP($C269,Methuselahs!$A$7:$E$306,3,FALSE())),"")</f>
        <v/>
      </c>
      <c r="E269" s="160" t="str">
        <f aca="false">IF(ISNUMBER($C269),VLOOKUP($C269,Methuselahs!$A$7:$I$306,COLUMN(Methuselahs!$H$6),FALSE()),"")</f>
        <v/>
      </c>
      <c r="F269" s="156" t="str">
        <f aca="false">IF(ISNUMBER($C269),VLOOKUP($C269,Methuselahs!$A$7:$I$306,COLUMN(Methuselahs!$I$6),FALSE()),"")</f>
        <v/>
      </c>
      <c r="G269" s="160"/>
      <c r="H269" s="161" t="str">
        <f aca="false">IF(ISNUMBER($C269),VLOOKUP($C269,Methuselahs!$A$7:$J$306,COLUMN(Methuselahs!$J$6),FALSE()),"")</f>
        <v/>
      </c>
    </row>
    <row r="270" customFormat="false" ht="15" hidden="false" customHeight="false" outlineLevel="0" collapsed="false">
      <c r="A270" s="158" t="str">
        <f aca="false">IF(ISNUMBER($C270),VLOOKUP($C270,Methuselahs!$Y$7:$Z$306,2,FALSE()),"")</f>
        <v/>
      </c>
      <c r="B270" s="159" t="str">
        <f aca="false">IF(ROW()-ROW($A$6)&lt;Methuselahs!$A$4,ROW()-ROW($A$5),"")</f>
        <v/>
      </c>
      <c r="C270" s="154" t="str">
        <f aca="false">IF(ISNUMBER($B270),VLOOKUP($B270,Methuselahs!$X$7:$Y$306,2,FALSE()),"")</f>
        <v/>
      </c>
      <c r="D270" s="162" t="str">
        <f aca="false">IF(ISNUMBER($C270),T(VLOOKUP($C270,Methuselahs!$A$7:$E$306,2,FALSE()))&amp;" "&amp;T(VLOOKUP($C270,Methuselahs!$A$7:$E$306,3,FALSE())),"")</f>
        <v/>
      </c>
      <c r="E270" s="160" t="str">
        <f aca="false">IF(ISNUMBER($C270),VLOOKUP($C270,Methuselahs!$A$7:$I$306,COLUMN(Methuselahs!$H$6),FALSE()),"")</f>
        <v/>
      </c>
      <c r="F270" s="156" t="str">
        <f aca="false">IF(ISNUMBER($C270),VLOOKUP($C270,Methuselahs!$A$7:$I$306,COLUMN(Methuselahs!$I$6),FALSE()),"")</f>
        <v/>
      </c>
      <c r="G270" s="160"/>
      <c r="H270" s="161" t="str">
        <f aca="false">IF(ISNUMBER($C270),VLOOKUP($C270,Methuselahs!$A$7:$J$306,COLUMN(Methuselahs!$J$6),FALSE()),"")</f>
        <v/>
      </c>
    </row>
    <row r="271" customFormat="false" ht="15" hidden="false" customHeight="false" outlineLevel="0" collapsed="false">
      <c r="A271" s="158" t="str">
        <f aca="false">IF(ISNUMBER($C271),VLOOKUP($C271,Methuselahs!$Y$7:$Z$306,2,FALSE()),"")</f>
        <v/>
      </c>
      <c r="B271" s="159" t="str">
        <f aca="false">IF(ROW()-ROW($A$6)&lt;Methuselahs!$A$4,ROW()-ROW($A$5),"")</f>
        <v/>
      </c>
      <c r="C271" s="154" t="str">
        <f aca="false">IF(ISNUMBER($B271),VLOOKUP($B271,Methuselahs!$X$7:$Y$306,2,FALSE()),"")</f>
        <v/>
      </c>
      <c r="D271" s="162" t="str">
        <f aca="false">IF(ISNUMBER($C271),T(VLOOKUP($C271,Methuselahs!$A$7:$E$306,2,FALSE()))&amp;" "&amp;T(VLOOKUP($C271,Methuselahs!$A$7:$E$306,3,FALSE())),"")</f>
        <v/>
      </c>
      <c r="E271" s="160" t="str">
        <f aca="false">IF(ISNUMBER($C271),VLOOKUP($C271,Methuselahs!$A$7:$I$306,COLUMN(Methuselahs!$H$6),FALSE()),"")</f>
        <v/>
      </c>
      <c r="F271" s="156" t="str">
        <f aca="false">IF(ISNUMBER($C271),VLOOKUP($C271,Methuselahs!$A$7:$I$306,COLUMN(Methuselahs!$I$6),FALSE()),"")</f>
        <v/>
      </c>
      <c r="G271" s="160"/>
      <c r="H271" s="161" t="str">
        <f aca="false">IF(ISNUMBER($C271),VLOOKUP($C271,Methuselahs!$A$7:$J$306,COLUMN(Methuselahs!$J$6),FALSE()),"")</f>
        <v/>
      </c>
    </row>
    <row r="272" customFormat="false" ht="15" hidden="false" customHeight="false" outlineLevel="0" collapsed="false">
      <c r="A272" s="158" t="str">
        <f aca="false">IF(ISNUMBER($C272),VLOOKUP($C272,Methuselahs!$Y$7:$Z$306,2,FALSE()),"")</f>
        <v/>
      </c>
      <c r="B272" s="159" t="str">
        <f aca="false">IF(ROW()-ROW($A$6)&lt;Methuselahs!$A$4,ROW()-ROW($A$5),"")</f>
        <v/>
      </c>
      <c r="C272" s="154" t="str">
        <f aca="false">IF(ISNUMBER($B272),VLOOKUP($B272,Methuselahs!$X$7:$Y$306,2,FALSE()),"")</f>
        <v/>
      </c>
      <c r="D272" s="162" t="str">
        <f aca="false">IF(ISNUMBER($C272),T(VLOOKUP($C272,Methuselahs!$A$7:$E$306,2,FALSE()))&amp;" "&amp;T(VLOOKUP($C272,Methuselahs!$A$7:$E$306,3,FALSE())),"")</f>
        <v/>
      </c>
      <c r="E272" s="160" t="str">
        <f aca="false">IF(ISNUMBER($C272),VLOOKUP($C272,Methuselahs!$A$7:$I$306,COLUMN(Methuselahs!$H$6),FALSE()),"")</f>
        <v/>
      </c>
      <c r="F272" s="156" t="str">
        <f aca="false">IF(ISNUMBER($C272),VLOOKUP($C272,Methuselahs!$A$7:$I$306,COLUMN(Methuselahs!$I$6),FALSE()),"")</f>
        <v/>
      </c>
      <c r="G272" s="160"/>
      <c r="H272" s="161" t="str">
        <f aca="false">IF(ISNUMBER($C272),VLOOKUP($C272,Methuselahs!$A$7:$J$306,COLUMN(Methuselahs!$J$6),FALSE()),"")</f>
        <v/>
      </c>
    </row>
    <row r="273" customFormat="false" ht="15" hidden="false" customHeight="false" outlineLevel="0" collapsed="false">
      <c r="A273" s="158" t="str">
        <f aca="false">IF(ISNUMBER($C273),VLOOKUP($C273,Methuselahs!$Y$7:$Z$306,2,FALSE()),"")</f>
        <v/>
      </c>
      <c r="B273" s="159" t="str">
        <f aca="false">IF(ROW()-ROW($A$6)&lt;Methuselahs!$A$4,ROW()-ROW($A$5),"")</f>
        <v/>
      </c>
      <c r="C273" s="154" t="str">
        <f aca="false">IF(ISNUMBER($B273),VLOOKUP($B273,Methuselahs!$X$7:$Y$306,2,FALSE()),"")</f>
        <v/>
      </c>
      <c r="D273" s="162" t="str">
        <f aca="false">IF(ISNUMBER($C273),T(VLOOKUP($C273,Methuselahs!$A$7:$E$306,2,FALSE()))&amp;" "&amp;T(VLOOKUP($C273,Methuselahs!$A$7:$E$306,3,FALSE())),"")</f>
        <v/>
      </c>
      <c r="E273" s="160" t="str">
        <f aca="false">IF(ISNUMBER($C273),VLOOKUP($C273,Methuselahs!$A$7:$I$306,COLUMN(Methuselahs!$H$6),FALSE()),"")</f>
        <v/>
      </c>
      <c r="F273" s="156" t="str">
        <f aca="false">IF(ISNUMBER($C273),VLOOKUP($C273,Methuselahs!$A$7:$I$306,COLUMN(Methuselahs!$I$6),FALSE()),"")</f>
        <v/>
      </c>
      <c r="G273" s="160"/>
      <c r="H273" s="161" t="str">
        <f aca="false">IF(ISNUMBER($C273),VLOOKUP($C273,Methuselahs!$A$7:$J$306,COLUMN(Methuselahs!$J$6),FALSE()),"")</f>
        <v/>
      </c>
    </row>
    <row r="274" customFormat="false" ht="15" hidden="false" customHeight="false" outlineLevel="0" collapsed="false">
      <c r="A274" s="158" t="str">
        <f aca="false">IF(ISNUMBER($C274),VLOOKUP($C274,Methuselahs!$Y$7:$Z$306,2,FALSE()),"")</f>
        <v/>
      </c>
      <c r="B274" s="159" t="str">
        <f aca="false">IF(ROW()-ROW($A$6)&lt;Methuselahs!$A$4,ROW()-ROW($A$5),"")</f>
        <v/>
      </c>
      <c r="C274" s="154" t="str">
        <f aca="false">IF(ISNUMBER($B274),VLOOKUP($B274,Methuselahs!$X$7:$Y$306,2,FALSE()),"")</f>
        <v/>
      </c>
      <c r="D274" s="162" t="str">
        <f aca="false">IF(ISNUMBER($C274),T(VLOOKUP($C274,Methuselahs!$A$7:$E$306,2,FALSE()))&amp;" "&amp;T(VLOOKUP($C274,Methuselahs!$A$7:$E$306,3,FALSE())),"")</f>
        <v/>
      </c>
      <c r="E274" s="160" t="str">
        <f aca="false">IF(ISNUMBER($C274),VLOOKUP($C274,Methuselahs!$A$7:$I$306,COLUMN(Methuselahs!$H$6),FALSE()),"")</f>
        <v/>
      </c>
      <c r="F274" s="156" t="str">
        <f aca="false">IF(ISNUMBER($C274),VLOOKUP($C274,Methuselahs!$A$7:$I$306,COLUMN(Methuselahs!$I$6),FALSE()),"")</f>
        <v/>
      </c>
      <c r="G274" s="160"/>
      <c r="H274" s="161" t="str">
        <f aca="false">IF(ISNUMBER($C274),VLOOKUP($C274,Methuselahs!$A$7:$J$306,COLUMN(Methuselahs!$J$6),FALSE()),"")</f>
        <v/>
      </c>
    </row>
    <row r="275" customFormat="false" ht="15" hidden="false" customHeight="false" outlineLevel="0" collapsed="false">
      <c r="A275" s="158" t="str">
        <f aca="false">IF(ISNUMBER($C275),VLOOKUP($C275,Methuselahs!$Y$7:$Z$306,2,FALSE()),"")</f>
        <v/>
      </c>
      <c r="B275" s="159" t="str">
        <f aca="false">IF(ROW()-ROW($A$6)&lt;Methuselahs!$A$4,ROW()-ROW($A$5),"")</f>
        <v/>
      </c>
      <c r="C275" s="154" t="str">
        <f aca="false">IF(ISNUMBER($B275),VLOOKUP($B275,Methuselahs!$X$7:$Y$306,2,FALSE()),"")</f>
        <v/>
      </c>
      <c r="D275" s="162" t="str">
        <f aca="false">IF(ISNUMBER($C275),T(VLOOKUP($C275,Methuselahs!$A$7:$E$306,2,FALSE()))&amp;" "&amp;T(VLOOKUP($C275,Methuselahs!$A$7:$E$306,3,FALSE())),"")</f>
        <v/>
      </c>
      <c r="E275" s="160" t="str">
        <f aca="false">IF(ISNUMBER($C275),VLOOKUP($C275,Methuselahs!$A$7:$I$306,COLUMN(Methuselahs!$H$6),FALSE()),"")</f>
        <v/>
      </c>
      <c r="F275" s="156" t="str">
        <f aca="false">IF(ISNUMBER($C275),VLOOKUP($C275,Methuselahs!$A$7:$I$306,COLUMN(Methuselahs!$I$6),FALSE()),"")</f>
        <v/>
      </c>
      <c r="G275" s="160"/>
      <c r="H275" s="161" t="str">
        <f aca="false">IF(ISNUMBER($C275),VLOOKUP($C275,Methuselahs!$A$7:$J$306,COLUMN(Methuselahs!$J$6),FALSE()),"")</f>
        <v/>
      </c>
    </row>
    <row r="276" customFormat="false" ht="15" hidden="false" customHeight="false" outlineLevel="0" collapsed="false">
      <c r="A276" s="158" t="str">
        <f aca="false">IF(ISNUMBER($C276),VLOOKUP($C276,Methuselahs!$Y$7:$Z$306,2,FALSE()),"")</f>
        <v/>
      </c>
      <c r="B276" s="159" t="str">
        <f aca="false">IF(ROW()-ROW($A$6)&lt;Methuselahs!$A$4,ROW()-ROW($A$5),"")</f>
        <v/>
      </c>
      <c r="C276" s="154" t="str">
        <f aca="false">IF(ISNUMBER($B276),VLOOKUP($B276,Methuselahs!$X$7:$Y$306,2,FALSE()),"")</f>
        <v/>
      </c>
      <c r="D276" s="162" t="str">
        <f aca="false">IF(ISNUMBER($C276),T(VLOOKUP($C276,Methuselahs!$A$7:$E$306,2,FALSE()))&amp;" "&amp;T(VLOOKUP($C276,Methuselahs!$A$7:$E$306,3,FALSE())),"")</f>
        <v/>
      </c>
      <c r="E276" s="160" t="str">
        <f aca="false">IF(ISNUMBER($C276),VLOOKUP($C276,Methuselahs!$A$7:$I$306,COLUMN(Methuselahs!$H$6),FALSE()),"")</f>
        <v/>
      </c>
      <c r="F276" s="156" t="str">
        <f aca="false">IF(ISNUMBER($C276),VLOOKUP($C276,Methuselahs!$A$7:$I$306,COLUMN(Methuselahs!$I$6),FALSE()),"")</f>
        <v/>
      </c>
      <c r="G276" s="160"/>
      <c r="H276" s="161" t="str">
        <f aca="false">IF(ISNUMBER($C276),VLOOKUP($C276,Methuselahs!$A$7:$J$306,COLUMN(Methuselahs!$J$6),FALSE()),"")</f>
        <v/>
      </c>
    </row>
    <row r="277" customFormat="false" ht="15" hidden="false" customHeight="false" outlineLevel="0" collapsed="false">
      <c r="A277" s="158" t="str">
        <f aca="false">IF(ISNUMBER($C277),VLOOKUP($C277,Methuselahs!$Y$7:$Z$306,2,FALSE()),"")</f>
        <v/>
      </c>
      <c r="B277" s="159" t="str">
        <f aca="false">IF(ROW()-ROW($A$6)&lt;Methuselahs!$A$4,ROW()-ROW($A$5),"")</f>
        <v/>
      </c>
      <c r="C277" s="154" t="str">
        <f aca="false">IF(ISNUMBER($B277),VLOOKUP($B277,Methuselahs!$X$7:$Y$306,2,FALSE()),"")</f>
        <v/>
      </c>
      <c r="D277" s="162" t="str">
        <f aca="false">IF(ISNUMBER($C277),T(VLOOKUP($C277,Methuselahs!$A$7:$E$306,2,FALSE()))&amp;" "&amp;T(VLOOKUP($C277,Methuselahs!$A$7:$E$306,3,FALSE())),"")</f>
        <v/>
      </c>
      <c r="E277" s="160" t="str">
        <f aca="false">IF(ISNUMBER($C277),VLOOKUP($C277,Methuselahs!$A$7:$I$306,COLUMN(Methuselahs!$H$6),FALSE()),"")</f>
        <v/>
      </c>
      <c r="F277" s="156" t="str">
        <f aca="false">IF(ISNUMBER($C277),VLOOKUP($C277,Methuselahs!$A$7:$I$306,COLUMN(Methuselahs!$I$6),FALSE()),"")</f>
        <v/>
      </c>
      <c r="G277" s="160"/>
      <c r="H277" s="161" t="str">
        <f aca="false">IF(ISNUMBER($C277),VLOOKUP($C277,Methuselahs!$A$7:$J$306,COLUMN(Methuselahs!$J$6),FALSE()),"")</f>
        <v/>
      </c>
    </row>
    <row r="278" customFormat="false" ht="15" hidden="false" customHeight="false" outlineLevel="0" collapsed="false">
      <c r="A278" s="158" t="str">
        <f aca="false">IF(ISNUMBER($C278),VLOOKUP($C278,Methuselahs!$Y$7:$Z$306,2,FALSE()),"")</f>
        <v/>
      </c>
      <c r="B278" s="159" t="str">
        <f aca="false">IF(ROW()-ROW($A$6)&lt;Methuselahs!$A$4,ROW()-ROW($A$5),"")</f>
        <v/>
      </c>
      <c r="C278" s="154" t="str">
        <f aca="false">IF(ISNUMBER($B278),VLOOKUP($B278,Methuselahs!$X$7:$Y$306,2,FALSE()),"")</f>
        <v/>
      </c>
      <c r="D278" s="162" t="str">
        <f aca="false">IF(ISNUMBER($C278),T(VLOOKUP($C278,Methuselahs!$A$7:$E$306,2,FALSE()))&amp;" "&amp;T(VLOOKUP($C278,Methuselahs!$A$7:$E$306,3,FALSE())),"")</f>
        <v/>
      </c>
      <c r="E278" s="160" t="str">
        <f aca="false">IF(ISNUMBER($C278),VLOOKUP($C278,Methuselahs!$A$7:$I$306,COLUMN(Methuselahs!$H$6),FALSE()),"")</f>
        <v/>
      </c>
      <c r="F278" s="156" t="str">
        <f aca="false">IF(ISNUMBER($C278),VLOOKUP($C278,Methuselahs!$A$7:$I$306,COLUMN(Methuselahs!$I$6),FALSE()),"")</f>
        <v/>
      </c>
      <c r="G278" s="160"/>
      <c r="H278" s="161" t="str">
        <f aca="false">IF(ISNUMBER($C278),VLOOKUP($C278,Methuselahs!$A$7:$J$306,COLUMN(Methuselahs!$J$6),FALSE()),"")</f>
        <v/>
      </c>
    </row>
    <row r="279" customFormat="false" ht="15" hidden="false" customHeight="false" outlineLevel="0" collapsed="false">
      <c r="A279" s="158" t="str">
        <f aca="false">IF(ISNUMBER($C279),VLOOKUP($C279,Methuselahs!$Y$7:$Z$306,2,FALSE()),"")</f>
        <v/>
      </c>
      <c r="B279" s="159" t="str">
        <f aca="false">IF(ROW()-ROW($A$6)&lt;Methuselahs!$A$4,ROW()-ROW($A$5),"")</f>
        <v/>
      </c>
      <c r="C279" s="154" t="str">
        <f aca="false">IF(ISNUMBER($B279),VLOOKUP($B279,Methuselahs!$X$7:$Y$306,2,FALSE()),"")</f>
        <v/>
      </c>
      <c r="D279" s="162" t="str">
        <f aca="false">IF(ISNUMBER($C279),T(VLOOKUP($C279,Methuselahs!$A$7:$E$306,2,FALSE()))&amp;" "&amp;T(VLOOKUP($C279,Methuselahs!$A$7:$E$306,3,FALSE())),"")</f>
        <v/>
      </c>
      <c r="E279" s="160" t="str">
        <f aca="false">IF(ISNUMBER($C279),VLOOKUP($C279,Methuselahs!$A$7:$I$306,COLUMN(Methuselahs!$H$6),FALSE()),"")</f>
        <v/>
      </c>
      <c r="F279" s="156" t="str">
        <f aca="false">IF(ISNUMBER($C279),VLOOKUP($C279,Methuselahs!$A$7:$I$306,COLUMN(Methuselahs!$I$6),FALSE()),"")</f>
        <v/>
      </c>
      <c r="G279" s="160"/>
      <c r="H279" s="161" t="str">
        <f aca="false">IF(ISNUMBER($C279),VLOOKUP($C279,Methuselahs!$A$7:$J$306,COLUMN(Methuselahs!$J$6),FALSE()),"")</f>
        <v/>
      </c>
    </row>
    <row r="280" customFormat="false" ht="15" hidden="false" customHeight="false" outlineLevel="0" collapsed="false">
      <c r="A280" s="158" t="str">
        <f aca="false">IF(ISNUMBER($C280),VLOOKUP($C280,Methuselahs!$Y$7:$Z$306,2,FALSE()),"")</f>
        <v/>
      </c>
      <c r="B280" s="159" t="str">
        <f aca="false">IF(ROW()-ROW($A$6)&lt;Methuselahs!$A$4,ROW()-ROW($A$5),"")</f>
        <v/>
      </c>
      <c r="C280" s="154" t="str">
        <f aca="false">IF(ISNUMBER($B280),VLOOKUP($B280,Methuselahs!$X$7:$Y$306,2,FALSE()),"")</f>
        <v/>
      </c>
      <c r="D280" s="162" t="str">
        <f aca="false">IF(ISNUMBER($C280),T(VLOOKUP($C280,Methuselahs!$A$7:$E$306,2,FALSE()))&amp;" "&amp;T(VLOOKUP($C280,Methuselahs!$A$7:$E$306,3,FALSE())),"")</f>
        <v/>
      </c>
      <c r="E280" s="160" t="str">
        <f aca="false">IF(ISNUMBER($C280),VLOOKUP($C280,Methuselahs!$A$7:$I$306,COLUMN(Methuselahs!$H$6),FALSE()),"")</f>
        <v/>
      </c>
      <c r="F280" s="156" t="str">
        <f aca="false">IF(ISNUMBER($C280),VLOOKUP($C280,Methuselahs!$A$7:$I$306,COLUMN(Methuselahs!$I$6),FALSE()),"")</f>
        <v/>
      </c>
      <c r="G280" s="160"/>
      <c r="H280" s="161" t="str">
        <f aca="false">IF(ISNUMBER($C280),VLOOKUP($C280,Methuselahs!$A$7:$J$306,COLUMN(Methuselahs!$J$6),FALSE()),"")</f>
        <v/>
      </c>
    </row>
    <row r="281" customFormat="false" ht="15" hidden="false" customHeight="false" outlineLevel="0" collapsed="false">
      <c r="A281" s="158" t="str">
        <f aca="false">IF(ISNUMBER($C281),VLOOKUP($C281,Methuselahs!$Y$7:$Z$306,2,FALSE()),"")</f>
        <v/>
      </c>
      <c r="B281" s="159" t="str">
        <f aca="false">IF(ROW()-ROW($A$6)&lt;Methuselahs!$A$4,ROW()-ROW($A$5),"")</f>
        <v/>
      </c>
      <c r="C281" s="154" t="str">
        <f aca="false">IF(ISNUMBER($B281),VLOOKUP($B281,Methuselahs!$X$7:$Y$306,2,FALSE()),"")</f>
        <v/>
      </c>
      <c r="D281" s="162" t="str">
        <f aca="false">IF(ISNUMBER($C281),T(VLOOKUP($C281,Methuselahs!$A$7:$E$306,2,FALSE()))&amp;" "&amp;T(VLOOKUP($C281,Methuselahs!$A$7:$E$306,3,FALSE())),"")</f>
        <v/>
      </c>
      <c r="E281" s="160" t="str">
        <f aca="false">IF(ISNUMBER($C281),VLOOKUP($C281,Methuselahs!$A$7:$I$306,COLUMN(Methuselahs!$H$6),FALSE()),"")</f>
        <v/>
      </c>
      <c r="F281" s="156" t="str">
        <f aca="false">IF(ISNUMBER($C281),VLOOKUP($C281,Methuselahs!$A$7:$I$306,COLUMN(Methuselahs!$I$6),FALSE()),"")</f>
        <v/>
      </c>
      <c r="G281" s="160"/>
      <c r="H281" s="161" t="str">
        <f aca="false">IF(ISNUMBER($C281),VLOOKUP($C281,Methuselahs!$A$7:$J$306,COLUMN(Methuselahs!$J$6),FALSE()),"")</f>
        <v/>
      </c>
    </row>
    <row r="282" customFormat="false" ht="15" hidden="false" customHeight="false" outlineLevel="0" collapsed="false">
      <c r="A282" s="158" t="str">
        <f aca="false">IF(ISNUMBER($C282),VLOOKUP($C282,Methuselahs!$Y$7:$Z$306,2,FALSE()),"")</f>
        <v/>
      </c>
      <c r="B282" s="159" t="str">
        <f aca="false">IF(ROW()-ROW($A$6)&lt;Methuselahs!$A$4,ROW()-ROW($A$5),"")</f>
        <v/>
      </c>
      <c r="C282" s="154" t="str">
        <f aca="false">IF(ISNUMBER($B282),VLOOKUP($B282,Methuselahs!$X$7:$Y$306,2,FALSE()),"")</f>
        <v/>
      </c>
      <c r="D282" s="162" t="str">
        <f aca="false">IF(ISNUMBER($C282),T(VLOOKUP($C282,Methuselahs!$A$7:$E$306,2,FALSE()))&amp;" "&amp;T(VLOOKUP($C282,Methuselahs!$A$7:$E$306,3,FALSE())),"")</f>
        <v/>
      </c>
      <c r="E282" s="160" t="str">
        <f aca="false">IF(ISNUMBER($C282),VLOOKUP($C282,Methuselahs!$A$7:$I$306,COLUMN(Methuselahs!$H$6),FALSE()),"")</f>
        <v/>
      </c>
      <c r="F282" s="156" t="str">
        <f aca="false">IF(ISNUMBER($C282),VLOOKUP($C282,Methuselahs!$A$7:$I$306,COLUMN(Methuselahs!$I$6),FALSE()),"")</f>
        <v/>
      </c>
      <c r="G282" s="160"/>
      <c r="H282" s="161" t="str">
        <f aca="false">IF(ISNUMBER($C282),VLOOKUP($C282,Methuselahs!$A$7:$J$306,COLUMN(Methuselahs!$J$6),FALSE()),"")</f>
        <v/>
      </c>
    </row>
    <row r="283" customFormat="false" ht="15" hidden="false" customHeight="false" outlineLevel="0" collapsed="false">
      <c r="A283" s="158" t="str">
        <f aca="false">IF(ISNUMBER($C283),VLOOKUP($C283,Methuselahs!$Y$7:$Z$306,2,FALSE()),"")</f>
        <v/>
      </c>
      <c r="B283" s="159" t="str">
        <f aca="false">IF(ROW()-ROW($A$6)&lt;Methuselahs!$A$4,ROW()-ROW($A$5),"")</f>
        <v/>
      </c>
      <c r="C283" s="154" t="str">
        <f aca="false">IF(ISNUMBER($B283),VLOOKUP($B283,Methuselahs!$X$7:$Y$306,2,FALSE()),"")</f>
        <v/>
      </c>
      <c r="D283" s="162" t="str">
        <f aca="false">IF(ISNUMBER($C283),T(VLOOKUP($C283,Methuselahs!$A$7:$E$306,2,FALSE()))&amp;" "&amp;T(VLOOKUP($C283,Methuselahs!$A$7:$E$306,3,FALSE())),"")</f>
        <v/>
      </c>
      <c r="E283" s="160" t="str">
        <f aca="false">IF(ISNUMBER($C283),VLOOKUP($C283,Methuselahs!$A$7:$I$306,COLUMN(Methuselahs!$H$6),FALSE()),"")</f>
        <v/>
      </c>
      <c r="F283" s="156" t="str">
        <f aca="false">IF(ISNUMBER($C283),VLOOKUP($C283,Methuselahs!$A$7:$I$306,COLUMN(Methuselahs!$I$6),FALSE()),"")</f>
        <v/>
      </c>
      <c r="G283" s="160"/>
      <c r="H283" s="161" t="str">
        <f aca="false">IF(ISNUMBER($C283),VLOOKUP($C283,Methuselahs!$A$7:$J$306,COLUMN(Methuselahs!$J$6),FALSE()),"")</f>
        <v/>
      </c>
    </row>
    <row r="284" customFormat="false" ht="15" hidden="false" customHeight="false" outlineLevel="0" collapsed="false">
      <c r="A284" s="158" t="str">
        <f aca="false">IF(ISNUMBER($C284),VLOOKUP($C284,Methuselahs!$Y$7:$Z$306,2,FALSE()),"")</f>
        <v/>
      </c>
      <c r="B284" s="159" t="str">
        <f aca="false">IF(ROW()-ROW($A$6)&lt;Methuselahs!$A$4,ROW()-ROW($A$5),"")</f>
        <v/>
      </c>
      <c r="C284" s="154" t="str">
        <f aca="false">IF(ISNUMBER($B284),VLOOKUP($B284,Methuselahs!$X$7:$Y$306,2,FALSE()),"")</f>
        <v/>
      </c>
      <c r="D284" s="162" t="str">
        <f aca="false">IF(ISNUMBER($C284),T(VLOOKUP($C284,Methuselahs!$A$7:$E$306,2,FALSE()))&amp;" "&amp;T(VLOOKUP($C284,Methuselahs!$A$7:$E$306,3,FALSE())),"")</f>
        <v/>
      </c>
      <c r="E284" s="160" t="str">
        <f aca="false">IF(ISNUMBER($C284),VLOOKUP($C284,Methuselahs!$A$7:$I$306,COLUMN(Methuselahs!$H$6),FALSE()),"")</f>
        <v/>
      </c>
      <c r="F284" s="156" t="str">
        <f aca="false">IF(ISNUMBER($C284),VLOOKUP($C284,Methuselahs!$A$7:$I$306,COLUMN(Methuselahs!$I$6),FALSE()),"")</f>
        <v/>
      </c>
      <c r="G284" s="160"/>
      <c r="H284" s="161" t="str">
        <f aca="false">IF(ISNUMBER($C284),VLOOKUP($C284,Methuselahs!$A$7:$J$306,COLUMN(Methuselahs!$J$6),FALSE()),"")</f>
        <v/>
      </c>
    </row>
    <row r="285" customFormat="false" ht="15" hidden="false" customHeight="false" outlineLevel="0" collapsed="false">
      <c r="A285" s="158" t="str">
        <f aca="false">IF(ISNUMBER($C285),VLOOKUP($C285,Methuselahs!$Y$7:$Z$306,2,FALSE()),"")</f>
        <v/>
      </c>
      <c r="B285" s="159" t="str">
        <f aca="false">IF(ROW()-ROW($A$6)&lt;Methuselahs!$A$4,ROW()-ROW($A$5),"")</f>
        <v/>
      </c>
      <c r="C285" s="154" t="str">
        <f aca="false">IF(ISNUMBER($B285),VLOOKUP($B285,Methuselahs!$X$7:$Y$306,2,FALSE()),"")</f>
        <v/>
      </c>
      <c r="D285" s="162" t="str">
        <f aca="false">IF(ISNUMBER($C285),T(VLOOKUP($C285,Methuselahs!$A$7:$E$306,2,FALSE()))&amp;" "&amp;T(VLOOKUP($C285,Methuselahs!$A$7:$E$306,3,FALSE())),"")</f>
        <v/>
      </c>
      <c r="E285" s="160" t="str">
        <f aca="false">IF(ISNUMBER($C285),VLOOKUP($C285,Methuselahs!$A$7:$I$306,COLUMN(Methuselahs!$H$6),FALSE()),"")</f>
        <v/>
      </c>
      <c r="F285" s="156" t="str">
        <f aca="false">IF(ISNUMBER($C285),VLOOKUP($C285,Methuselahs!$A$7:$I$306,COLUMN(Methuselahs!$I$6),FALSE()),"")</f>
        <v/>
      </c>
      <c r="G285" s="160"/>
      <c r="H285" s="161" t="str">
        <f aca="false">IF(ISNUMBER($C285),VLOOKUP($C285,Methuselahs!$A$7:$J$306,COLUMN(Methuselahs!$J$6),FALSE()),"")</f>
        <v/>
      </c>
    </row>
    <row r="286" customFormat="false" ht="15" hidden="false" customHeight="false" outlineLevel="0" collapsed="false">
      <c r="A286" s="158" t="str">
        <f aca="false">IF(ISNUMBER($C286),VLOOKUP($C286,Methuselahs!$Y$7:$Z$306,2,FALSE()),"")</f>
        <v/>
      </c>
      <c r="B286" s="159" t="str">
        <f aca="false">IF(ROW()-ROW($A$6)&lt;Methuselahs!$A$4,ROW()-ROW($A$5),"")</f>
        <v/>
      </c>
      <c r="C286" s="154" t="str">
        <f aca="false">IF(ISNUMBER($B286),VLOOKUP($B286,Methuselahs!$X$7:$Y$306,2,FALSE()),"")</f>
        <v/>
      </c>
      <c r="D286" s="162" t="str">
        <f aca="false">IF(ISNUMBER($C286),T(VLOOKUP($C286,Methuselahs!$A$7:$E$306,2,FALSE()))&amp;" "&amp;T(VLOOKUP($C286,Methuselahs!$A$7:$E$306,3,FALSE())),"")</f>
        <v/>
      </c>
      <c r="E286" s="160" t="str">
        <f aca="false">IF(ISNUMBER($C286),VLOOKUP($C286,Methuselahs!$A$7:$I$306,COLUMN(Methuselahs!$H$6),FALSE()),"")</f>
        <v/>
      </c>
      <c r="F286" s="156" t="str">
        <f aca="false">IF(ISNUMBER($C286),VLOOKUP($C286,Methuselahs!$A$7:$I$306,COLUMN(Methuselahs!$I$6),FALSE()),"")</f>
        <v/>
      </c>
      <c r="G286" s="160"/>
      <c r="H286" s="161" t="str">
        <f aca="false">IF(ISNUMBER($C286),VLOOKUP($C286,Methuselahs!$A$7:$J$306,COLUMN(Methuselahs!$J$6),FALSE()),"")</f>
        <v/>
      </c>
    </row>
    <row r="287" customFormat="false" ht="15" hidden="false" customHeight="false" outlineLevel="0" collapsed="false">
      <c r="A287" s="158" t="str">
        <f aca="false">IF(ISNUMBER($C287),VLOOKUP($C287,Methuselahs!$Y$7:$Z$306,2,FALSE()),"")</f>
        <v/>
      </c>
      <c r="B287" s="159" t="str">
        <f aca="false">IF(ROW()-ROW($A$6)&lt;Methuselahs!$A$4,ROW()-ROW($A$5),"")</f>
        <v/>
      </c>
      <c r="C287" s="154" t="str">
        <f aca="false">IF(ISNUMBER($B287),VLOOKUP($B287,Methuselahs!$X$7:$Y$306,2,FALSE()),"")</f>
        <v/>
      </c>
      <c r="D287" s="162" t="str">
        <f aca="false">IF(ISNUMBER($C287),T(VLOOKUP($C287,Methuselahs!$A$7:$E$306,2,FALSE()))&amp;" "&amp;T(VLOOKUP($C287,Methuselahs!$A$7:$E$306,3,FALSE())),"")</f>
        <v/>
      </c>
      <c r="E287" s="160" t="str">
        <f aca="false">IF(ISNUMBER($C287),VLOOKUP($C287,Methuselahs!$A$7:$I$306,COLUMN(Methuselahs!$H$6),FALSE()),"")</f>
        <v/>
      </c>
      <c r="F287" s="156" t="str">
        <f aca="false">IF(ISNUMBER($C287),VLOOKUP($C287,Methuselahs!$A$7:$I$306,COLUMN(Methuselahs!$I$6),FALSE()),"")</f>
        <v/>
      </c>
      <c r="G287" s="160"/>
      <c r="H287" s="161" t="str">
        <f aca="false">IF(ISNUMBER($C287),VLOOKUP($C287,Methuselahs!$A$7:$J$306,COLUMN(Methuselahs!$J$6),FALSE()),"")</f>
        <v/>
      </c>
    </row>
    <row r="288" customFormat="false" ht="15" hidden="false" customHeight="false" outlineLevel="0" collapsed="false">
      <c r="A288" s="158" t="str">
        <f aca="false">IF(ISNUMBER($C288),VLOOKUP($C288,Methuselahs!$Y$7:$Z$306,2,FALSE()),"")</f>
        <v/>
      </c>
      <c r="B288" s="159" t="str">
        <f aca="false">IF(ROW()-ROW($A$6)&lt;Methuselahs!$A$4,ROW()-ROW($A$5),"")</f>
        <v/>
      </c>
      <c r="C288" s="154" t="str">
        <f aca="false">IF(ISNUMBER($B288),VLOOKUP($B288,Methuselahs!$X$7:$Y$306,2,FALSE()),"")</f>
        <v/>
      </c>
      <c r="D288" s="162" t="str">
        <f aca="false">IF(ISNUMBER($C288),T(VLOOKUP($C288,Methuselahs!$A$7:$E$306,2,FALSE()))&amp;" "&amp;T(VLOOKUP($C288,Methuselahs!$A$7:$E$306,3,FALSE())),"")</f>
        <v/>
      </c>
      <c r="E288" s="160" t="str">
        <f aca="false">IF(ISNUMBER($C288),VLOOKUP($C288,Methuselahs!$A$7:$I$306,COLUMN(Methuselahs!$H$6),FALSE()),"")</f>
        <v/>
      </c>
      <c r="F288" s="156" t="str">
        <f aca="false">IF(ISNUMBER($C288),VLOOKUP($C288,Methuselahs!$A$7:$I$306,COLUMN(Methuselahs!$I$6),FALSE()),"")</f>
        <v/>
      </c>
      <c r="G288" s="160"/>
      <c r="H288" s="161" t="str">
        <f aca="false">IF(ISNUMBER($C288),VLOOKUP($C288,Methuselahs!$A$7:$J$306,COLUMN(Methuselahs!$J$6),FALSE()),"")</f>
        <v/>
      </c>
    </row>
    <row r="289" customFormat="false" ht="15" hidden="false" customHeight="false" outlineLevel="0" collapsed="false">
      <c r="A289" s="158" t="str">
        <f aca="false">IF(ISNUMBER($C289),VLOOKUP($C289,Methuselahs!$Y$7:$Z$306,2,FALSE()),"")</f>
        <v/>
      </c>
      <c r="B289" s="159" t="str">
        <f aca="false">IF(ROW()-ROW($A$6)&lt;Methuselahs!$A$4,ROW()-ROW($A$5),"")</f>
        <v/>
      </c>
      <c r="C289" s="154" t="str">
        <f aca="false">IF(ISNUMBER($B289),VLOOKUP($B289,Methuselahs!$X$7:$Y$306,2,FALSE()),"")</f>
        <v/>
      </c>
      <c r="D289" s="162" t="str">
        <f aca="false">IF(ISNUMBER($C289),T(VLOOKUP($C289,Methuselahs!$A$7:$E$306,2,FALSE()))&amp;" "&amp;T(VLOOKUP($C289,Methuselahs!$A$7:$E$306,3,FALSE())),"")</f>
        <v/>
      </c>
      <c r="E289" s="160" t="str">
        <f aca="false">IF(ISNUMBER($C289),VLOOKUP($C289,Methuselahs!$A$7:$I$306,COLUMN(Methuselahs!$H$6),FALSE()),"")</f>
        <v/>
      </c>
      <c r="F289" s="156" t="str">
        <f aca="false">IF(ISNUMBER($C289),VLOOKUP($C289,Methuselahs!$A$7:$I$306,COLUMN(Methuselahs!$I$6),FALSE()),"")</f>
        <v/>
      </c>
      <c r="G289" s="160"/>
      <c r="H289" s="161" t="str">
        <f aca="false">IF(ISNUMBER($C289),VLOOKUP($C289,Methuselahs!$A$7:$J$306,COLUMN(Methuselahs!$J$6),FALSE()),"")</f>
        <v/>
      </c>
    </row>
    <row r="290" customFormat="false" ht="15" hidden="false" customHeight="false" outlineLevel="0" collapsed="false">
      <c r="A290" s="158" t="str">
        <f aca="false">IF(ISNUMBER($C290),VLOOKUP($C290,Methuselahs!$Y$7:$Z$306,2,FALSE()),"")</f>
        <v/>
      </c>
      <c r="B290" s="159" t="str">
        <f aca="false">IF(ROW()-ROW($A$6)&lt;Methuselahs!$A$4,ROW()-ROW($A$5),"")</f>
        <v/>
      </c>
      <c r="C290" s="154" t="str">
        <f aca="false">IF(ISNUMBER($B290),VLOOKUP($B290,Methuselahs!$X$7:$Y$306,2,FALSE()),"")</f>
        <v/>
      </c>
      <c r="D290" s="162" t="str">
        <f aca="false">IF(ISNUMBER($C290),T(VLOOKUP($C290,Methuselahs!$A$7:$E$306,2,FALSE()))&amp;" "&amp;T(VLOOKUP($C290,Methuselahs!$A$7:$E$306,3,FALSE())),"")</f>
        <v/>
      </c>
      <c r="E290" s="160" t="str">
        <f aca="false">IF(ISNUMBER($C290),VLOOKUP($C290,Methuselahs!$A$7:$I$306,COLUMN(Methuselahs!$H$6),FALSE()),"")</f>
        <v/>
      </c>
      <c r="F290" s="156" t="str">
        <f aca="false">IF(ISNUMBER($C290),VLOOKUP($C290,Methuselahs!$A$7:$I$306,COLUMN(Methuselahs!$I$6),FALSE()),"")</f>
        <v/>
      </c>
      <c r="G290" s="160"/>
      <c r="H290" s="161" t="str">
        <f aca="false">IF(ISNUMBER($C290),VLOOKUP($C290,Methuselahs!$A$7:$J$306,COLUMN(Methuselahs!$J$6),FALSE()),"")</f>
        <v/>
      </c>
    </row>
    <row r="291" customFormat="false" ht="15" hidden="false" customHeight="false" outlineLevel="0" collapsed="false">
      <c r="A291" s="158" t="str">
        <f aca="false">IF(ISNUMBER($C291),VLOOKUP($C291,Methuselahs!$Y$7:$Z$306,2,FALSE()),"")</f>
        <v/>
      </c>
      <c r="B291" s="159" t="str">
        <f aca="false">IF(ROW()-ROW($A$6)&lt;Methuselahs!$A$4,ROW()-ROW($A$5),"")</f>
        <v/>
      </c>
      <c r="C291" s="154" t="str">
        <f aca="false">IF(ISNUMBER($B291),VLOOKUP($B291,Methuselahs!$X$7:$Y$306,2,FALSE()),"")</f>
        <v/>
      </c>
      <c r="D291" s="162" t="str">
        <f aca="false">IF(ISNUMBER($C291),T(VLOOKUP($C291,Methuselahs!$A$7:$E$306,2,FALSE()))&amp;" "&amp;T(VLOOKUP($C291,Methuselahs!$A$7:$E$306,3,FALSE())),"")</f>
        <v/>
      </c>
      <c r="E291" s="160" t="str">
        <f aca="false">IF(ISNUMBER($C291),VLOOKUP($C291,Methuselahs!$A$7:$I$306,COLUMN(Methuselahs!$H$6),FALSE()),"")</f>
        <v/>
      </c>
      <c r="F291" s="156" t="str">
        <f aca="false">IF(ISNUMBER($C291),VLOOKUP($C291,Methuselahs!$A$7:$I$306,COLUMN(Methuselahs!$I$6),FALSE()),"")</f>
        <v/>
      </c>
      <c r="G291" s="160"/>
      <c r="H291" s="161" t="str">
        <f aca="false">IF(ISNUMBER($C291),VLOOKUP($C291,Methuselahs!$A$7:$J$306,COLUMN(Methuselahs!$J$6),FALSE()),"")</f>
        <v/>
      </c>
    </row>
    <row r="292" customFormat="false" ht="15" hidden="false" customHeight="false" outlineLevel="0" collapsed="false">
      <c r="A292" s="158" t="str">
        <f aca="false">IF(ISNUMBER($C292),VLOOKUP($C292,Methuselahs!$Y$7:$Z$306,2,FALSE()),"")</f>
        <v/>
      </c>
      <c r="B292" s="159" t="str">
        <f aca="false">IF(ROW()-ROW($A$6)&lt;Methuselahs!$A$4,ROW()-ROW($A$5),"")</f>
        <v/>
      </c>
      <c r="C292" s="154" t="str">
        <f aca="false">IF(ISNUMBER($B292),VLOOKUP($B292,Methuselahs!$X$7:$Y$306,2,FALSE()),"")</f>
        <v/>
      </c>
      <c r="D292" s="162" t="str">
        <f aca="false">IF(ISNUMBER($C292),T(VLOOKUP($C292,Methuselahs!$A$7:$E$306,2,FALSE()))&amp;" "&amp;T(VLOOKUP($C292,Methuselahs!$A$7:$E$306,3,FALSE())),"")</f>
        <v/>
      </c>
      <c r="E292" s="160" t="str">
        <f aca="false">IF(ISNUMBER($C292),VLOOKUP($C292,Methuselahs!$A$7:$I$306,COLUMN(Methuselahs!$H$6),FALSE()),"")</f>
        <v/>
      </c>
      <c r="F292" s="156" t="str">
        <f aca="false">IF(ISNUMBER($C292),VLOOKUP($C292,Methuselahs!$A$7:$I$306,COLUMN(Methuselahs!$I$6),FALSE()),"")</f>
        <v/>
      </c>
      <c r="G292" s="160"/>
      <c r="H292" s="161" t="str">
        <f aca="false">IF(ISNUMBER($C292),VLOOKUP($C292,Methuselahs!$A$7:$J$306,COLUMN(Methuselahs!$J$6),FALSE()),"")</f>
        <v/>
      </c>
    </row>
    <row r="293" customFormat="false" ht="15" hidden="false" customHeight="false" outlineLevel="0" collapsed="false">
      <c r="A293" s="158" t="str">
        <f aca="false">IF(ISNUMBER($C293),VLOOKUP($C293,Methuselahs!$Y$7:$Z$306,2,FALSE()),"")</f>
        <v/>
      </c>
      <c r="B293" s="159" t="str">
        <f aca="false">IF(ROW()-ROW($A$6)&lt;Methuselahs!$A$4,ROW()-ROW($A$5),"")</f>
        <v/>
      </c>
      <c r="C293" s="154" t="str">
        <f aca="false">IF(ISNUMBER($B293),VLOOKUP($B293,Methuselahs!$X$7:$Y$306,2,FALSE()),"")</f>
        <v/>
      </c>
      <c r="D293" s="162" t="str">
        <f aca="false">IF(ISNUMBER($C293),T(VLOOKUP($C293,Methuselahs!$A$7:$E$306,2,FALSE()))&amp;" "&amp;T(VLOOKUP($C293,Methuselahs!$A$7:$E$306,3,FALSE())),"")</f>
        <v/>
      </c>
      <c r="E293" s="160" t="str">
        <f aca="false">IF(ISNUMBER($C293),VLOOKUP($C293,Methuselahs!$A$7:$I$306,COLUMN(Methuselahs!$H$6),FALSE()),"")</f>
        <v/>
      </c>
      <c r="F293" s="156" t="str">
        <f aca="false">IF(ISNUMBER($C293),VLOOKUP($C293,Methuselahs!$A$7:$I$306,COLUMN(Methuselahs!$I$6),FALSE()),"")</f>
        <v/>
      </c>
      <c r="G293" s="160"/>
      <c r="H293" s="161" t="str">
        <f aca="false">IF(ISNUMBER($C293),VLOOKUP($C293,Methuselahs!$A$7:$J$306,COLUMN(Methuselahs!$J$6),FALSE()),"")</f>
        <v/>
      </c>
    </row>
    <row r="294" customFormat="false" ht="15" hidden="false" customHeight="false" outlineLevel="0" collapsed="false">
      <c r="A294" s="158" t="str">
        <f aca="false">IF(ISNUMBER($C294),VLOOKUP($C294,Methuselahs!$Y$7:$Z$306,2,FALSE()),"")</f>
        <v/>
      </c>
      <c r="B294" s="159" t="str">
        <f aca="false">IF(ROW()-ROW($A$6)&lt;Methuselahs!$A$4,ROW()-ROW($A$5),"")</f>
        <v/>
      </c>
      <c r="C294" s="154" t="str">
        <f aca="false">IF(ISNUMBER($B294),VLOOKUP($B294,Methuselahs!$X$7:$Y$306,2,FALSE()),"")</f>
        <v/>
      </c>
      <c r="D294" s="162" t="str">
        <f aca="false">IF(ISNUMBER($C294),T(VLOOKUP($C294,Methuselahs!$A$7:$E$306,2,FALSE()))&amp;" "&amp;T(VLOOKUP($C294,Methuselahs!$A$7:$E$306,3,FALSE())),"")</f>
        <v/>
      </c>
      <c r="E294" s="160" t="str">
        <f aca="false">IF(ISNUMBER($C294),VLOOKUP($C294,Methuselahs!$A$7:$I$306,COLUMN(Methuselahs!$H$6),FALSE()),"")</f>
        <v/>
      </c>
      <c r="F294" s="156" t="str">
        <f aca="false">IF(ISNUMBER($C294),VLOOKUP($C294,Methuselahs!$A$7:$I$306,COLUMN(Methuselahs!$I$6),FALSE()),"")</f>
        <v/>
      </c>
      <c r="G294" s="160"/>
      <c r="H294" s="161" t="str">
        <f aca="false">IF(ISNUMBER($C294),VLOOKUP($C294,Methuselahs!$A$7:$J$306,COLUMN(Methuselahs!$J$6),FALSE()),"")</f>
        <v/>
      </c>
    </row>
    <row r="295" customFormat="false" ht="15" hidden="false" customHeight="false" outlineLevel="0" collapsed="false">
      <c r="A295" s="158" t="str">
        <f aca="false">IF(ISNUMBER($C295),VLOOKUP($C295,Methuselahs!$Y$7:$Z$306,2,FALSE()),"")</f>
        <v/>
      </c>
      <c r="B295" s="159" t="str">
        <f aca="false">IF(ROW()-ROW($A$6)&lt;Methuselahs!$A$4,ROW()-ROW($A$5),"")</f>
        <v/>
      </c>
      <c r="C295" s="154" t="str">
        <f aca="false">IF(ISNUMBER($B295),VLOOKUP($B295,Methuselahs!$X$7:$Y$306,2,FALSE()),"")</f>
        <v/>
      </c>
      <c r="D295" s="162" t="str">
        <f aca="false">IF(ISNUMBER($C295),T(VLOOKUP($C295,Methuselahs!$A$7:$E$306,2,FALSE()))&amp;" "&amp;T(VLOOKUP($C295,Methuselahs!$A$7:$E$306,3,FALSE())),"")</f>
        <v/>
      </c>
      <c r="E295" s="160" t="str">
        <f aca="false">IF(ISNUMBER($C295),VLOOKUP($C295,Methuselahs!$A$7:$I$306,COLUMN(Methuselahs!$H$6),FALSE()),"")</f>
        <v/>
      </c>
      <c r="F295" s="156" t="str">
        <f aca="false">IF(ISNUMBER($C295),VLOOKUP($C295,Methuselahs!$A$7:$I$306,COLUMN(Methuselahs!$I$6),FALSE()),"")</f>
        <v/>
      </c>
      <c r="G295" s="160"/>
      <c r="H295" s="161" t="str">
        <f aca="false">IF(ISNUMBER($C295),VLOOKUP($C295,Methuselahs!$A$7:$J$306,COLUMN(Methuselahs!$J$6),FALSE()),"")</f>
        <v/>
      </c>
    </row>
    <row r="296" customFormat="false" ht="15" hidden="false" customHeight="false" outlineLevel="0" collapsed="false">
      <c r="A296" s="158" t="str">
        <f aca="false">IF(ISNUMBER($C296),VLOOKUP($C296,Methuselahs!$Y$7:$Z$306,2,FALSE()),"")</f>
        <v/>
      </c>
      <c r="B296" s="159" t="str">
        <f aca="false">IF(ROW()-ROW($A$6)&lt;Methuselahs!$A$4,ROW()-ROW($A$5),"")</f>
        <v/>
      </c>
      <c r="C296" s="154" t="str">
        <f aca="false">IF(ISNUMBER($B296),VLOOKUP($B296,Methuselahs!$X$7:$Y$306,2,FALSE()),"")</f>
        <v/>
      </c>
      <c r="D296" s="162" t="str">
        <f aca="false">IF(ISNUMBER($C296),T(VLOOKUP($C296,Methuselahs!$A$7:$E$306,2,FALSE()))&amp;" "&amp;T(VLOOKUP($C296,Methuselahs!$A$7:$E$306,3,FALSE())),"")</f>
        <v/>
      </c>
      <c r="E296" s="160" t="str">
        <f aca="false">IF(ISNUMBER($C296),VLOOKUP($C296,Methuselahs!$A$7:$I$306,COLUMN(Methuselahs!$H$6),FALSE()),"")</f>
        <v/>
      </c>
      <c r="F296" s="156" t="str">
        <f aca="false">IF(ISNUMBER($C296),VLOOKUP($C296,Methuselahs!$A$7:$I$306,COLUMN(Methuselahs!$I$6),FALSE()),"")</f>
        <v/>
      </c>
      <c r="G296" s="160"/>
      <c r="H296" s="161" t="str">
        <f aca="false">IF(ISNUMBER($C296),VLOOKUP($C296,Methuselahs!$A$7:$J$306,COLUMN(Methuselahs!$J$6),FALSE()),"")</f>
        <v/>
      </c>
    </row>
    <row r="297" customFormat="false" ht="15" hidden="false" customHeight="false" outlineLevel="0" collapsed="false">
      <c r="A297" s="158" t="str">
        <f aca="false">IF(ISNUMBER($C297),VLOOKUP($C297,Methuselahs!$Y$7:$Z$306,2,FALSE()),"")</f>
        <v/>
      </c>
      <c r="B297" s="159" t="str">
        <f aca="false">IF(ROW()-ROW($A$6)&lt;Methuselahs!$A$4,ROW()-ROW($A$5),"")</f>
        <v/>
      </c>
      <c r="C297" s="154" t="str">
        <f aca="false">IF(ISNUMBER($B297),VLOOKUP($B297,Methuselahs!$X$7:$Y$306,2,FALSE()),"")</f>
        <v/>
      </c>
      <c r="D297" s="162" t="str">
        <f aca="false">IF(ISNUMBER($C297),T(VLOOKUP($C297,Methuselahs!$A$7:$E$306,2,FALSE()))&amp;" "&amp;T(VLOOKUP($C297,Methuselahs!$A$7:$E$306,3,FALSE())),"")</f>
        <v/>
      </c>
      <c r="E297" s="160" t="str">
        <f aca="false">IF(ISNUMBER($C297),VLOOKUP($C297,Methuselahs!$A$7:$I$306,COLUMN(Methuselahs!$H$6),FALSE()),"")</f>
        <v/>
      </c>
      <c r="F297" s="156" t="str">
        <f aca="false">IF(ISNUMBER($C297),VLOOKUP($C297,Methuselahs!$A$7:$I$306,COLUMN(Methuselahs!$I$6),FALSE()),"")</f>
        <v/>
      </c>
      <c r="G297" s="160"/>
      <c r="H297" s="161" t="str">
        <f aca="false">IF(ISNUMBER($C297),VLOOKUP($C297,Methuselahs!$A$7:$J$306,COLUMN(Methuselahs!$J$6),FALSE()),"")</f>
        <v/>
      </c>
    </row>
    <row r="298" customFormat="false" ht="15" hidden="false" customHeight="false" outlineLevel="0" collapsed="false">
      <c r="A298" s="158" t="str">
        <f aca="false">IF(ISNUMBER($C298),VLOOKUP($C298,Methuselahs!$Y$7:$Z$306,2,FALSE()),"")</f>
        <v/>
      </c>
      <c r="B298" s="159" t="str">
        <f aca="false">IF(ROW()-ROW($A$6)&lt;Methuselahs!$A$4,ROW()-ROW($A$5),"")</f>
        <v/>
      </c>
      <c r="C298" s="154" t="str">
        <f aca="false">IF(ISNUMBER($B298),VLOOKUP($B298,Methuselahs!$X$7:$Y$306,2,FALSE()),"")</f>
        <v/>
      </c>
      <c r="D298" s="162" t="str">
        <f aca="false">IF(ISNUMBER($C298),T(VLOOKUP($C298,Methuselahs!$A$7:$E$306,2,FALSE()))&amp;" "&amp;T(VLOOKUP($C298,Methuselahs!$A$7:$E$306,3,FALSE())),"")</f>
        <v/>
      </c>
      <c r="E298" s="160" t="str">
        <f aca="false">IF(ISNUMBER($C298),VLOOKUP($C298,Methuselahs!$A$7:$I$306,COLUMN(Methuselahs!$H$6),FALSE()),"")</f>
        <v/>
      </c>
      <c r="F298" s="156" t="str">
        <f aca="false">IF(ISNUMBER($C298),VLOOKUP($C298,Methuselahs!$A$7:$I$306,COLUMN(Methuselahs!$I$6),FALSE()),"")</f>
        <v/>
      </c>
      <c r="G298" s="160"/>
      <c r="H298" s="161" t="str">
        <f aca="false">IF(ISNUMBER($C298),VLOOKUP($C298,Methuselahs!$A$7:$J$306,COLUMN(Methuselahs!$J$6),FALSE()),"")</f>
        <v/>
      </c>
    </row>
    <row r="299" customFormat="false" ht="15" hidden="false" customHeight="false" outlineLevel="0" collapsed="false">
      <c r="A299" s="158" t="str">
        <f aca="false">IF(ISNUMBER($C299),VLOOKUP($C299,Methuselahs!$Y$7:$Z$306,2,FALSE()),"")</f>
        <v/>
      </c>
      <c r="B299" s="159" t="str">
        <f aca="false">IF(ROW()-ROW($A$6)&lt;Methuselahs!$A$4,ROW()-ROW($A$5),"")</f>
        <v/>
      </c>
      <c r="C299" s="154" t="str">
        <f aca="false">IF(ISNUMBER($B299),VLOOKUP($B299,Methuselahs!$X$7:$Y$306,2,FALSE()),"")</f>
        <v/>
      </c>
      <c r="D299" s="162" t="str">
        <f aca="false">IF(ISNUMBER($C299),T(VLOOKUP($C299,Methuselahs!$A$7:$E$306,2,FALSE()))&amp;" "&amp;T(VLOOKUP($C299,Methuselahs!$A$7:$E$306,3,FALSE())),"")</f>
        <v/>
      </c>
      <c r="E299" s="160" t="str">
        <f aca="false">IF(ISNUMBER($C299),VLOOKUP($C299,Methuselahs!$A$7:$I$306,COLUMN(Methuselahs!$H$6),FALSE()),"")</f>
        <v/>
      </c>
      <c r="F299" s="156" t="str">
        <f aca="false">IF(ISNUMBER($C299),VLOOKUP($C299,Methuselahs!$A$7:$I$306,COLUMN(Methuselahs!$I$6),FALSE()),"")</f>
        <v/>
      </c>
      <c r="G299" s="160"/>
      <c r="H299" s="161" t="str">
        <f aca="false">IF(ISNUMBER($C299),VLOOKUP($C299,Methuselahs!$A$7:$J$306,COLUMN(Methuselahs!$J$6),FALSE()),"")</f>
        <v/>
      </c>
    </row>
    <row r="300" customFormat="false" ht="15" hidden="false" customHeight="false" outlineLevel="0" collapsed="false">
      <c r="A300" s="158" t="str">
        <f aca="false">IF(ISNUMBER($C300),VLOOKUP($C300,Methuselahs!$Y$7:$Z$306,2,FALSE()),"")</f>
        <v/>
      </c>
      <c r="B300" s="159" t="str">
        <f aca="false">IF(ROW()-ROW($A$6)&lt;Methuselahs!$A$4,ROW()-ROW($A$5),"")</f>
        <v/>
      </c>
      <c r="C300" s="154" t="str">
        <f aca="false">IF(ISNUMBER($B300),VLOOKUP($B300,Methuselahs!$X$7:$Y$306,2,FALSE()),"")</f>
        <v/>
      </c>
      <c r="D300" s="162" t="str">
        <f aca="false">IF(ISNUMBER($C300),T(VLOOKUP($C300,Methuselahs!$A$7:$E$306,2,FALSE()))&amp;" "&amp;T(VLOOKUP($C300,Methuselahs!$A$7:$E$306,3,FALSE())),"")</f>
        <v/>
      </c>
      <c r="E300" s="160" t="str">
        <f aca="false">IF(ISNUMBER($C300),VLOOKUP($C300,Methuselahs!$A$7:$I$306,COLUMN(Methuselahs!$H$6),FALSE()),"")</f>
        <v/>
      </c>
      <c r="F300" s="156" t="str">
        <f aca="false">IF(ISNUMBER($C300),VLOOKUP($C300,Methuselahs!$A$7:$I$306,COLUMN(Methuselahs!$I$6),FALSE()),"")</f>
        <v/>
      </c>
      <c r="G300" s="160"/>
      <c r="H300" s="161" t="str">
        <f aca="false">IF(ISNUMBER($C300),VLOOKUP($C300,Methuselahs!$A$7:$J$306,COLUMN(Methuselahs!$J$6),FALSE()),"")</f>
        <v/>
      </c>
    </row>
    <row r="301" customFormat="false" ht="15" hidden="false" customHeight="false" outlineLevel="0" collapsed="false">
      <c r="A301" s="158" t="str">
        <f aca="false">IF(ISNUMBER($C301),VLOOKUP($C301,Methuselahs!$Y$7:$Z$306,2,FALSE()),"")</f>
        <v/>
      </c>
      <c r="B301" s="159" t="str">
        <f aca="false">IF(ROW()-ROW($A$6)&lt;Methuselahs!$A$4,ROW()-ROW($A$5),"")</f>
        <v/>
      </c>
      <c r="C301" s="154" t="str">
        <f aca="false">IF(ISNUMBER($B301),VLOOKUP($B301,Methuselahs!$X$7:$Y$306,2,FALSE()),"")</f>
        <v/>
      </c>
      <c r="D301" s="162" t="str">
        <f aca="false">IF(ISNUMBER($C301),T(VLOOKUP($C301,Methuselahs!$A$7:$E$306,2,FALSE()))&amp;" "&amp;T(VLOOKUP($C301,Methuselahs!$A$7:$E$306,3,FALSE())),"")</f>
        <v/>
      </c>
      <c r="E301" s="160" t="str">
        <f aca="false">IF(ISNUMBER($C301),VLOOKUP($C301,Methuselahs!$A$7:$I$306,COLUMN(Methuselahs!$H$6),FALSE()),"")</f>
        <v/>
      </c>
      <c r="F301" s="156" t="str">
        <f aca="false">IF(ISNUMBER($C301),VLOOKUP($C301,Methuselahs!$A$7:$I$306,COLUMN(Methuselahs!$I$6),FALSE()),"")</f>
        <v/>
      </c>
      <c r="G301" s="160"/>
      <c r="H301" s="161" t="str">
        <f aca="false">IF(ISNUMBER($C301),VLOOKUP($C301,Methuselahs!$A$7:$J$306,COLUMN(Methuselahs!$J$6),FALSE()),"")</f>
        <v/>
      </c>
    </row>
    <row r="302" customFormat="false" ht="15" hidden="false" customHeight="false" outlineLevel="0" collapsed="false">
      <c r="A302" s="158" t="str">
        <f aca="false">IF(ISNUMBER($C302),VLOOKUP($C302,Methuselahs!$Y$7:$Z$306,2,FALSE()),"")</f>
        <v/>
      </c>
      <c r="B302" s="159" t="str">
        <f aca="false">IF(ROW()-ROW($A$6)&lt;Methuselahs!$A$4,ROW()-ROW($A$5),"")</f>
        <v/>
      </c>
      <c r="C302" s="154" t="str">
        <f aca="false">IF(ISNUMBER($B302),VLOOKUP($B302,Methuselahs!$X$7:$Y$306,2,FALSE()),"")</f>
        <v/>
      </c>
      <c r="D302" s="162" t="str">
        <f aca="false">IF(ISNUMBER($C302),T(VLOOKUP($C302,Methuselahs!$A$7:$E$306,2,FALSE()))&amp;" "&amp;T(VLOOKUP($C302,Methuselahs!$A$7:$E$306,3,FALSE())),"")</f>
        <v/>
      </c>
      <c r="E302" s="160" t="str">
        <f aca="false">IF(ISNUMBER($C302),VLOOKUP($C302,Methuselahs!$A$7:$I$306,COLUMN(Methuselahs!$H$6),FALSE()),"")</f>
        <v/>
      </c>
      <c r="F302" s="156" t="str">
        <f aca="false">IF(ISNUMBER($C302),VLOOKUP($C302,Methuselahs!$A$7:$I$306,COLUMN(Methuselahs!$I$6),FALSE()),"")</f>
        <v/>
      </c>
      <c r="G302" s="160"/>
      <c r="H302" s="161" t="str">
        <f aca="false">IF(ISNUMBER($C302),VLOOKUP($C302,Methuselahs!$A$7:$J$306,COLUMN(Methuselahs!$J$6),FALSE()),"")</f>
        <v/>
      </c>
    </row>
    <row r="303" customFormat="false" ht="15" hidden="false" customHeight="false" outlineLevel="0" collapsed="false">
      <c r="A303" s="158" t="str">
        <f aca="false">IF(ISNUMBER($C303),VLOOKUP($C303,Methuselahs!$Y$7:$Z$306,2,FALSE()),"")</f>
        <v/>
      </c>
      <c r="B303" s="159" t="str">
        <f aca="false">IF(ROW()-ROW($A$6)&lt;Methuselahs!$A$4,ROW()-ROW($A$5),"")</f>
        <v/>
      </c>
      <c r="C303" s="154" t="str">
        <f aca="false">IF(ISNUMBER($B303),VLOOKUP($B303,Methuselahs!$X$7:$Y$306,2,FALSE()),"")</f>
        <v/>
      </c>
      <c r="D303" s="162" t="str">
        <f aca="false">IF(ISNUMBER($C303),T(VLOOKUP($C303,Methuselahs!$A$7:$E$306,2,FALSE()))&amp;" "&amp;T(VLOOKUP($C303,Methuselahs!$A$7:$E$306,3,FALSE())),"")</f>
        <v/>
      </c>
      <c r="E303" s="160" t="str">
        <f aca="false">IF(ISNUMBER($C303),VLOOKUP($C303,Methuselahs!$A$7:$I$306,COLUMN(Methuselahs!$H$6),FALSE()),"")</f>
        <v/>
      </c>
      <c r="F303" s="156" t="str">
        <f aca="false">IF(ISNUMBER($C303),VLOOKUP($C303,Methuselahs!$A$7:$I$306,COLUMN(Methuselahs!$I$6),FALSE()),"")</f>
        <v/>
      </c>
      <c r="G303" s="160"/>
      <c r="H303" s="161" t="str">
        <f aca="false">IF(ISNUMBER($C303),VLOOKUP($C303,Methuselahs!$A$7:$J$306,COLUMN(Methuselahs!$J$6),FALSE()),"")</f>
        <v/>
      </c>
    </row>
    <row r="304" customFormat="false" ht="15" hidden="false" customHeight="false" outlineLevel="0" collapsed="false">
      <c r="A304" s="158" t="str">
        <f aca="false">IF(ISNUMBER($C304),VLOOKUP($C304,Methuselahs!$Y$7:$Z$306,2,FALSE()),"")</f>
        <v/>
      </c>
      <c r="B304" s="159" t="str">
        <f aca="false">IF(ROW()-ROW($A$6)&lt;Methuselahs!$A$4,ROW()-ROW($A$5),"")</f>
        <v/>
      </c>
      <c r="C304" s="154" t="str">
        <f aca="false">IF(ISNUMBER($B304),VLOOKUP($B304,Methuselahs!$X$7:$Y$306,2,FALSE()),"")</f>
        <v/>
      </c>
      <c r="D304" s="162" t="str">
        <f aca="false">IF(ISNUMBER($C304),T(VLOOKUP($C304,Methuselahs!$A$7:$E$306,2,FALSE()))&amp;" "&amp;T(VLOOKUP($C304,Methuselahs!$A$7:$E$306,3,FALSE())),"")</f>
        <v/>
      </c>
      <c r="E304" s="160" t="str">
        <f aca="false">IF(ISNUMBER($C304),VLOOKUP($C304,Methuselahs!$A$7:$I$306,COLUMN(Methuselahs!$H$6),FALSE()),"")</f>
        <v/>
      </c>
      <c r="F304" s="156" t="str">
        <f aca="false">IF(ISNUMBER($C304),VLOOKUP($C304,Methuselahs!$A$7:$I$306,COLUMN(Methuselahs!$I$6),FALSE()),"")</f>
        <v/>
      </c>
      <c r="G304" s="160"/>
      <c r="H304" s="161" t="str">
        <f aca="false">IF(ISNUMBER($C304),VLOOKUP($C304,Methuselahs!$A$7:$J$306,COLUMN(Methuselahs!$J$6),FALSE()),"")</f>
        <v/>
      </c>
    </row>
    <row r="305" customFormat="false" ht="15" hidden="false" customHeight="false" outlineLevel="0" collapsed="false">
      <c r="A305" s="158" t="str">
        <f aca="false">IF(ISNUMBER($C305),VLOOKUP($C305,Methuselahs!$Y$7:$Z$306,2,FALSE()),"")</f>
        <v/>
      </c>
      <c r="B305" s="159" t="str">
        <f aca="false">IF(ROW()-ROW($A$6)&lt;Methuselahs!$A$4,ROW()-ROW($A$5),"")</f>
        <v/>
      </c>
      <c r="C305" s="154" t="str">
        <f aca="false">IF(ISNUMBER($B305),VLOOKUP($B305,Methuselahs!$X$7:$Y$306,2,FALSE()),"")</f>
        <v/>
      </c>
      <c r="D305" s="162" t="str">
        <f aca="false">IF(ISNUMBER($C305),T(VLOOKUP($C305,Methuselahs!$A$7:$E$306,2,FALSE()))&amp;" "&amp;T(VLOOKUP($C305,Methuselahs!$A$7:$E$306,3,FALSE())),"")</f>
        <v/>
      </c>
      <c r="E305" s="160" t="str">
        <f aca="false">IF(ISNUMBER($C305),VLOOKUP($C305,Methuselahs!$A$7:$I$306,COLUMN(Methuselahs!$H$6),FALSE()),"")</f>
        <v/>
      </c>
      <c r="F305" s="156" t="str">
        <f aca="false">IF(ISNUMBER($C305),VLOOKUP($C305,Methuselahs!$A$7:$I$306,COLUMN(Methuselahs!$I$6),FALSE()),"")</f>
        <v/>
      </c>
      <c r="G305" s="160"/>
      <c r="H305" s="161" t="str">
        <f aca="false">IF(ISNUMBER($C305),VLOOKUP($C305,Methuselahs!$A$7:$J$306,COLUMN(Methuselahs!$J$6),FALSE()),"")</f>
        <v/>
      </c>
    </row>
  </sheetData>
  <sheetProtection sheet="true" objects="true" scenarios="true"/>
  <mergeCells count="2">
    <mergeCell ref="A1:H1"/>
    <mergeCell ref="A3:H3"/>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3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B4" activeCellId="0" sqref="AB4"/>
    </sheetView>
  </sheetViews>
  <sheetFormatPr defaultColWidth="8.82421875" defaultRowHeight="12" customHeight="false" zeroHeight="false" outlineLevelRow="0" outlineLevelCol="0"/>
  <cols>
    <col collapsed="false" customWidth="true" hidden="false" outlineLevel="0" max="1" min="1" style="164" width="3"/>
    <col collapsed="false" customWidth="true" hidden="false" outlineLevel="0" max="2" min="2" style="164" width="16.73"/>
    <col collapsed="false" customWidth="true" hidden="false" outlineLevel="0" max="3" min="3" style="164" width="18"/>
    <col collapsed="false" customWidth="true" hidden="false" outlineLevel="0" max="5" min="4" style="165" width="6.82"/>
    <col collapsed="false" customWidth="true" hidden="true" outlineLevel="0" max="6" min="6" style="164" width="7.73"/>
    <col collapsed="false" customWidth="true" hidden="false" outlineLevel="0" max="8" min="7" style="164" width="7.73"/>
    <col collapsed="false" customWidth="false" hidden="false" outlineLevel="0" max="9" min="9" style="164" width="8.82"/>
    <col collapsed="false" customWidth="true" hidden="true" outlineLevel="0" max="10" min="10" style="166" width="6"/>
    <col collapsed="false" customWidth="true" hidden="true" outlineLevel="0" max="21" min="11" style="167" width="10.73"/>
    <col collapsed="false" customWidth="true" hidden="true" outlineLevel="0" max="22" min="22" style="167" width="11.73"/>
    <col collapsed="false" customWidth="true" hidden="true" outlineLevel="0" max="23" min="23" style="167" width="9.27"/>
    <col collapsed="false" customWidth="false" hidden="true" outlineLevel="0" max="26" min="24" style="167" width="8.82"/>
    <col collapsed="false" customWidth="true" hidden="true" outlineLevel="0" max="27" min="27" style="167" width="10.45"/>
    <col collapsed="false" customWidth="true" hidden="false" outlineLevel="0" max="29" min="28" style="167" width="9.18"/>
    <col collapsed="false" customWidth="false" hidden="false" outlineLevel="0" max="16384" min="30" style="167" width="8.82"/>
  </cols>
  <sheetData>
    <row r="1" customFormat="false" ht="24.45" hidden="false" customHeight="false" outlineLevel="0" collapsed="false">
      <c r="A1" s="41" t="str">
        <f aca="false">IF(ISBLANK('Tournament Info'!B3),"Vampire: The Eternal Struggle Tournament",'Tournament Info'!B3)</f>
        <v>Russian Nationals 2026</v>
      </c>
      <c r="B1" s="71"/>
      <c r="C1" s="71"/>
      <c r="D1" s="73"/>
      <c r="E1" s="73"/>
      <c r="F1" s="42"/>
      <c r="G1" s="42"/>
      <c r="H1" s="42"/>
      <c r="I1" s="42"/>
      <c r="J1" s="168"/>
    </row>
    <row r="2" customFormat="false" ht="13.5" hidden="false" customHeight="true" outlineLevel="0" collapsed="false">
      <c r="A2" s="167"/>
      <c r="B2" s="71"/>
      <c r="C2" s="42"/>
      <c r="D2" s="73"/>
      <c r="E2" s="73"/>
      <c r="G2" s="42"/>
      <c r="H2" s="42" t="s">
        <v>197</v>
      </c>
      <c r="I2" s="42"/>
      <c r="AB2" s="169" t="n">
        <v>12</v>
      </c>
    </row>
    <row r="3" s="26" customFormat="true" ht="15" hidden="false" customHeight="true" outlineLevel="0" collapsed="false">
      <c r="A3" s="170" t="s">
        <v>198</v>
      </c>
      <c r="B3" s="171"/>
      <c r="C3" s="172"/>
      <c r="D3" s="173"/>
      <c r="E3" s="173"/>
      <c r="G3" s="172"/>
      <c r="H3" s="26" t="s">
        <v>199</v>
      </c>
      <c r="I3" s="172"/>
      <c r="V3" s="174"/>
      <c r="AB3" s="175" t="n">
        <v>0.583333333333333</v>
      </c>
      <c r="AD3" s="176"/>
    </row>
    <row r="4" customFormat="false" ht="12.75" hidden="false" customHeight="true" outlineLevel="0" collapsed="false">
      <c r="B4" s="71"/>
      <c r="C4" s="71"/>
      <c r="D4" s="73"/>
      <c r="E4" s="73"/>
      <c r="F4" s="42"/>
      <c r="G4" s="42"/>
      <c r="H4" s="42"/>
      <c r="I4" s="42"/>
      <c r="J4" s="168"/>
      <c r="V4" s="177" t="n">
        <v>1</v>
      </c>
    </row>
    <row r="5" customFormat="false" ht="19.5" hidden="false" customHeight="false" outlineLevel="0" collapsed="false">
      <c r="A5" s="178" t="s">
        <v>200</v>
      </c>
      <c r="B5" s="179"/>
      <c r="C5" s="179"/>
      <c r="D5" s="180"/>
      <c r="E5" s="181" t="s">
        <v>201</v>
      </c>
      <c r="G5" s="181"/>
      <c r="H5" s="182"/>
      <c r="I5" s="183"/>
      <c r="J5" s="184"/>
      <c r="K5" s="185" t="s">
        <v>202</v>
      </c>
      <c r="L5" s="186"/>
      <c r="M5" s="186"/>
      <c r="N5" s="186"/>
      <c r="O5" s="186"/>
      <c r="P5" s="186"/>
      <c r="Q5" s="186"/>
      <c r="R5" s="187"/>
      <c r="S5" s="188" t="s">
        <v>203</v>
      </c>
      <c r="T5" s="186"/>
      <c r="U5" s="187"/>
    </row>
    <row r="6" s="204" customFormat="true" ht="12.75" hidden="false" customHeight="true" outlineLevel="0" collapsed="false">
      <c r="A6" s="189" t="s">
        <v>192</v>
      </c>
      <c r="B6" s="190" t="s">
        <v>204</v>
      </c>
      <c r="C6" s="191" t="s">
        <v>205</v>
      </c>
      <c r="D6" s="192" t="s">
        <v>206</v>
      </c>
      <c r="E6" s="193" t="s">
        <v>182</v>
      </c>
      <c r="F6" s="194" t="s">
        <v>182</v>
      </c>
      <c r="G6" s="195" t="s">
        <v>207</v>
      </c>
      <c r="H6" s="194" t="s">
        <v>183</v>
      </c>
      <c r="I6" s="196" t="s">
        <v>208</v>
      </c>
      <c r="J6" s="197" t="s">
        <v>209</v>
      </c>
      <c r="K6" s="198" t="s">
        <v>210</v>
      </c>
      <c r="L6" s="199" t="s">
        <v>211</v>
      </c>
      <c r="M6" s="199" t="s">
        <v>212</v>
      </c>
      <c r="N6" s="199" t="s">
        <v>213</v>
      </c>
      <c r="O6" s="199" t="s">
        <v>214</v>
      </c>
      <c r="P6" s="199" t="s">
        <v>215</v>
      </c>
      <c r="Q6" s="199" t="s">
        <v>216</v>
      </c>
      <c r="R6" s="200" t="s">
        <v>217</v>
      </c>
      <c r="S6" s="201" t="s">
        <v>218</v>
      </c>
      <c r="T6" s="202" t="s">
        <v>219</v>
      </c>
      <c r="U6" s="203" t="s">
        <v>220</v>
      </c>
      <c r="W6" s="205" t="s">
        <v>221</v>
      </c>
      <c r="X6" s="205" t="s">
        <v>222</v>
      </c>
      <c r="Y6" s="205" t="s">
        <v>223</v>
      </c>
      <c r="Z6" s="205" t="s">
        <v>224</v>
      </c>
      <c r="AA6" s="205" t="s">
        <v>221</v>
      </c>
    </row>
    <row r="7" customFormat="false" ht="12.75" hidden="false" customHeight="true" outlineLevel="0" collapsed="false">
      <c r="A7" s="206" t="n">
        <f aca="true">IF(ISBLANK('Tournament Info'!$B$11),"",INDIRECT(ADDRESS(ROW(),1,1,1,"Optimal Seating "&amp;'Tournament Info'!$B$11-1&amp;"R+F")))</f>
        <v>1</v>
      </c>
      <c r="B7" s="207" t="n">
        <f aca="false">IF(ISNUMBER(A7),VLOOKUP(A7,Methuselahs!$A$7:$E$306,2,FALSE()),"")</f>
        <v>0</v>
      </c>
      <c r="C7" s="208" t="n">
        <f aca="false">IF(ISNUMBER(A7),VLOOKUP(A7,Methuselahs!$A$7:$E$306,3,FALSE()),"")</f>
        <v>0</v>
      </c>
      <c r="D7" s="209" t="n">
        <f aca="false">IF(ISNUMBER(A7),FLOOR((ROW()-ROW($A$7))/5,1)+1,"")</f>
        <v>1</v>
      </c>
      <c r="E7" s="210" t="n">
        <v>1</v>
      </c>
      <c r="F7" s="208" t="n">
        <f aca="false">IF(ISNUMBER(E7),E7,0)</f>
        <v>1</v>
      </c>
      <c r="G7" s="211" t="n">
        <f aca="false">IF(ISNUMBER($A7),IF(AND($F7&gt;=2,$H7=60),1,0),"")</f>
        <v>0</v>
      </c>
      <c r="H7" s="212" t="n">
        <f aca="false">IF(ISNUMBER(A7),IF(OR($S7=$U7,NOT(ISNA(MATCH($D7*5+$V$4,Override!$C$6:$C$125,0)))),$Q7,0),"")</f>
        <v>48</v>
      </c>
      <c r="I7" s="209" t="n">
        <f aca="false">IF(ISNUMBER(A7),IF(J7=5,K7,IF(AND(J7=4,OR(K7=4,K7=3)),K7+1,K7)),"")</f>
        <v>2</v>
      </c>
      <c r="J7" s="213" t="n">
        <f aca="false">COUNT(A7:A11)</f>
        <v>4</v>
      </c>
      <c r="K7" s="214" t="n">
        <f aca="false">IF(ISNUMBER(A7),RANK(F7,F7:F11),"")</f>
        <v>2</v>
      </c>
      <c r="L7" s="215" t="n">
        <f aca="false">IF(J7=5,VLOOKUP(K7,TPMatrix!$A$6:$B$10,2,FALSE()),IF(J7=4,VLOOKUP(K7,TPMatrix!$D$6:$E$9,2,FALSE()),0))</f>
        <v>48</v>
      </c>
      <c r="M7" s="215" t="str">
        <f aca="false">IF(COUNTIF(K7:K11,K7)&gt;=2,IF(J7=5,VLOOKUP(K7+1,TPMatrix!$A$6:$B$10,2,FALSE()),IF(J7=4,VLOOKUP(K7+1,TPMatrix!$D$6:$E$9,2,FALSE()),0)),"")</f>
        <v/>
      </c>
      <c r="N7" s="215" t="str">
        <f aca="false">IF(COUNTIF(K7:K11,K7)&gt;=3,IF(J7=5,VLOOKUP(K7+2,TPMatrix!$A$6:$B$10,2,FALSE()),IF(J7=4,VLOOKUP(K7+2,TPMatrix!$D$6:$E$9,2,FALSE()),0)),"")</f>
        <v/>
      </c>
      <c r="O7" s="215" t="str">
        <f aca="false">IF(COUNTIF(K7:K11,K7)&gt;=4,IF(J7=5,VLOOKUP(K7+3,TPMatrix!$A$6:$B$10,2,FALSE()),IF(J7=4,VLOOKUP(K7+3,TPMatrix!$D$6:$E$9,2,FALSE()),0)),"")</f>
        <v/>
      </c>
      <c r="P7" s="215" t="str">
        <f aca="false">IF(COUNTIF(K7:K11,K7)&gt;=5,IF(J7=5,VLOOKUP(K7+4,TPMatrix!$A$6:$B$10,2,FALSE()),IF(J7=4,VLOOKUP(K7+4,TPMatrix!$D$6:$E$9,2,FALSE()),0)),"")</f>
        <v/>
      </c>
      <c r="Q7" s="215" t="n">
        <f aca="false">SUM(L7:P7)/COUNT(L7:P7)</f>
        <v>48</v>
      </c>
      <c r="R7" s="216" t="n">
        <f aca="false">COUNT(L7:P7)</f>
        <v>1</v>
      </c>
      <c r="S7" s="217" t="n">
        <f aca="false">IF(ISNUMBER($A7),COUNTIF($D$7:$D$306,$D7),0)</f>
        <v>4</v>
      </c>
      <c r="T7" s="218" t="n">
        <f aca="false">CEILING($F7,1)</f>
        <v>1</v>
      </c>
      <c r="U7" s="219" t="n">
        <f aca="true">SUM(OFFSET(T7,-MOD(ROW()-ROW($U$7),5),0,5,1))</f>
        <v>4</v>
      </c>
      <c r="V7" s="66"/>
      <c r="W7" s="167" t="n">
        <f aca="false">$I7</f>
        <v>2</v>
      </c>
      <c r="X7" s="167" t="n">
        <f aca="false">IF(ISNUMBER($A7),$W7*(Methuselahs!$A$4+1)+$A7,"")</f>
        <v>35</v>
      </c>
      <c r="Y7" s="167" t="n">
        <f aca="false">IF(ISNUMBER($A7),RANK($X7,$X7:$X11,1),"")</f>
        <v>2</v>
      </c>
      <c r="Z7" s="167" t="e">
        <f aca="false">IF(ISNUMBER($A7),VLOOKUP($A7,Methuselahs!$A$7:$X$306,5),"")</f>
        <v>#N/A</v>
      </c>
      <c r="AA7" s="167" t="n">
        <f aca="false">$I7</f>
        <v>2</v>
      </c>
    </row>
    <row r="8" customFormat="false" ht="12.75" hidden="false" customHeight="true" outlineLevel="0" collapsed="false">
      <c r="A8" s="220" t="n">
        <f aca="true">IF(ISBLANK('Tournament Info'!$B$11),"",INDIRECT(ADDRESS(ROW(),1,1,1,"Optimal Seating "&amp;'Tournament Info'!$B$11-1&amp;"R+F")))</f>
        <v>2</v>
      </c>
      <c r="B8" s="221" t="n">
        <f aca="false">IF(ISNUMBER(A8),VLOOKUP(A8,Methuselahs!$A$7:$E$306,2,FALSE()),"")</f>
        <v>0</v>
      </c>
      <c r="C8" s="222" t="n">
        <f aca="false">IF(ISNUMBER(A8),VLOOKUP(A8,Methuselahs!$A$7:$E$306,3,FALSE()),"")</f>
        <v>0</v>
      </c>
      <c r="D8" s="223" t="n">
        <f aca="false">IF(ISNUMBER(A8),FLOOR((ROW()-ROW($A$7))/5,1)+1,"")</f>
        <v>1</v>
      </c>
      <c r="E8" s="224"/>
      <c r="F8" s="222" t="n">
        <f aca="false">IF(ISNUMBER(E8),E8,0)</f>
        <v>0</v>
      </c>
      <c r="G8" s="225" t="n">
        <f aca="false">IF(ISNUMBER($A8),IF(AND($F8&gt;=2,$H8=60),1,0),"")</f>
        <v>0</v>
      </c>
      <c r="H8" s="226" t="n">
        <f aca="false">IF(ISNUMBER(A8),IF(OR($S8=$U8,NOT(ISNA(MATCH($D8*5+$V$4,Override!$C$6:$C$125,0)))),$Q8,0),"")</f>
        <v>18</v>
      </c>
      <c r="I8" s="223" t="n">
        <f aca="false">IF(ISNUMBER(A8),IF(J8=5,K8,IF(AND(J8=4,OR(K8=4,K8=3)),K8+1,K8)),"")</f>
        <v>4</v>
      </c>
      <c r="J8" s="227" t="n">
        <f aca="false">COUNT(A7:A11)</f>
        <v>4</v>
      </c>
      <c r="K8" s="228" t="n">
        <f aca="false">IF(ISNUMBER(A8),RANK(F8,F7:F11),"")</f>
        <v>3</v>
      </c>
      <c r="L8" s="229" t="n">
        <f aca="false">IF(J8=5,VLOOKUP(K8,TPMatrix!$A$6:$B$10,2,FALSE()),IF(J8=4,VLOOKUP(K8,TPMatrix!$D$6:$E$9,2,FALSE()),0))</f>
        <v>24</v>
      </c>
      <c r="M8" s="229" t="n">
        <f aca="false">IF(COUNTIF(K7:K11,K8)&gt;=2,IF(J8=5,VLOOKUP(K8+1,TPMatrix!$A$6:$B$10,2,FALSE()),IF(J8=4,VLOOKUP(K8+1,TPMatrix!$D$6:$E$9,2,FALSE()),0)),"")</f>
        <v>12</v>
      </c>
      <c r="N8" s="229" t="str">
        <f aca="false">IF(COUNTIF(K7:K11,K8)&gt;=3,IF(J8=5,VLOOKUP(K8+2,TPMatrix!$A$6:$B$10,2,FALSE()),IF(J8=4,VLOOKUP(K8+2,TPMatrix!$D$6:$E$9,2,FALSE()),0)),"")</f>
        <v/>
      </c>
      <c r="O8" s="229" t="str">
        <f aca="false">IF(COUNTIF(K7:K11,K8)&gt;=4,IF(J8=5,VLOOKUP(K8+3,TPMatrix!$A$6:$B$10,2,FALSE()),IF(J8=4,VLOOKUP(K8+3,TPMatrix!$D$6:$E$9,2,FALSE()),0)),"")</f>
        <v/>
      </c>
      <c r="P8" s="229" t="str">
        <f aca="false">IF(COUNTIF(K7:K11,K8)&gt;=5,IF(J8=5,VLOOKUP(K8+4,TPMatrix!$A$6:$B$10,2,FALSE()),IF(J8=4,VLOOKUP(K8+4,TPMatrix!$D$6:$E$9,2,FALSE()),0)),"")</f>
        <v/>
      </c>
      <c r="Q8" s="229" t="n">
        <f aca="false">SUM(L8:P8)/COUNT(L8:P8)</f>
        <v>18</v>
      </c>
      <c r="R8" s="230" t="n">
        <f aca="false">COUNT(L8:P8)</f>
        <v>2</v>
      </c>
      <c r="S8" s="228" t="n">
        <f aca="false">IF(ISNUMBER($A8),COUNTIF($D$7:$D$306,$D8),0)</f>
        <v>4</v>
      </c>
      <c r="T8" s="229" t="n">
        <f aca="false">CEILING($F8,1)</f>
        <v>0</v>
      </c>
      <c r="U8" s="230" t="n">
        <f aca="true">SUM(OFFSET(T8,-MOD(ROW()-ROW($U$7),5),0,5,1))</f>
        <v>4</v>
      </c>
      <c r="W8" s="167" t="n">
        <f aca="false">$I8</f>
        <v>4</v>
      </c>
      <c r="X8" s="167" t="n">
        <f aca="false">IF(ISNUMBER($A8),$W8*(Methuselahs!$A$4+1)+$A8,"")</f>
        <v>70</v>
      </c>
      <c r="Y8" s="167" t="n">
        <f aca="false">IF(ISNUMBER($A8),RANK($X8,$X8:$X12,1),"")</f>
        <v>3</v>
      </c>
      <c r="Z8" s="167" t="e">
        <f aca="false">IF(ISNUMBER($A8),VLOOKUP($A8,Methuselahs!$A$7:$X$306,5),"")</f>
        <v>#N/A</v>
      </c>
      <c r="AA8" s="167" t="n">
        <f aca="false">$I8</f>
        <v>4</v>
      </c>
    </row>
    <row r="9" customFormat="false" ht="12.75" hidden="false" customHeight="true" outlineLevel="0" collapsed="false">
      <c r="A9" s="231" t="n">
        <f aca="true">IF(ISBLANK('Tournament Info'!$B$11),"",INDIRECT(ADDRESS(ROW(),1,1,1,"Optimal Seating "&amp;'Tournament Info'!$B$11-1&amp;"R+F")))</f>
        <v>3</v>
      </c>
      <c r="B9" s="207" t="n">
        <f aca="false">IF(ISNUMBER(A9),VLOOKUP(A9,Methuselahs!$A$7:$E$306,2,FALSE()),"")</f>
        <v>0</v>
      </c>
      <c r="C9" s="232" t="n">
        <f aca="false">IF(ISNUMBER(A9),VLOOKUP(A9,Methuselahs!$A$7:$E$306,3,FALSE()),"")</f>
        <v>0</v>
      </c>
      <c r="D9" s="233" t="n">
        <f aca="false">IF(ISNUMBER(A9),FLOOR((ROW()-ROW($A$7))/5,1)+1,"")</f>
        <v>1</v>
      </c>
      <c r="E9" s="234"/>
      <c r="F9" s="232" t="n">
        <f aca="false">IF(ISNUMBER(E9),E9,0)</f>
        <v>0</v>
      </c>
      <c r="G9" s="235" t="n">
        <f aca="false">IF(ISNUMBER($A9),IF(AND($F9&gt;=2,$H9=60),1,0),"")</f>
        <v>0</v>
      </c>
      <c r="H9" s="236" t="n">
        <f aca="false">IF(ISNUMBER(A9),IF(OR($S9=$U9,NOT(ISNA(MATCH($D9*5+$V$4,Override!$C$6:$C$125,0)))),$Q9,0),"")</f>
        <v>18</v>
      </c>
      <c r="I9" s="233" t="n">
        <f aca="false">IF(ISNUMBER(A9),IF(J9=5,K9,IF(AND(J9=4,OR(K9=4,K9=3)),K9+1,K9)),"")</f>
        <v>4</v>
      </c>
      <c r="J9" s="237" t="n">
        <f aca="false">COUNT(A7:A11)</f>
        <v>4</v>
      </c>
      <c r="K9" s="238" t="n">
        <f aca="false">IF(ISNUMBER(A9),RANK(F9,F7:F11),"")</f>
        <v>3</v>
      </c>
      <c r="L9" s="239" t="n">
        <f aca="false">IF(J9=5,VLOOKUP(K9,TPMatrix!$A$6:$B$10,2,FALSE()),IF(J9=4,VLOOKUP(K9,TPMatrix!$D$6:$E$9,2,FALSE()),0))</f>
        <v>24</v>
      </c>
      <c r="M9" s="239" t="n">
        <f aca="false">IF(COUNTIF(K7:K11,K9)&gt;=2,IF(J9=5,VLOOKUP(K9+1,TPMatrix!$A$6:$B$10,2,FALSE()),IF(J9=4,VLOOKUP(K9+1,TPMatrix!$D$6:$E$9,2,FALSE()),0)),"")</f>
        <v>12</v>
      </c>
      <c r="N9" s="239" t="str">
        <f aca="false">IF(COUNTIF(K7:K11,K9)&gt;=3,IF(J9=5,VLOOKUP(K9+2,TPMatrix!$A$6:$B$10,2,FALSE()),IF(J9=4,VLOOKUP(K9+2,TPMatrix!$D$6:$E$9,2,FALSE()),0)),"")</f>
        <v/>
      </c>
      <c r="O9" s="239" t="str">
        <f aca="false">IF(COUNTIF(K7:K11,K9)&gt;=4,IF(J9=5,VLOOKUP(K9+3,TPMatrix!$A$6:$B$10,2,FALSE()),IF(J9=4,VLOOKUP(K9+3,TPMatrix!$D$6:$E$9,2,FALSE()),0)),"")</f>
        <v/>
      </c>
      <c r="P9" s="239" t="str">
        <f aca="false">IF(COUNTIF(K7:K11,K9)&gt;=5,IF(J9=5,VLOOKUP(K9+4,TPMatrix!$A$6:$B$10,2,FALSE()),IF(J9=4,VLOOKUP(K9+4,TPMatrix!$D$6:$E$9,2,FALSE()),0)),"")</f>
        <v/>
      </c>
      <c r="Q9" s="239" t="n">
        <f aca="false">SUM(L9:P9)/COUNT(L9:P9)</f>
        <v>18</v>
      </c>
      <c r="R9" s="240" t="n">
        <f aca="false">COUNT(L9:P9)</f>
        <v>2</v>
      </c>
      <c r="S9" s="238" t="n">
        <f aca="false">IF(ISNUMBER($A9),COUNTIF($D$7:$D$306,$D9),0)</f>
        <v>4</v>
      </c>
      <c r="T9" s="239" t="n">
        <f aca="false">CEILING($F9,1)</f>
        <v>0</v>
      </c>
      <c r="U9" s="240" t="n">
        <f aca="true">SUM(OFFSET(T9,-MOD(ROW()-ROW($U$7),5),0,5,1))</f>
        <v>4</v>
      </c>
      <c r="W9" s="167" t="n">
        <f aca="false">$I9</f>
        <v>4</v>
      </c>
      <c r="X9" s="167" t="n">
        <f aca="false">IF(ISNUMBER($A9),$W9*(Methuselahs!$A$4+1)+$A9,"")</f>
        <v>71</v>
      </c>
      <c r="Y9" s="167" t="n">
        <f aca="false">IF(ISNUMBER($A9),RANK($X9,$X9:$X13,1),"")</f>
        <v>4</v>
      </c>
      <c r="Z9" s="167" t="e">
        <f aca="false">IF(ISNUMBER($A9),VLOOKUP($A9,Methuselahs!$A$7:$X$306,5),"")</f>
        <v>#N/A</v>
      </c>
      <c r="AA9" s="167" t="n">
        <f aca="false">$I9</f>
        <v>4</v>
      </c>
    </row>
    <row r="10" customFormat="false" ht="12.75" hidden="false" customHeight="true" outlineLevel="0" collapsed="false">
      <c r="A10" s="241" t="n">
        <f aca="true">IF(ISBLANK('Tournament Info'!$B$11),"",INDIRECT(ADDRESS(ROW(),1,1,1,"Optimal Seating "&amp;'Tournament Info'!$B$11-1&amp;"R+F")))</f>
        <v>4</v>
      </c>
      <c r="B10" s="242" t="n">
        <f aca="false">IF(ISNUMBER(A10),VLOOKUP(A10,Methuselahs!$A$7:$E$306,2,FALSE()),"")</f>
        <v>0</v>
      </c>
      <c r="C10" s="243" t="n">
        <f aca="false">IF(ISNUMBER(A10),VLOOKUP(A10,Methuselahs!$A$7:$E$306,3,FALSE()),"")</f>
        <v>0</v>
      </c>
      <c r="D10" s="244" t="n">
        <f aca="false">IF(ISNUMBER(A10),FLOOR((ROW()-ROW($A$7))/5,1)+1,"")</f>
        <v>1</v>
      </c>
      <c r="E10" s="245" t="n">
        <v>3</v>
      </c>
      <c r="F10" s="243" t="n">
        <f aca="false">IF(ISNUMBER(E10),E10,0)</f>
        <v>3</v>
      </c>
      <c r="G10" s="225" t="n">
        <f aca="false">IF(ISNUMBER($A10),IF(AND($F10&gt;=2,$H10=60),1,0),"")</f>
        <v>1</v>
      </c>
      <c r="H10" s="226" t="n">
        <f aca="false">IF(ISNUMBER(A10),IF(OR($S10=$U10,NOT(ISNA(MATCH($D10*5+$V$4,Override!$C$6:$C$125,0)))),$Q10,0),"")</f>
        <v>60</v>
      </c>
      <c r="I10" s="244" t="n">
        <f aca="false">IF(ISNUMBER(A10),IF(J10=5,K10,IF(AND(J10=4,OR(K10=4,K10=3)),K10+1,K10)),"")</f>
        <v>1</v>
      </c>
      <c r="J10" s="246" t="n">
        <f aca="false">COUNT(A7:A11)</f>
        <v>4</v>
      </c>
      <c r="K10" s="228" t="n">
        <f aca="false">IF(ISNUMBER(A10),RANK(F10,F7:F11),"")</f>
        <v>1</v>
      </c>
      <c r="L10" s="229" t="n">
        <f aca="false">IF(J10=5,VLOOKUP(K10,TPMatrix!$A$6:$B$10,2,FALSE()),IF(J10=4,VLOOKUP(K10,TPMatrix!$D$6:$E$9,2,FALSE()),0))</f>
        <v>60</v>
      </c>
      <c r="M10" s="229" t="str">
        <f aca="false">IF(COUNTIF(K7:K11,K10)&gt;=2,IF(J10=5,VLOOKUP(K10+1,TPMatrix!$A$6:$B$10,2,FALSE()),IF(J10=4,VLOOKUP(K10+1,TPMatrix!$D$6:$E$9,2,FALSE()),0)),"")</f>
        <v/>
      </c>
      <c r="N10" s="229" t="str">
        <f aca="false">IF(COUNTIF(K7:K11,K10)&gt;=3,IF(J10=5,VLOOKUP(K10+2,TPMatrix!$A$6:$B$10,2,FALSE()),IF(J10=4,VLOOKUP(K10+2,TPMatrix!$D$6:$E$9,2,FALSE()),0)),"")</f>
        <v/>
      </c>
      <c r="O10" s="229" t="str">
        <f aca="false">IF(COUNTIF(K7:K11,K10)&gt;=4,IF(J10=5,VLOOKUP(K10+3,TPMatrix!$A$6:$B$10,2,FALSE()),IF(J10=4,VLOOKUP(K10+3,TPMatrix!$D$6:$E$9,2,FALSE()),0)),"")</f>
        <v/>
      </c>
      <c r="P10" s="229" t="str">
        <f aca="false">IF(COUNTIF(K7:K11,K10)&gt;=5,IF(J10=5,VLOOKUP(K10+4,TPMatrix!$A$6:$B$10,2,FALSE()),IF(J10=4,VLOOKUP(K10+4,TPMatrix!$D$6:$E$9,2,FALSE()),0)),"")</f>
        <v/>
      </c>
      <c r="Q10" s="229" t="n">
        <f aca="false">SUM(L10:P10)/COUNT(L10:P10)</f>
        <v>60</v>
      </c>
      <c r="R10" s="230" t="n">
        <f aca="false">COUNT(L10:P10)</f>
        <v>1</v>
      </c>
      <c r="S10" s="228" t="n">
        <f aca="false">IF(ISNUMBER($A10),COUNTIF($D$7:$D$306,$D10),0)</f>
        <v>4</v>
      </c>
      <c r="T10" s="229" t="n">
        <f aca="false">CEILING($F10,1)</f>
        <v>3</v>
      </c>
      <c r="U10" s="230" t="n">
        <f aca="true">SUM(OFFSET(T10,-MOD(ROW()-ROW($U$7),5),0,5,1))</f>
        <v>4</v>
      </c>
      <c r="W10" s="167" t="n">
        <f aca="false">$I10</f>
        <v>1</v>
      </c>
      <c r="X10" s="167" t="n">
        <f aca="false">IF(ISNUMBER($A10),$W10*(Methuselahs!$A$4+1)+$A10,"")</f>
        <v>21</v>
      </c>
      <c r="Y10" s="167" t="n">
        <f aca="false">IF(ISNUMBER($A10),RANK($X10,$X10:$X14,1),"")</f>
        <v>1</v>
      </c>
      <c r="Z10" s="167" t="e">
        <f aca="false">IF(ISNUMBER($A10),VLOOKUP($A10,Methuselahs!$A$7:$X$306,5),"")</f>
        <v>#N/A</v>
      </c>
      <c r="AA10" s="167" t="n">
        <f aca="false">$I10</f>
        <v>1</v>
      </c>
    </row>
    <row r="11" customFormat="false" ht="12.75" hidden="false" customHeight="true" outlineLevel="0" collapsed="false">
      <c r="A11" s="247" t="str">
        <f aca="true">IF(ISBLANK('Tournament Info'!$B$11),"",INDIRECT(ADDRESS(ROW(),1,1,1,"Optimal Seating "&amp;'Tournament Info'!$B$11-1&amp;"R+F")))</f>
        <v/>
      </c>
      <c r="B11" s="248" t="str">
        <f aca="false">IF(ISNUMBER(A11),VLOOKUP(A11,Methuselahs!$A$7:$E$306,2,FALSE()),"")</f>
        <v/>
      </c>
      <c r="C11" s="249" t="str">
        <f aca="false">IF(ISNUMBER(A11),VLOOKUP(A11,Methuselahs!$A$7:$E$306,3,FALSE()),"")</f>
        <v/>
      </c>
      <c r="D11" s="250" t="str">
        <f aca="false">IF(ISNUMBER(A11),FLOOR((ROW()-ROW($A$7))/5,1)+1,"")</f>
        <v/>
      </c>
      <c r="E11" s="251"/>
      <c r="F11" s="249" t="n">
        <f aca="false">IF(ISNUMBER(E11),E11,0)</f>
        <v>0</v>
      </c>
      <c r="G11" s="235" t="str">
        <f aca="false">IF(ISNUMBER($A11),IF(AND($F11&gt;=2,$H11=60),1,0),"")</f>
        <v/>
      </c>
      <c r="H11" s="236" t="str">
        <f aca="false">IF(ISNUMBER(A11),IF(OR($S11=$U11,NOT(ISNA(MATCH($D11*5+$V$4,Override!$C$6:$C$125,0)))),$Q11,0),"")</f>
        <v/>
      </c>
      <c r="I11" s="250" t="str">
        <f aca="false">IF(ISNUMBER(A11),IF(J11=5,K11,IF(AND(J11=4,OR(K11=4,K11=3)),K11+1,K11)),"")</f>
        <v/>
      </c>
      <c r="J11" s="252" t="n">
        <f aca="false">COUNT(A7:A11)</f>
        <v>4</v>
      </c>
      <c r="K11" s="253" t="str">
        <f aca="false">IF(ISNUMBER(A11),RANK(F11,F7:F11),"")</f>
        <v/>
      </c>
      <c r="L11" s="254" t="e">
        <f aca="false">IF(J11=5,VLOOKUP(K11,TPMatrix!$A$6:$B$10,2,FALSE()),IF(J11=4,VLOOKUP(K11,TPMatrix!$D$6:$E$9,2,FALSE()),0))</f>
        <v>#N/A</v>
      </c>
      <c r="M11" s="254" t="str">
        <f aca="false">IF(COUNTIF(K7:K11,K11)&gt;=2,IF(J11=5,VLOOKUP(K11+1,TPMatrix!$A$6:$B$10,2,FALSE()),IF(J11=4,VLOOKUP(K11+1,TPMatrix!$D$6:$E$9,2,FALSE()),0)),"")</f>
        <v/>
      </c>
      <c r="N11" s="254" t="str">
        <f aca="false">IF(COUNTIF(K7:K11,K11)&gt;=3,IF(J11=5,VLOOKUP(K11+2,TPMatrix!$A$6:$B$10,2,FALSE()),IF(J11=4,VLOOKUP(K11+2,TPMatrix!$D$6:$E$9,2,FALSE()),0)),"")</f>
        <v/>
      </c>
      <c r="O11" s="254" t="str">
        <f aca="false">IF(COUNTIF(K7:K11,K11)&gt;=4,IF(J11=5,VLOOKUP(K11+3,TPMatrix!$A$6:$B$10,2,FALSE()),IF(J11=4,VLOOKUP(K11+3,TPMatrix!$D$6:$E$9,2,FALSE()),0)),"")</f>
        <v/>
      </c>
      <c r="P11" s="254" t="str">
        <f aca="false">IF(COUNTIF(K7:K11,K11)&gt;=5,IF(J11=5,VLOOKUP(K11+4,TPMatrix!$A$6:$B$10,2,FALSE()),IF(J11=4,VLOOKUP(K11+4,TPMatrix!$D$6:$E$9,2,FALSE()),0)),"")</f>
        <v/>
      </c>
      <c r="Q11" s="254" t="e">
        <f aca="false">SUM(L11:P11)/COUNT(L11:P11)</f>
        <v>#N/A</v>
      </c>
      <c r="R11" s="255" t="n">
        <f aca="false">COUNT(L11:P11)</f>
        <v>0</v>
      </c>
      <c r="S11" s="253" t="n">
        <f aca="false">IF(ISNUMBER($A11),COUNTIF($D$7:$D$306,$D11),0)</f>
        <v>0</v>
      </c>
      <c r="T11" s="254" t="n">
        <f aca="false">CEILING($F11,1)</f>
        <v>0</v>
      </c>
      <c r="U11" s="255" t="n">
        <f aca="true">SUM(OFFSET(T11,-MOD(ROW()-ROW($U$7),5),0,5,1))</f>
        <v>4</v>
      </c>
      <c r="W11" s="167" t="str">
        <f aca="false">$I11</f>
        <v/>
      </c>
      <c r="X11" s="167" t="str">
        <f aca="false">IF(ISNUMBER($A11),$W11*(Methuselahs!$A$4+1)+$A11,"")</f>
        <v/>
      </c>
      <c r="Y11" s="167" t="str">
        <f aca="false">IF(ISNUMBER($A11),RANK($X11,$X11:$X15,1),"")</f>
        <v/>
      </c>
      <c r="Z11" s="167" t="str">
        <f aca="false">IF(ISNUMBER($A11),VLOOKUP($A11,Methuselahs!$A$7:$X$306,5),"")</f>
        <v/>
      </c>
      <c r="AA11" s="167" t="str">
        <f aca="false">$I11</f>
        <v/>
      </c>
    </row>
    <row r="12" customFormat="false" ht="12.75" hidden="false" customHeight="true" outlineLevel="0" collapsed="false">
      <c r="A12" s="206" t="n">
        <f aca="true">IF(ISBLANK('Tournament Info'!$B$11),"",INDIRECT(ADDRESS(ROW(),1,1,1,"Optimal Seating "&amp;'Tournament Info'!$B$11-1&amp;"R+F")))</f>
        <v>5</v>
      </c>
      <c r="B12" s="207" t="n">
        <f aca="false">IF(ISNUMBER(A12),VLOOKUP(A12,Methuselahs!$A$7:$E$306,2,FALSE()),"")</f>
        <v>0</v>
      </c>
      <c r="C12" s="208" t="n">
        <f aca="false">IF(ISNUMBER(A12),VLOOKUP(A12,Methuselahs!$A$7:$E$306,3,FALSE()),"")</f>
        <v>0</v>
      </c>
      <c r="D12" s="209" t="n">
        <f aca="false">IF(ISNUMBER(A12),FLOOR((ROW()-ROW($A$7))/5,1)+1,"")</f>
        <v>2</v>
      </c>
      <c r="E12" s="210"/>
      <c r="F12" s="208" t="n">
        <f aca="false">IF(ISNUMBER(E12),E12,0)</f>
        <v>0</v>
      </c>
      <c r="G12" s="211" t="n">
        <f aca="false">IF(ISNUMBER($A12),IF(AND($F12&gt;=2,$H12=60),1,0),"")</f>
        <v>0</v>
      </c>
      <c r="H12" s="212" t="n">
        <f aca="false">IF(ISNUMBER(A12),IF(OR($S12=$U12,NOT(ISNA(MATCH($D12*5+$V$4,Override!$C$6:$C$125,0)))),$Q12,0),"")</f>
        <v>28</v>
      </c>
      <c r="I12" s="209" t="n">
        <f aca="false">IF(ISNUMBER(A12),IF(J12=5,K12,IF(AND(J12=4,OR(K12=4,K12=3)),K12+1,K12)),"")</f>
        <v>2</v>
      </c>
      <c r="J12" s="213" t="n">
        <f aca="false">COUNT(A12:A16)</f>
        <v>4</v>
      </c>
      <c r="K12" s="214" t="n">
        <f aca="false">IF(ISNUMBER(A12),RANK(F12,F12:F16),"")</f>
        <v>2</v>
      </c>
      <c r="L12" s="215" t="n">
        <f aca="false">IF(J12=5,VLOOKUP(K12,TPMatrix!$A$6:$B$10,2,FALSE()),IF(J12=4,VLOOKUP(K12,TPMatrix!$D$6:$E$9,2,FALSE()),0))</f>
        <v>48</v>
      </c>
      <c r="M12" s="215" t="n">
        <f aca="false">IF(COUNTIF(K12:K16,K12)&gt;=2,IF(J12=5,VLOOKUP(K12+1,TPMatrix!$A$6:$B$10,2,FALSE()),IF(J12=4,VLOOKUP(K12+1,TPMatrix!$D$6:$E$9,2,FALSE()),0)),"")</f>
        <v>24</v>
      </c>
      <c r="N12" s="215" t="n">
        <f aca="false">IF(COUNTIF(K12:K16,K12)&gt;=3,IF(J12=5,VLOOKUP(K12+2,TPMatrix!$A$6:$B$10,2,FALSE()),IF(J12=4,VLOOKUP(K12+2,TPMatrix!$D$6:$E$9,2,FALSE()),0)),"")</f>
        <v>12</v>
      </c>
      <c r="O12" s="215" t="str">
        <f aca="false">IF(COUNTIF(K12:K16,K12)&gt;=4,IF(J12=5,VLOOKUP(K12+3,TPMatrix!$A$6:$B$10,2,FALSE()),IF(J12=4,VLOOKUP(K12+3,TPMatrix!$D$6:$E$9,2,FALSE()),0)),"")</f>
        <v/>
      </c>
      <c r="P12" s="215" t="str">
        <f aca="false">IF(COUNTIF(K12:K16,K12)&gt;=5,IF(J12=5,VLOOKUP(K12+4,TPMatrix!$A$6:$B$10,2,FALSE()),IF(J12=4,VLOOKUP(K12+4,TPMatrix!$D$6:$E$9,2,FALSE()),0)),"")</f>
        <v/>
      </c>
      <c r="Q12" s="215" t="n">
        <f aca="false">SUM(L12:P12)/COUNT(L12:P12)</f>
        <v>28</v>
      </c>
      <c r="R12" s="216" t="n">
        <f aca="false">COUNT(L12:P12)</f>
        <v>3</v>
      </c>
      <c r="S12" s="217" t="n">
        <f aca="false">IF(ISNUMBER($A12),COUNTIF($D$7:$D$306,$D12),0)</f>
        <v>4</v>
      </c>
      <c r="T12" s="218" t="n">
        <f aca="false">CEILING($F12,1)</f>
        <v>0</v>
      </c>
      <c r="U12" s="219" t="n">
        <f aca="true">SUM(OFFSET(T12,-MOD(ROW()-ROW($U$7),5),0,5,1))</f>
        <v>4</v>
      </c>
      <c r="W12" s="167" t="n">
        <f aca="false">$I12</f>
        <v>2</v>
      </c>
      <c r="X12" s="167" t="n">
        <f aca="false">IF(ISNUMBER($A12),$W12*(Methuselahs!$A$4+1)+$A12,"")</f>
        <v>39</v>
      </c>
      <c r="Y12" s="167" t="n">
        <f aca="false">IF(ISNUMBER($A12),RANK($X12,$X12:$X16,1),"")</f>
        <v>2</v>
      </c>
      <c r="Z12" s="167" t="e">
        <f aca="false">IF(ISNUMBER($A12),VLOOKUP($A12,Methuselahs!$A$7:$X$306,5),"")</f>
        <v>#N/A</v>
      </c>
      <c r="AA12" s="167" t="n">
        <f aca="false">$I12</f>
        <v>2</v>
      </c>
    </row>
    <row r="13" customFormat="false" ht="12.75" hidden="false" customHeight="true" outlineLevel="0" collapsed="false">
      <c r="A13" s="220" t="n">
        <f aca="true">IF(ISBLANK('Tournament Info'!$B$11),"",INDIRECT(ADDRESS(ROW(),1,1,1,"Optimal Seating "&amp;'Tournament Info'!$B$11-1&amp;"R+F")))</f>
        <v>6</v>
      </c>
      <c r="B13" s="221" t="n">
        <f aca="false">IF(ISNUMBER(A13),VLOOKUP(A13,Methuselahs!$A$7:$E$306,2,FALSE()),"")</f>
        <v>0</v>
      </c>
      <c r="C13" s="222" t="n">
        <f aca="false">IF(ISNUMBER(A13),VLOOKUP(A13,Methuselahs!$A$7:$E$306,3,FALSE()),"")</f>
        <v>0</v>
      </c>
      <c r="D13" s="223" t="n">
        <f aca="false">IF(ISNUMBER(A13),FLOOR((ROW()-ROW($A$7))/5,1)+1,"")</f>
        <v>2</v>
      </c>
      <c r="E13" s="224"/>
      <c r="F13" s="222" t="n">
        <f aca="false">IF(ISNUMBER(E13),E13,0)</f>
        <v>0</v>
      </c>
      <c r="G13" s="225" t="n">
        <f aca="false">IF(ISNUMBER($A13),IF(AND($F13&gt;=2,$H13=60),1,0),"")</f>
        <v>0</v>
      </c>
      <c r="H13" s="226" t="n">
        <f aca="false">IF(ISNUMBER(A13),IF(OR($S13=$U13,NOT(ISNA(MATCH($D13*5+$V$4,Override!$C$6:$C$125,0)))),$Q13,0),"")</f>
        <v>28</v>
      </c>
      <c r="I13" s="223" t="n">
        <f aca="false">IF(ISNUMBER(A13),IF(J13=5,K13,IF(AND(J13=4,OR(K13=4,K13=3)),K13+1,K13)),"")</f>
        <v>2</v>
      </c>
      <c r="J13" s="227" t="n">
        <f aca="false">COUNT(A12:A16)</f>
        <v>4</v>
      </c>
      <c r="K13" s="228" t="n">
        <f aca="false">IF(ISNUMBER(A13),RANK(F13,F12:F16),"")</f>
        <v>2</v>
      </c>
      <c r="L13" s="229" t="n">
        <f aca="false">IF(J13=5,VLOOKUP(K13,TPMatrix!$A$6:$B$10,2,FALSE()),IF(J13=4,VLOOKUP(K13,TPMatrix!$D$6:$E$9,2,FALSE()),0))</f>
        <v>48</v>
      </c>
      <c r="M13" s="229" t="n">
        <f aca="false">IF(COUNTIF(K12:K16,K13)&gt;=2,IF(J13=5,VLOOKUP(K13+1,TPMatrix!$A$6:$B$10,2,FALSE()),IF(J13=4,VLOOKUP(K13+1,TPMatrix!$D$6:$E$9,2,FALSE()),0)),"")</f>
        <v>24</v>
      </c>
      <c r="N13" s="229" t="n">
        <f aca="false">IF(COUNTIF(K12:K16,K13)&gt;=3,IF(J13=5,VLOOKUP(K13+2,TPMatrix!$A$6:$B$10,2,FALSE()),IF(J13=4,VLOOKUP(K13+2,TPMatrix!$D$6:$E$9,2,FALSE()),0)),"")</f>
        <v>12</v>
      </c>
      <c r="O13" s="229" t="str">
        <f aca="false">IF(COUNTIF(K12:K16,K13)&gt;=4,IF(J13=5,VLOOKUP(K13+3,TPMatrix!$A$6:$B$10,2,FALSE()),IF(J13=4,VLOOKUP(K13+3,TPMatrix!$D$6:$E$9,2,FALSE()),0)),"")</f>
        <v/>
      </c>
      <c r="P13" s="229" t="str">
        <f aca="false">IF(COUNTIF(K12:K16,K13)&gt;=5,IF(J13=5,VLOOKUP(K13+4,TPMatrix!$A$6:$B$10,2,FALSE()),IF(J13=4,VLOOKUP(K13+4,TPMatrix!$D$6:$E$9,2,FALSE()),0)),"")</f>
        <v/>
      </c>
      <c r="Q13" s="229" t="n">
        <f aca="false">SUM(L13:P13)/COUNT(L13:P13)</f>
        <v>28</v>
      </c>
      <c r="R13" s="230" t="n">
        <f aca="false">COUNT(L13:P13)</f>
        <v>3</v>
      </c>
      <c r="S13" s="228" t="n">
        <f aca="false">IF(ISNUMBER($A13),COUNTIF($D$7:$D$306,$D13),0)</f>
        <v>4</v>
      </c>
      <c r="T13" s="229" t="n">
        <f aca="false">CEILING($F13,1)</f>
        <v>0</v>
      </c>
      <c r="U13" s="230" t="n">
        <f aca="true">SUM(OFFSET(T13,-MOD(ROW()-ROW($U$7),5),0,5,1))</f>
        <v>4</v>
      </c>
      <c r="W13" s="167" t="n">
        <f aca="false">$I13</f>
        <v>2</v>
      </c>
      <c r="X13" s="167" t="n">
        <f aca="false">IF(ISNUMBER($A13),$W13*(Methuselahs!$A$4+1)+$A13,"")</f>
        <v>40</v>
      </c>
      <c r="Y13" s="167" t="n">
        <f aca="false">IF(ISNUMBER($A13),RANK($X13,$X13:$X17,1),"")</f>
        <v>2</v>
      </c>
      <c r="Z13" s="167" t="e">
        <f aca="false">IF(ISNUMBER($A13),VLOOKUP($A13,Methuselahs!$A$7:$X$306,5),"")</f>
        <v>#N/A</v>
      </c>
      <c r="AA13" s="167" t="n">
        <f aca="false">$I13</f>
        <v>2</v>
      </c>
    </row>
    <row r="14" customFormat="false" ht="12.75" hidden="false" customHeight="true" outlineLevel="0" collapsed="false">
      <c r="A14" s="231" t="n">
        <f aca="true">IF(ISBLANK('Tournament Info'!$B$11),"",INDIRECT(ADDRESS(ROW(),1,1,1,"Optimal Seating "&amp;'Tournament Info'!$B$11-1&amp;"R+F")))</f>
        <v>7</v>
      </c>
      <c r="B14" s="207" t="n">
        <f aca="false">IF(ISNUMBER(A14),VLOOKUP(A14,Methuselahs!$A$7:$E$306,2,FALSE()),"")</f>
        <v>0</v>
      </c>
      <c r="C14" s="232" t="n">
        <f aca="false">IF(ISNUMBER(A14),VLOOKUP(A14,Methuselahs!$A$7:$E$306,3,FALSE()),"")</f>
        <v>0</v>
      </c>
      <c r="D14" s="233" t="n">
        <f aca="false">IF(ISNUMBER(A14),FLOOR((ROW()-ROW($A$7))/5,1)+1,"")</f>
        <v>2</v>
      </c>
      <c r="E14" s="234" t="n">
        <v>4</v>
      </c>
      <c r="F14" s="232" t="n">
        <f aca="false">IF(ISNUMBER(E14),E14,0)</f>
        <v>4</v>
      </c>
      <c r="G14" s="235" t="n">
        <f aca="false">IF(ISNUMBER($A14),IF(AND($F14&gt;=2,$H14=60),1,0),"")</f>
        <v>1</v>
      </c>
      <c r="H14" s="236" t="n">
        <f aca="false">IF(ISNUMBER(A14),IF(OR($S14=$U14,NOT(ISNA(MATCH($D14*5+$V$4,Override!$C$6:$C$125,0)))),$Q14,0),"")</f>
        <v>60</v>
      </c>
      <c r="I14" s="233" t="n">
        <f aca="false">IF(ISNUMBER(A14),IF(J14=5,K14,IF(AND(J14=4,OR(K14=4,K14=3)),K14+1,K14)),"")</f>
        <v>1</v>
      </c>
      <c r="J14" s="237" t="n">
        <f aca="false">COUNT(A12:A16)</f>
        <v>4</v>
      </c>
      <c r="K14" s="238" t="n">
        <f aca="false">IF(ISNUMBER(A14),RANK(F14,F12:F16),"")</f>
        <v>1</v>
      </c>
      <c r="L14" s="239" t="n">
        <f aca="false">IF(J14=5,VLOOKUP(K14,TPMatrix!$A$6:$B$10,2,FALSE()),IF(J14=4,VLOOKUP(K14,TPMatrix!$D$6:$E$9,2,FALSE()),0))</f>
        <v>60</v>
      </c>
      <c r="M14" s="239" t="str">
        <f aca="false">IF(COUNTIF(K12:K16,K14)&gt;=2,IF(J14=5,VLOOKUP(K14+1,TPMatrix!$A$6:$B$10,2,FALSE()),IF(J14=4,VLOOKUP(K14+1,TPMatrix!$D$6:$E$9,2,FALSE()),0)),"")</f>
        <v/>
      </c>
      <c r="N14" s="239" t="str">
        <f aca="false">IF(COUNTIF(K12:K16,K14)&gt;=3,IF(J14=5,VLOOKUP(K14+2,TPMatrix!$A$6:$B$10,2,FALSE()),IF(J14=4,VLOOKUP(K14+2,TPMatrix!$D$6:$E$9,2,FALSE()),0)),"")</f>
        <v/>
      </c>
      <c r="O14" s="239" t="str">
        <f aca="false">IF(COUNTIF(K12:K16,K14)&gt;=4,IF(J14=5,VLOOKUP(K14+3,TPMatrix!$A$6:$B$10,2,FALSE()),IF(J14=4,VLOOKUP(K14+3,TPMatrix!$D$6:$E$9,2,FALSE()),0)),"")</f>
        <v/>
      </c>
      <c r="P14" s="239" t="str">
        <f aca="false">IF(COUNTIF(K12:K16,K14)&gt;=5,IF(J14=5,VLOOKUP(K14+4,TPMatrix!$A$6:$B$10,2,FALSE()),IF(J14=4,VLOOKUP(K14+4,TPMatrix!$D$6:$E$9,2,FALSE()),0)),"")</f>
        <v/>
      </c>
      <c r="Q14" s="239" t="n">
        <f aca="false">SUM(L14:P14)/COUNT(L14:P14)</f>
        <v>60</v>
      </c>
      <c r="R14" s="240" t="n">
        <f aca="false">COUNT(L14:P14)</f>
        <v>1</v>
      </c>
      <c r="S14" s="238" t="n">
        <f aca="false">IF(ISNUMBER($A14),COUNTIF($D$7:$D$306,$D14),0)</f>
        <v>4</v>
      </c>
      <c r="T14" s="239" t="n">
        <f aca="false">CEILING($F14,1)</f>
        <v>4</v>
      </c>
      <c r="U14" s="240" t="n">
        <f aca="true">SUM(OFFSET(T14,-MOD(ROW()-ROW($U$7),5),0,5,1))</f>
        <v>4</v>
      </c>
      <c r="W14" s="167" t="n">
        <f aca="false">$I14</f>
        <v>1</v>
      </c>
      <c r="X14" s="167" t="n">
        <f aca="false">IF(ISNUMBER($A14),$W14*(Methuselahs!$A$4+1)+$A14,"")</f>
        <v>24</v>
      </c>
      <c r="Y14" s="167" t="n">
        <f aca="false">IF(ISNUMBER($A14),RANK($X14,$X14:$X18,1),"")</f>
        <v>1</v>
      </c>
      <c r="Z14" s="167" t="e">
        <f aca="false">IF(ISNUMBER($A14),VLOOKUP($A14,Methuselahs!$A$7:$X$306,5),"")</f>
        <v>#N/A</v>
      </c>
      <c r="AA14" s="167" t="n">
        <f aca="false">$I14</f>
        <v>1</v>
      </c>
    </row>
    <row r="15" customFormat="false" ht="12.75" hidden="false" customHeight="true" outlineLevel="0" collapsed="false">
      <c r="A15" s="241" t="n">
        <f aca="true">IF(ISBLANK('Tournament Info'!$B$11),"",INDIRECT(ADDRESS(ROW(),1,1,1,"Optimal Seating "&amp;'Tournament Info'!$B$11-1&amp;"R+F")))</f>
        <v>8</v>
      </c>
      <c r="B15" s="242" t="n">
        <f aca="false">IF(ISNUMBER(A15),VLOOKUP(A15,Methuselahs!$A$7:$E$306,2,FALSE()),"")</f>
        <v>0</v>
      </c>
      <c r="C15" s="243" t="n">
        <f aca="false">IF(ISNUMBER(A15),VLOOKUP(A15,Methuselahs!$A$7:$E$306,3,FALSE()),"")</f>
        <v>0</v>
      </c>
      <c r="D15" s="244" t="n">
        <f aca="false">IF(ISNUMBER(A15),FLOOR((ROW()-ROW($A$7))/5,1)+1,"")</f>
        <v>2</v>
      </c>
      <c r="E15" s="245"/>
      <c r="F15" s="243" t="n">
        <f aca="false">IF(ISNUMBER(E15),E15,0)</f>
        <v>0</v>
      </c>
      <c r="G15" s="225" t="n">
        <f aca="false">IF(ISNUMBER($A15),IF(AND($F15&gt;=2,$H15=60),1,0),"")</f>
        <v>0</v>
      </c>
      <c r="H15" s="226" t="n">
        <f aca="false">IF(ISNUMBER(A15),IF(OR($S15=$U15,NOT(ISNA(MATCH($D15*5+$V$4,Override!$C$6:$C$125,0)))),$Q15,0),"")</f>
        <v>28</v>
      </c>
      <c r="I15" s="244" t="n">
        <f aca="false">IF(ISNUMBER(A15),IF(J15=5,K15,IF(AND(J15=4,OR(K15=4,K15=3)),K15+1,K15)),"")</f>
        <v>2</v>
      </c>
      <c r="J15" s="246" t="n">
        <f aca="false">COUNT(A12:A16)</f>
        <v>4</v>
      </c>
      <c r="K15" s="228" t="n">
        <f aca="false">IF(ISNUMBER(A15),RANK(F15,F12:F16),"")</f>
        <v>2</v>
      </c>
      <c r="L15" s="229" t="n">
        <f aca="false">IF(J15=5,VLOOKUP(K15,TPMatrix!$A$6:$B$10,2,FALSE()),IF(J15=4,VLOOKUP(K15,TPMatrix!$D$6:$E$9,2,FALSE()),0))</f>
        <v>48</v>
      </c>
      <c r="M15" s="229" t="n">
        <f aca="false">IF(COUNTIF(K12:K16,K15)&gt;=2,IF(J15=5,VLOOKUP(K15+1,TPMatrix!$A$6:$B$10,2,FALSE()),IF(J15=4,VLOOKUP(K15+1,TPMatrix!$D$6:$E$9,2,FALSE()),0)),"")</f>
        <v>24</v>
      </c>
      <c r="N15" s="229" t="n">
        <f aca="false">IF(COUNTIF(K12:K16,K15)&gt;=3,IF(J15=5,VLOOKUP(K15+2,TPMatrix!$A$6:$B$10,2,FALSE()),IF(J15=4,VLOOKUP(K15+2,TPMatrix!$D$6:$E$9,2,FALSE()),0)),"")</f>
        <v>12</v>
      </c>
      <c r="O15" s="229" t="str">
        <f aca="false">IF(COUNTIF(K12:K16,K15)&gt;=4,IF(J15=5,VLOOKUP(K15+3,TPMatrix!$A$6:$B$10,2,FALSE()),IF(J15=4,VLOOKUP(K15+3,TPMatrix!$D$6:$E$9,2,FALSE()),0)),"")</f>
        <v/>
      </c>
      <c r="P15" s="229" t="str">
        <f aca="false">IF(COUNTIF(K12:K16,K15)&gt;=5,IF(J15=5,VLOOKUP(K15+4,TPMatrix!$A$6:$B$10,2,FALSE()),IF(J15=4,VLOOKUP(K15+4,TPMatrix!$D$6:$E$9,2,FALSE()),0)),"")</f>
        <v/>
      </c>
      <c r="Q15" s="229" t="n">
        <f aca="false">SUM(L15:P15)/COUNT(L15:P15)</f>
        <v>28</v>
      </c>
      <c r="R15" s="230" t="n">
        <f aca="false">COUNT(L15:P15)</f>
        <v>3</v>
      </c>
      <c r="S15" s="228" t="n">
        <f aca="false">IF(ISNUMBER($A15),COUNTIF($D$7:$D$306,$D15),0)</f>
        <v>4</v>
      </c>
      <c r="T15" s="229" t="n">
        <f aca="false">CEILING($F15,1)</f>
        <v>0</v>
      </c>
      <c r="U15" s="230" t="n">
        <f aca="true">SUM(OFFSET(T15,-MOD(ROW()-ROW($U$7),5),0,5,1))</f>
        <v>4</v>
      </c>
      <c r="W15" s="167" t="n">
        <f aca="false">$I15</f>
        <v>2</v>
      </c>
      <c r="X15" s="167" t="n">
        <f aca="false">IF(ISNUMBER($A15),$W15*(Methuselahs!$A$4+1)+$A15,"")</f>
        <v>42</v>
      </c>
      <c r="Y15" s="167" t="n">
        <f aca="false">IF(ISNUMBER($A15),RANK($X15,$X15:$X19,1),"")</f>
        <v>2</v>
      </c>
      <c r="Z15" s="167" t="e">
        <f aca="false">IF(ISNUMBER($A15),VLOOKUP($A15,Methuselahs!$A$7:$X$306,5),"")</f>
        <v>#N/A</v>
      </c>
      <c r="AA15" s="167" t="n">
        <f aca="false">$I15</f>
        <v>2</v>
      </c>
    </row>
    <row r="16" customFormat="false" ht="12.75" hidden="false" customHeight="true" outlineLevel="0" collapsed="false">
      <c r="A16" s="231" t="str">
        <f aca="true">IF(ISBLANK('Tournament Info'!$B$11),"",INDIRECT(ADDRESS(ROW(),1,1,1,"Optimal Seating "&amp;'Tournament Info'!$B$11-1&amp;"R+F")))</f>
        <v/>
      </c>
      <c r="B16" s="248" t="str">
        <f aca="false">IF(ISNUMBER(A16),VLOOKUP(A16,Methuselahs!$A$7:$E$306,2,FALSE()),"")</f>
        <v/>
      </c>
      <c r="C16" s="249" t="str">
        <f aca="false">IF(ISNUMBER(A16),VLOOKUP(A16,Methuselahs!$A$7:$E$306,3,FALSE()),"")</f>
        <v/>
      </c>
      <c r="D16" s="250" t="str">
        <f aca="false">IF(ISNUMBER(A16),FLOOR((ROW()-ROW($A$7))/5,1)+1,"")</f>
        <v/>
      </c>
      <c r="E16" s="251"/>
      <c r="F16" s="249" t="n">
        <f aca="false">IF(ISNUMBER(E16),E16,0)</f>
        <v>0</v>
      </c>
      <c r="G16" s="235" t="str">
        <f aca="false">IF(ISNUMBER($A16),IF(AND($F16&gt;=2,$H16=60),1,0),"")</f>
        <v/>
      </c>
      <c r="H16" s="236" t="str">
        <f aca="false">IF(ISNUMBER(A16),IF(OR($S16=$U16,NOT(ISNA(MATCH($D16*5+$V$4,Override!$C$6:$C$125,0)))),$Q16,0),"")</f>
        <v/>
      </c>
      <c r="I16" s="250" t="str">
        <f aca="false">IF(ISNUMBER(A16),IF(J16=5,K16,IF(AND(J16=4,OR(K16=4,K16=3)),K16+1,K16)),"")</f>
        <v/>
      </c>
      <c r="J16" s="252" t="n">
        <f aca="false">COUNT(A12:A16)</f>
        <v>4</v>
      </c>
      <c r="K16" s="253" t="str">
        <f aca="false">IF(ISNUMBER(A16),RANK(F16,F12:F16),"")</f>
        <v/>
      </c>
      <c r="L16" s="254" t="e">
        <f aca="false">IF(J16=5,VLOOKUP(K16,TPMatrix!$A$6:$B$10,2,FALSE()),IF(J16=4,VLOOKUP(K16,TPMatrix!$D$6:$E$9,2,FALSE()),0))</f>
        <v>#N/A</v>
      </c>
      <c r="M16" s="254" t="str">
        <f aca="false">IF(COUNTIF(K12:K16,K16)&gt;=2,IF(J16=5,VLOOKUP(K16+1,TPMatrix!$A$6:$B$10,2,FALSE()),IF(J16=4,VLOOKUP(K16+1,TPMatrix!$D$6:$E$9,2,FALSE()),0)),"")</f>
        <v/>
      </c>
      <c r="N16" s="254" t="str">
        <f aca="false">IF(COUNTIF(K12:K16,K16)&gt;=3,IF(J16=5,VLOOKUP(K16+2,TPMatrix!$A$6:$B$10,2,FALSE()),IF(J16=4,VLOOKUP(K16+2,TPMatrix!$D$6:$E$9,2,FALSE()),0)),"")</f>
        <v/>
      </c>
      <c r="O16" s="254" t="str">
        <f aca="false">IF(COUNTIF(K12:K16,K16)&gt;=4,IF(J16=5,VLOOKUP(K16+3,TPMatrix!$A$6:$B$10,2,FALSE()),IF(J16=4,VLOOKUP(K16+3,TPMatrix!$D$6:$E$9,2,FALSE()),0)),"")</f>
        <v/>
      </c>
      <c r="P16" s="254" t="str">
        <f aca="false">IF(COUNTIF(K12:K16,K16)&gt;=5,IF(J16=5,VLOOKUP(K16+4,TPMatrix!$A$6:$B$10,2,FALSE()),IF(J16=4,VLOOKUP(K16+4,TPMatrix!$D$6:$E$9,2,FALSE()),0)),"")</f>
        <v/>
      </c>
      <c r="Q16" s="254" t="e">
        <f aca="false">SUM(L16:P16)/COUNT(L16:P16)</f>
        <v>#N/A</v>
      </c>
      <c r="R16" s="255" t="n">
        <f aca="false">COUNT(L16:P16)</f>
        <v>0</v>
      </c>
      <c r="S16" s="253" t="n">
        <f aca="false">IF(ISNUMBER($A16),COUNTIF($D$7:$D$306,$D16),0)</f>
        <v>0</v>
      </c>
      <c r="T16" s="254" t="n">
        <f aca="false">CEILING($F16,1)</f>
        <v>0</v>
      </c>
      <c r="U16" s="255" t="n">
        <f aca="true">SUM(OFFSET(T16,-MOD(ROW()-ROW($U$7),5),0,5,1))</f>
        <v>4</v>
      </c>
      <c r="W16" s="167" t="str">
        <f aca="false">$I16</f>
        <v/>
      </c>
      <c r="X16" s="167" t="str">
        <f aca="false">IF(ISNUMBER($A16),$W16*(Methuselahs!$A$4+1)+$A16,"")</f>
        <v/>
      </c>
      <c r="Y16" s="167" t="str">
        <f aca="false">IF(ISNUMBER($A16),RANK($X16,$X16:$X20,1),"")</f>
        <v/>
      </c>
      <c r="Z16" s="167" t="str">
        <f aca="false">IF(ISNUMBER($A16),VLOOKUP($A16,Methuselahs!$A$7:$X$306,5),"")</f>
        <v/>
      </c>
      <c r="AA16" s="167" t="str">
        <f aca="false">$I16</f>
        <v/>
      </c>
    </row>
    <row r="17" customFormat="false" ht="12.75" hidden="false" customHeight="true" outlineLevel="0" collapsed="false">
      <c r="A17" s="206" t="n">
        <f aca="true">IF(ISBLANK('Tournament Info'!$B$11),"",INDIRECT(ADDRESS(ROW(),1,1,1,"Optimal Seating "&amp;'Tournament Info'!$B$11-1&amp;"R+F")))</f>
        <v>9</v>
      </c>
      <c r="B17" s="207" t="n">
        <f aca="false">IF(ISNUMBER(A17),VLOOKUP(A17,Methuselahs!$A$7:$E$306,2,FALSE()),"")</f>
        <v>0</v>
      </c>
      <c r="C17" s="208" t="n">
        <f aca="false">IF(ISNUMBER(A17),VLOOKUP(A17,Methuselahs!$A$7:$E$306,3,FALSE()),"")</f>
        <v>0</v>
      </c>
      <c r="D17" s="209" t="n">
        <f aca="false">IF(ISNUMBER(A17),FLOOR((ROW()-ROW($A$7))/5,1)+1,"")</f>
        <v>3</v>
      </c>
      <c r="E17" s="210"/>
      <c r="F17" s="208" t="n">
        <f aca="false">IF(ISNUMBER(E17),E17,0)</f>
        <v>0</v>
      </c>
      <c r="G17" s="211" t="n">
        <f aca="false">IF(ISNUMBER($A17),IF(AND($F17&gt;=2,$H17=60),1,0),"")</f>
        <v>0</v>
      </c>
      <c r="H17" s="212" t="n">
        <f aca="false">IF(ISNUMBER(A17),IF(OR($S17=$U17,NOT(ISNA(MATCH($D17*5+$V$4,Override!$C$6:$C$125,0)))),$Q17,0),"")</f>
        <v>28</v>
      </c>
      <c r="I17" s="209" t="n">
        <f aca="false">IF(ISNUMBER(A17),IF(J17=5,K17,IF(AND(J17=4,OR(K17=4,K17=3)),K17+1,K17)),"")</f>
        <v>2</v>
      </c>
      <c r="J17" s="213" t="n">
        <f aca="false">COUNT(A17:A21)</f>
        <v>4</v>
      </c>
      <c r="K17" s="214" t="n">
        <f aca="false">IF(ISNUMBER(A17),RANK(F17,F17:F21),"")</f>
        <v>2</v>
      </c>
      <c r="L17" s="215" t="n">
        <f aca="false">IF(J17=5,VLOOKUP(K17,TPMatrix!$A$6:$B$10,2,FALSE()),IF(J17=4,VLOOKUP(K17,TPMatrix!$D$6:$E$9,2,FALSE()),0))</f>
        <v>48</v>
      </c>
      <c r="M17" s="215" t="n">
        <f aca="false">IF(COUNTIF(K17:K21,K17)&gt;=2,IF(J17=5,VLOOKUP(K17+1,TPMatrix!$A$6:$B$10,2,FALSE()),IF(J17=4,VLOOKUP(K17+1,TPMatrix!$D$6:$E$9,2,FALSE()),0)),"")</f>
        <v>24</v>
      </c>
      <c r="N17" s="215" t="n">
        <f aca="false">IF(COUNTIF(K17:K21,K17)&gt;=3,IF(J17=5,VLOOKUP(K17+2,TPMatrix!$A$6:$B$10,2,FALSE()),IF(J17=4,VLOOKUP(K17+2,TPMatrix!$D$6:$E$9,2,FALSE()),0)),"")</f>
        <v>12</v>
      </c>
      <c r="O17" s="215" t="str">
        <f aca="false">IF(COUNTIF(K17:K21,K17)&gt;=4,IF(J17=5,VLOOKUP(K17+3,TPMatrix!$A$6:$B$10,2,FALSE()),IF(J17=4,VLOOKUP(K17+3,TPMatrix!$D$6:$E$9,2,FALSE()),0)),"")</f>
        <v/>
      </c>
      <c r="P17" s="215" t="str">
        <f aca="false">IF(COUNTIF(K17:K21,K17)&gt;=5,IF(J17=5,VLOOKUP(K17+4,TPMatrix!$A$6:$B$10,2,FALSE()),IF(J17=4,VLOOKUP(K17+4,TPMatrix!$D$6:$E$9,2,FALSE()),0)),"")</f>
        <v/>
      </c>
      <c r="Q17" s="215" t="n">
        <f aca="false">SUM(L17:P17)/COUNT(L17:P17)</f>
        <v>28</v>
      </c>
      <c r="R17" s="216" t="n">
        <f aca="false">COUNT(L17:P17)</f>
        <v>3</v>
      </c>
      <c r="S17" s="217" t="n">
        <f aca="false">IF(ISNUMBER($A17),COUNTIF($D$7:$D$306,$D17),0)</f>
        <v>4</v>
      </c>
      <c r="T17" s="218" t="n">
        <f aca="false">CEILING($F17,1)</f>
        <v>0</v>
      </c>
      <c r="U17" s="219" t="n">
        <f aca="true">SUM(OFFSET(T17,-MOD(ROW()-ROW($U$7),5),0,5,1))</f>
        <v>4</v>
      </c>
      <c r="W17" s="167" t="n">
        <f aca="false">$I17</f>
        <v>2</v>
      </c>
      <c r="X17" s="167" t="n">
        <f aca="false">IF(ISNUMBER($A17),$W17*(Methuselahs!$A$4+1)+$A17,"")</f>
        <v>43</v>
      </c>
      <c r="Y17" s="167" t="n">
        <f aca="false">IF(ISNUMBER($A17),RANK($X17,$X17:$X21,1),"")</f>
        <v>2</v>
      </c>
      <c r="Z17" s="167" t="e">
        <f aca="false">IF(ISNUMBER($A17),VLOOKUP($A17,Methuselahs!$A$7:$X$306,5),"")</f>
        <v>#N/A</v>
      </c>
      <c r="AA17" s="167" t="n">
        <f aca="false">$I17</f>
        <v>2</v>
      </c>
    </row>
    <row r="18" customFormat="false" ht="12.75" hidden="false" customHeight="true" outlineLevel="0" collapsed="false">
      <c r="A18" s="220" t="n">
        <f aca="true">IF(ISBLANK('Tournament Info'!$B$11),"",INDIRECT(ADDRESS(ROW(),1,1,1,"Optimal Seating "&amp;'Tournament Info'!$B$11-1&amp;"R+F")))</f>
        <v>10</v>
      </c>
      <c r="B18" s="221" t="n">
        <f aca="false">IF(ISNUMBER(A18),VLOOKUP(A18,Methuselahs!$A$7:$E$306,2,FALSE()),"")</f>
        <v>0</v>
      </c>
      <c r="C18" s="222" t="n">
        <f aca="false">IF(ISNUMBER(A18),VLOOKUP(A18,Methuselahs!$A$7:$E$306,3,FALSE()),"")</f>
        <v>0</v>
      </c>
      <c r="D18" s="223" t="n">
        <f aca="false">IF(ISNUMBER(A18),FLOOR((ROW()-ROW($A$7))/5,1)+1,"")</f>
        <v>3</v>
      </c>
      <c r="E18" s="224"/>
      <c r="F18" s="222" t="n">
        <f aca="false">IF(ISNUMBER(E18),E18,0)</f>
        <v>0</v>
      </c>
      <c r="G18" s="225" t="n">
        <f aca="false">IF(ISNUMBER($A18),IF(AND($F18&gt;=2,$H18=60),1,0),"")</f>
        <v>0</v>
      </c>
      <c r="H18" s="226" t="n">
        <f aca="false">IF(ISNUMBER(A18),IF(OR($S18=$U18,NOT(ISNA(MATCH($D18*5+$V$4,Override!$C$6:$C$125,0)))),$Q18,0),"")</f>
        <v>28</v>
      </c>
      <c r="I18" s="223" t="n">
        <f aca="false">IF(ISNUMBER(A18),IF(J18=5,K18,IF(AND(J18=4,OR(K18=4,K18=3)),K18+1,K18)),"")</f>
        <v>2</v>
      </c>
      <c r="J18" s="227" t="n">
        <f aca="false">COUNT(A17:A21)</f>
        <v>4</v>
      </c>
      <c r="K18" s="228" t="n">
        <f aca="false">IF(ISNUMBER(A18),RANK(F18,F17:F21),"")</f>
        <v>2</v>
      </c>
      <c r="L18" s="229" t="n">
        <f aca="false">IF(J18=5,VLOOKUP(K18,TPMatrix!$A$6:$B$10,2,FALSE()),IF(J18=4,VLOOKUP(K18,TPMatrix!$D$6:$E$9,2,FALSE()),0))</f>
        <v>48</v>
      </c>
      <c r="M18" s="229" t="n">
        <f aca="false">IF(COUNTIF(K17:K21,K18)&gt;=2,IF(J18=5,VLOOKUP(K18+1,TPMatrix!$A$6:$B$10,2,FALSE()),IF(J18=4,VLOOKUP(K18+1,TPMatrix!$D$6:$E$9,2,FALSE()),0)),"")</f>
        <v>24</v>
      </c>
      <c r="N18" s="229" t="n">
        <f aca="false">IF(COUNTIF(K17:K21,K18)&gt;=3,IF(J18=5,VLOOKUP(K18+2,TPMatrix!$A$6:$B$10,2,FALSE()),IF(J18=4,VLOOKUP(K18+2,TPMatrix!$D$6:$E$9,2,FALSE()),0)),"")</f>
        <v>12</v>
      </c>
      <c r="O18" s="229" t="str">
        <f aca="false">IF(COUNTIF(K17:K21,K18)&gt;=4,IF(J18=5,VLOOKUP(K18+3,TPMatrix!$A$6:$B$10,2,FALSE()),IF(J18=4,VLOOKUP(K18+3,TPMatrix!$D$6:$E$9,2,FALSE()),0)),"")</f>
        <v/>
      </c>
      <c r="P18" s="229" t="str">
        <f aca="false">IF(COUNTIF(K17:K21,K18)&gt;=5,IF(J18=5,VLOOKUP(K18+4,TPMatrix!$A$6:$B$10,2,FALSE()),IF(J18=4,VLOOKUP(K18+4,TPMatrix!$D$6:$E$9,2,FALSE()),0)),"")</f>
        <v/>
      </c>
      <c r="Q18" s="229" t="n">
        <f aca="false">SUM(L18:P18)/COUNT(L18:P18)</f>
        <v>28</v>
      </c>
      <c r="R18" s="230" t="n">
        <f aca="false">COUNT(L18:P18)</f>
        <v>3</v>
      </c>
      <c r="S18" s="228" t="n">
        <f aca="false">IF(ISNUMBER($A18),COUNTIF($D$7:$D$306,$D18),0)</f>
        <v>4</v>
      </c>
      <c r="T18" s="229" t="n">
        <f aca="false">CEILING($F18,1)</f>
        <v>0</v>
      </c>
      <c r="U18" s="230" t="n">
        <f aca="true">SUM(OFFSET(T18,-MOD(ROW()-ROW($U$7),5),0,5,1))</f>
        <v>4</v>
      </c>
      <c r="W18" s="167" t="n">
        <f aca="false">$I18</f>
        <v>2</v>
      </c>
      <c r="X18" s="167" t="n">
        <f aca="false">IF(ISNUMBER($A18),$W18*(Methuselahs!$A$4+1)+$A18,"")</f>
        <v>44</v>
      </c>
      <c r="Y18" s="167" t="n">
        <f aca="false">IF(ISNUMBER($A18),RANK($X18,$X18:$X22,1),"")</f>
        <v>2</v>
      </c>
      <c r="Z18" s="167" t="e">
        <f aca="false">IF(ISNUMBER($A18),VLOOKUP($A18,Methuselahs!$A$7:$X$306,5),"")</f>
        <v>#N/A</v>
      </c>
      <c r="AA18" s="167" t="n">
        <f aca="false">$I18</f>
        <v>2</v>
      </c>
    </row>
    <row r="19" customFormat="false" ht="12.75" hidden="false" customHeight="true" outlineLevel="0" collapsed="false">
      <c r="A19" s="231" t="n">
        <f aca="true">IF(ISBLANK('Tournament Info'!$B$11),"",INDIRECT(ADDRESS(ROW(),1,1,1,"Optimal Seating "&amp;'Tournament Info'!$B$11-1&amp;"R+F")))</f>
        <v>11</v>
      </c>
      <c r="B19" s="207" t="n">
        <f aca="false">IF(ISNUMBER(A19),VLOOKUP(A19,Methuselahs!$A$7:$E$306,2,FALSE()),"")</f>
        <v>0</v>
      </c>
      <c r="C19" s="232" t="n">
        <f aca="false">IF(ISNUMBER(A19),VLOOKUP(A19,Methuselahs!$A$7:$E$306,3,FALSE()),"")</f>
        <v>0</v>
      </c>
      <c r="D19" s="233" t="n">
        <f aca="false">IF(ISNUMBER(A19),FLOOR((ROW()-ROW($A$7))/5,1)+1,"")</f>
        <v>3</v>
      </c>
      <c r="E19" s="234" t="n">
        <v>4</v>
      </c>
      <c r="F19" s="232" t="n">
        <f aca="false">IF(ISNUMBER(E19),E19,0)</f>
        <v>4</v>
      </c>
      <c r="G19" s="235" t="n">
        <f aca="false">IF(ISNUMBER($A19),IF(AND($F19&gt;=2,$H19=60),1,0),"")</f>
        <v>1</v>
      </c>
      <c r="H19" s="236" t="n">
        <f aca="false">IF(ISNUMBER(A19),IF(OR($S19=$U19,NOT(ISNA(MATCH($D19*5+$V$4,Override!$C$6:$C$125,0)))),$Q19,0),"")</f>
        <v>60</v>
      </c>
      <c r="I19" s="233" t="n">
        <f aca="false">IF(ISNUMBER(A19),IF(J19=5,K19,IF(AND(J19=4,OR(K19=4,K19=3)),K19+1,K19)),"")</f>
        <v>1</v>
      </c>
      <c r="J19" s="237" t="n">
        <f aca="false">COUNT(A17:A21)</f>
        <v>4</v>
      </c>
      <c r="K19" s="238" t="n">
        <f aca="false">IF(ISNUMBER(A19),RANK(F19,F17:F21),"")</f>
        <v>1</v>
      </c>
      <c r="L19" s="239" t="n">
        <f aca="false">IF(J19=5,VLOOKUP(K19,TPMatrix!$A$6:$B$10,2,FALSE()),IF(J19=4,VLOOKUP(K19,TPMatrix!$D$6:$E$9,2,FALSE()),0))</f>
        <v>60</v>
      </c>
      <c r="M19" s="239" t="str">
        <f aca="false">IF(COUNTIF(K17:K21,K19)&gt;=2,IF(J19=5,VLOOKUP(K19+1,TPMatrix!$A$6:$B$10,2,FALSE()),IF(J19=4,VLOOKUP(K19+1,TPMatrix!$D$6:$E$9,2,FALSE()),0)),"")</f>
        <v/>
      </c>
      <c r="N19" s="239" t="str">
        <f aca="false">IF(COUNTIF(K17:K21,K19)&gt;=3,IF(J19=5,VLOOKUP(K19+2,TPMatrix!$A$6:$B$10,2,FALSE()),IF(J19=4,VLOOKUP(K19+2,TPMatrix!$D$6:$E$9,2,FALSE()),0)),"")</f>
        <v/>
      </c>
      <c r="O19" s="239" t="str">
        <f aca="false">IF(COUNTIF(K17:K21,K19)&gt;=4,IF(J19=5,VLOOKUP(K19+3,TPMatrix!$A$6:$B$10,2,FALSE()),IF(J19=4,VLOOKUP(K19+3,TPMatrix!$D$6:$E$9,2,FALSE()),0)),"")</f>
        <v/>
      </c>
      <c r="P19" s="239" t="str">
        <f aca="false">IF(COUNTIF(K17:K21,K19)&gt;=5,IF(J19=5,VLOOKUP(K19+4,TPMatrix!$A$6:$B$10,2,FALSE()),IF(J19=4,VLOOKUP(K19+4,TPMatrix!$D$6:$E$9,2,FALSE()),0)),"")</f>
        <v/>
      </c>
      <c r="Q19" s="239" t="n">
        <f aca="false">SUM(L19:P19)/COUNT(L19:P19)</f>
        <v>60</v>
      </c>
      <c r="R19" s="240" t="n">
        <f aca="false">COUNT(L19:P19)</f>
        <v>1</v>
      </c>
      <c r="S19" s="238" t="n">
        <f aca="false">IF(ISNUMBER($A19),COUNTIF($D$7:$D$306,$D19),0)</f>
        <v>4</v>
      </c>
      <c r="T19" s="239" t="n">
        <f aca="false">CEILING($F19,1)</f>
        <v>4</v>
      </c>
      <c r="U19" s="240" t="n">
        <f aca="true">SUM(OFFSET(T19,-MOD(ROW()-ROW($U$7),5),0,5,1))</f>
        <v>4</v>
      </c>
      <c r="W19" s="167" t="n">
        <f aca="false">$I19</f>
        <v>1</v>
      </c>
      <c r="X19" s="167" t="n">
        <f aca="false">IF(ISNUMBER($A19),$W19*(Methuselahs!$A$4+1)+$A19,"")</f>
        <v>28</v>
      </c>
      <c r="Y19" s="167" t="n">
        <f aca="false">IF(ISNUMBER($A19),RANK($X19,$X19:$X23,1),"")</f>
        <v>1</v>
      </c>
      <c r="Z19" s="167" t="e">
        <f aca="false">IF(ISNUMBER($A19),VLOOKUP($A19,Methuselahs!$A$7:$X$306,5),"")</f>
        <v>#N/A</v>
      </c>
      <c r="AA19" s="167" t="n">
        <f aca="false">$I19</f>
        <v>1</v>
      </c>
    </row>
    <row r="20" customFormat="false" ht="12.75" hidden="false" customHeight="true" outlineLevel="0" collapsed="false">
      <c r="A20" s="241" t="n">
        <f aca="true">IF(ISBLANK('Tournament Info'!$B$11),"",INDIRECT(ADDRESS(ROW(),1,1,1,"Optimal Seating "&amp;'Tournament Info'!$B$11-1&amp;"R+F")))</f>
        <v>12</v>
      </c>
      <c r="B20" s="242" t="n">
        <f aca="false">IF(ISNUMBER(A20),VLOOKUP(A20,Methuselahs!$A$7:$E$306,2,FALSE()),"")</f>
        <v>0</v>
      </c>
      <c r="C20" s="243" t="n">
        <f aca="false">IF(ISNUMBER(A20),VLOOKUP(A20,Methuselahs!$A$7:$E$306,3,FALSE()),"")</f>
        <v>0</v>
      </c>
      <c r="D20" s="244" t="n">
        <f aca="false">IF(ISNUMBER(A20),FLOOR((ROW()-ROW($A$7))/5,1)+1,"")</f>
        <v>3</v>
      </c>
      <c r="E20" s="245"/>
      <c r="F20" s="243" t="n">
        <f aca="false">IF(ISNUMBER(E20),E20,0)</f>
        <v>0</v>
      </c>
      <c r="G20" s="225" t="n">
        <f aca="false">IF(ISNUMBER($A20),IF(AND($F20&gt;=2,$H20=60),1,0),"")</f>
        <v>0</v>
      </c>
      <c r="H20" s="226" t="n">
        <f aca="false">IF(ISNUMBER(A20),IF(OR($S20=$U20,NOT(ISNA(MATCH($D20*5+$V$4,Override!$C$6:$C$125,0)))),$Q20,0),"")</f>
        <v>28</v>
      </c>
      <c r="I20" s="244" t="n">
        <f aca="false">IF(ISNUMBER(A20),IF(J20=5,K20,IF(AND(J20=4,OR(K20=4,K20=3)),K20+1,K20)),"")</f>
        <v>2</v>
      </c>
      <c r="J20" s="246" t="n">
        <f aca="false">COUNT(A17:A21)</f>
        <v>4</v>
      </c>
      <c r="K20" s="228" t="n">
        <f aca="false">IF(ISNUMBER(A20),RANK(F20,F17:F21),"")</f>
        <v>2</v>
      </c>
      <c r="L20" s="229" t="n">
        <f aca="false">IF(J20=5,VLOOKUP(K20,TPMatrix!$A$6:$B$10,2,FALSE()),IF(J20=4,VLOOKUP(K20,TPMatrix!$D$6:$E$9,2,FALSE()),0))</f>
        <v>48</v>
      </c>
      <c r="M20" s="229" t="n">
        <f aca="false">IF(COUNTIF(K17:K21,K20)&gt;=2,IF(J20=5,VLOOKUP(K20+1,TPMatrix!$A$6:$B$10,2,FALSE()),IF(J20=4,VLOOKUP(K20+1,TPMatrix!$D$6:$E$9,2,FALSE()),0)),"")</f>
        <v>24</v>
      </c>
      <c r="N20" s="229" t="n">
        <f aca="false">IF(COUNTIF(K17:K21,K20)&gt;=3,IF(J20=5,VLOOKUP(K20+2,TPMatrix!$A$6:$B$10,2,FALSE()),IF(J20=4,VLOOKUP(K20+2,TPMatrix!$D$6:$E$9,2,FALSE()),0)),"")</f>
        <v>12</v>
      </c>
      <c r="O20" s="229" t="str">
        <f aca="false">IF(COUNTIF(K17:K21,K20)&gt;=4,IF(J20=5,VLOOKUP(K20+3,TPMatrix!$A$6:$B$10,2,FALSE()),IF(J20=4,VLOOKUP(K20+3,TPMatrix!$D$6:$E$9,2,FALSE()),0)),"")</f>
        <v/>
      </c>
      <c r="P20" s="229" t="str">
        <f aca="false">IF(COUNTIF(K17:K21,K20)&gt;=5,IF(J20=5,VLOOKUP(K20+4,TPMatrix!$A$6:$B$10,2,FALSE()),IF(J20=4,VLOOKUP(K20+4,TPMatrix!$D$6:$E$9,2,FALSE()),0)),"")</f>
        <v/>
      </c>
      <c r="Q20" s="229" t="n">
        <f aca="false">SUM(L20:P20)/COUNT(L20:P20)</f>
        <v>28</v>
      </c>
      <c r="R20" s="230" t="n">
        <f aca="false">COUNT(L20:P20)</f>
        <v>3</v>
      </c>
      <c r="S20" s="228" t="n">
        <f aca="false">IF(ISNUMBER($A20),COUNTIF($D$7:$D$306,$D20),0)</f>
        <v>4</v>
      </c>
      <c r="T20" s="229" t="n">
        <f aca="false">CEILING($F20,1)</f>
        <v>0</v>
      </c>
      <c r="U20" s="230" t="n">
        <f aca="true">SUM(OFFSET(T20,-MOD(ROW()-ROW($U$7),5),0,5,1))</f>
        <v>4</v>
      </c>
      <c r="W20" s="167" t="n">
        <f aca="false">$I20</f>
        <v>2</v>
      </c>
      <c r="X20" s="167" t="n">
        <f aca="false">IF(ISNUMBER($A20),$W20*(Methuselahs!$A$4+1)+$A20,"")</f>
        <v>46</v>
      </c>
      <c r="Y20" s="167" t="n">
        <f aca="false">IF(ISNUMBER($A20),RANK($X20,$X20:$X24,1),"")</f>
        <v>2</v>
      </c>
      <c r="Z20" s="167" t="e">
        <f aca="false">IF(ISNUMBER($A20),VLOOKUP($A20,Methuselahs!$A$7:$X$306,5),"")</f>
        <v>#N/A</v>
      </c>
      <c r="AA20" s="167" t="n">
        <f aca="false">$I20</f>
        <v>2</v>
      </c>
    </row>
    <row r="21" customFormat="false" ht="12.75" hidden="false" customHeight="true" outlineLevel="0" collapsed="false">
      <c r="A21" s="247" t="str">
        <f aca="true">IF(ISBLANK('Tournament Info'!$B$11),"",INDIRECT(ADDRESS(ROW(),1,1,1,"Optimal Seating "&amp;'Tournament Info'!$B$11-1&amp;"R+F")))</f>
        <v/>
      </c>
      <c r="B21" s="248" t="str">
        <f aca="false">IF(ISNUMBER(A21),VLOOKUP(A21,Methuselahs!$A$7:$E$306,2,FALSE()),"")</f>
        <v/>
      </c>
      <c r="C21" s="249" t="str">
        <f aca="false">IF(ISNUMBER(A21),VLOOKUP(A21,Methuselahs!$A$7:$E$306,3,FALSE()),"")</f>
        <v/>
      </c>
      <c r="D21" s="250" t="str">
        <f aca="false">IF(ISNUMBER(A21),FLOOR((ROW()-ROW($A$7))/5,1)+1,"")</f>
        <v/>
      </c>
      <c r="E21" s="251"/>
      <c r="F21" s="249" t="n">
        <f aca="false">IF(ISNUMBER(E21),E21,0)</f>
        <v>0</v>
      </c>
      <c r="G21" s="235" t="str">
        <f aca="false">IF(ISNUMBER($A21),IF(AND($F21&gt;=2,$H21=60),1,0),"")</f>
        <v/>
      </c>
      <c r="H21" s="236" t="str">
        <f aca="false">IF(ISNUMBER(A21),IF(OR($S21=$U21,NOT(ISNA(MATCH($D21*5+$V$4,Override!$C$6:$C$125,0)))),$Q21,0),"")</f>
        <v/>
      </c>
      <c r="I21" s="250" t="str">
        <f aca="false">IF(ISNUMBER(A21),IF(J21=5,K21,IF(AND(J21=4,OR(K21=4,K21=3)),K21+1,K21)),"")</f>
        <v/>
      </c>
      <c r="J21" s="252" t="n">
        <f aca="false">COUNT(A17:A21)</f>
        <v>4</v>
      </c>
      <c r="K21" s="253" t="str">
        <f aca="false">IF(ISNUMBER(A21),RANK(F21,F17:F21),"")</f>
        <v/>
      </c>
      <c r="L21" s="254" t="e">
        <f aca="false">IF(J21=5,VLOOKUP(K21,TPMatrix!$A$6:$B$10,2,FALSE()),IF(J21=4,VLOOKUP(K21,TPMatrix!$D$6:$E$9,2,FALSE()),0))</f>
        <v>#N/A</v>
      </c>
      <c r="M21" s="254" t="str">
        <f aca="false">IF(COUNTIF(K17:K21,K21)&gt;=2,IF(J21=5,VLOOKUP(K21+1,TPMatrix!$A$6:$B$10,2,FALSE()),IF(J21=4,VLOOKUP(K21+1,TPMatrix!$D$6:$E$9,2,FALSE()),0)),"")</f>
        <v/>
      </c>
      <c r="N21" s="254" t="str">
        <f aca="false">IF(COUNTIF(K17:K21,K21)&gt;=3,IF(J21=5,VLOOKUP(K21+2,TPMatrix!$A$6:$B$10,2,FALSE()),IF(J21=4,VLOOKUP(K21+2,TPMatrix!$D$6:$E$9,2,FALSE()),0)),"")</f>
        <v/>
      </c>
      <c r="O21" s="254" t="str">
        <f aca="false">IF(COUNTIF(K17:K21,K21)&gt;=4,IF(J21=5,VLOOKUP(K21+3,TPMatrix!$A$6:$B$10,2,FALSE()),IF(J21=4,VLOOKUP(K21+3,TPMatrix!$D$6:$E$9,2,FALSE()),0)),"")</f>
        <v/>
      </c>
      <c r="P21" s="254" t="str">
        <f aca="false">IF(COUNTIF(K17:K21,K21)&gt;=5,IF(J21=5,VLOOKUP(K21+4,TPMatrix!$A$6:$B$10,2,FALSE()),IF(J21=4,VLOOKUP(K21+4,TPMatrix!$D$6:$E$9,2,FALSE()),0)),"")</f>
        <v/>
      </c>
      <c r="Q21" s="254" t="e">
        <f aca="false">SUM(L21:P21)/COUNT(L21:P21)</f>
        <v>#N/A</v>
      </c>
      <c r="R21" s="255" t="n">
        <f aca="false">COUNT(L21:P21)</f>
        <v>0</v>
      </c>
      <c r="S21" s="253" t="n">
        <f aca="false">IF(ISNUMBER($A21),COUNTIF($D$7:$D$306,$D21),0)</f>
        <v>0</v>
      </c>
      <c r="T21" s="254" t="n">
        <f aca="false">CEILING($F21,1)</f>
        <v>0</v>
      </c>
      <c r="U21" s="255" t="n">
        <f aca="true">SUM(OFFSET(T21,-MOD(ROW()-ROW($U$7),5),0,5,1))</f>
        <v>4</v>
      </c>
      <c r="W21" s="167" t="str">
        <f aca="false">$I21</f>
        <v/>
      </c>
      <c r="X21" s="167" t="str">
        <f aca="false">IF(ISNUMBER($A21),$W21*(Methuselahs!$A$4+1)+$A21,"")</f>
        <v/>
      </c>
      <c r="Y21" s="167" t="str">
        <f aca="false">IF(ISNUMBER($A21),RANK($X21,$X21:$X25,1),"")</f>
        <v/>
      </c>
      <c r="Z21" s="167" t="str">
        <f aca="false">IF(ISNUMBER($A21),VLOOKUP($A21,Methuselahs!$A$7:$X$306,5),"")</f>
        <v/>
      </c>
      <c r="AA21" s="167" t="str">
        <f aca="false">$I21</f>
        <v/>
      </c>
    </row>
    <row r="22" customFormat="false" ht="12.75" hidden="false" customHeight="true" outlineLevel="0" collapsed="false">
      <c r="A22" s="206" t="n">
        <f aca="true">IF(ISBLANK('Tournament Info'!$B$11),"",INDIRECT(ADDRESS(ROW(),1,1,1,"Optimal Seating "&amp;'Tournament Info'!$B$11-1&amp;"R+F")))</f>
        <v>13</v>
      </c>
      <c r="B22" s="207" t="n">
        <f aca="false">IF(ISNUMBER(A22),VLOOKUP(A22,Methuselahs!$A$7:$E$306,2,FALSE()),"")</f>
        <v>0</v>
      </c>
      <c r="C22" s="208" t="n">
        <f aca="false">IF(ISNUMBER(A22),VLOOKUP(A22,Methuselahs!$A$7:$E$306,3,FALSE()),"")</f>
        <v>0</v>
      </c>
      <c r="D22" s="209" t="n">
        <f aca="false">IF(ISNUMBER(A22),FLOOR((ROW()-ROW($A$7))/5,1)+1,"")</f>
        <v>4</v>
      </c>
      <c r="E22" s="210"/>
      <c r="F22" s="208" t="n">
        <f aca="false">IF(ISNUMBER(E22),E22,0)</f>
        <v>0</v>
      </c>
      <c r="G22" s="211" t="n">
        <f aca="false">IF(ISNUMBER($A22),IF(AND($F22&gt;=2,$H22=60),1,0),"")</f>
        <v>0</v>
      </c>
      <c r="H22" s="212" t="n">
        <f aca="false">IF(ISNUMBER(A22),IF(OR($S22=$U22,NOT(ISNA(MATCH($D22*5+$V$4,Override!$C$6:$C$125,0)))),$Q22,0),"")</f>
        <v>18</v>
      </c>
      <c r="I22" s="209" t="n">
        <f aca="false">IF(ISNUMBER(A22),IF(J22=5,K22,IF(AND(J22=4,OR(K22=4,K22=3)),K22+1,K22)),"")</f>
        <v>4</v>
      </c>
      <c r="J22" s="213" t="n">
        <f aca="false">COUNT(A22:A26)</f>
        <v>4</v>
      </c>
      <c r="K22" s="214" t="n">
        <f aca="false">IF(ISNUMBER(A22),RANK(F22,F22:F26),"")</f>
        <v>3</v>
      </c>
      <c r="L22" s="215" t="n">
        <f aca="false">IF(J22=5,VLOOKUP(K22,TPMatrix!$A$6:$B$10,2,FALSE()),IF(J22=4,VLOOKUP(K22,TPMatrix!$D$6:$E$9,2,FALSE()),0))</f>
        <v>24</v>
      </c>
      <c r="M22" s="215" t="n">
        <f aca="false">IF(COUNTIF(K22:K26,K22)&gt;=2,IF(J22=5,VLOOKUP(K22+1,TPMatrix!$A$6:$B$10,2,FALSE()),IF(J22=4,VLOOKUP(K22+1,TPMatrix!$D$6:$E$9,2,FALSE()),0)),"")</f>
        <v>12</v>
      </c>
      <c r="N22" s="215" t="str">
        <f aca="false">IF(COUNTIF(K22:K26,K22)&gt;=3,IF(J22=5,VLOOKUP(K22+2,TPMatrix!$A$6:$B$10,2,FALSE()),IF(J22=4,VLOOKUP(K22+2,TPMatrix!$D$6:$E$9,2,FALSE()),0)),"")</f>
        <v/>
      </c>
      <c r="O22" s="215" t="str">
        <f aca="false">IF(COUNTIF(K22:K26,K22)&gt;=4,IF(J22=5,VLOOKUP(K22+3,TPMatrix!$A$6:$B$10,2,FALSE()),IF(J22=4,VLOOKUP(K22+3,TPMatrix!$D$6:$E$9,2,FALSE()),0)),"")</f>
        <v/>
      </c>
      <c r="P22" s="215" t="str">
        <f aca="false">IF(COUNTIF(K22:K26,K22)&gt;=5,IF(J22=5,VLOOKUP(K22+4,TPMatrix!$A$6:$B$10,2,FALSE()),IF(J22=4,VLOOKUP(K22+4,TPMatrix!$D$6:$E$9,2,FALSE()),0)),"")</f>
        <v/>
      </c>
      <c r="Q22" s="215" t="n">
        <f aca="false">SUM(L22:P22)/COUNT(L22:P22)</f>
        <v>18</v>
      </c>
      <c r="R22" s="216" t="n">
        <f aca="false">COUNT(L22:P22)</f>
        <v>2</v>
      </c>
      <c r="S22" s="217" t="n">
        <f aca="false">IF(ISNUMBER($A22),COUNTIF($D$7:$D$306,$D22),0)</f>
        <v>4</v>
      </c>
      <c r="T22" s="218" t="n">
        <f aca="false">CEILING($F22,1)</f>
        <v>0</v>
      </c>
      <c r="U22" s="219" t="n">
        <f aca="true">SUM(OFFSET(T22,-MOD(ROW()-ROW($U$7),5),0,5,1))</f>
        <v>4</v>
      </c>
      <c r="W22" s="167" t="n">
        <f aca="false">$I22</f>
        <v>4</v>
      </c>
      <c r="X22" s="167" t="n">
        <f aca="false">IF(ISNUMBER($A22),$W22*(Methuselahs!$A$4+1)+$A22,"")</f>
        <v>81</v>
      </c>
      <c r="Y22" s="167" t="n">
        <f aca="false">IF(ISNUMBER($A22),RANK($X22,$X22:$X26,1),"")</f>
        <v>3</v>
      </c>
      <c r="Z22" s="167" t="e">
        <f aca="false">IF(ISNUMBER($A22),VLOOKUP($A22,Methuselahs!$A$7:$X$306,5),"")</f>
        <v>#N/A</v>
      </c>
      <c r="AA22" s="167" t="n">
        <f aca="false">$I22</f>
        <v>4</v>
      </c>
    </row>
    <row r="23" customFormat="false" ht="12.75" hidden="false" customHeight="true" outlineLevel="0" collapsed="false">
      <c r="A23" s="220" t="n">
        <f aca="true">IF(ISBLANK('Tournament Info'!$B$11),"",INDIRECT(ADDRESS(ROW(),1,1,1,"Optimal Seating "&amp;'Tournament Info'!$B$11-1&amp;"R+F")))</f>
        <v>14</v>
      </c>
      <c r="B23" s="221" t="n">
        <f aca="false">IF(ISNUMBER(A23),VLOOKUP(A23,Methuselahs!$A$7:$E$306,2,FALSE()),"")</f>
        <v>0</v>
      </c>
      <c r="C23" s="222" t="n">
        <f aca="false">IF(ISNUMBER(A23),VLOOKUP(A23,Methuselahs!$A$7:$E$306,3,FALSE()),"")</f>
        <v>0</v>
      </c>
      <c r="D23" s="223" t="n">
        <f aca="false">IF(ISNUMBER(A23),FLOOR((ROW()-ROW($A$7))/5,1)+1,"")</f>
        <v>4</v>
      </c>
      <c r="E23" s="224" t="n">
        <v>3</v>
      </c>
      <c r="F23" s="222" t="n">
        <f aca="false">IF(ISNUMBER(E23),E23,0)</f>
        <v>3</v>
      </c>
      <c r="G23" s="225" t="n">
        <f aca="false">IF(ISNUMBER($A23),IF(AND($F23&gt;=2,$H23=60),1,0),"")</f>
        <v>1</v>
      </c>
      <c r="H23" s="226" t="n">
        <f aca="false">IF(ISNUMBER(A23),IF(OR($S23=$U23,NOT(ISNA(MATCH($D23*5+$V$4,Override!$C$6:$C$125,0)))),$Q23,0),"")</f>
        <v>60</v>
      </c>
      <c r="I23" s="223" t="n">
        <f aca="false">IF(ISNUMBER(A23),IF(J23=5,K23,IF(AND(J23=4,OR(K23=4,K23=3)),K23+1,K23)),"")</f>
        <v>1</v>
      </c>
      <c r="J23" s="227" t="n">
        <f aca="false">COUNT(A22:A26)</f>
        <v>4</v>
      </c>
      <c r="K23" s="228" t="n">
        <f aca="false">IF(ISNUMBER(A23),RANK(F23,F22:F26),"")</f>
        <v>1</v>
      </c>
      <c r="L23" s="229" t="n">
        <f aca="false">IF(J23=5,VLOOKUP(K23,TPMatrix!$A$6:$B$10,2,FALSE()),IF(J23=4,VLOOKUP(K23,TPMatrix!$D$6:$E$9,2,FALSE()),0))</f>
        <v>60</v>
      </c>
      <c r="M23" s="229" t="str">
        <f aca="false">IF(COUNTIF(K22:K26,K23)&gt;=2,IF(J23=5,VLOOKUP(K23+1,TPMatrix!$A$6:$B$10,2,FALSE()),IF(J23=4,VLOOKUP(K23+1,TPMatrix!$D$6:$E$9,2,FALSE()),0)),"")</f>
        <v/>
      </c>
      <c r="N23" s="229" t="str">
        <f aca="false">IF(COUNTIF(K22:K26,K23)&gt;=3,IF(J23=5,VLOOKUP(K23+2,TPMatrix!$A$6:$B$10,2,FALSE()),IF(J23=4,VLOOKUP(K23+2,TPMatrix!$D$6:$E$9,2,FALSE()),0)),"")</f>
        <v/>
      </c>
      <c r="O23" s="229" t="str">
        <f aca="false">IF(COUNTIF(K22:K26,K23)&gt;=4,IF(J23=5,VLOOKUP(K23+3,TPMatrix!$A$6:$B$10,2,FALSE()),IF(J23=4,VLOOKUP(K23+3,TPMatrix!$D$6:$E$9,2,FALSE()),0)),"")</f>
        <v/>
      </c>
      <c r="P23" s="229" t="str">
        <f aca="false">IF(COUNTIF(K22:K26,K23)&gt;=5,IF(J23=5,VLOOKUP(K23+4,TPMatrix!$A$6:$B$10,2,FALSE()),IF(J23=4,VLOOKUP(K23+4,TPMatrix!$D$6:$E$9,2,FALSE()),0)),"")</f>
        <v/>
      </c>
      <c r="Q23" s="229" t="n">
        <f aca="false">SUM(L23:P23)/COUNT(L23:P23)</f>
        <v>60</v>
      </c>
      <c r="R23" s="230" t="n">
        <f aca="false">COUNT(L23:P23)</f>
        <v>1</v>
      </c>
      <c r="S23" s="228" t="n">
        <f aca="false">IF(ISNUMBER($A23),COUNTIF($D$7:$D$306,$D23),0)</f>
        <v>4</v>
      </c>
      <c r="T23" s="229" t="n">
        <f aca="false">CEILING($F23,1)</f>
        <v>3</v>
      </c>
      <c r="U23" s="230" t="n">
        <f aca="true">SUM(OFFSET(T23,-MOD(ROW()-ROW($U$7),5),0,5,1))</f>
        <v>4</v>
      </c>
      <c r="W23" s="167" t="n">
        <f aca="false">$I23</f>
        <v>1</v>
      </c>
      <c r="X23" s="167" t="n">
        <f aca="false">IF(ISNUMBER($A23),$W23*(Methuselahs!$A$4+1)+$A23,"")</f>
        <v>31</v>
      </c>
      <c r="Y23" s="167" t="n">
        <f aca="false">IF(ISNUMBER($A23),RANK($X23,$X23:$X27,1),"")</f>
        <v>1</v>
      </c>
      <c r="Z23" s="167" t="e">
        <f aca="false">IF(ISNUMBER($A23),VLOOKUP($A23,Methuselahs!$A$7:$X$306,5),"")</f>
        <v>#N/A</v>
      </c>
      <c r="AA23" s="167" t="n">
        <f aca="false">$I23</f>
        <v>1</v>
      </c>
    </row>
    <row r="24" customFormat="false" ht="12.75" hidden="false" customHeight="true" outlineLevel="0" collapsed="false">
      <c r="A24" s="231" t="n">
        <f aca="true">IF(ISBLANK('Tournament Info'!$B$11),"",INDIRECT(ADDRESS(ROW(),1,1,1,"Optimal Seating "&amp;'Tournament Info'!$B$11-1&amp;"R+F")))</f>
        <v>15</v>
      </c>
      <c r="B24" s="207" t="n">
        <f aca="false">IF(ISNUMBER(A24),VLOOKUP(A24,Methuselahs!$A$7:$E$306,2,FALSE()),"")</f>
        <v>0</v>
      </c>
      <c r="C24" s="232" t="n">
        <f aca="false">IF(ISNUMBER(A24),VLOOKUP(A24,Methuselahs!$A$7:$E$306,3,FALSE()),"")</f>
        <v>0</v>
      </c>
      <c r="D24" s="233" t="n">
        <f aca="false">IF(ISNUMBER(A24),FLOOR((ROW()-ROW($A$7))/5,1)+1,"")</f>
        <v>4</v>
      </c>
      <c r="E24" s="234"/>
      <c r="F24" s="232" t="n">
        <f aca="false">IF(ISNUMBER(E24),E24,0)</f>
        <v>0</v>
      </c>
      <c r="G24" s="235" t="n">
        <f aca="false">IF(ISNUMBER($A24),IF(AND($F24&gt;=2,$H24=60),1,0),"")</f>
        <v>0</v>
      </c>
      <c r="H24" s="236" t="n">
        <f aca="false">IF(ISNUMBER(A24),IF(OR($S24=$U24,NOT(ISNA(MATCH($D24*5+$V$4,Override!$C$6:$C$125,0)))),$Q24,0),"")</f>
        <v>18</v>
      </c>
      <c r="I24" s="233" t="n">
        <f aca="false">IF(ISNUMBER(A24),IF(J24=5,K24,IF(AND(J24=4,OR(K24=4,K24=3)),K24+1,K24)),"")</f>
        <v>4</v>
      </c>
      <c r="J24" s="237" t="n">
        <f aca="false">COUNT(A22:A26)</f>
        <v>4</v>
      </c>
      <c r="K24" s="238" t="n">
        <f aca="false">IF(ISNUMBER(A24),RANK(F24,F22:F26),"")</f>
        <v>3</v>
      </c>
      <c r="L24" s="239" t="n">
        <f aca="false">IF(J24=5,VLOOKUP(K24,TPMatrix!$A$6:$B$10,2,FALSE()),IF(J24=4,VLOOKUP(K24,TPMatrix!$D$6:$E$9,2,FALSE()),0))</f>
        <v>24</v>
      </c>
      <c r="M24" s="239" t="n">
        <f aca="false">IF(COUNTIF(K22:K26,K24)&gt;=2,IF(J24=5,VLOOKUP(K24+1,TPMatrix!$A$6:$B$10,2,FALSE()),IF(J24=4,VLOOKUP(K24+1,TPMatrix!$D$6:$E$9,2,FALSE()),0)),"")</f>
        <v>12</v>
      </c>
      <c r="N24" s="239" t="str">
        <f aca="false">IF(COUNTIF(K22:K26,K24)&gt;=3,IF(J24=5,VLOOKUP(K24+2,TPMatrix!$A$6:$B$10,2,FALSE()),IF(J24=4,VLOOKUP(K24+2,TPMatrix!$D$6:$E$9,2,FALSE()),0)),"")</f>
        <v/>
      </c>
      <c r="O24" s="239" t="str">
        <f aca="false">IF(COUNTIF(K22:K26,K24)&gt;=4,IF(J24=5,VLOOKUP(K24+3,TPMatrix!$A$6:$B$10,2,FALSE()),IF(J24=4,VLOOKUP(K24+3,TPMatrix!$D$6:$E$9,2,FALSE()),0)),"")</f>
        <v/>
      </c>
      <c r="P24" s="239" t="str">
        <f aca="false">IF(COUNTIF(K22:K26,K24)&gt;=5,IF(J24=5,VLOOKUP(K24+4,TPMatrix!$A$6:$B$10,2,FALSE()),IF(J24=4,VLOOKUP(K24+4,TPMatrix!$D$6:$E$9,2,FALSE()),0)),"")</f>
        <v/>
      </c>
      <c r="Q24" s="239" t="n">
        <f aca="false">SUM(L24:P24)/COUNT(L24:P24)</f>
        <v>18</v>
      </c>
      <c r="R24" s="240" t="n">
        <f aca="false">COUNT(L24:P24)</f>
        <v>2</v>
      </c>
      <c r="S24" s="238" t="n">
        <f aca="false">IF(ISNUMBER($A24),COUNTIF($D$7:$D$306,$D24),0)</f>
        <v>4</v>
      </c>
      <c r="T24" s="239" t="n">
        <f aca="false">CEILING($F24,1)</f>
        <v>0</v>
      </c>
      <c r="U24" s="240" t="n">
        <f aca="true">SUM(OFFSET(T24,-MOD(ROW()-ROW($U$7),5),0,5,1))</f>
        <v>4</v>
      </c>
      <c r="W24" s="167" t="n">
        <f aca="false">$I24</f>
        <v>4</v>
      </c>
      <c r="X24" s="167" t="n">
        <f aca="false">IF(ISNUMBER($A24),$W24*(Methuselahs!$A$4+1)+$A24,"")</f>
        <v>83</v>
      </c>
      <c r="Y24" s="167" t="n">
        <f aca="false">IF(ISNUMBER($A24),RANK($X24,$X24:$X28,1),"")</f>
        <v>2</v>
      </c>
      <c r="Z24" s="167" t="n">
        <f aca="false">IF(ISNUMBER($A24),VLOOKUP($A24,Methuselahs!$A$7:$X$306,5),"")</f>
        <v>15</v>
      </c>
      <c r="AA24" s="167" t="n">
        <f aca="false">$I24</f>
        <v>4</v>
      </c>
    </row>
    <row r="25" customFormat="false" ht="12.75" hidden="false" customHeight="true" outlineLevel="0" collapsed="false">
      <c r="A25" s="241" t="n">
        <f aca="true">IF(ISBLANK('Tournament Info'!$B$11),"",INDIRECT(ADDRESS(ROW(),1,1,1,"Optimal Seating "&amp;'Tournament Info'!$B$11-1&amp;"R+F")))</f>
        <v>16</v>
      </c>
      <c r="B25" s="242" t="n">
        <f aca="false">IF(ISNUMBER(A25),VLOOKUP(A25,Methuselahs!$A$7:$E$306,2,FALSE()),"")</f>
        <v>0</v>
      </c>
      <c r="C25" s="243" t="n">
        <f aca="false">IF(ISNUMBER(A25),VLOOKUP(A25,Methuselahs!$A$7:$E$306,3,FALSE()),"")</f>
        <v>0</v>
      </c>
      <c r="D25" s="244" t="n">
        <f aca="false">IF(ISNUMBER(A25),FLOOR((ROW()-ROW($A$7))/5,1)+1,"")</f>
        <v>4</v>
      </c>
      <c r="E25" s="245" t="n">
        <v>1</v>
      </c>
      <c r="F25" s="243" t="n">
        <f aca="false">IF(ISNUMBER(E25),E25,0)</f>
        <v>1</v>
      </c>
      <c r="G25" s="225" t="n">
        <f aca="false">IF(ISNUMBER($A25),IF(AND($F25&gt;=2,$H25=60),1,0),"")</f>
        <v>0</v>
      </c>
      <c r="H25" s="226" t="n">
        <f aca="false">IF(ISNUMBER(A25),IF(OR($S25=$U25,NOT(ISNA(MATCH($D25*5+$V$4,Override!$C$6:$C$125,0)))),$Q25,0),"")</f>
        <v>48</v>
      </c>
      <c r="I25" s="244" t="n">
        <f aca="false">IF(ISNUMBER(A25),IF(J25=5,K25,IF(AND(J25=4,OR(K25=4,K25=3)),K25+1,K25)),"")</f>
        <v>2</v>
      </c>
      <c r="J25" s="246" t="n">
        <f aca="false">COUNT(A22:A26)</f>
        <v>4</v>
      </c>
      <c r="K25" s="228" t="n">
        <f aca="false">IF(ISNUMBER(A25),RANK(F25,F22:F26),"")</f>
        <v>2</v>
      </c>
      <c r="L25" s="229" t="n">
        <f aca="false">IF(J25=5,VLOOKUP(K25,TPMatrix!$A$6:$B$10,2,FALSE()),IF(J25=4,VLOOKUP(K25,TPMatrix!$D$6:$E$9,2,FALSE()),0))</f>
        <v>48</v>
      </c>
      <c r="M25" s="229" t="str">
        <f aca="false">IF(COUNTIF(K22:K26,K25)&gt;=2,IF(J25=5,VLOOKUP(K25+1,TPMatrix!$A$6:$B$10,2,FALSE()),IF(J25=4,VLOOKUP(K25+1,TPMatrix!$D$6:$E$9,2,FALSE()),0)),"")</f>
        <v/>
      </c>
      <c r="N25" s="229" t="str">
        <f aca="false">IF(COUNTIF(K22:K26,K25)&gt;=3,IF(J25=5,VLOOKUP(K25+2,TPMatrix!$A$6:$B$10,2,FALSE()),IF(J25=4,VLOOKUP(K25+2,TPMatrix!$D$6:$E$9,2,FALSE()),0)),"")</f>
        <v/>
      </c>
      <c r="O25" s="229" t="str">
        <f aca="false">IF(COUNTIF(K22:K26,K25)&gt;=4,IF(J25=5,VLOOKUP(K25+3,TPMatrix!$A$6:$B$10,2,FALSE()),IF(J25=4,VLOOKUP(K25+3,TPMatrix!$D$6:$E$9,2,FALSE()),0)),"")</f>
        <v/>
      </c>
      <c r="P25" s="229" t="str">
        <f aca="false">IF(COUNTIF(K22:K26,K25)&gt;=5,IF(J25=5,VLOOKUP(K25+4,TPMatrix!$A$6:$B$10,2,FALSE()),IF(J25=4,VLOOKUP(K25+4,TPMatrix!$D$6:$E$9,2,FALSE()),0)),"")</f>
        <v/>
      </c>
      <c r="Q25" s="229" t="n">
        <f aca="false">SUM(L25:P25)/COUNT(L25:P25)</f>
        <v>48</v>
      </c>
      <c r="R25" s="230" t="n">
        <f aca="false">COUNT(L25:P25)</f>
        <v>1</v>
      </c>
      <c r="S25" s="228" t="n">
        <f aca="false">IF(ISNUMBER($A25),COUNTIF($D$7:$D$306,$D25),0)</f>
        <v>4</v>
      </c>
      <c r="T25" s="229" t="n">
        <f aca="false">CEILING($F25,1)</f>
        <v>1</v>
      </c>
      <c r="U25" s="230" t="n">
        <f aca="true">SUM(OFFSET(T25,-MOD(ROW()-ROW($U$7),5),0,5,1))</f>
        <v>4</v>
      </c>
      <c r="W25" s="167" t="n">
        <f aca="false">$I25</f>
        <v>2</v>
      </c>
      <c r="X25" s="167" t="n">
        <f aca="false">IF(ISNUMBER($A25),$W25*(Methuselahs!$A$4+1)+$A25,"")</f>
        <v>50</v>
      </c>
      <c r="Y25" s="167" t="n">
        <f aca="false">IF(ISNUMBER($A25),RANK($X25,$X25:$X29,1),"")</f>
        <v>1</v>
      </c>
      <c r="Z25" s="167" t="n">
        <f aca="false">IF(ISNUMBER($A25),VLOOKUP($A25,Methuselahs!$A$7:$X$306,5),"")</f>
        <v>16</v>
      </c>
      <c r="AA25" s="167" t="n">
        <f aca="false">$I25</f>
        <v>2</v>
      </c>
    </row>
    <row r="26" customFormat="false" ht="12.75" hidden="false" customHeight="true" outlineLevel="0" collapsed="false">
      <c r="A26" s="247" t="str">
        <f aca="true">IF(ISBLANK('Tournament Info'!$B$11),"",INDIRECT(ADDRESS(ROW(),1,1,1,"Optimal Seating "&amp;'Tournament Info'!$B$11-1&amp;"R+F")))</f>
        <v/>
      </c>
      <c r="B26" s="248" t="str">
        <f aca="false">IF(ISNUMBER(A26),VLOOKUP(A26,Methuselahs!$A$7:$E$306,2,FALSE()),"")</f>
        <v/>
      </c>
      <c r="C26" s="249" t="str">
        <f aca="false">IF(ISNUMBER(A26),VLOOKUP(A26,Methuselahs!$A$7:$E$306,3,FALSE()),"")</f>
        <v/>
      </c>
      <c r="D26" s="250" t="str">
        <f aca="false">IF(ISNUMBER(A26),FLOOR((ROW()-ROW($A$7))/5,1)+1,"")</f>
        <v/>
      </c>
      <c r="E26" s="251"/>
      <c r="F26" s="249" t="n">
        <f aca="false">IF(ISNUMBER(E26),E26,0)</f>
        <v>0</v>
      </c>
      <c r="G26" s="235" t="str">
        <f aca="false">IF(ISNUMBER($A26),IF(AND($F26&gt;=2,$H26=60),1,0),"")</f>
        <v/>
      </c>
      <c r="H26" s="236" t="str">
        <f aca="false">IF(ISNUMBER(A26),IF(OR($S26=$U26,NOT(ISNA(MATCH($D26*5+$V$4,Override!$C$6:$C$125,0)))),$Q26,0),"")</f>
        <v/>
      </c>
      <c r="I26" s="250" t="str">
        <f aca="false">IF(ISNUMBER(A26),IF(J26=5,K26,IF(AND(J26=4,OR(K26=4,K26=3)),K26+1,K26)),"")</f>
        <v/>
      </c>
      <c r="J26" s="252" t="n">
        <f aca="false">COUNT(A22:A26)</f>
        <v>4</v>
      </c>
      <c r="K26" s="253" t="str">
        <f aca="false">IF(ISNUMBER(A26),RANK(F26,F22:F26),"")</f>
        <v/>
      </c>
      <c r="L26" s="254" t="e">
        <f aca="false">IF(J26=5,VLOOKUP(K26,TPMatrix!$A$6:$B$10,2,FALSE()),IF(J26=4,VLOOKUP(K26,TPMatrix!$D$6:$E$9,2,FALSE()),0))</f>
        <v>#N/A</v>
      </c>
      <c r="M26" s="254" t="str">
        <f aca="false">IF(COUNTIF(K22:K26,K26)&gt;=2,IF(J26=5,VLOOKUP(K26+1,TPMatrix!$A$6:$B$10,2,FALSE()),IF(J26=4,VLOOKUP(K26+1,TPMatrix!$D$6:$E$9,2,FALSE()),0)),"")</f>
        <v/>
      </c>
      <c r="N26" s="254" t="str">
        <f aca="false">IF(COUNTIF(K22:K26,K26)&gt;=3,IF(J26=5,VLOOKUP(K26+2,TPMatrix!$A$6:$B$10,2,FALSE()),IF(J26=4,VLOOKUP(K26+2,TPMatrix!$D$6:$E$9,2,FALSE()),0)),"")</f>
        <v/>
      </c>
      <c r="O26" s="254" t="str">
        <f aca="false">IF(COUNTIF(K22:K26,K26)&gt;=4,IF(J26=5,VLOOKUP(K26+3,TPMatrix!$A$6:$B$10,2,FALSE()),IF(J26=4,VLOOKUP(K26+3,TPMatrix!$D$6:$E$9,2,FALSE()),0)),"")</f>
        <v/>
      </c>
      <c r="P26" s="254" t="str">
        <f aca="false">IF(COUNTIF(K22:K26,K26)&gt;=5,IF(J26=5,VLOOKUP(K26+4,TPMatrix!$A$6:$B$10,2,FALSE()),IF(J26=4,VLOOKUP(K26+4,TPMatrix!$D$6:$E$9,2,FALSE()),0)),"")</f>
        <v/>
      </c>
      <c r="Q26" s="254" t="e">
        <f aca="false">SUM(L26:P26)/COUNT(L26:P26)</f>
        <v>#N/A</v>
      </c>
      <c r="R26" s="255" t="n">
        <f aca="false">COUNT(L26:P26)</f>
        <v>0</v>
      </c>
      <c r="S26" s="253" t="n">
        <f aca="false">IF(ISNUMBER($A26),COUNTIF($D$7:$D$306,$D26),0)</f>
        <v>0</v>
      </c>
      <c r="T26" s="254" t="n">
        <f aca="false">CEILING($F26,1)</f>
        <v>0</v>
      </c>
      <c r="U26" s="255" t="n">
        <f aca="true">SUM(OFFSET(T26,-MOD(ROW()-ROW($U$7),5),0,5,1))</f>
        <v>4</v>
      </c>
      <c r="W26" s="167" t="str">
        <f aca="false">$I26</f>
        <v/>
      </c>
      <c r="X26" s="167" t="str">
        <f aca="false">IF(ISNUMBER($A26),$W26*(Methuselahs!$A$4+1)+$A26,"")</f>
        <v/>
      </c>
      <c r="Y26" s="167" t="str">
        <f aca="false">IF(ISNUMBER($A26),RANK($X26,$X26:$X30,1),"")</f>
        <v/>
      </c>
      <c r="Z26" s="167" t="str">
        <f aca="false">IF(ISNUMBER($A26),VLOOKUP($A26,Methuselahs!$A$7:$X$306,5),"")</f>
        <v/>
      </c>
      <c r="AA26" s="167" t="str">
        <f aca="false">$I26</f>
        <v/>
      </c>
    </row>
    <row r="27" customFormat="false" ht="12.75" hidden="false" customHeight="true" outlineLevel="0" collapsed="false">
      <c r="A27" s="206" t="str">
        <f aca="true">IF(ISBLANK('Tournament Info'!$B$11),"",INDIRECT(ADDRESS(ROW(),1,1,1,"Optimal Seating "&amp;'Tournament Info'!$B$11-1&amp;"R+F")))</f>
        <v/>
      </c>
      <c r="B27" s="207" t="str">
        <f aca="false">IF(ISNUMBER(A27),VLOOKUP(A27,Methuselahs!$A$7:$E$306,2,FALSE()),"")</f>
        <v/>
      </c>
      <c r="C27" s="208" t="str">
        <f aca="false">IF(ISNUMBER(A27),VLOOKUP(A27,Methuselahs!$A$7:$E$306,3,FALSE()),"")</f>
        <v/>
      </c>
      <c r="D27" s="209" t="str">
        <f aca="false">IF(ISNUMBER(A27),FLOOR((ROW()-ROW($A$7))/5,1)+1,"")</f>
        <v/>
      </c>
      <c r="E27" s="210"/>
      <c r="F27" s="208" t="n">
        <f aca="false">IF(ISNUMBER(E27),E27,0)</f>
        <v>0</v>
      </c>
      <c r="G27" s="211" t="str">
        <f aca="false">IF(ISNUMBER($A27),IF(AND($F27&gt;=2,$H27=60),1,0),"")</f>
        <v/>
      </c>
      <c r="H27" s="212" t="str">
        <f aca="false">IF(ISNUMBER(A27),IF(OR($S27=$U27,NOT(ISNA(MATCH($D27*5+$V$4,Override!$C$6:$C$125,0)))),$Q27,0),"")</f>
        <v/>
      </c>
      <c r="I27" s="209" t="str">
        <f aca="false">IF(ISNUMBER(A27),IF(J27=5,K27,IF(AND(J27=4,OR(K27=4,K27=3)),K27+1,K27)),"")</f>
        <v/>
      </c>
      <c r="J27" s="213" t="n">
        <f aca="false">COUNT(A27:A31)</f>
        <v>0</v>
      </c>
      <c r="K27" s="214" t="str">
        <f aca="false">IF(ISNUMBER(A27),RANK(F27,F27:F31),"")</f>
        <v/>
      </c>
      <c r="L27" s="215" t="n">
        <f aca="false">IF(J27=5,VLOOKUP(K27,TPMatrix!$A$6:$B$10,2,FALSE()),IF(J27=4,VLOOKUP(K27,TPMatrix!$D$6:$E$9,2,FALSE()),0))</f>
        <v>0</v>
      </c>
      <c r="M27" s="215" t="n">
        <f aca="false">IF(COUNTIF(K27:K31,K27)&gt;=2,IF(J27=5,VLOOKUP(K27+1,TPMatrix!$A$6:$B$10,2,FALSE()),IF(J27=4,VLOOKUP(K27+1,TPMatrix!$D$6:$E$9,2,FALSE()),0)),"")</f>
        <v>0</v>
      </c>
      <c r="N27" s="215" t="n">
        <f aca="false">IF(COUNTIF(K27:K31,K27)&gt;=3,IF(J27=5,VLOOKUP(K27+2,TPMatrix!$A$6:$B$10,2,FALSE()),IF(J27=4,VLOOKUP(K27+2,TPMatrix!$D$6:$E$9,2,FALSE()),0)),"")</f>
        <v>0</v>
      </c>
      <c r="O27" s="215" t="n">
        <f aca="false">IF(COUNTIF(K27:K31,K27)&gt;=4,IF(J27=5,VLOOKUP(K27+3,TPMatrix!$A$6:$B$10,2,FALSE()),IF(J27=4,VLOOKUP(K27+3,TPMatrix!$D$6:$E$9,2,FALSE()),0)),"")</f>
        <v>0</v>
      </c>
      <c r="P27" s="215" t="n">
        <f aca="false">IF(COUNTIF(K27:K31,K27)&gt;=5,IF(J27=5,VLOOKUP(K27+4,TPMatrix!$A$6:$B$10,2,FALSE()),IF(J27=4,VLOOKUP(K27+4,TPMatrix!$D$6:$E$9,2,FALSE()),0)),"")</f>
        <v>0</v>
      </c>
      <c r="Q27" s="215" t="n">
        <f aca="false">SUM(L27:P27)/COUNT(L27:P27)</f>
        <v>0</v>
      </c>
      <c r="R27" s="216" t="n">
        <f aca="false">COUNT(L27:P27)</f>
        <v>5</v>
      </c>
      <c r="S27" s="217" t="n">
        <f aca="false">IF(ISNUMBER($A27),COUNTIF($D$7:$D$306,$D27),0)</f>
        <v>0</v>
      </c>
      <c r="T27" s="218" t="n">
        <f aca="false">CEILING($F27,1)</f>
        <v>0</v>
      </c>
      <c r="U27" s="219" t="n">
        <f aca="true">SUM(OFFSET(T27,-MOD(ROW()-ROW($U$7),5),0,5,1))</f>
        <v>0</v>
      </c>
      <c r="W27" s="167" t="str">
        <f aca="false">$I27</f>
        <v/>
      </c>
      <c r="X27" s="167" t="str">
        <f aca="false">IF(ISNUMBER($A27),$W27*(Methuselahs!$A$4+1)+$A27,"")</f>
        <v/>
      </c>
      <c r="Y27" s="167" t="str">
        <f aca="false">IF(ISNUMBER($A27),RANK($X27,$X27:$X31,1),"")</f>
        <v/>
      </c>
      <c r="Z27" s="167" t="str">
        <f aca="false">IF(ISNUMBER($A27),VLOOKUP($A27,Methuselahs!$A$7:$X$306,5),"")</f>
        <v/>
      </c>
      <c r="AA27" s="167" t="str">
        <f aca="false">$I27</f>
        <v/>
      </c>
    </row>
    <row r="28" customFormat="false" ht="12.75" hidden="false" customHeight="true" outlineLevel="0" collapsed="false">
      <c r="A28" s="220" t="str">
        <f aca="true">IF(ISBLANK('Tournament Info'!$B$11),"",INDIRECT(ADDRESS(ROW(),1,1,1,"Optimal Seating "&amp;'Tournament Info'!$B$11-1&amp;"R+F")))</f>
        <v/>
      </c>
      <c r="B28" s="221" t="str">
        <f aca="false">IF(ISNUMBER(A28),VLOOKUP(A28,Methuselahs!$A$7:$E$306,2,FALSE()),"")</f>
        <v/>
      </c>
      <c r="C28" s="222" t="str">
        <f aca="false">IF(ISNUMBER(A28),VLOOKUP(A28,Methuselahs!$A$7:$E$306,3,FALSE()),"")</f>
        <v/>
      </c>
      <c r="D28" s="223" t="str">
        <f aca="false">IF(ISNUMBER(A28),FLOOR((ROW()-ROW($A$7))/5,1)+1,"")</f>
        <v/>
      </c>
      <c r="E28" s="224"/>
      <c r="F28" s="222" t="n">
        <f aca="false">IF(ISNUMBER(E28),E28,0)</f>
        <v>0</v>
      </c>
      <c r="G28" s="225" t="str">
        <f aca="false">IF(ISNUMBER($A28),IF(AND($F28&gt;=2,$H28=60),1,0),"")</f>
        <v/>
      </c>
      <c r="H28" s="226" t="str">
        <f aca="false">IF(ISNUMBER(A28),IF(OR($S28=$U28,NOT(ISNA(MATCH($D28*5+$V$4,Override!$C$6:$C$125,0)))),$Q28,0),"")</f>
        <v/>
      </c>
      <c r="I28" s="223" t="str">
        <f aca="false">IF(ISNUMBER(A28),IF(J28=5,K28,IF(AND(J28=4,OR(K28=4,K28=3)),K28+1,K28)),"")</f>
        <v/>
      </c>
      <c r="J28" s="227" t="n">
        <f aca="false">COUNT(A27:A31)</f>
        <v>0</v>
      </c>
      <c r="K28" s="228" t="str">
        <f aca="false">IF(ISNUMBER(A28),RANK(F28,F27:F31),"")</f>
        <v/>
      </c>
      <c r="L28" s="229" t="n">
        <f aca="false">IF(J28=5,VLOOKUP(K28,TPMatrix!$A$6:$B$10,2,FALSE()),IF(J28=4,VLOOKUP(K28,TPMatrix!$D$6:$E$9,2,FALSE()),0))</f>
        <v>0</v>
      </c>
      <c r="M28" s="229" t="n">
        <f aca="false">IF(COUNTIF(K27:K31,K28)&gt;=2,IF(J28=5,VLOOKUP(K28+1,TPMatrix!$A$6:$B$10,2,FALSE()),IF(J28=4,VLOOKUP(K28+1,TPMatrix!$D$6:$E$9,2,FALSE()),0)),"")</f>
        <v>0</v>
      </c>
      <c r="N28" s="229" t="n">
        <f aca="false">IF(COUNTIF(K27:K31,K28)&gt;=3,IF(J28=5,VLOOKUP(K28+2,TPMatrix!$A$6:$B$10,2,FALSE()),IF(J28=4,VLOOKUP(K28+2,TPMatrix!$D$6:$E$9,2,FALSE()),0)),"")</f>
        <v>0</v>
      </c>
      <c r="O28" s="229" t="n">
        <f aca="false">IF(COUNTIF(K27:K31,K28)&gt;=4,IF(J28=5,VLOOKUP(K28+3,TPMatrix!$A$6:$B$10,2,FALSE()),IF(J28=4,VLOOKUP(K28+3,TPMatrix!$D$6:$E$9,2,FALSE()),0)),"")</f>
        <v>0</v>
      </c>
      <c r="P28" s="229" t="n">
        <f aca="false">IF(COUNTIF(K27:K31,K28)&gt;=5,IF(J28=5,VLOOKUP(K28+4,TPMatrix!$A$6:$B$10,2,FALSE()),IF(J28=4,VLOOKUP(K28+4,TPMatrix!$D$6:$E$9,2,FALSE()),0)),"")</f>
        <v>0</v>
      </c>
      <c r="Q28" s="229" t="n">
        <f aca="false">SUM(L28:P28)/COUNT(L28:P28)</f>
        <v>0</v>
      </c>
      <c r="R28" s="230" t="n">
        <f aca="false">COUNT(L28:P28)</f>
        <v>5</v>
      </c>
      <c r="S28" s="228" t="n">
        <f aca="false">IF(ISNUMBER($A28),COUNTIF($D$7:$D$306,$D28),0)</f>
        <v>0</v>
      </c>
      <c r="T28" s="229" t="n">
        <f aca="false">CEILING($F28,1)</f>
        <v>0</v>
      </c>
      <c r="U28" s="230" t="n">
        <f aca="true">SUM(OFFSET(T28,-MOD(ROW()-ROW($U$7),5),0,5,1))</f>
        <v>0</v>
      </c>
      <c r="W28" s="167" t="str">
        <f aca="false">$I28</f>
        <v/>
      </c>
      <c r="X28" s="167" t="str">
        <f aca="false">IF(ISNUMBER($A28),$W28*(Methuselahs!$A$4+1)+$A28,"")</f>
        <v/>
      </c>
      <c r="Y28" s="167" t="str">
        <f aca="false">IF(ISNUMBER($A28),RANK($X28,$X28:$X32,1),"")</f>
        <v/>
      </c>
      <c r="Z28" s="167" t="str">
        <f aca="false">IF(ISNUMBER($A28),VLOOKUP($A28,Methuselahs!$A$7:$X$306,5),"")</f>
        <v/>
      </c>
      <c r="AA28" s="167" t="str">
        <f aca="false">$I28</f>
        <v/>
      </c>
    </row>
    <row r="29" customFormat="false" ht="12.75" hidden="false" customHeight="true" outlineLevel="0" collapsed="false">
      <c r="A29" s="231" t="str">
        <f aca="true">IF(ISBLANK('Tournament Info'!$B$11),"",INDIRECT(ADDRESS(ROW(),1,1,1,"Optimal Seating "&amp;'Tournament Info'!$B$11-1&amp;"R+F")))</f>
        <v/>
      </c>
      <c r="B29" s="207" t="str">
        <f aca="false">IF(ISNUMBER(A29),VLOOKUP(A29,Methuselahs!$A$7:$E$306,2,FALSE()),"")</f>
        <v/>
      </c>
      <c r="C29" s="232" t="str">
        <f aca="false">IF(ISNUMBER(A29),VLOOKUP(A29,Methuselahs!$A$7:$E$306,3,FALSE()),"")</f>
        <v/>
      </c>
      <c r="D29" s="233" t="str">
        <f aca="false">IF(ISNUMBER(A29),FLOOR((ROW()-ROW($A$7))/5,1)+1,"")</f>
        <v/>
      </c>
      <c r="E29" s="234"/>
      <c r="F29" s="232" t="n">
        <f aca="false">IF(ISNUMBER(E29),E29,0)</f>
        <v>0</v>
      </c>
      <c r="G29" s="235" t="str">
        <f aca="false">IF(ISNUMBER($A29),IF(AND($F29&gt;=2,$H29=60),1,0),"")</f>
        <v/>
      </c>
      <c r="H29" s="236" t="str">
        <f aca="false">IF(ISNUMBER(A29),IF(OR($S29=$U29,NOT(ISNA(MATCH($D29*5+$V$4,Override!$C$6:$C$125,0)))),$Q29,0),"")</f>
        <v/>
      </c>
      <c r="I29" s="233" t="str">
        <f aca="false">IF(ISNUMBER(A29),IF(J29=5,K29,IF(AND(J29=4,OR(K29=4,K29=3)),K29+1,K29)),"")</f>
        <v/>
      </c>
      <c r="J29" s="237" t="n">
        <f aca="false">COUNT(A27:A31)</f>
        <v>0</v>
      </c>
      <c r="K29" s="238" t="str">
        <f aca="false">IF(ISNUMBER(A29),RANK(F29,F27:F31),"")</f>
        <v/>
      </c>
      <c r="L29" s="239" t="n">
        <f aca="false">IF(J29=5,VLOOKUP(K29,TPMatrix!$A$6:$B$10,2,FALSE()),IF(J29=4,VLOOKUP(K29,TPMatrix!$D$6:$E$9,2,FALSE()),0))</f>
        <v>0</v>
      </c>
      <c r="M29" s="239" t="n">
        <f aca="false">IF(COUNTIF(K27:K31,K29)&gt;=2,IF(J29=5,VLOOKUP(K29+1,TPMatrix!$A$6:$B$10,2,FALSE()),IF(J29=4,VLOOKUP(K29+1,TPMatrix!$D$6:$E$9,2,FALSE()),0)),"")</f>
        <v>0</v>
      </c>
      <c r="N29" s="239" t="n">
        <f aca="false">IF(COUNTIF(K27:K31,K29)&gt;=3,IF(J29=5,VLOOKUP(K29+2,TPMatrix!$A$6:$B$10,2,FALSE()),IF(J29=4,VLOOKUP(K29+2,TPMatrix!$D$6:$E$9,2,FALSE()),0)),"")</f>
        <v>0</v>
      </c>
      <c r="O29" s="239" t="n">
        <f aca="false">IF(COUNTIF(K27:K31,K29)&gt;=4,IF(J29=5,VLOOKUP(K29+3,TPMatrix!$A$6:$B$10,2,FALSE()),IF(J29=4,VLOOKUP(K29+3,TPMatrix!$D$6:$E$9,2,FALSE()),0)),"")</f>
        <v>0</v>
      </c>
      <c r="P29" s="239" t="n">
        <f aca="false">IF(COUNTIF(K27:K31,K29)&gt;=5,IF(J29=5,VLOOKUP(K29+4,TPMatrix!$A$6:$B$10,2,FALSE()),IF(J29=4,VLOOKUP(K29+4,TPMatrix!$D$6:$E$9,2,FALSE()),0)),"")</f>
        <v>0</v>
      </c>
      <c r="Q29" s="239" t="n">
        <f aca="false">SUM(L29:P29)/COUNT(L29:P29)</f>
        <v>0</v>
      </c>
      <c r="R29" s="240" t="n">
        <f aca="false">COUNT(L29:P29)</f>
        <v>5</v>
      </c>
      <c r="S29" s="238" t="n">
        <f aca="false">IF(ISNUMBER($A29),COUNTIF($D$7:$D$306,$D29),0)</f>
        <v>0</v>
      </c>
      <c r="T29" s="239" t="n">
        <f aca="false">CEILING($F29,1)</f>
        <v>0</v>
      </c>
      <c r="U29" s="240" t="n">
        <f aca="true">SUM(OFFSET(T29,-MOD(ROW()-ROW($U$7),5),0,5,1))</f>
        <v>0</v>
      </c>
      <c r="W29" s="167" t="str">
        <f aca="false">$I29</f>
        <v/>
      </c>
      <c r="X29" s="167" t="str">
        <f aca="false">IF(ISNUMBER($A29),$W29*(Methuselahs!$A$4+1)+$A29,"")</f>
        <v/>
      </c>
      <c r="Y29" s="167" t="str">
        <f aca="false">IF(ISNUMBER($A29),RANK($X29,$X29:$X33,1),"")</f>
        <v/>
      </c>
      <c r="Z29" s="167" t="str">
        <f aca="false">IF(ISNUMBER($A29),VLOOKUP($A29,Methuselahs!$A$7:$X$306,5),"")</f>
        <v/>
      </c>
      <c r="AA29" s="167" t="str">
        <f aca="false">$I29</f>
        <v/>
      </c>
    </row>
    <row r="30" customFormat="false" ht="12.75" hidden="false" customHeight="true" outlineLevel="0" collapsed="false">
      <c r="A30" s="241" t="str">
        <f aca="true">IF(ISBLANK('Tournament Info'!$B$11),"",INDIRECT(ADDRESS(ROW(),1,1,1,"Optimal Seating "&amp;'Tournament Info'!$B$11-1&amp;"R+F")))</f>
        <v/>
      </c>
      <c r="B30" s="242" t="str">
        <f aca="false">IF(ISNUMBER(A30),VLOOKUP(A30,Methuselahs!$A$7:$E$306,2,FALSE()),"")</f>
        <v/>
      </c>
      <c r="C30" s="243" t="str">
        <f aca="false">IF(ISNUMBER(A30),VLOOKUP(A30,Methuselahs!$A$7:$E$306,3,FALSE()),"")</f>
        <v/>
      </c>
      <c r="D30" s="244" t="str">
        <f aca="false">IF(ISNUMBER(A30),FLOOR((ROW()-ROW($A$7))/5,1)+1,"")</f>
        <v/>
      </c>
      <c r="E30" s="245"/>
      <c r="F30" s="243" t="n">
        <f aca="false">IF(ISNUMBER(E30),E30,0)</f>
        <v>0</v>
      </c>
      <c r="G30" s="225" t="str">
        <f aca="false">IF(ISNUMBER($A30),IF(AND($F30&gt;=2,$H30=60),1,0),"")</f>
        <v/>
      </c>
      <c r="H30" s="226" t="str">
        <f aca="false">IF(ISNUMBER(A30),IF(OR($S30=$U30,NOT(ISNA(MATCH($D30*5+$V$4,Override!$C$6:$C$125,0)))),$Q30,0),"")</f>
        <v/>
      </c>
      <c r="I30" s="244" t="str">
        <f aca="false">IF(ISNUMBER(A30),IF(J30=5,K30,IF(AND(J30=4,OR(K30=4,K30=3)),K30+1,K30)),"")</f>
        <v/>
      </c>
      <c r="J30" s="246" t="n">
        <f aca="false">COUNT(A27:A31)</f>
        <v>0</v>
      </c>
      <c r="K30" s="228" t="str">
        <f aca="false">IF(ISNUMBER(A30),RANK(F30,F27:F31),"")</f>
        <v/>
      </c>
      <c r="L30" s="229" t="n">
        <f aca="false">IF(J30=5,VLOOKUP(K30,TPMatrix!$A$6:$B$10,2,FALSE()),IF(J30=4,VLOOKUP(K30,TPMatrix!$D$6:$E$9,2,FALSE()),0))</f>
        <v>0</v>
      </c>
      <c r="M30" s="229" t="n">
        <f aca="false">IF(COUNTIF(K27:K31,K30)&gt;=2,IF(J30=5,VLOOKUP(K30+1,TPMatrix!$A$6:$B$10,2,FALSE()),IF(J30=4,VLOOKUP(K30+1,TPMatrix!$D$6:$E$9,2,FALSE()),0)),"")</f>
        <v>0</v>
      </c>
      <c r="N30" s="229" t="n">
        <f aca="false">IF(COUNTIF(K27:K31,K30)&gt;=3,IF(J30=5,VLOOKUP(K30+2,TPMatrix!$A$6:$B$10,2,FALSE()),IF(J30=4,VLOOKUP(K30+2,TPMatrix!$D$6:$E$9,2,FALSE()),0)),"")</f>
        <v>0</v>
      </c>
      <c r="O30" s="229" t="n">
        <f aca="false">IF(COUNTIF(K27:K31,K30)&gt;=4,IF(J30=5,VLOOKUP(K30+3,TPMatrix!$A$6:$B$10,2,FALSE()),IF(J30=4,VLOOKUP(K30+3,TPMatrix!$D$6:$E$9,2,FALSE()),0)),"")</f>
        <v>0</v>
      </c>
      <c r="P30" s="229" t="n">
        <f aca="false">IF(COUNTIF(K27:K31,K30)&gt;=5,IF(J30=5,VLOOKUP(K30+4,TPMatrix!$A$6:$B$10,2,FALSE()),IF(J30=4,VLOOKUP(K30+4,TPMatrix!$D$6:$E$9,2,FALSE()),0)),"")</f>
        <v>0</v>
      </c>
      <c r="Q30" s="229" t="n">
        <f aca="false">SUM(L30:P30)/COUNT(L30:P30)</f>
        <v>0</v>
      </c>
      <c r="R30" s="230" t="n">
        <f aca="false">COUNT(L30:P30)</f>
        <v>5</v>
      </c>
      <c r="S30" s="228" t="n">
        <f aca="false">IF(ISNUMBER($A30),COUNTIF($D$7:$D$306,$D30),0)</f>
        <v>0</v>
      </c>
      <c r="T30" s="229" t="n">
        <f aca="false">CEILING($F30,1)</f>
        <v>0</v>
      </c>
      <c r="U30" s="230" t="n">
        <f aca="true">SUM(OFFSET(T30,-MOD(ROW()-ROW($U$7),5),0,5,1))</f>
        <v>0</v>
      </c>
      <c r="W30" s="167" t="str">
        <f aca="false">$I30</f>
        <v/>
      </c>
      <c r="X30" s="167" t="str">
        <f aca="false">IF(ISNUMBER($A30),$W30*(Methuselahs!$A$4+1)+$A30,"")</f>
        <v/>
      </c>
      <c r="Y30" s="167" t="str">
        <f aca="false">IF(ISNUMBER($A30),RANK($X30,$X30:$X34,1),"")</f>
        <v/>
      </c>
      <c r="Z30" s="167" t="str">
        <f aca="false">IF(ISNUMBER($A30),VLOOKUP($A30,Methuselahs!$A$7:$X$306,5),"")</f>
        <v/>
      </c>
      <c r="AA30" s="167" t="str">
        <f aca="false">$I30</f>
        <v/>
      </c>
    </row>
    <row r="31" customFormat="false" ht="12.75" hidden="false" customHeight="true" outlineLevel="0" collapsed="false">
      <c r="A31" s="247" t="str">
        <f aca="true">IF(ISBLANK('Tournament Info'!$B$11),"",INDIRECT(ADDRESS(ROW(),1,1,1,"Optimal Seating "&amp;'Tournament Info'!$B$11-1&amp;"R+F")))</f>
        <v/>
      </c>
      <c r="B31" s="248" t="str">
        <f aca="false">IF(ISNUMBER(A31),VLOOKUP(A31,Methuselahs!$A$7:$E$306,2,FALSE()),"")</f>
        <v/>
      </c>
      <c r="C31" s="249" t="str">
        <f aca="false">IF(ISNUMBER(A31),VLOOKUP(A31,Methuselahs!$A$7:$E$306,3,FALSE()),"")</f>
        <v/>
      </c>
      <c r="D31" s="250" t="str">
        <f aca="false">IF(ISNUMBER(A31),FLOOR((ROW()-ROW($A$7))/5,1)+1,"")</f>
        <v/>
      </c>
      <c r="E31" s="251"/>
      <c r="F31" s="249" t="n">
        <f aca="false">IF(ISNUMBER(E31),E31,0)</f>
        <v>0</v>
      </c>
      <c r="G31" s="235" t="str">
        <f aca="false">IF(ISNUMBER($A31),IF(AND($F31&gt;=2,$H31=60),1,0),"")</f>
        <v/>
      </c>
      <c r="H31" s="236" t="str">
        <f aca="false">IF(ISNUMBER(A31),IF(OR($S31=$U31,NOT(ISNA(MATCH($D31*5+$V$4,Override!$C$6:$C$125,0)))),$Q31,0),"")</f>
        <v/>
      </c>
      <c r="I31" s="250" t="str">
        <f aca="false">IF(ISNUMBER(A31),IF(J31=5,K31,IF(AND(J31=4,OR(K31=4,K31=3)),K31+1,K31)),"")</f>
        <v/>
      </c>
      <c r="J31" s="252" t="n">
        <f aca="false">COUNT(A27:A31)</f>
        <v>0</v>
      </c>
      <c r="K31" s="253" t="str">
        <f aca="false">IF(ISNUMBER(A31),RANK(F31,F27:F31),"")</f>
        <v/>
      </c>
      <c r="L31" s="254" t="n">
        <f aca="false">IF(J31=5,VLOOKUP(K31,TPMatrix!$A$6:$B$10,2,FALSE()),IF(J31=4,VLOOKUP(K31,TPMatrix!$D$6:$E$9,2,FALSE()),0))</f>
        <v>0</v>
      </c>
      <c r="M31" s="254" t="n">
        <f aca="false">IF(COUNTIF(K27:K31,K31)&gt;=2,IF(J31=5,VLOOKUP(K31+1,TPMatrix!$A$6:$B$10,2,FALSE()),IF(J31=4,VLOOKUP(K31+1,TPMatrix!$D$6:$E$9,2,FALSE()),0)),"")</f>
        <v>0</v>
      </c>
      <c r="N31" s="254" t="n">
        <f aca="false">IF(COUNTIF(K27:K31,K31)&gt;=3,IF(J31=5,VLOOKUP(K31+2,TPMatrix!$A$6:$B$10,2,FALSE()),IF(J31=4,VLOOKUP(K31+2,TPMatrix!$D$6:$E$9,2,FALSE()),0)),"")</f>
        <v>0</v>
      </c>
      <c r="O31" s="254" t="n">
        <f aca="false">IF(COUNTIF(K27:K31,K31)&gt;=4,IF(J31=5,VLOOKUP(K31+3,TPMatrix!$A$6:$B$10,2,FALSE()),IF(J31=4,VLOOKUP(K31+3,TPMatrix!$D$6:$E$9,2,FALSE()),0)),"")</f>
        <v>0</v>
      </c>
      <c r="P31" s="254" t="n">
        <f aca="false">IF(COUNTIF(K27:K31,K31)&gt;=5,IF(J31=5,VLOOKUP(K31+4,TPMatrix!$A$6:$B$10,2,FALSE()),IF(J31=4,VLOOKUP(K31+4,TPMatrix!$D$6:$E$9,2,FALSE()),0)),"")</f>
        <v>0</v>
      </c>
      <c r="Q31" s="254" t="n">
        <f aca="false">SUM(L31:P31)/COUNT(L31:P31)</f>
        <v>0</v>
      </c>
      <c r="R31" s="255" t="n">
        <f aca="false">COUNT(L31:P31)</f>
        <v>5</v>
      </c>
      <c r="S31" s="253" t="n">
        <f aca="false">IF(ISNUMBER($A31),COUNTIF($D$7:$D$306,$D31),0)</f>
        <v>0</v>
      </c>
      <c r="T31" s="254" t="n">
        <f aca="false">CEILING($F31,1)</f>
        <v>0</v>
      </c>
      <c r="U31" s="255" t="n">
        <f aca="true">SUM(OFFSET(T31,-MOD(ROW()-ROW($U$7),5),0,5,1))</f>
        <v>0</v>
      </c>
      <c r="W31" s="167" t="str">
        <f aca="false">$I31</f>
        <v/>
      </c>
      <c r="X31" s="167" t="str">
        <f aca="false">IF(ISNUMBER($A31),$W31*(Methuselahs!$A$4+1)+$A31,"")</f>
        <v/>
      </c>
      <c r="Y31" s="167" t="str">
        <f aca="false">IF(ISNUMBER($A31),RANK($X31,$X31:$X35,1),"")</f>
        <v/>
      </c>
      <c r="Z31" s="167" t="str">
        <f aca="false">IF(ISNUMBER($A31),VLOOKUP($A31,Methuselahs!$A$7:$X$306,5),"")</f>
        <v/>
      </c>
      <c r="AA31" s="167" t="str">
        <f aca="false">$I31</f>
        <v/>
      </c>
    </row>
    <row r="32" customFormat="false" ht="12.75" hidden="false" customHeight="true" outlineLevel="0" collapsed="false">
      <c r="A32" s="206" t="str">
        <f aca="true">IF(ISBLANK('Tournament Info'!$B$11),"",INDIRECT(ADDRESS(ROW(),1,1,1,"Optimal Seating "&amp;'Tournament Info'!$B$11-1&amp;"R+F")))</f>
        <v/>
      </c>
      <c r="B32" s="207" t="str">
        <f aca="false">IF(ISNUMBER(A32),VLOOKUP(A32,Methuselahs!$A$7:$E$306,2,FALSE()),"")</f>
        <v/>
      </c>
      <c r="C32" s="208" t="str">
        <f aca="false">IF(ISNUMBER(A32),VLOOKUP(A32,Methuselahs!$A$7:$E$306,3,FALSE()),"")</f>
        <v/>
      </c>
      <c r="D32" s="209" t="str">
        <f aca="false">IF(ISNUMBER(A32),FLOOR((ROW()-ROW($A$7))/5,1)+1,"")</f>
        <v/>
      </c>
      <c r="E32" s="210"/>
      <c r="F32" s="208" t="n">
        <f aca="false">IF(ISNUMBER(E32),E32,0)</f>
        <v>0</v>
      </c>
      <c r="G32" s="211" t="str">
        <f aca="false">IF(ISNUMBER($A32),IF(AND($F32&gt;=2,$H32=60),1,0),"")</f>
        <v/>
      </c>
      <c r="H32" s="212" t="str">
        <f aca="false">IF(ISNUMBER(A32),IF(OR($S32=$U32,NOT(ISNA(MATCH($D32*5+$V$4,Override!$C$6:$C$125,0)))),$Q32,0),"")</f>
        <v/>
      </c>
      <c r="I32" s="209" t="str">
        <f aca="false">IF(ISNUMBER(A32),IF(J32=5,K32,IF(AND(J32=4,OR(K32=4,K32=3)),K32+1,K32)),"")</f>
        <v/>
      </c>
      <c r="J32" s="213" t="n">
        <f aca="false">COUNT(A32:A36)</f>
        <v>0</v>
      </c>
      <c r="K32" s="214" t="str">
        <f aca="false">IF(ISNUMBER(A32),RANK(F32,F32:F36),"")</f>
        <v/>
      </c>
      <c r="L32" s="215" t="n">
        <f aca="false">IF(J32=5,VLOOKUP(K32,TPMatrix!$A$6:$B$10,2,FALSE()),IF(J32=4,VLOOKUP(K32,TPMatrix!$D$6:$E$9,2,FALSE()),0))</f>
        <v>0</v>
      </c>
      <c r="M32" s="215" t="n">
        <f aca="false">IF(COUNTIF(K32:K36,K32)&gt;=2,IF(J32=5,VLOOKUP(K32+1,TPMatrix!$A$6:$B$10,2,FALSE()),IF(J32=4,VLOOKUP(K32+1,TPMatrix!$D$6:$E$9,2,FALSE()),0)),"")</f>
        <v>0</v>
      </c>
      <c r="N32" s="215" t="n">
        <f aca="false">IF(COUNTIF(K32:K36,K32)&gt;=3,IF(J32=5,VLOOKUP(K32+2,TPMatrix!$A$6:$B$10,2,FALSE()),IF(J32=4,VLOOKUP(K32+2,TPMatrix!$D$6:$E$9,2,FALSE()),0)),"")</f>
        <v>0</v>
      </c>
      <c r="O32" s="215" t="n">
        <f aca="false">IF(COUNTIF(K32:K36,K32)&gt;=4,IF(J32=5,VLOOKUP(K32+3,TPMatrix!$A$6:$B$10,2,FALSE()),IF(J32=4,VLOOKUP(K32+3,TPMatrix!$D$6:$E$9,2,FALSE()),0)),"")</f>
        <v>0</v>
      </c>
      <c r="P32" s="215" t="n">
        <f aca="false">IF(COUNTIF(K32:K36,K32)&gt;=5,IF(J32=5,VLOOKUP(K32+4,TPMatrix!$A$6:$B$10,2,FALSE()),IF(J32=4,VLOOKUP(K32+4,TPMatrix!$D$6:$E$9,2,FALSE()),0)),"")</f>
        <v>0</v>
      </c>
      <c r="Q32" s="215" t="n">
        <f aca="false">SUM(L32:P32)/COUNT(L32:P32)</f>
        <v>0</v>
      </c>
      <c r="R32" s="216" t="n">
        <f aca="false">COUNT(L32:P32)</f>
        <v>5</v>
      </c>
      <c r="S32" s="217" t="n">
        <f aca="false">IF(ISNUMBER($A32),COUNTIF($D$7:$D$306,$D32),0)</f>
        <v>0</v>
      </c>
      <c r="T32" s="218" t="n">
        <f aca="false">CEILING($F32,1)</f>
        <v>0</v>
      </c>
      <c r="U32" s="219" t="n">
        <f aca="true">SUM(OFFSET(T32,-MOD(ROW()-ROW($U$7),5),0,5,1))</f>
        <v>0</v>
      </c>
      <c r="W32" s="167" t="str">
        <f aca="false">$I32</f>
        <v/>
      </c>
      <c r="X32" s="167" t="str">
        <f aca="false">IF(ISNUMBER($A32),$W32*(Methuselahs!$A$4+1)+$A32,"")</f>
        <v/>
      </c>
      <c r="Y32" s="167" t="str">
        <f aca="false">IF(ISNUMBER($A32),RANK($X32,$X32:$X36,1),"")</f>
        <v/>
      </c>
      <c r="Z32" s="167" t="str">
        <f aca="false">IF(ISNUMBER($A32),VLOOKUP($A32,Methuselahs!$A$7:$X$306,5),"")</f>
        <v/>
      </c>
      <c r="AA32" s="167" t="str">
        <f aca="false">$I32</f>
        <v/>
      </c>
    </row>
    <row r="33" customFormat="false" ht="12.75" hidden="false" customHeight="true" outlineLevel="0" collapsed="false">
      <c r="A33" s="220" t="str">
        <f aca="true">IF(ISBLANK('Tournament Info'!$B$11),"",INDIRECT(ADDRESS(ROW(),1,1,1,"Optimal Seating "&amp;'Tournament Info'!$B$11-1&amp;"R+F")))</f>
        <v/>
      </c>
      <c r="B33" s="221" t="str">
        <f aca="false">IF(ISNUMBER(A33),VLOOKUP(A33,Methuselahs!$A$7:$E$306,2,FALSE()),"")</f>
        <v/>
      </c>
      <c r="C33" s="222" t="str">
        <f aca="false">IF(ISNUMBER(A33),VLOOKUP(A33,Methuselahs!$A$7:$E$306,3,FALSE()),"")</f>
        <v/>
      </c>
      <c r="D33" s="223" t="str">
        <f aca="false">IF(ISNUMBER(A33),FLOOR((ROW()-ROW($A$7))/5,1)+1,"")</f>
        <v/>
      </c>
      <c r="E33" s="224"/>
      <c r="F33" s="222" t="n">
        <f aca="false">IF(ISNUMBER(E33),E33,0)</f>
        <v>0</v>
      </c>
      <c r="G33" s="225" t="str">
        <f aca="false">IF(ISNUMBER($A33),IF(AND($F33&gt;=2,$H33=60),1,0),"")</f>
        <v/>
      </c>
      <c r="H33" s="226" t="str">
        <f aca="false">IF(ISNUMBER(A33),IF(OR($S33=$U33,NOT(ISNA(MATCH($D33*5+$V$4,Override!$C$6:$C$125,0)))),$Q33,0),"")</f>
        <v/>
      </c>
      <c r="I33" s="223" t="str">
        <f aca="false">IF(ISNUMBER(A33),IF(J33=5,K33,IF(AND(J33=4,OR(K33=4,K33=3)),K33+1,K33)),"")</f>
        <v/>
      </c>
      <c r="J33" s="227" t="n">
        <f aca="false">COUNT(A32:A36)</f>
        <v>0</v>
      </c>
      <c r="K33" s="228" t="str">
        <f aca="false">IF(ISNUMBER(A33),RANK(F33,F32:F36),"")</f>
        <v/>
      </c>
      <c r="L33" s="229" t="n">
        <f aca="false">IF(J33=5,VLOOKUP(K33,TPMatrix!$A$6:$B$10,2,FALSE()),IF(J33=4,VLOOKUP(K33,TPMatrix!$D$6:$E$9,2,FALSE()),0))</f>
        <v>0</v>
      </c>
      <c r="M33" s="229" t="n">
        <f aca="false">IF(COUNTIF(K32:K36,K33)&gt;=2,IF(J33=5,VLOOKUP(K33+1,TPMatrix!$A$6:$B$10,2,FALSE()),IF(J33=4,VLOOKUP(K33+1,TPMatrix!$D$6:$E$9,2,FALSE()),0)),"")</f>
        <v>0</v>
      </c>
      <c r="N33" s="229" t="n">
        <f aca="false">IF(COUNTIF(K32:K36,K33)&gt;=3,IF(J33=5,VLOOKUP(K33+2,TPMatrix!$A$6:$B$10,2,FALSE()),IF(J33=4,VLOOKUP(K33+2,TPMatrix!$D$6:$E$9,2,FALSE()),0)),"")</f>
        <v>0</v>
      </c>
      <c r="O33" s="229" t="n">
        <f aca="false">IF(COUNTIF(K32:K36,K33)&gt;=4,IF(J33=5,VLOOKUP(K33+3,TPMatrix!$A$6:$B$10,2,FALSE()),IF(J33=4,VLOOKUP(K33+3,TPMatrix!$D$6:$E$9,2,FALSE()),0)),"")</f>
        <v>0</v>
      </c>
      <c r="P33" s="229" t="n">
        <f aca="false">IF(COUNTIF(K32:K36,K33)&gt;=5,IF(J33=5,VLOOKUP(K33+4,TPMatrix!$A$6:$B$10,2,FALSE()),IF(J33=4,VLOOKUP(K33+4,TPMatrix!$D$6:$E$9,2,FALSE()),0)),"")</f>
        <v>0</v>
      </c>
      <c r="Q33" s="229" t="n">
        <f aca="false">SUM(L33:P33)/COUNT(L33:P33)</f>
        <v>0</v>
      </c>
      <c r="R33" s="230" t="n">
        <f aca="false">COUNT(L33:P33)</f>
        <v>5</v>
      </c>
      <c r="S33" s="228" t="n">
        <f aca="false">IF(ISNUMBER($A33),COUNTIF($D$7:$D$306,$D33),0)</f>
        <v>0</v>
      </c>
      <c r="T33" s="229" t="n">
        <f aca="false">CEILING($F33,1)</f>
        <v>0</v>
      </c>
      <c r="U33" s="230" t="n">
        <f aca="true">SUM(OFFSET(T33,-MOD(ROW()-ROW($U$7),5),0,5,1))</f>
        <v>0</v>
      </c>
      <c r="W33" s="167" t="str">
        <f aca="false">$I33</f>
        <v/>
      </c>
      <c r="X33" s="167" t="str">
        <f aca="false">IF(ISNUMBER($A33),$W33*(Methuselahs!$A$4+1)+$A33,"")</f>
        <v/>
      </c>
      <c r="Y33" s="167" t="str">
        <f aca="false">IF(ISNUMBER($A33),RANK($X33,$X33:$X37,1),"")</f>
        <v/>
      </c>
      <c r="Z33" s="167" t="str">
        <f aca="false">IF(ISNUMBER($A33),VLOOKUP($A33,Methuselahs!$A$7:$X$306,5),"")</f>
        <v/>
      </c>
      <c r="AA33" s="167" t="str">
        <f aca="false">$I33</f>
        <v/>
      </c>
    </row>
    <row r="34" customFormat="false" ht="12.75" hidden="false" customHeight="true" outlineLevel="0" collapsed="false">
      <c r="A34" s="231" t="str">
        <f aca="true">IF(ISBLANK('Tournament Info'!$B$11),"",INDIRECT(ADDRESS(ROW(),1,1,1,"Optimal Seating "&amp;'Tournament Info'!$B$11-1&amp;"R+F")))</f>
        <v/>
      </c>
      <c r="B34" s="207" t="str">
        <f aca="false">IF(ISNUMBER(A34),VLOOKUP(A34,Methuselahs!$A$7:$E$306,2,FALSE()),"")</f>
        <v/>
      </c>
      <c r="C34" s="232" t="str">
        <f aca="false">IF(ISNUMBER(A34),VLOOKUP(A34,Methuselahs!$A$7:$E$306,3,FALSE()),"")</f>
        <v/>
      </c>
      <c r="D34" s="233" t="str">
        <f aca="false">IF(ISNUMBER(A34),FLOOR((ROW()-ROW($A$7))/5,1)+1,"")</f>
        <v/>
      </c>
      <c r="E34" s="234"/>
      <c r="F34" s="232" t="n">
        <f aca="false">IF(ISNUMBER(E34),E34,0)</f>
        <v>0</v>
      </c>
      <c r="G34" s="235" t="str">
        <f aca="false">IF(ISNUMBER($A34),IF(AND($F34&gt;=2,$H34=60),1,0),"")</f>
        <v/>
      </c>
      <c r="H34" s="236" t="str">
        <f aca="false">IF(ISNUMBER(A34),IF(OR($S34=$U34,NOT(ISNA(MATCH($D34*5+$V$4,Override!$C$6:$C$125,0)))),$Q34,0),"")</f>
        <v/>
      </c>
      <c r="I34" s="233" t="str">
        <f aca="false">IF(ISNUMBER(A34),IF(J34=5,K34,IF(AND(J34=4,OR(K34=4,K34=3)),K34+1,K34)),"")</f>
        <v/>
      </c>
      <c r="J34" s="237" t="n">
        <f aca="false">COUNT(A32:A36)</f>
        <v>0</v>
      </c>
      <c r="K34" s="238" t="str">
        <f aca="false">IF(ISNUMBER(A34),RANK(F34,F32:F36),"")</f>
        <v/>
      </c>
      <c r="L34" s="239" t="n">
        <f aca="false">IF(J34=5,VLOOKUP(K34,TPMatrix!$A$6:$B$10,2,FALSE()),IF(J34=4,VLOOKUP(K34,TPMatrix!$D$6:$E$9,2,FALSE()),0))</f>
        <v>0</v>
      </c>
      <c r="M34" s="239" t="n">
        <f aca="false">IF(COUNTIF(K32:K36,K34)&gt;=2,IF(J34=5,VLOOKUP(K34+1,TPMatrix!$A$6:$B$10,2,FALSE()),IF(J34=4,VLOOKUP(K34+1,TPMatrix!$D$6:$E$9,2,FALSE()),0)),"")</f>
        <v>0</v>
      </c>
      <c r="N34" s="239" t="n">
        <f aca="false">IF(COUNTIF(K32:K36,K34)&gt;=3,IF(J34=5,VLOOKUP(K34+2,TPMatrix!$A$6:$B$10,2,FALSE()),IF(J34=4,VLOOKUP(K34+2,TPMatrix!$D$6:$E$9,2,FALSE()),0)),"")</f>
        <v>0</v>
      </c>
      <c r="O34" s="239" t="n">
        <f aca="false">IF(COUNTIF(K32:K36,K34)&gt;=4,IF(J34=5,VLOOKUP(K34+3,TPMatrix!$A$6:$B$10,2,FALSE()),IF(J34=4,VLOOKUP(K34+3,TPMatrix!$D$6:$E$9,2,FALSE()),0)),"")</f>
        <v>0</v>
      </c>
      <c r="P34" s="239" t="n">
        <f aca="false">IF(COUNTIF(K32:K36,K34)&gt;=5,IF(J34=5,VLOOKUP(K34+4,TPMatrix!$A$6:$B$10,2,FALSE()),IF(J34=4,VLOOKUP(K34+4,TPMatrix!$D$6:$E$9,2,FALSE()),0)),"")</f>
        <v>0</v>
      </c>
      <c r="Q34" s="239" t="n">
        <f aca="false">SUM(L34:P34)/COUNT(L34:P34)</f>
        <v>0</v>
      </c>
      <c r="R34" s="240" t="n">
        <f aca="false">COUNT(L34:P34)</f>
        <v>5</v>
      </c>
      <c r="S34" s="238" t="n">
        <f aca="false">IF(ISNUMBER($A34),COUNTIF($D$7:$D$306,$D34),0)</f>
        <v>0</v>
      </c>
      <c r="T34" s="239" t="n">
        <f aca="false">CEILING($F34,1)</f>
        <v>0</v>
      </c>
      <c r="U34" s="240" t="n">
        <f aca="true">SUM(OFFSET(T34,-MOD(ROW()-ROW($U$7),5),0,5,1))</f>
        <v>0</v>
      </c>
      <c r="W34" s="167" t="str">
        <f aca="false">$I34</f>
        <v/>
      </c>
      <c r="X34" s="167" t="str">
        <f aca="false">IF(ISNUMBER($A34),$W34*(Methuselahs!$A$4+1)+$A34,"")</f>
        <v/>
      </c>
      <c r="Y34" s="167" t="str">
        <f aca="false">IF(ISNUMBER($A34),RANK($X34,$X34:$X38,1),"")</f>
        <v/>
      </c>
      <c r="Z34" s="167" t="str">
        <f aca="false">IF(ISNUMBER($A34),VLOOKUP($A34,Methuselahs!$A$7:$X$306,5),"")</f>
        <v/>
      </c>
      <c r="AA34" s="167" t="str">
        <f aca="false">$I34</f>
        <v/>
      </c>
    </row>
    <row r="35" customFormat="false" ht="12.75" hidden="false" customHeight="true" outlineLevel="0" collapsed="false">
      <c r="A35" s="241" t="str">
        <f aca="true">IF(ISBLANK('Tournament Info'!$B$11),"",INDIRECT(ADDRESS(ROW(),1,1,1,"Optimal Seating "&amp;'Tournament Info'!$B$11-1&amp;"R+F")))</f>
        <v/>
      </c>
      <c r="B35" s="242" t="str">
        <f aca="false">IF(ISNUMBER(A35),VLOOKUP(A35,Methuselahs!$A$7:$E$306,2,FALSE()),"")</f>
        <v/>
      </c>
      <c r="C35" s="243" t="str">
        <f aca="false">IF(ISNUMBER(A35),VLOOKUP(A35,Methuselahs!$A$7:$E$306,3,FALSE()),"")</f>
        <v/>
      </c>
      <c r="D35" s="244" t="str">
        <f aca="false">IF(ISNUMBER(A35),FLOOR((ROW()-ROW($A$7))/5,1)+1,"")</f>
        <v/>
      </c>
      <c r="E35" s="245"/>
      <c r="F35" s="243" t="n">
        <f aca="false">IF(ISNUMBER(E35),E35,0)</f>
        <v>0</v>
      </c>
      <c r="G35" s="225" t="str">
        <f aca="false">IF(ISNUMBER($A35),IF(AND($F35&gt;=2,$H35=60),1,0),"")</f>
        <v/>
      </c>
      <c r="H35" s="226" t="str">
        <f aca="false">IF(ISNUMBER(A35),IF(OR($S35=$U35,NOT(ISNA(MATCH($D35*5+$V$4,Override!$C$6:$C$125,0)))),$Q35,0),"")</f>
        <v/>
      </c>
      <c r="I35" s="244" t="str">
        <f aca="false">IF(ISNUMBER(A35),IF(J35=5,K35,IF(AND(J35=4,OR(K35=4,K35=3)),K35+1,K35)),"")</f>
        <v/>
      </c>
      <c r="J35" s="246" t="n">
        <f aca="false">COUNT(A32:A36)</f>
        <v>0</v>
      </c>
      <c r="K35" s="228" t="str">
        <f aca="false">IF(ISNUMBER(A35),RANK(F35,F32:F36),"")</f>
        <v/>
      </c>
      <c r="L35" s="229" t="n">
        <f aca="false">IF(J35=5,VLOOKUP(K35,TPMatrix!$A$6:$B$10,2,FALSE()),IF(J35=4,VLOOKUP(K35,TPMatrix!$D$6:$E$9,2,FALSE()),0))</f>
        <v>0</v>
      </c>
      <c r="M35" s="229" t="n">
        <f aca="false">IF(COUNTIF(K32:K36,K35)&gt;=2,IF(J35=5,VLOOKUP(K35+1,TPMatrix!$A$6:$B$10,2,FALSE()),IF(J35=4,VLOOKUP(K35+1,TPMatrix!$D$6:$E$9,2,FALSE()),0)),"")</f>
        <v>0</v>
      </c>
      <c r="N35" s="229" t="n">
        <f aca="false">IF(COUNTIF(K32:K36,K35)&gt;=3,IF(J35=5,VLOOKUP(K35+2,TPMatrix!$A$6:$B$10,2,FALSE()),IF(J35=4,VLOOKUP(K35+2,TPMatrix!$D$6:$E$9,2,FALSE()),0)),"")</f>
        <v>0</v>
      </c>
      <c r="O35" s="229" t="n">
        <f aca="false">IF(COUNTIF(K32:K36,K35)&gt;=4,IF(J35=5,VLOOKUP(K35+3,TPMatrix!$A$6:$B$10,2,FALSE()),IF(J35=4,VLOOKUP(K35+3,TPMatrix!$D$6:$E$9,2,FALSE()),0)),"")</f>
        <v>0</v>
      </c>
      <c r="P35" s="229" t="n">
        <f aca="false">IF(COUNTIF(K32:K36,K35)&gt;=5,IF(J35=5,VLOOKUP(K35+4,TPMatrix!$A$6:$B$10,2,FALSE()),IF(J35=4,VLOOKUP(K35+4,TPMatrix!$D$6:$E$9,2,FALSE()),0)),"")</f>
        <v>0</v>
      </c>
      <c r="Q35" s="229" t="n">
        <f aca="false">SUM(L35:P35)/COUNT(L35:P35)</f>
        <v>0</v>
      </c>
      <c r="R35" s="230" t="n">
        <f aca="false">COUNT(L35:P35)</f>
        <v>5</v>
      </c>
      <c r="S35" s="228" t="n">
        <f aca="false">IF(ISNUMBER($A35),COUNTIF($D$7:$D$306,$D35),0)</f>
        <v>0</v>
      </c>
      <c r="T35" s="229" t="n">
        <f aca="false">CEILING($F35,1)</f>
        <v>0</v>
      </c>
      <c r="U35" s="230" t="n">
        <f aca="true">SUM(OFFSET(T35,-MOD(ROW()-ROW($U$7),5),0,5,1))</f>
        <v>0</v>
      </c>
      <c r="W35" s="167" t="str">
        <f aca="false">$I35</f>
        <v/>
      </c>
      <c r="X35" s="167" t="str">
        <f aca="false">IF(ISNUMBER($A35),$W35*(Methuselahs!$A$4+1)+$A35,"")</f>
        <v/>
      </c>
      <c r="Y35" s="167" t="str">
        <f aca="false">IF(ISNUMBER($A35),RANK($X35,$X35:$X39,1),"")</f>
        <v/>
      </c>
      <c r="Z35" s="167" t="str">
        <f aca="false">IF(ISNUMBER($A35),VLOOKUP($A35,Methuselahs!$A$7:$X$306,5),"")</f>
        <v/>
      </c>
      <c r="AA35" s="167" t="str">
        <f aca="false">$I35</f>
        <v/>
      </c>
    </row>
    <row r="36" customFormat="false" ht="12.75" hidden="false" customHeight="true" outlineLevel="0" collapsed="false">
      <c r="A36" s="247" t="str">
        <f aca="true">IF(ISBLANK('Tournament Info'!$B$11),"",INDIRECT(ADDRESS(ROW(),1,1,1,"Optimal Seating "&amp;'Tournament Info'!$B$11-1&amp;"R+F")))</f>
        <v/>
      </c>
      <c r="B36" s="248" t="str">
        <f aca="false">IF(ISNUMBER(A36),VLOOKUP(A36,Methuselahs!$A$7:$E$306,2,FALSE()),"")</f>
        <v/>
      </c>
      <c r="C36" s="249" t="str">
        <f aca="false">IF(ISNUMBER(A36),VLOOKUP(A36,Methuselahs!$A$7:$E$306,3,FALSE()),"")</f>
        <v/>
      </c>
      <c r="D36" s="250" t="str">
        <f aca="false">IF(ISNUMBER(A36),FLOOR((ROW()-ROW($A$7))/5,1)+1,"")</f>
        <v/>
      </c>
      <c r="E36" s="251"/>
      <c r="F36" s="249" t="n">
        <f aca="false">IF(ISNUMBER(E36),E36,0)</f>
        <v>0</v>
      </c>
      <c r="G36" s="235" t="str">
        <f aca="false">IF(ISNUMBER($A36),IF(AND($F36&gt;=2,$H36=60),1,0),"")</f>
        <v/>
      </c>
      <c r="H36" s="236" t="str">
        <f aca="false">IF(ISNUMBER(A36),IF(OR($S36=$U36,NOT(ISNA(MATCH($D36*5+$V$4,Override!$C$6:$C$125,0)))),$Q36,0),"")</f>
        <v/>
      </c>
      <c r="I36" s="250" t="str">
        <f aca="false">IF(ISNUMBER(A36),IF(J36=5,K36,IF(AND(J36=4,OR(K36=4,K36=3)),K36+1,K36)),"")</f>
        <v/>
      </c>
      <c r="J36" s="252" t="n">
        <f aca="false">COUNT(A32:A36)</f>
        <v>0</v>
      </c>
      <c r="K36" s="253" t="str">
        <f aca="false">IF(ISNUMBER(A36),RANK(F36,F32:F36),"")</f>
        <v/>
      </c>
      <c r="L36" s="254" t="n">
        <f aca="false">IF(J36=5,VLOOKUP(K36,TPMatrix!$A$6:$B$10,2,FALSE()),IF(J36=4,VLOOKUP(K36,TPMatrix!$D$6:$E$9,2,FALSE()),0))</f>
        <v>0</v>
      </c>
      <c r="M36" s="254" t="n">
        <f aca="false">IF(COUNTIF(K32:K36,K36)&gt;=2,IF(J36=5,VLOOKUP(K36+1,TPMatrix!$A$6:$B$10,2,FALSE()),IF(J36=4,VLOOKUP(K36+1,TPMatrix!$D$6:$E$9,2,FALSE()),0)),"")</f>
        <v>0</v>
      </c>
      <c r="N36" s="254" t="n">
        <f aca="false">IF(COUNTIF(K32:K36,K36)&gt;=3,IF(J36=5,VLOOKUP(K36+2,TPMatrix!$A$6:$B$10,2,FALSE()),IF(J36=4,VLOOKUP(K36+2,TPMatrix!$D$6:$E$9,2,FALSE()),0)),"")</f>
        <v>0</v>
      </c>
      <c r="O36" s="254" t="n">
        <f aca="false">IF(COUNTIF(K32:K36,K36)&gt;=4,IF(J36=5,VLOOKUP(K36+3,TPMatrix!$A$6:$B$10,2,FALSE()),IF(J36=4,VLOOKUP(K36+3,TPMatrix!$D$6:$E$9,2,FALSE()),0)),"")</f>
        <v>0</v>
      </c>
      <c r="P36" s="254" t="n">
        <f aca="false">IF(COUNTIF(K32:K36,K36)&gt;=5,IF(J36=5,VLOOKUP(K36+4,TPMatrix!$A$6:$B$10,2,FALSE()),IF(J36=4,VLOOKUP(K36+4,TPMatrix!$D$6:$E$9,2,FALSE()),0)),"")</f>
        <v>0</v>
      </c>
      <c r="Q36" s="254" t="n">
        <f aca="false">SUM(L36:P36)/COUNT(L36:P36)</f>
        <v>0</v>
      </c>
      <c r="R36" s="255" t="n">
        <f aca="false">COUNT(L36:P36)</f>
        <v>5</v>
      </c>
      <c r="S36" s="253" t="n">
        <f aca="false">IF(ISNUMBER($A36),COUNTIF($D$7:$D$306,$D36),0)</f>
        <v>0</v>
      </c>
      <c r="T36" s="254" t="n">
        <f aca="false">CEILING($F36,1)</f>
        <v>0</v>
      </c>
      <c r="U36" s="255" t="n">
        <f aca="true">SUM(OFFSET(T36,-MOD(ROW()-ROW($U$7),5),0,5,1))</f>
        <v>0</v>
      </c>
      <c r="W36" s="167" t="str">
        <f aca="false">$I36</f>
        <v/>
      </c>
      <c r="X36" s="167" t="str">
        <f aca="false">IF(ISNUMBER($A36),$W36*(Methuselahs!$A$4+1)+$A36,"")</f>
        <v/>
      </c>
      <c r="Y36" s="167" t="str">
        <f aca="false">IF(ISNUMBER($A36),RANK($X36,$X36:$X40,1),"")</f>
        <v/>
      </c>
      <c r="Z36" s="167" t="str">
        <f aca="false">IF(ISNUMBER($A36),VLOOKUP($A36,Methuselahs!$A$7:$X$306,5),"")</f>
        <v/>
      </c>
      <c r="AA36" s="167" t="str">
        <f aca="false">$I36</f>
        <v/>
      </c>
    </row>
    <row r="37" customFormat="false" ht="12.75" hidden="false" customHeight="true" outlineLevel="0" collapsed="false">
      <c r="A37" s="206" t="str">
        <f aca="true">IF(ISBLANK('Tournament Info'!$B$11),"",INDIRECT(ADDRESS(ROW(),1,1,1,"Optimal Seating "&amp;'Tournament Info'!$B$11-1&amp;"R+F")))</f>
        <v/>
      </c>
      <c r="B37" s="207" t="str">
        <f aca="false">IF(ISNUMBER(A37),VLOOKUP(A37,Methuselahs!$A$7:$E$306,2,FALSE()),"")</f>
        <v/>
      </c>
      <c r="C37" s="208" t="str">
        <f aca="false">IF(ISNUMBER(A37),VLOOKUP(A37,Methuselahs!$A$7:$E$306,3,FALSE()),"")</f>
        <v/>
      </c>
      <c r="D37" s="209" t="str">
        <f aca="false">IF(ISNUMBER(A37),FLOOR((ROW()-ROW($A$7))/5,1)+1,"")</f>
        <v/>
      </c>
      <c r="E37" s="210"/>
      <c r="F37" s="208" t="n">
        <f aca="false">IF(ISNUMBER(E37),E37,0)</f>
        <v>0</v>
      </c>
      <c r="G37" s="211" t="str">
        <f aca="false">IF(ISNUMBER($A37),IF(AND($F37&gt;=2,$H37=60),1,0),"")</f>
        <v/>
      </c>
      <c r="H37" s="212" t="str">
        <f aca="false">IF(ISNUMBER(A37),IF(OR($S37=$U37,NOT(ISNA(MATCH($D37*5+$V$4,Override!$C$6:$C$125,0)))),$Q37,0),"")</f>
        <v/>
      </c>
      <c r="I37" s="209" t="str">
        <f aca="false">IF(ISNUMBER(A37),IF(J37=5,K37,IF(AND(J37=4,OR(K37=4,K37=3)),K37+1,K37)),"")</f>
        <v/>
      </c>
      <c r="J37" s="213" t="n">
        <f aca="false">COUNT(A37:A41)</f>
        <v>0</v>
      </c>
      <c r="K37" s="214" t="str">
        <f aca="false">IF(ISNUMBER(A37),RANK(F37,F37:F41),"")</f>
        <v/>
      </c>
      <c r="L37" s="215" t="n">
        <f aca="false">IF(J37=5,VLOOKUP(K37,TPMatrix!$A$6:$B$10,2,FALSE()),IF(J37=4,VLOOKUP(K37,TPMatrix!$D$6:$E$9,2,FALSE()),0))</f>
        <v>0</v>
      </c>
      <c r="M37" s="215" t="n">
        <f aca="false">IF(COUNTIF(K37:K41,K37)&gt;=2,IF(J37=5,VLOOKUP(K37+1,TPMatrix!$A$6:$B$10,2,FALSE()),IF(J37=4,VLOOKUP(K37+1,TPMatrix!$D$6:$E$9,2,FALSE()),0)),"")</f>
        <v>0</v>
      </c>
      <c r="N37" s="215" t="n">
        <f aca="false">IF(COUNTIF(K37:K41,K37)&gt;=3,IF(J37=5,VLOOKUP(K37+2,TPMatrix!$A$6:$B$10,2,FALSE()),IF(J37=4,VLOOKUP(K37+2,TPMatrix!$D$6:$E$9,2,FALSE()),0)),"")</f>
        <v>0</v>
      </c>
      <c r="O37" s="215" t="n">
        <f aca="false">IF(COUNTIF(K37:K41,K37)&gt;=4,IF(J37=5,VLOOKUP(K37+3,TPMatrix!$A$6:$B$10,2,FALSE()),IF(J37=4,VLOOKUP(K37+3,TPMatrix!$D$6:$E$9,2,FALSE()),0)),"")</f>
        <v>0</v>
      </c>
      <c r="P37" s="215" t="n">
        <f aca="false">IF(COUNTIF(K37:K41,K37)&gt;=5,IF(J37=5,VLOOKUP(K37+4,TPMatrix!$A$6:$B$10,2,FALSE()),IF(J37=4,VLOOKUP(K37+4,TPMatrix!$D$6:$E$9,2,FALSE()),0)),"")</f>
        <v>0</v>
      </c>
      <c r="Q37" s="215" t="n">
        <f aca="false">SUM(L37:P37)/COUNT(L37:P37)</f>
        <v>0</v>
      </c>
      <c r="R37" s="216" t="n">
        <f aca="false">COUNT(L37:P37)</f>
        <v>5</v>
      </c>
      <c r="S37" s="217" t="n">
        <f aca="false">IF(ISNUMBER($A37),COUNTIF($D$7:$D$306,$D37),0)</f>
        <v>0</v>
      </c>
      <c r="T37" s="218" t="n">
        <f aca="false">CEILING($F37,1)</f>
        <v>0</v>
      </c>
      <c r="U37" s="219" t="n">
        <f aca="true">SUM(OFFSET(T37,-MOD(ROW()-ROW($U$7),5),0,5,1))</f>
        <v>0</v>
      </c>
      <c r="W37" s="167" t="str">
        <f aca="false">$I37</f>
        <v/>
      </c>
      <c r="X37" s="167" t="str">
        <f aca="false">IF(ISNUMBER($A37),$W37*(Methuselahs!$A$4+1)+$A37,"")</f>
        <v/>
      </c>
      <c r="Y37" s="167" t="str">
        <f aca="false">IF(ISNUMBER($A37),RANK($X37,$X37:$X41,1),"")</f>
        <v/>
      </c>
      <c r="Z37" s="167" t="str">
        <f aca="false">IF(ISNUMBER($A37),VLOOKUP($A37,Methuselahs!$A$7:$X$306,5),"")</f>
        <v/>
      </c>
      <c r="AA37" s="167" t="str">
        <f aca="false">$I37</f>
        <v/>
      </c>
    </row>
    <row r="38" customFormat="false" ht="12.75" hidden="false" customHeight="true" outlineLevel="0" collapsed="false">
      <c r="A38" s="220" t="str">
        <f aca="true">IF(ISBLANK('Tournament Info'!$B$11),"",INDIRECT(ADDRESS(ROW(),1,1,1,"Optimal Seating "&amp;'Tournament Info'!$B$11-1&amp;"R+F")))</f>
        <v/>
      </c>
      <c r="B38" s="221" t="str">
        <f aca="false">IF(ISNUMBER(A38),VLOOKUP(A38,Methuselahs!$A$7:$E$306,2,FALSE()),"")</f>
        <v/>
      </c>
      <c r="C38" s="222" t="str">
        <f aca="false">IF(ISNUMBER(A38),VLOOKUP(A38,Methuselahs!$A$7:$E$306,3,FALSE()),"")</f>
        <v/>
      </c>
      <c r="D38" s="223" t="str">
        <f aca="false">IF(ISNUMBER(A38),FLOOR((ROW()-ROW($A$7))/5,1)+1,"")</f>
        <v/>
      </c>
      <c r="E38" s="224"/>
      <c r="F38" s="222" t="n">
        <f aca="false">IF(ISNUMBER(E38),E38,0)</f>
        <v>0</v>
      </c>
      <c r="G38" s="225" t="str">
        <f aca="false">IF(ISNUMBER($A38),IF(AND($F38&gt;=2,$H38=60),1,0),"")</f>
        <v/>
      </c>
      <c r="H38" s="226" t="str">
        <f aca="false">IF(ISNUMBER(A38),IF(OR($S38=$U38,NOT(ISNA(MATCH($D38*5+$V$4,Override!$C$6:$C$125,0)))),$Q38,0),"")</f>
        <v/>
      </c>
      <c r="I38" s="223" t="str">
        <f aca="false">IF(ISNUMBER(A38),IF(J38=5,K38,IF(AND(J38=4,OR(K38=4,K38=3)),K38+1,K38)),"")</f>
        <v/>
      </c>
      <c r="J38" s="227" t="n">
        <f aca="false">COUNT(A37:A41)</f>
        <v>0</v>
      </c>
      <c r="K38" s="228" t="str">
        <f aca="false">IF(ISNUMBER(A38),RANK(F38,F37:F41),"")</f>
        <v/>
      </c>
      <c r="L38" s="229" t="n">
        <f aca="false">IF(J38=5,VLOOKUP(K38,TPMatrix!$A$6:$B$10,2,FALSE()),IF(J38=4,VLOOKUP(K38,TPMatrix!$D$6:$E$9,2,FALSE()),0))</f>
        <v>0</v>
      </c>
      <c r="M38" s="229" t="n">
        <f aca="false">IF(COUNTIF(K37:K41,K38)&gt;=2,IF(J38=5,VLOOKUP(K38+1,TPMatrix!$A$6:$B$10,2,FALSE()),IF(J38=4,VLOOKUP(K38+1,TPMatrix!$D$6:$E$9,2,FALSE()),0)),"")</f>
        <v>0</v>
      </c>
      <c r="N38" s="229" t="n">
        <f aca="false">IF(COUNTIF(K37:K41,K38)&gt;=3,IF(J38=5,VLOOKUP(K38+2,TPMatrix!$A$6:$B$10,2,FALSE()),IF(J38=4,VLOOKUP(K38+2,TPMatrix!$D$6:$E$9,2,FALSE()),0)),"")</f>
        <v>0</v>
      </c>
      <c r="O38" s="229" t="n">
        <f aca="false">IF(COUNTIF(K37:K41,K38)&gt;=4,IF(J38=5,VLOOKUP(K38+3,TPMatrix!$A$6:$B$10,2,FALSE()),IF(J38=4,VLOOKUP(K38+3,TPMatrix!$D$6:$E$9,2,FALSE()),0)),"")</f>
        <v>0</v>
      </c>
      <c r="P38" s="229" t="n">
        <f aca="false">IF(COUNTIF(K37:K41,K38)&gt;=5,IF(J38=5,VLOOKUP(K38+4,TPMatrix!$A$6:$B$10,2,FALSE()),IF(J38=4,VLOOKUP(K38+4,TPMatrix!$D$6:$E$9,2,FALSE()),0)),"")</f>
        <v>0</v>
      </c>
      <c r="Q38" s="229" t="n">
        <f aca="false">SUM(L38:P38)/COUNT(L38:P38)</f>
        <v>0</v>
      </c>
      <c r="R38" s="230" t="n">
        <f aca="false">COUNT(L38:P38)</f>
        <v>5</v>
      </c>
      <c r="S38" s="228" t="n">
        <f aca="false">IF(ISNUMBER($A38),COUNTIF($D$7:$D$306,$D38),0)</f>
        <v>0</v>
      </c>
      <c r="T38" s="229" t="n">
        <f aca="false">CEILING($F38,1)</f>
        <v>0</v>
      </c>
      <c r="U38" s="230" t="n">
        <f aca="true">SUM(OFFSET(T38,-MOD(ROW()-ROW($U$7),5),0,5,1))</f>
        <v>0</v>
      </c>
      <c r="W38" s="167" t="str">
        <f aca="false">$I38</f>
        <v/>
      </c>
      <c r="X38" s="167" t="str">
        <f aca="false">IF(ISNUMBER($A38),$W38*(Methuselahs!$A$4+1)+$A38,"")</f>
        <v/>
      </c>
      <c r="Y38" s="167" t="str">
        <f aca="false">IF(ISNUMBER($A38),RANK($X38,$X38:$X42,1),"")</f>
        <v/>
      </c>
      <c r="Z38" s="167" t="str">
        <f aca="false">IF(ISNUMBER($A38),VLOOKUP($A38,Methuselahs!$A$7:$X$306,5),"")</f>
        <v/>
      </c>
      <c r="AA38" s="167" t="str">
        <f aca="false">$I38</f>
        <v/>
      </c>
    </row>
    <row r="39" customFormat="false" ht="12.75" hidden="false" customHeight="true" outlineLevel="0" collapsed="false">
      <c r="A39" s="231" t="str">
        <f aca="true">IF(ISBLANK('Tournament Info'!$B$11),"",INDIRECT(ADDRESS(ROW(),1,1,1,"Optimal Seating "&amp;'Tournament Info'!$B$11-1&amp;"R+F")))</f>
        <v/>
      </c>
      <c r="B39" s="207" t="str">
        <f aca="false">IF(ISNUMBER(A39),VLOOKUP(A39,Methuselahs!$A$7:$E$306,2,FALSE()),"")</f>
        <v/>
      </c>
      <c r="C39" s="232" t="str">
        <f aca="false">IF(ISNUMBER(A39),VLOOKUP(A39,Methuselahs!$A$7:$E$306,3,FALSE()),"")</f>
        <v/>
      </c>
      <c r="D39" s="233" t="str">
        <f aca="false">IF(ISNUMBER(A39),FLOOR((ROW()-ROW($A$7))/5,1)+1,"")</f>
        <v/>
      </c>
      <c r="E39" s="234"/>
      <c r="F39" s="232" t="n">
        <f aca="false">IF(ISNUMBER(E39),E39,0)</f>
        <v>0</v>
      </c>
      <c r="G39" s="235" t="str">
        <f aca="false">IF(ISNUMBER($A39),IF(AND($F39&gt;=2,$H39=60),1,0),"")</f>
        <v/>
      </c>
      <c r="H39" s="236" t="str">
        <f aca="false">IF(ISNUMBER(A39),IF(OR($S39=$U39,NOT(ISNA(MATCH($D39*5+$V$4,Override!$C$6:$C$125,0)))),$Q39,0),"")</f>
        <v/>
      </c>
      <c r="I39" s="233" t="str">
        <f aca="false">IF(ISNUMBER(A39),IF(J39=5,K39,IF(AND(J39=4,OR(K39=4,K39=3)),K39+1,K39)),"")</f>
        <v/>
      </c>
      <c r="J39" s="237" t="n">
        <f aca="false">COUNT(A37:A41)</f>
        <v>0</v>
      </c>
      <c r="K39" s="238" t="str">
        <f aca="false">IF(ISNUMBER(A39),RANK(F39,F37:F41),"")</f>
        <v/>
      </c>
      <c r="L39" s="239" t="n">
        <f aca="false">IF(J39=5,VLOOKUP(K39,TPMatrix!$A$6:$B$10,2,FALSE()),IF(J39=4,VLOOKUP(K39,TPMatrix!$D$6:$E$9,2,FALSE()),0))</f>
        <v>0</v>
      </c>
      <c r="M39" s="239" t="n">
        <f aca="false">IF(COUNTIF(K37:K41,K39)&gt;=2,IF(J39=5,VLOOKUP(K39+1,TPMatrix!$A$6:$B$10,2,FALSE()),IF(J39=4,VLOOKUP(K39+1,TPMatrix!$D$6:$E$9,2,FALSE()),0)),"")</f>
        <v>0</v>
      </c>
      <c r="N39" s="239" t="n">
        <f aca="false">IF(COUNTIF(K37:K41,K39)&gt;=3,IF(J39=5,VLOOKUP(K39+2,TPMatrix!$A$6:$B$10,2,FALSE()),IF(J39=4,VLOOKUP(K39+2,TPMatrix!$D$6:$E$9,2,FALSE()),0)),"")</f>
        <v>0</v>
      </c>
      <c r="O39" s="239" t="n">
        <f aca="false">IF(COUNTIF(K37:K41,K39)&gt;=4,IF(J39=5,VLOOKUP(K39+3,TPMatrix!$A$6:$B$10,2,FALSE()),IF(J39=4,VLOOKUP(K39+3,TPMatrix!$D$6:$E$9,2,FALSE()),0)),"")</f>
        <v>0</v>
      </c>
      <c r="P39" s="239" t="n">
        <f aca="false">IF(COUNTIF(K37:K41,K39)&gt;=5,IF(J39=5,VLOOKUP(K39+4,TPMatrix!$A$6:$B$10,2,FALSE()),IF(J39=4,VLOOKUP(K39+4,TPMatrix!$D$6:$E$9,2,FALSE()),0)),"")</f>
        <v>0</v>
      </c>
      <c r="Q39" s="239" t="n">
        <f aca="false">SUM(L39:P39)/COUNT(L39:P39)</f>
        <v>0</v>
      </c>
      <c r="R39" s="240" t="n">
        <f aca="false">COUNT(L39:P39)</f>
        <v>5</v>
      </c>
      <c r="S39" s="238" t="n">
        <f aca="false">IF(ISNUMBER($A39),COUNTIF($D$7:$D$306,$D39),0)</f>
        <v>0</v>
      </c>
      <c r="T39" s="239" t="n">
        <f aca="false">CEILING($F39,1)</f>
        <v>0</v>
      </c>
      <c r="U39" s="240" t="n">
        <f aca="true">SUM(OFFSET(T39,-MOD(ROW()-ROW($U$7),5),0,5,1))</f>
        <v>0</v>
      </c>
      <c r="W39" s="167" t="str">
        <f aca="false">$I39</f>
        <v/>
      </c>
      <c r="X39" s="167" t="str">
        <f aca="false">IF(ISNUMBER($A39),$W39*(Methuselahs!$A$4+1)+$A39,"")</f>
        <v/>
      </c>
      <c r="Y39" s="167" t="str">
        <f aca="false">IF(ISNUMBER($A39),RANK($X39,$X39:$X43,1),"")</f>
        <v/>
      </c>
      <c r="Z39" s="167" t="str">
        <f aca="false">IF(ISNUMBER($A39),VLOOKUP($A39,Methuselahs!$A$7:$X$306,5),"")</f>
        <v/>
      </c>
      <c r="AA39" s="167" t="str">
        <f aca="false">$I39</f>
        <v/>
      </c>
    </row>
    <row r="40" customFormat="false" ht="12.75" hidden="false" customHeight="true" outlineLevel="0" collapsed="false">
      <c r="A40" s="241" t="str">
        <f aca="true">IF(ISBLANK('Tournament Info'!$B$11),"",INDIRECT(ADDRESS(ROW(),1,1,1,"Optimal Seating "&amp;'Tournament Info'!$B$11-1&amp;"R+F")))</f>
        <v/>
      </c>
      <c r="B40" s="242" t="str">
        <f aca="false">IF(ISNUMBER(A40),VLOOKUP(A40,Methuselahs!$A$7:$E$306,2,FALSE()),"")</f>
        <v/>
      </c>
      <c r="C40" s="243" t="str">
        <f aca="false">IF(ISNUMBER(A40),VLOOKUP(A40,Methuselahs!$A$7:$E$306,3,FALSE()),"")</f>
        <v/>
      </c>
      <c r="D40" s="244" t="str">
        <f aca="false">IF(ISNUMBER(A40),FLOOR((ROW()-ROW($A$7))/5,1)+1,"")</f>
        <v/>
      </c>
      <c r="E40" s="245"/>
      <c r="F40" s="243" t="n">
        <f aca="false">IF(ISNUMBER(E40),E40,0)</f>
        <v>0</v>
      </c>
      <c r="G40" s="225" t="str">
        <f aca="false">IF(ISNUMBER($A40),IF(AND($F40&gt;=2,$H40=60),1,0),"")</f>
        <v/>
      </c>
      <c r="H40" s="226" t="str">
        <f aca="false">IF(ISNUMBER(A40),IF(OR($S40=$U40,NOT(ISNA(MATCH($D40*5+$V$4,Override!$C$6:$C$125,0)))),$Q40,0),"")</f>
        <v/>
      </c>
      <c r="I40" s="244" t="str">
        <f aca="false">IF(ISNUMBER(A40),IF(J40=5,K40,IF(AND(J40=4,OR(K40=4,K40=3)),K40+1,K40)),"")</f>
        <v/>
      </c>
      <c r="J40" s="246" t="n">
        <f aca="false">COUNT(A37:A41)</f>
        <v>0</v>
      </c>
      <c r="K40" s="228" t="str">
        <f aca="false">IF(ISNUMBER(A40),RANK(F40,F37:F41),"")</f>
        <v/>
      </c>
      <c r="L40" s="229" t="n">
        <f aca="false">IF(J40=5,VLOOKUP(K40,TPMatrix!$A$6:$B$10,2,FALSE()),IF(J40=4,VLOOKUP(K40,TPMatrix!$D$6:$E$9,2,FALSE()),0))</f>
        <v>0</v>
      </c>
      <c r="M40" s="229" t="n">
        <f aca="false">IF(COUNTIF(K37:K41,K40)&gt;=2,IF(J40=5,VLOOKUP(K40+1,TPMatrix!$A$6:$B$10,2,FALSE()),IF(J40=4,VLOOKUP(K40+1,TPMatrix!$D$6:$E$9,2,FALSE()),0)),"")</f>
        <v>0</v>
      </c>
      <c r="N40" s="229" t="n">
        <f aca="false">IF(COUNTIF(K37:K41,K40)&gt;=3,IF(J40=5,VLOOKUP(K40+2,TPMatrix!$A$6:$B$10,2,FALSE()),IF(J40=4,VLOOKUP(K40+2,TPMatrix!$D$6:$E$9,2,FALSE()),0)),"")</f>
        <v>0</v>
      </c>
      <c r="O40" s="229" t="n">
        <f aca="false">IF(COUNTIF(K37:K41,K40)&gt;=4,IF(J40=5,VLOOKUP(K40+3,TPMatrix!$A$6:$B$10,2,FALSE()),IF(J40=4,VLOOKUP(K40+3,TPMatrix!$D$6:$E$9,2,FALSE()),0)),"")</f>
        <v>0</v>
      </c>
      <c r="P40" s="229" t="n">
        <f aca="false">IF(COUNTIF(K37:K41,K40)&gt;=5,IF(J40=5,VLOOKUP(K40+4,TPMatrix!$A$6:$B$10,2,FALSE()),IF(J40=4,VLOOKUP(K40+4,TPMatrix!$D$6:$E$9,2,FALSE()),0)),"")</f>
        <v>0</v>
      </c>
      <c r="Q40" s="229" t="n">
        <f aca="false">SUM(L40:P40)/COUNT(L40:P40)</f>
        <v>0</v>
      </c>
      <c r="R40" s="230" t="n">
        <f aca="false">COUNT(L40:P40)</f>
        <v>5</v>
      </c>
      <c r="S40" s="228" t="n">
        <f aca="false">IF(ISNUMBER($A40),COUNTIF($D$7:$D$306,$D40),0)</f>
        <v>0</v>
      </c>
      <c r="T40" s="229" t="n">
        <f aca="false">CEILING($F40,1)</f>
        <v>0</v>
      </c>
      <c r="U40" s="230" t="n">
        <f aca="true">SUM(OFFSET(T40,-MOD(ROW()-ROW($U$7),5),0,5,1))</f>
        <v>0</v>
      </c>
      <c r="W40" s="167" t="str">
        <f aca="false">$I40</f>
        <v/>
      </c>
      <c r="X40" s="167" t="str">
        <f aca="false">IF(ISNUMBER($A40),$W40*(Methuselahs!$A$4+1)+$A40,"")</f>
        <v/>
      </c>
      <c r="Y40" s="167" t="str">
        <f aca="false">IF(ISNUMBER($A40),RANK($X40,$X40:$X44,1),"")</f>
        <v/>
      </c>
      <c r="Z40" s="167" t="str">
        <f aca="false">IF(ISNUMBER($A40),VLOOKUP($A40,Methuselahs!$A$7:$X$306,5),"")</f>
        <v/>
      </c>
      <c r="AA40" s="167" t="str">
        <f aca="false">$I40</f>
        <v/>
      </c>
    </row>
    <row r="41" customFormat="false" ht="12.75" hidden="false" customHeight="true" outlineLevel="0" collapsed="false">
      <c r="A41" s="247" t="str">
        <f aca="true">IF(ISBLANK('Tournament Info'!$B$11),"",INDIRECT(ADDRESS(ROW(),1,1,1,"Optimal Seating "&amp;'Tournament Info'!$B$11-1&amp;"R+F")))</f>
        <v/>
      </c>
      <c r="B41" s="248" t="str">
        <f aca="false">IF(ISNUMBER(A41),VLOOKUP(A41,Methuselahs!$A$7:$E$306,2,FALSE()),"")</f>
        <v/>
      </c>
      <c r="C41" s="249" t="str">
        <f aca="false">IF(ISNUMBER(A41),VLOOKUP(A41,Methuselahs!$A$7:$E$306,3,FALSE()),"")</f>
        <v/>
      </c>
      <c r="D41" s="250" t="str">
        <f aca="false">IF(ISNUMBER(A41),FLOOR((ROW()-ROW($A$7))/5,1)+1,"")</f>
        <v/>
      </c>
      <c r="E41" s="251"/>
      <c r="F41" s="249" t="n">
        <f aca="false">IF(ISNUMBER(E41),E41,0)</f>
        <v>0</v>
      </c>
      <c r="G41" s="235" t="str">
        <f aca="false">IF(ISNUMBER($A41),IF(AND($F41&gt;=2,$H41=60),1,0),"")</f>
        <v/>
      </c>
      <c r="H41" s="236" t="str">
        <f aca="false">IF(ISNUMBER(A41),IF(OR($S41=$U41,NOT(ISNA(MATCH($D41*5+$V$4,Override!$C$6:$C$125,0)))),$Q41,0),"")</f>
        <v/>
      </c>
      <c r="I41" s="250" t="str">
        <f aca="false">IF(ISNUMBER(A41),IF(J41=5,K41,IF(AND(J41=4,OR(K41=4,K41=3)),K41+1,K41)),"")</f>
        <v/>
      </c>
      <c r="J41" s="252" t="n">
        <f aca="false">COUNT(A37:A41)</f>
        <v>0</v>
      </c>
      <c r="K41" s="253" t="str">
        <f aca="false">IF(ISNUMBER(A41),RANK(F41,F37:F41),"")</f>
        <v/>
      </c>
      <c r="L41" s="254" t="n">
        <f aca="false">IF(J41=5,VLOOKUP(K41,TPMatrix!$A$6:$B$10,2,FALSE()),IF(J41=4,VLOOKUP(K41,TPMatrix!$D$6:$E$9,2,FALSE()),0))</f>
        <v>0</v>
      </c>
      <c r="M41" s="254" t="n">
        <f aca="false">IF(COUNTIF(K37:K41,K41)&gt;=2,IF(J41=5,VLOOKUP(K41+1,TPMatrix!$A$6:$B$10,2,FALSE()),IF(J41=4,VLOOKUP(K41+1,TPMatrix!$D$6:$E$9,2,FALSE()),0)),"")</f>
        <v>0</v>
      </c>
      <c r="N41" s="254" t="n">
        <f aca="false">IF(COUNTIF(K37:K41,K41)&gt;=3,IF(J41=5,VLOOKUP(K41+2,TPMatrix!$A$6:$B$10,2,FALSE()),IF(J41=4,VLOOKUP(K41+2,TPMatrix!$D$6:$E$9,2,FALSE()),0)),"")</f>
        <v>0</v>
      </c>
      <c r="O41" s="254" t="n">
        <f aca="false">IF(COUNTIF(K37:K41,K41)&gt;=4,IF(J41=5,VLOOKUP(K41+3,TPMatrix!$A$6:$B$10,2,FALSE()),IF(J41=4,VLOOKUP(K41+3,TPMatrix!$D$6:$E$9,2,FALSE()),0)),"")</f>
        <v>0</v>
      </c>
      <c r="P41" s="254" t="n">
        <f aca="false">IF(COUNTIF(K37:K41,K41)&gt;=5,IF(J41=5,VLOOKUP(K41+4,TPMatrix!$A$6:$B$10,2,FALSE()),IF(J41=4,VLOOKUP(K41+4,TPMatrix!$D$6:$E$9,2,FALSE()),0)),"")</f>
        <v>0</v>
      </c>
      <c r="Q41" s="254" t="n">
        <f aca="false">SUM(L41:P41)/COUNT(L41:P41)</f>
        <v>0</v>
      </c>
      <c r="R41" s="255" t="n">
        <f aca="false">COUNT(L41:P41)</f>
        <v>5</v>
      </c>
      <c r="S41" s="253" t="n">
        <f aca="false">IF(ISNUMBER($A41),COUNTIF($D$7:$D$306,$D41),0)</f>
        <v>0</v>
      </c>
      <c r="T41" s="254" t="n">
        <f aca="false">CEILING($F41,1)</f>
        <v>0</v>
      </c>
      <c r="U41" s="255" t="n">
        <f aca="true">SUM(OFFSET(T41,-MOD(ROW()-ROW($U$7),5),0,5,1))</f>
        <v>0</v>
      </c>
      <c r="W41" s="167" t="str">
        <f aca="false">$I41</f>
        <v/>
      </c>
      <c r="X41" s="167" t="str">
        <f aca="false">IF(ISNUMBER($A41),$W41*(Methuselahs!$A$4+1)+$A41,"")</f>
        <v/>
      </c>
      <c r="Y41" s="167" t="str">
        <f aca="false">IF(ISNUMBER($A41),RANK($X41,$X41:$X45,1),"")</f>
        <v/>
      </c>
      <c r="Z41" s="167" t="str">
        <f aca="false">IF(ISNUMBER($A41),VLOOKUP($A41,Methuselahs!$A$7:$X$306,5),"")</f>
        <v/>
      </c>
      <c r="AA41" s="167" t="str">
        <f aca="false">$I41</f>
        <v/>
      </c>
    </row>
    <row r="42" customFormat="false" ht="12.75" hidden="false" customHeight="true" outlineLevel="0" collapsed="false">
      <c r="A42" s="206" t="str">
        <f aca="true">IF(ISBLANK('Tournament Info'!$B$11),"",INDIRECT(ADDRESS(ROW(),1,1,1,"Optimal Seating "&amp;'Tournament Info'!$B$11-1&amp;"R+F")))</f>
        <v/>
      </c>
      <c r="B42" s="207" t="str">
        <f aca="false">IF(ISNUMBER(A42),VLOOKUP(A42,Methuselahs!$A$7:$E$306,2,FALSE()),"")</f>
        <v/>
      </c>
      <c r="C42" s="208" t="str">
        <f aca="false">IF(ISNUMBER(A42),VLOOKUP(A42,Methuselahs!$A$7:$E$306,3,FALSE()),"")</f>
        <v/>
      </c>
      <c r="D42" s="209" t="str">
        <f aca="false">IF(ISNUMBER(A42),FLOOR((ROW()-ROW($A$7))/5,1)+1,"")</f>
        <v/>
      </c>
      <c r="E42" s="210"/>
      <c r="F42" s="208" t="n">
        <f aca="false">IF(ISNUMBER(E42),E42,0)</f>
        <v>0</v>
      </c>
      <c r="G42" s="211" t="str">
        <f aca="false">IF(ISNUMBER($A42),IF(AND($F42&gt;=2,$H42=60),1,0),"")</f>
        <v/>
      </c>
      <c r="H42" s="212" t="str">
        <f aca="false">IF(ISNUMBER(A42),IF(OR($S42=$U42,NOT(ISNA(MATCH($D42*5+$V$4,Override!$C$6:$C$125,0)))),$Q42,0),"")</f>
        <v/>
      </c>
      <c r="I42" s="209" t="str">
        <f aca="false">IF(ISNUMBER(A42),IF(J42=5,K42,IF(AND(J42=4,OR(K42=4,K42=3)),K42+1,K42)),"")</f>
        <v/>
      </c>
      <c r="J42" s="213" t="n">
        <f aca="false">COUNT(A42:A46)</f>
        <v>0</v>
      </c>
      <c r="K42" s="214" t="str">
        <f aca="false">IF(ISNUMBER(A42),RANK(F42,F42:F46),"")</f>
        <v/>
      </c>
      <c r="L42" s="215" t="n">
        <f aca="false">IF(J42=5,VLOOKUP(K42,TPMatrix!$A$6:$B$10,2,FALSE()),IF(J42=4,VLOOKUP(K42,TPMatrix!$D$6:$E$9,2,FALSE()),0))</f>
        <v>0</v>
      </c>
      <c r="M42" s="215" t="n">
        <f aca="false">IF(COUNTIF(K42:K46,K42)&gt;=2,IF(J42=5,VLOOKUP(K42+1,TPMatrix!$A$6:$B$10,2,FALSE()),IF(J42=4,VLOOKUP(K42+1,TPMatrix!$D$6:$E$9,2,FALSE()),0)),"")</f>
        <v>0</v>
      </c>
      <c r="N42" s="215" t="n">
        <f aca="false">IF(COUNTIF(K42:K46,K42)&gt;=3,IF(J42=5,VLOOKUP(K42+2,TPMatrix!$A$6:$B$10,2,FALSE()),IF(J42=4,VLOOKUP(K42+2,TPMatrix!$D$6:$E$9,2,FALSE()),0)),"")</f>
        <v>0</v>
      </c>
      <c r="O42" s="215" t="n">
        <f aca="false">IF(COUNTIF(K42:K46,K42)&gt;=4,IF(J42=5,VLOOKUP(K42+3,TPMatrix!$A$6:$B$10,2,FALSE()),IF(J42=4,VLOOKUP(K42+3,TPMatrix!$D$6:$E$9,2,FALSE()),0)),"")</f>
        <v>0</v>
      </c>
      <c r="P42" s="215" t="n">
        <f aca="false">IF(COUNTIF(K42:K46,K42)&gt;=5,IF(J42=5,VLOOKUP(K42+4,TPMatrix!$A$6:$B$10,2,FALSE()),IF(J42=4,VLOOKUP(K42+4,TPMatrix!$D$6:$E$9,2,FALSE()),0)),"")</f>
        <v>0</v>
      </c>
      <c r="Q42" s="215" t="n">
        <f aca="false">SUM(L42:P42)/COUNT(L42:P42)</f>
        <v>0</v>
      </c>
      <c r="R42" s="216" t="n">
        <f aca="false">COUNT(L42:P42)</f>
        <v>5</v>
      </c>
      <c r="S42" s="217" t="n">
        <f aca="false">IF(ISNUMBER($A42),COUNTIF($D$7:$D$306,$D42),0)</f>
        <v>0</v>
      </c>
      <c r="T42" s="218" t="n">
        <f aca="false">CEILING($F42,1)</f>
        <v>0</v>
      </c>
      <c r="U42" s="219" t="n">
        <f aca="true">SUM(OFFSET(T42,-MOD(ROW()-ROW($U$7),5),0,5,1))</f>
        <v>0</v>
      </c>
      <c r="W42" s="167" t="str">
        <f aca="false">$I42</f>
        <v/>
      </c>
      <c r="X42" s="167" t="str">
        <f aca="false">IF(ISNUMBER($A42),$W42*(Methuselahs!$A$4+1)+$A42,"")</f>
        <v/>
      </c>
      <c r="Y42" s="167" t="str">
        <f aca="false">IF(ISNUMBER($A42),RANK($X42,$X42:$X46,1),"")</f>
        <v/>
      </c>
      <c r="Z42" s="167" t="str">
        <f aca="false">IF(ISNUMBER($A42),VLOOKUP($A42,Methuselahs!$A$7:$X$306,5),"")</f>
        <v/>
      </c>
      <c r="AA42" s="167" t="str">
        <f aca="false">$I42</f>
        <v/>
      </c>
    </row>
    <row r="43" customFormat="false" ht="12.75" hidden="false" customHeight="true" outlineLevel="0" collapsed="false">
      <c r="A43" s="220" t="str">
        <f aca="true">IF(ISBLANK('Tournament Info'!$B$11),"",INDIRECT(ADDRESS(ROW(),1,1,1,"Optimal Seating "&amp;'Tournament Info'!$B$11-1&amp;"R+F")))</f>
        <v/>
      </c>
      <c r="B43" s="221" t="str">
        <f aca="false">IF(ISNUMBER(A43),VLOOKUP(A43,Methuselahs!$A$7:$E$306,2,FALSE()),"")</f>
        <v/>
      </c>
      <c r="C43" s="222" t="str">
        <f aca="false">IF(ISNUMBER(A43),VLOOKUP(A43,Methuselahs!$A$7:$E$306,3,FALSE()),"")</f>
        <v/>
      </c>
      <c r="D43" s="223" t="str">
        <f aca="false">IF(ISNUMBER(A43),FLOOR((ROW()-ROW($A$7))/5,1)+1,"")</f>
        <v/>
      </c>
      <c r="E43" s="224"/>
      <c r="F43" s="222" t="n">
        <f aca="false">IF(ISNUMBER(E43),E43,0)</f>
        <v>0</v>
      </c>
      <c r="G43" s="225" t="str">
        <f aca="false">IF(ISNUMBER($A43),IF(AND($F43&gt;=2,$H43=60),1,0),"")</f>
        <v/>
      </c>
      <c r="H43" s="226" t="str">
        <f aca="false">IF(ISNUMBER(A43),IF(OR($S43=$U43,NOT(ISNA(MATCH($D43*5+$V$4,Override!$C$6:$C$125,0)))),$Q43,0),"")</f>
        <v/>
      </c>
      <c r="I43" s="223" t="str">
        <f aca="false">IF(ISNUMBER(A43),IF(J43=5,K43,IF(AND(J43=4,OR(K43=4,K43=3)),K43+1,K43)),"")</f>
        <v/>
      </c>
      <c r="J43" s="227" t="n">
        <f aca="false">COUNT(A42:A46)</f>
        <v>0</v>
      </c>
      <c r="K43" s="228" t="str">
        <f aca="false">IF(ISNUMBER(A43),RANK(F43,F42:F46),"")</f>
        <v/>
      </c>
      <c r="L43" s="229" t="n">
        <f aca="false">IF(J43=5,VLOOKUP(K43,TPMatrix!$A$6:$B$10,2,FALSE()),IF(J43=4,VLOOKUP(K43,TPMatrix!$D$6:$E$9,2,FALSE()),0))</f>
        <v>0</v>
      </c>
      <c r="M43" s="229" t="n">
        <f aca="false">IF(COUNTIF(K42:K46,K43)&gt;=2,IF(J43=5,VLOOKUP(K43+1,TPMatrix!$A$6:$B$10,2,FALSE()),IF(J43=4,VLOOKUP(K43+1,TPMatrix!$D$6:$E$9,2,FALSE()),0)),"")</f>
        <v>0</v>
      </c>
      <c r="N43" s="229" t="n">
        <f aca="false">IF(COUNTIF(K42:K46,K43)&gt;=3,IF(J43=5,VLOOKUP(K43+2,TPMatrix!$A$6:$B$10,2,FALSE()),IF(J43=4,VLOOKUP(K43+2,TPMatrix!$D$6:$E$9,2,FALSE()),0)),"")</f>
        <v>0</v>
      </c>
      <c r="O43" s="229" t="n">
        <f aca="false">IF(COUNTIF(K42:K46,K43)&gt;=4,IF(J43=5,VLOOKUP(K43+3,TPMatrix!$A$6:$B$10,2,FALSE()),IF(J43=4,VLOOKUP(K43+3,TPMatrix!$D$6:$E$9,2,FALSE()),0)),"")</f>
        <v>0</v>
      </c>
      <c r="P43" s="229" t="n">
        <f aca="false">IF(COUNTIF(K42:K46,K43)&gt;=5,IF(J43=5,VLOOKUP(K43+4,TPMatrix!$A$6:$B$10,2,FALSE()),IF(J43=4,VLOOKUP(K43+4,TPMatrix!$D$6:$E$9,2,FALSE()),0)),"")</f>
        <v>0</v>
      </c>
      <c r="Q43" s="229" t="n">
        <f aca="false">SUM(L43:P43)/COUNT(L43:P43)</f>
        <v>0</v>
      </c>
      <c r="R43" s="230" t="n">
        <f aca="false">COUNT(L43:P43)</f>
        <v>5</v>
      </c>
      <c r="S43" s="228" t="n">
        <f aca="false">IF(ISNUMBER($A43),COUNTIF($D$7:$D$306,$D43),0)</f>
        <v>0</v>
      </c>
      <c r="T43" s="229" t="n">
        <f aca="false">CEILING($F43,1)</f>
        <v>0</v>
      </c>
      <c r="U43" s="230" t="n">
        <f aca="true">SUM(OFFSET(T43,-MOD(ROW()-ROW($U$7),5),0,5,1))</f>
        <v>0</v>
      </c>
      <c r="W43" s="167" t="str">
        <f aca="false">$I43</f>
        <v/>
      </c>
      <c r="X43" s="167" t="str">
        <f aca="false">IF(ISNUMBER($A43),$W43*(Methuselahs!$A$4+1)+$A43,"")</f>
        <v/>
      </c>
      <c r="Y43" s="167" t="str">
        <f aca="false">IF(ISNUMBER($A43),RANK($X43,$X43:$X47,1),"")</f>
        <v/>
      </c>
      <c r="Z43" s="167" t="str">
        <f aca="false">IF(ISNUMBER($A43),VLOOKUP($A43,Methuselahs!$A$7:$X$306,5),"")</f>
        <v/>
      </c>
      <c r="AA43" s="167" t="str">
        <f aca="false">$I43</f>
        <v/>
      </c>
    </row>
    <row r="44" customFormat="false" ht="12.75" hidden="false" customHeight="true" outlineLevel="0" collapsed="false">
      <c r="A44" s="231" t="str">
        <f aca="true">IF(ISBLANK('Tournament Info'!$B$11),"",INDIRECT(ADDRESS(ROW(),1,1,1,"Optimal Seating "&amp;'Tournament Info'!$B$11-1&amp;"R+F")))</f>
        <v/>
      </c>
      <c r="B44" s="207" t="str">
        <f aca="false">IF(ISNUMBER(A44),VLOOKUP(A44,Methuselahs!$A$7:$E$306,2,FALSE()),"")</f>
        <v/>
      </c>
      <c r="C44" s="232" t="str">
        <f aca="false">IF(ISNUMBER(A44),VLOOKUP(A44,Methuselahs!$A$7:$E$306,3,FALSE()),"")</f>
        <v/>
      </c>
      <c r="D44" s="233" t="str">
        <f aca="false">IF(ISNUMBER(A44),FLOOR((ROW()-ROW($A$7))/5,1)+1,"")</f>
        <v/>
      </c>
      <c r="E44" s="234"/>
      <c r="F44" s="232" t="n">
        <f aca="false">IF(ISNUMBER(E44),E44,0)</f>
        <v>0</v>
      </c>
      <c r="G44" s="235" t="str">
        <f aca="false">IF(ISNUMBER($A44),IF(AND($F44&gt;=2,$H44=60),1,0),"")</f>
        <v/>
      </c>
      <c r="H44" s="236" t="str">
        <f aca="false">IF(ISNUMBER(A44),IF(OR($S44=$U44,NOT(ISNA(MATCH($D44*5+$V$4,Override!$C$6:$C$125,0)))),$Q44,0),"")</f>
        <v/>
      </c>
      <c r="I44" s="233" t="str">
        <f aca="false">IF(ISNUMBER(A44),IF(J44=5,K44,IF(AND(J44=4,OR(K44=4,K44=3)),K44+1,K44)),"")</f>
        <v/>
      </c>
      <c r="J44" s="237" t="n">
        <f aca="false">COUNT(A42:A46)</f>
        <v>0</v>
      </c>
      <c r="K44" s="238" t="str">
        <f aca="false">IF(ISNUMBER(A44),RANK(F44,F42:F46),"")</f>
        <v/>
      </c>
      <c r="L44" s="239" t="n">
        <f aca="false">IF(J44=5,VLOOKUP(K44,TPMatrix!$A$6:$B$10,2,FALSE()),IF(J44=4,VLOOKUP(K44,TPMatrix!$D$6:$E$9,2,FALSE()),0))</f>
        <v>0</v>
      </c>
      <c r="M44" s="239" t="n">
        <f aca="false">IF(COUNTIF(K42:K46,K44)&gt;=2,IF(J44=5,VLOOKUP(K44+1,TPMatrix!$A$6:$B$10,2,FALSE()),IF(J44=4,VLOOKUP(K44+1,TPMatrix!$D$6:$E$9,2,FALSE()),0)),"")</f>
        <v>0</v>
      </c>
      <c r="N44" s="239" t="n">
        <f aca="false">IF(COUNTIF(K42:K46,K44)&gt;=3,IF(J44=5,VLOOKUP(K44+2,TPMatrix!$A$6:$B$10,2,FALSE()),IF(J44=4,VLOOKUP(K44+2,TPMatrix!$D$6:$E$9,2,FALSE()),0)),"")</f>
        <v>0</v>
      </c>
      <c r="O44" s="239" t="n">
        <f aca="false">IF(COUNTIF(K42:K46,K44)&gt;=4,IF(J44=5,VLOOKUP(K44+3,TPMatrix!$A$6:$B$10,2,FALSE()),IF(J44=4,VLOOKUP(K44+3,TPMatrix!$D$6:$E$9,2,FALSE()),0)),"")</f>
        <v>0</v>
      </c>
      <c r="P44" s="239" t="n">
        <f aca="false">IF(COUNTIF(K42:K46,K44)&gt;=5,IF(J44=5,VLOOKUP(K44+4,TPMatrix!$A$6:$B$10,2,FALSE()),IF(J44=4,VLOOKUP(K44+4,TPMatrix!$D$6:$E$9,2,FALSE()),0)),"")</f>
        <v>0</v>
      </c>
      <c r="Q44" s="239" t="n">
        <f aca="false">SUM(L44:P44)/COUNT(L44:P44)</f>
        <v>0</v>
      </c>
      <c r="R44" s="240" t="n">
        <f aca="false">COUNT(L44:P44)</f>
        <v>5</v>
      </c>
      <c r="S44" s="238" t="n">
        <f aca="false">IF(ISNUMBER($A44),COUNTIF($D$7:$D$306,$D44),0)</f>
        <v>0</v>
      </c>
      <c r="T44" s="239" t="n">
        <f aca="false">CEILING($F44,1)</f>
        <v>0</v>
      </c>
      <c r="U44" s="240" t="n">
        <f aca="true">SUM(OFFSET(T44,-MOD(ROW()-ROW($U$7),5),0,5,1))</f>
        <v>0</v>
      </c>
      <c r="W44" s="167" t="str">
        <f aca="false">$I44</f>
        <v/>
      </c>
      <c r="X44" s="167" t="str">
        <f aca="false">IF(ISNUMBER($A44),$W44*(Methuselahs!$A$4+1)+$A44,"")</f>
        <v/>
      </c>
      <c r="Y44" s="167" t="str">
        <f aca="false">IF(ISNUMBER($A44),RANK($X44,$X44:$X48,1),"")</f>
        <v/>
      </c>
      <c r="Z44" s="167" t="str">
        <f aca="false">IF(ISNUMBER($A44),VLOOKUP($A44,Methuselahs!$A$7:$X$306,5),"")</f>
        <v/>
      </c>
      <c r="AA44" s="167" t="str">
        <f aca="false">$I44</f>
        <v/>
      </c>
    </row>
    <row r="45" customFormat="false" ht="12.75" hidden="false" customHeight="true" outlineLevel="0" collapsed="false">
      <c r="A45" s="241" t="str">
        <f aca="true">IF(ISBLANK('Tournament Info'!$B$11),"",INDIRECT(ADDRESS(ROW(),1,1,1,"Optimal Seating "&amp;'Tournament Info'!$B$11-1&amp;"R+F")))</f>
        <v/>
      </c>
      <c r="B45" s="242" t="str">
        <f aca="false">IF(ISNUMBER(A45),VLOOKUP(A45,Methuselahs!$A$7:$E$306,2,FALSE()),"")</f>
        <v/>
      </c>
      <c r="C45" s="243" t="str">
        <f aca="false">IF(ISNUMBER(A45),VLOOKUP(A45,Methuselahs!$A$7:$E$306,3,FALSE()),"")</f>
        <v/>
      </c>
      <c r="D45" s="244" t="str">
        <f aca="false">IF(ISNUMBER(A45),FLOOR((ROW()-ROW($A$7))/5,1)+1,"")</f>
        <v/>
      </c>
      <c r="E45" s="245"/>
      <c r="F45" s="243" t="n">
        <f aca="false">IF(ISNUMBER(E45),E45,0)</f>
        <v>0</v>
      </c>
      <c r="G45" s="225" t="str">
        <f aca="false">IF(ISNUMBER($A45),IF(AND($F45&gt;=2,$H45=60),1,0),"")</f>
        <v/>
      </c>
      <c r="H45" s="226" t="str">
        <f aca="false">IF(ISNUMBER(A45),IF(OR($S45=$U45,NOT(ISNA(MATCH($D45*5+$V$4,Override!$C$6:$C$125,0)))),$Q45,0),"")</f>
        <v/>
      </c>
      <c r="I45" s="244" t="str">
        <f aca="false">IF(ISNUMBER(A45),IF(J45=5,K45,IF(AND(J45=4,OR(K45=4,K45=3)),K45+1,K45)),"")</f>
        <v/>
      </c>
      <c r="J45" s="246" t="n">
        <f aca="false">COUNT(A42:A46)</f>
        <v>0</v>
      </c>
      <c r="K45" s="228" t="str">
        <f aca="false">IF(ISNUMBER(A45),RANK(F45,F42:F46),"")</f>
        <v/>
      </c>
      <c r="L45" s="229" t="n">
        <f aca="false">IF(J45=5,VLOOKUP(K45,TPMatrix!$A$6:$B$10,2,FALSE()),IF(J45=4,VLOOKUP(K45,TPMatrix!$D$6:$E$9,2,FALSE()),0))</f>
        <v>0</v>
      </c>
      <c r="M45" s="229" t="n">
        <f aca="false">IF(COUNTIF(K42:K46,K45)&gt;=2,IF(J45=5,VLOOKUP(K45+1,TPMatrix!$A$6:$B$10,2,FALSE()),IF(J45=4,VLOOKUP(K45+1,TPMatrix!$D$6:$E$9,2,FALSE()),0)),"")</f>
        <v>0</v>
      </c>
      <c r="N45" s="229" t="n">
        <f aca="false">IF(COUNTIF(K42:K46,K45)&gt;=3,IF(J45=5,VLOOKUP(K45+2,TPMatrix!$A$6:$B$10,2,FALSE()),IF(J45=4,VLOOKUP(K45+2,TPMatrix!$D$6:$E$9,2,FALSE()),0)),"")</f>
        <v>0</v>
      </c>
      <c r="O45" s="229" t="n">
        <f aca="false">IF(COUNTIF(K42:K46,K45)&gt;=4,IF(J45=5,VLOOKUP(K45+3,TPMatrix!$A$6:$B$10,2,FALSE()),IF(J45=4,VLOOKUP(K45+3,TPMatrix!$D$6:$E$9,2,FALSE()),0)),"")</f>
        <v>0</v>
      </c>
      <c r="P45" s="229" t="n">
        <f aca="false">IF(COUNTIF(K42:K46,K45)&gt;=5,IF(J45=5,VLOOKUP(K45+4,TPMatrix!$A$6:$B$10,2,FALSE()),IF(J45=4,VLOOKUP(K45+4,TPMatrix!$D$6:$E$9,2,FALSE()),0)),"")</f>
        <v>0</v>
      </c>
      <c r="Q45" s="229" t="n">
        <f aca="false">SUM(L45:P45)/COUNT(L45:P45)</f>
        <v>0</v>
      </c>
      <c r="R45" s="230" t="n">
        <f aca="false">COUNT(L45:P45)</f>
        <v>5</v>
      </c>
      <c r="S45" s="228" t="n">
        <f aca="false">IF(ISNUMBER($A45),COUNTIF($D$7:$D$306,$D45),0)</f>
        <v>0</v>
      </c>
      <c r="T45" s="229" t="n">
        <f aca="false">CEILING($F45,1)</f>
        <v>0</v>
      </c>
      <c r="U45" s="230" t="n">
        <f aca="true">SUM(OFFSET(T45,-MOD(ROW()-ROW($U$7),5),0,5,1))</f>
        <v>0</v>
      </c>
      <c r="W45" s="167" t="str">
        <f aca="false">$I45</f>
        <v/>
      </c>
      <c r="X45" s="167" t="str">
        <f aca="false">IF(ISNUMBER($A45),$W45*(Methuselahs!$A$4+1)+$A45,"")</f>
        <v/>
      </c>
      <c r="Y45" s="167" t="str">
        <f aca="false">IF(ISNUMBER($A45),RANK($X45,$X45:$X49,1),"")</f>
        <v/>
      </c>
      <c r="Z45" s="167" t="str">
        <f aca="false">IF(ISNUMBER($A45),VLOOKUP($A45,Methuselahs!$A$7:$X$306,5),"")</f>
        <v/>
      </c>
      <c r="AA45" s="167" t="str">
        <f aca="false">$I45</f>
        <v/>
      </c>
    </row>
    <row r="46" customFormat="false" ht="12.75" hidden="false" customHeight="true" outlineLevel="0" collapsed="false">
      <c r="A46" s="247" t="str">
        <f aca="true">IF(ISBLANK('Tournament Info'!$B$11),"",INDIRECT(ADDRESS(ROW(),1,1,1,"Optimal Seating "&amp;'Tournament Info'!$B$11-1&amp;"R+F")))</f>
        <v/>
      </c>
      <c r="B46" s="248" t="str">
        <f aca="false">IF(ISNUMBER(A46),VLOOKUP(A46,Methuselahs!$A$7:$E$306,2,FALSE()),"")</f>
        <v/>
      </c>
      <c r="C46" s="249" t="str">
        <f aca="false">IF(ISNUMBER(A46),VLOOKUP(A46,Methuselahs!$A$7:$E$306,3,FALSE()),"")</f>
        <v/>
      </c>
      <c r="D46" s="250" t="str">
        <f aca="false">IF(ISNUMBER(A46),FLOOR((ROW()-ROW($A$7))/5,1)+1,"")</f>
        <v/>
      </c>
      <c r="E46" s="251"/>
      <c r="F46" s="249" t="n">
        <f aca="false">IF(ISNUMBER(E46),E46,0)</f>
        <v>0</v>
      </c>
      <c r="G46" s="235" t="str">
        <f aca="false">IF(ISNUMBER($A46),IF(AND($F46&gt;=2,$H46=60),1,0),"")</f>
        <v/>
      </c>
      <c r="H46" s="236" t="str">
        <f aca="false">IF(ISNUMBER(A46),IF(OR($S46=$U46,NOT(ISNA(MATCH($D46*5+$V$4,Override!$C$6:$C$125,0)))),$Q46,0),"")</f>
        <v/>
      </c>
      <c r="I46" s="250" t="str">
        <f aca="false">IF(ISNUMBER(A46),IF(J46=5,K46,IF(AND(J46=4,OR(K46=4,K46=3)),K46+1,K46)),"")</f>
        <v/>
      </c>
      <c r="J46" s="252" t="n">
        <f aca="false">COUNT(A42:A46)</f>
        <v>0</v>
      </c>
      <c r="K46" s="253" t="str">
        <f aca="false">IF(ISNUMBER(A46),RANK(F46,F42:F46),"")</f>
        <v/>
      </c>
      <c r="L46" s="254" t="n">
        <f aca="false">IF(J46=5,VLOOKUP(K46,TPMatrix!$A$6:$B$10,2,FALSE()),IF(J46=4,VLOOKUP(K46,TPMatrix!$D$6:$E$9,2,FALSE()),0))</f>
        <v>0</v>
      </c>
      <c r="M46" s="254" t="n">
        <f aca="false">IF(COUNTIF(K42:K46,K46)&gt;=2,IF(J46=5,VLOOKUP(K46+1,TPMatrix!$A$6:$B$10,2,FALSE()),IF(J46=4,VLOOKUP(K46+1,TPMatrix!$D$6:$E$9,2,FALSE()),0)),"")</f>
        <v>0</v>
      </c>
      <c r="N46" s="254" t="n">
        <f aca="false">IF(COUNTIF(K42:K46,K46)&gt;=3,IF(J46=5,VLOOKUP(K46+2,TPMatrix!$A$6:$B$10,2,FALSE()),IF(J46=4,VLOOKUP(K46+2,TPMatrix!$D$6:$E$9,2,FALSE()),0)),"")</f>
        <v>0</v>
      </c>
      <c r="O46" s="254" t="n">
        <f aca="false">IF(COUNTIF(K42:K46,K46)&gt;=4,IF(J46=5,VLOOKUP(K46+3,TPMatrix!$A$6:$B$10,2,FALSE()),IF(J46=4,VLOOKUP(K46+3,TPMatrix!$D$6:$E$9,2,FALSE()),0)),"")</f>
        <v>0</v>
      </c>
      <c r="P46" s="254" t="n">
        <f aca="false">IF(COUNTIF(K42:K46,K46)&gt;=5,IF(J46=5,VLOOKUP(K46+4,TPMatrix!$A$6:$B$10,2,FALSE()),IF(J46=4,VLOOKUP(K46+4,TPMatrix!$D$6:$E$9,2,FALSE()),0)),"")</f>
        <v>0</v>
      </c>
      <c r="Q46" s="254" t="n">
        <f aca="false">SUM(L46:P46)/COUNT(L46:P46)</f>
        <v>0</v>
      </c>
      <c r="R46" s="255" t="n">
        <f aca="false">COUNT(L46:P46)</f>
        <v>5</v>
      </c>
      <c r="S46" s="253" t="n">
        <f aca="false">IF(ISNUMBER($A46),COUNTIF($D$7:$D$306,$D46),0)</f>
        <v>0</v>
      </c>
      <c r="T46" s="254" t="n">
        <f aca="false">CEILING($F46,1)</f>
        <v>0</v>
      </c>
      <c r="U46" s="255" t="n">
        <f aca="true">SUM(OFFSET(T46,-MOD(ROW()-ROW($U$7),5),0,5,1))</f>
        <v>0</v>
      </c>
      <c r="W46" s="167" t="str">
        <f aca="false">$I46</f>
        <v/>
      </c>
      <c r="X46" s="167" t="str">
        <f aca="false">IF(ISNUMBER($A46),$W46*(Methuselahs!$A$4+1)+$A46,"")</f>
        <v/>
      </c>
      <c r="Y46" s="167" t="str">
        <f aca="false">IF(ISNUMBER($A46),RANK($X46,$X46:$X50,1),"")</f>
        <v/>
      </c>
      <c r="Z46" s="167" t="str">
        <f aca="false">IF(ISNUMBER($A46),VLOOKUP($A46,Methuselahs!$A$7:$X$306,5),"")</f>
        <v/>
      </c>
      <c r="AA46" s="167" t="str">
        <f aca="false">$I46</f>
        <v/>
      </c>
    </row>
    <row r="47" customFormat="false" ht="12.75" hidden="false" customHeight="true" outlineLevel="0" collapsed="false">
      <c r="A47" s="206" t="str">
        <f aca="true">IF(ISBLANK('Tournament Info'!$B$11),"",INDIRECT(ADDRESS(ROW(),1,1,1,"Optimal Seating "&amp;'Tournament Info'!$B$11-1&amp;"R+F")))</f>
        <v/>
      </c>
      <c r="B47" s="207" t="str">
        <f aca="false">IF(ISNUMBER(A47),VLOOKUP(A47,Methuselahs!$A$7:$E$306,2,FALSE()),"")</f>
        <v/>
      </c>
      <c r="C47" s="208" t="str">
        <f aca="false">IF(ISNUMBER(A47),VLOOKUP(A47,Methuselahs!$A$7:$E$306,3,FALSE()),"")</f>
        <v/>
      </c>
      <c r="D47" s="209" t="str">
        <f aca="false">IF(ISNUMBER(A47),FLOOR((ROW()-ROW($A$7))/5,1)+1,"")</f>
        <v/>
      </c>
      <c r="E47" s="210"/>
      <c r="F47" s="208" t="n">
        <f aca="false">IF(ISNUMBER(E47),E47,0)</f>
        <v>0</v>
      </c>
      <c r="G47" s="211" t="str">
        <f aca="false">IF(ISNUMBER($A47),IF(AND($F47&gt;=2,$H47=60),1,0),"")</f>
        <v/>
      </c>
      <c r="H47" s="212" t="str">
        <f aca="false">IF(ISNUMBER(A47),IF(OR($S47=$U47,NOT(ISNA(MATCH($D47*5+$V$4,Override!$C$6:$C$125,0)))),$Q47,0),"")</f>
        <v/>
      </c>
      <c r="I47" s="209" t="str">
        <f aca="false">IF(ISNUMBER(A47),IF(J47=5,K47,IF(AND(J47=4,OR(K47=4,K47=3)),K47+1,K47)),"")</f>
        <v/>
      </c>
      <c r="J47" s="213" t="n">
        <f aca="false">COUNT(A47:A51)</f>
        <v>0</v>
      </c>
      <c r="K47" s="214" t="str">
        <f aca="false">IF(ISNUMBER(A47),RANK(F47,F47:F51),"")</f>
        <v/>
      </c>
      <c r="L47" s="215" t="n">
        <f aca="false">IF(J47=5,VLOOKUP(K47,TPMatrix!$A$6:$B$10,2,FALSE()),IF(J47=4,VLOOKUP(K47,TPMatrix!$D$6:$E$9,2,FALSE()),0))</f>
        <v>0</v>
      </c>
      <c r="M47" s="215" t="n">
        <f aca="false">IF(COUNTIF(K47:K51,K47)&gt;=2,IF(J47=5,VLOOKUP(K47+1,TPMatrix!$A$6:$B$10,2,FALSE()),IF(J47=4,VLOOKUP(K47+1,TPMatrix!$D$6:$E$9,2,FALSE()),0)),"")</f>
        <v>0</v>
      </c>
      <c r="N47" s="215" t="n">
        <f aca="false">IF(COUNTIF(K47:K51,K47)&gt;=3,IF(J47=5,VLOOKUP(K47+2,TPMatrix!$A$6:$B$10,2,FALSE()),IF(J47=4,VLOOKUP(K47+2,TPMatrix!$D$6:$E$9,2,FALSE()),0)),"")</f>
        <v>0</v>
      </c>
      <c r="O47" s="215" t="n">
        <f aca="false">IF(COUNTIF(K47:K51,K47)&gt;=4,IF(J47=5,VLOOKUP(K47+3,TPMatrix!$A$6:$B$10,2,FALSE()),IF(J47=4,VLOOKUP(K47+3,TPMatrix!$D$6:$E$9,2,FALSE()),0)),"")</f>
        <v>0</v>
      </c>
      <c r="P47" s="215" t="n">
        <f aca="false">IF(COUNTIF(K47:K51,K47)&gt;=5,IF(J47=5,VLOOKUP(K47+4,TPMatrix!$A$6:$B$10,2,FALSE()),IF(J47=4,VLOOKUP(K47+4,TPMatrix!$D$6:$E$9,2,FALSE()),0)),"")</f>
        <v>0</v>
      </c>
      <c r="Q47" s="215" t="n">
        <f aca="false">SUM(L47:P47)/COUNT(L47:P47)</f>
        <v>0</v>
      </c>
      <c r="R47" s="216" t="n">
        <f aca="false">COUNT(L47:P47)</f>
        <v>5</v>
      </c>
      <c r="S47" s="217" t="n">
        <f aca="false">IF(ISNUMBER($A47),COUNTIF($D$7:$D$306,$D47),0)</f>
        <v>0</v>
      </c>
      <c r="T47" s="218" t="n">
        <f aca="false">CEILING($F47,1)</f>
        <v>0</v>
      </c>
      <c r="U47" s="219" t="n">
        <f aca="true">SUM(OFFSET(T47,-MOD(ROW()-ROW($U$7),5),0,5,1))</f>
        <v>0</v>
      </c>
      <c r="W47" s="167" t="str">
        <f aca="false">$I47</f>
        <v/>
      </c>
      <c r="X47" s="167" t="str">
        <f aca="false">IF(ISNUMBER($A47),$W47*(Methuselahs!$A$4+1)+$A47,"")</f>
        <v/>
      </c>
      <c r="Y47" s="167" t="str">
        <f aca="false">IF(ISNUMBER($A47),RANK($X47,$X47:$X51,1),"")</f>
        <v/>
      </c>
      <c r="Z47" s="167" t="str">
        <f aca="false">IF(ISNUMBER($A47),VLOOKUP($A47,Methuselahs!$A$7:$X$306,5),"")</f>
        <v/>
      </c>
      <c r="AA47" s="167" t="str">
        <f aca="false">$I47</f>
        <v/>
      </c>
    </row>
    <row r="48" customFormat="false" ht="12.75" hidden="false" customHeight="true" outlineLevel="0" collapsed="false">
      <c r="A48" s="220" t="str">
        <f aca="true">IF(ISBLANK('Tournament Info'!$B$11),"",INDIRECT(ADDRESS(ROW(),1,1,1,"Optimal Seating "&amp;'Tournament Info'!$B$11-1&amp;"R+F")))</f>
        <v/>
      </c>
      <c r="B48" s="221" t="str">
        <f aca="false">IF(ISNUMBER(A48),VLOOKUP(A48,Methuselahs!$A$7:$E$306,2,FALSE()),"")</f>
        <v/>
      </c>
      <c r="C48" s="222" t="str">
        <f aca="false">IF(ISNUMBER(A48),VLOOKUP(A48,Methuselahs!$A$7:$E$306,3,FALSE()),"")</f>
        <v/>
      </c>
      <c r="D48" s="223" t="str">
        <f aca="false">IF(ISNUMBER(A48),FLOOR((ROW()-ROW($A$7))/5,1)+1,"")</f>
        <v/>
      </c>
      <c r="E48" s="224"/>
      <c r="F48" s="222" t="n">
        <f aca="false">IF(ISNUMBER(E48),E48,0)</f>
        <v>0</v>
      </c>
      <c r="G48" s="225" t="str">
        <f aca="false">IF(ISNUMBER($A48),IF(AND($F48&gt;=2,$H48=60),1,0),"")</f>
        <v/>
      </c>
      <c r="H48" s="226" t="str">
        <f aca="false">IF(ISNUMBER(A48),IF(OR($S48=$U48,NOT(ISNA(MATCH($D48*5+$V$4,Override!$C$6:$C$125,0)))),$Q48,0),"")</f>
        <v/>
      </c>
      <c r="I48" s="223" t="str">
        <f aca="false">IF(ISNUMBER(A48),IF(J48=5,K48,IF(AND(J48=4,OR(K48=4,K48=3)),K48+1,K48)),"")</f>
        <v/>
      </c>
      <c r="J48" s="227" t="n">
        <f aca="false">COUNT(A47:A51)</f>
        <v>0</v>
      </c>
      <c r="K48" s="228" t="str">
        <f aca="false">IF(ISNUMBER(A48),RANK(F48,F47:F51),"")</f>
        <v/>
      </c>
      <c r="L48" s="229" t="n">
        <f aca="false">IF(J48=5,VLOOKUP(K48,TPMatrix!$A$6:$B$10,2,FALSE()),IF(J48=4,VLOOKUP(K48,TPMatrix!$D$6:$E$9,2,FALSE()),0))</f>
        <v>0</v>
      </c>
      <c r="M48" s="229" t="n">
        <f aca="false">IF(COUNTIF(K47:K51,K48)&gt;=2,IF(J48=5,VLOOKUP(K48+1,TPMatrix!$A$6:$B$10,2,FALSE()),IF(J48=4,VLOOKUP(K48+1,TPMatrix!$D$6:$E$9,2,FALSE()),0)),"")</f>
        <v>0</v>
      </c>
      <c r="N48" s="229" t="n">
        <f aca="false">IF(COUNTIF(K47:K51,K48)&gt;=3,IF(J48=5,VLOOKUP(K48+2,TPMatrix!$A$6:$B$10,2,FALSE()),IF(J48=4,VLOOKUP(K48+2,TPMatrix!$D$6:$E$9,2,FALSE()),0)),"")</f>
        <v>0</v>
      </c>
      <c r="O48" s="229" t="n">
        <f aca="false">IF(COUNTIF(K47:K51,K48)&gt;=4,IF(J48=5,VLOOKUP(K48+3,TPMatrix!$A$6:$B$10,2,FALSE()),IF(J48=4,VLOOKUP(K48+3,TPMatrix!$D$6:$E$9,2,FALSE()),0)),"")</f>
        <v>0</v>
      </c>
      <c r="P48" s="229" t="n">
        <f aca="false">IF(COUNTIF(K47:K51,K48)&gt;=5,IF(J48=5,VLOOKUP(K48+4,TPMatrix!$A$6:$B$10,2,FALSE()),IF(J48=4,VLOOKUP(K48+4,TPMatrix!$D$6:$E$9,2,FALSE()),0)),"")</f>
        <v>0</v>
      </c>
      <c r="Q48" s="229" t="n">
        <f aca="false">SUM(L48:P48)/COUNT(L48:P48)</f>
        <v>0</v>
      </c>
      <c r="R48" s="230" t="n">
        <f aca="false">COUNT(L48:P48)</f>
        <v>5</v>
      </c>
      <c r="S48" s="228" t="n">
        <f aca="false">IF(ISNUMBER($A48),COUNTIF($D$7:$D$306,$D48),0)</f>
        <v>0</v>
      </c>
      <c r="T48" s="229" t="n">
        <f aca="false">CEILING($F48,1)</f>
        <v>0</v>
      </c>
      <c r="U48" s="230" t="n">
        <f aca="true">SUM(OFFSET(T48,-MOD(ROW()-ROW($U$7),5),0,5,1))</f>
        <v>0</v>
      </c>
      <c r="W48" s="167" t="str">
        <f aca="false">$I48</f>
        <v/>
      </c>
      <c r="X48" s="167" t="str">
        <f aca="false">IF(ISNUMBER($A48),$W48*(Methuselahs!$A$4+1)+$A48,"")</f>
        <v/>
      </c>
      <c r="Y48" s="167" t="str">
        <f aca="false">IF(ISNUMBER($A48),RANK($X48,$X48:$X52,1),"")</f>
        <v/>
      </c>
      <c r="Z48" s="167" t="str">
        <f aca="false">IF(ISNUMBER($A48),VLOOKUP($A48,Methuselahs!$A$7:$X$306,5),"")</f>
        <v/>
      </c>
      <c r="AA48" s="167" t="str">
        <f aca="false">$I48</f>
        <v/>
      </c>
    </row>
    <row r="49" customFormat="false" ht="12.75" hidden="false" customHeight="true" outlineLevel="0" collapsed="false">
      <c r="A49" s="231" t="str">
        <f aca="true">IF(ISBLANK('Tournament Info'!$B$11),"",INDIRECT(ADDRESS(ROW(),1,1,1,"Optimal Seating "&amp;'Tournament Info'!$B$11-1&amp;"R+F")))</f>
        <v/>
      </c>
      <c r="B49" s="207" t="str">
        <f aca="false">IF(ISNUMBER(A49),VLOOKUP(A49,Methuselahs!$A$7:$E$306,2,FALSE()),"")</f>
        <v/>
      </c>
      <c r="C49" s="232" t="str">
        <f aca="false">IF(ISNUMBER(A49),VLOOKUP(A49,Methuselahs!$A$7:$E$306,3,FALSE()),"")</f>
        <v/>
      </c>
      <c r="D49" s="233" t="str">
        <f aca="false">IF(ISNUMBER(A49),FLOOR((ROW()-ROW($A$7))/5,1)+1,"")</f>
        <v/>
      </c>
      <c r="E49" s="234"/>
      <c r="F49" s="232" t="n">
        <f aca="false">IF(ISNUMBER(E49),E49,0)</f>
        <v>0</v>
      </c>
      <c r="G49" s="235" t="str">
        <f aca="false">IF(ISNUMBER($A49),IF(AND($F49&gt;=2,$H49=60),1,0),"")</f>
        <v/>
      </c>
      <c r="H49" s="236" t="str">
        <f aca="false">IF(ISNUMBER(A49),IF(OR($S49=$U49,NOT(ISNA(MATCH($D49*5+$V$4,Override!$C$6:$C$125,0)))),$Q49,0),"")</f>
        <v/>
      </c>
      <c r="I49" s="233" t="str">
        <f aca="false">IF(ISNUMBER(A49),IF(J49=5,K49,IF(AND(J49=4,OR(K49=4,K49=3)),K49+1,K49)),"")</f>
        <v/>
      </c>
      <c r="J49" s="237" t="n">
        <f aca="false">COUNT(A47:A51)</f>
        <v>0</v>
      </c>
      <c r="K49" s="238" t="str">
        <f aca="false">IF(ISNUMBER(A49),RANK(F49,F47:F51),"")</f>
        <v/>
      </c>
      <c r="L49" s="239" t="n">
        <f aca="false">IF(J49=5,VLOOKUP(K49,TPMatrix!$A$6:$B$10,2,FALSE()),IF(J49=4,VLOOKUP(K49,TPMatrix!$D$6:$E$9,2,FALSE()),0))</f>
        <v>0</v>
      </c>
      <c r="M49" s="239" t="n">
        <f aca="false">IF(COUNTIF(K47:K51,K49)&gt;=2,IF(J49=5,VLOOKUP(K49+1,TPMatrix!$A$6:$B$10,2,FALSE()),IF(J49=4,VLOOKUP(K49+1,TPMatrix!$D$6:$E$9,2,FALSE()),0)),"")</f>
        <v>0</v>
      </c>
      <c r="N49" s="239" t="n">
        <f aca="false">IF(COUNTIF(K47:K51,K49)&gt;=3,IF(J49=5,VLOOKUP(K49+2,TPMatrix!$A$6:$B$10,2,FALSE()),IF(J49=4,VLOOKUP(K49+2,TPMatrix!$D$6:$E$9,2,FALSE()),0)),"")</f>
        <v>0</v>
      </c>
      <c r="O49" s="239" t="n">
        <f aca="false">IF(COUNTIF(K47:K51,K49)&gt;=4,IF(J49=5,VLOOKUP(K49+3,TPMatrix!$A$6:$B$10,2,FALSE()),IF(J49=4,VLOOKUP(K49+3,TPMatrix!$D$6:$E$9,2,FALSE()),0)),"")</f>
        <v>0</v>
      </c>
      <c r="P49" s="239" t="n">
        <f aca="false">IF(COUNTIF(K47:K51,K49)&gt;=5,IF(J49=5,VLOOKUP(K49+4,TPMatrix!$A$6:$B$10,2,FALSE()),IF(J49=4,VLOOKUP(K49+4,TPMatrix!$D$6:$E$9,2,FALSE()),0)),"")</f>
        <v>0</v>
      </c>
      <c r="Q49" s="239" t="n">
        <f aca="false">SUM(L49:P49)/COUNT(L49:P49)</f>
        <v>0</v>
      </c>
      <c r="R49" s="240" t="n">
        <f aca="false">COUNT(L49:P49)</f>
        <v>5</v>
      </c>
      <c r="S49" s="238" t="n">
        <f aca="false">IF(ISNUMBER($A49),COUNTIF($D$7:$D$306,$D49),0)</f>
        <v>0</v>
      </c>
      <c r="T49" s="239" t="n">
        <f aca="false">CEILING($F49,1)</f>
        <v>0</v>
      </c>
      <c r="U49" s="240" t="n">
        <f aca="true">SUM(OFFSET(T49,-MOD(ROW()-ROW($U$7),5),0,5,1))</f>
        <v>0</v>
      </c>
      <c r="W49" s="167" t="str">
        <f aca="false">$I49</f>
        <v/>
      </c>
      <c r="X49" s="167" t="str">
        <f aca="false">IF(ISNUMBER($A49),$W49*(Methuselahs!$A$4+1)+$A49,"")</f>
        <v/>
      </c>
      <c r="Y49" s="167" t="str">
        <f aca="false">IF(ISNUMBER($A49),RANK($X49,$X49:$X53,1),"")</f>
        <v/>
      </c>
      <c r="Z49" s="167" t="str">
        <f aca="false">IF(ISNUMBER($A49),VLOOKUP($A49,Methuselahs!$A$7:$X$306,5),"")</f>
        <v/>
      </c>
      <c r="AA49" s="167" t="str">
        <f aca="false">$I49</f>
        <v/>
      </c>
    </row>
    <row r="50" customFormat="false" ht="12.75" hidden="false" customHeight="true" outlineLevel="0" collapsed="false">
      <c r="A50" s="241" t="str">
        <f aca="true">IF(ISBLANK('Tournament Info'!$B$11),"",INDIRECT(ADDRESS(ROW(),1,1,1,"Optimal Seating "&amp;'Tournament Info'!$B$11-1&amp;"R+F")))</f>
        <v/>
      </c>
      <c r="B50" s="242" t="str">
        <f aca="false">IF(ISNUMBER(A50),VLOOKUP(A50,Methuselahs!$A$7:$E$306,2,FALSE()),"")</f>
        <v/>
      </c>
      <c r="C50" s="243" t="str">
        <f aca="false">IF(ISNUMBER(A50),VLOOKUP(A50,Methuselahs!$A$7:$E$306,3,FALSE()),"")</f>
        <v/>
      </c>
      <c r="D50" s="244" t="str">
        <f aca="false">IF(ISNUMBER(A50),FLOOR((ROW()-ROW($A$7))/5,1)+1,"")</f>
        <v/>
      </c>
      <c r="E50" s="245"/>
      <c r="F50" s="243" t="n">
        <f aca="false">IF(ISNUMBER(E50),E50,0)</f>
        <v>0</v>
      </c>
      <c r="G50" s="225" t="str">
        <f aca="false">IF(ISNUMBER($A50),IF(AND($F50&gt;=2,$H50=60),1,0),"")</f>
        <v/>
      </c>
      <c r="H50" s="226" t="str">
        <f aca="false">IF(ISNUMBER(A50),IF(OR($S50=$U50,NOT(ISNA(MATCH($D50*5+$V$4,Override!$C$6:$C$125,0)))),$Q50,0),"")</f>
        <v/>
      </c>
      <c r="I50" s="244" t="str">
        <f aca="false">IF(ISNUMBER(A50),IF(J50=5,K50,IF(AND(J50=4,OR(K50=4,K50=3)),K50+1,K50)),"")</f>
        <v/>
      </c>
      <c r="J50" s="246" t="n">
        <f aca="false">COUNT(A47:A51)</f>
        <v>0</v>
      </c>
      <c r="K50" s="228" t="str">
        <f aca="false">IF(ISNUMBER(A50),RANK(F50,F47:F51),"")</f>
        <v/>
      </c>
      <c r="L50" s="229" t="n">
        <f aca="false">IF(J50=5,VLOOKUP(K50,TPMatrix!$A$6:$B$10,2,FALSE()),IF(J50=4,VLOOKUP(K50,TPMatrix!$D$6:$E$9,2,FALSE()),0))</f>
        <v>0</v>
      </c>
      <c r="M50" s="229" t="n">
        <f aca="false">IF(COUNTIF(K47:K51,K50)&gt;=2,IF(J50=5,VLOOKUP(K50+1,TPMatrix!$A$6:$B$10,2,FALSE()),IF(J50=4,VLOOKUP(K50+1,TPMatrix!$D$6:$E$9,2,FALSE()),0)),"")</f>
        <v>0</v>
      </c>
      <c r="N50" s="229" t="n">
        <f aca="false">IF(COUNTIF(K47:K51,K50)&gt;=3,IF(J50=5,VLOOKUP(K50+2,TPMatrix!$A$6:$B$10,2,FALSE()),IF(J50=4,VLOOKUP(K50+2,TPMatrix!$D$6:$E$9,2,FALSE()),0)),"")</f>
        <v>0</v>
      </c>
      <c r="O50" s="229" t="n">
        <f aca="false">IF(COUNTIF(K47:K51,K50)&gt;=4,IF(J50=5,VLOOKUP(K50+3,TPMatrix!$A$6:$B$10,2,FALSE()),IF(J50=4,VLOOKUP(K50+3,TPMatrix!$D$6:$E$9,2,FALSE()),0)),"")</f>
        <v>0</v>
      </c>
      <c r="P50" s="229" t="n">
        <f aca="false">IF(COUNTIF(K47:K51,K50)&gt;=5,IF(J50=5,VLOOKUP(K50+4,TPMatrix!$A$6:$B$10,2,FALSE()),IF(J50=4,VLOOKUP(K50+4,TPMatrix!$D$6:$E$9,2,FALSE()),0)),"")</f>
        <v>0</v>
      </c>
      <c r="Q50" s="229" t="n">
        <f aca="false">SUM(L50:P50)/COUNT(L50:P50)</f>
        <v>0</v>
      </c>
      <c r="R50" s="230" t="n">
        <f aca="false">COUNT(L50:P50)</f>
        <v>5</v>
      </c>
      <c r="S50" s="228" t="n">
        <f aca="false">IF(ISNUMBER($A50),COUNTIF($D$7:$D$306,$D50),0)</f>
        <v>0</v>
      </c>
      <c r="T50" s="229" t="n">
        <f aca="false">CEILING($F50,1)</f>
        <v>0</v>
      </c>
      <c r="U50" s="230" t="n">
        <f aca="true">SUM(OFFSET(T50,-MOD(ROW()-ROW($U$7),5),0,5,1))</f>
        <v>0</v>
      </c>
      <c r="W50" s="167" t="str">
        <f aca="false">$I50</f>
        <v/>
      </c>
      <c r="X50" s="167" t="str">
        <f aca="false">IF(ISNUMBER($A50),$W50*(Methuselahs!$A$4+1)+$A50,"")</f>
        <v/>
      </c>
      <c r="Y50" s="167" t="str">
        <f aca="false">IF(ISNUMBER($A50),RANK($X50,$X50:$X54,1),"")</f>
        <v/>
      </c>
      <c r="Z50" s="167" t="str">
        <f aca="false">IF(ISNUMBER($A50),VLOOKUP($A50,Methuselahs!$A$7:$X$306,5),"")</f>
        <v/>
      </c>
      <c r="AA50" s="167" t="str">
        <f aca="false">$I50</f>
        <v/>
      </c>
    </row>
    <row r="51" customFormat="false" ht="12.75" hidden="false" customHeight="true" outlineLevel="0" collapsed="false">
      <c r="A51" s="247" t="str">
        <f aca="true">IF(ISBLANK('Tournament Info'!$B$11),"",INDIRECT(ADDRESS(ROW(),1,1,1,"Optimal Seating "&amp;'Tournament Info'!$B$11-1&amp;"R+F")))</f>
        <v/>
      </c>
      <c r="B51" s="248" t="str">
        <f aca="false">IF(ISNUMBER(A51),VLOOKUP(A51,Methuselahs!$A$7:$E$306,2,FALSE()),"")</f>
        <v/>
      </c>
      <c r="C51" s="249" t="str">
        <f aca="false">IF(ISNUMBER(A51),VLOOKUP(A51,Methuselahs!$A$7:$E$306,3,FALSE()),"")</f>
        <v/>
      </c>
      <c r="D51" s="250" t="str">
        <f aca="false">IF(ISNUMBER(A51),FLOOR((ROW()-ROW($A$7))/5,1)+1,"")</f>
        <v/>
      </c>
      <c r="E51" s="251"/>
      <c r="F51" s="249" t="n">
        <f aca="false">IF(ISNUMBER(E51),E51,0)</f>
        <v>0</v>
      </c>
      <c r="G51" s="235" t="str">
        <f aca="false">IF(ISNUMBER($A51),IF(AND($F51&gt;=2,$H51=60),1,0),"")</f>
        <v/>
      </c>
      <c r="H51" s="236" t="str">
        <f aca="false">IF(ISNUMBER(A51),IF(OR($S51=$U51,NOT(ISNA(MATCH($D51*5+$V$4,Override!$C$6:$C$125,0)))),$Q51,0),"")</f>
        <v/>
      </c>
      <c r="I51" s="250" t="str">
        <f aca="false">IF(ISNUMBER(A51),IF(J51=5,K51,IF(AND(J51=4,OR(K51=4,K51=3)),K51+1,K51)),"")</f>
        <v/>
      </c>
      <c r="J51" s="252" t="n">
        <f aca="false">COUNT(A47:A51)</f>
        <v>0</v>
      </c>
      <c r="K51" s="253" t="str">
        <f aca="false">IF(ISNUMBER(A51),RANK(F51,F47:F51),"")</f>
        <v/>
      </c>
      <c r="L51" s="254" t="n">
        <f aca="false">IF(J51=5,VLOOKUP(K51,TPMatrix!$A$6:$B$10,2,FALSE()),IF(J51=4,VLOOKUP(K51,TPMatrix!$D$6:$E$9,2,FALSE()),0))</f>
        <v>0</v>
      </c>
      <c r="M51" s="254" t="n">
        <f aca="false">IF(COUNTIF(K47:K51,K51)&gt;=2,IF(J51=5,VLOOKUP(K51+1,TPMatrix!$A$6:$B$10,2,FALSE()),IF(J51=4,VLOOKUP(K51+1,TPMatrix!$D$6:$E$9,2,FALSE()),0)),"")</f>
        <v>0</v>
      </c>
      <c r="N51" s="254" t="n">
        <f aca="false">IF(COUNTIF(K47:K51,K51)&gt;=3,IF(J51=5,VLOOKUP(K51+2,TPMatrix!$A$6:$B$10,2,FALSE()),IF(J51=4,VLOOKUP(K51+2,TPMatrix!$D$6:$E$9,2,FALSE()),0)),"")</f>
        <v>0</v>
      </c>
      <c r="O51" s="254" t="n">
        <f aca="false">IF(COUNTIF(K47:K51,K51)&gt;=4,IF(J51=5,VLOOKUP(K51+3,TPMatrix!$A$6:$B$10,2,FALSE()),IF(J51=4,VLOOKUP(K51+3,TPMatrix!$D$6:$E$9,2,FALSE()),0)),"")</f>
        <v>0</v>
      </c>
      <c r="P51" s="254" t="n">
        <f aca="false">IF(COUNTIF(K47:K51,K51)&gt;=5,IF(J51=5,VLOOKUP(K51+4,TPMatrix!$A$6:$B$10,2,FALSE()),IF(J51=4,VLOOKUP(K51+4,TPMatrix!$D$6:$E$9,2,FALSE()),0)),"")</f>
        <v>0</v>
      </c>
      <c r="Q51" s="254" t="n">
        <f aca="false">SUM(L51:P51)/COUNT(L51:P51)</f>
        <v>0</v>
      </c>
      <c r="R51" s="255" t="n">
        <f aca="false">COUNT(L51:P51)</f>
        <v>5</v>
      </c>
      <c r="S51" s="253" t="n">
        <f aca="false">IF(ISNUMBER($A51),COUNTIF($D$7:$D$306,$D51),0)</f>
        <v>0</v>
      </c>
      <c r="T51" s="254" t="n">
        <f aca="false">CEILING($F51,1)</f>
        <v>0</v>
      </c>
      <c r="U51" s="255" t="n">
        <f aca="true">SUM(OFFSET(T51,-MOD(ROW()-ROW($U$7),5),0,5,1))</f>
        <v>0</v>
      </c>
      <c r="W51" s="167" t="str">
        <f aca="false">$I51</f>
        <v/>
      </c>
      <c r="X51" s="167" t="str">
        <f aca="false">IF(ISNUMBER($A51),$W51*(Methuselahs!$A$4+1)+$A51,"")</f>
        <v/>
      </c>
      <c r="Y51" s="167" t="str">
        <f aca="false">IF(ISNUMBER($A51),RANK($X51,$X51:$X55,1),"")</f>
        <v/>
      </c>
      <c r="Z51" s="167" t="str">
        <f aca="false">IF(ISNUMBER($A51),VLOOKUP($A51,Methuselahs!$A$7:$X$306,5),"")</f>
        <v/>
      </c>
      <c r="AA51" s="167" t="str">
        <f aca="false">$I51</f>
        <v/>
      </c>
    </row>
    <row r="52" customFormat="false" ht="12.75" hidden="false" customHeight="true" outlineLevel="0" collapsed="false">
      <c r="A52" s="206" t="str">
        <f aca="true">IF(ISBLANK('Tournament Info'!$B$11),"",INDIRECT(ADDRESS(ROW(),1,1,1,"Optimal Seating "&amp;'Tournament Info'!$B$11-1&amp;"R+F")))</f>
        <v/>
      </c>
      <c r="B52" s="207" t="str">
        <f aca="false">IF(ISNUMBER(A52),VLOOKUP(A52,Methuselahs!$A$7:$E$306,2,FALSE()),"")</f>
        <v/>
      </c>
      <c r="C52" s="208" t="str">
        <f aca="false">IF(ISNUMBER(A52),VLOOKUP(A52,Methuselahs!$A$7:$E$306,3,FALSE()),"")</f>
        <v/>
      </c>
      <c r="D52" s="209" t="str">
        <f aca="false">IF(ISNUMBER(A52),FLOOR((ROW()-ROW($A$7))/5,1)+1,"")</f>
        <v/>
      </c>
      <c r="E52" s="210"/>
      <c r="F52" s="208" t="n">
        <f aca="false">IF(ISNUMBER(E52),E52,0)</f>
        <v>0</v>
      </c>
      <c r="G52" s="211" t="str">
        <f aca="false">IF(ISNUMBER($A52),IF(AND($F52&gt;=2,$H52=60),1,0),"")</f>
        <v/>
      </c>
      <c r="H52" s="212" t="str">
        <f aca="false">IF(ISNUMBER(A52),IF(OR($S52=$U52,NOT(ISNA(MATCH($D52*5+$V$4,Override!$C$6:$C$125,0)))),$Q52,0),"")</f>
        <v/>
      </c>
      <c r="I52" s="209" t="str">
        <f aca="false">IF(ISNUMBER(A52),IF(J52=5,K52,IF(AND(J52=4,OR(K52=4,K52=3)),K52+1,K52)),"")</f>
        <v/>
      </c>
      <c r="J52" s="213" t="n">
        <f aca="false">COUNT(A52:A56)</f>
        <v>0</v>
      </c>
      <c r="K52" s="214" t="str">
        <f aca="false">IF(ISNUMBER(A52),RANK(F52,F52:F56),"")</f>
        <v/>
      </c>
      <c r="L52" s="215" t="n">
        <f aca="false">IF(J52=5,VLOOKUP(K52,TPMatrix!$A$6:$B$10,2,FALSE()),IF(J52=4,VLOOKUP(K52,TPMatrix!$D$6:$E$9,2,FALSE()),0))</f>
        <v>0</v>
      </c>
      <c r="M52" s="215" t="n">
        <f aca="false">IF(COUNTIF(K52:K56,K52)&gt;=2,IF(J52=5,VLOOKUP(K52+1,TPMatrix!$A$6:$B$10,2,FALSE()),IF(J52=4,VLOOKUP(K52+1,TPMatrix!$D$6:$E$9,2,FALSE()),0)),"")</f>
        <v>0</v>
      </c>
      <c r="N52" s="215" t="n">
        <f aca="false">IF(COUNTIF(K52:K56,K52)&gt;=3,IF(J52=5,VLOOKUP(K52+2,TPMatrix!$A$6:$B$10,2,FALSE()),IF(J52=4,VLOOKUP(K52+2,TPMatrix!$D$6:$E$9,2,FALSE()),0)),"")</f>
        <v>0</v>
      </c>
      <c r="O52" s="215" t="n">
        <f aca="false">IF(COUNTIF(K52:K56,K52)&gt;=4,IF(J52=5,VLOOKUP(K52+3,TPMatrix!$A$6:$B$10,2,FALSE()),IF(J52=4,VLOOKUP(K52+3,TPMatrix!$D$6:$E$9,2,FALSE()),0)),"")</f>
        <v>0</v>
      </c>
      <c r="P52" s="215" t="n">
        <f aca="false">IF(COUNTIF(K52:K56,K52)&gt;=5,IF(J52=5,VLOOKUP(K52+4,TPMatrix!$A$6:$B$10,2,FALSE()),IF(J52=4,VLOOKUP(K52+4,TPMatrix!$D$6:$E$9,2,FALSE()),0)),"")</f>
        <v>0</v>
      </c>
      <c r="Q52" s="215" t="n">
        <f aca="false">SUM(L52:P52)/COUNT(L52:P52)</f>
        <v>0</v>
      </c>
      <c r="R52" s="216" t="n">
        <f aca="false">COUNT(L52:P52)</f>
        <v>5</v>
      </c>
      <c r="S52" s="217" t="n">
        <f aca="false">IF(ISNUMBER($A52),COUNTIF($D$7:$D$306,$D52),0)</f>
        <v>0</v>
      </c>
      <c r="T52" s="218" t="n">
        <f aca="false">CEILING($F52,1)</f>
        <v>0</v>
      </c>
      <c r="U52" s="219" t="n">
        <f aca="true">SUM(OFFSET(T52,-MOD(ROW()-ROW($U$7),5),0,5,1))</f>
        <v>0</v>
      </c>
      <c r="W52" s="167" t="str">
        <f aca="false">$I52</f>
        <v/>
      </c>
      <c r="X52" s="167" t="str">
        <f aca="false">IF(ISNUMBER($A52),$W52*(Methuselahs!$A$4+1)+$A52,"")</f>
        <v/>
      </c>
      <c r="Y52" s="167" t="str">
        <f aca="false">IF(ISNUMBER($A52),RANK($X52,$X52:$X56,1),"")</f>
        <v/>
      </c>
      <c r="Z52" s="167" t="str">
        <f aca="false">IF(ISNUMBER($A52),VLOOKUP($A52,Methuselahs!$A$7:$X$306,5),"")</f>
        <v/>
      </c>
      <c r="AA52" s="167" t="str">
        <f aca="false">$I52</f>
        <v/>
      </c>
    </row>
    <row r="53" customFormat="false" ht="12.75" hidden="false" customHeight="true" outlineLevel="0" collapsed="false">
      <c r="A53" s="220" t="str">
        <f aca="true">IF(ISBLANK('Tournament Info'!$B$11),"",INDIRECT(ADDRESS(ROW(),1,1,1,"Optimal Seating "&amp;'Tournament Info'!$B$11-1&amp;"R+F")))</f>
        <v/>
      </c>
      <c r="B53" s="221" t="str">
        <f aca="false">IF(ISNUMBER(A53),VLOOKUP(A53,Methuselahs!$A$7:$E$306,2,FALSE()),"")</f>
        <v/>
      </c>
      <c r="C53" s="222" t="str">
        <f aca="false">IF(ISNUMBER(A53),VLOOKUP(A53,Methuselahs!$A$7:$E$306,3,FALSE()),"")</f>
        <v/>
      </c>
      <c r="D53" s="223" t="str">
        <f aca="false">IF(ISNUMBER(A53),FLOOR((ROW()-ROW($A$7))/5,1)+1,"")</f>
        <v/>
      </c>
      <c r="E53" s="224"/>
      <c r="F53" s="222" t="n">
        <f aca="false">IF(ISNUMBER(E53),E53,0)</f>
        <v>0</v>
      </c>
      <c r="G53" s="225" t="str">
        <f aca="false">IF(ISNUMBER($A53),IF(AND($F53&gt;=2,$H53=60),1,0),"")</f>
        <v/>
      </c>
      <c r="H53" s="226" t="str">
        <f aca="false">IF(ISNUMBER(A53),IF(OR($S53=$U53,NOT(ISNA(MATCH($D53*5+$V$4,Override!$C$6:$C$125,0)))),$Q53,0),"")</f>
        <v/>
      </c>
      <c r="I53" s="223" t="str">
        <f aca="false">IF(ISNUMBER(A53),IF(J53=5,K53,IF(AND(J53=4,OR(K53=4,K53=3)),K53+1,K53)),"")</f>
        <v/>
      </c>
      <c r="J53" s="227" t="n">
        <f aca="false">COUNT(A52:A56)</f>
        <v>0</v>
      </c>
      <c r="K53" s="228" t="str">
        <f aca="false">IF(ISNUMBER(A53),RANK(F53,F52:F56),"")</f>
        <v/>
      </c>
      <c r="L53" s="229" t="n">
        <f aca="false">IF(J53=5,VLOOKUP(K53,TPMatrix!$A$6:$B$10,2,FALSE()),IF(J53=4,VLOOKUP(K53,TPMatrix!$D$6:$E$9,2,FALSE()),0))</f>
        <v>0</v>
      </c>
      <c r="M53" s="229" t="n">
        <f aca="false">IF(COUNTIF(K52:K56,K53)&gt;=2,IF(J53=5,VLOOKUP(K53+1,TPMatrix!$A$6:$B$10,2,FALSE()),IF(J53=4,VLOOKUP(K53+1,TPMatrix!$D$6:$E$9,2,FALSE()),0)),"")</f>
        <v>0</v>
      </c>
      <c r="N53" s="229" t="n">
        <f aca="false">IF(COUNTIF(K52:K56,K53)&gt;=3,IF(J53=5,VLOOKUP(K53+2,TPMatrix!$A$6:$B$10,2,FALSE()),IF(J53=4,VLOOKUP(K53+2,TPMatrix!$D$6:$E$9,2,FALSE()),0)),"")</f>
        <v>0</v>
      </c>
      <c r="O53" s="229" t="n">
        <f aca="false">IF(COUNTIF(K52:K56,K53)&gt;=4,IF(J53=5,VLOOKUP(K53+3,TPMatrix!$A$6:$B$10,2,FALSE()),IF(J53=4,VLOOKUP(K53+3,TPMatrix!$D$6:$E$9,2,FALSE()),0)),"")</f>
        <v>0</v>
      </c>
      <c r="P53" s="229" t="n">
        <f aca="false">IF(COUNTIF(K52:K56,K53)&gt;=5,IF(J53=5,VLOOKUP(K53+4,TPMatrix!$A$6:$B$10,2,FALSE()),IF(J53=4,VLOOKUP(K53+4,TPMatrix!$D$6:$E$9,2,FALSE()),0)),"")</f>
        <v>0</v>
      </c>
      <c r="Q53" s="229" t="n">
        <f aca="false">SUM(L53:P53)/COUNT(L53:P53)</f>
        <v>0</v>
      </c>
      <c r="R53" s="230" t="n">
        <f aca="false">COUNT(L53:P53)</f>
        <v>5</v>
      </c>
      <c r="S53" s="228" t="n">
        <f aca="false">IF(ISNUMBER($A53),COUNTIF($D$7:$D$306,$D53),0)</f>
        <v>0</v>
      </c>
      <c r="T53" s="229" t="n">
        <f aca="false">CEILING($F53,1)</f>
        <v>0</v>
      </c>
      <c r="U53" s="230" t="n">
        <f aca="true">SUM(OFFSET(T53,-MOD(ROW()-ROW($U$7),5),0,5,1))</f>
        <v>0</v>
      </c>
      <c r="W53" s="167" t="str">
        <f aca="false">$I53</f>
        <v/>
      </c>
      <c r="X53" s="167" t="str">
        <f aca="false">IF(ISNUMBER($A53),$W53*(Methuselahs!$A$4+1)+$A53,"")</f>
        <v/>
      </c>
      <c r="Y53" s="167" t="str">
        <f aca="false">IF(ISNUMBER($A53),RANK($X53,$X53:$X57,1),"")</f>
        <v/>
      </c>
      <c r="Z53" s="167" t="str">
        <f aca="false">IF(ISNUMBER($A53),VLOOKUP($A53,Methuselahs!$A$7:$X$306,5),"")</f>
        <v/>
      </c>
      <c r="AA53" s="167" t="str">
        <f aca="false">$I53</f>
        <v/>
      </c>
    </row>
    <row r="54" customFormat="false" ht="12.75" hidden="false" customHeight="true" outlineLevel="0" collapsed="false">
      <c r="A54" s="231" t="str">
        <f aca="true">IF(ISBLANK('Tournament Info'!$B$11),"",INDIRECT(ADDRESS(ROW(),1,1,1,"Optimal Seating "&amp;'Tournament Info'!$B$11-1&amp;"R+F")))</f>
        <v/>
      </c>
      <c r="B54" s="207" t="str">
        <f aca="false">IF(ISNUMBER(A54),VLOOKUP(A54,Methuselahs!$A$7:$E$306,2,FALSE()),"")</f>
        <v/>
      </c>
      <c r="C54" s="232" t="str">
        <f aca="false">IF(ISNUMBER(A54),VLOOKUP(A54,Methuselahs!$A$7:$E$306,3,FALSE()),"")</f>
        <v/>
      </c>
      <c r="D54" s="233" t="str">
        <f aca="false">IF(ISNUMBER(A54),FLOOR((ROW()-ROW($A$7))/5,1)+1,"")</f>
        <v/>
      </c>
      <c r="E54" s="234"/>
      <c r="F54" s="232" t="n">
        <f aca="false">IF(ISNUMBER(E54),E54,0)</f>
        <v>0</v>
      </c>
      <c r="G54" s="235" t="str">
        <f aca="false">IF(ISNUMBER($A54),IF(AND($F54&gt;=2,$H54=60),1,0),"")</f>
        <v/>
      </c>
      <c r="H54" s="236" t="str">
        <f aca="false">IF(ISNUMBER(A54),IF(OR($S54=$U54,NOT(ISNA(MATCH($D54*5+$V$4,Override!$C$6:$C$125,0)))),$Q54,0),"")</f>
        <v/>
      </c>
      <c r="I54" s="233" t="str">
        <f aca="false">IF(ISNUMBER(A54),IF(J54=5,K54,IF(AND(J54=4,OR(K54=4,K54=3)),K54+1,K54)),"")</f>
        <v/>
      </c>
      <c r="J54" s="237" t="n">
        <f aca="false">COUNT(A52:A56)</f>
        <v>0</v>
      </c>
      <c r="K54" s="238" t="str">
        <f aca="false">IF(ISNUMBER(A54),RANK(F54,F52:F56),"")</f>
        <v/>
      </c>
      <c r="L54" s="239" t="n">
        <f aca="false">IF(J54=5,VLOOKUP(K54,TPMatrix!$A$6:$B$10,2,FALSE()),IF(J54=4,VLOOKUP(K54,TPMatrix!$D$6:$E$9,2,FALSE()),0))</f>
        <v>0</v>
      </c>
      <c r="M54" s="239" t="n">
        <f aca="false">IF(COUNTIF(K52:K56,K54)&gt;=2,IF(J54=5,VLOOKUP(K54+1,TPMatrix!$A$6:$B$10,2,FALSE()),IF(J54=4,VLOOKUP(K54+1,TPMatrix!$D$6:$E$9,2,FALSE()),0)),"")</f>
        <v>0</v>
      </c>
      <c r="N54" s="239" t="n">
        <f aca="false">IF(COUNTIF(K52:K56,K54)&gt;=3,IF(J54=5,VLOOKUP(K54+2,TPMatrix!$A$6:$B$10,2,FALSE()),IF(J54=4,VLOOKUP(K54+2,TPMatrix!$D$6:$E$9,2,FALSE()),0)),"")</f>
        <v>0</v>
      </c>
      <c r="O54" s="239" t="n">
        <f aca="false">IF(COUNTIF(K52:K56,K54)&gt;=4,IF(J54=5,VLOOKUP(K54+3,TPMatrix!$A$6:$B$10,2,FALSE()),IF(J54=4,VLOOKUP(K54+3,TPMatrix!$D$6:$E$9,2,FALSE()),0)),"")</f>
        <v>0</v>
      </c>
      <c r="P54" s="239" t="n">
        <f aca="false">IF(COUNTIF(K52:K56,K54)&gt;=5,IF(J54=5,VLOOKUP(K54+4,TPMatrix!$A$6:$B$10,2,FALSE()),IF(J54=4,VLOOKUP(K54+4,TPMatrix!$D$6:$E$9,2,FALSE()),0)),"")</f>
        <v>0</v>
      </c>
      <c r="Q54" s="239" t="n">
        <f aca="false">SUM(L54:P54)/COUNT(L54:P54)</f>
        <v>0</v>
      </c>
      <c r="R54" s="240" t="n">
        <f aca="false">COUNT(L54:P54)</f>
        <v>5</v>
      </c>
      <c r="S54" s="238" t="n">
        <f aca="false">IF(ISNUMBER($A54),COUNTIF($D$7:$D$306,$D54),0)</f>
        <v>0</v>
      </c>
      <c r="T54" s="239" t="n">
        <f aca="false">CEILING($F54,1)</f>
        <v>0</v>
      </c>
      <c r="U54" s="240" t="n">
        <f aca="true">SUM(OFFSET(T54,-MOD(ROW()-ROW($U$7),5),0,5,1))</f>
        <v>0</v>
      </c>
      <c r="W54" s="167" t="str">
        <f aca="false">$I54</f>
        <v/>
      </c>
      <c r="X54" s="167" t="str">
        <f aca="false">IF(ISNUMBER($A54),$W54*(Methuselahs!$A$4+1)+$A54,"")</f>
        <v/>
      </c>
      <c r="Y54" s="167" t="str">
        <f aca="false">IF(ISNUMBER($A54),RANK($X54,$X54:$X58,1),"")</f>
        <v/>
      </c>
      <c r="Z54" s="167" t="str">
        <f aca="false">IF(ISNUMBER($A54),VLOOKUP($A54,Methuselahs!$A$7:$X$306,5),"")</f>
        <v/>
      </c>
      <c r="AA54" s="167" t="str">
        <f aca="false">$I54</f>
        <v/>
      </c>
    </row>
    <row r="55" customFormat="false" ht="12.75" hidden="false" customHeight="true" outlineLevel="0" collapsed="false">
      <c r="A55" s="241" t="str">
        <f aca="true">IF(ISBLANK('Tournament Info'!$B$11),"",INDIRECT(ADDRESS(ROW(),1,1,1,"Optimal Seating "&amp;'Tournament Info'!$B$11-1&amp;"R+F")))</f>
        <v/>
      </c>
      <c r="B55" s="242" t="str">
        <f aca="false">IF(ISNUMBER(A55),VLOOKUP(A55,Methuselahs!$A$7:$E$306,2,FALSE()),"")</f>
        <v/>
      </c>
      <c r="C55" s="243" t="str">
        <f aca="false">IF(ISNUMBER(A55),VLOOKUP(A55,Methuselahs!$A$7:$E$306,3,FALSE()),"")</f>
        <v/>
      </c>
      <c r="D55" s="244" t="str">
        <f aca="false">IF(ISNUMBER(A55),FLOOR((ROW()-ROW($A$7))/5,1)+1,"")</f>
        <v/>
      </c>
      <c r="E55" s="245"/>
      <c r="F55" s="243" t="n">
        <f aca="false">IF(ISNUMBER(E55),E55,0)</f>
        <v>0</v>
      </c>
      <c r="G55" s="225" t="str">
        <f aca="false">IF(ISNUMBER($A55),IF(AND($F55&gt;=2,$H55=60),1,0),"")</f>
        <v/>
      </c>
      <c r="H55" s="226" t="str">
        <f aca="false">IF(ISNUMBER(A55),IF(OR($S55=$U55,NOT(ISNA(MATCH($D55*5+$V$4,Override!$C$6:$C$125,0)))),$Q55,0),"")</f>
        <v/>
      </c>
      <c r="I55" s="244" t="str">
        <f aca="false">IF(ISNUMBER(A55),IF(J55=5,K55,IF(AND(J55=4,OR(K55=4,K55=3)),K55+1,K55)),"")</f>
        <v/>
      </c>
      <c r="J55" s="246" t="n">
        <f aca="false">COUNT(A52:A56)</f>
        <v>0</v>
      </c>
      <c r="K55" s="228" t="str">
        <f aca="false">IF(ISNUMBER(A55),RANK(F55,F52:F56),"")</f>
        <v/>
      </c>
      <c r="L55" s="229" t="n">
        <f aca="false">IF(J55=5,VLOOKUP(K55,TPMatrix!$A$6:$B$10,2,FALSE()),IF(J55=4,VLOOKUP(K55,TPMatrix!$D$6:$E$9,2,FALSE()),0))</f>
        <v>0</v>
      </c>
      <c r="M55" s="229" t="n">
        <f aca="false">IF(COUNTIF(K52:K56,K55)&gt;=2,IF(J55=5,VLOOKUP(K55+1,TPMatrix!$A$6:$B$10,2,FALSE()),IF(J55=4,VLOOKUP(K55+1,TPMatrix!$D$6:$E$9,2,FALSE()),0)),"")</f>
        <v>0</v>
      </c>
      <c r="N55" s="229" t="n">
        <f aca="false">IF(COUNTIF(K52:K56,K55)&gt;=3,IF(J55=5,VLOOKUP(K55+2,TPMatrix!$A$6:$B$10,2,FALSE()),IF(J55=4,VLOOKUP(K55+2,TPMatrix!$D$6:$E$9,2,FALSE()),0)),"")</f>
        <v>0</v>
      </c>
      <c r="O55" s="229" t="n">
        <f aca="false">IF(COUNTIF(K52:K56,K55)&gt;=4,IF(J55=5,VLOOKUP(K55+3,TPMatrix!$A$6:$B$10,2,FALSE()),IF(J55=4,VLOOKUP(K55+3,TPMatrix!$D$6:$E$9,2,FALSE()),0)),"")</f>
        <v>0</v>
      </c>
      <c r="P55" s="229" t="n">
        <f aca="false">IF(COUNTIF(K52:K56,K55)&gt;=5,IF(J55=5,VLOOKUP(K55+4,TPMatrix!$A$6:$B$10,2,FALSE()),IF(J55=4,VLOOKUP(K55+4,TPMatrix!$D$6:$E$9,2,FALSE()),0)),"")</f>
        <v>0</v>
      </c>
      <c r="Q55" s="229" t="n">
        <f aca="false">SUM(L55:P55)/COUNT(L55:P55)</f>
        <v>0</v>
      </c>
      <c r="R55" s="230" t="n">
        <f aca="false">COUNT(L55:P55)</f>
        <v>5</v>
      </c>
      <c r="S55" s="228" t="n">
        <f aca="false">IF(ISNUMBER($A55),COUNTIF($D$7:$D$306,$D55),0)</f>
        <v>0</v>
      </c>
      <c r="T55" s="229" t="n">
        <f aca="false">CEILING($F55,1)</f>
        <v>0</v>
      </c>
      <c r="U55" s="230" t="n">
        <f aca="true">SUM(OFFSET(T55,-MOD(ROW()-ROW($U$7),5),0,5,1))</f>
        <v>0</v>
      </c>
      <c r="W55" s="167" t="str">
        <f aca="false">$I55</f>
        <v/>
      </c>
      <c r="X55" s="167" t="str">
        <f aca="false">IF(ISNUMBER($A55),$W55*(Methuselahs!$A$4+1)+$A55,"")</f>
        <v/>
      </c>
      <c r="Y55" s="167" t="str">
        <f aca="false">IF(ISNUMBER($A55),RANK($X55,$X55:$X59,1),"")</f>
        <v/>
      </c>
      <c r="Z55" s="167" t="str">
        <f aca="false">IF(ISNUMBER($A55),VLOOKUP($A55,Methuselahs!$A$7:$X$306,5),"")</f>
        <v/>
      </c>
      <c r="AA55" s="167" t="str">
        <f aca="false">$I55</f>
        <v/>
      </c>
    </row>
    <row r="56" customFormat="false" ht="12.75" hidden="false" customHeight="true" outlineLevel="0" collapsed="false">
      <c r="A56" s="247" t="str">
        <f aca="true">IF(ISBLANK('Tournament Info'!$B$11),"",INDIRECT(ADDRESS(ROW(),1,1,1,"Optimal Seating "&amp;'Tournament Info'!$B$11-1&amp;"R+F")))</f>
        <v/>
      </c>
      <c r="B56" s="248" t="str">
        <f aca="false">IF(ISNUMBER(A56),VLOOKUP(A56,Methuselahs!$A$7:$E$306,2,FALSE()),"")</f>
        <v/>
      </c>
      <c r="C56" s="249" t="str">
        <f aca="false">IF(ISNUMBER(A56),VLOOKUP(A56,Methuselahs!$A$7:$E$306,3,FALSE()),"")</f>
        <v/>
      </c>
      <c r="D56" s="250" t="str">
        <f aca="false">IF(ISNUMBER(A56),FLOOR((ROW()-ROW($A$7))/5,1)+1,"")</f>
        <v/>
      </c>
      <c r="E56" s="251"/>
      <c r="F56" s="249" t="n">
        <f aca="false">IF(ISNUMBER(E56),E56,0)</f>
        <v>0</v>
      </c>
      <c r="G56" s="235" t="str">
        <f aca="false">IF(ISNUMBER($A56),IF(AND($F56&gt;=2,$H56=60),1,0),"")</f>
        <v/>
      </c>
      <c r="H56" s="236" t="str">
        <f aca="false">IF(ISNUMBER(A56),IF(OR($S56=$U56,NOT(ISNA(MATCH($D56*5+$V$4,Override!$C$6:$C$125,0)))),$Q56,0),"")</f>
        <v/>
      </c>
      <c r="I56" s="250" t="str">
        <f aca="false">IF(ISNUMBER(A56),IF(J56=5,K56,IF(AND(J56=4,OR(K56=4,K56=3)),K56+1,K56)),"")</f>
        <v/>
      </c>
      <c r="J56" s="252" t="n">
        <f aca="false">COUNT(A52:A56)</f>
        <v>0</v>
      </c>
      <c r="K56" s="253" t="str">
        <f aca="false">IF(ISNUMBER(A56),RANK(F56,F52:F56),"")</f>
        <v/>
      </c>
      <c r="L56" s="254" t="n">
        <f aca="false">IF(J56=5,VLOOKUP(K56,TPMatrix!$A$6:$B$10,2,FALSE()),IF(J56=4,VLOOKUP(K56,TPMatrix!$D$6:$E$9,2,FALSE()),0))</f>
        <v>0</v>
      </c>
      <c r="M56" s="254" t="n">
        <f aca="false">IF(COUNTIF(K52:K56,K56)&gt;=2,IF(J56=5,VLOOKUP(K56+1,TPMatrix!$A$6:$B$10,2,FALSE()),IF(J56=4,VLOOKUP(K56+1,TPMatrix!$D$6:$E$9,2,FALSE()),0)),"")</f>
        <v>0</v>
      </c>
      <c r="N56" s="254" t="n">
        <f aca="false">IF(COUNTIF(K52:K56,K56)&gt;=3,IF(J56=5,VLOOKUP(K56+2,TPMatrix!$A$6:$B$10,2,FALSE()),IF(J56=4,VLOOKUP(K56+2,TPMatrix!$D$6:$E$9,2,FALSE()),0)),"")</f>
        <v>0</v>
      </c>
      <c r="O56" s="254" t="n">
        <f aca="false">IF(COUNTIF(K52:K56,K56)&gt;=4,IF(J56=5,VLOOKUP(K56+3,TPMatrix!$A$6:$B$10,2,FALSE()),IF(J56=4,VLOOKUP(K56+3,TPMatrix!$D$6:$E$9,2,FALSE()),0)),"")</f>
        <v>0</v>
      </c>
      <c r="P56" s="254" t="n">
        <f aca="false">IF(COUNTIF(K52:K56,K56)&gt;=5,IF(J56=5,VLOOKUP(K56+4,TPMatrix!$A$6:$B$10,2,FALSE()),IF(J56=4,VLOOKUP(K56+4,TPMatrix!$D$6:$E$9,2,FALSE()),0)),"")</f>
        <v>0</v>
      </c>
      <c r="Q56" s="254" t="n">
        <f aca="false">SUM(L56:P56)/COUNT(L56:P56)</f>
        <v>0</v>
      </c>
      <c r="R56" s="255" t="n">
        <f aca="false">COUNT(L56:P56)</f>
        <v>5</v>
      </c>
      <c r="S56" s="253" t="n">
        <f aca="false">IF(ISNUMBER($A56),COUNTIF($D$7:$D$306,$D56),0)</f>
        <v>0</v>
      </c>
      <c r="T56" s="254" t="n">
        <f aca="false">CEILING($F56,1)</f>
        <v>0</v>
      </c>
      <c r="U56" s="255" t="n">
        <f aca="true">SUM(OFFSET(T56,-MOD(ROW()-ROW($U$7),5),0,5,1))</f>
        <v>0</v>
      </c>
      <c r="W56" s="167" t="str">
        <f aca="false">$I56</f>
        <v/>
      </c>
      <c r="X56" s="167" t="str">
        <f aca="false">IF(ISNUMBER($A56),$W56*(Methuselahs!$A$4+1)+$A56,"")</f>
        <v/>
      </c>
      <c r="Y56" s="167" t="str">
        <f aca="false">IF(ISNUMBER($A56),RANK($X56,$X56:$X60,1),"")</f>
        <v/>
      </c>
      <c r="Z56" s="167" t="str">
        <f aca="false">IF(ISNUMBER($A56),VLOOKUP($A56,Methuselahs!$A$7:$X$306,5),"")</f>
        <v/>
      </c>
      <c r="AA56" s="167" t="str">
        <f aca="false">$I56</f>
        <v/>
      </c>
    </row>
    <row r="57" customFormat="false" ht="12.75" hidden="false" customHeight="true" outlineLevel="0" collapsed="false">
      <c r="A57" s="206" t="str">
        <f aca="true">IF(ISBLANK('Tournament Info'!$B$11),"",INDIRECT(ADDRESS(ROW(),1,1,1,"Optimal Seating "&amp;'Tournament Info'!$B$11-1&amp;"R+F")))</f>
        <v/>
      </c>
      <c r="B57" s="207" t="str">
        <f aca="false">IF(ISNUMBER(A57),VLOOKUP(A57,Methuselahs!$A$7:$E$306,2,FALSE()),"")</f>
        <v/>
      </c>
      <c r="C57" s="208" t="str">
        <f aca="false">IF(ISNUMBER(A57),VLOOKUP(A57,Methuselahs!$A$7:$E$306,3,FALSE()),"")</f>
        <v/>
      </c>
      <c r="D57" s="209" t="str">
        <f aca="false">IF(ISNUMBER(A57),FLOOR((ROW()-ROW($A$7))/5,1)+1,"")</f>
        <v/>
      </c>
      <c r="E57" s="210"/>
      <c r="F57" s="208" t="n">
        <f aca="false">IF(ISNUMBER(E57),E57,0)</f>
        <v>0</v>
      </c>
      <c r="G57" s="211" t="str">
        <f aca="false">IF(ISNUMBER($A57),IF(AND($F57&gt;=2,$H57=60),1,0),"")</f>
        <v/>
      </c>
      <c r="H57" s="212" t="str">
        <f aca="false">IF(ISNUMBER(A57),IF(OR($S57=$U57,NOT(ISNA(MATCH($D57*5+$V$4,Override!$C$6:$C$125,0)))),$Q57,0),"")</f>
        <v/>
      </c>
      <c r="I57" s="209" t="str">
        <f aca="false">IF(ISNUMBER(A57),IF(J57=5,K57,IF(AND(J57=4,OR(K57=4,K57=3)),K57+1,K57)),"")</f>
        <v/>
      </c>
      <c r="J57" s="213" t="n">
        <f aca="false">COUNT(A57:A61)</f>
        <v>0</v>
      </c>
      <c r="K57" s="214" t="str">
        <f aca="false">IF(ISNUMBER(A57),RANK(F57,F57:F61),"")</f>
        <v/>
      </c>
      <c r="L57" s="215" t="n">
        <f aca="false">IF(J57=5,VLOOKUP(K57,TPMatrix!$A$6:$B$10,2,FALSE()),IF(J57=4,VLOOKUP(K57,TPMatrix!$D$6:$E$9,2,FALSE()),0))</f>
        <v>0</v>
      </c>
      <c r="M57" s="215" t="n">
        <f aca="false">IF(COUNTIF(K57:K61,K57)&gt;=2,IF(J57=5,VLOOKUP(K57+1,TPMatrix!$A$6:$B$10,2,FALSE()),IF(J57=4,VLOOKUP(K57+1,TPMatrix!$D$6:$E$9,2,FALSE()),0)),"")</f>
        <v>0</v>
      </c>
      <c r="N57" s="215" t="n">
        <f aca="false">IF(COUNTIF(K57:K61,K57)&gt;=3,IF(J57=5,VLOOKUP(K57+2,TPMatrix!$A$6:$B$10,2,FALSE()),IF(J57=4,VLOOKUP(K57+2,TPMatrix!$D$6:$E$9,2,FALSE()),0)),"")</f>
        <v>0</v>
      </c>
      <c r="O57" s="215" t="n">
        <f aca="false">IF(COUNTIF(K57:K61,K57)&gt;=4,IF(J57=5,VLOOKUP(K57+3,TPMatrix!$A$6:$B$10,2,FALSE()),IF(J57=4,VLOOKUP(K57+3,TPMatrix!$D$6:$E$9,2,FALSE()),0)),"")</f>
        <v>0</v>
      </c>
      <c r="P57" s="215" t="n">
        <f aca="false">IF(COUNTIF(K57:K61,K57)&gt;=5,IF(J57=5,VLOOKUP(K57+4,TPMatrix!$A$6:$B$10,2,FALSE()),IF(J57=4,VLOOKUP(K57+4,TPMatrix!$D$6:$E$9,2,FALSE()),0)),"")</f>
        <v>0</v>
      </c>
      <c r="Q57" s="215" t="n">
        <f aca="false">SUM(L57:P57)/COUNT(L57:P57)</f>
        <v>0</v>
      </c>
      <c r="R57" s="216" t="n">
        <f aca="false">COUNT(L57:P57)</f>
        <v>5</v>
      </c>
      <c r="S57" s="217" t="n">
        <f aca="false">IF(ISNUMBER($A57),COUNTIF($D$7:$D$306,$D57),0)</f>
        <v>0</v>
      </c>
      <c r="T57" s="218" t="n">
        <f aca="false">CEILING($F57,1)</f>
        <v>0</v>
      </c>
      <c r="U57" s="219" t="n">
        <f aca="true">SUM(OFFSET(T57,-MOD(ROW()-ROW($U$7),5),0,5,1))</f>
        <v>0</v>
      </c>
      <c r="W57" s="167" t="str">
        <f aca="false">$I57</f>
        <v/>
      </c>
      <c r="X57" s="167" t="str">
        <f aca="false">IF(ISNUMBER($A57),$W57*(Methuselahs!$A$4+1)+$A57,"")</f>
        <v/>
      </c>
      <c r="Y57" s="167" t="str">
        <f aca="false">IF(ISNUMBER($A57),RANK($X57,$X57:$X61,1),"")</f>
        <v/>
      </c>
      <c r="Z57" s="167" t="str">
        <f aca="false">IF(ISNUMBER($A57),VLOOKUP($A57,Methuselahs!$A$7:$X$306,5),"")</f>
        <v/>
      </c>
      <c r="AA57" s="167" t="str">
        <f aca="false">$I57</f>
        <v/>
      </c>
    </row>
    <row r="58" customFormat="false" ht="12.75" hidden="false" customHeight="true" outlineLevel="0" collapsed="false">
      <c r="A58" s="220" t="str">
        <f aca="true">IF(ISBLANK('Tournament Info'!$B$11),"",INDIRECT(ADDRESS(ROW(),1,1,1,"Optimal Seating "&amp;'Tournament Info'!$B$11-1&amp;"R+F")))</f>
        <v/>
      </c>
      <c r="B58" s="221" t="str">
        <f aca="false">IF(ISNUMBER(A58),VLOOKUP(A58,Methuselahs!$A$7:$E$306,2,FALSE()),"")</f>
        <v/>
      </c>
      <c r="C58" s="222" t="str">
        <f aca="false">IF(ISNUMBER(A58),VLOOKUP(A58,Methuselahs!$A$7:$E$306,3,FALSE()),"")</f>
        <v/>
      </c>
      <c r="D58" s="223" t="str">
        <f aca="false">IF(ISNUMBER(A58),FLOOR((ROW()-ROW($A$7))/5,1)+1,"")</f>
        <v/>
      </c>
      <c r="E58" s="224"/>
      <c r="F58" s="222" t="n">
        <f aca="false">IF(ISNUMBER(E58),E58,0)</f>
        <v>0</v>
      </c>
      <c r="G58" s="225" t="str">
        <f aca="false">IF(ISNUMBER($A58),IF(AND($F58&gt;=2,$H58=60),1,0),"")</f>
        <v/>
      </c>
      <c r="H58" s="226" t="str">
        <f aca="false">IF(ISNUMBER(A58),IF(OR($S58=$U58,NOT(ISNA(MATCH($D58*5+$V$4,Override!$C$6:$C$125,0)))),$Q58,0),"")</f>
        <v/>
      </c>
      <c r="I58" s="223" t="str">
        <f aca="false">IF(ISNUMBER(A58),IF(J58=5,K58,IF(AND(J58=4,OR(K58=4,K58=3)),K58+1,K58)),"")</f>
        <v/>
      </c>
      <c r="J58" s="227" t="n">
        <f aca="false">COUNT(A57:A61)</f>
        <v>0</v>
      </c>
      <c r="K58" s="228" t="str">
        <f aca="false">IF(ISNUMBER(A58),RANK(F58,F57:F61),"")</f>
        <v/>
      </c>
      <c r="L58" s="229" t="n">
        <f aca="false">IF(J58=5,VLOOKUP(K58,TPMatrix!$A$6:$B$10,2,FALSE()),IF(J58=4,VLOOKUP(K58,TPMatrix!$D$6:$E$9,2,FALSE()),0))</f>
        <v>0</v>
      </c>
      <c r="M58" s="229" t="n">
        <f aca="false">IF(COUNTIF(K57:K61,K58)&gt;=2,IF(J58=5,VLOOKUP(K58+1,TPMatrix!$A$6:$B$10,2,FALSE()),IF(J58=4,VLOOKUP(K58+1,TPMatrix!$D$6:$E$9,2,FALSE()),0)),"")</f>
        <v>0</v>
      </c>
      <c r="N58" s="229" t="n">
        <f aca="false">IF(COUNTIF(K57:K61,K58)&gt;=3,IF(J58=5,VLOOKUP(K58+2,TPMatrix!$A$6:$B$10,2,FALSE()),IF(J58=4,VLOOKUP(K58+2,TPMatrix!$D$6:$E$9,2,FALSE()),0)),"")</f>
        <v>0</v>
      </c>
      <c r="O58" s="229" t="n">
        <f aca="false">IF(COUNTIF(K57:K61,K58)&gt;=4,IF(J58=5,VLOOKUP(K58+3,TPMatrix!$A$6:$B$10,2,FALSE()),IF(J58=4,VLOOKUP(K58+3,TPMatrix!$D$6:$E$9,2,FALSE()),0)),"")</f>
        <v>0</v>
      </c>
      <c r="P58" s="229" t="n">
        <f aca="false">IF(COUNTIF(K57:K61,K58)&gt;=5,IF(J58=5,VLOOKUP(K58+4,TPMatrix!$A$6:$B$10,2,FALSE()),IF(J58=4,VLOOKUP(K58+4,TPMatrix!$D$6:$E$9,2,FALSE()),0)),"")</f>
        <v>0</v>
      </c>
      <c r="Q58" s="229" t="n">
        <f aca="false">SUM(L58:P58)/COUNT(L58:P58)</f>
        <v>0</v>
      </c>
      <c r="R58" s="230" t="n">
        <f aca="false">COUNT(L58:P58)</f>
        <v>5</v>
      </c>
      <c r="S58" s="228" t="n">
        <f aca="false">IF(ISNUMBER($A58),COUNTIF($D$7:$D$306,$D58),0)</f>
        <v>0</v>
      </c>
      <c r="T58" s="229" t="n">
        <f aca="false">CEILING($F58,1)</f>
        <v>0</v>
      </c>
      <c r="U58" s="230" t="n">
        <f aca="true">SUM(OFFSET(T58,-MOD(ROW()-ROW($U$7),5),0,5,1))</f>
        <v>0</v>
      </c>
      <c r="W58" s="167" t="str">
        <f aca="false">$I58</f>
        <v/>
      </c>
      <c r="X58" s="167" t="str">
        <f aca="false">IF(ISNUMBER($A58),$W58*(Methuselahs!$A$4+1)+$A58,"")</f>
        <v/>
      </c>
      <c r="Y58" s="167" t="str">
        <f aca="false">IF(ISNUMBER($A58),RANK($X58,$X58:$X62,1),"")</f>
        <v/>
      </c>
      <c r="Z58" s="167" t="str">
        <f aca="false">IF(ISNUMBER($A58),VLOOKUP($A58,Methuselahs!$A$7:$X$306,5),"")</f>
        <v/>
      </c>
      <c r="AA58" s="167" t="str">
        <f aca="false">$I58</f>
        <v/>
      </c>
    </row>
    <row r="59" customFormat="false" ht="12.75" hidden="false" customHeight="true" outlineLevel="0" collapsed="false">
      <c r="A59" s="231" t="str">
        <f aca="true">IF(ISBLANK('Tournament Info'!$B$11),"",INDIRECT(ADDRESS(ROW(),1,1,1,"Optimal Seating "&amp;'Tournament Info'!$B$11-1&amp;"R+F")))</f>
        <v/>
      </c>
      <c r="B59" s="207" t="str">
        <f aca="false">IF(ISNUMBER(A59),VLOOKUP(A59,Methuselahs!$A$7:$E$306,2,FALSE()),"")</f>
        <v/>
      </c>
      <c r="C59" s="232" t="str">
        <f aca="false">IF(ISNUMBER(A59),VLOOKUP(A59,Methuselahs!$A$7:$E$306,3,FALSE()),"")</f>
        <v/>
      </c>
      <c r="D59" s="233" t="str">
        <f aca="false">IF(ISNUMBER(A59),FLOOR((ROW()-ROW($A$7))/5,1)+1,"")</f>
        <v/>
      </c>
      <c r="E59" s="234"/>
      <c r="F59" s="232" t="n">
        <f aca="false">IF(ISNUMBER(E59),E59,0)</f>
        <v>0</v>
      </c>
      <c r="G59" s="235" t="str">
        <f aca="false">IF(ISNUMBER($A59),IF(AND($F59&gt;=2,$H59=60),1,0),"")</f>
        <v/>
      </c>
      <c r="H59" s="236" t="str">
        <f aca="false">IF(ISNUMBER(A59),IF(OR($S59=$U59,NOT(ISNA(MATCH($D59*5+$V$4,Override!$C$6:$C$125,0)))),$Q59,0),"")</f>
        <v/>
      </c>
      <c r="I59" s="233" t="str">
        <f aca="false">IF(ISNUMBER(A59),IF(J59=5,K59,IF(AND(J59=4,OR(K59=4,K59=3)),K59+1,K59)),"")</f>
        <v/>
      </c>
      <c r="J59" s="237" t="n">
        <f aca="false">COUNT(A57:A61)</f>
        <v>0</v>
      </c>
      <c r="K59" s="238" t="str">
        <f aca="false">IF(ISNUMBER(A59),RANK(F59,F57:F61),"")</f>
        <v/>
      </c>
      <c r="L59" s="239" t="n">
        <f aca="false">IF(J59=5,VLOOKUP(K59,TPMatrix!$A$6:$B$10,2,FALSE()),IF(J59=4,VLOOKUP(K59,TPMatrix!$D$6:$E$9,2,FALSE()),0))</f>
        <v>0</v>
      </c>
      <c r="M59" s="239" t="n">
        <f aca="false">IF(COUNTIF(K57:K61,K59)&gt;=2,IF(J59=5,VLOOKUP(K59+1,TPMatrix!$A$6:$B$10,2,FALSE()),IF(J59=4,VLOOKUP(K59+1,TPMatrix!$D$6:$E$9,2,FALSE()),0)),"")</f>
        <v>0</v>
      </c>
      <c r="N59" s="239" t="n">
        <f aca="false">IF(COUNTIF(K57:K61,K59)&gt;=3,IF(J59=5,VLOOKUP(K59+2,TPMatrix!$A$6:$B$10,2,FALSE()),IF(J59=4,VLOOKUP(K59+2,TPMatrix!$D$6:$E$9,2,FALSE()),0)),"")</f>
        <v>0</v>
      </c>
      <c r="O59" s="239" t="n">
        <f aca="false">IF(COUNTIF(K57:K61,K59)&gt;=4,IF(J59=5,VLOOKUP(K59+3,TPMatrix!$A$6:$B$10,2,FALSE()),IF(J59=4,VLOOKUP(K59+3,TPMatrix!$D$6:$E$9,2,FALSE()),0)),"")</f>
        <v>0</v>
      </c>
      <c r="P59" s="239" t="n">
        <f aca="false">IF(COUNTIF(K57:K61,K59)&gt;=5,IF(J59=5,VLOOKUP(K59+4,TPMatrix!$A$6:$B$10,2,FALSE()),IF(J59=4,VLOOKUP(K59+4,TPMatrix!$D$6:$E$9,2,FALSE()),0)),"")</f>
        <v>0</v>
      </c>
      <c r="Q59" s="239" t="n">
        <f aca="false">SUM(L59:P59)/COUNT(L59:P59)</f>
        <v>0</v>
      </c>
      <c r="R59" s="240" t="n">
        <f aca="false">COUNT(L59:P59)</f>
        <v>5</v>
      </c>
      <c r="S59" s="238" t="n">
        <f aca="false">IF(ISNUMBER($A59),COUNTIF($D$7:$D$306,$D59),0)</f>
        <v>0</v>
      </c>
      <c r="T59" s="239" t="n">
        <f aca="false">CEILING($F59,1)</f>
        <v>0</v>
      </c>
      <c r="U59" s="240" t="n">
        <f aca="true">SUM(OFFSET(T59,-MOD(ROW()-ROW($U$7),5),0,5,1))</f>
        <v>0</v>
      </c>
      <c r="W59" s="167" t="str">
        <f aca="false">$I59</f>
        <v/>
      </c>
      <c r="X59" s="167" t="str">
        <f aca="false">IF(ISNUMBER($A59),$W59*(Methuselahs!$A$4+1)+$A59,"")</f>
        <v/>
      </c>
      <c r="Y59" s="167" t="str">
        <f aca="false">IF(ISNUMBER($A59),RANK($X59,$X59:$X63,1),"")</f>
        <v/>
      </c>
      <c r="Z59" s="167" t="str">
        <f aca="false">IF(ISNUMBER($A59),VLOOKUP($A59,Methuselahs!$A$7:$X$306,5),"")</f>
        <v/>
      </c>
      <c r="AA59" s="167" t="str">
        <f aca="false">$I59</f>
        <v/>
      </c>
    </row>
    <row r="60" customFormat="false" ht="12.75" hidden="false" customHeight="true" outlineLevel="0" collapsed="false">
      <c r="A60" s="241" t="str">
        <f aca="true">IF(ISBLANK('Tournament Info'!$B$11),"",INDIRECT(ADDRESS(ROW(),1,1,1,"Optimal Seating "&amp;'Tournament Info'!$B$11-1&amp;"R+F")))</f>
        <v/>
      </c>
      <c r="B60" s="242" t="str">
        <f aca="false">IF(ISNUMBER(A60),VLOOKUP(A60,Methuselahs!$A$7:$E$306,2,FALSE()),"")</f>
        <v/>
      </c>
      <c r="C60" s="243" t="str">
        <f aca="false">IF(ISNUMBER(A60),VLOOKUP(A60,Methuselahs!$A$7:$E$306,3,FALSE()),"")</f>
        <v/>
      </c>
      <c r="D60" s="244" t="str">
        <f aca="false">IF(ISNUMBER(A60),FLOOR((ROW()-ROW($A$7))/5,1)+1,"")</f>
        <v/>
      </c>
      <c r="E60" s="245"/>
      <c r="F60" s="243" t="n">
        <f aca="false">IF(ISNUMBER(E60),E60,0)</f>
        <v>0</v>
      </c>
      <c r="G60" s="225" t="str">
        <f aca="false">IF(ISNUMBER($A60),IF(AND($F60&gt;=2,$H60=60),1,0),"")</f>
        <v/>
      </c>
      <c r="H60" s="226" t="str">
        <f aca="false">IF(ISNUMBER(A60),IF(OR($S60=$U60,NOT(ISNA(MATCH($D60*5+$V$4,Override!$C$6:$C$125,0)))),$Q60,0),"")</f>
        <v/>
      </c>
      <c r="I60" s="244" t="str">
        <f aca="false">IF(ISNUMBER(A60),IF(J60=5,K60,IF(AND(J60=4,OR(K60=4,K60=3)),K60+1,K60)),"")</f>
        <v/>
      </c>
      <c r="J60" s="246" t="n">
        <f aca="false">COUNT(A57:A61)</f>
        <v>0</v>
      </c>
      <c r="K60" s="228" t="str">
        <f aca="false">IF(ISNUMBER(A60),RANK(F60,F57:F61),"")</f>
        <v/>
      </c>
      <c r="L60" s="229" t="n">
        <f aca="false">IF(J60=5,VLOOKUP(K60,TPMatrix!$A$6:$B$10,2,FALSE()),IF(J60=4,VLOOKUP(K60,TPMatrix!$D$6:$E$9,2,FALSE()),0))</f>
        <v>0</v>
      </c>
      <c r="M60" s="229" t="n">
        <f aca="false">IF(COUNTIF(K57:K61,K60)&gt;=2,IF(J60=5,VLOOKUP(K60+1,TPMatrix!$A$6:$B$10,2,FALSE()),IF(J60=4,VLOOKUP(K60+1,TPMatrix!$D$6:$E$9,2,FALSE()),0)),"")</f>
        <v>0</v>
      </c>
      <c r="N60" s="229" t="n">
        <f aca="false">IF(COUNTIF(K57:K61,K60)&gt;=3,IF(J60=5,VLOOKUP(K60+2,TPMatrix!$A$6:$B$10,2,FALSE()),IF(J60=4,VLOOKUP(K60+2,TPMatrix!$D$6:$E$9,2,FALSE()),0)),"")</f>
        <v>0</v>
      </c>
      <c r="O60" s="229" t="n">
        <f aca="false">IF(COUNTIF(K57:K61,K60)&gt;=4,IF(J60=5,VLOOKUP(K60+3,TPMatrix!$A$6:$B$10,2,FALSE()),IF(J60=4,VLOOKUP(K60+3,TPMatrix!$D$6:$E$9,2,FALSE()),0)),"")</f>
        <v>0</v>
      </c>
      <c r="P60" s="229" t="n">
        <f aca="false">IF(COUNTIF(K57:K61,K60)&gt;=5,IF(J60=5,VLOOKUP(K60+4,TPMatrix!$A$6:$B$10,2,FALSE()),IF(J60=4,VLOOKUP(K60+4,TPMatrix!$D$6:$E$9,2,FALSE()),0)),"")</f>
        <v>0</v>
      </c>
      <c r="Q60" s="229" t="n">
        <f aca="false">SUM(L60:P60)/COUNT(L60:P60)</f>
        <v>0</v>
      </c>
      <c r="R60" s="230" t="n">
        <f aca="false">COUNT(L60:P60)</f>
        <v>5</v>
      </c>
      <c r="S60" s="228" t="n">
        <f aca="false">IF(ISNUMBER($A60),COUNTIF($D$7:$D$306,$D60),0)</f>
        <v>0</v>
      </c>
      <c r="T60" s="229" t="n">
        <f aca="false">CEILING($F60,1)</f>
        <v>0</v>
      </c>
      <c r="U60" s="230" t="n">
        <f aca="true">SUM(OFFSET(T60,-MOD(ROW()-ROW($U$7),5),0,5,1))</f>
        <v>0</v>
      </c>
      <c r="W60" s="167" t="str">
        <f aca="false">$I60</f>
        <v/>
      </c>
      <c r="X60" s="167" t="str">
        <f aca="false">IF(ISNUMBER($A60),$W60*(Methuselahs!$A$4+1)+$A60,"")</f>
        <v/>
      </c>
      <c r="Y60" s="167" t="str">
        <f aca="false">IF(ISNUMBER($A60),RANK($X60,$X60:$X64,1),"")</f>
        <v/>
      </c>
      <c r="Z60" s="167" t="str">
        <f aca="false">IF(ISNUMBER($A60),VLOOKUP($A60,Methuselahs!$A$7:$X$306,5),"")</f>
        <v/>
      </c>
      <c r="AA60" s="167" t="str">
        <f aca="false">$I60</f>
        <v/>
      </c>
    </row>
    <row r="61" customFormat="false" ht="12.75" hidden="false" customHeight="true" outlineLevel="0" collapsed="false">
      <c r="A61" s="247" t="str">
        <f aca="true">IF(ISBLANK('Tournament Info'!$B$11),"",INDIRECT(ADDRESS(ROW(),1,1,1,"Optimal Seating "&amp;'Tournament Info'!$B$11-1&amp;"R+F")))</f>
        <v/>
      </c>
      <c r="B61" s="248" t="str">
        <f aca="false">IF(ISNUMBER(A61),VLOOKUP(A61,Methuselahs!$A$7:$E$306,2,FALSE()),"")</f>
        <v/>
      </c>
      <c r="C61" s="249" t="str">
        <f aca="false">IF(ISNUMBER(A61),VLOOKUP(A61,Methuselahs!$A$7:$E$306,3,FALSE()),"")</f>
        <v/>
      </c>
      <c r="D61" s="250" t="str">
        <f aca="false">IF(ISNUMBER(A61),FLOOR((ROW()-ROW($A$7))/5,1)+1,"")</f>
        <v/>
      </c>
      <c r="E61" s="251"/>
      <c r="F61" s="249" t="n">
        <f aca="false">IF(ISNUMBER(E61),E61,0)</f>
        <v>0</v>
      </c>
      <c r="G61" s="235" t="str">
        <f aca="false">IF(ISNUMBER($A61),IF(AND($F61&gt;=2,$H61=60),1,0),"")</f>
        <v/>
      </c>
      <c r="H61" s="236" t="str">
        <f aca="false">IF(ISNUMBER(A61),IF(OR($S61=$U61,NOT(ISNA(MATCH($D61*5+$V$4,Override!$C$6:$C$125,0)))),$Q61,0),"")</f>
        <v/>
      </c>
      <c r="I61" s="250" t="str">
        <f aca="false">IF(ISNUMBER(A61),IF(J61=5,K61,IF(AND(J61=4,OR(K61=4,K61=3)),K61+1,K61)),"")</f>
        <v/>
      </c>
      <c r="J61" s="252" t="n">
        <f aca="false">COUNT(A57:A61)</f>
        <v>0</v>
      </c>
      <c r="K61" s="253" t="str">
        <f aca="false">IF(ISNUMBER(A61),RANK(F61,F57:F61),"")</f>
        <v/>
      </c>
      <c r="L61" s="254" t="n">
        <f aca="false">IF(J61=5,VLOOKUP(K61,TPMatrix!$A$6:$B$10,2,FALSE()),IF(J61=4,VLOOKUP(K61,TPMatrix!$D$6:$E$9,2,FALSE()),0))</f>
        <v>0</v>
      </c>
      <c r="M61" s="254" t="n">
        <f aca="false">IF(COUNTIF(K57:K61,K61)&gt;=2,IF(J61=5,VLOOKUP(K61+1,TPMatrix!$A$6:$B$10,2,FALSE()),IF(J61=4,VLOOKUP(K61+1,TPMatrix!$D$6:$E$9,2,FALSE()),0)),"")</f>
        <v>0</v>
      </c>
      <c r="N61" s="254" t="n">
        <f aca="false">IF(COUNTIF(K57:K61,K61)&gt;=3,IF(J61=5,VLOOKUP(K61+2,TPMatrix!$A$6:$B$10,2,FALSE()),IF(J61=4,VLOOKUP(K61+2,TPMatrix!$D$6:$E$9,2,FALSE()),0)),"")</f>
        <v>0</v>
      </c>
      <c r="O61" s="254" t="n">
        <f aca="false">IF(COUNTIF(K57:K61,K61)&gt;=4,IF(J61=5,VLOOKUP(K61+3,TPMatrix!$A$6:$B$10,2,FALSE()),IF(J61=4,VLOOKUP(K61+3,TPMatrix!$D$6:$E$9,2,FALSE()),0)),"")</f>
        <v>0</v>
      </c>
      <c r="P61" s="254" t="n">
        <f aca="false">IF(COUNTIF(K57:K61,K61)&gt;=5,IF(J61=5,VLOOKUP(K61+4,TPMatrix!$A$6:$B$10,2,FALSE()),IF(J61=4,VLOOKUP(K61+4,TPMatrix!$D$6:$E$9,2,FALSE()),0)),"")</f>
        <v>0</v>
      </c>
      <c r="Q61" s="254" t="n">
        <f aca="false">SUM(L61:P61)/COUNT(L61:P61)</f>
        <v>0</v>
      </c>
      <c r="R61" s="255" t="n">
        <f aca="false">COUNT(L61:P61)</f>
        <v>5</v>
      </c>
      <c r="S61" s="253" t="n">
        <f aca="false">IF(ISNUMBER($A61),COUNTIF($D$7:$D$306,$D61),0)</f>
        <v>0</v>
      </c>
      <c r="T61" s="254" t="n">
        <f aca="false">CEILING($F61,1)</f>
        <v>0</v>
      </c>
      <c r="U61" s="255" t="n">
        <f aca="true">SUM(OFFSET(T61,-MOD(ROW()-ROW($U$7),5),0,5,1))</f>
        <v>0</v>
      </c>
      <c r="W61" s="167" t="str">
        <f aca="false">$I61</f>
        <v/>
      </c>
      <c r="X61" s="167" t="str">
        <f aca="false">IF(ISNUMBER($A61),$W61*(Methuselahs!$A$4+1)+$A61,"")</f>
        <v/>
      </c>
      <c r="Y61" s="167" t="str">
        <f aca="false">IF(ISNUMBER($A61),RANK($X61,$X61:$X65,1),"")</f>
        <v/>
      </c>
      <c r="Z61" s="167" t="str">
        <f aca="false">IF(ISNUMBER($A61),VLOOKUP($A61,Methuselahs!$A$7:$X$306,5),"")</f>
        <v/>
      </c>
      <c r="AA61" s="167" t="str">
        <f aca="false">$I61</f>
        <v/>
      </c>
    </row>
    <row r="62" customFormat="false" ht="12.75" hidden="false" customHeight="true" outlineLevel="0" collapsed="false">
      <c r="A62" s="206" t="str">
        <f aca="true">IF(ISBLANK('Tournament Info'!$B$11),"",INDIRECT(ADDRESS(ROW(),1,1,1,"Optimal Seating "&amp;'Tournament Info'!$B$11-1&amp;"R+F")))</f>
        <v/>
      </c>
      <c r="B62" s="207" t="str">
        <f aca="false">IF(ISNUMBER(A62),VLOOKUP(A62,Methuselahs!$A$7:$E$306,2,FALSE()),"")</f>
        <v/>
      </c>
      <c r="C62" s="208" t="str">
        <f aca="false">IF(ISNUMBER(A62),VLOOKUP(A62,Methuselahs!$A$7:$E$306,3,FALSE()),"")</f>
        <v/>
      </c>
      <c r="D62" s="209" t="str">
        <f aca="false">IF(ISNUMBER(A62),FLOOR((ROW()-ROW($A$7))/5,1)+1,"")</f>
        <v/>
      </c>
      <c r="E62" s="210"/>
      <c r="F62" s="208" t="n">
        <f aca="false">IF(ISNUMBER(E62),E62,0)</f>
        <v>0</v>
      </c>
      <c r="G62" s="211" t="str">
        <f aca="false">IF(ISNUMBER($A62),IF(AND($F62&gt;=2,$H62=60),1,0),"")</f>
        <v/>
      </c>
      <c r="H62" s="212" t="str">
        <f aca="false">IF(ISNUMBER(A62),IF(OR($S62=$U62,NOT(ISNA(MATCH($D62*5+$V$4,Override!$C$6:$C$125,0)))),$Q62,0),"")</f>
        <v/>
      </c>
      <c r="I62" s="209" t="str">
        <f aca="false">IF(ISNUMBER(A62),IF(J62=5,K62,IF(AND(J62=4,OR(K62=4,K62=3)),K62+1,K62)),"")</f>
        <v/>
      </c>
      <c r="J62" s="213" t="n">
        <f aca="false">COUNT(A62:A66)</f>
        <v>0</v>
      </c>
      <c r="K62" s="214" t="str">
        <f aca="false">IF(ISNUMBER(A62),RANK(F62,F62:F66),"")</f>
        <v/>
      </c>
      <c r="L62" s="215" t="n">
        <f aca="false">IF(J62=5,VLOOKUP(K62,TPMatrix!$A$6:$B$10,2,FALSE()),IF(J62=4,VLOOKUP(K62,TPMatrix!$D$6:$E$9,2,FALSE()),0))</f>
        <v>0</v>
      </c>
      <c r="M62" s="215" t="n">
        <f aca="false">IF(COUNTIF(K62:K66,K62)&gt;=2,IF(J62=5,VLOOKUP(K62+1,TPMatrix!$A$6:$B$10,2,FALSE()),IF(J62=4,VLOOKUP(K62+1,TPMatrix!$D$6:$E$9,2,FALSE()),0)),"")</f>
        <v>0</v>
      </c>
      <c r="N62" s="215" t="n">
        <f aca="false">IF(COUNTIF(K62:K66,K62)&gt;=3,IF(J62=5,VLOOKUP(K62+2,TPMatrix!$A$6:$B$10,2,FALSE()),IF(J62=4,VLOOKUP(K62+2,TPMatrix!$D$6:$E$9,2,FALSE()),0)),"")</f>
        <v>0</v>
      </c>
      <c r="O62" s="215" t="n">
        <f aca="false">IF(COUNTIF(K62:K66,K62)&gt;=4,IF(J62=5,VLOOKUP(K62+3,TPMatrix!$A$6:$B$10,2,FALSE()),IF(J62=4,VLOOKUP(K62+3,TPMatrix!$D$6:$E$9,2,FALSE()),0)),"")</f>
        <v>0</v>
      </c>
      <c r="P62" s="215" t="n">
        <f aca="false">IF(COUNTIF(K62:K66,K62)&gt;=5,IF(J62=5,VLOOKUP(K62+4,TPMatrix!$A$6:$B$10,2,FALSE()),IF(J62=4,VLOOKUP(K62+4,TPMatrix!$D$6:$E$9,2,FALSE()),0)),"")</f>
        <v>0</v>
      </c>
      <c r="Q62" s="215" t="n">
        <f aca="false">SUM(L62:P62)/COUNT(L62:P62)</f>
        <v>0</v>
      </c>
      <c r="R62" s="216" t="n">
        <f aca="false">COUNT(L62:P62)</f>
        <v>5</v>
      </c>
      <c r="S62" s="217" t="n">
        <f aca="false">IF(ISNUMBER($A62),COUNTIF($D$7:$D$306,$D62),0)</f>
        <v>0</v>
      </c>
      <c r="T62" s="218" t="n">
        <f aca="false">CEILING($F62,1)</f>
        <v>0</v>
      </c>
      <c r="U62" s="219" t="n">
        <f aca="true">SUM(OFFSET(T62,-MOD(ROW()-ROW($U$7),5),0,5,1))</f>
        <v>0</v>
      </c>
      <c r="W62" s="167" t="str">
        <f aca="false">$I62</f>
        <v/>
      </c>
      <c r="X62" s="167" t="str">
        <f aca="false">IF(ISNUMBER($A62),$W62*(Methuselahs!$A$4+1)+$A62,"")</f>
        <v/>
      </c>
      <c r="Y62" s="167" t="str">
        <f aca="false">IF(ISNUMBER($A62),RANK($X62,$X62:$X66,1),"")</f>
        <v/>
      </c>
      <c r="Z62" s="167" t="str">
        <f aca="false">IF(ISNUMBER($A62),VLOOKUP($A62,Methuselahs!$A$7:$X$306,5),"")</f>
        <v/>
      </c>
      <c r="AA62" s="167" t="str">
        <f aca="false">$I62</f>
        <v/>
      </c>
    </row>
    <row r="63" customFormat="false" ht="12.75" hidden="false" customHeight="true" outlineLevel="0" collapsed="false">
      <c r="A63" s="220" t="str">
        <f aca="true">IF(ISBLANK('Tournament Info'!$B$11),"",INDIRECT(ADDRESS(ROW(),1,1,1,"Optimal Seating "&amp;'Tournament Info'!$B$11-1&amp;"R+F")))</f>
        <v/>
      </c>
      <c r="B63" s="221" t="str">
        <f aca="false">IF(ISNUMBER(A63),VLOOKUP(A63,Methuselahs!$A$7:$E$306,2,FALSE()),"")</f>
        <v/>
      </c>
      <c r="C63" s="222" t="str">
        <f aca="false">IF(ISNUMBER(A63),VLOOKUP(A63,Methuselahs!$A$7:$E$306,3,FALSE()),"")</f>
        <v/>
      </c>
      <c r="D63" s="223" t="str">
        <f aca="false">IF(ISNUMBER(A63),FLOOR((ROW()-ROW($A$7))/5,1)+1,"")</f>
        <v/>
      </c>
      <c r="E63" s="224"/>
      <c r="F63" s="222" t="n">
        <f aca="false">IF(ISNUMBER(E63),E63,0)</f>
        <v>0</v>
      </c>
      <c r="G63" s="225" t="str">
        <f aca="false">IF(ISNUMBER($A63),IF(AND($F63&gt;=2,$H63=60),1,0),"")</f>
        <v/>
      </c>
      <c r="H63" s="226" t="str">
        <f aca="false">IF(ISNUMBER(A63),IF(OR($S63=$U63,NOT(ISNA(MATCH($D63*5+$V$4,Override!$C$6:$C$125,0)))),$Q63,0),"")</f>
        <v/>
      </c>
      <c r="I63" s="223" t="str">
        <f aca="false">IF(ISNUMBER(A63),IF(J63=5,K63,IF(AND(J63=4,OR(K63=4,K63=3)),K63+1,K63)),"")</f>
        <v/>
      </c>
      <c r="J63" s="227" t="n">
        <f aca="false">COUNT(A62:A66)</f>
        <v>0</v>
      </c>
      <c r="K63" s="228" t="str">
        <f aca="false">IF(ISNUMBER(A63),RANK(F63,F62:F66),"")</f>
        <v/>
      </c>
      <c r="L63" s="229" t="n">
        <f aca="false">IF(J63=5,VLOOKUP(K63,TPMatrix!$A$6:$B$10,2,FALSE()),IF(J63=4,VLOOKUP(K63,TPMatrix!$D$6:$E$9,2,FALSE()),0))</f>
        <v>0</v>
      </c>
      <c r="M63" s="229" t="n">
        <f aca="false">IF(COUNTIF(K62:K66,K63)&gt;=2,IF(J63=5,VLOOKUP(K63+1,TPMatrix!$A$6:$B$10,2,FALSE()),IF(J63=4,VLOOKUP(K63+1,TPMatrix!$D$6:$E$9,2,FALSE()),0)),"")</f>
        <v>0</v>
      </c>
      <c r="N63" s="229" t="n">
        <f aca="false">IF(COUNTIF(K62:K66,K63)&gt;=3,IF(J63=5,VLOOKUP(K63+2,TPMatrix!$A$6:$B$10,2,FALSE()),IF(J63=4,VLOOKUP(K63+2,TPMatrix!$D$6:$E$9,2,FALSE()),0)),"")</f>
        <v>0</v>
      </c>
      <c r="O63" s="229" t="n">
        <f aca="false">IF(COUNTIF(K62:K66,K63)&gt;=4,IF(J63=5,VLOOKUP(K63+3,TPMatrix!$A$6:$B$10,2,FALSE()),IF(J63=4,VLOOKUP(K63+3,TPMatrix!$D$6:$E$9,2,FALSE()),0)),"")</f>
        <v>0</v>
      </c>
      <c r="P63" s="229" t="n">
        <f aca="false">IF(COUNTIF(K62:K66,K63)&gt;=5,IF(J63=5,VLOOKUP(K63+4,TPMatrix!$A$6:$B$10,2,FALSE()),IF(J63=4,VLOOKUP(K63+4,TPMatrix!$D$6:$E$9,2,FALSE()),0)),"")</f>
        <v>0</v>
      </c>
      <c r="Q63" s="229" t="n">
        <f aca="false">SUM(L63:P63)/COUNT(L63:P63)</f>
        <v>0</v>
      </c>
      <c r="R63" s="230" t="n">
        <f aca="false">COUNT(L63:P63)</f>
        <v>5</v>
      </c>
      <c r="S63" s="228" t="n">
        <f aca="false">IF(ISNUMBER($A63),COUNTIF($D$7:$D$306,$D63),0)</f>
        <v>0</v>
      </c>
      <c r="T63" s="229" t="n">
        <f aca="false">CEILING($F63,1)</f>
        <v>0</v>
      </c>
      <c r="U63" s="230" t="n">
        <f aca="true">SUM(OFFSET(T63,-MOD(ROW()-ROW($U$7),5),0,5,1))</f>
        <v>0</v>
      </c>
      <c r="W63" s="167" t="str">
        <f aca="false">$I63</f>
        <v/>
      </c>
      <c r="X63" s="167" t="str">
        <f aca="false">IF(ISNUMBER($A63),$W63*(Methuselahs!$A$4+1)+$A63,"")</f>
        <v/>
      </c>
      <c r="Y63" s="167" t="str">
        <f aca="false">IF(ISNUMBER($A63),RANK($X63,$X63:$X67,1),"")</f>
        <v/>
      </c>
      <c r="Z63" s="167" t="str">
        <f aca="false">IF(ISNUMBER($A63),VLOOKUP($A63,Methuselahs!$A$7:$X$306,5),"")</f>
        <v/>
      </c>
      <c r="AA63" s="167" t="str">
        <f aca="false">$I63</f>
        <v/>
      </c>
    </row>
    <row r="64" customFormat="false" ht="12.75" hidden="false" customHeight="true" outlineLevel="0" collapsed="false">
      <c r="A64" s="231" t="str">
        <f aca="true">IF(ISBLANK('Tournament Info'!$B$11),"",INDIRECT(ADDRESS(ROW(),1,1,1,"Optimal Seating "&amp;'Tournament Info'!$B$11-1&amp;"R+F")))</f>
        <v/>
      </c>
      <c r="B64" s="207" t="str">
        <f aca="false">IF(ISNUMBER(A64),VLOOKUP(A64,Methuselahs!$A$7:$E$306,2,FALSE()),"")</f>
        <v/>
      </c>
      <c r="C64" s="232" t="str">
        <f aca="false">IF(ISNUMBER(A64),VLOOKUP(A64,Methuselahs!$A$7:$E$306,3,FALSE()),"")</f>
        <v/>
      </c>
      <c r="D64" s="233" t="str">
        <f aca="false">IF(ISNUMBER(A64),FLOOR((ROW()-ROW($A$7))/5,1)+1,"")</f>
        <v/>
      </c>
      <c r="E64" s="234"/>
      <c r="F64" s="232" t="n">
        <f aca="false">IF(ISNUMBER(E64),E64,0)</f>
        <v>0</v>
      </c>
      <c r="G64" s="235" t="str">
        <f aca="false">IF(ISNUMBER($A64),IF(AND($F64&gt;=2,$H64=60),1,0),"")</f>
        <v/>
      </c>
      <c r="H64" s="236" t="str">
        <f aca="false">IF(ISNUMBER(A64),IF(OR($S64=$U64,NOT(ISNA(MATCH($D64*5+$V$4,Override!$C$6:$C$125,0)))),$Q64,0),"")</f>
        <v/>
      </c>
      <c r="I64" s="233" t="str">
        <f aca="false">IF(ISNUMBER(A64),IF(J64=5,K64,IF(AND(J64=4,OR(K64=4,K64=3)),K64+1,K64)),"")</f>
        <v/>
      </c>
      <c r="J64" s="237" t="n">
        <f aca="false">COUNT(A62:A66)</f>
        <v>0</v>
      </c>
      <c r="K64" s="238" t="str">
        <f aca="false">IF(ISNUMBER(A64),RANK(F64,F62:F66),"")</f>
        <v/>
      </c>
      <c r="L64" s="239" t="n">
        <f aca="false">IF(J64=5,VLOOKUP(K64,TPMatrix!$A$6:$B$10,2,FALSE()),IF(J64=4,VLOOKUP(K64,TPMatrix!$D$6:$E$9,2,FALSE()),0))</f>
        <v>0</v>
      </c>
      <c r="M64" s="239" t="n">
        <f aca="false">IF(COUNTIF(K62:K66,K64)&gt;=2,IF(J64=5,VLOOKUP(K64+1,TPMatrix!$A$6:$B$10,2,FALSE()),IF(J64=4,VLOOKUP(K64+1,TPMatrix!$D$6:$E$9,2,FALSE()),0)),"")</f>
        <v>0</v>
      </c>
      <c r="N64" s="239" t="n">
        <f aca="false">IF(COUNTIF(K62:K66,K64)&gt;=3,IF(J64=5,VLOOKUP(K64+2,TPMatrix!$A$6:$B$10,2,FALSE()),IF(J64=4,VLOOKUP(K64+2,TPMatrix!$D$6:$E$9,2,FALSE()),0)),"")</f>
        <v>0</v>
      </c>
      <c r="O64" s="239" t="n">
        <f aca="false">IF(COUNTIF(K62:K66,K64)&gt;=4,IF(J64=5,VLOOKUP(K64+3,TPMatrix!$A$6:$B$10,2,FALSE()),IF(J64=4,VLOOKUP(K64+3,TPMatrix!$D$6:$E$9,2,FALSE()),0)),"")</f>
        <v>0</v>
      </c>
      <c r="P64" s="239" t="n">
        <f aca="false">IF(COUNTIF(K62:K66,K64)&gt;=5,IF(J64=5,VLOOKUP(K64+4,TPMatrix!$A$6:$B$10,2,FALSE()),IF(J64=4,VLOOKUP(K64+4,TPMatrix!$D$6:$E$9,2,FALSE()),0)),"")</f>
        <v>0</v>
      </c>
      <c r="Q64" s="239" t="n">
        <f aca="false">SUM(L64:P64)/COUNT(L64:P64)</f>
        <v>0</v>
      </c>
      <c r="R64" s="240" t="n">
        <f aca="false">COUNT(L64:P64)</f>
        <v>5</v>
      </c>
      <c r="S64" s="238" t="n">
        <f aca="false">IF(ISNUMBER($A64),COUNTIF($D$7:$D$306,$D64),0)</f>
        <v>0</v>
      </c>
      <c r="T64" s="239" t="n">
        <f aca="false">CEILING($F64,1)</f>
        <v>0</v>
      </c>
      <c r="U64" s="240" t="n">
        <f aca="true">SUM(OFFSET(T64,-MOD(ROW()-ROW($U$7),5),0,5,1))</f>
        <v>0</v>
      </c>
      <c r="W64" s="167" t="str">
        <f aca="false">$I64</f>
        <v/>
      </c>
      <c r="X64" s="167" t="str">
        <f aca="false">IF(ISNUMBER($A64),$W64*(Methuselahs!$A$4+1)+$A64,"")</f>
        <v/>
      </c>
      <c r="Y64" s="167" t="str">
        <f aca="false">IF(ISNUMBER($A64),RANK($X64,$X64:$X68,1),"")</f>
        <v/>
      </c>
      <c r="Z64" s="167" t="str">
        <f aca="false">IF(ISNUMBER($A64),VLOOKUP($A64,Methuselahs!$A$7:$X$306,5),"")</f>
        <v/>
      </c>
      <c r="AA64" s="167" t="str">
        <f aca="false">$I64</f>
        <v/>
      </c>
    </row>
    <row r="65" customFormat="false" ht="12.75" hidden="false" customHeight="true" outlineLevel="0" collapsed="false">
      <c r="A65" s="241" t="str">
        <f aca="true">IF(ISBLANK('Tournament Info'!$B$11),"",INDIRECT(ADDRESS(ROW(),1,1,1,"Optimal Seating "&amp;'Tournament Info'!$B$11-1&amp;"R+F")))</f>
        <v/>
      </c>
      <c r="B65" s="242" t="str">
        <f aca="false">IF(ISNUMBER(A65),VLOOKUP(A65,Methuselahs!$A$7:$E$306,2,FALSE()),"")</f>
        <v/>
      </c>
      <c r="C65" s="243" t="str">
        <f aca="false">IF(ISNUMBER(A65),VLOOKUP(A65,Methuselahs!$A$7:$E$306,3,FALSE()),"")</f>
        <v/>
      </c>
      <c r="D65" s="244" t="str">
        <f aca="false">IF(ISNUMBER(A65),FLOOR((ROW()-ROW($A$7))/5,1)+1,"")</f>
        <v/>
      </c>
      <c r="E65" s="245"/>
      <c r="F65" s="243" t="n">
        <f aca="false">IF(ISNUMBER(E65),E65,0)</f>
        <v>0</v>
      </c>
      <c r="G65" s="225" t="str">
        <f aca="false">IF(ISNUMBER($A65),IF(AND($F65&gt;=2,$H65=60),1,0),"")</f>
        <v/>
      </c>
      <c r="H65" s="226" t="str">
        <f aca="false">IF(ISNUMBER(A65),IF(OR($S65=$U65,NOT(ISNA(MATCH($D65*5+$V$4,Override!$C$6:$C$125,0)))),$Q65,0),"")</f>
        <v/>
      </c>
      <c r="I65" s="244" t="str">
        <f aca="false">IF(ISNUMBER(A65),IF(J65=5,K65,IF(AND(J65=4,OR(K65=4,K65=3)),K65+1,K65)),"")</f>
        <v/>
      </c>
      <c r="J65" s="246" t="n">
        <f aca="false">COUNT(A62:A66)</f>
        <v>0</v>
      </c>
      <c r="K65" s="228" t="str">
        <f aca="false">IF(ISNUMBER(A65),RANK(F65,F62:F66),"")</f>
        <v/>
      </c>
      <c r="L65" s="229" t="n">
        <f aca="false">IF(J65=5,VLOOKUP(K65,TPMatrix!$A$6:$B$10,2,FALSE()),IF(J65=4,VLOOKUP(K65,TPMatrix!$D$6:$E$9,2,FALSE()),0))</f>
        <v>0</v>
      </c>
      <c r="M65" s="229" t="n">
        <f aca="false">IF(COUNTIF(K62:K66,K65)&gt;=2,IF(J65=5,VLOOKUP(K65+1,TPMatrix!$A$6:$B$10,2,FALSE()),IF(J65=4,VLOOKUP(K65+1,TPMatrix!$D$6:$E$9,2,FALSE()),0)),"")</f>
        <v>0</v>
      </c>
      <c r="N65" s="229" t="n">
        <f aca="false">IF(COUNTIF(K62:K66,K65)&gt;=3,IF(J65=5,VLOOKUP(K65+2,TPMatrix!$A$6:$B$10,2,FALSE()),IF(J65=4,VLOOKUP(K65+2,TPMatrix!$D$6:$E$9,2,FALSE()),0)),"")</f>
        <v>0</v>
      </c>
      <c r="O65" s="229" t="n">
        <f aca="false">IF(COUNTIF(K62:K66,K65)&gt;=4,IF(J65=5,VLOOKUP(K65+3,TPMatrix!$A$6:$B$10,2,FALSE()),IF(J65=4,VLOOKUP(K65+3,TPMatrix!$D$6:$E$9,2,FALSE()),0)),"")</f>
        <v>0</v>
      </c>
      <c r="P65" s="229" t="n">
        <f aca="false">IF(COUNTIF(K62:K66,K65)&gt;=5,IF(J65=5,VLOOKUP(K65+4,TPMatrix!$A$6:$B$10,2,FALSE()),IF(J65=4,VLOOKUP(K65+4,TPMatrix!$D$6:$E$9,2,FALSE()),0)),"")</f>
        <v>0</v>
      </c>
      <c r="Q65" s="229" t="n">
        <f aca="false">SUM(L65:P65)/COUNT(L65:P65)</f>
        <v>0</v>
      </c>
      <c r="R65" s="230" t="n">
        <f aca="false">COUNT(L65:P65)</f>
        <v>5</v>
      </c>
      <c r="S65" s="228" t="n">
        <f aca="false">IF(ISNUMBER($A65),COUNTIF($D$7:$D$306,$D65),0)</f>
        <v>0</v>
      </c>
      <c r="T65" s="229" t="n">
        <f aca="false">CEILING($F65,1)</f>
        <v>0</v>
      </c>
      <c r="U65" s="230" t="n">
        <f aca="true">SUM(OFFSET(T65,-MOD(ROW()-ROW($U$7),5),0,5,1))</f>
        <v>0</v>
      </c>
      <c r="W65" s="167" t="str">
        <f aca="false">$I65</f>
        <v/>
      </c>
      <c r="X65" s="167" t="str">
        <f aca="false">IF(ISNUMBER($A65),$W65*(Methuselahs!$A$4+1)+$A65,"")</f>
        <v/>
      </c>
      <c r="Y65" s="167" t="str">
        <f aca="false">IF(ISNUMBER($A65),RANK($X65,$X65:$X69,1),"")</f>
        <v/>
      </c>
      <c r="Z65" s="167" t="str">
        <f aca="false">IF(ISNUMBER($A65),VLOOKUP($A65,Methuselahs!$A$7:$X$306,5),"")</f>
        <v/>
      </c>
      <c r="AA65" s="167" t="str">
        <f aca="false">$I65</f>
        <v/>
      </c>
    </row>
    <row r="66" customFormat="false" ht="12.75" hidden="false" customHeight="true" outlineLevel="0" collapsed="false">
      <c r="A66" s="247" t="str">
        <f aca="true">IF(ISBLANK('Tournament Info'!$B$11),"",INDIRECT(ADDRESS(ROW(),1,1,1,"Optimal Seating "&amp;'Tournament Info'!$B$11-1&amp;"R+F")))</f>
        <v/>
      </c>
      <c r="B66" s="248" t="str">
        <f aca="false">IF(ISNUMBER(A66),VLOOKUP(A66,Methuselahs!$A$7:$E$306,2,FALSE()),"")</f>
        <v/>
      </c>
      <c r="C66" s="249" t="str">
        <f aca="false">IF(ISNUMBER(A66),VLOOKUP(A66,Methuselahs!$A$7:$E$306,3,FALSE()),"")</f>
        <v/>
      </c>
      <c r="D66" s="250" t="str">
        <f aca="false">IF(ISNUMBER(A66),FLOOR((ROW()-ROW($A$7))/5,1)+1,"")</f>
        <v/>
      </c>
      <c r="E66" s="251"/>
      <c r="F66" s="249" t="n">
        <f aca="false">IF(ISNUMBER(E66),E66,0)</f>
        <v>0</v>
      </c>
      <c r="G66" s="235" t="str">
        <f aca="false">IF(ISNUMBER($A66),IF(AND($F66&gt;=2,$H66=60),1,0),"")</f>
        <v/>
      </c>
      <c r="H66" s="236" t="str">
        <f aca="false">IF(ISNUMBER(A66),IF(OR($S66=$U66,NOT(ISNA(MATCH($D66*5+$V$4,Override!$C$6:$C$125,0)))),$Q66,0),"")</f>
        <v/>
      </c>
      <c r="I66" s="250" t="str">
        <f aca="false">IF(ISNUMBER(A66),IF(J66=5,K66,IF(AND(J66=4,OR(K66=4,K66=3)),K66+1,K66)),"")</f>
        <v/>
      </c>
      <c r="J66" s="252" t="n">
        <f aca="false">COUNT(A62:A66)</f>
        <v>0</v>
      </c>
      <c r="K66" s="253" t="str">
        <f aca="false">IF(ISNUMBER(A66),RANK(F66,F62:F66),"")</f>
        <v/>
      </c>
      <c r="L66" s="254" t="n">
        <f aca="false">IF(J66=5,VLOOKUP(K66,TPMatrix!$A$6:$B$10,2,FALSE()),IF(J66=4,VLOOKUP(K66,TPMatrix!$D$6:$E$9,2,FALSE()),0))</f>
        <v>0</v>
      </c>
      <c r="M66" s="254" t="n">
        <f aca="false">IF(COUNTIF(K62:K66,K66)&gt;=2,IF(J66=5,VLOOKUP(K66+1,TPMatrix!$A$6:$B$10,2,FALSE()),IF(J66=4,VLOOKUP(K66+1,TPMatrix!$D$6:$E$9,2,FALSE()),0)),"")</f>
        <v>0</v>
      </c>
      <c r="N66" s="254" t="n">
        <f aca="false">IF(COUNTIF(K62:K66,K66)&gt;=3,IF(J66=5,VLOOKUP(K66+2,TPMatrix!$A$6:$B$10,2,FALSE()),IF(J66=4,VLOOKUP(K66+2,TPMatrix!$D$6:$E$9,2,FALSE()),0)),"")</f>
        <v>0</v>
      </c>
      <c r="O66" s="254" t="n">
        <f aca="false">IF(COUNTIF(K62:K66,K66)&gt;=4,IF(J66=5,VLOOKUP(K66+3,TPMatrix!$A$6:$B$10,2,FALSE()),IF(J66=4,VLOOKUP(K66+3,TPMatrix!$D$6:$E$9,2,FALSE()),0)),"")</f>
        <v>0</v>
      </c>
      <c r="P66" s="254" t="n">
        <f aca="false">IF(COUNTIF(K62:K66,K66)&gt;=5,IF(J66=5,VLOOKUP(K66+4,TPMatrix!$A$6:$B$10,2,FALSE()),IF(J66=4,VLOOKUP(K66+4,TPMatrix!$D$6:$E$9,2,FALSE()),0)),"")</f>
        <v>0</v>
      </c>
      <c r="Q66" s="254" t="n">
        <f aca="false">SUM(L66:P66)/COUNT(L66:P66)</f>
        <v>0</v>
      </c>
      <c r="R66" s="255" t="n">
        <f aca="false">COUNT(L66:P66)</f>
        <v>5</v>
      </c>
      <c r="S66" s="253" t="n">
        <f aca="false">IF(ISNUMBER($A66),COUNTIF($D$7:$D$306,$D66),0)</f>
        <v>0</v>
      </c>
      <c r="T66" s="254" t="n">
        <f aca="false">CEILING($F66,1)</f>
        <v>0</v>
      </c>
      <c r="U66" s="255" t="n">
        <f aca="true">SUM(OFFSET(T66,-MOD(ROW()-ROW($U$7),5),0,5,1))</f>
        <v>0</v>
      </c>
      <c r="W66" s="167" t="str">
        <f aca="false">$I66</f>
        <v/>
      </c>
      <c r="X66" s="167" t="str">
        <f aca="false">IF(ISNUMBER($A66),$W66*(Methuselahs!$A$4+1)+$A66,"")</f>
        <v/>
      </c>
      <c r="Y66" s="167" t="str">
        <f aca="false">IF(ISNUMBER($A66),RANK($X66,$X66:$X70,1),"")</f>
        <v/>
      </c>
      <c r="Z66" s="167" t="str">
        <f aca="false">IF(ISNUMBER($A66),VLOOKUP($A66,Methuselahs!$A$7:$X$306,5),"")</f>
        <v/>
      </c>
      <c r="AA66" s="167" t="str">
        <f aca="false">$I66</f>
        <v/>
      </c>
    </row>
    <row r="67" customFormat="false" ht="12.75" hidden="false" customHeight="true" outlineLevel="0" collapsed="false">
      <c r="A67" s="206" t="str">
        <f aca="true">IF(ISBLANK('Tournament Info'!$B$11),"",INDIRECT(ADDRESS(ROW(),1,1,1,"Optimal Seating "&amp;'Tournament Info'!$B$11-1&amp;"R+F")))</f>
        <v/>
      </c>
      <c r="B67" s="207" t="str">
        <f aca="false">IF(ISNUMBER(A67),VLOOKUP(A67,Methuselahs!$A$7:$E$306,2,FALSE()),"")</f>
        <v/>
      </c>
      <c r="C67" s="208" t="str">
        <f aca="false">IF(ISNUMBER(A67),VLOOKUP(A67,Methuselahs!$A$7:$E$306,3,FALSE()),"")</f>
        <v/>
      </c>
      <c r="D67" s="209" t="str">
        <f aca="false">IF(ISNUMBER(A67),FLOOR((ROW()-ROW($A$7))/5,1)+1,"")</f>
        <v/>
      </c>
      <c r="E67" s="210"/>
      <c r="F67" s="208" t="n">
        <f aca="false">IF(ISNUMBER(E67),E67,0)</f>
        <v>0</v>
      </c>
      <c r="G67" s="211" t="str">
        <f aca="false">IF(ISNUMBER($A67),IF(AND($F67&gt;=2,$H67=60),1,0),"")</f>
        <v/>
      </c>
      <c r="H67" s="212" t="str">
        <f aca="false">IF(ISNUMBER(A67),IF(OR($S67=$U67,NOT(ISNA(MATCH($D67*5+$V$4,Override!$C$6:$C$125,0)))),$Q67,0),"")</f>
        <v/>
      </c>
      <c r="I67" s="209" t="str">
        <f aca="false">IF(ISNUMBER(A67),IF(J67=5,K67,IF(AND(J67=4,OR(K67=4,K67=3)),K67+1,K67)),"")</f>
        <v/>
      </c>
      <c r="J67" s="213" t="n">
        <f aca="false">COUNT(A67:A71)</f>
        <v>0</v>
      </c>
      <c r="K67" s="214" t="str">
        <f aca="false">IF(ISNUMBER(A67),RANK(F67,F67:F71),"")</f>
        <v/>
      </c>
      <c r="L67" s="215" t="n">
        <f aca="false">IF(J67=5,VLOOKUP(K67,TPMatrix!$A$6:$B$10,2,FALSE()),IF(J67=4,VLOOKUP(K67,TPMatrix!$D$6:$E$9,2,FALSE()),0))</f>
        <v>0</v>
      </c>
      <c r="M67" s="215" t="n">
        <f aca="false">IF(COUNTIF(K67:K71,K67)&gt;=2,IF(J67=5,VLOOKUP(K67+1,TPMatrix!$A$6:$B$10,2,FALSE()),IF(J67=4,VLOOKUP(K67+1,TPMatrix!$D$6:$E$9,2,FALSE()),0)),"")</f>
        <v>0</v>
      </c>
      <c r="N67" s="215" t="n">
        <f aca="false">IF(COUNTIF(K67:K71,K67)&gt;=3,IF(J67=5,VLOOKUP(K67+2,TPMatrix!$A$6:$B$10,2,FALSE()),IF(J67=4,VLOOKUP(K67+2,TPMatrix!$D$6:$E$9,2,FALSE()),0)),"")</f>
        <v>0</v>
      </c>
      <c r="O67" s="215" t="n">
        <f aca="false">IF(COUNTIF(K67:K71,K67)&gt;=4,IF(J67=5,VLOOKUP(K67+3,TPMatrix!$A$6:$B$10,2,FALSE()),IF(J67=4,VLOOKUP(K67+3,TPMatrix!$D$6:$E$9,2,FALSE()),0)),"")</f>
        <v>0</v>
      </c>
      <c r="P67" s="215" t="n">
        <f aca="false">IF(COUNTIF(K67:K71,K67)&gt;=5,IF(J67=5,VLOOKUP(K67+4,TPMatrix!$A$6:$B$10,2,FALSE()),IF(J67=4,VLOOKUP(K67+4,TPMatrix!$D$6:$E$9,2,FALSE()),0)),"")</f>
        <v>0</v>
      </c>
      <c r="Q67" s="215" t="n">
        <f aca="false">SUM(L67:P67)/COUNT(L67:P67)</f>
        <v>0</v>
      </c>
      <c r="R67" s="216" t="n">
        <f aca="false">COUNT(L67:P67)</f>
        <v>5</v>
      </c>
      <c r="S67" s="217" t="n">
        <f aca="false">IF(ISNUMBER($A67),COUNTIF($D$7:$D$306,$D67),0)</f>
        <v>0</v>
      </c>
      <c r="T67" s="218" t="n">
        <f aca="false">CEILING($F67,1)</f>
        <v>0</v>
      </c>
      <c r="U67" s="219" t="n">
        <f aca="true">SUM(OFFSET(T67,-MOD(ROW()-ROW($U$7),5),0,5,1))</f>
        <v>0</v>
      </c>
      <c r="W67" s="167" t="str">
        <f aca="false">$I67</f>
        <v/>
      </c>
      <c r="X67" s="167" t="str">
        <f aca="false">IF(ISNUMBER($A67),$W67*(Methuselahs!$A$4+1)+$A67,"")</f>
        <v/>
      </c>
      <c r="Y67" s="167" t="str">
        <f aca="false">IF(ISNUMBER($A67),RANK($X67,$X67:$X71,1),"")</f>
        <v/>
      </c>
      <c r="Z67" s="167" t="str">
        <f aca="false">IF(ISNUMBER($A67),VLOOKUP($A67,Methuselahs!$A$7:$X$306,5),"")</f>
        <v/>
      </c>
      <c r="AA67" s="167" t="str">
        <f aca="false">$I67</f>
        <v/>
      </c>
    </row>
    <row r="68" customFormat="false" ht="12.75" hidden="false" customHeight="true" outlineLevel="0" collapsed="false">
      <c r="A68" s="220" t="str">
        <f aca="true">IF(ISBLANK('Tournament Info'!$B$11),"",INDIRECT(ADDRESS(ROW(),1,1,1,"Optimal Seating "&amp;'Tournament Info'!$B$11-1&amp;"R+F")))</f>
        <v/>
      </c>
      <c r="B68" s="221" t="str">
        <f aca="false">IF(ISNUMBER(A68),VLOOKUP(A68,Methuselahs!$A$7:$E$306,2,FALSE()),"")</f>
        <v/>
      </c>
      <c r="C68" s="222" t="str">
        <f aca="false">IF(ISNUMBER(A68),VLOOKUP(A68,Methuselahs!$A$7:$E$306,3,FALSE()),"")</f>
        <v/>
      </c>
      <c r="D68" s="223" t="str">
        <f aca="false">IF(ISNUMBER(A68),FLOOR((ROW()-ROW($A$7))/5,1)+1,"")</f>
        <v/>
      </c>
      <c r="E68" s="224"/>
      <c r="F68" s="222" t="n">
        <f aca="false">IF(ISNUMBER(E68),E68,0)</f>
        <v>0</v>
      </c>
      <c r="G68" s="225" t="str">
        <f aca="false">IF(ISNUMBER($A68),IF(AND($F68&gt;=2,$H68=60),1,0),"")</f>
        <v/>
      </c>
      <c r="H68" s="226" t="str">
        <f aca="false">IF(ISNUMBER(A68),IF(OR($S68=$U68,NOT(ISNA(MATCH($D68*5+$V$4,Override!$C$6:$C$125,0)))),$Q68,0),"")</f>
        <v/>
      </c>
      <c r="I68" s="223" t="str">
        <f aca="false">IF(ISNUMBER(A68),IF(J68=5,K68,IF(AND(J68=4,OR(K68=4,K68=3)),K68+1,K68)),"")</f>
        <v/>
      </c>
      <c r="J68" s="227" t="n">
        <f aca="false">COUNT(A67:A71)</f>
        <v>0</v>
      </c>
      <c r="K68" s="228" t="str">
        <f aca="false">IF(ISNUMBER(A68),RANK(F68,F67:F71),"")</f>
        <v/>
      </c>
      <c r="L68" s="229" t="n">
        <f aca="false">IF(J68=5,VLOOKUP(K68,TPMatrix!$A$6:$B$10,2,FALSE()),IF(J68=4,VLOOKUP(K68,TPMatrix!$D$6:$E$9,2,FALSE()),0))</f>
        <v>0</v>
      </c>
      <c r="M68" s="229" t="n">
        <f aca="false">IF(COUNTIF(K67:K71,K68)&gt;=2,IF(J68=5,VLOOKUP(K68+1,TPMatrix!$A$6:$B$10,2,FALSE()),IF(J68=4,VLOOKUP(K68+1,TPMatrix!$D$6:$E$9,2,FALSE()),0)),"")</f>
        <v>0</v>
      </c>
      <c r="N68" s="229" t="n">
        <f aca="false">IF(COUNTIF(K67:K71,K68)&gt;=3,IF(J68=5,VLOOKUP(K68+2,TPMatrix!$A$6:$B$10,2,FALSE()),IF(J68=4,VLOOKUP(K68+2,TPMatrix!$D$6:$E$9,2,FALSE()),0)),"")</f>
        <v>0</v>
      </c>
      <c r="O68" s="229" t="n">
        <f aca="false">IF(COUNTIF(K67:K71,K68)&gt;=4,IF(J68=5,VLOOKUP(K68+3,TPMatrix!$A$6:$B$10,2,FALSE()),IF(J68=4,VLOOKUP(K68+3,TPMatrix!$D$6:$E$9,2,FALSE()),0)),"")</f>
        <v>0</v>
      </c>
      <c r="P68" s="229" t="n">
        <f aca="false">IF(COUNTIF(K67:K71,K68)&gt;=5,IF(J68=5,VLOOKUP(K68+4,TPMatrix!$A$6:$B$10,2,FALSE()),IF(J68=4,VLOOKUP(K68+4,TPMatrix!$D$6:$E$9,2,FALSE()),0)),"")</f>
        <v>0</v>
      </c>
      <c r="Q68" s="229" t="n">
        <f aca="false">SUM(L68:P68)/COUNT(L68:P68)</f>
        <v>0</v>
      </c>
      <c r="R68" s="230" t="n">
        <f aca="false">COUNT(L68:P68)</f>
        <v>5</v>
      </c>
      <c r="S68" s="228" t="n">
        <f aca="false">IF(ISNUMBER($A68),COUNTIF($D$7:$D$306,$D68),0)</f>
        <v>0</v>
      </c>
      <c r="T68" s="229" t="n">
        <f aca="false">CEILING($F68,1)</f>
        <v>0</v>
      </c>
      <c r="U68" s="230" t="n">
        <f aca="true">SUM(OFFSET(T68,-MOD(ROW()-ROW($U$7),5),0,5,1))</f>
        <v>0</v>
      </c>
      <c r="W68" s="167" t="str">
        <f aca="false">$I68</f>
        <v/>
      </c>
      <c r="X68" s="167" t="str">
        <f aca="false">IF(ISNUMBER($A68),$W68*(Methuselahs!$A$4+1)+$A68,"")</f>
        <v/>
      </c>
      <c r="Y68" s="167" t="str">
        <f aca="false">IF(ISNUMBER($A68),RANK($X68,$X68:$X72,1),"")</f>
        <v/>
      </c>
      <c r="Z68" s="167" t="str">
        <f aca="false">IF(ISNUMBER($A68),VLOOKUP($A68,Methuselahs!$A$7:$X$306,5),"")</f>
        <v/>
      </c>
      <c r="AA68" s="167" t="str">
        <f aca="false">$I68</f>
        <v/>
      </c>
    </row>
    <row r="69" customFormat="false" ht="12.75" hidden="false" customHeight="true" outlineLevel="0" collapsed="false">
      <c r="A69" s="231" t="str">
        <f aca="true">IF(ISBLANK('Tournament Info'!$B$11),"",INDIRECT(ADDRESS(ROW(),1,1,1,"Optimal Seating "&amp;'Tournament Info'!$B$11-1&amp;"R+F")))</f>
        <v/>
      </c>
      <c r="B69" s="207" t="str">
        <f aca="false">IF(ISNUMBER(A69),VLOOKUP(A69,Methuselahs!$A$7:$E$306,2,FALSE()),"")</f>
        <v/>
      </c>
      <c r="C69" s="232" t="str">
        <f aca="false">IF(ISNUMBER(A69),VLOOKUP(A69,Methuselahs!$A$7:$E$306,3,FALSE()),"")</f>
        <v/>
      </c>
      <c r="D69" s="233" t="str">
        <f aca="false">IF(ISNUMBER(A69),FLOOR((ROW()-ROW($A$7))/5,1)+1,"")</f>
        <v/>
      </c>
      <c r="E69" s="234"/>
      <c r="F69" s="232" t="n">
        <f aca="false">IF(ISNUMBER(E69),E69,0)</f>
        <v>0</v>
      </c>
      <c r="G69" s="235" t="str">
        <f aca="false">IF(ISNUMBER($A69),IF(AND($F69&gt;=2,$H69=60),1,0),"")</f>
        <v/>
      </c>
      <c r="H69" s="236" t="str">
        <f aca="false">IF(ISNUMBER(A69),IF(OR($S69=$U69,NOT(ISNA(MATCH($D69*5+$V$4,Override!$C$6:$C$125,0)))),$Q69,0),"")</f>
        <v/>
      </c>
      <c r="I69" s="233" t="str">
        <f aca="false">IF(ISNUMBER(A69),IF(J69=5,K69,IF(AND(J69=4,OR(K69=4,K69=3)),K69+1,K69)),"")</f>
        <v/>
      </c>
      <c r="J69" s="237" t="n">
        <f aca="false">COUNT(A67:A71)</f>
        <v>0</v>
      </c>
      <c r="K69" s="238" t="str">
        <f aca="false">IF(ISNUMBER(A69),RANK(F69,F67:F71),"")</f>
        <v/>
      </c>
      <c r="L69" s="239" t="n">
        <f aca="false">IF(J69=5,VLOOKUP(K69,TPMatrix!$A$6:$B$10,2,FALSE()),IF(J69=4,VLOOKUP(K69,TPMatrix!$D$6:$E$9,2,FALSE()),0))</f>
        <v>0</v>
      </c>
      <c r="M69" s="239" t="n">
        <f aca="false">IF(COUNTIF(K67:K71,K69)&gt;=2,IF(J69=5,VLOOKUP(K69+1,TPMatrix!$A$6:$B$10,2,FALSE()),IF(J69=4,VLOOKUP(K69+1,TPMatrix!$D$6:$E$9,2,FALSE()),0)),"")</f>
        <v>0</v>
      </c>
      <c r="N69" s="239" t="n">
        <f aca="false">IF(COUNTIF(K67:K71,K69)&gt;=3,IF(J69=5,VLOOKUP(K69+2,TPMatrix!$A$6:$B$10,2,FALSE()),IF(J69=4,VLOOKUP(K69+2,TPMatrix!$D$6:$E$9,2,FALSE()),0)),"")</f>
        <v>0</v>
      </c>
      <c r="O69" s="239" t="n">
        <f aca="false">IF(COUNTIF(K67:K71,K69)&gt;=4,IF(J69=5,VLOOKUP(K69+3,TPMatrix!$A$6:$B$10,2,FALSE()),IF(J69=4,VLOOKUP(K69+3,TPMatrix!$D$6:$E$9,2,FALSE()),0)),"")</f>
        <v>0</v>
      </c>
      <c r="P69" s="239" t="n">
        <f aca="false">IF(COUNTIF(K67:K71,K69)&gt;=5,IF(J69=5,VLOOKUP(K69+4,TPMatrix!$A$6:$B$10,2,FALSE()),IF(J69=4,VLOOKUP(K69+4,TPMatrix!$D$6:$E$9,2,FALSE()),0)),"")</f>
        <v>0</v>
      </c>
      <c r="Q69" s="239" t="n">
        <f aca="false">SUM(L69:P69)/COUNT(L69:P69)</f>
        <v>0</v>
      </c>
      <c r="R69" s="240" t="n">
        <f aca="false">COUNT(L69:P69)</f>
        <v>5</v>
      </c>
      <c r="S69" s="238" t="n">
        <f aca="false">IF(ISNUMBER($A69),COUNTIF($D$7:$D$306,$D69),0)</f>
        <v>0</v>
      </c>
      <c r="T69" s="239" t="n">
        <f aca="false">CEILING($F69,1)</f>
        <v>0</v>
      </c>
      <c r="U69" s="240" t="n">
        <f aca="true">SUM(OFFSET(T69,-MOD(ROW()-ROW($U$7),5),0,5,1))</f>
        <v>0</v>
      </c>
      <c r="W69" s="167" t="str">
        <f aca="false">$I69</f>
        <v/>
      </c>
      <c r="X69" s="167" t="str">
        <f aca="false">IF(ISNUMBER($A69),$W69*(Methuselahs!$A$4+1)+$A69,"")</f>
        <v/>
      </c>
      <c r="Y69" s="167" t="str">
        <f aca="false">IF(ISNUMBER($A69),RANK($X69,$X69:$X73,1),"")</f>
        <v/>
      </c>
      <c r="Z69" s="167" t="str">
        <f aca="false">IF(ISNUMBER($A69),VLOOKUP($A69,Methuselahs!$A$7:$X$306,5),"")</f>
        <v/>
      </c>
      <c r="AA69" s="167" t="str">
        <f aca="false">$I69</f>
        <v/>
      </c>
    </row>
    <row r="70" customFormat="false" ht="12.75" hidden="false" customHeight="true" outlineLevel="0" collapsed="false">
      <c r="A70" s="241" t="str">
        <f aca="true">IF(ISBLANK('Tournament Info'!$B$11),"",INDIRECT(ADDRESS(ROW(),1,1,1,"Optimal Seating "&amp;'Tournament Info'!$B$11-1&amp;"R+F")))</f>
        <v/>
      </c>
      <c r="B70" s="242" t="str">
        <f aca="false">IF(ISNUMBER(A70),VLOOKUP(A70,Methuselahs!$A$7:$E$306,2,FALSE()),"")</f>
        <v/>
      </c>
      <c r="C70" s="243" t="str">
        <f aca="false">IF(ISNUMBER(A70),VLOOKUP(A70,Methuselahs!$A$7:$E$306,3,FALSE()),"")</f>
        <v/>
      </c>
      <c r="D70" s="244" t="str">
        <f aca="false">IF(ISNUMBER(A70),FLOOR((ROW()-ROW($A$7))/5,1)+1,"")</f>
        <v/>
      </c>
      <c r="E70" s="245"/>
      <c r="F70" s="243" t="n">
        <f aca="false">IF(ISNUMBER(E70),E70,0)</f>
        <v>0</v>
      </c>
      <c r="G70" s="225" t="str">
        <f aca="false">IF(ISNUMBER($A70),IF(AND($F70&gt;=2,$H70=60),1,0),"")</f>
        <v/>
      </c>
      <c r="H70" s="226" t="str">
        <f aca="false">IF(ISNUMBER(A70),IF(OR($S70=$U70,NOT(ISNA(MATCH($D70*5+$V$4,Override!$C$6:$C$125,0)))),$Q70,0),"")</f>
        <v/>
      </c>
      <c r="I70" s="244" t="str">
        <f aca="false">IF(ISNUMBER(A70),IF(J70=5,K70,IF(AND(J70=4,OR(K70=4,K70=3)),K70+1,K70)),"")</f>
        <v/>
      </c>
      <c r="J70" s="246" t="n">
        <f aca="false">COUNT(A67:A71)</f>
        <v>0</v>
      </c>
      <c r="K70" s="228" t="str">
        <f aca="false">IF(ISNUMBER(A70),RANK(F70,F67:F71),"")</f>
        <v/>
      </c>
      <c r="L70" s="229" t="n">
        <f aca="false">IF(J70=5,VLOOKUP(K70,TPMatrix!$A$6:$B$10,2,FALSE()),IF(J70=4,VLOOKUP(K70,TPMatrix!$D$6:$E$9,2,FALSE()),0))</f>
        <v>0</v>
      </c>
      <c r="M70" s="229" t="n">
        <f aca="false">IF(COUNTIF(K67:K71,K70)&gt;=2,IF(J70=5,VLOOKUP(K70+1,TPMatrix!$A$6:$B$10,2,FALSE()),IF(J70=4,VLOOKUP(K70+1,TPMatrix!$D$6:$E$9,2,FALSE()),0)),"")</f>
        <v>0</v>
      </c>
      <c r="N70" s="229" t="n">
        <f aca="false">IF(COUNTIF(K67:K71,K70)&gt;=3,IF(J70=5,VLOOKUP(K70+2,TPMatrix!$A$6:$B$10,2,FALSE()),IF(J70=4,VLOOKUP(K70+2,TPMatrix!$D$6:$E$9,2,FALSE()),0)),"")</f>
        <v>0</v>
      </c>
      <c r="O70" s="229" t="n">
        <f aca="false">IF(COUNTIF(K67:K71,K70)&gt;=4,IF(J70=5,VLOOKUP(K70+3,TPMatrix!$A$6:$B$10,2,FALSE()),IF(J70=4,VLOOKUP(K70+3,TPMatrix!$D$6:$E$9,2,FALSE()),0)),"")</f>
        <v>0</v>
      </c>
      <c r="P70" s="229" t="n">
        <f aca="false">IF(COUNTIF(K67:K71,K70)&gt;=5,IF(J70=5,VLOOKUP(K70+4,TPMatrix!$A$6:$B$10,2,FALSE()),IF(J70=4,VLOOKUP(K70+4,TPMatrix!$D$6:$E$9,2,FALSE()),0)),"")</f>
        <v>0</v>
      </c>
      <c r="Q70" s="229" t="n">
        <f aca="false">SUM(L70:P70)/COUNT(L70:P70)</f>
        <v>0</v>
      </c>
      <c r="R70" s="230" t="n">
        <f aca="false">COUNT(L70:P70)</f>
        <v>5</v>
      </c>
      <c r="S70" s="228" t="n">
        <f aca="false">IF(ISNUMBER($A70),COUNTIF($D$7:$D$306,$D70),0)</f>
        <v>0</v>
      </c>
      <c r="T70" s="229" t="n">
        <f aca="false">CEILING($F70,1)</f>
        <v>0</v>
      </c>
      <c r="U70" s="230" t="n">
        <f aca="true">SUM(OFFSET(T70,-MOD(ROW()-ROW($U$7),5),0,5,1))</f>
        <v>0</v>
      </c>
      <c r="W70" s="167" t="str">
        <f aca="false">$I70</f>
        <v/>
      </c>
      <c r="X70" s="167" t="str">
        <f aca="false">IF(ISNUMBER($A70),$W70*(Methuselahs!$A$4+1)+$A70,"")</f>
        <v/>
      </c>
      <c r="Y70" s="167" t="str">
        <f aca="false">IF(ISNUMBER($A70),RANK($X70,$X70:$X74,1),"")</f>
        <v/>
      </c>
      <c r="Z70" s="167" t="str">
        <f aca="false">IF(ISNUMBER($A70),VLOOKUP($A70,Methuselahs!$A$7:$X$306,5),"")</f>
        <v/>
      </c>
      <c r="AA70" s="167" t="str">
        <f aca="false">$I70</f>
        <v/>
      </c>
    </row>
    <row r="71" customFormat="false" ht="12.75" hidden="false" customHeight="true" outlineLevel="0" collapsed="false">
      <c r="A71" s="247" t="str">
        <f aca="true">IF(ISBLANK('Tournament Info'!$B$11),"",INDIRECT(ADDRESS(ROW(),1,1,1,"Optimal Seating "&amp;'Tournament Info'!$B$11-1&amp;"R+F")))</f>
        <v/>
      </c>
      <c r="B71" s="248" t="str">
        <f aca="false">IF(ISNUMBER(A71),VLOOKUP(A71,Methuselahs!$A$7:$E$306,2,FALSE()),"")</f>
        <v/>
      </c>
      <c r="C71" s="249" t="str">
        <f aca="false">IF(ISNUMBER(A71),VLOOKUP(A71,Methuselahs!$A$7:$E$306,3,FALSE()),"")</f>
        <v/>
      </c>
      <c r="D71" s="250" t="str">
        <f aca="false">IF(ISNUMBER(A71),FLOOR((ROW()-ROW($A$7))/5,1)+1,"")</f>
        <v/>
      </c>
      <c r="E71" s="251"/>
      <c r="F71" s="249" t="n">
        <f aca="false">IF(ISNUMBER(E71),E71,0)</f>
        <v>0</v>
      </c>
      <c r="G71" s="235" t="str">
        <f aca="false">IF(ISNUMBER($A71),IF(AND($F71&gt;=2,$H71=60),1,0),"")</f>
        <v/>
      </c>
      <c r="H71" s="236" t="str">
        <f aca="false">IF(ISNUMBER(A71),IF(OR($S71=$U71,NOT(ISNA(MATCH($D71*5+$V$4,Override!$C$6:$C$125,0)))),$Q71,0),"")</f>
        <v/>
      </c>
      <c r="I71" s="250" t="str">
        <f aca="false">IF(ISNUMBER(A71),IF(J71=5,K71,IF(AND(J71=4,OR(K71=4,K71=3)),K71+1,K71)),"")</f>
        <v/>
      </c>
      <c r="J71" s="252" t="n">
        <f aca="false">COUNT(A67:A71)</f>
        <v>0</v>
      </c>
      <c r="K71" s="253" t="str">
        <f aca="false">IF(ISNUMBER(A71),RANK(F71,F67:F71),"")</f>
        <v/>
      </c>
      <c r="L71" s="254" t="n">
        <f aca="false">IF(J71=5,VLOOKUP(K71,TPMatrix!$A$6:$B$10,2,FALSE()),IF(J71=4,VLOOKUP(K71,TPMatrix!$D$6:$E$9,2,FALSE()),0))</f>
        <v>0</v>
      </c>
      <c r="M71" s="254" t="n">
        <f aca="false">IF(COUNTIF(K67:K71,K71)&gt;=2,IF(J71=5,VLOOKUP(K71+1,TPMatrix!$A$6:$B$10,2,FALSE()),IF(J71=4,VLOOKUP(K71+1,TPMatrix!$D$6:$E$9,2,FALSE()),0)),"")</f>
        <v>0</v>
      </c>
      <c r="N71" s="254" t="n">
        <f aca="false">IF(COUNTIF(K67:K71,K71)&gt;=3,IF(J71=5,VLOOKUP(K71+2,TPMatrix!$A$6:$B$10,2,FALSE()),IF(J71=4,VLOOKUP(K71+2,TPMatrix!$D$6:$E$9,2,FALSE()),0)),"")</f>
        <v>0</v>
      </c>
      <c r="O71" s="254" t="n">
        <f aca="false">IF(COUNTIF(K67:K71,K71)&gt;=4,IF(J71=5,VLOOKUP(K71+3,TPMatrix!$A$6:$B$10,2,FALSE()),IF(J71=4,VLOOKUP(K71+3,TPMatrix!$D$6:$E$9,2,FALSE()),0)),"")</f>
        <v>0</v>
      </c>
      <c r="P71" s="254" t="n">
        <f aca="false">IF(COUNTIF(K67:K71,K71)&gt;=5,IF(J71=5,VLOOKUP(K71+4,TPMatrix!$A$6:$B$10,2,FALSE()),IF(J71=4,VLOOKUP(K71+4,TPMatrix!$D$6:$E$9,2,FALSE()),0)),"")</f>
        <v>0</v>
      </c>
      <c r="Q71" s="254" t="n">
        <f aca="false">SUM(L71:P71)/COUNT(L71:P71)</f>
        <v>0</v>
      </c>
      <c r="R71" s="255" t="n">
        <f aca="false">COUNT(L71:P71)</f>
        <v>5</v>
      </c>
      <c r="S71" s="253" t="n">
        <f aca="false">IF(ISNUMBER($A71),COUNTIF($D$7:$D$306,$D71),0)</f>
        <v>0</v>
      </c>
      <c r="T71" s="254" t="n">
        <f aca="false">CEILING($F71,1)</f>
        <v>0</v>
      </c>
      <c r="U71" s="255" t="n">
        <f aca="true">SUM(OFFSET(T71,-MOD(ROW()-ROW($U$7),5),0,5,1))</f>
        <v>0</v>
      </c>
      <c r="W71" s="167" t="str">
        <f aca="false">$I71</f>
        <v/>
      </c>
      <c r="X71" s="167" t="str">
        <f aca="false">IF(ISNUMBER($A71),$W71*(Methuselahs!$A$4+1)+$A71,"")</f>
        <v/>
      </c>
      <c r="Y71" s="167" t="str">
        <f aca="false">IF(ISNUMBER($A71),RANK($X71,$X71:$X75,1),"")</f>
        <v/>
      </c>
      <c r="Z71" s="167" t="str">
        <f aca="false">IF(ISNUMBER($A71),VLOOKUP($A71,Methuselahs!$A$7:$X$306,5),"")</f>
        <v/>
      </c>
      <c r="AA71" s="167" t="str">
        <f aca="false">$I71</f>
        <v/>
      </c>
    </row>
    <row r="72" customFormat="false" ht="12.75" hidden="false" customHeight="true" outlineLevel="0" collapsed="false">
      <c r="A72" s="206" t="str">
        <f aca="true">IF(ISBLANK('Tournament Info'!$B$11),"",INDIRECT(ADDRESS(ROW(),1,1,1,"Optimal Seating "&amp;'Tournament Info'!$B$11-1&amp;"R+F")))</f>
        <v/>
      </c>
      <c r="B72" s="207" t="str">
        <f aca="false">IF(ISNUMBER(A72),VLOOKUP(A72,Methuselahs!$A$7:$E$306,2,FALSE()),"")</f>
        <v/>
      </c>
      <c r="C72" s="208" t="str">
        <f aca="false">IF(ISNUMBER(A72),VLOOKUP(A72,Methuselahs!$A$7:$E$306,3,FALSE()),"")</f>
        <v/>
      </c>
      <c r="D72" s="209" t="str">
        <f aca="false">IF(ISNUMBER(A72),FLOOR((ROW()-ROW($A$7))/5,1)+1,"")</f>
        <v/>
      </c>
      <c r="E72" s="210"/>
      <c r="F72" s="208" t="n">
        <f aca="false">IF(ISNUMBER(E72),E72,0)</f>
        <v>0</v>
      </c>
      <c r="G72" s="211" t="str">
        <f aca="false">IF(ISNUMBER($A72),IF(AND($F72&gt;=2,$H72=60),1,0),"")</f>
        <v/>
      </c>
      <c r="H72" s="212" t="str">
        <f aca="false">IF(ISNUMBER(A72),IF(OR($S72=$U72,NOT(ISNA(MATCH($D72*5+$V$4,Override!$C$6:$C$125,0)))),$Q72,0),"")</f>
        <v/>
      </c>
      <c r="I72" s="209" t="str">
        <f aca="false">IF(ISNUMBER(A72),IF(J72=5,K72,IF(AND(J72=4,OR(K72=4,K72=3)),K72+1,K72)),"")</f>
        <v/>
      </c>
      <c r="J72" s="213" t="n">
        <f aca="false">COUNT(A72:A76)</f>
        <v>0</v>
      </c>
      <c r="K72" s="214" t="str">
        <f aca="false">IF(ISNUMBER(A72),RANK(F72,F72:F76),"")</f>
        <v/>
      </c>
      <c r="L72" s="215" t="n">
        <f aca="false">IF(J72=5,VLOOKUP(K72,TPMatrix!$A$6:$B$10,2,FALSE()),IF(J72=4,VLOOKUP(K72,TPMatrix!$D$6:$E$9,2,FALSE()),0))</f>
        <v>0</v>
      </c>
      <c r="M72" s="215" t="n">
        <f aca="false">IF(COUNTIF(K72:K76,K72)&gt;=2,IF(J72=5,VLOOKUP(K72+1,TPMatrix!$A$6:$B$10,2,FALSE()),IF(J72=4,VLOOKUP(K72+1,TPMatrix!$D$6:$E$9,2,FALSE()),0)),"")</f>
        <v>0</v>
      </c>
      <c r="N72" s="215" t="n">
        <f aca="false">IF(COUNTIF(K72:K76,K72)&gt;=3,IF(J72=5,VLOOKUP(K72+2,TPMatrix!$A$6:$B$10,2,FALSE()),IF(J72=4,VLOOKUP(K72+2,TPMatrix!$D$6:$E$9,2,FALSE()),0)),"")</f>
        <v>0</v>
      </c>
      <c r="O72" s="215" t="n">
        <f aca="false">IF(COUNTIF(K72:K76,K72)&gt;=4,IF(J72=5,VLOOKUP(K72+3,TPMatrix!$A$6:$B$10,2,FALSE()),IF(J72=4,VLOOKUP(K72+3,TPMatrix!$D$6:$E$9,2,FALSE()),0)),"")</f>
        <v>0</v>
      </c>
      <c r="P72" s="215" t="n">
        <f aca="false">IF(COUNTIF(K72:K76,K72)&gt;=5,IF(J72=5,VLOOKUP(K72+4,TPMatrix!$A$6:$B$10,2,FALSE()),IF(J72=4,VLOOKUP(K72+4,TPMatrix!$D$6:$E$9,2,FALSE()),0)),"")</f>
        <v>0</v>
      </c>
      <c r="Q72" s="215" t="n">
        <f aca="false">SUM(L72:P72)/COUNT(L72:P72)</f>
        <v>0</v>
      </c>
      <c r="R72" s="216" t="n">
        <f aca="false">COUNT(L72:P72)</f>
        <v>5</v>
      </c>
      <c r="S72" s="217" t="n">
        <f aca="false">IF(ISNUMBER($A72),COUNTIF($D$7:$D$306,$D72),0)</f>
        <v>0</v>
      </c>
      <c r="T72" s="218" t="n">
        <f aca="false">CEILING($F72,1)</f>
        <v>0</v>
      </c>
      <c r="U72" s="219" t="n">
        <f aca="true">SUM(OFFSET(T72,-MOD(ROW()-ROW($U$7),5),0,5,1))</f>
        <v>0</v>
      </c>
      <c r="W72" s="167" t="str">
        <f aca="false">$I72</f>
        <v/>
      </c>
      <c r="X72" s="167" t="str">
        <f aca="false">IF(ISNUMBER($A72),$W72*(Methuselahs!$A$4+1)+$A72,"")</f>
        <v/>
      </c>
      <c r="Y72" s="167" t="str">
        <f aca="false">IF(ISNUMBER($A72),RANK($X72,$X72:$X76,1),"")</f>
        <v/>
      </c>
      <c r="Z72" s="167" t="str">
        <f aca="false">IF(ISNUMBER($A72),VLOOKUP($A72,Methuselahs!$A$7:$X$306,5),"")</f>
        <v/>
      </c>
      <c r="AA72" s="167" t="str">
        <f aca="false">$I72</f>
        <v/>
      </c>
    </row>
    <row r="73" customFormat="false" ht="12.75" hidden="false" customHeight="true" outlineLevel="0" collapsed="false">
      <c r="A73" s="220" t="str">
        <f aca="true">IF(ISBLANK('Tournament Info'!$B$11),"",INDIRECT(ADDRESS(ROW(),1,1,1,"Optimal Seating "&amp;'Tournament Info'!$B$11-1&amp;"R+F")))</f>
        <v/>
      </c>
      <c r="B73" s="221" t="str">
        <f aca="false">IF(ISNUMBER(A73),VLOOKUP(A73,Methuselahs!$A$7:$E$306,2,FALSE()),"")</f>
        <v/>
      </c>
      <c r="C73" s="222" t="str">
        <f aca="false">IF(ISNUMBER(A73),VLOOKUP(A73,Methuselahs!$A$7:$E$306,3,FALSE()),"")</f>
        <v/>
      </c>
      <c r="D73" s="223" t="str">
        <f aca="false">IF(ISNUMBER(A73),FLOOR((ROW()-ROW($A$7))/5,1)+1,"")</f>
        <v/>
      </c>
      <c r="E73" s="224"/>
      <c r="F73" s="222" t="n">
        <f aca="false">IF(ISNUMBER(E73),E73,0)</f>
        <v>0</v>
      </c>
      <c r="G73" s="225" t="str">
        <f aca="false">IF(ISNUMBER($A73),IF(AND($F73&gt;=2,$H73=60),1,0),"")</f>
        <v/>
      </c>
      <c r="H73" s="226" t="str">
        <f aca="false">IF(ISNUMBER(A73),IF(OR($S73=$U73,NOT(ISNA(MATCH($D73*5+$V$4,Override!$C$6:$C$125,0)))),$Q73,0),"")</f>
        <v/>
      </c>
      <c r="I73" s="223" t="str">
        <f aca="false">IF(ISNUMBER(A73),IF(J73=5,K73,IF(AND(J73=4,OR(K73=4,K73=3)),K73+1,K73)),"")</f>
        <v/>
      </c>
      <c r="J73" s="227" t="n">
        <f aca="false">COUNT(A72:A76)</f>
        <v>0</v>
      </c>
      <c r="K73" s="228" t="str">
        <f aca="false">IF(ISNUMBER(A73),RANK(F73,F72:F76),"")</f>
        <v/>
      </c>
      <c r="L73" s="229" t="n">
        <f aca="false">IF(J73=5,VLOOKUP(K73,TPMatrix!$A$6:$B$10,2,FALSE()),IF(J73=4,VLOOKUP(K73,TPMatrix!$D$6:$E$9,2,FALSE()),0))</f>
        <v>0</v>
      </c>
      <c r="M73" s="229" t="n">
        <f aca="false">IF(COUNTIF(K72:K76,K73)&gt;=2,IF(J73=5,VLOOKUP(K73+1,TPMatrix!$A$6:$B$10,2,FALSE()),IF(J73=4,VLOOKUP(K73+1,TPMatrix!$D$6:$E$9,2,FALSE()),0)),"")</f>
        <v>0</v>
      </c>
      <c r="N73" s="229" t="n">
        <f aca="false">IF(COUNTIF(K72:K76,K73)&gt;=3,IF(J73=5,VLOOKUP(K73+2,TPMatrix!$A$6:$B$10,2,FALSE()),IF(J73=4,VLOOKUP(K73+2,TPMatrix!$D$6:$E$9,2,FALSE()),0)),"")</f>
        <v>0</v>
      </c>
      <c r="O73" s="229" t="n">
        <f aca="false">IF(COUNTIF(K72:K76,K73)&gt;=4,IF(J73=5,VLOOKUP(K73+3,TPMatrix!$A$6:$B$10,2,FALSE()),IF(J73=4,VLOOKUP(K73+3,TPMatrix!$D$6:$E$9,2,FALSE()),0)),"")</f>
        <v>0</v>
      </c>
      <c r="P73" s="229" t="n">
        <f aca="false">IF(COUNTIF(K72:K76,K73)&gt;=5,IF(J73=5,VLOOKUP(K73+4,TPMatrix!$A$6:$B$10,2,FALSE()),IF(J73=4,VLOOKUP(K73+4,TPMatrix!$D$6:$E$9,2,FALSE()),0)),"")</f>
        <v>0</v>
      </c>
      <c r="Q73" s="229" t="n">
        <f aca="false">SUM(L73:P73)/COUNT(L73:P73)</f>
        <v>0</v>
      </c>
      <c r="R73" s="230" t="n">
        <f aca="false">COUNT(L73:P73)</f>
        <v>5</v>
      </c>
      <c r="S73" s="228" t="n">
        <f aca="false">IF(ISNUMBER($A73),COUNTIF($D$7:$D$306,$D73),0)</f>
        <v>0</v>
      </c>
      <c r="T73" s="229" t="n">
        <f aca="false">CEILING($F73,1)</f>
        <v>0</v>
      </c>
      <c r="U73" s="230" t="n">
        <f aca="true">SUM(OFFSET(T73,-MOD(ROW()-ROW($U$7),5),0,5,1))</f>
        <v>0</v>
      </c>
      <c r="W73" s="167" t="str">
        <f aca="false">$I73</f>
        <v/>
      </c>
      <c r="X73" s="167" t="str">
        <f aca="false">IF(ISNUMBER($A73),$W73*(Methuselahs!$A$4+1)+$A73,"")</f>
        <v/>
      </c>
      <c r="Y73" s="167" t="str">
        <f aca="false">IF(ISNUMBER($A73),RANK($X73,$X73:$X77,1),"")</f>
        <v/>
      </c>
      <c r="Z73" s="167" t="str">
        <f aca="false">IF(ISNUMBER($A73),VLOOKUP($A73,Methuselahs!$A$7:$X$306,5),"")</f>
        <v/>
      </c>
      <c r="AA73" s="167" t="str">
        <f aca="false">$I73</f>
        <v/>
      </c>
    </row>
    <row r="74" customFormat="false" ht="12.75" hidden="false" customHeight="true" outlineLevel="0" collapsed="false">
      <c r="A74" s="231" t="str">
        <f aca="true">IF(ISBLANK('Tournament Info'!$B$11),"",INDIRECT(ADDRESS(ROW(),1,1,1,"Optimal Seating "&amp;'Tournament Info'!$B$11-1&amp;"R+F")))</f>
        <v/>
      </c>
      <c r="B74" s="207" t="str">
        <f aca="false">IF(ISNUMBER(A74),VLOOKUP(A74,Methuselahs!$A$7:$E$306,2,FALSE()),"")</f>
        <v/>
      </c>
      <c r="C74" s="232" t="str">
        <f aca="false">IF(ISNUMBER(A74),VLOOKUP(A74,Methuselahs!$A$7:$E$306,3,FALSE()),"")</f>
        <v/>
      </c>
      <c r="D74" s="233" t="str">
        <f aca="false">IF(ISNUMBER(A74),FLOOR((ROW()-ROW($A$7))/5,1)+1,"")</f>
        <v/>
      </c>
      <c r="E74" s="234"/>
      <c r="F74" s="232" t="n">
        <f aca="false">IF(ISNUMBER(E74),E74,0)</f>
        <v>0</v>
      </c>
      <c r="G74" s="235" t="str">
        <f aca="false">IF(ISNUMBER($A74),IF(AND($F74&gt;=2,$H74=60),1,0),"")</f>
        <v/>
      </c>
      <c r="H74" s="236" t="str">
        <f aca="false">IF(ISNUMBER(A74),IF(OR($S74=$U74,NOT(ISNA(MATCH($D74*5+$V$4,Override!$C$6:$C$125,0)))),$Q74,0),"")</f>
        <v/>
      </c>
      <c r="I74" s="233" t="str">
        <f aca="false">IF(ISNUMBER(A74),IF(J74=5,K74,IF(AND(J74=4,OR(K74=4,K74=3)),K74+1,K74)),"")</f>
        <v/>
      </c>
      <c r="J74" s="237" t="n">
        <f aca="false">COUNT(A72:A76)</f>
        <v>0</v>
      </c>
      <c r="K74" s="238" t="str">
        <f aca="false">IF(ISNUMBER(A74),RANK(F74,F72:F76),"")</f>
        <v/>
      </c>
      <c r="L74" s="239" t="n">
        <f aca="false">IF(J74=5,VLOOKUP(K74,TPMatrix!$A$6:$B$10,2,FALSE()),IF(J74=4,VLOOKUP(K74,TPMatrix!$D$6:$E$9,2,FALSE()),0))</f>
        <v>0</v>
      </c>
      <c r="M74" s="239" t="n">
        <f aca="false">IF(COUNTIF(K72:K76,K74)&gt;=2,IF(J74=5,VLOOKUP(K74+1,TPMatrix!$A$6:$B$10,2,FALSE()),IF(J74=4,VLOOKUP(K74+1,TPMatrix!$D$6:$E$9,2,FALSE()),0)),"")</f>
        <v>0</v>
      </c>
      <c r="N74" s="239" t="n">
        <f aca="false">IF(COUNTIF(K72:K76,K74)&gt;=3,IF(J74=5,VLOOKUP(K74+2,TPMatrix!$A$6:$B$10,2,FALSE()),IF(J74=4,VLOOKUP(K74+2,TPMatrix!$D$6:$E$9,2,FALSE()),0)),"")</f>
        <v>0</v>
      </c>
      <c r="O74" s="239" t="n">
        <f aca="false">IF(COUNTIF(K72:K76,K74)&gt;=4,IF(J74=5,VLOOKUP(K74+3,TPMatrix!$A$6:$B$10,2,FALSE()),IF(J74=4,VLOOKUP(K74+3,TPMatrix!$D$6:$E$9,2,FALSE()),0)),"")</f>
        <v>0</v>
      </c>
      <c r="P74" s="239" t="n">
        <f aca="false">IF(COUNTIF(K72:K76,K74)&gt;=5,IF(J74=5,VLOOKUP(K74+4,TPMatrix!$A$6:$B$10,2,FALSE()),IF(J74=4,VLOOKUP(K74+4,TPMatrix!$D$6:$E$9,2,FALSE()),0)),"")</f>
        <v>0</v>
      </c>
      <c r="Q74" s="239" t="n">
        <f aca="false">SUM(L74:P74)/COUNT(L74:P74)</f>
        <v>0</v>
      </c>
      <c r="R74" s="240" t="n">
        <f aca="false">COUNT(L74:P74)</f>
        <v>5</v>
      </c>
      <c r="S74" s="238" t="n">
        <f aca="false">IF(ISNUMBER($A74),COUNTIF($D$7:$D$306,$D74),0)</f>
        <v>0</v>
      </c>
      <c r="T74" s="239" t="n">
        <f aca="false">CEILING($F74,1)</f>
        <v>0</v>
      </c>
      <c r="U74" s="240" t="n">
        <f aca="true">SUM(OFFSET(T74,-MOD(ROW()-ROW($U$7),5),0,5,1))</f>
        <v>0</v>
      </c>
      <c r="W74" s="167" t="str">
        <f aca="false">$I74</f>
        <v/>
      </c>
      <c r="X74" s="167" t="str">
        <f aca="false">IF(ISNUMBER($A74),$W74*(Methuselahs!$A$4+1)+$A74,"")</f>
        <v/>
      </c>
      <c r="Y74" s="167" t="str">
        <f aca="false">IF(ISNUMBER($A74),RANK($X74,$X74:$X78,1),"")</f>
        <v/>
      </c>
      <c r="Z74" s="167" t="str">
        <f aca="false">IF(ISNUMBER($A74),VLOOKUP($A74,Methuselahs!$A$7:$X$306,5),"")</f>
        <v/>
      </c>
      <c r="AA74" s="167" t="str">
        <f aca="false">$I74</f>
        <v/>
      </c>
    </row>
    <row r="75" customFormat="false" ht="12.75" hidden="false" customHeight="true" outlineLevel="0" collapsed="false">
      <c r="A75" s="241" t="str">
        <f aca="true">IF(ISBLANK('Tournament Info'!$B$11),"",INDIRECT(ADDRESS(ROW(),1,1,1,"Optimal Seating "&amp;'Tournament Info'!$B$11-1&amp;"R+F")))</f>
        <v/>
      </c>
      <c r="B75" s="242" t="str">
        <f aca="false">IF(ISNUMBER(A75),VLOOKUP(A75,Methuselahs!$A$7:$E$306,2,FALSE()),"")</f>
        <v/>
      </c>
      <c r="C75" s="243" t="str">
        <f aca="false">IF(ISNUMBER(A75),VLOOKUP(A75,Methuselahs!$A$7:$E$306,3,FALSE()),"")</f>
        <v/>
      </c>
      <c r="D75" s="244" t="str">
        <f aca="false">IF(ISNUMBER(A75),FLOOR((ROW()-ROW($A$7))/5,1)+1,"")</f>
        <v/>
      </c>
      <c r="E75" s="245"/>
      <c r="F75" s="243" t="n">
        <f aca="false">IF(ISNUMBER(E75),E75,0)</f>
        <v>0</v>
      </c>
      <c r="G75" s="225" t="str">
        <f aca="false">IF(ISNUMBER($A75),IF(AND($F75&gt;=2,$H75=60),1,0),"")</f>
        <v/>
      </c>
      <c r="H75" s="226" t="str">
        <f aca="false">IF(ISNUMBER(A75),IF(OR($S75=$U75,NOT(ISNA(MATCH($D75*5+$V$4,Override!$C$6:$C$125,0)))),$Q75,0),"")</f>
        <v/>
      </c>
      <c r="I75" s="244" t="str">
        <f aca="false">IF(ISNUMBER(A75),IF(J75=5,K75,IF(AND(J75=4,OR(K75=4,K75=3)),K75+1,K75)),"")</f>
        <v/>
      </c>
      <c r="J75" s="246" t="n">
        <f aca="false">COUNT(A72:A76)</f>
        <v>0</v>
      </c>
      <c r="K75" s="228" t="str">
        <f aca="false">IF(ISNUMBER(A75),RANK(F75,F72:F76),"")</f>
        <v/>
      </c>
      <c r="L75" s="229" t="n">
        <f aca="false">IF(J75=5,VLOOKUP(K75,TPMatrix!$A$6:$B$10,2,FALSE()),IF(J75=4,VLOOKUP(K75,TPMatrix!$D$6:$E$9,2,FALSE()),0))</f>
        <v>0</v>
      </c>
      <c r="M75" s="229" t="n">
        <f aca="false">IF(COUNTIF(K72:K76,K75)&gt;=2,IF(J75=5,VLOOKUP(K75+1,TPMatrix!$A$6:$B$10,2,FALSE()),IF(J75=4,VLOOKUP(K75+1,TPMatrix!$D$6:$E$9,2,FALSE()),0)),"")</f>
        <v>0</v>
      </c>
      <c r="N75" s="229" t="n">
        <f aca="false">IF(COUNTIF(K72:K76,K75)&gt;=3,IF(J75=5,VLOOKUP(K75+2,TPMatrix!$A$6:$B$10,2,FALSE()),IF(J75=4,VLOOKUP(K75+2,TPMatrix!$D$6:$E$9,2,FALSE()),0)),"")</f>
        <v>0</v>
      </c>
      <c r="O75" s="229" t="n">
        <f aca="false">IF(COUNTIF(K72:K76,K75)&gt;=4,IF(J75=5,VLOOKUP(K75+3,TPMatrix!$A$6:$B$10,2,FALSE()),IF(J75=4,VLOOKUP(K75+3,TPMatrix!$D$6:$E$9,2,FALSE()),0)),"")</f>
        <v>0</v>
      </c>
      <c r="P75" s="229" t="n">
        <f aca="false">IF(COUNTIF(K72:K76,K75)&gt;=5,IF(J75=5,VLOOKUP(K75+4,TPMatrix!$A$6:$B$10,2,FALSE()),IF(J75=4,VLOOKUP(K75+4,TPMatrix!$D$6:$E$9,2,FALSE()),0)),"")</f>
        <v>0</v>
      </c>
      <c r="Q75" s="229" t="n">
        <f aca="false">SUM(L75:P75)/COUNT(L75:P75)</f>
        <v>0</v>
      </c>
      <c r="R75" s="230" t="n">
        <f aca="false">COUNT(L75:P75)</f>
        <v>5</v>
      </c>
      <c r="S75" s="228" t="n">
        <f aca="false">IF(ISNUMBER($A75),COUNTIF($D$7:$D$306,$D75),0)</f>
        <v>0</v>
      </c>
      <c r="T75" s="229" t="n">
        <f aca="false">CEILING($F75,1)</f>
        <v>0</v>
      </c>
      <c r="U75" s="230" t="n">
        <f aca="true">SUM(OFFSET(T75,-MOD(ROW()-ROW($U$7),5),0,5,1))</f>
        <v>0</v>
      </c>
      <c r="W75" s="167" t="str">
        <f aca="false">$I75</f>
        <v/>
      </c>
      <c r="X75" s="167" t="str">
        <f aca="false">IF(ISNUMBER($A75),$W75*(Methuselahs!$A$4+1)+$A75,"")</f>
        <v/>
      </c>
      <c r="Y75" s="167" t="str">
        <f aca="false">IF(ISNUMBER($A75),RANK($X75,$X75:$X79,1),"")</f>
        <v/>
      </c>
      <c r="Z75" s="167" t="str">
        <f aca="false">IF(ISNUMBER($A75),VLOOKUP($A75,Methuselahs!$A$7:$X$306,5),"")</f>
        <v/>
      </c>
      <c r="AA75" s="167" t="str">
        <f aca="false">$I75</f>
        <v/>
      </c>
    </row>
    <row r="76" customFormat="false" ht="12.75" hidden="false" customHeight="true" outlineLevel="0" collapsed="false">
      <c r="A76" s="247" t="str">
        <f aca="true">IF(ISBLANK('Tournament Info'!$B$11),"",INDIRECT(ADDRESS(ROW(),1,1,1,"Optimal Seating "&amp;'Tournament Info'!$B$11-1&amp;"R+F")))</f>
        <v/>
      </c>
      <c r="B76" s="248" t="str">
        <f aca="false">IF(ISNUMBER(A76),VLOOKUP(A76,Methuselahs!$A$7:$E$306,2,FALSE()),"")</f>
        <v/>
      </c>
      <c r="C76" s="249" t="str">
        <f aca="false">IF(ISNUMBER(A76),VLOOKUP(A76,Methuselahs!$A$7:$E$306,3,FALSE()),"")</f>
        <v/>
      </c>
      <c r="D76" s="250" t="str">
        <f aca="false">IF(ISNUMBER(A76),FLOOR((ROW()-ROW($A$7))/5,1)+1,"")</f>
        <v/>
      </c>
      <c r="E76" s="251"/>
      <c r="F76" s="249" t="n">
        <f aca="false">IF(ISNUMBER(E76),E76,0)</f>
        <v>0</v>
      </c>
      <c r="G76" s="235" t="str">
        <f aca="false">IF(ISNUMBER($A76),IF(AND($F76&gt;=2,$H76=60),1,0),"")</f>
        <v/>
      </c>
      <c r="H76" s="236" t="str">
        <f aca="false">IF(ISNUMBER(A76),IF(OR($S76=$U76,NOT(ISNA(MATCH($D76*5+$V$4,Override!$C$6:$C$125,0)))),$Q76,0),"")</f>
        <v/>
      </c>
      <c r="I76" s="250" t="str">
        <f aca="false">IF(ISNUMBER(A76),IF(J76=5,K76,IF(AND(J76=4,OR(K76=4,K76=3)),K76+1,K76)),"")</f>
        <v/>
      </c>
      <c r="J76" s="252" t="n">
        <f aca="false">COUNT(A72:A76)</f>
        <v>0</v>
      </c>
      <c r="K76" s="253" t="str">
        <f aca="false">IF(ISNUMBER(A76),RANK(F76,F72:F76),"")</f>
        <v/>
      </c>
      <c r="L76" s="254" t="n">
        <f aca="false">IF(J76=5,VLOOKUP(K76,TPMatrix!$A$6:$B$10,2,FALSE()),IF(J76=4,VLOOKUP(K76,TPMatrix!$D$6:$E$9,2,FALSE()),0))</f>
        <v>0</v>
      </c>
      <c r="M76" s="254" t="n">
        <f aca="false">IF(COUNTIF(K72:K76,K76)&gt;=2,IF(J76=5,VLOOKUP(K76+1,TPMatrix!$A$6:$B$10,2,FALSE()),IF(J76=4,VLOOKUP(K76+1,TPMatrix!$D$6:$E$9,2,FALSE()),0)),"")</f>
        <v>0</v>
      </c>
      <c r="N76" s="254" t="n">
        <f aca="false">IF(COUNTIF(K72:K76,K76)&gt;=3,IF(J76=5,VLOOKUP(K76+2,TPMatrix!$A$6:$B$10,2,FALSE()),IF(J76=4,VLOOKUP(K76+2,TPMatrix!$D$6:$E$9,2,FALSE()),0)),"")</f>
        <v>0</v>
      </c>
      <c r="O76" s="254" t="n">
        <f aca="false">IF(COUNTIF(K72:K76,K76)&gt;=4,IF(J76=5,VLOOKUP(K76+3,TPMatrix!$A$6:$B$10,2,FALSE()),IF(J76=4,VLOOKUP(K76+3,TPMatrix!$D$6:$E$9,2,FALSE()),0)),"")</f>
        <v>0</v>
      </c>
      <c r="P76" s="254" t="n">
        <f aca="false">IF(COUNTIF(K72:K76,K76)&gt;=5,IF(J76=5,VLOOKUP(K76+4,TPMatrix!$A$6:$B$10,2,FALSE()),IF(J76=4,VLOOKUP(K76+4,TPMatrix!$D$6:$E$9,2,FALSE()),0)),"")</f>
        <v>0</v>
      </c>
      <c r="Q76" s="254" t="n">
        <f aca="false">SUM(L76:P76)/COUNT(L76:P76)</f>
        <v>0</v>
      </c>
      <c r="R76" s="255" t="n">
        <f aca="false">COUNT(L76:P76)</f>
        <v>5</v>
      </c>
      <c r="S76" s="253" t="n">
        <f aca="false">IF(ISNUMBER($A76),COUNTIF($D$7:$D$306,$D76),0)</f>
        <v>0</v>
      </c>
      <c r="T76" s="254" t="n">
        <f aca="false">CEILING($F76,1)</f>
        <v>0</v>
      </c>
      <c r="U76" s="255" t="n">
        <f aca="true">SUM(OFFSET(T76,-MOD(ROW()-ROW($U$7),5),0,5,1))</f>
        <v>0</v>
      </c>
      <c r="W76" s="167" t="str">
        <f aca="false">$I76</f>
        <v/>
      </c>
      <c r="X76" s="167" t="str">
        <f aca="false">IF(ISNUMBER($A76),$W76*(Methuselahs!$A$4+1)+$A76,"")</f>
        <v/>
      </c>
      <c r="Y76" s="167" t="str">
        <f aca="false">IF(ISNUMBER($A76),RANK($X76,$X76:$X80,1),"")</f>
        <v/>
      </c>
      <c r="Z76" s="167" t="str">
        <f aca="false">IF(ISNUMBER($A76),VLOOKUP($A76,Methuselahs!$A$7:$X$306,5),"")</f>
        <v/>
      </c>
      <c r="AA76" s="167" t="str">
        <f aca="false">$I76</f>
        <v/>
      </c>
    </row>
    <row r="77" customFormat="false" ht="12.75" hidden="false" customHeight="true" outlineLevel="0" collapsed="false">
      <c r="A77" s="206" t="str">
        <f aca="true">IF(ISBLANK('Tournament Info'!$B$11),"",INDIRECT(ADDRESS(ROW(),1,1,1,"Optimal Seating "&amp;'Tournament Info'!$B$11-1&amp;"R+F")))</f>
        <v/>
      </c>
      <c r="B77" s="207" t="str">
        <f aca="false">IF(ISNUMBER(A77),VLOOKUP(A77,Methuselahs!$A$7:$E$306,2,FALSE()),"")</f>
        <v/>
      </c>
      <c r="C77" s="208" t="str">
        <f aca="false">IF(ISNUMBER(A77),VLOOKUP(A77,Methuselahs!$A$7:$E$306,3,FALSE()),"")</f>
        <v/>
      </c>
      <c r="D77" s="209" t="str">
        <f aca="false">IF(ISNUMBER(A77),FLOOR((ROW()-ROW($A$7))/5,1)+1,"")</f>
        <v/>
      </c>
      <c r="E77" s="210"/>
      <c r="F77" s="208" t="n">
        <f aca="false">IF(ISNUMBER(E77),E77,0)</f>
        <v>0</v>
      </c>
      <c r="G77" s="211" t="str">
        <f aca="false">IF(ISNUMBER($A77),IF(AND($F77&gt;=2,$H77=60),1,0),"")</f>
        <v/>
      </c>
      <c r="H77" s="212" t="str">
        <f aca="false">IF(ISNUMBER(A77),IF(OR($S77=$U77,NOT(ISNA(MATCH($D77*5+$V$4,Override!$C$6:$C$125,0)))),$Q77,0),"")</f>
        <v/>
      </c>
      <c r="I77" s="209" t="str">
        <f aca="false">IF(ISNUMBER(A77),IF(J77=5,K77,IF(AND(J77=4,OR(K77=4,K77=3)),K77+1,K77)),"")</f>
        <v/>
      </c>
      <c r="J77" s="213" t="n">
        <f aca="false">COUNT(A77:A81)</f>
        <v>0</v>
      </c>
      <c r="K77" s="214" t="str">
        <f aca="false">IF(ISNUMBER(A77),RANK(F77,F77:F81),"")</f>
        <v/>
      </c>
      <c r="L77" s="215" t="n">
        <f aca="false">IF(J77=5,VLOOKUP(K77,TPMatrix!$A$6:$B$10,2,FALSE()),IF(J77=4,VLOOKUP(K77,TPMatrix!$D$6:$E$9,2,FALSE()),0))</f>
        <v>0</v>
      </c>
      <c r="M77" s="215" t="n">
        <f aca="false">IF(COUNTIF(K77:K81,K77)&gt;=2,IF(J77=5,VLOOKUP(K77+1,TPMatrix!$A$6:$B$10,2,FALSE()),IF(J77=4,VLOOKUP(K77+1,TPMatrix!$D$6:$E$9,2,FALSE()),0)),"")</f>
        <v>0</v>
      </c>
      <c r="N77" s="215" t="n">
        <f aca="false">IF(COUNTIF(K77:K81,K77)&gt;=3,IF(J77=5,VLOOKUP(K77+2,TPMatrix!$A$6:$B$10,2,FALSE()),IF(J77=4,VLOOKUP(K77+2,TPMatrix!$D$6:$E$9,2,FALSE()),0)),"")</f>
        <v>0</v>
      </c>
      <c r="O77" s="215" t="n">
        <f aca="false">IF(COUNTIF(K77:K81,K77)&gt;=4,IF(J77=5,VLOOKUP(K77+3,TPMatrix!$A$6:$B$10,2,FALSE()),IF(J77=4,VLOOKUP(K77+3,TPMatrix!$D$6:$E$9,2,FALSE()),0)),"")</f>
        <v>0</v>
      </c>
      <c r="P77" s="215" t="n">
        <f aca="false">IF(COUNTIF(K77:K81,K77)&gt;=5,IF(J77=5,VLOOKUP(K77+4,TPMatrix!$A$6:$B$10,2,FALSE()),IF(J77=4,VLOOKUP(K77+4,TPMatrix!$D$6:$E$9,2,FALSE()),0)),"")</f>
        <v>0</v>
      </c>
      <c r="Q77" s="215" t="n">
        <f aca="false">SUM(L77:P77)/COUNT(L77:P77)</f>
        <v>0</v>
      </c>
      <c r="R77" s="216" t="n">
        <f aca="false">COUNT(L77:P77)</f>
        <v>5</v>
      </c>
      <c r="S77" s="217" t="n">
        <f aca="false">IF(ISNUMBER($A77),COUNTIF($D$7:$D$306,$D77),0)</f>
        <v>0</v>
      </c>
      <c r="T77" s="218" t="n">
        <f aca="false">CEILING($F77,1)</f>
        <v>0</v>
      </c>
      <c r="U77" s="219" t="n">
        <f aca="true">SUM(OFFSET(T77,-MOD(ROW()-ROW($U$7),5),0,5,1))</f>
        <v>0</v>
      </c>
      <c r="W77" s="167" t="str">
        <f aca="false">$I77</f>
        <v/>
      </c>
      <c r="X77" s="167" t="str">
        <f aca="false">IF(ISNUMBER($A77),$W77*(Methuselahs!$A$4+1)+$A77,"")</f>
        <v/>
      </c>
      <c r="Y77" s="167" t="str">
        <f aca="false">IF(ISNUMBER($A77),RANK($X77,$X77:$X81,1),"")</f>
        <v/>
      </c>
      <c r="Z77" s="167" t="str">
        <f aca="false">IF(ISNUMBER($A77),VLOOKUP($A77,Methuselahs!$A$7:$X$306,5),"")</f>
        <v/>
      </c>
      <c r="AA77" s="167" t="str">
        <f aca="false">$I77</f>
        <v/>
      </c>
    </row>
    <row r="78" customFormat="false" ht="12.75" hidden="false" customHeight="true" outlineLevel="0" collapsed="false">
      <c r="A78" s="220" t="str">
        <f aca="true">IF(ISBLANK('Tournament Info'!$B$11),"",INDIRECT(ADDRESS(ROW(),1,1,1,"Optimal Seating "&amp;'Tournament Info'!$B$11-1&amp;"R+F")))</f>
        <v/>
      </c>
      <c r="B78" s="221" t="str">
        <f aca="false">IF(ISNUMBER(A78),VLOOKUP(A78,Methuselahs!$A$7:$E$306,2,FALSE()),"")</f>
        <v/>
      </c>
      <c r="C78" s="222" t="str">
        <f aca="false">IF(ISNUMBER(A78),VLOOKUP(A78,Methuselahs!$A$7:$E$306,3,FALSE()),"")</f>
        <v/>
      </c>
      <c r="D78" s="223" t="str">
        <f aca="false">IF(ISNUMBER(A78),FLOOR((ROW()-ROW($A$7))/5,1)+1,"")</f>
        <v/>
      </c>
      <c r="E78" s="224"/>
      <c r="F78" s="222" t="n">
        <f aca="false">IF(ISNUMBER(E78),E78,0)</f>
        <v>0</v>
      </c>
      <c r="G78" s="225" t="str">
        <f aca="false">IF(ISNUMBER($A78),IF(AND($F78&gt;=2,$H78=60),1,0),"")</f>
        <v/>
      </c>
      <c r="H78" s="226" t="str">
        <f aca="false">IF(ISNUMBER(A78),IF(OR($S78=$U78,NOT(ISNA(MATCH($D78*5+$V$4,Override!$C$6:$C$125,0)))),$Q78,0),"")</f>
        <v/>
      </c>
      <c r="I78" s="223" t="str">
        <f aca="false">IF(ISNUMBER(A78),IF(J78=5,K78,IF(AND(J78=4,OR(K78=4,K78=3)),K78+1,K78)),"")</f>
        <v/>
      </c>
      <c r="J78" s="227" t="n">
        <f aca="false">COUNT(A77:A81)</f>
        <v>0</v>
      </c>
      <c r="K78" s="228" t="str">
        <f aca="false">IF(ISNUMBER(A78),RANK(F78,F77:F81),"")</f>
        <v/>
      </c>
      <c r="L78" s="229" t="n">
        <f aca="false">IF(J78=5,VLOOKUP(K78,TPMatrix!$A$6:$B$10,2,FALSE()),IF(J78=4,VLOOKUP(K78,TPMatrix!$D$6:$E$9,2,FALSE()),0))</f>
        <v>0</v>
      </c>
      <c r="M78" s="229" t="n">
        <f aca="false">IF(COUNTIF(K77:K81,K78)&gt;=2,IF(J78=5,VLOOKUP(K78+1,TPMatrix!$A$6:$B$10,2,FALSE()),IF(J78=4,VLOOKUP(K78+1,TPMatrix!$D$6:$E$9,2,FALSE()),0)),"")</f>
        <v>0</v>
      </c>
      <c r="N78" s="229" t="n">
        <f aca="false">IF(COUNTIF(K77:K81,K78)&gt;=3,IF(J78=5,VLOOKUP(K78+2,TPMatrix!$A$6:$B$10,2,FALSE()),IF(J78=4,VLOOKUP(K78+2,TPMatrix!$D$6:$E$9,2,FALSE()),0)),"")</f>
        <v>0</v>
      </c>
      <c r="O78" s="229" t="n">
        <f aca="false">IF(COUNTIF(K77:K81,K78)&gt;=4,IF(J78=5,VLOOKUP(K78+3,TPMatrix!$A$6:$B$10,2,FALSE()),IF(J78=4,VLOOKUP(K78+3,TPMatrix!$D$6:$E$9,2,FALSE()),0)),"")</f>
        <v>0</v>
      </c>
      <c r="P78" s="229" t="n">
        <f aca="false">IF(COUNTIF(K77:K81,K78)&gt;=5,IF(J78=5,VLOOKUP(K78+4,TPMatrix!$A$6:$B$10,2,FALSE()),IF(J78=4,VLOOKUP(K78+4,TPMatrix!$D$6:$E$9,2,FALSE()),0)),"")</f>
        <v>0</v>
      </c>
      <c r="Q78" s="229" t="n">
        <f aca="false">SUM(L78:P78)/COUNT(L78:P78)</f>
        <v>0</v>
      </c>
      <c r="R78" s="230" t="n">
        <f aca="false">COUNT(L78:P78)</f>
        <v>5</v>
      </c>
      <c r="S78" s="228" t="n">
        <f aca="false">IF(ISNUMBER($A78),COUNTIF($D$7:$D$306,$D78),0)</f>
        <v>0</v>
      </c>
      <c r="T78" s="229" t="n">
        <f aca="false">CEILING($F78,1)</f>
        <v>0</v>
      </c>
      <c r="U78" s="230" t="n">
        <f aca="true">SUM(OFFSET(T78,-MOD(ROW()-ROW($U$7),5),0,5,1))</f>
        <v>0</v>
      </c>
      <c r="W78" s="167" t="str">
        <f aca="false">$I78</f>
        <v/>
      </c>
      <c r="X78" s="167" t="str">
        <f aca="false">IF(ISNUMBER($A78),$W78*(Methuselahs!$A$4+1)+$A78,"")</f>
        <v/>
      </c>
      <c r="Y78" s="167" t="str">
        <f aca="false">IF(ISNUMBER($A78),RANK($X78,$X78:$X82,1),"")</f>
        <v/>
      </c>
      <c r="Z78" s="167" t="str">
        <f aca="false">IF(ISNUMBER($A78),VLOOKUP($A78,Methuselahs!$A$7:$X$306,5),"")</f>
        <v/>
      </c>
      <c r="AA78" s="167" t="str">
        <f aca="false">$I78</f>
        <v/>
      </c>
    </row>
    <row r="79" customFormat="false" ht="12.75" hidden="false" customHeight="true" outlineLevel="0" collapsed="false">
      <c r="A79" s="231" t="str">
        <f aca="true">IF(ISBLANK('Tournament Info'!$B$11),"",INDIRECT(ADDRESS(ROW(),1,1,1,"Optimal Seating "&amp;'Tournament Info'!$B$11-1&amp;"R+F")))</f>
        <v/>
      </c>
      <c r="B79" s="207" t="str">
        <f aca="false">IF(ISNUMBER(A79),VLOOKUP(A79,Methuselahs!$A$7:$E$306,2,FALSE()),"")</f>
        <v/>
      </c>
      <c r="C79" s="232" t="str">
        <f aca="false">IF(ISNUMBER(A79),VLOOKUP(A79,Methuselahs!$A$7:$E$306,3,FALSE()),"")</f>
        <v/>
      </c>
      <c r="D79" s="233" t="str">
        <f aca="false">IF(ISNUMBER(A79),FLOOR((ROW()-ROW($A$7))/5,1)+1,"")</f>
        <v/>
      </c>
      <c r="E79" s="234"/>
      <c r="F79" s="232" t="n">
        <f aca="false">IF(ISNUMBER(E79),E79,0)</f>
        <v>0</v>
      </c>
      <c r="G79" s="235" t="str">
        <f aca="false">IF(ISNUMBER($A79),IF(AND($F79&gt;=2,$H79=60),1,0),"")</f>
        <v/>
      </c>
      <c r="H79" s="236" t="str">
        <f aca="false">IF(ISNUMBER(A79),IF(OR($S79=$U79,NOT(ISNA(MATCH($D79*5+$V$4,Override!$C$6:$C$125,0)))),$Q79,0),"")</f>
        <v/>
      </c>
      <c r="I79" s="233" t="str">
        <f aca="false">IF(ISNUMBER(A79),IF(J79=5,K79,IF(AND(J79=4,OR(K79=4,K79=3)),K79+1,K79)),"")</f>
        <v/>
      </c>
      <c r="J79" s="237" t="n">
        <f aca="false">COUNT(A77:A81)</f>
        <v>0</v>
      </c>
      <c r="K79" s="238" t="str">
        <f aca="false">IF(ISNUMBER(A79),RANK(F79,F77:F81),"")</f>
        <v/>
      </c>
      <c r="L79" s="239" t="n">
        <f aca="false">IF(J79=5,VLOOKUP(K79,TPMatrix!$A$6:$B$10,2,FALSE()),IF(J79=4,VLOOKUP(K79,TPMatrix!$D$6:$E$9,2,FALSE()),0))</f>
        <v>0</v>
      </c>
      <c r="M79" s="239" t="n">
        <f aca="false">IF(COUNTIF(K77:K81,K79)&gt;=2,IF(J79=5,VLOOKUP(K79+1,TPMatrix!$A$6:$B$10,2,FALSE()),IF(J79=4,VLOOKUP(K79+1,TPMatrix!$D$6:$E$9,2,FALSE()),0)),"")</f>
        <v>0</v>
      </c>
      <c r="N79" s="239" t="n">
        <f aca="false">IF(COUNTIF(K77:K81,K79)&gt;=3,IF(J79=5,VLOOKUP(K79+2,TPMatrix!$A$6:$B$10,2,FALSE()),IF(J79=4,VLOOKUP(K79+2,TPMatrix!$D$6:$E$9,2,FALSE()),0)),"")</f>
        <v>0</v>
      </c>
      <c r="O79" s="239" t="n">
        <f aca="false">IF(COUNTIF(K77:K81,K79)&gt;=4,IF(J79=5,VLOOKUP(K79+3,TPMatrix!$A$6:$B$10,2,FALSE()),IF(J79=4,VLOOKUP(K79+3,TPMatrix!$D$6:$E$9,2,FALSE()),0)),"")</f>
        <v>0</v>
      </c>
      <c r="P79" s="239" t="n">
        <f aca="false">IF(COUNTIF(K77:K81,K79)&gt;=5,IF(J79=5,VLOOKUP(K79+4,TPMatrix!$A$6:$B$10,2,FALSE()),IF(J79=4,VLOOKUP(K79+4,TPMatrix!$D$6:$E$9,2,FALSE()),0)),"")</f>
        <v>0</v>
      </c>
      <c r="Q79" s="239" t="n">
        <f aca="false">SUM(L79:P79)/COUNT(L79:P79)</f>
        <v>0</v>
      </c>
      <c r="R79" s="240" t="n">
        <f aca="false">COUNT(L79:P79)</f>
        <v>5</v>
      </c>
      <c r="S79" s="238" t="n">
        <f aca="false">IF(ISNUMBER($A79),COUNTIF($D$7:$D$306,$D79),0)</f>
        <v>0</v>
      </c>
      <c r="T79" s="239" t="n">
        <f aca="false">CEILING($F79,1)</f>
        <v>0</v>
      </c>
      <c r="U79" s="240" t="n">
        <f aca="true">SUM(OFFSET(T79,-MOD(ROW()-ROW($U$7),5),0,5,1))</f>
        <v>0</v>
      </c>
      <c r="W79" s="167" t="str">
        <f aca="false">$I79</f>
        <v/>
      </c>
      <c r="X79" s="167" t="str">
        <f aca="false">IF(ISNUMBER($A79),$W79*(Methuselahs!$A$4+1)+$A79,"")</f>
        <v/>
      </c>
      <c r="Y79" s="167" t="str">
        <f aca="false">IF(ISNUMBER($A79),RANK($X79,$X79:$X83,1),"")</f>
        <v/>
      </c>
      <c r="Z79" s="167" t="str">
        <f aca="false">IF(ISNUMBER($A79),VLOOKUP($A79,Methuselahs!$A$7:$X$306,5),"")</f>
        <v/>
      </c>
      <c r="AA79" s="167" t="str">
        <f aca="false">$I79</f>
        <v/>
      </c>
    </row>
    <row r="80" customFormat="false" ht="12.75" hidden="false" customHeight="true" outlineLevel="0" collapsed="false">
      <c r="A80" s="241" t="str">
        <f aca="true">IF(ISBLANK('Tournament Info'!$B$11),"",INDIRECT(ADDRESS(ROW(),1,1,1,"Optimal Seating "&amp;'Tournament Info'!$B$11-1&amp;"R+F")))</f>
        <v/>
      </c>
      <c r="B80" s="242" t="str">
        <f aca="false">IF(ISNUMBER(A80),VLOOKUP(A80,Methuselahs!$A$7:$E$306,2,FALSE()),"")</f>
        <v/>
      </c>
      <c r="C80" s="243" t="str">
        <f aca="false">IF(ISNUMBER(A80),VLOOKUP(A80,Methuselahs!$A$7:$E$306,3,FALSE()),"")</f>
        <v/>
      </c>
      <c r="D80" s="244" t="str">
        <f aca="false">IF(ISNUMBER(A80),FLOOR((ROW()-ROW($A$7))/5,1)+1,"")</f>
        <v/>
      </c>
      <c r="E80" s="245"/>
      <c r="F80" s="243" t="n">
        <f aca="false">IF(ISNUMBER(E80),E80,0)</f>
        <v>0</v>
      </c>
      <c r="G80" s="225" t="str">
        <f aca="false">IF(ISNUMBER($A80),IF(AND($F80&gt;=2,$H80=60),1,0),"")</f>
        <v/>
      </c>
      <c r="H80" s="226" t="str">
        <f aca="false">IF(ISNUMBER(A80),IF(OR($S80=$U80,NOT(ISNA(MATCH($D80*5+$V$4,Override!$C$6:$C$125,0)))),$Q80,0),"")</f>
        <v/>
      </c>
      <c r="I80" s="244" t="str">
        <f aca="false">IF(ISNUMBER(A80),IF(J80=5,K80,IF(AND(J80=4,OR(K80=4,K80=3)),K80+1,K80)),"")</f>
        <v/>
      </c>
      <c r="J80" s="246" t="n">
        <f aca="false">COUNT(A77:A81)</f>
        <v>0</v>
      </c>
      <c r="K80" s="228" t="str">
        <f aca="false">IF(ISNUMBER(A80),RANK(F80,F77:F81),"")</f>
        <v/>
      </c>
      <c r="L80" s="229" t="n">
        <f aca="false">IF(J80=5,VLOOKUP(K80,TPMatrix!$A$6:$B$10,2,FALSE()),IF(J80=4,VLOOKUP(K80,TPMatrix!$D$6:$E$9,2,FALSE()),0))</f>
        <v>0</v>
      </c>
      <c r="M80" s="229" t="n">
        <f aca="false">IF(COUNTIF(K77:K81,K80)&gt;=2,IF(J80=5,VLOOKUP(K80+1,TPMatrix!$A$6:$B$10,2,FALSE()),IF(J80=4,VLOOKUP(K80+1,TPMatrix!$D$6:$E$9,2,FALSE()),0)),"")</f>
        <v>0</v>
      </c>
      <c r="N80" s="229" t="n">
        <f aca="false">IF(COUNTIF(K77:K81,K80)&gt;=3,IF(J80=5,VLOOKUP(K80+2,TPMatrix!$A$6:$B$10,2,FALSE()),IF(J80=4,VLOOKUP(K80+2,TPMatrix!$D$6:$E$9,2,FALSE()),0)),"")</f>
        <v>0</v>
      </c>
      <c r="O80" s="229" t="n">
        <f aca="false">IF(COUNTIF(K77:K81,K80)&gt;=4,IF(J80=5,VLOOKUP(K80+3,TPMatrix!$A$6:$B$10,2,FALSE()),IF(J80=4,VLOOKUP(K80+3,TPMatrix!$D$6:$E$9,2,FALSE()),0)),"")</f>
        <v>0</v>
      </c>
      <c r="P80" s="229" t="n">
        <f aca="false">IF(COUNTIF(K77:K81,K80)&gt;=5,IF(J80=5,VLOOKUP(K80+4,TPMatrix!$A$6:$B$10,2,FALSE()),IF(J80=4,VLOOKUP(K80+4,TPMatrix!$D$6:$E$9,2,FALSE()),0)),"")</f>
        <v>0</v>
      </c>
      <c r="Q80" s="229" t="n">
        <f aca="false">SUM(L80:P80)/COUNT(L80:P80)</f>
        <v>0</v>
      </c>
      <c r="R80" s="230" t="n">
        <f aca="false">COUNT(L80:P80)</f>
        <v>5</v>
      </c>
      <c r="S80" s="228" t="n">
        <f aca="false">IF(ISNUMBER($A80),COUNTIF($D$7:$D$306,$D80),0)</f>
        <v>0</v>
      </c>
      <c r="T80" s="229" t="n">
        <f aca="false">CEILING($F80,1)</f>
        <v>0</v>
      </c>
      <c r="U80" s="230" t="n">
        <f aca="true">SUM(OFFSET(T80,-MOD(ROW()-ROW($U$7),5),0,5,1))</f>
        <v>0</v>
      </c>
      <c r="W80" s="167" t="str">
        <f aca="false">$I80</f>
        <v/>
      </c>
      <c r="X80" s="167" t="str">
        <f aca="false">IF(ISNUMBER($A80),$W80*(Methuselahs!$A$4+1)+$A80,"")</f>
        <v/>
      </c>
      <c r="Y80" s="167" t="str">
        <f aca="false">IF(ISNUMBER($A80),RANK($X80,$X80:$X84,1),"")</f>
        <v/>
      </c>
      <c r="Z80" s="167" t="str">
        <f aca="false">IF(ISNUMBER($A80),VLOOKUP($A80,Methuselahs!$A$7:$X$306,5),"")</f>
        <v/>
      </c>
      <c r="AA80" s="167" t="str">
        <f aca="false">$I80</f>
        <v/>
      </c>
    </row>
    <row r="81" customFormat="false" ht="12.75" hidden="false" customHeight="true" outlineLevel="0" collapsed="false">
      <c r="A81" s="247" t="str">
        <f aca="true">IF(ISBLANK('Tournament Info'!$B$11),"",INDIRECT(ADDRESS(ROW(),1,1,1,"Optimal Seating "&amp;'Tournament Info'!$B$11-1&amp;"R+F")))</f>
        <v/>
      </c>
      <c r="B81" s="248" t="str">
        <f aca="false">IF(ISNUMBER(A81),VLOOKUP(A81,Methuselahs!$A$7:$E$306,2,FALSE()),"")</f>
        <v/>
      </c>
      <c r="C81" s="249" t="str">
        <f aca="false">IF(ISNUMBER(A81),VLOOKUP(A81,Methuselahs!$A$7:$E$306,3,FALSE()),"")</f>
        <v/>
      </c>
      <c r="D81" s="250" t="str">
        <f aca="false">IF(ISNUMBER(A81),FLOOR((ROW()-ROW($A$7))/5,1)+1,"")</f>
        <v/>
      </c>
      <c r="E81" s="251"/>
      <c r="F81" s="249" t="n">
        <f aca="false">IF(ISNUMBER(E81),E81,0)</f>
        <v>0</v>
      </c>
      <c r="G81" s="235" t="str">
        <f aca="false">IF(ISNUMBER($A81),IF(AND($F81&gt;=2,$H81=60),1,0),"")</f>
        <v/>
      </c>
      <c r="H81" s="236" t="str">
        <f aca="false">IF(ISNUMBER(A81),IF(OR($S81=$U81,NOT(ISNA(MATCH($D81*5+$V$4,Override!$C$6:$C$125,0)))),$Q81,0),"")</f>
        <v/>
      </c>
      <c r="I81" s="250" t="str">
        <f aca="false">IF(ISNUMBER(A81),IF(J81=5,K81,IF(AND(J81=4,OR(K81=4,K81=3)),K81+1,K81)),"")</f>
        <v/>
      </c>
      <c r="J81" s="252" t="n">
        <f aca="false">COUNT(A77:A81)</f>
        <v>0</v>
      </c>
      <c r="K81" s="253" t="str">
        <f aca="false">IF(ISNUMBER(A81),RANK(F81,F77:F81),"")</f>
        <v/>
      </c>
      <c r="L81" s="254" t="n">
        <f aca="false">IF(J81=5,VLOOKUP(K81,TPMatrix!$A$6:$B$10,2,FALSE()),IF(J81=4,VLOOKUP(K81,TPMatrix!$D$6:$E$9,2,FALSE()),0))</f>
        <v>0</v>
      </c>
      <c r="M81" s="254" t="n">
        <f aca="false">IF(COUNTIF(K77:K81,K81)&gt;=2,IF(J81=5,VLOOKUP(K81+1,TPMatrix!$A$6:$B$10,2,FALSE()),IF(J81=4,VLOOKUP(K81+1,TPMatrix!$D$6:$E$9,2,FALSE()),0)),"")</f>
        <v>0</v>
      </c>
      <c r="N81" s="254" t="n">
        <f aca="false">IF(COUNTIF(K77:K81,K81)&gt;=3,IF(J81=5,VLOOKUP(K81+2,TPMatrix!$A$6:$B$10,2,FALSE()),IF(J81=4,VLOOKUP(K81+2,TPMatrix!$D$6:$E$9,2,FALSE()),0)),"")</f>
        <v>0</v>
      </c>
      <c r="O81" s="254" t="n">
        <f aca="false">IF(COUNTIF(K77:K81,K81)&gt;=4,IF(J81=5,VLOOKUP(K81+3,TPMatrix!$A$6:$B$10,2,FALSE()),IF(J81=4,VLOOKUP(K81+3,TPMatrix!$D$6:$E$9,2,FALSE()),0)),"")</f>
        <v>0</v>
      </c>
      <c r="P81" s="254" t="n">
        <f aca="false">IF(COUNTIF(K77:K81,K81)&gt;=5,IF(J81=5,VLOOKUP(K81+4,TPMatrix!$A$6:$B$10,2,FALSE()),IF(J81=4,VLOOKUP(K81+4,TPMatrix!$D$6:$E$9,2,FALSE()),0)),"")</f>
        <v>0</v>
      </c>
      <c r="Q81" s="254" t="n">
        <f aca="false">SUM(L81:P81)/COUNT(L81:P81)</f>
        <v>0</v>
      </c>
      <c r="R81" s="255" t="n">
        <f aca="false">COUNT(L81:P81)</f>
        <v>5</v>
      </c>
      <c r="S81" s="253" t="n">
        <f aca="false">IF(ISNUMBER($A81),COUNTIF($D$7:$D$306,$D81),0)</f>
        <v>0</v>
      </c>
      <c r="T81" s="254" t="n">
        <f aca="false">CEILING($F81,1)</f>
        <v>0</v>
      </c>
      <c r="U81" s="255" t="n">
        <f aca="true">SUM(OFFSET(T81,-MOD(ROW()-ROW($U$7),5),0,5,1))</f>
        <v>0</v>
      </c>
      <c r="W81" s="167" t="str">
        <f aca="false">$I81</f>
        <v/>
      </c>
      <c r="X81" s="167" t="str">
        <f aca="false">IF(ISNUMBER($A81),$W81*(Methuselahs!$A$4+1)+$A81,"")</f>
        <v/>
      </c>
      <c r="Y81" s="167" t="str">
        <f aca="false">IF(ISNUMBER($A81),RANK($X81,$X81:$X85,1),"")</f>
        <v/>
      </c>
      <c r="Z81" s="167" t="str">
        <f aca="false">IF(ISNUMBER($A81),VLOOKUP($A81,Methuselahs!$A$7:$X$306,5),"")</f>
        <v/>
      </c>
      <c r="AA81" s="167" t="str">
        <f aca="false">$I81</f>
        <v/>
      </c>
    </row>
    <row r="82" customFormat="false" ht="12.75" hidden="false" customHeight="true" outlineLevel="0" collapsed="false">
      <c r="A82" s="206" t="str">
        <f aca="true">IF(ISBLANK('Tournament Info'!$B$11),"",INDIRECT(ADDRESS(ROW(),1,1,1,"Optimal Seating "&amp;'Tournament Info'!$B$11-1&amp;"R+F")))</f>
        <v/>
      </c>
      <c r="B82" s="207" t="str">
        <f aca="false">IF(ISNUMBER(A82),VLOOKUP(A82,Methuselahs!$A$7:$E$306,2,FALSE()),"")</f>
        <v/>
      </c>
      <c r="C82" s="208" t="str">
        <f aca="false">IF(ISNUMBER(A82),VLOOKUP(A82,Methuselahs!$A$7:$E$306,3,FALSE()),"")</f>
        <v/>
      </c>
      <c r="D82" s="209" t="str">
        <f aca="false">IF(ISNUMBER(A82),FLOOR((ROW()-ROW($A$7))/5,1)+1,"")</f>
        <v/>
      </c>
      <c r="E82" s="210"/>
      <c r="F82" s="208" t="n">
        <f aca="false">IF(ISNUMBER(E82),E82,0)</f>
        <v>0</v>
      </c>
      <c r="G82" s="211" t="str">
        <f aca="false">IF(ISNUMBER($A82),IF(AND($F82&gt;=2,$H82=60),1,0),"")</f>
        <v/>
      </c>
      <c r="H82" s="212" t="str">
        <f aca="false">IF(ISNUMBER(A82),IF(OR($S82=$U82,NOT(ISNA(MATCH($D82*5+$V$4,Override!$C$6:$C$125,0)))),$Q82,0),"")</f>
        <v/>
      </c>
      <c r="I82" s="209" t="str">
        <f aca="false">IF(ISNUMBER(A82),IF(J82=5,K82,IF(AND(J82=4,OR(K82=4,K82=3)),K82+1,K82)),"")</f>
        <v/>
      </c>
      <c r="J82" s="213" t="n">
        <f aca="false">COUNT(A82:A86)</f>
        <v>0</v>
      </c>
      <c r="K82" s="214" t="str">
        <f aca="false">IF(ISNUMBER(A82),RANK(F82,F82:F86),"")</f>
        <v/>
      </c>
      <c r="L82" s="215" t="n">
        <f aca="false">IF(J82=5,VLOOKUP(K82,TPMatrix!$A$6:$B$10,2,FALSE()),IF(J82=4,VLOOKUP(K82,TPMatrix!$D$6:$E$9,2,FALSE()),0))</f>
        <v>0</v>
      </c>
      <c r="M82" s="215" t="n">
        <f aca="false">IF(COUNTIF(K82:K86,K82)&gt;=2,IF(J82=5,VLOOKUP(K82+1,TPMatrix!$A$6:$B$10,2,FALSE()),IF(J82=4,VLOOKUP(K82+1,TPMatrix!$D$6:$E$9,2,FALSE()),0)),"")</f>
        <v>0</v>
      </c>
      <c r="N82" s="215" t="n">
        <f aca="false">IF(COUNTIF(K82:K86,K82)&gt;=3,IF(J82=5,VLOOKUP(K82+2,TPMatrix!$A$6:$B$10,2,FALSE()),IF(J82=4,VLOOKUP(K82+2,TPMatrix!$D$6:$E$9,2,FALSE()),0)),"")</f>
        <v>0</v>
      </c>
      <c r="O82" s="215" t="n">
        <f aca="false">IF(COUNTIF(K82:K86,K82)&gt;=4,IF(J82=5,VLOOKUP(K82+3,TPMatrix!$A$6:$B$10,2,FALSE()),IF(J82=4,VLOOKUP(K82+3,TPMatrix!$D$6:$E$9,2,FALSE()),0)),"")</f>
        <v>0</v>
      </c>
      <c r="P82" s="215" t="n">
        <f aca="false">IF(COUNTIF(K82:K86,K82)&gt;=5,IF(J82=5,VLOOKUP(K82+4,TPMatrix!$A$6:$B$10,2,FALSE()),IF(J82=4,VLOOKUP(K82+4,TPMatrix!$D$6:$E$9,2,FALSE()),0)),"")</f>
        <v>0</v>
      </c>
      <c r="Q82" s="215" t="n">
        <f aca="false">SUM(L82:P82)/COUNT(L82:P82)</f>
        <v>0</v>
      </c>
      <c r="R82" s="216" t="n">
        <f aca="false">COUNT(L82:P82)</f>
        <v>5</v>
      </c>
      <c r="S82" s="217" t="n">
        <f aca="false">IF(ISNUMBER($A82),COUNTIF($D$7:$D$306,$D82),0)</f>
        <v>0</v>
      </c>
      <c r="T82" s="218" t="n">
        <f aca="false">CEILING($F82,1)</f>
        <v>0</v>
      </c>
      <c r="U82" s="219" t="n">
        <f aca="true">SUM(OFFSET(T82,-MOD(ROW()-ROW($U$7),5),0,5,1))</f>
        <v>0</v>
      </c>
      <c r="W82" s="167" t="str">
        <f aca="false">$I82</f>
        <v/>
      </c>
      <c r="X82" s="167" t="str">
        <f aca="false">IF(ISNUMBER($A82),$W82*(Methuselahs!$A$4+1)+$A82,"")</f>
        <v/>
      </c>
      <c r="Y82" s="167" t="str">
        <f aca="false">IF(ISNUMBER($A82),RANK($X82,$X82:$X86,1),"")</f>
        <v/>
      </c>
      <c r="Z82" s="167" t="str">
        <f aca="false">IF(ISNUMBER($A82),VLOOKUP($A82,Methuselahs!$A$7:$X$306,5),"")</f>
        <v/>
      </c>
      <c r="AA82" s="167" t="str">
        <f aca="false">$I82</f>
        <v/>
      </c>
    </row>
    <row r="83" customFormat="false" ht="12.75" hidden="false" customHeight="true" outlineLevel="0" collapsed="false">
      <c r="A83" s="220" t="str">
        <f aca="true">IF(ISBLANK('Tournament Info'!$B$11),"",INDIRECT(ADDRESS(ROW(),1,1,1,"Optimal Seating "&amp;'Tournament Info'!$B$11-1&amp;"R+F")))</f>
        <v/>
      </c>
      <c r="B83" s="221" t="str">
        <f aca="false">IF(ISNUMBER(A83),VLOOKUP(A83,Methuselahs!$A$7:$E$306,2,FALSE()),"")</f>
        <v/>
      </c>
      <c r="C83" s="222" t="str">
        <f aca="false">IF(ISNUMBER(A83),VLOOKUP(A83,Methuselahs!$A$7:$E$306,3,FALSE()),"")</f>
        <v/>
      </c>
      <c r="D83" s="223" t="str">
        <f aca="false">IF(ISNUMBER(A83),FLOOR((ROW()-ROW($A$7))/5,1)+1,"")</f>
        <v/>
      </c>
      <c r="E83" s="224"/>
      <c r="F83" s="222" t="n">
        <f aca="false">IF(ISNUMBER(E83),E83,0)</f>
        <v>0</v>
      </c>
      <c r="G83" s="225" t="str">
        <f aca="false">IF(ISNUMBER($A83),IF(AND($F83&gt;=2,$H83=60),1,0),"")</f>
        <v/>
      </c>
      <c r="H83" s="226" t="str">
        <f aca="false">IF(ISNUMBER(A83),IF(OR($S83=$U83,NOT(ISNA(MATCH($D83*5+$V$4,Override!$C$6:$C$125,0)))),$Q83,0),"")</f>
        <v/>
      </c>
      <c r="I83" s="223" t="str">
        <f aca="false">IF(ISNUMBER(A83),IF(J83=5,K83,IF(AND(J83=4,OR(K83=4,K83=3)),K83+1,K83)),"")</f>
        <v/>
      </c>
      <c r="J83" s="227" t="n">
        <f aca="false">COUNT(A82:A86)</f>
        <v>0</v>
      </c>
      <c r="K83" s="228" t="str">
        <f aca="false">IF(ISNUMBER(A83),RANK(F83,F82:F86),"")</f>
        <v/>
      </c>
      <c r="L83" s="229" t="n">
        <f aca="false">IF(J83=5,VLOOKUP(K83,TPMatrix!$A$6:$B$10,2,FALSE()),IF(J83=4,VLOOKUP(K83,TPMatrix!$D$6:$E$9,2,FALSE()),0))</f>
        <v>0</v>
      </c>
      <c r="M83" s="229" t="n">
        <f aca="false">IF(COUNTIF(K82:K86,K83)&gt;=2,IF(J83=5,VLOOKUP(K83+1,TPMatrix!$A$6:$B$10,2,FALSE()),IF(J83=4,VLOOKUP(K83+1,TPMatrix!$D$6:$E$9,2,FALSE()),0)),"")</f>
        <v>0</v>
      </c>
      <c r="N83" s="229" t="n">
        <f aca="false">IF(COUNTIF(K82:K86,K83)&gt;=3,IF(J83=5,VLOOKUP(K83+2,TPMatrix!$A$6:$B$10,2,FALSE()),IF(J83=4,VLOOKUP(K83+2,TPMatrix!$D$6:$E$9,2,FALSE()),0)),"")</f>
        <v>0</v>
      </c>
      <c r="O83" s="229" t="n">
        <f aca="false">IF(COUNTIF(K82:K86,K83)&gt;=4,IF(J83=5,VLOOKUP(K83+3,TPMatrix!$A$6:$B$10,2,FALSE()),IF(J83=4,VLOOKUP(K83+3,TPMatrix!$D$6:$E$9,2,FALSE()),0)),"")</f>
        <v>0</v>
      </c>
      <c r="P83" s="229" t="n">
        <f aca="false">IF(COUNTIF(K82:K86,K83)&gt;=5,IF(J83=5,VLOOKUP(K83+4,TPMatrix!$A$6:$B$10,2,FALSE()),IF(J83=4,VLOOKUP(K83+4,TPMatrix!$D$6:$E$9,2,FALSE()),0)),"")</f>
        <v>0</v>
      </c>
      <c r="Q83" s="229" t="n">
        <f aca="false">SUM(L83:P83)/COUNT(L83:P83)</f>
        <v>0</v>
      </c>
      <c r="R83" s="230" t="n">
        <f aca="false">COUNT(L83:P83)</f>
        <v>5</v>
      </c>
      <c r="S83" s="228" t="n">
        <f aca="false">IF(ISNUMBER($A83),COUNTIF($D$7:$D$306,$D83),0)</f>
        <v>0</v>
      </c>
      <c r="T83" s="229" t="n">
        <f aca="false">CEILING($F83,1)</f>
        <v>0</v>
      </c>
      <c r="U83" s="230" t="n">
        <f aca="true">SUM(OFFSET(T83,-MOD(ROW()-ROW($U$7),5),0,5,1))</f>
        <v>0</v>
      </c>
      <c r="W83" s="167" t="str">
        <f aca="false">$I83</f>
        <v/>
      </c>
      <c r="X83" s="167" t="str">
        <f aca="false">IF(ISNUMBER($A83),$W83*(Methuselahs!$A$4+1)+$A83,"")</f>
        <v/>
      </c>
      <c r="Y83" s="167" t="str">
        <f aca="false">IF(ISNUMBER($A83),RANK($X83,$X83:$X87,1),"")</f>
        <v/>
      </c>
      <c r="Z83" s="167" t="str">
        <f aca="false">IF(ISNUMBER($A83),VLOOKUP($A83,Methuselahs!$A$7:$X$306,5),"")</f>
        <v/>
      </c>
      <c r="AA83" s="167" t="str">
        <f aca="false">$I83</f>
        <v/>
      </c>
    </row>
    <row r="84" customFormat="false" ht="12.75" hidden="false" customHeight="true" outlineLevel="0" collapsed="false">
      <c r="A84" s="231" t="str">
        <f aca="true">IF(ISBLANK('Tournament Info'!$B$11),"",INDIRECT(ADDRESS(ROW(),1,1,1,"Optimal Seating "&amp;'Tournament Info'!$B$11-1&amp;"R+F")))</f>
        <v/>
      </c>
      <c r="B84" s="207" t="str">
        <f aca="false">IF(ISNUMBER(A84),VLOOKUP(A84,Methuselahs!$A$7:$E$306,2,FALSE()),"")</f>
        <v/>
      </c>
      <c r="C84" s="232" t="str">
        <f aca="false">IF(ISNUMBER(A84),VLOOKUP(A84,Methuselahs!$A$7:$E$306,3,FALSE()),"")</f>
        <v/>
      </c>
      <c r="D84" s="233" t="str">
        <f aca="false">IF(ISNUMBER(A84),FLOOR((ROW()-ROW($A$7))/5,1)+1,"")</f>
        <v/>
      </c>
      <c r="E84" s="234"/>
      <c r="F84" s="232" t="n">
        <f aca="false">IF(ISNUMBER(E84),E84,0)</f>
        <v>0</v>
      </c>
      <c r="G84" s="235" t="str">
        <f aca="false">IF(ISNUMBER($A84),IF(AND($F84&gt;=2,$H84=60),1,0),"")</f>
        <v/>
      </c>
      <c r="H84" s="236" t="str">
        <f aca="false">IF(ISNUMBER(A84),IF(OR($S84=$U84,NOT(ISNA(MATCH($D84*5+$V$4,Override!$C$6:$C$125,0)))),$Q84,0),"")</f>
        <v/>
      </c>
      <c r="I84" s="233" t="str">
        <f aca="false">IF(ISNUMBER(A84),IF(J84=5,K84,IF(AND(J84=4,OR(K84=4,K84=3)),K84+1,K84)),"")</f>
        <v/>
      </c>
      <c r="J84" s="237" t="n">
        <f aca="false">COUNT(A82:A86)</f>
        <v>0</v>
      </c>
      <c r="K84" s="238" t="str">
        <f aca="false">IF(ISNUMBER(A84),RANK(F84,F82:F86),"")</f>
        <v/>
      </c>
      <c r="L84" s="239" t="n">
        <f aca="false">IF(J84=5,VLOOKUP(K84,TPMatrix!$A$6:$B$10,2,FALSE()),IF(J84=4,VLOOKUP(K84,TPMatrix!$D$6:$E$9,2,FALSE()),0))</f>
        <v>0</v>
      </c>
      <c r="M84" s="239" t="n">
        <f aca="false">IF(COUNTIF(K82:K86,K84)&gt;=2,IF(J84=5,VLOOKUP(K84+1,TPMatrix!$A$6:$B$10,2,FALSE()),IF(J84=4,VLOOKUP(K84+1,TPMatrix!$D$6:$E$9,2,FALSE()),0)),"")</f>
        <v>0</v>
      </c>
      <c r="N84" s="239" t="n">
        <f aca="false">IF(COUNTIF(K82:K86,K84)&gt;=3,IF(J84=5,VLOOKUP(K84+2,TPMatrix!$A$6:$B$10,2,FALSE()),IF(J84=4,VLOOKUP(K84+2,TPMatrix!$D$6:$E$9,2,FALSE()),0)),"")</f>
        <v>0</v>
      </c>
      <c r="O84" s="239" t="n">
        <f aca="false">IF(COUNTIF(K82:K86,K84)&gt;=4,IF(J84=5,VLOOKUP(K84+3,TPMatrix!$A$6:$B$10,2,FALSE()),IF(J84=4,VLOOKUP(K84+3,TPMatrix!$D$6:$E$9,2,FALSE()),0)),"")</f>
        <v>0</v>
      </c>
      <c r="P84" s="239" t="n">
        <f aca="false">IF(COUNTIF(K82:K86,K84)&gt;=5,IF(J84=5,VLOOKUP(K84+4,TPMatrix!$A$6:$B$10,2,FALSE()),IF(J84=4,VLOOKUP(K84+4,TPMatrix!$D$6:$E$9,2,FALSE()),0)),"")</f>
        <v>0</v>
      </c>
      <c r="Q84" s="239" t="n">
        <f aca="false">SUM(L84:P84)/COUNT(L84:P84)</f>
        <v>0</v>
      </c>
      <c r="R84" s="240" t="n">
        <f aca="false">COUNT(L84:P84)</f>
        <v>5</v>
      </c>
      <c r="S84" s="238" t="n">
        <f aca="false">IF(ISNUMBER($A84),COUNTIF($D$7:$D$306,$D84),0)</f>
        <v>0</v>
      </c>
      <c r="T84" s="239" t="n">
        <f aca="false">CEILING($F84,1)</f>
        <v>0</v>
      </c>
      <c r="U84" s="240" t="n">
        <f aca="true">SUM(OFFSET(T84,-MOD(ROW()-ROW($U$7),5),0,5,1))</f>
        <v>0</v>
      </c>
      <c r="W84" s="167" t="str">
        <f aca="false">$I84</f>
        <v/>
      </c>
      <c r="X84" s="167" t="str">
        <f aca="false">IF(ISNUMBER($A84),$W84*(Methuselahs!$A$4+1)+$A84,"")</f>
        <v/>
      </c>
      <c r="Y84" s="167" t="str">
        <f aca="false">IF(ISNUMBER($A84),RANK($X84,$X84:$X88,1),"")</f>
        <v/>
      </c>
      <c r="Z84" s="167" t="str">
        <f aca="false">IF(ISNUMBER($A84),VLOOKUP($A84,Methuselahs!$A$7:$X$306,5),"")</f>
        <v/>
      </c>
      <c r="AA84" s="167" t="str">
        <f aca="false">$I84</f>
        <v/>
      </c>
    </row>
    <row r="85" customFormat="false" ht="12.75" hidden="false" customHeight="true" outlineLevel="0" collapsed="false">
      <c r="A85" s="241" t="str">
        <f aca="true">IF(ISBLANK('Tournament Info'!$B$11),"",INDIRECT(ADDRESS(ROW(),1,1,1,"Optimal Seating "&amp;'Tournament Info'!$B$11-1&amp;"R+F")))</f>
        <v/>
      </c>
      <c r="B85" s="242" t="str">
        <f aca="false">IF(ISNUMBER(A85),VLOOKUP(A85,Methuselahs!$A$7:$E$306,2,FALSE()),"")</f>
        <v/>
      </c>
      <c r="C85" s="243" t="str">
        <f aca="false">IF(ISNUMBER(A85),VLOOKUP(A85,Methuselahs!$A$7:$E$306,3,FALSE()),"")</f>
        <v/>
      </c>
      <c r="D85" s="244" t="str">
        <f aca="false">IF(ISNUMBER(A85),FLOOR((ROW()-ROW($A$7))/5,1)+1,"")</f>
        <v/>
      </c>
      <c r="E85" s="245"/>
      <c r="F85" s="243" t="n">
        <f aca="false">IF(ISNUMBER(E85),E85,0)</f>
        <v>0</v>
      </c>
      <c r="G85" s="225" t="str">
        <f aca="false">IF(ISNUMBER($A85),IF(AND($F85&gt;=2,$H85=60),1,0),"")</f>
        <v/>
      </c>
      <c r="H85" s="226" t="str">
        <f aca="false">IF(ISNUMBER(A85),IF(OR($S85=$U85,NOT(ISNA(MATCH($D85*5+$V$4,Override!$C$6:$C$125,0)))),$Q85,0),"")</f>
        <v/>
      </c>
      <c r="I85" s="244" t="str">
        <f aca="false">IF(ISNUMBER(A85),IF(J85=5,K85,IF(AND(J85=4,OR(K85=4,K85=3)),K85+1,K85)),"")</f>
        <v/>
      </c>
      <c r="J85" s="246" t="n">
        <f aca="false">COUNT(A82:A86)</f>
        <v>0</v>
      </c>
      <c r="K85" s="228" t="str">
        <f aca="false">IF(ISNUMBER(A85),RANK(F85,F82:F86),"")</f>
        <v/>
      </c>
      <c r="L85" s="229" t="n">
        <f aca="false">IF(J85=5,VLOOKUP(K85,TPMatrix!$A$6:$B$10,2,FALSE()),IF(J85=4,VLOOKUP(K85,TPMatrix!$D$6:$E$9,2,FALSE()),0))</f>
        <v>0</v>
      </c>
      <c r="M85" s="229" t="n">
        <f aca="false">IF(COUNTIF(K82:K86,K85)&gt;=2,IF(J85=5,VLOOKUP(K85+1,TPMatrix!$A$6:$B$10,2,FALSE()),IF(J85=4,VLOOKUP(K85+1,TPMatrix!$D$6:$E$9,2,FALSE()),0)),"")</f>
        <v>0</v>
      </c>
      <c r="N85" s="229" t="n">
        <f aca="false">IF(COUNTIF(K82:K86,K85)&gt;=3,IF(J85=5,VLOOKUP(K85+2,TPMatrix!$A$6:$B$10,2,FALSE()),IF(J85=4,VLOOKUP(K85+2,TPMatrix!$D$6:$E$9,2,FALSE()),0)),"")</f>
        <v>0</v>
      </c>
      <c r="O85" s="229" t="n">
        <f aca="false">IF(COUNTIF(K82:K86,K85)&gt;=4,IF(J85=5,VLOOKUP(K85+3,TPMatrix!$A$6:$B$10,2,FALSE()),IF(J85=4,VLOOKUP(K85+3,TPMatrix!$D$6:$E$9,2,FALSE()),0)),"")</f>
        <v>0</v>
      </c>
      <c r="P85" s="229" t="n">
        <f aca="false">IF(COUNTIF(K82:K86,K85)&gt;=5,IF(J85=5,VLOOKUP(K85+4,TPMatrix!$A$6:$B$10,2,FALSE()),IF(J85=4,VLOOKUP(K85+4,TPMatrix!$D$6:$E$9,2,FALSE()),0)),"")</f>
        <v>0</v>
      </c>
      <c r="Q85" s="229" t="n">
        <f aca="false">SUM(L85:P85)/COUNT(L85:P85)</f>
        <v>0</v>
      </c>
      <c r="R85" s="230" t="n">
        <f aca="false">COUNT(L85:P85)</f>
        <v>5</v>
      </c>
      <c r="S85" s="228" t="n">
        <f aca="false">IF(ISNUMBER($A85),COUNTIF($D$7:$D$306,$D85),0)</f>
        <v>0</v>
      </c>
      <c r="T85" s="229" t="n">
        <f aca="false">CEILING($F85,1)</f>
        <v>0</v>
      </c>
      <c r="U85" s="230" t="n">
        <f aca="true">SUM(OFFSET(T85,-MOD(ROW()-ROW($U$7),5),0,5,1))</f>
        <v>0</v>
      </c>
      <c r="W85" s="167" t="str">
        <f aca="false">$I85</f>
        <v/>
      </c>
      <c r="X85" s="167" t="str">
        <f aca="false">IF(ISNUMBER($A85),$W85*(Methuselahs!$A$4+1)+$A85,"")</f>
        <v/>
      </c>
      <c r="Y85" s="167" t="str">
        <f aca="false">IF(ISNUMBER($A85),RANK($X85,$X85:$X89,1),"")</f>
        <v/>
      </c>
      <c r="Z85" s="167" t="str">
        <f aca="false">IF(ISNUMBER($A85),VLOOKUP($A85,Methuselahs!$A$7:$X$306,5),"")</f>
        <v/>
      </c>
      <c r="AA85" s="167" t="str">
        <f aca="false">$I85</f>
        <v/>
      </c>
    </row>
    <row r="86" customFormat="false" ht="12.75" hidden="false" customHeight="true" outlineLevel="0" collapsed="false">
      <c r="A86" s="247" t="str">
        <f aca="true">IF(ISBLANK('Tournament Info'!$B$11),"",INDIRECT(ADDRESS(ROW(),1,1,1,"Optimal Seating "&amp;'Tournament Info'!$B$11-1&amp;"R+F")))</f>
        <v/>
      </c>
      <c r="B86" s="248" t="str">
        <f aca="false">IF(ISNUMBER(A86),VLOOKUP(A86,Methuselahs!$A$7:$E$306,2,FALSE()),"")</f>
        <v/>
      </c>
      <c r="C86" s="249" t="str">
        <f aca="false">IF(ISNUMBER(A86),VLOOKUP(A86,Methuselahs!$A$7:$E$306,3,FALSE()),"")</f>
        <v/>
      </c>
      <c r="D86" s="250" t="str">
        <f aca="false">IF(ISNUMBER(A86),FLOOR((ROW()-ROW($A$7))/5,1)+1,"")</f>
        <v/>
      </c>
      <c r="E86" s="251"/>
      <c r="F86" s="249" t="n">
        <f aca="false">IF(ISNUMBER(E86),E86,0)</f>
        <v>0</v>
      </c>
      <c r="G86" s="235" t="str">
        <f aca="false">IF(ISNUMBER($A86),IF(AND($F86&gt;=2,$H86=60),1,0),"")</f>
        <v/>
      </c>
      <c r="H86" s="236" t="str">
        <f aca="false">IF(ISNUMBER(A86),IF(OR($S86=$U86,NOT(ISNA(MATCH($D86*5+$V$4,Override!$C$6:$C$125,0)))),$Q86,0),"")</f>
        <v/>
      </c>
      <c r="I86" s="250" t="str">
        <f aca="false">IF(ISNUMBER(A86),IF(J86=5,K86,IF(AND(J86=4,OR(K86=4,K86=3)),K86+1,K86)),"")</f>
        <v/>
      </c>
      <c r="J86" s="252" t="n">
        <f aca="false">COUNT(A82:A86)</f>
        <v>0</v>
      </c>
      <c r="K86" s="253" t="str">
        <f aca="false">IF(ISNUMBER(A86),RANK(F86,F82:F86),"")</f>
        <v/>
      </c>
      <c r="L86" s="254" t="n">
        <f aca="false">IF(J86=5,VLOOKUP(K86,TPMatrix!$A$6:$B$10,2,FALSE()),IF(J86=4,VLOOKUP(K86,TPMatrix!$D$6:$E$9,2,FALSE()),0))</f>
        <v>0</v>
      </c>
      <c r="M86" s="254" t="n">
        <f aca="false">IF(COUNTIF(K82:K86,K86)&gt;=2,IF(J86=5,VLOOKUP(K86+1,TPMatrix!$A$6:$B$10,2,FALSE()),IF(J86=4,VLOOKUP(K86+1,TPMatrix!$D$6:$E$9,2,FALSE()),0)),"")</f>
        <v>0</v>
      </c>
      <c r="N86" s="254" t="n">
        <f aca="false">IF(COUNTIF(K82:K86,K86)&gt;=3,IF(J86=5,VLOOKUP(K86+2,TPMatrix!$A$6:$B$10,2,FALSE()),IF(J86=4,VLOOKUP(K86+2,TPMatrix!$D$6:$E$9,2,FALSE()),0)),"")</f>
        <v>0</v>
      </c>
      <c r="O86" s="254" t="n">
        <f aca="false">IF(COUNTIF(K82:K86,K86)&gt;=4,IF(J86=5,VLOOKUP(K86+3,TPMatrix!$A$6:$B$10,2,FALSE()),IF(J86=4,VLOOKUP(K86+3,TPMatrix!$D$6:$E$9,2,FALSE()),0)),"")</f>
        <v>0</v>
      </c>
      <c r="P86" s="254" t="n">
        <f aca="false">IF(COUNTIF(K82:K86,K86)&gt;=5,IF(J86=5,VLOOKUP(K86+4,TPMatrix!$A$6:$B$10,2,FALSE()),IF(J86=4,VLOOKUP(K86+4,TPMatrix!$D$6:$E$9,2,FALSE()),0)),"")</f>
        <v>0</v>
      </c>
      <c r="Q86" s="254" t="n">
        <f aca="false">SUM(L86:P86)/COUNT(L86:P86)</f>
        <v>0</v>
      </c>
      <c r="R86" s="255" t="n">
        <f aca="false">COUNT(L86:P86)</f>
        <v>5</v>
      </c>
      <c r="S86" s="253" t="n">
        <f aca="false">IF(ISNUMBER($A86),COUNTIF($D$7:$D$306,$D86),0)</f>
        <v>0</v>
      </c>
      <c r="T86" s="254" t="n">
        <f aca="false">CEILING($F86,1)</f>
        <v>0</v>
      </c>
      <c r="U86" s="255" t="n">
        <f aca="true">SUM(OFFSET(T86,-MOD(ROW()-ROW($U$7),5),0,5,1))</f>
        <v>0</v>
      </c>
      <c r="W86" s="167" t="str">
        <f aca="false">$I86</f>
        <v/>
      </c>
      <c r="X86" s="167" t="str">
        <f aca="false">IF(ISNUMBER($A86),$W86*(Methuselahs!$A$4+1)+$A86,"")</f>
        <v/>
      </c>
      <c r="Y86" s="167" t="str">
        <f aca="false">IF(ISNUMBER($A86),RANK($X86,$X86:$X90,1),"")</f>
        <v/>
      </c>
      <c r="Z86" s="167" t="str">
        <f aca="false">IF(ISNUMBER($A86),VLOOKUP($A86,Methuselahs!$A$7:$X$306,5),"")</f>
        <v/>
      </c>
      <c r="AA86" s="167" t="str">
        <f aca="false">$I86</f>
        <v/>
      </c>
    </row>
    <row r="87" customFormat="false" ht="12.75" hidden="false" customHeight="true" outlineLevel="0" collapsed="false">
      <c r="A87" s="206" t="str">
        <f aca="true">IF(ISBLANK('Tournament Info'!$B$11),"",INDIRECT(ADDRESS(ROW(),1,1,1,"Optimal Seating "&amp;'Tournament Info'!$B$11-1&amp;"R+F")))</f>
        <v/>
      </c>
      <c r="B87" s="207" t="str">
        <f aca="false">IF(ISNUMBER(A87),VLOOKUP(A87,Methuselahs!$A$7:$E$306,2,FALSE()),"")</f>
        <v/>
      </c>
      <c r="C87" s="208" t="str">
        <f aca="false">IF(ISNUMBER(A87),VLOOKUP(A87,Methuselahs!$A$7:$E$306,3,FALSE()),"")</f>
        <v/>
      </c>
      <c r="D87" s="209" t="str">
        <f aca="false">IF(ISNUMBER(A87),FLOOR((ROW()-ROW($A$7))/5,1)+1,"")</f>
        <v/>
      </c>
      <c r="E87" s="210"/>
      <c r="F87" s="208" t="n">
        <f aca="false">IF(ISNUMBER(E87),E87,0)</f>
        <v>0</v>
      </c>
      <c r="G87" s="211" t="str">
        <f aca="false">IF(ISNUMBER($A87),IF(AND($F87&gt;=2,$H87=60),1,0),"")</f>
        <v/>
      </c>
      <c r="H87" s="212" t="str">
        <f aca="false">IF(ISNUMBER(A87),IF(OR($S87=$U87,NOT(ISNA(MATCH($D87*5+$V$4,Override!$C$6:$C$125,0)))),$Q87,0),"")</f>
        <v/>
      </c>
      <c r="I87" s="209" t="str">
        <f aca="false">IF(ISNUMBER(A87),IF(J87=5,K87,IF(AND(J87=4,OR(K87=4,K87=3)),K87+1,K87)),"")</f>
        <v/>
      </c>
      <c r="J87" s="213" t="n">
        <f aca="false">COUNT(A87:A91)</f>
        <v>0</v>
      </c>
      <c r="K87" s="214" t="str">
        <f aca="false">IF(ISNUMBER(A87),RANK(F87,F87:F91),"")</f>
        <v/>
      </c>
      <c r="L87" s="215" t="n">
        <f aca="false">IF(J87=5,VLOOKUP(K87,TPMatrix!$A$6:$B$10,2,FALSE()),IF(J87=4,VLOOKUP(K87,TPMatrix!$D$6:$E$9,2,FALSE()),0))</f>
        <v>0</v>
      </c>
      <c r="M87" s="215" t="n">
        <f aca="false">IF(COUNTIF(K87:K91,K87)&gt;=2,IF(J87=5,VLOOKUP(K87+1,TPMatrix!$A$6:$B$10,2,FALSE()),IF(J87=4,VLOOKUP(K87+1,TPMatrix!$D$6:$E$9,2,FALSE()),0)),"")</f>
        <v>0</v>
      </c>
      <c r="N87" s="215" t="n">
        <f aca="false">IF(COUNTIF(K87:K91,K87)&gt;=3,IF(J87=5,VLOOKUP(K87+2,TPMatrix!$A$6:$B$10,2,FALSE()),IF(J87=4,VLOOKUP(K87+2,TPMatrix!$D$6:$E$9,2,FALSE()),0)),"")</f>
        <v>0</v>
      </c>
      <c r="O87" s="215" t="n">
        <f aca="false">IF(COUNTIF(K87:K91,K87)&gt;=4,IF(J87=5,VLOOKUP(K87+3,TPMatrix!$A$6:$B$10,2,FALSE()),IF(J87=4,VLOOKUP(K87+3,TPMatrix!$D$6:$E$9,2,FALSE()),0)),"")</f>
        <v>0</v>
      </c>
      <c r="P87" s="215" t="n">
        <f aca="false">IF(COUNTIF(K87:K91,K87)&gt;=5,IF(J87=5,VLOOKUP(K87+4,TPMatrix!$A$6:$B$10,2,FALSE()),IF(J87=4,VLOOKUP(K87+4,TPMatrix!$D$6:$E$9,2,FALSE()),0)),"")</f>
        <v>0</v>
      </c>
      <c r="Q87" s="215" t="n">
        <f aca="false">SUM(L87:P87)/COUNT(L87:P87)</f>
        <v>0</v>
      </c>
      <c r="R87" s="216" t="n">
        <f aca="false">COUNT(L87:P87)</f>
        <v>5</v>
      </c>
      <c r="S87" s="217" t="n">
        <f aca="false">IF(ISNUMBER($A87),COUNTIF($D$7:$D$306,$D87),0)</f>
        <v>0</v>
      </c>
      <c r="T87" s="218" t="n">
        <f aca="false">CEILING($F87,1)</f>
        <v>0</v>
      </c>
      <c r="U87" s="219" t="n">
        <f aca="true">SUM(OFFSET(T87,-MOD(ROW()-ROW($U$7),5),0,5,1))</f>
        <v>0</v>
      </c>
      <c r="W87" s="167" t="str">
        <f aca="false">$I87</f>
        <v/>
      </c>
      <c r="X87" s="167" t="str">
        <f aca="false">IF(ISNUMBER($A87),$W87*(Methuselahs!$A$4+1)+$A87,"")</f>
        <v/>
      </c>
      <c r="Y87" s="167" t="str">
        <f aca="false">IF(ISNUMBER($A87),RANK($X87,$X87:$X91,1),"")</f>
        <v/>
      </c>
      <c r="Z87" s="167" t="str">
        <f aca="false">IF(ISNUMBER($A87),VLOOKUP($A87,Methuselahs!$A$7:$X$306,5),"")</f>
        <v/>
      </c>
      <c r="AA87" s="167" t="str">
        <f aca="false">$I87</f>
        <v/>
      </c>
    </row>
    <row r="88" customFormat="false" ht="12.75" hidden="false" customHeight="true" outlineLevel="0" collapsed="false">
      <c r="A88" s="220" t="str">
        <f aca="true">IF(ISBLANK('Tournament Info'!$B$11),"",INDIRECT(ADDRESS(ROW(),1,1,1,"Optimal Seating "&amp;'Tournament Info'!$B$11-1&amp;"R+F")))</f>
        <v/>
      </c>
      <c r="B88" s="221" t="str">
        <f aca="false">IF(ISNUMBER(A88),VLOOKUP(A88,Methuselahs!$A$7:$E$306,2,FALSE()),"")</f>
        <v/>
      </c>
      <c r="C88" s="222" t="str">
        <f aca="false">IF(ISNUMBER(A88),VLOOKUP(A88,Methuselahs!$A$7:$E$306,3,FALSE()),"")</f>
        <v/>
      </c>
      <c r="D88" s="223" t="str">
        <f aca="false">IF(ISNUMBER(A88),FLOOR((ROW()-ROW($A$7))/5,1)+1,"")</f>
        <v/>
      </c>
      <c r="E88" s="224"/>
      <c r="F88" s="222" t="n">
        <f aca="false">IF(ISNUMBER(E88),E88,0)</f>
        <v>0</v>
      </c>
      <c r="G88" s="225" t="str">
        <f aca="false">IF(ISNUMBER($A88),IF(AND($F88&gt;=2,$H88=60),1,0),"")</f>
        <v/>
      </c>
      <c r="H88" s="226" t="str">
        <f aca="false">IF(ISNUMBER(A88),IF(OR($S88=$U88,NOT(ISNA(MATCH($D88*5+$V$4,Override!$C$6:$C$125,0)))),$Q88,0),"")</f>
        <v/>
      </c>
      <c r="I88" s="223" t="str">
        <f aca="false">IF(ISNUMBER(A88),IF(J88=5,K88,IF(AND(J88=4,OR(K88=4,K88=3)),K88+1,K88)),"")</f>
        <v/>
      </c>
      <c r="J88" s="227" t="n">
        <f aca="false">COUNT(A87:A91)</f>
        <v>0</v>
      </c>
      <c r="K88" s="228" t="str">
        <f aca="false">IF(ISNUMBER(A88),RANK(F88,F87:F91),"")</f>
        <v/>
      </c>
      <c r="L88" s="229" t="n">
        <f aca="false">IF(J88=5,VLOOKUP(K88,TPMatrix!$A$6:$B$10,2,FALSE()),IF(J88=4,VLOOKUP(K88,TPMatrix!$D$6:$E$9,2,FALSE()),0))</f>
        <v>0</v>
      </c>
      <c r="M88" s="229" t="n">
        <f aca="false">IF(COUNTIF(K87:K91,K88)&gt;=2,IF(J88=5,VLOOKUP(K88+1,TPMatrix!$A$6:$B$10,2,FALSE()),IF(J88=4,VLOOKUP(K88+1,TPMatrix!$D$6:$E$9,2,FALSE()),0)),"")</f>
        <v>0</v>
      </c>
      <c r="N88" s="229" t="n">
        <f aca="false">IF(COUNTIF(K87:K91,K88)&gt;=3,IF(J88=5,VLOOKUP(K88+2,TPMatrix!$A$6:$B$10,2,FALSE()),IF(J88=4,VLOOKUP(K88+2,TPMatrix!$D$6:$E$9,2,FALSE()),0)),"")</f>
        <v>0</v>
      </c>
      <c r="O88" s="229" t="n">
        <f aca="false">IF(COUNTIF(K87:K91,K88)&gt;=4,IF(J88=5,VLOOKUP(K88+3,TPMatrix!$A$6:$B$10,2,FALSE()),IF(J88=4,VLOOKUP(K88+3,TPMatrix!$D$6:$E$9,2,FALSE()),0)),"")</f>
        <v>0</v>
      </c>
      <c r="P88" s="229" t="n">
        <f aca="false">IF(COUNTIF(K87:K91,K88)&gt;=5,IF(J88=5,VLOOKUP(K88+4,TPMatrix!$A$6:$B$10,2,FALSE()),IF(J88=4,VLOOKUP(K88+4,TPMatrix!$D$6:$E$9,2,FALSE()),0)),"")</f>
        <v>0</v>
      </c>
      <c r="Q88" s="229" t="n">
        <f aca="false">SUM(L88:P88)/COUNT(L88:P88)</f>
        <v>0</v>
      </c>
      <c r="R88" s="230" t="n">
        <f aca="false">COUNT(L88:P88)</f>
        <v>5</v>
      </c>
      <c r="S88" s="228" t="n">
        <f aca="false">IF(ISNUMBER($A88),COUNTIF($D$7:$D$306,$D88),0)</f>
        <v>0</v>
      </c>
      <c r="T88" s="229" t="n">
        <f aca="false">CEILING($F88,1)</f>
        <v>0</v>
      </c>
      <c r="U88" s="230" t="n">
        <f aca="true">SUM(OFFSET(T88,-MOD(ROW()-ROW($U$7),5),0,5,1))</f>
        <v>0</v>
      </c>
      <c r="W88" s="167" t="str">
        <f aca="false">$I88</f>
        <v/>
      </c>
      <c r="X88" s="167" t="str">
        <f aca="false">IF(ISNUMBER($A88),$W88*(Methuselahs!$A$4+1)+$A88,"")</f>
        <v/>
      </c>
      <c r="Y88" s="167" t="str">
        <f aca="false">IF(ISNUMBER($A88),RANK($X88,$X88:$X92,1),"")</f>
        <v/>
      </c>
      <c r="Z88" s="167" t="str">
        <f aca="false">IF(ISNUMBER($A88),VLOOKUP($A88,Methuselahs!$A$7:$X$306,5),"")</f>
        <v/>
      </c>
      <c r="AA88" s="167" t="str">
        <f aca="false">$I88</f>
        <v/>
      </c>
    </row>
    <row r="89" customFormat="false" ht="12.75" hidden="false" customHeight="true" outlineLevel="0" collapsed="false">
      <c r="A89" s="231" t="str">
        <f aca="true">IF(ISBLANK('Tournament Info'!$B$11),"",INDIRECT(ADDRESS(ROW(),1,1,1,"Optimal Seating "&amp;'Tournament Info'!$B$11-1&amp;"R+F")))</f>
        <v/>
      </c>
      <c r="B89" s="207" t="str">
        <f aca="false">IF(ISNUMBER(A89),VLOOKUP(A89,Methuselahs!$A$7:$E$306,2,FALSE()),"")</f>
        <v/>
      </c>
      <c r="C89" s="232" t="str">
        <f aca="false">IF(ISNUMBER(A89),VLOOKUP(A89,Methuselahs!$A$7:$E$306,3,FALSE()),"")</f>
        <v/>
      </c>
      <c r="D89" s="233" t="str">
        <f aca="false">IF(ISNUMBER(A89),FLOOR((ROW()-ROW($A$7))/5,1)+1,"")</f>
        <v/>
      </c>
      <c r="E89" s="234"/>
      <c r="F89" s="232" t="n">
        <f aca="false">IF(ISNUMBER(E89),E89,0)</f>
        <v>0</v>
      </c>
      <c r="G89" s="235" t="str">
        <f aca="false">IF(ISNUMBER($A89),IF(AND($F89&gt;=2,$H89=60),1,0),"")</f>
        <v/>
      </c>
      <c r="H89" s="236" t="str">
        <f aca="false">IF(ISNUMBER(A89),IF(OR($S89=$U89,NOT(ISNA(MATCH($D89*5+$V$4,Override!$C$6:$C$125,0)))),$Q89,0),"")</f>
        <v/>
      </c>
      <c r="I89" s="233" t="str">
        <f aca="false">IF(ISNUMBER(A89),IF(J89=5,K89,IF(AND(J89=4,OR(K89=4,K89=3)),K89+1,K89)),"")</f>
        <v/>
      </c>
      <c r="J89" s="237" t="n">
        <f aca="false">COUNT(A87:A91)</f>
        <v>0</v>
      </c>
      <c r="K89" s="238" t="str">
        <f aca="false">IF(ISNUMBER(A89),RANK(F89,F87:F91),"")</f>
        <v/>
      </c>
      <c r="L89" s="239" t="n">
        <f aca="false">IF(J89=5,VLOOKUP(K89,TPMatrix!$A$6:$B$10,2,FALSE()),IF(J89=4,VLOOKUP(K89,TPMatrix!$D$6:$E$9,2,FALSE()),0))</f>
        <v>0</v>
      </c>
      <c r="M89" s="239" t="n">
        <f aca="false">IF(COUNTIF(K87:K91,K89)&gt;=2,IF(J89=5,VLOOKUP(K89+1,TPMatrix!$A$6:$B$10,2,FALSE()),IF(J89=4,VLOOKUP(K89+1,TPMatrix!$D$6:$E$9,2,FALSE()),0)),"")</f>
        <v>0</v>
      </c>
      <c r="N89" s="239" t="n">
        <f aca="false">IF(COUNTIF(K87:K91,K89)&gt;=3,IF(J89=5,VLOOKUP(K89+2,TPMatrix!$A$6:$B$10,2,FALSE()),IF(J89=4,VLOOKUP(K89+2,TPMatrix!$D$6:$E$9,2,FALSE()),0)),"")</f>
        <v>0</v>
      </c>
      <c r="O89" s="239" t="n">
        <f aca="false">IF(COUNTIF(K87:K91,K89)&gt;=4,IF(J89=5,VLOOKUP(K89+3,TPMatrix!$A$6:$B$10,2,FALSE()),IF(J89=4,VLOOKUP(K89+3,TPMatrix!$D$6:$E$9,2,FALSE()),0)),"")</f>
        <v>0</v>
      </c>
      <c r="P89" s="239" t="n">
        <f aca="false">IF(COUNTIF(K87:K91,K89)&gt;=5,IF(J89=5,VLOOKUP(K89+4,TPMatrix!$A$6:$B$10,2,FALSE()),IF(J89=4,VLOOKUP(K89+4,TPMatrix!$D$6:$E$9,2,FALSE()),0)),"")</f>
        <v>0</v>
      </c>
      <c r="Q89" s="239" t="n">
        <f aca="false">SUM(L89:P89)/COUNT(L89:P89)</f>
        <v>0</v>
      </c>
      <c r="R89" s="240" t="n">
        <f aca="false">COUNT(L89:P89)</f>
        <v>5</v>
      </c>
      <c r="S89" s="238" t="n">
        <f aca="false">IF(ISNUMBER($A89),COUNTIF($D$7:$D$306,$D89),0)</f>
        <v>0</v>
      </c>
      <c r="T89" s="239" t="n">
        <f aca="false">CEILING($F89,1)</f>
        <v>0</v>
      </c>
      <c r="U89" s="240" t="n">
        <f aca="true">SUM(OFFSET(T89,-MOD(ROW()-ROW($U$7),5),0,5,1))</f>
        <v>0</v>
      </c>
      <c r="W89" s="167" t="str">
        <f aca="false">$I89</f>
        <v/>
      </c>
      <c r="X89" s="167" t="str">
        <f aca="false">IF(ISNUMBER($A89),$W89*(Methuselahs!$A$4+1)+$A89,"")</f>
        <v/>
      </c>
      <c r="Y89" s="167" t="str">
        <f aca="false">IF(ISNUMBER($A89),RANK($X89,$X89:$X93,1),"")</f>
        <v/>
      </c>
      <c r="Z89" s="167" t="str">
        <f aca="false">IF(ISNUMBER($A89),VLOOKUP($A89,Methuselahs!$A$7:$X$306,5),"")</f>
        <v/>
      </c>
      <c r="AA89" s="167" t="str">
        <f aca="false">$I89</f>
        <v/>
      </c>
    </row>
    <row r="90" customFormat="false" ht="12.75" hidden="false" customHeight="true" outlineLevel="0" collapsed="false">
      <c r="A90" s="241" t="str">
        <f aca="true">IF(ISBLANK('Tournament Info'!$B$11),"",INDIRECT(ADDRESS(ROW(),1,1,1,"Optimal Seating "&amp;'Tournament Info'!$B$11-1&amp;"R+F")))</f>
        <v/>
      </c>
      <c r="B90" s="242" t="str">
        <f aca="false">IF(ISNUMBER(A90),VLOOKUP(A90,Methuselahs!$A$7:$E$306,2,FALSE()),"")</f>
        <v/>
      </c>
      <c r="C90" s="243" t="str">
        <f aca="false">IF(ISNUMBER(A90),VLOOKUP(A90,Methuselahs!$A$7:$E$306,3,FALSE()),"")</f>
        <v/>
      </c>
      <c r="D90" s="244" t="str">
        <f aca="false">IF(ISNUMBER(A90),FLOOR((ROW()-ROW($A$7))/5,1)+1,"")</f>
        <v/>
      </c>
      <c r="E90" s="245"/>
      <c r="F90" s="243" t="n">
        <f aca="false">IF(ISNUMBER(E90),E90,0)</f>
        <v>0</v>
      </c>
      <c r="G90" s="225" t="str">
        <f aca="false">IF(ISNUMBER($A90),IF(AND($F90&gt;=2,$H90=60),1,0),"")</f>
        <v/>
      </c>
      <c r="H90" s="226" t="str">
        <f aca="false">IF(ISNUMBER(A90),IF(OR($S90=$U90,NOT(ISNA(MATCH($D90*5+$V$4,Override!$C$6:$C$125,0)))),$Q90,0),"")</f>
        <v/>
      </c>
      <c r="I90" s="244" t="str">
        <f aca="false">IF(ISNUMBER(A90),IF(J90=5,K90,IF(AND(J90=4,OR(K90=4,K90=3)),K90+1,K90)),"")</f>
        <v/>
      </c>
      <c r="J90" s="246" t="n">
        <f aca="false">COUNT(A87:A91)</f>
        <v>0</v>
      </c>
      <c r="K90" s="228" t="str">
        <f aca="false">IF(ISNUMBER(A90),RANK(F90,F87:F91),"")</f>
        <v/>
      </c>
      <c r="L90" s="229" t="n">
        <f aca="false">IF(J90=5,VLOOKUP(K90,TPMatrix!$A$6:$B$10,2,FALSE()),IF(J90=4,VLOOKUP(K90,TPMatrix!$D$6:$E$9,2,FALSE()),0))</f>
        <v>0</v>
      </c>
      <c r="M90" s="229" t="n">
        <f aca="false">IF(COUNTIF(K87:K91,K90)&gt;=2,IF(J90=5,VLOOKUP(K90+1,TPMatrix!$A$6:$B$10,2,FALSE()),IF(J90=4,VLOOKUP(K90+1,TPMatrix!$D$6:$E$9,2,FALSE()),0)),"")</f>
        <v>0</v>
      </c>
      <c r="N90" s="229" t="n">
        <f aca="false">IF(COUNTIF(K87:K91,K90)&gt;=3,IF(J90=5,VLOOKUP(K90+2,TPMatrix!$A$6:$B$10,2,FALSE()),IF(J90=4,VLOOKUP(K90+2,TPMatrix!$D$6:$E$9,2,FALSE()),0)),"")</f>
        <v>0</v>
      </c>
      <c r="O90" s="229" t="n">
        <f aca="false">IF(COUNTIF(K87:K91,K90)&gt;=4,IF(J90=5,VLOOKUP(K90+3,TPMatrix!$A$6:$B$10,2,FALSE()),IF(J90=4,VLOOKUP(K90+3,TPMatrix!$D$6:$E$9,2,FALSE()),0)),"")</f>
        <v>0</v>
      </c>
      <c r="P90" s="229" t="n">
        <f aca="false">IF(COUNTIF(K87:K91,K90)&gt;=5,IF(J90=5,VLOOKUP(K90+4,TPMatrix!$A$6:$B$10,2,FALSE()),IF(J90=4,VLOOKUP(K90+4,TPMatrix!$D$6:$E$9,2,FALSE()),0)),"")</f>
        <v>0</v>
      </c>
      <c r="Q90" s="229" t="n">
        <f aca="false">SUM(L90:P90)/COUNT(L90:P90)</f>
        <v>0</v>
      </c>
      <c r="R90" s="230" t="n">
        <f aca="false">COUNT(L90:P90)</f>
        <v>5</v>
      </c>
      <c r="S90" s="228" t="n">
        <f aca="false">IF(ISNUMBER($A90),COUNTIF($D$7:$D$306,$D90),0)</f>
        <v>0</v>
      </c>
      <c r="T90" s="229" t="n">
        <f aca="false">CEILING($F90,1)</f>
        <v>0</v>
      </c>
      <c r="U90" s="230" t="n">
        <f aca="true">SUM(OFFSET(T90,-MOD(ROW()-ROW($U$7),5),0,5,1))</f>
        <v>0</v>
      </c>
      <c r="W90" s="167" t="str">
        <f aca="false">$I90</f>
        <v/>
      </c>
      <c r="X90" s="167" t="str">
        <f aca="false">IF(ISNUMBER($A90),$W90*(Methuselahs!$A$4+1)+$A90,"")</f>
        <v/>
      </c>
      <c r="Y90" s="167" t="str">
        <f aca="false">IF(ISNUMBER($A90),RANK($X90,$X90:$X94,1),"")</f>
        <v/>
      </c>
      <c r="Z90" s="167" t="str">
        <f aca="false">IF(ISNUMBER($A90),VLOOKUP($A90,Methuselahs!$A$7:$X$306,5),"")</f>
        <v/>
      </c>
      <c r="AA90" s="167" t="str">
        <f aca="false">$I90</f>
        <v/>
      </c>
    </row>
    <row r="91" customFormat="false" ht="12.75" hidden="false" customHeight="true" outlineLevel="0" collapsed="false">
      <c r="A91" s="247" t="str">
        <f aca="true">IF(ISBLANK('Tournament Info'!$B$11),"",INDIRECT(ADDRESS(ROW(),1,1,1,"Optimal Seating "&amp;'Tournament Info'!$B$11-1&amp;"R+F")))</f>
        <v/>
      </c>
      <c r="B91" s="248" t="str">
        <f aca="false">IF(ISNUMBER(A91),VLOOKUP(A91,Methuselahs!$A$7:$E$306,2,FALSE()),"")</f>
        <v/>
      </c>
      <c r="C91" s="249" t="str">
        <f aca="false">IF(ISNUMBER(A91),VLOOKUP(A91,Methuselahs!$A$7:$E$306,3,FALSE()),"")</f>
        <v/>
      </c>
      <c r="D91" s="250" t="str">
        <f aca="false">IF(ISNUMBER(A91),FLOOR((ROW()-ROW($A$7))/5,1)+1,"")</f>
        <v/>
      </c>
      <c r="E91" s="251"/>
      <c r="F91" s="249" t="n">
        <f aca="false">IF(ISNUMBER(E91),E91,0)</f>
        <v>0</v>
      </c>
      <c r="G91" s="235" t="str">
        <f aca="false">IF(ISNUMBER($A91),IF(AND($F91&gt;=2,$H91=60),1,0),"")</f>
        <v/>
      </c>
      <c r="H91" s="236" t="str">
        <f aca="false">IF(ISNUMBER(A91),IF(OR($S91=$U91,NOT(ISNA(MATCH($D91*5+$V$4,Override!$C$6:$C$125,0)))),$Q91,0),"")</f>
        <v/>
      </c>
      <c r="I91" s="250" t="str">
        <f aca="false">IF(ISNUMBER(A91),IF(J91=5,K91,IF(AND(J91=4,OR(K91=4,K91=3)),K91+1,K91)),"")</f>
        <v/>
      </c>
      <c r="J91" s="252" t="n">
        <f aca="false">COUNT(A87:A91)</f>
        <v>0</v>
      </c>
      <c r="K91" s="253" t="str">
        <f aca="false">IF(ISNUMBER(A91),RANK(F91,F87:F91),"")</f>
        <v/>
      </c>
      <c r="L91" s="254" t="n">
        <f aca="false">IF(J91=5,VLOOKUP(K91,TPMatrix!$A$6:$B$10,2,FALSE()),IF(J91=4,VLOOKUP(K91,TPMatrix!$D$6:$E$9,2,FALSE()),0))</f>
        <v>0</v>
      </c>
      <c r="M91" s="254" t="n">
        <f aca="false">IF(COUNTIF(K87:K91,K91)&gt;=2,IF(J91=5,VLOOKUP(K91+1,TPMatrix!$A$6:$B$10,2,FALSE()),IF(J91=4,VLOOKUP(K91+1,TPMatrix!$D$6:$E$9,2,FALSE()),0)),"")</f>
        <v>0</v>
      </c>
      <c r="N91" s="254" t="n">
        <f aca="false">IF(COUNTIF(K87:K91,K91)&gt;=3,IF(J91=5,VLOOKUP(K91+2,TPMatrix!$A$6:$B$10,2,FALSE()),IF(J91=4,VLOOKUP(K91+2,TPMatrix!$D$6:$E$9,2,FALSE()),0)),"")</f>
        <v>0</v>
      </c>
      <c r="O91" s="254" t="n">
        <f aca="false">IF(COUNTIF(K87:K91,K91)&gt;=4,IF(J91=5,VLOOKUP(K91+3,TPMatrix!$A$6:$B$10,2,FALSE()),IF(J91=4,VLOOKUP(K91+3,TPMatrix!$D$6:$E$9,2,FALSE()),0)),"")</f>
        <v>0</v>
      </c>
      <c r="P91" s="254" t="n">
        <f aca="false">IF(COUNTIF(K87:K91,K91)&gt;=5,IF(J91=5,VLOOKUP(K91+4,TPMatrix!$A$6:$B$10,2,FALSE()),IF(J91=4,VLOOKUP(K91+4,TPMatrix!$D$6:$E$9,2,FALSE()),0)),"")</f>
        <v>0</v>
      </c>
      <c r="Q91" s="254" t="n">
        <f aca="false">SUM(L91:P91)/COUNT(L91:P91)</f>
        <v>0</v>
      </c>
      <c r="R91" s="255" t="n">
        <f aca="false">COUNT(L91:P91)</f>
        <v>5</v>
      </c>
      <c r="S91" s="253" t="n">
        <f aca="false">IF(ISNUMBER($A91),COUNTIF($D$7:$D$306,$D91),0)</f>
        <v>0</v>
      </c>
      <c r="T91" s="254" t="n">
        <f aca="false">CEILING($F91,1)</f>
        <v>0</v>
      </c>
      <c r="U91" s="255" t="n">
        <f aca="true">SUM(OFFSET(T91,-MOD(ROW()-ROW($U$7),5),0,5,1))</f>
        <v>0</v>
      </c>
      <c r="W91" s="167" t="str">
        <f aca="false">$I91</f>
        <v/>
      </c>
      <c r="X91" s="167" t="str">
        <f aca="false">IF(ISNUMBER($A91),$W91*(Methuselahs!$A$4+1)+$A91,"")</f>
        <v/>
      </c>
      <c r="Y91" s="167" t="str">
        <f aca="false">IF(ISNUMBER($A91),RANK($X91,$X91:$X95,1),"")</f>
        <v/>
      </c>
      <c r="Z91" s="167" t="str">
        <f aca="false">IF(ISNUMBER($A91),VLOOKUP($A91,Methuselahs!$A$7:$X$306,5),"")</f>
        <v/>
      </c>
      <c r="AA91" s="167" t="str">
        <f aca="false">$I91</f>
        <v/>
      </c>
    </row>
    <row r="92" customFormat="false" ht="12.75" hidden="false" customHeight="true" outlineLevel="0" collapsed="false">
      <c r="A92" s="206" t="str">
        <f aca="true">IF(ISBLANK('Tournament Info'!$B$11),"",INDIRECT(ADDRESS(ROW(),1,1,1,"Optimal Seating "&amp;'Tournament Info'!$B$11-1&amp;"R+F")))</f>
        <v/>
      </c>
      <c r="B92" s="207" t="str">
        <f aca="false">IF(ISNUMBER(A92),VLOOKUP(A92,Methuselahs!$A$7:$E$306,2,FALSE()),"")</f>
        <v/>
      </c>
      <c r="C92" s="208" t="str">
        <f aca="false">IF(ISNUMBER(A92),VLOOKUP(A92,Methuselahs!$A$7:$E$306,3,FALSE()),"")</f>
        <v/>
      </c>
      <c r="D92" s="209" t="str">
        <f aca="false">IF(ISNUMBER(A92),FLOOR((ROW()-ROW($A$7))/5,1)+1,"")</f>
        <v/>
      </c>
      <c r="E92" s="210"/>
      <c r="F92" s="208" t="n">
        <f aca="false">IF(ISNUMBER(E92),E92,0)</f>
        <v>0</v>
      </c>
      <c r="G92" s="211" t="str">
        <f aca="false">IF(ISNUMBER($A92),IF(AND($F92&gt;=2,$H92=60),1,0),"")</f>
        <v/>
      </c>
      <c r="H92" s="212" t="str">
        <f aca="false">IF(ISNUMBER(A92),IF(OR($S92=$U92,NOT(ISNA(MATCH($D92*5+$V$4,Override!$C$6:$C$125,0)))),$Q92,0),"")</f>
        <v/>
      </c>
      <c r="I92" s="209" t="str">
        <f aca="false">IF(ISNUMBER(A92),IF(J92=5,K92,IF(AND(J92=4,OR(K92=4,K92=3)),K92+1,K92)),"")</f>
        <v/>
      </c>
      <c r="J92" s="213" t="n">
        <f aca="false">COUNT(A92:A96)</f>
        <v>0</v>
      </c>
      <c r="K92" s="214" t="str">
        <f aca="false">IF(ISNUMBER(A92),RANK(F92,F92:F96),"")</f>
        <v/>
      </c>
      <c r="L92" s="215" t="n">
        <f aca="false">IF(J92=5,VLOOKUP(K92,TPMatrix!$A$6:$B$10,2,FALSE()),IF(J92=4,VLOOKUP(K92,TPMatrix!$D$6:$E$9,2,FALSE()),0))</f>
        <v>0</v>
      </c>
      <c r="M92" s="215" t="n">
        <f aca="false">IF(COUNTIF(K92:K96,K92)&gt;=2,IF(J92=5,VLOOKUP(K92+1,TPMatrix!$A$6:$B$10,2,FALSE()),IF(J92=4,VLOOKUP(K92+1,TPMatrix!$D$6:$E$9,2,FALSE()),0)),"")</f>
        <v>0</v>
      </c>
      <c r="N92" s="215" t="n">
        <f aca="false">IF(COUNTIF(K92:K96,K92)&gt;=3,IF(J92=5,VLOOKUP(K92+2,TPMatrix!$A$6:$B$10,2,FALSE()),IF(J92=4,VLOOKUP(K92+2,TPMatrix!$D$6:$E$9,2,FALSE()),0)),"")</f>
        <v>0</v>
      </c>
      <c r="O92" s="215" t="n">
        <f aca="false">IF(COUNTIF(K92:K96,K92)&gt;=4,IF(J92=5,VLOOKUP(K92+3,TPMatrix!$A$6:$B$10,2,FALSE()),IF(J92=4,VLOOKUP(K92+3,TPMatrix!$D$6:$E$9,2,FALSE()),0)),"")</f>
        <v>0</v>
      </c>
      <c r="P92" s="215" t="n">
        <f aca="false">IF(COUNTIF(K92:K96,K92)&gt;=5,IF(J92=5,VLOOKUP(K92+4,TPMatrix!$A$6:$B$10,2,FALSE()),IF(J92=4,VLOOKUP(K92+4,TPMatrix!$D$6:$E$9,2,FALSE()),0)),"")</f>
        <v>0</v>
      </c>
      <c r="Q92" s="215" t="n">
        <f aca="false">SUM(L92:P92)/COUNT(L92:P92)</f>
        <v>0</v>
      </c>
      <c r="R92" s="216" t="n">
        <f aca="false">COUNT(L92:P92)</f>
        <v>5</v>
      </c>
      <c r="S92" s="217" t="n">
        <f aca="false">IF(ISNUMBER($A92),COUNTIF($D$7:$D$306,$D92),0)</f>
        <v>0</v>
      </c>
      <c r="T92" s="218" t="n">
        <f aca="false">CEILING($F92,1)</f>
        <v>0</v>
      </c>
      <c r="U92" s="219" t="n">
        <f aca="true">SUM(OFFSET(T92,-MOD(ROW()-ROW($U$7),5),0,5,1))</f>
        <v>0</v>
      </c>
      <c r="W92" s="167" t="str">
        <f aca="false">$I92</f>
        <v/>
      </c>
      <c r="X92" s="167" t="str">
        <f aca="false">IF(ISNUMBER($A92),$W92*(Methuselahs!$A$4+1)+$A92,"")</f>
        <v/>
      </c>
      <c r="Y92" s="167" t="str">
        <f aca="false">IF(ISNUMBER($A92),RANK($X92,$X92:$X96,1),"")</f>
        <v/>
      </c>
      <c r="Z92" s="167" t="str">
        <f aca="false">IF(ISNUMBER($A92),VLOOKUP($A92,Methuselahs!$A$7:$X$306,5),"")</f>
        <v/>
      </c>
      <c r="AA92" s="167" t="str">
        <f aca="false">$I92</f>
        <v/>
      </c>
    </row>
    <row r="93" customFormat="false" ht="12.75" hidden="false" customHeight="true" outlineLevel="0" collapsed="false">
      <c r="A93" s="220" t="str">
        <f aca="true">IF(ISBLANK('Tournament Info'!$B$11),"",INDIRECT(ADDRESS(ROW(),1,1,1,"Optimal Seating "&amp;'Tournament Info'!$B$11-1&amp;"R+F")))</f>
        <v/>
      </c>
      <c r="B93" s="221" t="str">
        <f aca="false">IF(ISNUMBER(A93),VLOOKUP(A93,Methuselahs!$A$7:$E$306,2,FALSE()),"")</f>
        <v/>
      </c>
      <c r="C93" s="222" t="str">
        <f aca="false">IF(ISNUMBER(A93),VLOOKUP(A93,Methuselahs!$A$7:$E$306,3,FALSE()),"")</f>
        <v/>
      </c>
      <c r="D93" s="223" t="str">
        <f aca="false">IF(ISNUMBER(A93),FLOOR((ROW()-ROW($A$7))/5,1)+1,"")</f>
        <v/>
      </c>
      <c r="E93" s="224"/>
      <c r="F93" s="222" t="n">
        <f aca="false">IF(ISNUMBER(E93),E93,0)</f>
        <v>0</v>
      </c>
      <c r="G93" s="225" t="str">
        <f aca="false">IF(ISNUMBER($A93),IF(AND($F93&gt;=2,$H93=60),1,0),"")</f>
        <v/>
      </c>
      <c r="H93" s="226" t="str">
        <f aca="false">IF(ISNUMBER(A93),IF(OR($S93=$U93,NOT(ISNA(MATCH($D93*5+$V$4,Override!$C$6:$C$125,0)))),$Q93,0),"")</f>
        <v/>
      </c>
      <c r="I93" s="223" t="str">
        <f aca="false">IF(ISNUMBER(A93),IF(J93=5,K93,IF(AND(J93=4,OR(K93=4,K93=3)),K93+1,K93)),"")</f>
        <v/>
      </c>
      <c r="J93" s="227" t="n">
        <f aca="false">COUNT(A92:A96)</f>
        <v>0</v>
      </c>
      <c r="K93" s="228" t="str">
        <f aca="false">IF(ISNUMBER(A93),RANK(F93,F92:F96),"")</f>
        <v/>
      </c>
      <c r="L93" s="229" t="n">
        <f aca="false">IF(J93=5,VLOOKUP(K93,TPMatrix!$A$6:$B$10,2,FALSE()),IF(J93=4,VLOOKUP(K93,TPMatrix!$D$6:$E$9,2,FALSE()),0))</f>
        <v>0</v>
      </c>
      <c r="M93" s="229" t="n">
        <f aca="false">IF(COUNTIF(K92:K96,K93)&gt;=2,IF(J93=5,VLOOKUP(K93+1,TPMatrix!$A$6:$B$10,2,FALSE()),IF(J93=4,VLOOKUP(K93+1,TPMatrix!$D$6:$E$9,2,FALSE()),0)),"")</f>
        <v>0</v>
      </c>
      <c r="N93" s="229" t="n">
        <f aca="false">IF(COUNTIF(K92:K96,K93)&gt;=3,IF(J93=5,VLOOKUP(K93+2,TPMatrix!$A$6:$B$10,2,FALSE()),IF(J93=4,VLOOKUP(K93+2,TPMatrix!$D$6:$E$9,2,FALSE()),0)),"")</f>
        <v>0</v>
      </c>
      <c r="O93" s="229" t="n">
        <f aca="false">IF(COUNTIF(K92:K96,K93)&gt;=4,IF(J93=5,VLOOKUP(K93+3,TPMatrix!$A$6:$B$10,2,FALSE()),IF(J93=4,VLOOKUP(K93+3,TPMatrix!$D$6:$E$9,2,FALSE()),0)),"")</f>
        <v>0</v>
      </c>
      <c r="P93" s="229" t="n">
        <f aca="false">IF(COUNTIF(K92:K96,K93)&gt;=5,IF(J93=5,VLOOKUP(K93+4,TPMatrix!$A$6:$B$10,2,FALSE()),IF(J93=4,VLOOKUP(K93+4,TPMatrix!$D$6:$E$9,2,FALSE()),0)),"")</f>
        <v>0</v>
      </c>
      <c r="Q93" s="229" t="n">
        <f aca="false">SUM(L93:P93)/COUNT(L93:P93)</f>
        <v>0</v>
      </c>
      <c r="R93" s="230" t="n">
        <f aca="false">COUNT(L93:P93)</f>
        <v>5</v>
      </c>
      <c r="S93" s="228" t="n">
        <f aca="false">IF(ISNUMBER($A93),COUNTIF($D$7:$D$306,$D93),0)</f>
        <v>0</v>
      </c>
      <c r="T93" s="229" t="n">
        <f aca="false">CEILING($F93,1)</f>
        <v>0</v>
      </c>
      <c r="U93" s="230" t="n">
        <f aca="true">SUM(OFFSET(T93,-MOD(ROW()-ROW($U$7),5),0,5,1))</f>
        <v>0</v>
      </c>
      <c r="W93" s="167" t="str">
        <f aca="false">$I93</f>
        <v/>
      </c>
      <c r="X93" s="167" t="str">
        <f aca="false">IF(ISNUMBER($A93),$W93*(Methuselahs!$A$4+1)+$A93,"")</f>
        <v/>
      </c>
      <c r="Y93" s="167" t="str">
        <f aca="false">IF(ISNUMBER($A93),RANK($X93,$X93:$X97,1),"")</f>
        <v/>
      </c>
      <c r="Z93" s="167" t="str">
        <f aca="false">IF(ISNUMBER($A93),VLOOKUP($A93,Methuselahs!$A$7:$X$306,5),"")</f>
        <v/>
      </c>
      <c r="AA93" s="167" t="str">
        <f aca="false">$I93</f>
        <v/>
      </c>
    </row>
    <row r="94" customFormat="false" ht="12.75" hidden="false" customHeight="true" outlineLevel="0" collapsed="false">
      <c r="A94" s="231" t="str">
        <f aca="true">IF(ISBLANK('Tournament Info'!$B$11),"",INDIRECT(ADDRESS(ROW(),1,1,1,"Optimal Seating "&amp;'Tournament Info'!$B$11-1&amp;"R+F")))</f>
        <v/>
      </c>
      <c r="B94" s="207" t="str">
        <f aca="false">IF(ISNUMBER(A94),VLOOKUP(A94,Methuselahs!$A$7:$E$306,2,FALSE()),"")</f>
        <v/>
      </c>
      <c r="C94" s="232" t="str">
        <f aca="false">IF(ISNUMBER(A94),VLOOKUP(A94,Methuselahs!$A$7:$E$306,3,FALSE()),"")</f>
        <v/>
      </c>
      <c r="D94" s="233" t="str">
        <f aca="false">IF(ISNUMBER(A94),FLOOR((ROW()-ROW($A$7))/5,1)+1,"")</f>
        <v/>
      </c>
      <c r="E94" s="234"/>
      <c r="F94" s="232" t="n">
        <f aca="false">IF(ISNUMBER(E94),E94,0)</f>
        <v>0</v>
      </c>
      <c r="G94" s="235" t="str">
        <f aca="false">IF(ISNUMBER($A94),IF(AND($F94&gt;=2,$H94=60),1,0),"")</f>
        <v/>
      </c>
      <c r="H94" s="236" t="str">
        <f aca="false">IF(ISNUMBER(A94),IF(OR($S94=$U94,NOT(ISNA(MATCH($D94*5+$V$4,Override!$C$6:$C$125,0)))),$Q94,0),"")</f>
        <v/>
      </c>
      <c r="I94" s="233" t="str">
        <f aca="false">IF(ISNUMBER(A94),IF(J94=5,K94,IF(AND(J94=4,OR(K94=4,K94=3)),K94+1,K94)),"")</f>
        <v/>
      </c>
      <c r="J94" s="237" t="n">
        <f aca="false">COUNT(A92:A96)</f>
        <v>0</v>
      </c>
      <c r="K94" s="238" t="str">
        <f aca="false">IF(ISNUMBER(A94),RANK(F94,F92:F96),"")</f>
        <v/>
      </c>
      <c r="L94" s="239" t="n">
        <f aca="false">IF(J94=5,VLOOKUP(K94,TPMatrix!$A$6:$B$10,2,FALSE()),IF(J94=4,VLOOKUP(K94,TPMatrix!$D$6:$E$9,2,FALSE()),0))</f>
        <v>0</v>
      </c>
      <c r="M94" s="239" t="n">
        <f aca="false">IF(COUNTIF(K92:K96,K94)&gt;=2,IF(J94=5,VLOOKUP(K94+1,TPMatrix!$A$6:$B$10,2,FALSE()),IF(J94=4,VLOOKUP(K94+1,TPMatrix!$D$6:$E$9,2,FALSE()),0)),"")</f>
        <v>0</v>
      </c>
      <c r="N94" s="239" t="n">
        <f aca="false">IF(COUNTIF(K92:K96,K94)&gt;=3,IF(J94=5,VLOOKUP(K94+2,TPMatrix!$A$6:$B$10,2,FALSE()),IF(J94=4,VLOOKUP(K94+2,TPMatrix!$D$6:$E$9,2,FALSE()),0)),"")</f>
        <v>0</v>
      </c>
      <c r="O94" s="239" t="n">
        <f aca="false">IF(COUNTIF(K92:K96,K94)&gt;=4,IF(J94=5,VLOOKUP(K94+3,TPMatrix!$A$6:$B$10,2,FALSE()),IF(J94=4,VLOOKUP(K94+3,TPMatrix!$D$6:$E$9,2,FALSE()),0)),"")</f>
        <v>0</v>
      </c>
      <c r="P94" s="239" t="n">
        <f aca="false">IF(COUNTIF(K92:K96,K94)&gt;=5,IF(J94=5,VLOOKUP(K94+4,TPMatrix!$A$6:$B$10,2,FALSE()),IF(J94=4,VLOOKUP(K94+4,TPMatrix!$D$6:$E$9,2,FALSE()),0)),"")</f>
        <v>0</v>
      </c>
      <c r="Q94" s="239" t="n">
        <f aca="false">SUM(L94:P94)/COUNT(L94:P94)</f>
        <v>0</v>
      </c>
      <c r="R94" s="240" t="n">
        <f aca="false">COUNT(L94:P94)</f>
        <v>5</v>
      </c>
      <c r="S94" s="238" t="n">
        <f aca="false">IF(ISNUMBER($A94),COUNTIF($D$7:$D$306,$D94),0)</f>
        <v>0</v>
      </c>
      <c r="T94" s="239" t="n">
        <f aca="false">CEILING($F94,1)</f>
        <v>0</v>
      </c>
      <c r="U94" s="240" t="n">
        <f aca="true">SUM(OFFSET(T94,-MOD(ROW()-ROW($U$7),5),0,5,1))</f>
        <v>0</v>
      </c>
      <c r="W94" s="167" t="str">
        <f aca="false">$I94</f>
        <v/>
      </c>
      <c r="X94" s="167" t="str">
        <f aca="false">IF(ISNUMBER($A94),$W94*(Methuselahs!$A$4+1)+$A94,"")</f>
        <v/>
      </c>
      <c r="Y94" s="167" t="str">
        <f aca="false">IF(ISNUMBER($A94),RANK($X94,$X94:$X98,1),"")</f>
        <v/>
      </c>
      <c r="Z94" s="167" t="str">
        <f aca="false">IF(ISNUMBER($A94),VLOOKUP($A94,Methuselahs!$A$7:$X$306,5),"")</f>
        <v/>
      </c>
      <c r="AA94" s="167" t="str">
        <f aca="false">$I94</f>
        <v/>
      </c>
    </row>
    <row r="95" customFormat="false" ht="12.75" hidden="false" customHeight="true" outlineLevel="0" collapsed="false">
      <c r="A95" s="241" t="str">
        <f aca="true">IF(ISBLANK('Tournament Info'!$B$11),"",INDIRECT(ADDRESS(ROW(),1,1,1,"Optimal Seating "&amp;'Tournament Info'!$B$11-1&amp;"R+F")))</f>
        <v/>
      </c>
      <c r="B95" s="242" t="str">
        <f aca="false">IF(ISNUMBER(A95),VLOOKUP(A95,Methuselahs!$A$7:$E$306,2,FALSE()),"")</f>
        <v/>
      </c>
      <c r="C95" s="243" t="str">
        <f aca="false">IF(ISNUMBER(A95),VLOOKUP(A95,Methuselahs!$A$7:$E$306,3,FALSE()),"")</f>
        <v/>
      </c>
      <c r="D95" s="244" t="str">
        <f aca="false">IF(ISNUMBER(A95),FLOOR((ROW()-ROW($A$7))/5,1)+1,"")</f>
        <v/>
      </c>
      <c r="E95" s="245"/>
      <c r="F95" s="243" t="n">
        <f aca="false">IF(ISNUMBER(E95),E95,0)</f>
        <v>0</v>
      </c>
      <c r="G95" s="225" t="str">
        <f aca="false">IF(ISNUMBER($A95),IF(AND($F95&gt;=2,$H95=60),1,0),"")</f>
        <v/>
      </c>
      <c r="H95" s="226" t="str">
        <f aca="false">IF(ISNUMBER(A95),IF(OR($S95=$U95,NOT(ISNA(MATCH($D95*5+$V$4,Override!$C$6:$C$125,0)))),$Q95,0),"")</f>
        <v/>
      </c>
      <c r="I95" s="244" t="str">
        <f aca="false">IF(ISNUMBER(A95),IF(J95=5,K95,IF(AND(J95=4,OR(K95=4,K95=3)),K95+1,K95)),"")</f>
        <v/>
      </c>
      <c r="J95" s="246" t="n">
        <f aca="false">COUNT(A92:A96)</f>
        <v>0</v>
      </c>
      <c r="K95" s="228" t="str">
        <f aca="false">IF(ISNUMBER(A95),RANK(F95,F92:F96),"")</f>
        <v/>
      </c>
      <c r="L95" s="229" t="n">
        <f aca="false">IF(J95=5,VLOOKUP(K95,TPMatrix!$A$6:$B$10,2,FALSE()),IF(J95=4,VLOOKUP(K95,TPMatrix!$D$6:$E$9,2,FALSE()),0))</f>
        <v>0</v>
      </c>
      <c r="M95" s="229" t="n">
        <f aca="false">IF(COUNTIF(K92:K96,K95)&gt;=2,IF(J95=5,VLOOKUP(K95+1,TPMatrix!$A$6:$B$10,2,FALSE()),IF(J95=4,VLOOKUP(K95+1,TPMatrix!$D$6:$E$9,2,FALSE()),0)),"")</f>
        <v>0</v>
      </c>
      <c r="N95" s="229" t="n">
        <f aca="false">IF(COUNTIF(K92:K96,K95)&gt;=3,IF(J95=5,VLOOKUP(K95+2,TPMatrix!$A$6:$B$10,2,FALSE()),IF(J95=4,VLOOKUP(K95+2,TPMatrix!$D$6:$E$9,2,FALSE()),0)),"")</f>
        <v>0</v>
      </c>
      <c r="O95" s="229" t="n">
        <f aca="false">IF(COUNTIF(K92:K96,K95)&gt;=4,IF(J95=5,VLOOKUP(K95+3,TPMatrix!$A$6:$B$10,2,FALSE()),IF(J95=4,VLOOKUP(K95+3,TPMatrix!$D$6:$E$9,2,FALSE()),0)),"")</f>
        <v>0</v>
      </c>
      <c r="P95" s="229" t="n">
        <f aca="false">IF(COUNTIF(K92:K96,K95)&gt;=5,IF(J95=5,VLOOKUP(K95+4,TPMatrix!$A$6:$B$10,2,FALSE()),IF(J95=4,VLOOKUP(K95+4,TPMatrix!$D$6:$E$9,2,FALSE()),0)),"")</f>
        <v>0</v>
      </c>
      <c r="Q95" s="229" t="n">
        <f aca="false">SUM(L95:P95)/COUNT(L95:P95)</f>
        <v>0</v>
      </c>
      <c r="R95" s="230" t="n">
        <f aca="false">COUNT(L95:P95)</f>
        <v>5</v>
      </c>
      <c r="S95" s="228" t="n">
        <f aca="false">IF(ISNUMBER($A95),COUNTIF($D$7:$D$306,$D95),0)</f>
        <v>0</v>
      </c>
      <c r="T95" s="229" t="n">
        <f aca="false">CEILING($F95,1)</f>
        <v>0</v>
      </c>
      <c r="U95" s="230" t="n">
        <f aca="true">SUM(OFFSET(T95,-MOD(ROW()-ROW($U$7),5),0,5,1))</f>
        <v>0</v>
      </c>
      <c r="W95" s="167" t="str">
        <f aca="false">$I95</f>
        <v/>
      </c>
      <c r="X95" s="167" t="str">
        <f aca="false">IF(ISNUMBER($A95),$W95*(Methuselahs!$A$4+1)+$A95,"")</f>
        <v/>
      </c>
      <c r="Y95" s="167" t="str">
        <f aca="false">IF(ISNUMBER($A95),RANK($X95,$X95:$X99,1),"")</f>
        <v/>
      </c>
      <c r="Z95" s="167" t="str">
        <f aca="false">IF(ISNUMBER($A95),VLOOKUP($A95,Methuselahs!$A$7:$X$306,5),"")</f>
        <v/>
      </c>
      <c r="AA95" s="167" t="str">
        <f aca="false">$I95</f>
        <v/>
      </c>
    </row>
    <row r="96" customFormat="false" ht="12.75" hidden="false" customHeight="true" outlineLevel="0" collapsed="false">
      <c r="A96" s="247" t="str">
        <f aca="true">IF(ISBLANK('Tournament Info'!$B$11),"",INDIRECT(ADDRESS(ROW(),1,1,1,"Optimal Seating "&amp;'Tournament Info'!$B$11-1&amp;"R+F")))</f>
        <v/>
      </c>
      <c r="B96" s="248" t="str">
        <f aca="false">IF(ISNUMBER(A96),VLOOKUP(A96,Methuselahs!$A$7:$E$306,2,FALSE()),"")</f>
        <v/>
      </c>
      <c r="C96" s="249" t="str">
        <f aca="false">IF(ISNUMBER(A96),VLOOKUP(A96,Methuselahs!$A$7:$E$306,3,FALSE()),"")</f>
        <v/>
      </c>
      <c r="D96" s="250" t="str">
        <f aca="false">IF(ISNUMBER(A96),FLOOR((ROW()-ROW($A$7))/5,1)+1,"")</f>
        <v/>
      </c>
      <c r="E96" s="251"/>
      <c r="F96" s="249" t="n">
        <f aca="false">IF(ISNUMBER(E96),E96,0)</f>
        <v>0</v>
      </c>
      <c r="G96" s="235" t="str">
        <f aca="false">IF(ISNUMBER($A96),IF(AND($F96&gt;=2,$H96=60),1,0),"")</f>
        <v/>
      </c>
      <c r="H96" s="236" t="str">
        <f aca="false">IF(ISNUMBER(A96),IF(OR($S96=$U96,NOT(ISNA(MATCH($D96*5+$V$4,Override!$C$6:$C$125,0)))),$Q96,0),"")</f>
        <v/>
      </c>
      <c r="I96" s="250" t="str">
        <f aca="false">IF(ISNUMBER(A96),IF(J96=5,K96,IF(AND(J96=4,OR(K96=4,K96=3)),K96+1,K96)),"")</f>
        <v/>
      </c>
      <c r="J96" s="252" t="n">
        <f aca="false">COUNT(A92:A96)</f>
        <v>0</v>
      </c>
      <c r="K96" s="253" t="str">
        <f aca="false">IF(ISNUMBER(A96),RANK(F96,F92:F96),"")</f>
        <v/>
      </c>
      <c r="L96" s="254" t="n">
        <f aca="false">IF(J96=5,VLOOKUP(K96,TPMatrix!$A$6:$B$10,2,FALSE()),IF(J96=4,VLOOKUP(K96,TPMatrix!$D$6:$E$9,2,FALSE()),0))</f>
        <v>0</v>
      </c>
      <c r="M96" s="254" t="n">
        <f aca="false">IF(COUNTIF(K92:K96,K96)&gt;=2,IF(J96=5,VLOOKUP(K96+1,TPMatrix!$A$6:$B$10,2,FALSE()),IF(J96=4,VLOOKUP(K96+1,TPMatrix!$D$6:$E$9,2,FALSE()),0)),"")</f>
        <v>0</v>
      </c>
      <c r="N96" s="254" t="n">
        <f aca="false">IF(COUNTIF(K92:K96,K96)&gt;=3,IF(J96=5,VLOOKUP(K96+2,TPMatrix!$A$6:$B$10,2,FALSE()),IF(J96=4,VLOOKUP(K96+2,TPMatrix!$D$6:$E$9,2,FALSE()),0)),"")</f>
        <v>0</v>
      </c>
      <c r="O96" s="254" t="n">
        <f aca="false">IF(COUNTIF(K92:K96,K96)&gt;=4,IF(J96=5,VLOOKUP(K96+3,TPMatrix!$A$6:$B$10,2,FALSE()),IF(J96=4,VLOOKUP(K96+3,TPMatrix!$D$6:$E$9,2,FALSE()),0)),"")</f>
        <v>0</v>
      </c>
      <c r="P96" s="254" t="n">
        <f aca="false">IF(COUNTIF(K92:K96,K96)&gt;=5,IF(J96=5,VLOOKUP(K96+4,TPMatrix!$A$6:$B$10,2,FALSE()),IF(J96=4,VLOOKUP(K96+4,TPMatrix!$D$6:$E$9,2,FALSE()),0)),"")</f>
        <v>0</v>
      </c>
      <c r="Q96" s="254" t="n">
        <f aca="false">SUM(L96:P96)/COUNT(L96:P96)</f>
        <v>0</v>
      </c>
      <c r="R96" s="255" t="n">
        <f aca="false">COUNT(L96:P96)</f>
        <v>5</v>
      </c>
      <c r="S96" s="253" t="n">
        <f aca="false">IF(ISNUMBER($A96),COUNTIF($D$7:$D$306,$D96),0)</f>
        <v>0</v>
      </c>
      <c r="T96" s="254" t="n">
        <f aca="false">CEILING($F96,1)</f>
        <v>0</v>
      </c>
      <c r="U96" s="255" t="n">
        <f aca="true">SUM(OFFSET(T96,-MOD(ROW()-ROW($U$7),5),0,5,1))</f>
        <v>0</v>
      </c>
      <c r="W96" s="167" t="str">
        <f aca="false">$I96</f>
        <v/>
      </c>
      <c r="X96" s="167" t="str">
        <f aca="false">IF(ISNUMBER($A96),$W96*(Methuselahs!$A$4+1)+$A96,"")</f>
        <v/>
      </c>
      <c r="Y96" s="167" t="str">
        <f aca="false">IF(ISNUMBER($A96),RANK($X96,$X96:$X100,1),"")</f>
        <v/>
      </c>
      <c r="Z96" s="167" t="str">
        <f aca="false">IF(ISNUMBER($A96),VLOOKUP($A96,Methuselahs!$A$7:$X$306,5),"")</f>
        <v/>
      </c>
      <c r="AA96" s="167" t="str">
        <f aca="false">$I96</f>
        <v/>
      </c>
    </row>
    <row r="97" customFormat="false" ht="12.75" hidden="false" customHeight="true" outlineLevel="0" collapsed="false">
      <c r="A97" s="206" t="str">
        <f aca="true">IF(ISBLANK('Tournament Info'!$B$11),"",INDIRECT(ADDRESS(ROW(),1,1,1,"Optimal Seating "&amp;'Tournament Info'!$B$11-1&amp;"R+F")))</f>
        <v/>
      </c>
      <c r="B97" s="207" t="str">
        <f aca="false">IF(ISNUMBER(A97),VLOOKUP(A97,Methuselahs!$A$7:$E$306,2,FALSE()),"")</f>
        <v/>
      </c>
      <c r="C97" s="208" t="str">
        <f aca="false">IF(ISNUMBER(A97),VLOOKUP(A97,Methuselahs!$A$7:$E$306,3,FALSE()),"")</f>
        <v/>
      </c>
      <c r="D97" s="209" t="str">
        <f aca="false">IF(ISNUMBER(A97),FLOOR((ROW()-ROW($A$7))/5,1)+1,"")</f>
        <v/>
      </c>
      <c r="E97" s="210"/>
      <c r="F97" s="208" t="n">
        <f aca="false">IF(ISNUMBER(E97),E97,0)</f>
        <v>0</v>
      </c>
      <c r="G97" s="211" t="str">
        <f aca="false">IF(ISNUMBER($A97),IF(AND($F97&gt;=2,$H97=60),1,0),"")</f>
        <v/>
      </c>
      <c r="H97" s="212" t="str">
        <f aca="false">IF(ISNUMBER(A97),IF(OR($S97=$U97,NOT(ISNA(MATCH($D97*5+$V$4,Override!$C$6:$C$125,0)))),$Q97,0),"")</f>
        <v/>
      </c>
      <c r="I97" s="209" t="str">
        <f aca="false">IF(ISNUMBER(A97),IF(J97=5,K97,IF(AND(J97=4,OR(K97=4,K97=3)),K97+1,K97)),"")</f>
        <v/>
      </c>
      <c r="J97" s="213" t="n">
        <f aca="false">COUNT(A97:A101)</f>
        <v>0</v>
      </c>
      <c r="K97" s="214" t="str">
        <f aca="false">IF(ISNUMBER(A97),RANK(F97,F97:F101),"")</f>
        <v/>
      </c>
      <c r="L97" s="215" t="n">
        <f aca="false">IF(J97=5,VLOOKUP(K97,TPMatrix!$A$6:$B$10,2,FALSE()),IF(J97=4,VLOOKUP(K97,TPMatrix!$D$6:$E$9,2,FALSE()),0))</f>
        <v>0</v>
      </c>
      <c r="M97" s="215" t="n">
        <f aca="false">IF(COUNTIF(K97:K101,K97)&gt;=2,IF(J97=5,VLOOKUP(K97+1,TPMatrix!$A$6:$B$10,2,FALSE()),IF(J97=4,VLOOKUP(K97+1,TPMatrix!$D$6:$E$9,2,FALSE()),0)),"")</f>
        <v>0</v>
      </c>
      <c r="N97" s="215" t="n">
        <f aca="false">IF(COUNTIF(K97:K101,K97)&gt;=3,IF(J97=5,VLOOKUP(K97+2,TPMatrix!$A$6:$B$10,2,FALSE()),IF(J97=4,VLOOKUP(K97+2,TPMatrix!$D$6:$E$9,2,FALSE()),0)),"")</f>
        <v>0</v>
      </c>
      <c r="O97" s="215" t="n">
        <f aca="false">IF(COUNTIF(K97:K101,K97)&gt;=4,IF(J97=5,VLOOKUP(K97+3,TPMatrix!$A$6:$B$10,2,FALSE()),IF(J97=4,VLOOKUP(K97+3,TPMatrix!$D$6:$E$9,2,FALSE()),0)),"")</f>
        <v>0</v>
      </c>
      <c r="P97" s="215" t="n">
        <f aca="false">IF(COUNTIF(K97:K101,K97)&gt;=5,IF(J97=5,VLOOKUP(K97+4,TPMatrix!$A$6:$B$10,2,FALSE()),IF(J97=4,VLOOKUP(K97+4,TPMatrix!$D$6:$E$9,2,FALSE()),0)),"")</f>
        <v>0</v>
      </c>
      <c r="Q97" s="215" t="n">
        <f aca="false">SUM(L97:P97)/COUNT(L97:P97)</f>
        <v>0</v>
      </c>
      <c r="R97" s="216" t="n">
        <f aca="false">COUNT(L97:P97)</f>
        <v>5</v>
      </c>
      <c r="S97" s="217" t="n">
        <f aca="false">IF(ISNUMBER($A97),COUNTIF($D$7:$D$306,$D97),0)</f>
        <v>0</v>
      </c>
      <c r="T97" s="218" t="n">
        <f aca="false">CEILING($F97,1)</f>
        <v>0</v>
      </c>
      <c r="U97" s="219" t="n">
        <f aca="true">SUM(OFFSET(T97,-MOD(ROW()-ROW($U$7),5),0,5,1))</f>
        <v>0</v>
      </c>
      <c r="W97" s="167" t="str">
        <f aca="false">$I97</f>
        <v/>
      </c>
      <c r="X97" s="167" t="str">
        <f aca="false">IF(ISNUMBER($A97),$W97*(Methuselahs!$A$4+1)+$A97,"")</f>
        <v/>
      </c>
      <c r="Y97" s="167" t="str">
        <f aca="false">IF(ISNUMBER($A97),RANK($X97,$X97:$X101,1),"")</f>
        <v/>
      </c>
      <c r="Z97" s="167" t="str">
        <f aca="false">IF(ISNUMBER($A97),VLOOKUP($A97,Methuselahs!$A$7:$X$306,5),"")</f>
        <v/>
      </c>
      <c r="AA97" s="167" t="str">
        <f aca="false">$I97</f>
        <v/>
      </c>
    </row>
    <row r="98" customFormat="false" ht="12.75" hidden="false" customHeight="true" outlineLevel="0" collapsed="false">
      <c r="A98" s="220" t="str">
        <f aca="true">IF(ISBLANK('Tournament Info'!$B$11),"",INDIRECT(ADDRESS(ROW(),1,1,1,"Optimal Seating "&amp;'Tournament Info'!$B$11-1&amp;"R+F")))</f>
        <v/>
      </c>
      <c r="B98" s="221" t="str">
        <f aca="false">IF(ISNUMBER(A98),VLOOKUP(A98,Methuselahs!$A$7:$E$306,2,FALSE()),"")</f>
        <v/>
      </c>
      <c r="C98" s="222" t="str">
        <f aca="false">IF(ISNUMBER(A98),VLOOKUP(A98,Methuselahs!$A$7:$E$306,3,FALSE()),"")</f>
        <v/>
      </c>
      <c r="D98" s="223" t="str">
        <f aca="false">IF(ISNUMBER(A98),FLOOR((ROW()-ROW($A$7))/5,1)+1,"")</f>
        <v/>
      </c>
      <c r="E98" s="224"/>
      <c r="F98" s="222" t="n">
        <f aca="false">IF(ISNUMBER(E98),E98,0)</f>
        <v>0</v>
      </c>
      <c r="G98" s="225" t="str">
        <f aca="false">IF(ISNUMBER($A98),IF(AND($F98&gt;=2,$H98=60),1,0),"")</f>
        <v/>
      </c>
      <c r="H98" s="226" t="str">
        <f aca="false">IF(ISNUMBER(A98),IF(OR($S98=$U98,NOT(ISNA(MATCH($D98*5+$V$4,Override!$C$6:$C$125,0)))),$Q98,0),"")</f>
        <v/>
      </c>
      <c r="I98" s="223" t="str">
        <f aca="false">IF(ISNUMBER(A98),IF(J98=5,K98,IF(AND(J98=4,OR(K98=4,K98=3)),K98+1,K98)),"")</f>
        <v/>
      </c>
      <c r="J98" s="227" t="n">
        <f aca="false">COUNT(A97:A101)</f>
        <v>0</v>
      </c>
      <c r="K98" s="228" t="str">
        <f aca="false">IF(ISNUMBER(A98),RANK(F98,F97:F101),"")</f>
        <v/>
      </c>
      <c r="L98" s="229" t="n">
        <f aca="false">IF(J98=5,VLOOKUP(K98,TPMatrix!$A$6:$B$10,2,FALSE()),IF(J98=4,VLOOKUP(K98,TPMatrix!$D$6:$E$9,2,FALSE()),0))</f>
        <v>0</v>
      </c>
      <c r="M98" s="229" t="n">
        <f aca="false">IF(COUNTIF(K97:K101,K98)&gt;=2,IF(J98=5,VLOOKUP(K98+1,TPMatrix!$A$6:$B$10,2,FALSE()),IF(J98=4,VLOOKUP(K98+1,TPMatrix!$D$6:$E$9,2,FALSE()),0)),"")</f>
        <v>0</v>
      </c>
      <c r="N98" s="229" t="n">
        <f aca="false">IF(COUNTIF(K97:K101,K98)&gt;=3,IF(J98=5,VLOOKUP(K98+2,TPMatrix!$A$6:$B$10,2,FALSE()),IF(J98=4,VLOOKUP(K98+2,TPMatrix!$D$6:$E$9,2,FALSE()),0)),"")</f>
        <v>0</v>
      </c>
      <c r="O98" s="229" t="n">
        <f aca="false">IF(COUNTIF(K97:K101,K98)&gt;=4,IF(J98=5,VLOOKUP(K98+3,TPMatrix!$A$6:$B$10,2,FALSE()),IF(J98=4,VLOOKUP(K98+3,TPMatrix!$D$6:$E$9,2,FALSE()),0)),"")</f>
        <v>0</v>
      </c>
      <c r="P98" s="229" t="n">
        <f aca="false">IF(COUNTIF(K97:K101,K98)&gt;=5,IF(J98=5,VLOOKUP(K98+4,TPMatrix!$A$6:$B$10,2,FALSE()),IF(J98=4,VLOOKUP(K98+4,TPMatrix!$D$6:$E$9,2,FALSE()),0)),"")</f>
        <v>0</v>
      </c>
      <c r="Q98" s="229" t="n">
        <f aca="false">SUM(L98:P98)/COUNT(L98:P98)</f>
        <v>0</v>
      </c>
      <c r="R98" s="230" t="n">
        <f aca="false">COUNT(L98:P98)</f>
        <v>5</v>
      </c>
      <c r="S98" s="228" t="n">
        <f aca="false">IF(ISNUMBER($A98),COUNTIF($D$7:$D$306,$D98),0)</f>
        <v>0</v>
      </c>
      <c r="T98" s="229" t="n">
        <f aca="false">CEILING($F98,1)</f>
        <v>0</v>
      </c>
      <c r="U98" s="230" t="n">
        <f aca="true">SUM(OFFSET(T98,-MOD(ROW()-ROW($U$7),5),0,5,1))</f>
        <v>0</v>
      </c>
      <c r="W98" s="167" t="str">
        <f aca="false">$I98</f>
        <v/>
      </c>
      <c r="X98" s="167" t="str">
        <f aca="false">IF(ISNUMBER($A98),$W98*(Methuselahs!$A$4+1)+$A98,"")</f>
        <v/>
      </c>
      <c r="Y98" s="167" t="str">
        <f aca="false">IF(ISNUMBER($A98),RANK($X98,$X98:$X102,1),"")</f>
        <v/>
      </c>
      <c r="Z98" s="167" t="str">
        <f aca="false">IF(ISNUMBER($A98),VLOOKUP($A98,Methuselahs!$A$7:$X$306,5),"")</f>
        <v/>
      </c>
      <c r="AA98" s="167" t="str">
        <f aca="false">$I98</f>
        <v/>
      </c>
    </row>
    <row r="99" customFormat="false" ht="12.75" hidden="false" customHeight="true" outlineLevel="0" collapsed="false">
      <c r="A99" s="231" t="str">
        <f aca="true">IF(ISBLANK('Tournament Info'!$B$11),"",INDIRECT(ADDRESS(ROW(),1,1,1,"Optimal Seating "&amp;'Tournament Info'!$B$11-1&amp;"R+F")))</f>
        <v/>
      </c>
      <c r="B99" s="207" t="str">
        <f aca="false">IF(ISNUMBER(A99),VLOOKUP(A99,Methuselahs!$A$7:$E$306,2,FALSE()),"")</f>
        <v/>
      </c>
      <c r="C99" s="232" t="str">
        <f aca="false">IF(ISNUMBER(A99),VLOOKUP(A99,Methuselahs!$A$7:$E$306,3,FALSE()),"")</f>
        <v/>
      </c>
      <c r="D99" s="233" t="str">
        <f aca="false">IF(ISNUMBER(A99),FLOOR((ROW()-ROW($A$7))/5,1)+1,"")</f>
        <v/>
      </c>
      <c r="E99" s="234"/>
      <c r="F99" s="232" t="n">
        <f aca="false">IF(ISNUMBER(E99),E99,0)</f>
        <v>0</v>
      </c>
      <c r="G99" s="235" t="str">
        <f aca="false">IF(ISNUMBER($A99),IF(AND($F99&gt;=2,$H99=60),1,0),"")</f>
        <v/>
      </c>
      <c r="H99" s="236" t="str">
        <f aca="false">IF(ISNUMBER(A99),IF(OR($S99=$U99,NOT(ISNA(MATCH($D99*5+$V$4,Override!$C$6:$C$125,0)))),$Q99,0),"")</f>
        <v/>
      </c>
      <c r="I99" s="233" t="str">
        <f aca="false">IF(ISNUMBER(A99),IF(J99=5,K99,IF(AND(J99=4,OR(K99=4,K99=3)),K99+1,K99)),"")</f>
        <v/>
      </c>
      <c r="J99" s="237" t="n">
        <f aca="false">COUNT(A97:A101)</f>
        <v>0</v>
      </c>
      <c r="K99" s="238" t="str">
        <f aca="false">IF(ISNUMBER(A99),RANK(F99,F97:F101),"")</f>
        <v/>
      </c>
      <c r="L99" s="239" t="n">
        <f aca="false">IF(J99=5,VLOOKUP(K99,TPMatrix!$A$6:$B$10,2,FALSE()),IF(J99=4,VLOOKUP(K99,TPMatrix!$D$6:$E$9,2,FALSE()),0))</f>
        <v>0</v>
      </c>
      <c r="M99" s="239" t="n">
        <f aca="false">IF(COUNTIF(K97:K101,K99)&gt;=2,IF(J99=5,VLOOKUP(K99+1,TPMatrix!$A$6:$B$10,2,FALSE()),IF(J99=4,VLOOKUP(K99+1,TPMatrix!$D$6:$E$9,2,FALSE()),0)),"")</f>
        <v>0</v>
      </c>
      <c r="N99" s="239" t="n">
        <f aca="false">IF(COUNTIF(K97:K101,K99)&gt;=3,IF(J99=5,VLOOKUP(K99+2,TPMatrix!$A$6:$B$10,2,FALSE()),IF(J99=4,VLOOKUP(K99+2,TPMatrix!$D$6:$E$9,2,FALSE()),0)),"")</f>
        <v>0</v>
      </c>
      <c r="O99" s="239" t="n">
        <f aca="false">IF(COUNTIF(K97:K101,K99)&gt;=4,IF(J99=5,VLOOKUP(K99+3,TPMatrix!$A$6:$B$10,2,FALSE()),IF(J99=4,VLOOKUP(K99+3,TPMatrix!$D$6:$E$9,2,FALSE()),0)),"")</f>
        <v>0</v>
      </c>
      <c r="P99" s="239" t="n">
        <f aca="false">IF(COUNTIF(K97:K101,K99)&gt;=5,IF(J99=5,VLOOKUP(K99+4,TPMatrix!$A$6:$B$10,2,FALSE()),IF(J99=4,VLOOKUP(K99+4,TPMatrix!$D$6:$E$9,2,FALSE()),0)),"")</f>
        <v>0</v>
      </c>
      <c r="Q99" s="239" t="n">
        <f aca="false">SUM(L99:P99)/COUNT(L99:P99)</f>
        <v>0</v>
      </c>
      <c r="R99" s="240" t="n">
        <f aca="false">COUNT(L99:P99)</f>
        <v>5</v>
      </c>
      <c r="S99" s="238" t="n">
        <f aca="false">IF(ISNUMBER($A99),COUNTIF($D$7:$D$306,$D99),0)</f>
        <v>0</v>
      </c>
      <c r="T99" s="239" t="n">
        <f aca="false">CEILING($F99,1)</f>
        <v>0</v>
      </c>
      <c r="U99" s="240" t="n">
        <f aca="true">SUM(OFFSET(T99,-MOD(ROW()-ROW($U$7),5),0,5,1))</f>
        <v>0</v>
      </c>
      <c r="W99" s="167" t="str">
        <f aca="false">$I99</f>
        <v/>
      </c>
      <c r="X99" s="167" t="str">
        <f aca="false">IF(ISNUMBER($A99),$W99*(Methuselahs!$A$4+1)+$A99,"")</f>
        <v/>
      </c>
      <c r="Y99" s="167" t="str">
        <f aca="false">IF(ISNUMBER($A99),RANK($X99,$X99:$X103,1),"")</f>
        <v/>
      </c>
      <c r="Z99" s="167" t="str">
        <f aca="false">IF(ISNUMBER($A99),VLOOKUP($A99,Methuselahs!$A$7:$X$306,5),"")</f>
        <v/>
      </c>
      <c r="AA99" s="167" t="str">
        <f aca="false">$I99</f>
        <v/>
      </c>
    </row>
    <row r="100" customFormat="false" ht="12.75" hidden="false" customHeight="true" outlineLevel="0" collapsed="false">
      <c r="A100" s="241" t="str">
        <f aca="true">IF(ISBLANK('Tournament Info'!$B$11),"",INDIRECT(ADDRESS(ROW(),1,1,1,"Optimal Seating "&amp;'Tournament Info'!$B$11-1&amp;"R+F")))</f>
        <v/>
      </c>
      <c r="B100" s="242" t="str">
        <f aca="false">IF(ISNUMBER(A100),VLOOKUP(A100,Methuselahs!$A$7:$E$306,2,FALSE()),"")</f>
        <v/>
      </c>
      <c r="C100" s="243" t="str">
        <f aca="false">IF(ISNUMBER(A100),VLOOKUP(A100,Methuselahs!$A$7:$E$306,3,FALSE()),"")</f>
        <v/>
      </c>
      <c r="D100" s="244" t="str">
        <f aca="false">IF(ISNUMBER(A100),FLOOR((ROW()-ROW($A$7))/5,1)+1,"")</f>
        <v/>
      </c>
      <c r="E100" s="245"/>
      <c r="F100" s="243" t="n">
        <f aca="false">IF(ISNUMBER(E100),E100,0)</f>
        <v>0</v>
      </c>
      <c r="G100" s="225" t="str">
        <f aca="false">IF(ISNUMBER($A100),IF(AND($F100&gt;=2,$H100=60),1,0),"")</f>
        <v/>
      </c>
      <c r="H100" s="226" t="str">
        <f aca="false">IF(ISNUMBER(A100),IF(OR($S100=$U100,NOT(ISNA(MATCH($D100*5+$V$4,Override!$C$6:$C$125,0)))),$Q100,0),"")</f>
        <v/>
      </c>
      <c r="I100" s="244" t="str">
        <f aca="false">IF(ISNUMBER(A100),IF(J100=5,K100,IF(AND(J100=4,OR(K100=4,K100=3)),K100+1,K100)),"")</f>
        <v/>
      </c>
      <c r="J100" s="246" t="n">
        <f aca="false">COUNT(A97:A101)</f>
        <v>0</v>
      </c>
      <c r="K100" s="228" t="str">
        <f aca="false">IF(ISNUMBER(A100),RANK(F100,F97:F101),"")</f>
        <v/>
      </c>
      <c r="L100" s="229" t="n">
        <f aca="false">IF(J100=5,VLOOKUP(K100,TPMatrix!$A$6:$B$10,2,FALSE()),IF(J100=4,VLOOKUP(K100,TPMatrix!$D$6:$E$9,2,FALSE()),0))</f>
        <v>0</v>
      </c>
      <c r="M100" s="229" t="n">
        <f aca="false">IF(COUNTIF(K97:K101,K100)&gt;=2,IF(J100=5,VLOOKUP(K100+1,TPMatrix!$A$6:$B$10,2,FALSE()),IF(J100=4,VLOOKUP(K100+1,TPMatrix!$D$6:$E$9,2,FALSE()),0)),"")</f>
        <v>0</v>
      </c>
      <c r="N100" s="229" t="n">
        <f aca="false">IF(COUNTIF(K97:K101,K100)&gt;=3,IF(J100=5,VLOOKUP(K100+2,TPMatrix!$A$6:$B$10,2,FALSE()),IF(J100=4,VLOOKUP(K100+2,TPMatrix!$D$6:$E$9,2,FALSE()),0)),"")</f>
        <v>0</v>
      </c>
      <c r="O100" s="229" t="n">
        <f aca="false">IF(COUNTIF(K97:K101,K100)&gt;=4,IF(J100=5,VLOOKUP(K100+3,TPMatrix!$A$6:$B$10,2,FALSE()),IF(J100=4,VLOOKUP(K100+3,TPMatrix!$D$6:$E$9,2,FALSE()),0)),"")</f>
        <v>0</v>
      </c>
      <c r="P100" s="229" t="n">
        <f aca="false">IF(COUNTIF(K97:K101,K100)&gt;=5,IF(J100=5,VLOOKUP(K100+4,TPMatrix!$A$6:$B$10,2,FALSE()),IF(J100=4,VLOOKUP(K100+4,TPMatrix!$D$6:$E$9,2,FALSE()),0)),"")</f>
        <v>0</v>
      </c>
      <c r="Q100" s="229" t="n">
        <f aca="false">SUM(L100:P100)/COUNT(L100:P100)</f>
        <v>0</v>
      </c>
      <c r="R100" s="230" t="n">
        <f aca="false">COUNT(L100:P100)</f>
        <v>5</v>
      </c>
      <c r="S100" s="228" t="n">
        <f aca="false">IF(ISNUMBER($A100),COUNTIF($D$7:$D$306,$D100),0)</f>
        <v>0</v>
      </c>
      <c r="T100" s="229" t="n">
        <f aca="false">CEILING($F100,1)</f>
        <v>0</v>
      </c>
      <c r="U100" s="230" t="n">
        <f aca="true">SUM(OFFSET(T100,-MOD(ROW()-ROW($U$7),5),0,5,1))</f>
        <v>0</v>
      </c>
      <c r="W100" s="167" t="str">
        <f aca="false">$I100</f>
        <v/>
      </c>
      <c r="X100" s="167" t="str">
        <f aca="false">IF(ISNUMBER($A100),$W100*(Methuselahs!$A$4+1)+$A100,"")</f>
        <v/>
      </c>
      <c r="Y100" s="167" t="str">
        <f aca="false">IF(ISNUMBER($A100),RANK($X100,$X100:$X104,1),"")</f>
        <v/>
      </c>
      <c r="Z100" s="167" t="str">
        <f aca="false">IF(ISNUMBER($A100),VLOOKUP($A100,Methuselahs!$A$7:$X$306,5),"")</f>
        <v/>
      </c>
      <c r="AA100" s="167" t="str">
        <f aca="false">$I100</f>
        <v/>
      </c>
    </row>
    <row r="101" customFormat="false" ht="12.75" hidden="false" customHeight="true" outlineLevel="0" collapsed="false">
      <c r="A101" s="247" t="str">
        <f aca="true">IF(ISBLANK('Tournament Info'!$B$11),"",INDIRECT(ADDRESS(ROW(),1,1,1,"Optimal Seating "&amp;'Tournament Info'!$B$11-1&amp;"R+F")))</f>
        <v/>
      </c>
      <c r="B101" s="248" t="str">
        <f aca="false">IF(ISNUMBER(A101),VLOOKUP(A101,Methuselahs!$A$7:$E$306,2,FALSE()),"")</f>
        <v/>
      </c>
      <c r="C101" s="249" t="str">
        <f aca="false">IF(ISNUMBER(A101),VLOOKUP(A101,Methuselahs!$A$7:$E$306,3,FALSE()),"")</f>
        <v/>
      </c>
      <c r="D101" s="250" t="str">
        <f aca="false">IF(ISNUMBER(A101),FLOOR((ROW()-ROW($A$7))/5,1)+1,"")</f>
        <v/>
      </c>
      <c r="E101" s="251"/>
      <c r="F101" s="249" t="n">
        <f aca="false">IF(ISNUMBER(E101),E101,0)</f>
        <v>0</v>
      </c>
      <c r="G101" s="235" t="str">
        <f aca="false">IF(ISNUMBER($A101),IF(AND($F101&gt;=2,$H101=60),1,0),"")</f>
        <v/>
      </c>
      <c r="H101" s="236" t="str">
        <f aca="false">IF(ISNUMBER(A101),IF(OR($S101=$U101,NOT(ISNA(MATCH($D101*5+$V$4,Override!$C$6:$C$125,0)))),$Q101,0),"")</f>
        <v/>
      </c>
      <c r="I101" s="250" t="str">
        <f aca="false">IF(ISNUMBER(A101),IF(J101=5,K101,IF(AND(J101=4,OR(K101=4,K101=3)),K101+1,K101)),"")</f>
        <v/>
      </c>
      <c r="J101" s="252" t="n">
        <f aca="false">COUNT(A97:A101)</f>
        <v>0</v>
      </c>
      <c r="K101" s="253" t="str">
        <f aca="false">IF(ISNUMBER(A101),RANK(F101,F97:F101),"")</f>
        <v/>
      </c>
      <c r="L101" s="254" t="n">
        <f aca="false">IF(J101=5,VLOOKUP(K101,TPMatrix!$A$6:$B$10,2,FALSE()),IF(J101=4,VLOOKUP(K101,TPMatrix!$D$6:$E$9,2,FALSE()),0))</f>
        <v>0</v>
      </c>
      <c r="M101" s="254" t="n">
        <f aca="false">IF(COUNTIF(K97:K101,K101)&gt;=2,IF(J101=5,VLOOKUP(K101+1,TPMatrix!$A$6:$B$10,2,FALSE()),IF(J101=4,VLOOKUP(K101+1,TPMatrix!$D$6:$E$9,2,FALSE()),0)),"")</f>
        <v>0</v>
      </c>
      <c r="N101" s="254" t="n">
        <f aca="false">IF(COUNTIF(K97:K101,K101)&gt;=3,IF(J101=5,VLOOKUP(K101+2,TPMatrix!$A$6:$B$10,2,FALSE()),IF(J101=4,VLOOKUP(K101+2,TPMatrix!$D$6:$E$9,2,FALSE()),0)),"")</f>
        <v>0</v>
      </c>
      <c r="O101" s="254" t="n">
        <f aca="false">IF(COUNTIF(K97:K101,K101)&gt;=4,IF(J101=5,VLOOKUP(K101+3,TPMatrix!$A$6:$B$10,2,FALSE()),IF(J101=4,VLOOKUP(K101+3,TPMatrix!$D$6:$E$9,2,FALSE()),0)),"")</f>
        <v>0</v>
      </c>
      <c r="P101" s="254" t="n">
        <f aca="false">IF(COUNTIF(K97:K101,K101)&gt;=5,IF(J101=5,VLOOKUP(K101+4,TPMatrix!$A$6:$B$10,2,FALSE()),IF(J101=4,VLOOKUP(K101+4,TPMatrix!$D$6:$E$9,2,FALSE()),0)),"")</f>
        <v>0</v>
      </c>
      <c r="Q101" s="254" t="n">
        <f aca="false">SUM(L101:P101)/COUNT(L101:P101)</f>
        <v>0</v>
      </c>
      <c r="R101" s="255" t="n">
        <f aca="false">COUNT(L101:P101)</f>
        <v>5</v>
      </c>
      <c r="S101" s="253" t="n">
        <f aca="false">IF(ISNUMBER($A101),COUNTIF($D$7:$D$306,$D101),0)</f>
        <v>0</v>
      </c>
      <c r="T101" s="254" t="n">
        <f aca="false">CEILING($F101,1)</f>
        <v>0</v>
      </c>
      <c r="U101" s="255" t="n">
        <f aca="true">SUM(OFFSET(T101,-MOD(ROW()-ROW($U$7),5),0,5,1))</f>
        <v>0</v>
      </c>
      <c r="W101" s="167" t="str">
        <f aca="false">$I101</f>
        <v/>
      </c>
      <c r="X101" s="167" t="str">
        <f aca="false">IF(ISNUMBER($A101),$W101*(Methuselahs!$A$4+1)+$A101,"")</f>
        <v/>
      </c>
      <c r="Y101" s="167" t="str">
        <f aca="false">IF(ISNUMBER($A101),RANK($X101,$X101:$X105,1),"")</f>
        <v/>
      </c>
      <c r="Z101" s="167" t="str">
        <f aca="false">IF(ISNUMBER($A101),VLOOKUP($A101,Methuselahs!$A$7:$X$306,5),"")</f>
        <v/>
      </c>
      <c r="AA101" s="167" t="str">
        <f aca="false">$I101</f>
        <v/>
      </c>
    </row>
    <row r="102" customFormat="false" ht="12.75" hidden="false" customHeight="true" outlineLevel="0" collapsed="false">
      <c r="A102" s="206" t="str">
        <f aca="true">IF(ISBLANK('Tournament Info'!$B$11),"",INDIRECT(ADDRESS(ROW(),1,1,1,"Optimal Seating "&amp;'Tournament Info'!$B$11-1&amp;"R+F")))</f>
        <v/>
      </c>
      <c r="B102" s="207" t="str">
        <f aca="false">IF(ISNUMBER(A102),VLOOKUP(A102,Methuselahs!$A$7:$E$306,2,FALSE()),"")</f>
        <v/>
      </c>
      <c r="C102" s="208" t="str">
        <f aca="false">IF(ISNUMBER(A102),VLOOKUP(A102,Methuselahs!$A$7:$E$306,3,FALSE()),"")</f>
        <v/>
      </c>
      <c r="D102" s="209" t="str">
        <f aca="false">IF(ISNUMBER(A102),FLOOR((ROW()-ROW($A$7))/5,1)+1,"")</f>
        <v/>
      </c>
      <c r="E102" s="210"/>
      <c r="F102" s="208" t="n">
        <f aca="false">IF(ISNUMBER(E102),E102,0)</f>
        <v>0</v>
      </c>
      <c r="G102" s="211" t="str">
        <f aca="false">IF(ISNUMBER($A102),IF(AND($F102&gt;=2,$H102=60),1,0),"")</f>
        <v/>
      </c>
      <c r="H102" s="212" t="str">
        <f aca="false">IF(ISNUMBER(A102),IF(OR($S102=$U102,NOT(ISNA(MATCH($D102*5+$V$4,Override!$C$6:$C$125,0)))),$Q102,0),"")</f>
        <v/>
      </c>
      <c r="I102" s="209" t="str">
        <f aca="false">IF(ISNUMBER(A102),IF(J102=5,K102,IF(AND(J102=4,OR(K102=4,K102=3)),K102+1,K102)),"")</f>
        <v/>
      </c>
      <c r="J102" s="213" t="n">
        <f aca="false">COUNT(A102:A106)</f>
        <v>0</v>
      </c>
      <c r="K102" s="214" t="str">
        <f aca="false">IF(ISNUMBER(A102),RANK(F102,F102:F106),"")</f>
        <v/>
      </c>
      <c r="L102" s="215" t="n">
        <f aca="false">IF(J102=5,VLOOKUP(K102,TPMatrix!$A$6:$B$10,2,FALSE()),IF(J102=4,VLOOKUP(K102,TPMatrix!$D$6:$E$9,2,FALSE()),0))</f>
        <v>0</v>
      </c>
      <c r="M102" s="215" t="n">
        <f aca="false">IF(COUNTIF(K102:K106,K102)&gt;=2,IF(J102=5,VLOOKUP(K102+1,TPMatrix!$A$6:$B$10,2,FALSE()),IF(J102=4,VLOOKUP(K102+1,TPMatrix!$D$6:$E$9,2,FALSE()),0)),"")</f>
        <v>0</v>
      </c>
      <c r="N102" s="215" t="n">
        <f aca="false">IF(COUNTIF(K102:K106,K102)&gt;=3,IF(J102=5,VLOOKUP(K102+2,TPMatrix!$A$6:$B$10,2,FALSE()),IF(J102=4,VLOOKUP(K102+2,TPMatrix!$D$6:$E$9,2,FALSE()),0)),"")</f>
        <v>0</v>
      </c>
      <c r="O102" s="215" t="n">
        <f aca="false">IF(COUNTIF(K102:K106,K102)&gt;=4,IF(J102=5,VLOOKUP(K102+3,TPMatrix!$A$6:$B$10,2,FALSE()),IF(J102=4,VLOOKUP(K102+3,TPMatrix!$D$6:$E$9,2,FALSE()),0)),"")</f>
        <v>0</v>
      </c>
      <c r="P102" s="215" t="n">
        <f aca="false">IF(COUNTIF(K102:K106,K102)&gt;=5,IF(J102=5,VLOOKUP(K102+4,TPMatrix!$A$6:$B$10,2,FALSE()),IF(J102=4,VLOOKUP(K102+4,TPMatrix!$D$6:$E$9,2,FALSE()),0)),"")</f>
        <v>0</v>
      </c>
      <c r="Q102" s="215" t="n">
        <f aca="false">SUM(L102:P102)/COUNT(L102:P102)</f>
        <v>0</v>
      </c>
      <c r="R102" s="216" t="n">
        <f aca="false">COUNT(L102:P102)</f>
        <v>5</v>
      </c>
      <c r="S102" s="217" t="n">
        <f aca="false">IF(ISNUMBER($A102),COUNTIF($D$7:$D$306,$D102),0)</f>
        <v>0</v>
      </c>
      <c r="T102" s="218" t="n">
        <f aca="false">CEILING($F102,1)</f>
        <v>0</v>
      </c>
      <c r="U102" s="219" t="n">
        <f aca="true">SUM(OFFSET(T102,-MOD(ROW()-ROW($U$7),5),0,5,1))</f>
        <v>0</v>
      </c>
      <c r="W102" s="167" t="str">
        <f aca="false">$I102</f>
        <v/>
      </c>
      <c r="X102" s="167" t="str">
        <f aca="false">IF(ISNUMBER($A102),$W102*(Methuselahs!$A$4+1)+$A102,"")</f>
        <v/>
      </c>
      <c r="Y102" s="167" t="str">
        <f aca="false">IF(ISNUMBER($A102),RANK($X102,$X102:$X106,1),"")</f>
        <v/>
      </c>
      <c r="Z102" s="167" t="str">
        <f aca="false">IF(ISNUMBER($A102),VLOOKUP($A102,Methuselahs!$A$7:$X$306,5),"")</f>
        <v/>
      </c>
      <c r="AA102" s="167" t="str">
        <f aca="false">$I102</f>
        <v/>
      </c>
    </row>
    <row r="103" customFormat="false" ht="12.75" hidden="false" customHeight="true" outlineLevel="0" collapsed="false">
      <c r="A103" s="220" t="str">
        <f aca="true">IF(ISBLANK('Tournament Info'!$B$11),"",INDIRECT(ADDRESS(ROW(),1,1,1,"Optimal Seating "&amp;'Tournament Info'!$B$11-1&amp;"R+F")))</f>
        <v/>
      </c>
      <c r="B103" s="221" t="str">
        <f aca="false">IF(ISNUMBER(A103),VLOOKUP(A103,Methuselahs!$A$7:$E$306,2,FALSE()),"")</f>
        <v/>
      </c>
      <c r="C103" s="222" t="str">
        <f aca="false">IF(ISNUMBER(A103),VLOOKUP(A103,Methuselahs!$A$7:$E$306,3,FALSE()),"")</f>
        <v/>
      </c>
      <c r="D103" s="223" t="str">
        <f aca="false">IF(ISNUMBER(A103),FLOOR((ROW()-ROW($A$7))/5,1)+1,"")</f>
        <v/>
      </c>
      <c r="E103" s="224"/>
      <c r="F103" s="222" t="n">
        <f aca="false">IF(ISNUMBER(E103),E103,0)</f>
        <v>0</v>
      </c>
      <c r="G103" s="225" t="str">
        <f aca="false">IF(ISNUMBER($A103),IF(AND($F103&gt;=2,$H103=60),1,0),"")</f>
        <v/>
      </c>
      <c r="H103" s="226" t="str">
        <f aca="false">IF(ISNUMBER(A103),IF(OR($S103=$U103,NOT(ISNA(MATCH($D103*5+$V$4,Override!$C$6:$C$125,0)))),$Q103,0),"")</f>
        <v/>
      </c>
      <c r="I103" s="223" t="str">
        <f aca="false">IF(ISNUMBER(A103),IF(J103=5,K103,IF(AND(J103=4,OR(K103=4,K103=3)),K103+1,K103)),"")</f>
        <v/>
      </c>
      <c r="J103" s="227" t="n">
        <f aca="false">COUNT(A102:A106)</f>
        <v>0</v>
      </c>
      <c r="K103" s="228" t="str">
        <f aca="false">IF(ISNUMBER(A103),RANK(F103,F102:F106),"")</f>
        <v/>
      </c>
      <c r="L103" s="229" t="n">
        <f aca="false">IF(J103=5,VLOOKUP(K103,TPMatrix!$A$6:$B$10,2,FALSE()),IF(J103=4,VLOOKUP(K103,TPMatrix!$D$6:$E$9,2,FALSE()),0))</f>
        <v>0</v>
      </c>
      <c r="M103" s="229" t="n">
        <f aca="false">IF(COUNTIF(K102:K106,K103)&gt;=2,IF(J103=5,VLOOKUP(K103+1,TPMatrix!$A$6:$B$10,2,FALSE()),IF(J103=4,VLOOKUP(K103+1,TPMatrix!$D$6:$E$9,2,FALSE()),0)),"")</f>
        <v>0</v>
      </c>
      <c r="N103" s="229" t="n">
        <f aca="false">IF(COUNTIF(K102:K106,K103)&gt;=3,IF(J103=5,VLOOKUP(K103+2,TPMatrix!$A$6:$B$10,2,FALSE()),IF(J103=4,VLOOKUP(K103+2,TPMatrix!$D$6:$E$9,2,FALSE()),0)),"")</f>
        <v>0</v>
      </c>
      <c r="O103" s="229" t="n">
        <f aca="false">IF(COUNTIF(K102:K106,K103)&gt;=4,IF(J103=5,VLOOKUP(K103+3,TPMatrix!$A$6:$B$10,2,FALSE()),IF(J103=4,VLOOKUP(K103+3,TPMatrix!$D$6:$E$9,2,FALSE()),0)),"")</f>
        <v>0</v>
      </c>
      <c r="P103" s="229" t="n">
        <f aca="false">IF(COUNTIF(K102:K106,K103)&gt;=5,IF(J103=5,VLOOKUP(K103+4,TPMatrix!$A$6:$B$10,2,FALSE()),IF(J103=4,VLOOKUP(K103+4,TPMatrix!$D$6:$E$9,2,FALSE()),0)),"")</f>
        <v>0</v>
      </c>
      <c r="Q103" s="229" t="n">
        <f aca="false">SUM(L103:P103)/COUNT(L103:P103)</f>
        <v>0</v>
      </c>
      <c r="R103" s="230" t="n">
        <f aca="false">COUNT(L103:P103)</f>
        <v>5</v>
      </c>
      <c r="S103" s="228" t="n">
        <f aca="false">IF(ISNUMBER($A103),COUNTIF($D$7:$D$306,$D103),0)</f>
        <v>0</v>
      </c>
      <c r="T103" s="229" t="n">
        <f aca="false">CEILING($F103,1)</f>
        <v>0</v>
      </c>
      <c r="U103" s="230" t="n">
        <f aca="true">SUM(OFFSET(T103,-MOD(ROW()-ROW($U$7),5),0,5,1))</f>
        <v>0</v>
      </c>
      <c r="W103" s="167" t="str">
        <f aca="false">$I103</f>
        <v/>
      </c>
      <c r="X103" s="167" t="str">
        <f aca="false">IF(ISNUMBER($A103),$W103*(Methuselahs!$A$4+1)+$A103,"")</f>
        <v/>
      </c>
      <c r="Y103" s="167" t="str">
        <f aca="false">IF(ISNUMBER($A103),RANK($X103,$X103:$X107,1),"")</f>
        <v/>
      </c>
      <c r="Z103" s="167" t="str">
        <f aca="false">IF(ISNUMBER($A103),VLOOKUP($A103,Methuselahs!$A$7:$X$306,5),"")</f>
        <v/>
      </c>
      <c r="AA103" s="167" t="str">
        <f aca="false">$I103</f>
        <v/>
      </c>
    </row>
    <row r="104" customFormat="false" ht="12.75" hidden="false" customHeight="true" outlineLevel="0" collapsed="false">
      <c r="A104" s="231" t="str">
        <f aca="true">IF(ISBLANK('Tournament Info'!$B$11),"",INDIRECT(ADDRESS(ROW(),1,1,1,"Optimal Seating "&amp;'Tournament Info'!$B$11-1&amp;"R+F")))</f>
        <v/>
      </c>
      <c r="B104" s="207" t="str">
        <f aca="false">IF(ISNUMBER(A104),VLOOKUP(A104,Methuselahs!$A$7:$E$306,2,FALSE()),"")</f>
        <v/>
      </c>
      <c r="C104" s="232" t="str">
        <f aca="false">IF(ISNUMBER(A104),VLOOKUP(A104,Methuselahs!$A$7:$E$306,3,FALSE()),"")</f>
        <v/>
      </c>
      <c r="D104" s="233" t="str">
        <f aca="false">IF(ISNUMBER(A104),FLOOR((ROW()-ROW($A$7))/5,1)+1,"")</f>
        <v/>
      </c>
      <c r="E104" s="234"/>
      <c r="F104" s="232" t="n">
        <f aca="false">IF(ISNUMBER(E104),E104,0)</f>
        <v>0</v>
      </c>
      <c r="G104" s="235" t="str">
        <f aca="false">IF(ISNUMBER($A104),IF(AND($F104&gt;=2,$H104=60),1,0),"")</f>
        <v/>
      </c>
      <c r="H104" s="236" t="str">
        <f aca="false">IF(ISNUMBER(A104),IF(OR($S104=$U104,NOT(ISNA(MATCH($D104*5+$V$4,Override!$C$6:$C$125,0)))),$Q104,0),"")</f>
        <v/>
      </c>
      <c r="I104" s="233" t="str">
        <f aca="false">IF(ISNUMBER(A104),IF(J104=5,K104,IF(AND(J104=4,OR(K104=4,K104=3)),K104+1,K104)),"")</f>
        <v/>
      </c>
      <c r="J104" s="237" t="n">
        <f aca="false">COUNT(A102:A106)</f>
        <v>0</v>
      </c>
      <c r="K104" s="238" t="str">
        <f aca="false">IF(ISNUMBER(A104),RANK(F104,F102:F106),"")</f>
        <v/>
      </c>
      <c r="L104" s="239" t="n">
        <f aca="false">IF(J104=5,VLOOKUP(K104,TPMatrix!$A$6:$B$10,2,FALSE()),IF(J104=4,VLOOKUP(K104,TPMatrix!$D$6:$E$9,2,FALSE()),0))</f>
        <v>0</v>
      </c>
      <c r="M104" s="239" t="n">
        <f aca="false">IF(COUNTIF(K102:K106,K104)&gt;=2,IF(J104=5,VLOOKUP(K104+1,TPMatrix!$A$6:$B$10,2,FALSE()),IF(J104=4,VLOOKUP(K104+1,TPMatrix!$D$6:$E$9,2,FALSE()),0)),"")</f>
        <v>0</v>
      </c>
      <c r="N104" s="239" t="n">
        <f aca="false">IF(COUNTIF(K102:K106,K104)&gt;=3,IF(J104=5,VLOOKUP(K104+2,TPMatrix!$A$6:$B$10,2,FALSE()),IF(J104=4,VLOOKUP(K104+2,TPMatrix!$D$6:$E$9,2,FALSE()),0)),"")</f>
        <v>0</v>
      </c>
      <c r="O104" s="239" t="n">
        <f aca="false">IF(COUNTIF(K102:K106,K104)&gt;=4,IF(J104=5,VLOOKUP(K104+3,TPMatrix!$A$6:$B$10,2,FALSE()),IF(J104=4,VLOOKUP(K104+3,TPMatrix!$D$6:$E$9,2,FALSE()),0)),"")</f>
        <v>0</v>
      </c>
      <c r="P104" s="239" t="n">
        <f aca="false">IF(COUNTIF(K102:K106,K104)&gt;=5,IF(J104=5,VLOOKUP(K104+4,TPMatrix!$A$6:$B$10,2,FALSE()),IF(J104=4,VLOOKUP(K104+4,TPMatrix!$D$6:$E$9,2,FALSE()),0)),"")</f>
        <v>0</v>
      </c>
      <c r="Q104" s="239" t="n">
        <f aca="false">SUM(L104:P104)/COUNT(L104:P104)</f>
        <v>0</v>
      </c>
      <c r="R104" s="240" t="n">
        <f aca="false">COUNT(L104:P104)</f>
        <v>5</v>
      </c>
      <c r="S104" s="238" t="n">
        <f aca="false">IF(ISNUMBER($A104),COUNTIF($D$7:$D$306,$D104),0)</f>
        <v>0</v>
      </c>
      <c r="T104" s="239" t="n">
        <f aca="false">CEILING($F104,1)</f>
        <v>0</v>
      </c>
      <c r="U104" s="240" t="n">
        <f aca="true">SUM(OFFSET(T104,-MOD(ROW()-ROW($U$7),5),0,5,1))</f>
        <v>0</v>
      </c>
      <c r="W104" s="167" t="str">
        <f aca="false">$I104</f>
        <v/>
      </c>
      <c r="X104" s="167" t="str">
        <f aca="false">IF(ISNUMBER($A104),$W104*(Methuselahs!$A$4+1)+$A104,"")</f>
        <v/>
      </c>
      <c r="Y104" s="167" t="str">
        <f aca="false">IF(ISNUMBER($A104),RANK($X104,$X104:$X108,1),"")</f>
        <v/>
      </c>
      <c r="Z104" s="167" t="str">
        <f aca="false">IF(ISNUMBER($A104),VLOOKUP($A104,Methuselahs!$A$7:$X$306,5),"")</f>
        <v/>
      </c>
      <c r="AA104" s="167" t="str">
        <f aca="false">$I104</f>
        <v/>
      </c>
    </row>
    <row r="105" customFormat="false" ht="12.75" hidden="false" customHeight="true" outlineLevel="0" collapsed="false">
      <c r="A105" s="241" t="str">
        <f aca="true">IF(ISBLANK('Tournament Info'!$B$11),"",INDIRECT(ADDRESS(ROW(),1,1,1,"Optimal Seating "&amp;'Tournament Info'!$B$11-1&amp;"R+F")))</f>
        <v/>
      </c>
      <c r="B105" s="242" t="str">
        <f aca="false">IF(ISNUMBER(A105),VLOOKUP(A105,Methuselahs!$A$7:$E$306,2,FALSE()),"")</f>
        <v/>
      </c>
      <c r="C105" s="243" t="str">
        <f aca="false">IF(ISNUMBER(A105),VLOOKUP(A105,Methuselahs!$A$7:$E$306,3,FALSE()),"")</f>
        <v/>
      </c>
      <c r="D105" s="244" t="str">
        <f aca="false">IF(ISNUMBER(A105),FLOOR((ROW()-ROW($A$7))/5,1)+1,"")</f>
        <v/>
      </c>
      <c r="E105" s="245"/>
      <c r="F105" s="243" t="n">
        <f aca="false">IF(ISNUMBER(E105),E105,0)</f>
        <v>0</v>
      </c>
      <c r="G105" s="225" t="str">
        <f aca="false">IF(ISNUMBER($A105),IF(AND($F105&gt;=2,$H105=60),1,0),"")</f>
        <v/>
      </c>
      <c r="H105" s="226" t="str">
        <f aca="false">IF(ISNUMBER(A105),IF(OR($S105=$U105,NOT(ISNA(MATCH($D105*5+$V$4,Override!$C$6:$C$125,0)))),$Q105,0),"")</f>
        <v/>
      </c>
      <c r="I105" s="244" t="str">
        <f aca="false">IF(ISNUMBER(A105),IF(J105=5,K105,IF(AND(J105=4,OR(K105=4,K105=3)),K105+1,K105)),"")</f>
        <v/>
      </c>
      <c r="J105" s="246" t="n">
        <f aca="false">COUNT(A102:A106)</f>
        <v>0</v>
      </c>
      <c r="K105" s="228" t="str">
        <f aca="false">IF(ISNUMBER(A105),RANK(F105,F102:F106),"")</f>
        <v/>
      </c>
      <c r="L105" s="229" t="n">
        <f aca="false">IF(J105=5,VLOOKUP(K105,TPMatrix!$A$6:$B$10,2,FALSE()),IF(J105=4,VLOOKUP(K105,TPMatrix!$D$6:$E$9,2,FALSE()),0))</f>
        <v>0</v>
      </c>
      <c r="M105" s="229" t="n">
        <f aca="false">IF(COUNTIF(K102:K106,K105)&gt;=2,IF(J105=5,VLOOKUP(K105+1,TPMatrix!$A$6:$B$10,2,FALSE()),IF(J105=4,VLOOKUP(K105+1,TPMatrix!$D$6:$E$9,2,FALSE()),0)),"")</f>
        <v>0</v>
      </c>
      <c r="N105" s="229" t="n">
        <f aca="false">IF(COUNTIF(K102:K106,K105)&gt;=3,IF(J105=5,VLOOKUP(K105+2,TPMatrix!$A$6:$B$10,2,FALSE()),IF(J105=4,VLOOKUP(K105+2,TPMatrix!$D$6:$E$9,2,FALSE()),0)),"")</f>
        <v>0</v>
      </c>
      <c r="O105" s="229" t="n">
        <f aca="false">IF(COUNTIF(K102:K106,K105)&gt;=4,IF(J105=5,VLOOKUP(K105+3,TPMatrix!$A$6:$B$10,2,FALSE()),IF(J105=4,VLOOKUP(K105+3,TPMatrix!$D$6:$E$9,2,FALSE()),0)),"")</f>
        <v>0</v>
      </c>
      <c r="P105" s="229" t="n">
        <f aca="false">IF(COUNTIF(K102:K106,K105)&gt;=5,IF(J105=5,VLOOKUP(K105+4,TPMatrix!$A$6:$B$10,2,FALSE()),IF(J105=4,VLOOKUP(K105+4,TPMatrix!$D$6:$E$9,2,FALSE()),0)),"")</f>
        <v>0</v>
      </c>
      <c r="Q105" s="229" t="n">
        <f aca="false">SUM(L105:P105)/COUNT(L105:P105)</f>
        <v>0</v>
      </c>
      <c r="R105" s="230" t="n">
        <f aca="false">COUNT(L105:P105)</f>
        <v>5</v>
      </c>
      <c r="S105" s="228" t="n">
        <f aca="false">IF(ISNUMBER($A105),COUNTIF($D$7:$D$306,$D105),0)</f>
        <v>0</v>
      </c>
      <c r="T105" s="229" t="n">
        <f aca="false">CEILING($F105,1)</f>
        <v>0</v>
      </c>
      <c r="U105" s="230" t="n">
        <f aca="true">SUM(OFFSET(T105,-MOD(ROW()-ROW($U$7),5),0,5,1))</f>
        <v>0</v>
      </c>
      <c r="W105" s="167" t="str">
        <f aca="false">$I105</f>
        <v/>
      </c>
      <c r="X105" s="167" t="str">
        <f aca="false">IF(ISNUMBER($A105),$W105*(Methuselahs!$A$4+1)+$A105,"")</f>
        <v/>
      </c>
      <c r="Y105" s="167" t="str">
        <f aca="false">IF(ISNUMBER($A105),RANK($X105,$X105:$X109,1),"")</f>
        <v/>
      </c>
      <c r="Z105" s="167" t="str">
        <f aca="false">IF(ISNUMBER($A105),VLOOKUP($A105,Methuselahs!$A$7:$X$306,5),"")</f>
        <v/>
      </c>
      <c r="AA105" s="167" t="str">
        <f aca="false">$I105</f>
        <v/>
      </c>
    </row>
    <row r="106" customFormat="false" ht="12.75" hidden="false" customHeight="true" outlineLevel="0" collapsed="false">
      <c r="A106" s="247" t="str">
        <f aca="true">IF(ISBLANK('Tournament Info'!$B$11),"",INDIRECT(ADDRESS(ROW(),1,1,1,"Optimal Seating "&amp;'Tournament Info'!$B$11-1&amp;"R+F")))</f>
        <v/>
      </c>
      <c r="B106" s="248" t="str">
        <f aca="false">IF(ISNUMBER(A106),VLOOKUP(A106,Methuselahs!$A$7:$E$306,2,FALSE()),"")</f>
        <v/>
      </c>
      <c r="C106" s="249" t="str">
        <f aca="false">IF(ISNUMBER(A106),VLOOKUP(A106,Methuselahs!$A$7:$E$306,3,FALSE()),"")</f>
        <v/>
      </c>
      <c r="D106" s="250" t="str">
        <f aca="false">IF(ISNUMBER(A106),FLOOR((ROW()-ROW($A$7))/5,1)+1,"")</f>
        <v/>
      </c>
      <c r="E106" s="251"/>
      <c r="F106" s="249" t="n">
        <f aca="false">IF(ISNUMBER(E106),E106,0)</f>
        <v>0</v>
      </c>
      <c r="G106" s="235" t="str">
        <f aca="false">IF(ISNUMBER($A106),IF(AND($F106&gt;=2,$H106=60),1,0),"")</f>
        <v/>
      </c>
      <c r="H106" s="236" t="str">
        <f aca="false">IF(ISNUMBER(A106),IF(OR($S106=$U106,NOT(ISNA(MATCH($D106*5+$V$4,Override!$C$6:$C$125,0)))),$Q106,0),"")</f>
        <v/>
      </c>
      <c r="I106" s="250" t="str">
        <f aca="false">IF(ISNUMBER(A106),IF(J106=5,K106,IF(AND(J106=4,OR(K106=4,K106=3)),K106+1,K106)),"")</f>
        <v/>
      </c>
      <c r="J106" s="252" t="n">
        <f aca="false">COUNT(A102:A106)</f>
        <v>0</v>
      </c>
      <c r="K106" s="253" t="str">
        <f aca="false">IF(ISNUMBER(A106),RANK(F106,F102:F106),"")</f>
        <v/>
      </c>
      <c r="L106" s="254" t="n">
        <f aca="false">IF(J106=5,VLOOKUP(K106,TPMatrix!$A$6:$B$10,2,FALSE()),IF(J106=4,VLOOKUP(K106,TPMatrix!$D$6:$E$9,2,FALSE()),0))</f>
        <v>0</v>
      </c>
      <c r="M106" s="254" t="n">
        <f aca="false">IF(COUNTIF(K102:K106,K106)&gt;=2,IF(J106=5,VLOOKUP(K106+1,TPMatrix!$A$6:$B$10,2,FALSE()),IF(J106=4,VLOOKUP(K106+1,TPMatrix!$D$6:$E$9,2,FALSE()),0)),"")</f>
        <v>0</v>
      </c>
      <c r="N106" s="254" t="n">
        <f aca="false">IF(COUNTIF(K102:K106,K106)&gt;=3,IF(J106=5,VLOOKUP(K106+2,TPMatrix!$A$6:$B$10,2,FALSE()),IF(J106=4,VLOOKUP(K106+2,TPMatrix!$D$6:$E$9,2,FALSE()),0)),"")</f>
        <v>0</v>
      </c>
      <c r="O106" s="254" t="n">
        <f aca="false">IF(COUNTIF(K102:K106,K106)&gt;=4,IF(J106=5,VLOOKUP(K106+3,TPMatrix!$A$6:$B$10,2,FALSE()),IF(J106=4,VLOOKUP(K106+3,TPMatrix!$D$6:$E$9,2,FALSE()),0)),"")</f>
        <v>0</v>
      </c>
      <c r="P106" s="254" t="n">
        <f aca="false">IF(COUNTIF(K102:K106,K106)&gt;=5,IF(J106=5,VLOOKUP(K106+4,TPMatrix!$A$6:$B$10,2,FALSE()),IF(J106=4,VLOOKUP(K106+4,TPMatrix!$D$6:$E$9,2,FALSE()),0)),"")</f>
        <v>0</v>
      </c>
      <c r="Q106" s="254" t="n">
        <f aca="false">SUM(L106:P106)/COUNT(L106:P106)</f>
        <v>0</v>
      </c>
      <c r="R106" s="255" t="n">
        <f aca="false">COUNT(L106:P106)</f>
        <v>5</v>
      </c>
      <c r="S106" s="253" t="n">
        <f aca="false">IF(ISNUMBER($A106),COUNTIF($D$7:$D$306,$D106),0)</f>
        <v>0</v>
      </c>
      <c r="T106" s="254" t="n">
        <f aca="false">CEILING($F106,1)</f>
        <v>0</v>
      </c>
      <c r="U106" s="255" t="n">
        <f aca="true">SUM(OFFSET(T106,-MOD(ROW()-ROW($U$7),5),0,5,1))</f>
        <v>0</v>
      </c>
      <c r="W106" s="167" t="str">
        <f aca="false">$I106</f>
        <v/>
      </c>
      <c r="X106" s="167" t="str">
        <f aca="false">IF(ISNUMBER($A106),$W106*(Methuselahs!$A$4+1)+$A106,"")</f>
        <v/>
      </c>
      <c r="Y106" s="167" t="str">
        <f aca="false">IF(ISNUMBER($A106),RANK($X106,$X106:$X110,1),"")</f>
        <v/>
      </c>
      <c r="Z106" s="167" t="str">
        <f aca="false">IF(ISNUMBER($A106),VLOOKUP($A106,Methuselahs!$A$7:$X$306,5),"")</f>
        <v/>
      </c>
      <c r="AA106" s="167" t="str">
        <f aca="false">$I106</f>
        <v/>
      </c>
    </row>
    <row r="107" customFormat="false" ht="12.75" hidden="false" customHeight="true" outlineLevel="0" collapsed="false">
      <c r="A107" s="206" t="str">
        <f aca="true">IF(ISBLANK('Tournament Info'!$B$11),"",INDIRECT(ADDRESS(ROW(),1,1,1,"Optimal Seating "&amp;'Tournament Info'!$B$11-1&amp;"R+F")))</f>
        <v/>
      </c>
      <c r="B107" s="207" t="str">
        <f aca="false">IF(ISNUMBER(A107),VLOOKUP(A107,Methuselahs!$A$7:$E$306,2,FALSE()),"")</f>
        <v/>
      </c>
      <c r="C107" s="208" t="str">
        <f aca="false">IF(ISNUMBER(A107),VLOOKUP(A107,Methuselahs!$A$7:$E$306,3,FALSE()),"")</f>
        <v/>
      </c>
      <c r="D107" s="209" t="str">
        <f aca="false">IF(ISNUMBER(A107),FLOOR((ROW()-ROW($A$7))/5,1)+1,"")</f>
        <v/>
      </c>
      <c r="E107" s="210"/>
      <c r="F107" s="208" t="n">
        <f aca="false">IF(ISNUMBER(E107),E107,0)</f>
        <v>0</v>
      </c>
      <c r="G107" s="211" t="str">
        <f aca="false">IF(ISNUMBER($A107),IF(AND($F107&gt;=2,$H107=60),1,0),"")</f>
        <v/>
      </c>
      <c r="H107" s="212" t="str">
        <f aca="false">IF(ISNUMBER(A107),IF(OR($S107=$U107,NOT(ISNA(MATCH($D107*5+$V$4,Override!$C$6:$C$125,0)))),$Q107,0),"")</f>
        <v/>
      </c>
      <c r="I107" s="209" t="str">
        <f aca="false">IF(ISNUMBER(A107),IF(J107=5,K107,IF(AND(J107=4,OR(K107=4,K107=3)),K107+1,K107)),"")</f>
        <v/>
      </c>
      <c r="J107" s="213" t="n">
        <f aca="false">COUNT(A107:A111)</f>
        <v>0</v>
      </c>
      <c r="K107" s="214" t="str">
        <f aca="false">IF(ISNUMBER(A107),RANK(F107,F107:F111),"")</f>
        <v/>
      </c>
      <c r="L107" s="215" t="n">
        <f aca="false">IF(J107=5,VLOOKUP(K107,TPMatrix!$A$6:$B$10,2,FALSE()),IF(J107=4,VLOOKUP(K107,TPMatrix!$D$6:$E$9,2,FALSE()),0))</f>
        <v>0</v>
      </c>
      <c r="M107" s="215" t="n">
        <f aca="false">IF(COUNTIF(K107:K111,K107)&gt;=2,IF(J107=5,VLOOKUP(K107+1,TPMatrix!$A$6:$B$10,2,FALSE()),IF(J107=4,VLOOKUP(K107+1,TPMatrix!$D$6:$E$9,2,FALSE()),0)),"")</f>
        <v>0</v>
      </c>
      <c r="N107" s="215" t="n">
        <f aca="false">IF(COUNTIF(K107:K111,K107)&gt;=3,IF(J107=5,VLOOKUP(K107+2,TPMatrix!$A$6:$B$10,2,FALSE()),IF(J107=4,VLOOKUP(K107+2,TPMatrix!$D$6:$E$9,2,FALSE()),0)),"")</f>
        <v>0</v>
      </c>
      <c r="O107" s="215" t="n">
        <f aca="false">IF(COUNTIF(K107:K111,K107)&gt;=4,IF(J107=5,VLOOKUP(K107+3,TPMatrix!$A$6:$B$10,2,FALSE()),IF(J107=4,VLOOKUP(K107+3,TPMatrix!$D$6:$E$9,2,FALSE()),0)),"")</f>
        <v>0</v>
      </c>
      <c r="P107" s="215" t="n">
        <f aca="false">IF(COUNTIF(K107:K111,K107)&gt;=5,IF(J107=5,VLOOKUP(K107+4,TPMatrix!$A$6:$B$10,2,FALSE()),IF(J107=4,VLOOKUP(K107+4,TPMatrix!$D$6:$E$9,2,FALSE()),0)),"")</f>
        <v>0</v>
      </c>
      <c r="Q107" s="215" t="n">
        <f aca="false">SUM(L107:P107)/COUNT(L107:P107)</f>
        <v>0</v>
      </c>
      <c r="R107" s="216" t="n">
        <f aca="false">COUNT(L107:P107)</f>
        <v>5</v>
      </c>
      <c r="S107" s="217" t="n">
        <f aca="false">IF(ISNUMBER($A107),COUNTIF($D$7:$D$306,$D107),0)</f>
        <v>0</v>
      </c>
      <c r="T107" s="218" t="n">
        <f aca="false">CEILING($F107,1)</f>
        <v>0</v>
      </c>
      <c r="U107" s="219" t="n">
        <f aca="true">SUM(OFFSET(T107,-MOD(ROW()-ROW($U$7),5),0,5,1))</f>
        <v>0</v>
      </c>
      <c r="W107" s="167" t="str">
        <f aca="false">$I107</f>
        <v/>
      </c>
      <c r="X107" s="167" t="str">
        <f aca="false">IF(ISNUMBER($A107),$W107*(Methuselahs!$A$4+1)+$A107,"")</f>
        <v/>
      </c>
      <c r="Y107" s="167" t="str">
        <f aca="false">IF(ISNUMBER($A107),RANK($X107,$X107:$X111,1),"")</f>
        <v/>
      </c>
      <c r="Z107" s="167" t="str">
        <f aca="false">IF(ISNUMBER($A107),VLOOKUP($A107,Methuselahs!$A$7:$X$306,5),"")</f>
        <v/>
      </c>
      <c r="AA107" s="167" t="str">
        <f aca="false">$I107</f>
        <v/>
      </c>
    </row>
    <row r="108" customFormat="false" ht="12.75" hidden="false" customHeight="true" outlineLevel="0" collapsed="false">
      <c r="A108" s="220" t="str">
        <f aca="true">IF(ISBLANK('Tournament Info'!$B$11),"",INDIRECT(ADDRESS(ROW(),1,1,1,"Optimal Seating "&amp;'Tournament Info'!$B$11-1&amp;"R+F")))</f>
        <v/>
      </c>
      <c r="B108" s="221" t="str">
        <f aca="false">IF(ISNUMBER(A108),VLOOKUP(A108,Methuselahs!$A$7:$E$306,2,FALSE()),"")</f>
        <v/>
      </c>
      <c r="C108" s="222" t="str">
        <f aca="false">IF(ISNUMBER(A108),VLOOKUP(A108,Methuselahs!$A$7:$E$306,3,FALSE()),"")</f>
        <v/>
      </c>
      <c r="D108" s="223" t="str">
        <f aca="false">IF(ISNUMBER(A108),FLOOR((ROW()-ROW($A$7))/5,1)+1,"")</f>
        <v/>
      </c>
      <c r="E108" s="224"/>
      <c r="F108" s="222" t="n">
        <f aca="false">IF(ISNUMBER(E108),E108,0)</f>
        <v>0</v>
      </c>
      <c r="G108" s="225" t="str">
        <f aca="false">IF(ISNUMBER($A108),IF(AND($F108&gt;=2,$H108=60),1,0),"")</f>
        <v/>
      </c>
      <c r="H108" s="226" t="str">
        <f aca="false">IF(ISNUMBER(A108),IF(OR($S108=$U108,NOT(ISNA(MATCH($D108*5+$V$4,Override!$C$6:$C$125,0)))),$Q108,0),"")</f>
        <v/>
      </c>
      <c r="I108" s="223" t="str">
        <f aca="false">IF(ISNUMBER(A108),IF(J108=5,K108,IF(AND(J108=4,OR(K108=4,K108=3)),K108+1,K108)),"")</f>
        <v/>
      </c>
      <c r="J108" s="227" t="n">
        <f aca="false">COUNT(A107:A111)</f>
        <v>0</v>
      </c>
      <c r="K108" s="228" t="str">
        <f aca="false">IF(ISNUMBER(A108),RANK(F108,F107:F111),"")</f>
        <v/>
      </c>
      <c r="L108" s="229" t="n">
        <f aca="false">IF(J108=5,VLOOKUP(K108,TPMatrix!$A$6:$B$10,2,FALSE()),IF(J108=4,VLOOKUP(K108,TPMatrix!$D$6:$E$9,2,FALSE()),0))</f>
        <v>0</v>
      </c>
      <c r="M108" s="229" t="n">
        <f aca="false">IF(COUNTIF(K107:K111,K108)&gt;=2,IF(J108=5,VLOOKUP(K108+1,TPMatrix!$A$6:$B$10,2,FALSE()),IF(J108=4,VLOOKUP(K108+1,TPMatrix!$D$6:$E$9,2,FALSE()),0)),"")</f>
        <v>0</v>
      </c>
      <c r="N108" s="229" t="n">
        <f aca="false">IF(COUNTIF(K107:K111,K108)&gt;=3,IF(J108=5,VLOOKUP(K108+2,TPMatrix!$A$6:$B$10,2,FALSE()),IF(J108=4,VLOOKUP(K108+2,TPMatrix!$D$6:$E$9,2,FALSE()),0)),"")</f>
        <v>0</v>
      </c>
      <c r="O108" s="229" t="n">
        <f aca="false">IF(COUNTIF(K107:K111,K108)&gt;=4,IF(J108=5,VLOOKUP(K108+3,TPMatrix!$A$6:$B$10,2,FALSE()),IF(J108=4,VLOOKUP(K108+3,TPMatrix!$D$6:$E$9,2,FALSE()),0)),"")</f>
        <v>0</v>
      </c>
      <c r="P108" s="229" t="n">
        <f aca="false">IF(COUNTIF(K107:K111,K108)&gt;=5,IF(J108=5,VLOOKUP(K108+4,TPMatrix!$A$6:$B$10,2,FALSE()),IF(J108=4,VLOOKUP(K108+4,TPMatrix!$D$6:$E$9,2,FALSE()),0)),"")</f>
        <v>0</v>
      </c>
      <c r="Q108" s="229" t="n">
        <f aca="false">SUM(L108:P108)/COUNT(L108:P108)</f>
        <v>0</v>
      </c>
      <c r="R108" s="230" t="n">
        <f aca="false">COUNT(L108:P108)</f>
        <v>5</v>
      </c>
      <c r="S108" s="228" t="n">
        <f aca="false">IF(ISNUMBER($A108),COUNTIF($D$7:$D$306,$D108),0)</f>
        <v>0</v>
      </c>
      <c r="T108" s="229" t="n">
        <f aca="false">CEILING($F108,1)</f>
        <v>0</v>
      </c>
      <c r="U108" s="230" t="n">
        <f aca="true">SUM(OFFSET(T108,-MOD(ROW()-ROW($U$7),5),0,5,1))</f>
        <v>0</v>
      </c>
      <c r="W108" s="167" t="str">
        <f aca="false">$I108</f>
        <v/>
      </c>
      <c r="X108" s="167" t="str">
        <f aca="false">IF(ISNUMBER($A108),$W108*(Methuselahs!$A$4+1)+$A108,"")</f>
        <v/>
      </c>
      <c r="Y108" s="167" t="str">
        <f aca="false">IF(ISNUMBER($A108),RANK($X108,$X108:$X112,1),"")</f>
        <v/>
      </c>
      <c r="Z108" s="167" t="str">
        <f aca="false">IF(ISNUMBER($A108),VLOOKUP($A108,Methuselahs!$A$7:$X$306,5),"")</f>
        <v/>
      </c>
      <c r="AA108" s="167" t="str">
        <f aca="false">$I108</f>
        <v/>
      </c>
    </row>
    <row r="109" customFormat="false" ht="12.75" hidden="false" customHeight="true" outlineLevel="0" collapsed="false">
      <c r="A109" s="231" t="str">
        <f aca="true">IF(ISBLANK('Tournament Info'!$B$11),"",INDIRECT(ADDRESS(ROW(),1,1,1,"Optimal Seating "&amp;'Tournament Info'!$B$11-1&amp;"R+F")))</f>
        <v/>
      </c>
      <c r="B109" s="207" t="str">
        <f aca="false">IF(ISNUMBER(A109),VLOOKUP(A109,Methuselahs!$A$7:$E$306,2,FALSE()),"")</f>
        <v/>
      </c>
      <c r="C109" s="232" t="str">
        <f aca="false">IF(ISNUMBER(A109),VLOOKUP(A109,Methuselahs!$A$7:$E$306,3,FALSE()),"")</f>
        <v/>
      </c>
      <c r="D109" s="233" t="str">
        <f aca="false">IF(ISNUMBER(A109),FLOOR((ROW()-ROW($A$7))/5,1)+1,"")</f>
        <v/>
      </c>
      <c r="E109" s="234"/>
      <c r="F109" s="232" t="n">
        <f aca="false">IF(ISNUMBER(E109),E109,0)</f>
        <v>0</v>
      </c>
      <c r="G109" s="235" t="str">
        <f aca="false">IF(ISNUMBER($A109),IF(AND($F109&gt;=2,$H109=60),1,0),"")</f>
        <v/>
      </c>
      <c r="H109" s="236" t="str">
        <f aca="false">IF(ISNUMBER(A109),IF(OR($S109=$U109,NOT(ISNA(MATCH($D109*5+$V$4,Override!$C$6:$C$125,0)))),$Q109,0),"")</f>
        <v/>
      </c>
      <c r="I109" s="233" t="str">
        <f aca="false">IF(ISNUMBER(A109),IF(J109=5,K109,IF(AND(J109=4,OR(K109=4,K109=3)),K109+1,K109)),"")</f>
        <v/>
      </c>
      <c r="J109" s="237" t="n">
        <f aca="false">COUNT(A107:A111)</f>
        <v>0</v>
      </c>
      <c r="K109" s="238" t="str">
        <f aca="false">IF(ISNUMBER(A109),RANK(F109,F107:F111),"")</f>
        <v/>
      </c>
      <c r="L109" s="239" t="n">
        <f aca="false">IF(J109=5,VLOOKUP(K109,TPMatrix!$A$6:$B$10,2,FALSE()),IF(J109=4,VLOOKUP(K109,TPMatrix!$D$6:$E$9,2,FALSE()),0))</f>
        <v>0</v>
      </c>
      <c r="M109" s="239" t="n">
        <f aca="false">IF(COUNTIF(K107:K111,K109)&gt;=2,IF(J109=5,VLOOKUP(K109+1,TPMatrix!$A$6:$B$10,2,FALSE()),IF(J109=4,VLOOKUP(K109+1,TPMatrix!$D$6:$E$9,2,FALSE()),0)),"")</f>
        <v>0</v>
      </c>
      <c r="N109" s="239" t="n">
        <f aca="false">IF(COUNTIF(K107:K111,K109)&gt;=3,IF(J109=5,VLOOKUP(K109+2,TPMatrix!$A$6:$B$10,2,FALSE()),IF(J109=4,VLOOKUP(K109+2,TPMatrix!$D$6:$E$9,2,FALSE()),0)),"")</f>
        <v>0</v>
      </c>
      <c r="O109" s="239" t="n">
        <f aca="false">IF(COUNTIF(K107:K111,K109)&gt;=4,IF(J109=5,VLOOKUP(K109+3,TPMatrix!$A$6:$B$10,2,FALSE()),IF(J109=4,VLOOKUP(K109+3,TPMatrix!$D$6:$E$9,2,FALSE()),0)),"")</f>
        <v>0</v>
      </c>
      <c r="P109" s="239" t="n">
        <f aca="false">IF(COUNTIF(K107:K111,K109)&gt;=5,IF(J109=5,VLOOKUP(K109+4,TPMatrix!$A$6:$B$10,2,FALSE()),IF(J109=4,VLOOKUP(K109+4,TPMatrix!$D$6:$E$9,2,FALSE()),0)),"")</f>
        <v>0</v>
      </c>
      <c r="Q109" s="239" t="n">
        <f aca="false">SUM(L109:P109)/COUNT(L109:P109)</f>
        <v>0</v>
      </c>
      <c r="R109" s="240" t="n">
        <f aca="false">COUNT(L109:P109)</f>
        <v>5</v>
      </c>
      <c r="S109" s="238" t="n">
        <f aca="false">IF(ISNUMBER($A109),COUNTIF($D$7:$D$306,$D109),0)</f>
        <v>0</v>
      </c>
      <c r="T109" s="239" t="n">
        <f aca="false">CEILING($F109,1)</f>
        <v>0</v>
      </c>
      <c r="U109" s="240" t="n">
        <f aca="true">SUM(OFFSET(T109,-MOD(ROW()-ROW($U$7),5),0,5,1))</f>
        <v>0</v>
      </c>
      <c r="W109" s="167" t="str">
        <f aca="false">$I109</f>
        <v/>
      </c>
      <c r="X109" s="167" t="str">
        <f aca="false">IF(ISNUMBER($A109),$W109*(Methuselahs!$A$4+1)+$A109,"")</f>
        <v/>
      </c>
      <c r="Y109" s="167" t="str">
        <f aca="false">IF(ISNUMBER($A109),RANK($X109,$X109:$X113,1),"")</f>
        <v/>
      </c>
      <c r="Z109" s="167" t="str">
        <f aca="false">IF(ISNUMBER($A109),VLOOKUP($A109,Methuselahs!$A$7:$X$306,5),"")</f>
        <v/>
      </c>
      <c r="AA109" s="167" t="str">
        <f aca="false">$I109</f>
        <v/>
      </c>
    </row>
    <row r="110" customFormat="false" ht="12.75" hidden="false" customHeight="true" outlineLevel="0" collapsed="false">
      <c r="A110" s="241" t="str">
        <f aca="true">IF(ISBLANK('Tournament Info'!$B$11),"",INDIRECT(ADDRESS(ROW(),1,1,1,"Optimal Seating "&amp;'Tournament Info'!$B$11-1&amp;"R+F")))</f>
        <v/>
      </c>
      <c r="B110" s="242" t="str">
        <f aca="false">IF(ISNUMBER(A110),VLOOKUP(A110,Methuselahs!$A$7:$E$306,2,FALSE()),"")</f>
        <v/>
      </c>
      <c r="C110" s="243" t="str">
        <f aca="false">IF(ISNUMBER(A110),VLOOKUP(A110,Methuselahs!$A$7:$E$306,3,FALSE()),"")</f>
        <v/>
      </c>
      <c r="D110" s="244" t="str">
        <f aca="false">IF(ISNUMBER(A110),FLOOR((ROW()-ROW($A$7))/5,1)+1,"")</f>
        <v/>
      </c>
      <c r="E110" s="245"/>
      <c r="F110" s="243" t="n">
        <f aca="false">IF(ISNUMBER(E110),E110,0)</f>
        <v>0</v>
      </c>
      <c r="G110" s="225" t="str">
        <f aca="false">IF(ISNUMBER($A110),IF(AND($F110&gt;=2,$H110=60),1,0),"")</f>
        <v/>
      </c>
      <c r="H110" s="226" t="str">
        <f aca="false">IF(ISNUMBER(A110),IF(OR($S110=$U110,NOT(ISNA(MATCH($D110*5+$V$4,Override!$C$6:$C$125,0)))),$Q110,0),"")</f>
        <v/>
      </c>
      <c r="I110" s="244" t="str">
        <f aca="false">IF(ISNUMBER(A110),IF(J110=5,K110,IF(AND(J110=4,OR(K110=4,K110=3)),K110+1,K110)),"")</f>
        <v/>
      </c>
      <c r="J110" s="246" t="n">
        <f aca="false">COUNT(A107:A111)</f>
        <v>0</v>
      </c>
      <c r="K110" s="228" t="str">
        <f aca="false">IF(ISNUMBER(A110),RANK(F110,F107:F111),"")</f>
        <v/>
      </c>
      <c r="L110" s="229" t="n">
        <f aca="false">IF(J110=5,VLOOKUP(K110,TPMatrix!$A$6:$B$10,2,FALSE()),IF(J110=4,VLOOKUP(K110,TPMatrix!$D$6:$E$9,2,FALSE()),0))</f>
        <v>0</v>
      </c>
      <c r="M110" s="229" t="n">
        <f aca="false">IF(COUNTIF(K107:K111,K110)&gt;=2,IF(J110=5,VLOOKUP(K110+1,TPMatrix!$A$6:$B$10,2,FALSE()),IF(J110=4,VLOOKUP(K110+1,TPMatrix!$D$6:$E$9,2,FALSE()),0)),"")</f>
        <v>0</v>
      </c>
      <c r="N110" s="229" t="n">
        <f aca="false">IF(COUNTIF(K107:K111,K110)&gt;=3,IF(J110=5,VLOOKUP(K110+2,TPMatrix!$A$6:$B$10,2,FALSE()),IF(J110=4,VLOOKUP(K110+2,TPMatrix!$D$6:$E$9,2,FALSE()),0)),"")</f>
        <v>0</v>
      </c>
      <c r="O110" s="229" t="n">
        <f aca="false">IF(COUNTIF(K107:K111,K110)&gt;=4,IF(J110=5,VLOOKUP(K110+3,TPMatrix!$A$6:$B$10,2,FALSE()),IF(J110=4,VLOOKUP(K110+3,TPMatrix!$D$6:$E$9,2,FALSE()),0)),"")</f>
        <v>0</v>
      </c>
      <c r="P110" s="229" t="n">
        <f aca="false">IF(COUNTIF(K107:K111,K110)&gt;=5,IF(J110=5,VLOOKUP(K110+4,TPMatrix!$A$6:$B$10,2,FALSE()),IF(J110=4,VLOOKUP(K110+4,TPMatrix!$D$6:$E$9,2,FALSE()),0)),"")</f>
        <v>0</v>
      </c>
      <c r="Q110" s="229" t="n">
        <f aca="false">SUM(L110:P110)/COUNT(L110:P110)</f>
        <v>0</v>
      </c>
      <c r="R110" s="230" t="n">
        <f aca="false">COUNT(L110:P110)</f>
        <v>5</v>
      </c>
      <c r="S110" s="228" t="n">
        <f aca="false">IF(ISNUMBER($A110),COUNTIF($D$7:$D$306,$D110),0)</f>
        <v>0</v>
      </c>
      <c r="T110" s="229" t="n">
        <f aca="false">CEILING($F110,1)</f>
        <v>0</v>
      </c>
      <c r="U110" s="230" t="n">
        <f aca="true">SUM(OFFSET(T110,-MOD(ROW()-ROW($U$7),5),0,5,1))</f>
        <v>0</v>
      </c>
      <c r="W110" s="167" t="str">
        <f aca="false">$I110</f>
        <v/>
      </c>
      <c r="X110" s="167" t="str">
        <f aca="false">IF(ISNUMBER($A110),$W110*(Methuselahs!$A$4+1)+$A110,"")</f>
        <v/>
      </c>
      <c r="Y110" s="167" t="str">
        <f aca="false">IF(ISNUMBER($A110),RANK($X110,$X110:$X114,1),"")</f>
        <v/>
      </c>
      <c r="Z110" s="167" t="str">
        <f aca="false">IF(ISNUMBER($A110),VLOOKUP($A110,Methuselahs!$A$7:$X$306,5),"")</f>
        <v/>
      </c>
      <c r="AA110" s="167" t="str">
        <f aca="false">$I110</f>
        <v/>
      </c>
    </row>
    <row r="111" customFormat="false" ht="12.75" hidden="false" customHeight="true" outlineLevel="0" collapsed="false">
      <c r="A111" s="247" t="str">
        <f aca="true">IF(ISBLANK('Tournament Info'!$B$11),"",INDIRECT(ADDRESS(ROW(),1,1,1,"Optimal Seating "&amp;'Tournament Info'!$B$11-1&amp;"R+F")))</f>
        <v/>
      </c>
      <c r="B111" s="248" t="str">
        <f aca="false">IF(ISNUMBER(A111),VLOOKUP(A111,Methuselahs!$A$7:$E$306,2,FALSE()),"")</f>
        <v/>
      </c>
      <c r="C111" s="249" t="str">
        <f aca="false">IF(ISNUMBER(A111),VLOOKUP(A111,Methuselahs!$A$7:$E$306,3,FALSE()),"")</f>
        <v/>
      </c>
      <c r="D111" s="250" t="str">
        <f aca="false">IF(ISNUMBER(A111),FLOOR((ROW()-ROW($A$7))/5,1)+1,"")</f>
        <v/>
      </c>
      <c r="E111" s="251"/>
      <c r="F111" s="249" t="n">
        <f aca="false">IF(ISNUMBER(E111),E111,0)</f>
        <v>0</v>
      </c>
      <c r="G111" s="235" t="str">
        <f aca="false">IF(ISNUMBER($A111),IF(AND($F111&gt;=2,$H111=60),1,0),"")</f>
        <v/>
      </c>
      <c r="H111" s="236" t="str">
        <f aca="false">IF(ISNUMBER(A111),IF(OR($S111=$U111,NOT(ISNA(MATCH($D111*5+$V$4,Override!$C$6:$C$125,0)))),$Q111,0),"")</f>
        <v/>
      </c>
      <c r="I111" s="250" t="str">
        <f aca="false">IF(ISNUMBER(A111),IF(J111=5,K111,IF(AND(J111=4,OR(K111=4,K111=3)),K111+1,K111)),"")</f>
        <v/>
      </c>
      <c r="J111" s="252" t="n">
        <f aca="false">COUNT(A107:A111)</f>
        <v>0</v>
      </c>
      <c r="K111" s="253" t="str">
        <f aca="false">IF(ISNUMBER(A111),RANK(F111,F107:F111),"")</f>
        <v/>
      </c>
      <c r="L111" s="254" t="n">
        <f aca="false">IF(J111=5,VLOOKUP(K111,TPMatrix!$A$6:$B$10,2,FALSE()),IF(J111=4,VLOOKUP(K111,TPMatrix!$D$6:$E$9,2,FALSE()),0))</f>
        <v>0</v>
      </c>
      <c r="M111" s="254" t="n">
        <f aca="false">IF(COUNTIF(K107:K111,K111)&gt;=2,IF(J111=5,VLOOKUP(K111+1,TPMatrix!$A$6:$B$10,2,FALSE()),IF(J111=4,VLOOKUP(K111+1,TPMatrix!$D$6:$E$9,2,FALSE()),0)),"")</f>
        <v>0</v>
      </c>
      <c r="N111" s="254" t="n">
        <f aca="false">IF(COUNTIF(K107:K111,K111)&gt;=3,IF(J111=5,VLOOKUP(K111+2,TPMatrix!$A$6:$B$10,2,FALSE()),IF(J111=4,VLOOKUP(K111+2,TPMatrix!$D$6:$E$9,2,FALSE()),0)),"")</f>
        <v>0</v>
      </c>
      <c r="O111" s="254" t="n">
        <f aca="false">IF(COUNTIF(K107:K111,K111)&gt;=4,IF(J111=5,VLOOKUP(K111+3,TPMatrix!$A$6:$B$10,2,FALSE()),IF(J111=4,VLOOKUP(K111+3,TPMatrix!$D$6:$E$9,2,FALSE()),0)),"")</f>
        <v>0</v>
      </c>
      <c r="P111" s="254" t="n">
        <f aca="false">IF(COUNTIF(K107:K111,K111)&gt;=5,IF(J111=5,VLOOKUP(K111+4,TPMatrix!$A$6:$B$10,2,FALSE()),IF(J111=4,VLOOKUP(K111+4,TPMatrix!$D$6:$E$9,2,FALSE()),0)),"")</f>
        <v>0</v>
      </c>
      <c r="Q111" s="254" t="n">
        <f aca="false">SUM(L111:P111)/COUNT(L111:P111)</f>
        <v>0</v>
      </c>
      <c r="R111" s="255" t="n">
        <f aca="false">COUNT(L111:P111)</f>
        <v>5</v>
      </c>
      <c r="S111" s="253" t="n">
        <f aca="false">IF(ISNUMBER($A111),COUNTIF($D$7:$D$306,$D111),0)</f>
        <v>0</v>
      </c>
      <c r="T111" s="254" t="n">
        <f aca="false">CEILING($F111,1)</f>
        <v>0</v>
      </c>
      <c r="U111" s="255" t="n">
        <f aca="true">SUM(OFFSET(T111,-MOD(ROW()-ROW($U$7),5),0,5,1))</f>
        <v>0</v>
      </c>
      <c r="W111" s="167" t="str">
        <f aca="false">$I111</f>
        <v/>
      </c>
      <c r="X111" s="167" t="str">
        <f aca="false">IF(ISNUMBER($A111),$W111*(Methuselahs!$A$4+1)+$A111,"")</f>
        <v/>
      </c>
      <c r="Y111" s="167" t="str">
        <f aca="false">IF(ISNUMBER($A111),RANK($X111,$X111:$X115,1),"")</f>
        <v/>
      </c>
      <c r="Z111" s="167" t="str">
        <f aca="false">IF(ISNUMBER($A111),VLOOKUP($A111,Methuselahs!$A$7:$X$306,5),"")</f>
        <v/>
      </c>
      <c r="AA111" s="167" t="str">
        <f aca="false">$I111</f>
        <v/>
      </c>
    </row>
    <row r="112" customFormat="false" ht="12.75" hidden="false" customHeight="true" outlineLevel="0" collapsed="false">
      <c r="A112" s="206" t="str">
        <f aca="true">IF(ISBLANK('Tournament Info'!$B$11),"",INDIRECT(ADDRESS(ROW(),1,1,1,"Optimal Seating "&amp;'Tournament Info'!$B$11-1&amp;"R+F")))</f>
        <v/>
      </c>
      <c r="B112" s="207" t="str">
        <f aca="false">IF(ISNUMBER(A112),VLOOKUP(A112,Methuselahs!$A$7:$E$306,2,FALSE()),"")</f>
        <v/>
      </c>
      <c r="C112" s="208" t="str">
        <f aca="false">IF(ISNUMBER(A112),VLOOKUP(A112,Methuselahs!$A$7:$E$306,3,FALSE()),"")</f>
        <v/>
      </c>
      <c r="D112" s="209" t="str">
        <f aca="false">IF(ISNUMBER(A112),FLOOR((ROW()-ROW($A$7))/5,1)+1,"")</f>
        <v/>
      </c>
      <c r="E112" s="210"/>
      <c r="F112" s="208" t="n">
        <f aca="false">IF(ISNUMBER(E112),E112,0)</f>
        <v>0</v>
      </c>
      <c r="G112" s="211" t="str">
        <f aca="false">IF(ISNUMBER($A112),IF(AND($F112&gt;=2,$H112=60),1,0),"")</f>
        <v/>
      </c>
      <c r="H112" s="212" t="str">
        <f aca="false">IF(ISNUMBER(A112),IF(OR($S112=$U112,NOT(ISNA(MATCH($D112*5+$V$4,Override!$C$6:$C$125,0)))),$Q112,0),"")</f>
        <v/>
      </c>
      <c r="I112" s="209" t="str">
        <f aca="false">IF(ISNUMBER(A112),IF(J112=5,K112,IF(AND(J112=4,OR(K112=4,K112=3)),K112+1,K112)),"")</f>
        <v/>
      </c>
      <c r="J112" s="213" t="n">
        <f aca="false">COUNT(A112:A116)</f>
        <v>0</v>
      </c>
      <c r="K112" s="214" t="str">
        <f aca="false">IF(ISNUMBER(A112),RANK(F112,F112:F116),"")</f>
        <v/>
      </c>
      <c r="L112" s="215" t="n">
        <f aca="false">IF(J112=5,VLOOKUP(K112,TPMatrix!$A$6:$B$10,2,FALSE()),IF(J112=4,VLOOKUP(K112,TPMatrix!$D$6:$E$9,2,FALSE()),0))</f>
        <v>0</v>
      </c>
      <c r="M112" s="215" t="n">
        <f aca="false">IF(COUNTIF(K112:K116,K112)&gt;=2,IF(J112=5,VLOOKUP(K112+1,TPMatrix!$A$6:$B$10,2,FALSE()),IF(J112=4,VLOOKUP(K112+1,TPMatrix!$D$6:$E$9,2,FALSE()),0)),"")</f>
        <v>0</v>
      </c>
      <c r="N112" s="215" t="n">
        <f aca="false">IF(COUNTIF(K112:K116,K112)&gt;=3,IF(J112=5,VLOOKUP(K112+2,TPMatrix!$A$6:$B$10,2,FALSE()),IF(J112=4,VLOOKUP(K112+2,TPMatrix!$D$6:$E$9,2,FALSE()),0)),"")</f>
        <v>0</v>
      </c>
      <c r="O112" s="215" t="n">
        <f aca="false">IF(COUNTIF(K112:K116,K112)&gt;=4,IF(J112=5,VLOOKUP(K112+3,TPMatrix!$A$6:$B$10,2,FALSE()),IF(J112=4,VLOOKUP(K112+3,TPMatrix!$D$6:$E$9,2,FALSE()),0)),"")</f>
        <v>0</v>
      </c>
      <c r="P112" s="215" t="n">
        <f aca="false">IF(COUNTIF(K112:K116,K112)&gt;=5,IF(J112=5,VLOOKUP(K112+4,TPMatrix!$A$6:$B$10,2,FALSE()),IF(J112=4,VLOOKUP(K112+4,TPMatrix!$D$6:$E$9,2,FALSE()),0)),"")</f>
        <v>0</v>
      </c>
      <c r="Q112" s="215" t="n">
        <f aca="false">SUM(L112:P112)/COUNT(L112:P112)</f>
        <v>0</v>
      </c>
      <c r="R112" s="216" t="n">
        <f aca="false">COUNT(L112:P112)</f>
        <v>5</v>
      </c>
      <c r="S112" s="217" t="n">
        <f aca="false">IF(ISNUMBER($A112),COUNTIF($D$7:$D$306,$D112),0)</f>
        <v>0</v>
      </c>
      <c r="T112" s="218" t="n">
        <f aca="false">CEILING($F112,1)</f>
        <v>0</v>
      </c>
      <c r="U112" s="219" t="n">
        <f aca="true">SUM(OFFSET(T112,-MOD(ROW()-ROW($U$7),5),0,5,1))</f>
        <v>0</v>
      </c>
      <c r="W112" s="167" t="str">
        <f aca="false">$I112</f>
        <v/>
      </c>
      <c r="X112" s="167" t="str">
        <f aca="false">IF(ISNUMBER($A112),$W112*(Methuselahs!$A$4+1)+$A112,"")</f>
        <v/>
      </c>
      <c r="Y112" s="167" t="str">
        <f aca="false">IF(ISNUMBER($A112),RANK($X112,$X112:$X116,1),"")</f>
        <v/>
      </c>
      <c r="Z112" s="167" t="str">
        <f aca="false">IF(ISNUMBER($A112),VLOOKUP($A112,Methuselahs!$A$7:$X$306,5),"")</f>
        <v/>
      </c>
      <c r="AA112" s="167" t="str">
        <f aca="false">$I112</f>
        <v/>
      </c>
    </row>
    <row r="113" customFormat="false" ht="12.75" hidden="false" customHeight="true" outlineLevel="0" collapsed="false">
      <c r="A113" s="220" t="str">
        <f aca="true">IF(ISBLANK('Tournament Info'!$B$11),"",INDIRECT(ADDRESS(ROW(),1,1,1,"Optimal Seating "&amp;'Tournament Info'!$B$11-1&amp;"R+F")))</f>
        <v/>
      </c>
      <c r="B113" s="221" t="str">
        <f aca="false">IF(ISNUMBER(A113),VLOOKUP(A113,Methuselahs!$A$7:$E$306,2,FALSE()),"")</f>
        <v/>
      </c>
      <c r="C113" s="222" t="str">
        <f aca="false">IF(ISNUMBER(A113),VLOOKUP(A113,Methuselahs!$A$7:$E$306,3,FALSE()),"")</f>
        <v/>
      </c>
      <c r="D113" s="223" t="str">
        <f aca="false">IF(ISNUMBER(A113),FLOOR((ROW()-ROW($A$7))/5,1)+1,"")</f>
        <v/>
      </c>
      <c r="E113" s="224"/>
      <c r="F113" s="222" t="n">
        <f aca="false">IF(ISNUMBER(E113),E113,0)</f>
        <v>0</v>
      </c>
      <c r="G113" s="225" t="str">
        <f aca="false">IF(ISNUMBER($A113),IF(AND($F113&gt;=2,$H113=60),1,0),"")</f>
        <v/>
      </c>
      <c r="H113" s="226" t="str">
        <f aca="false">IF(ISNUMBER(A113),IF(OR($S113=$U113,NOT(ISNA(MATCH($D113*5+$V$4,Override!$C$6:$C$125,0)))),$Q113,0),"")</f>
        <v/>
      </c>
      <c r="I113" s="223" t="str">
        <f aca="false">IF(ISNUMBER(A113),IF(J113=5,K113,IF(AND(J113=4,OR(K113=4,K113=3)),K113+1,K113)),"")</f>
        <v/>
      </c>
      <c r="J113" s="227" t="n">
        <f aca="false">COUNT(A112:A116)</f>
        <v>0</v>
      </c>
      <c r="K113" s="228" t="str">
        <f aca="false">IF(ISNUMBER(A113),RANK(F113,F112:F116),"")</f>
        <v/>
      </c>
      <c r="L113" s="229" t="n">
        <f aca="false">IF(J113=5,VLOOKUP(K113,TPMatrix!$A$6:$B$10,2,FALSE()),IF(J113=4,VLOOKUP(K113,TPMatrix!$D$6:$E$9,2,FALSE()),0))</f>
        <v>0</v>
      </c>
      <c r="M113" s="229" t="n">
        <f aca="false">IF(COUNTIF(K112:K116,K113)&gt;=2,IF(J113=5,VLOOKUP(K113+1,TPMatrix!$A$6:$B$10,2,FALSE()),IF(J113=4,VLOOKUP(K113+1,TPMatrix!$D$6:$E$9,2,FALSE()),0)),"")</f>
        <v>0</v>
      </c>
      <c r="N113" s="229" t="n">
        <f aca="false">IF(COUNTIF(K112:K116,K113)&gt;=3,IF(J113=5,VLOOKUP(K113+2,TPMatrix!$A$6:$B$10,2,FALSE()),IF(J113=4,VLOOKUP(K113+2,TPMatrix!$D$6:$E$9,2,FALSE()),0)),"")</f>
        <v>0</v>
      </c>
      <c r="O113" s="229" t="n">
        <f aca="false">IF(COUNTIF(K112:K116,K113)&gt;=4,IF(J113=5,VLOOKUP(K113+3,TPMatrix!$A$6:$B$10,2,FALSE()),IF(J113=4,VLOOKUP(K113+3,TPMatrix!$D$6:$E$9,2,FALSE()),0)),"")</f>
        <v>0</v>
      </c>
      <c r="P113" s="229" t="n">
        <f aca="false">IF(COUNTIF(K112:K116,K113)&gt;=5,IF(J113=5,VLOOKUP(K113+4,TPMatrix!$A$6:$B$10,2,FALSE()),IF(J113=4,VLOOKUP(K113+4,TPMatrix!$D$6:$E$9,2,FALSE()),0)),"")</f>
        <v>0</v>
      </c>
      <c r="Q113" s="229" t="n">
        <f aca="false">SUM(L113:P113)/COUNT(L113:P113)</f>
        <v>0</v>
      </c>
      <c r="R113" s="230" t="n">
        <f aca="false">COUNT(L113:P113)</f>
        <v>5</v>
      </c>
      <c r="S113" s="228" t="n">
        <f aca="false">IF(ISNUMBER($A113),COUNTIF($D$7:$D$306,$D113),0)</f>
        <v>0</v>
      </c>
      <c r="T113" s="229" t="n">
        <f aca="false">CEILING($F113,1)</f>
        <v>0</v>
      </c>
      <c r="U113" s="230" t="n">
        <f aca="true">SUM(OFFSET(T113,-MOD(ROW()-ROW($U$7),5),0,5,1))</f>
        <v>0</v>
      </c>
      <c r="W113" s="167" t="str">
        <f aca="false">$I113</f>
        <v/>
      </c>
      <c r="X113" s="167" t="str">
        <f aca="false">IF(ISNUMBER($A113),$W113*(Methuselahs!$A$4+1)+$A113,"")</f>
        <v/>
      </c>
      <c r="Y113" s="167" t="str">
        <f aca="false">IF(ISNUMBER($A113),RANK($X113,$X113:$X117,1),"")</f>
        <v/>
      </c>
      <c r="Z113" s="167" t="str">
        <f aca="false">IF(ISNUMBER($A113),VLOOKUP($A113,Methuselahs!$A$7:$X$306,5),"")</f>
        <v/>
      </c>
      <c r="AA113" s="167" t="str">
        <f aca="false">$I113</f>
        <v/>
      </c>
    </row>
    <row r="114" customFormat="false" ht="12.75" hidden="false" customHeight="true" outlineLevel="0" collapsed="false">
      <c r="A114" s="231" t="str">
        <f aca="true">IF(ISBLANK('Tournament Info'!$B$11),"",INDIRECT(ADDRESS(ROW(),1,1,1,"Optimal Seating "&amp;'Tournament Info'!$B$11-1&amp;"R+F")))</f>
        <v/>
      </c>
      <c r="B114" s="207" t="str">
        <f aca="false">IF(ISNUMBER(A114),VLOOKUP(A114,Methuselahs!$A$7:$E$306,2,FALSE()),"")</f>
        <v/>
      </c>
      <c r="C114" s="232" t="str">
        <f aca="false">IF(ISNUMBER(A114),VLOOKUP(A114,Methuselahs!$A$7:$E$306,3,FALSE()),"")</f>
        <v/>
      </c>
      <c r="D114" s="233" t="str">
        <f aca="false">IF(ISNUMBER(A114),FLOOR((ROW()-ROW($A$7))/5,1)+1,"")</f>
        <v/>
      </c>
      <c r="E114" s="234"/>
      <c r="F114" s="232" t="n">
        <f aca="false">IF(ISNUMBER(E114),E114,0)</f>
        <v>0</v>
      </c>
      <c r="G114" s="235" t="str">
        <f aca="false">IF(ISNUMBER($A114),IF(AND($F114&gt;=2,$H114=60),1,0),"")</f>
        <v/>
      </c>
      <c r="H114" s="236" t="str">
        <f aca="false">IF(ISNUMBER(A114),IF(OR($S114=$U114,NOT(ISNA(MATCH($D114*5+$V$4,Override!$C$6:$C$125,0)))),$Q114,0),"")</f>
        <v/>
      </c>
      <c r="I114" s="233" t="str">
        <f aca="false">IF(ISNUMBER(A114),IF(J114=5,K114,IF(AND(J114=4,OR(K114=4,K114=3)),K114+1,K114)),"")</f>
        <v/>
      </c>
      <c r="J114" s="237" t="n">
        <f aca="false">COUNT(A112:A116)</f>
        <v>0</v>
      </c>
      <c r="K114" s="238" t="str">
        <f aca="false">IF(ISNUMBER(A114),RANK(F114,F112:F116),"")</f>
        <v/>
      </c>
      <c r="L114" s="239" t="n">
        <f aca="false">IF(J114=5,VLOOKUP(K114,TPMatrix!$A$6:$B$10,2,FALSE()),IF(J114=4,VLOOKUP(K114,TPMatrix!$D$6:$E$9,2,FALSE()),0))</f>
        <v>0</v>
      </c>
      <c r="M114" s="239" t="n">
        <f aca="false">IF(COUNTIF(K112:K116,K114)&gt;=2,IF(J114=5,VLOOKUP(K114+1,TPMatrix!$A$6:$B$10,2,FALSE()),IF(J114=4,VLOOKUP(K114+1,TPMatrix!$D$6:$E$9,2,FALSE()),0)),"")</f>
        <v>0</v>
      </c>
      <c r="N114" s="239" t="n">
        <f aca="false">IF(COUNTIF(K112:K116,K114)&gt;=3,IF(J114=5,VLOOKUP(K114+2,TPMatrix!$A$6:$B$10,2,FALSE()),IF(J114=4,VLOOKUP(K114+2,TPMatrix!$D$6:$E$9,2,FALSE()),0)),"")</f>
        <v>0</v>
      </c>
      <c r="O114" s="239" t="n">
        <f aca="false">IF(COUNTIF(K112:K116,K114)&gt;=4,IF(J114=5,VLOOKUP(K114+3,TPMatrix!$A$6:$B$10,2,FALSE()),IF(J114=4,VLOOKUP(K114+3,TPMatrix!$D$6:$E$9,2,FALSE()),0)),"")</f>
        <v>0</v>
      </c>
      <c r="P114" s="239" t="n">
        <f aca="false">IF(COUNTIF(K112:K116,K114)&gt;=5,IF(J114=5,VLOOKUP(K114+4,TPMatrix!$A$6:$B$10,2,FALSE()),IF(J114=4,VLOOKUP(K114+4,TPMatrix!$D$6:$E$9,2,FALSE()),0)),"")</f>
        <v>0</v>
      </c>
      <c r="Q114" s="239" t="n">
        <f aca="false">SUM(L114:P114)/COUNT(L114:P114)</f>
        <v>0</v>
      </c>
      <c r="R114" s="240" t="n">
        <f aca="false">COUNT(L114:P114)</f>
        <v>5</v>
      </c>
      <c r="S114" s="238" t="n">
        <f aca="false">IF(ISNUMBER($A114),COUNTIF($D$7:$D$306,$D114),0)</f>
        <v>0</v>
      </c>
      <c r="T114" s="239" t="n">
        <f aca="false">CEILING($F114,1)</f>
        <v>0</v>
      </c>
      <c r="U114" s="240" t="n">
        <f aca="true">SUM(OFFSET(T114,-MOD(ROW()-ROW($U$7),5),0,5,1))</f>
        <v>0</v>
      </c>
      <c r="W114" s="167" t="str">
        <f aca="false">$I114</f>
        <v/>
      </c>
      <c r="X114" s="167" t="str">
        <f aca="false">IF(ISNUMBER($A114),$W114*(Methuselahs!$A$4+1)+$A114,"")</f>
        <v/>
      </c>
      <c r="Y114" s="167" t="str">
        <f aca="false">IF(ISNUMBER($A114),RANK($X114,$X114:$X118,1),"")</f>
        <v/>
      </c>
      <c r="Z114" s="167" t="str">
        <f aca="false">IF(ISNUMBER($A114),VLOOKUP($A114,Methuselahs!$A$7:$X$306,5),"")</f>
        <v/>
      </c>
      <c r="AA114" s="167" t="str">
        <f aca="false">$I114</f>
        <v/>
      </c>
    </row>
    <row r="115" customFormat="false" ht="12.75" hidden="false" customHeight="true" outlineLevel="0" collapsed="false">
      <c r="A115" s="241" t="str">
        <f aca="true">IF(ISBLANK('Tournament Info'!$B$11),"",INDIRECT(ADDRESS(ROW(),1,1,1,"Optimal Seating "&amp;'Tournament Info'!$B$11-1&amp;"R+F")))</f>
        <v/>
      </c>
      <c r="B115" s="242" t="str">
        <f aca="false">IF(ISNUMBER(A115),VLOOKUP(A115,Methuselahs!$A$7:$E$306,2,FALSE()),"")</f>
        <v/>
      </c>
      <c r="C115" s="243" t="str">
        <f aca="false">IF(ISNUMBER(A115),VLOOKUP(A115,Methuselahs!$A$7:$E$306,3,FALSE()),"")</f>
        <v/>
      </c>
      <c r="D115" s="244" t="str">
        <f aca="false">IF(ISNUMBER(A115),FLOOR((ROW()-ROW($A$7))/5,1)+1,"")</f>
        <v/>
      </c>
      <c r="E115" s="245"/>
      <c r="F115" s="243" t="n">
        <f aca="false">IF(ISNUMBER(E115),E115,0)</f>
        <v>0</v>
      </c>
      <c r="G115" s="225" t="str">
        <f aca="false">IF(ISNUMBER($A115),IF(AND($F115&gt;=2,$H115=60),1,0),"")</f>
        <v/>
      </c>
      <c r="H115" s="226" t="str">
        <f aca="false">IF(ISNUMBER(A115),IF(OR($S115=$U115,NOT(ISNA(MATCH($D115*5+$V$4,Override!$C$6:$C$125,0)))),$Q115,0),"")</f>
        <v/>
      </c>
      <c r="I115" s="244" t="str">
        <f aca="false">IF(ISNUMBER(A115),IF(J115=5,K115,IF(AND(J115=4,OR(K115=4,K115=3)),K115+1,K115)),"")</f>
        <v/>
      </c>
      <c r="J115" s="246" t="n">
        <f aca="false">COUNT(A112:A116)</f>
        <v>0</v>
      </c>
      <c r="K115" s="228" t="str">
        <f aca="false">IF(ISNUMBER(A115),RANK(F115,F112:F116),"")</f>
        <v/>
      </c>
      <c r="L115" s="229" t="n">
        <f aca="false">IF(J115=5,VLOOKUP(K115,TPMatrix!$A$6:$B$10,2,FALSE()),IF(J115=4,VLOOKUP(K115,TPMatrix!$D$6:$E$9,2,FALSE()),0))</f>
        <v>0</v>
      </c>
      <c r="M115" s="229" t="n">
        <f aca="false">IF(COUNTIF(K112:K116,K115)&gt;=2,IF(J115=5,VLOOKUP(K115+1,TPMatrix!$A$6:$B$10,2,FALSE()),IF(J115=4,VLOOKUP(K115+1,TPMatrix!$D$6:$E$9,2,FALSE()),0)),"")</f>
        <v>0</v>
      </c>
      <c r="N115" s="229" t="n">
        <f aca="false">IF(COUNTIF(K112:K116,K115)&gt;=3,IF(J115=5,VLOOKUP(K115+2,TPMatrix!$A$6:$B$10,2,FALSE()),IF(J115=4,VLOOKUP(K115+2,TPMatrix!$D$6:$E$9,2,FALSE()),0)),"")</f>
        <v>0</v>
      </c>
      <c r="O115" s="229" t="n">
        <f aca="false">IF(COUNTIF(K112:K116,K115)&gt;=4,IF(J115=5,VLOOKUP(K115+3,TPMatrix!$A$6:$B$10,2,FALSE()),IF(J115=4,VLOOKUP(K115+3,TPMatrix!$D$6:$E$9,2,FALSE()),0)),"")</f>
        <v>0</v>
      </c>
      <c r="P115" s="229" t="n">
        <f aca="false">IF(COUNTIF(K112:K116,K115)&gt;=5,IF(J115=5,VLOOKUP(K115+4,TPMatrix!$A$6:$B$10,2,FALSE()),IF(J115=4,VLOOKUP(K115+4,TPMatrix!$D$6:$E$9,2,FALSE()),0)),"")</f>
        <v>0</v>
      </c>
      <c r="Q115" s="229" t="n">
        <f aca="false">SUM(L115:P115)/COUNT(L115:P115)</f>
        <v>0</v>
      </c>
      <c r="R115" s="230" t="n">
        <f aca="false">COUNT(L115:P115)</f>
        <v>5</v>
      </c>
      <c r="S115" s="228" t="n">
        <f aca="false">IF(ISNUMBER($A115),COUNTIF($D$7:$D$306,$D115),0)</f>
        <v>0</v>
      </c>
      <c r="T115" s="229" t="n">
        <f aca="false">CEILING($F115,1)</f>
        <v>0</v>
      </c>
      <c r="U115" s="230" t="n">
        <f aca="true">SUM(OFFSET(T115,-MOD(ROW()-ROW($U$7),5),0,5,1))</f>
        <v>0</v>
      </c>
      <c r="W115" s="167" t="str">
        <f aca="false">$I115</f>
        <v/>
      </c>
      <c r="X115" s="167" t="str">
        <f aca="false">IF(ISNUMBER($A115),$W115*(Methuselahs!$A$4+1)+$A115,"")</f>
        <v/>
      </c>
      <c r="Y115" s="167" t="str">
        <f aca="false">IF(ISNUMBER($A115),RANK($X115,$X115:$X119,1),"")</f>
        <v/>
      </c>
      <c r="Z115" s="167" t="str">
        <f aca="false">IF(ISNUMBER($A115),VLOOKUP($A115,Methuselahs!$A$7:$X$306,5),"")</f>
        <v/>
      </c>
      <c r="AA115" s="167" t="str">
        <f aca="false">$I115</f>
        <v/>
      </c>
    </row>
    <row r="116" customFormat="false" ht="12.75" hidden="false" customHeight="true" outlineLevel="0" collapsed="false">
      <c r="A116" s="247" t="str">
        <f aca="true">IF(ISBLANK('Tournament Info'!$B$11),"",INDIRECT(ADDRESS(ROW(),1,1,1,"Optimal Seating "&amp;'Tournament Info'!$B$11-1&amp;"R+F")))</f>
        <v/>
      </c>
      <c r="B116" s="248" t="str">
        <f aca="false">IF(ISNUMBER(A116),VLOOKUP(A116,Methuselahs!$A$7:$E$306,2,FALSE()),"")</f>
        <v/>
      </c>
      <c r="C116" s="249" t="str">
        <f aca="false">IF(ISNUMBER(A116),VLOOKUP(A116,Methuselahs!$A$7:$E$306,3,FALSE()),"")</f>
        <v/>
      </c>
      <c r="D116" s="250" t="str">
        <f aca="false">IF(ISNUMBER(A116),FLOOR((ROW()-ROW($A$7))/5,1)+1,"")</f>
        <v/>
      </c>
      <c r="E116" s="251"/>
      <c r="F116" s="249" t="n">
        <f aca="false">IF(ISNUMBER(E116),E116,0)</f>
        <v>0</v>
      </c>
      <c r="G116" s="235" t="str">
        <f aca="false">IF(ISNUMBER($A116),IF(AND($F116&gt;=2,$H116=60),1,0),"")</f>
        <v/>
      </c>
      <c r="H116" s="236" t="str">
        <f aca="false">IF(ISNUMBER(A116),IF(OR($S116=$U116,NOT(ISNA(MATCH($D116*5+$V$4,Override!$C$6:$C$125,0)))),$Q116,0),"")</f>
        <v/>
      </c>
      <c r="I116" s="250" t="str">
        <f aca="false">IF(ISNUMBER(A116),IF(J116=5,K116,IF(AND(J116=4,OR(K116=4,K116=3)),K116+1,K116)),"")</f>
        <v/>
      </c>
      <c r="J116" s="252" t="n">
        <f aca="false">COUNT(A112:A116)</f>
        <v>0</v>
      </c>
      <c r="K116" s="253" t="str">
        <f aca="false">IF(ISNUMBER(A116),RANK(F116,F112:F116),"")</f>
        <v/>
      </c>
      <c r="L116" s="254" t="n">
        <f aca="false">IF(J116=5,VLOOKUP(K116,TPMatrix!$A$6:$B$10,2,FALSE()),IF(J116=4,VLOOKUP(K116,TPMatrix!$D$6:$E$9,2,FALSE()),0))</f>
        <v>0</v>
      </c>
      <c r="M116" s="254" t="n">
        <f aca="false">IF(COUNTIF(K112:K116,K116)&gt;=2,IF(J116=5,VLOOKUP(K116+1,TPMatrix!$A$6:$B$10,2,FALSE()),IF(J116=4,VLOOKUP(K116+1,TPMatrix!$D$6:$E$9,2,FALSE()),0)),"")</f>
        <v>0</v>
      </c>
      <c r="N116" s="254" t="n">
        <f aca="false">IF(COUNTIF(K112:K116,K116)&gt;=3,IF(J116=5,VLOOKUP(K116+2,TPMatrix!$A$6:$B$10,2,FALSE()),IF(J116=4,VLOOKUP(K116+2,TPMatrix!$D$6:$E$9,2,FALSE()),0)),"")</f>
        <v>0</v>
      </c>
      <c r="O116" s="254" t="n">
        <f aca="false">IF(COUNTIF(K112:K116,K116)&gt;=4,IF(J116=5,VLOOKUP(K116+3,TPMatrix!$A$6:$B$10,2,FALSE()),IF(J116=4,VLOOKUP(K116+3,TPMatrix!$D$6:$E$9,2,FALSE()),0)),"")</f>
        <v>0</v>
      </c>
      <c r="P116" s="254" t="n">
        <f aca="false">IF(COUNTIF(K112:K116,K116)&gt;=5,IF(J116=5,VLOOKUP(K116+4,TPMatrix!$A$6:$B$10,2,FALSE()),IF(J116=4,VLOOKUP(K116+4,TPMatrix!$D$6:$E$9,2,FALSE()),0)),"")</f>
        <v>0</v>
      </c>
      <c r="Q116" s="254" t="n">
        <f aca="false">SUM(L116:P116)/COUNT(L116:P116)</f>
        <v>0</v>
      </c>
      <c r="R116" s="255" t="n">
        <f aca="false">COUNT(L116:P116)</f>
        <v>5</v>
      </c>
      <c r="S116" s="253" t="n">
        <f aca="false">IF(ISNUMBER($A116),COUNTIF($D$7:$D$306,$D116),0)</f>
        <v>0</v>
      </c>
      <c r="T116" s="254" t="n">
        <f aca="false">CEILING($F116,1)</f>
        <v>0</v>
      </c>
      <c r="U116" s="255" t="n">
        <f aca="true">SUM(OFFSET(T116,-MOD(ROW()-ROW($U$7),5),0,5,1))</f>
        <v>0</v>
      </c>
      <c r="W116" s="167" t="str">
        <f aca="false">$I116</f>
        <v/>
      </c>
      <c r="X116" s="167" t="str">
        <f aca="false">IF(ISNUMBER($A116),$W116*(Methuselahs!$A$4+1)+$A116,"")</f>
        <v/>
      </c>
      <c r="Y116" s="167" t="str">
        <f aca="false">IF(ISNUMBER($A116),RANK($X116,$X116:$X120,1),"")</f>
        <v/>
      </c>
      <c r="Z116" s="167" t="str">
        <f aca="false">IF(ISNUMBER($A116),VLOOKUP($A116,Methuselahs!$A$7:$X$306,5),"")</f>
        <v/>
      </c>
      <c r="AA116" s="167" t="str">
        <f aca="false">$I116</f>
        <v/>
      </c>
    </row>
    <row r="117" customFormat="false" ht="12.75" hidden="false" customHeight="true" outlineLevel="0" collapsed="false">
      <c r="A117" s="206" t="str">
        <f aca="true">IF(ISBLANK('Tournament Info'!$B$11),"",INDIRECT(ADDRESS(ROW(),1,1,1,"Optimal Seating "&amp;'Tournament Info'!$B$11-1&amp;"R+F")))</f>
        <v/>
      </c>
      <c r="B117" s="207" t="str">
        <f aca="false">IF(ISNUMBER(A117),VLOOKUP(A117,Methuselahs!$A$7:$E$306,2,FALSE()),"")</f>
        <v/>
      </c>
      <c r="C117" s="208" t="str">
        <f aca="false">IF(ISNUMBER(A117),VLOOKUP(A117,Methuselahs!$A$7:$E$306,3,FALSE()),"")</f>
        <v/>
      </c>
      <c r="D117" s="209" t="str">
        <f aca="false">IF(ISNUMBER(A117),FLOOR((ROW()-ROW($A$7))/5,1)+1,"")</f>
        <v/>
      </c>
      <c r="E117" s="210"/>
      <c r="F117" s="208" t="n">
        <f aca="false">IF(ISNUMBER(E117),E117,0)</f>
        <v>0</v>
      </c>
      <c r="G117" s="211" t="str">
        <f aca="false">IF(ISNUMBER($A117),IF(AND($F117&gt;=2,$H117=60),1,0),"")</f>
        <v/>
      </c>
      <c r="H117" s="212" t="str">
        <f aca="false">IF(ISNUMBER(A117),IF(OR($S117=$U117,NOT(ISNA(MATCH($D117*5+$V$4,Override!$C$6:$C$125,0)))),$Q117,0),"")</f>
        <v/>
      </c>
      <c r="I117" s="209" t="str">
        <f aca="false">IF(ISNUMBER(A117),IF(J117=5,K117,IF(AND(J117=4,OR(K117=4,K117=3)),K117+1,K117)),"")</f>
        <v/>
      </c>
      <c r="J117" s="213" t="n">
        <f aca="false">COUNT(A117:A121)</f>
        <v>0</v>
      </c>
      <c r="K117" s="214" t="str">
        <f aca="false">IF(ISNUMBER(A117),RANK(F117,F117:F121),"")</f>
        <v/>
      </c>
      <c r="L117" s="215" t="n">
        <f aca="false">IF(J117=5,VLOOKUP(K117,TPMatrix!$A$6:$B$10,2,FALSE()),IF(J117=4,VLOOKUP(K117,TPMatrix!$D$6:$E$9,2,FALSE()),0))</f>
        <v>0</v>
      </c>
      <c r="M117" s="215" t="n">
        <f aca="false">IF(COUNTIF(K117:K121,K117)&gt;=2,IF(J117=5,VLOOKUP(K117+1,TPMatrix!$A$6:$B$10,2,FALSE()),IF(J117=4,VLOOKUP(K117+1,TPMatrix!$D$6:$E$9,2,FALSE()),0)),"")</f>
        <v>0</v>
      </c>
      <c r="N117" s="215" t="n">
        <f aca="false">IF(COUNTIF(K117:K121,K117)&gt;=3,IF(J117=5,VLOOKUP(K117+2,TPMatrix!$A$6:$B$10,2,FALSE()),IF(J117=4,VLOOKUP(K117+2,TPMatrix!$D$6:$E$9,2,FALSE()),0)),"")</f>
        <v>0</v>
      </c>
      <c r="O117" s="215" t="n">
        <f aca="false">IF(COUNTIF(K117:K121,K117)&gt;=4,IF(J117=5,VLOOKUP(K117+3,TPMatrix!$A$6:$B$10,2,FALSE()),IF(J117=4,VLOOKUP(K117+3,TPMatrix!$D$6:$E$9,2,FALSE()),0)),"")</f>
        <v>0</v>
      </c>
      <c r="P117" s="215" t="n">
        <f aca="false">IF(COUNTIF(K117:K121,K117)&gt;=5,IF(J117=5,VLOOKUP(K117+4,TPMatrix!$A$6:$B$10,2,FALSE()),IF(J117=4,VLOOKUP(K117+4,TPMatrix!$D$6:$E$9,2,FALSE()),0)),"")</f>
        <v>0</v>
      </c>
      <c r="Q117" s="215" t="n">
        <f aca="false">SUM(L117:P117)/COUNT(L117:P117)</f>
        <v>0</v>
      </c>
      <c r="R117" s="216" t="n">
        <f aca="false">COUNT(L117:P117)</f>
        <v>5</v>
      </c>
      <c r="S117" s="217" t="n">
        <f aca="false">IF(ISNUMBER($A117),COUNTIF($D$7:$D$306,$D117),0)</f>
        <v>0</v>
      </c>
      <c r="T117" s="218" t="n">
        <f aca="false">CEILING($F117,1)</f>
        <v>0</v>
      </c>
      <c r="U117" s="219" t="n">
        <f aca="true">SUM(OFFSET(T117,-MOD(ROW()-ROW($U$7),5),0,5,1))</f>
        <v>0</v>
      </c>
      <c r="W117" s="167" t="str">
        <f aca="false">$I117</f>
        <v/>
      </c>
      <c r="X117" s="167" t="str">
        <f aca="false">IF(ISNUMBER($A117),$W117*(Methuselahs!$A$4+1)+$A117,"")</f>
        <v/>
      </c>
      <c r="Y117" s="167" t="str">
        <f aca="false">IF(ISNUMBER($A117),RANK($X117,$X117:$X121,1),"")</f>
        <v/>
      </c>
      <c r="Z117" s="167" t="str">
        <f aca="false">IF(ISNUMBER($A117),VLOOKUP($A117,Methuselahs!$A$7:$X$306,5),"")</f>
        <v/>
      </c>
      <c r="AA117" s="167" t="str">
        <f aca="false">$I117</f>
        <v/>
      </c>
    </row>
    <row r="118" customFormat="false" ht="12.75" hidden="false" customHeight="true" outlineLevel="0" collapsed="false">
      <c r="A118" s="220" t="str">
        <f aca="true">IF(ISBLANK('Tournament Info'!$B$11),"",INDIRECT(ADDRESS(ROW(),1,1,1,"Optimal Seating "&amp;'Tournament Info'!$B$11-1&amp;"R+F")))</f>
        <v/>
      </c>
      <c r="B118" s="221" t="str">
        <f aca="false">IF(ISNUMBER(A118),VLOOKUP(A118,Methuselahs!$A$7:$E$306,2,FALSE()),"")</f>
        <v/>
      </c>
      <c r="C118" s="222" t="str">
        <f aca="false">IF(ISNUMBER(A118),VLOOKUP(A118,Methuselahs!$A$7:$E$306,3,FALSE()),"")</f>
        <v/>
      </c>
      <c r="D118" s="223" t="str">
        <f aca="false">IF(ISNUMBER(A118),FLOOR((ROW()-ROW($A$7))/5,1)+1,"")</f>
        <v/>
      </c>
      <c r="E118" s="224"/>
      <c r="F118" s="222" t="n">
        <f aca="false">IF(ISNUMBER(E118),E118,0)</f>
        <v>0</v>
      </c>
      <c r="G118" s="225" t="str">
        <f aca="false">IF(ISNUMBER($A118),IF(AND($F118&gt;=2,$H118=60),1,0),"")</f>
        <v/>
      </c>
      <c r="H118" s="226" t="str">
        <f aca="false">IF(ISNUMBER(A118),IF(OR($S118=$U118,NOT(ISNA(MATCH($D118*5+$V$4,Override!$C$6:$C$125,0)))),$Q118,0),"")</f>
        <v/>
      </c>
      <c r="I118" s="223" t="str">
        <f aca="false">IF(ISNUMBER(A118),IF(J118=5,K118,IF(AND(J118=4,OR(K118=4,K118=3)),K118+1,K118)),"")</f>
        <v/>
      </c>
      <c r="J118" s="227" t="n">
        <f aca="false">COUNT(A117:A121)</f>
        <v>0</v>
      </c>
      <c r="K118" s="228" t="str">
        <f aca="false">IF(ISNUMBER(A118),RANK(F118,F117:F121),"")</f>
        <v/>
      </c>
      <c r="L118" s="229" t="n">
        <f aca="false">IF(J118=5,VLOOKUP(K118,TPMatrix!$A$6:$B$10,2,FALSE()),IF(J118=4,VLOOKUP(K118,TPMatrix!$D$6:$E$9,2,FALSE()),0))</f>
        <v>0</v>
      </c>
      <c r="M118" s="229" t="n">
        <f aca="false">IF(COUNTIF(K117:K121,K118)&gt;=2,IF(J118=5,VLOOKUP(K118+1,TPMatrix!$A$6:$B$10,2,FALSE()),IF(J118=4,VLOOKUP(K118+1,TPMatrix!$D$6:$E$9,2,FALSE()),0)),"")</f>
        <v>0</v>
      </c>
      <c r="N118" s="229" t="n">
        <f aca="false">IF(COUNTIF(K117:K121,K118)&gt;=3,IF(J118=5,VLOOKUP(K118+2,TPMatrix!$A$6:$B$10,2,FALSE()),IF(J118=4,VLOOKUP(K118+2,TPMatrix!$D$6:$E$9,2,FALSE()),0)),"")</f>
        <v>0</v>
      </c>
      <c r="O118" s="229" t="n">
        <f aca="false">IF(COUNTIF(K117:K121,K118)&gt;=4,IF(J118=5,VLOOKUP(K118+3,TPMatrix!$A$6:$B$10,2,FALSE()),IF(J118=4,VLOOKUP(K118+3,TPMatrix!$D$6:$E$9,2,FALSE()),0)),"")</f>
        <v>0</v>
      </c>
      <c r="P118" s="229" t="n">
        <f aca="false">IF(COUNTIF(K117:K121,K118)&gt;=5,IF(J118=5,VLOOKUP(K118+4,TPMatrix!$A$6:$B$10,2,FALSE()),IF(J118=4,VLOOKUP(K118+4,TPMatrix!$D$6:$E$9,2,FALSE()),0)),"")</f>
        <v>0</v>
      </c>
      <c r="Q118" s="229" t="n">
        <f aca="false">SUM(L118:P118)/COUNT(L118:P118)</f>
        <v>0</v>
      </c>
      <c r="R118" s="230" t="n">
        <f aca="false">COUNT(L118:P118)</f>
        <v>5</v>
      </c>
      <c r="S118" s="228" t="n">
        <f aca="false">IF(ISNUMBER($A118),COUNTIF($D$7:$D$306,$D118),0)</f>
        <v>0</v>
      </c>
      <c r="T118" s="229" t="n">
        <f aca="false">CEILING($F118,1)</f>
        <v>0</v>
      </c>
      <c r="U118" s="230" t="n">
        <f aca="true">SUM(OFFSET(T118,-MOD(ROW()-ROW($U$7),5),0,5,1))</f>
        <v>0</v>
      </c>
      <c r="W118" s="167" t="str">
        <f aca="false">$I118</f>
        <v/>
      </c>
      <c r="X118" s="167" t="str">
        <f aca="false">IF(ISNUMBER($A118),$W118*(Methuselahs!$A$4+1)+$A118,"")</f>
        <v/>
      </c>
      <c r="Y118" s="167" t="str">
        <f aca="false">IF(ISNUMBER($A118),RANK($X118,$X118:$X122,1),"")</f>
        <v/>
      </c>
      <c r="Z118" s="167" t="str">
        <f aca="false">IF(ISNUMBER($A118),VLOOKUP($A118,Methuselahs!$A$7:$X$306,5),"")</f>
        <v/>
      </c>
      <c r="AA118" s="167" t="str">
        <f aca="false">$I118</f>
        <v/>
      </c>
    </row>
    <row r="119" customFormat="false" ht="12.75" hidden="false" customHeight="true" outlineLevel="0" collapsed="false">
      <c r="A119" s="231" t="str">
        <f aca="true">IF(ISBLANK('Tournament Info'!$B$11),"",INDIRECT(ADDRESS(ROW(),1,1,1,"Optimal Seating "&amp;'Tournament Info'!$B$11-1&amp;"R+F")))</f>
        <v/>
      </c>
      <c r="B119" s="207" t="str">
        <f aca="false">IF(ISNUMBER(A119),VLOOKUP(A119,Methuselahs!$A$7:$E$306,2,FALSE()),"")</f>
        <v/>
      </c>
      <c r="C119" s="232" t="str">
        <f aca="false">IF(ISNUMBER(A119),VLOOKUP(A119,Methuselahs!$A$7:$E$306,3,FALSE()),"")</f>
        <v/>
      </c>
      <c r="D119" s="233" t="str">
        <f aca="false">IF(ISNUMBER(A119),FLOOR((ROW()-ROW($A$7))/5,1)+1,"")</f>
        <v/>
      </c>
      <c r="E119" s="234"/>
      <c r="F119" s="232" t="n">
        <f aca="false">IF(ISNUMBER(E119),E119,0)</f>
        <v>0</v>
      </c>
      <c r="G119" s="235" t="str">
        <f aca="false">IF(ISNUMBER($A119),IF(AND($F119&gt;=2,$H119=60),1,0),"")</f>
        <v/>
      </c>
      <c r="H119" s="236" t="str">
        <f aca="false">IF(ISNUMBER(A119),IF(OR($S119=$U119,NOT(ISNA(MATCH($D119*5+$V$4,Override!$C$6:$C$125,0)))),$Q119,0),"")</f>
        <v/>
      </c>
      <c r="I119" s="233" t="str">
        <f aca="false">IF(ISNUMBER(A119),IF(J119=5,K119,IF(AND(J119=4,OR(K119=4,K119=3)),K119+1,K119)),"")</f>
        <v/>
      </c>
      <c r="J119" s="237" t="n">
        <f aca="false">COUNT(A117:A121)</f>
        <v>0</v>
      </c>
      <c r="K119" s="238" t="str">
        <f aca="false">IF(ISNUMBER(A119),RANK(F119,F117:F121),"")</f>
        <v/>
      </c>
      <c r="L119" s="239" t="n">
        <f aca="false">IF(J119=5,VLOOKUP(K119,TPMatrix!$A$6:$B$10,2,FALSE()),IF(J119=4,VLOOKUP(K119,TPMatrix!$D$6:$E$9,2,FALSE()),0))</f>
        <v>0</v>
      </c>
      <c r="M119" s="239" t="n">
        <f aca="false">IF(COUNTIF(K117:K121,K119)&gt;=2,IF(J119=5,VLOOKUP(K119+1,TPMatrix!$A$6:$B$10,2,FALSE()),IF(J119=4,VLOOKUP(K119+1,TPMatrix!$D$6:$E$9,2,FALSE()),0)),"")</f>
        <v>0</v>
      </c>
      <c r="N119" s="239" t="n">
        <f aca="false">IF(COUNTIF(K117:K121,K119)&gt;=3,IF(J119=5,VLOOKUP(K119+2,TPMatrix!$A$6:$B$10,2,FALSE()),IF(J119=4,VLOOKUP(K119+2,TPMatrix!$D$6:$E$9,2,FALSE()),0)),"")</f>
        <v>0</v>
      </c>
      <c r="O119" s="239" t="n">
        <f aca="false">IF(COUNTIF(K117:K121,K119)&gt;=4,IF(J119=5,VLOOKUP(K119+3,TPMatrix!$A$6:$B$10,2,FALSE()),IF(J119=4,VLOOKUP(K119+3,TPMatrix!$D$6:$E$9,2,FALSE()),0)),"")</f>
        <v>0</v>
      </c>
      <c r="P119" s="239" t="n">
        <f aca="false">IF(COUNTIF(K117:K121,K119)&gt;=5,IF(J119=5,VLOOKUP(K119+4,TPMatrix!$A$6:$B$10,2,FALSE()),IF(J119=4,VLOOKUP(K119+4,TPMatrix!$D$6:$E$9,2,FALSE()),0)),"")</f>
        <v>0</v>
      </c>
      <c r="Q119" s="239" t="n">
        <f aca="false">SUM(L119:P119)/COUNT(L119:P119)</f>
        <v>0</v>
      </c>
      <c r="R119" s="240" t="n">
        <f aca="false">COUNT(L119:P119)</f>
        <v>5</v>
      </c>
      <c r="S119" s="238" t="n">
        <f aca="false">IF(ISNUMBER($A119),COUNTIF($D$7:$D$306,$D119),0)</f>
        <v>0</v>
      </c>
      <c r="T119" s="239" t="n">
        <f aca="false">CEILING($F119,1)</f>
        <v>0</v>
      </c>
      <c r="U119" s="240" t="n">
        <f aca="true">SUM(OFFSET(T119,-MOD(ROW()-ROW($U$7),5),0,5,1))</f>
        <v>0</v>
      </c>
      <c r="W119" s="167" t="str">
        <f aca="false">$I119</f>
        <v/>
      </c>
      <c r="X119" s="167" t="str">
        <f aca="false">IF(ISNUMBER($A119),$W119*(Methuselahs!$A$4+1)+$A119,"")</f>
        <v/>
      </c>
      <c r="Y119" s="167" t="str">
        <f aca="false">IF(ISNUMBER($A119),RANK($X119,$X119:$X123,1),"")</f>
        <v/>
      </c>
      <c r="Z119" s="167" t="str">
        <f aca="false">IF(ISNUMBER($A119),VLOOKUP($A119,Methuselahs!$A$7:$X$306,5),"")</f>
        <v/>
      </c>
      <c r="AA119" s="167" t="str">
        <f aca="false">$I119</f>
        <v/>
      </c>
    </row>
    <row r="120" customFormat="false" ht="12.75" hidden="false" customHeight="true" outlineLevel="0" collapsed="false">
      <c r="A120" s="241" t="str">
        <f aca="true">IF(ISBLANK('Tournament Info'!$B$11),"",INDIRECT(ADDRESS(ROW(),1,1,1,"Optimal Seating "&amp;'Tournament Info'!$B$11-1&amp;"R+F")))</f>
        <v/>
      </c>
      <c r="B120" s="242" t="str">
        <f aca="false">IF(ISNUMBER(A120),VLOOKUP(A120,Methuselahs!$A$7:$E$306,2,FALSE()),"")</f>
        <v/>
      </c>
      <c r="C120" s="243" t="str">
        <f aca="false">IF(ISNUMBER(A120),VLOOKUP(A120,Methuselahs!$A$7:$E$306,3,FALSE()),"")</f>
        <v/>
      </c>
      <c r="D120" s="244" t="str">
        <f aca="false">IF(ISNUMBER(A120),FLOOR((ROW()-ROW($A$7))/5,1)+1,"")</f>
        <v/>
      </c>
      <c r="E120" s="245"/>
      <c r="F120" s="243" t="n">
        <f aca="false">IF(ISNUMBER(E120),E120,0)</f>
        <v>0</v>
      </c>
      <c r="G120" s="225" t="str">
        <f aca="false">IF(ISNUMBER($A120),IF(AND($F120&gt;=2,$H120=60),1,0),"")</f>
        <v/>
      </c>
      <c r="H120" s="226" t="str">
        <f aca="false">IF(ISNUMBER(A120),IF(OR($S120=$U120,NOT(ISNA(MATCH($D120*5+$V$4,Override!$C$6:$C$125,0)))),$Q120,0),"")</f>
        <v/>
      </c>
      <c r="I120" s="244" t="str">
        <f aca="false">IF(ISNUMBER(A120),IF(J120=5,K120,IF(AND(J120=4,OR(K120=4,K120=3)),K120+1,K120)),"")</f>
        <v/>
      </c>
      <c r="J120" s="246" t="n">
        <f aca="false">COUNT(A117:A121)</f>
        <v>0</v>
      </c>
      <c r="K120" s="228" t="str">
        <f aca="false">IF(ISNUMBER(A120),RANK(F120,F117:F121),"")</f>
        <v/>
      </c>
      <c r="L120" s="229" t="n">
        <f aca="false">IF(J120=5,VLOOKUP(K120,TPMatrix!$A$6:$B$10,2,FALSE()),IF(J120=4,VLOOKUP(K120,TPMatrix!$D$6:$E$9,2,FALSE()),0))</f>
        <v>0</v>
      </c>
      <c r="M120" s="229" t="n">
        <f aca="false">IF(COUNTIF(K117:K121,K120)&gt;=2,IF(J120=5,VLOOKUP(K120+1,TPMatrix!$A$6:$B$10,2,FALSE()),IF(J120=4,VLOOKUP(K120+1,TPMatrix!$D$6:$E$9,2,FALSE()),0)),"")</f>
        <v>0</v>
      </c>
      <c r="N120" s="229" t="n">
        <f aca="false">IF(COUNTIF(K117:K121,K120)&gt;=3,IF(J120=5,VLOOKUP(K120+2,TPMatrix!$A$6:$B$10,2,FALSE()),IF(J120=4,VLOOKUP(K120+2,TPMatrix!$D$6:$E$9,2,FALSE()),0)),"")</f>
        <v>0</v>
      </c>
      <c r="O120" s="229" t="n">
        <f aca="false">IF(COUNTIF(K117:K121,K120)&gt;=4,IF(J120=5,VLOOKUP(K120+3,TPMatrix!$A$6:$B$10,2,FALSE()),IF(J120=4,VLOOKUP(K120+3,TPMatrix!$D$6:$E$9,2,FALSE()),0)),"")</f>
        <v>0</v>
      </c>
      <c r="P120" s="229" t="n">
        <f aca="false">IF(COUNTIF(K117:K121,K120)&gt;=5,IF(J120=5,VLOOKUP(K120+4,TPMatrix!$A$6:$B$10,2,FALSE()),IF(J120=4,VLOOKUP(K120+4,TPMatrix!$D$6:$E$9,2,FALSE()),0)),"")</f>
        <v>0</v>
      </c>
      <c r="Q120" s="229" t="n">
        <f aca="false">SUM(L120:P120)/COUNT(L120:P120)</f>
        <v>0</v>
      </c>
      <c r="R120" s="230" t="n">
        <f aca="false">COUNT(L120:P120)</f>
        <v>5</v>
      </c>
      <c r="S120" s="228" t="n">
        <f aca="false">IF(ISNUMBER($A120),COUNTIF($D$7:$D$306,$D120),0)</f>
        <v>0</v>
      </c>
      <c r="T120" s="229" t="n">
        <f aca="false">CEILING($F120,1)</f>
        <v>0</v>
      </c>
      <c r="U120" s="230" t="n">
        <f aca="true">SUM(OFFSET(T120,-MOD(ROW()-ROW($U$7),5),0,5,1))</f>
        <v>0</v>
      </c>
      <c r="W120" s="167" t="str">
        <f aca="false">$I120</f>
        <v/>
      </c>
      <c r="X120" s="167" t="str">
        <f aca="false">IF(ISNUMBER($A120),$W120*(Methuselahs!$A$4+1)+$A120,"")</f>
        <v/>
      </c>
      <c r="Y120" s="167" t="str">
        <f aca="false">IF(ISNUMBER($A120),RANK($X120,$X120:$X124,1),"")</f>
        <v/>
      </c>
      <c r="Z120" s="167" t="str">
        <f aca="false">IF(ISNUMBER($A120),VLOOKUP($A120,Methuselahs!$A$7:$X$306,5),"")</f>
        <v/>
      </c>
      <c r="AA120" s="167" t="str">
        <f aca="false">$I120</f>
        <v/>
      </c>
    </row>
    <row r="121" customFormat="false" ht="12.75" hidden="false" customHeight="true" outlineLevel="0" collapsed="false">
      <c r="A121" s="247" t="str">
        <f aca="true">IF(ISBLANK('Tournament Info'!$B$11),"",INDIRECT(ADDRESS(ROW(),1,1,1,"Optimal Seating "&amp;'Tournament Info'!$B$11-1&amp;"R+F")))</f>
        <v/>
      </c>
      <c r="B121" s="248" t="str">
        <f aca="false">IF(ISNUMBER(A121),VLOOKUP(A121,Methuselahs!$A$7:$E$306,2,FALSE()),"")</f>
        <v/>
      </c>
      <c r="C121" s="249" t="str">
        <f aca="false">IF(ISNUMBER(A121),VLOOKUP(A121,Methuselahs!$A$7:$E$306,3,FALSE()),"")</f>
        <v/>
      </c>
      <c r="D121" s="250" t="str">
        <f aca="false">IF(ISNUMBER(A121),FLOOR((ROW()-ROW($A$7))/5,1)+1,"")</f>
        <v/>
      </c>
      <c r="E121" s="251"/>
      <c r="F121" s="249" t="n">
        <f aca="false">IF(ISNUMBER(E121),E121,0)</f>
        <v>0</v>
      </c>
      <c r="G121" s="235" t="str">
        <f aca="false">IF(ISNUMBER($A121),IF(AND($F121&gt;=2,$H121=60),1,0),"")</f>
        <v/>
      </c>
      <c r="H121" s="236" t="str">
        <f aca="false">IF(ISNUMBER(A121),IF(OR($S121=$U121,NOT(ISNA(MATCH($D121*5+$V$4,Override!$C$6:$C$125,0)))),$Q121,0),"")</f>
        <v/>
      </c>
      <c r="I121" s="250" t="str">
        <f aca="false">IF(ISNUMBER(A121),IF(J121=5,K121,IF(AND(J121=4,OR(K121=4,K121=3)),K121+1,K121)),"")</f>
        <v/>
      </c>
      <c r="J121" s="252" t="n">
        <f aca="false">COUNT(A117:A121)</f>
        <v>0</v>
      </c>
      <c r="K121" s="253" t="str">
        <f aca="false">IF(ISNUMBER(A121),RANK(F121,F117:F121),"")</f>
        <v/>
      </c>
      <c r="L121" s="254" t="n">
        <f aca="false">IF(J121=5,VLOOKUP(K121,TPMatrix!$A$6:$B$10,2,FALSE()),IF(J121=4,VLOOKUP(K121,TPMatrix!$D$6:$E$9,2,FALSE()),0))</f>
        <v>0</v>
      </c>
      <c r="M121" s="254" t="n">
        <f aca="false">IF(COUNTIF(K117:K121,K121)&gt;=2,IF(J121=5,VLOOKUP(K121+1,TPMatrix!$A$6:$B$10,2,FALSE()),IF(J121=4,VLOOKUP(K121+1,TPMatrix!$D$6:$E$9,2,FALSE()),0)),"")</f>
        <v>0</v>
      </c>
      <c r="N121" s="254" t="n">
        <f aca="false">IF(COUNTIF(K117:K121,K121)&gt;=3,IF(J121=5,VLOOKUP(K121+2,TPMatrix!$A$6:$B$10,2,FALSE()),IF(J121=4,VLOOKUP(K121+2,TPMatrix!$D$6:$E$9,2,FALSE()),0)),"")</f>
        <v>0</v>
      </c>
      <c r="O121" s="254" t="n">
        <f aca="false">IF(COUNTIF(K117:K121,K121)&gt;=4,IF(J121=5,VLOOKUP(K121+3,TPMatrix!$A$6:$B$10,2,FALSE()),IF(J121=4,VLOOKUP(K121+3,TPMatrix!$D$6:$E$9,2,FALSE()),0)),"")</f>
        <v>0</v>
      </c>
      <c r="P121" s="254" t="n">
        <f aca="false">IF(COUNTIF(K117:K121,K121)&gt;=5,IF(J121=5,VLOOKUP(K121+4,TPMatrix!$A$6:$B$10,2,FALSE()),IF(J121=4,VLOOKUP(K121+4,TPMatrix!$D$6:$E$9,2,FALSE()),0)),"")</f>
        <v>0</v>
      </c>
      <c r="Q121" s="254" t="n">
        <f aca="false">SUM(L121:P121)/COUNT(L121:P121)</f>
        <v>0</v>
      </c>
      <c r="R121" s="255" t="n">
        <f aca="false">COUNT(L121:P121)</f>
        <v>5</v>
      </c>
      <c r="S121" s="253" t="n">
        <f aca="false">IF(ISNUMBER($A121),COUNTIF($D$7:$D$306,$D121),0)</f>
        <v>0</v>
      </c>
      <c r="T121" s="254" t="n">
        <f aca="false">CEILING($F121,1)</f>
        <v>0</v>
      </c>
      <c r="U121" s="255" t="n">
        <f aca="true">SUM(OFFSET(T121,-MOD(ROW()-ROW($U$7),5),0,5,1))</f>
        <v>0</v>
      </c>
      <c r="W121" s="167" t="str">
        <f aca="false">$I121</f>
        <v/>
      </c>
      <c r="X121" s="167" t="str">
        <f aca="false">IF(ISNUMBER($A121),$W121*(Methuselahs!$A$4+1)+$A121,"")</f>
        <v/>
      </c>
      <c r="Y121" s="167" t="str">
        <f aca="false">IF(ISNUMBER($A121),RANK($X121,$X121:$X125,1),"")</f>
        <v/>
      </c>
      <c r="Z121" s="167" t="str">
        <f aca="false">IF(ISNUMBER($A121),VLOOKUP($A121,Methuselahs!$A$7:$X$306,5),"")</f>
        <v/>
      </c>
      <c r="AA121" s="167" t="str">
        <f aca="false">$I121</f>
        <v/>
      </c>
    </row>
    <row r="122" customFormat="false" ht="12.75" hidden="false" customHeight="true" outlineLevel="0" collapsed="false">
      <c r="A122" s="206" t="str">
        <f aca="true">IF(ISBLANK('Tournament Info'!$B$11),"",INDIRECT(ADDRESS(ROW(),1,1,1,"Optimal Seating "&amp;'Tournament Info'!$B$11-1&amp;"R+F")))</f>
        <v/>
      </c>
      <c r="B122" s="207" t="str">
        <f aca="false">IF(ISNUMBER(A122),VLOOKUP(A122,Methuselahs!$A$7:$E$306,2,FALSE()),"")</f>
        <v/>
      </c>
      <c r="C122" s="208" t="str">
        <f aca="false">IF(ISNUMBER(A122),VLOOKUP(A122,Methuselahs!$A$7:$E$306,3,FALSE()),"")</f>
        <v/>
      </c>
      <c r="D122" s="209" t="str">
        <f aca="false">IF(ISNUMBER(A122),FLOOR((ROW()-ROW($A$7))/5,1)+1,"")</f>
        <v/>
      </c>
      <c r="E122" s="210"/>
      <c r="F122" s="208" t="n">
        <f aca="false">IF(ISNUMBER(E122),E122,0)</f>
        <v>0</v>
      </c>
      <c r="G122" s="211" t="str">
        <f aca="false">IF(ISNUMBER($A122),IF(AND($F122&gt;=2,$H122=60),1,0),"")</f>
        <v/>
      </c>
      <c r="H122" s="212" t="str">
        <f aca="false">IF(ISNUMBER(A122),IF(OR($S122=$U122,NOT(ISNA(MATCH($D122*5+$V$4,Override!$C$6:$C$125,0)))),$Q122,0),"")</f>
        <v/>
      </c>
      <c r="I122" s="209" t="str">
        <f aca="false">IF(ISNUMBER(A122),IF(J122=5,K122,IF(AND(J122=4,OR(K122=4,K122=3)),K122+1,K122)),"")</f>
        <v/>
      </c>
      <c r="J122" s="213" t="n">
        <f aca="false">COUNT(A122:A126)</f>
        <v>0</v>
      </c>
      <c r="K122" s="214" t="str">
        <f aca="false">IF(ISNUMBER(A122),RANK(F122,F122:F126),"")</f>
        <v/>
      </c>
      <c r="L122" s="215" t="n">
        <f aca="false">IF(J122=5,VLOOKUP(K122,TPMatrix!$A$6:$B$10,2,FALSE()),IF(J122=4,VLOOKUP(K122,TPMatrix!$D$6:$E$9,2,FALSE()),0))</f>
        <v>0</v>
      </c>
      <c r="M122" s="215" t="n">
        <f aca="false">IF(COUNTIF(K122:K126,K122)&gt;=2,IF(J122=5,VLOOKUP(K122+1,TPMatrix!$A$6:$B$10,2,FALSE()),IF(J122=4,VLOOKUP(K122+1,TPMatrix!$D$6:$E$9,2,FALSE()),0)),"")</f>
        <v>0</v>
      </c>
      <c r="N122" s="215" t="n">
        <f aca="false">IF(COUNTIF(K122:K126,K122)&gt;=3,IF(J122=5,VLOOKUP(K122+2,TPMatrix!$A$6:$B$10,2,FALSE()),IF(J122=4,VLOOKUP(K122+2,TPMatrix!$D$6:$E$9,2,FALSE()),0)),"")</f>
        <v>0</v>
      </c>
      <c r="O122" s="215" t="n">
        <f aca="false">IF(COUNTIF(K122:K126,K122)&gt;=4,IF(J122=5,VLOOKUP(K122+3,TPMatrix!$A$6:$B$10,2,FALSE()),IF(J122=4,VLOOKUP(K122+3,TPMatrix!$D$6:$E$9,2,FALSE()),0)),"")</f>
        <v>0</v>
      </c>
      <c r="P122" s="215" t="n">
        <f aca="false">IF(COUNTIF(K122:K126,K122)&gt;=5,IF(J122=5,VLOOKUP(K122+4,TPMatrix!$A$6:$B$10,2,FALSE()),IF(J122=4,VLOOKUP(K122+4,TPMatrix!$D$6:$E$9,2,FALSE()),0)),"")</f>
        <v>0</v>
      </c>
      <c r="Q122" s="215" t="n">
        <f aca="false">SUM(L122:P122)/COUNT(L122:P122)</f>
        <v>0</v>
      </c>
      <c r="R122" s="216" t="n">
        <f aca="false">COUNT(L122:P122)</f>
        <v>5</v>
      </c>
      <c r="S122" s="217" t="n">
        <f aca="false">IF(ISNUMBER($A122),COUNTIF($D$7:$D$306,$D122),0)</f>
        <v>0</v>
      </c>
      <c r="T122" s="218" t="n">
        <f aca="false">CEILING($F122,1)</f>
        <v>0</v>
      </c>
      <c r="U122" s="219" t="n">
        <f aca="true">SUM(OFFSET(T122,-MOD(ROW()-ROW($U$7),5),0,5,1))</f>
        <v>0</v>
      </c>
      <c r="W122" s="167" t="str">
        <f aca="false">$I122</f>
        <v/>
      </c>
      <c r="X122" s="167" t="str">
        <f aca="false">IF(ISNUMBER($A122),$W122*(Methuselahs!$A$4+1)+$A122,"")</f>
        <v/>
      </c>
      <c r="Y122" s="167" t="str">
        <f aca="false">IF(ISNUMBER($A122),RANK($X122,$X122:$X126,1),"")</f>
        <v/>
      </c>
      <c r="Z122" s="167" t="str">
        <f aca="false">IF(ISNUMBER($A122),VLOOKUP($A122,Methuselahs!$A$7:$X$306,5),"")</f>
        <v/>
      </c>
      <c r="AA122" s="167" t="str">
        <f aca="false">$I122</f>
        <v/>
      </c>
    </row>
    <row r="123" customFormat="false" ht="12.75" hidden="false" customHeight="true" outlineLevel="0" collapsed="false">
      <c r="A123" s="220" t="str">
        <f aca="true">IF(ISBLANK('Tournament Info'!$B$11),"",INDIRECT(ADDRESS(ROW(),1,1,1,"Optimal Seating "&amp;'Tournament Info'!$B$11-1&amp;"R+F")))</f>
        <v/>
      </c>
      <c r="B123" s="221" t="str">
        <f aca="false">IF(ISNUMBER(A123),VLOOKUP(A123,Methuselahs!$A$7:$E$306,2,FALSE()),"")</f>
        <v/>
      </c>
      <c r="C123" s="222" t="str">
        <f aca="false">IF(ISNUMBER(A123),VLOOKUP(A123,Methuselahs!$A$7:$E$306,3,FALSE()),"")</f>
        <v/>
      </c>
      <c r="D123" s="223" t="str">
        <f aca="false">IF(ISNUMBER(A123),FLOOR((ROW()-ROW($A$7))/5,1)+1,"")</f>
        <v/>
      </c>
      <c r="E123" s="224"/>
      <c r="F123" s="222" t="n">
        <f aca="false">IF(ISNUMBER(E123),E123,0)</f>
        <v>0</v>
      </c>
      <c r="G123" s="225" t="str">
        <f aca="false">IF(ISNUMBER($A123),IF(AND($F123&gt;=2,$H123=60),1,0),"")</f>
        <v/>
      </c>
      <c r="H123" s="226" t="str">
        <f aca="false">IF(ISNUMBER(A123),IF(OR($S123=$U123,NOT(ISNA(MATCH($D123*5+$V$4,Override!$C$6:$C$125,0)))),$Q123,0),"")</f>
        <v/>
      </c>
      <c r="I123" s="223" t="str">
        <f aca="false">IF(ISNUMBER(A123),IF(J123=5,K123,IF(AND(J123=4,OR(K123=4,K123=3)),K123+1,K123)),"")</f>
        <v/>
      </c>
      <c r="J123" s="227" t="n">
        <f aca="false">COUNT(A122:A126)</f>
        <v>0</v>
      </c>
      <c r="K123" s="228" t="str">
        <f aca="false">IF(ISNUMBER(A123),RANK(F123,F122:F126),"")</f>
        <v/>
      </c>
      <c r="L123" s="229" t="n">
        <f aca="false">IF(J123=5,VLOOKUP(K123,TPMatrix!$A$6:$B$10,2,FALSE()),IF(J123=4,VLOOKUP(K123,TPMatrix!$D$6:$E$9,2,FALSE()),0))</f>
        <v>0</v>
      </c>
      <c r="M123" s="229" t="n">
        <f aca="false">IF(COUNTIF(K122:K126,K123)&gt;=2,IF(J123=5,VLOOKUP(K123+1,TPMatrix!$A$6:$B$10,2,FALSE()),IF(J123=4,VLOOKUP(K123+1,TPMatrix!$D$6:$E$9,2,FALSE()),0)),"")</f>
        <v>0</v>
      </c>
      <c r="N123" s="229" t="n">
        <f aca="false">IF(COUNTIF(K122:K126,K123)&gt;=3,IF(J123=5,VLOOKUP(K123+2,TPMatrix!$A$6:$B$10,2,FALSE()),IF(J123=4,VLOOKUP(K123+2,TPMatrix!$D$6:$E$9,2,FALSE()),0)),"")</f>
        <v>0</v>
      </c>
      <c r="O123" s="229" t="n">
        <f aca="false">IF(COUNTIF(K122:K126,K123)&gt;=4,IF(J123=5,VLOOKUP(K123+3,TPMatrix!$A$6:$B$10,2,FALSE()),IF(J123=4,VLOOKUP(K123+3,TPMatrix!$D$6:$E$9,2,FALSE()),0)),"")</f>
        <v>0</v>
      </c>
      <c r="P123" s="229" t="n">
        <f aca="false">IF(COUNTIF(K122:K126,K123)&gt;=5,IF(J123=5,VLOOKUP(K123+4,TPMatrix!$A$6:$B$10,2,FALSE()),IF(J123=4,VLOOKUP(K123+4,TPMatrix!$D$6:$E$9,2,FALSE()),0)),"")</f>
        <v>0</v>
      </c>
      <c r="Q123" s="229" t="n">
        <f aca="false">SUM(L123:P123)/COUNT(L123:P123)</f>
        <v>0</v>
      </c>
      <c r="R123" s="230" t="n">
        <f aca="false">COUNT(L123:P123)</f>
        <v>5</v>
      </c>
      <c r="S123" s="228" t="n">
        <f aca="false">IF(ISNUMBER($A123),COUNTIF($D$7:$D$306,$D123),0)</f>
        <v>0</v>
      </c>
      <c r="T123" s="229" t="n">
        <f aca="false">CEILING($F123,1)</f>
        <v>0</v>
      </c>
      <c r="U123" s="230" t="n">
        <f aca="true">SUM(OFFSET(T123,-MOD(ROW()-ROW($U$7),5),0,5,1))</f>
        <v>0</v>
      </c>
      <c r="W123" s="167" t="str">
        <f aca="false">$I123</f>
        <v/>
      </c>
      <c r="X123" s="167" t="str">
        <f aca="false">IF(ISNUMBER($A123),$W123*(Methuselahs!$A$4+1)+$A123,"")</f>
        <v/>
      </c>
      <c r="Y123" s="167" t="str">
        <f aca="false">IF(ISNUMBER($A123),RANK($X123,$X123:$X127,1),"")</f>
        <v/>
      </c>
      <c r="Z123" s="167" t="str">
        <f aca="false">IF(ISNUMBER($A123),VLOOKUP($A123,Methuselahs!$A$7:$X$306,5),"")</f>
        <v/>
      </c>
      <c r="AA123" s="167" t="str">
        <f aca="false">$I123</f>
        <v/>
      </c>
    </row>
    <row r="124" customFormat="false" ht="12.75" hidden="false" customHeight="true" outlineLevel="0" collapsed="false">
      <c r="A124" s="231" t="str">
        <f aca="true">IF(ISBLANK('Tournament Info'!$B$11),"",INDIRECT(ADDRESS(ROW(),1,1,1,"Optimal Seating "&amp;'Tournament Info'!$B$11-1&amp;"R+F")))</f>
        <v/>
      </c>
      <c r="B124" s="207" t="str">
        <f aca="false">IF(ISNUMBER(A124),VLOOKUP(A124,Methuselahs!$A$7:$E$306,2,FALSE()),"")</f>
        <v/>
      </c>
      <c r="C124" s="232" t="str">
        <f aca="false">IF(ISNUMBER(A124),VLOOKUP(A124,Methuselahs!$A$7:$E$306,3,FALSE()),"")</f>
        <v/>
      </c>
      <c r="D124" s="233" t="str">
        <f aca="false">IF(ISNUMBER(A124),FLOOR((ROW()-ROW($A$7))/5,1)+1,"")</f>
        <v/>
      </c>
      <c r="E124" s="234"/>
      <c r="F124" s="232" t="n">
        <f aca="false">IF(ISNUMBER(E124),E124,0)</f>
        <v>0</v>
      </c>
      <c r="G124" s="235" t="str">
        <f aca="false">IF(ISNUMBER($A124),IF(AND($F124&gt;=2,$H124=60),1,0),"")</f>
        <v/>
      </c>
      <c r="H124" s="236" t="str">
        <f aca="false">IF(ISNUMBER(A124),IF(OR($S124=$U124,NOT(ISNA(MATCH($D124*5+$V$4,Override!$C$6:$C$125,0)))),$Q124,0),"")</f>
        <v/>
      </c>
      <c r="I124" s="233" t="str">
        <f aca="false">IF(ISNUMBER(A124),IF(J124=5,K124,IF(AND(J124=4,OR(K124=4,K124=3)),K124+1,K124)),"")</f>
        <v/>
      </c>
      <c r="J124" s="237" t="n">
        <f aca="false">COUNT(A122:A126)</f>
        <v>0</v>
      </c>
      <c r="K124" s="238" t="str">
        <f aca="false">IF(ISNUMBER(A124),RANK(F124,F122:F126),"")</f>
        <v/>
      </c>
      <c r="L124" s="239" t="n">
        <f aca="false">IF(J124=5,VLOOKUP(K124,TPMatrix!$A$6:$B$10,2,FALSE()),IF(J124=4,VLOOKUP(K124,TPMatrix!$D$6:$E$9,2,FALSE()),0))</f>
        <v>0</v>
      </c>
      <c r="M124" s="239" t="n">
        <f aca="false">IF(COUNTIF(K122:K126,K124)&gt;=2,IF(J124=5,VLOOKUP(K124+1,TPMatrix!$A$6:$B$10,2,FALSE()),IF(J124=4,VLOOKUP(K124+1,TPMatrix!$D$6:$E$9,2,FALSE()),0)),"")</f>
        <v>0</v>
      </c>
      <c r="N124" s="239" t="n">
        <f aca="false">IF(COUNTIF(K122:K126,K124)&gt;=3,IF(J124=5,VLOOKUP(K124+2,TPMatrix!$A$6:$B$10,2,FALSE()),IF(J124=4,VLOOKUP(K124+2,TPMatrix!$D$6:$E$9,2,FALSE()),0)),"")</f>
        <v>0</v>
      </c>
      <c r="O124" s="239" t="n">
        <f aca="false">IF(COUNTIF(K122:K126,K124)&gt;=4,IF(J124=5,VLOOKUP(K124+3,TPMatrix!$A$6:$B$10,2,FALSE()),IF(J124=4,VLOOKUP(K124+3,TPMatrix!$D$6:$E$9,2,FALSE()),0)),"")</f>
        <v>0</v>
      </c>
      <c r="P124" s="239" t="n">
        <f aca="false">IF(COUNTIF(K122:K126,K124)&gt;=5,IF(J124=5,VLOOKUP(K124+4,TPMatrix!$A$6:$B$10,2,FALSE()),IF(J124=4,VLOOKUP(K124+4,TPMatrix!$D$6:$E$9,2,FALSE()),0)),"")</f>
        <v>0</v>
      </c>
      <c r="Q124" s="239" t="n">
        <f aca="false">SUM(L124:P124)/COUNT(L124:P124)</f>
        <v>0</v>
      </c>
      <c r="R124" s="240" t="n">
        <f aca="false">COUNT(L124:P124)</f>
        <v>5</v>
      </c>
      <c r="S124" s="238" t="n">
        <f aca="false">IF(ISNUMBER($A124),COUNTIF($D$7:$D$306,$D124),0)</f>
        <v>0</v>
      </c>
      <c r="T124" s="239" t="n">
        <f aca="false">CEILING($F124,1)</f>
        <v>0</v>
      </c>
      <c r="U124" s="240" t="n">
        <f aca="true">SUM(OFFSET(T124,-MOD(ROW()-ROW($U$7),5),0,5,1))</f>
        <v>0</v>
      </c>
      <c r="W124" s="167" t="str">
        <f aca="false">$I124</f>
        <v/>
      </c>
      <c r="X124" s="167" t="str">
        <f aca="false">IF(ISNUMBER($A124),$W124*(Methuselahs!$A$4+1)+$A124,"")</f>
        <v/>
      </c>
      <c r="Y124" s="167" t="str">
        <f aca="false">IF(ISNUMBER($A124),RANK($X124,$X124:$X128,1),"")</f>
        <v/>
      </c>
      <c r="Z124" s="167" t="str">
        <f aca="false">IF(ISNUMBER($A124),VLOOKUP($A124,Methuselahs!$A$7:$X$306,5),"")</f>
        <v/>
      </c>
      <c r="AA124" s="167" t="str">
        <f aca="false">$I124</f>
        <v/>
      </c>
    </row>
    <row r="125" customFormat="false" ht="12.75" hidden="false" customHeight="true" outlineLevel="0" collapsed="false">
      <c r="A125" s="241" t="str">
        <f aca="true">IF(ISBLANK('Tournament Info'!$B$11),"",INDIRECT(ADDRESS(ROW(),1,1,1,"Optimal Seating "&amp;'Tournament Info'!$B$11-1&amp;"R+F")))</f>
        <v/>
      </c>
      <c r="B125" s="242" t="str">
        <f aca="false">IF(ISNUMBER(A125),VLOOKUP(A125,Methuselahs!$A$7:$E$306,2,FALSE()),"")</f>
        <v/>
      </c>
      <c r="C125" s="243" t="str">
        <f aca="false">IF(ISNUMBER(A125),VLOOKUP(A125,Methuselahs!$A$7:$E$306,3,FALSE()),"")</f>
        <v/>
      </c>
      <c r="D125" s="244" t="str">
        <f aca="false">IF(ISNUMBER(A125),FLOOR((ROW()-ROW($A$7))/5,1)+1,"")</f>
        <v/>
      </c>
      <c r="E125" s="245"/>
      <c r="F125" s="243" t="n">
        <f aca="false">IF(ISNUMBER(E125),E125,0)</f>
        <v>0</v>
      </c>
      <c r="G125" s="225" t="str">
        <f aca="false">IF(ISNUMBER($A125),IF(AND($F125&gt;=2,$H125=60),1,0),"")</f>
        <v/>
      </c>
      <c r="H125" s="226" t="str">
        <f aca="false">IF(ISNUMBER(A125),IF(OR($S125=$U125,NOT(ISNA(MATCH($D125*5+$V$4,Override!$C$6:$C$125,0)))),$Q125,0),"")</f>
        <v/>
      </c>
      <c r="I125" s="244" t="str">
        <f aca="false">IF(ISNUMBER(A125),IF(J125=5,K125,IF(AND(J125=4,OR(K125=4,K125=3)),K125+1,K125)),"")</f>
        <v/>
      </c>
      <c r="J125" s="246" t="n">
        <f aca="false">COUNT(A122:A126)</f>
        <v>0</v>
      </c>
      <c r="K125" s="228" t="str">
        <f aca="false">IF(ISNUMBER(A125),RANK(F125,F122:F126),"")</f>
        <v/>
      </c>
      <c r="L125" s="229" t="n">
        <f aca="false">IF(J125=5,VLOOKUP(K125,TPMatrix!$A$6:$B$10,2,FALSE()),IF(J125=4,VLOOKUP(K125,TPMatrix!$D$6:$E$9,2,FALSE()),0))</f>
        <v>0</v>
      </c>
      <c r="M125" s="229" t="n">
        <f aca="false">IF(COUNTIF(K122:K126,K125)&gt;=2,IF(J125=5,VLOOKUP(K125+1,TPMatrix!$A$6:$B$10,2,FALSE()),IF(J125=4,VLOOKUP(K125+1,TPMatrix!$D$6:$E$9,2,FALSE()),0)),"")</f>
        <v>0</v>
      </c>
      <c r="N125" s="229" t="n">
        <f aca="false">IF(COUNTIF(K122:K126,K125)&gt;=3,IF(J125=5,VLOOKUP(K125+2,TPMatrix!$A$6:$B$10,2,FALSE()),IF(J125=4,VLOOKUP(K125+2,TPMatrix!$D$6:$E$9,2,FALSE()),0)),"")</f>
        <v>0</v>
      </c>
      <c r="O125" s="229" t="n">
        <f aca="false">IF(COUNTIF(K122:K126,K125)&gt;=4,IF(J125=5,VLOOKUP(K125+3,TPMatrix!$A$6:$B$10,2,FALSE()),IF(J125=4,VLOOKUP(K125+3,TPMatrix!$D$6:$E$9,2,FALSE()),0)),"")</f>
        <v>0</v>
      </c>
      <c r="P125" s="229" t="n">
        <f aca="false">IF(COUNTIF(K122:K126,K125)&gt;=5,IF(J125=5,VLOOKUP(K125+4,TPMatrix!$A$6:$B$10,2,FALSE()),IF(J125=4,VLOOKUP(K125+4,TPMatrix!$D$6:$E$9,2,FALSE()),0)),"")</f>
        <v>0</v>
      </c>
      <c r="Q125" s="229" t="n">
        <f aca="false">SUM(L125:P125)/COUNT(L125:P125)</f>
        <v>0</v>
      </c>
      <c r="R125" s="230" t="n">
        <f aca="false">COUNT(L125:P125)</f>
        <v>5</v>
      </c>
      <c r="S125" s="228" t="n">
        <f aca="false">IF(ISNUMBER($A125),COUNTIF($D$7:$D$306,$D125),0)</f>
        <v>0</v>
      </c>
      <c r="T125" s="229" t="n">
        <f aca="false">CEILING($F125,1)</f>
        <v>0</v>
      </c>
      <c r="U125" s="230" t="n">
        <f aca="true">SUM(OFFSET(T125,-MOD(ROW()-ROW($U$7),5),0,5,1))</f>
        <v>0</v>
      </c>
      <c r="W125" s="167" t="str">
        <f aca="false">$I125</f>
        <v/>
      </c>
      <c r="X125" s="167" t="str">
        <f aca="false">IF(ISNUMBER($A125),$W125*(Methuselahs!$A$4+1)+$A125,"")</f>
        <v/>
      </c>
      <c r="Y125" s="167" t="str">
        <f aca="false">IF(ISNUMBER($A125),RANK($X125,$X125:$X129,1),"")</f>
        <v/>
      </c>
      <c r="Z125" s="167" t="str">
        <f aca="false">IF(ISNUMBER($A125),VLOOKUP($A125,Methuselahs!$A$7:$X$306,5),"")</f>
        <v/>
      </c>
      <c r="AA125" s="167" t="str">
        <f aca="false">$I125</f>
        <v/>
      </c>
    </row>
    <row r="126" customFormat="false" ht="12.75" hidden="false" customHeight="true" outlineLevel="0" collapsed="false">
      <c r="A126" s="247" t="str">
        <f aca="true">IF(ISBLANK('Tournament Info'!$B$11),"",INDIRECT(ADDRESS(ROW(),1,1,1,"Optimal Seating "&amp;'Tournament Info'!$B$11-1&amp;"R+F")))</f>
        <v/>
      </c>
      <c r="B126" s="248" t="str">
        <f aca="false">IF(ISNUMBER(A126),VLOOKUP(A126,Methuselahs!$A$7:$E$306,2,FALSE()),"")</f>
        <v/>
      </c>
      <c r="C126" s="249" t="str">
        <f aca="false">IF(ISNUMBER(A126),VLOOKUP(A126,Methuselahs!$A$7:$E$306,3,FALSE()),"")</f>
        <v/>
      </c>
      <c r="D126" s="250" t="str">
        <f aca="false">IF(ISNUMBER(A126),FLOOR((ROW()-ROW($A$7))/5,1)+1,"")</f>
        <v/>
      </c>
      <c r="E126" s="251"/>
      <c r="F126" s="249" t="n">
        <f aca="false">IF(ISNUMBER(E126),E126,0)</f>
        <v>0</v>
      </c>
      <c r="G126" s="235" t="str">
        <f aca="false">IF(ISNUMBER($A126),IF(AND($F126&gt;=2,$H126=60),1,0),"")</f>
        <v/>
      </c>
      <c r="H126" s="236" t="str">
        <f aca="false">IF(ISNUMBER(A126),IF(OR($S126=$U126,NOT(ISNA(MATCH($D126*5+$V$4,Override!$C$6:$C$125,0)))),$Q126,0),"")</f>
        <v/>
      </c>
      <c r="I126" s="250" t="str">
        <f aca="false">IF(ISNUMBER(A126),IF(J126=5,K126,IF(AND(J126=4,OR(K126=4,K126=3)),K126+1,K126)),"")</f>
        <v/>
      </c>
      <c r="J126" s="252" t="n">
        <f aca="false">COUNT(A122:A126)</f>
        <v>0</v>
      </c>
      <c r="K126" s="253" t="str">
        <f aca="false">IF(ISNUMBER(A126),RANK(F126,F122:F126),"")</f>
        <v/>
      </c>
      <c r="L126" s="254" t="n">
        <f aca="false">IF(J126=5,VLOOKUP(K126,TPMatrix!$A$6:$B$10,2,FALSE()),IF(J126=4,VLOOKUP(K126,TPMatrix!$D$6:$E$9,2,FALSE()),0))</f>
        <v>0</v>
      </c>
      <c r="M126" s="254" t="n">
        <f aca="false">IF(COUNTIF(K122:K126,K126)&gt;=2,IF(J126=5,VLOOKUP(K126+1,TPMatrix!$A$6:$B$10,2,FALSE()),IF(J126=4,VLOOKUP(K126+1,TPMatrix!$D$6:$E$9,2,FALSE()),0)),"")</f>
        <v>0</v>
      </c>
      <c r="N126" s="254" t="n">
        <f aca="false">IF(COUNTIF(K122:K126,K126)&gt;=3,IF(J126=5,VLOOKUP(K126+2,TPMatrix!$A$6:$B$10,2,FALSE()),IF(J126=4,VLOOKUP(K126+2,TPMatrix!$D$6:$E$9,2,FALSE()),0)),"")</f>
        <v>0</v>
      </c>
      <c r="O126" s="254" t="n">
        <f aca="false">IF(COUNTIF(K122:K126,K126)&gt;=4,IF(J126=5,VLOOKUP(K126+3,TPMatrix!$A$6:$B$10,2,FALSE()),IF(J126=4,VLOOKUP(K126+3,TPMatrix!$D$6:$E$9,2,FALSE()),0)),"")</f>
        <v>0</v>
      </c>
      <c r="P126" s="254" t="n">
        <f aca="false">IF(COUNTIF(K122:K126,K126)&gt;=5,IF(J126=5,VLOOKUP(K126+4,TPMatrix!$A$6:$B$10,2,FALSE()),IF(J126=4,VLOOKUP(K126+4,TPMatrix!$D$6:$E$9,2,FALSE()),0)),"")</f>
        <v>0</v>
      </c>
      <c r="Q126" s="254" t="n">
        <f aca="false">SUM(L126:P126)/COUNT(L126:P126)</f>
        <v>0</v>
      </c>
      <c r="R126" s="255" t="n">
        <f aca="false">COUNT(L126:P126)</f>
        <v>5</v>
      </c>
      <c r="S126" s="253" t="n">
        <f aca="false">IF(ISNUMBER($A126),COUNTIF($D$7:$D$306,$D126),0)</f>
        <v>0</v>
      </c>
      <c r="T126" s="254" t="n">
        <f aca="false">CEILING($F126,1)</f>
        <v>0</v>
      </c>
      <c r="U126" s="255" t="n">
        <f aca="true">SUM(OFFSET(T126,-MOD(ROW()-ROW($U$7),5),0,5,1))</f>
        <v>0</v>
      </c>
      <c r="W126" s="167" t="str">
        <f aca="false">$I126</f>
        <v/>
      </c>
      <c r="X126" s="167" t="str">
        <f aca="false">IF(ISNUMBER($A126),$W126*(Methuselahs!$A$4+1)+$A126,"")</f>
        <v/>
      </c>
      <c r="Y126" s="167" t="str">
        <f aca="false">IF(ISNUMBER($A126),RANK($X126,$X126:$X130,1),"")</f>
        <v/>
      </c>
      <c r="Z126" s="167" t="str">
        <f aca="false">IF(ISNUMBER($A126),VLOOKUP($A126,Methuselahs!$A$7:$X$306,5),"")</f>
        <v/>
      </c>
      <c r="AA126" s="167" t="str">
        <f aca="false">$I126</f>
        <v/>
      </c>
    </row>
    <row r="127" customFormat="false" ht="12.75" hidden="false" customHeight="true" outlineLevel="0" collapsed="false">
      <c r="A127" s="206" t="str">
        <f aca="true">IF(ISBLANK('Tournament Info'!$B$11),"",INDIRECT(ADDRESS(ROW(),1,1,1,"Optimal Seating "&amp;'Tournament Info'!$B$11-1&amp;"R+F")))</f>
        <v/>
      </c>
      <c r="B127" s="207" t="str">
        <f aca="false">IF(ISNUMBER(A127),VLOOKUP(A127,Methuselahs!$A$7:$E$306,2,FALSE()),"")</f>
        <v/>
      </c>
      <c r="C127" s="208" t="str">
        <f aca="false">IF(ISNUMBER(A127),VLOOKUP(A127,Methuselahs!$A$7:$E$306,3,FALSE()),"")</f>
        <v/>
      </c>
      <c r="D127" s="209" t="str">
        <f aca="false">IF(ISNUMBER(A127),FLOOR((ROW()-ROW($A$7))/5,1)+1,"")</f>
        <v/>
      </c>
      <c r="E127" s="210"/>
      <c r="F127" s="208" t="n">
        <f aca="false">IF(ISNUMBER(E127),E127,0)</f>
        <v>0</v>
      </c>
      <c r="G127" s="211" t="str">
        <f aca="false">IF(ISNUMBER($A127),IF(AND($F127&gt;=2,$H127=60),1,0),"")</f>
        <v/>
      </c>
      <c r="H127" s="212" t="str">
        <f aca="false">IF(ISNUMBER(A127),IF(OR($S127=$U127,NOT(ISNA(MATCH($D127*5+$V$4,Override!$C$6:$C$125,0)))),$Q127,0),"")</f>
        <v/>
      </c>
      <c r="I127" s="209" t="str">
        <f aca="false">IF(ISNUMBER(A127),IF(J127=5,K127,IF(AND(J127=4,OR(K127=4,K127=3)),K127+1,K127)),"")</f>
        <v/>
      </c>
      <c r="J127" s="213" t="n">
        <f aca="false">COUNT(A127:A131)</f>
        <v>0</v>
      </c>
      <c r="K127" s="214" t="str">
        <f aca="false">IF(ISNUMBER(A127),RANK(F127,F127:F131),"")</f>
        <v/>
      </c>
      <c r="L127" s="215" t="n">
        <f aca="false">IF(J127=5,VLOOKUP(K127,TPMatrix!$A$6:$B$10,2,FALSE()),IF(J127=4,VLOOKUP(K127,TPMatrix!$D$6:$E$9,2,FALSE()),0))</f>
        <v>0</v>
      </c>
      <c r="M127" s="215" t="n">
        <f aca="false">IF(COUNTIF(K127:K131,K127)&gt;=2,IF(J127=5,VLOOKUP(K127+1,TPMatrix!$A$6:$B$10,2,FALSE()),IF(J127=4,VLOOKUP(K127+1,TPMatrix!$D$6:$E$9,2,FALSE()),0)),"")</f>
        <v>0</v>
      </c>
      <c r="N127" s="215" t="n">
        <f aca="false">IF(COUNTIF(K127:K131,K127)&gt;=3,IF(J127=5,VLOOKUP(K127+2,TPMatrix!$A$6:$B$10,2,FALSE()),IF(J127=4,VLOOKUP(K127+2,TPMatrix!$D$6:$E$9,2,FALSE()),0)),"")</f>
        <v>0</v>
      </c>
      <c r="O127" s="215" t="n">
        <f aca="false">IF(COUNTIF(K127:K131,K127)&gt;=4,IF(J127=5,VLOOKUP(K127+3,TPMatrix!$A$6:$B$10,2,FALSE()),IF(J127=4,VLOOKUP(K127+3,TPMatrix!$D$6:$E$9,2,FALSE()),0)),"")</f>
        <v>0</v>
      </c>
      <c r="P127" s="215" t="n">
        <f aca="false">IF(COUNTIF(K127:K131,K127)&gt;=5,IF(J127=5,VLOOKUP(K127+4,TPMatrix!$A$6:$B$10,2,FALSE()),IF(J127=4,VLOOKUP(K127+4,TPMatrix!$D$6:$E$9,2,FALSE()),0)),"")</f>
        <v>0</v>
      </c>
      <c r="Q127" s="215" t="n">
        <f aca="false">SUM(L127:P127)/COUNT(L127:P127)</f>
        <v>0</v>
      </c>
      <c r="R127" s="216" t="n">
        <f aca="false">COUNT(L127:P127)</f>
        <v>5</v>
      </c>
      <c r="S127" s="217" t="n">
        <f aca="false">IF(ISNUMBER($A127),COUNTIF($D$7:$D$306,$D127),0)</f>
        <v>0</v>
      </c>
      <c r="T127" s="218" t="n">
        <f aca="false">CEILING($F127,1)</f>
        <v>0</v>
      </c>
      <c r="U127" s="219" t="n">
        <f aca="true">SUM(OFFSET(T127,-MOD(ROW()-ROW($U$7),5),0,5,1))</f>
        <v>0</v>
      </c>
      <c r="W127" s="167" t="str">
        <f aca="false">$I127</f>
        <v/>
      </c>
      <c r="X127" s="167" t="str">
        <f aca="false">IF(ISNUMBER($A127),$W127*(Methuselahs!$A$4+1)+$A127,"")</f>
        <v/>
      </c>
      <c r="Y127" s="167" t="str">
        <f aca="false">IF(ISNUMBER($A127),RANK($X127,$X127:$X131,1),"")</f>
        <v/>
      </c>
      <c r="Z127" s="167" t="str">
        <f aca="false">IF(ISNUMBER($A127),VLOOKUP($A127,Methuselahs!$A$7:$X$306,5),"")</f>
        <v/>
      </c>
      <c r="AA127" s="167" t="str">
        <f aca="false">$I127</f>
        <v/>
      </c>
    </row>
    <row r="128" customFormat="false" ht="12.75" hidden="false" customHeight="true" outlineLevel="0" collapsed="false">
      <c r="A128" s="220" t="str">
        <f aca="true">IF(ISBLANK('Tournament Info'!$B$11),"",INDIRECT(ADDRESS(ROW(),1,1,1,"Optimal Seating "&amp;'Tournament Info'!$B$11-1&amp;"R+F")))</f>
        <v/>
      </c>
      <c r="B128" s="221" t="str">
        <f aca="false">IF(ISNUMBER(A128),VLOOKUP(A128,Methuselahs!$A$7:$E$306,2,FALSE()),"")</f>
        <v/>
      </c>
      <c r="C128" s="222" t="str">
        <f aca="false">IF(ISNUMBER(A128),VLOOKUP(A128,Methuselahs!$A$7:$E$306,3,FALSE()),"")</f>
        <v/>
      </c>
      <c r="D128" s="223" t="str">
        <f aca="false">IF(ISNUMBER(A128),FLOOR((ROW()-ROW($A$7))/5,1)+1,"")</f>
        <v/>
      </c>
      <c r="E128" s="224"/>
      <c r="F128" s="222" t="n">
        <f aca="false">IF(ISNUMBER(E128),E128,0)</f>
        <v>0</v>
      </c>
      <c r="G128" s="225" t="str">
        <f aca="false">IF(ISNUMBER($A128),IF(AND($F128&gt;=2,$H128=60),1,0),"")</f>
        <v/>
      </c>
      <c r="H128" s="226" t="str">
        <f aca="false">IF(ISNUMBER(A128),IF(OR($S128=$U128,NOT(ISNA(MATCH($D128*5+$V$4,Override!$C$6:$C$125,0)))),$Q128,0),"")</f>
        <v/>
      </c>
      <c r="I128" s="223" t="str">
        <f aca="false">IF(ISNUMBER(A128),IF(J128=5,K128,IF(AND(J128=4,OR(K128=4,K128=3)),K128+1,K128)),"")</f>
        <v/>
      </c>
      <c r="J128" s="227" t="n">
        <f aca="false">COUNT(A127:A131)</f>
        <v>0</v>
      </c>
      <c r="K128" s="228" t="str">
        <f aca="false">IF(ISNUMBER(A128),RANK(F128,F127:F131),"")</f>
        <v/>
      </c>
      <c r="L128" s="229" t="n">
        <f aca="false">IF(J128=5,VLOOKUP(K128,TPMatrix!$A$6:$B$10,2,FALSE()),IF(J128=4,VLOOKUP(K128,TPMatrix!$D$6:$E$9,2,FALSE()),0))</f>
        <v>0</v>
      </c>
      <c r="M128" s="229" t="n">
        <f aca="false">IF(COUNTIF(K127:K131,K128)&gt;=2,IF(J128=5,VLOOKUP(K128+1,TPMatrix!$A$6:$B$10,2,FALSE()),IF(J128=4,VLOOKUP(K128+1,TPMatrix!$D$6:$E$9,2,FALSE()),0)),"")</f>
        <v>0</v>
      </c>
      <c r="N128" s="229" t="n">
        <f aca="false">IF(COUNTIF(K127:K131,K128)&gt;=3,IF(J128=5,VLOOKUP(K128+2,TPMatrix!$A$6:$B$10,2,FALSE()),IF(J128=4,VLOOKUP(K128+2,TPMatrix!$D$6:$E$9,2,FALSE()),0)),"")</f>
        <v>0</v>
      </c>
      <c r="O128" s="229" t="n">
        <f aca="false">IF(COUNTIF(K127:K131,K128)&gt;=4,IF(J128=5,VLOOKUP(K128+3,TPMatrix!$A$6:$B$10,2,FALSE()),IF(J128=4,VLOOKUP(K128+3,TPMatrix!$D$6:$E$9,2,FALSE()),0)),"")</f>
        <v>0</v>
      </c>
      <c r="P128" s="229" t="n">
        <f aca="false">IF(COUNTIF(K127:K131,K128)&gt;=5,IF(J128=5,VLOOKUP(K128+4,TPMatrix!$A$6:$B$10,2,FALSE()),IF(J128=4,VLOOKUP(K128+4,TPMatrix!$D$6:$E$9,2,FALSE()),0)),"")</f>
        <v>0</v>
      </c>
      <c r="Q128" s="229" t="n">
        <f aca="false">SUM(L128:P128)/COUNT(L128:P128)</f>
        <v>0</v>
      </c>
      <c r="R128" s="230" t="n">
        <f aca="false">COUNT(L128:P128)</f>
        <v>5</v>
      </c>
      <c r="S128" s="228" t="n">
        <f aca="false">IF(ISNUMBER($A128),COUNTIF($D$7:$D$306,$D128),0)</f>
        <v>0</v>
      </c>
      <c r="T128" s="229" t="n">
        <f aca="false">CEILING($F128,1)</f>
        <v>0</v>
      </c>
      <c r="U128" s="230" t="n">
        <f aca="true">SUM(OFFSET(T128,-MOD(ROW()-ROW($U$7),5),0,5,1))</f>
        <v>0</v>
      </c>
      <c r="W128" s="167" t="str">
        <f aca="false">$I128</f>
        <v/>
      </c>
      <c r="X128" s="167" t="str">
        <f aca="false">IF(ISNUMBER($A128),$W128*(Methuselahs!$A$4+1)+$A128,"")</f>
        <v/>
      </c>
      <c r="Y128" s="167" t="str">
        <f aca="false">IF(ISNUMBER($A128),RANK($X128,$X128:$X132,1),"")</f>
        <v/>
      </c>
      <c r="Z128" s="167" t="str">
        <f aca="false">IF(ISNUMBER($A128),VLOOKUP($A128,Methuselahs!$A$7:$X$306,5),"")</f>
        <v/>
      </c>
      <c r="AA128" s="167" t="str">
        <f aca="false">$I128</f>
        <v/>
      </c>
    </row>
    <row r="129" customFormat="false" ht="12.75" hidden="false" customHeight="true" outlineLevel="0" collapsed="false">
      <c r="A129" s="231" t="str">
        <f aca="true">IF(ISBLANK('Tournament Info'!$B$11),"",INDIRECT(ADDRESS(ROW(),1,1,1,"Optimal Seating "&amp;'Tournament Info'!$B$11-1&amp;"R+F")))</f>
        <v/>
      </c>
      <c r="B129" s="207" t="str">
        <f aca="false">IF(ISNUMBER(A129),VLOOKUP(A129,Methuselahs!$A$7:$E$306,2,FALSE()),"")</f>
        <v/>
      </c>
      <c r="C129" s="232" t="str">
        <f aca="false">IF(ISNUMBER(A129),VLOOKUP(A129,Methuselahs!$A$7:$E$306,3,FALSE()),"")</f>
        <v/>
      </c>
      <c r="D129" s="233" t="str">
        <f aca="false">IF(ISNUMBER(A129),FLOOR((ROW()-ROW($A$7))/5,1)+1,"")</f>
        <v/>
      </c>
      <c r="E129" s="234"/>
      <c r="F129" s="232" t="n">
        <f aca="false">IF(ISNUMBER(E129),E129,0)</f>
        <v>0</v>
      </c>
      <c r="G129" s="235" t="str">
        <f aca="false">IF(ISNUMBER($A129),IF(AND($F129&gt;=2,$H129=60),1,0),"")</f>
        <v/>
      </c>
      <c r="H129" s="236" t="str">
        <f aca="false">IF(ISNUMBER(A129),IF(OR($S129=$U129,NOT(ISNA(MATCH($D129*5+$V$4,Override!$C$6:$C$125,0)))),$Q129,0),"")</f>
        <v/>
      </c>
      <c r="I129" s="233" t="str">
        <f aca="false">IF(ISNUMBER(A129),IF(J129=5,K129,IF(AND(J129=4,OR(K129=4,K129=3)),K129+1,K129)),"")</f>
        <v/>
      </c>
      <c r="J129" s="237" t="n">
        <f aca="false">COUNT(A127:A131)</f>
        <v>0</v>
      </c>
      <c r="K129" s="238" t="str">
        <f aca="false">IF(ISNUMBER(A129),RANK(F129,F127:F131),"")</f>
        <v/>
      </c>
      <c r="L129" s="239" t="n">
        <f aca="false">IF(J129=5,VLOOKUP(K129,TPMatrix!$A$6:$B$10,2,FALSE()),IF(J129=4,VLOOKUP(K129,TPMatrix!$D$6:$E$9,2,FALSE()),0))</f>
        <v>0</v>
      </c>
      <c r="M129" s="239" t="n">
        <f aca="false">IF(COUNTIF(K127:K131,K129)&gt;=2,IF(J129=5,VLOOKUP(K129+1,TPMatrix!$A$6:$B$10,2,FALSE()),IF(J129=4,VLOOKUP(K129+1,TPMatrix!$D$6:$E$9,2,FALSE()),0)),"")</f>
        <v>0</v>
      </c>
      <c r="N129" s="239" t="n">
        <f aca="false">IF(COUNTIF(K127:K131,K129)&gt;=3,IF(J129=5,VLOOKUP(K129+2,TPMatrix!$A$6:$B$10,2,FALSE()),IF(J129=4,VLOOKUP(K129+2,TPMatrix!$D$6:$E$9,2,FALSE()),0)),"")</f>
        <v>0</v>
      </c>
      <c r="O129" s="239" t="n">
        <f aca="false">IF(COUNTIF(K127:K131,K129)&gt;=4,IF(J129=5,VLOOKUP(K129+3,TPMatrix!$A$6:$B$10,2,FALSE()),IF(J129=4,VLOOKUP(K129+3,TPMatrix!$D$6:$E$9,2,FALSE()),0)),"")</f>
        <v>0</v>
      </c>
      <c r="P129" s="239" t="n">
        <f aca="false">IF(COUNTIF(K127:K131,K129)&gt;=5,IF(J129=5,VLOOKUP(K129+4,TPMatrix!$A$6:$B$10,2,FALSE()),IF(J129=4,VLOOKUP(K129+4,TPMatrix!$D$6:$E$9,2,FALSE()),0)),"")</f>
        <v>0</v>
      </c>
      <c r="Q129" s="239" t="n">
        <f aca="false">SUM(L129:P129)/COUNT(L129:P129)</f>
        <v>0</v>
      </c>
      <c r="R129" s="240" t="n">
        <f aca="false">COUNT(L129:P129)</f>
        <v>5</v>
      </c>
      <c r="S129" s="238" t="n">
        <f aca="false">IF(ISNUMBER($A129),COUNTIF($D$7:$D$306,$D129),0)</f>
        <v>0</v>
      </c>
      <c r="T129" s="239" t="n">
        <f aca="false">CEILING($F129,1)</f>
        <v>0</v>
      </c>
      <c r="U129" s="240" t="n">
        <f aca="true">SUM(OFFSET(T129,-MOD(ROW()-ROW($U$7),5),0,5,1))</f>
        <v>0</v>
      </c>
      <c r="W129" s="167" t="str">
        <f aca="false">$I129</f>
        <v/>
      </c>
      <c r="X129" s="167" t="str">
        <f aca="false">IF(ISNUMBER($A129),$W129*(Methuselahs!$A$4+1)+$A129,"")</f>
        <v/>
      </c>
      <c r="Y129" s="167" t="str">
        <f aca="false">IF(ISNUMBER($A129),RANK($X129,$X129:$X133,1),"")</f>
        <v/>
      </c>
      <c r="Z129" s="167" t="str">
        <f aca="false">IF(ISNUMBER($A129),VLOOKUP($A129,Methuselahs!$A$7:$X$306,5),"")</f>
        <v/>
      </c>
      <c r="AA129" s="167" t="str">
        <f aca="false">$I129</f>
        <v/>
      </c>
    </row>
    <row r="130" customFormat="false" ht="12.75" hidden="false" customHeight="true" outlineLevel="0" collapsed="false">
      <c r="A130" s="241" t="str">
        <f aca="true">IF(ISBLANK('Tournament Info'!$B$11),"",INDIRECT(ADDRESS(ROW(),1,1,1,"Optimal Seating "&amp;'Tournament Info'!$B$11-1&amp;"R+F")))</f>
        <v/>
      </c>
      <c r="B130" s="242" t="str">
        <f aca="false">IF(ISNUMBER(A130),VLOOKUP(A130,Methuselahs!$A$7:$E$306,2,FALSE()),"")</f>
        <v/>
      </c>
      <c r="C130" s="243" t="str">
        <f aca="false">IF(ISNUMBER(A130),VLOOKUP(A130,Methuselahs!$A$7:$E$306,3,FALSE()),"")</f>
        <v/>
      </c>
      <c r="D130" s="244" t="str">
        <f aca="false">IF(ISNUMBER(A130),FLOOR((ROW()-ROW($A$7))/5,1)+1,"")</f>
        <v/>
      </c>
      <c r="E130" s="245"/>
      <c r="F130" s="243" t="n">
        <f aca="false">IF(ISNUMBER(E130),E130,0)</f>
        <v>0</v>
      </c>
      <c r="G130" s="225" t="str">
        <f aca="false">IF(ISNUMBER($A130),IF(AND($F130&gt;=2,$H130=60),1,0),"")</f>
        <v/>
      </c>
      <c r="H130" s="226" t="str">
        <f aca="false">IF(ISNUMBER(A130),IF(OR($S130=$U130,NOT(ISNA(MATCH($D130*5+$V$4,Override!$C$6:$C$125,0)))),$Q130,0),"")</f>
        <v/>
      </c>
      <c r="I130" s="244" t="str">
        <f aca="false">IF(ISNUMBER(A130),IF(J130=5,K130,IF(AND(J130=4,OR(K130=4,K130=3)),K130+1,K130)),"")</f>
        <v/>
      </c>
      <c r="J130" s="246" t="n">
        <f aca="false">COUNT(A127:A131)</f>
        <v>0</v>
      </c>
      <c r="K130" s="228" t="str">
        <f aca="false">IF(ISNUMBER(A130),RANK(F130,F127:F131),"")</f>
        <v/>
      </c>
      <c r="L130" s="229" t="n">
        <f aca="false">IF(J130=5,VLOOKUP(K130,TPMatrix!$A$6:$B$10,2,FALSE()),IF(J130=4,VLOOKUP(K130,TPMatrix!$D$6:$E$9,2,FALSE()),0))</f>
        <v>0</v>
      </c>
      <c r="M130" s="229" t="n">
        <f aca="false">IF(COUNTIF(K127:K131,K130)&gt;=2,IF(J130=5,VLOOKUP(K130+1,TPMatrix!$A$6:$B$10,2,FALSE()),IF(J130=4,VLOOKUP(K130+1,TPMatrix!$D$6:$E$9,2,FALSE()),0)),"")</f>
        <v>0</v>
      </c>
      <c r="N130" s="229" t="n">
        <f aca="false">IF(COUNTIF(K127:K131,K130)&gt;=3,IF(J130=5,VLOOKUP(K130+2,TPMatrix!$A$6:$B$10,2,FALSE()),IF(J130=4,VLOOKUP(K130+2,TPMatrix!$D$6:$E$9,2,FALSE()),0)),"")</f>
        <v>0</v>
      </c>
      <c r="O130" s="229" t="n">
        <f aca="false">IF(COUNTIF(K127:K131,K130)&gt;=4,IF(J130=5,VLOOKUP(K130+3,TPMatrix!$A$6:$B$10,2,FALSE()),IF(J130=4,VLOOKUP(K130+3,TPMatrix!$D$6:$E$9,2,FALSE()),0)),"")</f>
        <v>0</v>
      </c>
      <c r="P130" s="229" t="n">
        <f aca="false">IF(COUNTIF(K127:K131,K130)&gt;=5,IF(J130=5,VLOOKUP(K130+4,TPMatrix!$A$6:$B$10,2,FALSE()),IF(J130=4,VLOOKUP(K130+4,TPMatrix!$D$6:$E$9,2,FALSE()),0)),"")</f>
        <v>0</v>
      </c>
      <c r="Q130" s="229" t="n">
        <f aca="false">SUM(L130:P130)/COUNT(L130:P130)</f>
        <v>0</v>
      </c>
      <c r="R130" s="230" t="n">
        <f aca="false">COUNT(L130:P130)</f>
        <v>5</v>
      </c>
      <c r="S130" s="228" t="n">
        <f aca="false">IF(ISNUMBER($A130),COUNTIF($D$7:$D$306,$D130),0)</f>
        <v>0</v>
      </c>
      <c r="T130" s="229" t="n">
        <f aca="false">CEILING($F130,1)</f>
        <v>0</v>
      </c>
      <c r="U130" s="230" t="n">
        <f aca="true">SUM(OFFSET(T130,-MOD(ROW()-ROW($U$7),5),0,5,1))</f>
        <v>0</v>
      </c>
      <c r="W130" s="167" t="str">
        <f aca="false">$I130</f>
        <v/>
      </c>
      <c r="X130" s="167" t="str">
        <f aca="false">IF(ISNUMBER($A130),$W130*(Methuselahs!$A$4+1)+$A130,"")</f>
        <v/>
      </c>
      <c r="Y130" s="167" t="str">
        <f aca="false">IF(ISNUMBER($A130),RANK($X130,$X130:$X134,1),"")</f>
        <v/>
      </c>
      <c r="Z130" s="167" t="str">
        <f aca="false">IF(ISNUMBER($A130),VLOOKUP($A130,Methuselahs!$A$7:$X$306,5),"")</f>
        <v/>
      </c>
      <c r="AA130" s="167" t="str">
        <f aca="false">$I130</f>
        <v/>
      </c>
    </row>
    <row r="131" customFormat="false" ht="12.75" hidden="false" customHeight="true" outlineLevel="0" collapsed="false">
      <c r="A131" s="247" t="str">
        <f aca="true">IF(ISBLANK('Tournament Info'!$B$11),"",INDIRECT(ADDRESS(ROW(),1,1,1,"Optimal Seating "&amp;'Tournament Info'!$B$11-1&amp;"R+F")))</f>
        <v/>
      </c>
      <c r="B131" s="248" t="str">
        <f aca="false">IF(ISNUMBER(A131),VLOOKUP(A131,Methuselahs!$A$7:$E$306,2,FALSE()),"")</f>
        <v/>
      </c>
      <c r="C131" s="249" t="str">
        <f aca="false">IF(ISNUMBER(A131),VLOOKUP(A131,Methuselahs!$A$7:$E$306,3,FALSE()),"")</f>
        <v/>
      </c>
      <c r="D131" s="250" t="str">
        <f aca="false">IF(ISNUMBER(A131),FLOOR((ROW()-ROW($A$7))/5,1)+1,"")</f>
        <v/>
      </c>
      <c r="E131" s="251"/>
      <c r="F131" s="249" t="n">
        <f aca="false">IF(ISNUMBER(E131),E131,0)</f>
        <v>0</v>
      </c>
      <c r="G131" s="235" t="str">
        <f aca="false">IF(ISNUMBER($A131),IF(AND($F131&gt;=2,$H131=60),1,0),"")</f>
        <v/>
      </c>
      <c r="H131" s="236" t="str">
        <f aca="false">IF(ISNUMBER(A131),IF(OR($S131=$U131,NOT(ISNA(MATCH($D131*5+$V$4,Override!$C$6:$C$125,0)))),$Q131,0),"")</f>
        <v/>
      </c>
      <c r="I131" s="250" t="str">
        <f aca="false">IF(ISNUMBER(A131),IF(J131=5,K131,IF(AND(J131=4,OR(K131=4,K131=3)),K131+1,K131)),"")</f>
        <v/>
      </c>
      <c r="J131" s="252" t="n">
        <f aca="false">COUNT(A127:A131)</f>
        <v>0</v>
      </c>
      <c r="K131" s="253" t="str">
        <f aca="false">IF(ISNUMBER(A131),RANK(F131,F127:F131),"")</f>
        <v/>
      </c>
      <c r="L131" s="254" t="n">
        <f aca="false">IF(J131=5,VLOOKUP(K131,TPMatrix!$A$6:$B$10,2,FALSE()),IF(J131=4,VLOOKUP(K131,TPMatrix!$D$6:$E$9,2,FALSE()),0))</f>
        <v>0</v>
      </c>
      <c r="M131" s="254" t="n">
        <f aca="false">IF(COUNTIF(K127:K131,K131)&gt;=2,IF(J131=5,VLOOKUP(K131+1,TPMatrix!$A$6:$B$10,2,FALSE()),IF(J131=4,VLOOKUP(K131+1,TPMatrix!$D$6:$E$9,2,FALSE()),0)),"")</f>
        <v>0</v>
      </c>
      <c r="N131" s="254" t="n">
        <f aca="false">IF(COUNTIF(K127:K131,K131)&gt;=3,IF(J131=5,VLOOKUP(K131+2,TPMatrix!$A$6:$B$10,2,FALSE()),IF(J131=4,VLOOKUP(K131+2,TPMatrix!$D$6:$E$9,2,FALSE()),0)),"")</f>
        <v>0</v>
      </c>
      <c r="O131" s="254" t="n">
        <f aca="false">IF(COUNTIF(K127:K131,K131)&gt;=4,IF(J131=5,VLOOKUP(K131+3,TPMatrix!$A$6:$B$10,2,FALSE()),IF(J131=4,VLOOKUP(K131+3,TPMatrix!$D$6:$E$9,2,FALSE()),0)),"")</f>
        <v>0</v>
      </c>
      <c r="P131" s="254" t="n">
        <f aca="false">IF(COUNTIF(K127:K131,K131)&gt;=5,IF(J131=5,VLOOKUP(K131+4,TPMatrix!$A$6:$B$10,2,FALSE()),IF(J131=4,VLOOKUP(K131+4,TPMatrix!$D$6:$E$9,2,FALSE()),0)),"")</f>
        <v>0</v>
      </c>
      <c r="Q131" s="254" t="n">
        <f aca="false">SUM(L131:P131)/COUNT(L131:P131)</f>
        <v>0</v>
      </c>
      <c r="R131" s="255" t="n">
        <f aca="false">COUNT(L131:P131)</f>
        <v>5</v>
      </c>
      <c r="S131" s="253" t="n">
        <f aca="false">IF(ISNUMBER($A131),COUNTIF($D$7:$D$306,$D131),0)</f>
        <v>0</v>
      </c>
      <c r="T131" s="254" t="n">
        <f aca="false">CEILING($F131,1)</f>
        <v>0</v>
      </c>
      <c r="U131" s="255" t="n">
        <f aca="true">SUM(OFFSET(T131,-MOD(ROW()-ROW($U$7),5),0,5,1))</f>
        <v>0</v>
      </c>
      <c r="W131" s="167" t="str">
        <f aca="false">$I131</f>
        <v/>
      </c>
      <c r="X131" s="167" t="str">
        <f aca="false">IF(ISNUMBER($A131),$W131*(Methuselahs!$A$4+1)+$A131,"")</f>
        <v/>
      </c>
      <c r="Y131" s="167" t="str">
        <f aca="false">IF(ISNUMBER($A131),RANK($X131,$X131:$X135,1),"")</f>
        <v/>
      </c>
      <c r="Z131" s="167" t="str">
        <f aca="false">IF(ISNUMBER($A131),VLOOKUP($A131,Methuselahs!$A$7:$X$306,5),"")</f>
        <v/>
      </c>
      <c r="AA131" s="167" t="str">
        <f aca="false">$I131</f>
        <v/>
      </c>
    </row>
    <row r="132" customFormat="false" ht="12.75" hidden="false" customHeight="true" outlineLevel="0" collapsed="false">
      <c r="A132" s="206" t="str">
        <f aca="true">IF(ISBLANK('Tournament Info'!$B$11),"",INDIRECT(ADDRESS(ROW(),1,1,1,"Optimal Seating "&amp;'Tournament Info'!$B$11-1&amp;"R+F")))</f>
        <v/>
      </c>
      <c r="B132" s="207" t="str">
        <f aca="false">IF(ISNUMBER(A132),VLOOKUP(A132,Methuselahs!$A$7:$E$306,2,FALSE()),"")</f>
        <v/>
      </c>
      <c r="C132" s="208" t="str">
        <f aca="false">IF(ISNUMBER(A132),VLOOKUP(A132,Methuselahs!$A$7:$E$306,3,FALSE()),"")</f>
        <v/>
      </c>
      <c r="D132" s="209" t="str">
        <f aca="false">IF(ISNUMBER(A132),FLOOR((ROW()-ROW($A$7))/5,1)+1,"")</f>
        <v/>
      </c>
      <c r="E132" s="210"/>
      <c r="F132" s="208" t="n">
        <f aca="false">IF(ISNUMBER(E132),E132,0)</f>
        <v>0</v>
      </c>
      <c r="G132" s="211" t="str">
        <f aca="false">IF(ISNUMBER($A132),IF(AND($F132&gt;=2,$H132=60),1,0),"")</f>
        <v/>
      </c>
      <c r="H132" s="212" t="str">
        <f aca="false">IF(ISNUMBER(A132),IF(OR($S132=$U132,NOT(ISNA(MATCH($D132*5+$V$4,Override!$C$6:$C$125,0)))),$Q132,0),"")</f>
        <v/>
      </c>
      <c r="I132" s="209" t="str">
        <f aca="false">IF(ISNUMBER(A132),IF(J132=5,K132,IF(AND(J132=4,OR(K132=4,K132=3)),K132+1,K132)),"")</f>
        <v/>
      </c>
      <c r="J132" s="213" t="n">
        <f aca="false">COUNT(A132:A136)</f>
        <v>0</v>
      </c>
      <c r="K132" s="214" t="str">
        <f aca="false">IF(ISNUMBER(A132),RANK(F132,F132:F136),"")</f>
        <v/>
      </c>
      <c r="L132" s="215" t="n">
        <f aca="false">IF(J132=5,VLOOKUP(K132,TPMatrix!$A$6:$B$10,2,FALSE()),IF(J132=4,VLOOKUP(K132,TPMatrix!$D$6:$E$9,2,FALSE()),0))</f>
        <v>0</v>
      </c>
      <c r="M132" s="215" t="n">
        <f aca="false">IF(COUNTIF(K132:K136,K132)&gt;=2,IF(J132=5,VLOOKUP(K132+1,TPMatrix!$A$6:$B$10,2,FALSE()),IF(J132=4,VLOOKUP(K132+1,TPMatrix!$D$6:$E$9,2,FALSE()),0)),"")</f>
        <v>0</v>
      </c>
      <c r="N132" s="215" t="n">
        <f aca="false">IF(COUNTIF(K132:K136,K132)&gt;=3,IF(J132=5,VLOOKUP(K132+2,TPMatrix!$A$6:$B$10,2,FALSE()),IF(J132=4,VLOOKUP(K132+2,TPMatrix!$D$6:$E$9,2,FALSE()),0)),"")</f>
        <v>0</v>
      </c>
      <c r="O132" s="215" t="n">
        <f aca="false">IF(COUNTIF(K132:K136,K132)&gt;=4,IF(J132=5,VLOOKUP(K132+3,TPMatrix!$A$6:$B$10,2,FALSE()),IF(J132=4,VLOOKUP(K132+3,TPMatrix!$D$6:$E$9,2,FALSE()),0)),"")</f>
        <v>0</v>
      </c>
      <c r="P132" s="215" t="n">
        <f aca="false">IF(COUNTIF(K132:K136,K132)&gt;=5,IF(J132=5,VLOOKUP(K132+4,TPMatrix!$A$6:$B$10,2,FALSE()),IF(J132=4,VLOOKUP(K132+4,TPMatrix!$D$6:$E$9,2,FALSE()),0)),"")</f>
        <v>0</v>
      </c>
      <c r="Q132" s="215" t="n">
        <f aca="false">SUM(L132:P132)/COUNT(L132:P132)</f>
        <v>0</v>
      </c>
      <c r="R132" s="216" t="n">
        <f aca="false">COUNT(L132:P132)</f>
        <v>5</v>
      </c>
      <c r="S132" s="217" t="n">
        <f aca="false">IF(ISNUMBER($A132),COUNTIF($D$7:$D$306,$D132),0)</f>
        <v>0</v>
      </c>
      <c r="T132" s="218" t="n">
        <f aca="false">CEILING($F132,1)</f>
        <v>0</v>
      </c>
      <c r="U132" s="219" t="n">
        <f aca="true">SUM(OFFSET(T132,-MOD(ROW()-ROW($U$7),5),0,5,1))</f>
        <v>0</v>
      </c>
      <c r="W132" s="167" t="str">
        <f aca="false">$I132</f>
        <v/>
      </c>
      <c r="X132" s="167" t="str">
        <f aca="false">IF(ISNUMBER($A132),$W132*(Methuselahs!$A$4+1)+$A132,"")</f>
        <v/>
      </c>
      <c r="Y132" s="167" t="str">
        <f aca="false">IF(ISNUMBER($A132),RANK($X132,$X132:$X136,1),"")</f>
        <v/>
      </c>
      <c r="Z132" s="167" t="str">
        <f aca="false">IF(ISNUMBER($A132),VLOOKUP($A132,Methuselahs!$A$7:$X$306,5),"")</f>
        <v/>
      </c>
      <c r="AA132" s="167" t="str">
        <f aca="false">$I132</f>
        <v/>
      </c>
    </row>
    <row r="133" customFormat="false" ht="12.75" hidden="false" customHeight="true" outlineLevel="0" collapsed="false">
      <c r="A133" s="220" t="str">
        <f aca="true">IF(ISBLANK('Tournament Info'!$B$11),"",INDIRECT(ADDRESS(ROW(),1,1,1,"Optimal Seating "&amp;'Tournament Info'!$B$11-1&amp;"R+F")))</f>
        <v/>
      </c>
      <c r="B133" s="221" t="str">
        <f aca="false">IF(ISNUMBER(A133),VLOOKUP(A133,Methuselahs!$A$7:$E$306,2,FALSE()),"")</f>
        <v/>
      </c>
      <c r="C133" s="222" t="str">
        <f aca="false">IF(ISNUMBER(A133),VLOOKUP(A133,Methuselahs!$A$7:$E$306,3,FALSE()),"")</f>
        <v/>
      </c>
      <c r="D133" s="223" t="str">
        <f aca="false">IF(ISNUMBER(A133),FLOOR((ROW()-ROW($A$7))/5,1)+1,"")</f>
        <v/>
      </c>
      <c r="E133" s="224"/>
      <c r="F133" s="222" t="n">
        <f aca="false">IF(ISNUMBER(E133),E133,0)</f>
        <v>0</v>
      </c>
      <c r="G133" s="225" t="str">
        <f aca="false">IF(ISNUMBER($A133),IF(AND($F133&gt;=2,$H133=60),1,0),"")</f>
        <v/>
      </c>
      <c r="H133" s="226" t="str">
        <f aca="false">IF(ISNUMBER(A133),IF(OR($S133=$U133,NOT(ISNA(MATCH($D133*5+$V$4,Override!$C$6:$C$125,0)))),$Q133,0),"")</f>
        <v/>
      </c>
      <c r="I133" s="223" t="str">
        <f aca="false">IF(ISNUMBER(A133),IF(J133=5,K133,IF(AND(J133=4,OR(K133=4,K133=3)),K133+1,K133)),"")</f>
        <v/>
      </c>
      <c r="J133" s="227" t="n">
        <f aca="false">COUNT(A132:A136)</f>
        <v>0</v>
      </c>
      <c r="K133" s="228" t="str">
        <f aca="false">IF(ISNUMBER(A133),RANK(F133,F132:F136),"")</f>
        <v/>
      </c>
      <c r="L133" s="229" t="n">
        <f aca="false">IF(J133=5,VLOOKUP(K133,TPMatrix!$A$6:$B$10,2,FALSE()),IF(J133=4,VLOOKUP(K133,TPMatrix!$D$6:$E$9,2,FALSE()),0))</f>
        <v>0</v>
      </c>
      <c r="M133" s="229" t="n">
        <f aca="false">IF(COUNTIF(K132:K136,K133)&gt;=2,IF(J133=5,VLOOKUP(K133+1,TPMatrix!$A$6:$B$10,2,FALSE()),IF(J133=4,VLOOKUP(K133+1,TPMatrix!$D$6:$E$9,2,FALSE()),0)),"")</f>
        <v>0</v>
      </c>
      <c r="N133" s="229" t="n">
        <f aca="false">IF(COUNTIF(K132:K136,K133)&gt;=3,IF(J133=5,VLOOKUP(K133+2,TPMatrix!$A$6:$B$10,2,FALSE()),IF(J133=4,VLOOKUP(K133+2,TPMatrix!$D$6:$E$9,2,FALSE()),0)),"")</f>
        <v>0</v>
      </c>
      <c r="O133" s="229" t="n">
        <f aca="false">IF(COUNTIF(K132:K136,K133)&gt;=4,IF(J133=5,VLOOKUP(K133+3,TPMatrix!$A$6:$B$10,2,FALSE()),IF(J133=4,VLOOKUP(K133+3,TPMatrix!$D$6:$E$9,2,FALSE()),0)),"")</f>
        <v>0</v>
      </c>
      <c r="P133" s="229" t="n">
        <f aca="false">IF(COUNTIF(K132:K136,K133)&gt;=5,IF(J133=5,VLOOKUP(K133+4,TPMatrix!$A$6:$B$10,2,FALSE()),IF(J133=4,VLOOKUP(K133+4,TPMatrix!$D$6:$E$9,2,FALSE()),0)),"")</f>
        <v>0</v>
      </c>
      <c r="Q133" s="229" t="n">
        <f aca="false">SUM(L133:P133)/COUNT(L133:P133)</f>
        <v>0</v>
      </c>
      <c r="R133" s="230" t="n">
        <f aca="false">COUNT(L133:P133)</f>
        <v>5</v>
      </c>
      <c r="S133" s="228" t="n">
        <f aca="false">IF(ISNUMBER($A133),COUNTIF($D$7:$D$306,$D133),0)</f>
        <v>0</v>
      </c>
      <c r="T133" s="229" t="n">
        <f aca="false">CEILING($F133,1)</f>
        <v>0</v>
      </c>
      <c r="U133" s="230" t="n">
        <f aca="true">SUM(OFFSET(T133,-MOD(ROW()-ROW($U$7),5),0,5,1))</f>
        <v>0</v>
      </c>
      <c r="W133" s="167" t="str">
        <f aca="false">$I133</f>
        <v/>
      </c>
      <c r="X133" s="167" t="str">
        <f aca="false">IF(ISNUMBER($A133),$W133*(Methuselahs!$A$4+1)+$A133,"")</f>
        <v/>
      </c>
      <c r="Y133" s="167" t="str">
        <f aca="false">IF(ISNUMBER($A133),RANK($X133,$X133:$X137,1),"")</f>
        <v/>
      </c>
      <c r="Z133" s="167" t="str">
        <f aca="false">IF(ISNUMBER($A133),VLOOKUP($A133,Methuselahs!$A$7:$X$306,5),"")</f>
        <v/>
      </c>
      <c r="AA133" s="167" t="str">
        <f aca="false">$I133</f>
        <v/>
      </c>
    </row>
    <row r="134" customFormat="false" ht="12.75" hidden="false" customHeight="true" outlineLevel="0" collapsed="false">
      <c r="A134" s="231" t="str">
        <f aca="true">IF(ISBLANK('Tournament Info'!$B$11),"",INDIRECT(ADDRESS(ROW(),1,1,1,"Optimal Seating "&amp;'Tournament Info'!$B$11-1&amp;"R+F")))</f>
        <v/>
      </c>
      <c r="B134" s="207" t="str">
        <f aca="false">IF(ISNUMBER(A134),VLOOKUP(A134,Methuselahs!$A$7:$E$306,2,FALSE()),"")</f>
        <v/>
      </c>
      <c r="C134" s="232" t="str">
        <f aca="false">IF(ISNUMBER(A134),VLOOKUP(A134,Methuselahs!$A$7:$E$306,3,FALSE()),"")</f>
        <v/>
      </c>
      <c r="D134" s="233" t="str">
        <f aca="false">IF(ISNUMBER(A134),FLOOR((ROW()-ROW($A$7))/5,1)+1,"")</f>
        <v/>
      </c>
      <c r="E134" s="234"/>
      <c r="F134" s="232" t="n">
        <f aca="false">IF(ISNUMBER(E134),E134,0)</f>
        <v>0</v>
      </c>
      <c r="G134" s="235" t="str">
        <f aca="false">IF(ISNUMBER($A134),IF(AND($F134&gt;=2,$H134=60),1,0),"")</f>
        <v/>
      </c>
      <c r="H134" s="236" t="str">
        <f aca="false">IF(ISNUMBER(A134),IF(OR($S134=$U134,NOT(ISNA(MATCH($D134*5+$V$4,Override!$C$6:$C$125,0)))),$Q134,0),"")</f>
        <v/>
      </c>
      <c r="I134" s="233" t="str">
        <f aca="false">IF(ISNUMBER(A134),IF(J134=5,K134,IF(AND(J134=4,OR(K134=4,K134=3)),K134+1,K134)),"")</f>
        <v/>
      </c>
      <c r="J134" s="237" t="n">
        <f aca="false">COUNT(A132:A136)</f>
        <v>0</v>
      </c>
      <c r="K134" s="238" t="str">
        <f aca="false">IF(ISNUMBER(A134),RANK(F134,F132:F136),"")</f>
        <v/>
      </c>
      <c r="L134" s="239" t="n">
        <f aca="false">IF(J134=5,VLOOKUP(K134,TPMatrix!$A$6:$B$10,2,FALSE()),IF(J134=4,VLOOKUP(K134,TPMatrix!$D$6:$E$9,2,FALSE()),0))</f>
        <v>0</v>
      </c>
      <c r="M134" s="239" t="n">
        <f aca="false">IF(COUNTIF(K132:K136,K134)&gt;=2,IF(J134=5,VLOOKUP(K134+1,TPMatrix!$A$6:$B$10,2,FALSE()),IF(J134=4,VLOOKUP(K134+1,TPMatrix!$D$6:$E$9,2,FALSE()),0)),"")</f>
        <v>0</v>
      </c>
      <c r="N134" s="239" t="n">
        <f aca="false">IF(COUNTIF(K132:K136,K134)&gt;=3,IF(J134=5,VLOOKUP(K134+2,TPMatrix!$A$6:$B$10,2,FALSE()),IF(J134=4,VLOOKUP(K134+2,TPMatrix!$D$6:$E$9,2,FALSE()),0)),"")</f>
        <v>0</v>
      </c>
      <c r="O134" s="239" t="n">
        <f aca="false">IF(COUNTIF(K132:K136,K134)&gt;=4,IF(J134=5,VLOOKUP(K134+3,TPMatrix!$A$6:$B$10,2,FALSE()),IF(J134=4,VLOOKUP(K134+3,TPMatrix!$D$6:$E$9,2,FALSE()),0)),"")</f>
        <v>0</v>
      </c>
      <c r="P134" s="239" t="n">
        <f aca="false">IF(COUNTIF(K132:K136,K134)&gt;=5,IF(J134=5,VLOOKUP(K134+4,TPMatrix!$A$6:$B$10,2,FALSE()),IF(J134=4,VLOOKUP(K134+4,TPMatrix!$D$6:$E$9,2,FALSE()),0)),"")</f>
        <v>0</v>
      </c>
      <c r="Q134" s="239" t="n">
        <f aca="false">SUM(L134:P134)/COUNT(L134:P134)</f>
        <v>0</v>
      </c>
      <c r="R134" s="240" t="n">
        <f aca="false">COUNT(L134:P134)</f>
        <v>5</v>
      </c>
      <c r="S134" s="238" t="n">
        <f aca="false">IF(ISNUMBER($A134),COUNTIF($D$7:$D$306,$D134),0)</f>
        <v>0</v>
      </c>
      <c r="T134" s="239" t="n">
        <f aca="false">CEILING($F134,1)</f>
        <v>0</v>
      </c>
      <c r="U134" s="240" t="n">
        <f aca="true">SUM(OFFSET(T134,-MOD(ROW()-ROW($U$7),5),0,5,1))</f>
        <v>0</v>
      </c>
      <c r="W134" s="167" t="str">
        <f aca="false">$I134</f>
        <v/>
      </c>
      <c r="X134" s="167" t="str">
        <f aca="false">IF(ISNUMBER($A134),$W134*(Methuselahs!$A$4+1)+$A134,"")</f>
        <v/>
      </c>
      <c r="Y134" s="167" t="str">
        <f aca="false">IF(ISNUMBER($A134),RANK($X134,$X134:$X138,1),"")</f>
        <v/>
      </c>
      <c r="Z134" s="167" t="str">
        <f aca="false">IF(ISNUMBER($A134),VLOOKUP($A134,Methuselahs!$A$7:$X$306,5),"")</f>
        <v/>
      </c>
      <c r="AA134" s="167" t="str">
        <f aca="false">$I134</f>
        <v/>
      </c>
    </row>
    <row r="135" customFormat="false" ht="12.75" hidden="false" customHeight="true" outlineLevel="0" collapsed="false">
      <c r="A135" s="241" t="str">
        <f aca="true">IF(ISBLANK('Tournament Info'!$B$11),"",INDIRECT(ADDRESS(ROW(),1,1,1,"Optimal Seating "&amp;'Tournament Info'!$B$11-1&amp;"R+F")))</f>
        <v/>
      </c>
      <c r="B135" s="242" t="str">
        <f aca="false">IF(ISNUMBER(A135),VLOOKUP(A135,Methuselahs!$A$7:$E$306,2,FALSE()),"")</f>
        <v/>
      </c>
      <c r="C135" s="243" t="str">
        <f aca="false">IF(ISNUMBER(A135),VLOOKUP(A135,Methuselahs!$A$7:$E$306,3,FALSE()),"")</f>
        <v/>
      </c>
      <c r="D135" s="244" t="str">
        <f aca="false">IF(ISNUMBER(A135),FLOOR((ROW()-ROW($A$7))/5,1)+1,"")</f>
        <v/>
      </c>
      <c r="E135" s="245"/>
      <c r="F135" s="243" t="n">
        <f aca="false">IF(ISNUMBER(E135),E135,0)</f>
        <v>0</v>
      </c>
      <c r="G135" s="225" t="str">
        <f aca="false">IF(ISNUMBER($A135),IF(AND($F135&gt;=2,$H135=60),1,0),"")</f>
        <v/>
      </c>
      <c r="H135" s="226" t="str">
        <f aca="false">IF(ISNUMBER(A135),IF(OR($S135=$U135,NOT(ISNA(MATCH($D135*5+$V$4,Override!$C$6:$C$125,0)))),$Q135,0),"")</f>
        <v/>
      </c>
      <c r="I135" s="244" t="str">
        <f aca="false">IF(ISNUMBER(A135),IF(J135=5,K135,IF(AND(J135=4,OR(K135=4,K135=3)),K135+1,K135)),"")</f>
        <v/>
      </c>
      <c r="J135" s="246" t="n">
        <f aca="false">COUNT(A132:A136)</f>
        <v>0</v>
      </c>
      <c r="K135" s="228" t="str">
        <f aca="false">IF(ISNUMBER(A135),RANK(F135,F132:F136),"")</f>
        <v/>
      </c>
      <c r="L135" s="229" t="n">
        <f aca="false">IF(J135=5,VLOOKUP(K135,TPMatrix!$A$6:$B$10,2,FALSE()),IF(J135=4,VLOOKUP(K135,TPMatrix!$D$6:$E$9,2,FALSE()),0))</f>
        <v>0</v>
      </c>
      <c r="M135" s="229" t="n">
        <f aca="false">IF(COUNTIF(K132:K136,K135)&gt;=2,IF(J135=5,VLOOKUP(K135+1,TPMatrix!$A$6:$B$10,2,FALSE()),IF(J135=4,VLOOKUP(K135+1,TPMatrix!$D$6:$E$9,2,FALSE()),0)),"")</f>
        <v>0</v>
      </c>
      <c r="N135" s="229" t="n">
        <f aca="false">IF(COUNTIF(K132:K136,K135)&gt;=3,IF(J135=5,VLOOKUP(K135+2,TPMatrix!$A$6:$B$10,2,FALSE()),IF(J135=4,VLOOKUP(K135+2,TPMatrix!$D$6:$E$9,2,FALSE()),0)),"")</f>
        <v>0</v>
      </c>
      <c r="O135" s="229" t="n">
        <f aca="false">IF(COUNTIF(K132:K136,K135)&gt;=4,IF(J135=5,VLOOKUP(K135+3,TPMatrix!$A$6:$B$10,2,FALSE()),IF(J135=4,VLOOKUP(K135+3,TPMatrix!$D$6:$E$9,2,FALSE()),0)),"")</f>
        <v>0</v>
      </c>
      <c r="P135" s="229" t="n">
        <f aca="false">IF(COUNTIF(K132:K136,K135)&gt;=5,IF(J135=5,VLOOKUP(K135+4,TPMatrix!$A$6:$B$10,2,FALSE()),IF(J135=4,VLOOKUP(K135+4,TPMatrix!$D$6:$E$9,2,FALSE()),0)),"")</f>
        <v>0</v>
      </c>
      <c r="Q135" s="229" t="n">
        <f aca="false">SUM(L135:P135)/COUNT(L135:P135)</f>
        <v>0</v>
      </c>
      <c r="R135" s="230" t="n">
        <f aca="false">COUNT(L135:P135)</f>
        <v>5</v>
      </c>
      <c r="S135" s="228" t="n">
        <f aca="false">IF(ISNUMBER($A135),COUNTIF($D$7:$D$306,$D135),0)</f>
        <v>0</v>
      </c>
      <c r="T135" s="229" t="n">
        <f aca="false">CEILING($F135,1)</f>
        <v>0</v>
      </c>
      <c r="U135" s="230" t="n">
        <f aca="true">SUM(OFFSET(T135,-MOD(ROW()-ROW($U$7),5),0,5,1))</f>
        <v>0</v>
      </c>
      <c r="W135" s="167" t="str">
        <f aca="false">$I135</f>
        <v/>
      </c>
      <c r="X135" s="167" t="str">
        <f aca="false">IF(ISNUMBER($A135),$W135*(Methuselahs!$A$4+1)+$A135,"")</f>
        <v/>
      </c>
      <c r="Y135" s="167" t="str">
        <f aca="false">IF(ISNUMBER($A135),RANK($X135,$X135:$X139,1),"")</f>
        <v/>
      </c>
      <c r="Z135" s="167" t="str">
        <f aca="false">IF(ISNUMBER($A135),VLOOKUP($A135,Methuselahs!$A$7:$X$306,5),"")</f>
        <v/>
      </c>
      <c r="AA135" s="167" t="str">
        <f aca="false">$I135</f>
        <v/>
      </c>
    </row>
    <row r="136" customFormat="false" ht="12.75" hidden="false" customHeight="true" outlineLevel="0" collapsed="false">
      <c r="A136" s="247" t="str">
        <f aca="true">IF(ISBLANK('Tournament Info'!$B$11),"",INDIRECT(ADDRESS(ROW(),1,1,1,"Optimal Seating "&amp;'Tournament Info'!$B$11-1&amp;"R+F")))</f>
        <v/>
      </c>
      <c r="B136" s="248" t="str">
        <f aca="false">IF(ISNUMBER(A136),VLOOKUP(A136,Methuselahs!$A$7:$E$306,2,FALSE()),"")</f>
        <v/>
      </c>
      <c r="C136" s="249" t="str">
        <f aca="false">IF(ISNUMBER(A136),VLOOKUP(A136,Methuselahs!$A$7:$E$306,3,FALSE()),"")</f>
        <v/>
      </c>
      <c r="D136" s="250" t="str">
        <f aca="false">IF(ISNUMBER(A136),FLOOR((ROW()-ROW($A$7))/5,1)+1,"")</f>
        <v/>
      </c>
      <c r="E136" s="251"/>
      <c r="F136" s="249" t="n">
        <f aca="false">IF(ISNUMBER(E136),E136,0)</f>
        <v>0</v>
      </c>
      <c r="G136" s="235" t="str">
        <f aca="false">IF(ISNUMBER($A136),IF(AND($F136&gt;=2,$H136=60),1,0),"")</f>
        <v/>
      </c>
      <c r="H136" s="236" t="str">
        <f aca="false">IF(ISNUMBER(A136),IF(OR($S136=$U136,NOT(ISNA(MATCH($D136*5+$V$4,Override!$C$6:$C$125,0)))),$Q136,0),"")</f>
        <v/>
      </c>
      <c r="I136" s="250" t="str">
        <f aca="false">IF(ISNUMBER(A136),IF(J136=5,K136,IF(AND(J136=4,OR(K136=4,K136=3)),K136+1,K136)),"")</f>
        <v/>
      </c>
      <c r="J136" s="252" t="n">
        <f aca="false">COUNT(A132:A136)</f>
        <v>0</v>
      </c>
      <c r="K136" s="253" t="str">
        <f aca="false">IF(ISNUMBER(A136),RANK(F136,F132:F136),"")</f>
        <v/>
      </c>
      <c r="L136" s="254" t="n">
        <f aca="false">IF(J136=5,VLOOKUP(K136,TPMatrix!$A$6:$B$10,2,FALSE()),IF(J136=4,VLOOKUP(K136,TPMatrix!$D$6:$E$9,2,FALSE()),0))</f>
        <v>0</v>
      </c>
      <c r="M136" s="254" t="n">
        <f aca="false">IF(COUNTIF(K132:K136,K136)&gt;=2,IF(J136=5,VLOOKUP(K136+1,TPMatrix!$A$6:$B$10,2,FALSE()),IF(J136=4,VLOOKUP(K136+1,TPMatrix!$D$6:$E$9,2,FALSE()),0)),"")</f>
        <v>0</v>
      </c>
      <c r="N136" s="254" t="n">
        <f aca="false">IF(COUNTIF(K132:K136,K136)&gt;=3,IF(J136=5,VLOOKUP(K136+2,TPMatrix!$A$6:$B$10,2,FALSE()),IF(J136=4,VLOOKUP(K136+2,TPMatrix!$D$6:$E$9,2,FALSE()),0)),"")</f>
        <v>0</v>
      </c>
      <c r="O136" s="254" t="n">
        <f aca="false">IF(COUNTIF(K132:K136,K136)&gt;=4,IF(J136=5,VLOOKUP(K136+3,TPMatrix!$A$6:$B$10,2,FALSE()),IF(J136=4,VLOOKUP(K136+3,TPMatrix!$D$6:$E$9,2,FALSE()),0)),"")</f>
        <v>0</v>
      </c>
      <c r="P136" s="254" t="n">
        <f aca="false">IF(COUNTIF(K132:K136,K136)&gt;=5,IF(J136=5,VLOOKUP(K136+4,TPMatrix!$A$6:$B$10,2,FALSE()),IF(J136=4,VLOOKUP(K136+4,TPMatrix!$D$6:$E$9,2,FALSE()),0)),"")</f>
        <v>0</v>
      </c>
      <c r="Q136" s="254" t="n">
        <f aca="false">SUM(L136:P136)/COUNT(L136:P136)</f>
        <v>0</v>
      </c>
      <c r="R136" s="255" t="n">
        <f aca="false">COUNT(L136:P136)</f>
        <v>5</v>
      </c>
      <c r="S136" s="253" t="n">
        <f aca="false">IF(ISNUMBER($A136),COUNTIF($D$7:$D$306,$D136),0)</f>
        <v>0</v>
      </c>
      <c r="T136" s="254" t="n">
        <f aca="false">CEILING($F136,1)</f>
        <v>0</v>
      </c>
      <c r="U136" s="255" t="n">
        <f aca="true">SUM(OFFSET(T136,-MOD(ROW()-ROW($U$7),5),0,5,1))</f>
        <v>0</v>
      </c>
      <c r="W136" s="167" t="str">
        <f aca="false">$I136</f>
        <v/>
      </c>
      <c r="X136" s="167" t="str">
        <f aca="false">IF(ISNUMBER($A136),$W136*(Methuselahs!$A$4+1)+$A136,"")</f>
        <v/>
      </c>
      <c r="Y136" s="167" t="str">
        <f aca="false">IF(ISNUMBER($A136),RANK($X136,$X136:$X140,1),"")</f>
        <v/>
      </c>
      <c r="Z136" s="167" t="str">
        <f aca="false">IF(ISNUMBER($A136),VLOOKUP($A136,Methuselahs!$A$7:$X$306,5),"")</f>
        <v/>
      </c>
      <c r="AA136" s="167" t="str">
        <f aca="false">$I136</f>
        <v/>
      </c>
    </row>
    <row r="137" customFormat="false" ht="12.75" hidden="false" customHeight="true" outlineLevel="0" collapsed="false">
      <c r="A137" s="206" t="str">
        <f aca="true">IF(ISBLANK('Tournament Info'!$B$11),"",INDIRECT(ADDRESS(ROW(),1,1,1,"Optimal Seating "&amp;'Tournament Info'!$B$11-1&amp;"R+F")))</f>
        <v/>
      </c>
      <c r="B137" s="207" t="str">
        <f aca="false">IF(ISNUMBER(A137),VLOOKUP(A137,Methuselahs!$A$7:$E$306,2,FALSE()),"")</f>
        <v/>
      </c>
      <c r="C137" s="208" t="str">
        <f aca="false">IF(ISNUMBER(A137),VLOOKUP(A137,Methuselahs!$A$7:$E$306,3,FALSE()),"")</f>
        <v/>
      </c>
      <c r="D137" s="209" t="str">
        <f aca="false">IF(ISNUMBER(A137),FLOOR((ROW()-ROW($A$7))/5,1)+1,"")</f>
        <v/>
      </c>
      <c r="E137" s="210"/>
      <c r="F137" s="208" t="n">
        <f aca="false">IF(ISNUMBER(E137),E137,0)</f>
        <v>0</v>
      </c>
      <c r="G137" s="211" t="str">
        <f aca="false">IF(ISNUMBER($A137),IF(AND($F137&gt;=2,$H137=60),1,0),"")</f>
        <v/>
      </c>
      <c r="H137" s="212" t="str">
        <f aca="false">IF(ISNUMBER(A137),IF(OR($S137=$U137,NOT(ISNA(MATCH($D137*5+$V$4,Override!$C$6:$C$125,0)))),$Q137,0),"")</f>
        <v/>
      </c>
      <c r="I137" s="209" t="str">
        <f aca="false">IF(ISNUMBER(A137),IF(J137=5,K137,IF(AND(J137=4,OR(K137=4,K137=3)),K137+1,K137)),"")</f>
        <v/>
      </c>
      <c r="J137" s="213" t="n">
        <f aca="false">COUNT(A137:A141)</f>
        <v>0</v>
      </c>
      <c r="K137" s="214" t="str">
        <f aca="false">IF(ISNUMBER(A137),RANK(F137,F137:F141),"")</f>
        <v/>
      </c>
      <c r="L137" s="215" t="n">
        <f aca="false">IF(J137=5,VLOOKUP(K137,TPMatrix!$A$6:$B$10,2,FALSE()),IF(J137=4,VLOOKUP(K137,TPMatrix!$D$6:$E$9,2,FALSE()),0))</f>
        <v>0</v>
      </c>
      <c r="M137" s="215" t="n">
        <f aca="false">IF(COUNTIF(K137:K141,K137)&gt;=2,IF(J137=5,VLOOKUP(K137+1,TPMatrix!$A$6:$B$10,2,FALSE()),IF(J137=4,VLOOKUP(K137+1,TPMatrix!$D$6:$E$9,2,FALSE()),0)),"")</f>
        <v>0</v>
      </c>
      <c r="N137" s="215" t="n">
        <f aca="false">IF(COUNTIF(K137:K141,K137)&gt;=3,IF(J137=5,VLOOKUP(K137+2,TPMatrix!$A$6:$B$10,2,FALSE()),IF(J137=4,VLOOKUP(K137+2,TPMatrix!$D$6:$E$9,2,FALSE()),0)),"")</f>
        <v>0</v>
      </c>
      <c r="O137" s="215" t="n">
        <f aca="false">IF(COUNTIF(K137:K141,K137)&gt;=4,IF(J137=5,VLOOKUP(K137+3,TPMatrix!$A$6:$B$10,2,FALSE()),IF(J137=4,VLOOKUP(K137+3,TPMatrix!$D$6:$E$9,2,FALSE()),0)),"")</f>
        <v>0</v>
      </c>
      <c r="P137" s="215" t="n">
        <f aca="false">IF(COUNTIF(K137:K141,K137)&gt;=5,IF(J137=5,VLOOKUP(K137+4,TPMatrix!$A$6:$B$10,2,FALSE()),IF(J137=4,VLOOKUP(K137+4,TPMatrix!$D$6:$E$9,2,FALSE()),0)),"")</f>
        <v>0</v>
      </c>
      <c r="Q137" s="215" t="n">
        <f aca="false">SUM(L137:P137)/COUNT(L137:P137)</f>
        <v>0</v>
      </c>
      <c r="R137" s="216" t="n">
        <f aca="false">COUNT(L137:P137)</f>
        <v>5</v>
      </c>
      <c r="S137" s="217" t="n">
        <f aca="false">IF(ISNUMBER($A137),COUNTIF($D$7:$D$306,$D137),0)</f>
        <v>0</v>
      </c>
      <c r="T137" s="218" t="n">
        <f aca="false">CEILING($F137,1)</f>
        <v>0</v>
      </c>
      <c r="U137" s="219" t="n">
        <f aca="true">SUM(OFFSET(T137,-MOD(ROW()-ROW($U$7),5),0,5,1))</f>
        <v>0</v>
      </c>
      <c r="W137" s="167" t="str">
        <f aca="false">$I137</f>
        <v/>
      </c>
      <c r="X137" s="167" t="str">
        <f aca="false">IF(ISNUMBER($A137),$W137*(Methuselahs!$A$4+1)+$A137,"")</f>
        <v/>
      </c>
      <c r="Y137" s="167" t="str">
        <f aca="false">IF(ISNUMBER($A137),RANK($X137,$X137:$X141,1),"")</f>
        <v/>
      </c>
      <c r="Z137" s="167" t="str">
        <f aca="false">IF(ISNUMBER($A137),VLOOKUP($A137,Methuselahs!$A$7:$X$306,5),"")</f>
        <v/>
      </c>
      <c r="AA137" s="167" t="str">
        <f aca="false">$I137</f>
        <v/>
      </c>
    </row>
    <row r="138" customFormat="false" ht="12.75" hidden="false" customHeight="true" outlineLevel="0" collapsed="false">
      <c r="A138" s="220" t="str">
        <f aca="true">IF(ISBLANK('Tournament Info'!$B$11),"",INDIRECT(ADDRESS(ROW(),1,1,1,"Optimal Seating "&amp;'Tournament Info'!$B$11-1&amp;"R+F")))</f>
        <v/>
      </c>
      <c r="B138" s="221" t="str">
        <f aca="false">IF(ISNUMBER(A138),VLOOKUP(A138,Methuselahs!$A$7:$E$306,2,FALSE()),"")</f>
        <v/>
      </c>
      <c r="C138" s="222" t="str">
        <f aca="false">IF(ISNUMBER(A138),VLOOKUP(A138,Methuselahs!$A$7:$E$306,3,FALSE()),"")</f>
        <v/>
      </c>
      <c r="D138" s="223" t="str">
        <f aca="false">IF(ISNUMBER(A138),FLOOR((ROW()-ROW($A$7))/5,1)+1,"")</f>
        <v/>
      </c>
      <c r="E138" s="224"/>
      <c r="F138" s="222" t="n">
        <f aca="false">IF(ISNUMBER(E138),E138,0)</f>
        <v>0</v>
      </c>
      <c r="G138" s="225" t="str">
        <f aca="false">IF(ISNUMBER($A138),IF(AND($F138&gt;=2,$H138=60),1,0),"")</f>
        <v/>
      </c>
      <c r="H138" s="226" t="str">
        <f aca="false">IF(ISNUMBER(A138),IF(OR($S138=$U138,NOT(ISNA(MATCH($D138*5+$V$4,Override!$C$6:$C$125,0)))),$Q138,0),"")</f>
        <v/>
      </c>
      <c r="I138" s="223" t="str">
        <f aca="false">IF(ISNUMBER(A138),IF(J138=5,K138,IF(AND(J138=4,OR(K138=4,K138=3)),K138+1,K138)),"")</f>
        <v/>
      </c>
      <c r="J138" s="227" t="n">
        <f aca="false">COUNT(A137:A141)</f>
        <v>0</v>
      </c>
      <c r="K138" s="228" t="str">
        <f aca="false">IF(ISNUMBER(A138),RANK(F138,F137:F141),"")</f>
        <v/>
      </c>
      <c r="L138" s="229" t="n">
        <f aca="false">IF(J138=5,VLOOKUP(K138,TPMatrix!$A$6:$B$10,2,FALSE()),IF(J138=4,VLOOKUP(K138,TPMatrix!$D$6:$E$9,2,FALSE()),0))</f>
        <v>0</v>
      </c>
      <c r="M138" s="229" t="n">
        <f aca="false">IF(COUNTIF(K137:K141,K138)&gt;=2,IF(J138=5,VLOOKUP(K138+1,TPMatrix!$A$6:$B$10,2,FALSE()),IF(J138=4,VLOOKUP(K138+1,TPMatrix!$D$6:$E$9,2,FALSE()),0)),"")</f>
        <v>0</v>
      </c>
      <c r="N138" s="229" t="n">
        <f aca="false">IF(COUNTIF(K137:K141,K138)&gt;=3,IF(J138=5,VLOOKUP(K138+2,TPMatrix!$A$6:$B$10,2,FALSE()),IF(J138=4,VLOOKUP(K138+2,TPMatrix!$D$6:$E$9,2,FALSE()),0)),"")</f>
        <v>0</v>
      </c>
      <c r="O138" s="229" t="n">
        <f aca="false">IF(COUNTIF(K137:K141,K138)&gt;=4,IF(J138=5,VLOOKUP(K138+3,TPMatrix!$A$6:$B$10,2,FALSE()),IF(J138=4,VLOOKUP(K138+3,TPMatrix!$D$6:$E$9,2,FALSE()),0)),"")</f>
        <v>0</v>
      </c>
      <c r="P138" s="229" t="n">
        <f aca="false">IF(COUNTIF(K137:K141,K138)&gt;=5,IF(J138=5,VLOOKUP(K138+4,TPMatrix!$A$6:$B$10,2,FALSE()),IF(J138=4,VLOOKUP(K138+4,TPMatrix!$D$6:$E$9,2,FALSE()),0)),"")</f>
        <v>0</v>
      </c>
      <c r="Q138" s="229" t="n">
        <f aca="false">SUM(L138:P138)/COUNT(L138:P138)</f>
        <v>0</v>
      </c>
      <c r="R138" s="230" t="n">
        <f aca="false">COUNT(L138:P138)</f>
        <v>5</v>
      </c>
      <c r="S138" s="228" t="n">
        <f aca="false">IF(ISNUMBER($A138),COUNTIF($D$7:$D$306,$D138),0)</f>
        <v>0</v>
      </c>
      <c r="T138" s="229" t="n">
        <f aca="false">CEILING($F138,1)</f>
        <v>0</v>
      </c>
      <c r="U138" s="230" t="n">
        <f aca="true">SUM(OFFSET(T138,-MOD(ROW()-ROW($U$7),5),0,5,1))</f>
        <v>0</v>
      </c>
      <c r="W138" s="167" t="str">
        <f aca="false">$I138</f>
        <v/>
      </c>
      <c r="X138" s="167" t="str">
        <f aca="false">IF(ISNUMBER($A138),$W138*(Methuselahs!$A$4+1)+$A138,"")</f>
        <v/>
      </c>
      <c r="Y138" s="167" t="str">
        <f aca="false">IF(ISNUMBER($A138),RANK($X138,$X138:$X142,1),"")</f>
        <v/>
      </c>
      <c r="Z138" s="167" t="str">
        <f aca="false">IF(ISNUMBER($A138),VLOOKUP($A138,Methuselahs!$A$7:$X$306,5),"")</f>
        <v/>
      </c>
      <c r="AA138" s="167" t="str">
        <f aca="false">$I138</f>
        <v/>
      </c>
    </row>
    <row r="139" customFormat="false" ht="12.75" hidden="false" customHeight="true" outlineLevel="0" collapsed="false">
      <c r="A139" s="231" t="str">
        <f aca="true">IF(ISBLANK('Tournament Info'!$B$11),"",INDIRECT(ADDRESS(ROW(),1,1,1,"Optimal Seating "&amp;'Tournament Info'!$B$11-1&amp;"R+F")))</f>
        <v/>
      </c>
      <c r="B139" s="207" t="str">
        <f aca="false">IF(ISNUMBER(A139),VLOOKUP(A139,Methuselahs!$A$7:$E$306,2,FALSE()),"")</f>
        <v/>
      </c>
      <c r="C139" s="232" t="str">
        <f aca="false">IF(ISNUMBER(A139),VLOOKUP(A139,Methuselahs!$A$7:$E$306,3,FALSE()),"")</f>
        <v/>
      </c>
      <c r="D139" s="233" t="str">
        <f aca="false">IF(ISNUMBER(A139),FLOOR((ROW()-ROW($A$7))/5,1)+1,"")</f>
        <v/>
      </c>
      <c r="E139" s="234"/>
      <c r="F139" s="232" t="n">
        <f aca="false">IF(ISNUMBER(E139),E139,0)</f>
        <v>0</v>
      </c>
      <c r="G139" s="235" t="str">
        <f aca="false">IF(ISNUMBER($A139),IF(AND($F139&gt;=2,$H139=60),1,0),"")</f>
        <v/>
      </c>
      <c r="H139" s="236" t="str">
        <f aca="false">IF(ISNUMBER(A139),IF(OR($S139=$U139,NOT(ISNA(MATCH($D139*5+$V$4,Override!$C$6:$C$125,0)))),$Q139,0),"")</f>
        <v/>
      </c>
      <c r="I139" s="233" t="str">
        <f aca="false">IF(ISNUMBER(A139),IF(J139=5,K139,IF(AND(J139=4,OR(K139=4,K139=3)),K139+1,K139)),"")</f>
        <v/>
      </c>
      <c r="J139" s="237" t="n">
        <f aca="false">COUNT(A137:A141)</f>
        <v>0</v>
      </c>
      <c r="K139" s="238" t="str">
        <f aca="false">IF(ISNUMBER(A139),RANK(F139,F137:F141),"")</f>
        <v/>
      </c>
      <c r="L139" s="239" t="n">
        <f aca="false">IF(J139=5,VLOOKUP(K139,TPMatrix!$A$6:$B$10,2,FALSE()),IF(J139=4,VLOOKUP(K139,TPMatrix!$D$6:$E$9,2,FALSE()),0))</f>
        <v>0</v>
      </c>
      <c r="M139" s="239" t="n">
        <f aca="false">IF(COUNTIF(K137:K141,K139)&gt;=2,IF(J139=5,VLOOKUP(K139+1,TPMatrix!$A$6:$B$10,2,FALSE()),IF(J139=4,VLOOKUP(K139+1,TPMatrix!$D$6:$E$9,2,FALSE()),0)),"")</f>
        <v>0</v>
      </c>
      <c r="N139" s="239" t="n">
        <f aca="false">IF(COUNTIF(K137:K141,K139)&gt;=3,IF(J139=5,VLOOKUP(K139+2,TPMatrix!$A$6:$B$10,2,FALSE()),IF(J139=4,VLOOKUP(K139+2,TPMatrix!$D$6:$E$9,2,FALSE()),0)),"")</f>
        <v>0</v>
      </c>
      <c r="O139" s="239" t="n">
        <f aca="false">IF(COUNTIF(K137:K141,K139)&gt;=4,IF(J139=5,VLOOKUP(K139+3,TPMatrix!$A$6:$B$10,2,FALSE()),IF(J139=4,VLOOKUP(K139+3,TPMatrix!$D$6:$E$9,2,FALSE()),0)),"")</f>
        <v>0</v>
      </c>
      <c r="P139" s="239" t="n">
        <f aca="false">IF(COUNTIF(K137:K141,K139)&gt;=5,IF(J139=5,VLOOKUP(K139+4,TPMatrix!$A$6:$B$10,2,FALSE()),IF(J139=4,VLOOKUP(K139+4,TPMatrix!$D$6:$E$9,2,FALSE()),0)),"")</f>
        <v>0</v>
      </c>
      <c r="Q139" s="239" t="n">
        <f aca="false">SUM(L139:P139)/COUNT(L139:P139)</f>
        <v>0</v>
      </c>
      <c r="R139" s="240" t="n">
        <f aca="false">COUNT(L139:P139)</f>
        <v>5</v>
      </c>
      <c r="S139" s="238" t="n">
        <f aca="false">IF(ISNUMBER($A139),COUNTIF($D$7:$D$306,$D139),0)</f>
        <v>0</v>
      </c>
      <c r="T139" s="239" t="n">
        <f aca="false">CEILING($F139,1)</f>
        <v>0</v>
      </c>
      <c r="U139" s="240" t="n">
        <f aca="true">SUM(OFFSET(T139,-MOD(ROW()-ROW($U$7),5),0,5,1))</f>
        <v>0</v>
      </c>
      <c r="W139" s="167" t="str">
        <f aca="false">$I139</f>
        <v/>
      </c>
      <c r="X139" s="167" t="str">
        <f aca="false">IF(ISNUMBER($A139),$W139*(Methuselahs!$A$4+1)+$A139,"")</f>
        <v/>
      </c>
      <c r="Y139" s="167" t="str">
        <f aca="false">IF(ISNUMBER($A139),RANK($X139,$X139:$X143,1),"")</f>
        <v/>
      </c>
      <c r="Z139" s="167" t="str">
        <f aca="false">IF(ISNUMBER($A139),VLOOKUP($A139,Methuselahs!$A$7:$X$306,5),"")</f>
        <v/>
      </c>
      <c r="AA139" s="167" t="str">
        <f aca="false">$I139</f>
        <v/>
      </c>
    </row>
    <row r="140" customFormat="false" ht="12.75" hidden="false" customHeight="true" outlineLevel="0" collapsed="false">
      <c r="A140" s="241" t="str">
        <f aca="true">IF(ISBLANK('Tournament Info'!$B$11),"",INDIRECT(ADDRESS(ROW(),1,1,1,"Optimal Seating "&amp;'Tournament Info'!$B$11-1&amp;"R+F")))</f>
        <v/>
      </c>
      <c r="B140" s="242" t="str">
        <f aca="false">IF(ISNUMBER(A140),VLOOKUP(A140,Methuselahs!$A$7:$E$306,2,FALSE()),"")</f>
        <v/>
      </c>
      <c r="C140" s="243" t="str">
        <f aca="false">IF(ISNUMBER(A140),VLOOKUP(A140,Methuselahs!$A$7:$E$306,3,FALSE()),"")</f>
        <v/>
      </c>
      <c r="D140" s="244" t="str">
        <f aca="false">IF(ISNUMBER(A140),FLOOR((ROW()-ROW($A$7))/5,1)+1,"")</f>
        <v/>
      </c>
      <c r="E140" s="245"/>
      <c r="F140" s="243" t="n">
        <f aca="false">IF(ISNUMBER(E140),E140,0)</f>
        <v>0</v>
      </c>
      <c r="G140" s="225" t="str">
        <f aca="false">IF(ISNUMBER($A140),IF(AND($F140&gt;=2,$H140=60),1,0),"")</f>
        <v/>
      </c>
      <c r="H140" s="226" t="str">
        <f aca="false">IF(ISNUMBER(A140),IF(OR($S140=$U140,NOT(ISNA(MATCH($D140*5+$V$4,Override!$C$6:$C$125,0)))),$Q140,0),"")</f>
        <v/>
      </c>
      <c r="I140" s="244" t="str">
        <f aca="false">IF(ISNUMBER(A140),IF(J140=5,K140,IF(AND(J140=4,OR(K140=4,K140=3)),K140+1,K140)),"")</f>
        <v/>
      </c>
      <c r="J140" s="246" t="n">
        <f aca="false">COUNT(A137:A141)</f>
        <v>0</v>
      </c>
      <c r="K140" s="228" t="str">
        <f aca="false">IF(ISNUMBER(A140),RANK(F140,F137:F141),"")</f>
        <v/>
      </c>
      <c r="L140" s="229" t="n">
        <f aca="false">IF(J140=5,VLOOKUP(K140,TPMatrix!$A$6:$B$10,2,FALSE()),IF(J140=4,VLOOKUP(K140,TPMatrix!$D$6:$E$9,2,FALSE()),0))</f>
        <v>0</v>
      </c>
      <c r="M140" s="229" t="n">
        <f aca="false">IF(COUNTIF(K137:K141,K140)&gt;=2,IF(J140=5,VLOOKUP(K140+1,TPMatrix!$A$6:$B$10,2,FALSE()),IF(J140=4,VLOOKUP(K140+1,TPMatrix!$D$6:$E$9,2,FALSE()),0)),"")</f>
        <v>0</v>
      </c>
      <c r="N140" s="229" t="n">
        <f aca="false">IF(COUNTIF(K137:K141,K140)&gt;=3,IF(J140=5,VLOOKUP(K140+2,TPMatrix!$A$6:$B$10,2,FALSE()),IF(J140=4,VLOOKUP(K140+2,TPMatrix!$D$6:$E$9,2,FALSE()),0)),"")</f>
        <v>0</v>
      </c>
      <c r="O140" s="229" t="n">
        <f aca="false">IF(COUNTIF(K137:K141,K140)&gt;=4,IF(J140=5,VLOOKUP(K140+3,TPMatrix!$A$6:$B$10,2,FALSE()),IF(J140=4,VLOOKUP(K140+3,TPMatrix!$D$6:$E$9,2,FALSE()),0)),"")</f>
        <v>0</v>
      </c>
      <c r="P140" s="229" t="n">
        <f aca="false">IF(COUNTIF(K137:K141,K140)&gt;=5,IF(J140=5,VLOOKUP(K140+4,TPMatrix!$A$6:$B$10,2,FALSE()),IF(J140=4,VLOOKUP(K140+4,TPMatrix!$D$6:$E$9,2,FALSE()),0)),"")</f>
        <v>0</v>
      </c>
      <c r="Q140" s="229" t="n">
        <f aca="false">SUM(L140:P140)/COUNT(L140:P140)</f>
        <v>0</v>
      </c>
      <c r="R140" s="230" t="n">
        <f aca="false">COUNT(L140:P140)</f>
        <v>5</v>
      </c>
      <c r="S140" s="228" t="n">
        <f aca="false">IF(ISNUMBER($A140),COUNTIF($D$7:$D$306,$D140),0)</f>
        <v>0</v>
      </c>
      <c r="T140" s="229" t="n">
        <f aca="false">CEILING($F140,1)</f>
        <v>0</v>
      </c>
      <c r="U140" s="230" t="n">
        <f aca="true">SUM(OFFSET(T140,-MOD(ROW()-ROW($U$7),5),0,5,1))</f>
        <v>0</v>
      </c>
      <c r="W140" s="167" t="str">
        <f aca="false">$I140</f>
        <v/>
      </c>
      <c r="X140" s="167" t="str">
        <f aca="false">IF(ISNUMBER($A140),$W140*(Methuselahs!$A$4+1)+$A140,"")</f>
        <v/>
      </c>
      <c r="Y140" s="167" t="str">
        <f aca="false">IF(ISNUMBER($A140),RANK($X140,$X140:$X144,1),"")</f>
        <v/>
      </c>
      <c r="Z140" s="167" t="str">
        <f aca="false">IF(ISNUMBER($A140),VLOOKUP($A140,Methuselahs!$A$7:$X$306,5),"")</f>
        <v/>
      </c>
      <c r="AA140" s="167" t="str">
        <f aca="false">$I140</f>
        <v/>
      </c>
    </row>
    <row r="141" customFormat="false" ht="12.75" hidden="false" customHeight="true" outlineLevel="0" collapsed="false">
      <c r="A141" s="247" t="str">
        <f aca="true">IF(ISBLANK('Tournament Info'!$B$11),"",INDIRECT(ADDRESS(ROW(),1,1,1,"Optimal Seating "&amp;'Tournament Info'!$B$11-1&amp;"R+F")))</f>
        <v/>
      </c>
      <c r="B141" s="248" t="str">
        <f aca="false">IF(ISNUMBER(A141),VLOOKUP(A141,Methuselahs!$A$7:$E$306,2,FALSE()),"")</f>
        <v/>
      </c>
      <c r="C141" s="249" t="str">
        <f aca="false">IF(ISNUMBER(A141),VLOOKUP(A141,Methuselahs!$A$7:$E$306,3,FALSE()),"")</f>
        <v/>
      </c>
      <c r="D141" s="250" t="str">
        <f aca="false">IF(ISNUMBER(A141),FLOOR((ROW()-ROW($A$7))/5,1)+1,"")</f>
        <v/>
      </c>
      <c r="E141" s="251"/>
      <c r="F141" s="249" t="n">
        <f aca="false">IF(ISNUMBER(E141),E141,0)</f>
        <v>0</v>
      </c>
      <c r="G141" s="235" t="str">
        <f aca="false">IF(ISNUMBER($A141),IF(AND($F141&gt;=2,$H141=60),1,0),"")</f>
        <v/>
      </c>
      <c r="H141" s="236" t="str">
        <f aca="false">IF(ISNUMBER(A141),IF(OR($S141=$U141,NOT(ISNA(MATCH($D141*5+$V$4,Override!$C$6:$C$125,0)))),$Q141,0),"")</f>
        <v/>
      </c>
      <c r="I141" s="250" t="str">
        <f aca="false">IF(ISNUMBER(A141),IF(J141=5,K141,IF(AND(J141=4,OR(K141=4,K141=3)),K141+1,K141)),"")</f>
        <v/>
      </c>
      <c r="J141" s="252" t="n">
        <f aca="false">COUNT(A137:A141)</f>
        <v>0</v>
      </c>
      <c r="K141" s="253" t="str">
        <f aca="false">IF(ISNUMBER(A141),RANK(F141,F137:F141),"")</f>
        <v/>
      </c>
      <c r="L141" s="254" t="n">
        <f aca="false">IF(J141=5,VLOOKUP(K141,TPMatrix!$A$6:$B$10,2,FALSE()),IF(J141=4,VLOOKUP(K141,TPMatrix!$D$6:$E$9,2,FALSE()),0))</f>
        <v>0</v>
      </c>
      <c r="M141" s="254" t="n">
        <f aca="false">IF(COUNTIF(K137:K141,K141)&gt;=2,IF(J141=5,VLOOKUP(K141+1,TPMatrix!$A$6:$B$10,2,FALSE()),IF(J141=4,VLOOKUP(K141+1,TPMatrix!$D$6:$E$9,2,FALSE()),0)),"")</f>
        <v>0</v>
      </c>
      <c r="N141" s="254" t="n">
        <f aca="false">IF(COUNTIF(K137:K141,K141)&gt;=3,IF(J141=5,VLOOKUP(K141+2,TPMatrix!$A$6:$B$10,2,FALSE()),IF(J141=4,VLOOKUP(K141+2,TPMatrix!$D$6:$E$9,2,FALSE()),0)),"")</f>
        <v>0</v>
      </c>
      <c r="O141" s="254" t="n">
        <f aca="false">IF(COUNTIF(K137:K141,K141)&gt;=4,IF(J141=5,VLOOKUP(K141+3,TPMatrix!$A$6:$B$10,2,FALSE()),IF(J141=4,VLOOKUP(K141+3,TPMatrix!$D$6:$E$9,2,FALSE()),0)),"")</f>
        <v>0</v>
      </c>
      <c r="P141" s="254" t="n">
        <f aca="false">IF(COUNTIF(K137:K141,K141)&gt;=5,IF(J141=5,VLOOKUP(K141+4,TPMatrix!$A$6:$B$10,2,FALSE()),IF(J141=4,VLOOKUP(K141+4,TPMatrix!$D$6:$E$9,2,FALSE()),0)),"")</f>
        <v>0</v>
      </c>
      <c r="Q141" s="254" t="n">
        <f aca="false">SUM(L141:P141)/COUNT(L141:P141)</f>
        <v>0</v>
      </c>
      <c r="R141" s="255" t="n">
        <f aca="false">COUNT(L141:P141)</f>
        <v>5</v>
      </c>
      <c r="S141" s="253" t="n">
        <f aca="false">IF(ISNUMBER($A141),COUNTIF($D$7:$D$306,$D141),0)</f>
        <v>0</v>
      </c>
      <c r="T141" s="254" t="n">
        <f aca="false">CEILING($F141,1)</f>
        <v>0</v>
      </c>
      <c r="U141" s="255" t="n">
        <f aca="true">SUM(OFFSET(T141,-MOD(ROW()-ROW($U$7),5),0,5,1))</f>
        <v>0</v>
      </c>
      <c r="W141" s="167" t="str">
        <f aca="false">$I141</f>
        <v/>
      </c>
      <c r="X141" s="167" t="str">
        <f aca="false">IF(ISNUMBER($A141),$W141*(Methuselahs!$A$4+1)+$A141,"")</f>
        <v/>
      </c>
      <c r="Y141" s="167" t="str">
        <f aca="false">IF(ISNUMBER($A141),RANK($X141,$X141:$X145,1),"")</f>
        <v/>
      </c>
      <c r="Z141" s="167" t="str">
        <f aca="false">IF(ISNUMBER($A141),VLOOKUP($A141,Methuselahs!$A$7:$X$306,5),"")</f>
        <v/>
      </c>
      <c r="AA141" s="167" t="str">
        <f aca="false">$I141</f>
        <v/>
      </c>
    </row>
    <row r="142" customFormat="false" ht="12.75" hidden="false" customHeight="true" outlineLevel="0" collapsed="false">
      <c r="A142" s="206" t="str">
        <f aca="true">IF(ISBLANK('Tournament Info'!$B$11),"",INDIRECT(ADDRESS(ROW(),1,1,1,"Optimal Seating "&amp;'Tournament Info'!$B$11-1&amp;"R+F")))</f>
        <v/>
      </c>
      <c r="B142" s="207" t="str">
        <f aca="false">IF(ISNUMBER(A142),VLOOKUP(A142,Methuselahs!$A$7:$E$306,2,FALSE()),"")</f>
        <v/>
      </c>
      <c r="C142" s="208" t="str">
        <f aca="false">IF(ISNUMBER(A142),VLOOKUP(A142,Methuselahs!$A$7:$E$306,3,FALSE()),"")</f>
        <v/>
      </c>
      <c r="D142" s="209" t="str">
        <f aca="false">IF(ISNUMBER(A142),FLOOR((ROW()-ROW($A$7))/5,1)+1,"")</f>
        <v/>
      </c>
      <c r="E142" s="210"/>
      <c r="F142" s="208" t="n">
        <f aca="false">IF(ISNUMBER(E142),E142,0)</f>
        <v>0</v>
      </c>
      <c r="G142" s="211" t="str">
        <f aca="false">IF(ISNUMBER($A142),IF(AND($F142&gt;=2,$H142=60),1,0),"")</f>
        <v/>
      </c>
      <c r="H142" s="212" t="str">
        <f aca="false">IF(ISNUMBER(A142),IF(OR($S142=$U142,NOT(ISNA(MATCH($D142*5+$V$4,Override!$C$6:$C$125,0)))),$Q142,0),"")</f>
        <v/>
      </c>
      <c r="I142" s="209" t="str">
        <f aca="false">IF(ISNUMBER(A142),IF(J142=5,K142,IF(AND(J142=4,OR(K142=4,K142=3)),K142+1,K142)),"")</f>
        <v/>
      </c>
      <c r="J142" s="213" t="n">
        <f aca="false">COUNT(A142:A146)</f>
        <v>0</v>
      </c>
      <c r="K142" s="214" t="str">
        <f aca="false">IF(ISNUMBER(A142),RANK(F142,F142:F146),"")</f>
        <v/>
      </c>
      <c r="L142" s="215" t="n">
        <f aca="false">IF(J142=5,VLOOKUP(K142,TPMatrix!$A$6:$B$10,2,FALSE()),IF(J142=4,VLOOKUP(K142,TPMatrix!$D$6:$E$9,2,FALSE()),0))</f>
        <v>0</v>
      </c>
      <c r="M142" s="215" t="n">
        <f aca="false">IF(COUNTIF(K142:K146,K142)&gt;=2,IF(J142=5,VLOOKUP(K142+1,TPMatrix!$A$6:$B$10,2,FALSE()),IF(J142=4,VLOOKUP(K142+1,TPMatrix!$D$6:$E$9,2,FALSE()),0)),"")</f>
        <v>0</v>
      </c>
      <c r="N142" s="215" t="n">
        <f aca="false">IF(COUNTIF(K142:K146,K142)&gt;=3,IF(J142=5,VLOOKUP(K142+2,TPMatrix!$A$6:$B$10,2,FALSE()),IF(J142=4,VLOOKUP(K142+2,TPMatrix!$D$6:$E$9,2,FALSE()),0)),"")</f>
        <v>0</v>
      </c>
      <c r="O142" s="215" t="n">
        <f aca="false">IF(COUNTIF(K142:K146,K142)&gt;=4,IF(J142=5,VLOOKUP(K142+3,TPMatrix!$A$6:$B$10,2,FALSE()),IF(J142=4,VLOOKUP(K142+3,TPMatrix!$D$6:$E$9,2,FALSE()),0)),"")</f>
        <v>0</v>
      </c>
      <c r="P142" s="215" t="n">
        <f aca="false">IF(COUNTIF(K142:K146,K142)&gt;=5,IF(J142=5,VLOOKUP(K142+4,TPMatrix!$A$6:$B$10,2,FALSE()),IF(J142=4,VLOOKUP(K142+4,TPMatrix!$D$6:$E$9,2,FALSE()),0)),"")</f>
        <v>0</v>
      </c>
      <c r="Q142" s="215" t="n">
        <f aca="false">SUM(L142:P142)/COUNT(L142:P142)</f>
        <v>0</v>
      </c>
      <c r="R142" s="216" t="n">
        <f aca="false">COUNT(L142:P142)</f>
        <v>5</v>
      </c>
      <c r="S142" s="217" t="n">
        <f aca="false">IF(ISNUMBER($A142),COUNTIF($D$7:$D$306,$D142),0)</f>
        <v>0</v>
      </c>
      <c r="T142" s="218" t="n">
        <f aca="false">CEILING($F142,1)</f>
        <v>0</v>
      </c>
      <c r="U142" s="219" t="n">
        <f aca="true">SUM(OFFSET(T142,-MOD(ROW()-ROW($U$7),5),0,5,1))</f>
        <v>0</v>
      </c>
      <c r="W142" s="167" t="str">
        <f aca="false">$I142</f>
        <v/>
      </c>
      <c r="X142" s="167" t="str">
        <f aca="false">IF(ISNUMBER($A142),$W142*(Methuselahs!$A$4+1)+$A142,"")</f>
        <v/>
      </c>
      <c r="Y142" s="167" t="str">
        <f aca="false">IF(ISNUMBER($A142),RANK($X142,$X142:$X146,1),"")</f>
        <v/>
      </c>
      <c r="Z142" s="167" t="str">
        <f aca="false">IF(ISNUMBER($A142),VLOOKUP($A142,Methuselahs!$A$7:$X$306,5),"")</f>
        <v/>
      </c>
      <c r="AA142" s="167" t="str">
        <f aca="false">$I142</f>
        <v/>
      </c>
    </row>
    <row r="143" customFormat="false" ht="12.75" hidden="false" customHeight="true" outlineLevel="0" collapsed="false">
      <c r="A143" s="220" t="str">
        <f aca="true">IF(ISBLANK('Tournament Info'!$B$11),"",INDIRECT(ADDRESS(ROW(),1,1,1,"Optimal Seating "&amp;'Tournament Info'!$B$11-1&amp;"R+F")))</f>
        <v/>
      </c>
      <c r="B143" s="221" t="str">
        <f aca="false">IF(ISNUMBER(A143),VLOOKUP(A143,Methuselahs!$A$7:$E$306,2,FALSE()),"")</f>
        <v/>
      </c>
      <c r="C143" s="222" t="str">
        <f aca="false">IF(ISNUMBER(A143),VLOOKUP(A143,Methuselahs!$A$7:$E$306,3,FALSE()),"")</f>
        <v/>
      </c>
      <c r="D143" s="223" t="str">
        <f aca="false">IF(ISNUMBER(A143),FLOOR((ROW()-ROW($A$7))/5,1)+1,"")</f>
        <v/>
      </c>
      <c r="E143" s="224"/>
      <c r="F143" s="222" t="n">
        <f aca="false">IF(ISNUMBER(E143),E143,0)</f>
        <v>0</v>
      </c>
      <c r="G143" s="225" t="str">
        <f aca="false">IF(ISNUMBER($A143),IF(AND($F143&gt;=2,$H143=60),1,0),"")</f>
        <v/>
      </c>
      <c r="H143" s="226" t="str">
        <f aca="false">IF(ISNUMBER(A143),IF(OR($S143=$U143,NOT(ISNA(MATCH($D143*5+$V$4,Override!$C$6:$C$125,0)))),$Q143,0),"")</f>
        <v/>
      </c>
      <c r="I143" s="223" t="str">
        <f aca="false">IF(ISNUMBER(A143),IF(J143=5,K143,IF(AND(J143=4,OR(K143=4,K143=3)),K143+1,K143)),"")</f>
        <v/>
      </c>
      <c r="J143" s="227" t="n">
        <f aca="false">COUNT(A142:A146)</f>
        <v>0</v>
      </c>
      <c r="K143" s="228" t="str">
        <f aca="false">IF(ISNUMBER(A143),RANK(F143,F142:F146),"")</f>
        <v/>
      </c>
      <c r="L143" s="229" t="n">
        <f aca="false">IF(J143=5,VLOOKUP(K143,TPMatrix!$A$6:$B$10,2,FALSE()),IF(J143=4,VLOOKUP(K143,TPMatrix!$D$6:$E$9,2,FALSE()),0))</f>
        <v>0</v>
      </c>
      <c r="M143" s="229" t="n">
        <f aca="false">IF(COUNTIF(K142:K146,K143)&gt;=2,IF(J143=5,VLOOKUP(K143+1,TPMatrix!$A$6:$B$10,2,FALSE()),IF(J143=4,VLOOKUP(K143+1,TPMatrix!$D$6:$E$9,2,FALSE()),0)),"")</f>
        <v>0</v>
      </c>
      <c r="N143" s="229" t="n">
        <f aca="false">IF(COUNTIF(K142:K146,K143)&gt;=3,IF(J143=5,VLOOKUP(K143+2,TPMatrix!$A$6:$B$10,2,FALSE()),IF(J143=4,VLOOKUP(K143+2,TPMatrix!$D$6:$E$9,2,FALSE()),0)),"")</f>
        <v>0</v>
      </c>
      <c r="O143" s="229" t="n">
        <f aca="false">IF(COUNTIF(K142:K146,K143)&gt;=4,IF(J143=5,VLOOKUP(K143+3,TPMatrix!$A$6:$B$10,2,FALSE()),IF(J143=4,VLOOKUP(K143+3,TPMatrix!$D$6:$E$9,2,FALSE()),0)),"")</f>
        <v>0</v>
      </c>
      <c r="P143" s="229" t="n">
        <f aca="false">IF(COUNTIF(K142:K146,K143)&gt;=5,IF(J143=5,VLOOKUP(K143+4,TPMatrix!$A$6:$B$10,2,FALSE()),IF(J143=4,VLOOKUP(K143+4,TPMatrix!$D$6:$E$9,2,FALSE()),0)),"")</f>
        <v>0</v>
      </c>
      <c r="Q143" s="229" t="n">
        <f aca="false">SUM(L143:P143)/COUNT(L143:P143)</f>
        <v>0</v>
      </c>
      <c r="R143" s="230" t="n">
        <f aca="false">COUNT(L143:P143)</f>
        <v>5</v>
      </c>
      <c r="S143" s="228" t="n">
        <f aca="false">IF(ISNUMBER($A143),COUNTIF($D$7:$D$306,$D143),0)</f>
        <v>0</v>
      </c>
      <c r="T143" s="229" t="n">
        <f aca="false">CEILING($F143,1)</f>
        <v>0</v>
      </c>
      <c r="U143" s="230" t="n">
        <f aca="true">SUM(OFFSET(T143,-MOD(ROW()-ROW($U$7),5),0,5,1))</f>
        <v>0</v>
      </c>
      <c r="W143" s="167" t="str">
        <f aca="false">$I143</f>
        <v/>
      </c>
      <c r="X143" s="167" t="str">
        <f aca="false">IF(ISNUMBER($A143),$W143*(Methuselahs!$A$4+1)+$A143,"")</f>
        <v/>
      </c>
      <c r="Y143" s="167" t="str">
        <f aca="false">IF(ISNUMBER($A143),RANK($X143,$X143:$X147,1),"")</f>
        <v/>
      </c>
      <c r="Z143" s="167" t="str">
        <f aca="false">IF(ISNUMBER($A143),VLOOKUP($A143,Methuselahs!$A$7:$X$306,5),"")</f>
        <v/>
      </c>
      <c r="AA143" s="167" t="str">
        <f aca="false">$I143</f>
        <v/>
      </c>
    </row>
    <row r="144" customFormat="false" ht="12.75" hidden="false" customHeight="true" outlineLevel="0" collapsed="false">
      <c r="A144" s="231" t="str">
        <f aca="true">IF(ISBLANK('Tournament Info'!$B$11),"",INDIRECT(ADDRESS(ROW(),1,1,1,"Optimal Seating "&amp;'Tournament Info'!$B$11-1&amp;"R+F")))</f>
        <v/>
      </c>
      <c r="B144" s="207" t="str">
        <f aca="false">IF(ISNUMBER(A144),VLOOKUP(A144,Methuselahs!$A$7:$E$306,2,FALSE()),"")</f>
        <v/>
      </c>
      <c r="C144" s="232" t="str">
        <f aca="false">IF(ISNUMBER(A144),VLOOKUP(A144,Methuselahs!$A$7:$E$306,3,FALSE()),"")</f>
        <v/>
      </c>
      <c r="D144" s="233" t="str">
        <f aca="false">IF(ISNUMBER(A144),FLOOR((ROW()-ROW($A$7))/5,1)+1,"")</f>
        <v/>
      </c>
      <c r="E144" s="234"/>
      <c r="F144" s="232" t="n">
        <f aca="false">IF(ISNUMBER(E144),E144,0)</f>
        <v>0</v>
      </c>
      <c r="G144" s="235" t="str">
        <f aca="false">IF(ISNUMBER($A144),IF(AND($F144&gt;=2,$H144=60),1,0),"")</f>
        <v/>
      </c>
      <c r="H144" s="236" t="str">
        <f aca="false">IF(ISNUMBER(A144),IF(OR($S144=$U144,NOT(ISNA(MATCH($D144*5+$V$4,Override!$C$6:$C$125,0)))),$Q144,0),"")</f>
        <v/>
      </c>
      <c r="I144" s="233" t="str">
        <f aca="false">IF(ISNUMBER(A144),IF(J144=5,K144,IF(AND(J144=4,OR(K144=4,K144=3)),K144+1,K144)),"")</f>
        <v/>
      </c>
      <c r="J144" s="237" t="n">
        <f aca="false">COUNT(A142:A146)</f>
        <v>0</v>
      </c>
      <c r="K144" s="238" t="str">
        <f aca="false">IF(ISNUMBER(A144),RANK(F144,F142:F146),"")</f>
        <v/>
      </c>
      <c r="L144" s="239" t="n">
        <f aca="false">IF(J144=5,VLOOKUP(K144,TPMatrix!$A$6:$B$10,2,FALSE()),IF(J144=4,VLOOKUP(K144,TPMatrix!$D$6:$E$9,2,FALSE()),0))</f>
        <v>0</v>
      </c>
      <c r="M144" s="239" t="n">
        <f aca="false">IF(COUNTIF(K142:K146,K144)&gt;=2,IF(J144=5,VLOOKUP(K144+1,TPMatrix!$A$6:$B$10,2,FALSE()),IF(J144=4,VLOOKUP(K144+1,TPMatrix!$D$6:$E$9,2,FALSE()),0)),"")</f>
        <v>0</v>
      </c>
      <c r="N144" s="239" t="n">
        <f aca="false">IF(COUNTIF(K142:K146,K144)&gt;=3,IF(J144=5,VLOOKUP(K144+2,TPMatrix!$A$6:$B$10,2,FALSE()),IF(J144=4,VLOOKUP(K144+2,TPMatrix!$D$6:$E$9,2,FALSE()),0)),"")</f>
        <v>0</v>
      </c>
      <c r="O144" s="239" t="n">
        <f aca="false">IF(COUNTIF(K142:K146,K144)&gt;=4,IF(J144=5,VLOOKUP(K144+3,TPMatrix!$A$6:$B$10,2,FALSE()),IF(J144=4,VLOOKUP(K144+3,TPMatrix!$D$6:$E$9,2,FALSE()),0)),"")</f>
        <v>0</v>
      </c>
      <c r="P144" s="239" t="n">
        <f aca="false">IF(COUNTIF(K142:K146,K144)&gt;=5,IF(J144=5,VLOOKUP(K144+4,TPMatrix!$A$6:$B$10,2,FALSE()),IF(J144=4,VLOOKUP(K144+4,TPMatrix!$D$6:$E$9,2,FALSE()),0)),"")</f>
        <v>0</v>
      </c>
      <c r="Q144" s="239" t="n">
        <f aca="false">SUM(L144:P144)/COUNT(L144:P144)</f>
        <v>0</v>
      </c>
      <c r="R144" s="240" t="n">
        <f aca="false">COUNT(L144:P144)</f>
        <v>5</v>
      </c>
      <c r="S144" s="238" t="n">
        <f aca="false">IF(ISNUMBER($A144),COUNTIF($D$7:$D$306,$D144),0)</f>
        <v>0</v>
      </c>
      <c r="T144" s="239" t="n">
        <f aca="false">CEILING($F144,1)</f>
        <v>0</v>
      </c>
      <c r="U144" s="240" t="n">
        <f aca="true">SUM(OFFSET(T144,-MOD(ROW()-ROW($U$7),5),0,5,1))</f>
        <v>0</v>
      </c>
      <c r="W144" s="167" t="str">
        <f aca="false">$I144</f>
        <v/>
      </c>
      <c r="X144" s="167" t="str">
        <f aca="false">IF(ISNUMBER($A144),$W144*(Methuselahs!$A$4+1)+$A144,"")</f>
        <v/>
      </c>
      <c r="Y144" s="167" t="str">
        <f aca="false">IF(ISNUMBER($A144),RANK($X144,$X144:$X148,1),"")</f>
        <v/>
      </c>
      <c r="Z144" s="167" t="str">
        <f aca="false">IF(ISNUMBER($A144),VLOOKUP($A144,Methuselahs!$A$7:$X$306,5),"")</f>
        <v/>
      </c>
      <c r="AA144" s="167" t="str">
        <f aca="false">$I144</f>
        <v/>
      </c>
    </row>
    <row r="145" customFormat="false" ht="12.75" hidden="false" customHeight="true" outlineLevel="0" collapsed="false">
      <c r="A145" s="241" t="str">
        <f aca="true">IF(ISBLANK('Tournament Info'!$B$11),"",INDIRECT(ADDRESS(ROW(),1,1,1,"Optimal Seating "&amp;'Tournament Info'!$B$11-1&amp;"R+F")))</f>
        <v/>
      </c>
      <c r="B145" s="242" t="str">
        <f aca="false">IF(ISNUMBER(A145),VLOOKUP(A145,Methuselahs!$A$7:$E$306,2,FALSE()),"")</f>
        <v/>
      </c>
      <c r="C145" s="243" t="str">
        <f aca="false">IF(ISNUMBER(A145),VLOOKUP(A145,Methuselahs!$A$7:$E$306,3,FALSE()),"")</f>
        <v/>
      </c>
      <c r="D145" s="244" t="str">
        <f aca="false">IF(ISNUMBER(A145),FLOOR((ROW()-ROW($A$7))/5,1)+1,"")</f>
        <v/>
      </c>
      <c r="E145" s="245"/>
      <c r="F145" s="243" t="n">
        <f aca="false">IF(ISNUMBER(E145),E145,0)</f>
        <v>0</v>
      </c>
      <c r="G145" s="225" t="str">
        <f aca="false">IF(ISNUMBER($A145),IF(AND($F145&gt;=2,$H145=60),1,0),"")</f>
        <v/>
      </c>
      <c r="H145" s="226" t="str">
        <f aca="false">IF(ISNUMBER(A145),IF(OR($S145=$U145,NOT(ISNA(MATCH($D145*5+$V$4,Override!$C$6:$C$125,0)))),$Q145,0),"")</f>
        <v/>
      </c>
      <c r="I145" s="244" t="str">
        <f aca="false">IF(ISNUMBER(A145),IF(J145=5,K145,IF(AND(J145=4,OR(K145=4,K145=3)),K145+1,K145)),"")</f>
        <v/>
      </c>
      <c r="J145" s="246" t="n">
        <f aca="false">COUNT(A142:A146)</f>
        <v>0</v>
      </c>
      <c r="K145" s="228" t="str">
        <f aca="false">IF(ISNUMBER(A145),RANK(F145,F142:F146),"")</f>
        <v/>
      </c>
      <c r="L145" s="229" t="n">
        <f aca="false">IF(J145=5,VLOOKUP(K145,TPMatrix!$A$6:$B$10,2,FALSE()),IF(J145=4,VLOOKUP(K145,TPMatrix!$D$6:$E$9,2,FALSE()),0))</f>
        <v>0</v>
      </c>
      <c r="M145" s="229" t="n">
        <f aca="false">IF(COUNTIF(K142:K146,K145)&gt;=2,IF(J145=5,VLOOKUP(K145+1,TPMatrix!$A$6:$B$10,2,FALSE()),IF(J145=4,VLOOKUP(K145+1,TPMatrix!$D$6:$E$9,2,FALSE()),0)),"")</f>
        <v>0</v>
      </c>
      <c r="N145" s="229" t="n">
        <f aca="false">IF(COUNTIF(K142:K146,K145)&gt;=3,IF(J145=5,VLOOKUP(K145+2,TPMatrix!$A$6:$B$10,2,FALSE()),IF(J145=4,VLOOKUP(K145+2,TPMatrix!$D$6:$E$9,2,FALSE()),0)),"")</f>
        <v>0</v>
      </c>
      <c r="O145" s="229" t="n">
        <f aca="false">IF(COUNTIF(K142:K146,K145)&gt;=4,IF(J145=5,VLOOKUP(K145+3,TPMatrix!$A$6:$B$10,2,FALSE()),IF(J145=4,VLOOKUP(K145+3,TPMatrix!$D$6:$E$9,2,FALSE()),0)),"")</f>
        <v>0</v>
      </c>
      <c r="P145" s="229" t="n">
        <f aca="false">IF(COUNTIF(K142:K146,K145)&gt;=5,IF(J145=5,VLOOKUP(K145+4,TPMatrix!$A$6:$B$10,2,FALSE()),IF(J145=4,VLOOKUP(K145+4,TPMatrix!$D$6:$E$9,2,FALSE()),0)),"")</f>
        <v>0</v>
      </c>
      <c r="Q145" s="229" t="n">
        <f aca="false">SUM(L145:P145)/COUNT(L145:P145)</f>
        <v>0</v>
      </c>
      <c r="R145" s="230" t="n">
        <f aca="false">COUNT(L145:P145)</f>
        <v>5</v>
      </c>
      <c r="S145" s="228" t="n">
        <f aca="false">IF(ISNUMBER($A145),COUNTIF($D$7:$D$306,$D145),0)</f>
        <v>0</v>
      </c>
      <c r="T145" s="229" t="n">
        <f aca="false">CEILING($F145,1)</f>
        <v>0</v>
      </c>
      <c r="U145" s="230" t="n">
        <f aca="true">SUM(OFFSET(T145,-MOD(ROW()-ROW($U$7),5),0,5,1))</f>
        <v>0</v>
      </c>
      <c r="W145" s="167" t="str">
        <f aca="false">$I145</f>
        <v/>
      </c>
      <c r="X145" s="167" t="str">
        <f aca="false">IF(ISNUMBER($A145),$W145*(Methuselahs!$A$4+1)+$A145,"")</f>
        <v/>
      </c>
      <c r="Y145" s="167" t="str">
        <f aca="false">IF(ISNUMBER($A145),RANK($X145,$X145:$X149,1),"")</f>
        <v/>
      </c>
      <c r="Z145" s="167" t="str">
        <f aca="false">IF(ISNUMBER($A145),VLOOKUP($A145,Methuselahs!$A$7:$X$306,5),"")</f>
        <v/>
      </c>
      <c r="AA145" s="167" t="str">
        <f aca="false">$I145</f>
        <v/>
      </c>
    </row>
    <row r="146" customFormat="false" ht="12.75" hidden="false" customHeight="true" outlineLevel="0" collapsed="false">
      <c r="A146" s="247" t="str">
        <f aca="true">IF(ISBLANK('Tournament Info'!$B$11),"",INDIRECT(ADDRESS(ROW(),1,1,1,"Optimal Seating "&amp;'Tournament Info'!$B$11-1&amp;"R+F")))</f>
        <v/>
      </c>
      <c r="B146" s="248" t="str">
        <f aca="false">IF(ISNUMBER(A146),VLOOKUP(A146,Methuselahs!$A$7:$E$306,2,FALSE()),"")</f>
        <v/>
      </c>
      <c r="C146" s="249" t="str">
        <f aca="false">IF(ISNUMBER(A146),VLOOKUP(A146,Methuselahs!$A$7:$E$306,3,FALSE()),"")</f>
        <v/>
      </c>
      <c r="D146" s="250" t="str">
        <f aca="false">IF(ISNUMBER(A146),FLOOR((ROW()-ROW($A$7))/5,1)+1,"")</f>
        <v/>
      </c>
      <c r="E146" s="251"/>
      <c r="F146" s="249" t="n">
        <f aca="false">IF(ISNUMBER(E146),E146,0)</f>
        <v>0</v>
      </c>
      <c r="G146" s="235" t="str">
        <f aca="false">IF(ISNUMBER($A146),IF(AND($F146&gt;=2,$H146=60),1,0),"")</f>
        <v/>
      </c>
      <c r="H146" s="236" t="str">
        <f aca="false">IF(ISNUMBER(A146),IF(OR($S146=$U146,NOT(ISNA(MATCH($D146*5+$V$4,Override!$C$6:$C$125,0)))),$Q146,0),"")</f>
        <v/>
      </c>
      <c r="I146" s="250" t="str">
        <f aca="false">IF(ISNUMBER(A146),IF(J146=5,K146,IF(AND(J146=4,OR(K146=4,K146=3)),K146+1,K146)),"")</f>
        <v/>
      </c>
      <c r="J146" s="252" t="n">
        <f aca="false">COUNT(A142:A146)</f>
        <v>0</v>
      </c>
      <c r="K146" s="253" t="str">
        <f aca="false">IF(ISNUMBER(A146),RANK(F146,F142:F146),"")</f>
        <v/>
      </c>
      <c r="L146" s="254" t="n">
        <f aca="false">IF(J146=5,VLOOKUP(K146,TPMatrix!$A$6:$B$10,2,FALSE()),IF(J146=4,VLOOKUP(K146,TPMatrix!$D$6:$E$9,2,FALSE()),0))</f>
        <v>0</v>
      </c>
      <c r="M146" s="254" t="n">
        <f aca="false">IF(COUNTIF(K142:K146,K146)&gt;=2,IF(J146=5,VLOOKUP(K146+1,TPMatrix!$A$6:$B$10,2,FALSE()),IF(J146=4,VLOOKUP(K146+1,TPMatrix!$D$6:$E$9,2,FALSE()),0)),"")</f>
        <v>0</v>
      </c>
      <c r="N146" s="254" t="n">
        <f aca="false">IF(COUNTIF(K142:K146,K146)&gt;=3,IF(J146=5,VLOOKUP(K146+2,TPMatrix!$A$6:$B$10,2,FALSE()),IF(J146=4,VLOOKUP(K146+2,TPMatrix!$D$6:$E$9,2,FALSE()),0)),"")</f>
        <v>0</v>
      </c>
      <c r="O146" s="254" t="n">
        <f aca="false">IF(COUNTIF(K142:K146,K146)&gt;=4,IF(J146=5,VLOOKUP(K146+3,TPMatrix!$A$6:$B$10,2,FALSE()),IF(J146=4,VLOOKUP(K146+3,TPMatrix!$D$6:$E$9,2,FALSE()),0)),"")</f>
        <v>0</v>
      </c>
      <c r="P146" s="254" t="n">
        <f aca="false">IF(COUNTIF(K142:K146,K146)&gt;=5,IF(J146=5,VLOOKUP(K146+4,TPMatrix!$A$6:$B$10,2,FALSE()),IF(J146=4,VLOOKUP(K146+4,TPMatrix!$D$6:$E$9,2,FALSE()),0)),"")</f>
        <v>0</v>
      </c>
      <c r="Q146" s="254" t="n">
        <f aca="false">SUM(L146:P146)/COUNT(L146:P146)</f>
        <v>0</v>
      </c>
      <c r="R146" s="255" t="n">
        <f aca="false">COUNT(L146:P146)</f>
        <v>5</v>
      </c>
      <c r="S146" s="253" t="n">
        <f aca="false">IF(ISNUMBER($A146),COUNTIF($D$7:$D$306,$D146),0)</f>
        <v>0</v>
      </c>
      <c r="T146" s="254" t="n">
        <f aca="false">CEILING($F146,1)</f>
        <v>0</v>
      </c>
      <c r="U146" s="255" t="n">
        <f aca="true">SUM(OFFSET(T146,-MOD(ROW()-ROW($U$7),5),0,5,1))</f>
        <v>0</v>
      </c>
      <c r="W146" s="167" t="str">
        <f aca="false">$I146</f>
        <v/>
      </c>
      <c r="X146" s="167" t="str">
        <f aca="false">IF(ISNUMBER($A146),$W146*(Methuselahs!$A$4+1)+$A146,"")</f>
        <v/>
      </c>
      <c r="Y146" s="167" t="str">
        <f aca="false">IF(ISNUMBER($A146),RANK($X146,$X146:$X150,1),"")</f>
        <v/>
      </c>
      <c r="Z146" s="167" t="str">
        <f aca="false">IF(ISNUMBER($A146),VLOOKUP($A146,Methuselahs!$A$7:$X$306,5),"")</f>
        <v/>
      </c>
      <c r="AA146" s="167" t="str">
        <f aca="false">$I146</f>
        <v/>
      </c>
    </row>
    <row r="147" customFormat="false" ht="12.75" hidden="false" customHeight="true" outlineLevel="0" collapsed="false">
      <c r="A147" s="206" t="str">
        <f aca="true">IF(ISBLANK('Tournament Info'!$B$11),"",INDIRECT(ADDRESS(ROW(),1,1,1,"Optimal Seating "&amp;'Tournament Info'!$B$11-1&amp;"R+F")))</f>
        <v/>
      </c>
      <c r="B147" s="207" t="str">
        <f aca="false">IF(ISNUMBER(A147),VLOOKUP(A147,Methuselahs!$A$7:$E$306,2,FALSE()),"")</f>
        <v/>
      </c>
      <c r="C147" s="208" t="str">
        <f aca="false">IF(ISNUMBER(A147),VLOOKUP(A147,Methuselahs!$A$7:$E$306,3,FALSE()),"")</f>
        <v/>
      </c>
      <c r="D147" s="209" t="str">
        <f aca="false">IF(ISNUMBER(A147),FLOOR((ROW()-ROW($A$7))/5,1)+1,"")</f>
        <v/>
      </c>
      <c r="E147" s="210"/>
      <c r="F147" s="208" t="n">
        <f aca="false">IF(ISNUMBER(E147),E147,0)</f>
        <v>0</v>
      </c>
      <c r="G147" s="211" t="str">
        <f aca="false">IF(ISNUMBER($A147),IF(AND($F147&gt;=2,$H147=60),1,0),"")</f>
        <v/>
      </c>
      <c r="H147" s="212" t="str">
        <f aca="false">IF(ISNUMBER(A147),IF(OR($S147=$U147,NOT(ISNA(MATCH($D147*5+$V$4,Override!$C$6:$C$125,0)))),$Q147,0),"")</f>
        <v/>
      </c>
      <c r="I147" s="209" t="str">
        <f aca="false">IF(ISNUMBER(A147),IF(J147=5,K147,IF(AND(J147=4,OR(K147=4,K147=3)),K147+1,K147)),"")</f>
        <v/>
      </c>
      <c r="J147" s="213" t="n">
        <f aca="false">COUNT(A147:A151)</f>
        <v>0</v>
      </c>
      <c r="K147" s="214" t="str">
        <f aca="false">IF(ISNUMBER(A147),RANK(F147,F147:F151),"")</f>
        <v/>
      </c>
      <c r="L147" s="215" t="n">
        <f aca="false">IF(J147=5,VLOOKUP(K147,TPMatrix!$A$6:$B$10,2,FALSE()),IF(J147=4,VLOOKUP(K147,TPMatrix!$D$6:$E$9,2,FALSE()),0))</f>
        <v>0</v>
      </c>
      <c r="M147" s="215" t="n">
        <f aca="false">IF(COUNTIF(K147:K151,K147)&gt;=2,IF(J147=5,VLOOKUP(K147+1,TPMatrix!$A$6:$B$10,2,FALSE()),IF(J147=4,VLOOKUP(K147+1,TPMatrix!$D$6:$E$9,2,FALSE()),0)),"")</f>
        <v>0</v>
      </c>
      <c r="N147" s="215" t="n">
        <f aca="false">IF(COUNTIF(K147:K151,K147)&gt;=3,IF(J147=5,VLOOKUP(K147+2,TPMatrix!$A$6:$B$10,2,FALSE()),IF(J147=4,VLOOKUP(K147+2,TPMatrix!$D$6:$E$9,2,FALSE()),0)),"")</f>
        <v>0</v>
      </c>
      <c r="O147" s="215" t="n">
        <f aca="false">IF(COUNTIF(K147:K151,K147)&gt;=4,IF(J147=5,VLOOKUP(K147+3,TPMatrix!$A$6:$B$10,2,FALSE()),IF(J147=4,VLOOKUP(K147+3,TPMatrix!$D$6:$E$9,2,FALSE()),0)),"")</f>
        <v>0</v>
      </c>
      <c r="P147" s="215" t="n">
        <f aca="false">IF(COUNTIF(K147:K151,K147)&gt;=5,IF(J147=5,VLOOKUP(K147+4,TPMatrix!$A$6:$B$10,2,FALSE()),IF(J147=4,VLOOKUP(K147+4,TPMatrix!$D$6:$E$9,2,FALSE()),0)),"")</f>
        <v>0</v>
      </c>
      <c r="Q147" s="215" t="n">
        <f aca="false">SUM(L147:P147)/COUNT(L147:P147)</f>
        <v>0</v>
      </c>
      <c r="R147" s="216" t="n">
        <f aca="false">COUNT(L147:P147)</f>
        <v>5</v>
      </c>
      <c r="S147" s="217" t="n">
        <f aca="false">IF(ISNUMBER($A147),COUNTIF($D$7:$D$306,$D147),0)</f>
        <v>0</v>
      </c>
      <c r="T147" s="218" t="n">
        <f aca="false">CEILING($F147,1)</f>
        <v>0</v>
      </c>
      <c r="U147" s="219" t="n">
        <f aca="true">SUM(OFFSET(T147,-MOD(ROW()-ROW($U$7),5),0,5,1))</f>
        <v>0</v>
      </c>
      <c r="W147" s="167" t="str">
        <f aca="false">$I147</f>
        <v/>
      </c>
      <c r="X147" s="167" t="str">
        <f aca="false">IF(ISNUMBER($A147),$W147*(Methuselahs!$A$4+1)+$A147,"")</f>
        <v/>
      </c>
      <c r="Y147" s="167" t="str">
        <f aca="false">IF(ISNUMBER($A147),RANK($X147,$X147:$X151,1),"")</f>
        <v/>
      </c>
      <c r="Z147" s="167" t="str">
        <f aca="false">IF(ISNUMBER($A147),VLOOKUP($A147,Methuselahs!$A$7:$X$306,5),"")</f>
        <v/>
      </c>
      <c r="AA147" s="167" t="str">
        <f aca="false">$I147</f>
        <v/>
      </c>
    </row>
    <row r="148" customFormat="false" ht="12.75" hidden="false" customHeight="true" outlineLevel="0" collapsed="false">
      <c r="A148" s="220" t="str">
        <f aca="true">IF(ISBLANK('Tournament Info'!$B$11),"",INDIRECT(ADDRESS(ROW(),1,1,1,"Optimal Seating "&amp;'Tournament Info'!$B$11-1&amp;"R+F")))</f>
        <v/>
      </c>
      <c r="B148" s="221" t="str">
        <f aca="false">IF(ISNUMBER(A148),VLOOKUP(A148,Methuselahs!$A$7:$E$306,2,FALSE()),"")</f>
        <v/>
      </c>
      <c r="C148" s="222" t="str">
        <f aca="false">IF(ISNUMBER(A148),VLOOKUP(A148,Methuselahs!$A$7:$E$306,3,FALSE()),"")</f>
        <v/>
      </c>
      <c r="D148" s="223" t="str">
        <f aca="false">IF(ISNUMBER(A148),FLOOR((ROW()-ROW($A$7))/5,1)+1,"")</f>
        <v/>
      </c>
      <c r="E148" s="224"/>
      <c r="F148" s="222" t="n">
        <f aca="false">IF(ISNUMBER(E148),E148,0)</f>
        <v>0</v>
      </c>
      <c r="G148" s="225" t="str">
        <f aca="false">IF(ISNUMBER($A148),IF(AND($F148&gt;=2,$H148=60),1,0),"")</f>
        <v/>
      </c>
      <c r="H148" s="226" t="str">
        <f aca="false">IF(ISNUMBER(A148),IF(OR($S148=$U148,NOT(ISNA(MATCH($D148*5+$V$4,Override!$C$6:$C$125,0)))),$Q148,0),"")</f>
        <v/>
      </c>
      <c r="I148" s="223" t="str">
        <f aca="false">IF(ISNUMBER(A148),IF(J148=5,K148,IF(AND(J148=4,OR(K148=4,K148=3)),K148+1,K148)),"")</f>
        <v/>
      </c>
      <c r="J148" s="227" t="n">
        <f aca="false">COUNT(A147:A151)</f>
        <v>0</v>
      </c>
      <c r="K148" s="228" t="str">
        <f aca="false">IF(ISNUMBER(A148),RANK(F148,F147:F151),"")</f>
        <v/>
      </c>
      <c r="L148" s="229" t="n">
        <f aca="false">IF(J148=5,VLOOKUP(K148,TPMatrix!$A$6:$B$10,2,FALSE()),IF(J148=4,VLOOKUP(K148,TPMatrix!$D$6:$E$9,2,FALSE()),0))</f>
        <v>0</v>
      </c>
      <c r="M148" s="229" t="n">
        <f aca="false">IF(COUNTIF(K147:K151,K148)&gt;=2,IF(J148=5,VLOOKUP(K148+1,TPMatrix!$A$6:$B$10,2,FALSE()),IF(J148=4,VLOOKUP(K148+1,TPMatrix!$D$6:$E$9,2,FALSE()),0)),"")</f>
        <v>0</v>
      </c>
      <c r="N148" s="229" t="n">
        <f aca="false">IF(COUNTIF(K147:K151,K148)&gt;=3,IF(J148=5,VLOOKUP(K148+2,TPMatrix!$A$6:$B$10,2,FALSE()),IF(J148=4,VLOOKUP(K148+2,TPMatrix!$D$6:$E$9,2,FALSE()),0)),"")</f>
        <v>0</v>
      </c>
      <c r="O148" s="229" t="n">
        <f aca="false">IF(COUNTIF(K147:K151,K148)&gt;=4,IF(J148=5,VLOOKUP(K148+3,TPMatrix!$A$6:$B$10,2,FALSE()),IF(J148=4,VLOOKUP(K148+3,TPMatrix!$D$6:$E$9,2,FALSE()),0)),"")</f>
        <v>0</v>
      </c>
      <c r="P148" s="229" t="n">
        <f aca="false">IF(COUNTIF(K147:K151,K148)&gt;=5,IF(J148=5,VLOOKUP(K148+4,TPMatrix!$A$6:$B$10,2,FALSE()),IF(J148=4,VLOOKUP(K148+4,TPMatrix!$D$6:$E$9,2,FALSE()),0)),"")</f>
        <v>0</v>
      </c>
      <c r="Q148" s="229" t="n">
        <f aca="false">SUM(L148:P148)/COUNT(L148:P148)</f>
        <v>0</v>
      </c>
      <c r="R148" s="230" t="n">
        <f aca="false">COUNT(L148:P148)</f>
        <v>5</v>
      </c>
      <c r="S148" s="228" t="n">
        <f aca="false">IF(ISNUMBER($A148),COUNTIF($D$7:$D$306,$D148),0)</f>
        <v>0</v>
      </c>
      <c r="T148" s="229" t="n">
        <f aca="false">CEILING($F148,1)</f>
        <v>0</v>
      </c>
      <c r="U148" s="230" t="n">
        <f aca="true">SUM(OFFSET(T148,-MOD(ROW()-ROW($U$7),5),0,5,1))</f>
        <v>0</v>
      </c>
      <c r="W148" s="167" t="str">
        <f aca="false">$I148</f>
        <v/>
      </c>
      <c r="X148" s="167" t="str">
        <f aca="false">IF(ISNUMBER($A148),$W148*(Methuselahs!$A$4+1)+$A148,"")</f>
        <v/>
      </c>
      <c r="Y148" s="167" t="str">
        <f aca="false">IF(ISNUMBER($A148),RANK($X148,$X148:$X152,1),"")</f>
        <v/>
      </c>
      <c r="Z148" s="167" t="str">
        <f aca="false">IF(ISNUMBER($A148),VLOOKUP($A148,Methuselahs!$A$7:$X$306,5),"")</f>
        <v/>
      </c>
      <c r="AA148" s="167" t="str">
        <f aca="false">$I148</f>
        <v/>
      </c>
    </row>
    <row r="149" customFormat="false" ht="12.75" hidden="false" customHeight="true" outlineLevel="0" collapsed="false">
      <c r="A149" s="231" t="str">
        <f aca="true">IF(ISBLANK('Tournament Info'!$B$11),"",INDIRECT(ADDRESS(ROW(),1,1,1,"Optimal Seating "&amp;'Tournament Info'!$B$11-1&amp;"R+F")))</f>
        <v/>
      </c>
      <c r="B149" s="207" t="str">
        <f aca="false">IF(ISNUMBER(A149),VLOOKUP(A149,Methuselahs!$A$7:$E$306,2,FALSE()),"")</f>
        <v/>
      </c>
      <c r="C149" s="232" t="str">
        <f aca="false">IF(ISNUMBER(A149),VLOOKUP(A149,Methuselahs!$A$7:$E$306,3,FALSE()),"")</f>
        <v/>
      </c>
      <c r="D149" s="233" t="str">
        <f aca="false">IF(ISNUMBER(A149),FLOOR((ROW()-ROW($A$7))/5,1)+1,"")</f>
        <v/>
      </c>
      <c r="E149" s="234"/>
      <c r="F149" s="232" t="n">
        <f aca="false">IF(ISNUMBER(E149),E149,0)</f>
        <v>0</v>
      </c>
      <c r="G149" s="235" t="str">
        <f aca="false">IF(ISNUMBER($A149),IF(AND($F149&gt;=2,$H149=60),1,0),"")</f>
        <v/>
      </c>
      <c r="H149" s="236" t="str">
        <f aca="false">IF(ISNUMBER(A149),IF(OR($S149=$U149,NOT(ISNA(MATCH($D149*5+$V$4,Override!$C$6:$C$125,0)))),$Q149,0),"")</f>
        <v/>
      </c>
      <c r="I149" s="233" t="str">
        <f aca="false">IF(ISNUMBER(A149),IF(J149=5,K149,IF(AND(J149=4,OR(K149=4,K149=3)),K149+1,K149)),"")</f>
        <v/>
      </c>
      <c r="J149" s="237" t="n">
        <f aca="false">COUNT(A147:A151)</f>
        <v>0</v>
      </c>
      <c r="K149" s="238" t="str">
        <f aca="false">IF(ISNUMBER(A149),RANK(F149,F147:F151),"")</f>
        <v/>
      </c>
      <c r="L149" s="239" t="n">
        <f aca="false">IF(J149=5,VLOOKUP(K149,TPMatrix!$A$6:$B$10,2,FALSE()),IF(J149=4,VLOOKUP(K149,TPMatrix!$D$6:$E$9,2,FALSE()),0))</f>
        <v>0</v>
      </c>
      <c r="M149" s="239" t="n">
        <f aca="false">IF(COUNTIF(K147:K151,K149)&gt;=2,IF(J149=5,VLOOKUP(K149+1,TPMatrix!$A$6:$B$10,2,FALSE()),IF(J149=4,VLOOKUP(K149+1,TPMatrix!$D$6:$E$9,2,FALSE()),0)),"")</f>
        <v>0</v>
      </c>
      <c r="N149" s="239" t="n">
        <f aca="false">IF(COUNTIF(K147:K151,K149)&gt;=3,IF(J149=5,VLOOKUP(K149+2,TPMatrix!$A$6:$B$10,2,FALSE()),IF(J149=4,VLOOKUP(K149+2,TPMatrix!$D$6:$E$9,2,FALSE()),0)),"")</f>
        <v>0</v>
      </c>
      <c r="O149" s="239" t="n">
        <f aca="false">IF(COUNTIF(K147:K151,K149)&gt;=4,IF(J149=5,VLOOKUP(K149+3,TPMatrix!$A$6:$B$10,2,FALSE()),IF(J149=4,VLOOKUP(K149+3,TPMatrix!$D$6:$E$9,2,FALSE()),0)),"")</f>
        <v>0</v>
      </c>
      <c r="P149" s="239" t="n">
        <f aca="false">IF(COUNTIF(K147:K151,K149)&gt;=5,IF(J149=5,VLOOKUP(K149+4,TPMatrix!$A$6:$B$10,2,FALSE()),IF(J149=4,VLOOKUP(K149+4,TPMatrix!$D$6:$E$9,2,FALSE()),0)),"")</f>
        <v>0</v>
      </c>
      <c r="Q149" s="239" t="n">
        <f aca="false">SUM(L149:P149)/COUNT(L149:P149)</f>
        <v>0</v>
      </c>
      <c r="R149" s="240" t="n">
        <f aca="false">COUNT(L149:P149)</f>
        <v>5</v>
      </c>
      <c r="S149" s="238" t="n">
        <f aca="false">IF(ISNUMBER($A149),COUNTIF($D$7:$D$306,$D149),0)</f>
        <v>0</v>
      </c>
      <c r="T149" s="239" t="n">
        <f aca="false">CEILING($F149,1)</f>
        <v>0</v>
      </c>
      <c r="U149" s="240" t="n">
        <f aca="true">SUM(OFFSET(T149,-MOD(ROW()-ROW($U$7),5),0,5,1))</f>
        <v>0</v>
      </c>
      <c r="W149" s="167" t="str">
        <f aca="false">$I149</f>
        <v/>
      </c>
      <c r="X149" s="167" t="str">
        <f aca="false">IF(ISNUMBER($A149),$W149*(Methuselahs!$A$4+1)+$A149,"")</f>
        <v/>
      </c>
      <c r="Y149" s="167" t="str">
        <f aca="false">IF(ISNUMBER($A149),RANK($X149,$X149:$X153,1),"")</f>
        <v/>
      </c>
      <c r="Z149" s="167" t="str">
        <f aca="false">IF(ISNUMBER($A149),VLOOKUP($A149,Methuselahs!$A$7:$X$306,5),"")</f>
        <v/>
      </c>
      <c r="AA149" s="167" t="str">
        <f aca="false">$I149</f>
        <v/>
      </c>
    </row>
    <row r="150" customFormat="false" ht="12.75" hidden="false" customHeight="true" outlineLevel="0" collapsed="false">
      <c r="A150" s="241" t="str">
        <f aca="true">IF(ISBLANK('Tournament Info'!$B$11),"",INDIRECT(ADDRESS(ROW(),1,1,1,"Optimal Seating "&amp;'Tournament Info'!$B$11-1&amp;"R+F")))</f>
        <v/>
      </c>
      <c r="B150" s="242" t="str">
        <f aca="false">IF(ISNUMBER(A150),VLOOKUP(A150,Methuselahs!$A$7:$E$306,2,FALSE()),"")</f>
        <v/>
      </c>
      <c r="C150" s="243" t="str">
        <f aca="false">IF(ISNUMBER(A150),VLOOKUP(A150,Methuselahs!$A$7:$E$306,3,FALSE()),"")</f>
        <v/>
      </c>
      <c r="D150" s="244" t="str">
        <f aca="false">IF(ISNUMBER(A150),FLOOR((ROW()-ROW($A$7))/5,1)+1,"")</f>
        <v/>
      </c>
      <c r="E150" s="245"/>
      <c r="F150" s="243" t="n">
        <f aca="false">IF(ISNUMBER(E150),E150,0)</f>
        <v>0</v>
      </c>
      <c r="G150" s="225" t="str">
        <f aca="false">IF(ISNUMBER($A150),IF(AND($F150&gt;=2,$H150=60),1,0),"")</f>
        <v/>
      </c>
      <c r="H150" s="226" t="str">
        <f aca="false">IF(ISNUMBER(A150),IF(OR($S150=$U150,NOT(ISNA(MATCH($D150*5+$V$4,Override!$C$6:$C$125,0)))),$Q150,0),"")</f>
        <v/>
      </c>
      <c r="I150" s="244" t="str">
        <f aca="false">IF(ISNUMBER(A150),IF(J150=5,K150,IF(AND(J150=4,OR(K150=4,K150=3)),K150+1,K150)),"")</f>
        <v/>
      </c>
      <c r="J150" s="246" t="n">
        <f aca="false">COUNT(A147:A151)</f>
        <v>0</v>
      </c>
      <c r="K150" s="228" t="str">
        <f aca="false">IF(ISNUMBER(A150),RANK(F150,F147:F151),"")</f>
        <v/>
      </c>
      <c r="L150" s="229" t="n">
        <f aca="false">IF(J150=5,VLOOKUP(K150,TPMatrix!$A$6:$B$10,2,FALSE()),IF(J150=4,VLOOKUP(K150,TPMatrix!$D$6:$E$9,2,FALSE()),0))</f>
        <v>0</v>
      </c>
      <c r="M150" s="229" t="n">
        <f aca="false">IF(COUNTIF(K147:K151,K150)&gt;=2,IF(J150=5,VLOOKUP(K150+1,TPMatrix!$A$6:$B$10,2,FALSE()),IF(J150=4,VLOOKUP(K150+1,TPMatrix!$D$6:$E$9,2,FALSE()),0)),"")</f>
        <v>0</v>
      </c>
      <c r="N150" s="229" t="n">
        <f aca="false">IF(COUNTIF(K147:K151,K150)&gt;=3,IF(J150=5,VLOOKUP(K150+2,TPMatrix!$A$6:$B$10,2,FALSE()),IF(J150=4,VLOOKUP(K150+2,TPMatrix!$D$6:$E$9,2,FALSE()),0)),"")</f>
        <v>0</v>
      </c>
      <c r="O150" s="229" t="n">
        <f aca="false">IF(COUNTIF(K147:K151,K150)&gt;=4,IF(J150=5,VLOOKUP(K150+3,TPMatrix!$A$6:$B$10,2,FALSE()),IF(J150=4,VLOOKUP(K150+3,TPMatrix!$D$6:$E$9,2,FALSE()),0)),"")</f>
        <v>0</v>
      </c>
      <c r="P150" s="229" t="n">
        <f aca="false">IF(COUNTIF(K147:K151,K150)&gt;=5,IF(J150=5,VLOOKUP(K150+4,TPMatrix!$A$6:$B$10,2,FALSE()),IF(J150=4,VLOOKUP(K150+4,TPMatrix!$D$6:$E$9,2,FALSE()),0)),"")</f>
        <v>0</v>
      </c>
      <c r="Q150" s="229" t="n">
        <f aca="false">SUM(L150:P150)/COUNT(L150:P150)</f>
        <v>0</v>
      </c>
      <c r="R150" s="230" t="n">
        <f aca="false">COUNT(L150:P150)</f>
        <v>5</v>
      </c>
      <c r="S150" s="228" t="n">
        <f aca="false">IF(ISNUMBER($A150),COUNTIF($D$7:$D$306,$D150),0)</f>
        <v>0</v>
      </c>
      <c r="T150" s="229" t="n">
        <f aca="false">CEILING($F150,1)</f>
        <v>0</v>
      </c>
      <c r="U150" s="230" t="n">
        <f aca="true">SUM(OFFSET(T150,-MOD(ROW()-ROW($U$7),5),0,5,1))</f>
        <v>0</v>
      </c>
      <c r="W150" s="167" t="str">
        <f aca="false">$I150</f>
        <v/>
      </c>
      <c r="X150" s="167" t="str">
        <f aca="false">IF(ISNUMBER($A150),$W150*(Methuselahs!$A$4+1)+$A150,"")</f>
        <v/>
      </c>
      <c r="Y150" s="167" t="str">
        <f aca="false">IF(ISNUMBER($A150),RANK($X150,$X150:$X154,1),"")</f>
        <v/>
      </c>
      <c r="Z150" s="167" t="str">
        <f aca="false">IF(ISNUMBER($A150),VLOOKUP($A150,Methuselahs!$A$7:$X$306,5),"")</f>
        <v/>
      </c>
      <c r="AA150" s="167" t="str">
        <f aca="false">$I150</f>
        <v/>
      </c>
    </row>
    <row r="151" customFormat="false" ht="12.75" hidden="false" customHeight="true" outlineLevel="0" collapsed="false">
      <c r="A151" s="247" t="str">
        <f aca="true">IF(ISBLANK('Tournament Info'!$B$11),"",INDIRECT(ADDRESS(ROW(),1,1,1,"Optimal Seating "&amp;'Tournament Info'!$B$11-1&amp;"R+F")))</f>
        <v/>
      </c>
      <c r="B151" s="248" t="str">
        <f aca="false">IF(ISNUMBER(A151),VLOOKUP(A151,Methuselahs!$A$7:$E$306,2,FALSE()),"")</f>
        <v/>
      </c>
      <c r="C151" s="249" t="str">
        <f aca="false">IF(ISNUMBER(A151),VLOOKUP(A151,Methuselahs!$A$7:$E$306,3,FALSE()),"")</f>
        <v/>
      </c>
      <c r="D151" s="250" t="str">
        <f aca="false">IF(ISNUMBER(A151),FLOOR((ROW()-ROW($A$7))/5,1)+1,"")</f>
        <v/>
      </c>
      <c r="E151" s="251"/>
      <c r="F151" s="249" t="n">
        <f aca="false">IF(ISNUMBER(E151),E151,0)</f>
        <v>0</v>
      </c>
      <c r="G151" s="235" t="str">
        <f aca="false">IF(ISNUMBER($A151),IF(AND($F151&gt;=2,$H151=60),1,0),"")</f>
        <v/>
      </c>
      <c r="H151" s="236" t="str">
        <f aca="false">IF(ISNUMBER(A151),IF(OR($S151=$U151,NOT(ISNA(MATCH($D151*5+$V$4,Override!$C$6:$C$125,0)))),$Q151,0),"")</f>
        <v/>
      </c>
      <c r="I151" s="250" t="str">
        <f aca="false">IF(ISNUMBER(A151),IF(J151=5,K151,IF(AND(J151=4,OR(K151=4,K151=3)),K151+1,K151)),"")</f>
        <v/>
      </c>
      <c r="J151" s="252" t="n">
        <f aca="false">COUNT(A147:A151)</f>
        <v>0</v>
      </c>
      <c r="K151" s="253" t="str">
        <f aca="false">IF(ISNUMBER(A151),RANK(F151,F147:F151),"")</f>
        <v/>
      </c>
      <c r="L151" s="254" t="n">
        <f aca="false">IF(J151=5,VLOOKUP(K151,TPMatrix!$A$6:$B$10,2,FALSE()),IF(J151=4,VLOOKUP(K151,TPMatrix!$D$6:$E$9,2,FALSE()),0))</f>
        <v>0</v>
      </c>
      <c r="M151" s="254" t="n">
        <f aca="false">IF(COUNTIF(K147:K151,K151)&gt;=2,IF(J151=5,VLOOKUP(K151+1,TPMatrix!$A$6:$B$10,2,FALSE()),IF(J151=4,VLOOKUP(K151+1,TPMatrix!$D$6:$E$9,2,FALSE()),0)),"")</f>
        <v>0</v>
      </c>
      <c r="N151" s="254" t="n">
        <f aca="false">IF(COUNTIF(K147:K151,K151)&gt;=3,IF(J151=5,VLOOKUP(K151+2,TPMatrix!$A$6:$B$10,2,FALSE()),IF(J151=4,VLOOKUP(K151+2,TPMatrix!$D$6:$E$9,2,FALSE()),0)),"")</f>
        <v>0</v>
      </c>
      <c r="O151" s="254" t="n">
        <f aca="false">IF(COUNTIF(K147:K151,K151)&gt;=4,IF(J151=5,VLOOKUP(K151+3,TPMatrix!$A$6:$B$10,2,FALSE()),IF(J151=4,VLOOKUP(K151+3,TPMatrix!$D$6:$E$9,2,FALSE()),0)),"")</f>
        <v>0</v>
      </c>
      <c r="P151" s="254" t="n">
        <f aca="false">IF(COUNTIF(K147:K151,K151)&gt;=5,IF(J151=5,VLOOKUP(K151+4,TPMatrix!$A$6:$B$10,2,FALSE()),IF(J151=4,VLOOKUP(K151+4,TPMatrix!$D$6:$E$9,2,FALSE()),0)),"")</f>
        <v>0</v>
      </c>
      <c r="Q151" s="254" t="n">
        <f aca="false">SUM(L151:P151)/COUNT(L151:P151)</f>
        <v>0</v>
      </c>
      <c r="R151" s="255" t="n">
        <f aca="false">COUNT(L151:P151)</f>
        <v>5</v>
      </c>
      <c r="S151" s="253" t="n">
        <f aca="false">IF(ISNUMBER($A151),COUNTIF($D$7:$D$306,$D151),0)</f>
        <v>0</v>
      </c>
      <c r="T151" s="254" t="n">
        <f aca="false">CEILING($F151,1)</f>
        <v>0</v>
      </c>
      <c r="U151" s="255" t="n">
        <f aca="true">SUM(OFFSET(T151,-MOD(ROW()-ROW($U$7),5),0,5,1))</f>
        <v>0</v>
      </c>
      <c r="W151" s="167" t="str">
        <f aca="false">$I151</f>
        <v/>
      </c>
      <c r="X151" s="167" t="str">
        <f aca="false">IF(ISNUMBER($A151),$W151*(Methuselahs!$A$4+1)+$A151,"")</f>
        <v/>
      </c>
      <c r="Y151" s="167" t="str">
        <f aca="false">IF(ISNUMBER($A151),RANK($X151,$X151:$X155,1),"")</f>
        <v/>
      </c>
      <c r="Z151" s="167" t="str">
        <f aca="false">IF(ISNUMBER($A151),VLOOKUP($A151,Methuselahs!$A$7:$X$306,5),"")</f>
        <v/>
      </c>
      <c r="AA151" s="167" t="str">
        <f aca="false">$I151</f>
        <v/>
      </c>
    </row>
    <row r="152" customFormat="false" ht="12.75" hidden="false" customHeight="true" outlineLevel="0" collapsed="false">
      <c r="A152" s="206" t="str">
        <f aca="true">IF(ISBLANK('Tournament Info'!$B$11),"",INDIRECT(ADDRESS(ROW(),1,1,1,"Optimal Seating "&amp;'Tournament Info'!$B$11-1&amp;"R+F")))</f>
        <v/>
      </c>
      <c r="B152" s="207" t="str">
        <f aca="false">IF(ISNUMBER(A152),VLOOKUP(A152,Methuselahs!$A$7:$E$306,2,FALSE()),"")</f>
        <v/>
      </c>
      <c r="C152" s="208" t="str">
        <f aca="false">IF(ISNUMBER(A152),VLOOKUP(A152,Methuselahs!$A$7:$E$306,3,FALSE()),"")</f>
        <v/>
      </c>
      <c r="D152" s="209" t="str">
        <f aca="false">IF(ISNUMBER(A152),FLOOR((ROW()-ROW($A$7))/5,1)+1,"")</f>
        <v/>
      </c>
      <c r="E152" s="210"/>
      <c r="F152" s="208" t="n">
        <f aca="false">IF(ISNUMBER(E152),E152,0)</f>
        <v>0</v>
      </c>
      <c r="G152" s="211" t="str">
        <f aca="false">IF(ISNUMBER($A152),IF(AND($F152&gt;=2,$H152=60),1,0),"")</f>
        <v/>
      </c>
      <c r="H152" s="212" t="str">
        <f aca="false">IF(ISNUMBER(A152),IF(OR($S152=$U152,NOT(ISNA(MATCH($D152*5+$V$4,Override!$C$6:$C$125,0)))),$Q152,0),"")</f>
        <v/>
      </c>
      <c r="I152" s="209" t="str">
        <f aca="false">IF(ISNUMBER(A152),IF(J152=5,K152,IF(AND(J152=4,OR(K152=4,K152=3)),K152+1,K152)),"")</f>
        <v/>
      </c>
      <c r="J152" s="213" t="n">
        <f aca="false">COUNT(A152:A156)</f>
        <v>0</v>
      </c>
      <c r="K152" s="214" t="str">
        <f aca="false">IF(ISNUMBER(A152),RANK(F152,F152:F156),"")</f>
        <v/>
      </c>
      <c r="L152" s="215" t="n">
        <f aca="false">IF(J152=5,VLOOKUP(K152,TPMatrix!$A$6:$B$10,2,FALSE()),IF(J152=4,VLOOKUP(K152,TPMatrix!$D$6:$E$9,2,FALSE()),0))</f>
        <v>0</v>
      </c>
      <c r="M152" s="215" t="n">
        <f aca="false">IF(COUNTIF(K152:K156,K152)&gt;=2,IF(J152=5,VLOOKUP(K152+1,TPMatrix!$A$6:$B$10,2,FALSE()),IF(J152=4,VLOOKUP(K152+1,TPMatrix!$D$6:$E$9,2,FALSE()),0)),"")</f>
        <v>0</v>
      </c>
      <c r="N152" s="215" t="n">
        <f aca="false">IF(COUNTIF(K152:K156,K152)&gt;=3,IF(J152=5,VLOOKUP(K152+2,TPMatrix!$A$6:$B$10,2,FALSE()),IF(J152=4,VLOOKUP(K152+2,TPMatrix!$D$6:$E$9,2,FALSE()),0)),"")</f>
        <v>0</v>
      </c>
      <c r="O152" s="215" t="n">
        <f aca="false">IF(COUNTIF(K152:K156,K152)&gt;=4,IF(J152=5,VLOOKUP(K152+3,TPMatrix!$A$6:$B$10,2,FALSE()),IF(J152=4,VLOOKUP(K152+3,TPMatrix!$D$6:$E$9,2,FALSE()),0)),"")</f>
        <v>0</v>
      </c>
      <c r="P152" s="215" t="n">
        <f aca="false">IF(COUNTIF(K152:K156,K152)&gt;=5,IF(J152=5,VLOOKUP(K152+4,TPMatrix!$A$6:$B$10,2,FALSE()),IF(J152=4,VLOOKUP(K152+4,TPMatrix!$D$6:$E$9,2,FALSE()),0)),"")</f>
        <v>0</v>
      </c>
      <c r="Q152" s="215" t="n">
        <f aca="false">SUM(L152:P152)/COUNT(L152:P152)</f>
        <v>0</v>
      </c>
      <c r="R152" s="216" t="n">
        <f aca="false">COUNT(L152:P152)</f>
        <v>5</v>
      </c>
      <c r="S152" s="217" t="n">
        <f aca="false">IF(ISNUMBER($A152),COUNTIF($D$7:$D$306,$D152),0)</f>
        <v>0</v>
      </c>
      <c r="T152" s="218" t="n">
        <f aca="false">CEILING($F152,1)</f>
        <v>0</v>
      </c>
      <c r="U152" s="219" t="n">
        <f aca="true">SUM(OFFSET(T152,-MOD(ROW()-ROW($U$7),5),0,5,1))</f>
        <v>0</v>
      </c>
      <c r="W152" s="167" t="str">
        <f aca="false">$I152</f>
        <v/>
      </c>
      <c r="X152" s="167" t="str">
        <f aca="false">IF(ISNUMBER($A152),$W152*(Methuselahs!$A$4+1)+$A152,"")</f>
        <v/>
      </c>
      <c r="Y152" s="167" t="str">
        <f aca="false">IF(ISNUMBER($A152),RANK($X152,$X152:$X156,1),"")</f>
        <v/>
      </c>
      <c r="Z152" s="167" t="str">
        <f aca="false">IF(ISNUMBER($A152),VLOOKUP($A152,Methuselahs!$A$7:$X$306,5),"")</f>
        <v/>
      </c>
      <c r="AA152" s="167" t="str">
        <f aca="false">$I152</f>
        <v/>
      </c>
    </row>
    <row r="153" customFormat="false" ht="12.75" hidden="false" customHeight="true" outlineLevel="0" collapsed="false">
      <c r="A153" s="220" t="str">
        <f aca="true">IF(ISBLANK('Tournament Info'!$B$11),"",INDIRECT(ADDRESS(ROW(),1,1,1,"Optimal Seating "&amp;'Tournament Info'!$B$11-1&amp;"R+F")))</f>
        <v/>
      </c>
      <c r="B153" s="221" t="str">
        <f aca="false">IF(ISNUMBER(A153),VLOOKUP(A153,Methuselahs!$A$7:$E$306,2,FALSE()),"")</f>
        <v/>
      </c>
      <c r="C153" s="222" t="str">
        <f aca="false">IF(ISNUMBER(A153),VLOOKUP(A153,Methuselahs!$A$7:$E$306,3,FALSE()),"")</f>
        <v/>
      </c>
      <c r="D153" s="223" t="str">
        <f aca="false">IF(ISNUMBER(A153),FLOOR((ROW()-ROW($A$7))/5,1)+1,"")</f>
        <v/>
      </c>
      <c r="E153" s="224"/>
      <c r="F153" s="222" t="n">
        <f aca="false">IF(ISNUMBER(E153),E153,0)</f>
        <v>0</v>
      </c>
      <c r="G153" s="225" t="str">
        <f aca="false">IF(ISNUMBER($A153),IF(AND($F153&gt;=2,$H153=60),1,0),"")</f>
        <v/>
      </c>
      <c r="H153" s="226" t="str">
        <f aca="false">IF(ISNUMBER(A153),IF(OR($S153=$U153,NOT(ISNA(MATCH($D153*5+$V$4,Override!$C$6:$C$125,0)))),$Q153,0),"")</f>
        <v/>
      </c>
      <c r="I153" s="223" t="str">
        <f aca="false">IF(ISNUMBER(A153),IF(J153=5,K153,IF(AND(J153=4,OR(K153=4,K153=3)),K153+1,K153)),"")</f>
        <v/>
      </c>
      <c r="J153" s="227" t="n">
        <f aca="false">COUNT(A152:A156)</f>
        <v>0</v>
      </c>
      <c r="K153" s="228" t="str">
        <f aca="false">IF(ISNUMBER(A153),RANK(F153,F152:F156),"")</f>
        <v/>
      </c>
      <c r="L153" s="229" t="n">
        <f aca="false">IF(J153=5,VLOOKUP(K153,TPMatrix!$A$6:$B$10,2,FALSE()),IF(J153=4,VLOOKUP(K153,TPMatrix!$D$6:$E$9,2,FALSE()),0))</f>
        <v>0</v>
      </c>
      <c r="M153" s="229" t="n">
        <f aca="false">IF(COUNTIF(K152:K156,K153)&gt;=2,IF(J153=5,VLOOKUP(K153+1,TPMatrix!$A$6:$B$10,2,FALSE()),IF(J153=4,VLOOKUP(K153+1,TPMatrix!$D$6:$E$9,2,FALSE()),0)),"")</f>
        <v>0</v>
      </c>
      <c r="N153" s="229" t="n">
        <f aca="false">IF(COUNTIF(K152:K156,K153)&gt;=3,IF(J153=5,VLOOKUP(K153+2,TPMatrix!$A$6:$B$10,2,FALSE()),IF(J153=4,VLOOKUP(K153+2,TPMatrix!$D$6:$E$9,2,FALSE()),0)),"")</f>
        <v>0</v>
      </c>
      <c r="O153" s="229" t="n">
        <f aca="false">IF(COUNTIF(K152:K156,K153)&gt;=4,IF(J153=5,VLOOKUP(K153+3,TPMatrix!$A$6:$B$10,2,FALSE()),IF(J153=4,VLOOKUP(K153+3,TPMatrix!$D$6:$E$9,2,FALSE()),0)),"")</f>
        <v>0</v>
      </c>
      <c r="P153" s="229" t="n">
        <f aca="false">IF(COUNTIF(K152:K156,K153)&gt;=5,IF(J153=5,VLOOKUP(K153+4,TPMatrix!$A$6:$B$10,2,FALSE()),IF(J153=4,VLOOKUP(K153+4,TPMatrix!$D$6:$E$9,2,FALSE()),0)),"")</f>
        <v>0</v>
      </c>
      <c r="Q153" s="229" t="n">
        <f aca="false">SUM(L153:P153)/COUNT(L153:P153)</f>
        <v>0</v>
      </c>
      <c r="R153" s="230" t="n">
        <f aca="false">COUNT(L153:P153)</f>
        <v>5</v>
      </c>
      <c r="S153" s="228" t="n">
        <f aca="false">IF(ISNUMBER($A153),COUNTIF($D$7:$D$306,$D153),0)</f>
        <v>0</v>
      </c>
      <c r="T153" s="229" t="n">
        <f aca="false">CEILING($F153,1)</f>
        <v>0</v>
      </c>
      <c r="U153" s="230" t="n">
        <f aca="true">SUM(OFFSET(T153,-MOD(ROW()-ROW($U$7),5),0,5,1))</f>
        <v>0</v>
      </c>
      <c r="W153" s="167" t="str">
        <f aca="false">$I153</f>
        <v/>
      </c>
      <c r="X153" s="167" t="str">
        <f aca="false">IF(ISNUMBER($A153),$W153*(Methuselahs!$A$4+1)+$A153,"")</f>
        <v/>
      </c>
      <c r="Y153" s="167" t="str">
        <f aca="false">IF(ISNUMBER($A153),RANK($X153,$X153:$X157,1),"")</f>
        <v/>
      </c>
      <c r="Z153" s="167" t="str">
        <f aca="false">IF(ISNUMBER($A153),VLOOKUP($A153,Methuselahs!$A$7:$X$306,5),"")</f>
        <v/>
      </c>
      <c r="AA153" s="167" t="str">
        <f aca="false">$I153</f>
        <v/>
      </c>
    </row>
    <row r="154" customFormat="false" ht="12.75" hidden="false" customHeight="true" outlineLevel="0" collapsed="false">
      <c r="A154" s="231" t="str">
        <f aca="true">IF(ISBLANK('Tournament Info'!$B$11),"",INDIRECT(ADDRESS(ROW(),1,1,1,"Optimal Seating "&amp;'Tournament Info'!$B$11-1&amp;"R+F")))</f>
        <v/>
      </c>
      <c r="B154" s="207" t="str">
        <f aca="false">IF(ISNUMBER(A154),VLOOKUP(A154,Methuselahs!$A$7:$E$306,2,FALSE()),"")</f>
        <v/>
      </c>
      <c r="C154" s="232" t="str">
        <f aca="false">IF(ISNUMBER(A154),VLOOKUP(A154,Methuselahs!$A$7:$E$306,3,FALSE()),"")</f>
        <v/>
      </c>
      <c r="D154" s="233" t="str">
        <f aca="false">IF(ISNUMBER(A154),FLOOR((ROW()-ROW($A$7))/5,1)+1,"")</f>
        <v/>
      </c>
      <c r="E154" s="234"/>
      <c r="F154" s="232" t="n">
        <f aca="false">IF(ISNUMBER(E154),E154,0)</f>
        <v>0</v>
      </c>
      <c r="G154" s="235" t="str">
        <f aca="false">IF(ISNUMBER($A154),IF(AND($F154&gt;=2,$H154=60),1,0),"")</f>
        <v/>
      </c>
      <c r="H154" s="236" t="str">
        <f aca="false">IF(ISNUMBER(A154),IF(OR($S154=$U154,NOT(ISNA(MATCH($D154*5+$V$4,Override!$C$6:$C$125,0)))),$Q154,0),"")</f>
        <v/>
      </c>
      <c r="I154" s="233" t="str">
        <f aca="false">IF(ISNUMBER(A154),IF(J154=5,K154,IF(AND(J154=4,OR(K154=4,K154=3)),K154+1,K154)),"")</f>
        <v/>
      </c>
      <c r="J154" s="237" t="n">
        <f aca="false">COUNT(A152:A156)</f>
        <v>0</v>
      </c>
      <c r="K154" s="238" t="str">
        <f aca="false">IF(ISNUMBER(A154),RANK(F154,F152:F156),"")</f>
        <v/>
      </c>
      <c r="L154" s="239" t="n">
        <f aca="false">IF(J154=5,VLOOKUP(K154,TPMatrix!$A$6:$B$10,2,FALSE()),IF(J154=4,VLOOKUP(K154,TPMatrix!$D$6:$E$9,2,FALSE()),0))</f>
        <v>0</v>
      </c>
      <c r="M154" s="239" t="n">
        <f aca="false">IF(COUNTIF(K152:K156,K154)&gt;=2,IF(J154=5,VLOOKUP(K154+1,TPMatrix!$A$6:$B$10,2,FALSE()),IF(J154=4,VLOOKUP(K154+1,TPMatrix!$D$6:$E$9,2,FALSE()),0)),"")</f>
        <v>0</v>
      </c>
      <c r="N154" s="239" t="n">
        <f aca="false">IF(COUNTIF(K152:K156,K154)&gt;=3,IF(J154=5,VLOOKUP(K154+2,TPMatrix!$A$6:$B$10,2,FALSE()),IF(J154=4,VLOOKUP(K154+2,TPMatrix!$D$6:$E$9,2,FALSE()),0)),"")</f>
        <v>0</v>
      </c>
      <c r="O154" s="239" t="n">
        <f aca="false">IF(COUNTIF(K152:K156,K154)&gt;=4,IF(J154=5,VLOOKUP(K154+3,TPMatrix!$A$6:$B$10,2,FALSE()),IF(J154=4,VLOOKUP(K154+3,TPMatrix!$D$6:$E$9,2,FALSE()),0)),"")</f>
        <v>0</v>
      </c>
      <c r="P154" s="239" t="n">
        <f aca="false">IF(COUNTIF(K152:K156,K154)&gt;=5,IF(J154=5,VLOOKUP(K154+4,TPMatrix!$A$6:$B$10,2,FALSE()),IF(J154=4,VLOOKUP(K154+4,TPMatrix!$D$6:$E$9,2,FALSE()),0)),"")</f>
        <v>0</v>
      </c>
      <c r="Q154" s="239" t="n">
        <f aca="false">SUM(L154:P154)/COUNT(L154:P154)</f>
        <v>0</v>
      </c>
      <c r="R154" s="240" t="n">
        <f aca="false">COUNT(L154:P154)</f>
        <v>5</v>
      </c>
      <c r="S154" s="238" t="n">
        <f aca="false">IF(ISNUMBER($A154),COUNTIF($D$7:$D$306,$D154),0)</f>
        <v>0</v>
      </c>
      <c r="T154" s="239" t="n">
        <f aca="false">CEILING($F154,1)</f>
        <v>0</v>
      </c>
      <c r="U154" s="240" t="n">
        <f aca="true">SUM(OFFSET(T154,-MOD(ROW()-ROW($U$7),5),0,5,1))</f>
        <v>0</v>
      </c>
      <c r="W154" s="167" t="str">
        <f aca="false">$I154</f>
        <v/>
      </c>
      <c r="X154" s="167" t="str">
        <f aca="false">IF(ISNUMBER($A154),$W154*(Methuselahs!$A$4+1)+$A154,"")</f>
        <v/>
      </c>
      <c r="Y154" s="167" t="str">
        <f aca="false">IF(ISNUMBER($A154),RANK($X154,$X154:$X158,1),"")</f>
        <v/>
      </c>
      <c r="Z154" s="167" t="str">
        <f aca="false">IF(ISNUMBER($A154),VLOOKUP($A154,Methuselahs!$A$7:$X$306,5),"")</f>
        <v/>
      </c>
      <c r="AA154" s="167" t="str">
        <f aca="false">$I154</f>
        <v/>
      </c>
    </row>
    <row r="155" customFormat="false" ht="12.75" hidden="false" customHeight="true" outlineLevel="0" collapsed="false">
      <c r="A155" s="241" t="str">
        <f aca="true">IF(ISBLANK('Tournament Info'!$B$11),"",INDIRECT(ADDRESS(ROW(),1,1,1,"Optimal Seating "&amp;'Tournament Info'!$B$11-1&amp;"R+F")))</f>
        <v/>
      </c>
      <c r="B155" s="242" t="str">
        <f aca="false">IF(ISNUMBER(A155),VLOOKUP(A155,Methuselahs!$A$7:$E$306,2,FALSE()),"")</f>
        <v/>
      </c>
      <c r="C155" s="243" t="str">
        <f aca="false">IF(ISNUMBER(A155),VLOOKUP(A155,Methuselahs!$A$7:$E$306,3,FALSE()),"")</f>
        <v/>
      </c>
      <c r="D155" s="244" t="str">
        <f aca="false">IF(ISNUMBER(A155),FLOOR((ROW()-ROW($A$7))/5,1)+1,"")</f>
        <v/>
      </c>
      <c r="E155" s="245"/>
      <c r="F155" s="243" t="n">
        <f aca="false">IF(ISNUMBER(E155),E155,0)</f>
        <v>0</v>
      </c>
      <c r="G155" s="225" t="str">
        <f aca="false">IF(ISNUMBER($A155),IF(AND($F155&gt;=2,$H155=60),1,0),"")</f>
        <v/>
      </c>
      <c r="H155" s="226" t="str">
        <f aca="false">IF(ISNUMBER(A155),IF(OR($S155=$U155,NOT(ISNA(MATCH($D155*5+$V$4,Override!$C$6:$C$125,0)))),$Q155,0),"")</f>
        <v/>
      </c>
      <c r="I155" s="244" t="str">
        <f aca="false">IF(ISNUMBER(A155),IF(J155=5,K155,IF(AND(J155=4,OR(K155=4,K155=3)),K155+1,K155)),"")</f>
        <v/>
      </c>
      <c r="J155" s="246" t="n">
        <f aca="false">COUNT(A152:A156)</f>
        <v>0</v>
      </c>
      <c r="K155" s="228" t="str">
        <f aca="false">IF(ISNUMBER(A155),RANK(F155,F152:F156),"")</f>
        <v/>
      </c>
      <c r="L155" s="229" t="n">
        <f aca="false">IF(J155=5,VLOOKUP(K155,TPMatrix!$A$6:$B$10,2,FALSE()),IF(J155=4,VLOOKUP(K155,TPMatrix!$D$6:$E$9,2,FALSE()),0))</f>
        <v>0</v>
      </c>
      <c r="M155" s="229" t="n">
        <f aca="false">IF(COUNTIF(K152:K156,K155)&gt;=2,IF(J155=5,VLOOKUP(K155+1,TPMatrix!$A$6:$B$10,2,FALSE()),IF(J155=4,VLOOKUP(K155+1,TPMatrix!$D$6:$E$9,2,FALSE()),0)),"")</f>
        <v>0</v>
      </c>
      <c r="N155" s="229" t="n">
        <f aca="false">IF(COUNTIF(K152:K156,K155)&gt;=3,IF(J155=5,VLOOKUP(K155+2,TPMatrix!$A$6:$B$10,2,FALSE()),IF(J155=4,VLOOKUP(K155+2,TPMatrix!$D$6:$E$9,2,FALSE()),0)),"")</f>
        <v>0</v>
      </c>
      <c r="O155" s="229" t="n">
        <f aca="false">IF(COUNTIF(K152:K156,K155)&gt;=4,IF(J155=5,VLOOKUP(K155+3,TPMatrix!$A$6:$B$10,2,FALSE()),IF(J155=4,VLOOKUP(K155+3,TPMatrix!$D$6:$E$9,2,FALSE()),0)),"")</f>
        <v>0</v>
      </c>
      <c r="P155" s="229" t="n">
        <f aca="false">IF(COUNTIF(K152:K156,K155)&gt;=5,IF(J155=5,VLOOKUP(K155+4,TPMatrix!$A$6:$B$10,2,FALSE()),IF(J155=4,VLOOKUP(K155+4,TPMatrix!$D$6:$E$9,2,FALSE()),0)),"")</f>
        <v>0</v>
      </c>
      <c r="Q155" s="229" t="n">
        <f aca="false">SUM(L155:P155)/COUNT(L155:P155)</f>
        <v>0</v>
      </c>
      <c r="R155" s="230" t="n">
        <f aca="false">COUNT(L155:P155)</f>
        <v>5</v>
      </c>
      <c r="S155" s="228" t="n">
        <f aca="false">IF(ISNUMBER($A155),COUNTIF($D$7:$D$306,$D155),0)</f>
        <v>0</v>
      </c>
      <c r="T155" s="229" t="n">
        <f aca="false">CEILING($F155,1)</f>
        <v>0</v>
      </c>
      <c r="U155" s="230" t="n">
        <f aca="true">SUM(OFFSET(T155,-MOD(ROW()-ROW($U$7),5),0,5,1))</f>
        <v>0</v>
      </c>
      <c r="W155" s="167" t="str">
        <f aca="false">$I155</f>
        <v/>
      </c>
      <c r="X155" s="167" t="str">
        <f aca="false">IF(ISNUMBER($A155),$W155*(Methuselahs!$A$4+1)+$A155,"")</f>
        <v/>
      </c>
      <c r="Y155" s="167" t="str">
        <f aca="false">IF(ISNUMBER($A155),RANK($X155,$X155:$X159,1),"")</f>
        <v/>
      </c>
      <c r="Z155" s="167" t="str">
        <f aca="false">IF(ISNUMBER($A155),VLOOKUP($A155,Methuselahs!$A$7:$X$306,5),"")</f>
        <v/>
      </c>
      <c r="AA155" s="167" t="str">
        <f aca="false">$I155</f>
        <v/>
      </c>
    </row>
    <row r="156" customFormat="false" ht="12.75" hidden="false" customHeight="true" outlineLevel="0" collapsed="false">
      <c r="A156" s="247" t="str">
        <f aca="true">IF(ISBLANK('Tournament Info'!$B$11),"",INDIRECT(ADDRESS(ROW(),1,1,1,"Optimal Seating "&amp;'Tournament Info'!$B$11-1&amp;"R+F")))</f>
        <v/>
      </c>
      <c r="B156" s="248" t="str">
        <f aca="false">IF(ISNUMBER(A156),VLOOKUP(A156,Methuselahs!$A$7:$E$306,2,FALSE()),"")</f>
        <v/>
      </c>
      <c r="C156" s="249" t="str">
        <f aca="false">IF(ISNUMBER(A156),VLOOKUP(A156,Methuselahs!$A$7:$E$306,3,FALSE()),"")</f>
        <v/>
      </c>
      <c r="D156" s="250" t="str">
        <f aca="false">IF(ISNUMBER(A156),FLOOR((ROW()-ROW($A$7))/5,1)+1,"")</f>
        <v/>
      </c>
      <c r="E156" s="251"/>
      <c r="F156" s="249" t="n">
        <f aca="false">IF(ISNUMBER(E156),E156,0)</f>
        <v>0</v>
      </c>
      <c r="G156" s="235" t="str">
        <f aca="false">IF(ISNUMBER($A156),IF(AND($F156&gt;=2,$H156=60),1,0),"")</f>
        <v/>
      </c>
      <c r="H156" s="236" t="str">
        <f aca="false">IF(ISNUMBER(A156),IF(OR($S156=$U156,NOT(ISNA(MATCH($D156*5+$V$4,Override!$C$6:$C$125,0)))),$Q156,0),"")</f>
        <v/>
      </c>
      <c r="I156" s="250" t="str">
        <f aca="false">IF(ISNUMBER(A156),IF(J156=5,K156,IF(AND(J156=4,OR(K156=4,K156=3)),K156+1,K156)),"")</f>
        <v/>
      </c>
      <c r="J156" s="252" t="n">
        <f aca="false">COUNT(A152:A156)</f>
        <v>0</v>
      </c>
      <c r="K156" s="253" t="str">
        <f aca="false">IF(ISNUMBER(A156),RANK(F156,F152:F156),"")</f>
        <v/>
      </c>
      <c r="L156" s="254" t="n">
        <f aca="false">IF(J156=5,VLOOKUP(K156,TPMatrix!$A$6:$B$10,2,FALSE()),IF(J156=4,VLOOKUP(K156,TPMatrix!$D$6:$E$9,2,FALSE()),0))</f>
        <v>0</v>
      </c>
      <c r="M156" s="254" t="n">
        <f aca="false">IF(COUNTIF(K152:K156,K156)&gt;=2,IF(J156=5,VLOOKUP(K156+1,TPMatrix!$A$6:$B$10,2,FALSE()),IF(J156=4,VLOOKUP(K156+1,TPMatrix!$D$6:$E$9,2,FALSE()),0)),"")</f>
        <v>0</v>
      </c>
      <c r="N156" s="254" t="n">
        <f aca="false">IF(COUNTIF(K152:K156,K156)&gt;=3,IF(J156=5,VLOOKUP(K156+2,TPMatrix!$A$6:$B$10,2,FALSE()),IF(J156=4,VLOOKUP(K156+2,TPMatrix!$D$6:$E$9,2,FALSE()),0)),"")</f>
        <v>0</v>
      </c>
      <c r="O156" s="254" t="n">
        <f aca="false">IF(COUNTIF(K152:K156,K156)&gt;=4,IF(J156=5,VLOOKUP(K156+3,TPMatrix!$A$6:$B$10,2,FALSE()),IF(J156=4,VLOOKUP(K156+3,TPMatrix!$D$6:$E$9,2,FALSE()),0)),"")</f>
        <v>0</v>
      </c>
      <c r="P156" s="254" t="n">
        <f aca="false">IF(COUNTIF(K152:K156,K156)&gt;=5,IF(J156=5,VLOOKUP(K156+4,TPMatrix!$A$6:$B$10,2,FALSE()),IF(J156=4,VLOOKUP(K156+4,TPMatrix!$D$6:$E$9,2,FALSE()),0)),"")</f>
        <v>0</v>
      </c>
      <c r="Q156" s="254" t="n">
        <f aca="false">SUM(L156:P156)/COUNT(L156:P156)</f>
        <v>0</v>
      </c>
      <c r="R156" s="255" t="n">
        <f aca="false">COUNT(L156:P156)</f>
        <v>5</v>
      </c>
      <c r="S156" s="253" t="n">
        <f aca="false">IF(ISNUMBER($A156),COUNTIF($D$7:$D$306,$D156),0)</f>
        <v>0</v>
      </c>
      <c r="T156" s="254" t="n">
        <f aca="false">CEILING($F156,1)</f>
        <v>0</v>
      </c>
      <c r="U156" s="255" t="n">
        <f aca="true">SUM(OFFSET(T156,-MOD(ROW()-ROW($U$7),5),0,5,1))</f>
        <v>0</v>
      </c>
      <c r="W156" s="167" t="str">
        <f aca="false">$I156</f>
        <v/>
      </c>
      <c r="X156" s="167" t="str">
        <f aca="false">IF(ISNUMBER($A156),$W156*(Methuselahs!$A$4+1)+$A156,"")</f>
        <v/>
      </c>
      <c r="Y156" s="167" t="str">
        <f aca="false">IF(ISNUMBER($A156),RANK($X156,$X156:$X160,1),"")</f>
        <v/>
      </c>
      <c r="Z156" s="167" t="str">
        <f aca="false">IF(ISNUMBER($A156),VLOOKUP($A156,Methuselahs!$A$7:$X$306,5),"")</f>
        <v/>
      </c>
      <c r="AA156" s="167" t="str">
        <f aca="false">$I156</f>
        <v/>
      </c>
    </row>
    <row r="157" customFormat="false" ht="12.75" hidden="false" customHeight="true" outlineLevel="0" collapsed="false">
      <c r="A157" s="206" t="str">
        <f aca="true">IF(ISBLANK('Tournament Info'!$B$11),"",INDIRECT(ADDRESS(ROW(),1,1,1,"Optimal Seating "&amp;'Tournament Info'!$B$11-1&amp;"R+F")))</f>
        <v/>
      </c>
      <c r="B157" s="207" t="str">
        <f aca="false">IF(ISNUMBER(A157),VLOOKUP(A157,Methuselahs!$A$7:$E$306,2,FALSE()),"")</f>
        <v/>
      </c>
      <c r="C157" s="208" t="str">
        <f aca="false">IF(ISNUMBER(A157),VLOOKUP(A157,Methuselahs!$A$7:$E$306,3,FALSE()),"")</f>
        <v/>
      </c>
      <c r="D157" s="209" t="str">
        <f aca="false">IF(ISNUMBER(A157),FLOOR((ROW()-ROW($A$7))/5,1)+1,"")</f>
        <v/>
      </c>
      <c r="E157" s="210"/>
      <c r="F157" s="208" t="n">
        <f aca="false">IF(ISNUMBER(E157),E157,0)</f>
        <v>0</v>
      </c>
      <c r="G157" s="211" t="str">
        <f aca="false">IF(ISNUMBER($A157),IF(AND($F157&gt;=2,$H157=60),1,0),"")</f>
        <v/>
      </c>
      <c r="H157" s="212" t="str">
        <f aca="false">IF(ISNUMBER(A157),IF(OR($S157=$U157,NOT(ISNA(MATCH($D157*5+$V$4,Override!$C$6:$C$125,0)))),$Q157,0),"")</f>
        <v/>
      </c>
      <c r="I157" s="209" t="str">
        <f aca="false">IF(ISNUMBER(A157),IF(J157=5,K157,IF(AND(J157=4,OR(K157=4,K157=3)),K157+1,K157)),"")</f>
        <v/>
      </c>
      <c r="J157" s="213" t="n">
        <f aca="false">COUNT(A157:A161)</f>
        <v>0</v>
      </c>
      <c r="K157" s="214" t="str">
        <f aca="false">IF(ISNUMBER(A157),RANK(F157,F157:F161),"")</f>
        <v/>
      </c>
      <c r="L157" s="215" t="n">
        <f aca="false">IF(J157=5,VLOOKUP(K157,TPMatrix!$A$6:$B$10,2,FALSE()),IF(J157=4,VLOOKUP(K157,TPMatrix!$D$6:$E$9,2,FALSE()),0))</f>
        <v>0</v>
      </c>
      <c r="M157" s="215" t="n">
        <f aca="false">IF(COUNTIF(K157:K161,K157)&gt;=2,IF(J157=5,VLOOKUP(K157+1,TPMatrix!$A$6:$B$10,2,FALSE()),IF(J157=4,VLOOKUP(K157+1,TPMatrix!$D$6:$E$9,2,FALSE()),0)),"")</f>
        <v>0</v>
      </c>
      <c r="N157" s="215" t="n">
        <f aca="false">IF(COUNTIF(K157:K161,K157)&gt;=3,IF(J157=5,VLOOKUP(K157+2,TPMatrix!$A$6:$B$10,2,FALSE()),IF(J157=4,VLOOKUP(K157+2,TPMatrix!$D$6:$E$9,2,FALSE()),0)),"")</f>
        <v>0</v>
      </c>
      <c r="O157" s="215" t="n">
        <f aca="false">IF(COUNTIF(K157:K161,K157)&gt;=4,IF(J157=5,VLOOKUP(K157+3,TPMatrix!$A$6:$B$10,2,FALSE()),IF(J157=4,VLOOKUP(K157+3,TPMatrix!$D$6:$E$9,2,FALSE()),0)),"")</f>
        <v>0</v>
      </c>
      <c r="P157" s="215" t="n">
        <f aca="false">IF(COUNTIF(K157:K161,K157)&gt;=5,IF(J157=5,VLOOKUP(K157+4,TPMatrix!$A$6:$B$10,2,FALSE()),IF(J157=4,VLOOKUP(K157+4,TPMatrix!$D$6:$E$9,2,FALSE()),0)),"")</f>
        <v>0</v>
      </c>
      <c r="Q157" s="215" t="n">
        <f aca="false">SUM(L157:P157)/COUNT(L157:P157)</f>
        <v>0</v>
      </c>
      <c r="R157" s="216" t="n">
        <f aca="false">COUNT(L157:P157)</f>
        <v>5</v>
      </c>
      <c r="S157" s="217" t="n">
        <f aca="false">IF(ISNUMBER($A157),COUNTIF($D$7:$D$306,$D157),0)</f>
        <v>0</v>
      </c>
      <c r="T157" s="218" t="n">
        <f aca="false">CEILING($F157,1)</f>
        <v>0</v>
      </c>
      <c r="U157" s="219" t="n">
        <f aca="true">SUM(OFFSET(T157,-MOD(ROW()-ROW($U$7),5),0,5,1))</f>
        <v>0</v>
      </c>
      <c r="W157" s="167" t="str">
        <f aca="false">$I157</f>
        <v/>
      </c>
      <c r="X157" s="167" t="str">
        <f aca="false">IF(ISNUMBER($A157),$W157*(Methuselahs!$A$4+1)+$A157,"")</f>
        <v/>
      </c>
      <c r="Y157" s="167" t="str">
        <f aca="false">IF(ISNUMBER($A157),RANK($X157,$X157:$X161,1),"")</f>
        <v/>
      </c>
      <c r="Z157" s="167" t="str">
        <f aca="false">IF(ISNUMBER($A157),VLOOKUP($A157,Methuselahs!$A$7:$X$306,5),"")</f>
        <v/>
      </c>
      <c r="AA157" s="167" t="str">
        <f aca="false">$I157</f>
        <v/>
      </c>
    </row>
    <row r="158" customFormat="false" ht="12.75" hidden="false" customHeight="true" outlineLevel="0" collapsed="false">
      <c r="A158" s="220" t="str">
        <f aca="true">IF(ISBLANK('Tournament Info'!$B$11),"",INDIRECT(ADDRESS(ROW(),1,1,1,"Optimal Seating "&amp;'Tournament Info'!$B$11-1&amp;"R+F")))</f>
        <v/>
      </c>
      <c r="B158" s="221" t="str">
        <f aca="false">IF(ISNUMBER(A158),VLOOKUP(A158,Methuselahs!$A$7:$E$306,2,FALSE()),"")</f>
        <v/>
      </c>
      <c r="C158" s="222" t="str">
        <f aca="false">IF(ISNUMBER(A158),VLOOKUP(A158,Methuselahs!$A$7:$E$306,3,FALSE()),"")</f>
        <v/>
      </c>
      <c r="D158" s="223" t="str">
        <f aca="false">IF(ISNUMBER(A158),FLOOR((ROW()-ROW($A$7))/5,1)+1,"")</f>
        <v/>
      </c>
      <c r="E158" s="224"/>
      <c r="F158" s="222" t="n">
        <f aca="false">IF(ISNUMBER(E158),E158,0)</f>
        <v>0</v>
      </c>
      <c r="G158" s="225" t="str">
        <f aca="false">IF(ISNUMBER($A158),IF(AND($F158&gt;=2,$H158=60),1,0),"")</f>
        <v/>
      </c>
      <c r="H158" s="226" t="str">
        <f aca="false">IF(ISNUMBER(A158),IF(OR($S158=$U158,NOT(ISNA(MATCH($D158*5+$V$4,Override!$C$6:$C$125,0)))),$Q158,0),"")</f>
        <v/>
      </c>
      <c r="I158" s="223" t="str">
        <f aca="false">IF(ISNUMBER(A158),IF(J158=5,K158,IF(AND(J158=4,OR(K158=4,K158=3)),K158+1,K158)),"")</f>
        <v/>
      </c>
      <c r="J158" s="227" t="n">
        <f aca="false">COUNT(A157:A161)</f>
        <v>0</v>
      </c>
      <c r="K158" s="228" t="str">
        <f aca="false">IF(ISNUMBER(A158),RANK(F158,F157:F161),"")</f>
        <v/>
      </c>
      <c r="L158" s="229" t="n">
        <f aca="false">IF(J158=5,VLOOKUP(K158,TPMatrix!$A$6:$B$10,2,FALSE()),IF(J158=4,VLOOKUP(K158,TPMatrix!$D$6:$E$9,2,FALSE()),0))</f>
        <v>0</v>
      </c>
      <c r="M158" s="229" t="n">
        <f aca="false">IF(COUNTIF(K157:K161,K158)&gt;=2,IF(J158=5,VLOOKUP(K158+1,TPMatrix!$A$6:$B$10,2,FALSE()),IF(J158=4,VLOOKUP(K158+1,TPMatrix!$D$6:$E$9,2,FALSE()),0)),"")</f>
        <v>0</v>
      </c>
      <c r="N158" s="229" t="n">
        <f aca="false">IF(COUNTIF(K157:K161,K158)&gt;=3,IF(J158=5,VLOOKUP(K158+2,TPMatrix!$A$6:$B$10,2,FALSE()),IF(J158=4,VLOOKUP(K158+2,TPMatrix!$D$6:$E$9,2,FALSE()),0)),"")</f>
        <v>0</v>
      </c>
      <c r="O158" s="229" t="n">
        <f aca="false">IF(COUNTIF(K157:K161,K158)&gt;=4,IF(J158=5,VLOOKUP(K158+3,TPMatrix!$A$6:$B$10,2,FALSE()),IF(J158=4,VLOOKUP(K158+3,TPMatrix!$D$6:$E$9,2,FALSE()),0)),"")</f>
        <v>0</v>
      </c>
      <c r="P158" s="229" t="n">
        <f aca="false">IF(COUNTIF(K157:K161,K158)&gt;=5,IF(J158=5,VLOOKUP(K158+4,TPMatrix!$A$6:$B$10,2,FALSE()),IF(J158=4,VLOOKUP(K158+4,TPMatrix!$D$6:$E$9,2,FALSE()),0)),"")</f>
        <v>0</v>
      </c>
      <c r="Q158" s="229" t="n">
        <f aca="false">SUM(L158:P158)/COUNT(L158:P158)</f>
        <v>0</v>
      </c>
      <c r="R158" s="230" t="n">
        <f aca="false">COUNT(L158:P158)</f>
        <v>5</v>
      </c>
      <c r="S158" s="228" t="n">
        <f aca="false">IF(ISNUMBER($A158),COUNTIF($D$7:$D$306,$D158),0)</f>
        <v>0</v>
      </c>
      <c r="T158" s="229" t="n">
        <f aca="false">CEILING($F158,1)</f>
        <v>0</v>
      </c>
      <c r="U158" s="230" t="n">
        <f aca="true">SUM(OFFSET(T158,-MOD(ROW()-ROW($U$7),5),0,5,1))</f>
        <v>0</v>
      </c>
      <c r="W158" s="167" t="str">
        <f aca="false">$I158</f>
        <v/>
      </c>
      <c r="X158" s="167" t="str">
        <f aca="false">IF(ISNUMBER($A158),$W158*(Methuselahs!$A$4+1)+$A158,"")</f>
        <v/>
      </c>
      <c r="Y158" s="167" t="str">
        <f aca="false">IF(ISNUMBER($A158),RANK($X158,$X158:$X162,1),"")</f>
        <v/>
      </c>
      <c r="Z158" s="167" t="str">
        <f aca="false">IF(ISNUMBER($A158),VLOOKUP($A158,Methuselahs!$A$7:$X$306,5),"")</f>
        <v/>
      </c>
      <c r="AA158" s="167" t="str">
        <f aca="false">$I158</f>
        <v/>
      </c>
    </row>
    <row r="159" customFormat="false" ht="12.75" hidden="false" customHeight="true" outlineLevel="0" collapsed="false">
      <c r="A159" s="231" t="str">
        <f aca="true">IF(ISBLANK('Tournament Info'!$B$11),"",INDIRECT(ADDRESS(ROW(),1,1,1,"Optimal Seating "&amp;'Tournament Info'!$B$11-1&amp;"R+F")))</f>
        <v/>
      </c>
      <c r="B159" s="207" t="str">
        <f aca="false">IF(ISNUMBER(A159),VLOOKUP(A159,Methuselahs!$A$7:$E$306,2,FALSE()),"")</f>
        <v/>
      </c>
      <c r="C159" s="232" t="str">
        <f aca="false">IF(ISNUMBER(A159),VLOOKUP(A159,Methuselahs!$A$7:$E$306,3,FALSE()),"")</f>
        <v/>
      </c>
      <c r="D159" s="233" t="str">
        <f aca="false">IF(ISNUMBER(A159),FLOOR((ROW()-ROW($A$7))/5,1)+1,"")</f>
        <v/>
      </c>
      <c r="E159" s="234"/>
      <c r="F159" s="232" t="n">
        <f aca="false">IF(ISNUMBER(E159),E159,0)</f>
        <v>0</v>
      </c>
      <c r="G159" s="235" t="str">
        <f aca="false">IF(ISNUMBER($A159),IF(AND($F159&gt;=2,$H159=60),1,0),"")</f>
        <v/>
      </c>
      <c r="H159" s="236" t="str">
        <f aca="false">IF(ISNUMBER(A159),IF(OR($S159=$U159,NOT(ISNA(MATCH($D159*5+$V$4,Override!$C$6:$C$125,0)))),$Q159,0),"")</f>
        <v/>
      </c>
      <c r="I159" s="233" t="str">
        <f aca="false">IF(ISNUMBER(A159),IF(J159=5,K159,IF(AND(J159=4,OR(K159=4,K159=3)),K159+1,K159)),"")</f>
        <v/>
      </c>
      <c r="J159" s="237" t="n">
        <f aca="false">COUNT(A157:A161)</f>
        <v>0</v>
      </c>
      <c r="K159" s="238" t="str">
        <f aca="false">IF(ISNUMBER(A159),RANK(F159,F157:F161),"")</f>
        <v/>
      </c>
      <c r="L159" s="239" t="n">
        <f aca="false">IF(J159=5,VLOOKUP(K159,TPMatrix!$A$6:$B$10,2,FALSE()),IF(J159=4,VLOOKUP(K159,TPMatrix!$D$6:$E$9,2,FALSE()),0))</f>
        <v>0</v>
      </c>
      <c r="M159" s="239" t="n">
        <f aca="false">IF(COUNTIF(K157:K161,K159)&gt;=2,IF(J159=5,VLOOKUP(K159+1,TPMatrix!$A$6:$B$10,2,FALSE()),IF(J159=4,VLOOKUP(K159+1,TPMatrix!$D$6:$E$9,2,FALSE()),0)),"")</f>
        <v>0</v>
      </c>
      <c r="N159" s="239" t="n">
        <f aca="false">IF(COUNTIF(K157:K161,K159)&gt;=3,IF(J159=5,VLOOKUP(K159+2,TPMatrix!$A$6:$B$10,2,FALSE()),IF(J159=4,VLOOKUP(K159+2,TPMatrix!$D$6:$E$9,2,FALSE()),0)),"")</f>
        <v>0</v>
      </c>
      <c r="O159" s="239" t="n">
        <f aca="false">IF(COUNTIF(K157:K161,K159)&gt;=4,IF(J159=5,VLOOKUP(K159+3,TPMatrix!$A$6:$B$10,2,FALSE()),IF(J159=4,VLOOKUP(K159+3,TPMatrix!$D$6:$E$9,2,FALSE()),0)),"")</f>
        <v>0</v>
      </c>
      <c r="P159" s="239" t="n">
        <f aca="false">IF(COUNTIF(K157:K161,K159)&gt;=5,IF(J159=5,VLOOKUP(K159+4,TPMatrix!$A$6:$B$10,2,FALSE()),IF(J159=4,VLOOKUP(K159+4,TPMatrix!$D$6:$E$9,2,FALSE()),0)),"")</f>
        <v>0</v>
      </c>
      <c r="Q159" s="239" t="n">
        <f aca="false">SUM(L159:P159)/COUNT(L159:P159)</f>
        <v>0</v>
      </c>
      <c r="R159" s="240" t="n">
        <f aca="false">COUNT(L159:P159)</f>
        <v>5</v>
      </c>
      <c r="S159" s="238" t="n">
        <f aca="false">IF(ISNUMBER($A159),COUNTIF($D$7:$D$306,$D159),0)</f>
        <v>0</v>
      </c>
      <c r="T159" s="239" t="n">
        <f aca="false">CEILING($F159,1)</f>
        <v>0</v>
      </c>
      <c r="U159" s="240" t="n">
        <f aca="true">SUM(OFFSET(T159,-MOD(ROW()-ROW($U$7),5),0,5,1))</f>
        <v>0</v>
      </c>
      <c r="W159" s="167" t="str">
        <f aca="false">$I159</f>
        <v/>
      </c>
      <c r="X159" s="167" t="str">
        <f aca="false">IF(ISNUMBER($A159),$W159*(Methuselahs!$A$4+1)+$A159,"")</f>
        <v/>
      </c>
      <c r="Y159" s="167" t="str">
        <f aca="false">IF(ISNUMBER($A159),RANK($X159,$X159:$X163,1),"")</f>
        <v/>
      </c>
      <c r="Z159" s="167" t="str">
        <f aca="false">IF(ISNUMBER($A159),VLOOKUP($A159,Methuselahs!$A$7:$X$306,5),"")</f>
        <v/>
      </c>
      <c r="AA159" s="167" t="str">
        <f aca="false">$I159</f>
        <v/>
      </c>
    </row>
    <row r="160" customFormat="false" ht="12.75" hidden="false" customHeight="true" outlineLevel="0" collapsed="false">
      <c r="A160" s="241" t="str">
        <f aca="true">IF(ISBLANK('Tournament Info'!$B$11),"",INDIRECT(ADDRESS(ROW(),1,1,1,"Optimal Seating "&amp;'Tournament Info'!$B$11-1&amp;"R+F")))</f>
        <v/>
      </c>
      <c r="B160" s="242" t="str">
        <f aca="false">IF(ISNUMBER(A160),VLOOKUP(A160,Methuselahs!$A$7:$E$306,2,FALSE()),"")</f>
        <v/>
      </c>
      <c r="C160" s="243" t="str">
        <f aca="false">IF(ISNUMBER(A160),VLOOKUP(A160,Methuselahs!$A$7:$E$306,3,FALSE()),"")</f>
        <v/>
      </c>
      <c r="D160" s="244" t="str">
        <f aca="false">IF(ISNUMBER(A160),FLOOR((ROW()-ROW($A$7))/5,1)+1,"")</f>
        <v/>
      </c>
      <c r="E160" s="245"/>
      <c r="F160" s="243" t="n">
        <f aca="false">IF(ISNUMBER(E160),E160,0)</f>
        <v>0</v>
      </c>
      <c r="G160" s="225" t="str">
        <f aca="false">IF(ISNUMBER($A160),IF(AND($F160&gt;=2,$H160=60),1,0),"")</f>
        <v/>
      </c>
      <c r="H160" s="226" t="str">
        <f aca="false">IF(ISNUMBER(A160),IF(OR($S160=$U160,NOT(ISNA(MATCH($D160*5+$V$4,Override!$C$6:$C$125,0)))),$Q160,0),"")</f>
        <v/>
      </c>
      <c r="I160" s="244" t="str">
        <f aca="false">IF(ISNUMBER(A160),IF(J160=5,K160,IF(AND(J160=4,OR(K160=4,K160=3)),K160+1,K160)),"")</f>
        <v/>
      </c>
      <c r="J160" s="246" t="n">
        <f aca="false">COUNT(A157:A161)</f>
        <v>0</v>
      </c>
      <c r="K160" s="228" t="str">
        <f aca="false">IF(ISNUMBER(A160),RANK(F160,F157:F161),"")</f>
        <v/>
      </c>
      <c r="L160" s="229" t="n">
        <f aca="false">IF(J160=5,VLOOKUP(K160,TPMatrix!$A$6:$B$10,2,FALSE()),IF(J160=4,VLOOKUP(K160,TPMatrix!$D$6:$E$9,2,FALSE()),0))</f>
        <v>0</v>
      </c>
      <c r="M160" s="229" t="n">
        <f aca="false">IF(COUNTIF(K157:K161,K160)&gt;=2,IF(J160=5,VLOOKUP(K160+1,TPMatrix!$A$6:$B$10,2,FALSE()),IF(J160=4,VLOOKUP(K160+1,TPMatrix!$D$6:$E$9,2,FALSE()),0)),"")</f>
        <v>0</v>
      </c>
      <c r="N160" s="229" t="n">
        <f aca="false">IF(COUNTIF(K157:K161,K160)&gt;=3,IF(J160=5,VLOOKUP(K160+2,TPMatrix!$A$6:$B$10,2,FALSE()),IF(J160=4,VLOOKUP(K160+2,TPMatrix!$D$6:$E$9,2,FALSE()),0)),"")</f>
        <v>0</v>
      </c>
      <c r="O160" s="229" t="n">
        <f aca="false">IF(COUNTIF(K157:K161,K160)&gt;=4,IF(J160=5,VLOOKUP(K160+3,TPMatrix!$A$6:$B$10,2,FALSE()),IF(J160=4,VLOOKUP(K160+3,TPMatrix!$D$6:$E$9,2,FALSE()),0)),"")</f>
        <v>0</v>
      </c>
      <c r="P160" s="229" t="n">
        <f aca="false">IF(COUNTIF(K157:K161,K160)&gt;=5,IF(J160=5,VLOOKUP(K160+4,TPMatrix!$A$6:$B$10,2,FALSE()),IF(J160=4,VLOOKUP(K160+4,TPMatrix!$D$6:$E$9,2,FALSE()),0)),"")</f>
        <v>0</v>
      </c>
      <c r="Q160" s="229" t="n">
        <f aca="false">SUM(L160:P160)/COUNT(L160:P160)</f>
        <v>0</v>
      </c>
      <c r="R160" s="230" t="n">
        <f aca="false">COUNT(L160:P160)</f>
        <v>5</v>
      </c>
      <c r="S160" s="228" t="n">
        <f aca="false">IF(ISNUMBER($A160),COUNTIF($D$7:$D$306,$D160),0)</f>
        <v>0</v>
      </c>
      <c r="T160" s="229" t="n">
        <f aca="false">CEILING($F160,1)</f>
        <v>0</v>
      </c>
      <c r="U160" s="230" t="n">
        <f aca="true">SUM(OFFSET(T160,-MOD(ROW()-ROW($U$7),5),0,5,1))</f>
        <v>0</v>
      </c>
      <c r="W160" s="167" t="str">
        <f aca="false">$I160</f>
        <v/>
      </c>
      <c r="X160" s="167" t="str">
        <f aca="false">IF(ISNUMBER($A160),$W160*(Methuselahs!$A$4+1)+$A160,"")</f>
        <v/>
      </c>
      <c r="Y160" s="167" t="str">
        <f aca="false">IF(ISNUMBER($A160),RANK($X160,$X160:$X164,1),"")</f>
        <v/>
      </c>
      <c r="Z160" s="167" t="str">
        <f aca="false">IF(ISNUMBER($A160),VLOOKUP($A160,Methuselahs!$A$7:$X$306,5),"")</f>
        <v/>
      </c>
      <c r="AA160" s="167" t="str">
        <f aca="false">$I160</f>
        <v/>
      </c>
    </row>
    <row r="161" customFormat="false" ht="12.75" hidden="false" customHeight="true" outlineLevel="0" collapsed="false">
      <c r="A161" s="247" t="str">
        <f aca="true">IF(ISBLANK('Tournament Info'!$B$11),"",INDIRECT(ADDRESS(ROW(),1,1,1,"Optimal Seating "&amp;'Tournament Info'!$B$11-1&amp;"R+F")))</f>
        <v/>
      </c>
      <c r="B161" s="248" t="str">
        <f aca="false">IF(ISNUMBER(A161),VLOOKUP(A161,Methuselahs!$A$7:$E$306,2,FALSE()),"")</f>
        <v/>
      </c>
      <c r="C161" s="249" t="str">
        <f aca="false">IF(ISNUMBER(A161),VLOOKUP(A161,Methuselahs!$A$7:$E$306,3,FALSE()),"")</f>
        <v/>
      </c>
      <c r="D161" s="250" t="str">
        <f aca="false">IF(ISNUMBER(A161),FLOOR((ROW()-ROW($A$7))/5,1)+1,"")</f>
        <v/>
      </c>
      <c r="E161" s="251"/>
      <c r="F161" s="249" t="n">
        <f aca="false">IF(ISNUMBER(E161),E161,0)</f>
        <v>0</v>
      </c>
      <c r="G161" s="235" t="str">
        <f aca="false">IF(ISNUMBER($A161),IF(AND($F161&gt;=2,$H161=60),1,0),"")</f>
        <v/>
      </c>
      <c r="H161" s="236" t="str">
        <f aca="false">IF(ISNUMBER(A161),IF(OR($S161=$U161,NOT(ISNA(MATCH($D161*5+$V$4,Override!$C$6:$C$125,0)))),$Q161,0),"")</f>
        <v/>
      </c>
      <c r="I161" s="250" t="str">
        <f aca="false">IF(ISNUMBER(A161),IF(J161=5,K161,IF(AND(J161=4,OR(K161=4,K161=3)),K161+1,K161)),"")</f>
        <v/>
      </c>
      <c r="J161" s="252" t="n">
        <f aca="false">COUNT(A157:A161)</f>
        <v>0</v>
      </c>
      <c r="K161" s="253" t="str">
        <f aca="false">IF(ISNUMBER(A161),RANK(F161,F157:F161),"")</f>
        <v/>
      </c>
      <c r="L161" s="254" t="n">
        <f aca="false">IF(J161=5,VLOOKUP(K161,TPMatrix!$A$6:$B$10,2,FALSE()),IF(J161=4,VLOOKUP(K161,TPMatrix!$D$6:$E$9,2,FALSE()),0))</f>
        <v>0</v>
      </c>
      <c r="M161" s="254" t="n">
        <f aca="false">IF(COUNTIF(K157:K161,K161)&gt;=2,IF(J161=5,VLOOKUP(K161+1,TPMatrix!$A$6:$B$10,2,FALSE()),IF(J161=4,VLOOKUP(K161+1,TPMatrix!$D$6:$E$9,2,FALSE()),0)),"")</f>
        <v>0</v>
      </c>
      <c r="N161" s="254" t="n">
        <f aca="false">IF(COUNTIF(K157:K161,K161)&gt;=3,IF(J161=5,VLOOKUP(K161+2,TPMatrix!$A$6:$B$10,2,FALSE()),IF(J161=4,VLOOKUP(K161+2,TPMatrix!$D$6:$E$9,2,FALSE()),0)),"")</f>
        <v>0</v>
      </c>
      <c r="O161" s="254" t="n">
        <f aca="false">IF(COUNTIF(K157:K161,K161)&gt;=4,IF(J161=5,VLOOKUP(K161+3,TPMatrix!$A$6:$B$10,2,FALSE()),IF(J161=4,VLOOKUP(K161+3,TPMatrix!$D$6:$E$9,2,FALSE()),0)),"")</f>
        <v>0</v>
      </c>
      <c r="P161" s="254" t="n">
        <f aca="false">IF(COUNTIF(K157:K161,K161)&gt;=5,IF(J161=5,VLOOKUP(K161+4,TPMatrix!$A$6:$B$10,2,FALSE()),IF(J161=4,VLOOKUP(K161+4,TPMatrix!$D$6:$E$9,2,FALSE()),0)),"")</f>
        <v>0</v>
      </c>
      <c r="Q161" s="254" t="n">
        <f aca="false">SUM(L161:P161)/COUNT(L161:P161)</f>
        <v>0</v>
      </c>
      <c r="R161" s="255" t="n">
        <f aca="false">COUNT(L161:P161)</f>
        <v>5</v>
      </c>
      <c r="S161" s="253" t="n">
        <f aca="false">IF(ISNUMBER($A161),COUNTIF($D$7:$D$306,$D161),0)</f>
        <v>0</v>
      </c>
      <c r="T161" s="254" t="n">
        <f aca="false">CEILING($F161,1)</f>
        <v>0</v>
      </c>
      <c r="U161" s="255" t="n">
        <f aca="true">SUM(OFFSET(T161,-MOD(ROW()-ROW($U$7),5),0,5,1))</f>
        <v>0</v>
      </c>
      <c r="W161" s="167" t="str">
        <f aca="false">$I161</f>
        <v/>
      </c>
      <c r="X161" s="167" t="str">
        <f aca="false">IF(ISNUMBER($A161),$W161*(Methuselahs!$A$4+1)+$A161,"")</f>
        <v/>
      </c>
      <c r="Y161" s="167" t="str">
        <f aca="false">IF(ISNUMBER($A161),RANK($X161,$X161:$X165,1),"")</f>
        <v/>
      </c>
      <c r="Z161" s="167" t="str">
        <f aca="false">IF(ISNUMBER($A161),VLOOKUP($A161,Methuselahs!$A$7:$X$306,5),"")</f>
        <v/>
      </c>
      <c r="AA161" s="167" t="str">
        <f aca="false">$I161</f>
        <v/>
      </c>
    </row>
    <row r="162" customFormat="false" ht="12.75" hidden="false" customHeight="true" outlineLevel="0" collapsed="false">
      <c r="A162" s="206" t="str">
        <f aca="true">IF(ISBLANK('Tournament Info'!$B$11),"",INDIRECT(ADDRESS(ROW(),1,1,1,"Optimal Seating "&amp;'Tournament Info'!$B$11-1&amp;"R+F")))</f>
        <v/>
      </c>
      <c r="B162" s="207" t="str">
        <f aca="false">IF(ISNUMBER(A162),VLOOKUP(A162,Methuselahs!$A$7:$E$306,2,FALSE()),"")</f>
        <v/>
      </c>
      <c r="C162" s="208" t="str">
        <f aca="false">IF(ISNUMBER(A162),VLOOKUP(A162,Methuselahs!$A$7:$E$306,3,FALSE()),"")</f>
        <v/>
      </c>
      <c r="D162" s="209" t="str">
        <f aca="false">IF(ISNUMBER(A162),FLOOR((ROW()-ROW($A$7))/5,1)+1,"")</f>
        <v/>
      </c>
      <c r="E162" s="210"/>
      <c r="F162" s="208" t="n">
        <f aca="false">IF(ISNUMBER(E162),E162,0)</f>
        <v>0</v>
      </c>
      <c r="G162" s="211" t="str">
        <f aca="false">IF(ISNUMBER($A162),IF(AND($F162&gt;=2,$H162=60),1,0),"")</f>
        <v/>
      </c>
      <c r="H162" s="212" t="str">
        <f aca="false">IF(ISNUMBER(A162),IF(OR($S162=$U162,NOT(ISNA(MATCH($D162*5+$V$4,Override!$C$6:$C$125,0)))),$Q162,0),"")</f>
        <v/>
      </c>
      <c r="I162" s="209" t="str">
        <f aca="false">IF(ISNUMBER(A162),IF(J162=5,K162,IF(AND(J162=4,OR(K162=4,K162=3)),K162+1,K162)),"")</f>
        <v/>
      </c>
      <c r="J162" s="213" t="n">
        <f aca="false">COUNT(A162:A166)</f>
        <v>0</v>
      </c>
      <c r="K162" s="214" t="str">
        <f aca="false">IF(ISNUMBER(A162),RANK(F162,F162:F166),"")</f>
        <v/>
      </c>
      <c r="L162" s="215" t="n">
        <f aca="false">IF(J162=5,VLOOKUP(K162,TPMatrix!$A$6:$B$10,2,FALSE()),IF(J162=4,VLOOKUP(K162,TPMatrix!$D$6:$E$9,2,FALSE()),0))</f>
        <v>0</v>
      </c>
      <c r="M162" s="215" t="n">
        <f aca="false">IF(COUNTIF(K162:K166,K162)&gt;=2,IF(J162=5,VLOOKUP(K162+1,TPMatrix!$A$6:$B$10,2,FALSE()),IF(J162=4,VLOOKUP(K162+1,TPMatrix!$D$6:$E$9,2,FALSE()),0)),"")</f>
        <v>0</v>
      </c>
      <c r="N162" s="215" t="n">
        <f aca="false">IF(COUNTIF(K162:K166,K162)&gt;=3,IF(J162=5,VLOOKUP(K162+2,TPMatrix!$A$6:$B$10,2,FALSE()),IF(J162=4,VLOOKUP(K162+2,TPMatrix!$D$6:$E$9,2,FALSE()),0)),"")</f>
        <v>0</v>
      </c>
      <c r="O162" s="215" t="n">
        <f aca="false">IF(COUNTIF(K162:K166,K162)&gt;=4,IF(J162=5,VLOOKUP(K162+3,TPMatrix!$A$6:$B$10,2,FALSE()),IF(J162=4,VLOOKUP(K162+3,TPMatrix!$D$6:$E$9,2,FALSE()),0)),"")</f>
        <v>0</v>
      </c>
      <c r="P162" s="215" t="n">
        <f aca="false">IF(COUNTIF(K162:K166,K162)&gt;=5,IF(J162=5,VLOOKUP(K162+4,TPMatrix!$A$6:$B$10,2,FALSE()),IF(J162=4,VLOOKUP(K162+4,TPMatrix!$D$6:$E$9,2,FALSE()),0)),"")</f>
        <v>0</v>
      </c>
      <c r="Q162" s="215" t="n">
        <f aca="false">SUM(L162:P162)/COUNT(L162:P162)</f>
        <v>0</v>
      </c>
      <c r="R162" s="216" t="n">
        <f aca="false">COUNT(L162:P162)</f>
        <v>5</v>
      </c>
      <c r="S162" s="217" t="n">
        <f aca="false">IF(ISNUMBER($A162),COUNTIF($D$7:$D$306,$D162),0)</f>
        <v>0</v>
      </c>
      <c r="T162" s="218" t="n">
        <f aca="false">CEILING($F162,1)</f>
        <v>0</v>
      </c>
      <c r="U162" s="219" t="n">
        <f aca="true">SUM(OFFSET(T162,-MOD(ROW()-ROW($U$7),5),0,5,1))</f>
        <v>0</v>
      </c>
      <c r="W162" s="167" t="str">
        <f aca="false">$I162</f>
        <v/>
      </c>
      <c r="X162" s="167" t="str">
        <f aca="false">IF(ISNUMBER($A162),$W162*(Methuselahs!$A$4+1)+$A162,"")</f>
        <v/>
      </c>
      <c r="Y162" s="167" t="str">
        <f aca="false">IF(ISNUMBER($A162),RANK($X162,$X162:$X166,1),"")</f>
        <v/>
      </c>
      <c r="Z162" s="167" t="str">
        <f aca="false">IF(ISNUMBER($A162),VLOOKUP($A162,Methuselahs!$A$7:$X$306,5),"")</f>
        <v/>
      </c>
      <c r="AA162" s="167" t="str">
        <f aca="false">$I162</f>
        <v/>
      </c>
    </row>
    <row r="163" customFormat="false" ht="12.75" hidden="false" customHeight="true" outlineLevel="0" collapsed="false">
      <c r="A163" s="220" t="str">
        <f aca="true">IF(ISBLANK('Tournament Info'!$B$11),"",INDIRECT(ADDRESS(ROW(),1,1,1,"Optimal Seating "&amp;'Tournament Info'!$B$11-1&amp;"R+F")))</f>
        <v/>
      </c>
      <c r="B163" s="221" t="str">
        <f aca="false">IF(ISNUMBER(A163),VLOOKUP(A163,Methuselahs!$A$7:$E$306,2,FALSE()),"")</f>
        <v/>
      </c>
      <c r="C163" s="222" t="str">
        <f aca="false">IF(ISNUMBER(A163),VLOOKUP(A163,Methuselahs!$A$7:$E$306,3,FALSE()),"")</f>
        <v/>
      </c>
      <c r="D163" s="223" t="str">
        <f aca="false">IF(ISNUMBER(A163),FLOOR((ROW()-ROW($A$7))/5,1)+1,"")</f>
        <v/>
      </c>
      <c r="E163" s="224"/>
      <c r="F163" s="222" t="n">
        <f aca="false">IF(ISNUMBER(E163),E163,0)</f>
        <v>0</v>
      </c>
      <c r="G163" s="225" t="str">
        <f aca="false">IF(ISNUMBER($A163),IF(AND($F163&gt;=2,$H163=60),1,0),"")</f>
        <v/>
      </c>
      <c r="H163" s="226" t="str">
        <f aca="false">IF(ISNUMBER(A163),IF(OR($S163=$U163,NOT(ISNA(MATCH($D163*5+$V$4,Override!$C$6:$C$125,0)))),$Q163,0),"")</f>
        <v/>
      </c>
      <c r="I163" s="223" t="str">
        <f aca="false">IF(ISNUMBER(A163),IF(J163=5,K163,IF(AND(J163=4,OR(K163=4,K163=3)),K163+1,K163)),"")</f>
        <v/>
      </c>
      <c r="J163" s="227" t="n">
        <f aca="false">COUNT(A162:A166)</f>
        <v>0</v>
      </c>
      <c r="K163" s="228" t="str">
        <f aca="false">IF(ISNUMBER(A163),RANK(F163,F162:F166),"")</f>
        <v/>
      </c>
      <c r="L163" s="229" t="n">
        <f aca="false">IF(J163=5,VLOOKUP(K163,TPMatrix!$A$6:$B$10,2,FALSE()),IF(J163=4,VLOOKUP(K163,TPMatrix!$D$6:$E$9,2,FALSE()),0))</f>
        <v>0</v>
      </c>
      <c r="M163" s="229" t="n">
        <f aca="false">IF(COUNTIF(K162:K166,K163)&gt;=2,IF(J163=5,VLOOKUP(K163+1,TPMatrix!$A$6:$B$10,2,FALSE()),IF(J163=4,VLOOKUP(K163+1,TPMatrix!$D$6:$E$9,2,FALSE()),0)),"")</f>
        <v>0</v>
      </c>
      <c r="N163" s="229" t="n">
        <f aca="false">IF(COUNTIF(K162:K166,K163)&gt;=3,IF(J163=5,VLOOKUP(K163+2,TPMatrix!$A$6:$B$10,2,FALSE()),IF(J163=4,VLOOKUP(K163+2,TPMatrix!$D$6:$E$9,2,FALSE()),0)),"")</f>
        <v>0</v>
      </c>
      <c r="O163" s="229" t="n">
        <f aca="false">IF(COUNTIF(K162:K166,K163)&gt;=4,IF(J163=5,VLOOKUP(K163+3,TPMatrix!$A$6:$B$10,2,FALSE()),IF(J163=4,VLOOKUP(K163+3,TPMatrix!$D$6:$E$9,2,FALSE()),0)),"")</f>
        <v>0</v>
      </c>
      <c r="P163" s="229" t="n">
        <f aca="false">IF(COUNTIF(K162:K166,K163)&gt;=5,IF(J163=5,VLOOKUP(K163+4,TPMatrix!$A$6:$B$10,2,FALSE()),IF(J163=4,VLOOKUP(K163+4,TPMatrix!$D$6:$E$9,2,FALSE()),0)),"")</f>
        <v>0</v>
      </c>
      <c r="Q163" s="229" t="n">
        <f aca="false">SUM(L163:P163)/COUNT(L163:P163)</f>
        <v>0</v>
      </c>
      <c r="R163" s="230" t="n">
        <f aca="false">COUNT(L163:P163)</f>
        <v>5</v>
      </c>
      <c r="S163" s="228" t="n">
        <f aca="false">IF(ISNUMBER($A163),COUNTIF($D$7:$D$306,$D163),0)</f>
        <v>0</v>
      </c>
      <c r="T163" s="229" t="n">
        <f aca="false">CEILING($F163,1)</f>
        <v>0</v>
      </c>
      <c r="U163" s="230" t="n">
        <f aca="true">SUM(OFFSET(T163,-MOD(ROW()-ROW($U$7),5),0,5,1))</f>
        <v>0</v>
      </c>
      <c r="W163" s="167" t="str">
        <f aca="false">$I163</f>
        <v/>
      </c>
      <c r="X163" s="167" t="str">
        <f aca="false">IF(ISNUMBER($A163),$W163*(Methuselahs!$A$4+1)+$A163,"")</f>
        <v/>
      </c>
      <c r="Y163" s="167" t="str">
        <f aca="false">IF(ISNUMBER($A163),RANK($X163,$X163:$X167,1),"")</f>
        <v/>
      </c>
      <c r="Z163" s="167" t="str">
        <f aca="false">IF(ISNUMBER($A163),VLOOKUP($A163,Methuselahs!$A$7:$X$306,5),"")</f>
        <v/>
      </c>
      <c r="AA163" s="167" t="str">
        <f aca="false">$I163</f>
        <v/>
      </c>
    </row>
    <row r="164" customFormat="false" ht="12.75" hidden="false" customHeight="true" outlineLevel="0" collapsed="false">
      <c r="A164" s="231" t="str">
        <f aca="true">IF(ISBLANK('Tournament Info'!$B$11),"",INDIRECT(ADDRESS(ROW(),1,1,1,"Optimal Seating "&amp;'Tournament Info'!$B$11-1&amp;"R+F")))</f>
        <v/>
      </c>
      <c r="B164" s="207" t="str">
        <f aca="false">IF(ISNUMBER(A164),VLOOKUP(A164,Methuselahs!$A$7:$E$306,2,FALSE()),"")</f>
        <v/>
      </c>
      <c r="C164" s="232" t="str">
        <f aca="false">IF(ISNUMBER(A164),VLOOKUP(A164,Methuselahs!$A$7:$E$306,3,FALSE()),"")</f>
        <v/>
      </c>
      <c r="D164" s="233" t="str">
        <f aca="false">IF(ISNUMBER(A164),FLOOR((ROW()-ROW($A$7))/5,1)+1,"")</f>
        <v/>
      </c>
      <c r="E164" s="234"/>
      <c r="F164" s="232" t="n">
        <f aca="false">IF(ISNUMBER(E164),E164,0)</f>
        <v>0</v>
      </c>
      <c r="G164" s="235" t="str">
        <f aca="false">IF(ISNUMBER($A164),IF(AND($F164&gt;=2,$H164=60),1,0),"")</f>
        <v/>
      </c>
      <c r="H164" s="236" t="str">
        <f aca="false">IF(ISNUMBER(A164),IF(OR($S164=$U164,NOT(ISNA(MATCH($D164*5+$V$4,Override!$C$6:$C$125,0)))),$Q164,0),"")</f>
        <v/>
      </c>
      <c r="I164" s="233" t="str">
        <f aca="false">IF(ISNUMBER(A164),IF(J164=5,K164,IF(AND(J164=4,OR(K164=4,K164=3)),K164+1,K164)),"")</f>
        <v/>
      </c>
      <c r="J164" s="237" t="n">
        <f aca="false">COUNT(A162:A166)</f>
        <v>0</v>
      </c>
      <c r="K164" s="238" t="str">
        <f aca="false">IF(ISNUMBER(A164),RANK(F164,F162:F166),"")</f>
        <v/>
      </c>
      <c r="L164" s="239" t="n">
        <f aca="false">IF(J164=5,VLOOKUP(K164,TPMatrix!$A$6:$B$10,2,FALSE()),IF(J164=4,VLOOKUP(K164,TPMatrix!$D$6:$E$9,2,FALSE()),0))</f>
        <v>0</v>
      </c>
      <c r="M164" s="239" t="n">
        <f aca="false">IF(COUNTIF(K162:K166,K164)&gt;=2,IF(J164=5,VLOOKUP(K164+1,TPMatrix!$A$6:$B$10,2,FALSE()),IF(J164=4,VLOOKUP(K164+1,TPMatrix!$D$6:$E$9,2,FALSE()),0)),"")</f>
        <v>0</v>
      </c>
      <c r="N164" s="239" t="n">
        <f aca="false">IF(COUNTIF(K162:K166,K164)&gt;=3,IF(J164=5,VLOOKUP(K164+2,TPMatrix!$A$6:$B$10,2,FALSE()),IF(J164=4,VLOOKUP(K164+2,TPMatrix!$D$6:$E$9,2,FALSE()),0)),"")</f>
        <v>0</v>
      </c>
      <c r="O164" s="239" t="n">
        <f aca="false">IF(COUNTIF(K162:K166,K164)&gt;=4,IF(J164=5,VLOOKUP(K164+3,TPMatrix!$A$6:$B$10,2,FALSE()),IF(J164=4,VLOOKUP(K164+3,TPMatrix!$D$6:$E$9,2,FALSE()),0)),"")</f>
        <v>0</v>
      </c>
      <c r="P164" s="239" t="n">
        <f aca="false">IF(COUNTIF(K162:K166,K164)&gt;=5,IF(J164=5,VLOOKUP(K164+4,TPMatrix!$A$6:$B$10,2,FALSE()),IF(J164=4,VLOOKUP(K164+4,TPMatrix!$D$6:$E$9,2,FALSE()),0)),"")</f>
        <v>0</v>
      </c>
      <c r="Q164" s="239" t="n">
        <f aca="false">SUM(L164:P164)/COUNT(L164:P164)</f>
        <v>0</v>
      </c>
      <c r="R164" s="240" t="n">
        <f aca="false">COUNT(L164:P164)</f>
        <v>5</v>
      </c>
      <c r="S164" s="238" t="n">
        <f aca="false">IF(ISNUMBER($A164),COUNTIF($D$7:$D$306,$D164),0)</f>
        <v>0</v>
      </c>
      <c r="T164" s="239" t="n">
        <f aca="false">CEILING($F164,1)</f>
        <v>0</v>
      </c>
      <c r="U164" s="240" t="n">
        <f aca="true">SUM(OFFSET(T164,-MOD(ROW()-ROW($U$7),5),0,5,1))</f>
        <v>0</v>
      </c>
      <c r="W164" s="167" t="str">
        <f aca="false">$I164</f>
        <v/>
      </c>
      <c r="X164" s="167" t="str">
        <f aca="false">IF(ISNUMBER($A164),$W164*(Methuselahs!$A$4+1)+$A164,"")</f>
        <v/>
      </c>
      <c r="Y164" s="167" t="str">
        <f aca="false">IF(ISNUMBER($A164),RANK($X164,$X164:$X168,1),"")</f>
        <v/>
      </c>
      <c r="Z164" s="167" t="str">
        <f aca="false">IF(ISNUMBER($A164),VLOOKUP($A164,Methuselahs!$A$7:$X$306,5),"")</f>
        <v/>
      </c>
      <c r="AA164" s="167" t="str">
        <f aca="false">$I164</f>
        <v/>
      </c>
    </row>
    <row r="165" customFormat="false" ht="12.75" hidden="false" customHeight="true" outlineLevel="0" collapsed="false">
      <c r="A165" s="241" t="str">
        <f aca="true">IF(ISBLANK('Tournament Info'!$B$11),"",INDIRECT(ADDRESS(ROW(),1,1,1,"Optimal Seating "&amp;'Tournament Info'!$B$11-1&amp;"R+F")))</f>
        <v/>
      </c>
      <c r="B165" s="242" t="str">
        <f aca="false">IF(ISNUMBER(A165),VLOOKUP(A165,Methuselahs!$A$7:$E$306,2,FALSE()),"")</f>
        <v/>
      </c>
      <c r="C165" s="243" t="str">
        <f aca="false">IF(ISNUMBER(A165),VLOOKUP(A165,Methuselahs!$A$7:$E$306,3,FALSE()),"")</f>
        <v/>
      </c>
      <c r="D165" s="244" t="str">
        <f aca="false">IF(ISNUMBER(A165),FLOOR((ROW()-ROW($A$7))/5,1)+1,"")</f>
        <v/>
      </c>
      <c r="E165" s="245"/>
      <c r="F165" s="243" t="n">
        <f aca="false">IF(ISNUMBER(E165),E165,0)</f>
        <v>0</v>
      </c>
      <c r="G165" s="225" t="str">
        <f aca="false">IF(ISNUMBER($A165),IF(AND($F165&gt;=2,$H165=60),1,0),"")</f>
        <v/>
      </c>
      <c r="H165" s="226" t="str">
        <f aca="false">IF(ISNUMBER(A165),IF(OR($S165=$U165,NOT(ISNA(MATCH($D165*5+$V$4,Override!$C$6:$C$125,0)))),$Q165,0),"")</f>
        <v/>
      </c>
      <c r="I165" s="244" t="str">
        <f aca="false">IF(ISNUMBER(A165),IF(J165=5,K165,IF(AND(J165=4,OR(K165=4,K165=3)),K165+1,K165)),"")</f>
        <v/>
      </c>
      <c r="J165" s="246" t="n">
        <f aca="false">COUNT(A162:A166)</f>
        <v>0</v>
      </c>
      <c r="K165" s="228" t="str">
        <f aca="false">IF(ISNUMBER(A165),RANK(F165,F162:F166),"")</f>
        <v/>
      </c>
      <c r="L165" s="229" t="n">
        <f aca="false">IF(J165=5,VLOOKUP(K165,TPMatrix!$A$6:$B$10,2,FALSE()),IF(J165=4,VLOOKUP(K165,TPMatrix!$D$6:$E$9,2,FALSE()),0))</f>
        <v>0</v>
      </c>
      <c r="M165" s="229" t="n">
        <f aca="false">IF(COUNTIF(K162:K166,K165)&gt;=2,IF(J165=5,VLOOKUP(K165+1,TPMatrix!$A$6:$B$10,2,FALSE()),IF(J165=4,VLOOKUP(K165+1,TPMatrix!$D$6:$E$9,2,FALSE()),0)),"")</f>
        <v>0</v>
      </c>
      <c r="N165" s="229" t="n">
        <f aca="false">IF(COUNTIF(K162:K166,K165)&gt;=3,IF(J165=5,VLOOKUP(K165+2,TPMatrix!$A$6:$B$10,2,FALSE()),IF(J165=4,VLOOKUP(K165+2,TPMatrix!$D$6:$E$9,2,FALSE()),0)),"")</f>
        <v>0</v>
      </c>
      <c r="O165" s="229" t="n">
        <f aca="false">IF(COUNTIF(K162:K166,K165)&gt;=4,IF(J165=5,VLOOKUP(K165+3,TPMatrix!$A$6:$B$10,2,FALSE()),IF(J165=4,VLOOKUP(K165+3,TPMatrix!$D$6:$E$9,2,FALSE()),0)),"")</f>
        <v>0</v>
      </c>
      <c r="P165" s="229" t="n">
        <f aca="false">IF(COUNTIF(K162:K166,K165)&gt;=5,IF(J165=5,VLOOKUP(K165+4,TPMatrix!$A$6:$B$10,2,FALSE()),IF(J165=4,VLOOKUP(K165+4,TPMatrix!$D$6:$E$9,2,FALSE()),0)),"")</f>
        <v>0</v>
      </c>
      <c r="Q165" s="229" t="n">
        <f aca="false">SUM(L165:P165)/COUNT(L165:P165)</f>
        <v>0</v>
      </c>
      <c r="R165" s="230" t="n">
        <f aca="false">COUNT(L165:P165)</f>
        <v>5</v>
      </c>
      <c r="S165" s="228" t="n">
        <f aca="false">IF(ISNUMBER($A165),COUNTIF($D$7:$D$306,$D165),0)</f>
        <v>0</v>
      </c>
      <c r="T165" s="229" t="n">
        <f aca="false">CEILING($F165,1)</f>
        <v>0</v>
      </c>
      <c r="U165" s="230" t="n">
        <f aca="true">SUM(OFFSET(T165,-MOD(ROW()-ROW($U$7),5),0,5,1))</f>
        <v>0</v>
      </c>
      <c r="W165" s="167" t="str">
        <f aca="false">$I165</f>
        <v/>
      </c>
      <c r="X165" s="167" t="str">
        <f aca="false">IF(ISNUMBER($A165),$W165*(Methuselahs!$A$4+1)+$A165,"")</f>
        <v/>
      </c>
      <c r="Y165" s="167" t="str">
        <f aca="false">IF(ISNUMBER($A165),RANK($X165,$X165:$X169,1),"")</f>
        <v/>
      </c>
      <c r="Z165" s="167" t="str">
        <f aca="false">IF(ISNUMBER($A165),VLOOKUP($A165,Methuselahs!$A$7:$X$306,5),"")</f>
        <v/>
      </c>
      <c r="AA165" s="167" t="str">
        <f aca="false">$I165</f>
        <v/>
      </c>
    </row>
    <row r="166" customFormat="false" ht="12.75" hidden="false" customHeight="true" outlineLevel="0" collapsed="false">
      <c r="A166" s="247" t="str">
        <f aca="true">IF(ISBLANK('Tournament Info'!$B$11),"",INDIRECT(ADDRESS(ROW(),1,1,1,"Optimal Seating "&amp;'Tournament Info'!$B$11-1&amp;"R+F")))</f>
        <v/>
      </c>
      <c r="B166" s="248" t="str">
        <f aca="false">IF(ISNUMBER(A166),VLOOKUP(A166,Methuselahs!$A$7:$E$306,2,FALSE()),"")</f>
        <v/>
      </c>
      <c r="C166" s="249" t="str">
        <f aca="false">IF(ISNUMBER(A166),VLOOKUP(A166,Methuselahs!$A$7:$E$306,3,FALSE()),"")</f>
        <v/>
      </c>
      <c r="D166" s="250" t="str">
        <f aca="false">IF(ISNUMBER(A166),FLOOR((ROW()-ROW($A$7))/5,1)+1,"")</f>
        <v/>
      </c>
      <c r="E166" s="251"/>
      <c r="F166" s="249" t="n">
        <f aca="false">IF(ISNUMBER(E166),E166,0)</f>
        <v>0</v>
      </c>
      <c r="G166" s="235" t="str">
        <f aca="false">IF(ISNUMBER($A166),IF(AND($F166&gt;=2,$H166=60),1,0),"")</f>
        <v/>
      </c>
      <c r="H166" s="236" t="str">
        <f aca="false">IF(ISNUMBER(A166),IF(OR($S166=$U166,NOT(ISNA(MATCH($D166*5+$V$4,Override!$C$6:$C$125,0)))),$Q166,0),"")</f>
        <v/>
      </c>
      <c r="I166" s="250" t="str">
        <f aca="false">IF(ISNUMBER(A166),IF(J166=5,K166,IF(AND(J166=4,OR(K166=4,K166=3)),K166+1,K166)),"")</f>
        <v/>
      </c>
      <c r="J166" s="252" t="n">
        <f aca="false">COUNT(A162:A166)</f>
        <v>0</v>
      </c>
      <c r="K166" s="253" t="str">
        <f aca="false">IF(ISNUMBER(A166),RANK(F166,F162:F166),"")</f>
        <v/>
      </c>
      <c r="L166" s="254" t="n">
        <f aca="false">IF(J166=5,VLOOKUP(K166,TPMatrix!$A$6:$B$10,2,FALSE()),IF(J166=4,VLOOKUP(K166,TPMatrix!$D$6:$E$9,2,FALSE()),0))</f>
        <v>0</v>
      </c>
      <c r="M166" s="254" t="n">
        <f aca="false">IF(COUNTIF(K162:K166,K166)&gt;=2,IF(J166=5,VLOOKUP(K166+1,TPMatrix!$A$6:$B$10,2,FALSE()),IF(J166=4,VLOOKUP(K166+1,TPMatrix!$D$6:$E$9,2,FALSE()),0)),"")</f>
        <v>0</v>
      </c>
      <c r="N166" s="254" t="n">
        <f aca="false">IF(COUNTIF(K162:K166,K166)&gt;=3,IF(J166=5,VLOOKUP(K166+2,TPMatrix!$A$6:$B$10,2,FALSE()),IF(J166=4,VLOOKUP(K166+2,TPMatrix!$D$6:$E$9,2,FALSE()),0)),"")</f>
        <v>0</v>
      </c>
      <c r="O166" s="254" t="n">
        <f aca="false">IF(COUNTIF(K162:K166,K166)&gt;=4,IF(J166=5,VLOOKUP(K166+3,TPMatrix!$A$6:$B$10,2,FALSE()),IF(J166=4,VLOOKUP(K166+3,TPMatrix!$D$6:$E$9,2,FALSE()),0)),"")</f>
        <v>0</v>
      </c>
      <c r="P166" s="254" t="n">
        <f aca="false">IF(COUNTIF(K162:K166,K166)&gt;=5,IF(J166=5,VLOOKUP(K166+4,TPMatrix!$A$6:$B$10,2,FALSE()),IF(J166=4,VLOOKUP(K166+4,TPMatrix!$D$6:$E$9,2,FALSE()),0)),"")</f>
        <v>0</v>
      </c>
      <c r="Q166" s="254" t="n">
        <f aca="false">SUM(L166:P166)/COUNT(L166:P166)</f>
        <v>0</v>
      </c>
      <c r="R166" s="255" t="n">
        <f aca="false">COUNT(L166:P166)</f>
        <v>5</v>
      </c>
      <c r="S166" s="253" t="n">
        <f aca="false">IF(ISNUMBER($A166),COUNTIF($D$7:$D$306,$D166),0)</f>
        <v>0</v>
      </c>
      <c r="T166" s="254" t="n">
        <f aca="false">CEILING($F166,1)</f>
        <v>0</v>
      </c>
      <c r="U166" s="255" t="n">
        <f aca="true">SUM(OFFSET(T166,-MOD(ROW()-ROW($U$7),5),0,5,1))</f>
        <v>0</v>
      </c>
      <c r="W166" s="167" t="str">
        <f aca="false">$I166</f>
        <v/>
      </c>
      <c r="X166" s="167" t="str">
        <f aca="false">IF(ISNUMBER($A166),$W166*(Methuselahs!$A$4+1)+$A166,"")</f>
        <v/>
      </c>
      <c r="Y166" s="167" t="str">
        <f aca="false">IF(ISNUMBER($A166),RANK($X166,$X166:$X170,1),"")</f>
        <v/>
      </c>
      <c r="Z166" s="167" t="str">
        <f aca="false">IF(ISNUMBER($A166),VLOOKUP($A166,Methuselahs!$A$7:$X$306,5),"")</f>
        <v/>
      </c>
      <c r="AA166" s="167" t="str">
        <f aca="false">$I166</f>
        <v/>
      </c>
    </row>
    <row r="167" customFormat="false" ht="12.75" hidden="false" customHeight="true" outlineLevel="0" collapsed="false">
      <c r="A167" s="206" t="str">
        <f aca="true">IF(ISBLANK('Tournament Info'!$B$11),"",INDIRECT(ADDRESS(ROW(),1,1,1,"Optimal Seating "&amp;'Tournament Info'!$B$11-1&amp;"R+F")))</f>
        <v/>
      </c>
      <c r="B167" s="207" t="str">
        <f aca="false">IF(ISNUMBER(A167),VLOOKUP(A167,Methuselahs!$A$7:$E$306,2,FALSE()),"")</f>
        <v/>
      </c>
      <c r="C167" s="208" t="str">
        <f aca="false">IF(ISNUMBER(A167),VLOOKUP(A167,Methuselahs!$A$7:$E$306,3,FALSE()),"")</f>
        <v/>
      </c>
      <c r="D167" s="209" t="str">
        <f aca="false">IF(ISNUMBER(A167),FLOOR((ROW()-ROW($A$7))/5,1)+1,"")</f>
        <v/>
      </c>
      <c r="E167" s="210"/>
      <c r="F167" s="208" t="n">
        <f aca="false">IF(ISNUMBER(E167),E167,0)</f>
        <v>0</v>
      </c>
      <c r="G167" s="211" t="str">
        <f aca="false">IF(ISNUMBER($A167),IF(AND($F167&gt;=2,$H167=60),1,0),"")</f>
        <v/>
      </c>
      <c r="H167" s="212" t="str">
        <f aca="false">IF(ISNUMBER(A167),IF(OR($S167=$U167,NOT(ISNA(MATCH($D167*5+$V$4,Override!$C$6:$C$125,0)))),$Q167,0),"")</f>
        <v/>
      </c>
      <c r="I167" s="209" t="str">
        <f aca="false">IF(ISNUMBER(A167),IF(J167=5,K167,IF(AND(J167=4,OR(K167=4,K167=3)),K167+1,K167)),"")</f>
        <v/>
      </c>
      <c r="J167" s="213" t="n">
        <f aca="false">COUNT(A167:A171)</f>
        <v>0</v>
      </c>
      <c r="K167" s="214" t="str">
        <f aca="false">IF(ISNUMBER(A167),RANK(F167,F167:F171),"")</f>
        <v/>
      </c>
      <c r="L167" s="215" t="n">
        <f aca="false">IF(J167=5,VLOOKUP(K167,TPMatrix!$A$6:$B$10,2,FALSE()),IF(J167=4,VLOOKUP(K167,TPMatrix!$D$6:$E$9,2,FALSE()),0))</f>
        <v>0</v>
      </c>
      <c r="M167" s="215" t="n">
        <f aca="false">IF(COUNTIF(K167:K171,K167)&gt;=2,IF(J167=5,VLOOKUP(K167+1,TPMatrix!$A$6:$B$10,2,FALSE()),IF(J167=4,VLOOKUP(K167+1,TPMatrix!$D$6:$E$9,2,FALSE()),0)),"")</f>
        <v>0</v>
      </c>
      <c r="N167" s="215" t="n">
        <f aca="false">IF(COUNTIF(K167:K171,K167)&gt;=3,IF(J167=5,VLOOKUP(K167+2,TPMatrix!$A$6:$B$10,2,FALSE()),IF(J167=4,VLOOKUP(K167+2,TPMatrix!$D$6:$E$9,2,FALSE()),0)),"")</f>
        <v>0</v>
      </c>
      <c r="O167" s="215" t="n">
        <f aca="false">IF(COUNTIF(K167:K171,K167)&gt;=4,IF(J167=5,VLOOKUP(K167+3,TPMatrix!$A$6:$B$10,2,FALSE()),IF(J167=4,VLOOKUP(K167+3,TPMatrix!$D$6:$E$9,2,FALSE()),0)),"")</f>
        <v>0</v>
      </c>
      <c r="P167" s="215" t="n">
        <f aca="false">IF(COUNTIF(K167:K171,K167)&gt;=5,IF(J167=5,VLOOKUP(K167+4,TPMatrix!$A$6:$B$10,2,FALSE()),IF(J167=4,VLOOKUP(K167+4,TPMatrix!$D$6:$E$9,2,FALSE()),0)),"")</f>
        <v>0</v>
      </c>
      <c r="Q167" s="215" t="n">
        <f aca="false">SUM(L167:P167)/COUNT(L167:P167)</f>
        <v>0</v>
      </c>
      <c r="R167" s="216" t="n">
        <f aca="false">COUNT(L167:P167)</f>
        <v>5</v>
      </c>
      <c r="S167" s="217" t="n">
        <f aca="false">IF(ISNUMBER($A167),COUNTIF($D$7:$D$306,$D167),0)</f>
        <v>0</v>
      </c>
      <c r="T167" s="218" t="n">
        <f aca="false">CEILING($F167,1)</f>
        <v>0</v>
      </c>
      <c r="U167" s="219" t="n">
        <f aca="true">SUM(OFFSET(T167,-MOD(ROW()-ROW($U$7),5),0,5,1))</f>
        <v>0</v>
      </c>
      <c r="W167" s="167" t="str">
        <f aca="false">$I167</f>
        <v/>
      </c>
      <c r="X167" s="167" t="str">
        <f aca="false">IF(ISNUMBER($A167),$W167*(Methuselahs!$A$4+1)+$A167,"")</f>
        <v/>
      </c>
      <c r="Y167" s="167" t="str">
        <f aca="false">IF(ISNUMBER($A167),RANK($X167,$X167:$X171,1),"")</f>
        <v/>
      </c>
      <c r="Z167" s="167" t="str">
        <f aca="false">IF(ISNUMBER($A167),VLOOKUP($A167,Methuselahs!$A$7:$X$306,5),"")</f>
        <v/>
      </c>
      <c r="AA167" s="167" t="str">
        <f aca="false">$I167</f>
        <v/>
      </c>
    </row>
    <row r="168" customFormat="false" ht="12.75" hidden="false" customHeight="true" outlineLevel="0" collapsed="false">
      <c r="A168" s="220" t="str">
        <f aca="true">IF(ISBLANK('Tournament Info'!$B$11),"",INDIRECT(ADDRESS(ROW(),1,1,1,"Optimal Seating "&amp;'Tournament Info'!$B$11-1&amp;"R+F")))</f>
        <v/>
      </c>
      <c r="B168" s="221" t="str">
        <f aca="false">IF(ISNUMBER(A168),VLOOKUP(A168,Methuselahs!$A$7:$E$306,2,FALSE()),"")</f>
        <v/>
      </c>
      <c r="C168" s="222" t="str">
        <f aca="false">IF(ISNUMBER(A168),VLOOKUP(A168,Methuselahs!$A$7:$E$306,3,FALSE()),"")</f>
        <v/>
      </c>
      <c r="D168" s="223" t="str">
        <f aca="false">IF(ISNUMBER(A168),FLOOR((ROW()-ROW($A$7))/5,1)+1,"")</f>
        <v/>
      </c>
      <c r="E168" s="224"/>
      <c r="F168" s="222" t="n">
        <f aca="false">IF(ISNUMBER(E168),E168,0)</f>
        <v>0</v>
      </c>
      <c r="G168" s="225" t="str">
        <f aca="false">IF(ISNUMBER($A168),IF(AND($F168&gt;=2,$H168=60),1,0),"")</f>
        <v/>
      </c>
      <c r="H168" s="226" t="str">
        <f aca="false">IF(ISNUMBER(A168),IF(OR($S168=$U168,NOT(ISNA(MATCH($D168*5+$V$4,Override!$C$6:$C$125,0)))),$Q168,0),"")</f>
        <v/>
      </c>
      <c r="I168" s="223" t="str">
        <f aca="false">IF(ISNUMBER(A168),IF(J168=5,K168,IF(AND(J168=4,OR(K168=4,K168=3)),K168+1,K168)),"")</f>
        <v/>
      </c>
      <c r="J168" s="227" t="n">
        <f aca="false">COUNT(A167:A171)</f>
        <v>0</v>
      </c>
      <c r="K168" s="228" t="str">
        <f aca="false">IF(ISNUMBER(A168),RANK(F168,F167:F171),"")</f>
        <v/>
      </c>
      <c r="L168" s="229" t="n">
        <f aca="false">IF(J168=5,VLOOKUP(K168,TPMatrix!$A$6:$B$10,2,FALSE()),IF(J168=4,VLOOKUP(K168,TPMatrix!$D$6:$E$9,2,FALSE()),0))</f>
        <v>0</v>
      </c>
      <c r="M168" s="229" t="n">
        <f aca="false">IF(COUNTIF(K167:K171,K168)&gt;=2,IF(J168=5,VLOOKUP(K168+1,TPMatrix!$A$6:$B$10,2,FALSE()),IF(J168=4,VLOOKUP(K168+1,TPMatrix!$D$6:$E$9,2,FALSE()),0)),"")</f>
        <v>0</v>
      </c>
      <c r="N168" s="229" t="n">
        <f aca="false">IF(COUNTIF(K167:K171,K168)&gt;=3,IF(J168=5,VLOOKUP(K168+2,TPMatrix!$A$6:$B$10,2,FALSE()),IF(J168=4,VLOOKUP(K168+2,TPMatrix!$D$6:$E$9,2,FALSE()),0)),"")</f>
        <v>0</v>
      </c>
      <c r="O168" s="229" t="n">
        <f aca="false">IF(COUNTIF(K167:K171,K168)&gt;=4,IF(J168=5,VLOOKUP(K168+3,TPMatrix!$A$6:$B$10,2,FALSE()),IF(J168=4,VLOOKUP(K168+3,TPMatrix!$D$6:$E$9,2,FALSE()),0)),"")</f>
        <v>0</v>
      </c>
      <c r="P168" s="229" t="n">
        <f aca="false">IF(COUNTIF(K167:K171,K168)&gt;=5,IF(J168=5,VLOOKUP(K168+4,TPMatrix!$A$6:$B$10,2,FALSE()),IF(J168=4,VLOOKUP(K168+4,TPMatrix!$D$6:$E$9,2,FALSE()),0)),"")</f>
        <v>0</v>
      </c>
      <c r="Q168" s="229" t="n">
        <f aca="false">SUM(L168:P168)/COUNT(L168:P168)</f>
        <v>0</v>
      </c>
      <c r="R168" s="230" t="n">
        <f aca="false">COUNT(L168:P168)</f>
        <v>5</v>
      </c>
      <c r="S168" s="228" t="n">
        <f aca="false">IF(ISNUMBER($A168),COUNTIF($D$7:$D$306,$D168),0)</f>
        <v>0</v>
      </c>
      <c r="T168" s="229" t="n">
        <f aca="false">CEILING($F168,1)</f>
        <v>0</v>
      </c>
      <c r="U168" s="230" t="n">
        <f aca="true">SUM(OFFSET(T168,-MOD(ROW()-ROW($U$7),5),0,5,1))</f>
        <v>0</v>
      </c>
      <c r="W168" s="167" t="str">
        <f aca="false">$I168</f>
        <v/>
      </c>
      <c r="X168" s="167" t="str">
        <f aca="false">IF(ISNUMBER($A168),$W168*(Methuselahs!$A$4+1)+$A168,"")</f>
        <v/>
      </c>
      <c r="Y168" s="167" t="str">
        <f aca="false">IF(ISNUMBER($A168),RANK($X168,$X168:$X172,1),"")</f>
        <v/>
      </c>
      <c r="Z168" s="167" t="str">
        <f aca="false">IF(ISNUMBER($A168),VLOOKUP($A168,Methuselahs!$A$7:$X$306,5),"")</f>
        <v/>
      </c>
      <c r="AA168" s="167" t="str">
        <f aca="false">$I168</f>
        <v/>
      </c>
    </row>
    <row r="169" customFormat="false" ht="12.75" hidden="false" customHeight="true" outlineLevel="0" collapsed="false">
      <c r="A169" s="231" t="str">
        <f aca="true">IF(ISBLANK('Tournament Info'!$B$11),"",INDIRECT(ADDRESS(ROW(),1,1,1,"Optimal Seating "&amp;'Tournament Info'!$B$11-1&amp;"R+F")))</f>
        <v/>
      </c>
      <c r="B169" s="207" t="str">
        <f aca="false">IF(ISNUMBER(A169),VLOOKUP(A169,Methuselahs!$A$7:$E$306,2,FALSE()),"")</f>
        <v/>
      </c>
      <c r="C169" s="232" t="str">
        <f aca="false">IF(ISNUMBER(A169),VLOOKUP(A169,Methuselahs!$A$7:$E$306,3,FALSE()),"")</f>
        <v/>
      </c>
      <c r="D169" s="233" t="str">
        <f aca="false">IF(ISNUMBER(A169),FLOOR((ROW()-ROW($A$7))/5,1)+1,"")</f>
        <v/>
      </c>
      <c r="E169" s="234"/>
      <c r="F169" s="232" t="n">
        <f aca="false">IF(ISNUMBER(E169),E169,0)</f>
        <v>0</v>
      </c>
      <c r="G169" s="235" t="str">
        <f aca="false">IF(ISNUMBER($A169),IF(AND($F169&gt;=2,$H169=60),1,0),"")</f>
        <v/>
      </c>
      <c r="H169" s="236" t="str">
        <f aca="false">IF(ISNUMBER(A169),IF(OR($S169=$U169,NOT(ISNA(MATCH($D169*5+$V$4,Override!$C$6:$C$125,0)))),$Q169,0),"")</f>
        <v/>
      </c>
      <c r="I169" s="233" t="str">
        <f aca="false">IF(ISNUMBER(A169),IF(J169=5,K169,IF(AND(J169=4,OR(K169=4,K169=3)),K169+1,K169)),"")</f>
        <v/>
      </c>
      <c r="J169" s="237" t="n">
        <f aca="false">COUNT(A167:A171)</f>
        <v>0</v>
      </c>
      <c r="K169" s="238" t="str">
        <f aca="false">IF(ISNUMBER(A169),RANK(F169,F167:F171),"")</f>
        <v/>
      </c>
      <c r="L169" s="239" t="n">
        <f aca="false">IF(J169=5,VLOOKUP(K169,TPMatrix!$A$6:$B$10,2,FALSE()),IF(J169=4,VLOOKUP(K169,TPMatrix!$D$6:$E$9,2,FALSE()),0))</f>
        <v>0</v>
      </c>
      <c r="M169" s="239" t="n">
        <f aca="false">IF(COUNTIF(K167:K171,K169)&gt;=2,IF(J169=5,VLOOKUP(K169+1,TPMatrix!$A$6:$B$10,2,FALSE()),IF(J169=4,VLOOKUP(K169+1,TPMatrix!$D$6:$E$9,2,FALSE()),0)),"")</f>
        <v>0</v>
      </c>
      <c r="N169" s="239" t="n">
        <f aca="false">IF(COUNTIF(K167:K171,K169)&gt;=3,IF(J169=5,VLOOKUP(K169+2,TPMatrix!$A$6:$B$10,2,FALSE()),IF(J169=4,VLOOKUP(K169+2,TPMatrix!$D$6:$E$9,2,FALSE()),0)),"")</f>
        <v>0</v>
      </c>
      <c r="O169" s="239" t="n">
        <f aca="false">IF(COUNTIF(K167:K171,K169)&gt;=4,IF(J169=5,VLOOKUP(K169+3,TPMatrix!$A$6:$B$10,2,FALSE()),IF(J169=4,VLOOKUP(K169+3,TPMatrix!$D$6:$E$9,2,FALSE()),0)),"")</f>
        <v>0</v>
      </c>
      <c r="P169" s="239" t="n">
        <f aca="false">IF(COUNTIF(K167:K171,K169)&gt;=5,IF(J169=5,VLOOKUP(K169+4,TPMatrix!$A$6:$B$10,2,FALSE()),IF(J169=4,VLOOKUP(K169+4,TPMatrix!$D$6:$E$9,2,FALSE()),0)),"")</f>
        <v>0</v>
      </c>
      <c r="Q169" s="239" t="n">
        <f aca="false">SUM(L169:P169)/COUNT(L169:P169)</f>
        <v>0</v>
      </c>
      <c r="R169" s="240" t="n">
        <f aca="false">COUNT(L169:P169)</f>
        <v>5</v>
      </c>
      <c r="S169" s="238" t="n">
        <f aca="false">IF(ISNUMBER($A169),COUNTIF($D$7:$D$306,$D169),0)</f>
        <v>0</v>
      </c>
      <c r="T169" s="239" t="n">
        <f aca="false">CEILING($F169,1)</f>
        <v>0</v>
      </c>
      <c r="U169" s="240" t="n">
        <f aca="true">SUM(OFFSET(T169,-MOD(ROW()-ROW($U$7),5),0,5,1))</f>
        <v>0</v>
      </c>
      <c r="W169" s="167" t="str">
        <f aca="false">$I169</f>
        <v/>
      </c>
      <c r="X169" s="167" t="str">
        <f aca="false">IF(ISNUMBER($A169),$W169*(Methuselahs!$A$4+1)+$A169,"")</f>
        <v/>
      </c>
      <c r="Y169" s="167" t="str">
        <f aca="false">IF(ISNUMBER($A169),RANK($X169,$X169:$X173,1),"")</f>
        <v/>
      </c>
      <c r="Z169" s="167" t="str">
        <f aca="false">IF(ISNUMBER($A169),VLOOKUP($A169,Methuselahs!$A$7:$X$306,5),"")</f>
        <v/>
      </c>
      <c r="AA169" s="167" t="str">
        <f aca="false">$I169</f>
        <v/>
      </c>
    </row>
    <row r="170" customFormat="false" ht="12.75" hidden="false" customHeight="true" outlineLevel="0" collapsed="false">
      <c r="A170" s="241" t="str">
        <f aca="true">IF(ISBLANK('Tournament Info'!$B$11),"",INDIRECT(ADDRESS(ROW(),1,1,1,"Optimal Seating "&amp;'Tournament Info'!$B$11-1&amp;"R+F")))</f>
        <v/>
      </c>
      <c r="B170" s="242" t="str">
        <f aca="false">IF(ISNUMBER(A170),VLOOKUP(A170,Methuselahs!$A$7:$E$306,2,FALSE()),"")</f>
        <v/>
      </c>
      <c r="C170" s="243" t="str">
        <f aca="false">IF(ISNUMBER(A170),VLOOKUP(A170,Methuselahs!$A$7:$E$306,3,FALSE()),"")</f>
        <v/>
      </c>
      <c r="D170" s="244" t="str">
        <f aca="false">IF(ISNUMBER(A170),FLOOR((ROW()-ROW($A$7))/5,1)+1,"")</f>
        <v/>
      </c>
      <c r="E170" s="245"/>
      <c r="F170" s="243" t="n">
        <f aca="false">IF(ISNUMBER(E170),E170,0)</f>
        <v>0</v>
      </c>
      <c r="G170" s="225" t="str">
        <f aca="false">IF(ISNUMBER($A170),IF(AND($F170&gt;=2,$H170=60),1,0),"")</f>
        <v/>
      </c>
      <c r="H170" s="226" t="str">
        <f aca="false">IF(ISNUMBER(A170),IF(OR($S170=$U170,NOT(ISNA(MATCH($D170*5+$V$4,Override!$C$6:$C$125,0)))),$Q170,0),"")</f>
        <v/>
      </c>
      <c r="I170" s="244" t="str">
        <f aca="false">IF(ISNUMBER(A170),IF(J170=5,K170,IF(AND(J170=4,OR(K170=4,K170=3)),K170+1,K170)),"")</f>
        <v/>
      </c>
      <c r="J170" s="246" t="n">
        <f aca="false">COUNT(A167:A171)</f>
        <v>0</v>
      </c>
      <c r="K170" s="228" t="str">
        <f aca="false">IF(ISNUMBER(A170),RANK(F170,F167:F171),"")</f>
        <v/>
      </c>
      <c r="L170" s="229" t="n">
        <f aca="false">IF(J170=5,VLOOKUP(K170,TPMatrix!$A$6:$B$10,2,FALSE()),IF(J170=4,VLOOKUP(K170,TPMatrix!$D$6:$E$9,2,FALSE()),0))</f>
        <v>0</v>
      </c>
      <c r="M170" s="229" t="n">
        <f aca="false">IF(COUNTIF(K167:K171,K170)&gt;=2,IF(J170=5,VLOOKUP(K170+1,TPMatrix!$A$6:$B$10,2,FALSE()),IF(J170=4,VLOOKUP(K170+1,TPMatrix!$D$6:$E$9,2,FALSE()),0)),"")</f>
        <v>0</v>
      </c>
      <c r="N170" s="229" t="n">
        <f aca="false">IF(COUNTIF(K167:K171,K170)&gt;=3,IF(J170=5,VLOOKUP(K170+2,TPMatrix!$A$6:$B$10,2,FALSE()),IF(J170=4,VLOOKUP(K170+2,TPMatrix!$D$6:$E$9,2,FALSE()),0)),"")</f>
        <v>0</v>
      </c>
      <c r="O170" s="229" t="n">
        <f aca="false">IF(COUNTIF(K167:K171,K170)&gt;=4,IF(J170=5,VLOOKUP(K170+3,TPMatrix!$A$6:$B$10,2,FALSE()),IF(J170=4,VLOOKUP(K170+3,TPMatrix!$D$6:$E$9,2,FALSE()),0)),"")</f>
        <v>0</v>
      </c>
      <c r="P170" s="229" t="n">
        <f aca="false">IF(COUNTIF(K167:K171,K170)&gt;=5,IF(J170=5,VLOOKUP(K170+4,TPMatrix!$A$6:$B$10,2,FALSE()),IF(J170=4,VLOOKUP(K170+4,TPMatrix!$D$6:$E$9,2,FALSE()),0)),"")</f>
        <v>0</v>
      </c>
      <c r="Q170" s="229" t="n">
        <f aca="false">SUM(L170:P170)/COUNT(L170:P170)</f>
        <v>0</v>
      </c>
      <c r="R170" s="230" t="n">
        <f aca="false">COUNT(L170:P170)</f>
        <v>5</v>
      </c>
      <c r="S170" s="228" t="n">
        <f aca="false">IF(ISNUMBER($A170),COUNTIF($D$7:$D$306,$D170),0)</f>
        <v>0</v>
      </c>
      <c r="T170" s="229" t="n">
        <f aca="false">CEILING($F170,1)</f>
        <v>0</v>
      </c>
      <c r="U170" s="230" t="n">
        <f aca="true">SUM(OFFSET(T170,-MOD(ROW()-ROW($U$7),5),0,5,1))</f>
        <v>0</v>
      </c>
      <c r="W170" s="167" t="str">
        <f aca="false">$I170</f>
        <v/>
      </c>
      <c r="X170" s="167" t="str">
        <f aca="false">IF(ISNUMBER($A170),$W170*(Methuselahs!$A$4+1)+$A170,"")</f>
        <v/>
      </c>
      <c r="Y170" s="167" t="str">
        <f aca="false">IF(ISNUMBER($A170),RANK($X170,$X170:$X174,1),"")</f>
        <v/>
      </c>
      <c r="Z170" s="167" t="str">
        <f aca="false">IF(ISNUMBER($A170),VLOOKUP($A170,Methuselahs!$A$7:$X$306,5),"")</f>
        <v/>
      </c>
      <c r="AA170" s="167" t="str">
        <f aca="false">$I170</f>
        <v/>
      </c>
    </row>
    <row r="171" customFormat="false" ht="12.75" hidden="false" customHeight="true" outlineLevel="0" collapsed="false">
      <c r="A171" s="247" t="str">
        <f aca="true">IF(ISBLANK('Tournament Info'!$B$11),"",INDIRECT(ADDRESS(ROW(),1,1,1,"Optimal Seating "&amp;'Tournament Info'!$B$11-1&amp;"R+F")))</f>
        <v/>
      </c>
      <c r="B171" s="248" t="str">
        <f aca="false">IF(ISNUMBER(A171),VLOOKUP(A171,Methuselahs!$A$7:$E$306,2,FALSE()),"")</f>
        <v/>
      </c>
      <c r="C171" s="249" t="str">
        <f aca="false">IF(ISNUMBER(A171),VLOOKUP(A171,Methuselahs!$A$7:$E$306,3,FALSE()),"")</f>
        <v/>
      </c>
      <c r="D171" s="250" t="str">
        <f aca="false">IF(ISNUMBER(A171),FLOOR((ROW()-ROW($A$7))/5,1)+1,"")</f>
        <v/>
      </c>
      <c r="E171" s="251"/>
      <c r="F171" s="249" t="n">
        <f aca="false">IF(ISNUMBER(E171),E171,0)</f>
        <v>0</v>
      </c>
      <c r="G171" s="235" t="str">
        <f aca="false">IF(ISNUMBER($A171),IF(AND($F171&gt;=2,$H171=60),1,0),"")</f>
        <v/>
      </c>
      <c r="H171" s="236" t="str">
        <f aca="false">IF(ISNUMBER(A171),IF(OR($S171=$U171,NOT(ISNA(MATCH($D171*5+$V$4,Override!$C$6:$C$125,0)))),$Q171,0),"")</f>
        <v/>
      </c>
      <c r="I171" s="250" t="str">
        <f aca="false">IF(ISNUMBER(A171),IF(J171=5,K171,IF(AND(J171=4,OR(K171=4,K171=3)),K171+1,K171)),"")</f>
        <v/>
      </c>
      <c r="J171" s="252" t="n">
        <f aca="false">COUNT(A167:A171)</f>
        <v>0</v>
      </c>
      <c r="K171" s="253" t="str">
        <f aca="false">IF(ISNUMBER(A171),RANK(F171,F167:F171),"")</f>
        <v/>
      </c>
      <c r="L171" s="254" t="n">
        <f aca="false">IF(J171=5,VLOOKUP(K171,TPMatrix!$A$6:$B$10,2,FALSE()),IF(J171=4,VLOOKUP(K171,TPMatrix!$D$6:$E$9,2,FALSE()),0))</f>
        <v>0</v>
      </c>
      <c r="M171" s="254" t="n">
        <f aca="false">IF(COUNTIF(K167:K171,K171)&gt;=2,IF(J171=5,VLOOKUP(K171+1,TPMatrix!$A$6:$B$10,2,FALSE()),IF(J171=4,VLOOKUP(K171+1,TPMatrix!$D$6:$E$9,2,FALSE()),0)),"")</f>
        <v>0</v>
      </c>
      <c r="N171" s="254" t="n">
        <f aca="false">IF(COUNTIF(K167:K171,K171)&gt;=3,IF(J171=5,VLOOKUP(K171+2,TPMatrix!$A$6:$B$10,2,FALSE()),IF(J171=4,VLOOKUP(K171+2,TPMatrix!$D$6:$E$9,2,FALSE()),0)),"")</f>
        <v>0</v>
      </c>
      <c r="O171" s="254" t="n">
        <f aca="false">IF(COUNTIF(K167:K171,K171)&gt;=4,IF(J171=5,VLOOKUP(K171+3,TPMatrix!$A$6:$B$10,2,FALSE()),IF(J171=4,VLOOKUP(K171+3,TPMatrix!$D$6:$E$9,2,FALSE()),0)),"")</f>
        <v>0</v>
      </c>
      <c r="P171" s="254" t="n">
        <f aca="false">IF(COUNTIF(K167:K171,K171)&gt;=5,IF(J171=5,VLOOKUP(K171+4,TPMatrix!$A$6:$B$10,2,FALSE()),IF(J171=4,VLOOKUP(K171+4,TPMatrix!$D$6:$E$9,2,FALSE()),0)),"")</f>
        <v>0</v>
      </c>
      <c r="Q171" s="254" t="n">
        <f aca="false">SUM(L171:P171)/COUNT(L171:P171)</f>
        <v>0</v>
      </c>
      <c r="R171" s="255" t="n">
        <f aca="false">COUNT(L171:P171)</f>
        <v>5</v>
      </c>
      <c r="S171" s="253" t="n">
        <f aca="false">IF(ISNUMBER($A171),COUNTIF($D$7:$D$306,$D171),0)</f>
        <v>0</v>
      </c>
      <c r="T171" s="254" t="n">
        <f aca="false">CEILING($F171,1)</f>
        <v>0</v>
      </c>
      <c r="U171" s="255" t="n">
        <f aca="true">SUM(OFFSET(T171,-MOD(ROW()-ROW($U$7),5),0,5,1))</f>
        <v>0</v>
      </c>
      <c r="W171" s="167" t="str">
        <f aca="false">$I171</f>
        <v/>
      </c>
      <c r="X171" s="167" t="str">
        <f aca="false">IF(ISNUMBER($A171),$W171*(Methuselahs!$A$4+1)+$A171,"")</f>
        <v/>
      </c>
      <c r="Y171" s="167" t="str">
        <f aca="false">IF(ISNUMBER($A171),RANK($X171,$X171:$X175,1),"")</f>
        <v/>
      </c>
      <c r="Z171" s="167" t="str">
        <f aca="false">IF(ISNUMBER($A171),VLOOKUP($A171,Methuselahs!$A$7:$X$306,5),"")</f>
        <v/>
      </c>
      <c r="AA171" s="167" t="str">
        <f aca="false">$I171</f>
        <v/>
      </c>
    </row>
    <row r="172" customFormat="false" ht="12.75" hidden="false" customHeight="true" outlineLevel="0" collapsed="false">
      <c r="A172" s="206" t="str">
        <f aca="true">IF(ISBLANK('Tournament Info'!$B$11),"",INDIRECT(ADDRESS(ROW(),1,1,1,"Optimal Seating "&amp;'Tournament Info'!$B$11-1&amp;"R+F")))</f>
        <v/>
      </c>
      <c r="B172" s="207" t="str">
        <f aca="false">IF(ISNUMBER(A172),VLOOKUP(A172,Methuselahs!$A$7:$E$306,2,FALSE()),"")</f>
        <v/>
      </c>
      <c r="C172" s="208" t="str">
        <f aca="false">IF(ISNUMBER(A172),VLOOKUP(A172,Methuselahs!$A$7:$E$306,3,FALSE()),"")</f>
        <v/>
      </c>
      <c r="D172" s="209" t="str">
        <f aca="false">IF(ISNUMBER(A172),FLOOR((ROW()-ROW($A$7))/5,1)+1,"")</f>
        <v/>
      </c>
      <c r="E172" s="210"/>
      <c r="F172" s="208" t="n">
        <f aca="false">IF(ISNUMBER(E172),E172,0)</f>
        <v>0</v>
      </c>
      <c r="G172" s="211" t="str">
        <f aca="false">IF(ISNUMBER($A172),IF(AND($F172&gt;=2,$H172=60),1,0),"")</f>
        <v/>
      </c>
      <c r="H172" s="212" t="str">
        <f aca="false">IF(ISNUMBER(A172),IF(OR($S172=$U172,NOT(ISNA(MATCH($D172*5+$V$4,Override!$C$6:$C$125,0)))),$Q172,0),"")</f>
        <v/>
      </c>
      <c r="I172" s="209" t="str">
        <f aca="false">IF(ISNUMBER(A172),IF(J172=5,K172,IF(AND(J172=4,OR(K172=4,K172=3)),K172+1,K172)),"")</f>
        <v/>
      </c>
      <c r="J172" s="213" t="n">
        <f aca="false">COUNT(A172:A176)</f>
        <v>0</v>
      </c>
      <c r="K172" s="214" t="str">
        <f aca="false">IF(ISNUMBER(A172),RANK(F172,F172:F176),"")</f>
        <v/>
      </c>
      <c r="L172" s="215" t="n">
        <f aca="false">IF(J172=5,VLOOKUP(K172,TPMatrix!$A$6:$B$10,2,FALSE()),IF(J172=4,VLOOKUP(K172,TPMatrix!$D$6:$E$9,2,FALSE()),0))</f>
        <v>0</v>
      </c>
      <c r="M172" s="215" t="n">
        <f aca="false">IF(COUNTIF(K172:K176,K172)&gt;=2,IF(J172=5,VLOOKUP(K172+1,TPMatrix!$A$6:$B$10,2,FALSE()),IF(J172=4,VLOOKUP(K172+1,TPMatrix!$D$6:$E$9,2,FALSE()),0)),"")</f>
        <v>0</v>
      </c>
      <c r="N172" s="215" t="n">
        <f aca="false">IF(COUNTIF(K172:K176,K172)&gt;=3,IF(J172=5,VLOOKUP(K172+2,TPMatrix!$A$6:$B$10,2,FALSE()),IF(J172=4,VLOOKUP(K172+2,TPMatrix!$D$6:$E$9,2,FALSE()),0)),"")</f>
        <v>0</v>
      </c>
      <c r="O172" s="215" t="n">
        <f aca="false">IF(COUNTIF(K172:K176,K172)&gt;=4,IF(J172=5,VLOOKUP(K172+3,TPMatrix!$A$6:$B$10,2,FALSE()),IF(J172=4,VLOOKUP(K172+3,TPMatrix!$D$6:$E$9,2,FALSE()),0)),"")</f>
        <v>0</v>
      </c>
      <c r="P172" s="215" t="n">
        <f aca="false">IF(COUNTIF(K172:K176,K172)&gt;=5,IF(J172=5,VLOOKUP(K172+4,TPMatrix!$A$6:$B$10,2,FALSE()),IF(J172=4,VLOOKUP(K172+4,TPMatrix!$D$6:$E$9,2,FALSE()),0)),"")</f>
        <v>0</v>
      </c>
      <c r="Q172" s="215" t="n">
        <f aca="false">SUM(L172:P172)/COUNT(L172:P172)</f>
        <v>0</v>
      </c>
      <c r="R172" s="216" t="n">
        <f aca="false">COUNT(L172:P172)</f>
        <v>5</v>
      </c>
      <c r="S172" s="217" t="n">
        <f aca="false">IF(ISNUMBER($A172),COUNTIF($D$7:$D$306,$D172),0)</f>
        <v>0</v>
      </c>
      <c r="T172" s="218" t="n">
        <f aca="false">CEILING($F172,1)</f>
        <v>0</v>
      </c>
      <c r="U172" s="219" t="n">
        <f aca="true">SUM(OFFSET(T172,-MOD(ROW()-ROW($U$7),5),0,5,1))</f>
        <v>0</v>
      </c>
      <c r="W172" s="167" t="str">
        <f aca="false">$I172</f>
        <v/>
      </c>
      <c r="X172" s="167" t="str">
        <f aca="false">IF(ISNUMBER($A172),$W172*(Methuselahs!$A$4+1)+$A172,"")</f>
        <v/>
      </c>
      <c r="Y172" s="167" t="str">
        <f aca="false">IF(ISNUMBER($A172),RANK($X172,$X172:$X176,1),"")</f>
        <v/>
      </c>
      <c r="Z172" s="167" t="str">
        <f aca="false">IF(ISNUMBER($A172),VLOOKUP($A172,Methuselahs!$A$7:$X$306,5),"")</f>
        <v/>
      </c>
      <c r="AA172" s="167" t="str">
        <f aca="false">$I172</f>
        <v/>
      </c>
    </row>
    <row r="173" customFormat="false" ht="12.75" hidden="false" customHeight="true" outlineLevel="0" collapsed="false">
      <c r="A173" s="220" t="str">
        <f aca="true">IF(ISBLANK('Tournament Info'!$B$11),"",INDIRECT(ADDRESS(ROW(),1,1,1,"Optimal Seating "&amp;'Tournament Info'!$B$11-1&amp;"R+F")))</f>
        <v/>
      </c>
      <c r="B173" s="221" t="str">
        <f aca="false">IF(ISNUMBER(A173),VLOOKUP(A173,Methuselahs!$A$7:$E$306,2,FALSE()),"")</f>
        <v/>
      </c>
      <c r="C173" s="222" t="str">
        <f aca="false">IF(ISNUMBER(A173),VLOOKUP(A173,Methuselahs!$A$7:$E$306,3,FALSE()),"")</f>
        <v/>
      </c>
      <c r="D173" s="223" t="str">
        <f aca="false">IF(ISNUMBER(A173),FLOOR((ROW()-ROW($A$7))/5,1)+1,"")</f>
        <v/>
      </c>
      <c r="E173" s="224"/>
      <c r="F173" s="222" t="n">
        <f aca="false">IF(ISNUMBER(E173),E173,0)</f>
        <v>0</v>
      </c>
      <c r="G173" s="225" t="str">
        <f aca="false">IF(ISNUMBER($A173),IF(AND($F173&gt;=2,$H173=60),1,0),"")</f>
        <v/>
      </c>
      <c r="H173" s="226" t="str">
        <f aca="false">IF(ISNUMBER(A173),IF(OR($S173=$U173,NOT(ISNA(MATCH($D173*5+$V$4,Override!$C$6:$C$125,0)))),$Q173,0),"")</f>
        <v/>
      </c>
      <c r="I173" s="223" t="str">
        <f aca="false">IF(ISNUMBER(A173),IF(J173=5,K173,IF(AND(J173=4,OR(K173=4,K173=3)),K173+1,K173)),"")</f>
        <v/>
      </c>
      <c r="J173" s="227" t="n">
        <f aca="false">COUNT(A172:A176)</f>
        <v>0</v>
      </c>
      <c r="K173" s="228" t="str">
        <f aca="false">IF(ISNUMBER(A173),RANK(F173,F172:F176),"")</f>
        <v/>
      </c>
      <c r="L173" s="229" t="n">
        <f aca="false">IF(J173=5,VLOOKUP(K173,TPMatrix!$A$6:$B$10,2,FALSE()),IF(J173=4,VLOOKUP(K173,TPMatrix!$D$6:$E$9,2,FALSE()),0))</f>
        <v>0</v>
      </c>
      <c r="M173" s="229" t="n">
        <f aca="false">IF(COUNTIF(K172:K176,K173)&gt;=2,IF(J173=5,VLOOKUP(K173+1,TPMatrix!$A$6:$B$10,2,FALSE()),IF(J173=4,VLOOKUP(K173+1,TPMatrix!$D$6:$E$9,2,FALSE()),0)),"")</f>
        <v>0</v>
      </c>
      <c r="N173" s="229" t="n">
        <f aca="false">IF(COUNTIF(K172:K176,K173)&gt;=3,IF(J173=5,VLOOKUP(K173+2,TPMatrix!$A$6:$B$10,2,FALSE()),IF(J173=4,VLOOKUP(K173+2,TPMatrix!$D$6:$E$9,2,FALSE()),0)),"")</f>
        <v>0</v>
      </c>
      <c r="O173" s="229" t="n">
        <f aca="false">IF(COUNTIF(K172:K176,K173)&gt;=4,IF(J173=5,VLOOKUP(K173+3,TPMatrix!$A$6:$B$10,2,FALSE()),IF(J173=4,VLOOKUP(K173+3,TPMatrix!$D$6:$E$9,2,FALSE()),0)),"")</f>
        <v>0</v>
      </c>
      <c r="P173" s="229" t="n">
        <f aca="false">IF(COUNTIF(K172:K176,K173)&gt;=5,IF(J173=5,VLOOKUP(K173+4,TPMatrix!$A$6:$B$10,2,FALSE()),IF(J173=4,VLOOKUP(K173+4,TPMatrix!$D$6:$E$9,2,FALSE()),0)),"")</f>
        <v>0</v>
      </c>
      <c r="Q173" s="229" t="n">
        <f aca="false">SUM(L173:P173)/COUNT(L173:P173)</f>
        <v>0</v>
      </c>
      <c r="R173" s="230" t="n">
        <f aca="false">COUNT(L173:P173)</f>
        <v>5</v>
      </c>
      <c r="S173" s="228" t="n">
        <f aca="false">IF(ISNUMBER($A173),COUNTIF($D$7:$D$306,$D173),0)</f>
        <v>0</v>
      </c>
      <c r="T173" s="229" t="n">
        <f aca="false">CEILING($F173,1)</f>
        <v>0</v>
      </c>
      <c r="U173" s="230" t="n">
        <f aca="true">SUM(OFFSET(T173,-MOD(ROW()-ROW($U$7),5),0,5,1))</f>
        <v>0</v>
      </c>
      <c r="W173" s="167" t="str">
        <f aca="false">$I173</f>
        <v/>
      </c>
      <c r="X173" s="167" t="str">
        <f aca="false">IF(ISNUMBER($A173),$W173*(Methuselahs!$A$4+1)+$A173,"")</f>
        <v/>
      </c>
      <c r="Y173" s="167" t="str">
        <f aca="false">IF(ISNUMBER($A173),RANK($X173,$X173:$X177,1),"")</f>
        <v/>
      </c>
      <c r="Z173" s="167" t="str">
        <f aca="false">IF(ISNUMBER($A173),VLOOKUP($A173,Methuselahs!$A$7:$X$306,5),"")</f>
        <v/>
      </c>
      <c r="AA173" s="167" t="str">
        <f aca="false">$I173</f>
        <v/>
      </c>
    </row>
    <row r="174" customFormat="false" ht="12.75" hidden="false" customHeight="true" outlineLevel="0" collapsed="false">
      <c r="A174" s="231" t="str">
        <f aca="true">IF(ISBLANK('Tournament Info'!$B$11),"",INDIRECT(ADDRESS(ROW(),1,1,1,"Optimal Seating "&amp;'Tournament Info'!$B$11-1&amp;"R+F")))</f>
        <v/>
      </c>
      <c r="B174" s="207" t="str">
        <f aca="false">IF(ISNUMBER(A174),VLOOKUP(A174,Methuselahs!$A$7:$E$306,2,FALSE()),"")</f>
        <v/>
      </c>
      <c r="C174" s="232" t="str">
        <f aca="false">IF(ISNUMBER(A174),VLOOKUP(A174,Methuselahs!$A$7:$E$306,3,FALSE()),"")</f>
        <v/>
      </c>
      <c r="D174" s="233" t="str">
        <f aca="false">IF(ISNUMBER(A174),FLOOR((ROW()-ROW($A$7))/5,1)+1,"")</f>
        <v/>
      </c>
      <c r="E174" s="234"/>
      <c r="F174" s="232" t="n">
        <f aca="false">IF(ISNUMBER(E174),E174,0)</f>
        <v>0</v>
      </c>
      <c r="G174" s="235" t="str">
        <f aca="false">IF(ISNUMBER($A174),IF(AND($F174&gt;=2,$H174=60),1,0),"")</f>
        <v/>
      </c>
      <c r="H174" s="236" t="str">
        <f aca="false">IF(ISNUMBER(A174),IF(OR($S174=$U174,NOT(ISNA(MATCH($D174*5+$V$4,Override!$C$6:$C$125,0)))),$Q174,0),"")</f>
        <v/>
      </c>
      <c r="I174" s="233" t="str">
        <f aca="false">IF(ISNUMBER(A174),IF(J174=5,K174,IF(AND(J174=4,OR(K174=4,K174=3)),K174+1,K174)),"")</f>
        <v/>
      </c>
      <c r="J174" s="237" t="n">
        <f aca="false">COUNT(A172:A176)</f>
        <v>0</v>
      </c>
      <c r="K174" s="238" t="str">
        <f aca="false">IF(ISNUMBER(A174),RANK(F174,F172:F176),"")</f>
        <v/>
      </c>
      <c r="L174" s="239" t="n">
        <f aca="false">IF(J174=5,VLOOKUP(K174,TPMatrix!$A$6:$B$10,2,FALSE()),IF(J174=4,VLOOKUP(K174,TPMatrix!$D$6:$E$9,2,FALSE()),0))</f>
        <v>0</v>
      </c>
      <c r="M174" s="239" t="n">
        <f aca="false">IF(COUNTIF(K172:K176,K174)&gt;=2,IF(J174=5,VLOOKUP(K174+1,TPMatrix!$A$6:$B$10,2,FALSE()),IF(J174=4,VLOOKUP(K174+1,TPMatrix!$D$6:$E$9,2,FALSE()),0)),"")</f>
        <v>0</v>
      </c>
      <c r="N174" s="239" t="n">
        <f aca="false">IF(COUNTIF(K172:K176,K174)&gt;=3,IF(J174=5,VLOOKUP(K174+2,TPMatrix!$A$6:$B$10,2,FALSE()),IF(J174=4,VLOOKUP(K174+2,TPMatrix!$D$6:$E$9,2,FALSE()),0)),"")</f>
        <v>0</v>
      </c>
      <c r="O174" s="239" t="n">
        <f aca="false">IF(COUNTIF(K172:K176,K174)&gt;=4,IF(J174=5,VLOOKUP(K174+3,TPMatrix!$A$6:$B$10,2,FALSE()),IF(J174=4,VLOOKUP(K174+3,TPMatrix!$D$6:$E$9,2,FALSE()),0)),"")</f>
        <v>0</v>
      </c>
      <c r="P174" s="239" t="n">
        <f aca="false">IF(COUNTIF(K172:K176,K174)&gt;=5,IF(J174=5,VLOOKUP(K174+4,TPMatrix!$A$6:$B$10,2,FALSE()),IF(J174=4,VLOOKUP(K174+4,TPMatrix!$D$6:$E$9,2,FALSE()),0)),"")</f>
        <v>0</v>
      </c>
      <c r="Q174" s="239" t="n">
        <f aca="false">SUM(L174:P174)/COUNT(L174:P174)</f>
        <v>0</v>
      </c>
      <c r="R174" s="240" t="n">
        <f aca="false">COUNT(L174:P174)</f>
        <v>5</v>
      </c>
      <c r="S174" s="238" t="n">
        <f aca="false">IF(ISNUMBER($A174),COUNTIF($D$7:$D$306,$D174),0)</f>
        <v>0</v>
      </c>
      <c r="T174" s="239" t="n">
        <f aca="false">CEILING($F174,1)</f>
        <v>0</v>
      </c>
      <c r="U174" s="240" t="n">
        <f aca="true">SUM(OFFSET(T174,-MOD(ROW()-ROW($U$7),5),0,5,1))</f>
        <v>0</v>
      </c>
      <c r="W174" s="167" t="str">
        <f aca="false">$I174</f>
        <v/>
      </c>
      <c r="X174" s="167" t="str">
        <f aca="false">IF(ISNUMBER($A174),$W174*(Methuselahs!$A$4+1)+$A174,"")</f>
        <v/>
      </c>
      <c r="Y174" s="167" t="str">
        <f aca="false">IF(ISNUMBER($A174),RANK($X174,$X174:$X178,1),"")</f>
        <v/>
      </c>
      <c r="Z174" s="167" t="str">
        <f aca="false">IF(ISNUMBER($A174),VLOOKUP($A174,Methuselahs!$A$7:$X$306,5),"")</f>
        <v/>
      </c>
      <c r="AA174" s="167" t="str">
        <f aca="false">$I174</f>
        <v/>
      </c>
    </row>
    <row r="175" customFormat="false" ht="12.75" hidden="false" customHeight="true" outlineLevel="0" collapsed="false">
      <c r="A175" s="241" t="str">
        <f aca="true">IF(ISBLANK('Tournament Info'!$B$11),"",INDIRECT(ADDRESS(ROW(),1,1,1,"Optimal Seating "&amp;'Tournament Info'!$B$11-1&amp;"R+F")))</f>
        <v/>
      </c>
      <c r="B175" s="242" t="str">
        <f aca="false">IF(ISNUMBER(A175),VLOOKUP(A175,Methuselahs!$A$7:$E$306,2,FALSE()),"")</f>
        <v/>
      </c>
      <c r="C175" s="243" t="str">
        <f aca="false">IF(ISNUMBER(A175),VLOOKUP(A175,Methuselahs!$A$7:$E$306,3,FALSE()),"")</f>
        <v/>
      </c>
      <c r="D175" s="244" t="str">
        <f aca="false">IF(ISNUMBER(A175),FLOOR((ROW()-ROW($A$7))/5,1)+1,"")</f>
        <v/>
      </c>
      <c r="E175" s="245"/>
      <c r="F175" s="243" t="n">
        <f aca="false">IF(ISNUMBER(E175),E175,0)</f>
        <v>0</v>
      </c>
      <c r="G175" s="225" t="str">
        <f aca="false">IF(ISNUMBER($A175),IF(AND($F175&gt;=2,$H175=60),1,0),"")</f>
        <v/>
      </c>
      <c r="H175" s="226" t="str">
        <f aca="false">IF(ISNUMBER(A175),IF(OR($S175=$U175,NOT(ISNA(MATCH($D175*5+$V$4,Override!$C$6:$C$125,0)))),$Q175,0),"")</f>
        <v/>
      </c>
      <c r="I175" s="244" t="str">
        <f aca="false">IF(ISNUMBER(A175),IF(J175=5,K175,IF(AND(J175=4,OR(K175=4,K175=3)),K175+1,K175)),"")</f>
        <v/>
      </c>
      <c r="J175" s="246" t="n">
        <f aca="false">COUNT(A172:A176)</f>
        <v>0</v>
      </c>
      <c r="K175" s="228" t="str">
        <f aca="false">IF(ISNUMBER(A175),RANK(F175,F172:F176),"")</f>
        <v/>
      </c>
      <c r="L175" s="229" t="n">
        <f aca="false">IF(J175=5,VLOOKUP(K175,TPMatrix!$A$6:$B$10,2,FALSE()),IF(J175=4,VLOOKUP(K175,TPMatrix!$D$6:$E$9,2,FALSE()),0))</f>
        <v>0</v>
      </c>
      <c r="M175" s="229" t="n">
        <f aca="false">IF(COUNTIF(K172:K176,K175)&gt;=2,IF(J175=5,VLOOKUP(K175+1,TPMatrix!$A$6:$B$10,2,FALSE()),IF(J175=4,VLOOKUP(K175+1,TPMatrix!$D$6:$E$9,2,FALSE()),0)),"")</f>
        <v>0</v>
      </c>
      <c r="N175" s="229" t="n">
        <f aca="false">IF(COUNTIF(K172:K176,K175)&gt;=3,IF(J175=5,VLOOKUP(K175+2,TPMatrix!$A$6:$B$10,2,FALSE()),IF(J175=4,VLOOKUP(K175+2,TPMatrix!$D$6:$E$9,2,FALSE()),0)),"")</f>
        <v>0</v>
      </c>
      <c r="O175" s="229" t="n">
        <f aca="false">IF(COUNTIF(K172:K176,K175)&gt;=4,IF(J175=5,VLOOKUP(K175+3,TPMatrix!$A$6:$B$10,2,FALSE()),IF(J175=4,VLOOKUP(K175+3,TPMatrix!$D$6:$E$9,2,FALSE()),0)),"")</f>
        <v>0</v>
      </c>
      <c r="P175" s="229" t="n">
        <f aca="false">IF(COUNTIF(K172:K176,K175)&gt;=5,IF(J175=5,VLOOKUP(K175+4,TPMatrix!$A$6:$B$10,2,FALSE()),IF(J175=4,VLOOKUP(K175+4,TPMatrix!$D$6:$E$9,2,FALSE()),0)),"")</f>
        <v>0</v>
      </c>
      <c r="Q175" s="229" t="n">
        <f aca="false">SUM(L175:P175)/COUNT(L175:P175)</f>
        <v>0</v>
      </c>
      <c r="R175" s="230" t="n">
        <f aca="false">COUNT(L175:P175)</f>
        <v>5</v>
      </c>
      <c r="S175" s="228" t="n">
        <f aca="false">IF(ISNUMBER($A175),COUNTIF($D$7:$D$306,$D175),0)</f>
        <v>0</v>
      </c>
      <c r="T175" s="229" t="n">
        <f aca="false">CEILING($F175,1)</f>
        <v>0</v>
      </c>
      <c r="U175" s="230" t="n">
        <f aca="true">SUM(OFFSET(T175,-MOD(ROW()-ROW($U$7),5),0,5,1))</f>
        <v>0</v>
      </c>
      <c r="W175" s="167" t="str">
        <f aca="false">$I175</f>
        <v/>
      </c>
      <c r="X175" s="167" t="str">
        <f aca="false">IF(ISNUMBER($A175),$W175*(Methuselahs!$A$4+1)+$A175,"")</f>
        <v/>
      </c>
      <c r="Y175" s="167" t="str">
        <f aca="false">IF(ISNUMBER($A175),RANK($X175,$X175:$X179,1),"")</f>
        <v/>
      </c>
      <c r="Z175" s="167" t="str">
        <f aca="false">IF(ISNUMBER($A175),VLOOKUP($A175,Methuselahs!$A$7:$X$306,5),"")</f>
        <v/>
      </c>
      <c r="AA175" s="167" t="str">
        <f aca="false">$I175</f>
        <v/>
      </c>
    </row>
    <row r="176" customFormat="false" ht="12.75" hidden="false" customHeight="true" outlineLevel="0" collapsed="false">
      <c r="A176" s="247" t="str">
        <f aca="true">IF(ISBLANK('Tournament Info'!$B$11),"",INDIRECT(ADDRESS(ROW(),1,1,1,"Optimal Seating "&amp;'Tournament Info'!$B$11-1&amp;"R+F")))</f>
        <v/>
      </c>
      <c r="B176" s="248" t="str">
        <f aca="false">IF(ISNUMBER(A176),VLOOKUP(A176,Methuselahs!$A$7:$E$306,2,FALSE()),"")</f>
        <v/>
      </c>
      <c r="C176" s="249" t="str">
        <f aca="false">IF(ISNUMBER(A176),VLOOKUP(A176,Methuselahs!$A$7:$E$306,3,FALSE()),"")</f>
        <v/>
      </c>
      <c r="D176" s="250" t="str">
        <f aca="false">IF(ISNUMBER(A176),FLOOR((ROW()-ROW($A$7))/5,1)+1,"")</f>
        <v/>
      </c>
      <c r="E176" s="251"/>
      <c r="F176" s="249" t="n">
        <f aca="false">IF(ISNUMBER(E176),E176,0)</f>
        <v>0</v>
      </c>
      <c r="G176" s="235" t="str">
        <f aca="false">IF(ISNUMBER($A176),IF(AND($F176&gt;=2,$H176=60),1,0),"")</f>
        <v/>
      </c>
      <c r="H176" s="236" t="str">
        <f aca="false">IF(ISNUMBER(A176),IF(OR($S176=$U176,NOT(ISNA(MATCH($D176*5+$V$4,Override!$C$6:$C$125,0)))),$Q176,0),"")</f>
        <v/>
      </c>
      <c r="I176" s="250" t="str">
        <f aca="false">IF(ISNUMBER(A176),IF(J176=5,K176,IF(AND(J176=4,OR(K176=4,K176=3)),K176+1,K176)),"")</f>
        <v/>
      </c>
      <c r="J176" s="252" t="n">
        <f aca="false">COUNT(A172:A176)</f>
        <v>0</v>
      </c>
      <c r="K176" s="253" t="str">
        <f aca="false">IF(ISNUMBER(A176),RANK(F176,F172:F176),"")</f>
        <v/>
      </c>
      <c r="L176" s="254" t="n">
        <f aca="false">IF(J176=5,VLOOKUP(K176,TPMatrix!$A$6:$B$10,2,FALSE()),IF(J176=4,VLOOKUP(K176,TPMatrix!$D$6:$E$9,2,FALSE()),0))</f>
        <v>0</v>
      </c>
      <c r="M176" s="254" t="n">
        <f aca="false">IF(COUNTIF(K172:K176,K176)&gt;=2,IF(J176=5,VLOOKUP(K176+1,TPMatrix!$A$6:$B$10,2,FALSE()),IF(J176=4,VLOOKUP(K176+1,TPMatrix!$D$6:$E$9,2,FALSE()),0)),"")</f>
        <v>0</v>
      </c>
      <c r="N176" s="254" t="n">
        <f aca="false">IF(COUNTIF(K172:K176,K176)&gt;=3,IF(J176=5,VLOOKUP(K176+2,TPMatrix!$A$6:$B$10,2,FALSE()),IF(J176=4,VLOOKUP(K176+2,TPMatrix!$D$6:$E$9,2,FALSE()),0)),"")</f>
        <v>0</v>
      </c>
      <c r="O176" s="254" t="n">
        <f aca="false">IF(COUNTIF(K172:K176,K176)&gt;=4,IF(J176=5,VLOOKUP(K176+3,TPMatrix!$A$6:$B$10,2,FALSE()),IF(J176=4,VLOOKUP(K176+3,TPMatrix!$D$6:$E$9,2,FALSE()),0)),"")</f>
        <v>0</v>
      </c>
      <c r="P176" s="254" t="n">
        <f aca="false">IF(COUNTIF(K172:K176,K176)&gt;=5,IF(J176=5,VLOOKUP(K176+4,TPMatrix!$A$6:$B$10,2,FALSE()),IF(J176=4,VLOOKUP(K176+4,TPMatrix!$D$6:$E$9,2,FALSE()),0)),"")</f>
        <v>0</v>
      </c>
      <c r="Q176" s="254" t="n">
        <f aca="false">SUM(L176:P176)/COUNT(L176:P176)</f>
        <v>0</v>
      </c>
      <c r="R176" s="255" t="n">
        <f aca="false">COUNT(L176:P176)</f>
        <v>5</v>
      </c>
      <c r="S176" s="253" t="n">
        <f aca="false">IF(ISNUMBER($A176),COUNTIF($D$7:$D$306,$D176),0)</f>
        <v>0</v>
      </c>
      <c r="T176" s="254" t="n">
        <f aca="false">CEILING($F176,1)</f>
        <v>0</v>
      </c>
      <c r="U176" s="255" t="n">
        <f aca="true">SUM(OFFSET(T176,-MOD(ROW()-ROW($U$7),5),0,5,1))</f>
        <v>0</v>
      </c>
      <c r="W176" s="167" t="str">
        <f aca="false">$I176</f>
        <v/>
      </c>
      <c r="X176" s="167" t="str">
        <f aca="false">IF(ISNUMBER($A176),$W176*(Methuselahs!$A$4+1)+$A176,"")</f>
        <v/>
      </c>
      <c r="Y176" s="167" t="str">
        <f aca="false">IF(ISNUMBER($A176),RANK($X176,$X176:$X180,1),"")</f>
        <v/>
      </c>
      <c r="Z176" s="167" t="str">
        <f aca="false">IF(ISNUMBER($A176),VLOOKUP($A176,Methuselahs!$A$7:$X$306,5),"")</f>
        <v/>
      </c>
      <c r="AA176" s="167" t="str">
        <f aca="false">$I176</f>
        <v/>
      </c>
    </row>
    <row r="177" customFormat="false" ht="12.75" hidden="false" customHeight="true" outlineLevel="0" collapsed="false">
      <c r="A177" s="206" t="str">
        <f aca="true">IF(ISBLANK('Tournament Info'!$B$11),"",INDIRECT(ADDRESS(ROW(),1,1,1,"Optimal Seating "&amp;'Tournament Info'!$B$11-1&amp;"R+F")))</f>
        <v/>
      </c>
      <c r="B177" s="207" t="str">
        <f aca="false">IF(ISNUMBER(A177),VLOOKUP(A177,Methuselahs!$A$7:$E$306,2,FALSE()),"")</f>
        <v/>
      </c>
      <c r="C177" s="208" t="str">
        <f aca="false">IF(ISNUMBER(A177),VLOOKUP(A177,Methuselahs!$A$7:$E$306,3,FALSE()),"")</f>
        <v/>
      </c>
      <c r="D177" s="209" t="str">
        <f aca="false">IF(ISNUMBER(A177),FLOOR((ROW()-ROW($A$7))/5,1)+1,"")</f>
        <v/>
      </c>
      <c r="E177" s="210"/>
      <c r="F177" s="208" t="n">
        <f aca="false">IF(ISNUMBER(E177),E177,0)</f>
        <v>0</v>
      </c>
      <c r="G177" s="211" t="str">
        <f aca="false">IF(ISNUMBER($A177),IF(AND($F177&gt;=2,$H177=60),1,0),"")</f>
        <v/>
      </c>
      <c r="H177" s="212" t="str">
        <f aca="false">IF(ISNUMBER(A177),IF(OR($S177=$U177,NOT(ISNA(MATCH($D177*5+$V$4,Override!$C$6:$C$125,0)))),$Q177,0),"")</f>
        <v/>
      </c>
      <c r="I177" s="209" t="str">
        <f aca="false">IF(ISNUMBER(A177),IF(J177=5,K177,IF(AND(J177=4,OR(K177=4,K177=3)),K177+1,K177)),"")</f>
        <v/>
      </c>
      <c r="J177" s="213" t="n">
        <f aca="false">COUNT(A177:A181)</f>
        <v>0</v>
      </c>
      <c r="K177" s="214" t="str">
        <f aca="false">IF(ISNUMBER(A177),RANK(F177,F177:F181),"")</f>
        <v/>
      </c>
      <c r="L177" s="215" t="n">
        <f aca="false">IF(J177=5,VLOOKUP(K177,TPMatrix!$A$6:$B$10,2,FALSE()),IF(J177=4,VLOOKUP(K177,TPMatrix!$D$6:$E$9,2,FALSE()),0))</f>
        <v>0</v>
      </c>
      <c r="M177" s="215" t="n">
        <f aca="false">IF(COUNTIF(K177:K181,K177)&gt;=2,IF(J177=5,VLOOKUP(K177+1,TPMatrix!$A$6:$B$10,2,FALSE()),IF(J177=4,VLOOKUP(K177+1,TPMatrix!$D$6:$E$9,2,FALSE()),0)),"")</f>
        <v>0</v>
      </c>
      <c r="N177" s="215" t="n">
        <f aca="false">IF(COUNTIF(K177:K181,K177)&gt;=3,IF(J177=5,VLOOKUP(K177+2,TPMatrix!$A$6:$B$10,2,FALSE()),IF(J177=4,VLOOKUP(K177+2,TPMatrix!$D$6:$E$9,2,FALSE()),0)),"")</f>
        <v>0</v>
      </c>
      <c r="O177" s="215" t="n">
        <f aca="false">IF(COUNTIF(K177:K181,K177)&gt;=4,IF(J177=5,VLOOKUP(K177+3,TPMatrix!$A$6:$B$10,2,FALSE()),IF(J177=4,VLOOKUP(K177+3,TPMatrix!$D$6:$E$9,2,FALSE()),0)),"")</f>
        <v>0</v>
      </c>
      <c r="P177" s="215" t="n">
        <f aca="false">IF(COUNTIF(K177:K181,K177)&gt;=5,IF(J177=5,VLOOKUP(K177+4,TPMatrix!$A$6:$B$10,2,FALSE()),IF(J177=4,VLOOKUP(K177+4,TPMatrix!$D$6:$E$9,2,FALSE()),0)),"")</f>
        <v>0</v>
      </c>
      <c r="Q177" s="215" t="n">
        <f aca="false">SUM(L177:P177)/COUNT(L177:P177)</f>
        <v>0</v>
      </c>
      <c r="R177" s="216" t="n">
        <f aca="false">COUNT(L177:P177)</f>
        <v>5</v>
      </c>
      <c r="S177" s="217" t="n">
        <f aca="false">IF(ISNUMBER($A177),COUNTIF($D$7:$D$306,$D177),0)</f>
        <v>0</v>
      </c>
      <c r="T177" s="218" t="n">
        <f aca="false">CEILING($F177,1)</f>
        <v>0</v>
      </c>
      <c r="U177" s="219" t="n">
        <f aca="true">SUM(OFFSET(T177,-MOD(ROW()-ROW($U$7),5),0,5,1))</f>
        <v>0</v>
      </c>
      <c r="W177" s="167" t="str">
        <f aca="false">$I177</f>
        <v/>
      </c>
      <c r="X177" s="167" t="str">
        <f aca="false">IF(ISNUMBER($A177),$W177*(Methuselahs!$A$4+1)+$A177,"")</f>
        <v/>
      </c>
      <c r="Y177" s="167" t="str">
        <f aca="false">IF(ISNUMBER($A177),RANK($X177,$X177:$X181,1),"")</f>
        <v/>
      </c>
      <c r="Z177" s="167" t="str">
        <f aca="false">IF(ISNUMBER($A177),VLOOKUP($A177,Methuselahs!$A$7:$X$306,5),"")</f>
        <v/>
      </c>
      <c r="AA177" s="167" t="str">
        <f aca="false">$I177</f>
        <v/>
      </c>
    </row>
    <row r="178" customFormat="false" ht="12.75" hidden="false" customHeight="true" outlineLevel="0" collapsed="false">
      <c r="A178" s="220" t="str">
        <f aca="true">IF(ISBLANK('Tournament Info'!$B$11),"",INDIRECT(ADDRESS(ROW(),1,1,1,"Optimal Seating "&amp;'Tournament Info'!$B$11-1&amp;"R+F")))</f>
        <v/>
      </c>
      <c r="B178" s="221" t="str">
        <f aca="false">IF(ISNUMBER(A178),VLOOKUP(A178,Methuselahs!$A$7:$E$306,2,FALSE()),"")</f>
        <v/>
      </c>
      <c r="C178" s="222" t="str">
        <f aca="false">IF(ISNUMBER(A178),VLOOKUP(A178,Methuselahs!$A$7:$E$306,3,FALSE()),"")</f>
        <v/>
      </c>
      <c r="D178" s="223" t="str">
        <f aca="false">IF(ISNUMBER(A178),FLOOR((ROW()-ROW($A$7))/5,1)+1,"")</f>
        <v/>
      </c>
      <c r="E178" s="224"/>
      <c r="F178" s="222" t="n">
        <f aca="false">IF(ISNUMBER(E178),E178,0)</f>
        <v>0</v>
      </c>
      <c r="G178" s="225" t="str">
        <f aca="false">IF(ISNUMBER($A178),IF(AND($F178&gt;=2,$H178=60),1,0),"")</f>
        <v/>
      </c>
      <c r="H178" s="226" t="str">
        <f aca="false">IF(ISNUMBER(A178),IF(OR($S178=$U178,NOT(ISNA(MATCH($D178*5+$V$4,Override!$C$6:$C$125,0)))),$Q178,0),"")</f>
        <v/>
      </c>
      <c r="I178" s="223" t="str">
        <f aca="false">IF(ISNUMBER(A178),IF(J178=5,K178,IF(AND(J178=4,OR(K178=4,K178=3)),K178+1,K178)),"")</f>
        <v/>
      </c>
      <c r="J178" s="227" t="n">
        <f aca="false">COUNT(A177:A181)</f>
        <v>0</v>
      </c>
      <c r="K178" s="228" t="str">
        <f aca="false">IF(ISNUMBER(A178),RANK(F178,F177:F181),"")</f>
        <v/>
      </c>
      <c r="L178" s="229" t="n">
        <f aca="false">IF(J178=5,VLOOKUP(K178,TPMatrix!$A$6:$B$10,2,FALSE()),IF(J178=4,VLOOKUP(K178,TPMatrix!$D$6:$E$9,2,FALSE()),0))</f>
        <v>0</v>
      </c>
      <c r="M178" s="229" t="n">
        <f aca="false">IF(COUNTIF(K177:K181,K178)&gt;=2,IF(J178=5,VLOOKUP(K178+1,TPMatrix!$A$6:$B$10,2,FALSE()),IF(J178=4,VLOOKUP(K178+1,TPMatrix!$D$6:$E$9,2,FALSE()),0)),"")</f>
        <v>0</v>
      </c>
      <c r="N178" s="229" t="n">
        <f aca="false">IF(COUNTIF(K177:K181,K178)&gt;=3,IF(J178=5,VLOOKUP(K178+2,TPMatrix!$A$6:$B$10,2,FALSE()),IF(J178=4,VLOOKUP(K178+2,TPMatrix!$D$6:$E$9,2,FALSE()),0)),"")</f>
        <v>0</v>
      </c>
      <c r="O178" s="229" t="n">
        <f aca="false">IF(COUNTIF(K177:K181,K178)&gt;=4,IF(J178=5,VLOOKUP(K178+3,TPMatrix!$A$6:$B$10,2,FALSE()),IF(J178=4,VLOOKUP(K178+3,TPMatrix!$D$6:$E$9,2,FALSE()),0)),"")</f>
        <v>0</v>
      </c>
      <c r="P178" s="229" t="n">
        <f aca="false">IF(COUNTIF(K177:K181,K178)&gt;=5,IF(J178=5,VLOOKUP(K178+4,TPMatrix!$A$6:$B$10,2,FALSE()),IF(J178=4,VLOOKUP(K178+4,TPMatrix!$D$6:$E$9,2,FALSE()),0)),"")</f>
        <v>0</v>
      </c>
      <c r="Q178" s="229" t="n">
        <f aca="false">SUM(L178:P178)/COUNT(L178:P178)</f>
        <v>0</v>
      </c>
      <c r="R178" s="230" t="n">
        <f aca="false">COUNT(L178:P178)</f>
        <v>5</v>
      </c>
      <c r="S178" s="228" t="n">
        <f aca="false">IF(ISNUMBER($A178),COUNTIF($D$7:$D$306,$D178),0)</f>
        <v>0</v>
      </c>
      <c r="T178" s="229" t="n">
        <f aca="false">CEILING($F178,1)</f>
        <v>0</v>
      </c>
      <c r="U178" s="230" t="n">
        <f aca="true">SUM(OFFSET(T178,-MOD(ROW()-ROW($U$7),5),0,5,1))</f>
        <v>0</v>
      </c>
      <c r="W178" s="167" t="str">
        <f aca="false">$I178</f>
        <v/>
      </c>
      <c r="X178" s="167" t="str">
        <f aca="false">IF(ISNUMBER($A178),$W178*(Methuselahs!$A$4+1)+$A178,"")</f>
        <v/>
      </c>
      <c r="Y178" s="167" t="str">
        <f aca="false">IF(ISNUMBER($A178),RANK($X178,$X178:$X182,1),"")</f>
        <v/>
      </c>
      <c r="Z178" s="167" t="str">
        <f aca="false">IF(ISNUMBER($A178),VLOOKUP($A178,Methuselahs!$A$7:$X$306,5),"")</f>
        <v/>
      </c>
      <c r="AA178" s="167" t="str">
        <f aca="false">$I178</f>
        <v/>
      </c>
    </row>
    <row r="179" customFormat="false" ht="12.75" hidden="false" customHeight="true" outlineLevel="0" collapsed="false">
      <c r="A179" s="231" t="str">
        <f aca="true">IF(ISBLANK('Tournament Info'!$B$11),"",INDIRECT(ADDRESS(ROW(),1,1,1,"Optimal Seating "&amp;'Tournament Info'!$B$11-1&amp;"R+F")))</f>
        <v/>
      </c>
      <c r="B179" s="207" t="str">
        <f aca="false">IF(ISNUMBER(A179),VLOOKUP(A179,Methuselahs!$A$7:$E$306,2,FALSE()),"")</f>
        <v/>
      </c>
      <c r="C179" s="232" t="str">
        <f aca="false">IF(ISNUMBER(A179),VLOOKUP(A179,Methuselahs!$A$7:$E$306,3,FALSE()),"")</f>
        <v/>
      </c>
      <c r="D179" s="233" t="str">
        <f aca="false">IF(ISNUMBER(A179),FLOOR((ROW()-ROW($A$7))/5,1)+1,"")</f>
        <v/>
      </c>
      <c r="E179" s="234"/>
      <c r="F179" s="232" t="n">
        <f aca="false">IF(ISNUMBER(E179),E179,0)</f>
        <v>0</v>
      </c>
      <c r="G179" s="235" t="str">
        <f aca="false">IF(ISNUMBER($A179),IF(AND($F179&gt;=2,$H179=60),1,0),"")</f>
        <v/>
      </c>
      <c r="H179" s="236" t="str">
        <f aca="false">IF(ISNUMBER(A179),IF(OR($S179=$U179,NOT(ISNA(MATCH($D179*5+$V$4,Override!$C$6:$C$125,0)))),$Q179,0),"")</f>
        <v/>
      </c>
      <c r="I179" s="233" t="str">
        <f aca="false">IF(ISNUMBER(A179),IF(J179=5,K179,IF(AND(J179=4,OR(K179=4,K179=3)),K179+1,K179)),"")</f>
        <v/>
      </c>
      <c r="J179" s="237" t="n">
        <f aca="false">COUNT(A177:A181)</f>
        <v>0</v>
      </c>
      <c r="K179" s="238" t="str">
        <f aca="false">IF(ISNUMBER(A179),RANK(F179,F177:F181),"")</f>
        <v/>
      </c>
      <c r="L179" s="239" t="n">
        <f aca="false">IF(J179=5,VLOOKUP(K179,TPMatrix!$A$6:$B$10,2,FALSE()),IF(J179=4,VLOOKUP(K179,TPMatrix!$D$6:$E$9,2,FALSE()),0))</f>
        <v>0</v>
      </c>
      <c r="M179" s="239" t="n">
        <f aca="false">IF(COUNTIF(K177:K181,K179)&gt;=2,IF(J179=5,VLOOKUP(K179+1,TPMatrix!$A$6:$B$10,2,FALSE()),IF(J179=4,VLOOKUP(K179+1,TPMatrix!$D$6:$E$9,2,FALSE()),0)),"")</f>
        <v>0</v>
      </c>
      <c r="N179" s="239" t="n">
        <f aca="false">IF(COUNTIF(K177:K181,K179)&gt;=3,IF(J179=5,VLOOKUP(K179+2,TPMatrix!$A$6:$B$10,2,FALSE()),IF(J179=4,VLOOKUP(K179+2,TPMatrix!$D$6:$E$9,2,FALSE()),0)),"")</f>
        <v>0</v>
      </c>
      <c r="O179" s="239" t="n">
        <f aca="false">IF(COUNTIF(K177:K181,K179)&gt;=4,IF(J179=5,VLOOKUP(K179+3,TPMatrix!$A$6:$B$10,2,FALSE()),IF(J179=4,VLOOKUP(K179+3,TPMatrix!$D$6:$E$9,2,FALSE()),0)),"")</f>
        <v>0</v>
      </c>
      <c r="P179" s="239" t="n">
        <f aca="false">IF(COUNTIF(K177:K181,K179)&gt;=5,IF(J179=5,VLOOKUP(K179+4,TPMatrix!$A$6:$B$10,2,FALSE()),IF(J179=4,VLOOKUP(K179+4,TPMatrix!$D$6:$E$9,2,FALSE()),0)),"")</f>
        <v>0</v>
      </c>
      <c r="Q179" s="239" t="n">
        <f aca="false">SUM(L179:P179)/COUNT(L179:P179)</f>
        <v>0</v>
      </c>
      <c r="R179" s="240" t="n">
        <f aca="false">COUNT(L179:P179)</f>
        <v>5</v>
      </c>
      <c r="S179" s="238" t="n">
        <f aca="false">IF(ISNUMBER($A179),COUNTIF($D$7:$D$306,$D179),0)</f>
        <v>0</v>
      </c>
      <c r="T179" s="239" t="n">
        <f aca="false">CEILING($F179,1)</f>
        <v>0</v>
      </c>
      <c r="U179" s="240" t="n">
        <f aca="true">SUM(OFFSET(T179,-MOD(ROW()-ROW($U$7),5),0,5,1))</f>
        <v>0</v>
      </c>
      <c r="W179" s="167" t="str">
        <f aca="false">$I179</f>
        <v/>
      </c>
      <c r="X179" s="167" t="str">
        <f aca="false">IF(ISNUMBER($A179),$W179*(Methuselahs!$A$4+1)+$A179,"")</f>
        <v/>
      </c>
      <c r="Y179" s="167" t="str">
        <f aca="false">IF(ISNUMBER($A179),RANK($X179,$X179:$X183,1),"")</f>
        <v/>
      </c>
      <c r="Z179" s="167" t="str">
        <f aca="false">IF(ISNUMBER($A179),VLOOKUP($A179,Methuselahs!$A$7:$X$306,5),"")</f>
        <v/>
      </c>
      <c r="AA179" s="167" t="str">
        <f aca="false">$I179</f>
        <v/>
      </c>
    </row>
    <row r="180" customFormat="false" ht="12.75" hidden="false" customHeight="true" outlineLevel="0" collapsed="false">
      <c r="A180" s="241" t="str">
        <f aca="true">IF(ISBLANK('Tournament Info'!$B$11),"",INDIRECT(ADDRESS(ROW(),1,1,1,"Optimal Seating "&amp;'Tournament Info'!$B$11-1&amp;"R+F")))</f>
        <v/>
      </c>
      <c r="B180" s="242" t="str">
        <f aca="false">IF(ISNUMBER(A180),VLOOKUP(A180,Methuselahs!$A$7:$E$306,2,FALSE()),"")</f>
        <v/>
      </c>
      <c r="C180" s="243" t="str">
        <f aca="false">IF(ISNUMBER(A180),VLOOKUP(A180,Methuselahs!$A$7:$E$306,3,FALSE()),"")</f>
        <v/>
      </c>
      <c r="D180" s="244" t="str">
        <f aca="false">IF(ISNUMBER(A180),FLOOR((ROW()-ROW($A$7))/5,1)+1,"")</f>
        <v/>
      </c>
      <c r="E180" s="245"/>
      <c r="F180" s="243" t="n">
        <f aca="false">IF(ISNUMBER(E180),E180,0)</f>
        <v>0</v>
      </c>
      <c r="G180" s="225" t="str">
        <f aca="false">IF(ISNUMBER($A180),IF(AND($F180&gt;=2,$H180=60),1,0),"")</f>
        <v/>
      </c>
      <c r="H180" s="226" t="str">
        <f aca="false">IF(ISNUMBER(A180),IF(OR($S180=$U180,NOT(ISNA(MATCH($D180*5+$V$4,Override!$C$6:$C$125,0)))),$Q180,0),"")</f>
        <v/>
      </c>
      <c r="I180" s="244" t="str">
        <f aca="false">IF(ISNUMBER(A180),IF(J180=5,K180,IF(AND(J180=4,OR(K180=4,K180=3)),K180+1,K180)),"")</f>
        <v/>
      </c>
      <c r="J180" s="246" t="n">
        <f aca="false">COUNT(A177:A181)</f>
        <v>0</v>
      </c>
      <c r="K180" s="228" t="str">
        <f aca="false">IF(ISNUMBER(A180),RANK(F180,F177:F181),"")</f>
        <v/>
      </c>
      <c r="L180" s="229" t="n">
        <f aca="false">IF(J180=5,VLOOKUP(K180,TPMatrix!$A$6:$B$10,2,FALSE()),IF(J180=4,VLOOKUP(K180,TPMatrix!$D$6:$E$9,2,FALSE()),0))</f>
        <v>0</v>
      </c>
      <c r="M180" s="229" t="n">
        <f aca="false">IF(COUNTIF(K177:K181,K180)&gt;=2,IF(J180=5,VLOOKUP(K180+1,TPMatrix!$A$6:$B$10,2,FALSE()),IF(J180=4,VLOOKUP(K180+1,TPMatrix!$D$6:$E$9,2,FALSE()),0)),"")</f>
        <v>0</v>
      </c>
      <c r="N180" s="229" t="n">
        <f aca="false">IF(COUNTIF(K177:K181,K180)&gt;=3,IF(J180=5,VLOOKUP(K180+2,TPMatrix!$A$6:$B$10,2,FALSE()),IF(J180=4,VLOOKUP(K180+2,TPMatrix!$D$6:$E$9,2,FALSE()),0)),"")</f>
        <v>0</v>
      </c>
      <c r="O180" s="229" t="n">
        <f aca="false">IF(COUNTIF(K177:K181,K180)&gt;=4,IF(J180=5,VLOOKUP(K180+3,TPMatrix!$A$6:$B$10,2,FALSE()),IF(J180=4,VLOOKUP(K180+3,TPMatrix!$D$6:$E$9,2,FALSE()),0)),"")</f>
        <v>0</v>
      </c>
      <c r="P180" s="229" t="n">
        <f aca="false">IF(COUNTIF(K177:K181,K180)&gt;=5,IF(J180=5,VLOOKUP(K180+4,TPMatrix!$A$6:$B$10,2,FALSE()),IF(J180=4,VLOOKUP(K180+4,TPMatrix!$D$6:$E$9,2,FALSE()),0)),"")</f>
        <v>0</v>
      </c>
      <c r="Q180" s="229" t="n">
        <f aca="false">SUM(L180:P180)/COUNT(L180:P180)</f>
        <v>0</v>
      </c>
      <c r="R180" s="230" t="n">
        <f aca="false">COUNT(L180:P180)</f>
        <v>5</v>
      </c>
      <c r="S180" s="228" t="n">
        <f aca="false">IF(ISNUMBER($A180),COUNTIF($D$7:$D$306,$D180),0)</f>
        <v>0</v>
      </c>
      <c r="T180" s="229" t="n">
        <f aca="false">CEILING($F180,1)</f>
        <v>0</v>
      </c>
      <c r="U180" s="230" t="n">
        <f aca="true">SUM(OFFSET(T180,-MOD(ROW()-ROW($U$7),5),0,5,1))</f>
        <v>0</v>
      </c>
      <c r="W180" s="167" t="str">
        <f aca="false">$I180</f>
        <v/>
      </c>
      <c r="X180" s="167" t="str">
        <f aca="false">IF(ISNUMBER($A180),$W180*(Methuselahs!$A$4+1)+$A180,"")</f>
        <v/>
      </c>
      <c r="Y180" s="167" t="str">
        <f aca="false">IF(ISNUMBER($A180),RANK($X180,$X180:$X184,1),"")</f>
        <v/>
      </c>
      <c r="Z180" s="167" t="str">
        <f aca="false">IF(ISNUMBER($A180),VLOOKUP($A180,Methuselahs!$A$7:$X$306,5),"")</f>
        <v/>
      </c>
      <c r="AA180" s="167" t="str">
        <f aca="false">$I180</f>
        <v/>
      </c>
    </row>
    <row r="181" customFormat="false" ht="12.75" hidden="false" customHeight="true" outlineLevel="0" collapsed="false">
      <c r="A181" s="247" t="str">
        <f aca="true">IF(ISBLANK('Tournament Info'!$B$11),"",INDIRECT(ADDRESS(ROW(),1,1,1,"Optimal Seating "&amp;'Tournament Info'!$B$11-1&amp;"R+F")))</f>
        <v/>
      </c>
      <c r="B181" s="248" t="str">
        <f aca="false">IF(ISNUMBER(A181),VLOOKUP(A181,Methuselahs!$A$7:$E$306,2,FALSE()),"")</f>
        <v/>
      </c>
      <c r="C181" s="249" t="str">
        <f aca="false">IF(ISNUMBER(A181),VLOOKUP(A181,Methuselahs!$A$7:$E$306,3,FALSE()),"")</f>
        <v/>
      </c>
      <c r="D181" s="250" t="str">
        <f aca="false">IF(ISNUMBER(A181),FLOOR((ROW()-ROW($A$7))/5,1)+1,"")</f>
        <v/>
      </c>
      <c r="E181" s="251"/>
      <c r="F181" s="249" t="n">
        <f aca="false">IF(ISNUMBER(E181),E181,0)</f>
        <v>0</v>
      </c>
      <c r="G181" s="235" t="str">
        <f aca="false">IF(ISNUMBER($A181),IF(AND($F181&gt;=2,$H181=60),1,0),"")</f>
        <v/>
      </c>
      <c r="H181" s="236" t="str">
        <f aca="false">IF(ISNUMBER(A181),IF(OR($S181=$U181,NOT(ISNA(MATCH($D181*5+$V$4,Override!$C$6:$C$125,0)))),$Q181,0),"")</f>
        <v/>
      </c>
      <c r="I181" s="250" t="str">
        <f aca="false">IF(ISNUMBER(A181),IF(J181=5,K181,IF(AND(J181=4,OR(K181=4,K181=3)),K181+1,K181)),"")</f>
        <v/>
      </c>
      <c r="J181" s="252" t="n">
        <f aca="false">COUNT(A177:A181)</f>
        <v>0</v>
      </c>
      <c r="K181" s="253" t="str">
        <f aca="false">IF(ISNUMBER(A181),RANK(F181,F177:F181),"")</f>
        <v/>
      </c>
      <c r="L181" s="254" t="n">
        <f aca="false">IF(J181=5,VLOOKUP(K181,TPMatrix!$A$6:$B$10,2,FALSE()),IF(J181=4,VLOOKUP(K181,TPMatrix!$D$6:$E$9,2,FALSE()),0))</f>
        <v>0</v>
      </c>
      <c r="M181" s="254" t="n">
        <f aca="false">IF(COUNTIF(K177:K181,K181)&gt;=2,IF(J181=5,VLOOKUP(K181+1,TPMatrix!$A$6:$B$10,2,FALSE()),IF(J181=4,VLOOKUP(K181+1,TPMatrix!$D$6:$E$9,2,FALSE()),0)),"")</f>
        <v>0</v>
      </c>
      <c r="N181" s="254" t="n">
        <f aca="false">IF(COUNTIF(K177:K181,K181)&gt;=3,IF(J181=5,VLOOKUP(K181+2,TPMatrix!$A$6:$B$10,2,FALSE()),IF(J181=4,VLOOKUP(K181+2,TPMatrix!$D$6:$E$9,2,FALSE()),0)),"")</f>
        <v>0</v>
      </c>
      <c r="O181" s="254" t="n">
        <f aca="false">IF(COUNTIF(K177:K181,K181)&gt;=4,IF(J181=5,VLOOKUP(K181+3,TPMatrix!$A$6:$B$10,2,FALSE()),IF(J181=4,VLOOKUP(K181+3,TPMatrix!$D$6:$E$9,2,FALSE()),0)),"")</f>
        <v>0</v>
      </c>
      <c r="P181" s="254" t="n">
        <f aca="false">IF(COUNTIF(K177:K181,K181)&gt;=5,IF(J181=5,VLOOKUP(K181+4,TPMatrix!$A$6:$B$10,2,FALSE()),IF(J181=4,VLOOKUP(K181+4,TPMatrix!$D$6:$E$9,2,FALSE()),0)),"")</f>
        <v>0</v>
      </c>
      <c r="Q181" s="254" t="n">
        <f aca="false">SUM(L181:P181)/COUNT(L181:P181)</f>
        <v>0</v>
      </c>
      <c r="R181" s="255" t="n">
        <f aca="false">COUNT(L181:P181)</f>
        <v>5</v>
      </c>
      <c r="S181" s="253" t="n">
        <f aca="false">IF(ISNUMBER($A181),COUNTIF($D$7:$D$306,$D181),0)</f>
        <v>0</v>
      </c>
      <c r="T181" s="254" t="n">
        <f aca="false">CEILING($F181,1)</f>
        <v>0</v>
      </c>
      <c r="U181" s="255" t="n">
        <f aca="true">SUM(OFFSET(T181,-MOD(ROW()-ROW($U$7),5),0,5,1))</f>
        <v>0</v>
      </c>
      <c r="W181" s="167" t="str">
        <f aca="false">$I181</f>
        <v/>
      </c>
      <c r="X181" s="167" t="str">
        <f aca="false">IF(ISNUMBER($A181),$W181*(Methuselahs!$A$4+1)+$A181,"")</f>
        <v/>
      </c>
      <c r="Y181" s="167" t="str">
        <f aca="false">IF(ISNUMBER($A181),RANK($X181,$X181:$X185,1),"")</f>
        <v/>
      </c>
      <c r="Z181" s="167" t="str">
        <f aca="false">IF(ISNUMBER($A181),VLOOKUP($A181,Methuselahs!$A$7:$X$306,5),"")</f>
        <v/>
      </c>
      <c r="AA181" s="167" t="str">
        <f aca="false">$I181</f>
        <v/>
      </c>
    </row>
    <row r="182" customFormat="false" ht="12.75" hidden="false" customHeight="true" outlineLevel="0" collapsed="false">
      <c r="A182" s="206" t="str">
        <f aca="true">IF(ISBLANK('Tournament Info'!$B$11),"",INDIRECT(ADDRESS(ROW(),1,1,1,"Optimal Seating "&amp;'Tournament Info'!$B$11-1&amp;"R+F")))</f>
        <v/>
      </c>
      <c r="B182" s="207" t="str">
        <f aca="false">IF(ISNUMBER(A182),VLOOKUP(A182,Methuselahs!$A$7:$E$306,2,FALSE()),"")</f>
        <v/>
      </c>
      <c r="C182" s="208" t="str">
        <f aca="false">IF(ISNUMBER(A182),VLOOKUP(A182,Methuselahs!$A$7:$E$306,3,FALSE()),"")</f>
        <v/>
      </c>
      <c r="D182" s="209" t="str">
        <f aca="false">IF(ISNUMBER(A182),FLOOR((ROW()-ROW($A$7))/5,1)+1,"")</f>
        <v/>
      </c>
      <c r="E182" s="210"/>
      <c r="F182" s="208" t="n">
        <f aca="false">IF(ISNUMBER(E182),E182,0)</f>
        <v>0</v>
      </c>
      <c r="G182" s="211" t="str">
        <f aca="false">IF(ISNUMBER($A182),IF(AND($F182&gt;=2,$H182=60),1,0),"")</f>
        <v/>
      </c>
      <c r="H182" s="212" t="str">
        <f aca="false">IF(ISNUMBER(A182),IF(OR($S182=$U182,NOT(ISNA(MATCH($D182*5+$V$4,Override!$C$6:$C$125,0)))),$Q182,0),"")</f>
        <v/>
      </c>
      <c r="I182" s="209" t="str">
        <f aca="false">IF(ISNUMBER(A182),IF(J182=5,K182,IF(AND(J182=4,OR(K182=4,K182=3)),K182+1,K182)),"")</f>
        <v/>
      </c>
      <c r="J182" s="213" t="n">
        <f aca="false">COUNT(A182:A186)</f>
        <v>0</v>
      </c>
      <c r="K182" s="214" t="str">
        <f aca="false">IF(ISNUMBER(A182),RANK(F182,F182:F186),"")</f>
        <v/>
      </c>
      <c r="L182" s="215" t="n">
        <f aca="false">IF(J182=5,VLOOKUP(K182,TPMatrix!$A$6:$B$10,2,FALSE()),IF(J182=4,VLOOKUP(K182,TPMatrix!$D$6:$E$9,2,FALSE()),0))</f>
        <v>0</v>
      </c>
      <c r="M182" s="215" t="n">
        <f aca="false">IF(COUNTIF(K182:K186,K182)&gt;=2,IF(J182=5,VLOOKUP(K182+1,TPMatrix!$A$6:$B$10,2,FALSE()),IF(J182=4,VLOOKUP(K182+1,TPMatrix!$D$6:$E$9,2,FALSE()),0)),"")</f>
        <v>0</v>
      </c>
      <c r="N182" s="215" t="n">
        <f aca="false">IF(COUNTIF(K182:K186,K182)&gt;=3,IF(J182=5,VLOOKUP(K182+2,TPMatrix!$A$6:$B$10,2,FALSE()),IF(J182=4,VLOOKUP(K182+2,TPMatrix!$D$6:$E$9,2,FALSE()),0)),"")</f>
        <v>0</v>
      </c>
      <c r="O182" s="215" t="n">
        <f aca="false">IF(COUNTIF(K182:K186,K182)&gt;=4,IF(J182=5,VLOOKUP(K182+3,TPMatrix!$A$6:$B$10,2,FALSE()),IF(J182=4,VLOOKUP(K182+3,TPMatrix!$D$6:$E$9,2,FALSE()),0)),"")</f>
        <v>0</v>
      </c>
      <c r="P182" s="215" t="n">
        <f aca="false">IF(COUNTIF(K182:K186,K182)&gt;=5,IF(J182=5,VLOOKUP(K182+4,TPMatrix!$A$6:$B$10,2,FALSE()),IF(J182=4,VLOOKUP(K182+4,TPMatrix!$D$6:$E$9,2,FALSE()),0)),"")</f>
        <v>0</v>
      </c>
      <c r="Q182" s="215" t="n">
        <f aca="false">SUM(L182:P182)/COUNT(L182:P182)</f>
        <v>0</v>
      </c>
      <c r="R182" s="216" t="n">
        <f aca="false">COUNT(L182:P182)</f>
        <v>5</v>
      </c>
      <c r="S182" s="217" t="n">
        <f aca="false">IF(ISNUMBER($A182),COUNTIF($D$7:$D$306,$D182),0)</f>
        <v>0</v>
      </c>
      <c r="T182" s="218" t="n">
        <f aca="false">CEILING($F182,1)</f>
        <v>0</v>
      </c>
      <c r="U182" s="219" t="n">
        <f aca="true">SUM(OFFSET(T182,-MOD(ROW()-ROW($U$7),5),0,5,1))</f>
        <v>0</v>
      </c>
      <c r="W182" s="167" t="str">
        <f aca="false">$I182</f>
        <v/>
      </c>
      <c r="X182" s="167" t="str">
        <f aca="false">IF(ISNUMBER($A182),$W182*(Methuselahs!$A$4+1)+$A182,"")</f>
        <v/>
      </c>
      <c r="Y182" s="167" t="str">
        <f aca="false">IF(ISNUMBER($A182),RANK($X182,$X182:$X186,1),"")</f>
        <v/>
      </c>
      <c r="Z182" s="167" t="str">
        <f aca="false">IF(ISNUMBER($A182),VLOOKUP($A182,Methuselahs!$A$7:$X$306,5),"")</f>
        <v/>
      </c>
      <c r="AA182" s="167" t="str">
        <f aca="false">$I182</f>
        <v/>
      </c>
    </row>
    <row r="183" customFormat="false" ht="12.75" hidden="false" customHeight="true" outlineLevel="0" collapsed="false">
      <c r="A183" s="220" t="str">
        <f aca="true">IF(ISBLANK('Tournament Info'!$B$11),"",INDIRECT(ADDRESS(ROW(),1,1,1,"Optimal Seating "&amp;'Tournament Info'!$B$11-1&amp;"R+F")))</f>
        <v/>
      </c>
      <c r="B183" s="221" t="str">
        <f aca="false">IF(ISNUMBER(A183),VLOOKUP(A183,Methuselahs!$A$7:$E$306,2,FALSE()),"")</f>
        <v/>
      </c>
      <c r="C183" s="222" t="str">
        <f aca="false">IF(ISNUMBER(A183),VLOOKUP(A183,Methuselahs!$A$7:$E$306,3,FALSE()),"")</f>
        <v/>
      </c>
      <c r="D183" s="223" t="str">
        <f aca="false">IF(ISNUMBER(A183),FLOOR((ROW()-ROW($A$7))/5,1)+1,"")</f>
        <v/>
      </c>
      <c r="E183" s="224"/>
      <c r="F183" s="222" t="n">
        <f aca="false">IF(ISNUMBER(E183),E183,0)</f>
        <v>0</v>
      </c>
      <c r="G183" s="225" t="str">
        <f aca="false">IF(ISNUMBER($A183),IF(AND($F183&gt;=2,$H183=60),1,0),"")</f>
        <v/>
      </c>
      <c r="H183" s="226" t="str">
        <f aca="false">IF(ISNUMBER(A183),IF(OR($S183=$U183,NOT(ISNA(MATCH($D183*5+$V$4,Override!$C$6:$C$125,0)))),$Q183,0),"")</f>
        <v/>
      </c>
      <c r="I183" s="223" t="str">
        <f aca="false">IF(ISNUMBER(A183),IF(J183=5,K183,IF(AND(J183=4,OR(K183=4,K183=3)),K183+1,K183)),"")</f>
        <v/>
      </c>
      <c r="J183" s="227" t="n">
        <f aca="false">COUNT(A182:A186)</f>
        <v>0</v>
      </c>
      <c r="K183" s="228" t="str">
        <f aca="false">IF(ISNUMBER(A183),RANK(F183,F182:F186),"")</f>
        <v/>
      </c>
      <c r="L183" s="229" t="n">
        <f aca="false">IF(J183=5,VLOOKUP(K183,TPMatrix!$A$6:$B$10,2,FALSE()),IF(J183=4,VLOOKUP(K183,TPMatrix!$D$6:$E$9,2,FALSE()),0))</f>
        <v>0</v>
      </c>
      <c r="M183" s="229" t="n">
        <f aca="false">IF(COUNTIF(K182:K186,K183)&gt;=2,IF(J183=5,VLOOKUP(K183+1,TPMatrix!$A$6:$B$10,2,FALSE()),IF(J183=4,VLOOKUP(K183+1,TPMatrix!$D$6:$E$9,2,FALSE()),0)),"")</f>
        <v>0</v>
      </c>
      <c r="N183" s="229" t="n">
        <f aca="false">IF(COUNTIF(K182:K186,K183)&gt;=3,IF(J183=5,VLOOKUP(K183+2,TPMatrix!$A$6:$B$10,2,FALSE()),IF(J183=4,VLOOKUP(K183+2,TPMatrix!$D$6:$E$9,2,FALSE()),0)),"")</f>
        <v>0</v>
      </c>
      <c r="O183" s="229" t="n">
        <f aca="false">IF(COUNTIF(K182:K186,K183)&gt;=4,IF(J183=5,VLOOKUP(K183+3,TPMatrix!$A$6:$B$10,2,FALSE()),IF(J183=4,VLOOKUP(K183+3,TPMatrix!$D$6:$E$9,2,FALSE()),0)),"")</f>
        <v>0</v>
      </c>
      <c r="P183" s="229" t="n">
        <f aca="false">IF(COUNTIF(K182:K186,K183)&gt;=5,IF(J183=5,VLOOKUP(K183+4,TPMatrix!$A$6:$B$10,2,FALSE()),IF(J183=4,VLOOKUP(K183+4,TPMatrix!$D$6:$E$9,2,FALSE()),0)),"")</f>
        <v>0</v>
      </c>
      <c r="Q183" s="229" t="n">
        <f aca="false">SUM(L183:P183)/COUNT(L183:P183)</f>
        <v>0</v>
      </c>
      <c r="R183" s="230" t="n">
        <f aca="false">COUNT(L183:P183)</f>
        <v>5</v>
      </c>
      <c r="S183" s="228" t="n">
        <f aca="false">IF(ISNUMBER($A183),COUNTIF($D$7:$D$306,$D183),0)</f>
        <v>0</v>
      </c>
      <c r="T183" s="229" t="n">
        <f aca="false">CEILING($F183,1)</f>
        <v>0</v>
      </c>
      <c r="U183" s="230" t="n">
        <f aca="true">SUM(OFFSET(T183,-MOD(ROW()-ROW($U$7),5),0,5,1))</f>
        <v>0</v>
      </c>
      <c r="W183" s="167" t="str">
        <f aca="false">$I183</f>
        <v/>
      </c>
      <c r="X183" s="167" t="str">
        <f aca="false">IF(ISNUMBER($A183),$W183*(Methuselahs!$A$4+1)+$A183,"")</f>
        <v/>
      </c>
      <c r="Y183" s="167" t="str">
        <f aca="false">IF(ISNUMBER($A183),RANK($X183,$X183:$X187,1),"")</f>
        <v/>
      </c>
      <c r="Z183" s="167" t="str">
        <f aca="false">IF(ISNUMBER($A183),VLOOKUP($A183,Methuselahs!$A$7:$X$306,5),"")</f>
        <v/>
      </c>
      <c r="AA183" s="167" t="str">
        <f aca="false">$I183</f>
        <v/>
      </c>
    </row>
    <row r="184" customFormat="false" ht="12.75" hidden="false" customHeight="true" outlineLevel="0" collapsed="false">
      <c r="A184" s="231" t="str">
        <f aca="true">IF(ISBLANK('Tournament Info'!$B$11),"",INDIRECT(ADDRESS(ROW(),1,1,1,"Optimal Seating "&amp;'Tournament Info'!$B$11-1&amp;"R+F")))</f>
        <v/>
      </c>
      <c r="B184" s="207" t="str">
        <f aca="false">IF(ISNUMBER(A184),VLOOKUP(A184,Methuselahs!$A$7:$E$306,2,FALSE()),"")</f>
        <v/>
      </c>
      <c r="C184" s="232" t="str">
        <f aca="false">IF(ISNUMBER(A184),VLOOKUP(A184,Methuselahs!$A$7:$E$306,3,FALSE()),"")</f>
        <v/>
      </c>
      <c r="D184" s="233" t="str">
        <f aca="false">IF(ISNUMBER(A184),FLOOR((ROW()-ROW($A$7))/5,1)+1,"")</f>
        <v/>
      </c>
      <c r="E184" s="234"/>
      <c r="F184" s="232" t="n">
        <f aca="false">IF(ISNUMBER(E184),E184,0)</f>
        <v>0</v>
      </c>
      <c r="G184" s="235" t="str">
        <f aca="false">IF(ISNUMBER($A184),IF(AND($F184&gt;=2,$H184=60),1,0),"")</f>
        <v/>
      </c>
      <c r="H184" s="236" t="str">
        <f aca="false">IF(ISNUMBER(A184),IF(OR($S184=$U184,NOT(ISNA(MATCH($D184*5+$V$4,Override!$C$6:$C$125,0)))),$Q184,0),"")</f>
        <v/>
      </c>
      <c r="I184" s="233" t="str">
        <f aca="false">IF(ISNUMBER(A184),IF(J184=5,K184,IF(AND(J184=4,OR(K184=4,K184=3)),K184+1,K184)),"")</f>
        <v/>
      </c>
      <c r="J184" s="237" t="n">
        <f aca="false">COUNT(A182:A186)</f>
        <v>0</v>
      </c>
      <c r="K184" s="238" t="str">
        <f aca="false">IF(ISNUMBER(A184),RANK(F184,F182:F186),"")</f>
        <v/>
      </c>
      <c r="L184" s="239" t="n">
        <f aca="false">IF(J184=5,VLOOKUP(K184,TPMatrix!$A$6:$B$10,2,FALSE()),IF(J184=4,VLOOKUP(K184,TPMatrix!$D$6:$E$9,2,FALSE()),0))</f>
        <v>0</v>
      </c>
      <c r="M184" s="239" t="n">
        <f aca="false">IF(COUNTIF(K182:K186,K184)&gt;=2,IF(J184=5,VLOOKUP(K184+1,TPMatrix!$A$6:$B$10,2,FALSE()),IF(J184=4,VLOOKUP(K184+1,TPMatrix!$D$6:$E$9,2,FALSE()),0)),"")</f>
        <v>0</v>
      </c>
      <c r="N184" s="239" t="n">
        <f aca="false">IF(COUNTIF(K182:K186,K184)&gt;=3,IF(J184=5,VLOOKUP(K184+2,TPMatrix!$A$6:$B$10,2,FALSE()),IF(J184=4,VLOOKUP(K184+2,TPMatrix!$D$6:$E$9,2,FALSE()),0)),"")</f>
        <v>0</v>
      </c>
      <c r="O184" s="239" t="n">
        <f aca="false">IF(COUNTIF(K182:K186,K184)&gt;=4,IF(J184=5,VLOOKUP(K184+3,TPMatrix!$A$6:$B$10,2,FALSE()),IF(J184=4,VLOOKUP(K184+3,TPMatrix!$D$6:$E$9,2,FALSE()),0)),"")</f>
        <v>0</v>
      </c>
      <c r="P184" s="239" t="n">
        <f aca="false">IF(COUNTIF(K182:K186,K184)&gt;=5,IF(J184=5,VLOOKUP(K184+4,TPMatrix!$A$6:$B$10,2,FALSE()),IF(J184=4,VLOOKUP(K184+4,TPMatrix!$D$6:$E$9,2,FALSE()),0)),"")</f>
        <v>0</v>
      </c>
      <c r="Q184" s="239" t="n">
        <f aca="false">SUM(L184:P184)/COUNT(L184:P184)</f>
        <v>0</v>
      </c>
      <c r="R184" s="240" t="n">
        <f aca="false">COUNT(L184:P184)</f>
        <v>5</v>
      </c>
      <c r="S184" s="238" t="n">
        <f aca="false">IF(ISNUMBER($A184),COUNTIF($D$7:$D$306,$D184),0)</f>
        <v>0</v>
      </c>
      <c r="T184" s="239" t="n">
        <f aca="false">CEILING($F184,1)</f>
        <v>0</v>
      </c>
      <c r="U184" s="240" t="n">
        <f aca="true">SUM(OFFSET(T184,-MOD(ROW()-ROW($U$7),5),0,5,1))</f>
        <v>0</v>
      </c>
      <c r="W184" s="167" t="str">
        <f aca="false">$I184</f>
        <v/>
      </c>
      <c r="X184" s="167" t="str">
        <f aca="false">IF(ISNUMBER($A184),$W184*(Methuselahs!$A$4+1)+$A184,"")</f>
        <v/>
      </c>
      <c r="Y184" s="167" t="str">
        <f aca="false">IF(ISNUMBER($A184),RANK($X184,$X184:$X188,1),"")</f>
        <v/>
      </c>
      <c r="Z184" s="167" t="str">
        <f aca="false">IF(ISNUMBER($A184),VLOOKUP($A184,Methuselahs!$A$7:$X$306,5),"")</f>
        <v/>
      </c>
      <c r="AA184" s="167" t="str">
        <f aca="false">$I184</f>
        <v/>
      </c>
    </row>
    <row r="185" customFormat="false" ht="12.75" hidden="false" customHeight="true" outlineLevel="0" collapsed="false">
      <c r="A185" s="241" t="str">
        <f aca="true">IF(ISBLANK('Tournament Info'!$B$11),"",INDIRECT(ADDRESS(ROW(),1,1,1,"Optimal Seating "&amp;'Tournament Info'!$B$11-1&amp;"R+F")))</f>
        <v/>
      </c>
      <c r="B185" s="242" t="str">
        <f aca="false">IF(ISNUMBER(A185),VLOOKUP(A185,Methuselahs!$A$7:$E$306,2,FALSE()),"")</f>
        <v/>
      </c>
      <c r="C185" s="243" t="str">
        <f aca="false">IF(ISNUMBER(A185),VLOOKUP(A185,Methuselahs!$A$7:$E$306,3,FALSE()),"")</f>
        <v/>
      </c>
      <c r="D185" s="244" t="str">
        <f aca="false">IF(ISNUMBER(A185),FLOOR((ROW()-ROW($A$7))/5,1)+1,"")</f>
        <v/>
      </c>
      <c r="E185" s="245"/>
      <c r="F185" s="243" t="n">
        <f aca="false">IF(ISNUMBER(E185),E185,0)</f>
        <v>0</v>
      </c>
      <c r="G185" s="225" t="str">
        <f aca="false">IF(ISNUMBER($A185),IF(AND($F185&gt;=2,$H185=60),1,0),"")</f>
        <v/>
      </c>
      <c r="H185" s="226" t="str">
        <f aca="false">IF(ISNUMBER(A185),IF(OR($S185=$U185,NOT(ISNA(MATCH($D185*5+$V$4,Override!$C$6:$C$125,0)))),$Q185,0),"")</f>
        <v/>
      </c>
      <c r="I185" s="244" t="str">
        <f aca="false">IF(ISNUMBER(A185),IF(J185=5,K185,IF(AND(J185=4,OR(K185=4,K185=3)),K185+1,K185)),"")</f>
        <v/>
      </c>
      <c r="J185" s="246" t="n">
        <f aca="false">COUNT(A182:A186)</f>
        <v>0</v>
      </c>
      <c r="K185" s="228" t="str">
        <f aca="false">IF(ISNUMBER(A185),RANK(F185,F182:F186),"")</f>
        <v/>
      </c>
      <c r="L185" s="229" t="n">
        <f aca="false">IF(J185=5,VLOOKUP(K185,TPMatrix!$A$6:$B$10,2,FALSE()),IF(J185=4,VLOOKUP(K185,TPMatrix!$D$6:$E$9,2,FALSE()),0))</f>
        <v>0</v>
      </c>
      <c r="M185" s="229" t="n">
        <f aca="false">IF(COUNTIF(K182:K186,K185)&gt;=2,IF(J185=5,VLOOKUP(K185+1,TPMatrix!$A$6:$B$10,2,FALSE()),IF(J185=4,VLOOKUP(K185+1,TPMatrix!$D$6:$E$9,2,FALSE()),0)),"")</f>
        <v>0</v>
      </c>
      <c r="N185" s="229" t="n">
        <f aca="false">IF(COUNTIF(K182:K186,K185)&gt;=3,IF(J185=5,VLOOKUP(K185+2,TPMatrix!$A$6:$B$10,2,FALSE()),IF(J185=4,VLOOKUP(K185+2,TPMatrix!$D$6:$E$9,2,FALSE()),0)),"")</f>
        <v>0</v>
      </c>
      <c r="O185" s="229" t="n">
        <f aca="false">IF(COUNTIF(K182:K186,K185)&gt;=4,IF(J185=5,VLOOKUP(K185+3,TPMatrix!$A$6:$B$10,2,FALSE()),IF(J185=4,VLOOKUP(K185+3,TPMatrix!$D$6:$E$9,2,FALSE()),0)),"")</f>
        <v>0</v>
      </c>
      <c r="P185" s="229" t="n">
        <f aca="false">IF(COUNTIF(K182:K186,K185)&gt;=5,IF(J185=5,VLOOKUP(K185+4,TPMatrix!$A$6:$B$10,2,FALSE()),IF(J185=4,VLOOKUP(K185+4,TPMatrix!$D$6:$E$9,2,FALSE()),0)),"")</f>
        <v>0</v>
      </c>
      <c r="Q185" s="229" t="n">
        <f aca="false">SUM(L185:P185)/COUNT(L185:P185)</f>
        <v>0</v>
      </c>
      <c r="R185" s="230" t="n">
        <f aca="false">COUNT(L185:P185)</f>
        <v>5</v>
      </c>
      <c r="S185" s="228" t="n">
        <f aca="false">IF(ISNUMBER($A185),COUNTIF($D$7:$D$306,$D185),0)</f>
        <v>0</v>
      </c>
      <c r="T185" s="229" t="n">
        <f aca="false">CEILING($F185,1)</f>
        <v>0</v>
      </c>
      <c r="U185" s="230" t="n">
        <f aca="true">SUM(OFFSET(T185,-MOD(ROW()-ROW($U$7),5),0,5,1))</f>
        <v>0</v>
      </c>
      <c r="W185" s="167" t="str">
        <f aca="false">$I185</f>
        <v/>
      </c>
      <c r="X185" s="167" t="str">
        <f aca="false">IF(ISNUMBER($A185),$W185*(Methuselahs!$A$4+1)+$A185,"")</f>
        <v/>
      </c>
      <c r="Y185" s="167" t="str">
        <f aca="false">IF(ISNUMBER($A185),RANK($X185,$X185:$X189,1),"")</f>
        <v/>
      </c>
      <c r="Z185" s="167" t="str">
        <f aca="false">IF(ISNUMBER($A185),VLOOKUP($A185,Methuselahs!$A$7:$X$306,5),"")</f>
        <v/>
      </c>
      <c r="AA185" s="167" t="str">
        <f aca="false">$I185</f>
        <v/>
      </c>
    </row>
    <row r="186" customFormat="false" ht="12.75" hidden="false" customHeight="true" outlineLevel="0" collapsed="false">
      <c r="A186" s="247" t="str">
        <f aca="true">IF(ISBLANK('Tournament Info'!$B$11),"",INDIRECT(ADDRESS(ROW(),1,1,1,"Optimal Seating "&amp;'Tournament Info'!$B$11-1&amp;"R+F")))</f>
        <v/>
      </c>
      <c r="B186" s="248" t="str">
        <f aca="false">IF(ISNUMBER(A186),VLOOKUP(A186,Methuselahs!$A$7:$E$306,2,FALSE()),"")</f>
        <v/>
      </c>
      <c r="C186" s="249" t="str">
        <f aca="false">IF(ISNUMBER(A186),VLOOKUP(A186,Methuselahs!$A$7:$E$306,3,FALSE()),"")</f>
        <v/>
      </c>
      <c r="D186" s="250" t="str">
        <f aca="false">IF(ISNUMBER(A186),FLOOR((ROW()-ROW($A$7))/5,1)+1,"")</f>
        <v/>
      </c>
      <c r="E186" s="251"/>
      <c r="F186" s="249" t="n">
        <f aca="false">IF(ISNUMBER(E186),E186,0)</f>
        <v>0</v>
      </c>
      <c r="G186" s="235" t="str">
        <f aca="false">IF(ISNUMBER($A186),IF(AND($F186&gt;=2,$H186=60),1,0),"")</f>
        <v/>
      </c>
      <c r="H186" s="236" t="str">
        <f aca="false">IF(ISNUMBER(A186),IF(OR($S186=$U186,NOT(ISNA(MATCH($D186*5+$V$4,Override!$C$6:$C$125,0)))),$Q186,0),"")</f>
        <v/>
      </c>
      <c r="I186" s="250" t="str">
        <f aca="false">IF(ISNUMBER(A186),IF(J186=5,K186,IF(AND(J186=4,OR(K186=4,K186=3)),K186+1,K186)),"")</f>
        <v/>
      </c>
      <c r="J186" s="252" t="n">
        <f aca="false">COUNT(A182:A186)</f>
        <v>0</v>
      </c>
      <c r="K186" s="253" t="str">
        <f aca="false">IF(ISNUMBER(A186),RANK(F186,F182:F186),"")</f>
        <v/>
      </c>
      <c r="L186" s="254" t="n">
        <f aca="false">IF(J186=5,VLOOKUP(K186,TPMatrix!$A$6:$B$10,2,FALSE()),IF(J186=4,VLOOKUP(K186,TPMatrix!$D$6:$E$9,2,FALSE()),0))</f>
        <v>0</v>
      </c>
      <c r="M186" s="254" t="n">
        <f aca="false">IF(COUNTIF(K182:K186,K186)&gt;=2,IF(J186=5,VLOOKUP(K186+1,TPMatrix!$A$6:$B$10,2,FALSE()),IF(J186=4,VLOOKUP(K186+1,TPMatrix!$D$6:$E$9,2,FALSE()),0)),"")</f>
        <v>0</v>
      </c>
      <c r="N186" s="254" t="n">
        <f aca="false">IF(COUNTIF(K182:K186,K186)&gt;=3,IF(J186=5,VLOOKUP(K186+2,TPMatrix!$A$6:$B$10,2,FALSE()),IF(J186=4,VLOOKUP(K186+2,TPMatrix!$D$6:$E$9,2,FALSE()),0)),"")</f>
        <v>0</v>
      </c>
      <c r="O186" s="254" t="n">
        <f aca="false">IF(COUNTIF(K182:K186,K186)&gt;=4,IF(J186=5,VLOOKUP(K186+3,TPMatrix!$A$6:$B$10,2,FALSE()),IF(J186=4,VLOOKUP(K186+3,TPMatrix!$D$6:$E$9,2,FALSE()),0)),"")</f>
        <v>0</v>
      </c>
      <c r="P186" s="254" t="n">
        <f aca="false">IF(COUNTIF(K182:K186,K186)&gt;=5,IF(J186=5,VLOOKUP(K186+4,TPMatrix!$A$6:$B$10,2,FALSE()),IF(J186=4,VLOOKUP(K186+4,TPMatrix!$D$6:$E$9,2,FALSE()),0)),"")</f>
        <v>0</v>
      </c>
      <c r="Q186" s="254" t="n">
        <f aca="false">SUM(L186:P186)/COUNT(L186:P186)</f>
        <v>0</v>
      </c>
      <c r="R186" s="255" t="n">
        <f aca="false">COUNT(L186:P186)</f>
        <v>5</v>
      </c>
      <c r="S186" s="253" t="n">
        <f aca="false">IF(ISNUMBER($A186),COUNTIF($D$7:$D$306,$D186),0)</f>
        <v>0</v>
      </c>
      <c r="T186" s="254" t="n">
        <f aca="false">CEILING($F186,1)</f>
        <v>0</v>
      </c>
      <c r="U186" s="255" t="n">
        <f aca="true">SUM(OFFSET(T186,-MOD(ROW()-ROW($U$7),5),0,5,1))</f>
        <v>0</v>
      </c>
      <c r="W186" s="167" t="str">
        <f aca="false">$I186</f>
        <v/>
      </c>
      <c r="X186" s="167" t="str">
        <f aca="false">IF(ISNUMBER($A186),$W186*(Methuselahs!$A$4+1)+$A186,"")</f>
        <v/>
      </c>
      <c r="Y186" s="167" t="str">
        <f aca="false">IF(ISNUMBER($A186),RANK($X186,$X186:$X190,1),"")</f>
        <v/>
      </c>
      <c r="Z186" s="167" t="str">
        <f aca="false">IF(ISNUMBER($A186),VLOOKUP($A186,Methuselahs!$A$7:$X$306,5),"")</f>
        <v/>
      </c>
      <c r="AA186" s="167" t="str">
        <f aca="false">$I186</f>
        <v/>
      </c>
    </row>
    <row r="187" customFormat="false" ht="12.75" hidden="false" customHeight="true" outlineLevel="0" collapsed="false">
      <c r="A187" s="206" t="str">
        <f aca="true">IF(ISBLANK('Tournament Info'!$B$11),"",INDIRECT(ADDRESS(ROW(),1,1,1,"Optimal Seating "&amp;'Tournament Info'!$B$11-1&amp;"R+F")))</f>
        <v/>
      </c>
      <c r="B187" s="207" t="str">
        <f aca="false">IF(ISNUMBER(A187),VLOOKUP(A187,Methuselahs!$A$7:$E$306,2,FALSE()),"")</f>
        <v/>
      </c>
      <c r="C187" s="208" t="str">
        <f aca="false">IF(ISNUMBER(A187),VLOOKUP(A187,Methuselahs!$A$7:$E$306,3,FALSE()),"")</f>
        <v/>
      </c>
      <c r="D187" s="209" t="str">
        <f aca="false">IF(ISNUMBER(A187),FLOOR((ROW()-ROW($A$7))/5,1)+1,"")</f>
        <v/>
      </c>
      <c r="E187" s="210"/>
      <c r="F187" s="208" t="n">
        <f aca="false">IF(ISNUMBER(E187),E187,0)</f>
        <v>0</v>
      </c>
      <c r="G187" s="211" t="str">
        <f aca="false">IF(ISNUMBER($A187),IF(AND($F187&gt;=2,$H187=60),1,0),"")</f>
        <v/>
      </c>
      <c r="H187" s="212" t="str">
        <f aca="false">IF(ISNUMBER(A187),IF(OR($S187=$U187,NOT(ISNA(MATCH($D187*5+$V$4,Override!$C$6:$C$125,0)))),$Q187,0),"")</f>
        <v/>
      </c>
      <c r="I187" s="209" t="str">
        <f aca="false">IF(ISNUMBER(A187),IF(J187=5,K187,IF(AND(J187=4,OR(K187=4,K187=3)),K187+1,K187)),"")</f>
        <v/>
      </c>
      <c r="J187" s="213" t="n">
        <f aca="false">COUNT(A187:A191)</f>
        <v>0</v>
      </c>
      <c r="K187" s="214" t="str">
        <f aca="false">IF(ISNUMBER(A187),RANK(F187,F187:F191),"")</f>
        <v/>
      </c>
      <c r="L187" s="215" t="n">
        <f aca="false">IF(J187=5,VLOOKUP(K187,TPMatrix!$A$6:$B$10,2,FALSE()),IF(J187=4,VLOOKUP(K187,TPMatrix!$D$6:$E$9,2,FALSE()),0))</f>
        <v>0</v>
      </c>
      <c r="M187" s="215" t="n">
        <f aca="false">IF(COUNTIF(K187:K191,K187)&gt;=2,IF(J187=5,VLOOKUP(K187+1,TPMatrix!$A$6:$B$10,2,FALSE()),IF(J187=4,VLOOKUP(K187+1,TPMatrix!$D$6:$E$9,2,FALSE()),0)),"")</f>
        <v>0</v>
      </c>
      <c r="N187" s="215" t="n">
        <f aca="false">IF(COUNTIF(K187:K191,K187)&gt;=3,IF(J187=5,VLOOKUP(K187+2,TPMatrix!$A$6:$B$10,2,FALSE()),IF(J187=4,VLOOKUP(K187+2,TPMatrix!$D$6:$E$9,2,FALSE()),0)),"")</f>
        <v>0</v>
      </c>
      <c r="O187" s="215" t="n">
        <f aca="false">IF(COUNTIF(K187:K191,K187)&gt;=4,IF(J187=5,VLOOKUP(K187+3,TPMatrix!$A$6:$B$10,2,FALSE()),IF(J187=4,VLOOKUP(K187+3,TPMatrix!$D$6:$E$9,2,FALSE()),0)),"")</f>
        <v>0</v>
      </c>
      <c r="P187" s="215" t="n">
        <f aca="false">IF(COUNTIF(K187:K191,K187)&gt;=5,IF(J187=5,VLOOKUP(K187+4,TPMatrix!$A$6:$B$10,2,FALSE()),IF(J187=4,VLOOKUP(K187+4,TPMatrix!$D$6:$E$9,2,FALSE()),0)),"")</f>
        <v>0</v>
      </c>
      <c r="Q187" s="215" t="n">
        <f aca="false">SUM(L187:P187)/COUNT(L187:P187)</f>
        <v>0</v>
      </c>
      <c r="R187" s="216" t="n">
        <f aca="false">COUNT(L187:P187)</f>
        <v>5</v>
      </c>
      <c r="S187" s="217" t="n">
        <f aca="false">IF(ISNUMBER($A187),COUNTIF($D$7:$D$306,$D187),0)</f>
        <v>0</v>
      </c>
      <c r="T187" s="218" t="n">
        <f aca="false">CEILING($F187,1)</f>
        <v>0</v>
      </c>
      <c r="U187" s="219" t="n">
        <f aca="true">SUM(OFFSET(T187,-MOD(ROW()-ROW($U$7),5),0,5,1))</f>
        <v>0</v>
      </c>
      <c r="W187" s="167" t="str">
        <f aca="false">$I187</f>
        <v/>
      </c>
      <c r="X187" s="167" t="str">
        <f aca="false">IF(ISNUMBER($A187),$W187*(Methuselahs!$A$4+1)+$A187,"")</f>
        <v/>
      </c>
      <c r="Y187" s="167" t="str">
        <f aca="false">IF(ISNUMBER($A187),RANK($X187,$X187:$X191,1),"")</f>
        <v/>
      </c>
      <c r="Z187" s="167" t="str">
        <f aca="false">IF(ISNUMBER($A187),VLOOKUP($A187,Methuselahs!$A$7:$X$306,5),"")</f>
        <v/>
      </c>
      <c r="AA187" s="167" t="str">
        <f aca="false">$I187</f>
        <v/>
      </c>
    </row>
    <row r="188" customFormat="false" ht="12.75" hidden="false" customHeight="true" outlineLevel="0" collapsed="false">
      <c r="A188" s="220" t="str">
        <f aca="true">IF(ISBLANK('Tournament Info'!$B$11),"",INDIRECT(ADDRESS(ROW(),1,1,1,"Optimal Seating "&amp;'Tournament Info'!$B$11-1&amp;"R+F")))</f>
        <v/>
      </c>
      <c r="B188" s="221" t="str">
        <f aca="false">IF(ISNUMBER(A188),VLOOKUP(A188,Methuselahs!$A$7:$E$306,2,FALSE()),"")</f>
        <v/>
      </c>
      <c r="C188" s="222" t="str">
        <f aca="false">IF(ISNUMBER(A188),VLOOKUP(A188,Methuselahs!$A$7:$E$306,3,FALSE()),"")</f>
        <v/>
      </c>
      <c r="D188" s="223" t="str">
        <f aca="false">IF(ISNUMBER(A188),FLOOR((ROW()-ROW($A$7))/5,1)+1,"")</f>
        <v/>
      </c>
      <c r="E188" s="224"/>
      <c r="F188" s="222" t="n">
        <f aca="false">IF(ISNUMBER(E188),E188,0)</f>
        <v>0</v>
      </c>
      <c r="G188" s="225" t="str">
        <f aca="false">IF(ISNUMBER($A188),IF(AND($F188&gt;=2,$H188=60),1,0),"")</f>
        <v/>
      </c>
      <c r="H188" s="226" t="str">
        <f aca="false">IF(ISNUMBER(A188),IF(OR($S188=$U188,NOT(ISNA(MATCH($D188*5+$V$4,Override!$C$6:$C$125,0)))),$Q188,0),"")</f>
        <v/>
      </c>
      <c r="I188" s="223" t="str">
        <f aca="false">IF(ISNUMBER(A188),IF(J188=5,K188,IF(AND(J188=4,OR(K188=4,K188=3)),K188+1,K188)),"")</f>
        <v/>
      </c>
      <c r="J188" s="227" t="n">
        <f aca="false">COUNT(A187:A191)</f>
        <v>0</v>
      </c>
      <c r="K188" s="228" t="str">
        <f aca="false">IF(ISNUMBER(A188),RANK(F188,F187:F191),"")</f>
        <v/>
      </c>
      <c r="L188" s="229" t="n">
        <f aca="false">IF(J188=5,VLOOKUP(K188,TPMatrix!$A$6:$B$10,2,FALSE()),IF(J188=4,VLOOKUP(K188,TPMatrix!$D$6:$E$9,2,FALSE()),0))</f>
        <v>0</v>
      </c>
      <c r="M188" s="229" t="n">
        <f aca="false">IF(COUNTIF(K187:K191,K188)&gt;=2,IF(J188=5,VLOOKUP(K188+1,TPMatrix!$A$6:$B$10,2,FALSE()),IF(J188=4,VLOOKUP(K188+1,TPMatrix!$D$6:$E$9,2,FALSE()),0)),"")</f>
        <v>0</v>
      </c>
      <c r="N188" s="229" t="n">
        <f aca="false">IF(COUNTIF(K187:K191,K188)&gt;=3,IF(J188=5,VLOOKUP(K188+2,TPMatrix!$A$6:$B$10,2,FALSE()),IF(J188=4,VLOOKUP(K188+2,TPMatrix!$D$6:$E$9,2,FALSE()),0)),"")</f>
        <v>0</v>
      </c>
      <c r="O188" s="229" t="n">
        <f aca="false">IF(COUNTIF(K187:K191,K188)&gt;=4,IF(J188=5,VLOOKUP(K188+3,TPMatrix!$A$6:$B$10,2,FALSE()),IF(J188=4,VLOOKUP(K188+3,TPMatrix!$D$6:$E$9,2,FALSE()),0)),"")</f>
        <v>0</v>
      </c>
      <c r="P188" s="229" t="n">
        <f aca="false">IF(COUNTIF(K187:K191,K188)&gt;=5,IF(J188=5,VLOOKUP(K188+4,TPMatrix!$A$6:$B$10,2,FALSE()),IF(J188=4,VLOOKUP(K188+4,TPMatrix!$D$6:$E$9,2,FALSE()),0)),"")</f>
        <v>0</v>
      </c>
      <c r="Q188" s="229" t="n">
        <f aca="false">SUM(L188:P188)/COUNT(L188:P188)</f>
        <v>0</v>
      </c>
      <c r="R188" s="230" t="n">
        <f aca="false">COUNT(L188:P188)</f>
        <v>5</v>
      </c>
      <c r="S188" s="228" t="n">
        <f aca="false">IF(ISNUMBER($A188),COUNTIF($D$7:$D$306,$D188),0)</f>
        <v>0</v>
      </c>
      <c r="T188" s="229" t="n">
        <f aca="false">CEILING($F188,1)</f>
        <v>0</v>
      </c>
      <c r="U188" s="230" t="n">
        <f aca="true">SUM(OFFSET(T188,-MOD(ROW()-ROW($U$7),5),0,5,1))</f>
        <v>0</v>
      </c>
      <c r="W188" s="167" t="str">
        <f aca="false">$I188</f>
        <v/>
      </c>
      <c r="X188" s="167" t="str">
        <f aca="false">IF(ISNUMBER($A188),$W188*(Methuselahs!$A$4+1)+$A188,"")</f>
        <v/>
      </c>
      <c r="Y188" s="167" t="str">
        <f aca="false">IF(ISNUMBER($A188),RANK($X188,$X188:$X192,1),"")</f>
        <v/>
      </c>
      <c r="Z188" s="167" t="str">
        <f aca="false">IF(ISNUMBER($A188),VLOOKUP($A188,Methuselahs!$A$7:$X$306,5),"")</f>
        <v/>
      </c>
      <c r="AA188" s="167" t="str">
        <f aca="false">$I188</f>
        <v/>
      </c>
    </row>
    <row r="189" customFormat="false" ht="12.75" hidden="false" customHeight="true" outlineLevel="0" collapsed="false">
      <c r="A189" s="231" t="str">
        <f aca="true">IF(ISBLANK('Tournament Info'!$B$11),"",INDIRECT(ADDRESS(ROW(),1,1,1,"Optimal Seating "&amp;'Tournament Info'!$B$11-1&amp;"R+F")))</f>
        <v/>
      </c>
      <c r="B189" s="207" t="str">
        <f aca="false">IF(ISNUMBER(A189),VLOOKUP(A189,Methuselahs!$A$7:$E$306,2,FALSE()),"")</f>
        <v/>
      </c>
      <c r="C189" s="232" t="str">
        <f aca="false">IF(ISNUMBER(A189),VLOOKUP(A189,Methuselahs!$A$7:$E$306,3,FALSE()),"")</f>
        <v/>
      </c>
      <c r="D189" s="233" t="str">
        <f aca="false">IF(ISNUMBER(A189),FLOOR((ROW()-ROW($A$7))/5,1)+1,"")</f>
        <v/>
      </c>
      <c r="E189" s="234"/>
      <c r="F189" s="232" t="n">
        <f aca="false">IF(ISNUMBER(E189),E189,0)</f>
        <v>0</v>
      </c>
      <c r="G189" s="235" t="str">
        <f aca="false">IF(ISNUMBER($A189),IF(AND($F189&gt;=2,$H189=60),1,0),"")</f>
        <v/>
      </c>
      <c r="H189" s="236" t="str">
        <f aca="false">IF(ISNUMBER(A189),IF(OR($S189=$U189,NOT(ISNA(MATCH($D189*5+$V$4,Override!$C$6:$C$125,0)))),$Q189,0),"")</f>
        <v/>
      </c>
      <c r="I189" s="233" t="str">
        <f aca="false">IF(ISNUMBER(A189),IF(J189=5,K189,IF(AND(J189=4,OR(K189=4,K189=3)),K189+1,K189)),"")</f>
        <v/>
      </c>
      <c r="J189" s="237" t="n">
        <f aca="false">COUNT(A187:A191)</f>
        <v>0</v>
      </c>
      <c r="K189" s="238" t="str">
        <f aca="false">IF(ISNUMBER(A189),RANK(F189,F187:F191),"")</f>
        <v/>
      </c>
      <c r="L189" s="239" t="n">
        <f aca="false">IF(J189=5,VLOOKUP(K189,TPMatrix!$A$6:$B$10,2,FALSE()),IF(J189=4,VLOOKUP(K189,TPMatrix!$D$6:$E$9,2,FALSE()),0))</f>
        <v>0</v>
      </c>
      <c r="M189" s="239" t="n">
        <f aca="false">IF(COUNTIF(K187:K191,K189)&gt;=2,IF(J189=5,VLOOKUP(K189+1,TPMatrix!$A$6:$B$10,2,FALSE()),IF(J189=4,VLOOKUP(K189+1,TPMatrix!$D$6:$E$9,2,FALSE()),0)),"")</f>
        <v>0</v>
      </c>
      <c r="N189" s="239" t="n">
        <f aca="false">IF(COUNTIF(K187:K191,K189)&gt;=3,IF(J189=5,VLOOKUP(K189+2,TPMatrix!$A$6:$B$10,2,FALSE()),IF(J189=4,VLOOKUP(K189+2,TPMatrix!$D$6:$E$9,2,FALSE()),0)),"")</f>
        <v>0</v>
      </c>
      <c r="O189" s="239" t="n">
        <f aca="false">IF(COUNTIF(K187:K191,K189)&gt;=4,IF(J189=5,VLOOKUP(K189+3,TPMatrix!$A$6:$B$10,2,FALSE()),IF(J189=4,VLOOKUP(K189+3,TPMatrix!$D$6:$E$9,2,FALSE()),0)),"")</f>
        <v>0</v>
      </c>
      <c r="P189" s="239" t="n">
        <f aca="false">IF(COUNTIF(K187:K191,K189)&gt;=5,IF(J189=5,VLOOKUP(K189+4,TPMatrix!$A$6:$B$10,2,FALSE()),IF(J189=4,VLOOKUP(K189+4,TPMatrix!$D$6:$E$9,2,FALSE()),0)),"")</f>
        <v>0</v>
      </c>
      <c r="Q189" s="239" t="n">
        <f aca="false">SUM(L189:P189)/COUNT(L189:P189)</f>
        <v>0</v>
      </c>
      <c r="R189" s="240" t="n">
        <f aca="false">COUNT(L189:P189)</f>
        <v>5</v>
      </c>
      <c r="S189" s="238" t="n">
        <f aca="false">IF(ISNUMBER($A189),COUNTIF($D$7:$D$306,$D189),0)</f>
        <v>0</v>
      </c>
      <c r="T189" s="239" t="n">
        <f aca="false">CEILING($F189,1)</f>
        <v>0</v>
      </c>
      <c r="U189" s="240" t="n">
        <f aca="true">SUM(OFFSET(T189,-MOD(ROW()-ROW($U$7),5),0,5,1))</f>
        <v>0</v>
      </c>
      <c r="W189" s="167" t="str">
        <f aca="false">$I189</f>
        <v/>
      </c>
      <c r="X189" s="167" t="str">
        <f aca="false">IF(ISNUMBER($A189),$W189*(Methuselahs!$A$4+1)+$A189,"")</f>
        <v/>
      </c>
      <c r="Y189" s="167" t="str">
        <f aca="false">IF(ISNUMBER($A189),RANK($X189,$X189:$X193,1),"")</f>
        <v/>
      </c>
      <c r="Z189" s="167" t="str">
        <f aca="false">IF(ISNUMBER($A189),VLOOKUP($A189,Methuselahs!$A$7:$X$306,5),"")</f>
        <v/>
      </c>
      <c r="AA189" s="167" t="str">
        <f aca="false">$I189</f>
        <v/>
      </c>
    </row>
    <row r="190" customFormat="false" ht="12.75" hidden="false" customHeight="true" outlineLevel="0" collapsed="false">
      <c r="A190" s="241" t="str">
        <f aca="true">IF(ISBLANK('Tournament Info'!$B$11),"",INDIRECT(ADDRESS(ROW(),1,1,1,"Optimal Seating "&amp;'Tournament Info'!$B$11-1&amp;"R+F")))</f>
        <v/>
      </c>
      <c r="B190" s="242" t="str">
        <f aca="false">IF(ISNUMBER(A190),VLOOKUP(A190,Methuselahs!$A$7:$E$306,2,FALSE()),"")</f>
        <v/>
      </c>
      <c r="C190" s="243" t="str">
        <f aca="false">IF(ISNUMBER(A190),VLOOKUP(A190,Methuselahs!$A$7:$E$306,3,FALSE()),"")</f>
        <v/>
      </c>
      <c r="D190" s="244" t="str">
        <f aca="false">IF(ISNUMBER(A190),FLOOR((ROW()-ROW($A$7))/5,1)+1,"")</f>
        <v/>
      </c>
      <c r="E190" s="245"/>
      <c r="F190" s="243" t="n">
        <f aca="false">IF(ISNUMBER(E190),E190,0)</f>
        <v>0</v>
      </c>
      <c r="G190" s="225" t="str">
        <f aca="false">IF(ISNUMBER($A190),IF(AND($F190&gt;=2,$H190=60),1,0),"")</f>
        <v/>
      </c>
      <c r="H190" s="226" t="str">
        <f aca="false">IF(ISNUMBER(A190),IF(OR($S190=$U190,NOT(ISNA(MATCH($D190*5+$V$4,Override!$C$6:$C$125,0)))),$Q190,0),"")</f>
        <v/>
      </c>
      <c r="I190" s="244" t="str">
        <f aca="false">IF(ISNUMBER(A190),IF(J190=5,K190,IF(AND(J190=4,OR(K190=4,K190=3)),K190+1,K190)),"")</f>
        <v/>
      </c>
      <c r="J190" s="246" t="n">
        <f aca="false">COUNT(A187:A191)</f>
        <v>0</v>
      </c>
      <c r="K190" s="228" t="str">
        <f aca="false">IF(ISNUMBER(A190),RANK(F190,F187:F191),"")</f>
        <v/>
      </c>
      <c r="L190" s="229" t="n">
        <f aca="false">IF(J190=5,VLOOKUP(K190,TPMatrix!$A$6:$B$10,2,FALSE()),IF(J190=4,VLOOKUP(K190,TPMatrix!$D$6:$E$9,2,FALSE()),0))</f>
        <v>0</v>
      </c>
      <c r="M190" s="229" t="n">
        <f aca="false">IF(COUNTIF(K187:K191,K190)&gt;=2,IF(J190=5,VLOOKUP(K190+1,TPMatrix!$A$6:$B$10,2,FALSE()),IF(J190=4,VLOOKUP(K190+1,TPMatrix!$D$6:$E$9,2,FALSE()),0)),"")</f>
        <v>0</v>
      </c>
      <c r="N190" s="229" t="n">
        <f aca="false">IF(COUNTIF(K187:K191,K190)&gt;=3,IF(J190=5,VLOOKUP(K190+2,TPMatrix!$A$6:$B$10,2,FALSE()),IF(J190=4,VLOOKUP(K190+2,TPMatrix!$D$6:$E$9,2,FALSE()),0)),"")</f>
        <v>0</v>
      </c>
      <c r="O190" s="229" t="n">
        <f aca="false">IF(COUNTIF(K187:K191,K190)&gt;=4,IF(J190=5,VLOOKUP(K190+3,TPMatrix!$A$6:$B$10,2,FALSE()),IF(J190=4,VLOOKUP(K190+3,TPMatrix!$D$6:$E$9,2,FALSE()),0)),"")</f>
        <v>0</v>
      </c>
      <c r="P190" s="229" t="n">
        <f aca="false">IF(COUNTIF(K187:K191,K190)&gt;=5,IF(J190=5,VLOOKUP(K190+4,TPMatrix!$A$6:$B$10,2,FALSE()),IF(J190=4,VLOOKUP(K190+4,TPMatrix!$D$6:$E$9,2,FALSE()),0)),"")</f>
        <v>0</v>
      </c>
      <c r="Q190" s="229" t="n">
        <f aca="false">SUM(L190:P190)/COUNT(L190:P190)</f>
        <v>0</v>
      </c>
      <c r="R190" s="230" t="n">
        <f aca="false">COUNT(L190:P190)</f>
        <v>5</v>
      </c>
      <c r="S190" s="228" t="n">
        <f aca="false">IF(ISNUMBER($A190),COUNTIF($D$7:$D$306,$D190),0)</f>
        <v>0</v>
      </c>
      <c r="T190" s="229" t="n">
        <f aca="false">CEILING($F190,1)</f>
        <v>0</v>
      </c>
      <c r="U190" s="230" t="n">
        <f aca="true">SUM(OFFSET(T190,-MOD(ROW()-ROW($U$7),5),0,5,1))</f>
        <v>0</v>
      </c>
      <c r="W190" s="167" t="str">
        <f aca="false">$I190</f>
        <v/>
      </c>
      <c r="X190" s="167" t="str">
        <f aca="false">IF(ISNUMBER($A190),$W190*(Methuselahs!$A$4+1)+$A190,"")</f>
        <v/>
      </c>
      <c r="Y190" s="167" t="str">
        <f aca="false">IF(ISNUMBER($A190),RANK($X190,$X190:$X194,1),"")</f>
        <v/>
      </c>
      <c r="Z190" s="167" t="str">
        <f aca="false">IF(ISNUMBER($A190),VLOOKUP($A190,Methuselahs!$A$7:$X$306,5),"")</f>
        <v/>
      </c>
      <c r="AA190" s="167" t="str">
        <f aca="false">$I190</f>
        <v/>
      </c>
    </row>
    <row r="191" customFormat="false" ht="12.75" hidden="false" customHeight="true" outlineLevel="0" collapsed="false">
      <c r="A191" s="247" t="str">
        <f aca="true">IF(ISBLANK('Tournament Info'!$B$11),"",INDIRECT(ADDRESS(ROW(),1,1,1,"Optimal Seating "&amp;'Tournament Info'!$B$11-1&amp;"R+F")))</f>
        <v/>
      </c>
      <c r="B191" s="248" t="str">
        <f aca="false">IF(ISNUMBER(A191),VLOOKUP(A191,Methuselahs!$A$7:$E$306,2,FALSE()),"")</f>
        <v/>
      </c>
      <c r="C191" s="249" t="str">
        <f aca="false">IF(ISNUMBER(A191),VLOOKUP(A191,Methuselahs!$A$7:$E$306,3,FALSE()),"")</f>
        <v/>
      </c>
      <c r="D191" s="250" t="str">
        <f aca="false">IF(ISNUMBER(A191),FLOOR((ROW()-ROW($A$7))/5,1)+1,"")</f>
        <v/>
      </c>
      <c r="E191" s="251"/>
      <c r="F191" s="249" t="n">
        <f aca="false">IF(ISNUMBER(E191),E191,0)</f>
        <v>0</v>
      </c>
      <c r="G191" s="235" t="str">
        <f aca="false">IF(ISNUMBER($A191),IF(AND($F191&gt;=2,$H191=60),1,0),"")</f>
        <v/>
      </c>
      <c r="H191" s="236" t="str">
        <f aca="false">IF(ISNUMBER(A191),IF(OR($S191=$U191,NOT(ISNA(MATCH($D191*5+$V$4,Override!$C$6:$C$125,0)))),$Q191,0),"")</f>
        <v/>
      </c>
      <c r="I191" s="250" t="str">
        <f aca="false">IF(ISNUMBER(A191),IF(J191=5,K191,IF(AND(J191=4,OR(K191=4,K191=3)),K191+1,K191)),"")</f>
        <v/>
      </c>
      <c r="J191" s="252" t="n">
        <f aca="false">COUNT(A187:A191)</f>
        <v>0</v>
      </c>
      <c r="K191" s="253" t="str">
        <f aca="false">IF(ISNUMBER(A191),RANK(F191,F187:F191),"")</f>
        <v/>
      </c>
      <c r="L191" s="254" t="n">
        <f aca="false">IF(J191=5,VLOOKUP(K191,TPMatrix!$A$6:$B$10,2,FALSE()),IF(J191=4,VLOOKUP(K191,TPMatrix!$D$6:$E$9,2,FALSE()),0))</f>
        <v>0</v>
      </c>
      <c r="M191" s="254" t="n">
        <f aca="false">IF(COUNTIF(K187:K191,K191)&gt;=2,IF(J191=5,VLOOKUP(K191+1,TPMatrix!$A$6:$B$10,2,FALSE()),IF(J191=4,VLOOKUP(K191+1,TPMatrix!$D$6:$E$9,2,FALSE()),0)),"")</f>
        <v>0</v>
      </c>
      <c r="N191" s="254" t="n">
        <f aca="false">IF(COUNTIF(K187:K191,K191)&gt;=3,IF(J191=5,VLOOKUP(K191+2,TPMatrix!$A$6:$B$10,2,FALSE()),IF(J191=4,VLOOKUP(K191+2,TPMatrix!$D$6:$E$9,2,FALSE()),0)),"")</f>
        <v>0</v>
      </c>
      <c r="O191" s="254" t="n">
        <f aca="false">IF(COUNTIF(K187:K191,K191)&gt;=4,IF(J191=5,VLOOKUP(K191+3,TPMatrix!$A$6:$B$10,2,FALSE()),IF(J191=4,VLOOKUP(K191+3,TPMatrix!$D$6:$E$9,2,FALSE()),0)),"")</f>
        <v>0</v>
      </c>
      <c r="P191" s="254" t="n">
        <f aca="false">IF(COUNTIF(K187:K191,K191)&gt;=5,IF(J191=5,VLOOKUP(K191+4,TPMatrix!$A$6:$B$10,2,FALSE()),IF(J191=4,VLOOKUP(K191+4,TPMatrix!$D$6:$E$9,2,FALSE()),0)),"")</f>
        <v>0</v>
      </c>
      <c r="Q191" s="254" t="n">
        <f aca="false">SUM(L191:P191)/COUNT(L191:P191)</f>
        <v>0</v>
      </c>
      <c r="R191" s="255" t="n">
        <f aca="false">COUNT(L191:P191)</f>
        <v>5</v>
      </c>
      <c r="S191" s="253" t="n">
        <f aca="false">IF(ISNUMBER($A191),COUNTIF($D$7:$D$306,$D191),0)</f>
        <v>0</v>
      </c>
      <c r="T191" s="254" t="n">
        <f aca="false">CEILING($F191,1)</f>
        <v>0</v>
      </c>
      <c r="U191" s="255" t="n">
        <f aca="true">SUM(OFFSET(T191,-MOD(ROW()-ROW($U$7),5),0,5,1))</f>
        <v>0</v>
      </c>
      <c r="W191" s="167" t="str">
        <f aca="false">$I191</f>
        <v/>
      </c>
      <c r="X191" s="167" t="str">
        <f aca="false">IF(ISNUMBER($A191),$W191*(Methuselahs!$A$4+1)+$A191,"")</f>
        <v/>
      </c>
      <c r="Y191" s="167" t="str">
        <f aca="false">IF(ISNUMBER($A191),RANK($X191,$X191:$X195,1),"")</f>
        <v/>
      </c>
      <c r="Z191" s="167" t="str">
        <f aca="false">IF(ISNUMBER($A191),VLOOKUP($A191,Methuselahs!$A$7:$X$306,5),"")</f>
        <v/>
      </c>
      <c r="AA191" s="167" t="str">
        <f aca="false">$I191</f>
        <v/>
      </c>
    </row>
    <row r="192" customFormat="false" ht="12.75" hidden="false" customHeight="true" outlineLevel="0" collapsed="false">
      <c r="A192" s="206" t="str">
        <f aca="true">IF(ISBLANK('Tournament Info'!$B$11),"",INDIRECT(ADDRESS(ROW(),1,1,1,"Optimal Seating "&amp;'Tournament Info'!$B$11-1&amp;"R+F")))</f>
        <v/>
      </c>
      <c r="B192" s="207" t="str">
        <f aca="false">IF(ISNUMBER(A192),VLOOKUP(A192,Methuselahs!$A$7:$E$306,2,FALSE()),"")</f>
        <v/>
      </c>
      <c r="C192" s="208" t="str">
        <f aca="false">IF(ISNUMBER(A192),VLOOKUP(A192,Methuselahs!$A$7:$E$306,3,FALSE()),"")</f>
        <v/>
      </c>
      <c r="D192" s="209" t="str">
        <f aca="false">IF(ISNUMBER(A192),FLOOR((ROW()-ROW($A$7))/5,1)+1,"")</f>
        <v/>
      </c>
      <c r="E192" s="210"/>
      <c r="F192" s="208" t="n">
        <f aca="false">IF(ISNUMBER(E192),E192,0)</f>
        <v>0</v>
      </c>
      <c r="G192" s="211" t="str">
        <f aca="false">IF(ISNUMBER($A192),IF(AND($F192&gt;=2,$H192=60),1,0),"")</f>
        <v/>
      </c>
      <c r="H192" s="212" t="str">
        <f aca="false">IF(ISNUMBER(A192),IF(OR($S192=$U192,NOT(ISNA(MATCH($D192*5+$V$4,Override!$C$6:$C$125,0)))),$Q192,0),"")</f>
        <v/>
      </c>
      <c r="I192" s="209" t="str">
        <f aca="false">IF(ISNUMBER(A192),IF(J192=5,K192,IF(AND(J192=4,OR(K192=4,K192=3)),K192+1,K192)),"")</f>
        <v/>
      </c>
      <c r="J192" s="213" t="n">
        <f aca="false">COUNT(A192:A196)</f>
        <v>0</v>
      </c>
      <c r="K192" s="214" t="str">
        <f aca="false">IF(ISNUMBER(A192),RANK(F192,F192:F196),"")</f>
        <v/>
      </c>
      <c r="L192" s="215" t="n">
        <f aca="false">IF(J192=5,VLOOKUP(K192,TPMatrix!$A$6:$B$10,2,FALSE()),IF(J192=4,VLOOKUP(K192,TPMatrix!$D$6:$E$9,2,FALSE()),0))</f>
        <v>0</v>
      </c>
      <c r="M192" s="215" t="n">
        <f aca="false">IF(COUNTIF(K192:K196,K192)&gt;=2,IF(J192=5,VLOOKUP(K192+1,TPMatrix!$A$6:$B$10,2,FALSE()),IF(J192=4,VLOOKUP(K192+1,TPMatrix!$D$6:$E$9,2,FALSE()),0)),"")</f>
        <v>0</v>
      </c>
      <c r="N192" s="215" t="n">
        <f aca="false">IF(COUNTIF(K192:K196,K192)&gt;=3,IF(J192=5,VLOOKUP(K192+2,TPMatrix!$A$6:$B$10,2,FALSE()),IF(J192=4,VLOOKUP(K192+2,TPMatrix!$D$6:$E$9,2,FALSE()),0)),"")</f>
        <v>0</v>
      </c>
      <c r="O192" s="215" t="n">
        <f aca="false">IF(COUNTIF(K192:K196,K192)&gt;=4,IF(J192=5,VLOOKUP(K192+3,TPMatrix!$A$6:$B$10,2,FALSE()),IF(J192=4,VLOOKUP(K192+3,TPMatrix!$D$6:$E$9,2,FALSE()),0)),"")</f>
        <v>0</v>
      </c>
      <c r="P192" s="215" t="n">
        <f aca="false">IF(COUNTIF(K192:K196,K192)&gt;=5,IF(J192=5,VLOOKUP(K192+4,TPMatrix!$A$6:$B$10,2,FALSE()),IF(J192=4,VLOOKUP(K192+4,TPMatrix!$D$6:$E$9,2,FALSE()),0)),"")</f>
        <v>0</v>
      </c>
      <c r="Q192" s="215" t="n">
        <f aca="false">SUM(L192:P192)/COUNT(L192:P192)</f>
        <v>0</v>
      </c>
      <c r="R192" s="216" t="n">
        <f aca="false">COUNT(L192:P192)</f>
        <v>5</v>
      </c>
      <c r="S192" s="217" t="n">
        <f aca="false">IF(ISNUMBER($A192),COUNTIF($D$7:$D$306,$D192),0)</f>
        <v>0</v>
      </c>
      <c r="T192" s="218" t="n">
        <f aca="false">CEILING($F192,1)</f>
        <v>0</v>
      </c>
      <c r="U192" s="219" t="n">
        <f aca="true">SUM(OFFSET(T192,-MOD(ROW()-ROW($U$7),5),0,5,1))</f>
        <v>0</v>
      </c>
      <c r="W192" s="167" t="str">
        <f aca="false">$I192</f>
        <v/>
      </c>
      <c r="X192" s="167" t="str">
        <f aca="false">IF(ISNUMBER($A192),$W192*(Methuselahs!$A$4+1)+$A192,"")</f>
        <v/>
      </c>
      <c r="Y192" s="167" t="str">
        <f aca="false">IF(ISNUMBER($A192),RANK($X192,$X192:$X196,1),"")</f>
        <v/>
      </c>
      <c r="Z192" s="167" t="str">
        <f aca="false">IF(ISNUMBER($A192),VLOOKUP($A192,Methuselahs!$A$7:$X$306,5),"")</f>
        <v/>
      </c>
      <c r="AA192" s="167" t="str">
        <f aca="false">$I192</f>
        <v/>
      </c>
    </row>
    <row r="193" customFormat="false" ht="12.75" hidden="false" customHeight="true" outlineLevel="0" collapsed="false">
      <c r="A193" s="220" t="str">
        <f aca="true">IF(ISBLANK('Tournament Info'!$B$11),"",INDIRECT(ADDRESS(ROW(),1,1,1,"Optimal Seating "&amp;'Tournament Info'!$B$11-1&amp;"R+F")))</f>
        <v/>
      </c>
      <c r="B193" s="221" t="str">
        <f aca="false">IF(ISNUMBER(A193),VLOOKUP(A193,Methuselahs!$A$7:$E$306,2,FALSE()),"")</f>
        <v/>
      </c>
      <c r="C193" s="222" t="str">
        <f aca="false">IF(ISNUMBER(A193),VLOOKUP(A193,Methuselahs!$A$7:$E$306,3,FALSE()),"")</f>
        <v/>
      </c>
      <c r="D193" s="223" t="str">
        <f aca="false">IF(ISNUMBER(A193),FLOOR((ROW()-ROW($A$7))/5,1)+1,"")</f>
        <v/>
      </c>
      <c r="E193" s="224"/>
      <c r="F193" s="222" t="n">
        <f aca="false">IF(ISNUMBER(E193),E193,0)</f>
        <v>0</v>
      </c>
      <c r="G193" s="225" t="str">
        <f aca="false">IF(ISNUMBER($A193),IF(AND($F193&gt;=2,$H193=60),1,0),"")</f>
        <v/>
      </c>
      <c r="H193" s="226" t="str">
        <f aca="false">IF(ISNUMBER(A193),IF(OR($S193=$U193,NOT(ISNA(MATCH($D193*5+$V$4,Override!$C$6:$C$125,0)))),$Q193,0),"")</f>
        <v/>
      </c>
      <c r="I193" s="223" t="str">
        <f aca="false">IF(ISNUMBER(A193),IF(J193=5,K193,IF(AND(J193=4,OR(K193=4,K193=3)),K193+1,K193)),"")</f>
        <v/>
      </c>
      <c r="J193" s="227" t="n">
        <f aca="false">COUNT(A192:A196)</f>
        <v>0</v>
      </c>
      <c r="K193" s="228" t="str">
        <f aca="false">IF(ISNUMBER(A193),RANK(F193,F192:F196),"")</f>
        <v/>
      </c>
      <c r="L193" s="229" t="n">
        <f aca="false">IF(J193=5,VLOOKUP(K193,TPMatrix!$A$6:$B$10,2,FALSE()),IF(J193=4,VLOOKUP(K193,TPMatrix!$D$6:$E$9,2,FALSE()),0))</f>
        <v>0</v>
      </c>
      <c r="M193" s="229" t="n">
        <f aca="false">IF(COUNTIF(K192:K196,K193)&gt;=2,IF(J193=5,VLOOKUP(K193+1,TPMatrix!$A$6:$B$10,2,FALSE()),IF(J193=4,VLOOKUP(K193+1,TPMatrix!$D$6:$E$9,2,FALSE()),0)),"")</f>
        <v>0</v>
      </c>
      <c r="N193" s="229" t="n">
        <f aca="false">IF(COUNTIF(K192:K196,K193)&gt;=3,IF(J193=5,VLOOKUP(K193+2,TPMatrix!$A$6:$B$10,2,FALSE()),IF(J193=4,VLOOKUP(K193+2,TPMatrix!$D$6:$E$9,2,FALSE()),0)),"")</f>
        <v>0</v>
      </c>
      <c r="O193" s="229" t="n">
        <f aca="false">IF(COUNTIF(K192:K196,K193)&gt;=4,IF(J193=5,VLOOKUP(K193+3,TPMatrix!$A$6:$B$10,2,FALSE()),IF(J193=4,VLOOKUP(K193+3,TPMatrix!$D$6:$E$9,2,FALSE()),0)),"")</f>
        <v>0</v>
      </c>
      <c r="P193" s="229" t="n">
        <f aca="false">IF(COUNTIF(K192:K196,K193)&gt;=5,IF(J193=5,VLOOKUP(K193+4,TPMatrix!$A$6:$B$10,2,FALSE()),IF(J193=4,VLOOKUP(K193+4,TPMatrix!$D$6:$E$9,2,FALSE()),0)),"")</f>
        <v>0</v>
      </c>
      <c r="Q193" s="229" t="n">
        <f aca="false">SUM(L193:P193)/COUNT(L193:P193)</f>
        <v>0</v>
      </c>
      <c r="R193" s="230" t="n">
        <f aca="false">COUNT(L193:P193)</f>
        <v>5</v>
      </c>
      <c r="S193" s="228" t="n">
        <f aca="false">IF(ISNUMBER($A193),COUNTIF($D$7:$D$306,$D193),0)</f>
        <v>0</v>
      </c>
      <c r="T193" s="229" t="n">
        <f aca="false">CEILING($F193,1)</f>
        <v>0</v>
      </c>
      <c r="U193" s="230" t="n">
        <f aca="true">SUM(OFFSET(T193,-MOD(ROW()-ROW($U$7),5),0,5,1))</f>
        <v>0</v>
      </c>
      <c r="W193" s="167" t="str">
        <f aca="false">$I193</f>
        <v/>
      </c>
      <c r="X193" s="167" t="str">
        <f aca="false">IF(ISNUMBER($A193),$W193*(Methuselahs!$A$4+1)+$A193,"")</f>
        <v/>
      </c>
      <c r="Y193" s="167" t="str">
        <f aca="false">IF(ISNUMBER($A193),RANK($X193,$X193:$X197,1),"")</f>
        <v/>
      </c>
      <c r="Z193" s="167" t="str">
        <f aca="false">IF(ISNUMBER($A193),VLOOKUP($A193,Methuselahs!$A$7:$X$306,5),"")</f>
        <v/>
      </c>
      <c r="AA193" s="167" t="str">
        <f aca="false">$I193</f>
        <v/>
      </c>
    </row>
    <row r="194" customFormat="false" ht="12.75" hidden="false" customHeight="true" outlineLevel="0" collapsed="false">
      <c r="A194" s="231" t="str">
        <f aca="true">IF(ISBLANK('Tournament Info'!$B$11),"",INDIRECT(ADDRESS(ROW(),1,1,1,"Optimal Seating "&amp;'Tournament Info'!$B$11-1&amp;"R+F")))</f>
        <v/>
      </c>
      <c r="B194" s="207" t="str">
        <f aca="false">IF(ISNUMBER(A194),VLOOKUP(A194,Methuselahs!$A$7:$E$306,2,FALSE()),"")</f>
        <v/>
      </c>
      <c r="C194" s="232" t="str">
        <f aca="false">IF(ISNUMBER(A194),VLOOKUP(A194,Methuselahs!$A$7:$E$306,3,FALSE()),"")</f>
        <v/>
      </c>
      <c r="D194" s="233" t="str">
        <f aca="false">IF(ISNUMBER(A194),FLOOR((ROW()-ROW($A$7))/5,1)+1,"")</f>
        <v/>
      </c>
      <c r="E194" s="234"/>
      <c r="F194" s="232" t="n">
        <f aca="false">IF(ISNUMBER(E194),E194,0)</f>
        <v>0</v>
      </c>
      <c r="G194" s="235" t="str">
        <f aca="false">IF(ISNUMBER($A194),IF(AND($F194&gt;=2,$H194=60),1,0),"")</f>
        <v/>
      </c>
      <c r="H194" s="236" t="str">
        <f aca="false">IF(ISNUMBER(A194),IF(OR($S194=$U194,NOT(ISNA(MATCH($D194*5+$V$4,Override!$C$6:$C$125,0)))),$Q194,0),"")</f>
        <v/>
      </c>
      <c r="I194" s="233" t="str">
        <f aca="false">IF(ISNUMBER(A194),IF(J194=5,K194,IF(AND(J194=4,OR(K194=4,K194=3)),K194+1,K194)),"")</f>
        <v/>
      </c>
      <c r="J194" s="237" t="n">
        <f aca="false">COUNT(A192:A196)</f>
        <v>0</v>
      </c>
      <c r="K194" s="238" t="str">
        <f aca="false">IF(ISNUMBER(A194),RANK(F194,F192:F196),"")</f>
        <v/>
      </c>
      <c r="L194" s="239" t="n">
        <f aca="false">IF(J194=5,VLOOKUP(K194,TPMatrix!$A$6:$B$10,2,FALSE()),IF(J194=4,VLOOKUP(K194,TPMatrix!$D$6:$E$9,2,FALSE()),0))</f>
        <v>0</v>
      </c>
      <c r="M194" s="239" t="n">
        <f aca="false">IF(COUNTIF(K192:K196,K194)&gt;=2,IF(J194=5,VLOOKUP(K194+1,TPMatrix!$A$6:$B$10,2,FALSE()),IF(J194=4,VLOOKUP(K194+1,TPMatrix!$D$6:$E$9,2,FALSE()),0)),"")</f>
        <v>0</v>
      </c>
      <c r="N194" s="239" t="n">
        <f aca="false">IF(COUNTIF(K192:K196,K194)&gt;=3,IF(J194=5,VLOOKUP(K194+2,TPMatrix!$A$6:$B$10,2,FALSE()),IF(J194=4,VLOOKUP(K194+2,TPMatrix!$D$6:$E$9,2,FALSE()),0)),"")</f>
        <v>0</v>
      </c>
      <c r="O194" s="239" t="n">
        <f aca="false">IF(COUNTIF(K192:K196,K194)&gt;=4,IF(J194=5,VLOOKUP(K194+3,TPMatrix!$A$6:$B$10,2,FALSE()),IF(J194=4,VLOOKUP(K194+3,TPMatrix!$D$6:$E$9,2,FALSE()),0)),"")</f>
        <v>0</v>
      </c>
      <c r="P194" s="239" t="n">
        <f aca="false">IF(COUNTIF(K192:K196,K194)&gt;=5,IF(J194=5,VLOOKUP(K194+4,TPMatrix!$A$6:$B$10,2,FALSE()),IF(J194=4,VLOOKUP(K194+4,TPMatrix!$D$6:$E$9,2,FALSE()),0)),"")</f>
        <v>0</v>
      </c>
      <c r="Q194" s="239" t="n">
        <f aca="false">SUM(L194:P194)/COUNT(L194:P194)</f>
        <v>0</v>
      </c>
      <c r="R194" s="240" t="n">
        <f aca="false">COUNT(L194:P194)</f>
        <v>5</v>
      </c>
      <c r="S194" s="238" t="n">
        <f aca="false">IF(ISNUMBER($A194),COUNTIF($D$7:$D$306,$D194),0)</f>
        <v>0</v>
      </c>
      <c r="T194" s="239" t="n">
        <f aca="false">CEILING($F194,1)</f>
        <v>0</v>
      </c>
      <c r="U194" s="240" t="n">
        <f aca="true">SUM(OFFSET(T194,-MOD(ROW()-ROW($U$7),5),0,5,1))</f>
        <v>0</v>
      </c>
      <c r="W194" s="167" t="str">
        <f aca="false">$I194</f>
        <v/>
      </c>
      <c r="X194" s="167" t="str">
        <f aca="false">IF(ISNUMBER($A194),$W194*(Methuselahs!$A$4+1)+$A194,"")</f>
        <v/>
      </c>
      <c r="Y194" s="167" t="str">
        <f aca="false">IF(ISNUMBER($A194),RANK($X194,$X194:$X198,1),"")</f>
        <v/>
      </c>
      <c r="Z194" s="167" t="str">
        <f aca="false">IF(ISNUMBER($A194),VLOOKUP($A194,Methuselahs!$A$7:$X$306,5),"")</f>
        <v/>
      </c>
      <c r="AA194" s="167" t="str">
        <f aca="false">$I194</f>
        <v/>
      </c>
    </row>
    <row r="195" customFormat="false" ht="12.75" hidden="false" customHeight="true" outlineLevel="0" collapsed="false">
      <c r="A195" s="241" t="str">
        <f aca="true">IF(ISBLANK('Tournament Info'!$B$11),"",INDIRECT(ADDRESS(ROW(),1,1,1,"Optimal Seating "&amp;'Tournament Info'!$B$11-1&amp;"R+F")))</f>
        <v/>
      </c>
      <c r="B195" s="242" t="str">
        <f aca="false">IF(ISNUMBER(A195),VLOOKUP(A195,Methuselahs!$A$7:$E$306,2,FALSE()),"")</f>
        <v/>
      </c>
      <c r="C195" s="243" t="str">
        <f aca="false">IF(ISNUMBER(A195),VLOOKUP(A195,Methuselahs!$A$7:$E$306,3,FALSE()),"")</f>
        <v/>
      </c>
      <c r="D195" s="244" t="str">
        <f aca="false">IF(ISNUMBER(A195),FLOOR((ROW()-ROW($A$7))/5,1)+1,"")</f>
        <v/>
      </c>
      <c r="E195" s="245"/>
      <c r="F195" s="243" t="n">
        <f aca="false">IF(ISNUMBER(E195),E195,0)</f>
        <v>0</v>
      </c>
      <c r="G195" s="225" t="str">
        <f aca="false">IF(ISNUMBER($A195),IF(AND($F195&gt;=2,$H195=60),1,0),"")</f>
        <v/>
      </c>
      <c r="H195" s="226" t="str">
        <f aca="false">IF(ISNUMBER(A195),IF(OR($S195=$U195,NOT(ISNA(MATCH($D195*5+$V$4,Override!$C$6:$C$125,0)))),$Q195,0),"")</f>
        <v/>
      </c>
      <c r="I195" s="244" t="str">
        <f aca="false">IF(ISNUMBER(A195),IF(J195=5,K195,IF(AND(J195=4,OR(K195=4,K195=3)),K195+1,K195)),"")</f>
        <v/>
      </c>
      <c r="J195" s="246" t="n">
        <f aca="false">COUNT(A192:A196)</f>
        <v>0</v>
      </c>
      <c r="K195" s="228" t="str">
        <f aca="false">IF(ISNUMBER(A195),RANK(F195,F192:F196),"")</f>
        <v/>
      </c>
      <c r="L195" s="229" t="n">
        <f aca="false">IF(J195=5,VLOOKUP(K195,TPMatrix!$A$6:$B$10,2,FALSE()),IF(J195=4,VLOOKUP(K195,TPMatrix!$D$6:$E$9,2,FALSE()),0))</f>
        <v>0</v>
      </c>
      <c r="M195" s="229" t="n">
        <f aca="false">IF(COUNTIF(K192:K196,K195)&gt;=2,IF(J195=5,VLOOKUP(K195+1,TPMatrix!$A$6:$B$10,2,FALSE()),IF(J195=4,VLOOKUP(K195+1,TPMatrix!$D$6:$E$9,2,FALSE()),0)),"")</f>
        <v>0</v>
      </c>
      <c r="N195" s="229" t="n">
        <f aca="false">IF(COUNTIF(K192:K196,K195)&gt;=3,IF(J195=5,VLOOKUP(K195+2,TPMatrix!$A$6:$B$10,2,FALSE()),IF(J195=4,VLOOKUP(K195+2,TPMatrix!$D$6:$E$9,2,FALSE()),0)),"")</f>
        <v>0</v>
      </c>
      <c r="O195" s="229" t="n">
        <f aca="false">IF(COUNTIF(K192:K196,K195)&gt;=4,IF(J195=5,VLOOKUP(K195+3,TPMatrix!$A$6:$B$10,2,FALSE()),IF(J195=4,VLOOKUP(K195+3,TPMatrix!$D$6:$E$9,2,FALSE()),0)),"")</f>
        <v>0</v>
      </c>
      <c r="P195" s="229" t="n">
        <f aca="false">IF(COUNTIF(K192:K196,K195)&gt;=5,IF(J195=5,VLOOKUP(K195+4,TPMatrix!$A$6:$B$10,2,FALSE()),IF(J195=4,VLOOKUP(K195+4,TPMatrix!$D$6:$E$9,2,FALSE()),0)),"")</f>
        <v>0</v>
      </c>
      <c r="Q195" s="229" t="n">
        <f aca="false">SUM(L195:P195)/COUNT(L195:P195)</f>
        <v>0</v>
      </c>
      <c r="R195" s="230" t="n">
        <f aca="false">COUNT(L195:P195)</f>
        <v>5</v>
      </c>
      <c r="S195" s="228" t="n">
        <f aca="false">IF(ISNUMBER($A195),COUNTIF($D$7:$D$306,$D195),0)</f>
        <v>0</v>
      </c>
      <c r="T195" s="229" t="n">
        <f aca="false">CEILING($F195,1)</f>
        <v>0</v>
      </c>
      <c r="U195" s="230" t="n">
        <f aca="true">SUM(OFFSET(T195,-MOD(ROW()-ROW($U$7),5),0,5,1))</f>
        <v>0</v>
      </c>
      <c r="W195" s="167" t="str">
        <f aca="false">$I195</f>
        <v/>
      </c>
      <c r="X195" s="167" t="str">
        <f aca="false">IF(ISNUMBER($A195),$W195*(Methuselahs!$A$4+1)+$A195,"")</f>
        <v/>
      </c>
      <c r="Y195" s="167" t="str">
        <f aca="false">IF(ISNUMBER($A195),RANK($X195,$X195:$X199,1),"")</f>
        <v/>
      </c>
      <c r="Z195" s="167" t="str">
        <f aca="false">IF(ISNUMBER($A195),VLOOKUP($A195,Methuselahs!$A$7:$X$306,5),"")</f>
        <v/>
      </c>
      <c r="AA195" s="167" t="str">
        <f aca="false">$I195</f>
        <v/>
      </c>
    </row>
    <row r="196" customFormat="false" ht="12.75" hidden="false" customHeight="true" outlineLevel="0" collapsed="false">
      <c r="A196" s="247" t="str">
        <f aca="true">IF(ISBLANK('Tournament Info'!$B$11),"",INDIRECT(ADDRESS(ROW(),1,1,1,"Optimal Seating "&amp;'Tournament Info'!$B$11-1&amp;"R+F")))</f>
        <v/>
      </c>
      <c r="B196" s="248" t="str">
        <f aca="false">IF(ISNUMBER(A196),VLOOKUP(A196,Methuselahs!$A$7:$E$306,2,FALSE()),"")</f>
        <v/>
      </c>
      <c r="C196" s="249" t="str">
        <f aca="false">IF(ISNUMBER(A196),VLOOKUP(A196,Methuselahs!$A$7:$E$306,3,FALSE()),"")</f>
        <v/>
      </c>
      <c r="D196" s="250" t="str">
        <f aca="false">IF(ISNUMBER(A196),FLOOR((ROW()-ROW($A$7))/5,1)+1,"")</f>
        <v/>
      </c>
      <c r="E196" s="251"/>
      <c r="F196" s="249" t="n">
        <f aca="false">IF(ISNUMBER(E196),E196,0)</f>
        <v>0</v>
      </c>
      <c r="G196" s="235" t="str">
        <f aca="false">IF(ISNUMBER($A196),IF(AND($F196&gt;=2,$H196=60),1,0),"")</f>
        <v/>
      </c>
      <c r="H196" s="236" t="str">
        <f aca="false">IF(ISNUMBER(A196),IF(OR($S196=$U196,NOT(ISNA(MATCH($D196*5+$V$4,Override!$C$6:$C$125,0)))),$Q196,0),"")</f>
        <v/>
      </c>
      <c r="I196" s="250" t="str">
        <f aca="false">IF(ISNUMBER(A196),IF(J196=5,K196,IF(AND(J196=4,OR(K196=4,K196=3)),K196+1,K196)),"")</f>
        <v/>
      </c>
      <c r="J196" s="252" t="n">
        <f aca="false">COUNT(A192:A196)</f>
        <v>0</v>
      </c>
      <c r="K196" s="253" t="str">
        <f aca="false">IF(ISNUMBER(A196),RANK(F196,F192:F196),"")</f>
        <v/>
      </c>
      <c r="L196" s="254" t="n">
        <f aca="false">IF(J196=5,VLOOKUP(K196,TPMatrix!$A$6:$B$10,2,FALSE()),IF(J196=4,VLOOKUP(K196,TPMatrix!$D$6:$E$9,2,FALSE()),0))</f>
        <v>0</v>
      </c>
      <c r="M196" s="254" t="n">
        <f aca="false">IF(COUNTIF(K192:K196,K196)&gt;=2,IF(J196=5,VLOOKUP(K196+1,TPMatrix!$A$6:$B$10,2,FALSE()),IF(J196=4,VLOOKUP(K196+1,TPMatrix!$D$6:$E$9,2,FALSE()),0)),"")</f>
        <v>0</v>
      </c>
      <c r="N196" s="254" t="n">
        <f aca="false">IF(COUNTIF(K192:K196,K196)&gt;=3,IF(J196=5,VLOOKUP(K196+2,TPMatrix!$A$6:$B$10,2,FALSE()),IF(J196=4,VLOOKUP(K196+2,TPMatrix!$D$6:$E$9,2,FALSE()),0)),"")</f>
        <v>0</v>
      </c>
      <c r="O196" s="254" t="n">
        <f aca="false">IF(COUNTIF(K192:K196,K196)&gt;=4,IF(J196=5,VLOOKUP(K196+3,TPMatrix!$A$6:$B$10,2,FALSE()),IF(J196=4,VLOOKUP(K196+3,TPMatrix!$D$6:$E$9,2,FALSE()),0)),"")</f>
        <v>0</v>
      </c>
      <c r="P196" s="254" t="n">
        <f aca="false">IF(COUNTIF(K192:K196,K196)&gt;=5,IF(J196=5,VLOOKUP(K196+4,TPMatrix!$A$6:$B$10,2,FALSE()),IF(J196=4,VLOOKUP(K196+4,TPMatrix!$D$6:$E$9,2,FALSE()),0)),"")</f>
        <v>0</v>
      </c>
      <c r="Q196" s="254" t="n">
        <f aca="false">SUM(L196:P196)/COUNT(L196:P196)</f>
        <v>0</v>
      </c>
      <c r="R196" s="255" t="n">
        <f aca="false">COUNT(L196:P196)</f>
        <v>5</v>
      </c>
      <c r="S196" s="253" t="n">
        <f aca="false">IF(ISNUMBER($A196),COUNTIF($D$7:$D$306,$D196),0)</f>
        <v>0</v>
      </c>
      <c r="T196" s="254" t="n">
        <f aca="false">CEILING($F196,1)</f>
        <v>0</v>
      </c>
      <c r="U196" s="255" t="n">
        <f aca="true">SUM(OFFSET(T196,-MOD(ROW()-ROW($U$7),5),0,5,1))</f>
        <v>0</v>
      </c>
      <c r="W196" s="167" t="str">
        <f aca="false">$I196</f>
        <v/>
      </c>
      <c r="X196" s="167" t="str">
        <f aca="false">IF(ISNUMBER($A196),$W196*(Methuselahs!$A$4+1)+$A196,"")</f>
        <v/>
      </c>
      <c r="Y196" s="167" t="str">
        <f aca="false">IF(ISNUMBER($A196),RANK($X196,$X196:$X200,1),"")</f>
        <v/>
      </c>
      <c r="Z196" s="167" t="str">
        <f aca="false">IF(ISNUMBER($A196),VLOOKUP($A196,Methuselahs!$A$7:$X$306,5),"")</f>
        <v/>
      </c>
      <c r="AA196" s="167" t="str">
        <f aca="false">$I196</f>
        <v/>
      </c>
    </row>
    <row r="197" customFormat="false" ht="12.75" hidden="false" customHeight="true" outlineLevel="0" collapsed="false">
      <c r="A197" s="206" t="str">
        <f aca="true">IF(ISBLANK('Tournament Info'!$B$11),"",INDIRECT(ADDRESS(ROW(),1,1,1,"Optimal Seating "&amp;'Tournament Info'!$B$11-1&amp;"R+F")))</f>
        <v/>
      </c>
      <c r="B197" s="207" t="str">
        <f aca="false">IF(ISNUMBER(A197),VLOOKUP(A197,Methuselahs!$A$7:$E$306,2,FALSE()),"")</f>
        <v/>
      </c>
      <c r="C197" s="208" t="str">
        <f aca="false">IF(ISNUMBER(A197),VLOOKUP(A197,Methuselahs!$A$7:$E$306,3,FALSE()),"")</f>
        <v/>
      </c>
      <c r="D197" s="209" t="str">
        <f aca="false">IF(ISNUMBER(A197),FLOOR((ROW()-ROW($A$7))/5,1)+1,"")</f>
        <v/>
      </c>
      <c r="E197" s="210"/>
      <c r="F197" s="208" t="n">
        <f aca="false">IF(ISNUMBER(E197),E197,0)</f>
        <v>0</v>
      </c>
      <c r="G197" s="211" t="str">
        <f aca="false">IF(ISNUMBER($A197),IF(AND($F197&gt;=2,$H197=60),1,0),"")</f>
        <v/>
      </c>
      <c r="H197" s="212" t="str">
        <f aca="false">IF(ISNUMBER(A197),IF(OR($S197=$U197,NOT(ISNA(MATCH($D197*5+$V$4,Override!$C$6:$C$125,0)))),$Q197,0),"")</f>
        <v/>
      </c>
      <c r="I197" s="209" t="str">
        <f aca="false">IF(ISNUMBER(A197),IF(J197=5,K197,IF(AND(J197=4,OR(K197=4,K197=3)),K197+1,K197)),"")</f>
        <v/>
      </c>
      <c r="J197" s="213" t="n">
        <f aca="false">COUNT(A197:A201)</f>
        <v>0</v>
      </c>
      <c r="K197" s="214" t="str">
        <f aca="false">IF(ISNUMBER(A197),RANK(F197,F197:F201),"")</f>
        <v/>
      </c>
      <c r="L197" s="215" t="n">
        <f aca="false">IF(J197=5,VLOOKUP(K197,TPMatrix!$A$6:$B$10,2,FALSE()),IF(J197=4,VLOOKUP(K197,TPMatrix!$D$6:$E$9,2,FALSE()),0))</f>
        <v>0</v>
      </c>
      <c r="M197" s="215" t="n">
        <f aca="false">IF(COUNTIF(K197:K201,K197)&gt;=2,IF(J197=5,VLOOKUP(K197+1,TPMatrix!$A$6:$B$10,2,FALSE()),IF(J197=4,VLOOKUP(K197+1,TPMatrix!$D$6:$E$9,2,FALSE()),0)),"")</f>
        <v>0</v>
      </c>
      <c r="N197" s="215" t="n">
        <f aca="false">IF(COUNTIF(K197:K201,K197)&gt;=3,IF(J197=5,VLOOKUP(K197+2,TPMatrix!$A$6:$B$10,2,FALSE()),IF(J197=4,VLOOKUP(K197+2,TPMatrix!$D$6:$E$9,2,FALSE()),0)),"")</f>
        <v>0</v>
      </c>
      <c r="O197" s="215" t="n">
        <f aca="false">IF(COUNTIF(K197:K201,K197)&gt;=4,IF(J197=5,VLOOKUP(K197+3,TPMatrix!$A$6:$B$10,2,FALSE()),IF(J197=4,VLOOKUP(K197+3,TPMatrix!$D$6:$E$9,2,FALSE()),0)),"")</f>
        <v>0</v>
      </c>
      <c r="P197" s="215" t="n">
        <f aca="false">IF(COUNTIF(K197:K201,K197)&gt;=5,IF(J197=5,VLOOKUP(K197+4,TPMatrix!$A$6:$B$10,2,FALSE()),IF(J197=4,VLOOKUP(K197+4,TPMatrix!$D$6:$E$9,2,FALSE()),0)),"")</f>
        <v>0</v>
      </c>
      <c r="Q197" s="215" t="n">
        <f aca="false">SUM(L197:P197)/COUNT(L197:P197)</f>
        <v>0</v>
      </c>
      <c r="R197" s="216" t="n">
        <f aca="false">COUNT(L197:P197)</f>
        <v>5</v>
      </c>
      <c r="S197" s="217" t="n">
        <f aca="false">IF(ISNUMBER($A197),COUNTIF($D$7:$D$306,$D197),0)</f>
        <v>0</v>
      </c>
      <c r="T197" s="218" t="n">
        <f aca="false">CEILING($F197,1)</f>
        <v>0</v>
      </c>
      <c r="U197" s="219" t="n">
        <f aca="true">SUM(OFFSET(T197,-MOD(ROW()-ROW($U$7),5),0,5,1))</f>
        <v>0</v>
      </c>
      <c r="W197" s="167" t="str">
        <f aca="false">$I197</f>
        <v/>
      </c>
      <c r="X197" s="167" t="str">
        <f aca="false">IF(ISNUMBER($A197),$W197*(Methuselahs!$A$4+1)+$A197,"")</f>
        <v/>
      </c>
      <c r="Y197" s="167" t="str">
        <f aca="false">IF(ISNUMBER($A197),RANK($X197,$X197:$X201,1),"")</f>
        <v/>
      </c>
      <c r="Z197" s="167" t="str">
        <f aca="false">IF(ISNUMBER($A197),VLOOKUP($A197,Methuselahs!$A$7:$X$306,5),"")</f>
        <v/>
      </c>
      <c r="AA197" s="167" t="str">
        <f aca="false">$I197</f>
        <v/>
      </c>
    </row>
    <row r="198" customFormat="false" ht="12.75" hidden="false" customHeight="true" outlineLevel="0" collapsed="false">
      <c r="A198" s="220" t="str">
        <f aca="true">IF(ISBLANK('Tournament Info'!$B$11),"",INDIRECT(ADDRESS(ROW(),1,1,1,"Optimal Seating "&amp;'Tournament Info'!$B$11-1&amp;"R+F")))</f>
        <v/>
      </c>
      <c r="B198" s="221" t="str">
        <f aca="false">IF(ISNUMBER(A198),VLOOKUP(A198,Methuselahs!$A$7:$E$306,2,FALSE()),"")</f>
        <v/>
      </c>
      <c r="C198" s="222" t="str">
        <f aca="false">IF(ISNUMBER(A198),VLOOKUP(A198,Methuselahs!$A$7:$E$306,3,FALSE()),"")</f>
        <v/>
      </c>
      <c r="D198" s="223" t="str">
        <f aca="false">IF(ISNUMBER(A198),FLOOR((ROW()-ROW($A$7))/5,1)+1,"")</f>
        <v/>
      </c>
      <c r="E198" s="224"/>
      <c r="F198" s="222" t="n">
        <f aca="false">IF(ISNUMBER(E198),E198,0)</f>
        <v>0</v>
      </c>
      <c r="G198" s="225" t="str">
        <f aca="false">IF(ISNUMBER($A198),IF(AND($F198&gt;=2,$H198=60),1,0),"")</f>
        <v/>
      </c>
      <c r="H198" s="226" t="str">
        <f aca="false">IF(ISNUMBER(A198),IF(OR($S198=$U198,NOT(ISNA(MATCH($D198*5+$V$4,Override!$C$6:$C$125,0)))),$Q198,0),"")</f>
        <v/>
      </c>
      <c r="I198" s="223" t="str">
        <f aca="false">IF(ISNUMBER(A198),IF(J198=5,K198,IF(AND(J198=4,OR(K198=4,K198=3)),K198+1,K198)),"")</f>
        <v/>
      </c>
      <c r="J198" s="227" t="n">
        <f aca="false">COUNT(A197:A201)</f>
        <v>0</v>
      </c>
      <c r="K198" s="228" t="str">
        <f aca="false">IF(ISNUMBER(A198),RANK(F198,F197:F201),"")</f>
        <v/>
      </c>
      <c r="L198" s="229" t="n">
        <f aca="false">IF(J198=5,VLOOKUP(K198,TPMatrix!$A$6:$B$10,2,FALSE()),IF(J198=4,VLOOKUP(K198,TPMatrix!$D$6:$E$9,2,FALSE()),0))</f>
        <v>0</v>
      </c>
      <c r="M198" s="229" t="n">
        <f aca="false">IF(COUNTIF(K197:K201,K198)&gt;=2,IF(J198=5,VLOOKUP(K198+1,TPMatrix!$A$6:$B$10,2,FALSE()),IF(J198=4,VLOOKUP(K198+1,TPMatrix!$D$6:$E$9,2,FALSE()),0)),"")</f>
        <v>0</v>
      </c>
      <c r="N198" s="229" t="n">
        <f aca="false">IF(COUNTIF(K197:K201,K198)&gt;=3,IF(J198=5,VLOOKUP(K198+2,TPMatrix!$A$6:$B$10,2,FALSE()),IF(J198=4,VLOOKUP(K198+2,TPMatrix!$D$6:$E$9,2,FALSE()),0)),"")</f>
        <v>0</v>
      </c>
      <c r="O198" s="229" t="n">
        <f aca="false">IF(COUNTIF(K197:K201,K198)&gt;=4,IF(J198=5,VLOOKUP(K198+3,TPMatrix!$A$6:$B$10,2,FALSE()),IF(J198=4,VLOOKUP(K198+3,TPMatrix!$D$6:$E$9,2,FALSE()),0)),"")</f>
        <v>0</v>
      </c>
      <c r="P198" s="229" t="n">
        <f aca="false">IF(COUNTIF(K197:K201,K198)&gt;=5,IF(J198=5,VLOOKUP(K198+4,TPMatrix!$A$6:$B$10,2,FALSE()),IF(J198=4,VLOOKUP(K198+4,TPMatrix!$D$6:$E$9,2,FALSE()),0)),"")</f>
        <v>0</v>
      </c>
      <c r="Q198" s="229" t="n">
        <f aca="false">SUM(L198:P198)/COUNT(L198:P198)</f>
        <v>0</v>
      </c>
      <c r="R198" s="230" t="n">
        <f aca="false">COUNT(L198:P198)</f>
        <v>5</v>
      </c>
      <c r="S198" s="228" t="n">
        <f aca="false">IF(ISNUMBER($A198),COUNTIF($D$7:$D$306,$D198),0)</f>
        <v>0</v>
      </c>
      <c r="T198" s="229" t="n">
        <f aca="false">CEILING($F198,1)</f>
        <v>0</v>
      </c>
      <c r="U198" s="230" t="n">
        <f aca="true">SUM(OFFSET(T198,-MOD(ROW()-ROW($U$7),5),0,5,1))</f>
        <v>0</v>
      </c>
      <c r="W198" s="167" t="str">
        <f aca="false">$I198</f>
        <v/>
      </c>
      <c r="X198" s="167" t="str">
        <f aca="false">IF(ISNUMBER($A198),$W198*(Methuselahs!$A$4+1)+$A198,"")</f>
        <v/>
      </c>
      <c r="Y198" s="167" t="str">
        <f aca="false">IF(ISNUMBER($A198),RANK($X198,$X198:$X202,1),"")</f>
        <v/>
      </c>
      <c r="Z198" s="167" t="str">
        <f aca="false">IF(ISNUMBER($A198),VLOOKUP($A198,Methuselahs!$A$7:$X$306,5),"")</f>
        <v/>
      </c>
      <c r="AA198" s="167" t="str">
        <f aca="false">$I198</f>
        <v/>
      </c>
    </row>
    <row r="199" customFormat="false" ht="12.75" hidden="false" customHeight="true" outlineLevel="0" collapsed="false">
      <c r="A199" s="231" t="str">
        <f aca="true">IF(ISBLANK('Tournament Info'!$B$11),"",INDIRECT(ADDRESS(ROW(),1,1,1,"Optimal Seating "&amp;'Tournament Info'!$B$11-1&amp;"R+F")))</f>
        <v/>
      </c>
      <c r="B199" s="207" t="str">
        <f aca="false">IF(ISNUMBER(A199),VLOOKUP(A199,Methuselahs!$A$7:$E$306,2,FALSE()),"")</f>
        <v/>
      </c>
      <c r="C199" s="232" t="str">
        <f aca="false">IF(ISNUMBER(A199),VLOOKUP(A199,Methuselahs!$A$7:$E$306,3,FALSE()),"")</f>
        <v/>
      </c>
      <c r="D199" s="233" t="str">
        <f aca="false">IF(ISNUMBER(A199),FLOOR((ROW()-ROW($A$7))/5,1)+1,"")</f>
        <v/>
      </c>
      <c r="E199" s="234"/>
      <c r="F199" s="232" t="n">
        <f aca="false">IF(ISNUMBER(E199),E199,0)</f>
        <v>0</v>
      </c>
      <c r="G199" s="235" t="str">
        <f aca="false">IF(ISNUMBER($A199),IF(AND($F199&gt;=2,$H199=60),1,0),"")</f>
        <v/>
      </c>
      <c r="H199" s="236" t="str">
        <f aca="false">IF(ISNUMBER(A199),IF(OR($S199=$U199,NOT(ISNA(MATCH($D199*5+$V$4,Override!$C$6:$C$125,0)))),$Q199,0),"")</f>
        <v/>
      </c>
      <c r="I199" s="233" t="str">
        <f aca="false">IF(ISNUMBER(A199),IF(J199=5,K199,IF(AND(J199=4,OR(K199=4,K199=3)),K199+1,K199)),"")</f>
        <v/>
      </c>
      <c r="J199" s="237" t="n">
        <f aca="false">COUNT(A197:A201)</f>
        <v>0</v>
      </c>
      <c r="K199" s="238" t="str">
        <f aca="false">IF(ISNUMBER(A199),RANK(F199,F197:F201),"")</f>
        <v/>
      </c>
      <c r="L199" s="239" t="n">
        <f aca="false">IF(J199=5,VLOOKUP(K199,TPMatrix!$A$6:$B$10,2,FALSE()),IF(J199=4,VLOOKUP(K199,TPMatrix!$D$6:$E$9,2,FALSE()),0))</f>
        <v>0</v>
      </c>
      <c r="M199" s="239" t="n">
        <f aca="false">IF(COUNTIF(K197:K201,K199)&gt;=2,IF(J199=5,VLOOKUP(K199+1,TPMatrix!$A$6:$B$10,2,FALSE()),IF(J199=4,VLOOKUP(K199+1,TPMatrix!$D$6:$E$9,2,FALSE()),0)),"")</f>
        <v>0</v>
      </c>
      <c r="N199" s="239" t="n">
        <f aca="false">IF(COUNTIF(K197:K201,K199)&gt;=3,IF(J199=5,VLOOKUP(K199+2,TPMatrix!$A$6:$B$10,2,FALSE()),IF(J199=4,VLOOKUP(K199+2,TPMatrix!$D$6:$E$9,2,FALSE()),0)),"")</f>
        <v>0</v>
      </c>
      <c r="O199" s="239" t="n">
        <f aca="false">IF(COUNTIF(K197:K201,K199)&gt;=4,IF(J199=5,VLOOKUP(K199+3,TPMatrix!$A$6:$B$10,2,FALSE()),IF(J199=4,VLOOKUP(K199+3,TPMatrix!$D$6:$E$9,2,FALSE()),0)),"")</f>
        <v>0</v>
      </c>
      <c r="P199" s="239" t="n">
        <f aca="false">IF(COUNTIF(K197:K201,K199)&gt;=5,IF(J199=5,VLOOKUP(K199+4,TPMatrix!$A$6:$B$10,2,FALSE()),IF(J199=4,VLOOKUP(K199+4,TPMatrix!$D$6:$E$9,2,FALSE()),0)),"")</f>
        <v>0</v>
      </c>
      <c r="Q199" s="239" t="n">
        <f aca="false">SUM(L199:P199)/COUNT(L199:P199)</f>
        <v>0</v>
      </c>
      <c r="R199" s="240" t="n">
        <f aca="false">COUNT(L199:P199)</f>
        <v>5</v>
      </c>
      <c r="S199" s="238" t="n">
        <f aca="false">IF(ISNUMBER($A199),COUNTIF($D$7:$D$306,$D199),0)</f>
        <v>0</v>
      </c>
      <c r="T199" s="239" t="n">
        <f aca="false">CEILING($F199,1)</f>
        <v>0</v>
      </c>
      <c r="U199" s="240" t="n">
        <f aca="true">SUM(OFFSET(T199,-MOD(ROW()-ROW($U$7),5),0,5,1))</f>
        <v>0</v>
      </c>
      <c r="W199" s="167" t="str">
        <f aca="false">$I199</f>
        <v/>
      </c>
      <c r="X199" s="167" t="str">
        <f aca="false">IF(ISNUMBER($A199),$W199*(Methuselahs!$A$4+1)+$A199,"")</f>
        <v/>
      </c>
      <c r="Y199" s="167" t="str">
        <f aca="false">IF(ISNUMBER($A199),RANK($X199,$X199:$X203,1),"")</f>
        <v/>
      </c>
      <c r="Z199" s="167" t="str">
        <f aca="false">IF(ISNUMBER($A199),VLOOKUP($A199,Methuselahs!$A$7:$X$306,5),"")</f>
        <v/>
      </c>
      <c r="AA199" s="167" t="str">
        <f aca="false">$I199</f>
        <v/>
      </c>
    </row>
    <row r="200" customFormat="false" ht="12.75" hidden="false" customHeight="true" outlineLevel="0" collapsed="false">
      <c r="A200" s="241" t="str">
        <f aca="true">IF(ISBLANK('Tournament Info'!$B$11),"",INDIRECT(ADDRESS(ROW(),1,1,1,"Optimal Seating "&amp;'Tournament Info'!$B$11-1&amp;"R+F")))</f>
        <v/>
      </c>
      <c r="B200" s="242" t="str">
        <f aca="false">IF(ISNUMBER(A200),VLOOKUP(A200,Methuselahs!$A$7:$E$306,2,FALSE()),"")</f>
        <v/>
      </c>
      <c r="C200" s="243" t="str">
        <f aca="false">IF(ISNUMBER(A200),VLOOKUP(A200,Methuselahs!$A$7:$E$306,3,FALSE()),"")</f>
        <v/>
      </c>
      <c r="D200" s="244" t="str">
        <f aca="false">IF(ISNUMBER(A200),FLOOR((ROW()-ROW($A$7))/5,1)+1,"")</f>
        <v/>
      </c>
      <c r="E200" s="245"/>
      <c r="F200" s="243" t="n">
        <f aca="false">IF(ISNUMBER(E200),E200,0)</f>
        <v>0</v>
      </c>
      <c r="G200" s="225" t="str">
        <f aca="false">IF(ISNUMBER($A200),IF(AND($F200&gt;=2,$H200=60),1,0),"")</f>
        <v/>
      </c>
      <c r="H200" s="226" t="str">
        <f aca="false">IF(ISNUMBER(A200),IF(OR($S200=$U200,NOT(ISNA(MATCH($D200*5+$V$4,Override!$C$6:$C$125,0)))),$Q200,0),"")</f>
        <v/>
      </c>
      <c r="I200" s="244" t="str">
        <f aca="false">IF(ISNUMBER(A200),IF(J200=5,K200,IF(AND(J200=4,OR(K200=4,K200=3)),K200+1,K200)),"")</f>
        <v/>
      </c>
      <c r="J200" s="246" t="n">
        <f aca="false">COUNT(A197:A201)</f>
        <v>0</v>
      </c>
      <c r="K200" s="228" t="str">
        <f aca="false">IF(ISNUMBER(A200),RANK(F200,F197:F201),"")</f>
        <v/>
      </c>
      <c r="L200" s="229" t="n">
        <f aca="false">IF(J200=5,VLOOKUP(K200,TPMatrix!$A$6:$B$10,2,FALSE()),IF(J200=4,VLOOKUP(K200,TPMatrix!$D$6:$E$9,2,FALSE()),0))</f>
        <v>0</v>
      </c>
      <c r="M200" s="229" t="n">
        <f aca="false">IF(COUNTIF(K197:K201,K200)&gt;=2,IF(J200=5,VLOOKUP(K200+1,TPMatrix!$A$6:$B$10,2,FALSE()),IF(J200=4,VLOOKUP(K200+1,TPMatrix!$D$6:$E$9,2,FALSE()),0)),"")</f>
        <v>0</v>
      </c>
      <c r="N200" s="229" t="n">
        <f aca="false">IF(COUNTIF(K197:K201,K200)&gt;=3,IF(J200=5,VLOOKUP(K200+2,TPMatrix!$A$6:$B$10,2,FALSE()),IF(J200=4,VLOOKUP(K200+2,TPMatrix!$D$6:$E$9,2,FALSE()),0)),"")</f>
        <v>0</v>
      </c>
      <c r="O200" s="229" t="n">
        <f aca="false">IF(COUNTIF(K197:K201,K200)&gt;=4,IF(J200=5,VLOOKUP(K200+3,TPMatrix!$A$6:$B$10,2,FALSE()),IF(J200=4,VLOOKUP(K200+3,TPMatrix!$D$6:$E$9,2,FALSE()),0)),"")</f>
        <v>0</v>
      </c>
      <c r="P200" s="229" t="n">
        <f aca="false">IF(COUNTIF(K197:K201,K200)&gt;=5,IF(J200=5,VLOOKUP(K200+4,TPMatrix!$A$6:$B$10,2,FALSE()),IF(J200=4,VLOOKUP(K200+4,TPMatrix!$D$6:$E$9,2,FALSE()),0)),"")</f>
        <v>0</v>
      </c>
      <c r="Q200" s="229" t="n">
        <f aca="false">SUM(L200:P200)/COUNT(L200:P200)</f>
        <v>0</v>
      </c>
      <c r="R200" s="230" t="n">
        <f aca="false">COUNT(L200:P200)</f>
        <v>5</v>
      </c>
      <c r="S200" s="228" t="n">
        <f aca="false">IF(ISNUMBER($A200),COUNTIF($D$7:$D$306,$D200),0)</f>
        <v>0</v>
      </c>
      <c r="T200" s="229" t="n">
        <f aca="false">CEILING($F200,1)</f>
        <v>0</v>
      </c>
      <c r="U200" s="230" t="n">
        <f aca="true">SUM(OFFSET(T200,-MOD(ROW()-ROW($U$7),5),0,5,1))</f>
        <v>0</v>
      </c>
      <c r="W200" s="167" t="str">
        <f aca="false">$I200</f>
        <v/>
      </c>
      <c r="X200" s="167" t="str">
        <f aca="false">IF(ISNUMBER($A200),$W200*(Methuselahs!$A$4+1)+$A200,"")</f>
        <v/>
      </c>
      <c r="Y200" s="167" t="str">
        <f aca="false">IF(ISNUMBER($A200),RANK($X200,$X200:$X204,1),"")</f>
        <v/>
      </c>
      <c r="Z200" s="167" t="str">
        <f aca="false">IF(ISNUMBER($A200),VLOOKUP($A200,Methuselahs!$A$7:$X$306,5),"")</f>
        <v/>
      </c>
      <c r="AA200" s="167" t="str">
        <f aca="false">$I200</f>
        <v/>
      </c>
    </row>
    <row r="201" customFormat="false" ht="12.75" hidden="false" customHeight="true" outlineLevel="0" collapsed="false">
      <c r="A201" s="247" t="str">
        <f aca="true">IF(ISBLANK('Tournament Info'!$B$11),"",INDIRECT(ADDRESS(ROW(),1,1,1,"Optimal Seating "&amp;'Tournament Info'!$B$11-1&amp;"R+F")))</f>
        <v/>
      </c>
      <c r="B201" s="248" t="str">
        <f aca="false">IF(ISNUMBER(A201),VLOOKUP(A201,Methuselahs!$A$7:$E$306,2,FALSE()),"")</f>
        <v/>
      </c>
      <c r="C201" s="249" t="str">
        <f aca="false">IF(ISNUMBER(A201),VLOOKUP(A201,Methuselahs!$A$7:$E$306,3,FALSE()),"")</f>
        <v/>
      </c>
      <c r="D201" s="250" t="str">
        <f aca="false">IF(ISNUMBER(A201),FLOOR((ROW()-ROW($A$7))/5,1)+1,"")</f>
        <v/>
      </c>
      <c r="E201" s="251"/>
      <c r="F201" s="249" t="n">
        <f aca="false">IF(ISNUMBER(E201),E201,0)</f>
        <v>0</v>
      </c>
      <c r="G201" s="235" t="str">
        <f aca="false">IF(ISNUMBER($A201),IF(AND($F201&gt;=2,$H201=60),1,0),"")</f>
        <v/>
      </c>
      <c r="H201" s="236" t="str">
        <f aca="false">IF(ISNUMBER(A201),IF(OR($S201=$U201,NOT(ISNA(MATCH($D201*5+$V$4,Override!$C$6:$C$125,0)))),$Q201,0),"")</f>
        <v/>
      </c>
      <c r="I201" s="250" t="str">
        <f aca="false">IF(ISNUMBER(A201),IF(J201=5,K201,IF(AND(J201=4,OR(K201=4,K201=3)),K201+1,K201)),"")</f>
        <v/>
      </c>
      <c r="J201" s="252" t="n">
        <f aca="false">COUNT(A197:A201)</f>
        <v>0</v>
      </c>
      <c r="K201" s="253" t="str">
        <f aca="false">IF(ISNUMBER(A201),RANK(F201,F197:F201),"")</f>
        <v/>
      </c>
      <c r="L201" s="254" t="n">
        <f aca="false">IF(J201=5,VLOOKUP(K201,TPMatrix!$A$6:$B$10,2,FALSE()),IF(J201=4,VLOOKUP(K201,TPMatrix!$D$6:$E$9,2,FALSE()),0))</f>
        <v>0</v>
      </c>
      <c r="M201" s="254" t="n">
        <f aca="false">IF(COUNTIF(K197:K201,K201)&gt;=2,IF(J201=5,VLOOKUP(K201+1,TPMatrix!$A$6:$B$10,2,FALSE()),IF(J201=4,VLOOKUP(K201+1,TPMatrix!$D$6:$E$9,2,FALSE()),0)),"")</f>
        <v>0</v>
      </c>
      <c r="N201" s="254" t="n">
        <f aca="false">IF(COUNTIF(K197:K201,K201)&gt;=3,IF(J201=5,VLOOKUP(K201+2,TPMatrix!$A$6:$B$10,2,FALSE()),IF(J201=4,VLOOKUP(K201+2,TPMatrix!$D$6:$E$9,2,FALSE()),0)),"")</f>
        <v>0</v>
      </c>
      <c r="O201" s="254" t="n">
        <f aca="false">IF(COUNTIF(K197:K201,K201)&gt;=4,IF(J201=5,VLOOKUP(K201+3,TPMatrix!$A$6:$B$10,2,FALSE()),IF(J201=4,VLOOKUP(K201+3,TPMatrix!$D$6:$E$9,2,FALSE()),0)),"")</f>
        <v>0</v>
      </c>
      <c r="P201" s="254" t="n">
        <f aca="false">IF(COUNTIF(K197:K201,K201)&gt;=5,IF(J201=5,VLOOKUP(K201+4,TPMatrix!$A$6:$B$10,2,FALSE()),IF(J201=4,VLOOKUP(K201+4,TPMatrix!$D$6:$E$9,2,FALSE()),0)),"")</f>
        <v>0</v>
      </c>
      <c r="Q201" s="254" t="n">
        <f aca="false">SUM(L201:P201)/COUNT(L201:P201)</f>
        <v>0</v>
      </c>
      <c r="R201" s="255" t="n">
        <f aca="false">COUNT(L201:P201)</f>
        <v>5</v>
      </c>
      <c r="S201" s="253" t="n">
        <f aca="false">IF(ISNUMBER($A201),COUNTIF($D$7:$D$306,$D201),0)</f>
        <v>0</v>
      </c>
      <c r="T201" s="254" t="n">
        <f aca="false">CEILING($F201,1)</f>
        <v>0</v>
      </c>
      <c r="U201" s="255" t="n">
        <f aca="true">SUM(OFFSET(T201,-MOD(ROW()-ROW($U$7),5),0,5,1))</f>
        <v>0</v>
      </c>
      <c r="W201" s="167" t="str">
        <f aca="false">$I201</f>
        <v/>
      </c>
      <c r="X201" s="167" t="str">
        <f aca="false">IF(ISNUMBER($A201),$W201*(Methuselahs!$A$4+1)+$A201,"")</f>
        <v/>
      </c>
      <c r="Y201" s="167" t="str">
        <f aca="false">IF(ISNUMBER($A201),RANK($X201,$X201:$X205,1),"")</f>
        <v/>
      </c>
      <c r="Z201" s="167" t="str">
        <f aca="false">IF(ISNUMBER($A201),VLOOKUP($A201,Methuselahs!$A$7:$X$306,5),"")</f>
        <v/>
      </c>
      <c r="AA201" s="167" t="str">
        <f aca="false">$I201</f>
        <v/>
      </c>
    </row>
    <row r="202" customFormat="false" ht="12.75" hidden="false" customHeight="true" outlineLevel="0" collapsed="false">
      <c r="A202" s="206" t="str">
        <f aca="true">IF(ISBLANK('Tournament Info'!$B$11),"",INDIRECT(ADDRESS(ROW(),1,1,1,"Optimal Seating "&amp;'Tournament Info'!$B$11-1&amp;"R+F")))</f>
        <v/>
      </c>
      <c r="B202" s="256" t="str">
        <f aca="false">IF(ISNUMBER(A202),VLOOKUP(A202,Methuselahs!$A$7:$E$306,2,FALSE()),"")</f>
        <v/>
      </c>
      <c r="C202" s="208" t="str">
        <f aca="false">IF(ISNUMBER(A202),VLOOKUP(A202,Methuselahs!$A$7:$E$306,3,FALSE()),"")</f>
        <v/>
      </c>
      <c r="D202" s="209" t="str">
        <f aca="false">IF(ISNUMBER(A202),FLOOR((ROW()-ROW($A$7))/5,1)+1,"")</f>
        <v/>
      </c>
      <c r="E202" s="210"/>
      <c r="F202" s="208" t="n">
        <f aca="false">IF(ISNUMBER(E202),E202,0)</f>
        <v>0</v>
      </c>
      <c r="G202" s="211" t="str">
        <f aca="false">IF(ISNUMBER($A202),IF(AND($F202&gt;=2,$H202=60),1,0),"")</f>
        <v/>
      </c>
      <c r="H202" s="212" t="str">
        <f aca="false">IF(ISNUMBER(A202),IF(OR($S202=$U202,NOT(ISNA(MATCH($D202*5+$V$4,Override!$C$6:$C$125,0)))),$Q202,0),"")</f>
        <v/>
      </c>
      <c r="I202" s="209" t="str">
        <f aca="false">IF(ISNUMBER(A202),IF(J202=5,K202,IF(AND(J202=4,OR(K202=4,K202=3)),K202+1,K202)),"")</f>
        <v/>
      </c>
      <c r="J202" s="213" t="n">
        <f aca="false">COUNT(A202:A206)</f>
        <v>0</v>
      </c>
      <c r="K202" s="214" t="str">
        <f aca="false">IF(ISNUMBER(A202),RANK(F202,F202:F206),"")</f>
        <v/>
      </c>
      <c r="L202" s="215" t="n">
        <f aca="false">IF(J202=5,VLOOKUP(K202,TPMatrix!$A$6:$B$10,2,FALSE()),IF(J202=4,VLOOKUP(K202,TPMatrix!$D$6:$E$9,2,FALSE()),0))</f>
        <v>0</v>
      </c>
      <c r="M202" s="215" t="n">
        <f aca="false">IF(COUNTIF(K202:K206,K202)&gt;=2,IF(J202=5,VLOOKUP(K202+1,TPMatrix!$A$6:$B$10,2,FALSE()),IF(J202=4,VLOOKUP(K202+1,TPMatrix!$D$6:$E$9,2,FALSE()),0)),"")</f>
        <v>0</v>
      </c>
      <c r="N202" s="215" t="n">
        <f aca="false">IF(COUNTIF(K202:K206,K202)&gt;=3,IF(J202=5,VLOOKUP(K202+2,TPMatrix!$A$6:$B$10,2,FALSE()),IF(J202=4,VLOOKUP(K202+2,TPMatrix!$D$6:$E$9,2,FALSE()),0)),"")</f>
        <v>0</v>
      </c>
      <c r="O202" s="215" t="n">
        <f aca="false">IF(COUNTIF(K202:K206,K202)&gt;=4,IF(J202=5,VLOOKUP(K202+3,TPMatrix!$A$6:$B$10,2,FALSE()),IF(J202=4,VLOOKUP(K202+3,TPMatrix!$D$6:$E$9,2,FALSE()),0)),"")</f>
        <v>0</v>
      </c>
      <c r="P202" s="215" t="n">
        <f aca="false">IF(COUNTIF(K202:K206,K202)&gt;=5,IF(J202=5,VLOOKUP(K202+4,TPMatrix!$A$6:$B$10,2,FALSE()),IF(J202=4,VLOOKUP(K202+4,TPMatrix!$D$6:$E$9,2,FALSE()),0)),"")</f>
        <v>0</v>
      </c>
      <c r="Q202" s="215" t="n">
        <f aca="false">SUM(L202:P202)/COUNT(L202:P202)</f>
        <v>0</v>
      </c>
      <c r="R202" s="216" t="n">
        <f aca="false">COUNT(L202:P202)</f>
        <v>5</v>
      </c>
      <c r="S202" s="217" t="n">
        <f aca="false">IF(ISNUMBER($A202),COUNTIF($D$7:$D$306,$D202),0)</f>
        <v>0</v>
      </c>
      <c r="T202" s="218" t="n">
        <f aca="false">CEILING($F202,1)</f>
        <v>0</v>
      </c>
      <c r="U202" s="219" t="n">
        <f aca="true">SUM(OFFSET(T202,-MOD(ROW()-ROW($U$7),5),0,5,1))</f>
        <v>0</v>
      </c>
      <c r="W202" s="167" t="str">
        <f aca="false">$I202</f>
        <v/>
      </c>
      <c r="X202" s="167" t="str">
        <f aca="false">IF(ISNUMBER($A202),$W202*(Methuselahs!$A$4+1)+$A202,"")</f>
        <v/>
      </c>
      <c r="Y202" s="167" t="str">
        <f aca="false">IF(ISNUMBER($A202),RANK($X202,$X202:$X206,1),"")</f>
        <v/>
      </c>
      <c r="Z202" s="167" t="str">
        <f aca="false">IF(ISNUMBER($A202),VLOOKUP($A202,Methuselahs!$A$7:$X$306,5),"")</f>
        <v/>
      </c>
      <c r="AA202" s="167" t="str">
        <f aca="false">$I202</f>
        <v/>
      </c>
    </row>
    <row r="203" customFormat="false" ht="12.75" hidden="false" customHeight="true" outlineLevel="0" collapsed="false">
      <c r="A203" s="220" t="str">
        <f aca="true">IF(ISBLANK('Tournament Info'!$B$11),"",INDIRECT(ADDRESS(ROW(),1,1,1,"Optimal Seating "&amp;'Tournament Info'!$B$11-1&amp;"R+F")))</f>
        <v/>
      </c>
      <c r="B203" s="221" t="str">
        <f aca="false">IF(ISNUMBER(A203),VLOOKUP(A203,Methuselahs!$A$7:$E$306,2,FALSE()),"")</f>
        <v/>
      </c>
      <c r="C203" s="222" t="str">
        <f aca="false">IF(ISNUMBER(A203),VLOOKUP(A203,Methuselahs!$A$7:$E$306,3,FALSE()),"")</f>
        <v/>
      </c>
      <c r="D203" s="223" t="str">
        <f aca="false">IF(ISNUMBER(A203),FLOOR((ROW()-ROW($A$7))/5,1)+1,"")</f>
        <v/>
      </c>
      <c r="E203" s="224"/>
      <c r="F203" s="222" t="n">
        <f aca="false">IF(ISNUMBER(E203),E203,0)</f>
        <v>0</v>
      </c>
      <c r="G203" s="225" t="str">
        <f aca="false">IF(ISNUMBER($A203),IF(AND($F203&gt;=2,$H203=60),1,0),"")</f>
        <v/>
      </c>
      <c r="H203" s="226" t="str">
        <f aca="false">IF(ISNUMBER(A203),IF(OR($S203=$U203,NOT(ISNA(MATCH($D203*5+$V$4,Override!$C$6:$C$125,0)))),$Q203,0),"")</f>
        <v/>
      </c>
      <c r="I203" s="223" t="str">
        <f aca="false">IF(ISNUMBER(A203),IF(J203=5,K203,IF(AND(J203=4,OR(K203=4,K203=3)),K203+1,K203)),"")</f>
        <v/>
      </c>
      <c r="J203" s="227" t="n">
        <f aca="false">COUNT(A202:A206)</f>
        <v>0</v>
      </c>
      <c r="K203" s="228" t="str">
        <f aca="false">IF(ISNUMBER(A203),RANK(F203,F202:F206),"")</f>
        <v/>
      </c>
      <c r="L203" s="229" t="n">
        <f aca="false">IF(J203=5,VLOOKUP(K203,TPMatrix!$A$6:$B$10,2,FALSE()),IF(J203=4,VLOOKUP(K203,TPMatrix!$D$6:$E$9,2,FALSE()),0))</f>
        <v>0</v>
      </c>
      <c r="M203" s="229" t="n">
        <f aca="false">IF(COUNTIF(K202:K206,K203)&gt;=2,IF(J203=5,VLOOKUP(K203+1,TPMatrix!$A$6:$B$10,2,FALSE()),IF(J203=4,VLOOKUP(K203+1,TPMatrix!$D$6:$E$9,2,FALSE()),0)),"")</f>
        <v>0</v>
      </c>
      <c r="N203" s="229" t="n">
        <f aca="false">IF(COUNTIF(K202:K206,K203)&gt;=3,IF(J203=5,VLOOKUP(K203+2,TPMatrix!$A$6:$B$10,2,FALSE()),IF(J203=4,VLOOKUP(K203+2,TPMatrix!$D$6:$E$9,2,FALSE()),0)),"")</f>
        <v>0</v>
      </c>
      <c r="O203" s="229" t="n">
        <f aca="false">IF(COUNTIF(K202:K206,K203)&gt;=4,IF(J203=5,VLOOKUP(K203+3,TPMatrix!$A$6:$B$10,2,FALSE()),IF(J203=4,VLOOKUP(K203+3,TPMatrix!$D$6:$E$9,2,FALSE()),0)),"")</f>
        <v>0</v>
      </c>
      <c r="P203" s="229" t="n">
        <f aca="false">IF(COUNTIF(K202:K206,K203)&gt;=5,IF(J203=5,VLOOKUP(K203+4,TPMatrix!$A$6:$B$10,2,FALSE()),IF(J203=4,VLOOKUP(K203+4,TPMatrix!$D$6:$E$9,2,FALSE()),0)),"")</f>
        <v>0</v>
      </c>
      <c r="Q203" s="229" t="n">
        <f aca="false">SUM(L203:P203)/COUNT(L203:P203)</f>
        <v>0</v>
      </c>
      <c r="R203" s="230" t="n">
        <f aca="false">COUNT(L203:P203)</f>
        <v>5</v>
      </c>
      <c r="S203" s="228" t="n">
        <f aca="false">IF(ISNUMBER($A203),COUNTIF($D$7:$D$306,$D203),0)</f>
        <v>0</v>
      </c>
      <c r="T203" s="229" t="n">
        <f aca="false">CEILING($F203,1)</f>
        <v>0</v>
      </c>
      <c r="U203" s="230" t="n">
        <f aca="true">SUM(OFFSET(T203,-MOD(ROW()-ROW($U$7),5),0,5,1))</f>
        <v>0</v>
      </c>
      <c r="W203" s="167" t="str">
        <f aca="false">$I203</f>
        <v/>
      </c>
      <c r="X203" s="167" t="str">
        <f aca="false">IF(ISNUMBER($A203),$W203*(Methuselahs!$A$4+1)+$A203,"")</f>
        <v/>
      </c>
      <c r="Y203" s="167" t="str">
        <f aca="false">IF(ISNUMBER($A203),RANK($X203,$X203:$X207,1),"")</f>
        <v/>
      </c>
      <c r="Z203" s="167" t="str">
        <f aca="false">IF(ISNUMBER($A203),VLOOKUP($A203,Methuselahs!$A$7:$X$306,5),"")</f>
        <v/>
      </c>
      <c r="AA203" s="167" t="str">
        <f aca="false">$I203</f>
        <v/>
      </c>
    </row>
    <row r="204" customFormat="false" ht="12.75" hidden="false" customHeight="true" outlineLevel="0" collapsed="false">
      <c r="A204" s="231" t="str">
        <f aca="true">IF(ISBLANK('Tournament Info'!$B$11),"",INDIRECT(ADDRESS(ROW(),1,1,1,"Optimal Seating "&amp;'Tournament Info'!$B$11-1&amp;"R+F")))</f>
        <v/>
      </c>
      <c r="B204" s="207" t="str">
        <f aca="false">IF(ISNUMBER(A204),VLOOKUP(A204,Methuselahs!$A$7:$E$306,2,FALSE()),"")</f>
        <v/>
      </c>
      <c r="C204" s="232" t="str">
        <f aca="false">IF(ISNUMBER(A204),VLOOKUP(A204,Methuselahs!$A$7:$E$306,3,FALSE()),"")</f>
        <v/>
      </c>
      <c r="D204" s="233" t="str">
        <f aca="false">IF(ISNUMBER(A204),FLOOR((ROW()-ROW($A$7))/5,1)+1,"")</f>
        <v/>
      </c>
      <c r="E204" s="234"/>
      <c r="F204" s="232" t="n">
        <f aca="false">IF(ISNUMBER(E204),E204,0)</f>
        <v>0</v>
      </c>
      <c r="G204" s="235" t="str">
        <f aca="false">IF(ISNUMBER($A204),IF(AND($F204&gt;=2,$H204=60),1,0),"")</f>
        <v/>
      </c>
      <c r="H204" s="236" t="str">
        <f aca="false">IF(ISNUMBER(A204),IF(OR($S204=$U204,NOT(ISNA(MATCH($D204*5+$V$4,Override!$C$6:$C$125,0)))),$Q204,0),"")</f>
        <v/>
      </c>
      <c r="I204" s="233" t="str">
        <f aca="false">IF(ISNUMBER(A204),IF(J204=5,K204,IF(AND(J204=4,OR(K204=4,K204=3)),K204+1,K204)),"")</f>
        <v/>
      </c>
      <c r="J204" s="237" t="n">
        <f aca="false">COUNT(A202:A206)</f>
        <v>0</v>
      </c>
      <c r="K204" s="238" t="str">
        <f aca="false">IF(ISNUMBER(A204),RANK(F204,F202:F206),"")</f>
        <v/>
      </c>
      <c r="L204" s="239" t="n">
        <f aca="false">IF(J204=5,VLOOKUP(K204,TPMatrix!$A$6:$B$10,2,FALSE()),IF(J204=4,VLOOKUP(K204,TPMatrix!$D$6:$E$9,2,FALSE()),0))</f>
        <v>0</v>
      </c>
      <c r="M204" s="239" t="n">
        <f aca="false">IF(COUNTIF(K202:K206,K204)&gt;=2,IF(J204=5,VLOOKUP(K204+1,TPMatrix!$A$6:$B$10,2,FALSE()),IF(J204=4,VLOOKUP(K204+1,TPMatrix!$D$6:$E$9,2,FALSE()),0)),"")</f>
        <v>0</v>
      </c>
      <c r="N204" s="239" t="n">
        <f aca="false">IF(COUNTIF(K202:K206,K204)&gt;=3,IF(J204=5,VLOOKUP(K204+2,TPMatrix!$A$6:$B$10,2,FALSE()),IF(J204=4,VLOOKUP(K204+2,TPMatrix!$D$6:$E$9,2,FALSE()),0)),"")</f>
        <v>0</v>
      </c>
      <c r="O204" s="239" t="n">
        <f aca="false">IF(COUNTIF(K202:K206,K204)&gt;=4,IF(J204=5,VLOOKUP(K204+3,TPMatrix!$A$6:$B$10,2,FALSE()),IF(J204=4,VLOOKUP(K204+3,TPMatrix!$D$6:$E$9,2,FALSE()),0)),"")</f>
        <v>0</v>
      </c>
      <c r="P204" s="239" t="n">
        <f aca="false">IF(COUNTIF(K202:K206,K204)&gt;=5,IF(J204=5,VLOOKUP(K204+4,TPMatrix!$A$6:$B$10,2,FALSE()),IF(J204=4,VLOOKUP(K204+4,TPMatrix!$D$6:$E$9,2,FALSE()),0)),"")</f>
        <v>0</v>
      </c>
      <c r="Q204" s="239" t="n">
        <f aca="false">SUM(L204:P204)/COUNT(L204:P204)</f>
        <v>0</v>
      </c>
      <c r="R204" s="240" t="n">
        <f aca="false">COUNT(L204:P204)</f>
        <v>5</v>
      </c>
      <c r="S204" s="238" t="n">
        <f aca="false">IF(ISNUMBER($A204),COUNTIF($D$7:$D$306,$D204),0)</f>
        <v>0</v>
      </c>
      <c r="T204" s="239" t="n">
        <f aca="false">CEILING($F204,1)</f>
        <v>0</v>
      </c>
      <c r="U204" s="240" t="n">
        <f aca="true">SUM(OFFSET(T204,-MOD(ROW()-ROW($U$7),5),0,5,1))</f>
        <v>0</v>
      </c>
      <c r="W204" s="167" t="str">
        <f aca="false">$I204</f>
        <v/>
      </c>
      <c r="X204" s="167" t="str">
        <f aca="false">IF(ISNUMBER($A204),$W204*(Methuselahs!$A$4+1)+$A204,"")</f>
        <v/>
      </c>
      <c r="Y204" s="167" t="str">
        <f aca="false">IF(ISNUMBER($A204),RANK($X204,$X204:$X208,1),"")</f>
        <v/>
      </c>
      <c r="Z204" s="167" t="str">
        <f aca="false">IF(ISNUMBER($A204),VLOOKUP($A204,Methuselahs!$A$7:$X$306,5),"")</f>
        <v/>
      </c>
      <c r="AA204" s="167" t="str">
        <f aca="false">$I204</f>
        <v/>
      </c>
    </row>
    <row r="205" customFormat="false" ht="12.75" hidden="false" customHeight="true" outlineLevel="0" collapsed="false">
      <c r="A205" s="241" t="str">
        <f aca="true">IF(ISBLANK('Tournament Info'!$B$11),"",INDIRECT(ADDRESS(ROW(),1,1,1,"Optimal Seating "&amp;'Tournament Info'!$B$11-1&amp;"R+F")))</f>
        <v/>
      </c>
      <c r="B205" s="242" t="str">
        <f aca="false">IF(ISNUMBER(A205),VLOOKUP(A205,Methuselahs!$A$7:$E$306,2,FALSE()),"")</f>
        <v/>
      </c>
      <c r="C205" s="243" t="str">
        <f aca="false">IF(ISNUMBER(A205),VLOOKUP(A205,Methuselahs!$A$7:$E$306,3,FALSE()),"")</f>
        <v/>
      </c>
      <c r="D205" s="244" t="str">
        <f aca="false">IF(ISNUMBER(A205),FLOOR((ROW()-ROW($A$7))/5,1)+1,"")</f>
        <v/>
      </c>
      <c r="E205" s="245"/>
      <c r="F205" s="243" t="n">
        <f aca="false">IF(ISNUMBER(E205),E205,0)</f>
        <v>0</v>
      </c>
      <c r="G205" s="225" t="str">
        <f aca="false">IF(ISNUMBER($A205),IF(AND($F205&gt;=2,$H205=60),1,0),"")</f>
        <v/>
      </c>
      <c r="H205" s="226" t="str">
        <f aca="false">IF(ISNUMBER(A205),IF(OR($S205=$U205,NOT(ISNA(MATCH($D205*5+$V$4,Override!$C$6:$C$125,0)))),$Q205,0),"")</f>
        <v/>
      </c>
      <c r="I205" s="244" t="str">
        <f aca="false">IF(ISNUMBER(A205),IF(J205=5,K205,IF(AND(J205=4,OR(K205=4,K205=3)),K205+1,K205)),"")</f>
        <v/>
      </c>
      <c r="J205" s="246" t="n">
        <f aca="false">COUNT(A202:A206)</f>
        <v>0</v>
      </c>
      <c r="K205" s="228" t="str">
        <f aca="false">IF(ISNUMBER(A205),RANK(F205,F202:F206),"")</f>
        <v/>
      </c>
      <c r="L205" s="229" t="n">
        <f aca="false">IF(J205=5,VLOOKUP(K205,TPMatrix!$A$6:$B$10,2,FALSE()),IF(J205=4,VLOOKUP(K205,TPMatrix!$D$6:$E$9,2,FALSE()),0))</f>
        <v>0</v>
      </c>
      <c r="M205" s="229" t="n">
        <f aca="false">IF(COUNTIF(K202:K206,K205)&gt;=2,IF(J205=5,VLOOKUP(K205+1,TPMatrix!$A$6:$B$10,2,FALSE()),IF(J205=4,VLOOKUP(K205+1,TPMatrix!$D$6:$E$9,2,FALSE()),0)),"")</f>
        <v>0</v>
      </c>
      <c r="N205" s="229" t="n">
        <f aca="false">IF(COUNTIF(K202:K206,K205)&gt;=3,IF(J205=5,VLOOKUP(K205+2,TPMatrix!$A$6:$B$10,2,FALSE()),IF(J205=4,VLOOKUP(K205+2,TPMatrix!$D$6:$E$9,2,FALSE()),0)),"")</f>
        <v>0</v>
      </c>
      <c r="O205" s="229" t="n">
        <f aca="false">IF(COUNTIF(K202:K206,K205)&gt;=4,IF(J205=5,VLOOKUP(K205+3,TPMatrix!$A$6:$B$10,2,FALSE()),IF(J205=4,VLOOKUP(K205+3,TPMatrix!$D$6:$E$9,2,FALSE()),0)),"")</f>
        <v>0</v>
      </c>
      <c r="P205" s="229" t="n">
        <f aca="false">IF(COUNTIF(K202:K206,K205)&gt;=5,IF(J205=5,VLOOKUP(K205+4,TPMatrix!$A$6:$B$10,2,FALSE()),IF(J205=4,VLOOKUP(K205+4,TPMatrix!$D$6:$E$9,2,FALSE()),0)),"")</f>
        <v>0</v>
      </c>
      <c r="Q205" s="229" t="n">
        <f aca="false">SUM(L205:P205)/COUNT(L205:P205)</f>
        <v>0</v>
      </c>
      <c r="R205" s="230" t="n">
        <f aca="false">COUNT(L205:P205)</f>
        <v>5</v>
      </c>
      <c r="S205" s="228" t="n">
        <f aca="false">IF(ISNUMBER($A205),COUNTIF($D$7:$D$306,$D205),0)</f>
        <v>0</v>
      </c>
      <c r="T205" s="229" t="n">
        <f aca="false">CEILING($F205,1)</f>
        <v>0</v>
      </c>
      <c r="U205" s="230" t="n">
        <f aca="true">SUM(OFFSET(T205,-MOD(ROW()-ROW($U$7),5),0,5,1))</f>
        <v>0</v>
      </c>
      <c r="W205" s="167" t="str">
        <f aca="false">$I205</f>
        <v/>
      </c>
      <c r="X205" s="167" t="str">
        <f aca="false">IF(ISNUMBER($A205),$W205*(Methuselahs!$A$4+1)+$A205,"")</f>
        <v/>
      </c>
      <c r="Y205" s="167" t="str">
        <f aca="false">IF(ISNUMBER($A205),RANK($X205,$X205:$X209,1),"")</f>
        <v/>
      </c>
      <c r="Z205" s="167" t="str">
        <f aca="false">IF(ISNUMBER($A205),VLOOKUP($A205,Methuselahs!$A$7:$X$306,5),"")</f>
        <v/>
      </c>
      <c r="AA205" s="167" t="str">
        <f aca="false">$I205</f>
        <v/>
      </c>
    </row>
    <row r="206" customFormat="false" ht="12.75" hidden="false" customHeight="true" outlineLevel="0" collapsed="false">
      <c r="A206" s="247" t="str">
        <f aca="true">IF(ISBLANK('Tournament Info'!$B$11),"",INDIRECT(ADDRESS(ROW(),1,1,1,"Optimal Seating "&amp;'Tournament Info'!$B$11-1&amp;"R+F")))</f>
        <v/>
      </c>
      <c r="B206" s="248" t="str">
        <f aca="false">IF(ISNUMBER(A206),VLOOKUP(A206,Methuselahs!$A$7:$E$306,2,FALSE()),"")</f>
        <v/>
      </c>
      <c r="C206" s="249" t="str">
        <f aca="false">IF(ISNUMBER(A206),VLOOKUP(A206,Methuselahs!$A$7:$E$306,3,FALSE()),"")</f>
        <v/>
      </c>
      <c r="D206" s="250" t="str">
        <f aca="false">IF(ISNUMBER(A206),FLOOR((ROW()-ROW($A$7))/5,1)+1,"")</f>
        <v/>
      </c>
      <c r="E206" s="251"/>
      <c r="F206" s="249" t="n">
        <f aca="false">IF(ISNUMBER(E206),E206,0)</f>
        <v>0</v>
      </c>
      <c r="G206" s="257" t="str">
        <f aca="false">IF(ISNUMBER($A206),IF(AND($F206&gt;=2,$H206=60),1,0),"")</f>
        <v/>
      </c>
      <c r="H206" s="258" t="str">
        <f aca="false">IF(ISNUMBER(A206),IF(OR($S206=$U206,NOT(ISNA(MATCH($D206*5+$V$4,Override!$C$6:$C$125,0)))),$Q206,0),"")</f>
        <v/>
      </c>
      <c r="I206" s="250" t="str">
        <f aca="false">IF(ISNUMBER(A206),IF(J206=5,K206,IF(AND(J206=4,OR(K206=4,K206=3)),K206+1,K206)),"")</f>
        <v/>
      </c>
      <c r="J206" s="252" t="n">
        <f aca="false">COUNT(A202:A206)</f>
        <v>0</v>
      </c>
      <c r="K206" s="253" t="str">
        <f aca="false">IF(ISNUMBER(A206),RANK(F206,F202:F206),"")</f>
        <v/>
      </c>
      <c r="L206" s="254" t="n">
        <f aca="false">IF(J206=5,VLOOKUP(K206,TPMatrix!$A$6:$B$10,2,FALSE()),IF(J206=4,VLOOKUP(K206,TPMatrix!$D$6:$E$9,2,FALSE()),0))</f>
        <v>0</v>
      </c>
      <c r="M206" s="254" t="n">
        <f aca="false">IF(COUNTIF(K202:K206,K206)&gt;=2,IF(J206=5,VLOOKUP(K206+1,TPMatrix!$A$6:$B$10,2,FALSE()),IF(J206=4,VLOOKUP(K206+1,TPMatrix!$D$6:$E$9,2,FALSE()),0)),"")</f>
        <v>0</v>
      </c>
      <c r="N206" s="254" t="n">
        <f aca="false">IF(COUNTIF(K202:K206,K206)&gt;=3,IF(J206=5,VLOOKUP(K206+2,TPMatrix!$A$6:$B$10,2,FALSE()),IF(J206=4,VLOOKUP(K206+2,TPMatrix!$D$6:$E$9,2,FALSE()),0)),"")</f>
        <v>0</v>
      </c>
      <c r="O206" s="254" t="n">
        <f aca="false">IF(COUNTIF(K202:K206,K206)&gt;=4,IF(J206=5,VLOOKUP(K206+3,TPMatrix!$A$6:$B$10,2,FALSE()),IF(J206=4,VLOOKUP(K206+3,TPMatrix!$D$6:$E$9,2,FALSE()),0)),"")</f>
        <v>0</v>
      </c>
      <c r="P206" s="254" t="n">
        <f aca="false">IF(COUNTIF(K202:K206,K206)&gt;=5,IF(J206=5,VLOOKUP(K206+4,TPMatrix!$A$6:$B$10,2,FALSE()),IF(J206=4,VLOOKUP(K206+4,TPMatrix!$D$6:$E$9,2,FALSE()),0)),"")</f>
        <v>0</v>
      </c>
      <c r="Q206" s="254" t="n">
        <f aca="false">SUM(L206:P206)/COUNT(L206:P206)</f>
        <v>0</v>
      </c>
      <c r="R206" s="255" t="n">
        <f aca="false">COUNT(L206:P206)</f>
        <v>5</v>
      </c>
      <c r="S206" s="253" t="n">
        <f aca="false">IF(ISNUMBER($A206),COUNTIF($D$7:$D$306,$D206),0)</f>
        <v>0</v>
      </c>
      <c r="T206" s="254" t="n">
        <f aca="false">CEILING($F206,1)</f>
        <v>0</v>
      </c>
      <c r="U206" s="255" t="n">
        <f aca="true">SUM(OFFSET(T206,-MOD(ROW()-ROW($U$7),5),0,5,1))</f>
        <v>0</v>
      </c>
      <c r="W206" s="167" t="str">
        <f aca="false">$I206</f>
        <v/>
      </c>
      <c r="X206" s="167" t="str">
        <f aca="false">IF(ISNUMBER($A206),$W206*(Methuselahs!$A$4+1)+$A206,"")</f>
        <v/>
      </c>
      <c r="Y206" s="167" t="str">
        <f aca="false">IF(ISNUMBER($A206),RANK($X206,$X206:$X210,1),"")</f>
        <v/>
      </c>
      <c r="Z206" s="167" t="str">
        <f aca="false">IF(ISNUMBER($A206),VLOOKUP($A206,Methuselahs!$A$7:$X$306,5),"")</f>
        <v/>
      </c>
      <c r="AA206" s="167" t="str">
        <f aca="false">$I206</f>
        <v/>
      </c>
    </row>
    <row r="207" customFormat="false" ht="12.65" hidden="false" customHeight="false" outlineLevel="0" collapsed="false">
      <c r="A207" s="206" t="str">
        <f aca="true">IF(ISBLANK('Tournament Info'!$B$11),"",INDIRECT(ADDRESS(ROW(),1,1,1,"Optimal Seating "&amp;'Tournament Info'!$B$11-1&amp;"R+F")))</f>
        <v/>
      </c>
      <c r="B207" s="207" t="str">
        <f aca="false">IF(ISNUMBER(A207),VLOOKUP(A207,Methuselahs!$A$7:$E$306,2,FALSE()),"")</f>
        <v/>
      </c>
      <c r="C207" s="208" t="str">
        <f aca="false">IF(ISNUMBER(A207),VLOOKUP(A207,Methuselahs!$A$7:$E$306,3,FALSE()),"")</f>
        <v/>
      </c>
      <c r="D207" s="209" t="str">
        <f aca="false">IF(ISNUMBER(A207),FLOOR((ROW()-ROW($A$7))/5,1)+1,"")</f>
        <v/>
      </c>
      <c r="E207" s="210"/>
      <c r="F207" s="208" t="n">
        <f aca="false">IF(ISNUMBER(E207),E207,0)</f>
        <v>0</v>
      </c>
      <c r="G207" s="211" t="str">
        <f aca="false">IF(ISNUMBER($A207),IF(AND($F207&gt;=2,$H207=60),1,0),"")</f>
        <v/>
      </c>
      <c r="H207" s="212" t="str">
        <f aca="false">IF(ISNUMBER(A207),IF(OR($S207=$U207,NOT(ISNA(MATCH($D207*5+$V$4,Override!$C$6:$C$125,0)))),$Q207,0),"")</f>
        <v/>
      </c>
      <c r="I207" s="209" t="str">
        <f aca="false">IF(ISNUMBER(A207),IF(J207=5,K207,IF(AND(J207=4,OR(K207=4,K207=3)),K207+1,K207)),"")</f>
        <v/>
      </c>
      <c r="J207" s="213" t="n">
        <f aca="false">COUNT(A207:A211)</f>
        <v>0</v>
      </c>
      <c r="K207" s="214" t="str">
        <f aca="false">IF(ISNUMBER(A207),RANK(F207,F207:F211),"")</f>
        <v/>
      </c>
      <c r="L207" s="215" t="n">
        <f aca="false">IF(J207=5,VLOOKUP(K207,TPMatrix!$A$6:$B$10,2,FALSE()),IF(J207=4,VLOOKUP(K207,TPMatrix!$D$6:$E$9,2,FALSE()),0))</f>
        <v>0</v>
      </c>
      <c r="M207" s="215" t="n">
        <f aca="false">IF(COUNTIF(K207:K211,K207)&gt;=2,IF(J207=5,VLOOKUP(K207+1,TPMatrix!$A$6:$B$10,2,FALSE()),IF(J207=4,VLOOKUP(K207+1,TPMatrix!$D$6:$E$9,2,FALSE()),0)),"")</f>
        <v>0</v>
      </c>
      <c r="N207" s="215" t="n">
        <f aca="false">IF(COUNTIF(K207:K211,K207)&gt;=3,IF(J207=5,VLOOKUP(K207+2,TPMatrix!$A$6:$B$10,2,FALSE()),IF(J207=4,VLOOKUP(K207+2,TPMatrix!$D$6:$E$9,2,FALSE()),0)),"")</f>
        <v>0</v>
      </c>
      <c r="O207" s="215" t="n">
        <f aca="false">IF(COUNTIF(K207:K211,K207)&gt;=4,IF(J207=5,VLOOKUP(K207+3,TPMatrix!$A$6:$B$10,2,FALSE()),IF(J207=4,VLOOKUP(K207+3,TPMatrix!$D$6:$E$9,2,FALSE()),0)),"")</f>
        <v>0</v>
      </c>
      <c r="P207" s="215" t="n">
        <f aca="false">IF(COUNTIF(K207:K211,K207)&gt;=5,IF(J207=5,VLOOKUP(K207+4,TPMatrix!$A$6:$B$10,2,FALSE()),IF(J207=4,VLOOKUP(K207+4,TPMatrix!$D$6:$E$9,2,FALSE()),0)),"")</f>
        <v>0</v>
      </c>
      <c r="Q207" s="215" t="n">
        <f aca="false">SUM(L207:P207)/COUNT(L207:P207)</f>
        <v>0</v>
      </c>
      <c r="R207" s="216" t="n">
        <f aca="false">COUNT(L207:P207)</f>
        <v>5</v>
      </c>
      <c r="S207" s="217" t="n">
        <f aca="false">IF(ISNUMBER($A207),COUNTIF($D$7:$D$306,$D207),0)</f>
        <v>0</v>
      </c>
      <c r="T207" s="218" t="n">
        <f aca="false">CEILING($F207,1)</f>
        <v>0</v>
      </c>
      <c r="U207" s="219" t="n">
        <f aca="true">SUM(OFFSET(T207,-MOD(ROW()-ROW($U$7),5),0,5,1))</f>
        <v>0</v>
      </c>
      <c r="W207" s="167" t="str">
        <f aca="false">$I207</f>
        <v/>
      </c>
      <c r="X207" s="167" t="str">
        <f aca="false">IF(ISNUMBER($A207),$W207*(Methuselahs!$A$4+1)+$A207,"")</f>
        <v/>
      </c>
      <c r="Y207" s="167" t="str">
        <f aca="false">IF(ISNUMBER($A207),RANK($X207,$X207:$X211,1),"")</f>
        <v/>
      </c>
      <c r="Z207" s="167" t="str">
        <f aca="false">IF(ISNUMBER($A207),VLOOKUP($A207,Methuselahs!$A$7:$X$306,5),"")</f>
        <v/>
      </c>
      <c r="AA207" s="167" t="str">
        <f aca="false">$I207</f>
        <v/>
      </c>
    </row>
    <row r="208" customFormat="false" ht="12.65" hidden="false" customHeight="false" outlineLevel="0" collapsed="false">
      <c r="A208" s="220" t="str">
        <f aca="true">IF(ISBLANK('Tournament Info'!$B$11),"",INDIRECT(ADDRESS(ROW(),1,1,1,"Optimal Seating "&amp;'Tournament Info'!$B$11-1&amp;"R+F")))</f>
        <v/>
      </c>
      <c r="B208" s="221" t="str">
        <f aca="false">IF(ISNUMBER(A208),VLOOKUP(A208,Methuselahs!$A$7:$E$306,2,FALSE()),"")</f>
        <v/>
      </c>
      <c r="C208" s="222" t="str">
        <f aca="false">IF(ISNUMBER(A208),VLOOKUP(A208,Methuselahs!$A$7:$E$306,3,FALSE()),"")</f>
        <v/>
      </c>
      <c r="D208" s="223" t="str">
        <f aca="false">IF(ISNUMBER(A208),FLOOR((ROW()-ROW($A$7))/5,1)+1,"")</f>
        <v/>
      </c>
      <c r="E208" s="224"/>
      <c r="F208" s="222" t="n">
        <f aca="false">IF(ISNUMBER(E208),E208,0)</f>
        <v>0</v>
      </c>
      <c r="G208" s="225" t="str">
        <f aca="false">IF(ISNUMBER($A208),IF(AND($F208&gt;=2,$H208=60),1,0),"")</f>
        <v/>
      </c>
      <c r="H208" s="226" t="str">
        <f aca="false">IF(ISNUMBER(A208),IF(OR($S208=$U208,NOT(ISNA(MATCH($D208*5+$V$4,Override!$C$6:$C$125,0)))),$Q208,0),"")</f>
        <v/>
      </c>
      <c r="I208" s="223" t="str">
        <f aca="false">IF(ISNUMBER(A208),IF(J208=5,K208,IF(AND(J208=4,OR(K208=4,K208=3)),K208+1,K208)),"")</f>
        <v/>
      </c>
      <c r="J208" s="227" t="n">
        <f aca="false">COUNT(A207:A211)</f>
        <v>0</v>
      </c>
      <c r="K208" s="228" t="str">
        <f aca="false">IF(ISNUMBER(A208),RANK(F208,F207:F211),"")</f>
        <v/>
      </c>
      <c r="L208" s="229" t="n">
        <f aca="false">IF(J208=5,VLOOKUP(K208,TPMatrix!$A$6:$B$10,2,FALSE()),IF(J208=4,VLOOKUP(K208,TPMatrix!$D$6:$E$9,2,FALSE()),0))</f>
        <v>0</v>
      </c>
      <c r="M208" s="229" t="n">
        <f aca="false">IF(COUNTIF(K207:K211,K208)&gt;=2,IF(J208=5,VLOOKUP(K208+1,TPMatrix!$A$6:$B$10,2,FALSE()),IF(J208=4,VLOOKUP(K208+1,TPMatrix!$D$6:$E$9,2,FALSE()),0)),"")</f>
        <v>0</v>
      </c>
      <c r="N208" s="229" t="n">
        <f aca="false">IF(COUNTIF(K207:K211,K208)&gt;=3,IF(J208=5,VLOOKUP(K208+2,TPMatrix!$A$6:$B$10,2,FALSE()),IF(J208=4,VLOOKUP(K208+2,TPMatrix!$D$6:$E$9,2,FALSE()),0)),"")</f>
        <v>0</v>
      </c>
      <c r="O208" s="229" t="n">
        <f aca="false">IF(COUNTIF(K207:K211,K208)&gt;=4,IF(J208=5,VLOOKUP(K208+3,TPMatrix!$A$6:$B$10,2,FALSE()),IF(J208=4,VLOOKUP(K208+3,TPMatrix!$D$6:$E$9,2,FALSE()),0)),"")</f>
        <v>0</v>
      </c>
      <c r="P208" s="229" t="n">
        <f aca="false">IF(COUNTIF(K207:K211,K208)&gt;=5,IF(J208=5,VLOOKUP(K208+4,TPMatrix!$A$6:$B$10,2,FALSE()),IF(J208=4,VLOOKUP(K208+4,TPMatrix!$D$6:$E$9,2,FALSE()),0)),"")</f>
        <v>0</v>
      </c>
      <c r="Q208" s="229" t="n">
        <f aca="false">SUM(L208:P208)/COUNT(L208:P208)</f>
        <v>0</v>
      </c>
      <c r="R208" s="230" t="n">
        <f aca="false">COUNT(L208:P208)</f>
        <v>5</v>
      </c>
      <c r="S208" s="228" t="n">
        <f aca="false">IF(ISNUMBER($A208),COUNTIF($D$7:$D$306,$D208),0)</f>
        <v>0</v>
      </c>
      <c r="T208" s="229" t="n">
        <f aca="false">CEILING($F208,1)</f>
        <v>0</v>
      </c>
      <c r="U208" s="230" t="n">
        <f aca="true">SUM(OFFSET(T208,-MOD(ROW()-ROW($U$7),5),0,5,1))</f>
        <v>0</v>
      </c>
      <c r="W208" s="167" t="str">
        <f aca="false">$I208</f>
        <v/>
      </c>
      <c r="X208" s="167" t="str">
        <f aca="false">IF(ISNUMBER($A208),$W208*(Methuselahs!$A$4+1)+$A208,"")</f>
        <v/>
      </c>
      <c r="Y208" s="167" t="str">
        <f aca="false">IF(ISNUMBER($A208),RANK($X208,$X208:$X212,1),"")</f>
        <v/>
      </c>
      <c r="Z208" s="167" t="str">
        <f aca="false">IF(ISNUMBER($A208),VLOOKUP($A208,Methuselahs!$A$7:$X$306,5),"")</f>
        <v/>
      </c>
      <c r="AA208" s="167" t="str">
        <f aca="false">$I208</f>
        <v/>
      </c>
    </row>
    <row r="209" customFormat="false" ht="12.65" hidden="false" customHeight="false" outlineLevel="0" collapsed="false">
      <c r="A209" s="231" t="str">
        <f aca="true">IF(ISBLANK('Tournament Info'!$B$11),"",INDIRECT(ADDRESS(ROW(),1,1,1,"Optimal Seating "&amp;'Tournament Info'!$B$11-1&amp;"R+F")))</f>
        <v/>
      </c>
      <c r="B209" s="207" t="str">
        <f aca="false">IF(ISNUMBER(A209),VLOOKUP(A209,Methuselahs!$A$7:$E$306,2,FALSE()),"")</f>
        <v/>
      </c>
      <c r="C209" s="232" t="str">
        <f aca="false">IF(ISNUMBER(A209),VLOOKUP(A209,Methuselahs!$A$7:$E$306,3,FALSE()),"")</f>
        <v/>
      </c>
      <c r="D209" s="233" t="str">
        <f aca="false">IF(ISNUMBER(A209),FLOOR((ROW()-ROW($A$7))/5,1)+1,"")</f>
        <v/>
      </c>
      <c r="E209" s="234"/>
      <c r="F209" s="232" t="n">
        <f aca="false">IF(ISNUMBER(E209),E209,0)</f>
        <v>0</v>
      </c>
      <c r="G209" s="235" t="str">
        <f aca="false">IF(ISNUMBER($A209),IF(AND($F209&gt;=2,$H209=60),1,0),"")</f>
        <v/>
      </c>
      <c r="H209" s="236" t="str">
        <f aca="false">IF(ISNUMBER(A209),IF(OR($S209=$U209,NOT(ISNA(MATCH($D209*5+$V$4,Override!$C$6:$C$125,0)))),$Q209,0),"")</f>
        <v/>
      </c>
      <c r="I209" s="233" t="str">
        <f aca="false">IF(ISNUMBER(A209),IF(J209=5,K209,IF(AND(J209=4,OR(K209=4,K209=3)),K209+1,K209)),"")</f>
        <v/>
      </c>
      <c r="J209" s="237" t="n">
        <f aca="false">COUNT(A207:A211)</f>
        <v>0</v>
      </c>
      <c r="K209" s="238" t="str">
        <f aca="false">IF(ISNUMBER(A209),RANK(F209,F207:F211),"")</f>
        <v/>
      </c>
      <c r="L209" s="239" t="n">
        <f aca="false">IF(J209=5,VLOOKUP(K209,TPMatrix!$A$6:$B$10,2,FALSE()),IF(J209=4,VLOOKUP(K209,TPMatrix!$D$6:$E$9,2,FALSE()),0))</f>
        <v>0</v>
      </c>
      <c r="M209" s="239" t="n">
        <f aca="false">IF(COUNTIF(K207:K211,K209)&gt;=2,IF(J209=5,VLOOKUP(K209+1,TPMatrix!$A$6:$B$10,2,FALSE()),IF(J209=4,VLOOKUP(K209+1,TPMatrix!$D$6:$E$9,2,FALSE()),0)),"")</f>
        <v>0</v>
      </c>
      <c r="N209" s="239" t="n">
        <f aca="false">IF(COUNTIF(K207:K211,K209)&gt;=3,IF(J209=5,VLOOKUP(K209+2,TPMatrix!$A$6:$B$10,2,FALSE()),IF(J209=4,VLOOKUP(K209+2,TPMatrix!$D$6:$E$9,2,FALSE()),0)),"")</f>
        <v>0</v>
      </c>
      <c r="O209" s="239" t="n">
        <f aca="false">IF(COUNTIF(K207:K211,K209)&gt;=4,IF(J209=5,VLOOKUP(K209+3,TPMatrix!$A$6:$B$10,2,FALSE()),IF(J209=4,VLOOKUP(K209+3,TPMatrix!$D$6:$E$9,2,FALSE()),0)),"")</f>
        <v>0</v>
      </c>
      <c r="P209" s="239" t="n">
        <f aca="false">IF(COUNTIF(K207:K211,K209)&gt;=5,IF(J209=5,VLOOKUP(K209+4,TPMatrix!$A$6:$B$10,2,FALSE()),IF(J209=4,VLOOKUP(K209+4,TPMatrix!$D$6:$E$9,2,FALSE()),0)),"")</f>
        <v>0</v>
      </c>
      <c r="Q209" s="239" t="n">
        <f aca="false">SUM(L209:P209)/COUNT(L209:P209)</f>
        <v>0</v>
      </c>
      <c r="R209" s="240" t="n">
        <f aca="false">COUNT(L209:P209)</f>
        <v>5</v>
      </c>
      <c r="S209" s="238" t="n">
        <f aca="false">IF(ISNUMBER($A209),COUNTIF($D$7:$D$306,$D209),0)</f>
        <v>0</v>
      </c>
      <c r="T209" s="239" t="n">
        <f aca="false">CEILING($F209,1)</f>
        <v>0</v>
      </c>
      <c r="U209" s="240" t="n">
        <f aca="true">SUM(OFFSET(T209,-MOD(ROW()-ROW($U$7),5),0,5,1))</f>
        <v>0</v>
      </c>
      <c r="W209" s="167" t="str">
        <f aca="false">$I209</f>
        <v/>
      </c>
      <c r="X209" s="167" t="str">
        <f aca="false">IF(ISNUMBER($A209),$W209*(Methuselahs!$A$4+1)+$A209,"")</f>
        <v/>
      </c>
      <c r="Y209" s="167" t="str">
        <f aca="false">IF(ISNUMBER($A209),RANK($X209,$X209:$X213,1),"")</f>
        <v/>
      </c>
      <c r="Z209" s="167" t="str">
        <f aca="false">IF(ISNUMBER($A209),VLOOKUP($A209,Methuselahs!$A$7:$X$306,5),"")</f>
        <v/>
      </c>
      <c r="AA209" s="167" t="str">
        <f aca="false">$I209</f>
        <v/>
      </c>
    </row>
    <row r="210" customFormat="false" ht="12.65" hidden="false" customHeight="false" outlineLevel="0" collapsed="false">
      <c r="A210" s="241" t="str">
        <f aca="true">IF(ISBLANK('Tournament Info'!$B$11),"",INDIRECT(ADDRESS(ROW(),1,1,1,"Optimal Seating "&amp;'Tournament Info'!$B$11-1&amp;"R+F")))</f>
        <v/>
      </c>
      <c r="B210" s="242" t="str">
        <f aca="false">IF(ISNUMBER(A210),VLOOKUP(A210,Methuselahs!$A$7:$E$306,2,FALSE()),"")</f>
        <v/>
      </c>
      <c r="C210" s="243" t="str">
        <f aca="false">IF(ISNUMBER(A210),VLOOKUP(A210,Methuselahs!$A$7:$E$306,3,FALSE()),"")</f>
        <v/>
      </c>
      <c r="D210" s="244" t="str">
        <f aca="false">IF(ISNUMBER(A210),FLOOR((ROW()-ROW($A$7))/5,1)+1,"")</f>
        <v/>
      </c>
      <c r="E210" s="245"/>
      <c r="F210" s="243" t="n">
        <f aca="false">IF(ISNUMBER(E210),E210,0)</f>
        <v>0</v>
      </c>
      <c r="G210" s="225" t="str">
        <f aca="false">IF(ISNUMBER($A210),IF(AND($F210&gt;=2,$H210=60),1,0),"")</f>
        <v/>
      </c>
      <c r="H210" s="226" t="str">
        <f aca="false">IF(ISNUMBER(A210),IF(OR($S210=$U210,NOT(ISNA(MATCH($D210*5+$V$4,Override!$C$6:$C$125,0)))),$Q210,0),"")</f>
        <v/>
      </c>
      <c r="I210" s="244" t="str">
        <f aca="false">IF(ISNUMBER(A210),IF(J210=5,K210,IF(AND(J210=4,OR(K210=4,K210=3)),K210+1,K210)),"")</f>
        <v/>
      </c>
      <c r="J210" s="246" t="n">
        <f aca="false">COUNT(A207:A211)</f>
        <v>0</v>
      </c>
      <c r="K210" s="228" t="str">
        <f aca="false">IF(ISNUMBER(A210),RANK(F210,F207:F211),"")</f>
        <v/>
      </c>
      <c r="L210" s="229" t="n">
        <f aca="false">IF(J210=5,VLOOKUP(K210,TPMatrix!$A$6:$B$10,2,FALSE()),IF(J210=4,VLOOKUP(K210,TPMatrix!$D$6:$E$9,2,FALSE()),0))</f>
        <v>0</v>
      </c>
      <c r="M210" s="229" t="n">
        <f aca="false">IF(COUNTIF(K207:K211,K210)&gt;=2,IF(J210=5,VLOOKUP(K210+1,TPMatrix!$A$6:$B$10,2,FALSE()),IF(J210=4,VLOOKUP(K210+1,TPMatrix!$D$6:$E$9,2,FALSE()),0)),"")</f>
        <v>0</v>
      </c>
      <c r="N210" s="229" t="n">
        <f aca="false">IF(COUNTIF(K207:K211,K210)&gt;=3,IF(J210=5,VLOOKUP(K210+2,TPMatrix!$A$6:$B$10,2,FALSE()),IF(J210=4,VLOOKUP(K210+2,TPMatrix!$D$6:$E$9,2,FALSE()),0)),"")</f>
        <v>0</v>
      </c>
      <c r="O210" s="229" t="n">
        <f aca="false">IF(COUNTIF(K207:K211,K210)&gt;=4,IF(J210=5,VLOOKUP(K210+3,TPMatrix!$A$6:$B$10,2,FALSE()),IF(J210=4,VLOOKUP(K210+3,TPMatrix!$D$6:$E$9,2,FALSE()),0)),"")</f>
        <v>0</v>
      </c>
      <c r="P210" s="229" t="n">
        <f aca="false">IF(COUNTIF(K207:K211,K210)&gt;=5,IF(J210=5,VLOOKUP(K210+4,TPMatrix!$A$6:$B$10,2,FALSE()),IF(J210=4,VLOOKUP(K210+4,TPMatrix!$D$6:$E$9,2,FALSE()),0)),"")</f>
        <v>0</v>
      </c>
      <c r="Q210" s="229" t="n">
        <f aca="false">SUM(L210:P210)/COUNT(L210:P210)</f>
        <v>0</v>
      </c>
      <c r="R210" s="230" t="n">
        <f aca="false">COUNT(L210:P210)</f>
        <v>5</v>
      </c>
      <c r="S210" s="228" t="n">
        <f aca="false">IF(ISNUMBER($A210),COUNTIF($D$7:$D$306,$D210),0)</f>
        <v>0</v>
      </c>
      <c r="T210" s="229" t="n">
        <f aca="false">CEILING($F210,1)</f>
        <v>0</v>
      </c>
      <c r="U210" s="230" t="n">
        <f aca="true">SUM(OFFSET(T210,-MOD(ROW()-ROW($U$7),5),0,5,1))</f>
        <v>0</v>
      </c>
      <c r="W210" s="167" t="str">
        <f aca="false">$I210</f>
        <v/>
      </c>
      <c r="X210" s="167" t="str">
        <f aca="false">IF(ISNUMBER($A210),$W210*(Methuselahs!$A$4+1)+$A210,"")</f>
        <v/>
      </c>
      <c r="Y210" s="167" t="str">
        <f aca="false">IF(ISNUMBER($A210),RANK($X210,$X210:$X214,1),"")</f>
        <v/>
      </c>
      <c r="Z210" s="167" t="str">
        <f aca="false">IF(ISNUMBER($A210),VLOOKUP($A210,Methuselahs!$A$7:$X$306,5),"")</f>
        <v/>
      </c>
      <c r="AA210" s="167" t="str">
        <f aca="false">$I210</f>
        <v/>
      </c>
    </row>
    <row r="211" customFormat="false" ht="12.65" hidden="false" customHeight="false" outlineLevel="0" collapsed="false">
      <c r="A211" s="247" t="str">
        <f aca="true">IF(ISBLANK('Tournament Info'!$B$11),"",INDIRECT(ADDRESS(ROW(),1,1,1,"Optimal Seating "&amp;'Tournament Info'!$B$11-1&amp;"R+F")))</f>
        <v/>
      </c>
      <c r="B211" s="248" t="str">
        <f aca="false">IF(ISNUMBER(A211),VLOOKUP(A211,Methuselahs!$A$7:$E$306,2,FALSE()),"")</f>
        <v/>
      </c>
      <c r="C211" s="249" t="str">
        <f aca="false">IF(ISNUMBER(A211),VLOOKUP(A211,Methuselahs!$A$7:$E$306,3,FALSE()),"")</f>
        <v/>
      </c>
      <c r="D211" s="250" t="str">
        <f aca="false">IF(ISNUMBER(A211),FLOOR((ROW()-ROW($A$7))/5,1)+1,"")</f>
        <v/>
      </c>
      <c r="E211" s="251"/>
      <c r="F211" s="249" t="n">
        <f aca="false">IF(ISNUMBER(E211),E211,0)</f>
        <v>0</v>
      </c>
      <c r="G211" s="235" t="str">
        <f aca="false">IF(ISNUMBER($A211),IF(AND($F211&gt;=2,$H211=60),1,0),"")</f>
        <v/>
      </c>
      <c r="H211" s="236" t="str">
        <f aca="false">IF(ISNUMBER(A211),IF(OR($S211=$U211,NOT(ISNA(MATCH($D211*5+$V$4,Override!$C$6:$C$125,0)))),$Q211,0),"")</f>
        <v/>
      </c>
      <c r="I211" s="250" t="str">
        <f aca="false">IF(ISNUMBER(A211),IF(J211=5,K211,IF(AND(J211=4,OR(K211=4,K211=3)),K211+1,K211)),"")</f>
        <v/>
      </c>
      <c r="J211" s="252" t="n">
        <f aca="false">COUNT(A207:A211)</f>
        <v>0</v>
      </c>
      <c r="K211" s="253" t="str">
        <f aca="false">IF(ISNUMBER(A211),RANK(F211,F207:F211),"")</f>
        <v/>
      </c>
      <c r="L211" s="254" t="n">
        <f aca="false">IF(J211=5,VLOOKUP(K211,TPMatrix!$A$6:$B$10,2,FALSE()),IF(J211=4,VLOOKUP(K211,TPMatrix!$D$6:$E$9,2,FALSE()),0))</f>
        <v>0</v>
      </c>
      <c r="M211" s="254" t="n">
        <f aca="false">IF(COUNTIF(K207:K211,K211)&gt;=2,IF(J211=5,VLOOKUP(K211+1,TPMatrix!$A$6:$B$10,2,FALSE()),IF(J211=4,VLOOKUP(K211+1,TPMatrix!$D$6:$E$9,2,FALSE()),0)),"")</f>
        <v>0</v>
      </c>
      <c r="N211" s="254" t="n">
        <f aca="false">IF(COUNTIF(K207:K211,K211)&gt;=3,IF(J211=5,VLOOKUP(K211+2,TPMatrix!$A$6:$B$10,2,FALSE()),IF(J211=4,VLOOKUP(K211+2,TPMatrix!$D$6:$E$9,2,FALSE()),0)),"")</f>
        <v>0</v>
      </c>
      <c r="O211" s="254" t="n">
        <f aca="false">IF(COUNTIF(K207:K211,K211)&gt;=4,IF(J211=5,VLOOKUP(K211+3,TPMatrix!$A$6:$B$10,2,FALSE()),IF(J211=4,VLOOKUP(K211+3,TPMatrix!$D$6:$E$9,2,FALSE()),0)),"")</f>
        <v>0</v>
      </c>
      <c r="P211" s="254" t="n">
        <f aca="false">IF(COUNTIF(K207:K211,K211)&gt;=5,IF(J211=5,VLOOKUP(K211+4,TPMatrix!$A$6:$B$10,2,FALSE()),IF(J211=4,VLOOKUP(K211+4,TPMatrix!$D$6:$E$9,2,FALSE()),0)),"")</f>
        <v>0</v>
      </c>
      <c r="Q211" s="254" t="n">
        <f aca="false">SUM(L211:P211)/COUNT(L211:P211)</f>
        <v>0</v>
      </c>
      <c r="R211" s="255" t="n">
        <f aca="false">COUNT(L211:P211)</f>
        <v>5</v>
      </c>
      <c r="S211" s="253" t="n">
        <f aca="false">IF(ISNUMBER($A211),COUNTIF($D$7:$D$306,$D211),0)</f>
        <v>0</v>
      </c>
      <c r="T211" s="254" t="n">
        <f aca="false">CEILING($F211,1)</f>
        <v>0</v>
      </c>
      <c r="U211" s="255" t="n">
        <f aca="true">SUM(OFFSET(T211,-MOD(ROW()-ROW($U$7),5),0,5,1))</f>
        <v>0</v>
      </c>
      <c r="W211" s="167" t="str">
        <f aca="false">$I211</f>
        <v/>
      </c>
      <c r="X211" s="167" t="str">
        <f aca="false">IF(ISNUMBER($A211),$W211*(Methuselahs!$A$4+1)+$A211,"")</f>
        <v/>
      </c>
      <c r="Y211" s="167" t="str">
        <f aca="false">IF(ISNUMBER($A211),RANK($X211,$X211:$X215,1),"")</f>
        <v/>
      </c>
      <c r="Z211" s="167" t="str">
        <f aca="false">IF(ISNUMBER($A211),VLOOKUP($A211,Methuselahs!$A$7:$X$306,5),"")</f>
        <v/>
      </c>
      <c r="AA211" s="167" t="str">
        <f aca="false">$I211</f>
        <v/>
      </c>
    </row>
    <row r="212" customFormat="false" ht="12.65" hidden="false" customHeight="false" outlineLevel="0" collapsed="false">
      <c r="A212" s="206" t="str">
        <f aca="true">IF(ISBLANK('Tournament Info'!$B$11),"",INDIRECT(ADDRESS(ROW(),1,1,1,"Optimal Seating "&amp;'Tournament Info'!$B$11-1&amp;"R+F")))</f>
        <v/>
      </c>
      <c r="B212" s="256" t="str">
        <f aca="false">IF(ISNUMBER(A212),VLOOKUP(A212,Methuselahs!$A$7:$E$306,2,FALSE()),"")</f>
        <v/>
      </c>
      <c r="C212" s="208" t="str">
        <f aca="false">IF(ISNUMBER(A212),VLOOKUP(A212,Methuselahs!$A$7:$E$306,3,FALSE()),"")</f>
        <v/>
      </c>
      <c r="D212" s="209" t="str">
        <f aca="false">IF(ISNUMBER(A212),FLOOR((ROW()-ROW($A$7))/5,1)+1,"")</f>
        <v/>
      </c>
      <c r="E212" s="210"/>
      <c r="F212" s="208" t="n">
        <f aca="false">IF(ISNUMBER(E212),E212,0)</f>
        <v>0</v>
      </c>
      <c r="G212" s="211" t="str">
        <f aca="false">IF(ISNUMBER($A212),IF(AND($F212&gt;=2,$H212=60),1,0),"")</f>
        <v/>
      </c>
      <c r="H212" s="212" t="str">
        <f aca="false">IF(ISNUMBER(A212),IF(OR($S212=$U212,NOT(ISNA(MATCH($D212*5+$V$4,Override!$C$6:$C$125,0)))),$Q212,0),"")</f>
        <v/>
      </c>
      <c r="I212" s="209" t="str">
        <f aca="false">IF(ISNUMBER(A212),IF(J212=5,K212,IF(AND(J212=4,OR(K212=4,K212=3)),K212+1,K212)),"")</f>
        <v/>
      </c>
      <c r="J212" s="213" t="n">
        <f aca="false">COUNT(A212:A216)</f>
        <v>0</v>
      </c>
      <c r="K212" s="214" t="str">
        <f aca="false">IF(ISNUMBER(A212),RANK(F212,F212:F216),"")</f>
        <v/>
      </c>
      <c r="L212" s="215" t="n">
        <f aca="false">IF(J212=5,VLOOKUP(K212,TPMatrix!$A$6:$B$10,2,FALSE()),IF(J212=4,VLOOKUP(K212,TPMatrix!$D$6:$E$9,2,FALSE()),0))</f>
        <v>0</v>
      </c>
      <c r="M212" s="215" t="n">
        <f aca="false">IF(COUNTIF(K212:K216,K212)&gt;=2,IF(J212=5,VLOOKUP(K212+1,TPMatrix!$A$6:$B$10,2,FALSE()),IF(J212=4,VLOOKUP(K212+1,TPMatrix!$D$6:$E$9,2,FALSE()),0)),"")</f>
        <v>0</v>
      </c>
      <c r="N212" s="215" t="n">
        <f aca="false">IF(COUNTIF(K212:K216,K212)&gt;=3,IF(J212=5,VLOOKUP(K212+2,TPMatrix!$A$6:$B$10,2,FALSE()),IF(J212=4,VLOOKUP(K212+2,TPMatrix!$D$6:$E$9,2,FALSE()),0)),"")</f>
        <v>0</v>
      </c>
      <c r="O212" s="215" t="n">
        <f aca="false">IF(COUNTIF(K212:K216,K212)&gt;=4,IF(J212=5,VLOOKUP(K212+3,TPMatrix!$A$6:$B$10,2,FALSE()),IF(J212=4,VLOOKUP(K212+3,TPMatrix!$D$6:$E$9,2,FALSE()),0)),"")</f>
        <v>0</v>
      </c>
      <c r="P212" s="215" t="n">
        <f aca="false">IF(COUNTIF(K212:K216,K212)&gt;=5,IF(J212=5,VLOOKUP(K212+4,TPMatrix!$A$6:$B$10,2,FALSE()),IF(J212=4,VLOOKUP(K212+4,TPMatrix!$D$6:$E$9,2,FALSE()),0)),"")</f>
        <v>0</v>
      </c>
      <c r="Q212" s="215" t="n">
        <f aca="false">SUM(L212:P212)/COUNT(L212:P212)</f>
        <v>0</v>
      </c>
      <c r="R212" s="216" t="n">
        <f aca="false">COUNT(L212:P212)</f>
        <v>5</v>
      </c>
      <c r="S212" s="217" t="n">
        <f aca="false">IF(ISNUMBER($A212),COUNTIF($D$7:$D$306,$D212),0)</f>
        <v>0</v>
      </c>
      <c r="T212" s="218" t="n">
        <f aca="false">CEILING($F212,1)</f>
        <v>0</v>
      </c>
      <c r="U212" s="219" t="n">
        <f aca="true">SUM(OFFSET(T212,-MOD(ROW()-ROW($U$7),5),0,5,1))</f>
        <v>0</v>
      </c>
      <c r="W212" s="167" t="str">
        <f aca="false">$I212</f>
        <v/>
      </c>
      <c r="X212" s="167" t="str">
        <f aca="false">IF(ISNUMBER($A212),$W212*(Methuselahs!$A$4+1)+$A212,"")</f>
        <v/>
      </c>
      <c r="Y212" s="167" t="str">
        <f aca="false">IF(ISNUMBER($A212),RANK($X212,$X212:$X216,1),"")</f>
        <v/>
      </c>
      <c r="Z212" s="167" t="str">
        <f aca="false">IF(ISNUMBER($A212),VLOOKUP($A212,Methuselahs!$A$7:$X$306,5),"")</f>
        <v/>
      </c>
      <c r="AA212" s="167" t="str">
        <f aca="false">$I212</f>
        <v/>
      </c>
    </row>
    <row r="213" customFormat="false" ht="12.65" hidden="false" customHeight="false" outlineLevel="0" collapsed="false">
      <c r="A213" s="220" t="str">
        <f aca="true">IF(ISBLANK('Tournament Info'!$B$11),"",INDIRECT(ADDRESS(ROW(),1,1,1,"Optimal Seating "&amp;'Tournament Info'!$B$11-1&amp;"R+F")))</f>
        <v/>
      </c>
      <c r="B213" s="221" t="str">
        <f aca="false">IF(ISNUMBER(A213),VLOOKUP(A213,Methuselahs!$A$7:$E$306,2,FALSE()),"")</f>
        <v/>
      </c>
      <c r="C213" s="222" t="str">
        <f aca="false">IF(ISNUMBER(A213),VLOOKUP(A213,Methuselahs!$A$7:$E$306,3,FALSE()),"")</f>
        <v/>
      </c>
      <c r="D213" s="223" t="str">
        <f aca="false">IF(ISNUMBER(A213),FLOOR((ROW()-ROW($A$7))/5,1)+1,"")</f>
        <v/>
      </c>
      <c r="E213" s="224"/>
      <c r="F213" s="222" t="n">
        <f aca="false">IF(ISNUMBER(E213),E213,0)</f>
        <v>0</v>
      </c>
      <c r="G213" s="225" t="str">
        <f aca="false">IF(ISNUMBER($A213),IF(AND($F213&gt;=2,$H213=60),1,0),"")</f>
        <v/>
      </c>
      <c r="H213" s="226" t="str">
        <f aca="false">IF(ISNUMBER(A213),IF(OR($S213=$U213,NOT(ISNA(MATCH($D213*5+$V$4,Override!$C$6:$C$125,0)))),$Q213,0),"")</f>
        <v/>
      </c>
      <c r="I213" s="223" t="str">
        <f aca="false">IF(ISNUMBER(A213),IF(J213=5,K213,IF(AND(J213=4,OR(K213=4,K213=3)),K213+1,K213)),"")</f>
        <v/>
      </c>
      <c r="J213" s="227" t="n">
        <f aca="false">COUNT(A212:A216)</f>
        <v>0</v>
      </c>
      <c r="K213" s="228" t="str">
        <f aca="false">IF(ISNUMBER(A213),RANK(F213,F212:F216),"")</f>
        <v/>
      </c>
      <c r="L213" s="229" t="n">
        <f aca="false">IF(J213=5,VLOOKUP(K213,TPMatrix!$A$6:$B$10,2,FALSE()),IF(J213=4,VLOOKUP(K213,TPMatrix!$D$6:$E$9,2,FALSE()),0))</f>
        <v>0</v>
      </c>
      <c r="M213" s="229" t="n">
        <f aca="false">IF(COUNTIF(K212:K216,K213)&gt;=2,IF(J213=5,VLOOKUP(K213+1,TPMatrix!$A$6:$B$10,2,FALSE()),IF(J213=4,VLOOKUP(K213+1,TPMatrix!$D$6:$E$9,2,FALSE()),0)),"")</f>
        <v>0</v>
      </c>
      <c r="N213" s="229" t="n">
        <f aca="false">IF(COUNTIF(K212:K216,K213)&gt;=3,IF(J213=5,VLOOKUP(K213+2,TPMatrix!$A$6:$B$10,2,FALSE()),IF(J213=4,VLOOKUP(K213+2,TPMatrix!$D$6:$E$9,2,FALSE()),0)),"")</f>
        <v>0</v>
      </c>
      <c r="O213" s="229" t="n">
        <f aca="false">IF(COUNTIF(K212:K216,K213)&gt;=4,IF(J213=5,VLOOKUP(K213+3,TPMatrix!$A$6:$B$10,2,FALSE()),IF(J213=4,VLOOKUP(K213+3,TPMatrix!$D$6:$E$9,2,FALSE()),0)),"")</f>
        <v>0</v>
      </c>
      <c r="P213" s="229" t="n">
        <f aca="false">IF(COUNTIF(K212:K216,K213)&gt;=5,IF(J213=5,VLOOKUP(K213+4,TPMatrix!$A$6:$B$10,2,FALSE()),IF(J213=4,VLOOKUP(K213+4,TPMatrix!$D$6:$E$9,2,FALSE()),0)),"")</f>
        <v>0</v>
      </c>
      <c r="Q213" s="229" t="n">
        <f aca="false">SUM(L213:P213)/COUNT(L213:P213)</f>
        <v>0</v>
      </c>
      <c r="R213" s="230" t="n">
        <f aca="false">COUNT(L213:P213)</f>
        <v>5</v>
      </c>
      <c r="S213" s="228" t="n">
        <f aca="false">IF(ISNUMBER($A213),COUNTIF($D$7:$D$306,$D213),0)</f>
        <v>0</v>
      </c>
      <c r="T213" s="229" t="n">
        <f aca="false">CEILING($F213,1)</f>
        <v>0</v>
      </c>
      <c r="U213" s="230" t="n">
        <f aca="true">SUM(OFFSET(T213,-MOD(ROW()-ROW($U$7),5),0,5,1))</f>
        <v>0</v>
      </c>
      <c r="W213" s="167" t="str">
        <f aca="false">$I213</f>
        <v/>
      </c>
      <c r="X213" s="167" t="str">
        <f aca="false">IF(ISNUMBER($A213),$W213*(Methuselahs!$A$4+1)+$A213,"")</f>
        <v/>
      </c>
      <c r="Y213" s="167" t="str">
        <f aca="false">IF(ISNUMBER($A213),RANK($X213,$X213:$X217,1),"")</f>
        <v/>
      </c>
      <c r="Z213" s="167" t="str">
        <f aca="false">IF(ISNUMBER($A213),VLOOKUP($A213,Methuselahs!$A$7:$X$306,5),"")</f>
        <v/>
      </c>
      <c r="AA213" s="167" t="str">
        <f aca="false">$I213</f>
        <v/>
      </c>
    </row>
    <row r="214" customFormat="false" ht="12.65" hidden="false" customHeight="false" outlineLevel="0" collapsed="false">
      <c r="A214" s="231" t="str">
        <f aca="true">IF(ISBLANK('Tournament Info'!$B$11),"",INDIRECT(ADDRESS(ROW(),1,1,1,"Optimal Seating "&amp;'Tournament Info'!$B$11-1&amp;"R+F")))</f>
        <v/>
      </c>
      <c r="B214" s="207" t="str">
        <f aca="false">IF(ISNUMBER(A214),VLOOKUP(A214,Methuselahs!$A$7:$E$306,2,FALSE()),"")</f>
        <v/>
      </c>
      <c r="C214" s="232" t="str">
        <f aca="false">IF(ISNUMBER(A214),VLOOKUP(A214,Methuselahs!$A$7:$E$306,3,FALSE()),"")</f>
        <v/>
      </c>
      <c r="D214" s="233" t="str">
        <f aca="false">IF(ISNUMBER(A214),FLOOR((ROW()-ROW($A$7))/5,1)+1,"")</f>
        <v/>
      </c>
      <c r="E214" s="234"/>
      <c r="F214" s="232" t="n">
        <f aca="false">IF(ISNUMBER(E214),E214,0)</f>
        <v>0</v>
      </c>
      <c r="G214" s="235" t="str">
        <f aca="false">IF(ISNUMBER($A214),IF(AND($F214&gt;=2,$H214=60),1,0),"")</f>
        <v/>
      </c>
      <c r="H214" s="236" t="str">
        <f aca="false">IF(ISNUMBER(A214),IF(OR($S214=$U214,NOT(ISNA(MATCH($D214*5+$V$4,Override!$C$6:$C$125,0)))),$Q214,0),"")</f>
        <v/>
      </c>
      <c r="I214" s="233" t="str">
        <f aca="false">IF(ISNUMBER(A214),IF(J214=5,K214,IF(AND(J214=4,OR(K214=4,K214=3)),K214+1,K214)),"")</f>
        <v/>
      </c>
      <c r="J214" s="237" t="n">
        <f aca="false">COUNT(A212:A216)</f>
        <v>0</v>
      </c>
      <c r="K214" s="238" t="str">
        <f aca="false">IF(ISNUMBER(A214),RANK(F214,F212:F216),"")</f>
        <v/>
      </c>
      <c r="L214" s="239" t="n">
        <f aca="false">IF(J214=5,VLOOKUP(K214,TPMatrix!$A$6:$B$10,2,FALSE()),IF(J214=4,VLOOKUP(K214,TPMatrix!$D$6:$E$9,2,FALSE()),0))</f>
        <v>0</v>
      </c>
      <c r="M214" s="239" t="n">
        <f aca="false">IF(COUNTIF(K212:K216,K214)&gt;=2,IF(J214=5,VLOOKUP(K214+1,TPMatrix!$A$6:$B$10,2,FALSE()),IF(J214=4,VLOOKUP(K214+1,TPMatrix!$D$6:$E$9,2,FALSE()),0)),"")</f>
        <v>0</v>
      </c>
      <c r="N214" s="239" t="n">
        <f aca="false">IF(COUNTIF(K212:K216,K214)&gt;=3,IF(J214=5,VLOOKUP(K214+2,TPMatrix!$A$6:$B$10,2,FALSE()),IF(J214=4,VLOOKUP(K214+2,TPMatrix!$D$6:$E$9,2,FALSE()),0)),"")</f>
        <v>0</v>
      </c>
      <c r="O214" s="239" t="n">
        <f aca="false">IF(COUNTIF(K212:K216,K214)&gt;=4,IF(J214=5,VLOOKUP(K214+3,TPMatrix!$A$6:$B$10,2,FALSE()),IF(J214=4,VLOOKUP(K214+3,TPMatrix!$D$6:$E$9,2,FALSE()),0)),"")</f>
        <v>0</v>
      </c>
      <c r="P214" s="239" t="n">
        <f aca="false">IF(COUNTIF(K212:K216,K214)&gt;=5,IF(J214=5,VLOOKUP(K214+4,TPMatrix!$A$6:$B$10,2,FALSE()),IF(J214=4,VLOOKUP(K214+4,TPMatrix!$D$6:$E$9,2,FALSE()),0)),"")</f>
        <v>0</v>
      </c>
      <c r="Q214" s="239" t="n">
        <f aca="false">SUM(L214:P214)/COUNT(L214:P214)</f>
        <v>0</v>
      </c>
      <c r="R214" s="240" t="n">
        <f aca="false">COUNT(L214:P214)</f>
        <v>5</v>
      </c>
      <c r="S214" s="238" t="n">
        <f aca="false">IF(ISNUMBER($A214),COUNTIF($D$7:$D$306,$D214),0)</f>
        <v>0</v>
      </c>
      <c r="T214" s="239" t="n">
        <f aca="false">CEILING($F214,1)</f>
        <v>0</v>
      </c>
      <c r="U214" s="240" t="n">
        <f aca="true">SUM(OFFSET(T214,-MOD(ROW()-ROW($U$7),5),0,5,1))</f>
        <v>0</v>
      </c>
      <c r="W214" s="167" t="str">
        <f aca="false">$I214</f>
        <v/>
      </c>
      <c r="X214" s="167" t="str">
        <f aca="false">IF(ISNUMBER($A214),$W214*(Methuselahs!$A$4+1)+$A214,"")</f>
        <v/>
      </c>
      <c r="Y214" s="167" t="str">
        <f aca="false">IF(ISNUMBER($A214),RANK($X214,$X214:$X218,1),"")</f>
        <v/>
      </c>
      <c r="Z214" s="167" t="str">
        <f aca="false">IF(ISNUMBER($A214),VLOOKUP($A214,Methuselahs!$A$7:$X$306,5),"")</f>
        <v/>
      </c>
      <c r="AA214" s="167" t="str">
        <f aca="false">$I214</f>
        <v/>
      </c>
    </row>
    <row r="215" customFormat="false" ht="12.65" hidden="false" customHeight="false" outlineLevel="0" collapsed="false">
      <c r="A215" s="241" t="str">
        <f aca="true">IF(ISBLANK('Tournament Info'!$B$11),"",INDIRECT(ADDRESS(ROW(),1,1,1,"Optimal Seating "&amp;'Tournament Info'!$B$11-1&amp;"R+F")))</f>
        <v/>
      </c>
      <c r="B215" s="242" t="str">
        <f aca="false">IF(ISNUMBER(A215),VLOOKUP(A215,Methuselahs!$A$7:$E$306,2,FALSE()),"")</f>
        <v/>
      </c>
      <c r="C215" s="243" t="str">
        <f aca="false">IF(ISNUMBER(A215),VLOOKUP(A215,Methuselahs!$A$7:$E$306,3,FALSE()),"")</f>
        <v/>
      </c>
      <c r="D215" s="244" t="str">
        <f aca="false">IF(ISNUMBER(A215),FLOOR((ROW()-ROW($A$7))/5,1)+1,"")</f>
        <v/>
      </c>
      <c r="E215" s="245"/>
      <c r="F215" s="243" t="n">
        <f aca="false">IF(ISNUMBER(E215),E215,0)</f>
        <v>0</v>
      </c>
      <c r="G215" s="225" t="str">
        <f aca="false">IF(ISNUMBER($A215),IF(AND($F215&gt;=2,$H215=60),1,0),"")</f>
        <v/>
      </c>
      <c r="H215" s="226" t="str">
        <f aca="false">IF(ISNUMBER(A215),IF(OR($S215=$U215,NOT(ISNA(MATCH($D215*5+$V$4,Override!$C$6:$C$125,0)))),$Q215,0),"")</f>
        <v/>
      </c>
      <c r="I215" s="244" t="str">
        <f aca="false">IF(ISNUMBER(A215),IF(J215=5,K215,IF(AND(J215=4,OR(K215=4,K215=3)),K215+1,K215)),"")</f>
        <v/>
      </c>
      <c r="J215" s="246" t="n">
        <f aca="false">COUNT(A212:A216)</f>
        <v>0</v>
      </c>
      <c r="K215" s="228" t="str">
        <f aca="false">IF(ISNUMBER(A215),RANK(F215,F212:F216),"")</f>
        <v/>
      </c>
      <c r="L215" s="229" t="n">
        <f aca="false">IF(J215=5,VLOOKUP(K215,TPMatrix!$A$6:$B$10,2,FALSE()),IF(J215=4,VLOOKUP(K215,TPMatrix!$D$6:$E$9,2,FALSE()),0))</f>
        <v>0</v>
      </c>
      <c r="M215" s="229" t="n">
        <f aca="false">IF(COUNTIF(K212:K216,K215)&gt;=2,IF(J215=5,VLOOKUP(K215+1,TPMatrix!$A$6:$B$10,2,FALSE()),IF(J215=4,VLOOKUP(K215+1,TPMatrix!$D$6:$E$9,2,FALSE()),0)),"")</f>
        <v>0</v>
      </c>
      <c r="N215" s="229" t="n">
        <f aca="false">IF(COUNTIF(K212:K216,K215)&gt;=3,IF(J215=5,VLOOKUP(K215+2,TPMatrix!$A$6:$B$10,2,FALSE()),IF(J215=4,VLOOKUP(K215+2,TPMatrix!$D$6:$E$9,2,FALSE()),0)),"")</f>
        <v>0</v>
      </c>
      <c r="O215" s="229" t="n">
        <f aca="false">IF(COUNTIF(K212:K216,K215)&gt;=4,IF(J215=5,VLOOKUP(K215+3,TPMatrix!$A$6:$B$10,2,FALSE()),IF(J215=4,VLOOKUP(K215+3,TPMatrix!$D$6:$E$9,2,FALSE()),0)),"")</f>
        <v>0</v>
      </c>
      <c r="P215" s="229" t="n">
        <f aca="false">IF(COUNTIF(K212:K216,K215)&gt;=5,IF(J215=5,VLOOKUP(K215+4,TPMatrix!$A$6:$B$10,2,FALSE()),IF(J215=4,VLOOKUP(K215+4,TPMatrix!$D$6:$E$9,2,FALSE()),0)),"")</f>
        <v>0</v>
      </c>
      <c r="Q215" s="229" t="n">
        <f aca="false">SUM(L215:P215)/COUNT(L215:P215)</f>
        <v>0</v>
      </c>
      <c r="R215" s="230" t="n">
        <f aca="false">COUNT(L215:P215)</f>
        <v>5</v>
      </c>
      <c r="S215" s="228" t="n">
        <f aca="false">IF(ISNUMBER($A215),COUNTIF($D$7:$D$306,$D215),0)</f>
        <v>0</v>
      </c>
      <c r="T215" s="229" t="n">
        <f aca="false">CEILING($F215,1)</f>
        <v>0</v>
      </c>
      <c r="U215" s="230" t="n">
        <f aca="true">SUM(OFFSET(T215,-MOD(ROW()-ROW($U$7),5),0,5,1))</f>
        <v>0</v>
      </c>
      <c r="W215" s="167" t="str">
        <f aca="false">$I215</f>
        <v/>
      </c>
      <c r="X215" s="167" t="str">
        <f aca="false">IF(ISNUMBER($A215),$W215*(Methuselahs!$A$4+1)+$A215,"")</f>
        <v/>
      </c>
      <c r="Y215" s="167" t="str">
        <f aca="false">IF(ISNUMBER($A215),RANK($X215,$X215:$X219,1),"")</f>
        <v/>
      </c>
      <c r="Z215" s="167" t="str">
        <f aca="false">IF(ISNUMBER($A215),VLOOKUP($A215,Methuselahs!$A$7:$X$306,5),"")</f>
        <v/>
      </c>
      <c r="AA215" s="167" t="str">
        <f aca="false">$I215</f>
        <v/>
      </c>
    </row>
    <row r="216" customFormat="false" ht="12.65" hidden="false" customHeight="false" outlineLevel="0" collapsed="false">
      <c r="A216" s="247" t="str">
        <f aca="true">IF(ISBLANK('Tournament Info'!$B$11),"",INDIRECT(ADDRESS(ROW(),1,1,1,"Optimal Seating "&amp;'Tournament Info'!$B$11-1&amp;"R+F")))</f>
        <v/>
      </c>
      <c r="B216" s="248" t="str">
        <f aca="false">IF(ISNUMBER(A216),VLOOKUP(A216,Methuselahs!$A$7:$E$306,2,FALSE()),"")</f>
        <v/>
      </c>
      <c r="C216" s="249" t="str">
        <f aca="false">IF(ISNUMBER(A216),VLOOKUP(A216,Methuselahs!$A$7:$E$306,3,FALSE()),"")</f>
        <v/>
      </c>
      <c r="D216" s="250" t="str">
        <f aca="false">IF(ISNUMBER(A216),FLOOR((ROW()-ROW($A$7))/5,1)+1,"")</f>
        <v/>
      </c>
      <c r="E216" s="251"/>
      <c r="F216" s="249" t="n">
        <f aca="false">IF(ISNUMBER(E216),E216,0)</f>
        <v>0</v>
      </c>
      <c r="G216" s="257" t="str">
        <f aca="false">IF(ISNUMBER($A216),IF(AND($F216&gt;=2,$H216=60),1,0),"")</f>
        <v/>
      </c>
      <c r="H216" s="258" t="str">
        <f aca="false">IF(ISNUMBER(A216),IF(OR($S216=$U216,NOT(ISNA(MATCH($D216*5+$V$4,Override!$C$6:$C$125,0)))),$Q216,0),"")</f>
        <v/>
      </c>
      <c r="I216" s="250" t="str">
        <f aca="false">IF(ISNUMBER(A216),IF(J216=5,K216,IF(AND(J216=4,OR(K216=4,K216=3)),K216+1,K216)),"")</f>
        <v/>
      </c>
      <c r="J216" s="252" t="n">
        <f aca="false">COUNT(A212:A216)</f>
        <v>0</v>
      </c>
      <c r="K216" s="253" t="str">
        <f aca="false">IF(ISNUMBER(A216),RANK(F216,F212:F216),"")</f>
        <v/>
      </c>
      <c r="L216" s="254" t="n">
        <f aca="false">IF(J216=5,VLOOKUP(K216,TPMatrix!$A$6:$B$10,2,FALSE()),IF(J216=4,VLOOKUP(K216,TPMatrix!$D$6:$E$9,2,FALSE()),0))</f>
        <v>0</v>
      </c>
      <c r="M216" s="254" t="n">
        <f aca="false">IF(COUNTIF(K212:K216,K216)&gt;=2,IF(J216=5,VLOOKUP(K216+1,TPMatrix!$A$6:$B$10,2,FALSE()),IF(J216=4,VLOOKUP(K216+1,TPMatrix!$D$6:$E$9,2,FALSE()),0)),"")</f>
        <v>0</v>
      </c>
      <c r="N216" s="254" t="n">
        <f aca="false">IF(COUNTIF(K212:K216,K216)&gt;=3,IF(J216=5,VLOOKUP(K216+2,TPMatrix!$A$6:$B$10,2,FALSE()),IF(J216=4,VLOOKUP(K216+2,TPMatrix!$D$6:$E$9,2,FALSE()),0)),"")</f>
        <v>0</v>
      </c>
      <c r="O216" s="254" t="n">
        <f aca="false">IF(COUNTIF(K212:K216,K216)&gt;=4,IF(J216=5,VLOOKUP(K216+3,TPMatrix!$A$6:$B$10,2,FALSE()),IF(J216=4,VLOOKUP(K216+3,TPMatrix!$D$6:$E$9,2,FALSE()),0)),"")</f>
        <v>0</v>
      </c>
      <c r="P216" s="254" t="n">
        <f aca="false">IF(COUNTIF(K212:K216,K216)&gt;=5,IF(J216=5,VLOOKUP(K216+4,TPMatrix!$A$6:$B$10,2,FALSE()),IF(J216=4,VLOOKUP(K216+4,TPMatrix!$D$6:$E$9,2,FALSE()),0)),"")</f>
        <v>0</v>
      </c>
      <c r="Q216" s="254" t="n">
        <f aca="false">SUM(L216:P216)/COUNT(L216:P216)</f>
        <v>0</v>
      </c>
      <c r="R216" s="255" t="n">
        <f aca="false">COUNT(L216:P216)</f>
        <v>5</v>
      </c>
      <c r="S216" s="253" t="n">
        <f aca="false">IF(ISNUMBER($A216),COUNTIF($D$7:$D$306,$D216),0)</f>
        <v>0</v>
      </c>
      <c r="T216" s="254" t="n">
        <f aca="false">CEILING($F216,1)</f>
        <v>0</v>
      </c>
      <c r="U216" s="255" t="n">
        <f aca="true">SUM(OFFSET(T216,-MOD(ROW()-ROW($U$7),5),0,5,1))</f>
        <v>0</v>
      </c>
      <c r="W216" s="167" t="str">
        <f aca="false">$I216</f>
        <v/>
      </c>
      <c r="X216" s="167" t="str">
        <f aca="false">IF(ISNUMBER($A216),$W216*(Methuselahs!$A$4+1)+$A216,"")</f>
        <v/>
      </c>
      <c r="Y216" s="167" t="str">
        <f aca="false">IF(ISNUMBER($A216),RANK($X216,$X216:$X220,1),"")</f>
        <v/>
      </c>
      <c r="Z216" s="167" t="str">
        <f aca="false">IF(ISNUMBER($A216),VLOOKUP($A216,Methuselahs!$A$7:$X$306,5),"")</f>
        <v/>
      </c>
      <c r="AA216" s="167" t="str">
        <f aca="false">$I216</f>
        <v/>
      </c>
    </row>
    <row r="217" customFormat="false" ht="12.65" hidden="false" customHeight="false" outlineLevel="0" collapsed="false">
      <c r="A217" s="206" t="str">
        <f aca="true">IF(ISBLANK('Tournament Info'!$B$11),"",INDIRECT(ADDRESS(ROW(),1,1,1,"Optimal Seating "&amp;'Tournament Info'!$B$11-1&amp;"R+F")))</f>
        <v/>
      </c>
      <c r="B217" s="207" t="str">
        <f aca="false">IF(ISNUMBER(A217),VLOOKUP(A217,Methuselahs!$A$7:$E$306,2,FALSE()),"")</f>
        <v/>
      </c>
      <c r="C217" s="208" t="str">
        <f aca="false">IF(ISNUMBER(A217),VLOOKUP(A217,Methuselahs!$A$7:$E$306,3,FALSE()),"")</f>
        <v/>
      </c>
      <c r="D217" s="209" t="str">
        <f aca="false">IF(ISNUMBER(A217),FLOOR((ROW()-ROW($A$7))/5,1)+1,"")</f>
        <v/>
      </c>
      <c r="E217" s="210"/>
      <c r="F217" s="208" t="n">
        <f aca="false">IF(ISNUMBER(E217),E217,0)</f>
        <v>0</v>
      </c>
      <c r="G217" s="211" t="str">
        <f aca="false">IF(ISNUMBER($A217),IF(AND($F217&gt;=2,$H217=60),1,0),"")</f>
        <v/>
      </c>
      <c r="H217" s="212" t="str">
        <f aca="false">IF(ISNUMBER(A217),IF(OR($S217=$U217,NOT(ISNA(MATCH($D217*5+$V$4,Override!$C$6:$C$125,0)))),$Q217,0),"")</f>
        <v/>
      </c>
      <c r="I217" s="209" t="str">
        <f aca="false">IF(ISNUMBER(A217),IF(J217=5,K217,IF(AND(J217=4,OR(K217=4,K217=3)),K217+1,K217)),"")</f>
        <v/>
      </c>
      <c r="J217" s="213" t="n">
        <f aca="false">COUNT(A217:A221)</f>
        <v>0</v>
      </c>
      <c r="K217" s="214" t="str">
        <f aca="false">IF(ISNUMBER(A217),RANK(F217,F217:F221),"")</f>
        <v/>
      </c>
      <c r="L217" s="215" t="n">
        <f aca="false">IF(J217=5,VLOOKUP(K217,TPMatrix!$A$6:$B$10,2,FALSE()),IF(J217=4,VLOOKUP(K217,TPMatrix!$D$6:$E$9,2,FALSE()),0))</f>
        <v>0</v>
      </c>
      <c r="M217" s="215" t="n">
        <f aca="false">IF(COUNTIF(K217:K221,K217)&gt;=2,IF(J217=5,VLOOKUP(K217+1,TPMatrix!$A$6:$B$10,2,FALSE()),IF(J217=4,VLOOKUP(K217+1,TPMatrix!$D$6:$E$9,2,FALSE()),0)),"")</f>
        <v>0</v>
      </c>
      <c r="N217" s="215" t="n">
        <f aca="false">IF(COUNTIF(K217:K221,K217)&gt;=3,IF(J217=5,VLOOKUP(K217+2,TPMatrix!$A$6:$B$10,2,FALSE()),IF(J217=4,VLOOKUP(K217+2,TPMatrix!$D$6:$E$9,2,FALSE()),0)),"")</f>
        <v>0</v>
      </c>
      <c r="O217" s="215" t="n">
        <f aca="false">IF(COUNTIF(K217:K221,K217)&gt;=4,IF(J217=5,VLOOKUP(K217+3,TPMatrix!$A$6:$B$10,2,FALSE()),IF(J217=4,VLOOKUP(K217+3,TPMatrix!$D$6:$E$9,2,FALSE()),0)),"")</f>
        <v>0</v>
      </c>
      <c r="P217" s="215" t="n">
        <f aca="false">IF(COUNTIF(K217:K221,K217)&gt;=5,IF(J217=5,VLOOKUP(K217+4,TPMatrix!$A$6:$B$10,2,FALSE()),IF(J217=4,VLOOKUP(K217+4,TPMatrix!$D$6:$E$9,2,FALSE()),0)),"")</f>
        <v>0</v>
      </c>
      <c r="Q217" s="215" t="n">
        <f aca="false">SUM(L217:P217)/COUNT(L217:P217)</f>
        <v>0</v>
      </c>
      <c r="R217" s="216" t="n">
        <f aca="false">COUNT(L217:P217)</f>
        <v>5</v>
      </c>
      <c r="S217" s="217" t="n">
        <f aca="false">IF(ISNUMBER($A217),COUNTIF($D$7:$D$306,$D217),0)</f>
        <v>0</v>
      </c>
      <c r="T217" s="218" t="n">
        <f aca="false">CEILING($F217,1)</f>
        <v>0</v>
      </c>
      <c r="U217" s="219" t="n">
        <f aca="true">SUM(OFFSET(T217,-MOD(ROW()-ROW($U$7),5),0,5,1))</f>
        <v>0</v>
      </c>
      <c r="W217" s="167" t="str">
        <f aca="false">$I217</f>
        <v/>
      </c>
      <c r="X217" s="167" t="str">
        <f aca="false">IF(ISNUMBER($A217),$W217*(Methuselahs!$A$4+1)+$A217,"")</f>
        <v/>
      </c>
      <c r="Y217" s="167" t="str">
        <f aca="false">IF(ISNUMBER($A217),RANK($X217,$X217:$X221,1),"")</f>
        <v/>
      </c>
      <c r="Z217" s="167" t="str">
        <f aca="false">IF(ISNUMBER($A217),VLOOKUP($A217,Methuselahs!$A$7:$X$306,5),"")</f>
        <v/>
      </c>
      <c r="AA217" s="167" t="str">
        <f aca="false">$I217</f>
        <v/>
      </c>
    </row>
    <row r="218" customFormat="false" ht="12.65" hidden="false" customHeight="false" outlineLevel="0" collapsed="false">
      <c r="A218" s="220" t="str">
        <f aca="true">IF(ISBLANK('Tournament Info'!$B$11),"",INDIRECT(ADDRESS(ROW(),1,1,1,"Optimal Seating "&amp;'Tournament Info'!$B$11-1&amp;"R+F")))</f>
        <v/>
      </c>
      <c r="B218" s="221" t="str">
        <f aca="false">IF(ISNUMBER(A218),VLOOKUP(A218,Methuselahs!$A$7:$E$306,2,FALSE()),"")</f>
        <v/>
      </c>
      <c r="C218" s="222" t="str">
        <f aca="false">IF(ISNUMBER(A218),VLOOKUP(A218,Methuselahs!$A$7:$E$306,3,FALSE()),"")</f>
        <v/>
      </c>
      <c r="D218" s="223" t="str">
        <f aca="false">IF(ISNUMBER(A218),FLOOR((ROW()-ROW($A$7))/5,1)+1,"")</f>
        <v/>
      </c>
      <c r="E218" s="224"/>
      <c r="F218" s="222" t="n">
        <f aca="false">IF(ISNUMBER(E218),E218,0)</f>
        <v>0</v>
      </c>
      <c r="G218" s="225" t="str">
        <f aca="false">IF(ISNUMBER($A218),IF(AND($F218&gt;=2,$H218=60),1,0),"")</f>
        <v/>
      </c>
      <c r="H218" s="226" t="str">
        <f aca="false">IF(ISNUMBER(A218),IF(OR($S218=$U218,NOT(ISNA(MATCH($D218*5+$V$4,Override!$C$6:$C$125,0)))),$Q218,0),"")</f>
        <v/>
      </c>
      <c r="I218" s="223" t="str">
        <f aca="false">IF(ISNUMBER(A218),IF(J218=5,K218,IF(AND(J218=4,OR(K218=4,K218=3)),K218+1,K218)),"")</f>
        <v/>
      </c>
      <c r="J218" s="227" t="n">
        <f aca="false">COUNT(A217:A221)</f>
        <v>0</v>
      </c>
      <c r="K218" s="228" t="str">
        <f aca="false">IF(ISNUMBER(A218),RANK(F218,F217:F221),"")</f>
        <v/>
      </c>
      <c r="L218" s="229" t="n">
        <f aca="false">IF(J218=5,VLOOKUP(K218,TPMatrix!$A$6:$B$10,2,FALSE()),IF(J218=4,VLOOKUP(K218,TPMatrix!$D$6:$E$9,2,FALSE()),0))</f>
        <v>0</v>
      </c>
      <c r="M218" s="229" t="n">
        <f aca="false">IF(COUNTIF(K217:K221,K218)&gt;=2,IF(J218=5,VLOOKUP(K218+1,TPMatrix!$A$6:$B$10,2,FALSE()),IF(J218=4,VLOOKUP(K218+1,TPMatrix!$D$6:$E$9,2,FALSE()),0)),"")</f>
        <v>0</v>
      </c>
      <c r="N218" s="229" t="n">
        <f aca="false">IF(COUNTIF(K217:K221,K218)&gt;=3,IF(J218=5,VLOOKUP(K218+2,TPMatrix!$A$6:$B$10,2,FALSE()),IF(J218=4,VLOOKUP(K218+2,TPMatrix!$D$6:$E$9,2,FALSE()),0)),"")</f>
        <v>0</v>
      </c>
      <c r="O218" s="229" t="n">
        <f aca="false">IF(COUNTIF(K217:K221,K218)&gt;=4,IF(J218=5,VLOOKUP(K218+3,TPMatrix!$A$6:$B$10,2,FALSE()),IF(J218=4,VLOOKUP(K218+3,TPMatrix!$D$6:$E$9,2,FALSE()),0)),"")</f>
        <v>0</v>
      </c>
      <c r="P218" s="229" t="n">
        <f aca="false">IF(COUNTIF(K217:K221,K218)&gt;=5,IF(J218=5,VLOOKUP(K218+4,TPMatrix!$A$6:$B$10,2,FALSE()),IF(J218=4,VLOOKUP(K218+4,TPMatrix!$D$6:$E$9,2,FALSE()),0)),"")</f>
        <v>0</v>
      </c>
      <c r="Q218" s="229" t="n">
        <f aca="false">SUM(L218:P218)/COUNT(L218:P218)</f>
        <v>0</v>
      </c>
      <c r="R218" s="230" t="n">
        <f aca="false">COUNT(L218:P218)</f>
        <v>5</v>
      </c>
      <c r="S218" s="228" t="n">
        <f aca="false">IF(ISNUMBER($A218),COUNTIF($D$7:$D$306,$D218),0)</f>
        <v>0</v>
      </c>
      <c r="T218" s="229" t="n">
        <f aca="false">CEILING($F218,1)</f>
        <v>0</v>
      </c>
      <c r="U218" s="230" t="n">
        <f aca="true">SUM(OFFSET(T218,-MOD(ROW()-ROW($U$7),5),0,5,1))</f>
        <v>0</v>
      </c>
      <c r="W218" s="167" t="str">
        <f aca="false">$I218</f>
        <v/>
      </c>
      <c r="X218" s="167" t="str">
        <f aca="false">IF(ISNUMBER($A218),$W218*(Methuselahs!$A$4+1)+$A218,"")</f>
        <v/>
      </c>
      <c r="Y218" s="167" t="str">
        <f aca="false">IF(ISNUMBER($A218),RANK($X218,$X218:$X222,1),"")</f>
        <v/>
      </c>
      <c r="Z218" s="167" t="str">
        <f aca="false">IF(ISNUMBER($A218),VLOOKUP($A218,Methuselahs!$A$7:$X$306,5),"")</f>
        <v/>
      </c>
      <c r="AA218" s="167" t="str">
        <f aca="false">$I218</f>
        <v/>
      </c>
    </row>
    <row r="219" customFormat="false" ht="12.65" hidden="false" customHeight="false" outlineLevel="0" collapsed="false">
      <c r="A219" s="231" t="str">
        <f aca="true">IF(ISBLANK('Tournament Info'!$B$11),"",INDIRECT(ADDRESS(ROW(),1,1,1,"Optimal Seating "&amp;'Tournament Info'!$B$11-1&amp;"R+F")))</f>
        <v/>
      </c>
      <c r="B219" s="207" t="str">
        <f aca="false">IF(ISNUMBER(A219),VLOOKUP(A219,Methuselahs!$A$7:$E$306,2,FALSE()),"")</f>
        <v/>
      </c>
      <c r="C219" s="232" t="str">
        <f aca="false">IF(ISNUMBER(A219),VLOOKUP(A219,Methuselahs!$A$7:$E$306,3,FALSE()),"")</f>
        <v/>
      </c>
      <c r="D219" s="233" t="str">
        <f aca="false">IF(ISNUMBER(A219),FLOOR((ROW()-ROW($A$7))/5,1)+1,"")</f>
        <v/>
      </c>
      <c r="E219" s="234"/>
      <c r="F219" s="232" t="n">
        <f aca="false">IF(ISNUMBER(E219),E219,0)</f>
        <v>0</v>
      </c>
      <c r="G219" s="235" t="str">
        <f aca="false">IF(ISNUMBER($A219),IF(AND($F219&gt;=2,$H219=60),1,0),"")</f>
        <v/>
      </c>
      <c r="H219" s="236" t="str">
        <f aca="false">IF(ISNUMBER(A219),IF(OR($S219=$U219,NOT(ISNA(MATCH($D219*5+$V$4,Override!$C$6:$C$125,0)))),$Q219,0),"")</f>
        <v/>
      </c>
      <c r="I219" s="233" t="str">
        <f aca="false">IF(ISNUMBER(A219),IF(J219=5,K219,IF(AND(J219=4,OR(K219=4,K219=3)),K219+1,K219)),"")</f>
        <v/>
      </c>
      <c r="J219" s="237" t="n">
        <f aca="false">COUNT(A217:A221)</f>
        <v>0</v>
      </c>
      <c r="K219" s="238" t="str">
        <f aca="false">IF(ISNUMBER(A219),RANK(F219,F217:F221),"")</f>
        <v/>
      </c>
      <c r="L219" s="239" t="n">
        <f aca="false">IF(J219=5,VLOOKUP(K219,TPMatrix!$A$6:$B$10,2,FALSE()),IF(J219=4,VLOOKUP(K219,TPMatrix!$D$6:$E$9,2,FALSE()),0))</f>
        <v>0</v>
      </c>
      <c r="M219" s="239" t="n">
        <f aca="false">IF(COUNTIF(K217:K221,K219)&gt;=2,IF(J219=5,VLOOKUP(K219+1,TPMatrix!$A$6:$B$10,2,FALSE()),IF(J219=4,VLOOKUP(K219+1,TPMatrix!$D$6:$E$9,2,FALSE()),0)),"")</f>
        <v>0</v>
      </c>
      <c r="N219" s="239" t="n">
        <f aca="false">IF(COUNTIF(K217:K221,K219)&gt;=3,IF(J219=5,VLOOKUP(K219+2,TPMatrix!$A$6:$B$10,2,FALSE()),IF(J219=4,VLOOKUP(K219+2,TPMatrix!$D$6:$E$9,2,FALSE()),0)),"")</f>
        <v>0</v>
      </c>
      <c r="O219" s="239" t="n">
        <f aca="false">IF(COUNTIF(K217:K221,K219)&gt;=4,IF(J219=5,VLOOKUP(K219+3,TPMatrix!$A$6:$B$10,2,FALSE()),IF(J219=4,VLOOKUP(K219+3,TPMatrix!$D$6:$E$9,2,FALSE()),0)),"")</f>
        <v>0</v>
      </c>
      <c r="P219" s="239" t="n">
        <f aca="false">IF(COUNTIF(K217:K221,K219)&gt;=5,IF(J219=5,VLOOKUP(K219+4,TPMatrix!$A$6:$B$10,2,FALSE()),IF(J219=4,VLOOKUP(K219+4,TPMatrix!$D$6:$E$9,2,FALSE()),0)),"")</f>
        <v>0</v>
      </c>
      <c r="Q219" s="239" t="n">
        <f aca="false">SUM(L219:P219)/COUNT(L219:P219)</f>
        <v>0</v>
      </c>
      <c r="R219" s="240" t="n">
        <f aca="false">COUNT(L219:P219)</f>
        <v>5</v>
      </c>
      <c r="S219" s="238" t="n">
        <f aca="false">IF(ISNUMBER($A219),COUNTIF($D$7:$D$306,$D219),0)</f>
        <v>0</v>
      </c>
      <c r="T219" s="239" t="n">
        <f aca="false">CEILING($F219,1)</f>
        <v>0</v>
      </c>
      <c r="U219" s="240" t="n">
        <f aca="true">SUM(OFFSET(T219,-MOD(ROW()-ROW($U$7),5),0,5,1))</f>
        <v>0</v>
      </c>
      <c r="W219" s="167" t="str">
        <f aca="false">$I219</f>
        <v/>
      </c>
      <c r="X219" s="167" t="str">
        <f aca="false">IF(ISNUMBER($A219),$W219*(Methuselahs!$A$4+1)+$A219,"")</f>
        <v/>
      </c>
      <c r="Y219" s="167" t="str">
        <f aca="false">IF(ISNUMBER($A219),RANK($X219,$X219:$X223,1),"")</f>
        <v/>
      </c>
      <c r="Z219" s="167" t="str">
        <f aca="false">IF(ISNUMBER($A219),VLOOKUP($A219,Methuselahs!$A$7:$X$306,5),"")</f>
        <v/>
      </c>
      <c r="AA219" s="167" t="str">
        <f aca="false">$I219</f>
        <v/>
      </c>
    </row>
    <row r="220" customFormat="false" ht="12.65" hidden="false" customHeight="false" outlineLevel="0" collapsed="false">
      <c r="A220" s="241" t="str">
        <f aca="true">IF(ISBLANK('Tournament Info'!$B$11),"",INDIRECT(ADDRESS(ROW(),1,1,1,"Optimal Seating "&amp;'Tournament Info'!$B$11-1&amp;"R+F")))</f>
        <v/>
      </c>
      <c r="B220" s="242" t="str">
        <f aca="false">IF(ISNUMBER(A220),VLOOKUP(A220,Methuselahs!$A$7:$E$306,2,FALSE()),"")</f>
        <v/>
      </c>
      <c r="C220" s="243" t="str">
        <f aca="false">IF(ISNUMBER(A220),VLOOKUP(A220,Methuselahs!$A$7:$E$306,3,FALSE()),"")</f>
        <v/>
      </c>
      <c r="D220" s="244" t="str">
        <f aca="false">IF(ISNUMBER(A220),FLOOR((ROW()-ROW($A$7))/5,1)+1,"")</f>
        <v/>
      </c>
      <c r="E220" s="245"/>
      <c r="F220" s="243" t="n">
        <f aca="false">IF(ISNUMBER(E220),E220,0)</f>
        <v>0</v>
      </c>
      <c r="G220" s="225" t="str">
        <f aca="false">IF(ISNUMBER($A220),IF(AND($F220&gt;=2,$H220=60),1,0),"")</f>
        <v/>
      </c>
      <c r="H220" s="226" t="str">
        <f aca="false">IF(ISNUMBER(A220),IF(OR($S220=$U220,NOT(ISNA(MATCH($D220*5+$V$4,Override!$C$6:$C$125,0)))),$Q220,0),"")</f>
        <v/>
      </c>
      <c r="I220" s="244" t="str">
        <f aca="false">IF(ISNUMBER(A220),IF(J220=5,K220,IF(AND(J220=4,OR(K220=4,K220=3)),K220+1,K220)),"")</f>
        <v/>
      </c>
      <c r="J220" s="246" t="n">
        <f aca="false">COUNT(A217:A221)</f>
        <v>0</v>
      </c>
      <c r="K220" s="228" t="str">
        <f aca="false">IF(ISNUMBER(A220),RANK(F220,F217:F221),"")</f>
        <v/>
      </c>
      <c r="L220" s="229" t="n">
        <f aca="false">IF(J220=5,VLOOKUP(K220,TPMatrix!$A$6:$B$10,2,FALSE()),IF(J220=4,VLOOKUP(K220,TPMatrix!$D$6:$E$9,2,FALSE()),0))</f>
        <v>0</v>
      </c>
      <c r="M220" s="229" t="n">
        <f aca="false">IF(COUNTIF(K217:K221,K220)&gt;=2,IF(J220=5,VLOOKUP(K220+1,TPMatrix!$A$6:$B$10,2,FALSE()),IF(J220=4,VLOOKUP(K220+1,TPMatrix!$D$6:$E$9,2,FALSE()),0)),"")</f>
        <v>0</v>
      </c>
      <c r="N220" s="229" t="n">
        <f aca="false">IF(COUNTIF(K217:K221,K220)&gt;=3,IF(J220=5,VLOOKUP(K220+2,TPMatrix!$A$6:$B$10,2,FALSE()),IF(J220=4,VLOOKUP(K220+2,TPMatrix!$D$6:$E$9,2,FALSE()),0)),"")</f>
        <v>0</v>
      </c>
      <c r="O220" s="229" t="n">
        <f aca="false">IF(COUNTIF(K217:K221,K220)&gt;=4,IF(J220=5,VLOOKUP(K220+3,TPMatrix!$A$6:$B$10,2,FALSE()),IF(J220=4,VLOOKUP(K220+3,TPMatrix!$D$6:$E$9,2,FALSE()),0)),"")</f>
        <v>0</v>
      </c>
      <c r="P220" s="229" t="n">
        <f aca="false">IF(COUNTIF(K217:K221,K220)&gt;=5,IF(J220=5,VLOOKUP(K220+4,TPMatrix!$A$6:$B$10,2,FALSE()),IF(J220=4,VLOOKUP(K220+4,TPMatrix!$D$6:$E$9,2,FALSE()),0)),"")</f>
        <v>0</v>
      </c>
      <c r="Q220" s="229" t="n">
        <f aca="false">SUM(L220:P220)/COUNT(L220:P220)</f>
        <v>0</v>
      </c>
      <c r="R220" s="230" t="n">
        <f aca="false">COUNT(L220:P220)</f>
        <v>5</v>
      </c>
      <c r="S220" s="228" t="n">
        <f aca="false">IF(ISNUMBER($A220),COUNTIF($D$7:$D$306,$D220),0)</f>
        <v>0</v>
      </c>
      <c r="T220" s="229" t="n">
        <f aca="false">CEILING($F220,1)</f>
        <v>0</v>
      </c>
      <c r="U220" s="230" t="n">
        <f aca="true">SUM(OFFSET(T220,-MOD(ROW()-ROW($U$7),5),0,5,1))</f>
        <v>0</v>
      </c>
      <c r="W220" s="167" t="str">
        <f aca="false">$I220</f>
        <v/>
      </c>
      <c r="X220" s="167" t="str">
        <f aca="false">IF(ISNUMBER($A220),$W220*(Methuselahs!$A$4+1)+$A220,"")</f>
        <v/>
      </c>
      <c r="Y220" s="167" t="str">
        <f aca="false">IF(ISNUMBER($A220),RANK($X220,$X220:$X224,1),"")</f>
        <v/>
      </c>
      <c r="Z220" s="167" t="str">
        <f aca="false">IF(ISNUMBER($A220),VLOOKUP($A220,Methuselahs!$A$7:$X$306,5),"")</f>
        <v/>
      </c>
      <c r="AA220" s="167" t="str">
        <f aca="false">$I220</f>
        <v/>
      </c>
    </row>
    <row r="221" customFormat="false" ht="12.65" hidden="false" customHeight="false" outlineLevel="0" collapsed="false">
      <c r="A221" s="247" t="str">
        <f aca="true">IF(ISBLANK('Tournament Info'!$B$11),"",INDIRECT(ADDRESS(ROW(),1,1,1,"Optimal Seating "&amp;'Tournament Info'!$B$11-1&amp;"R+F")))</f>
        <v/>
      </c>
      <c r="B221" s="248" t="str">
        <f aca="false">IF(ISNUMBER(A221),VLOOKUP(A221,Methuselahs!$A$7:$E$306,2,FALSE()),"")</f>
        <v/>
      </c>
      <c r="C221" s="249" t="str">
        <f aca="false">IF(ISNUMBER(A221),VLOOKUP(A221,Methuselahs!$A$7:$E$306,3,FALSE()),"")</f>
        <v/>
      </c>
      <c r="D221" s="250" t="str">
        <f aca="false">IF(ISNUMBER(A221),FLOOR((ROW()-ROW($A$7))/5,1)+1,"")</f>
        <v/>
      </c>
      <c r="E221" s="251"/>
      <c r="F221" s="249" t="n">
        <f aca="false">IF(ISNUMBER(E221),E221,0)</f>
        <v>0</v>
      </c>
      <c r="G221" s="235" t="str">
        <f aca="false">IF(ISNUMBER($A221),IF(AND($F221&gt;=2,$H221=60),1,0),"")</f>
        <v/>
      </c>
      <c r="H221" s="236" t="str">
        <f aca="false">IF(ISNUMBER(A221),IF(OR($S221=$U221,NOT(ISNA(MATCH($D221*5+$V$4,Override!$C$6:$C$125,0)))),$Q221,0),"")</f>
        <v/>
      </c>
      <c r="I221" s="250" t="str">
        <f aca="false">IF(ISNUMBER(A221),IF(J221=5,K221,IF(AND(J221=4,OR(K221=4,K221=3)),K221+1,K221)),"")</f>
        <v/>
      </c>
      <c r="J221" s="252" t="n">
        <f aca="false">COUNT(A217:A221)</f>
        <v>0</v>
      </c>
      <c r="K221" s="253" t="str">
        <f aca="false">IF(ISNUMBER(A221),RANK(F221,F217:F221),"")</f>
        <v/>
      </c>
      <c r="L221" s="254" t="n">
        <f aca="false">IF(J221=5,VLOOKUP(K221,TPMatrix!$A$6:$B$10,2,FALSE()),IF(J221=4,VLOOKUP(K221,TPMatrix!$D$6:$E$9,2,FALSE()),0))</f>
        <v>0</v>
      </c>
      <c r="M221" s="254" t="n">
        <f aca="false">IF(COUNTIF(K217:K221,K221)&gt;=2,IF(J221=5,VLOOKUP(K221+1,TPMatrix!$A$6:$B$10,2,FALSE()),IF(J221=4,VLOOKUP(K221+1,TPMatrix!$D$6:$E$9,2,FALSE()),0)),"")</f>
        <v>0</v>
      </c>
      <c r="N221" s="254" t="n">
        <f aca="false">IF(COUNTIF(K217:K221,K221)&gt;=3,IF(J221=5,VLOOKUP(K221+2,TPMatrix!$A$6:$B$10,2,FALSE()),IF(J221=4,VLOOKUP(K221+2,TPMatrix!$D$6:$E$9,2,FALSE()),0)),"")</f>
        <v>0</v>
      </c>
      <c r="O221" s="254" t="n">
        <f aca="false">IF(COUNTIF(K217:K221,K221)&gt;=4,IF(J221=5,VLOOKUP(K221+3,TPMatrix!$A$6:$B$10,2,FALSE()),IF(J221=4,VLOOKUP(K221+3,TPMatrix!$D$6:$E$9,2,FALSE()),0)),"")</f>
        <v>0</v>
      </c>
      <c r="P221" s="254" t="n">
        <f aca="false">IF(COUNTIF(K217:K221,K221)&gt;=5,IF(J221=5,VLOOKUP(K221+4,TPMatrix!$A$6:$B$10,2,FALSE()),IF(J221=4,VLOOKUP(K221+4,TPMatrix!$D$6:$E$9,2,FALSE()),0)),"")</f>
        <v>0</v>
      </c>
      <c r="Q221" s="254" t="n">
        <f aca="false">SUM(L221:P221)/COUNT(L221:P221)</f>
        <v>0</v>
      </c>
      <c r="R221" s="255" t="n">
        <f aca="false">COUNT(L221:P221)</f>
        <v>5</v>
      </c>
      <c r="S221" s="253" t="n">
        <f aca="false">IF(ISNUMBER($A221),COUNTIF($D$7:$D$306,$D221),0)</f>
        <v>0</v>
      </c>
      <c r="T221" s="254" t="n">
        <f aca="false">CEILING($F221,1)</f>
        <v>0</v>
      </c>
      <c r="U221" s="255" t="n">
        <f aca="true">SUM(OFFSET(T221,-MOD(ROW()-ROW($U$7),5),0,5,1))</f>
        <v>0</v>
      </c>
      <c r="W221" s="167" t="str">
        <f aca="false">$I221</f>
        <v/>
      </c>
      <c r="X221" s="167" t="str">
        <f aca="false">IF(ISNUMBER($A221),$W221*(Methuselahs!$A$4+1)+$A221,"")</f>
        <v/>
      </c>
      <c r="Y221" s="167" t="str">
        <f aca="false">IF(ISNUMBER($A221),RANK($X221,$X221:$X225,1),"")</f>
        <v/>
      </c>
      <c r="Z221" s="167" t="str">
        <f aca="false">IF(ISNUMBER($A221),VLOOKUP($A221,Methuselahs!$A$7:$X$306,5),"")</f>
        <v/>
      </c>
      <c r="AA221" s="167" t="str">
        <f aca="false">$I221</f>
        <v/>
      </c>
    </row>
    <row r="222" customFormat="false" ht="12.65" hidden="false" customHeight="false" outlineLevel="0" collapsed="false">
      <c r="A222" s="206" t="str">
        <f aca="true">IF(ISBLANK('Tournament Info'!$B$11),"",INDIRECT(ADDRESS(ROW(),1,1,1,"Optimal Seating "&amp;'Tournament Info'!$B$11-1&amp;"R+F")))</f>
        <v/>
      </c>
      <c r="B222" s="256" t="str">
        <f aca="false">IF(ISNUMBER(A222),VLOOKUP(A222,Methuselahs!$A$7:$E$306,2,FALSE()),"")</f>
        <v/>
      </c>
      <c r="C222" s="208" t="str">
        <f aca="false">IF(ISNUMBER(A222),VLOOKUP(A222,Methuselahs!$A$7:$E$306,3,FALSE()),"")</f>
        <v/>
      </c>
      <c r="D222" s="209" t="str">
        <f aca="false">IF(ISNUMBER(A222),FLOOR((ROW()-ROW($A$7))/5,1)+1,"")</f>
        <v/>
      </c>
      <c r="E222" s="210"/>
      <c r="F222" s="208" t="n">
        <f aca="false">IF(ISNUMBER(E222),E222,0)</f>
        <v>0</v>
      </c>
      <c r="G222" s="211" t="str">
        <f aca="false">IF(ISNUMBER($A222),IF(AND($F222&gt;=2,$H222=60),1,0),"")</f>
        <v/>
      </c>
      <c r="H222" s="212" t="str">
        <f aca="false">IF(ISNUMBER(A222),IF(OR($S222=$U222,NOT(ISNA(MATCH($D222*5+$V$4,Override!$C$6:$C$125,0)))),$Q222,0),"")</f>
        <v/>
      </c>
      <c r="I222" s="209" t="str">
        <f aca="false">IF(ISNUMBER(A222),IF(J222=5,K222,IF(AND(J222=4,OR(K222=4,K222=3)),K222+1,K222)),"")</f>
        <v/>
      </c>
      <c r="J222" s="213" t="n">
        <f aca="false">COUNT(A222:A226)</f>
        <v>0</v>
      </c>
      <c r="K222" s="214" t="str">
        <f aca="false">IF(ISNUMBER(A222),RANK(F222,F222:F226),"")</f>
        <v/>
      </c>
      <c r="L222" s="215" t="n">
        <f aca="false">IF(J222=5,VLOOKUP(K222,TPMatrix!$A$6:$B$10,2,FALSE()),IF(J222=4,VLOOKUP(K222,TPMatrix!$D$6:$E$9,2,FALSE()),0))</f>
        <v>0</v>
      </c>
      <c r="M222" s="215" t="n">
        <f aca="false">IF(COUNTIF(K222:K226,K222)&gt;=2,IF(J222=5,VLOOKUP(K222+1,TPMatrix!$A$6:$B$10,2,FALSE()),IF(J222=4,VLOOKUP(K222+1,TPMatrix!$D$6:$E$9,2,FALSE()),0)),"")</f>
        <v>0</v>
      </c>
      <c r="N222" s="215" t="n">
        <f aca="false">IF(COUNTIF(K222:K226,K222)&gt;=3,IF(J222=5,VLOOKUP(K222+2,TPMatrix!$A$6:$B$10,2,FALSE()),IF(J222=4,VLOOKUP(K222+2,TPMatrix!$D$6:$E$9,2,FALSE()),0)),"")</f>
        <v>0</v>
      </c>
      <c r="O222" s="215" t="n">
        <f aca="false">IF(COUNTIF(K222:K226,K222)&gt;=4,IF(J222=5,VLOOKUP(K222+3,TPMatrix!$A$6:$B$10,2,FALSE()),IF(J222=4,VLOOKUP(K222+3,TPMatrix!$D$6:$E$9,2,FALSE()),0)),"")</f>
        <v>0</v>
      </c>
      <c r="P222" s="215" t="n">
        <f aca="false">IF(COUNTIF(K222:K226,K222)&gt;=5,IF(J222=5,VLOOKUP(K222+4,TPMatrix!$A$6:$B$10,2,FALSE()),IF(J222=4,VLOOKUP(K222+4,TPMatrix!$D$6:$E$9,2,FALSE()),0)),"")</f>
        <v>0</v>
      </c>
      <c r="Q222" s="215" t="n">
        <f aca="false">SUM(L222:P222)/COUNT(L222:P222)</f>
        <v>0</v>
      </c>
      <c r="R222" s="216" t="n">
        <f aca="false">COUNT(L222:P222)</f>
        <v>5</v>
      </c>
      <c r="S222" s="217" t="n">
        <f aca="false">IF(ISNUMBER($A222),COUNTIF($D$7:$D$306,$D222),0)</f>
        <v>0</v>
      </c>
      <c r="T222" s="218" t="n">
        <f aca="false">CEILING($F222,1)</f>
        <v>0</v>
      </c>
      <c r="U222" s="219" t="n">
        <f aca="true">SUM(OFFSET(T222,-MOD(ROW()-ROW($U$7),5),0,5,1))</f>
        <v>0</v>
      </c>
      <c r="W222" s="167" t="str">
        <f aca="false">$I222</f>
        <v/>
      </c>
      <c r="X222" s="167" t="str">
        <f aca="false">IF(ISNUMBER($A222),$W222*(Methuselahs!$A$4+1)+$A222,"")</f>
        <v/>
      </c>
      <c r="Y222" s="167" t="str">
        <f aca="false">IF(ISNUMBER($A222),RANK($X222,$X222:$X226,1),"")</f>
        <v/>
      </c>
      <c r="Z222" s="167" t="str">
        <f aca="false">IF(ISNUMBER($A222),VLOOKUP($A222,Methuselahs!$A$7:$X$306,5),"")</f>
        <v/>
      </c>
      <c r="AA222" s="167" t="str">
        <f aca="false">$I222</f>
        <v/>
      </c>
    </row>
    <row r="223" customFormat="false" ht="12.65" hidden="false" customHeight="false" outlineLevel="0" collapsed="false">
      <c r="A223" s="220" t="str">
        <f aca="true">IF(ISBLANK('Tournament Info'!$B$11),"",INDIRECT(ADDRESS(ROW(),1,1,1,"Optimal Seating "&amp;'Tournament Info'!$B$11-1&amp;"R+F")))</f>
        <v/>
      </c>
      <c r="B223" s="221" t="str">
        <f aca="false">IF(ISNUMBER(A223),VLOOKUP(A223,Methuselahs!$A$7:$E$306,2,FALSE()),"")</f>
        <v/>
      </c>
      <c r="C223" s="222" t="str">
        <f aca="false">IF(ISNUMBER(A223),VLOOKUP(A223,Methuselahs!$A$7:$E$306,3,FALSE()),"")</f>
        <v/>
      </c>
      <c r="D223" s="223" t="str">
        <f aca="false">IF(ISNUMBER(A223),FLOOR((ROW()-ROW($A$7))/5,1)+1,"")</f>
        <v/>
      </c>
      <c r="E223" s="224"/>
      <c r="F223" s="222" t="n">
        <f aca="false">IF(ISNUMBER(E223),E223,0)</f>
        <v>0</v>
      </c>
      <c r="G223" s="225" t="str">
        <f aca="false">IF(ISNUMBER($A223),IF(AND($F223&gt;=2,$H223=60),1,0),"")</f>
        <v/>
      </c>
      <c r="H223" s="226" t="str">
        <f aca="false">IF(ISNUMBER(A223),IF(OR($S223=$U223,NOT(ISNA(MATCH($D223*5+$V$4,Override!$C$6:$C$125,0)))),$Q223,0),"")</f>
        <v/>
      </c>
      <c r="I223" s="223" t="str">
        <f aca="false">IF(ISNUMBER(A223),IF(J223=5,K223,IF(AND(J223=4,OR(K223=4,K223=3)),K223+1,K223)),"")</f>
        <v/>
      </c>
      <c r="J223" s="227" t="n">
        <f aca="false">COUNT(A222:A226)</f>
        <v>0</v>
      </c>
      <c r="K223" s="228" t="str">
        <f aca="false">IF(ISNUMBER(A223),RANK(F223,F222:F226),"")</f>
        <v/>
      </c>
      <c r="L223" s="229" t="n">
        <f aca="false">IF(J223=5,VLOOKUP(K223,TPMatrix!$A$6:$B$10,2,FALSE()),IF(J223=4,VLOOKUP(K223,TPMatrix!$D$6:$E$9,2,FALSE()),0))</f>
        <v>0</v>
      </c>
      <c r="M223" s="229" t="n">
        <f aca="false">IF(COUNTIF(K222:K226,K223)&gt;=2,IF(J223=5,VLOOKUP(K223+1,TPMatrix!$A$6:$B$10,2,FALSE()),IF(J223=4,VLOOKUP(K223+1,TPMatrix!$D$6:$E$9,2,FALSE()),0)),"")</f>
        <v>0</v>
      </c>
      <c r="N223" s="229" t="n">
        <f aca="false">IF(COUNTIF(K222:K226,K223)&gt;=3,IF(J223=5,VLOOKUP(K223+2,TPMatrix!$A$6:$B$10,2,FALSE()),IF(J223=4,VLOOKUP(K223+2,TPMatrix!$D$6:$E$9,2,FALSE()),0)),"")</f>
        <v>0</v>
      </c>
      <c r="O223" s="229" t="n">
        <f aca="false">IF(COUNTIF(K222:K226,K223)&gt;=4,IF(J223=5,VLOOKUP(K223+3,TPMatrix!$A$6:$B$10,2,FALSE()),IF(J223=4,VLOOKUP(K223+3,TPMatrix!$D$6:$E$9,2,FALSE()),0)),"")</f>
        <v>0</v>
      </c>
      <c r="P223" s="229" t="n">
        <f aca="false">IF(COUNTIF(K222:K226,K223)&gt;=5,IF(J223=5,VLOOKUP(K223+4,TPMatrix!$A$6:$B$10,2,FALSE()),IF(J223=4,VLOOKUP(K223+4,TPMatrix!$D$6:$E$9,2,FALSE()),0)),"")</f>
        <v>0</v>
      </c>
      <c r="Q223" s="229" t="n">
        <f aca="false">SUM(L223:P223)/COUNT(L223:P223)</f>
        <v>0</v>
      </c>
      <c r="R223" s="230" t="n">
        <f aca="false">COUNT(L223:P223)</f>
        <v>5</v>
      </c>
      <c r="S223" s="228" t="n">
        <f aca="false">IF(ISNUMBER($A223),COUNTIF($D$7:$D$306,$D223),0)</f>
        <v>0</v>
      </c>
      <c r="T223" s="229" t="n">
        <f aca="false">CEILING($F223,1)</f>
        <v>0</v>
      </c>
      <c r="U223" s="230" t="n">
        <f aca="true">SUM(OFFSET(T223,-MOD(ROW()-ROW($U$7),5),0,5,1))</f>
        <v>0</v>
      </c>
      <c r="W223" s="167" t="str">
        <f aca="false">$I223</f>
        <v/>
      </c>
      <c r="X223" s="167" t="str">
        <f aca="false">IF(ISNUMBER($A223),$W223*(Methuselahs!$A$4+1)+$A223,"")</f>
        <v/>
      </c>
      <c r="Y223" s="167" t="str">
        <f aca="false">IF(ISNUMBER($A223),RANK($X223,$X223:$X227,1),"")</f>
        <v/>
      </c>
      <c r="Z223" s="167" t="str">
        <f aca="false">IF(ISNUMBER($A223),VLOOKUP($A223,Methuselahs!$A$7:$X$306,5),"")</f>
        <v/>
      </c>
      <c r="AA223" s="167" t="str">
        <f aca="false">$I223</f>
        <v/>
      </c>
    </row>
    <row r="224" customFormat="false" ht="12.65" hidden="false" customHeight="false" outlineLevel="0" collapsed="false">
      <c r="A224" s="231" t="str">
        <f aca="true">IF(ISBLANK('Tournament Info'!$B$11),"",INDIRECT(ADDRESS(ROW(),1,1,1,"Optimal Seating "&amp;'Tournament Info'!$B$11-1&amp;"R+F")))</f>
        <v/>
      </c>
      <c r="B224" s="207" t="str">
        <f aca="false">IF(ISNUMBER(A224),VLOOKUP(A224,Methuselahs!$A$7:$E$306,2,FALSE()),"")</f>
        <v/>
      </c>
      <c r="C224" s="232" t="str">
        <f aca="false">IF(ISNUMBER(A224),VLOOKUP(A224,Methuselahs!$A$7:$E$306,3,FALSE()),"")</f>
        <v/>
      </c>
      <c r="D224" s="233" t="str">
        <f aca="false">IF(ISNUMBER(A224),FLOOR((ROW()-ROW($A$7))/5,1)+1,"")</f>
        <v/>
      </c>
      <c r="E224" s="234"/>
      <c r="F224" s="232" t="n">
        <f aca="false">IF(ISNUMBER(E224),E224,0)</f>
        <v>0</v>
      </c>
      <c r="G224" s="235" t="str">
        <f aca="false">IF(ISNUMBER($A224),IF(AND($F224&gt;=2,$H224=60),1,0),"")</f>
        <v/>
      </c>
      <c r="H224" s="236" t="str">
        <f aca="false">IF(ISNUMBER(A224),IF(OR($S224=$U224,NOT(ISNA(MATCH($D224*5+$V$4,Override!$C$6:$C$125,0)))),$Q224,0),"")</f>
        <v/>
      </c>
      <c r="I224" s="233" t="str">
        <f aca="false">IF(ISNUMBER(A224),IF(J224=5,K224,IF(AND(J224=4,OR(K224=4,K224=3)),K224+1,K224)),"")</f>
        <v/>
      </c>
      <c r="J224" s="237" t="n">
        <f aca="false">COUNT(A222:A226)</f>
        <v>0</v>
      </c>
      <c r="K224" s="238" t="str">
        <f aca="false">IF(ISNUMBER(A224),RANK(F224,F222:F226),"")</f>
        <v/>
      </c>
      <c r="L224" s="239" t="n">
        <f aca="false">IF(J224=5,VLOOKUP(K224,TPMatrix!$A$6:$B$10,2,FALSE()),IF(J224=4,VLOOKUP(K224,TPMatrix!$D$6:$E$9,2,FALSE()),0))</f>
        <v>0</v>
      </c>
      <c r="M224" s="239" t="n">
        <f aca="false">IF(COUNTIF(K222:K226,K224)&gt;=2,IF(J224=5,VLOOKUP(K224+1,TPMatrix!$A$6:$B$10,2,FALSE()),IF(J224=4,VLOOKUP(K224+1,TPMatrix!$D$6:$E$9,2,FALSE()),0)),"")</f>
        <v>0</v>
      </c>
      <c r="N224" s="239" t="n">
        <f aca="false">IF(COUNTIF(K222:K226,K224)&gt;=3,IF(J224=5,VLOOKUP(K224+2,TPMatrix!$A$6:$B$10,2,FALSE()),IF(J224=4,VLOOKUP(K224+2,TPMatrix!$D$6:$E$9,2,FALSE()),0)),"")</f>
        <v>0</v>
      </c>
      <c r="O224" s="239" t="n">
        <f aca="false">IF(COUNTIF(K222:K226,K224)&gt;=4,IF(J224=5,VLOOKUP(K224+3,TPMatrix!$A$6:$B$10,2,FALSE()),IF(J224=4,VLOOKUP(K224+3,TPMatrix!$D$6:$E$9,2,FALSE()),0)),"")</f>
        <v>0</v>
      </c>
      <c r="P224" s="239" t="n">
        <f aca="false">IF(COUNTIF(K222:K226,K224)&gt;=5,IF(J224=5,VLOOKUP(K224+4,TPMatrix!$A$6:$B$10,2,FALSE()),IF(J224=4,VLOOKUP(K224+4,TPMatrix!$D$6:$E$9,2,FALSE()),0)),"")</f>
        <v>0</v>
      </c>
      <c r="Q224" s="239" t="n">
        <f aca="false">SUM(L224:P224)/COUNT(L224:P224)</f>
        <v>0</v>
      </c>
      <c r="R224" s="240" t="n">
        <f aca="false">COUNT(L224:P224)</f>
        <v>5</v>
      </c>
      <c r="S224" s="238" t="n">
        <f aca="false">IF(ISNUMBER($A224),COUNTIF($D$7:$D$306,$D224),0)</f>
        <v>0</v>
      </c>
      <c r="T224" s="239" t="n">
        <f aca="false">CEILING($F224,1)</f>
        <v>0</v>
      </c>
      <c r="U224" s="240" t="n">
        <f aca="true">SUM(OFFSET(T224,-MOD(ROW()-ROW($U$7),5),0,5,1))</f>
        <v>0</v>
      </c>
      <c r="W224" s="167" t="str">
        <f aca="false">$I224</f>
        <v/>
      </c>
      <c r="X224" s="167" t="str">
        <f aca="false">IF(ISNUMBER($A224),$W224*(Methuselahs!$A$4+1)+$A224,"")</f>
        <v/>
      </c>
      <c r="Y224" s="167" t="str">
        <f aca="false">IF(ISNUMBER($A224),RANK($X224,$X224:$X228,1),"")</f>
        <v/>
      </c>
      <c r="Z224" s="167" t="str">
        <f aca="false">IF(ISNUMBER($A224),VLOOKUP($A224,Methuselahs!$A$7:$X$306,5),"")</f>
        <v/>
      </c>
      <c r="AA224" s="167" t="str">
        <f aca="false">$I224</f>
        <v/>
      </c>
    </row>
    <row r="225" customFormat="false" ht="12.65" hidden="false" customHeight="false" outlineLevel="0" collapsed="false">
      <c r="A225" s="241" t="str">
        <f aca="true">IF(ISBLANK('Tournament Info'!$B$11),"",INDIRECT(ADDRESS(ROW(),1,1,1,"Optimal Seating "&amp;'Tournament Info'!$B$11-1&amp;"R+F")))</f>
        <v/>
      </c>
      <c r="B225" s="242" t="str">
        <f aca="false">IF(ISNUMBER(A225),VLOOKUP(A225,Methuselahs!$A$7:$E$306,2,FALSE()),"")</f>
        <v/>
      </c>
      <c r="C225" s="243" t="str">
        <f aca="false">IF(ISNUMBER(A225),VLOOKUP(A225,Methuselahs!$A$7:$E$306,3,FALSE()),"")</f>
        <v/>
      </c>
      <c r="D225" s="244" t="str">
        <f aca="false">IF(ISNUMBER(A225),FLOOR((ROW()-ROW($A$7))/5,1)+1,"")</f>
        <v/>
      </c>
      <c r="E225" s="245"/>
      <c r="F225" s="243" t="n">
        <f aca="false">IF(ISNUMBER(E225),E225,0)</f>
        <v>0</v>
      </c>
      <c r="G225" s="225" t="str">
        <f aca="false">IF(ISNUMBER($A225),IF(AND($F225&gt;=2,$H225=60),1,0),"")</f>
        <v/>
      </c>
      <c r="H225" s="226" t="str">
        <f aca="false">IF(ISNUMBER(A225),IF(OR($S225=$U225,NOT(ISNA(MATCH($D225*5+$V$4,Override!$C$6:$C$125,0)))),$Q225,0),"")</f>
        <v/>
      </c>
      <c r="I225" s="244" t="str">
        <f aca="false">IF(ISNUMBER(A225),IF(J225=5,K225,IF(AND(J225=4,OR(K225=4,K225=3)),K225+1,K225)),"")</f>
        <v/>
      </c>
      <c r="J225" s="246" t="n">
        <f aca="false">COUNT(A222:A226)</f>
        <v>0</v>
      </c>
      <c r="K225" s="228" t="str">
        <f aca="false">IF(ISNUMBER(A225),RANK(F225,F222:F226),"")</f>
        <v/>
      </c>
      <c r="L225" s="229" t="n">
        <f aca="false">IF(J225=5,VLOOKUP(K225,TPMatrix!$A$6:$B$10,2,FALSE()),IF(J225=4,VLOOKUP(K225,TPMatrix!$D$6:$E$9,2,FALSE()),0))</f>
        <v>0</v>
      </c>
      <c r="M225" s="229" t="n">
        <f aca="false">IF(COUNTIF(K222:K226,K225)&gt;=2,IF(J225=5,VLOOKUP(K225+1,TPMatrix!$A$6:$B$10,2,FALSE()),IF(J225=4,VLOOKUP(K225+1,TPMatrix!$D$6:$E$9,2,FALSE()),0)),"")</f>
        <v>0</v>
      </c>
      <c r="N225" s="229" t="n">
        <f aca="false">IF(COUNTIF(K222:K226,K225)&gt;=3,IF(J225=5,VLOOKUP(K225+2,TPMatrix!$A$6:$B$10,2,FALSE()),IF(J225=4,VLOOKUP(K225+2,TPMatrix!$D$6:$E$9,2,FALSE()),0)),"")</f>
        <v>0</v>
      </c>
      <c r="O225" s="229" t="n">
        <f aca="false">IF(COUNTIF(K222:K226,K225)&gt;=4,IF(J225=5,VLOOKUP(K225+3,TPMatrix!$A$6:$B$10,2,FALSE()),IF(J225=4,VLOOKUP(K225+3,TPMatrix!$D$6:$E$9,2,FALSE()),0)),"")</f>
        <v>0</v>
      </c>
      <c r="P225" s="229" t="n">
        <f aca="false">IF(COUNTIF(K222:K226,K225)&gt;=5,IF(J225=5,VLOOKUP(K225+4,TPMatrix!$A$6:$B$10,2,FALSE()),IF(J225=4,VLOOKUP(K225+4,TPMatrix!$D$6:$E$9,2,FALSE()),0)),"")</f>
        <v>0</v>
      </c>
      <c r="Q225" s="229" t="n">
        <f aca="false">SUM(L225:P225)/COUNT(L225:P225)</f>
        <v>0</v>
      </c>
      <c r="R225" s="230" t="n">
        <f aca="false">COUNT(L225:P225)</f>
        <v>5</v>
      </c>
      <c r="S225" s="228" t="n">
        <f aca="false">IF(ISNUMBER($A225),COUNTIF($D$7:$D$306,$D225),0)</f>
        <v>0</v>
      </c>
      <c r="T225" s="229" t="n">
        <f aca="false">CEILING($F225,1)</f>
        <v>0</v>
      </c>
      <c r="U225" s="230" t="n">
        <f aca="true">SUM(OFFSET(T225,-MOD(ROW()-ROW($U$7),5),0,5,1))</f>
        <v>0</v>
      </c>
      <c r="W225" s="167" t="str">
        <f aca="false">$I225</f>
        <v/>
      </c>
      <c r="X225" s="167" t="str">
        <f aca="false">IF(ISNUMBER($A225),$W225*(Methuselahs!$A$4+1)+$A225,"")</f>
        <v/>
      </c>
      <c r="Y225" s="167" t="str">
        <f aca="false">IF(ISNUMBER($A225),RANK($X225,$X225:$X229,1),"")</f>
        <v/>
      </c>
      <c r="Z225" s="167" t="str">
        <f aca="false">IF(ISNUMBER($A225),VLOOKUP($A225,Methuselahs!$A$7:$X$306,5),"")</f>
        <v/>
      </c>
      <c r="AA225" s="167" t="str">
        <f aca="false">$I225</f>
        <v/>
      </c>
    </row>
    <row r="226" customFormat="false" ht="12.65" hidden="false" customHeight="false" outlineLevel="0" collapsed="false">
      <c r="A226" s="247" t="str">
        <f aca="true">IF(ISBLANK('Tournament Info'!$B$11),"",INDIRECT(ADDRESS(ROW(),1,1,1,"Optimal Seating "&amp;'Tournament Info'!$B$11-1&amp;"R+F")))</f>
        <v/>
      </c>
      <c r="B226" s="248" t="str">
        <f aca="false">IF(ISNUMBER(A226),VLOOKUP(A226,Methuselahs!$A$7:$E$306,2,FALSE()),"")</f>
        <v/>
      </c>
      <c r="C226" s="249" t="str">
        <f aca="false">IF(ISNUMBER(A226),VLOOKUP(A226,Methuselahs!$A$7:$E$306,3,FALSE()),"")</f>
        <v/>
      </c>
      <c r="D226" s="250" t="str">
        <f aca="false">IF(ISNUMBER(A226),FLOOR((ROW()-ROW($A$7))/5,1)+1,"")</f>
        <v/>
      </c>
      <c r="E226" s="251"/>
      <c r="F226" s="249" t="n">
        <f aca="false">IF(ISNUMBER(E226),E226,0)</f>
        <v>0</v>
      </c>
      <c r="G226" s="257" t="str">
        <f aca="false">IF(ISNUMBER($A226),IF(AND($F226&gt;=2,$H226=60),1,0),"")</f>
        <v/>
      </c>
      <c r="H226" s="258" t="str">
        <f aca="false">IF(ISNUMBER(A226),IF(OR($S226=$U226,NOT(ISNA(MATCH($D226*5+$V$4,Override!$C$6:$C$125,0)))),$Q226,0),"")</f>
        <v/>
      </c>
      <c r="I226" s="250" t="str">
        <f aca="false">IF(ISNUMBER(A226),IF(J226=5,K226,IF(AND(J226=4,OR(K226=4,K226=3)),K226+1,K226)),"")</f>
        <v/>
      </c>
      <c r="J226" s="252" t="n">
        <f aca="false">COUNT(A222:A226)</f>
        <v>0</v>
      </c>
      <c r="K226" s="253" t="str">
        <f aca="false">IF(ISNUMBER(A226),RANK(F226,F222:F226),"")</f>
        <v/>
      </c>
      <c r="L226" s="254" t="n">
        <f aca="false">IF(J226=5,VLOOKUP(K226,TPMatrix!$A$6:$B$10,2,FALSE()),IF(J226=4,VLOOKUP(K226,TPMatrix!$D$6:$E$9,2,FALSE()),0))</f>
        <v>0</v>
      </c>
      <c r="M226" s="254" t="n">
        <f aca="false">IF(COUNTIF(K222:K226,K226)&gt;=2,IF(J226=5,VLOOKUP(K226+1,TPMatrix!$A$6:$B$10,2,FALSE()),IF(J226=4,VLOOKUP(K226+1,TPMatrix!$D$6:$E$9,2,FALSE()),0)),"")</f>
        <v>0</v>
      </c>
      <c r="N226" s="254" t="n">
        <f aca="false">IF(COUNTIF(K222:K226,K226)&gt;=3,IF(J226=5,VLOOKUP(K226+2,TPMatrix!$A$6:$B$10,2,FALSE()),IF(J226=4,VLOOKUP(K226+2,TPMatrix!$D$6:$E$9,2,FALSE()),0)),"")</f>
        <v>0</v>
      </c>
      <c r="O226" s="254" t="n">
        <f aca="false">IF(COUNTIF(K222:K226,K226)&gt;=4,IF(J226=5,VLOOKUP(K226+3,TPMatrix!$A$6:$B$10,2,FALSE()),IF(J226=4,VLOOKUP(K226+3,TPMatrix!$D$6:$E$9,2,FALSE()),0)),"")</f>
        <v>0</v>
      </c>
      <c r="P226" s="254" t="n">
        <f aca="false">IF(COUNTIF(K222:K226,K226)&gt;=5,IF(J226=5,VLOOKUP(K226+4,TPMatrix!$A$6:$B$10,2,FALSE()),IF(J226=4,VLOOKUP(K226+4,TPMatrix!$D$6:$E$9,2,FALSE()),0)),"")</f>
        <v>0</v>
      </c>
      <c r="Q226" s="254" t="n">
        <f aca="false">SUM(L226:P226)/COUNT(L226:P226)</f>
        <v>0</v>
      </c>
      <c r="R226" s="255" t="n">
        <f aca="false">COUNT(L226:P226)</f>
        <v>5</v>
      </c>
      <c r="S226" s="253" t="n">
        <f aca="false">IF(ISNUMBER($A226),COUNTIF($D$7:$D$306,$D226),0)</f>
        <v>0</v>
      </c>
      <c r="T226" s="254" t="n">
        <f aca="false">CEILING($F226,1)</f>
        <v>0</v>
      </c>
      <c r="U226" s="255" t="n">
        <f aca="true">SUM(OFFSET(T226,-MOD(ROW()-ROW($U$7),5),0,5,1))</f>
        <v>0</v>
      </c>
      <c r="W226" s="167" t="str">
        <f aca="false">$I226</f>
        <v/>
      </c>
      <c r="X226" s="167" t="str">
        <f aca="false">IF(ISNUMBER($A226),$W226*(Methuselahs!$A$4+1)+$A226,"")</f>
        <v/>
      </c>
      <c r="Y226" s="167" t="str">
        <f aca="false">IF(ISNUMBER($A226),RANK($X226,$X226:$X230,1),"")</f>
        <v/>
      </c>
      <c r="Z226" s="167" t="str">
        <f aca="false">IF(ISNUMBER($A226),VLOOKUP($A226,Methuselahs!$A$7:$X$306,5),"")</f>
        <v/>
      </c>
      <c r="AA226" s="167" t="str">
        <f aca="false">$I226</f>
        <v/>
      </c>
    </row>
    <row r="227" customFormat="false" ht="12.65" hidden="false" customHeight="false" outlineLevel="0" collapsed="false">
      <c r="A227" s="206" t="str">
        <f aca="true">IF(ISBLANK('Tournament Info'!$B$11),"",INDIRECT(ADDRESS(ROW(),1,1,1,"Optimal Seating "&amp;'Tournament Info'!$B$11-1&amp;"R+F")))</f>
        <v/>
      </c>
      <c r="B227" s="207" t="str">
        <f aca="false">IF(ISNUMBER(A227),VLOOKUP(A227,Methuselahs!$A$7:$E$306,2,FALSE()),"")</f>
        <v/>
      </c>
      <c r="C227" s="208" t="str">
        <f aca="false">IF(ISNUMBER(A227),VLOOKUP(A227,Methuselahs!$A$7:$E$306,3,FALSE()),"")</f>
        <v/>
      </c>
      <c r="D227" s="209" t="str">
        <f aca="false">IF(ISNUMBER(A227),FLOOR((ROW()-ROW($A$7))/5,1)+1,"")</f>
        <v/>
      </c>
      <c r="E227" s="210"/>
      <c r="F227" s="208" t="n">
        <f aca="false">IF(ISNUMBER(E227),E227,0)</f>
        <v>0</v>
      </c>
      <c r="G227" s="211" t="str">
        <f aca="false">IF(ISNUMBER($A227),IF(AND($F227&gt;=2,$H227=60),1,0),"")</f>
        <v/>
      </c>
      <c r="H227" s="212" t="str">
        <f aca="false">IF(ISNUMBER(A227),IF(OR($S227=$U227,NOT(ISNA(MATCH($D227*5+$V$4,Override!$C$6:$C$125,0)))),$Q227,0),"")</f>
        <v/>
      </c>
      <c r="I227" s="209" t="str">
        <f aca="false">IF(ISNUMBER(A227),IF(J227=5,K227,IF(AND(J227=4,OR(K227=4,K227=3)),K227+1,K227)),"")</f>
        <v/>
      </c>
      <c r="J227" s="213" t="n">
        <f aca="false">COUNT(A227:A231)</f>
        <v>0</v>
      </c>
      <c r="K227" s="214" t="str">
        <f aca="false">IF(ISNUMBER(A227),RANK(F227,F227:F231),"")</f>
        <v/>
      </c>
      <c r="L227" s="215" t="n">
        <f aca="false">IF(J227=5,VLOOKUP(K227,TPMatrix!$A$6:$B$10,2,FALSE()),IF(J227=4,VLOOKUP(K227,TPMatrix!$D$6:$E$9,2,FALSE()),0))</f>
        <v>0</v>
      </c>
      <c r="M227" s="215" t="n">
        <f aca="false">IF(COUNTIF(K227:K231,K227)&gt;=2,IF(J227=5,VLOOKUP(K227+1,TPMatrix!$A$6:$B$10,2,FALSE()),IF(J227=4,VLOOKUP(K227+1,TPMatrix!$D$6:$E$9,2,FALSE()),0)),"")</f>
        <v>0</v>
      </c>
      <c r="N227" s="215" t="n">
        <f aca="false">IF(COUNTIF(K227:K231,K227)&gt;=3,IF(J227=5,VLOOKUP(K227+2,TPMatrix!$A$6:$B$10,2,FALSE()),IF(J227=4,VLOOKUP(K227+2,TPMatrix!$D$6:$E$9,2,FALSE()),0)),"")</f>
        <v>0</v>
      </c>
      <c r="O227" s="215" t="n">
        <f aca="false">IF(COUNTIF(K227:K231,K227)&gt;=4,IF(J227=5,VLOOKUP(K227+3,TPMatrix!$A$6:$B$10,2,FALSE()),IF(J227=4,VLOOKUP(K227+3,TPMatrix!$D$6:$E$9,2,FALSE()),0)),"")</f>
        <v>0</v>
      </c>
      <c r="P227" s="215" t="n">
        <f aca="false">IF(COUNTIF(K227:K231,K227)&gt;=5,IF(J227=5,VLOOKUP(K227+4,TPMatrix!$A$6:$B$10,2,FALSE()),IF(J227=4,VLOOKUP(K227+4,TPMatrix!$D$6:$E$9,2,FALSE()),0)),"")</f>
        <v>0</v>
      </c>
      <c r="Q227" s="215" t="n">
        <f aca="false">SUM(L227:P227)/COUNT(L227:P227)</f>
        <v>0</v>
      </c>
      <c r="R227" s="216" t="n">
        <f aca="false">COUNT(L227:P227)</f>
        <v>5</v>
      </c>
      <c r="S227" s="217" t="n">
        <f aca="false">IF(ISNUMBER($A227),COUNTIF($D$7:$D$306,$D227),0)</f>
        <v>0</v>
      </c>
      <c r="T227" s="218" t="n">
        <f aca="false">CEILING($F227,1)</f>
        <v>0</v>
      </c>
      <c r="U227" s="219" t="n">
        <f aca="true">SUM(OFFSET(T227,-MOD(ROW()-ROW($U$7),5),0,5,1))</f>
        <v>0</v>
      </c>
      <c r="W227" s="167" t="str">
        <f aca="false">$I227</f>
        <v/>
      </c>
      <c r="X227" s="167" t="str">
        <f aca="false">IF(ISNUMBER($A227),$W227*(Methuselahs!$A$4+1)+$A227,"")</f>
        <v/>
      </c>
      <c r="Y227" s="167" t="str">
        <f aca="false">IF(ISNUMBER($A227),RANK($X227,$X227:$X231,1),"")</f>
        <v/>
      </c>
      <c r="Z227" s="167" t="str">
        <f aca="false">IF(ISNUMBER($A227),VLOOKUP($A227,Methuselahs!$A$7:$X$306,5),"")</f>
        <v/>
      </c>
      <c r="AA227" s="167" t="str">
        <f aca="false">$I227</f>
        <v/>
      </c>
    </row>
    <row r="228" customFormat="false" ht="12.65" hidden="false" customHeight="false" outlineLevel="0" collapsed="false">
      <c r="A228" s="220" t="str">
        <f aca="true">IF(ISBLANK('Tournament Info'!$B$11),"",INDIRECT(ADDRESS(ROW(),1,1,1,"Optimal Seating "&amp;'Tournament Info'!$B$11-1&amp;"R+F")))</f>
        <v/>
      </c>
      <c r="B228" s="221" t="str">
        <f aca="false">IF(ISNUMBER(A228),VLOOKUP(A228,Methuselahs!$A$7:$E$306,2,FALSE()),"")</f>
        <v/>
      </c>
      <c r="C228" s="222" t="str">
        <f aca="false">IF(ISNUMBER(A228),VLOOKUP(A228,Methuselahs!$A$7:$E$306,3,FALSE()),"")</f>
        <v/>
      </c>
      <c r="D228" s="223" t="str">
        <f aca="false">IF(ISNUMBER(A228),FLOOR((ROW()-ROW($A$7))/5,1)+1,"")</f>
        <v/>
      </c>
      <c r="E228" s="224"/>
      <c r="F228" s="222" t="n">
        <f aca="false">IF(ISNUMBER(E228),E228,0)</f>
        <v>0</v>
      </c>
      <c r="G228" s="225" t="str">
        <f aca="false">IF(ISNUMBER($A228),IF(AND($F228&gt;=2,$H228=60),1,0),"")</f>
        <v/>
      </c>
      <c r="H228" s="226" t="str">
        <f aca="false">IF(ISNUMBER(A228),IF(OR($S228=$U228,NOT(ISNA(MATCH($D228*5+$V$4,Override!$C$6:$C$125,0)))),$Q228,0),"")</f>
        <v/>
      </c>
      <c r="I228" s="223" t="str">
        <f aca="false">IF(ISNUMBER(A228),IF(J228=5,K228,IF(AND(J228=4,OR(K228=4,K228=3)),K228+1,K228)),"")</f>
        <v/>
      </c>
      <c r="J228" s="227" t="n">
        <f aca="false">COUNT(A227:A231)</f>
        <v>0</v>
      </c>
      <c r="K228" s="228" t="str">
        <f aca="false">IF(ISNUMBER(A228),RANK(F228,F227:F231),"")</f>
        <v/>
      </c>
      <c r="L228" s="229" t="n">
        <f aca="false">IF(J228=5,VLOOKUP(K228,TPMatrix!$A$6:$B$10,2,FALSE()),IF(J228=4,VLOOKUP(K228,TPMatrix!$D$6:$E$9,2,FALSE()),0))</f>
        <v>0</v>
      </c>
      <c r="M228" s="229" t="n">
        <f aca="false">IF(COUNTIF(K227:K231,K228)&gt;=2,IF(J228=5,VLOOKUP(K228+1,TPMatrix!$A$6:$B$10,2,FALSE()),IF(J228=4,VLOOKUP(K228+1,TPMatrix!$D$6:$E$9,2,FALSE()),0)),"")</f>
        <v>0</v>
      </c>
      <c r="N228" s="229" t="n">
        <f aca="false">IF(COUNTIF(K227:K231,K228)&gt;=3,IF(J228=5,VLOOKUP(K228+2,TPMatrix!$A$6:$B$10,2,FALSE()),IF(J228=4,VLOOKUP(K228+2,TPMatrix!$D$6:$E$9,2,FALSE()),0)),"")</f>
        <v>0</v>
      </c>
      <c r="O228" s="229" t="n">
        <f aca="false">IF(COUNTIF(K227:K231,K228)&gt;=4,IF(J228=5,VLOOKUP(K228+3,TPMatrix!$A$6:$B$10,2,FALSE()),IF(J228=4,VLOOKUP(K228+3,TPMatrix!$D$6:$E$9,2,FALSE()),0)),"")</f>
        <v>0</v>
      </c>
      <c r="P228" s="229" t="n">
        <f aca="false">IF(COUNTIF(K227:K231,K228)&gt;=5,IF(J228=5,VLOOKUP(K228+4,TPMatrix!$A$6:$B$10,2,FALSE()),IF(J228=4,VLOOKUP(K228+4,TPMatrix!$D$6:$E$9,2,FALSE()),0)),"")</f>
        <v>0</v>
      </c>
      <c r="Q228" s="229" t="n">
        <f aca="false">SUM(L228:P228)/COUNT(L228:P228)</f>
        <v>0</v>
      </c>
      <c r="R228" s="230" t="n">
        <f aca="false">COUNT(L228:P228)</f>
        <v>5</v>
      </c>
      <c r="S228" s="228" t="n">
        <f aca="false">IF(ISNUMBER($A228),COUNTIF($D$7:$D$306,$D228),0)</f>
        <v>0</v>
      </c>
      <c r="T228" s="229" t="n">
        <f aca="false">CEILING($F228,1)</f>
        <v>0</v>
      </c>
      <c r="U228" s="230" t="n">
        <f aca="true">SUM(OFFSET(T228,-MOD(ROW()-ROW($U$7),5),0,5,1))</f>
        <v>0</v>
      </c>
      <c r="W228" s="167" t="str">
        <f aca="false">$I228</f>
        <v/>
      </c>
      <c r="X228" s="167" t="str">
        <f aca="false">IF(ISNUMBER($A228),$W228*(Methuselahs!$A$4+1)+$A228,"")</f>
        <v/>
      </c>
      <c r="Y228" s="167" t="str">
        <f aca="false">IF(ISNUMBER($A228),RANK($X228,$X228:$X232,1),"")</f>
        <v/>
      </c>
      <c r="Z228" s="167" t="str">
        <f aca="false">IF(ISNUMBER($A228),VLOOKUP($A228,Methuselahs!$A$7:$X$306,5),"")</f>
        <v/>
      </c>
      <c r="AA228" s="167" t="str">
        <f aca="false">$I228</f>
        <v/>
      </c>
    </row>
    <row r="229" customFormat="false" ht="12.65" hidden="false" customHeight="false" outlineLevel="0" collapsed="false">
      <c r="A229" s="231" t="str">
        <f aca="true">IF(ISBLANK('Tournament Info'!$B$11),"",INDIRECT(ADDRESS(ROW(),1,1,1,"Optimal Seating "&amp;'Tournament Info'!$B$11-1&amp;"R+F")))</f>
        <v/>
      </c>
      <c r="B229" s="207" t="str">
        <f aca="false">IF(ISNUMBER(A229),VLOOKUP(A229,Methuselahs!$A$7:$E$306,2,FALSE()),"")</f>
        <v/>
      </c>
      <c r="C229" s="232" t="str">
        <f aca="false">IF(ISNUMBER(A229),VLOOKUP(A229,Methuselahs!$A$7:$E$306,3,FALSE()),"")</f>
        <v/>
      </c>
      <c r="D229" s="233" t="str">
        <f aca="false">IF(ISNUMBER(A229),FLOOR((ROW()-ROW($A$7))/5,1)+1,"")</f>
        <v/>
      </c>
      <c r="E229" s="234"/>
      <c r="F229" s="232" t="n">
        <f aca="false">IF(ISNUMBER(E229),E229,0)</f>
        <v>0</v>
      </c>
      <c r="G229" s="235" t="str">
        <f aca="false">IF(ISNUMBER($A229),IF(AND($F229&gt;=2,$H229=60),1,0),"")</f>
        <v/>
      </c>
      <c r="H229" s="236" t="str">
        <f aca="false">IF(ISNUMBER(A229),IF(OR($S229=$U229,NOT(ISNA(MATCH($D229*5+$V$4,Override!$C$6:$C$125,0)))),$Q229,0),"")</f>
        <v/>
      </c>
      <c r="I229" s="233" t="str">
        <f aca="false">IF(ISNUMBER(A229),IF(J229=5,K229,IF(AND(J229=4,OR(K229=4,K229=3)),K229+1,K229)),"")</f>
        <v/>
      </c>
      <c r="J229" s="237" t="n">
        <f aca="false">COUNT(A227:A231)</f>
        <v>0</v>
      </c>
      <c r="K229" s="238" t="str">
        <f aca="false">IF(ISNUMBER(A229),RANK(F229,F227:F231),"")</f>
        <v/>
      </c>
      <c r="L229" s="239" t="n">
        <f aca="false">IF(J229=5,VLOOKUP(K229,TPMatrix!$A$6:$B$10,2,FALSE()),IF(J229=4,VLOOKUP(K229,TPMatrix!$D$6:$E$9,2,FALSE()),0))</f>
        <v>0</v>
      </c>
      <c r="M229" s="239" t="n">
        <f aca="false">IF(COUNTIF(K227:K231,K229)&gt;=2,IF(J229=5,VLOOKUP(K229+1,TPMatrix!$A$6:$B$10,2,FALSE()),IF(J229=4,VLOOKUP(K229+1,TPMatrix!$D$6:$E$9,2,FALSE()),0)),"")</f>
        <v>0</v>
      </c>
      <c r="N229" s="239" t="n">
        <f aca="false">IF(COUNTIF(K227:K231,K229)&gt;=3,IF(J229=5,VLOOKUP(K229+2,TPMatrix!$A$6:$B$10,2,FALSE()),IF(J229=4,VLOOKUP(K229+2,TPMatrix!$D$6:$E$9,2,FALSE()),0)),"")</f>
        <v>0</v>
      </c>
      <c r="O229" s="239" t="n">
        <f aca="false">IF(COUNTIF(K227:K231,K229)&gt;=4,IF(J229=5,VLOOKUP(K229+3,TPMatrix!$A$6:$B$10,2,FALSE()),IF(J229=4,VLOOKUP(K229+3,TPMatrix!$D$6:$E$9,2,FALSE()),0)),"")</f>
        <v>0</v>
      </c>
      <c r="P229" s="239" t="n">
        <f aca="false">IF(COUNTIF(K227:K231,K229)&gt;=5,IF(J229=5,VLOOKUP(K229+4,TPMatrix!$A$6:$B$10,2,FALSE()),IF(J229=4,VLOOKUP(K229+4,TPMatrix!$D$6:$E$9,2,FALSE()),0)),"")</f>
        <v>0</v>
      </c>
      <c r="Q229" s="239" t="n">
        <f aca="false">SUM(L229:P229)/COUNT(L229:P229)</f>
        <v>0</v>
      </c>
      <c r="R229" s="240" t="n">
        <f aca="false">COUNT(L229:P229)</f>
        <v>5</v>
      </c>
      <c r="S229" s="238" t="n">
        <f aca="false">IF(ISNUMBER($A229),COUNTIF($D$7:$D$306,$D229),0)</f>
        <v>0</v>
      </c>
      <c r="T229" s="239" t="n">
        <f aca="false">CEILING($F229,1)</f>
        <v>0</v>
      </c>
      <c r="U229" s="240" t="n">
        <f aca="true">SUM(OFFSET(T229,-MOD(ROW()-ROW($U$7),5),0,5,1))</f>
        <v>0</v>
      </c>
      <c r="W229" s="167" t="str">
        <f aca="false">$I229</f>
        <v/>
      </c>
      <c r="X229" s="167" t="str">
        <f aca="false">IF(ISNUMBER($A229),$W229*(Methuselahs!$A$4+1)+$A229,"")</f>
        <v/>
      </c>
      <c r="Y229" s="167" t="str">
        <f aca="false">IF(ISNUMBER($A229),RANK($X229,$X229:$X233,1),"")</f>
        <v/>
      </c>
      <c r="Z229" s="167" t="str">
        <f aca="false">IF(ISNUMBER($A229),VLOOKUP($A229,Methuselahs!$A$7:$X$306,5),"")</f>
        <v/>
      </c>
      <c r="AA229" s="167" t="str">
        <f aca="false">$I229</f>
        <v/>
      </c>
    </row>
    <row r="230" customFormat="false" ht="12.65" hidden="false" customHeight="false" outlineLevel="0" collapsed="false">
      <c r="A230" s="241" t="str">
        <f aca="true">IF(ISBLANK('Tournament Info'!$B$11),"",INDIRECT(ADDRESS(ROW(),1,1,1,"Optimal Seating "&amp;'Tournament Info'!$B$11-1&amp;"R+F")))</f>
        <v/>
      </c>
      <c r="B230" s="242" t="str">
        <f aca="false">IF(ISNUMBER(A230),VLOOKUP(A230,Methuselahs!$A$7:$E$306,2,FALSE()),"")</f>
        <v/>
      </c>
      <c r="C230" s="243" t="str">
        <f aca="false">IF(ISNUMBER(A230),VLOOKUP(A230,Methuselahs!$A$7:$E$306,3,FALSE()),"")</f>
        <v/>
      </c>
      <c r="D230" s="244" t="str">
        <f aca="false">IF(ISNUMBER(A230),FLOOR((ROW()-ROW($A$7))/5,1)+1,"")</f>
        <v/>
      </c>
      <c r="E230" s="245"/>
      <c r="F230" s="243" t="n">
        <f aca="false">IF(ISNUMBER(E230),E230,0)</f>
        <v>0</v>
      </c>
      <c r="G230" s="225" t="str">
        <f aca="false">IF(ISNUMBER($A230),IF(AND($F230&gt;=2,$H230=60),1,0),"")</f>
        <v/>
      </c>
      <c r="H230" s="226" t="str">
        <f aca="false">IF(ISNUMBER(A230),IF(OR($S230=$U230,NOT(ISNA(MATCH($D230*5+$V$4,Override!$C$6:$C$125,0)))),$Q230,0),"")</f>
        <v/>
      </c>
      <c r="I230" s="244" t="str">
        <f aca="false">IF(ISNUMBER(A230),IF(J230=5,K230,IF(AND(J230=4,OR(K230=4,K230=3)),K230+1,K230)),"")</f>
        <v/>
      </c>
      <c r="J230" s="246" t="n">
        <f aca="false">COUNT(A227:A231)</f>
        <v>0</v>
      </c>
      <c r="K230" s="228" t="str">
        <f aca="false">IF(ISNUMBER(A230),RANK(F230,F227:F231),"")</f>
        <v/>
      </c>
      <c r="L230" s="229" t="n">
        <f aca="false">IF(J230=5,VLOOKUP(K230,TPMatrix!$A$6:$B$10,2,FALSE()),IF(J230=4,VLOOKUP(K230,TPMatrix!$D$6:$E$9,2,FALSE()),0))</f>
        <v>0</v>
      </c>
      <c r="M230" s="229" t="n">
        <f aca="false">IF(COUNTIF(K227:K231,K230)&gt;=2,IF(J230=5,VLOOKUP(K230+1,TPMatrix!$A$6:$B$10,2,FALSE()),IF(J230=4,VLOOKUP(K230+1,TPMatrix!$D$6:$E$9,2,FALSE()),0)),"")</f>
        <v>0</v>
      </c>
      <c r="N230" s="229" t="n">
        <f aca="false">IF(COUNTIF(K227:K231,K230)&gt;=3,IF(J230=5,VLOOKUP(K230+2,TPMatrix!$A$6:$B$10,2,FALSE()),IF(J230=4,VLOOKUP(K230+2,TPMatrix!$D$6:$E$9,2,FALSE()),0)),"")</f>
        <v>0</v>
      </c>
      <c r="O230" s="229" t="n">
        <f aca="false">IF(COUNTIF(K227:K231,K230)&gt;=4,IF(J230=5,VLOOKUP(K230+3,TPMatrix!$A$6:$B$10,2,FALSE()),IF(J230=4,VLOOKUP(K230+3,TPMatrix!$D$6:$E$9,2,FALSE()),0)),"")</f>
        <v>0</v>
      </c>
      <c r="P230" s="229" t="n">
        <f aca="false">IF(COUNTIF(K227:K231,K230)&gt;=5,IF(J230=5,VLOOKUP(K230+4,TPMatrix!$A$6:$B$10,2,FALSE()),IF(J230=4,VLOOKUP(K230+4,TPMatrix!$D$6:$E$9,2,FALSE()),0)),"")</f>
        <v>0</v>
      </c>
      <c r="Q230" s="229" t="n">
        <f aca="false">SUM(L230:P230)/COUNT(L230:P230)</f>
        <v>0</v>
      </c>
      <c r="R230" s="230" t="n">
        <f aca="false">COUNT(L230:P230)</f>
        <v>5</v>
      </c>
      <c r="S230" s="228" t="n">
        <f aca="false">IF(ISNUMBER($A230),COUNTIF($D$7:$D$306,$D230),0)</f>
        <v>0</v>
      </c>
      <c r="T230" s="229" t="n">
        <f aca="false">CEILING($F230,1)</f>
        <v>0</v>
      </c>
      <c r="U230" s="230" t="n">
        <f aca="true">SUM(OFFSET(T230,-MOD(ROW()-ROW($U$7),5),0,5,1))</f>
        <v>0</v>
      </c>
      <c r="W230" s="167" t="str">
        <f aca="false">$I230</f>
        <v/>
      </c>
      <c r="X230" s="167" t="str">
        <f aca="false">IF(ISNUMBER($A230),$W230*(Methuselahs!$A$4+1)+$A230,"")</f>
        <v/>
      </c>
      <c r="Y230" s="167" t="str">
        <f aca="false">IF(ISNUMBER($A230),RANK($X230,$X230:$X234,1),"")</f>
        <v/>
      </c>
      <c r="Z230" s="167" t="str">
        <f aca="false">IF(ISNUMBER($A230),VLOOKUP($A230,Methuselahs!$A$7:$X$306,5),"")</f>
        <v/>
      </c>
      <c r="AA230" s="167" t="str">
        <f aca="false">$I230</f>
        <v/>
      </c>
    </row>
    <row r="231" customFormat="false" ht="12.65" hidden="false" customHeight="false" outlineLevel="0" collapsed="false">
      <c r="A231" s="247" t="str">
        <f aca="true">IF(ISBLANK('Tournament Info'!$B$11),"",INDIRECT(ADDRESS(ROW(),1,1,1,"Optimal Seating "&amp;'Tournament Info'!$B$11-1&amp;"R+F")))</f>
        <v/>
      </c>
      <c r="B231" s="248" t="str">
        <f aca="false">IF(ISNUMBER(A231),VLOOKUP(A231,Methuselahs!$A$7:$E$306,2,FALSE()),"")</f>
        <v/>
      </c>
      <c r="C231" s="249" t="str">
        <f aca="false">IF(ISNUMBER(A231),VLOOKUP(A231,Methuselahs!$A$7:$E$306,3,FALSE()),"")</f>
        <v/>
      </c>
      <c r="D231" s="250" t="str">
        <f aca="false">IF(ISNUMBER(A231),FLOOR((ROW()-ROW($A$7))/5,1)+1,"")</f>
        <v/>
      </c>
      <c r="E231" s="251"/>
      <c r="F231" s="249" t="n">
        <f aca="false">IF(ISNUMBER(E231),E231,0)</f>
        <v>0</v>
      </c>
      <c r="G231" s="235" t="str">
        <f aca="false">IF(ISNUMBER($A231),IF(AND($F231&gt;=2,$H231=60),1,0),"")</f>
        <v/>
      </c>
      <c r="H231" s="236" t="str">
        <f aca="false">IF(ISNUMBER(A231),IF(OR($S231=$U231,NOT(ISNA(MATCH($D231*5+$V$4,Override!$C$6:$C$125,0)))),$Q231,0),"")</f>
        <v/>
      </c>
      <c r="I231" s="250" t="str">
        <f aca="false">IF(ISNUMBER(A231),IF(J231=5,K231,IF(AND(J231=4,OR(K231=4,K231=3)),K231+1,K231)),"")</f>
        <v/>
      </c>
      <c r="J231" s="252" t="n">
        <f aca="false">COUNT(A227:A231)</f>
        <v>0</v>
      </c>
      <c r="K231" s="253" t="str">
        <f aca="false">IF(ISNUMBER(A231),RANK(F231,F227:F231),"")</f>
        <v/>
      </c>
      <c r="L231" s="254" t="n">
        <f aca="false">IF(J231=5,VLOOKUP(K231,TPMatrix!$A$6:$B$10,2,FALSE()),IF(J231=4,VLOOKUP(K231,TPMatrix!$D$6:$E$9,2,FALSE()),0))</f>
        <v>0</v>
      </c>
      <c r="M231" s="254" t="n">
        <f aca="false">IF(COUNTIF(K227:K231,K231)&gt;=2,IF(J231=5,VLOOKUP(K231+1,TPMatrix!$A$6:$B$10,2,FALSE()),IF(J231=4,VLOOKUP(K231+1,TPMatrix!$D$6:$E$9,2,FALSE()),0)),"")</f>
        <v>0</v>
      </c>
      <c r="N231" s="254" t="n">
        <f aca="false">IF(COUNTIF(K227:K231,K231)&gt;=3,IF(J231=5,VLOOKUP(K231+2,TPMatrix!$A$6:$B$10,2,FALSE()),IF(J231=4,VLOOKUP(K231+2,TPMatrix!$D$6:$E$9,2,FALSE()),0)),"")</f>
        <v>0</v>
      </c>
      <c r="O231" s="254" t="n">
        <f aca="false">IF(COUNTIF(K227:K231,K231)&gt;=4,IF(J231=5,VLOOKUP(K231+3,TPMatrix!$A$6:$B$10,2,FALSE()),IF(J231=4,VLOOKUP(K231+3,TPMatrix!$D$6:$E$9,2,FALSE()),0)),"")</f>
        <v>0</v>
      </c>
      <c r="P231" s="254" t="n">
        <f aca="false">IF(COUNTIF(K227:K231,K231)&gt;=5,IF(J231=5,VLOOKUP(K231+4,TPMatrix!$A$6:$B$10,2,FALSE()),IF(J231=4,VLOOKUP(K231+4,TPMatrix!$D$6:$E$9,2,FALSE()),0)),"")</f>
        <v>0</v>
      </c>
      <c r="Q231" s="254" t="n">
        <f aca="false">SUM(L231:P231)/COUNT(L231:P231)</f>
        <v>0</v>
      </c>
      <c r="R231" s="255" t="n">
        <f aca="false">COUNT(L231:P231)</f>
        <v>5</v>
      </c>
      <c r="S231" s="253" t="n">
        <f aca="false">IF(ISNUMBER($A231),COUNTIF($D$7:$D$306,$D231),0)</f>
        <v>0</v>
      </c>
      <c r="T231" s="254" t="n">
        <f aca="false">CEILING($F231,1)</f>
        <v>0</v>
      </c>
      <c r="U231" s="255" t="n">
        <f aca="true">SUM(OFFSET(T231,-MOD(ROW()-ROW($U$7),5),0,5,1))</f>
        <v>0</v>
      </c>
      <c r="W231" s="167" t="str">
        <f aca="false">$I231</f>
        <v/>
      </c>
      <c r="X231" s="167" t="str">
        <f aca="false">IF(ISNUMBER($A231),$W231*(Methuselahs!$A$4+1)+$A231,"")</f>
        <v/>
      </c>
      <c r="Y231" s="167" t="str">
        <f aca="false">IF(ISNUMBER($A231),RANK($X231,$X231:$X235,1),"")</f>
        <v/>
      </c>
      <c r="Z231" s="167" t="str">
        <f aca="false">IF(ISNUMBER($A231),VLOOKUP($A231,Methuselahs!$A$7:$X$306,5),"")</f>
        <v/>
      </c>
      <c r="AA231" s="167" t="str">
        <f aca="false">$I231</f>
        <v/>
      </c>
    </row>
    <row r="232" customFormat="false" ht="12.65" hidden="false" customHeight="false" outlineLevel="0" collapsed="false">
      <c r="A232" s="206" t="str">
        <f aca="true">IF(ISBLANK('Tournament Info'!$B$11),"",INDIRECT(ADDRESS(ROW(),1,1,1,"Optimal Seating "&amp;'Tournament Info'!$B$11-1&amp;"R+F")))</f>
        <v/>
      </c>
      <c r="B232" s="256" t="str">
        <f aca="false">IF(ISNUMBER(A232),VLOOKUP(A232,Methuselahs!$A$7:$E$306,2,FALSE()),"")</f>
        <v/>
      </c>
      <c r="C232" s="208" t="str">
        <f aca="false">IF(ISNUMBER(A232),VLOOKUP(A232,Methuselahs!$A$7:$E$306,3,FALSE()),"")</f>
        <v/>
      </c>
      <c r="D232" s="209" t="str">
        <f aca="false">IF(ISNUMBER(A232),FLOOR((ROW()-ROW($A$7))/5,1)+1,"")</f>
        <v/>
      </c>
      <c r="E232" s="210"/>
      <c r="F232" s="208" t="n">
        <f aca="false">IF(ISNUMBER(E232),E232,0)</f>
        <v>0</v>
      </c>
      <c r="G232" s="211" t="str">
        <f aca="false">IF(ISNUMBER($A232),IF(AND($F232&gt;=2,$H232=60),1,0),"")</f>
        <v/>
      </c>
      <c r="H232" s="212" t="str">
        <f aca="false">IF(ISNUMBER(A232),IF(OR($S232=$U232,NOT(ISNA(MATCH($D232*5+$V$4,Override!$C$6:$C$125,0)))),$Q232,0),"")</f>
        <v/>
      </c>
      <c r="I232" s="209" t="str">
        <f aca="false">IF(ISNUMBER(A232),IF(J232=5,K232,IF(AND(J232=4,OR(K232=4,K232=3)),K232+1,K232)),"")</f>
        <v/>
      </c>
      <c r="J232" s="213" t="n">
        <f aca="false">COUNT(A232:A236)</f>
        <v>0</v>
      </c>
      <c r="K232" s="214" t="str">
        <f aca="false">IF(ISNUMBER(A232),RANK(F232,F232:F236),"")</f>
        <v/>
      </c>
      <c r="L232" s="215" t="n">
        <f aca="false">IF(J232=5,VLOOKUP(K232,TPMatrix!$A$6:$B$10,2,FALSE()),IF(J232=4,VLOOKUP(K232,TPMatrix!$D$6:$E$9,2,FALSE()),0))</f>
        <v>0</v>
      </c>
      <c r="M232" s="215" t="n">
        <f aca="false">IF(COUNTIF(K232:K236,K232)&gt;=2,IF(J232=5,VLOOKUP(K232+1,TPMatrix!$A$6:$B$10,2,FALSE()),IF(J232=4,VLOOKUP(K232+1,TPMatrix!$D$6:$E$9,2,FALSE()),0)),"")</f>
        <v>0</v>
      </c>
      <c r="N232" s="215" t="n">
        <f aca="false">IF(COUNTIF(K232:K236,K232)&gt;=3,IF(J232=5,VLOOKUP(K232+2,TPMatrix!$A$6:$B$10,2,FALSE()),IF(J232=4,VLOOKUP(K232+2,TPMatrix!$D$6:$E$9,2,FALSE()),0)),"")</f>
        <v>0</v>
      </c>
      <c r="O232" s="215" t="n">
        <f aca="false">IF(COUNTIF(K232:K236,K232)&gt;=4,IF(J232=5,VLOOKUP(K232+3,TPMatrix!$A$6:$B$10,2,FALSE()),IF(J232=4,VLOOKUP(K232+3,TPMatrix!$D$6:$E$9,2,FALSE()),0)),"")</f>
        <v>0</v>
      </c>
      <c r="P232" s="215" t="n">
        <f aca="false">IF(COUNTIF(K232:K236,K232)&gt;=5,IF(J232=5,VLOOKUP(K232+4,TPMatrix!$A$6:$B$10,2,FALSE()),IF(J232=4,VLOOKUP(K232+4,TPMatrix!$D$6:$E$9,2,FALSE()),0)),"")</f>
        <v>0</v>
      </c>
      <c r="Q232" s="215" t="n">
        <f aca="false">SUM(L232:P232)/COUNT(L232:P232)</f>
        <v>0</v>
      </c>
      <c r="R232" s="216" t="n">
        <f aca="false">COUNT(L232:P232)</f>
        <v>5</v>
      </c>
      <c r="S232" s="217" t="n">
        <f aca="false">IF(ISNUMBER($A232),COUNTIF($D$7:$D$306,$D232),0)</f>
        <v>0</v>
      </c>
      <c r="T232" s="218" t="n">
        <f aca="false">CEILING($F232,1)</f>
        <v>0</v>
      </c>
      <c r="U232" s="219" t="n">
        <f aca="true">SUM(OFFSET(T232,-MOD(ROW()-ROW($U$7),5),0,5,1))</f>
        <v>0</v>
      </c>
      <c r="W232" s="167" t="str">
        <f aca="false">$I232</f>
        <v/>
      </c>
      <c r="X232" s="167" t="str">
        <f aca="false">IF(ISNUMBER($A232),$W232*(Methuselahs!$A$4+1)+$A232,"")</f>
        <v/>
      </c>
      <c r="Y232" s="167" t="str">
        <f aca="false">IF(ISNUMBER($A232),RANK($X232,$X232:$X236,1),"")</f>
        <v/>
      </c>
      <c r="Z232" s="167" t="str">
        <f aca="false">IF(ISNUMBER($A232),VLOOKUP($A232,Methuselahs!$A$7:$X$306,5),"")</f>
        <v/>
      </c>
      <c r="AA232" s="167" t="str">
        <f aca="false">$I232</f>
        <v/>
      </c>
    </row>
    <row r="233" customFormat="false" ht="12.65" hidden="false" customHeight="false" outlineLevel="0" collapsed="false">
      <c r="A233" s="220" t="str">
        <f aca="true">IF(ISBLANK('Tournament Info'!$B$11),"",INDIRECT(ADDRESS(ROW(),1,1,1,"Optimal Seating "&amp;'Tournament Info'!$B$11-1&amp;"R+F")))</f>
        <v/>
      </c>
      <c r="B233" s="221" t="str">
        <f aca="false">IF(ISNUMBER(A233),VLOOKUP(A233,Methuselahs!$A$7:$E$306,2,FALSE()),"")</f>
        <v/>
      </c>
      <c r="C233" s="222" t="str">
        <f aca="false">IF(ISNUMBER(A233),VLOOKUP(A233,Methuselahs!$A$7:$E$306,3,FALSE()),"")</f>
        <v/>
      </c>
      <c r="D233" s="223" t="str">
        <f aca="false">IF(ISNUMBER(A233),FLOOR((ROW()-ROW($A$7))/5,1)+1,"")</f>
        <v/>
      </c>
      <c r="E233" s="224"/>
      <c r="F233" s="222" t="n">
        <f aca="false">IF(ISNUMBER(E233),E233,0)</f>
        <v>0</v>
      </c>
      <c r="G233" s="225" t="str">
        <f aca="false">IF(ISNUMBER($A233),IF(AND($F233&gt;=2,$H233=60),1,0),"")</f>
        <v/>
      </c>
      <c r="H233" s="226" t="str">
        <f aca="false">IF(ISNUMBER(A233),IF(OR($S233=$U233,NOT(ISNA(MATCH($D233*5+$V$4,Override!$C$6:$C$125,0)))),$Q233,0),"")</f>
        <v/>
      </c>
      <c r="I233" s="223" t="str">
        <f aca="false">IF(ISNUMBER(A233),IF(J233=5,K233,IF(AND(J233=4,OR(K233=4,K233=3)),K233+1,K233)),"")</f>
        <v/>
      </c>
      <c r="J233" s="227" t="n">
        <f aca="false">COUNT(A232:A236)</f>
        <v>0</v>
      </c>
      <c r="K233" s="228" t="str">
        <f aca="false">IF(ISNUMBER(A233),RANK(F233,F232:F236),"")</f>
        <v/>
      </c>
      <c r="L233" s="229" t="n">
        <f aca="false">IF(J233=5,VLOOKUP(K233,TPMatrix!$A$6:$B$10,2,FALSE()),IF(J233=4,VLOOKUP(K233,TPMatrix!$D$6:$E$9,2,FALSE()),0))</f>
        <v>0</v>
      </c>
      <c r="M233" s="229" t="n">
        <f aca="false">IF(COUNTIF(K232:K236,K233)&gt;=2,IF(J233=5,VLOOKUP(K233+1,TPMatrix!$A$6:$B$10,2,FALSE()),IF(J233=4,VLOOKUP(K233+1,TPMatrix!$D$6:$E$9,2,FALSE()),0)),"")</f>
        <v>0</v>
      </c>
      <c r="N233" s="229" t="n">
        <f aca="false">IF(COUNTIF(K232:K236,K233)&gt;=3,IF(J233=5,VLOOKUP(K233+2,TPMatrix!$A$6:$B$10,2,FALSE()),IF(J233=4,VLOOKUP(K233+2,TPMatrix!$D$6:$E$9,2,FALSE()),0)),"")</f>
        <v>0</v>
      </c>
      <c r="O233" s="229" t="n">
        <f aca="false">IF(COUNTIF(K232:K236,K233)&gt;=4,IF(J233=5,VLOOKUP(K233+3,TPMatrix!$A$6:$B$10,2,FALSE()),IF(J233=4,VLOOKUP(K233+3,TPMatrix!$D$6:$E$9,2,FALSE()),0)),"")</f>
        <v>0</v>
      </c>
      <c r="P233" s="229" t="n">
        <f aca="false">IF(COUNTIF(K232:K236,K233)&gt;=5,IF(J233=5,VLOOKUP(K233+4,TPMatrix!$A$6:$B$10,2,FALSE()),IF(J233=4,VLOOKUP(K233+4,TPMatrix!$D$6:$E$9,2,FALSE()),0)),"")</f>
        <v>0</v>
      </c>
      <c r="Q233" s="229" t="n">
        <f aca="false">SUM(L233:P233)/COUNT(L233:P233)</f>
        <v>0</v>
      </c>
      <c r="R233" s="230" t="n">
        <f aca="false">COUNT(L233:P233)</f>
        <v>5</v>
      </c>
      <c r="S233" s="228" t="n">
        <f aca="false">IF(ISNUMBER($A233),COUNTIF($D$7:$D$306,$D233),0)</f>
        <v>0</v>
      </c>
      <c r="T233" s="229" t="n">
        <f aca="false">CEILING($F233,1)</f>
        <v>0</v>
      </c>
      <c r="U233" s="230" t="n">
        <f aca="true">SUM(OFFSET(T233,-MOD(ROW()-ROW($U$7),5),0,5,1))</f>
        <v>0</v>
      </c>
      <c r="W233" s="167" t="str">
        <f aca="false">$I233</f>
        <v/>
      </c>
      <c r="X233" s="167" t="str">
        <f aca="false">IF(ISNUMBER($A233),$W233*(Methuselahs!$A$4+1)+$A233,"")</f>
        <v/>
      </c>
      <c r="Y233" s="167" t="str">
        <f aca="false">IF(ISNUMBER($A233),RANK($X233,$X233:$X237,1),"")</f>
        <v/>
      </c>
      <c r="Z233" s="167" t="str">
        <f aca="false">IF(ISNUMBER($A233),VLOOKUP($A233,Methuselahs!$A$7:$X$306,5),"")</f>
        <v/>
      </c>
      <c r="AA233" s="167" t="str">
        <f aca="false">$I233</f>
        <v/>
      </c>
    </row>
    <row r="234" customFormat="false" ht="12.65" hidden="false" customHeight="false" outlineLevel="0" collapsed="false">
      <c r="A234" s="231" t="str">
        <f aca="true">IF(ISBLANK('Tournament Info'!$B$11),"",INDIRECT(ADDRESS(ROW(),1,1,1,"Optimal Seating "&amp;'Tournament Info'!$B$11-1&amp;"R+F")))</f>
        <v/>
      </c>
      <c r="B234" s="207" t="str">
        <f aca="false">IF(ISNUMBER(A234),VLOOKUP(A234,Methuselahs!$A$7:$E$306,2,FALSE()),"")</f>
        <v/>
      </c>
      <c r="C234" s="232" t="str">
        <f aca="false">IF(ISNUMBER(A234),VLOOKUP(A234,Methuselahs!$A$7:$E$306,3,FALSE()),"")</f>
        <v/>
      </c>
      <c r="D234" s="233" t="str">
        <f aca="false">IF(ISNUMBER(A234),FLOOR((ROW()-ROW($A$7))/5,1)+1,"")</f>
        <v/>
      </c>
      <c r="E234" s="234"/>
      <c r="F234" s="232" t="n">
        <f aca="false">IF(ISNUMBER(E234),E234,0)</f>
        <v>0</v>
      </c>
      <c r="G234" s="235" t="str">
        <f aca="false">IF(ISNUMBER($A234),IF(AND($F234&gt;=2,$H234=60),1,0),"")</f>
        <v/>
      </c>
      <c r="H234" s="236" t="str">
        <f aca="false">IF(ISNUMBER(A234),IF(OR($S234=$U234,NOT(ISNA(MATCH($D234*5+$V$4,Override!$C$6:$C$125,0)))),$Q234,0),"")</f>
        <v/>
      </c>
      <c r="I234" s="233" t="str">
        <f aca="false">IF(ISNUMBER(A234),IF(J234=5,K234,IF(AND(J234=4,OR(K234=4,K234=3)),K234+1,K234)),"")</f>
        <v/>
      </c>
      <c r="J234" s="237" t="n">
        <f aca="false">COUNT(A232:A236)</f>
        <v>0</v>
      </c>
      <c r="K234" s="238" t="str">
        <f aca="false">IF(ISNUMBER(A234),RANK(F234,F232:F236),"")</f>
        <v/>
      </c>
      <c r="L234" s="239" t="n">
        <f aca="false">IF(J234=5,VLOOKUP(K234,TPMatrix!$A$6:$B$10,2,FALSE()),IF(J234=4,VLOOKUP(K234,TPMatrix!$D$6:$E$9,2,FALSE()),0))</f>
        <v>0</v>
      </c>
      <c r="M234" s="239" t="n">
        <f aca="false">IF(COUNTIF(K232:K236,K234)&gt;=2,IF(J234=5,VLOOKUP(K234+1,TPMatrix!$A$6:$B$10,2,FALSE()),IF(J234=4,VLOOKUP(K234+1,TPMatrix!$D$6:$E$9,2,FALSE()),0)),"")</f>
        <v>0</v>
      </c>
      <c r="N234" s="239" t="n">
        <f aca="false">IF(COUNTIF(K232:K236,K234)&gt;=3,IF(J234=5,VLOOKUP(K234+2,TPMatrix!$A$6:$B$10,2,FALSE()),IF(J234=4,VLOOKUP(K234+2,TPMatrix!$D$6:$E$9,2,FALSE()),0)),"")</f>
        <v>0</v>
      </c>
      <c r="O234" s="239" t="n">
        <f aca="false">IF(COUNTIF(K232:K236,K234)&gt;=4,IF(J234=5,VLOOKUP(K234+3,TPMatrix!$A$6:$B$10,2,FALSE()),IF(J234=4,VLOOKUP(K234+3,TPMatrix!$D$6:$E$9,2,FALSE()),0)),"")</f>
        <v>0</v>
      </c>
      <c r="P234" s="239" t="n">
        <f aca="false">IF(COUNTIF(K232:K236,K234)&gt;=5,IF(J234=5,VLOOKUP(K234+4,TPMatrix!$A$6:$B$10,2,FALSE()),IF(J234=4,VLOOKUP(K234+4,TPMatrix!$D$6:$E$9,2,FALSE()),0)),"")</f>
        <v>0</v>
      </c>
      <c r="Q234" s="239" t="n">
        <f aca="false">SUM(L234:P234)/COUNT(L234:P234)</f>
        <v>0</v>
      </c>
      <c r="R234" s="240" t="n">
        <f aca="false">COUNT(L234:P234)</f>
        <v>5</v>
      </c>
      <c r="S234" s="238" t="n">
        <f aca="false">IF(ISNUMBER($A234),COUNTIF($D$7:$D$306,$D234),0)</f>
        <v>0</v>
      </c>
      <c r="T234" s="239" t="n">
        <f aca="false">CEILING($F234,1)</f>
        <v>0</v>
      </c>
      <c r="U234" s="240" t="n">
        <f aca="true">SUM(OFFSET(T234,-MOD(ROW()-ROW($U$7),5),0,5,1))</f>
        <v>0</v>
      </c>
      <c r="W234" s="167" t="str">
        <f aca="false">$I234</f>
        <v/>
      </c>
      <c r="X234" s="167" t="str">
        <f aca="false">IF(ISNUMBER($A234),$W234*(Methuselahs!$A$4+1)+$A234,"")</f>
        <v/>
      </c>
      <c r="Y234" s="167" t="str">
        <f aca="false">IF(ISNUMBER($A234),RANK($X234,$X234:$X238,1),"")</f>
        <v/>
      </c>
      <c r="Z234" s="167" t="str">
        <f aca="false">IF(ISNUMBER($A234),VLOOKUP($A234,Methuselahs!$A$7:$X$306,5),"")</f>
        <v/>
      </c>
      <c r="AA234" s="167" t="str">
        <f aca="false">$I234</f>
        <v/>
      </c>
    </row>
    <row r="235" customFormat="false" ht="12.65" hidden="false" customHeight="false" outlineLevel="0" collapsed="false">
      <c r="A235" s="241" t="str">
        <f aca="true">IF(ISBLANK('Tournament Info'!$B$11),"",INDIRECT(ADDRESS(ROW(),1,1,1,"Optimal Seating "&amp;'Tournament Info'!$B$11-1&amp;"R+F")))</f>
        <v/>
      </c>
      <c r="B235" s="242" t="str">
        <f aca="false">IF(ISNUMBER(A235),VLOOKUP(A235,Methuselahs!$A$7:$E$306,2,FALSE()),"")</f>
        <v/>
      </c>
      <c r="C235" s="243" t="str">
        <f aca="false">IF(ISNUMBER(A235),VLOOKUP(A235,Methuselahs!$A$7:$E$306,3,FALSE()),"")</f>
        <v/>
      </c>
      <c r="D235" s="244" t="str">
        <f aca="false">IF(ISNUMBER(A235),FLOOR((ROW()-ROW($A$7))/5,1)+1,"")</f>
        <v/>
      </c>
      <c r="E235" s="245"/>
      <c r="F235" s="243" t="n">
        <f aca="false">IF(ISNUMBER(E235),E235,0)</f>
        <v>0</v>
      </c>
      <c r="G235" s="225" t="str">
        <f aca="false">IF(ISNUMBER($A235),IF(AND($F235&gt;=2,$H235=60),1,0),"")</f>
        <v/>
      </c>
      <c r="H235" s="226" t="str">
        <f aca="false">IF(ISNUMBER(A235),IF(OR($S235=$U235,NOT(ISNA(MATCH($D235*5+$V$4,Override!$C$6:$C$125,0)))),$Q235,0),"")</f>
        <v/>
      </c>
      <c r="I235" s="244" t="str">
        <f aca="false">IF(ISNUMBER(A235),IF(J235=5,K235,IF(AND(J235=4,OR(K235=4,K235=3)),K235+1,K235)),"")</f>
        <v/>
      </c>
      <c r="J235" s="246" t="n">
        <f aca="false">COUNT(A232:A236)</f>
        <v>0</v>
      </c>
      <c r="K235" s="228" t="str">
        <f aca="false">IF(ISNUMBER(A235),RANK(F235,F232:F236),"")</f>
        <v/>
      </c>
      <c r="L235" s="229" t="n">
        <f aca="false">IF(J235=5,VLOOKUP(K235,TPMatrix!$A$6:$B$10,2,FALSE()),IF(J235=4,VLOOKUP(K235,TPMatrix!$D$6:$E$9,2,FALSE()),0))</f>
        <v>0</v>
      </c>
      <c r="M235" s="229" t="n">
        <f aca="false">IF(COUNTIF(K232:K236,K235)&gt;=2,IF(J235=5,VLOOKUP(K235+1,TPMatrix!$A$6:$B$10,2,FALSE()),IF(J235=4,VLOOKUP(K235+1,TPMatrix!$D$6:$E$9,2,FALSE()),0)),"")</f>
        <v>0</v>
      </c>
      <c r="N235" s="229" t="n">
        <f aca="false">IF(COUNTIF(K232:K236,K235)&gt;=3,IF(J235=5,VLOOKUP(K235+2,TPMatrix!$A$6:$B$10,2,FALSE()),IF(J235=4,VLOOKUP(K235+2,TPMatrix!$D$6:$E$9,2,FALSE()),0)),"")</f>
        <v>0</v>
      </c>
      <c r="O235" s="229" t="n">
        <f aca="false">IF(COUNTIF(K232:K236,K235)&gt;=4,IF(J235=5,VLOOKUP(K235+3,TPMatrix!$A$6:$B$10,2,FALSE()),IF(J235=4,VLOOKUP(K235+3,TPMatrix!$D$6:$E$9,2,FALSE()),0)),"")</f>
        <v>0</v>
      </c>
      <c r="P235" s="229" t="n">
        <f aca="false">IF(COUNTIF(K232:K236,K235)&gt;=5,IF(J235=5,VLOOKUP(K235+4,TPMatrix!$A$6:$B$10,2,FALSE()),IF(J235=4,VLOOKUP(K235+4,TPMatrix!$D$6:$E$9,2,FALSE()),0)),"")</f>
        <v>0</v>
      </c>
      <c r="Q235" s="229" t="n">
        <f aca="false">SUM(L235:P235)/COUNT(L235:P235)</f>
        <v>0</v>
      </c>
      <c r="R235" s="230" t="n">
        <f aca="false">COUNT(L235:P235)</f>
        <v>5</v>
      </c>
      <c r="S235" s="228" t="n">
        <f aca="false">IF(ISNUMBER($A235),COUNTIF($D$7:$D$306,$D235),0)</f>
        <v>0</v>
      </c>
      <c r="T235" s="229" t="n">
        <f aca="false">CEILING($F235,1)</f>
        <v>0</v>
      </c>
      <c r="U235" s="230" t="n">
        <f aca="true">SUM(OFFSET(T235,-MOD(ROW()-ROW($U$7),5),0,5,1))</f>
        <v>0</v>
      </c>
      <c r="W235" s="167" t="str">
        <f aca="false">$I235</f>
        <v/>
      </c>
      <c r="X235" s="167" t="str">
        <f aca="false">IF(ISNUMBER($A235),$W235*(Methuselahs!$A$4+1)+$A235,"")</f>
        <v/>
      </c>
      <c r="Y235" s="167" t="str">
        <f aca="false">IF(ISNUMBER($A235),RANK($X235,$X235:$X239,1),"")</f>
        <v/>
      </c>
      <c r="Z235" s="167" t="str">
        <f aca="false">IF(ISNUMBER($A235),VLOOKUP($A235,Methuselahs!$A$7:$X$306,5),"")</f>
        <v/>
      </c>
      <c r="AA235" s="167" t="str">
        <f aca="false">$I235</f>
        <v/>
      </c>
    </row>
    <row r="236" customFormat="false" ht="12.65" hidden="false" customHeight="false" outlineLevel="0" collapsed="false">
      <c r="A236" s="247" t="str">
        <f aca="true">IF(ISBLANK('Tournament Info'!$B$11),"",INDIRECT(ADDRESS(ROW(),1,1,1,"Optimal Seating "&amp;'Tournament Info'!$B$11-1&amp;"R+F")))</f>
        <v/>
      </c>
      <c r="B236" s="248" t="str">
        <f aca="false">IF(ISNUMBER(A236),VLOOKUP(A236,Methuselahs!$A$7:$E$306,2,FALSE()),"")</f>
        <v/>
      </c>
      <c r="C236" s="249" t="str">
        <f aca="false">IF(ISNUMBER(A236),VLOOKUP(A236,Methuselahs!$A$7:$E$306,3,FALSE()),"")</f>
        <v/>
      </c>
      <c r="D236" s="250" t="str">
        <f aca="false">IF(ISNUMBER(A236),FLOOR((ROW()-ROW($A$7))/5,1)+1,"")</f>
        <v/>
      </c>
      <c r="E236" s="251"/>
      <c r="F236" s="249" t="n">
        <f aca="false">IF(ISNUMBER(E236),E236,0)</f>
        <v>0</v>
      </c>
      <c r="G236" s="257" t="str">
        <f aca="false">IF(ISNUMBER($A236),IF(AND($F236&gt;=2,$H236=60),1,0),"")</f>
        <v/>
      </c>
      <c r="H236" s="258" t="str">
        <f aca="false">IF(ISNUMBER(A236),IF(OR($S236=$U236,NOT(ISNA(MATCH($D236*5+$V$4,Override!$C$6:$C$125,0)))),$Q236,0),"")</f>
        <v/>
      </c>
      <c r="I236" s="250" t="str">
        <f aca="false">IF(ISNUMBER(A236),IF(J236=5,K236,IF(AND(J236=4,OR(K236=4,K236=3)),K236+1,K236)),"")</f>
        <v/>
      </c>
      <c r="J236" s="252" t="n">
        <f aca="false">COUNT(A232:A236)</f>
        <v>0</v>
      </c>
      <c r="K236" s="253" t="str">
        <f aca="false">IF(ISNUMBER(A236),RANK(F236,F232:F236),"")</f>
        <v/>
      </c>
      <c r="L236" s="254" t="n">
        <f aca="false">IF(J236=5,VLOOKUP(K236,TPMatrix!$A$6:$B$10,2,FALSE()),IF(J236=4,VLOOKUP(K236,TPMatrix!$D$6:$E$9,2,FALSE()),0))</f>
        <v>0</v>
      </c>
      <c r="M236" s="254" t="n">
        <f aca="false">IF(COUNTIF(K232:K236,K236)&gt;=2,IF(J236=5,VLOOKUP(K236+1,TPMatrix!$A$6:$B$10,2,FALSE()),IF(J236=4,VLOOKUP(K236+1,TPMatrix!$D$6:$E$9,2,FALSE()),0)),"")</f>
        <v>0</v>
      </c>
      <c r="N236" s="254" t="n">
        <f aca="false">IF(COUNTIF(K232:K236,K236)&gt;=3,IF(J236=5,VLOOKUP(K236+2,TPMatrix!$A$6:$B$10,2,FALSE()),IF(J236=4,VLOOKUP(K236+2,TPMatrix!$D$6:$E$9,2,FALSE()),0)),"")</f>
        <v>0</v>
      </c>
      <c r="O236" s="254" t="n">
        <f aca="false">IF(COUNTIF(K232:K236,K236)&gt;=4,IF(J236=5,VLOOKUP(K236+3,TPMatrix!$A$6:$B$10,2,FALSE()),IF(J236=4,VLOOKUP(K236+3,TPMatrix!$D$6:$E$9,2,FALSE()),0)),"")</f>
        <v>0</v>
      </c>
      <c r="P236" s="254" t="n">
        <f aca="false">IF(COUNTIF(K232:K236,K236)&gt;=5,IF(J236=5,VLOOKUP(K236+4,TPMatrix!$A$6:$B$10,2,FALSE()),IF(J236=4,VLOOKUP(K236+4,TPMatrix!$D$6:$E$9,2,FALSE()),0)),"")</f>
        <v>0</v>
      </c>
      <c r="Q236" s="254" t="n">
        <f aca="false">SUM(L236:P236)/COUNT(L236:P236)</f>
        <v>0</v>
      </c>
      <c r="R236" s="255" t="n">
        <f aca="false">COUNT(L236:P236)</f>
        <v>5</v>
      </c>
      <c r="S236" s="253" t="n">
        <f aca="false">IF(ISNUMBER($A236),COUNTIF($D$7:$D$306,$D236),0)</f>
        <v>0</v>
      </c>
      <c r="T236" s="254" t="n">
        <f aca="false">CEILING($F236,1)</f>
        <v>0</v>
      </c>
      <c r="U236" s="255" t="n">
        <f aca="true">SUM(OFFSET(T236,-MOD(ROW()-ROW($U$7),5),0,5,1))</f>
        <v>0</v>
      </c>
      <c r="W236" s="167" t="str">
        <f aca="false">$I236</f>
        <v/>
      </c>
      <c r="X236" s="167" t="str">
        <f aca="false">IF(ISNUMBER($A236),$W236*(Methuselahs!$A$4+1)+$A236,"")</f>
        <v/>
      </c>
      <c r="Y236" s="167" t="str">
        <f aca="false">IF(ISNUMBER($A236),RANK($X236,$X236:$X240,1),"")</f>
        <v/>
      </c>
      <c r="Z236" s="167" t="str">
        <f aca="false">IF(ISNUMBER($A236),VLOOKUP($A236,Methuselahs!$A$7:$X$306,5),"")</f>
        <v/>
      </c>
      <c r="AA236" s="167" t="str">
        <f aca="false">$I236</f>
        <v/>
      </c>
    </row>
    <row r="237" customFormat="false" ht="12.65" hidden="false" customHeight="false" outlineLevel="0" collapsed="false">
      <c r="A237" s="206" t="str">
        <f aca="true">IF(ISBLANK('Tournament Info'!$B$11),"",INDIRECT(ADDRESS(ROW(),1,1,1,"Optimal Seating "&amp;'Tournament Info'!$B$11-1&amp;"R+F")))</f>
        <v/>
      </c>
      <c r="B237" s="207" t="str">
        <f aca="false">IF(ISNUMBER(A237),VLOOKUP(A237,Methuselahs!$A$7:$E$306,2,FALSE()),"")</f>
        <v/>
      </c>
      <c r="C237" s="208" t="str">
        <f aca="false">IF(ISNUMBER(A237),VLOOKUP(A237,Methuselahs!$A$7:$E$306,3,FALSE()),"")</f>
        <v/>
      </c>
      <c r="D237" s="209" t="str">
        <f aca="false">IF(ISNUMBER(A237),FLOOR((ROW()-ROW($A$7))/5,1)+1,"")</f>
        <v/>
      </c>
      <c r="E237" s="210"/>
      <c r="F237" s="208" t="n">
        <f aca="false">IF(ISNUMBER(E237),E237,0)</f>
        <v>0</v>
      </c>
      <c r="G237" s="211" t="str">
        <f aca="false">IF(ISNUMBER($A237),IF(AND($F237&gt;=2,$H237=60),1,0),"")</f>
        <v/>
      </c>
      <c r="H237" s="212" t="str">
        <f aca="false">IF(ISNUMBER(A237),IF(OR($S237=$U237,NOT(ISNA(MATCH($D237*5+$V$4,Override!$C$6:$C$125,0)))),$Q237,0),"")</f>
        <v/>
      </c>
      <c r="I237" s="209" t="str">
        <f aca="false">IF(ISNUMBER(A237),IF(J237=5,K237,IF(AND(J237=4,OR(K237=4,K237=3)),K237+1,K237)),"")</f>
        <v/>
      </c>
      <c r="J237" s="213" t="n">
        <f aca="false">COUNT(A237:A241)</f>
        <v>0</v>
      </c>
      <c r="K237" s="214" t="str">
        <f aca="false">IF(ISNUMBER(A237),RANK(F237,F237:F241),"")</f>
        <v/>
      </c>
      <c r="L237" s="215" t="n">
        <f aca="false">IF(J237=5,VLOOKUP(K237,TPMatrix!$A$6:$B$10,2,FALSE()),IF(J237=4,VLOOKUP(K237,TPMatrix!$D$6:$E$9,2,FALSE()),0))</f>
        <v>0</v>
      </c>
      <c r="M237" s="215" t="n">
        <f aca="false">IF(COUNTIF(K237:K241,K237)&gt;=2,IF(J237=5,VLOOKUP(K237+1,TPMatrix!$A$6:$B$10,2,FALSE()),IF(J237=4,VLOOKUP(K237+1,TPMatrix!$D$6:$E$9,2,FALSE()),0)),"")</f>
        <v>0</v>
      </c>
      <c r="N237" s="215" t="n">
        <f aca="false">IF(COUNTIF(K237:K241,K237)&gt;=3,IF(J237=5,VLOOKUP(K237+2,TPMatrix!$A$6:$B$10,2,FALSE()),IF(J237=4,VLOOKUP(K237+2,TPMatrix!$D$6:$E$9,2,FALSE()),0)),"")</f>
        <v>0</v>
      </c>
      <c r="O237" s="215" t="n">
        <f aca="false">IF(COUNTIF(K237:K241,K237)&gt;=4,IF(J237=5,VLOOKUP(K237+3,TPMatrix!$A$6:$B$10,2,FALSE()),IF(J237=4,VLOOKUP(K237+3,TPMatrix!$D$6:$E$9,2,FALSE()),0)),"")</f>
        <v>0</v>
      </c>
      <c r="P237" s="215" t="n">
        <f aca="false">IF(COUNTIF(K237:K241,K237)&gt;=5,IF(J237=5,VLOOKUP(K237+4,TPMatrix!$A$6:$B$10,2,FALSE()),IF(J237=4,VLOOKUP(K237+4,TPMatrix!$D$6:$E$9,2,FALSE()),0)),"")</f>
        <v>0</v>
      </c>
      <c r="Q237" s="215" t="n">
        <f aca="false">SUM(L237:P237)/COUNT(L237:P237)</f>
        <v>0</v>
      </c>
      <c r="R237" s="216" t="n">
        <f aca="false">COUNT(L237:P237)</f>
        <v>5</v>
      </c>
      <c r="S237" s="217" t="n">
        <f aca="false">IF(ISNUMBER($A237),COUNTIF($D$7:$D$306,$D237),0)</f>
        <v>0</v>
      </c>
      <c r="T237" s="218" t="n">
        <f aca="false">CEILING($F237,1)</f>
        <v>0</v>
      </c>
      <c r="U237" s="219" t="n">
        <f aca="true">SUM(OFFSET(T237,-MOD(ROW()-ROW($U$7),5),0,5,1))</f>
        <v>0</v>
      </c>
      <c r="W237" s="167" t="str">
        <f aca="false">$I237</f>
        <v/>
      </c>
      <c r="X237" s="167" t="str">
        <f aca="false">IF(ISNUMBER($A237),$W237*(Methuselahs!$A$4+1)+$A237,"")</f>
        <v/>
      </c>
      <c r="Y237" s="167" t="str">
        <f aca="false">IF(ISNUMBER($A237),RANK($X237,$X237:$X241,1),"")</f>
        <v/>
      </c>
      <c r="Z237" s="167" t="str">
        <f aca="false">IF(ISNUMBER($A237),VLOOKUP($A237,Methuselahs!$A$7:$X$306,5),"")</f>
        <v/>
      </c>
      <c r="AA237" s="167" t="str">
        <f aca="false">$I237</f>
        <v/>
      </c>
    </row>
    <row r="238" customFormat="false" ht="12.65" hidden="false" customHeight="false" outlineLevel="0" collapsed="false">
      <c r="A238" s="220" t="str">
        <f aca="true">IF(ISBLANK('Tournament Info'!$B$11),"",INDIRECT(ADDRESS(ROW(),1,1,1,"Optimal Seating "&amp;'Tournament Info'!$B$11-1&amp;"R+F")))</f>
        <v/>
      </c>
      <c r="B238" s="221" t="str">
        <f aca="false">IF(ISNUMBER(A238),VLOOKUP(A238,Methuselahs!$A$7:$E$306,2,FALSE()),"")</f>
        <v/>
      </c>
      <c r="C238" s="222" t="str">
        <f aca="false">IF(ISNUMBER(A238),VLOOKUP(A238,Methuselahs!$A$7:$E$306,3,FALSE()),"")</f>
        <v/>
      </c>
      <c r="D238" s="223" t="str">
        <f aca="false">IF(ISNUMBER(A238),FLOOR((ROW()-ROW($A$7))/5,1)+1,"")</f>
        <v/>
      </c>
      <c r="E238" s="224"/>
      <c r="F238" s="222" t="n">
        <f aca="false">IF(ISNUMBER(E238),E238,0)</f>
        <v>0</v>
      </c>
      <c r="G238" s="225" t="str">
        <f aca="false">IF(ISNUMBER($A238),IF(AND($F238&gt;=2,$H238=60),1,0),"")</f>
        <v/>
      </c>
      <c r="H238" s="226" t="str">
        <f aca="false">IF(ISNUMBER(A238),IF(OR($S238=$U238,NOT(ISNA(MATCH($D238*5+$V$4,Override!$C$6:$C$125,0)))),$Q238,0),"")</f>
        <v/>
      </c>
      <c r="I238" s="223" t="str">
        <f aca="false">IF(ISNUMBER(A238),IF(J238=5,K238,IF(AND(J238=4,OR(K238=4,K238=3)),K238+1,K238)),"")</f>
        <v/>
      </c>
      <c r="J238" s="227" t="n">
        <f aca="false">COUNT(A237:A241)</f>
        <v>0</v>
      </c>
      <c r="K238" s="228" t="str">
        <f aca="false">IF(ISNUMBER(A238),RANK(F238,F237:F241),"")</f>
        <v/>
      </c>
      <c r="L238" s="229" t="n">
        <f aca="false">IF(J238=5,VLOOKUP(K238,TPMatrix!$A$6:$B$10,2,FALSE()),IF(J238=4,VLOOKUP(K238,TPMatrix!$D$6:$E$9,2,FALSE()),0))</f>
        <v>0</v>
      </c>
      <c r="M238" s="229" t="n">
        <f aca="false">IF(COUNTIF(K237:K241,K238)&gt;=2,IF(J238=5,VLOOKUP(K238+1,TPMatrix!$A$6:$B$10,2,FALSE()),IF(J238=4,VLOOKUP(K238+1,TPMatrix!$D$6:$E$9,2,FALSE()),0)),"")</f>
        <v>0</v>
      </c>
      <c r="N238" s="229" t="n">
        <f aca="false">IF(COUNTIF(K237:K241,K238)&gt;=3,IF(J238=5,VLOOKUP(K238+2,TPMatrix!$A$6:$B$10,2,FALSE()),IF(J238=4,VLOOKUP(K238+2,TPMatrix!$D$6:$E$9,2,FALSE()),0)),"")</f>
        <v>0</v>
      </c>
      <c r="O238" s="229" t="n">
        <f aca="false">IF(COUNTIF(K237:K241,K238)&gt;=4,IF(J238=5,VLOOKUP(K238+3,TPMatrix!$A$6:$B$10,2,FALSE()),IF(J238=4,VLOOKUP(K238+3,TPMatrix!$D$6:$E$9,2,FALSE()),0)),"")</f>
        <v>0</v>
      </c>
      <c r="P238" s="229" t="n">
        <f aca="false">IF(COUNTIF(K237:K241,K238)&gt;=5,IF(J238=5,VLOOKUP(K238+4,TPMatrix!$A$6:$B$10,2,FALSE()),IF(J238=4,VLOOKUP(K238+4,TPMatrix!$D$6:$E$9,2,FALSE()),0)),"")</f>
        <v>0</v>
      </c>
      <c r="Q238" s="229" t="n">
        <f aca="false">SUM(L238:P238)/COUNT(L238:P238)</f>
        <v>0</v>
      </c>
      <c r="R238" s="230" t="n">
        <f aca="false">COUNT(L238:P238)</f>
        <v>5</v>
      </c>
      <c r="S238" s="228" t="n">
        <f aca="false">IF(ISNUMBER($A238),COUNTIF($D$7:$D$306,$D238),0)</f>
        <v>0</v>
      </c>
      <c r="T238" s="229" t="n">
        <f aca="false">CEILING($F238,1)</f>
        <v>0</v>
      </c>
      <c r="U238" s="230" t="n">
        <f aca="true">SUM(OFFSET(T238,-MOD(ROW()-ROW($U$7),5),0,5,1))</f>
        <v>0</v>
      </c>
      <c r="W238" s="167" t="str">
        <f aca="false">$I238</f>
        <v/>
      </c>
      <c r="X238" s="167" t="str">
        <f aca="false">IF(ISNUMBER($A238),$W238*(Methuselahs!$A$4+1)+$A238,"")</f>
        <v/>
      </c>
      <c r="Y238" s="167" t="str">
        <f aca="false">IF(ISNUMBER($A238),RANK($X238,$X238:$X242,1),"")</f>
        <v/>
      </c>
      <c r="Z238" s="167" t="str">
        <f aca="false">IF(ISNUMBER($A238),VLOOKUP($A238,Methuselahs!$A$7:$X$306,5),"")</f>
        <v/>
      </c>
      <c r="AA238" s="167" t="str">
        <f aca="false">$I238</f>
        <v/>
      </c>
    </row>
    <row r="239" customFormat="false" ht="12.65" hidden="false" customHeight="false" outlineLevel="0" collapsed="false">
      <c r="A239" s="231" t="str">
        <f aca="true">IF(ISBLANK('Tournament Info'!$B$11),"",INDIRECT(ADDRESS(ROW(),1,1,1,"Optimal Seating "&amp;'Tournament Info'!$B$11-1&amp;"R+F")))</f>
        <v/>
      </c>
      <c r="B239" s="207" t="str">
        <f aca="false">IF(ISNUMBER(A239),VLOOKUP(A239,Methuselahs!$A$7:$E$306,2,FALSE()),"")</f>
        <v/>
      </c>
      <c r="C239" s="232" t="str">
        <f aca="false">IF(ISNUMBER(A239),VLOOKUP(A239,Methuselahs!$A$7:$E$306,3,FALSE()),"")</f>
        <v/>
      </c>
      <c r="D239" s="233" t="str">
        <f aca="false">IF(ISNUMBER(A239),FLOOR((ROW()-ROW($A$7))/5,1)+1,"")</f>
        <v/>
      </c>
      <c r="E239" s="234"/>
      <c r="F239" s="232" t="n">
        <f aca="false">IF(ISNUMBER(E239),E239,0)</f>
        <v>0</v>
      </c>
      <c r="G239" s="235" t="str">
        <f aca="false">IF(ISNUMBER($A239),IF(AND($F239&gt;=2,$H239=60),1,0),"")</f>
        <v/>
      </c>
      <c r="H239" s="236" t="str">
        <f aca="false">IF(ISNUMBER(A239),IF(OR($S239=$U239,NOT(ISNA(MATCH($D239*5+$V$4,Override!$C$6:$C$125,0)))),$Q239,0),"")</f>
        <v/>
      </c>
      <c r="I239" s="233" t="str">
        <f aca="false">IF(ISNUMBER(A239),IF(J239=5,K239,IF(AND(J239=4,OR(K239=4,K239=3)),K239+1,K239)),"")</f>
        <v/>
      </c>
      <c r="J239" s="237" t="n">
        <f aca="false">COUNT(A237:A241)</f>
        <v>0</v>
      </c>
      <c r="K239" s="238" t="str">
        <f aca="false">IF(ISNUMBER(A239),RANK(F239,F237:F241),"")</f>
        <v/>
      </c>
      <c r="L239" s="239" t="n">
        <f aca="false">IF(J239=5,VLOOKUP(K239,TPMatrix!$A$6:$B$10,2,FALSE()),IF(J239=4,VLOOKUP(K239,TPMatrix!$D$6:$E$9,2,FALSE()),0))</f>
        <v>0</v>
      </c>
      <c r="M239" s="239" t="n">
        <f aca="false">IF(COUNTIF(K237:K241,K239)&gt;=2,IF(J239=5,VLOOKUP(K239+1,TPMatrix!$A$6:$B$10,2,FALSE()),IF(J239=4,VLOOKUP(K239+1,TPMatrix!$D$6:$E$9,2,FALSE()),0)),"")</f>
        <v>0</v>
      </c>
      <c r="N239" s="239" t="n">
        <f aca="false">IF(COUNTIF(K237:K241,K239)&gt;=3,IF(J239=5,VLOOKUP(K239+2,TPMatrix!$A$6:$B$10,2,FALSE()),IF(J239=4,VLOOKUP(K239+2,TPMatrix!$D$6:$E$9,2,FALSE()),0)),"")</f>
        <v>0</v>
      </c>
      <c r="O239" s="239" t="n">
        <f aca="false">IF(COUNTIF(K237:K241,K239)&gt;=4,IF(J239=5,VLOOKUP(K239+3,TPMatrix!$A$6:$B$10,2,FALSE()),IF(J239=4,VLOOKUP(K239+3,TPMatrix!$D$6:$E$9,2,FALSE()),0)),"")</f>
        <v>0</v>
      </c>
      <c r="P239" s="239" t="n">
        <f aca="false">IF(COUNTIF(K237:K241,K239)&gt;=5,IF(J239=5,VLOOKUP(K239+4,TPMatrix!$A$6:$B$10,2,FALSE()),IF(J239=4,VLOOKUP(K239+4,TPMatrix!$D$6:$E$9,2,FALSE()),0)),"")</f>
        <v>0</v>
      </c>
      <c r="Q239" s="239" t="n">
        <f aca="false">SUM(L239:P239)/COUNT(L239:P239)</f>
        <v>0</v>
      </c>
      <c r="R239" s="240" t="n">
        <f aca="false">COUNT(L239:P239)</f>
        <v>5</v>
      </c>
      <c r="S239" s="238" t="n">
        <f aca="false">IF(ISNUMBER($A239),COUNTIF($D$7:$D$306,$D239),0)</f>
        <v>0</v>
      </c>
      <c r="T239" s="239" t="n">
        <f aca="false">CEILING($F239,1)</f>
        <v>0</v>
      </c>
      <c r="U239" s="240" t="n">
        <f aca="true">SUM(OFFSET(T239,-MOD(ROW()-ROW($U$7),5),0,5,1))</f>
        <v>0</v>
      </c>
      <c r="W239" s="167" t="str">
        <f aca="false">$I239</f>
        <v/>
      </c>
      <c r="X239" s="167" t="str">
        <f aca="false">IF(ISNUMBER($A239),$W239*(Methuselahs!$A$4+1)+$A239,"")</f>
        <v/>
      </c>
      <c r="Y239" s="167" t="str">
        <f aca="false">IF(ISNUMBER($A239),RANK($X239,$X239:$X243,1),"")</f>
        <v/>
      </c>
      <c r="Z239" s="167" t="str">
        <f aca="false">IF(ISNUMBER($A239),VLOOKUP($A239,Methuselahs!$A$7:$X$306,5),"")</f>
        <v/>
      </c>
      <c r="AA239" s="167" t="str">
        <f aca="false">$I239</f>
        <v/>
      </c>
    </row>
    <row r="240" customFormat="false" ht="12.65" hidden="false" customHeight="false" outlineLevel="0" collapsed="false">
      <c r="A240" s="241" t="str">
        <f aca="true">IF(ISBLANK('Tournament Info'!$B$11),"",INDIRECT(ADDRESS(ROW(),1,1,1,"Optimal Seating "&amp;'Tournament Info'!$B$11-1&amp;"R+F")))</f>
        <v/>
      </c>
      <c r="B240" s="242" t="str">
        <f aca="false">IF(ISNUMBER(A240),VLOOKUP(A240,Methuselahs!$A$7:$E$306,2,FALSE()),"")</f>
        <v/>
      </c>
      <c r="C240" s="243" t="str">
        <f aca="false">IF(ISNUMBER(A240),VLOOKUP(A240,Methuselahs!$A$7:$E$306,3,FALSE()),"")</f>
        <v/>
      </c>
      <c r="D240" s="244" t="str">
        <f aca="false">IF(ISNUMBER(A240),FLOOR((ROW()-ROW($A$7))/5,1)+1,"")</f>
        <v/>
      </c>
      <c r="E240" s="245"/>
      <c r="F240" s="243" t="n">
        <f aca="false">IF(ISNUMBER(E240),E240,0)</f>
        <v>0</v>
      </c>
      <c r="G240" s="225" t="str">
        <f aca="false">IF(ISNUMBER($A240),IF(AND($F240&gt;=2,$H240=60),1,0),"")</f>
        <v/>
      </c>
      <c r="H240" s="226" t="str">
        <f aca="false">IF(ISNUMBER(A240),IF(OR($S240=$U240,NOT(ISNA(MATCH($D240*5+$V$4,Override!$C$6:$C$125,0)))),$Q240,0),"")</f>
        <v/>
      </c>
      <c r="I240" s="244" t="str">
        <f aca="false">IF(ISNUMBER(A240),IF(J240=5,K240,IF(AND(J240=4,OR(K240=4,K240=3)),K240+1,K240)),"")</f>
        <v/>
      </c>
      <c r="J240" s="246" t="n">
        <f aca="false">COUNT(A237:A241)</f>
        <v>0</v>
      </c>
      <c r="K240" s="228" t="str">
        <f aca="false">IF(ISNUMBER(A240),RANK(F240,F237:F241),"")</f>
        <v/>
      </c>
      <c r="L240" s="229" t="n">
        <f aca="false">IF(J240=5,VLOOKUP(K240,TPMatrix!$A$6:$B$10,2,FALSE()),IF(J240=4,VLOOKUP(K240,TPMatrix!$D$6:$E$9,2,FALSE()),0))</f>
        <v>0</v>
      </c>
      <c r="M240" s="229" t="n">
        <f aca="false">IF(COUNTIF(K237:K241,K240)&gt;=2,IF(J240=5,VLOOKUP(K240+1,TPMatrix!$A$6:$B$10,2,FALSE()),IF(J240=4,VLOOKUP(K240+1,TPMatrix!$D$6:$E$9,2,FALSE()),0)),"")</f>
        <v>0</v>
      </c>
      <c r="N240" s="229" t="n">
        <f aca="false">IF(COUNTIF(K237:K241,K240)&gt;=3,IF(J240=5,VLOOKUP(K240+2,TPMatrix!$A$6:$B$10,2,FALSE()),IF(J240=4,VLOOKUP(K240+2,TPMatrix!$D$6:$E$9,2,FALSE()),0)),"")</f>
        <v>0</v>
      </c>
      <c r="O240" s="229" t="n">
        <f aca="false">IF(COUNTIF(K237:K241,K240)&gt;=4,IF(J240=5,VLOOKUP(K240+3,TPMatrix!$A$6:$B$10,2,FALSE()),IF(J240=4,VLOOKUP(K240+3,TPMatrix!$D$6:$E$9,2,FALSE()),0)),"")</f>
        <v>0</v>
      </c>
      <c r="P240" s="229" t="n">
        <f aca="false">IF(COUNTIF(K237:K241,K240)&gt;=5,IF(J240=5,VLOOKUP(K240+4,TPMatrix!$A$6:$B$10,2,FALSE()),IF(J240=4,VLOOKUP(K240+4,TPMatrix!$D$6:$E$9,2,FALSE()),0)),"")</f>
        <v>0</v>
      </c>
      <c r="Q240" s="229" t="n">
        <f aca="false">SUM(L240:P240)/COUNT(L240:P240)</f>
        <v>0</v>
      </c>
      <c r="R240" s="230" t="n">
        <f aca="false">COUNT(L240:P240)</f>
        <v>5</v>
      </c>
      <c r="S240" s="228" t="n">
        <f aca="false">IF(ISNUMBER($A240),COUNTIF($D$7:$D$306,$D240),0)</f>
        <v>0</v>
      </c>
      <c r="T240" s="229" t="n">
        <f aca="false">CEILING($F240,1)</f>
        <v>0</v>
      </c>
      <c r="U240" s="230" t="n">
        <f aca="true">SUM(OFFSET(T240,-MOD(ROW()-ROW($U$7),5),0,5,1))</f>
        <v>0</v>
      </c>
      <c r="W240" s="167" t="str">
        <f aca="false">$I240</f>
        <v/>
      </c>
      <c r="X240" s="167" t="str">
        <f aca="false">IF(ISNUMBER($A240),$W240*(Methuselahs!$A$4+1)+$A240,"")</f>
        <v/>
      </c>
      <c r="Y240" s="167" t="str">
        <f aca="false">IF(ISNUMBER($A240),RANK($X240,$X240:$X244,1),"")</f>
        <v/>
      </c>
      <c r="Z240" s="167" t="str">
        <f aca="false">IF(ISNUMBER($A240),VLOOKUP($A240,Methuselahs!$A$7:$X$306,5),"")</f>
        <v/>
      </c>
      <c r="AA240" s="167" t="str">
        <f aca="false">$I240</f>
        <v/>
      </c>
    </row>
    <row r="241" customFormat="false" ht="12.65" hidden="false" customHeight="false" outlineLevel="0" collapsed="false">
      <c r="A241" s="247" t="str">
        <f aca="true">IF(ISBLANK('Tournament Info'!$B$11),"",INDIRECT(ADDRESS(ROW(),1,1,1,"Optimal Seating "&amp;'Tournament Info'!$B$11-1&amp;"R+F")))</f>
        <v/>
      </c>
      <c r="B241" s="248" t="str">
        <f aca="false">IF(ISNUMBER(A241),VLOOKUP(A241,Methuselahs!$A$7:$E$306,2,FALSE()),"")</f>
        <v/>
      </c>
      <c r="C241" s="249" t="str">
        <f aca="false">IF(ISNUMBER(A241),VLOOKUP(A241,Methuselahs!$A$7:$E$306,3,FALSE()),"")</f>
        <v/>
      </c>
      <c r="D241" s="250" t="str">
        <f aca="false">IF(ISNUMBER(A241),FLOOR((ROW()-ROW($A$7))/5,1)+1,"")</f>
        <v/>
      </c>
      <c r="E241" s="251"/>
      <c r="F241" s="249" t="n">
        <f aca="false">IF(ISNUMBER(E241),E241,0)</f>
        <v>0</v>
      </c>
      <c r="G241" s="235" t="str">
        <f aca="false">IF(ISNUMBER($A241),IF(AND($F241&gt;=2,$H241=60),1,0),"")</f>
        <v/>
      </c>
      <c r="H241" s="236" t="str">
        <f aca="false">IF(ISNUMBER(A241),IF(OR($S241=$U241,NOT(ISNA(MATCH($D241*5+$V$4,Override!$C$6:$C$125,0)))),$Q241,0),"")</f>
        <v/>
      </c>
      <c r="I241" s="250" t="str">
        <f aca="false">IF(ISNUMBER(A241),IF(J241=5,K241,IF(AND(J241=4,OR(K241=4,K241=3)),K241+1,K241)),"")</f>
        <v/>
      </c>
      <c r="J241" s="252" t="n">
        <f aca="false">COUNT(A237:A241)</f>
        <v>0</v>
      </c>
      <c r="K241" s="253" t="str">
        <f aca="false">IF(ISNUMBER(A241),RANK(F241,F237:F241),"")</f>
        <v/>
      </c>
      <c r="L241" s="254" t="n">
        <f aca="false">IF(J241=5,VLOOKUP(K241,TPMatrix!$A$6:$B$10,2,FALSE()),IF(J241=4,VLOOKUP(K241,TPMatrix!$D$6:$E$9,2,FALSE()),0))</f>
        <v>0</v>
      </c>
      <c r="M241" s="254" t="n">
        <f aca="false">IF(COUNTIF(K237:K241,K241)&gt;=2,IF(J241=5,VLOOKUP(K241+1,TPMatrix!$A$6:$B$10,2,FALSE()),IF(J241=4,VLOOKUP(K241+1,TPMatrix!$D$6:$E$9,2,FALSE()),0)),"")</f>
        <v>0</v>
      </c>
      <c r="N241" s="254" t="n">
        <f aca="false">IF(COUNTIF(K237:K241,K241)&gt;=3,IF(J241=5,VLOOKUP(K241+2,TPMatrix!$A$6:$B$10,2,FALSE()),IF(J241=4,VLOOKUP(K241+2,TPMatrix!$D$6:$E$9,2,FALSE()),0)),"")</f>
        <v>0</v>
      </c>
      <c r="O241" s="254" t="n">
        <f aca="false">IF(COUNTIF(K237:K241,K241)&gt;=4,IF(J241=5,VLOOKUP(K241+3,TPMatrix!$A$6:$B$10,2,FALSE()),IF(J241=4,VLOOKUP(K241+3,TPMatrix!$D$6:$E$9,2,FALSE()),0)),"")</f>
        <v>0</v>
      </c>
      <c r="P241" s="254" t="n">
        <f aca="false">IF(COUNTIF(K237:K241,K241)&gt;=5,IF(J241=5,VLOOKUP(K241+4,TPMatrix!$A$6:$B$10,2,FALSE()),IF(J241=4,VLOOKUP(K241+4,TPMatrix!$D$6:$E$9,2,FALSE()),0)),"")</f>
        <v>0</v>
      </c>
      <c r="Q241" s="254" t="n">
        <f aca="false">SUM(L241:P241)/COUNT(L241:P241)</f>
        <v>0</v>
      </c>
      <c r="R241" s="255" t="n">
        <f aca="false">COUNT(L241:P241)</f>
        <v>5</v>
      </c>
      <c r="S241" s="253" t="n">
        <f aca="false">IF(ISNUMBER($A241),COUNTIF($D$7:$D$306,$D241),0)</f>
        <v>0</v>
      </c>
      <c r="T241" s="254" t="n">
        <f aca="false">CEILING($F241,1)</f>
        <v>0</v>
      </c>
      <c r="U241" s="255" t="n">
        <f aca="true">SUM(OFFSET(T241,-MOD(ROW()-ROW($U$7),5),0,5,1))</f>
        <v>0</v>
      </c>
      <c r="W241" s="167" t="str">
        <f aca="false">$I241</f>
        <v/>
      </c>
      <c r="X241" s="167" t="str">
        <f aca="false">IF(ISNUMBER($A241),$W241*(Methuselahs!$A$4+1)+$A241,"")</f>
        <v/>
      </c>
      <c r="Y241" s="167" t="str">
        <f aca="false">IF(ISNUMBER($A241),RANK($X241,$X241:$X245,1),"")</f>
        <v/>
      </c>
      <c r="Z241" s="167" t="str">
        <f aca="false">IF(ISNUMBER($A241),VLOOKUP($A241,Methuselahs!$A$7:$X$306,5),"")</f>
        <v/>
      </c>
      <c r="AA241" s="167" t="str">
        <f aca="false">$I241</f>
        <v/>
      </c>
    </row>
    <row r="242" customFormat="false" ht="12.65" hidden="false" customHeight="false" outlineLevel="0" collapsed="false">
      <c r="A242" s="206" t="str">
        <f aca="true">IF(ISBLANK('Tournament Info'!$B$11),"",INDIRECT(ADDRESS(ROW(),1,1,1,"Optimal Seating "&amp;'Tournament Info'!$B$11-1&amp;"R+F")))</f>
        <v/>
      </c>
      <c r="B242" s="256" t="str">
        <f aca="false">IF(ISNUMBER(A242),VLOOKUP(A242,Methuselahs!$A$7:$E$306,2,FALSE()),"")</f>
        <v/>
      </c>
      <c r="C242" s="208" t="str">
        <f aca="false">IF(ISNUMBER(A242),VLOOKUP(A242,Methuselahs!$A$7:$E$306,3,FALSE()),"")</f>
        <v/>
      </c>
      <c r="D242" s="209" t="str">
        <f aca="false">IF(ISNUMBER(A242),FLOOR((ROW()-ROW($A$7))/5,1)+1,"")</f>
        <v/>
      </c>
      <c r="E242" s="210"/>
      <c r="F242" s="208" t="n">
        <f aca="false">IF(ISNUMBER(E242),E242,0)</f>
        <v>0</v>
      </c>
      <c r="G242" s="211" t="str">
        <f aca="false">IF(ISNUMBER($A242),IF(AND($F242&gt;=2,$H242=60),1,0),"")</f>
        <v/>
      </c>
      <c r="H242" s="212" t="str">
        <f aca="false">IF(ISNUMBER(A242),IF(OR($S242=$U242,NOT(ISNA(MATCH($D242*5+$V$4,Override!$C$6:$C$125,0)))),$Q242,0),"")</f>
        <v/>
      </c>
      <c r="I242" s="209" t="str">
        <f aca="false">IF(ISNUMBER(A242),IF(J242=5,K242,IF(AND(J242=4,OR(K242=4,K242=3)),K242+1,K242)),"")</f>
        <v/>
      </c>
      <c r="J242" s="213" t="n">
        <f aca="false">COUNT(A242:A246)</f>
        <v>0</v>
      </c>
      <c r="K242" s="214" t="str">
        <f aca="false">IF(ISNUMBER(A242),RANK(F242,F242:F246),"")</f>
        <v/>
      </c>
      <c r="L242" s="215" t="n">
        <f aca="false">IF(J242=5,VLOOKUP(K242,TPMatrix!$A$6:$B$10,2,FALSE()),IF(J242=4,VLOOKUP(K242,TPMatrix!$D$6:$E$9,2,FALSE()),0))</f>
        <v>0</v>
      </c>
      <c r="M242" s="215" t="n">
        <f aca="false">IF(COUNTIF(K242:K246,K242)&gt;=2,IF(J242=5,VLOOKUP(K242+1,TPMatrix!$A$6:$B$10,2,FALSE()),IF(J242=4,VLOOKUP(K242+1,TPMatrix!$D$6:$E$9,2,FALSE()),0)),"")</f>
        <v>0</v>
      </c>
      <c r="N242" s="215" t="n">
        <f aca="false">IF(COUNTIF(K242:K246,K242)&gt;=3,IF(J242=5,VLOOKUP(K242+2,TPMatrix!$A$6:$B$10,2,FALSE()),IF(J242=4,VLOOKUP(K242+2,TPMatrix!$D$6:$E$9,2,FALSE()),0)),"")</f>
        <v>0</v>
      </c>
      <c r="O242" s="215" t="n">
        <f aca="false">IF(COUNTIF(K242:K246,K242)&gt;=4,IF(J242=5,VLOOKUP(K242+3,TPMatrix!$A$6:$B$10,2,FALSE()),IF(J242=4,VLOOKUP(K242+3,TPMatrix!$D$6:$E$9,2,FALSE()),0)),"")</f>
        <v>0</v>
      </c>
      <c r="P242" s="215" t="n">
        <f aca="false">IF(COUNTIF(K242:K246,K242)&gt;=5,IF(J242=5,VLOOKUP(K242+4,TPMatrix!$A$6:$B$10,2,FALSE()),IF(J242=4,VLOOKUP(K242+4,TPMatrix!$D$6:$E$9,2,FALSE()),0)),"")</f>
        <v>0</v>
      </c>
      <c r="Q242" s="215" t="n">
        <f aca="false">SUM(L242:P242)/COUNT(L242:P242)</f>
        <v>0</v>
      </c>
      <c r="R242" s="216" t="n">
        <f aca="false">COUNT(L242:P242)</f>
        <v>5</v>
      </c>
      <c r="S242" s="217" t="n">
        <f aca="false">IF(ISNUMBER($A242),COUNTIF($D$7:$D$306,$D242),0)</f>
        <v>0</v>
      </c>
      <c r="T242" s="218" t="n">
        <f aca="false">CEILING($F242,1)</f>
        <v>0</v>
      </c>
      <c r="U242" s="219" t="n">
        <f aca="true">SUM(OFFSET(T242,-MOD(ROW()-ROW($U$7),5),0,5,1))</f>
        <v>0</v>
      </c>
      <c r="W242" s="167" t="str">
        <f aca="false">$I242</f>
        <v/>
      </c>
      <c r="X242" s="167" t="str">
        <f aca="false">IF(ISNUMBER($A242),$W242*(Methuselahs!$A$4+1)+$A242,"")</f>
        <v/>
      </c>
      <c r="Y242" s="167" t="str">
        <f aca="false">IF(ISNUMBER($A242),RANK($X242,$X242:$X246,1),"")</f>
        <v/>
      </c>
      <c r="Z242" s="167" t="str">
        <f aca="false">IF(ISNUMBER($A242),VLOOKUP($A242,Methuselahs!$A$7:$X$306,5),"")</f>
        <v/>
      </c>
      <c r="AA242" s="167" t="str">
        <f aca="false">$I242</f>
        <v/>
      </c>
    </row>
    <row r="243" customFormat="false" ht="12.65" hidden="false" customHeight="false" outlineLevel="0" collapsed="false">
      <c r="A243" s="220" t="str">
        <f aca="true">IF(ISBLANK('Tournament Info'!$B$11),"",INDIRECT(ADDRESS(ROW(),1,1,1,"Optimal Seating "&amp;'Tournament Info'!$B$11-1&amp;"R+F")))</f>
        <v/>
      </c>
      <c r="B243" s="221" t="str">
        <f aca="false">IF(ISNUMBER(A243),VLOOKUP(A243,Methuselahs!$A$7:$E$306,2,FALSE()),"")</f>
        <v/>
      </c>
      <c r="C243" s="222" t="str">
        <f aca="false">IF(ISNUMBER(A243),VLOOKUP(A243,Methuselahs!$A$7:$E$306,3,FALSE()),"")</f>
        <v/>
      </c>
      <c r="D243" s="223" t="str">
        <f aca="false">IF(ISNUMBER(A243),FLOOR((ROW()-ROW($A$7))/5,1)+1,"")</f>
        <v/>
      </c>
      <c r="E243" s="224"/>
      <c r="F243" s="222" t="n">
        <f aca="false">IF(ISNUMBER(E243),E243,0)</f>
        <v>0</v>
      </c>
      <c r="G243" s="225" t="str">
        <f aca="false">IF(ISNUMBER($A243),IF(AND($F243&gt;=2,$H243=60),1,0),"")</f>
        <v/>
      </c>
      <c r="H243" s="226" t="str">
        <f aca="false">IF(ISNUMBER(A243),IF(OR($S243=$U243,NOT(ISNA(MATCH($D243*5+$V$4,Override!$C$6:$C$125,0)))),$Q243,0),"")</f>
        <v/>
      </c>
      <c r="I243" s="223" t="str">
        <f aca="false">IF(ISNUMBER(A243),IF(J243=5,K243,IF(AND(J243=4,OR(K243=4,K243=3)),K243+1,K243)),"")</f>
        <v/>
      </c>
      <c r="J243" s="227" t="n">
        <f aca="false">COUNT(A242:A246)</f>
        <v>0</v>
      </c>
      <c r="K243" s="228" t="str">
        <f aca="false">IF(ISNUMBER(A243),RANK(F243,F242:F246),"")</f>
        <v/>
      </c>
      <c r="L243" s="229" t="n">
        <f aca="false">IF(J243=5,VLOOKUP(K243,TPMatrix!$A$6:$B$10,2,FALSE()),IF(J243=4,VLOOKUP(K243,TPMatrix!$D$6:$E$9,2,FALSE()),0))</f>
        <v>0</v>
      </c>
      <c r="M243" s="229" t="n">
        <f aca="false">IF(COUNTIF(K242:K246,K243)&gt;=2,IF(J243=5,VLOOKUP(K243+1,TPMatrix!$A$6:$B$10,2,FALSE()),IF(J243=4,VLOOKUP(K243+1,TPMatrix!$D$6:$E$9,2,FALSE()),0)),"")</f>
        <v>0</v>
      </c>
      <c r="N243" s="229" t="n">
        <f aca="false">IF(COUNTIF(K242:K246,K243)&gt;=3,IF(J243=5,VLOOKUP(K243+2,TPMatrix!$A$6:$B$10,2,FALSE()),IF(J243=4,VLOOKUP(K243+2,TPMatrix!$D$6:$E$9,2,FALSE()),0)),"")</f>
        <v>0</v>
      </c>
      <c r="O243" s="229" t="n">
        <f aca="false">IF(COUNTIF(K242:K246,K243)&gt;=4,IF(J243=5,VLOOKUP(K243+3,TPMatrix!$A$6:$B$10,2,FALSE()),IF(J243=4,VLOOKUP(K243+3,TPMatrix!$D$6:$E$9,2,FALSE()),0)),"")</f>
        <v>0</v>
      </c>
      <c r="P243" s="229" t="n">
        <f aca="false">IF(COUNTIF(K242:K246,K243)&gt;=5,IF(J243=5,VLOOKUP(K243+4,TPMatrix!$A$6:$B$10,2,FALSE()),IF(J243=4,VLOOKUP(K243+4,TPMatrix!$D$6:$E$9,2,FALSE()),0)),"")</f>
        <v>0</v>
      </c>
      <c r="Q243" s="229" t="n">
        <f aca="false">SUM(L243:P243)/COUNT(L243:P243)</f>
        <v>0</v>
      </c>
      <c r="R243" s="230" t="n">
        <f aca="false">COUNT(L243:P243)</f>
        <v>5</v>
      </c>
      <c r="S243" s="228" t="n">
        <f aca="false">IF(ISNUMBER($A243),COUNTIF($D$7:$D$306,$D243),0)</f>
        <v>0</v>
      </c>
      <c r="T243" s="229" t="n">
        <f aca="false">CEILING($F243,1)</f>
        <v>0</v>
      </c>
      <c r="U243" s="230" t="n">
        <f aca="true">SUM(OFFSET(T243,-MOD(ROW()-ROW($U$7),5),0,5,1))</f>
        <v>0</v>
      </c>
      <c r="W243" s="167" t="str">
        <f aca="false">$I243</f>
        <v/>
      </c>
      <c r="X243" s="167" t="str">
        <f aca="false">IF(ISNUMBER($A243),$W243*(Methuselahs!$A$4+1)+$A243,"")</f>
        <v/>
      </c>
      <c r="Y243" s="167" t="str">
        <f aca="false">IF(ISNUMBER($A243),RANK($X243,$X243:$X247,1),"")</f>
        <v/>
      </c>
      <c r="Z243" s="167" t="str">
        <f aca="false">IF(ISNUMBER($A243),VLOOKUP($A243,Methuselahs!$A$7:$X$306,5),"")</f>
        <v/>
      </c>
      <c r="AA243" s="167" t="str">
        <f aca="false">$I243</f>
        <v/>
      </c>
    </row>
    <row r="244" customFormat="false" ht="12.65" hidden="false" customHeight="false" outlineLevel="0" collapsed="false">
      <c r="A244" s="231" t="str">
        <f aca="true">IF(ISBLANK('Tournament Info'!$B$11),"",INDIRECT(ADDRESS(ROW(),1,1,1,"Optimal Seating "&amp;'Tournament Info'!$B$11-1&amp;"R+F")))</f>
        <v/>
      </c>
      <c r="B244" s="207" t="str">
        <f aca="false">IF(ISNUMBER(A244),VLOOKUP(A244,Methuselahs!$A$7:$E$306,2,FALSE()),"")</f>
        <v/>
      </c>
      <c r="C244" s="232" t="str">
        <f aca="false">IF(ISNUMBER(A244),VLOOKUP(A244,Methuselahs!$A$7:$E$306,3,FALSE()),"")</f>
        <v/>
      </c>
      <c r="D244" s="233" t="str">
        <f aca="false">IF(ISNUMBER(A244),FLOOR((ROW()-ROW($A$7))/5,1)+1,"")</f>
        <v/>
      </c>
      <c r="E244" s="234"/>
      <c r="F244" s="232" t="n">
        <f aca="false">IF(ISNUMBER(E244),E244,0)</f>
        <v>0</v>
      </c>
      <c r="G244" s="235" t="str">
        <f aca="false">IF(ISNUMBER($A244),IF(AND($F244&gt;=2,$H244=60),1,0),"")</f>
        <v/>
      </c>
      <c r="H244" s="236" t="str">
        <f aca="false">IF(ISNUMBER(A244),IF(OR($S244=$U244,NOT(ISNA(MATCH($D244*5+$V$4,Override!$C$6:$C$125,0)))),$Q244,0),"")</f>
        <v/>
      </c>
      <c r="I244" s="233" t="str">
        <f aca="false">IF(ISNUMBER(A244),IF(J244=5,K244,IF(AND(J244=4,OR(K244=4,K244=3)),K244+1,K244)),"")</f>
        <v/>
      </c>
      <c r="J244" s="237" t="n">
        <f aca="false">COUNT(A242:A246)</f>
        <v>0</v>
      </c>
      <c r="K244" s="238" t="str">
        <f aca="false">IF(ISNUMBER(A244),RANK(F244,F242:F246),"")</f>
        <v/>
      </c>
      <c r="L244" s="239" t="n">
        <f aca="false">IF(J244=5,VLOOKUP(K244,TPMatrix!$A$6:$B$10,2,FALSE()),IF(J244=4,VLOOKUP(K244,TPMatrix!$D$6:$E$9,2,FALSE()),0))</f>
        <v>0</v>
      </c>
      <c r="M244" s="239" t="n">
        <f aca="false">IF(COUNTIF(K242:K246,K244)&gt;=2,IF(J244=5,VLOOKUP(K244+1,TPMatrix!$A$6:$B$10,2,FALSE()),IF(J244=4,VLOOKUP(K244+1,TPMatrix!$D$6:$E$9,2,FALSE()),0)),"")</f>
        <v>0</v>
      </c>
      <c r="N244" s="239" t="n">
        <f aca="false">IF(COUNTIF(K242:K246,K244)&gt;=3,IF(J244=5,VLOOKUP(K244+2,TPMatrix!$A$6:$B$10,2,FALSE()),IF(J244=4,VLOOKUP(K244+2,TPMatrix!$D$6:$E$9,2,FALSE()),0)),"")</f>
        <v>0</v>
      </c>
      <c r="O244" s="239" t="n">
        <f aca="false">IF(COUNTIF(K242:K246,K244)&gt;=4,IF(J244=5,VLOOKUP(K244+3,TPMatrix!$A$6:$B$10,2,FALSE()),IF(J244=4,VLOOKUP(K244+3,TPMatrix!$D$6:$E$9,2,FALSE()),0)),"")</f>
        <v>0</v>
      </c>
      <c r="P244" s="239" t="n">
        <f aca="false">IF(COUNTIF(K242:K246,K244)&gt;=5,IF(J244=5,VLOOKUP(K244+4,TPMatrix!$A$6:$B$10,2,FALSE()),IF(J244=4,VLOOKUP(K244+4,TPMatrix!$D$6:$E$9,2,FALSE()),0)),"")</f>
        <v>0</v>
      </c>
      <c r="Q244" s="239" t="n">
        <f aca="false">SUM(L244:P244)/COUNT(L244:P244)</f>
        <v>0</v>
      </c>
      <c r="R244" s="240" t="n">
        <f aca="false">COUNT(L244:P244)</f>
        <v>5</v>
      </c>
      <c r="S244" s="238" t="n">
        <f aca="false">IF(ISNUMBER($A244),COUNTIF($D$7:$D$306,$D244),0)</f>
        <v>0</v>
      </c>
      <c r="T244" s="239" t="n">
        <f aca="false">CEILING($F244,1)</f>
        <v>0</v>
      </c>
      <c r="U244" s="240" t="n">
        <f aca="true">SUM(OFFSET(T244,-MOD(ROW()-ROW($U$7),5),0,5,1))</f>
        <v>0</v>
      </c>
      <c r="W244" s="167" t="str">
        <f aca="false">$I244</f>
        <v/>
      </c>
      <c r="X244" s="167" t="str">
        <f aca="false">IF(ISNUMBER($A244),$W244*(Methuselahs!$A$4+1)+$A244,"")</f>
        <v/>
      </c>
      <c r="Y244" s="167" t="str">
        <f aca="false">IF(ISNUMBER($A244),RANK($X244,$X244:$X248,1),"")</f>
        <v/>
      </c>
      <c r="Z244" s="167" t="str">
        <f aca="false">IF(ISNUMBER($A244),VLOOKUP($A244,Methuselahs!$A$7:$X$306,5),"")</f>
        <v/>
      </c>
      <c r="AA244" s="167" t="str">
        <f aca="false">$I244</f>
        <v/>
      </c>
    </row>
    <row r="245" customFormat="false" ht="12.65" hidden="false" customHeight="false" outlineLevel="0" collapsed="false">
      <c r="A245" s="241" t="str">
        <f aca="true">IF(ISBLANK('Tournament Info'!$B$11),"",INDIRECT(ADDRESS(ROW(),1,1,1,"Optimal Seating "&amp;'Tournament Info'!$B$11-1&amp;"R+F")))</f>
        <v/>
      </c>
      <c r="B245" s="242" t="str">
        <f aca="false">IF(ISNUMBER(A245),VLOOKUP(A245,Methuselahs!$A$7:$E$306,2,FALSE()),"")</f>
        <v/>
      </c>
      <c r="C245" s="243" t="str">
        <f aca="false">IF(ISNUMBER(A245),VLOOKUP(A245,Methuselahs!$A$7:$E$306,3,FALSE()),"")</f>
        <v/>
      </c>
      <c r="D245" s="244" t="str">
        <f aca="false">IF(ISNUMBER(A245),FLOOR((ROW()-ROW($A$7))/5,1)+1,"")</f>
        <v/>
      </c>
      <c r="E245" s="245"/>
      <c r="F245" s="243" t="n">
        <f aca="false">IF(ISNUMBER(E245),E245,0)</f>
        <v>0</v>
      </c>
      <c r="G245" s="225" t="str">
        <f aca="false">IF(ISNUMBER($A245),IF(AND($F245&gt;=2,$H245=60),1,0),"")</f>
        <v/>
      </c>
      <c r="H245" s="226" t="str">
        <f aca="false">IF(ISNUMBER(A245),IF(OR($S245=$U245,NOT(ISNA(MATCH($D245*5+$V$4,Override!$C$6:$C$125,0)))),$Q245,0),"")</f>
        <v/>
      </c>
      <c r="I245" s="244" t="str">
        <f aca="false">IF(ISNUMBER(A245),IF(J245=5,K245,IF(AND(J245=4,OR(K245=4,K245=3)),K245+1,K245)),"")</f>
        <v/>
      </c>
      <c r="J245" s="246" t="n">
        <f aca="false">COUNT(A242:A246)</f>
        <v>0</v>
      </c>
      <c r="K245" s="228" t="str">
        <f aca="false">IF(ISNUMBER(A245),RANK(F245,F242:F246),"")</f>
        <v/>
      </c>
      <c r="L245" s="229" t="n">
        <f aca="false">IF(J245=5,VLOOKUP(K245,TPMatrix!$A$6:$B$10,2,FALSE()),IF(J245=4,VLOOKUP(K245,TPMatrix!$D$6:$E$9,2,FALSE()),0))</f>
        <v>0</v>
      </c>
      <c r="M245" s="229" t="n">
        <f aca="false">IF(COUNTIF(K242:K246,K245)&gt;=2,IF(J245=5,VLOOKUP(K245+1,TPMatrix!$A$6:$B$10,2,FALSE()),IF(J245=4,VLOOKUP(K245+1,TPMatrix!$D$6:$E$9,2,FALSE()),0)),"")</f>
        <v>0</v>
      </c>
      <c r="N245" s="229" t="n">
        <f aca="false">IF(COUNTIF(K242:K246,K245)&gt;=3,IF(J245=5,VLOOKUP(K245+2,TPMatrix!$A$6:$B$10,2,FALSE()),IF(J245=4,VLOOKUP(K245+2,TPMatrix!$D$6:$E$9,2,FALSE()),0)),"")</f>
        <v>0</v>
      </c>
      <c r="O245" s="229" t="n">
        <f aca="false">IF(COUNTIF(K242:K246,K245)&gt;=4,IF(J245=5,VLOOKUP(K245+3,TPMatrix!$A$6:$B$10,2,FALSE()),IF(J245=4,VLOOKUP(K245+3,TPMatrix!$D$6:$E$9,2,FALSE()),0)),"")</f>
        <v>0</v>
      </c>
      <c r="P245" s="229" t="n">
        <f aca="false">IF(COUNTIF(K242:K246,K245)&gt;=5,IF(J245=5,VLOOKUP(K245+4,TPMatrix!$A$6:$B$10,2,FALSE()),IF(J245=4,VLOOKUP(K245+4,TPMatrix!$D$6:$E$9,2,FALSE()),0)),"")</f>
        <v>0</v>
      </c>
      <c r="Q245" s="229" t="n">
        <f aca="false">SUM(L245:P245)/COUNT(L245:P245)</f>
        <v>0</v>
      </c>
      <c r="R245" s="230" t="n">
        <f aca="false">COUNT(L245:P245)</f>
        <v>5</v>
      </c>
      <c r="S245" s="228" t="n">
        <f aca="false">IF(ISNUMBER($A245),COUNTIF($D$7:$D$306,$D245),0)</f>
        <v>0</v>
      </c>
      <c r="T245" s="229" t="n">
        <f aca="false">CEILING($F245,1)</f>
        <v>0</v>
      </c>
      <c r="U245" s="230" t="n">
        <f aca="true">SUM(OFFSET(T245,-MOD(ROW()-ROW($U$7),5),0,5,1))</f>
        <v>0</v>
      </c>
      <c r="W245" s="167" t="str">
        <f aca="false">$I245</f>
        <v/>
      </c>
      <c r="X245" s="167" t="str">
        <f aca="false">IF(ISNUMBER($A245),$W245*(Methuselahs!$A$4+1)+$A245,"")</f>
        <v/>
      </c>
      <c r="Y245" s="167" t="str">
        <f aca="false">IF(ISNUMBER($A245),RANK($X245,$X245:$X249,1),"")</f>
        <v/>
      </c>
      <c r="Z245" s="167" t="str">
        <f aca="false">IF(ISNUMBER($A245),VLOOKUP($A245,Methuselahs!$A$7:$X$306,5),"")</f>
        <v/>
      </c>
      <c r="AA245" s="167" t="str">
        <f aca="false">$I245</f>
        <v/>
      </c>
    </row>
    <row r="246" customFormat="false" ht="12.65" hidden="false" customHeight="false" outlineLevel="0" collapsed="false">
      <c r="A246" s="247" t="str">
        <f aca="true">IF(ISBLANK('Tournament Info'!$B$11),"",INDIRECT(ADDRESS(ROW(),1,1,1,"Optimal Seating "&amp;'Tournament Info'!$B$11-1&amp;"R+F")))</f>
        <v/>
      </c>
      <c r="B246" s="248" t="str">
        <f aca="false">IF(ISNUMBER(A246),VLOOKUP(A246,Methuselahs!$A$7:$E$306,2,FALSE()),"")</f>
        <v/>
      </c>
      <c r="C246" s="249" t="str">
        <f aca="false">IF(ISNUMBER(A246),VLOOKUP(A246,Methuselahs!$A$7:$E$306,3,FALSE()),"")</f>
        <v/>
      </c>
      <c r="D246" s="250" t="str">
        <f aca="false">IF(ISNUMBER(A246),FLOOR((ROW()-ROW($A$7))/5,1)+1,"")</f>
        <v/>
      </c>
      <c r="E246" s="251"/>
      <c r="F246" s="249" t="n">
        <f aca="false">IF(ISNUMBER(E246),E246,0)</f>
        <v>0</v>
      </c>
      <c r="G246" s="257" t="str">
        <f aca="false">IF(ISNUMBER($A246),IF(AND($F246&gt;=2,$H246=60),1,0),"")</f>
        <v/>
      </c>
      <c r="H246" s="258" t="str">
        <f aca="false">IF(ISNUMBER(A246),IF(OR($S246=$U246,NOT(ISNA(MATCH($D246*5+$V$4,Override!$C$6:$C$125,0)))),$Q246,0),"")</f>
        <v/>
      </c>
      <c r="I246" s="250" t="str">
        <f aca="false">IF(ISNUMBER(A246),IF(J246=5,K246,IF(AND(J246=4,OR(K246=4,K246=3)),K246+1,K246)),"")</f>
        <v/>
      </c>
      <c r="J246" s="252" t="n">
        <f aca="false">COUNT(A242:A246)</f>
        <v>0</v>
      </c>
      <c r="K246" s="253" t="str">
        <f aca="false">IF(ISNUMBER(A246),RANK(F246,F242:F246),"")</f>
        <v/>
      </c>
      <c r="L246" s="254" t="n">
        <f aca="false">IF(J246=5,VLOOKUP(K246,TPMatrix!$A$6:$B$10,2,FALSE()),IF(J246=4,VLOOKUP(K246,TPMatrix!$D$6:$E$9,2,FALSE()),0))</f>
        <v>0</v>
      </c>
      <c r="M246" s="254" t="n">
        <f aca="false">IF(COUNTIF(K242:K246,K246)&gt;=2,IF(J246=5,VLOOKUP(K246+1,TPMatrix!$A$6:$B$10,2,FALSE()),IF(J246=4,VLOOKUP(K246+1,TPMatrix!$D$6:$E$9,2,FALSE()),0)),"")</f>
        <v>0</v>
      </c>
      <c r="N246" s="254" t="n">
        <f aca="false">IF(COUNTIF(K242:K246,K246)&gt;=3,IF(J246=5,VLOOKUP(K246+2,TPMatrix!$A$6:$B$10,2,FALSE()),IF(J246=4,VLOOKUP(K246+2,TPMatrix!$D$6:$E$9,2,FALSE()),0)),"")</f>
        <v>0</v>
      </c>
      <c r="O246" s="254" t="n">
        <f aca="false">IF(COUNTIF(K242:K246,K246)&gt;=4,IF(J246=5,VLOOKUP(K246+3,TPMatrix!$A$6:$B$10,2,FALSE()),IF(J246=4,VLOOKUP(K246+3,TPMatrix!$D$6:$E$9,2,FALSE()),0)),"")</f>
        <v>0</v>
      </c>
      <c r="P246" s="254" t="n">
        <f aca="false">IF(COUNTIF(K242:K246,K246)&gt;=5,IF(J246=5,VLOOKUP(K246+4,TPMatrix!$A$6:$B$10,2,FALSE()),IF(J246=4,VLOOKUP(K246+4,TPMatrix!$D$6:$E$9,2,FALSE()),0)),"")</f>
        <v>0</v>
      </c>
      <c r="Q246" s="254" t="n">
        <f aca="false">SUM(L246:P246)/COUNT(L246:P246)</f>
        <v>0</v>
      </c>
      <c r="R246" s="255" t="n">
        <f aca="false">COUNT(L246:P246)</f>
        <v>5</v>
      </c>
      <c r="S246" s="253" t="n">
        <f aca="false">IF(ISNUMBER($A246),COUNTIF($D$7:$D$306,$D246),0)</f>
        <v>0</v>
      </c>
      <c r="T246" s="254" t="n">
        <f aca="false">CEILING($F246,1)</f>
        <v>0</v>
      </c>
      <c r="U246" s="255" t="n">
        <f aca="true">SUM(OFFSET(T246,-MOD(ROW()-ROW($U$7),5),0,5,1))</f>
        <v>0</v>
      </c>
      <c r="W246" s="167" t="str">
        <f aca="false">$I246</f>
        <v/>
      </c>
      <c r="X246" s="167" t="str">
        <f aca="false">IF(ISNUMBER($A246),$W246*(Methuselahs!$A$4+1)+$A246,"")</f>
        <v/>
      </c>
      <c r="Y246" s="167" t="str">
        <f aca="false">IF(ISNUMBER($A246),RANK($X246,$X246:$X250,1),"")</f>
        <v/>
      </c>
      <c r="Z246" s="167" t="str">
        <f aca="false">IF(ISNUMBER($A246),VLOOKUP($A246,Methuselahs!$A$7:$X$306,5),"")</f>
        <v/>
      </c>
      <c r="AA246" s="167" t="str">
        <f aca="false">$I246</f>
        <v/>
      </c>
    </row>
    <row r="247" customFormat="false" ht="12.65" hidden="false" customHeight="false" outlineLevel="0" collapsed="false">
      <c r="A247" s="206" t="str">
        <f aca="true">IF(ISBLANK('Tournament Info'!$B$11),"",INDIRECT(ADDRESS(ROW(),1,1,1,"Optimal Seating "&amp;'Tournament Info'!$B$11-1&amp;"R+F")))</f>
        <v/>
      </c>
      <c r="B247" s="207" t="str">
        <f aca="false">IF(ISNUMBER(A247),VLOOKUP(A247,Methuselahs!$A$7:$E$306,2,FALSE()),"")</f>
        <v/>
      </c>
      <c r="C247" s="208" t="str">
        <f aca="false">IF(ISNUMBER(A247),VLOOKUP(A247,Methuselahs!$A$7:$E$306,3,FALSE()),"")</f>
        <v/>
      </c>
      <c r="D247" s="209" t="str">
        <f aca="false">IF(ISNUMBER(A247),FLOOR((ROW()-ROW($A$7))/5,1)+1,"")</f>
        <v/>
      </c>
      <c r="E247" s="210"/>
      <c r="F247" s="208" t="n">
        <f aca="false">IF(ISNUMBER(E247),E247,0)</f>
        <v>0</v>
      </c>
      <c r="G247" s="211" t="str">
        <f aca="false">IF(ISNUMBER($A247),IF(AND($F247&gt;=2,$H247=60),1,0),"")</f>
        <v/>
      </c>
      <c r="H247" s="212" t="str">
        <f aca="false">IF(ISNUMBER(A247),IF(OR($S247=$U247,NOT(ISNA(MATCH($D247*5+$V$4,Override!$C$6:$C$125,0)))),$Q247,0),"")</f>
        <v/>
      </c>
      <c r="I247" s="209" t="str">
        <f aca="false">IF(ISNUMBER(A247),IF(J247=5,K247,IF(AND(J247=4,OR(K247=4,K247=3)),K247+1,K247)),"")</f>
        <v/>
      </c>
      <c r="J247" s="213" t="n">
        <f aca="false">COUNT(A247:A251)</f>
        <v>0</v>
      </c>
      <c r="K247" s="214" t="str">
        <f aca="false">IF(ISNUMBER(A247),RANK(F247,F247:F251),"")</f>
        <v/>
      </c>
      <c r="L247" s="215" t="n">
        <f aca="false">IF(J247=5,VLOOKUP(K247,TPMatrix!$A$6:$B$10,2,FALSE()),IF(J247=4,VLOOKUP(K247,TPMatrix!$D$6:$E$9,2,FALSE()),0))</f>
        <v>0</v>
      </c>
      <c r="M247" s="215" t="n">
        <f aca="false">IF(COUNTIF(K247:K251,K247)&gt;=2,IF(J247=5,VLOOKUP(K247+1,TPMatrix!$A$6:$B$10,2,FALSE()),IF(J247=4,VLOOKUP(K247+1,TPMatrix!$D$6:$E$9,2,FALSE()),0)),"")</f>
        <v>0</v>
      </c>
      <c r="N247" s="215" t="n">
        <f aca="false">IF(COUNTIF(K247:K251,K247)&gt;=3,IF(J247=5,VLOOKUP(K247+2,TPMatrix!$A$6:$B$10,2,FALSE()),IF(J247=4,VLOOKUP(K247+2,TPMatrix!$D$6:$E$9,2,FALSE()),0)),"")</f>
        <v>0</v>
      </c>
      <c r="O247" s="215" t="n">
        <f aca="false">IF(COUNTIF(K247:K251,K247)&gt;=4,IF(J247=5,VLOOKUP(K247+3,TPMatrix!$A$6:$B$10,2,FALSE()),IF(J247=4,VLOOKUP(K247+3,TPMatrix!$D$6:$E$9,2,FALSE()),0)),"")</f>
        <v>0</v>
      </c>
      <c r="P247" s="215" t="n">
        <f aca="false">IF(COUNTIF(K247:K251,K247)&gt;=5,IF(J247=5,VLOOKUP(K247+4,TPMatrix!$A$6:$B$10,2,FALSE()),IF(J247=4,VLOOKUP(K247+4,TPMatrix!$D$6:$E$9,2,FALSE()),0)),"")</f>
        <v>0</v>
      </c>
      <c r="Q247" s="215" t="n">
        <f aca="false">SUM(L247:P247)/COUNT(L247:P247)</f>
        <v>0</v>
      </c>
      <c r="R247" s="216" t="n">
        <f aca="false">COUNT(L247:P247)</f>
        <v>5</v>
      </c>
      <c r="S247" s="217" t="n">
        <f aca="false">IF(ISNUMBER($A247),COUNTIF($D$7:$D$306,$D247),0)</f>
        <v>0</v>
      </c>
      <c r="T247" s="218" t="n">
        <f aca="false">CEILING($F247,1)</f>
        <v>0</v>
      </c>
      <c r="U247" s="219" t="n">
        <f aca="true">SUM(OFFSET(T247,-MOD(ROW()-ROW($U$7),5),0,5,1))</f>
        <v>0</v>
      </c>
      <c r="W247" s="167" t="str">
        <f aca="false">$I247</f>
        <v/>
      </c>
      <c r="X247" s="167" t="str">
        <f aca="false">IF(ISNUMBER($A247),$W247*(Methuselahs!$A$4+1)+$A247,"")</f>
        <v/>
      </c>
      <c r="Y247" s="167" t="str">
        <f aca="false">IF(ISNUMBER($A247),RANK($X247,$X247:$X251,1),"")</f>
        <v/>
      </c>
      <c r="Z247" s="167" t="str">
        <f aca="false">IF(ISNUMBER($A247),VLOOKUP($A247,Methuselahs!$A$7:$X$306,5),"")</f>
        <v/>
      </c>
      <c r="AA247" s="167" t="str">
        <f aca="false">$I247</f>
        <v/>
      </c>
    </row>
    <row r="248" customFormat="false" ht="12.65" hidden="false" customHeight="false" outlineLevel="0" collapsed="false">
      <c r="A248" s="220" t="str">
        <f aca="true">IF(ISBLANK('Tournament Info'!$B$11),"",INDIRECT(ADDRESS(ROW(),1,1,1,"Optimal Seating "&amp;'Tournament Info'!$B$11-1&amp;"R+F")))</f>
        <v/>
      </c>
      <c r="B248" s="221" t="str">
        <f aca="false">IF(ISNUMBER(A248),VLOOKUP(A248,Methuselahs!$A$7:$E$306,2,FALSE()),"")</f>
        <v/>
      </c>
      <c r="C248" s="222" t="str">
        <f aca="false">IF(ISNUMBER(A248),VLOOKUP(A248,Methuselahs!$A$7:$E$306,3,FALSE()),"")</f>
        <v/>
      </c>
      <c r="D248" s="223" t="str">
        <f aca="false">IF(ISNUMBER(A248),FLOOR((ROW()-ROW($A$7))/5,1)+1,"")</f>
        <v/>
      </c>
      <c r="E248" s="224"/>
      <c r="F248" s="222" t="n">
        <f aca="false">IF(ISNUMBER(E248),E248,0)</f>
        <v>0</v>
      </c>
      <c r="G248" s="225" t="str">
        <f aca="false">IF(ISNUMBER($A248),IF(AND($F248&gt;=2,$H248=60),1,0),"")</f>
        <v/>
      </c>
      <c r="H248" s="226" t="str">
        <f aca="false">IF(ISNUMBER(A248),IF(OR($S248=$U248,NOT(ISNA(MATCH($D248*5+$V$4,Override!$C$6:$C$125,0)))),$Q248,0),"")</f>
        <v/>
      </c>
      <c r="I248" s="223" t="str">
        <f aca="false">IF(ISNUMBER(A248),IF(J248=5,K248,IF(AND(J248=4,OR(K248=4,K248=3)),K248+1,K248)),"")</f>
        <v/>
      </c>
      <c r="J248" s="227" t="n">
        <f aca="false">COUNT(A247:A251)</f>
        <v>0</v>
      </c>
      <c r="K248" s="228" t="str">
        <f aca="false">IF(ISNUMBER(A248),RANK(F248,F247:F251),"")</f>
        <v/>
      </c>
      <c r="L248" s="229" t="n">
        <f aca="false">IF(J248=5,VLOOKUP(K248,TPMatrix!$A$6:$B$10,2,FALSE()),IF(J248=4,VLOOKUP(K248,TPMatrix!$D$6:$E$9,2,FALSE()),0))</f>
        <v>0</v>
      </c>
      <c r="M248" s="229" t="n">
        <f aca="false">IF(COUNTIF(K247:K251,K248)&gt;=2,IF(J248=5,VLOOKUP(K248+1,TPMatrix!$A$6:$B$10,2,FALSE()),IF(J248=4,VLOOKUP(K248+1,TPMatrix!$D$6:$E$9,2,FALSE()),0)),"")</f>
        <v>0</v>
      </c>
      <c r="N248" s="229" t="n">
        <f aca="false">IF(COUNTIF(K247:K251,K248)&gt;=3,IF(J248=5,VLOOKUP(K248+2,TPMatrix!$A$6:$B$10,2,FALSE()),IF(J248=4,VLOOKUP(K248+2,TPMatrix!$D$6:$E$9,2,FALSE()),0)),"")</f>
        <v>0</v>
      </c>
      <c r="O248" s="229" t="n">
        <f aca="false">IF(COUNTIF(K247:K251,K248)&gt;=4,IF(J248=5,VLOOKUP(K248+3,TPMatrix!$A$6:$B$10,2,FALSE()),IF(J248=4,VLOOKUP(K248+3,TPMatrix!$D$6:$E$9,2,FALSE()),0)),"")</f>
        <v>0</v>
      </c>
      <c r="P248" s="229" t="n">
        <f aca="false">IF(COUNTIF(K247:K251,K248)&gt;=5,IF(J248=5,VLOOKUP(K248+4,TPMatrix!$A$6:$B$10,2,FALSE()),IF(J248=4,VLOOKUP(K248+4,TPMatrix!$D$6:$E$9,2,FALSE()),0)),"")</f>
        <v>0</v>
      </c>
      <c r="Q248" s="229" t="n">
        <f aca="false">SUM(L248:P248)/COUNT(L248:P248)</f>
        <v>0</v>
      </c>
      <c r="R248" s="230" t="n">
        <f aca="false">COUNT(L248:P248)</f>
        <v>5</v>
      </c>
      <c r="S248" s="228" t="n">
        <f aca="false">IF(ISNUMBER($A248),COUNTIF($D$7:$D$306,$D248),0)</f>
        <v>0</v>
      </c>
      <c r="T248" s="229" t="n">
        <f aca="false">CEILING($F248,1)</f>
        <v>0</v>
      </c>
      <c r="U248" s="230" t="n">
        <f aca="true">SUM(OFFSET(T248,-MOD(ROW()-ROW($U$7),5),0,5,1))</f>
        <v>0</v>
      </c>
      <c r="W248" s="167" t="str">
        <f aca="false">$I248</f>
        <v/>
      </c>
      <c r="X248" s="167" t="str">
        <f aca="false">IF(ISNUMBER($A248),$W248*(Methuselahs!$A$4+1)+$A248,"")</f>
        <v/>
      </c>
      <c r="Y248" s="167" t="str">
        <f aca="false">IF(ISNUMBER($A248),RANK($X248,$X248:$X252,1),"")</f>
        <v/>
      </c>
      <c r="Z248" s="167" t="str">
        <f aca="false">IF(ISNUMBER($A248),VLOOKUP($A248,Methuselahs!$A$7:$X$306,5),"")</f>
        <v/>
      </c>
      <c r="AA248" s="167" t="str">
        <f aca="false">$I248</f>
        <v/>
      </c>
    </row>
    <row r="249" customFormat="false" ht="12.65" hidden="false" customHeight="false" outlineLevel="0" collapsed="false">
      <c r="A249" s="231" t="str">
        <f aca="true">IF(ISBLANK('Tournament Info'!$B$11),"",INDIRECT(ADDRESS(ROW(),1,1,1,"Optimal Seating "&amp;'Tournament Info'!$B$11-1&amp;"R+F")))</f>
        <v/>
      </c>
      <c r="B249" s="207" t="str">
        <f aca="false">IF(ISNUMBER(A249),VLOOKUP(A249,Methuselahs!$A$7:$E$306,2,FALSE()),"")</f>
        <v/>
      </c>
      <c r="C249" s="232" t="str">
        <f aca="false">IF(ISNUMBER(A249),VLOOKUP(A249,Methuselahs!$A$7:$E$306,3,FALSE()),"")</f>
        <v/>
      </c>
      <c r="D249" s="233" t="str">
        <f aca="false">IF(ISNUMBER(A249),FLOOR((ROW()-ROW($A$7))/5,1)+1,"")</f>
        <v/>
      </c>
      <c r="E249" s="234"/>
      <c r="F249" s="232" t="n">
        <f aca="false">IF(ISNUMBER(E249),E249,0)</f>
        <v>0</v>
      </c>
      <c r="G249" s="235" t="str">
        <f aca="false">IF(ISNUMBER($A249),IF(AND($F249&gt;=2,$H249=60),1,0),"")</f>
        <v/>
      </c>
      <c r="H249" s="236" t="str">
        <f aca="false">IF(ISNUMBER(A249),IF(OR($S249=$U249,NOT(ISNA(MATCH($D249*5+$V$4,Override!$C$6:$C$125,0)))),$Q249,0),"")</f>
        <v/>
      </c>
      <c r="I249" s="233" t="str">
        <f aca="false">IF(ISNUMBER(A249),IF(J249=5,K249,IF(AND(J249=4,OR(K249=4,K249=3)),K249+1,K249)),"")</f>
        <v/>
      </c>
      <c r="J249" s="237" t="n">
        <f aca="false">COUNT(A247:A251)</f>
        <v>0</v>
      </c>
      <c r="K249" s="238" t="str">
        <f aca="false">IF(ISNUMBER(A249),RANK(F249,F247:F251),"")</f>
        <v/>
      </c>
      <c r="L249" s="239" t="n">
        <f aca="false">IF(J249=5,VLOOKUP(K249,TPMatrix!$A$6:$B$10,2,FALSE()),IF(J249=4,VLOOKUP(K249,TPMatrix!$D$6:$E$9,2,FALSE()),0))</f>
        <v>0</v>
      </c>
      <c r="M249" s="239" t="n">
        <f aca="false">IF(COUNTIF(K247:K251,K249)&gt;=2,IF(J249=5,VLOOKUP(K249+1,TPMatrix!$A$6:$B$10,2,FALSE()),IF(J249=4,VLOOKUP(K249+1,TPMatrix!$D$6:$E$9,2,FALSE()),0)),"")</f>
        <v>0</v>
      </c>
      <c r="N249" s="239" t="n">
        <f aca="false">IF(COUNTIF(K247:K251,K249)&gt;=3,IF(J249=5,VLOOKUP(K249+2,TPMatrix!$A$6:$B$10,2,FALSE()),IF(J249=4,VLOOKUP(K249+2,TPMatrix!$D$6:$E$9,2,FALSE()),0)),"")</f>
        <v>0</v>
      </c>
      <c r="O249" s="239" t="n">
        <f aca="false">IF(COUNTIF(K247:K251,K249)&gt;=4,IF(J249=5,VLOOKUP(K249+3,TPMatrix!$A$6:$B$10,2,FALSE()),IF(J249=4,VLOOKUP(K249+3,TPMatrix!$D$6:$E$9,2,FALSE()),0)),"")</f>
        <v>0</v>
      </c>
      <c r="P249" s="239" t="n">
        <f aca="false">IF(COUNTIF(K247:K251,K249)&gt;=5,IF(J249=5,VLOOKUP(K249+4,TPMatrix!$A$6:$B$10,2,FALSE()),IF(J249=4,VLOOKUP(K249+4,TPMatrix!$D$6:$E$9,2,FALSE()),0)),"")</f>
        <v>0</v>
      </c>
      <c r="Q249" s="239" t="n">
        <f aca="false">SUM(L249:P249)/COUNT(L249:P249)</f>
        <v>0</v>
      </c>
      <c r="R249" s="240" t="n">
        <f aca="false">COUNT(L249:P249)</f>
        <v>5</v>
      </c>
      <c r="S249" s="238" t="n">
        <f aca="false">IF(ISNUMBER($A249),COUNTIF($D$7:$D$306,$D249),0)</f>
        <v>0</v>
      </c>
      <c r="T249" s="239" t="n">
        <f aca="false">CEILING($F249,1)</f>
        <v>0</v>
      </c>
      <c r="U249" s="240" t="n">
        <f aca="true">SUM(OFFSET(T249,-MOD(ROW()-ROW($U$7),5),0,5,1))</f>
        <v>0</v>
      </c>
      <c r="W249" s="167" t="str">
        <f aca="false">$I249</f>
        <v/>
      </c>
      <c r="X249" s="167" t="str">
        <f aca="false">IF(ISNUMBER($A249),$W249*(Methuselahs!$A$4+1)+$A249,"")</f>
        <v/>
      </c>
      <c r="Y249" s="167" t="str">
        <f aca="false">IF(ISNUMBER($A249),RANK($X249,$X249:$X253,1),"")</f>
        <v/>
      </c>
      <c r="Z249" s="167" t="str">
        <f aca="false">IF(ISNUMBER($A249),VLOOKUP($A249,Methuselahs!$A$7:$X$306,5),"")</f>
        <v/>
      </c>
      <c r="AA249" s="167" t="str">
        <f aca="false">$I249</f>
        <v/>
      </c>
    </row>
    <row r="250" customFormat="false" ht="12.65" hidden="false" customHeight="false" outlineLevel="0" collapsed="false">
      <c r="A250" s="241" t="str">
        <f aca="true">IF(ISBLANK('Tournament Info'!$B$11),"",INDIRECT(ADDRESS(ROW(),1,1,1,"Optimal Seating "&amp;'Tournament Info'!$B$11-1&amp;"R+F")))</f>
        <v/>
      </c>
      <c r="B250" s="242" t="str">
        <f aca="false">IF(ISNUMBER(A250),VLOOKUP(A250,Methuselahs!$A$7:$E$306,2,FALSE()),"")</f>
        <v/>
      </c>
      <c r="C250" s="243" t="str">
        <f aca="false">IF(ISNUMBER(A250),VLOOKUP(A250,Methuselahs!$A$7:$E$306,3,FALSE()),"")</f>
        <v/>
      </c>
      <c r="D250" s="244" t="str">
        <f aca="false">IF(ISNUMBER(A250),FLOOR((ROW()-ROW($A$7))/5,1)+1,"")</f>
        <v/>
      </c>
      <c r="E250" s="245"/>
      <c r="F250" s="243" t="n">
        <f aca="false">IF(ISNUMBER(E250),E250,0)</f>
        <v>0</v>
      </c>
      <c r="G250" s="225" t="str">
        <f aca="false">IF(ISNUMBER($A250),IF(AND($F250&gt;=2,$H250=60),1,0),"")</f>
        <v/>
      </c>
      <c r="H250" s="226" t="str">
        <f aca="false">IF(ISNUMBER(A250),IF(OR($S250=$U250,NOT(ISNA(MATCH($D250*5+$V$4,Override!$C$6:$C$125,0)))),$Q250,0),"")</f>
        <v/>
      </c>
      <c r="I250" s="244" t="str">
        <f aca="false">IF(ISNUMBER(A250),IF(J250=5,K250,IF(AND(J250=4,OR(K250=4,K250=3)),K250+1,K250)),"")</f>
        <v/>
      </c>
      <c r="J250" s="246" t="n">
        <f aca="false">COUNT(A247:A251)</f>
        <v>0</v>
      </c>
      <c r="K250" s="228" t="str">
        <f aca="false">IF(ISNUMBER(A250),RANK(F250,F247:F251),"")</f>
        <v/>
      </c>
      <c r="L250" s="229" t="n">
        <f aca="false">IF(J250=5,VLOOKUP(K250,TPMatrix!$A$6:$B$10,2,FALSE()),IF(J250=4,VLOOKUP(K250,TPMatrix!$D$6:$E$9,2,FALSE()),0))</f>
        <v>0</v>
      </c>
      <c r="M250" s="229" t="n">
        <f aca="false">IF(COUNTIF(K247:K251,K250)&gt;=2,IF(J250=5,VLOOKUP(K250+1,TPMatrix!$A$6:$B$10,2,FALSE()),IF(J250=4,VLOOKUP(K250+1,TPMatrix!$D$6:$E$9,2,FALSE()),0)),"")</f>
        <v>0</v>
      </c>
      <c r="N250" s="229" t="n">
        <f aca="false">IF(COUNTIF(K247:K251,K250)&gt;=3,IF(J250=5,VLOOKUP(K250+2,TPMatrix!$A$6:$B$10,2,FALSE()),IF(J250=4,VLOOKUP(K250+2,TPMatrix!$D$6:$E$9,2,FALSE()),0)),"")</f>
        <v>0</v>
      </c>
      <c r="O250" s="229" t="n">
        <f aca="false">IF(COUNTIF(K247:K251,K250)&gt;=4,IF(J250=5,VLOOKUP(K250+3,TPMatrix!$A$6:$B$10,2,FALSE()),IF(J250=4,VLOOKUP(K250+3,TPMatrix!$D$6:$E$9,2,FALSE()),0)),"")</f>
        <v>0</v>
      </c>
      <c r="P250" s="229" t="n">
        <f aca="false">IF(COUNTIF(K247:K251,K250)&gt;=5,IF(J250=5,VLOOKUP(K250+4,TPMatrix!$A$6:$B$10,2,FALSE()),IF(J250=4,VLOOKUP(K250+4,TPMatrix!$D$6:$E$9,2,FALSE()),0)),"")</f>
        <v>0</v>
      </c>
      <c r="Q250" s="229" t="n">
        <f aca="false">SUM(L250:P250)/COUNT(L250:P250)</f>
        <v>0</v>
      </c>
      <c r="R250" s="230" t="n">
        <f aca="false">COUNT(L250:P250)</f>
        <v>5</v>
      </c>
      <c r="S250" s="228" t="n">
        <f aca="false">IF(ISNUMBER($A250),COUNTIF($D$7:$D$306,$D250),0)</f>
        <v>0</v>
      </c>
      <c r="T250" s="229" t="n">
        <f aca="false">CEILING($F250,1)</f>
        <v>0</v>
      </c>
      <c r="U250" s="230" t="n">
        <f aca="true">SUM(OFFSET(T250,-MOD(ROW()-ROW($U$7),5),0,5,1))</f>
        <v>0</v>
      </c>
      <c r="W250" s="167" t="str">
        <f aca="false">$I250</f>
        <v/>
      </c>
      <c r="X250" s="167" t="str">
        <f aca="false">IF(ISNUMBER($A250),$W250*(Methuselahs!$A$4+1)+$A250,"")</f>
        <v/>
      </c>
      <c r="Y250" s="167" t="str">
        <f aca="false">IF(ISNUMBER($A250),RANK($X250,$X250:$X254,1),"")</f>
        <v/>
      </c>
      <c r="Z250" s="167" t="str">
        <f aca="false">IF(ISNUMBER($A250),VLOOKUP($A250,Methuselahs!$A$7:$X$306,5),"")</f>
        <v/>
      </c>
      <c r="AA250" s="167" t="str">
        <f aca="false">$I250</f>
        <v/>
      </c>
    </row>
    <row r="251" customFormat="false" ht="12.65" hidden="false" customHeight="false" outlineLevel="0" collapsed="false">
      <c r="A251" s="247" t="str">
        <f aca="true">IF(ISBLANK('Tournament Info'!$B$11),"",INDIRECT(ADDRESS(ROW(),1,1,1,"Optimal Seating "&amp;'Tournament Info'!$B$11-1&amp;"R+F")))</f>
        <v/>
      </c>
      <c r="B251" s="248" t="str">
        <f aca="false">IF(ISNUMBER(A251),VLOOKUP(A251,Methuselahs!$A$7:$E$306,2,FALSE()),"")</f>
        <v/>
      </c>
      <c r="C251" s="249" t="str">
        <f aca="false">IF(ISNUMBER(A251),VLOOKUP(A251,Methuselahs!$A$7:$E$306,3,FALSE()),"")</f>
        <v/>
      </c>
      <c r="D251" s="250" t="str">
        <f aca="false">IF(ISNUMBER(A251),FLOOR((ROW()-ROW($A$7))/5,1)+1,"")</f>
        <v/>
      </c>
      <c r="E251" s="251"/>
      <c r="F251" s="249" t="n">
        <f aca="false">IF(ISNUMBER(E251),E251,0)</f>
        <v>0</v>
      </c>
      <c r="G251" s="235" t="str">
        <f aca="false">IF(ISNUMBER($A251),IF(AND($F251&gt;=2,$H251=60),1,0),"")</f>
        <v/>
      </c>
      <c r="H251" s="236" t="str">
        <f aca="false">IF(ISNUMBER(A251),IF(OR($S251=$U251,NOT(ISNA(MATCH($D251*5+$V$4,Override!$C$6:$C$125,0)))),$Q251,0),"")</f>
        <v/>
      </c>
      <c r="I251" s="250" t="str">
        <f aca="false">IF(ISNUMBER(A251),IF(J251=5,K251,IF(AND(J251=4,OR(K251=4,K251=3)),K251+1,K251)),"")</f>
        <v/>
      </c>
      <c r="J251" s="252" t="n">
        <f aca="false">COUNT(A247:A251)</f>
        <v>0</v>
      </c>
      <c r="K251" s="253" t="str">
        <f aca="false">IF(ISNUMBER(A251),RANK(F251,F247:F251),"")</f>
        <v/>
      </c>
      <c r="L251" s="254" t="n">
        <f aca="false">IF(J251=5,VLOOKUP(K251,TPMatrix!$A$6:$B$10,2,FALSE()),IF(J251=4,VLOOKUP(K251,TPMatrix!$D$6:$E$9,2,FALSE()),0))</f>
        <v>0</v>
      </c>
      <c r="M251" s="254" t="n">
        <f aca="false">IF(COUNTIF(K247:K251,K251)&gt;=2,IF(J251=5,VLOOKUP(K251+1,TPMatrix!$A$6:$B$10,2,FALSE()),IF(J251=4,VLOOKUP(K251+1,TPMatrix!$D$6:$E$9,2,FALSE()),0)),"")</f>
        <v>0</v>
      </c>
      <c r="N251" s="254" t="n">
        <f aca="false">IF(COUNTIF(K247:K251,K251)&gt;=3,IF(J251=5,VLOOKUP(K251+2,TPMatrix!$A$6:$B$10,2,FALSE()),IF(J251=4,VLOOKUP(K251+2,TPMatrix!$D$6:$E$9,2,FALSE()),0)),"")</f>
        <v>0</v>
      </c>
      <c r="O251" s="254" t="n">
        <f aca="false">IF(COUNTIF(K247:K251,K251)&gt;=4,IF(J251=5,VLOOKUP(K251+3,TPMatrix!$A$6:$B$10,2,FALSE()),IF(J251=4,VLOOKUP(K251+3,TPMatrix!$D$6:$E$9,2,FALSE()),0)),"")</f>
        <v>0</v>
      </c>
      <c r="P251" s="254" t="n">
        <f aca="false">IF(COUNTIF(K247:K251,K251)&gt;=5,IF(J251=5,VLOOKUP(K251+4,TPMatrix!$A$6:$B$10,2,FALSE()),IF(J251=4,VLOOKUP(K251+4,TPMatrix!$D$6:$E$9,2,FALSE()),0)),"")</f>
        <v>0</v>
      </c>
      <c r="Q251" s="254" t="n">
        <f aca="false">SUM(L251:P251)/COUNT(L251:P251)</f>
        <v>0</v>
      </c>
      <c r="R251" s="255" t="n">
        <f aca="false">COUNT(L251:P251)</f>
        <v>5</v>
      </c>
      <c r="S251" s="253" t="n">
        <f aca="false">IF(ISNUMBER($A251),COUNTIF($D$7:$D$306,$D251),0)</f>
        <v>0</v>
      </c>
      <c r="T251" s="254" t="n">
        <f aca="false">CEILING($F251,1)</f>
        <v>0</v>
      </c>
      <c r="U251" s="255" t="n">
        <f aca="true">SUM(OFFSET(T251,-MOD(ROW()-ROW($U$7),5),0,5,1))</f>
        <v>0</v>
      </c>
      <c r="W251" s="167" t="str">
        <f aca="false">$I251</f>
        <v/>
      </c>
      <c r="X251" s="167" t="str">
        <f aca="false">IF(ISNUMBER($A251),$W251*(Methuselahs!$A$4+1)+$A251,"")</f>
        <v/>
      </c>
      <c r="Y251" s="167" t="str">
        <f aca="false">IF(ISNUMBER($A251),RANK($X251,$X251:$X255,1),"")</f>
        <v/>
      </c>
      <c r="Z251" s="167" t="str">
        <f aca="false">IF(ISNUMBER($A251),VLOOKUP($A251,Methuselahs!$A$7:$X$306,5),"")</f>
        <v/>
      </c>
      <c r="AA251" s="167" t="str">
        <f aca="false">$I251</f>
        <v/>
      </c>
    </row>
    <row r="252" customFormat="false" ht="12.65" hidden="false" customHeight="false" outlineLevel="0" collapsed="false">
      <c r="A252" s="206" t="str">
        <f aca="true">IF(ISBLANK('Tournament Info'!$B$11),"",INDIRECT(ADDRESS(ROW(),1,1,1,"Optimal Seating "&amp;'Tournament Info'!$B$11-1&amp;"R+F")))</f>
        <v/>
      </c>
      <c r="B252" s="256" t="str">
        <f aca="false">IF(ISNUMBER(A252),VLOOKUP(A252,Methuselahs!$A$7:$E$306,2,FALSE()),"")</f>
        <v/>
      </c>
      <c r="C252" s="208" t="str">
        <f aca="false">IF(ISNUMBER(A252),VLOOKUP(A252,Methuselahs!$A$7:$E$306,3,FALSE()),"")</f>
        <v/>
      </c>
      <c r="D252" s="209" t="str">
        <f aca="false">IF(ISNUMBER(A252),FLOOR((ROW()-ROW($A$7))/5,1)+1,"")</f>
        <v/>
      </c>
      <c r="E252" s="210"/>
      <c r="F252" s="208" t="n">
        <f aca="false">IF(ISNUMBER(E252),E252,0)</f>
        <v>0</v>
      </c>
      <c r="G252" s="211" t="str">
        <f aca="false">IF(ISNUMBER($A252),IF(AND($F252&gt;=2,$H252=60),1,0),"")</f>
        <v/>
      </c>
      <c r="H252" s="212" t="str">
        <f aca="false">IF(ISNUMBER(A252),IF(OR($S252=$U252,NOT(ISNA(MATCH($D252*5+$V$4,Override!$C$6:$C$125,0)))),$Q252,0),"")</f>
        <v/>
      </c>
      <c r="I252" s="209" t="str">
        <f aca="false">IF(ISNUMBER(A252),IF(J252=5,K252,IF(AND(J252=4,OR(K252=4,K252=3)),K252+1,K252)),"")</f>
        <v/>
      </c>
      <c r="J252" s="213" t="n">
        <f aca="false">COUNT(A252:A256)</f>
        <v>0</v>
      </c>
      <c r="K252" s="214" t="str">
        <f aca="false">IF(ISNUMBER(A252),RANK(F252,F252:F256),"")</f>
        <v/>
      </c>
      <c r="L252" s="215" t="n">
        <f aca="false">IF(J252=5,VLOOKUP(K252,TPMatrix!$A$6:$B$10,2,FALSE()),IF(J252=4,VLOOKUP(K252,TPMatrix!$D$6:$E$9,2,FALSE()),0))</f>
        <v>0</v>
      </c>
      <c r="M252" s="215" t="n">
        <f aca="false">IF(COUNTIF(K252:K256,K252)&gt;=2,IF(J252=5,VLOOKUP(K252+1,TPMatrix!$A$6:$B$10,2,FALSE()),IF(J252=4,VLOOKUP(K252+1,TPMatrix!$D$6:$E$9,2,FALSE()),0)),"")</f>
        <v>0</v>
      </c>
      <c r="N252" s="215" t="n">
        <f aca="false">IF(COUNTIF(K252:K256,K252)&gt;=3,IF(J252=5,VLOOKUP(K252+2,TPMatrix!$A$6:$B$10,2,FALSE()),IF(J252=4,VLOOKUP(K252+2,TPMatrix!$D$6:$E$9,2,FALSE()),0)),"")</f>
        <v>0</v>
      </c>
      <c r="O252" s="215" t="n">
        <f aca="false">IF(COUNTIF(K252:K256,K252)&gt;=4,IF(J252=5,VLOOKUP(K252+3,TPMatrix!$A$6:$B$10,2,FALSE()),IF(J252=4,VLOOKUP(K252+3,TPMatrix!$D$6:$E$9,2,FALSE()),0)),"")</f>
        <v>0</v>
      </c>
      <c r="P252" s="215" t="n">
        <f aca="false">IF(COUNTIF(K252:K256,K252)&gt;=5,IF(J252=5,VLOOKUP(K252+4,TPMatrix!$A$6:$B$10,2,FALSE()),IF(J252=4,VLOOKUP(K252+4,TPMatrix!$D$6:$E$9,2,FALSE()),0)),"")</f>
        <v>0</v>
      </c>
      <c r="Q252" s="215" t="n">
        <f aca="false">SUM(L252:P252)/COUNT(L252:P252)</f>
        <v>0</v>
      </c>
      <c r="R252" s="216" t="n">
        <f aca="false">COUNT(L252:P252)</f>
        <v>5</v>
      </c>
      <c r="S252" s="217" t="n">
        <f aca="false">IF(ISNUMBER($A252),COUNTIF($D$7:$D$306,$D252),0)</f>
        <v>0</v>
      </c>
      <c r="T252" s="218" t="n">
        <f aca="false">CEILING($F252,1)</f>
        <v>0</v>
      </c>
      <c r="U252" s="219" t="n">
        <f aca="true">SUM(OFFSET(T252,-MOD(ROW()-ROW($U$7),5),0,5,1))</f>
        <v>0</v>
      </c>
      <c r="W252" s="167" t="str">
        <f aca="false">$I252</f>
        <v/>
      </c>
      <c r="X252" s="167" t="str">
        <f aca="false">IF(ISNUMBER($A252),$W252*(Methuselahs!$A$4+1)+$A252,"")</f>
        <v/>
      </c>
      <c r="Y252" s="167" t="str">
        <f aca="false">IF(ISNUMBER($A252),RANK($X252,$X252:$X256,1),"")</f>
        <v/>
      </c>
      <c r="Z252" s="167" t="str">
        <f aca="false">IF(ISNUMBER($A252),VLOOKUP($A252,Methuselahs!$A$7:$X$306,5),"")</f>
        <v/>
      </c>
      <c r="AA252" s="167" t="str">
        <f aca="false">$I252</f>
        <v/>
      </c>
    </row>
    <row r="253" customFormat="false" ht="12.65" hidden="false" customHeight="false" outlineLevel="0" collapsed="false">
      <c r="A253" s="220" t="str">
        <f aca="true">IF(ISBLANK('Tournament Info'!$B$11),"",INDIRECT(ADDRESS(ROW(),1,1,1,"Optimal Seating "&amp;'Tournament Info'!$B$11-1&amp;"R+F")))</f>
        <v/>
      </c>
      <c r="B253" s="221" t="str">
        <f aca="false">IF(ISNUMBER(A253),VLOOKUP(A253,Methuselahs!$A$7:$E$306,2,FALSE()),"")</f>
        <v/>
      </c>
      <c r="C253" s="222" t="str">
        <f aca="false">IF(ISNUMBER(A253),VLOOKUP(A253,Methuselahs!$A$7:$E$306,3,FALSE()),"")</f>
        <v/>
      </c>
      <c r="D253" s="223" t="str">
        <f aca="false">IF(ISNUMBER(A253),FLOOR((ROW()-ROW($A$7))/5,1)+1,"")</f>
        <v/>
      </c>
      <c r="E253" s="224"/>
      <c r="F253" s="222" t="n">
        <f aca="false">IF(ISNUMBER(E253),E253,0)</f>
        <v>0</v>
      </c>
      <c r="G253" s="225" t="str">
        <f aca="false">IF(ISNUMBER($A253),IF(AND($F253&gt;=2,$H253=60),1,0),"")</f>
        <v/>
      </c>
      <c r="H253" s="226" t="str">
        <f aca="false">IF(ISNUMBER(A253),IF(OR($S253=$U253,NOT(ISNA(MATCH($D253*5+$V$4,Override!$C$6:$C$125,0)))),$Q253,0),"")</f>
        <v/>
      </c>
      <c r="I253" s="223" t="str">
        <f aca="false">IF(ISNUMBER(A253),IF(J253=5,K253,IF(AND(J253=4,OR(K253=4,K253=3)),K253+1,K253)),"")</f>
        <v/>
      </c>
      <c r="J253" s="227" t="n">
        <f aca="false">COUNT(A252:A256)</f>
        <v>0</v>
      </c>
      <c r="K253" s="228" t="str">
        <f aca="false">IF(ISNUMBER(A253),RANK(F253,F252:F256),"")</f>
        <v/>
      </c>
      <c r="L253" s="229" t="n">
        <f aca="false">IF(J253=5,VLOOKUP(K253,TPMatrix!$A$6:$B$10,2,FALSE()),IF(J253=4,VLOOKUP(K253,TPMatrix!$D$6:$E$9,2,FALSE()),0))</f>
        <v>0</v>
      </c>
      <c r="M253" s="229" t="n">
        <f aca="false">IF(COUNTIF(K252:K256,K253)&gt;=2,IF(J253=5,VLOOKUP(K253+1,TPMatrix!$A$6:$B$10,2,FALSE()),IF(J253=4,VLOOKUP(K253+1,TPMatrix!$D$6:$E$9,2,FALSE()),0)),"")</f>
        <v>0</v>
      </c>
      <c r="N253" s="229" t="n">
        <f aca="false">IF(COUNTIF(K252:K256,K253)&gt;=3,IF(J253=5,VLOOKUP(K253+2,TPMatrix!$A$6:$B$10,2,FALSE()),IF(J253=4,VLOOKUP(K253+2,TPMatrix!$D$6:$E$9,2,FALSE()),0)),"")</f>
        <v>0</v>
      </c>
      <c r="O253" s="229" t="n">
        <f aca="false">IF(COUNTIF(K252:K256,K253)&gt;=4,IF(J253=5,VLOOKUP(K253+3,TPMatrix!$A$6:$B$10,2,FALSE()),IF(J253=4,VLOOKUP(K253+3,TPMatrix!$D$6:$E$9,2,FALSE()),0)),"")</f>
        <v>0</v>
      </c>
      <c r="P253" s="229" t="n">
        <f aca="false">IF(COUNTIF(K252:K256,K253)&gt;=5,IF(J253=5,VLOOKUP(K253+4,TPMatrix!$A$6:$B$10,2,FALSE()),IF(J253=4,VLOOKUP(K253+4,TPMatrix!$D$6:$E$9,2,FALSE()),0)),"")</f>
        <v>0</v>
      </c>
      <c r="Q253" s="229" t="n">
        <f aca="false">SUM(L253:P253)/COUNT(L253:P253)</f>
        <v>0</v>
      </c>
      <c r="R253" s="230" t="n">
        <f aca="false">COUNT(L253:P253)</f>
        <v>5</v>
      </c>
      <c r="S253" s="228" t="n">
        <f aca="false">IF(ISNUMBER($A253),COUNTIF($D$7:$D$306,$D253),0)</f>
        <v>0</v>
      </c>
      <c r="T253" s="229" t="n">
        <f aca="false">CEILING($F253,1)</f>
        <v>0</v>
      </c>
      <c r="U253" s="230" t="n">
        <f aca="true">SUM(OFFSET(T253,-MOD(ROW()-ROW($U$7),5),0,5,1))</f>
        <v>0</v>
      </c>
      <c r="W253" s="167" t="str">
        <f aca="false">$I253</f>
        <v/>
      </c>
      <c r="X253" s="167" t="str">
        <f aca="false">IF(ISNUMBER($A253),$W253*(Methuselahs!$A$4+1)+$A253,"")</f>
        <v/>
      </c>
      <c r="Y253" s="167" t="str">
        <f aca="false">IF(ISNUMBER($A253),RANK($X253,$X253:$X257,1),"")</f>
        <v/>
      </c>
      <c r="Z253" s="167" t="str">
        <f aca="false">IF(ISNUMBER($A253),VLOOKUP($A253,Methuselahs!$A$7:$X$306,5),"")</f>
        <v/>
      </c>
      <c r="AA253" s="167" t="str">
        <f aca="false">$I253</f>
        <v/>
      </c>
    </row>
    <row r="254" customFormat="false" ht="12.65" hidden="false" customHeight="false" outlineLevel="0" collapsed="false">
      <c r="A254" s="231" t="str">
        <f aca="true">IF(ISBLANK('Tournament Info'!$B$11),"",INDIRECT(ADDRESS(ROW(),1,1,1,"Optimal Seating "&amp;'Tournament Info'!$B$11-1&amp;"R+F")))</f>
        <v/>
      </c>
      <c r="B254" s="207" t="str">
        <f aca="false">IF(ISNUMBER(A254),VLOOKUP(A254,Methuselahs!$A$7:$E$306,2,FALSE()),"")</f>
        <v/>
      </c>
      <c r="C254" s="232" t="str">
        <f aca="false">IF(ISNUMBER(A254),VLOOKUP(A254,Methuselahs!$A$7:$E$306,3,FALSE()),"")</f>
        <v/>
      </c>
      <c r="D254" s="233" t="str">
        <f aca="false">IF(ISNUMBER(A254),FLOOR((ROW()-ROW($A$7))/5,1)+1,"")</f>
        <v/>
      </c>
      <c r="E254" s="234"/>
      <c r="F254" s="232" t="n">
        <f aca="false">IF(ISNUMBER(E254),E254,0)</f>
        <v>0</v>
      </c>
      <c r="G254" s="235" t="str">
        <f aca="false">IF(ISNUMBER($A254),IF(AND($F254&gt;=2,$H254=60),1,0),"")</f>
        <v/>
      </c>
      <c r="H254" s="236" t="str">
        <f aca="false">IF(ISNUMBER(A254),IF(OR($S254=$U254,NOT(ISNA(MATCH($D254*5+$V$4,Override!$C$6:$C$125,0)))),$Q254,0),"")</f>
        <v/>
      </c>
      <c r="I254" s="233" t="str">
        <f aca="false">IF(ISNUMBER(A254),IF(J254=5,K254,IF(AND(J254=4,OR(K254=4,K254=3)),K254+1,K254)),"")</f>
        <v/>
      </c>
      <c r="J254" s="237" t="n">
        <f aca="false">COUNT(A252:A256)</f>
        <v>0</v>
      </c>
      <c r="K254" s="238" t="str">
        <f aca="false">IF(ISNUMBER(A254),RANK(F254,F252:F256),"")</f>
        <v/>
      </c>
      <c r="L254" s="239" t="n">
        <f aca="false">IF(J254=5,VLOOKUP(K254,TPMatrix!$A$6:$B$10,2,FALSE()),IF(J254=4,VLOOKUP(K254,TPMatrix!$D$6:$E$9,2,FALSE()),0))</f>
        <v>0</v>
      </c>
      <c r="M254" s="239" t="n">
        <f aca="false">IF(COUNTIF(K252:K256,K254)&gt;=2,IF(J254=5,VLOOKUP(K254+1,TPMatrix!$A$6:$B$10,2,FALSE()),IF(J254=4,VLOOKUP(K254+1,TPMatrix!$D$6:$E$9,2,FALSE()),0)),"")</f>
        <v>0</v>
      </c>
      <c r="N254" s="239" t="n">
        <f aca="false">IF(COUNTIF(K252:K256,K254)&gt;=3,IF(J254=5,VLOOKUP(K254+2,TPMatrix!$A$6:$B$10,2,FALSE()),IF(J254=4,VLOOKUP(K254+2,TPMatrix!$D$6:$E$9,2,FALSE()),0)),"")</f>
        <v>0</v>
      </c>
      <c r="O254" s="239" t="n">
        <f aca="false">IF(COUNTIF(K252:K256,K254)&gt;=4,IF(J254=5,VLOOKUP(K254+3,TPMatrix!$A$6:$B$10,2,FALSE()),IF(J254=4,VLOOKUP(K254+3,TPMatrix!$D$6:$E$9,2,FALSE()),0)),"")</f>
        <v>0</v>
      </c>
      <c r="P254" s="239" t="n">
        <f aca="false">IF(COUNTIF(K252:K256,K254)&gt;=5,IF(J254=5,VLOOKUP(K254+4,TPMatrix!$A$6:$B$10,2,FALSE()),IF(J254=4,VLOOKUP(K254+4,TPMatrix!$D$6:$E$9,2,FALSE()),0)),"")</f>
        <v>0</v>
      </c>
      <c r="Q254" s="239" t="n">
        <f aca="false">SUM(L254:P254)/COUNT(L254:P254)</f>
        <v>0</v>
      </c>
      <c r="R254" s="240" t="n">
        <f aca="false">COUNT(L254:P254)</f>
        <v>5</v>
      </c>
      <c r="S254" s="238" t="n">
        <f aca="false">IF(ISNUMBER($A254),COUNTIF($D$7:$D$306,$D254),0)</f>
        <v>0</v>
      </c>
      <c r="T254" s="239" t="n">
        <f aca="false">CEILING($F254,1)</f>
        <v>0</v>
      </c>
      <c r="U254" s="240" t="n">
        <f aca="true">SUM(OFFSET(T254,-MOD(ROW()-ROW($U$7),5),0,5,1))</f>
        <v>0</v>
      </c>
      <c r="W254" s="167" t="str">
        <f aca="false">$I254</f>
        <v/>
      </c>
      <c r="X254" s="167" t="str">
        <f aca="false">IF(ISNUMBER($A254),$W254*(Methuselahs!$A$4+1)+$A254,"")</f>
        <v/>
      </c>
      <c r="Y254" s="167" t="str">
        <f aca="false">IF(ISNUMBER($A254),RANK($X254,$X254:$X258,1),"")</f>
        <v/>
      </c>
      <c r="Z254" s="167" t="str">
        <f aca="false">IF(ISNUMBER($A254),VLOOKUP($A254,Methuselahs!$A$7:$X$306,5),"")</f>
        <v/>
      </c>
      <c r="AA254" s="167" t="str">
        <f aca="false">$I254</f>
        <v/>
      </c>
    </row>
    <row r="255" customFormat="false" ht="12.65" hidden="false" customHeight="false" outlineLevel="0" collapsed="false">
      <c r="A255" s="241" t="str">
        <f aca="true">IF(ISBLANK('Tournament Info'!$B$11),"",INDIRECT(ADDRESS(ROW(),1,1,1,"Optimal Seating "&amp;'Tournament Info'!$B$11-1&amp;"R+F")))</f>
        <v/>
      </c>
      <c r="B255" s="242" t="str">
        <f aca="false">IF(ISNUMBER(A255),VLOOKUP(A255,Methuselahs!$A$7:$E$306,2,FALSE()),"")</f>
        <v/>
      </c>
      <c r="C255" s="243" t="str">
        <f aca="false">IF(ISNUMBER(A255),VLOOKUP(A255,Methuselahs!$A$7:$E$306,3,FALSE()),"")</f>
        <v/>
      </c>
      <c r="D255" s="244" t="str">
        <f aca="false">IF(ISNUMBER(A255),FLOOR((ROW()-ROW($A$7))/5,1)+1,"")</f>
        <v/>
      </c>
      <c r="E255" s="245"/>
      <c r="F255" s="243" t="n">
        <f aca="false">IF(ISNUMBER(E255),E255,0)</f>
        <v>0</v>
      </c>
      <c r="G255" s="225" t="str">
        <f aca="false">IF(ISNUMBER($A255),IF(AND($F255&gt;=2,$H255=60),1,0),"")</f>
        <v/>
      </c>
      <c r="H255" s="226" t="str">
        <f aca="false">IF(ISNUMBER(A255),IF(OR($S255=$U255,NOT(ISNA(MATCH($D255*5+$V$4,Override!$C$6:$C$125,0)))),$Q255,0),"")</f>
        <v/>
      </c>
      <c r="I255" s="244" t="str">
        <f aca="false">IF(ISNUMBER(A255),IF(J255=5,K255,IF(AND(J255=4,OR(K255=4,K255=3)),K255+1,K255)),"")</f>
        <v/>
      </c>
      <c r="J255" s="246" t="n">
        <f aca="false">COUNT(A252:A256)</f>
        <v>0</v>
      </c>
      <c r="K255" s="228" t="str">
        <f aca="false">IF(ISNUMBER(A255),RANK(F255,F252:F256),"")</f>
        <v/>
      </c>
      <c r="L255" s="229" t="n">
        <f aca="false">IF(J255=5,VLOOKUP(K255,TPMatrix!$A$6:$B$10,2,FALSE()),IF(J255=4,VLOOKUP(K255,TPMatrix!$D$6:$E$9,2,FALSE()),0))</f>
        <v>0</v>
      </c>
      <c r="M255" s="229" t="n">
        <f aca="false">IF(COUNTIF(K252:K256,K255)&gt;=2,IF(J255=5,VLOOKUP(K255+1,TPMatrix!$A$6:$B$10,2,FALSE()),IF(J255=4,VLOOKUP(K255+1,TPMatrix!$D$6:$E$9,2,FALSE()),0)),"")</f>
        <v>0</v>
      </c>
      <c r="N255" s="229" t="n">
        <f aca="false">IF(COUNTIF(K252:K256,K255)&gt;=3,IF(J255=5,VLOOKUP(K255+2,TPMatrix!$A$6:$B$10,2,FALSE()),IF(J255=4,VLOOKUP(K255+2,TPMatrix!$D$6:$E$9,2,FALSE()),0)),"")</f>
        <v>0</v>
      </c>
      <c r="O255" s="229" t="n">
        <f aca="false">IF(COUNTIF(K252:K256,K255)&gt;=4,IF(J255=5,VLOOKUP(K255+3,TPMatrix!$A$6:$B$10,2,FALSE()),IF(J255=4,VLOOKUP(K255+3,TPMatrix!$D$6:$E$9,2,FALSE()),0)),"")</f>
        <v>0</v>
      </c>
      <c r="P255" s="229" t="n">
        <f aca="false">IF(COUNTIF(K252:K256,K255)&gt;=5,IF(J255=5,VLOOKUP(K255+4,TPMatrix!$A$6:$B$10,2,FALSE()),IF(J255=4,VLOOKUP(K255+4,TPMatrix!$D$6:$E$9,2,FALSE()),0)),"")</f>
        <v>0</v>
      </c>
      <c r="Q255" s="229" t="n">
        <f aca="false">SUM(L255:P255)/COUNT(L255:P255)</f>
        <v>0</v>
      </c>
      <c r="R255" s="230" t="n">
        <f aca="false">COUNT(L255:P255)</f>
        <v>5</v>
      </c>
      <c r="S255" s="228" t="n">
        <f aca="false">IF(ISNUMBER($A255),COUNTIF($D$7:$D$306,$D255),0)</f>
        <v>0</v>
      </c>
      <c r="T255" s="229" t="n">
        <f aca="false">CEILING($F255,1)</f>
        <v>0</v>
      </c>
      <c r="U255" s="230" t="n">
        <f aca="true">SUM(OFFSET(T255,-MOD(ROW()-ROW($U$7),5),0,5,1))</f>
        <v>0</v>
      </c>
      <c r="W255" s="167" t="str">
        <f aca="false">$I255</f>
        <v/>
      </c>
      <c r="X255" s="167" t="str">
        <f aca="false">IF(ISNUMBER($A255),$W255*(Methuselahs!$A$4+1)+$A255,"")</f>
        <v/>
      </c>
      <c r="Y255" s="167" t="str">
        <f aca="false">IF(ISNUMBER($A255),RANK($X255,$X255:$X259,1),"")</f>
        <v/>
      </c>
      <c r="Z255" s="167" t="str">
        <f aca="false">IF(ISNUMBER($A255),VLOOKUP($A255,Methuselahs!$A$7:$X$306,5),"")</f>
        <v/>
      </c>
      <c r="AA255" s="167" t="str">
        <f aca="false">$I255</f>
        <v/>
      </c>
    </row>
    <row r="256" customFormat="false" ht="12.65" hidden="false" customHeight="false" outlineLevel="0" collapsed="false">
      <c r="A256" s="247" t="str">
        <f aca="true">IF(ISBLANK('Tournament Info'!$B$11),"",INDIRECT(ADDRESS(ROW(),1,1,1,"Optimal Seating "&amp;'Tournament Info'!$B$11-1&amp;"R+F")))</f>
        <v/>
      </c>
      <c r="B256" s="248" t="str">
        <f aca="false">IF(ISNUMBER(A256),VLOOKUP(A256,Methuselahs!$A$7:$E$306,2,FALSE()),"")</f>
        <v/>
      </c>
      <c r="C256" s="249" t="str">
        <f aca="false">IF(ISNUMBER(A256),VLOOKUP(A256,Methuselahs!$A$7:$E$306,3,FALSE()),"")</f>
        <v/>
      </c>
      <c r="D256" s="250" t="str">
        <f aca="false">IF(ISNUMBER(A256),FLOOR((ROW()-ROW($A$7))/5,1)+1,"")</f>
        <v/>
      </c>
      <c r="E256" s="251"/>
      <c r="F256" s="249" t="n">
        <f aca="false">IF(ISNUMBER(E256),E256,0)</f>
        <v>0</v>
      </c>
      <c r="G256" s="257" t="str">
        <f aca="false">IF(ISNUMBER($A256),IF(AND($F256&gt;=2,$H256=60),1,0),"")</f>
        <v/>
      </c>
      <c r="H256" s="258" t="str">
        <f aca="false">IF(ISNUMBER(A256),IF(OR($S256=$U256,NOT(ISNA(MATCH($D256*5+$V$4,Override!$C$6:$C$125,0)))),$Q256,0),"")</f>
        <v/>
      </c>
      <c r="I256" s="250" t="str">
        <f aca="false">IF(ISNUMBER(A256),IF(J256=5,K256,IF(AND(J256=4,OR(K256=4,K256=3)),K256+1,K256)),"")</f>
        <v/>
      </c>
      <c r="J256" s="252" t="n">
        <f aca="false">COUNT(A252:A256)</f>
        <v>0</v>
      </c>
      <c r="K256" s="253" t="str">
        <f aca="false">IF(ISNUMBER(A256),RANK(F256,F252:F256),"")</f>
        <v/>
      </c>
      <c r="L256" s="254" t="n">
        <f aca="false">IF(J256=5,VLOOKUP(K256,TPMatrix!$A$6:$B$10,2,FALSE()),IF(J256=4,VLOOKUP(K256,TPMatrix!$D$6:$E$9,2,FALSE()),0))</f>
        <v>0</v>
      </c>
      <c r="M256" s="254" t="n">
        <f aca="false">IF(COUNTIF(K252:K256,K256)&gt;=2,IF(J256=5,VLOOKUP(K256+1,TPMatrix!$A$6:$B$10,2,FALSE()),IF(J256=4,VLOOKUP(K256+1,TPMatrix!$D$6:$E$9,2,FALSE()),0)),"")</f>
        <v>0</v>
      </c>
      <c r="N256" s="254" t="n">
        <f aca="false">IF(COUNTIF(K252:K256,K256)&gt;=3,IF(J256=5,VLOOKUP(K256+2,TPMatrix!$A$6:$B$10,2,FALSE()),IF(J256=4,VLOOKUP(K256+2,TPMatrix!$D$6:$E$9,2,FALSE()),0)),"")</f>
        <v>0</v>
      </c>
      <c r="O256" s="254" t="n">
        <f aca="false">IF(COUNTIF(K252:K256,K256)&gt;=4,IF(J256=5,VLOOKUP(K256+3,TPMatrix!$A$6:$B$10,2,FALSE()),IF(J256=4,VLOOKUP(K256+3,TPMatrix!$D$6:$E$9,2,FALSE()),0)),"")</f>
        <v>0</v>
      </c>
      <c r="P256" s="254" t="n">
        <f aca="false">IF(COUNTIF(K252:K256,K256)&gt;=5,IF(J256=5,VLOOKUP(K256+4,TPMatrix!$A$6:$B$10,2,FALSE()),IF(J256=4,VLOOKUP(K256+4,TPMatrix!$D$6:$E$9,2,FALSE()),0)),"")</f>
        <v>0</v>
      </c>
      <c r="Q256" s="254" t="n">
        <f aca="false">SUM(L256:P256)/COUNT(L256:P256)</f>
        <v>0</v>
      </c>
      <c r="R256" s="255" t="n">
        <f aca="false">COUNT(L256:P256)</f>
        <v>5</v>
      </c>
      <c r="S256" s="253" t="n">
        <f aca="false">IF(ISNUMBER($A256),COUNTIF($D$7:$D$306,$D256),0)</f>
        <v>0</v>
      </c>
      <c r="T256" s="254" t="n">
        <f aca="false">CEILING($F256,1)</f>
        <v>0</v>
      </c>
      <c r="U256" s="255" t="n">
        <f aca="true">SUM(OFFSET(T256,-MOD(ROW()-ROW($U$7),5),0,5,1))</f>
        <v>0</v>
      </c>
      <c r="W256" s="167" t="str">
        <f aca="false">$I256</f>
        <v/>
      </c>
      <c r="X256" s="167" t="str">
        <f aca="false">IF(ISNUMBER($A256),$W256*(Methuselahs!$A$4+1)+$A256,"")</f>
        <v/>
      </c>
      <c r="Y256" s="167" t="str">
        <f aca="false">IF(ISNUMBER($A256),RANK($X256,$X256:$X260,1),"")</f>
        <v/>
      </c>
      <c r="Z256" s="167" t="str">
        <f aca="false">IF(ISNUMBER($A256),VLOOKUP($A256,Methuselahs!$A$7:$X$306,5),"")</f>
        <v/>
      </c>
      <c r="AA256" s="167" t="str">
        <f aca="false">$I256</f>
        <v/>
      </c>
    </row>
    <row r="257" customFormat="false" ht="12.65" hidden="false" customHeight="false" outlineLevel="0" collapsed="false">
      <c r="A257" s="206" t="str">
        <f aca="true">IF(ISBLANK('Tournament Info'!$B$11),"",INDIRECT(ADDRESS(ROW(),1,1,1,"Optimal Seating "&amp;'Tournament Info'!$B$11-1&amp;"R+F")))</f>
        <v/>
      </c>
      <c r="B257" s="207" t="str">
        <f aca="false">IF(ISNUMBER(A257),VLOOKUP(A257,Methuselahs!$A$7:$E$306,2,FALSE()),"")</f>
        <v/>
      </c>
      <c r="C257" s="208" t="str">
        <f aca="false">IF(ISNUMBER(A257),VLOOKUP(A257,Methuselahs!$A$7:$E$306,3,FALSE()),"")</f>
        <v/>
      </c>
      <c r="D257" s="209" t="str">
        <f aca="false">IF(ISNUMBER(A257),FLOOR((ROW()-ROW($A$7))/5,1)+1,"")</f>
        <v/>
      </c>
      <c r="E257" s="210"/>
      <c r="F257" s="208" t="n">
        <f aca="false">IF(ISNUMBER(E257),E257,0)</f>
        <v>0</v>
      </c>
      <c r="G257" s="211" t="str">
        <f aca="false">IF(ISNUMBER($A257),IF(AND($F257&gt;=2,$H257=60),1,0),"")</f>
        <v/>
      </c>
      <c r="H257" s="212" t="str">
        <f aca="false">IF(ISNUMBER(A257),IF(OR($S257=$U257,NOT(ISNA(MATCH($D257*5+$V$4,Override!$C$6:$C$125,0)))),$Q257,0),"")</f>
        <v/>
      </c>
      <c r="I257" s="209" t="str">
        <f aca="false">IF(ISNUMBER(A257),IF(J257=5,K257,IF(AND(J257=4,OR(K257=4,K257=3)),K257+1,K257)),"")</f>
        <v/>
      </c>
      <c r="J257" s="213" t="n">
        <f aca="false">COUNT(A257:A261)</f>
        <v>4</v>
      </c>
      <c r="K257" s="214" t="str">
        <f aca="false">IF(ISNUMBER(A257),RANK(F257,F257:F261),"")</f>
        <v/>
      </c>
      <c r="L257" s="215" t="e">
        <f aca="false">IF(J257=5,VLOOKUP(K257,TPMatrix!$A$6:$B$10,2,FALSE()),IF(J257=4,VLOOKUP(K257,TPMatrix!$D$6:$E$9,2,FALSE()),0))</f>
        <v>#N/A</v>
      </c>
      <c r="M257" s="215" t="e">
        <f aca="false">IF(COUNTIF(K257:K261,K257)&gt;=2,IF(J257=5,VLOOKUP(K257+1,TPMatrix!$A$6:$B$10,2,FALSE()),IF(J257=4,VLOOKUP(K257+1,TPMatrix!$D$6:$E$9,2,FALSE()),0)),"")</f>
        <v>#VALUE!</v>
      </c>
      <c r="N257" s="215" t="e">
        <f aca="false">IF(COUNTIF(K257:K261,K257)&gt;=3,IF(J257=5,VLOOKUP(K257+2,TPMatrix!$A$6:$B$10,2,FALSE()),IF(J257=4,VLOOKUP(K257+2,TPMatrix!$D$6:$E$9,2,FALSE()),0)),"")</f>
        <v>#VALUE!</v>
      </c>
      <c r="O257" s="215" t="e">
        <f aca="false">IF(COUNTIF(K257:K261,K257)&gt;=4,IF(J257=5,VLOOKUP(K257+3,TPMatrix!$A$6:$B$10,2,FALSE()),IF(J257=4,VLOOKUP(K257+3,TPMatrix!$D$6:$E$9,2,FALSE()),0)),"")</f>
        <v>#VALUE!</v>
      </c>
      <c r="P257" s="215" t="e">
        <f aca="false">IF(COUNTIF(K257:K261,K257)&gt;=5,IF(J257=5,VLOOKUP(K257+4,TPMatrix!$A$6:$B$10,2,FALSE()),IF(J257=4,VLOOKUP(K257+4,TPMatrix!$D$6:$E$9,2,FALSE()),0)),"")</f>
        <v>#VALUE!</v>
      </c>
      <c r="Q257" s="215" t="e">
        <f aca="false">SUM(L257:P257)/COUNT(L257:P257)</f>
        <v>#N/A</v>
      </c>
      <c r="R257" s="216" t="n">
        <f aca="false">COUNT(L257:P257)</f>
        <v>0</v>
      </c>
      <c r="S257" s="217" t="n">
        <f aca="false">IF(ISNUMBER($A257),COUNTIF($D$7:$D$306,$D257),0)</f>
        <v>0</v>
      </c>
      <c r="T257" s="218" t="n">
        <f aca="false">CEILING($F257,1)</f>
        <v>0</v>
      </c>
      <c r="U257" s="219" t="n">
        <f aca="true">SUM(OFFSET(T257,-MOD(ROW()-ROW($U$7),5),0,5,1))</f>
        <v>0</v>
      </c>
      <c r="W257" s="167" t="str">
        <f aca="false">$I257</f>
        <v/>
      </c>
      <c r="X257" s="167" t="str">
        <f aca="false">IF(ISNUMBER($A257),$W257*(Methuselahs!$A$4+1)+$A257,"")</f>
        <v/>
      </c>
      <c r="Y257" s="167" t="str">
        <f aca="false">IF(ISNUMBER($A257),RANK($X257,$X257:$X261,1),"")</f>
        <v/>
      </c>
      <c r="Z257" s="167" t="str">
        <f aca="false">IF(ISNUMBER($A257),VLOOKUP($A257,Methuselahs!$A$7:$X$306,5),"")</f>
        <v/>
      </c>
      <c r="AA257" s="167" t="str">
        <f aca="false">$I257</f>
        <v/>
      </c>
    </row>
    <row r="258" customFormat="false" ht="12.65" hidden="false" customHeight="false" outlineLevel="0" collapsed="false">
      <c r="A258" s="220" t="n">
        <f aca="true">IF(ISBLANK('Tournament Info'!$B$11),"",INDIRECT(ADDRESS(ROW(),1,1,1,"Optimal Seating "&amp;'Tournament Info'!$B$11-1&amp;"R+F")))</f>
        <v>0</v>
      </c>
      <c r="B258" s="221" t="str">
        <f aca="false">IF(ISNUMBER(A258),VLOOKUP(A258,Methuselahs!$A$7:$E$306,2,FALSE()),"")</f>
        <v/>
      </c>
      <c r="C258" s="222" t="str">
        <f aca="false">IF(ISNUMBER(A258),VLOOKUP(A258,Methuselahs!$A$7:$E$306,3,FALSE()),"")</f>
        <v/>
      </c>
      <c r="D258" s="223" t="str">
        <f aca="false">IF(ISNUMBER(A258),FLOOR((ROW()-ROW($A$7))/5,1)+1,"")</f>
        <v/>
      </c>
      <c r="E258" s="224"/>
      <c r="F258" s="222" t="n">
        <f aca="false">IF(ISNUMBER(E258),E258,0)</f>
        <v>0</v>
      </c>
      <c r="G258" s="225" t="str">
        <f aca="false">IF(ISNUMBER($A258),IF(AND($F258&gt;=2,$H258=60),1,0),"")</f>
        <v/>
      </c>
      <c r="H258" s="226" t="str">
        <f aca="false">IF(ISNUMBER(A258),IF(OR($S258=$U258,NOT(ISNA(MATCH($D258*5+$V$4,Override!$C$6:$C$125,0)))),$Q258,0),"")</f>
        <v/>
      </c>
      <c r="I258" s="223" t="str">
        <f aca="false">IF(ISNUMBER(A258),IF(J258=5,K258,IF(AND(J258=4,OR(K258=4,K258=3)),K258+1,K258)),"")</f>
        <v/>
      </c>
      <c r="J258" s="227" t="n">
        <f aca="false">COUNT(A257:A261)</f>
        <v>4</v>
      </c>
      <c r="K258" s="228" t="str">
        <f aca="false">IF(ISNUMBER(A258),RANK(F258,F257:F261),"")</f>
        <v/>
      </c>
      <c r="L258" s="229" t="e">
        <f aca="false">IF(J258=5,VLOOKUP(K258,TPMatrix!$A$6:$B$10,2,FALSE()),IF(J258=4,VLOOKUP(K258,TPMatrix!$D$6:$E$9,2,FALSE()),0))</f>
        <v>#N/A</v>
      </c>
      <c r="M258" s="229" t="e">
        <f aca="false">IF(COUNTIF(K257:K261,K258)&gt;=2,IF(J258=5,VLOOKUP(K258+1,TPMatrix!$A$6:$B$10,2,FALSE()),IF(J258=4,VLOOKUP(K258+1,TPMatrix!$D$6:$E$9,2,FALSE()),0)),"")</f>
        <v>#VALUE!</v>
      </c>
      <c r="N258" s="229" t="e">
        <f aca="false">IF(COUNTIF(K257:K261,K258)&gt;=3,IF(J258=5,VLOOKUP(K258+2,TPMatrix!$A$6:$B$10,2,FALSE()),IF(J258=4,VLOOKUP(K258+2,TPMatrix!$D$6:$E$9,2,FALSE()),0)),"")</f>
        <v>#VALUE!</v>
      </c>
      <c r="O258" s="229" t="e">
        <f aca="false">IF(COUNTIF(K257:K261,K258)&gt;=4,IF(J258=5,VLOOKUP(K258+3,TPMatrix!$A$6:$B$10,2,FALSE()),IF(J258=4,VLOOKUP(K258+3,TPMatrix!$D$6:$E$9,2,FALSE()),0)),"")</f>
        <v>#VALUE!</v>
      </c>
      <c r="P258" s="229" t="e">
        <f aca="false">IF(COUNTIF(K257:K261,K258)&gt;=5,IF(J258=5,VLOOKUP(K258+4,TPMatrix!$A$6:$B$10,2,FALSE()),IF(J258=4,VLOOKUP(K258+4,TPMatrix!$D$6:$E$9,2,FALSE()),0)),"")</f>
        <v>#VALUE!</v>
      </c>
      <c r="Q258" s="229" t="e">
        <f aca="false">SUM(L258:P258)/COUNT(L258:P258)</f>
        <v>#N/A</v>
      </c>
      <c r="R258" s="230" t="n">
        <f aca="false">COUNT(L258:P258)</f>
        <v>0</v>
      </c>
      <c r="S258" s="228" t="n">
        <f aca="false">IF(ISNUMBER($A258),COUNTIF($D$7:$D$306,$D258),0)</f>
        <v>0</v>
      </c>
      <c r="T258" s="229" t="n">
        <f aca="false">CEILING($F258,1)</f>
        <v>0</v>
      </c>
      <c r="U258" s="230" t="n">
        <f aca="true">SUM(OFFSET(T258,-MOD(ROW()-ROW($U$7),5),0,5,1))</f>
        <v>0</v>
      </c>
      <c r="W258" s="167" t="str">
        <f aca="false">$I258</f>
        <v/>
      </c>
      <c r="X258" s="167" t="str">
        <f aca="false">IF(ISNUMBER($A258),$W258*(Methuselahs!$A$4+1)+$A258,"")</f>
        <v/>
      </c>
      <c r="Y258" s="167" t="str">
        <f aca="false">IF(ISNUMBER($A258),RANK($X258,$X258:$X262,1),"")</f>
        <v/>
      </c>
      <c r="Z258" s="167" t="str">
        <f aca="false">IF(ISNUMBER($A258),VLOOKUP($A258,Methuselahs!$A$7:$X$306,5),"")</f>
        <v/>
      </c>
      <c r="AA258" s="167" t="str">
        <f aca="false">$I258</f>
        <v/>
      </c>
    </row>
    <row r="259" customFormat="false" ht="12.65" hidden="false" customHeight="false" outlineLevel="0" collapsed="false">
      <c r="A259" s="231" t="n">
        <f aca="true">IF(ISBLANK('Tournament Info'!$B$11),"",INDIRECT(ADDRESS(ROW(),1,1,1,"Optimal Seating "&amp;'Tournament Info'!$B$11-1&amp;"R+F")))</f>
        <v>0</v>
      </c>
      <c r="B259" s="207" t="str">
        <f aca="false">IF(ISNUMBER(A259),VLOOKUP(A259,Methuselahs!$A$7:$E$306,2,FALSE()),"")</f>
        <v/>
      </c>
      <c r="C259" s="232" t="str">
        <f aca="false">IF(ISNUMBER(A259),VLOOKUP(A259,Methuselahs!$A$7:$E$306,3,FALSE()),"")</f>
        <v/>
      </c>
      <c r="D259" s="233" t="str">
        <f aca="false">IF(ISNUMBER(A259),FLOOR((ROW()-ROW($A$7))/5,1)+1,"")</f>
        <v/>
      </c>
      <c r="E259" s="234"/>
      <c r="F259" s="232" t="n">
        <f aca="false">IF(ISNUMBER(E259),E259,0)</f>
        <v>0</v>
      </c>
      <c r="G259" s="235" t="str">
        <f aca="false">IF(ISNUMBER($A259),IF(AND($F259&gt;=2,$H259=60),1,0),"")</f>
        <v/>
      </c>
      <c r="H259" s="236" t="str">
        <f aca="false">IF(ISNUMBER(A259),IF(OR($S259=$U259,NOT(ISNA(MATCH($D259*5+$V$4,Override!$C$6:$C$125,0)))),$Q259,0),"")</f>
        <v/>
      </c>
      <c r="I259" s="233" t="str">
        <f aca="false">IF(ISNUMBER(A259),IF(J259=5,K259,IF(AND(J259=4,OR(K259=4,K259=3)),K259+1,K259)),"")</f>
        <v/>
      </c>
      <c r="J259" s="237" t="n">
        <f aca="false">COUNT(A257:A261)</f>
        <v>4</v>
      </c>
      <c r="K259" s="238" t="str">
        <f aca="false">IF(ISNUMBER(A259),RANK(F259,F257:F261),"")</f>
        <v/>
      </c>
      <c r="L259" s="239" t="e">
        <f aca="false">IF(J259=5,VLOOKUP(K259,TPMatrix!$A$6:$B$10,2,FALSE()),IF(J259=4,VLOOKUP(K259,TPMatrix!$D$6:$E$9,2,FALSE()),0))</f>
        <v>#N/A</v>
      </c>
      <c r="M259" s="239" t="e">
        <f aca="false">IF(COUNTIF(K257:K261,K259)&gt;=2,IF(J259=5,VLOOKUP(K259+1,TPMatrix!$A$6:$B$10,2,FALSE()),IF(J259=4,VLOOKUP(K259+1,TPMatrix!$D$6:$E$9,2,FALSE()),0)),"")</f>
        <v>#VALUE!</v>
      </c>
      <c r="N259" s="239" t="e">
        <f aca="false">IF(COUNTIF(K257:K261,K259)&gt;=3,IF(J259=5,VLOOKUP(K259+2,TPMatrix!$A$6:$B$10,2,FALSE()),IF(J259=4,VLOOKUP(K259+2,TPMatrix!$D$6:$E$9,2,FALSE()),0)),"")</f>
        <v>#VALUE!</v>
      </c>
      <c r="O259" s="239" t="e">
        <f aca="false">IF(COUNTIF(K257:K261,K259)&gt;=4,IF(J259=5,VLOOKUP(K259+3,TPMatrix!$A$6:$B$10,2,FALSE()),IF(J259=4,VLOOKUP(K259+3,TPMatrix!$D$6:$E$9,2,FALSE()),0)),"")</f>
        <v>#VALUE!</v>
      </c>
      <c r="P259" s="239" t="e">
        <f aca="false">IF(COUNTIF(K257:K261,K259)&gt;=5,IF(J259=5,VLOOKUP(K259+4,TPMatrix!$A$6:$B$10,2,FALSE()),IF(J259=4,VLOOKUP(K259+4,TPMatrix!$D$6:$E$9,2,FALSE()),0)),"")</f>
        <v>#VALUE!</v>
      </c>
      <c r="Q259" s="239" t="e">
        <f aca="false">SUM(L259:P259)/COUNT(L259:P259)</f>
        <v>#N/A</v>
      </c>
      <c r="R259" s="240" t="n">
        <f aca="false">COUNT(L259:P259)</f>
        <v>0</v>
      </c>
      <c r="S259" s="238" t="n">
        <f aca="false">IF(ISNUMBER($A259),COUNTIF($D$7:$D$306,$D259),0)</f>
        <v>0</v>
      </c>
      <c r="T259" s="239" t="n">
        <f aca="false">CEILING($F259,1)</f>
        <v>0</v>
      </c>
      <c r="U259" s="240" t="n">
        <f aca="true">SUM(OFFSET(T259,-MOD(ROW()-ROW($U$7),5),0,5,1))</f>
        <v>0</v>
      </c>
      <c r="W259" s="167" t="str">
        <f aca="false">$I259</f>
        <v/>
      </c>
      <c r="X259" s="167" t="str">
        <f aca="false">IF(ISNUMBER($A259),$W259*(Methuselahs!$A$4+1)+$A259,"")</f>
        <v/>
      </c>
      <c r="Y259" s="167" t="str">
        <f aca="false">IF(ISNUMBER($A259),RANK($X259,$X259:$X263,1),"")</f>
        <v/>
      </c>
      <c r="Z259" s="167" t="str">
        <f aca="false">IF(ISNUMBER($A259),VLOOKUP($A259,Methuselahs!$A$7:$X$306,5),"")</f>
        <v/>
      </c>
      <c r="AA259" s="167" t="str">
        <f aca="false">$I259</f>
        <v/>
      </c>
    </row>
    <row r="260" customFormat="false" ht="12.65" hidden="false" customHeight="false" outlineLevel="0" collapsed="false">
      <c r="A260" s="241" t="n">
        <f aca="true">IF(ISBLANK('Tournament Info'!$B$11),"",INDIRECT(ADDRESS(ROW(),1,1,1,"Optimal Seating "&amp;'Tournament Info'!$B$11-1&amp;"R+F")))</f>
        <v>0</v>
      </c>
      <c r="B260" s="242" t="str">
        <f aca="false">IF(ISNUMBER(A260),VLOOKUP(A260,Methuselahs!$A$7:$E$306,2,FALSE()),"")</f>
        <v/>
      </c>
      <c r="C260" s="243" t="str">
        <f aca="false">IF(ISNUMBER(A260),VLOOKUP(A260,Methuselahs!$A$7:$E$306,3,FALSE()),"")</f>
        <v/>
      </c>
      <c r="D260" s="244" t="str">
        <f aca="false">IF(ISNUMBER(A260),FLOOR((ROW()-ROW($A$7))/5,1)+1,"")</f>
        <v/>
      </c>
      <c r="E260" s="245"/>
      <c r="F260" s="243" t="n">
        <f aca="false">IF(ISNUMBER(E260),E260,0)</f>
        <v>0</v>
      </c>
      <c r="G260" s="225" t="str">
        <f aca="false">IF(ISNUMBER($A260),IF(AND($F260&gt;=2,$H260=60),1,0),"")</f>
        <v/>
      </c>
      <c r="H260" s="226" t="str">
        <f aca="false">IF(ISNUMBER(A260),IF(OR($S260=$U260,NOT(ISNA(MATCH($D260*5+$V$4,Override!$C$6:$C$125,0)))),$Q260,0),"")</f>
        <v/>
      </c>
      <c r="I260" s="244" t="str">
        <f aca="false">IF(ISNUMBER(A260),IF(J260=5,K260,IF(AND(J260=4,OR(K260=4,K260=3)),K260+1,K260)),"")</f>
        <v/>
      </c>
      <c r="J260" s="246" t="n">
        <f aca="false">COUNT(A257:A261)</f>
        <v>4</v>
      </c>
      <c r="K260" s="228" t="str">
        <f aca="false">IF(ISNUMBER(A260),RANK(F260,F257:F261),"")</f>
        <v/>
      </c>
      <c r="L260" s="229" t="e">
        <f aca="false">IF(J260=5,VLOOKUP(K260,TPMatrix!$A$6:$B$10,2,FALSE()),IF(J260=4,VLOOKUP(K260,TPMatrix!$D$6:$E$9,2,FALSE()),0))</f>
        <v>#N/A</v>
      </c>
      <c r="M260" s="229" t="e">
        <f aca="false">IF(COUNTIF(K257:K261,K260)&gt;=2,IF(J260=5,VLOOKUP(K260+1,TPMatrix!$A$6:$B$10,2,FALSE()),IF(J260=4,VLOOKUP(K260+1,TPMatrix!$D$6:$E$9,2,FALSE()),0)),"")</f>
        <v>#VALUE!</v>
      </c>
      <c r="N260" s="229" t="e">
        <f aca="false">IF(COUNTIF(K257:K261,K260)&gt;=3,IF(J260=5,VLOOKUP(K260+2,TPMatrix!$A$6:$B$10,2,FALSE()),IF(J260=4,VLOOKUP(K260+2,TPMatrix!$D$6:$E$9,2,FALSE()),0)),"")</f>
        <v>#VALUE!</v>
      </c>
      <c r="O260" s="229" t="e">
        <f aca="false">IF(COUNTIF(K257:K261,K260)&gt;=4,IF(J260=5,VLOOKUP(K260+3,TPMatrix!$A$6:$B$10,2,FALSE()),IF(J260=4,VLOOKUP(K260+3,TPMatrix!$D$6:$E$9,2,FALSE()),0)),"")</f>
        <v>#VALUE!</v>
      </c>
      <c r="P260" s="229" t="e">
        <f aca="false">IF(COUNTIF(K257:K261,K260)&gt;=5,IF(J260=5,VLOOKUP(K260+4,TPMatrix!$A$6:$B$10,2,FALSE()),IF(J260=4,VLOOKUP(K260+4,TPMatrix!$D$6:$E$9,2,FALSE()),0)),"")</f>
        <v>#VALUE!</v>
      </c>
      <c r="Q260" s="229" t="e">
        <f aca="false">SUM(L260:P260)/COUNT(L260:P260)</f>
        <v>#N/A</v>
      </c>
      <c r="R260" s="230" t="n">
        <f aca="false">COUNT(L260:P260)</f>
        <v>0</v>
      </c>
      <c r="S260" s="228" t="n">
        <f aca="false">IF(ISNUMBER($A260),COUNTIF($D$7:$D$306,$D260),0)</f>
        <v>0</v>
      </c>
      <c r="T260" s="229" t="n">
        <f aca="false">CEILING($F260,1)</f>
        <v>0</v>
      </c>
      <c r="U260" s="230" t="n">
        <f aca="true">SUM(OFFSET(T260,-MOD(ROW()-ROW($U$7),5),0,5,1))</f>
        <v>0</v>
      </c>
      <c r="W260" s="167" t="str">
        <f aca="false">$I260</f>
        <v/>
      </c>
      <c r="X260" s="167" t="str">
        <f aca="false">IF(ISNUMBER($A260),$W260*(Methuselahs!$A$4+1)+$A260,"")</f>
        <v/>
      </c>
      <c r="Y260" s="167" t="str">
        <f aca="false">IF(ISNUMBER($A260),RANK($X260,$X260:$X264,1),"")</f>
        <v/>
      </c>
      <c r="Z260" s="167" t="str">
        <f aca="false">IF(ISNUMBER($A260),VLOOKUP($A260,Methuselahs!$A$7:$X$306,5),"")</f>
        <v/>
      </c>
      <c r="AA260" s="167" t="str">
        <f aca="false">$I260</f>
        <v/>
      </c>
    </row>
    <row r="261" customFormat="false" ht="12.65" hidden="false" customHeight="false" outlineLevel="0" collapsed="false">
      <c r="A261" s="247" t="n">
        <f aca="true">IF(ISBLANK('Tournament Info'!$B$11),"",INDIRECT(ADDRESS(ROW(),1,1,1,"Optimal Seating "&amp;'Tournament Info'!$B$11-1&amp;"R+F")))</f>
        <v>0</v>
      </c>
      <c r="B261" s="248" t="str">
        <f aca="false">IF(ISNUMBER(A261),VLOOKUP(A261,Methuselahs!$A$7:$E$306,2,FALSE()),"")</f>
        <v/>
      </c>
      <c r="C261" s="249" t="str">
        <f aca="false">IF(ISNUMBER(A261),VLOOKUP(A261,Methuselahs!$A$7:$E$306,3,FALSE()),"")</f>
        <v/>
      </c>
      <c r="D261" s="250" t="str">
        <f aca="false">IF(ISNUMBER(A261),FLOOR((ROW()-ROW($A$7))/5,1)+1,"")</f>
        <v/>
      </c>
      <c r="E261" s="251"/>
      <c r="F261" s="249" t="n">
        <f aca="false">IF(ISNUMBER(E261),E261,0)</f>
        <v>0</v>
      </c>
      <c r="G261" s="235" t="str">
        <f aca="false">IF(ISNUMBER($A261),IF(AND($F261&gt;=2,$H261=60),1,0),"")</f>
        <v/>
      </c>
      <c r="H261" s="236" t="str">
        <f aca="false">IF(ISNUMBER(A261),IF(OR($S261=$U261,NOT(ISNA(MATCH($D261*5+$V$4,Override!$C$6:$C$125,0)))),$Q261,0),"")</f>
        <v/>
      </c>
      <c r="I261" s="250" t="str">
        <f aca="false">IF(ISNUMBER(A261),IF(J261=5,K261,IF(AND(J261=4,OR(K261=4,K261=3)),K261+1,K261)),"")</f>
        <v/>
      </c>
      <c r="J261" s="252" t="n">
        <f aca="false">COUNT(A257:A261)</f>
        <v>4</v>
      </c>
      <c r="K261" s="253" t="str">
        <f aca="false">IF(ISNUMBER(A261),RANK(F261,F257:F261),"")</f>
        <v/>
      </c>
      <c r="L261" s="254" t="e">
        <f aca="false">IF(J261=5,VLOOKUP(K261,TPMatrix!$A$6:$B$10,2,FALSE()),IF(J261=4,VLOOKUP(K261,TPMatrix!$D$6:$E$9,2,FALSE()),0))</f>
        <v>#N/A</v>
      </c>
      <c r="M261" s="254" t="e">
        <f aca="false">IF(COUNTIF(K257:K261,K261)&gt;=2,IF(J261=5,VLOOKUP(K261+1,TPMatrix!$A$6:$B$10,2,FALSE()),IF(J261=4,VLOOKUP(K261+1,TPMatrix!$D$6:$E$9,2,FALSE()),0)),"")</f>
        <v>#VALUE!</v>
      </c>
      <c r="N261" s="254" t="e">
        <f aca="false">IF(COUNTIF(K257:K261,K261)&gt;=3,IF(J261=5,VLOOKUP(K261+2,TPMatrix!$A$6:$B$10,2,FALSE()),IF(J261=4,VLOOKUP(K261+2,TPMatrix!$D$6:$E$9,2,FALSE()),0)),"")</f>
        <v>#VALUE!</v>
      </c>
      <c r="O261" s="254" t="e">
        <f aca="false">IF(COUNTIF(K257:K261,K261)&gt;=4,IF(J261=5,VLOOKUP(K261+3,TPMatrix!$A$6:$B$10,2,FALSE()),IF(J261=4,VLOOKUP(K261+3,TPMatrix!$D$6:$E$9,2,FALSE()),0)),"")</f>
        <v>#VALUE!</v>
      </c>
      <c r="P261" s="254" t="e">
        <f aca="false">IF(COUNTIF(K257:K261,K261)&gt;=5,IF(J261=5,VLOOKUP(K261+4,TPMatrix!$A$6:$B$10,2,FALSE()),IF(J261=4,VLOOKUP(K261+4,TPMatrix!$D$6:$E$9,2,FALSE()),0)),"")</f>
        <v>#VALUE!</v>
      </c>
      <c r="Q261" s="254" t="e">
        <f aca="false">SUM(L261:P261)/COUNT(L261:P261)</f>
        <v>#N/A</v>
      </c>
      <c r="R261" s="255" t="n">
        <f aca="false">COUNT(L261:P261)</f>
        <v>0</v>
      </c>
      <c r="S261" s="253" t="n">
        <f aca="false">IF(ISNUMBER($A261),COUNTIF($D$7:$D$306,$D261),0)</f>
        <v>0</v>
      </c>
      <c r="T261" s="254" t="n">
        <f aca="false">CEILING($F261,1)</f>
        <v>0</v>
      </c>
      <c r="U261" s="255" t="n">
        <f aca="true">SUM(OFFSET(T261,-MOD(ROW()-ROW($U$7),5),0,5,1))</f>
        <v>0</v>
      </c>
      <c r="W261" s="167" t="str">
        <f aca="false">$I261</f>
        <v/>
      </c>
      <c r="X261" s="167" t="str">
        <f aca="false">IF(ISNUMBER($A261),$W261*(Methuselahs!$A$4+1)+$A261,"")</f>
        <v/>
      </c>
      <c r="Y261" s="167" t="str">
        <f aca="false">IF(ISNUMBER($A261),RANK($X261,$X261:$X265,1),"")</f>
        <v/>
      </c>
      <c r="Z261" s="167" t="str">
        <f aca="false">IF(ISNUMBER($A261),VLOOKUP($A261,Methuselahs!$A$7:$X$306,5),"")</f>
        <v/>
      </c>
      <c r="AA261" s="167" t="str">
        <f aca="false">$I261</f>
        <v/>
      </c>
    </row>
    <row r="262" customFormat="false" ht="12.65" hidden="false" customHeight="false" outlineLevel="0" collapsed="false">
      <c r="A262" s="206" t="n">
        <f aca="true">IF(ISBLANK('Tournament Info'!$B$11),"",INDIRECT(ADDRESS(ROW(),1,1,1,"Optimal Seating "&amp;'Tournament Info'!$B$11-1&amp;"R+F")))</f>
        <v>0</v>
      </c>
      <c r="B262" s="256" t="str">
        <f aca="false">IF(ISNUMBER(A262),VLOOKUP(A262,Methuselahs!$A$7:$E$306,2,FALSE()),"")</f>
        <v/>
      </c>
      <c r="C262" s="208" t="str">
        <f aca="false">IF(ISNUMBER(A262),VLOOKUP(A262,Methuselahs!$A$7:$E$306,3,FALSE()),"")</f>
        <v/>
      </c>
      <c r="D262" s="209" t="str">
        <f aca="false">IF(ISNUMBER(A262),FLOOR((ROW()-ROW($A$7))/5,1)+1,"")</f>
        <v/>
      </c>
      <c r="E262" s="210"/>
      <c r="F262" s="208" t="n">
        <f aca="false">IF(ISNUMBER(E262),E262,0)</f>
        <v>0</v>
      </c>
      <c r="G262" s="211" t="str">
        <f aca="false">IF(ISNUMBER($A262),IF(AND($F262&gt;=2,$H262=60),1,0),"")</f>
        <v/>
      </c>
      <c r="H262" s="212" t="str">
        <f aca="false">IF(ISNUMBER(A262),IF(OR($S262=$U262,NOT(ISNA(MATCH($D262*5+$V$4,Override!$C$6:$C$125,0)))),$Q262,0),"")</f>
        <v/>
      </c>
      <c r="I262" s="209" t="str">
        <f aca="false">IF(ISNUMBER(A262),IF(J262=5,K262,IF(AND(J262=4,OR(K262=4,K262=3)),K262+1,K262)),"")</f>
        <v/>
      </c>
      <c r="J262" s="213" t="n">
        <f aca="false">COUNT(A262:A266)</f>
        <v>5</v>
      </c>
      <c r="K262" s="214" t="str">
        <f aca="false">IF(ISNUMBER(A262),RANK(F262,F262:F266),"")</f>
        <v/>
      </c>
      <c r="L262" s="215" t="e">
        <f aca="false">IF(J262=5,VLOOKUP(K262,TPMatrix!$A$6:$B$10,2,FALSE()),IF(J262=4,VLOOKUP(K262,TPMatrix!$D$6:$E$9,2,FALSE()),0))</f>
        <v>#N/A</v>
      </c>
      <c r="M262" s="215" t="e">
        <f aca="false">IF(COUNTIF(K262:K266,K262)&gt;=2,IF(J262=5,VLOOKUP(K262+1,TPMatrix!$A$6:$B$10,2,FALSE()),IF(J262=4,VLOOKUP(K262+1,TPMatrix!$D$6:$E$9,2,FALSE()),0)),"")</f>
        <v>#VALUE!</v>
      </c>
      <c r="N262" s="215" t="e">
        <f aca="false">IF(COUNTIF(K262:K266,K262)&gt;=3,IF(J262=5,VLOOKUP(K262+2,TPMatrix!$A$6:$B$10,2,FALSE()),IF(J262=4,VLOOKUP(K262+2,TPMatrix!$D$6:$E$9,2,FALSE()),0)),"")</f>
        <v>#VALUE!</v>
      </c>
      <c r="O262" s="215" t="e">
        <f aca="false">IF(COUNTIF(K262:K266,K262)&gt;=4,IF(J262=5,VLOOKUP(K262+3,TPMatrix!$A$6:$B$10,2,FALSE()),IF(J262=4,VLOOKUP(K262+3,TPMatrix!$D$6:$E$9,2,FALSE()),0)),"")</f>
        <v>#VALUE!</v>
      </c>
      <c r="P262" s="215" t="e">
        <f aca="false">IF(COUNTIF(K262:K266,K262)&gt;=5,IF(J262=5,VLOOKUP(K262+4,TPMatrix!$A$6:$B$10,2,FALSE()),IF(J262=4,VLOOKUP(K262+4,TPMatrix!$D$6:$E$9,2,FALSE()),0)),"")</f>
        <v>#VALUE!</v>
      </c>
      <c r="Q262" s="215" t="e">
        <f aca="false">SUM(L262:P262)/COUNT(L262:P262)</f>
        <v>#N/A</v>
      </c>
      <c r="R262" s="216" t="n">
        <f aca="false">COUNT(L262:P262)</f>
        <v>0</v>
      </c>
      <c r="S262" s="217" t="n">
        <f aca="false">IF(ISNUMBER($A262),COUNTIF($D$7:$D$306,$D262),0)</f>
        <v>0</v>
      </c>
      <c r="T262" s="218" t="n">
        <f aca="false">CEILING($F262,1)</f>
        <v>0</v>
      </c>
      <c r="U262" s="219" t="n">
        <f aca="true">SUM(OFFSET(T262,-MOD(ROW()-ROW($U$7),5),0,5,1))</f>
        <v>0</v>
      </c>
      <c r="W262" s="167" t="str">
        <f aca="false">$I262</f>
        <v/>
      </c>
      <c r="X262" s="167" t="str">
        <f aca="false">IF(ISNUMBER($A262),$W262*(Methuselahs!$A$4+1)+$A262,"")</f>
        <v/>
      </c>
      <c r="Y262" s="167" t="str">
        <f aca="false">IF(ISNUMBER($A262),RANK($X262,$X262:$X266,1),"")</f>
        <v/>
      </c>
      <c r="Z262" s="167" t="str">
        <f aca="false">IF(ISNUMBER($A262),VLOOKUP($A262,Methuselahs!$A$7:$X$306,5),"")</f>
        <v/>
      </c>
      <c r="AA262" s="167" t="str">
        <f aca="false">$I262</f>
        <v/>
      </c>
    </row>
    <row r="263" customFormat="false" ht="12.65" hidden="false" customHeight="false" outlineLevel="0" collapsed="false">
      <c r="A263" s="220" t="n">
        <f aca="true">IF(ISBLANK('Tournament Info'!$B$11),"",INDIRECT(ADDRESS(ROW(),1,1,1,"Optimal Seating "&amp;'Tournament Info'!$B$11-1&amp;"R+F")))</f>
        <v>0</v>
      </c>
      <c r="B263" s="221" t="str">
        <f aca="false">IF(ISNUMBER(A263),VLOOKUP(A263,Methuselahs!$A$7:$E$306,2,FALSE()),"")</f>
        <v/>
      </c>
      <c r="C263" s="222" t="str">
        <f aca="false">IF(ISNUMBER(A263),VLOOKUP(A263,Methuselahs!$A$7:$E$306,3,FALSE()),"")</f>
        <v/>
      </c>
      <c r="D263" s="223" t="str">
        <f aca="false">IF(ISNUMBER(A263),FLOOR((ROW()-ROW($A$7))/5,1)+1,"")</f>
        <v/>
      </c>
      <c r="E263" s="224"/>
      <c r="F263" s="222" t="n">
        <f aca="false">IF(ISNUMBER(E263),E263,0)</f>
        <v>0</v>
      </c>
      <c r="G263" s="225" t="str">
        <f aca="false">IF(ISNUMBER($A263),IF(AND($F263&gt;=2,$H263=60),1,0),"")</f>
        <v/>
      </c>
      <c r="H263" s="226" t="str">
        <f aca="false">IF(ISNUMBER(A263),IF(OR($S263=$U263,NOT(ISNA(MATCH($D263*5+$V$4,Override!$C$6:$C$125,0)))),$Q263,0),"")</f>
        <v/>
      </c>
      <c r="I263" s="223" t="str">
        <f aca="false">IF(ISNUMBER(A263),IF(J263=5,K263,IF(AND(J263=4,OR(K263=4,K263=3)),K263+1,K263)),"")</f>
        <v/>
      </c>
      <c r="J263" s="227" t="n">
        <f aca="false">COUNT(A262:A266)</f>
        <v>5</v>
      </c>
      <c r="K263" s="228" t="str">
        <f aca="false">IF(ISNUMBER(A263),RANK(F263,F262:F266),"")</f>
        <v/>
      </c>
      <c r="L263" s="229" t="e">
        <f aca="false">IF(J263=5,VLOOKUP(K263,TPMatrix!$A$6:$B$10,2,FALSE()),IF(J263=4,VLOOKUP(K263,TPMatrix!$D$6:$E$9,2,FALSE()),0))</f>
        <v>#N/A</v>
      </c>
      <c r="M263" s="229" t="e">
        <f aca="false">IF(COUNTIF(K262:K266,K263)&gt;=2,IF(J263=5,VLOOKUP(K263+1,TPMatrix!$A$6:$B$10,2,FALSE()),IF(J263=4,VLOOKUP(K263+1,TPMatrix!$D$6:$E$9,2,FALSE()),0)),"")</f>
        <v>#VALUE!</v>
      </c>
      <c r="N263" s="229" t="e">
        <f aca="false">IF(COUNTIF(K262:K266,K263)&gt;=3,IF(J263=5,VLOOKUP(K263+2,TPMatrix!$A$6:$B$10,2,FALSE()),IF(J263=4,VLOOKUP(K263+2,TPMatrix!$D$6:$E$9,2,FALSE()),0)),"")</f>
        <v>#VALUE!</v>
      </c>
      <c r="O263" s="229" t="e">
        <f aca="false">IF(COUNTIF(K262:K266,K263)&gt;=4,IF(J263=5,VLOOKUP(K263+3,TPMatrix!$A$6:$B$10,2,FALSE()),IF(J263=4,VLOOKUP(K263+3,TPMatrix!$D$6:$E$9,2,FALSE()),0)),"")</f>
        <v>#VALUE!</v>
      </c>
      <c r="P263" s="229" t="e">
        <f aca="false">IF(COUNTIF(K262:K266,K263)&gt;=5,IF(J263=5,VLOOKUP(K263+4,TPMatrix!$A$6:$B$10,2,FALSE()),IF(J263=4,VLOOKUP(K263+4,TPMatrix!$D$6:$E$9,2,FALSE()),0)),"")</f>
        <v>#VALUE!</v>
      </c>
      <c r="Q263" s="229" t="e">
        <f aca="false">SUM(L263:P263)/COUNT(L263:P263)</f>
        <v>#N/A</v>
      </c>
      <c r="R263" s="230" t="n">
        <f aca="false">COUNT(L263:P263)</f>
        <v>0</v>
      </c>
      <c r="S263" s="228" t="n">
        <f aca="false">IF(ISNUMBER($A263),COUNTIF($D$7:$D$306,$D263),0)</f>
        <v>0</v>
      </c>
      <c r="T263" s="229" t="n">
        <f aca="false">CEILING($F263,1)</f>
        <v>0</v>
      </c>
      <c r="U263" s="230" t="n">
        <f aca="true">SUM(OFFSET(T263,-MOD(ROW()-ROW($U$7),5),0,5,1))</f>
        <v>0</v>
      </c>
      <c r="W263" s="167" t="str">
        <f aca="false">$I263</f>
        <v/>
      </c>
      <c r="X263" s="167" t="str">
        <f aca="false">IF(ISNUMBER($A263),$W263*(Methuselahs!$A$4+1)+$A263,"")</f>
        <v/>
      </c>
      <c r="Y263" s="167" t="str">
        <f aca="false">IF(ISNUMBER($A263),RANK($X263,$X263:$X267,1),"")</f>
        <v/>
      </c>
      <c r="Z263" s="167" t="str">
        <f aca="false">IF(ISNUMBER($A263),VLOOKUP($A263,Methuselahs!$A$7:$X$306,5),"")</f>
        <v/>
      </c>
      <c r="AA263" s="167" t="str">
        <f aca="false">$I263</f>
        <v/>
      </c>
    </row>
    <row r="264" customFormat="false" ht="12.65" hidden="false" customHeight="false" outlineLevel="0" collapsed="false">
      <c r="A264" s="231" t="n">
        <f aca="true">IF(ISBLANK('Tournament Info'!$B$11),"",INDIRECT(ADDRESS(ROW(),1,1,1,"Optimal Seating "&amp;'Tournament Info'!$B$11-1&amp;"R+F")))</f>
        <v>0</v>
      </c>
      <c r="B264" s="207" t="str">
        <f aca="false">IF(ISNUMBER(A264),VLOOKUP(A264,Methuselahs!$A$7:$E$306,2,FALSE()),"")</f>
        <v/>
      </c>
      <c r="C264" s="232" t="str">
        <f aca="false">IF(ISNUMBER(A264),VLOOKUP(A264,Methuselahs!$A$7:$E$306,3,FALSE()),"")</f>
        <v/>
      </c>
      <c r="D264" s="233" t="str">
        <f aca="false">IF(ISNUMBER(A264),FLOOR((ROW()-ROW($A$7))/5,1)+1,"")</f>
        <v/>
      </c>
      <c r="E264" s="234"/>
      <c r="F264" s="232" t="n">
        <f aca="false">IF(ISNUMBER(E264),E264,0)</f>
        <v>0</v>
      </c>
      <c r="G264" s="235" t="str">
        <f aca="false">IF(ISNUMBER($A264),IF(AND($F264&gt;=2,$H264=60),1,0),"")</f>
        <v/>
      </c>
      <c r="H264" s="236" t="str">
        <f aca="false">IF(ISNUMBER(A264),IF(OR($S264=$U264,NOT(ISNA(MATCH($D264*5+$V$4,Override!$C$6:$C$125,0)))),$Q264,0),"")</f>
        <v/>
      </c>
      <c r="I264" s="233" t="str">
        <f aca="false">IF(ISNUMBER(A264),IF(J264=5,K264,IF(AND(J264=4,OR(K264=4,K264=3)),K264+1,K264)),"")</f>
        <v/>
      </c>
      <c r="J264" s="237" t="n">
        <f aca="false">COUNT(A262:A266)</f>
        <v>5</v>
      </c>
      <c r="K264" s="238" t="str">
        <f aca="false">IF(ISNUMBER(A264),RANK(F264,F262:F266),"")</f>
        <v/>
      </c>
      <c r="L264" s="239" t="e">
        <f aca="false">IF(J264=5,VLOOKUP(K264,TPMatrix!$A$6:$B$10,2,FALSE()),IF(J264=4,VLOOKUP(K264,TPMatrix!$D$6:$E$9,2,FALSE()),0))</f>
        <v>#N/A</v>
      </c>
      <c r="M264" s="239" t="e">
        <f aca="false">IF(COUNTIF(K262:K266,K264)&gt;=2,IF(J264=5,VLOOKUP(K264+1,TPMatrix!$A$6:$B$10,2,FALSE()),IF(J264=4,VLOOKUP(K264+1,TPMatrix!$D$6:$E$9,2,FALSE()),0)),"")</f>
        <v>#VALUE!</v>
      </c>
      <c r="N264" s="239" t="e">
        <f aca="false">IF(COUNTIF(K262:K266,K264)&gt;=3,IF(J264=5,VLOOKUP(K264+2,TPMatrix!$A$6:$B$10,2,FALSE()),IF(J264=4,VLOOKUP(K264+2,TPMatrix!$D$6:$E$9,2,FALSE()),0)),"")</f>
        <v>#VALUE!</v>
      </c>
      <c r="O264" s="239" t="e">
        <f aca="false">IF(COUNTIF(K262:K266,K264)&gt;=4,IF(J264=5,VLOOKUP(K264+3,TPMatrix!$A$6:$B$10,2,FALSE()),IF(J264=4,VLOOKUP(K264+3,TPMatrix!$D$6:$E$9,2,FALSE()),0)),"")</f>
        <v>#VALUE!</v>
      </c>
      <c r="P264" s="239" t="e">
        <f aca="false">IF(COUNTIF(K262:K266,K264)&gt;=5,IF(J264=5,VLOOKUP(K264+4,TPMatrix!$A$6:$B$10,2,FALSE()),IF(J264=4,VLOOKUP(K264+4,TPMatrix!$D$6:$E$9,2,FALSE()),0)),"")</f>
        <v>#VALUE!</v>
      </c>
      <c r="Q264" s="239" t="e">
        <f aca="false">SUM(L264:P264)/COUNT(L264:P264)</f>
        <v>#N/A</v>
      </c>
      <c r="R264" s="240" t="n">
        <f aca="false">COUNT(L264:P264)</f>
        <v>0</v>
      </c>
      <c r="S264" s="238" t="n">
        <f aca="false">IF(ISNUMBER($A264),COUNTIF($D$7:$D$306,$D264),0)</f>
        <v>0</v>
      </c>
      <c r="T264" s="239" t="n">
        <f aca="false">CEILING($F264,1)</f>
        <v>0</v>
      </c>
      <c r="U264" s="240" t="n">
        <f aca="true">SUM(OFFSET(T264,-MOD(ROW()-ROW($U$7),5),0,5,1))</f>
        <v>0</v>
      </c>
      <c r="W264" s="167" t="str">
        <f aca="false">$I264</f>
        <v/>
      </c>
      <c r="X264" s="167" t="str">
        <f aca="false">IF(ISNUMBER($A264),$W264*(Methuselahs!$A$4+1)+$A264,"")</f>
        <v/>
      </c>
      <c r="Y264" s="167" t="str">
        <f aca="false">IF(ISNUMBER($A264),RANK($X264,$X264:$X268,1),"")</f>
        <v/>
      </c>
      <c r="Z264" s="167" t="str">
        <f aca="false">IF(ISNUMBER($A264),VLOOKUP($A264,Methuselahs!$A$7:$X$306,5),"")</f>
        <v/>
      </c>
      <c r="AA264" s="167" t="str">
        <f aca="false">$I264</f>
        <v/>
      </c>
    </row>
    <row r="265" customFormat="false" ht="12.65" hidden="false" customHeight="false" outlineLevel="0" collapsed="false">
      <c r="A265" s="241" t="n">
        <f aca="true">IF(ISBLANK('Tournament Info'!$B$11),"",INDIRECT(ADDRESS(ROW(),1,1,1,"Optimal Seating "&amp;'Tournament Info'!$B$11-1&amp;"R+F")))</f>
        <v>0</v>
      </c>
      <c r="B265" s="242" t="str">
        <f aca="false">IF(ISNUMBER(A265),VLOOKUP(A265,Methuselahs!$A$7:$E$306,2,FALSE()),"")</f>
        <v/>
      </c>
      <c r="C265" s="243" t="str">
        <f aca="false">IF(ISNUMBER(A265),VLOOKUP(A265,Methuselahs!$A$7:$E$306,3,FALSE()),"")</f>
        <v/>
      </c>
      <c r="D265" s="244" t="str">
        <f aca="false">IF(ISNUMBER(A265),FLOOR((ROW()-ROW($A$7))/5,1)+1,"")</f>
        <v/>
      </c>
      <c r="E265" s="245"/>
      <c r="F265" s="243" t="n">
        <f aca="false">IF(ISNUMBER(E265),E265,0)</f>
        <v>0</v>
      </c>
      <c r="G265" s="225" t="str">
        <f aca="false">IF(ISNUMBER($A265),IF(AND($F265&gt;=2,$H265=60),1,0),"")</f>
        <v/>
      </c>
      <c r="H265" s="226" t="str">
        <f aca="false">IF(ISNUMBER(A265),IF(OR($S265=$U265,NOT(ISNA(MATCH($D265*5+$V$4,Override!$C$6:$C$125,0)))),$Q265,0),"")</f>
        <v/>
      </c>
      <c r="I265" s="244" t="str">
        <f aca="false">IF(ISNUMBER(A265),IF(J265=5,K265,IF(AND(J265=4,OR(K265=4,K265=3)),K265+1,K265)),"")</f>
        <v/>
      </c>
      <c r="J265" s="246" t="n">
        <f aca="false">COUNT(A262:A266)</f>
        <v>5</v>
      </c>
      <c r="K265" s="228" t="str">
        <f aca="false">IF(ISNUMBER(A265),RANK(F265,F262:F266),"")</f>
        <v/>
      </c>
      <c r="L265" s="229" t="e">
        <f aca="false">IF(J265=5,VLOOKUP(K265,TPMatrix!$A$6:$B$10,2,FALSE()),IF(J265=4,VLOOKUP(K265,TPMatrix!$D$6:$E$9,2,FALSE()),0))</f>
        <v>#N/A</v>
      </c>
      <c r="M265" s="229" t="e">
        <f aca="false">IF(COUNTIF(K262:K266,K265)&gt;=2,IF(J265=5,VLOOKUP(K265+1,TPMatrix!$A$6:$B$10,2,FALSE()),IF(J265=4,VLOOKUP(K265+1,TPMatrix!$D$6:$E$9,2,FALSE()),0)),"")</f>
        <v>#VALUE!</v>
      </c>
      <c r="N265" s="229" t="e">
        <f aca="false">IF(COUNTIF(K262:K266,K265)&gt;=3,IF(J265=5,VLOOKUP(K265+2,TPMatrix!$A$6:$B$10,2,FALSE()),IF(J265=4,VLOOKUP(K265+2,TPMatrix!$D$6:$E$9,2,FALSE()),0)),"")</f>
        <v>#VALUE!</v>
      </c>
      <c r="O265" s="229" t="e">
        <f aca="false">IF(COUNTIF(K262:K266,K265)&gt;=4,IF(J265=5,VLOOKUP(K265+3,TPMatrix!$A$6:$B$10,2,FALSE()),IF(J265=4,VLOOKUP(K265+3,TPMatrix!$D$6:$E$9,2,FALSE()),0)),"")</f>
        <v>#VALUE!</v>
      </c>
      <c r="P265" s="229" t="e">
        <f aca="false">IF(COUNTIF(K262:K266,K265)&gt;=5,IF(J265=5,VLOOKUP(K265+4,TPMatrix!$A$6:$B$10,2,FALSE()),IF(J265=4,VLOOKUP(K265+4,TPMatrix!$D$6:$E$9,2,FALSE()),0)),"")</f>
        <v>#VALUE!</v>
      </c>
      <c r="Q265" s="229" t="e">
        <f aca="false">SUM(L265:P265)/COUNT(L265:P265)</f>
        <v>#N/A</v>
      </c>
      <c r="R265" s="230" t="n">
        <f aca="false">COUNT(L265:P265)</f>
        <v>0</v>
      </c>
      <c r="S265" s="228" t="n">
        <f aca="false">IF(ISNUMBER($A265),COUNTIF($D$7:$D$306,$D265),0)</f>
        <v>0</v>
      </c>
      <c r="T265" s="229" t="n">
        <f aca="false">CEILING($F265,1)</f>
        <v>0</v>
      </c>
      <c r="U265" s="230" t="n">
        <f aca="true">SUM(OFFSET(T265,-MOD(ROW()-ROW($U$7),5),0,5,1))</f>
        <v>0</v>
      </c>
      <c r="W265" s="167" t="str">
        <f aca="false">$I265</f>
        <v/>
      </c>
      <c r="X265" s="167" t="str">
        <f aca="false">IF(ISNUMBER($A265),$W265*(Methuselahs!$A$4+1)+$A265,"")</f>
        <v/>
      </c>
      <c r="Y265" s="167" t="str">
        <f aca="false">IF(ISNUMBER($A265),RANK($X265,$X265:$X269,1),"")</f>
        <v/>
      </c>
      <c r="Z265" s="167" t="str">
        <f aca="false">IF(ISNUMBER($A265),VLOOKUP($A265,Methuselahs!$A$7:$X$306,5),"")</f>
        <v/>
      </c>
      <c r="AA265" s="167" t="str">
        <f aca="false">$I265</f>
        <v/>
      </c>
    </row>
    <row r="266" customFormat="false" ht="12.65" hidden="false" customHeight="false" outlineLevel="0" collapsed="false">
      <c r="A266" s="247" t="n">
        <f aca="true">IF(ISBLANK('Tournament Info'!$B$11),"",INDIRECT(ADDRESS(ROW(),1,1,1,"Optimal Seating "&amp;'Tournament Info'!$B$11-1&amp;"R+F")))</f>
        <v>0</v>
      </c>
      <c r="B266" s="248" t="str">
        <f aca="false">IF(ISNUMBER(A266),VLOOKUP(A266,Methuselahs!$A$7:$E$306,2,FALSE()),"")</f>
        <v/>
      </c>
      <c r="C266" s="249" t="str">
        <f aca="false">IF(ISNUMBER(A266),VLOOKUP(A266,Methuselahs!$A$7:$E$306,3,FALSE()),"")</f>
        <v/>
      </c>
      <c r="D266" s="250" t="str">
        <f aca="false">IF(ISNUMBER(A266),FLOOR((ROW()-ROW($A$7))/5,1)+1,"")</f>
        <v/>
      </c>
      <c r="E266" s="251"/>
      <c r="F266" s="249" t="n">
        <f aca="false">IF(ISNUMBER(E266),E266,0)</f>
        <v>0</v>
      </c>
      <c r="G266" s="257" t="str">
        <f aca="false">IF(ISNUMBER($A266),IF(AND($F266&gt;=2,$H266=60),1,0),"")</f>
        <v/>
      </c>
      <c r="H266" s="258" t="str">
        <f aca="false">IF(ISNUMBER(A266),IF(OR($S266=$U266,NOT(ISNA(MATCH($D266*5+$V$4,Override!$C$6:$C$125,0)))),$Q266,0),"")</f>
        <v/>
      </c>
      <c r="I266" s="250" t="str">
        <f aca="false">IF(ISNUMBER(A266),IF(J266=5,K266,IF(AND(J266=4,OR(K266=4,K266=3)),K266+1,K266)),"")</f>
        <v/>
      </c>
      <c r="J266" s="252" t="n">
        <f aca="false">COUNT(A262:A266)</f>
        <v>5</v>
      </c>
      <c r="K266" s="253" t="str">
        <f aca="false">IF(ISNUMBER(A266),RANK(F266,F262:F266),"")</f>
        <v/>
      </c>
      <c r="L266" s="254" t="e">
        <f aca="false">IF(J266=5,VLOOKUP(K266,TPMatrix!$A$6:$B$10,2,FALSE()),IF(J266=4,VLOOKUP(K266,TPMatrix!$D$6:$E$9,2,FALSE()),0))</f>
        <v>#N/A</v>
      </c>
      <c r="M266" s="254" t="e">
        <f aca="false">IF(COUNTIF(K262:K266,K266)&gt;=2,IF(J266=5,VLOOKUP(K266+1,TPMatrix!$A$6:$B$10,2,FALSE()),IF(J266=4,VLOOKUP(K266+1,TPMatrix!$D$6:$E$9,2,FALSE()),0)),"")</f>
        <v>#VALUE!</v>
      </c>
      <c r="N266" s="254" t="e">
        <f aca="false">IF(COUNTIF(K262:K266,K266)&gt;=3,IF(J266=5,VLOOKUP(K266+2,TPMatrix!$A$6:$B$10,2,FALSE()),IF(J266=4,VLOOKUP(K266+2,TPMatrix!$D$6:$E$9,2,FALSE()),0)),"")</f>
        <v>#VALUE!</v>
      </c>
      <c r="O266" s="254" t="e">
        <f aca="false">IF(COUNTIF(K262:K266,K266)&gt;=4,IF(J266=5,VLOOKUP(K266+3,TPMatrix!$A$6:$B$10,2,FALSE()),IF(J266=4,VLOOKUP(K266+3,TPMatrix!$D$6:$E$9,2,FALSE()),0)),"")</f>
        <v>#VALUE!</v>
      </c>
      <c r="P266" s="254" t="e">
        <f aca="false">IF(COUNTIF(K262:K266,K266)&gt;=5,IF(J266=5,VLOOKUP(K266+4,TPMatrix!$A$6:$B$10,2,FALSE()),IF(J266=4,VLOOKUP(K266+4,TPMatrix!$D$6:$E$9,2,FALSE()),0)),"")</f>
        <v>#VALUE!</v>
      </c>
      <c r="Q266" s="254" t="e">
        <f aca="false">SUM(L266:P266)/COUNT(L266:P266)</f>
        <v>#N/A</v>
      </c>
      <c r="R266" s="255" t="n">
        <f aca="false">COUNT(L266:P266)</f>
        <v>0</v>
      </c>
      <c r="S266" s="253" t="n">
        <f aca="false">IF(ISNUMBER($A266),COUNTIF($D$7:$D$306,$D266),0)</f>
        <v>0</v>
      </c>
      <c r="T266" s="254" t="n">
        <f aca="false">CEILING($F266,1)</f>
        <v>0</v>
      </c>
      <c r="U266" s="255" t="n">
        <f aca="true">SUM(OFFSET(T266,-MOD(ROW()-ROW($U$7),5),0,5,1))</f>
        <v>0</v>
      </c>
      <c r="W266" s="167" t="str">
        <f aca="false">$I266</f>
        <v/>
      </c>
      <c r="X266" s="167" t="str">
        <f aca="false">IF(ISNUMBER($A266),$W266*(Methuselahs!$A$4+1)+$A266,"")</f>
        <v/>
      </c>
      <c r="Y266" s="167" t="str">
        <f aca="false">IF(ISNUMBER($A266),RANK($X266,$X266:$X270,1),"")</f>
        <v/>
      </c>
      <c r="Z266" s="167" t="str">
        <f aca="false">IF(ISNUMBER($A266),VLOOKUP($A266,Methuselahs!$A$7:$X$306,5),"")</f>
        <v/>
      </c>
      <c r="AA266" s="167" t="str">
        <f aca="false">$I266</f>
        <v/>
      </c>
    </row>
    <row r="267" customFormat="false" ht="12.65" hidden="false" customHeight="false" outlineLevel="0" collapsed="false">
      <c r="A267" s="206" t="n">
        <f aca="true">IF(ISBLANK('Tournament Info'!$B$11),"",INDIRECT(ADDRESS(ROW(),1,1,1,"Optimal Seating "&amp;'Tournament Info'!$B$11-1&amp;"R+F")))</f>
        <v>0</v>
      </c>
      <c r="B267" s="207" t="str">
        <f aca="false">IF(ISNUMBER(A267),VLOOKUP(A267,Methuselahs!$A$7:$E$306,2,FALSE()),"")</f>
        <v/>
      </c>
      <c r="C267" s="208" t="str">
        <f aca="false">IF(ISNUMBER(A267),VLOOKUP(A267,Methuselahs!$A$7:$E$306,3,FALSE()),"")</f>
        <v/>
      </c>
      <c r="D267" s="209" t="str">
        <f aca="false">IF(ISNUMBER(A267),FLOOR((ROW()-ROW($A$7))/5,1)+1,"")</f>
        <v/>
      </c>
      <c r="E267" s="210"/>
      <c r="F267" s="208" t="n">
        <f aca="false">IF(ISNUMBER(E267),E267,0)</f>
        <v>0</v>
      </c>
      <c r="G267" s="211" t="str">
        <f aca="false">IF(ISNUMBER($A267),IF(AND($F267&gt;=2,$H267=60),1,0),"")</f>
        <v/>
      </c>
      <c r="H267" s="212" t="str">
        <f aca="false">IF(ISNUMBER(A267),IF(OR($S267=$U267,NOT(ISNA(MATCH($D267*5+$V$4,Override!$C$6:$C$125,0)))),$Q267,0),"")</f>
        <v/>
      </c>
      <c r="I267" s="209" t="str">
        <f aca="false">IF(ISNUMBER(A267),IF(J267=5,K267,IF(AND(J267=4,OR(K267=4,K267=3)),K267+1,K267)),"")</f>
        <v/>
      </c>
      <c r="J267" s="213" t="n">
        <f aca="false">COUNT(A267:A271)</f>
        <v>5</v>
      </c>
      <c r="K267" s="214" t="str">
        <f aca="false">IF(ISNUMBER(A267),RANK(F267,F267:F271),"")</f>
        <v/>
      </c>
      <c r="L267" s="215" t="e">
        <f aca="false">IF(J267=5,VLOOKUP(K267,TPMatrix!$A$6:$B$10,2,FALSE()),IF(J267=4,VLOOKUP(K267,TPMatrix!$D$6:$E$9,2,FALSE()),0))</f>
        <v>#N/A</v>
      </c>
      <c r="M267" s="215" t="e">
        <f aca="false">IF(COUNTIF(K267:K271,K267)&gt;=2,IF(J267=5,VLOOKUP(K267+1,TPMatrix!$A$6:$B$10,2,FALSE()),IF(J267=4,VLOOKUP(K267+1,TPMatrix!$D$6:$E$9,2,FALSE()),0)),"")</f>
        <v>#VALUE!</v>
      </c>
      <c r="N267" s="215" t="e">
        <f aca="false">IF(COUNTIF(K267:K271,K267)&gt;=3,IF(J267=5,VLOOKUP(K267+2,TPMatrix!$A$6:$B$10,2,FALSE()),IF(J267=4,VLOOKUP(K267+2,TPMatrix!$D$6:$E$9,2,FALSE()),0)),"")</f>
        <v>#VALUE!</v>
      </c>
      <c r="O267" s="215" t="e">
        <f aca="false">IF(COUNTIF(K267:K271,K267)&gt;=4,IF(J267=5,VLOOKUP(K267+3,TPMatrix!$A$6:$B$10,2,FALSE()),IF(J267=4,VLOOKUP(K267+3,TPMatrix!$D$6:$E$9,2,FALSE()),0)),"")</f>
        <v>#VALUE!</v>
      </c>
      <c r="P267" s="215" t="e">
        <f aca="false">IF(COUNTIF(K267:K271,K267)&gt;=5,IF(J267=5,VLOOKUP(K267+4,TPMatrix!$A$6:$B$10,2,FALSE()),IF(J267=4,VLOOKUP(K267+4,TPMatrix!$D$6:$E$9,2,FALSE()),0)),"")</f>
        <v>#VALUE!</v>
      </c>
      <c r="Q267" s="215" t="e">
        <f aca="false">SUM(L267:P267)/COUNT(L267:P267)</f>
        <v>#N/A</v>
      </c>
      <c r="R267" s="216" t="n">
        <f aca="false">COUNT(L267:P267)</f>
        <v>0</v>
      </c>
      <c r="S267" s="217" t="n">
        <f aca="false">IF(ISNUMBER($A267),COUNTIF($D$7:$D$306,$D267),0)</f>
        <v>0</v>
      </c>
      <c r="T267" s="218" t="n">
        <f aca="false">CEILING($F267,1)</f>
        <v>0</v>
      </c>
      <c r="U267" s="219" t="n">
        <f aca="true">SUM(OFFSET(T267,-MOD(ROW()-ROW($U$7),5),0,5,1))</f>
        <v>0</v>
      </c>
      <c r="W267" s="167" t="str">
        <f aca="false">$I267</f>
        <v/>
      </c>
      <c r="X267" s="167" t="str">
        <f aca="false">IF(ISNUMBER($A267),$W267*(Methuselahs!$A$4+1)+$A267,"")</f>
        <v/>
      </c>
      <c r="Y267" s="167" t="str">
        <f aca="false">IF(ISNUMBER($A267),RANK($X267,$X267:$X271,1),"")</f>
        <v/>
      </c>
      <c r="Z267" s="167" t="str">
        <f aca="false">IF(ISNUMBER($A267),VLOOKUP($A267,Methuselahs!$A$7:$X$306,5),"")</f>
        <v/>
      </c>
      <c r="AA267" s="167" t="str">
        <f aca="false">$I267</f>
        <v/>
      </c>
    </row>
    <row r="268" customFormat="false" ht="12.65" hidden="false" customHeight="false" outlineLevel="0" collapsed="false">
      <c r="A268" s="220" t="n">
        <f aca="true">IF(ISBLANK('Tournament Info'!$B$11),"",INDIRECT(ADDRESS(ROW(),1,1,1,"Optimal Seating "&amp;'Tournament Info'!$B$11-1&amp;"R+F")))</f>
        <v>0</v>
      </c>
      <c r="B268" s="221" t="str">
        <f aca="false">IF(ISNUMBER(A268),VLOOKUP(A268,Methuselahs!$A$7:$E$306,2,FALSE()),"")</f>
        <v/>
      </c>
      <c r="C268" s="222" t="str">
        <f aca="false">IF(ISNUMBER(A268),VLOOKUP(A268,Methuselahs!$A$7:$E$306,3,FALSE()),"")</f>
        <v/>
      </c>
      <c r="D268" s="223" t="str">
        <f aca="false">IF(ISNUMBER(A268),FLOOR((ROW()-ROW($A$7))/5,1)+1,"")</f>
        <v/>
      </c>
      <c r="E268" s="224"/>
      <c r="F268" s="222" t="n">
        <f aca="false">IF(ISNUMBER(E268),E268,0)</f>
        <v>0</v>
      </c>
      <c r="G268" s="225" t="str">
        <f aca="false">IF(ISNUMBER($A268),IF(AND($F268&gt;=2,$H268=60),1,0),"")</f>
        <v/>
      </c>
      <c r="H268" s="226" t="str">
        <f aca="false">IF(ISNUMBER(A268),IF(OR($S268=$U268,NOT(ISNA(MATCH($D268*5+$V$4,Override!$C$6:$C$125,0)))),$Q268,0),"")</f>
        <v/>
      </c>
      <c r="I268" s="223" t="str">
        <f aca="false">IF(ISNUMBER(A268),IF(J268=5,K268,IF(AND(J268=4,OR(K268=4,K268=3)),K268+1,K268)),"")</f>
        <v/>
      </c>
      <c r="J268" s="227" t="n">
        <f aca="false">COUNT(A267:A271)</f>
        <v>5</v>
      </c>
      <c r="K268" s="228" t="str">
        <f aca="false">IF(ISNUMBER(A268),RANK(F268,F267:F271),"")</f>
        <v/>
      </c>
      <c r="L268" s="229" t="e">
        <f aca="false">IF(J268=5,VLOOKUP(K268,TPMatrix!$A$6:$B$10,2,FALSE()),IF(J268=4,VLOOKUP(K268,TPMatrix!$D$6:$E$9,2,FALSE()),0))</f>
        <v>#N/A</v>
      </c>
      <c r="M268" s="229" t="e">
        <f aca="false">IF(COUNTIF(K267:K271,K268)&gt;=2,IF(J268=5,VLOOKUP(K268+1,TPMatrix!$A$6:$B$10,2,FALSE()),IF(J268=4,VLOOKUP(K268+1,TPMatrix!$D$6:$E$9,2,FALSE()),0)),"")</f>
        <v>#VALUE!</v>
      </c>
      <c r="N268" s="229" t="e">
        <f aca="false">IF(COUNTIF(K267:K271,K268)&gt;=3,IF(J268=5,VLOOKUP(K268+2,TPMatrix!$A$6:$B$10,2,FALSE()),IF(J268=4,VLOOKUP(K268+2,TPMatrix!$D$6:$E$9,2,FALSE()),0)),"")</f>
        <v>#VALUE!</v>
      </c>
      <c r="O268" s="229" t="e">
        <f aca="false">IF(COUNTIF(K267:K271,K268)&gt;=4,IF(J268=5,VLOOKUP(K268+3,TPMatrix!$A$6:$B$10,2,FALSE()),IF(J268=4,VLOOKUP(K268+3,TPMatrix!$D$6:$E$9,2,FALSE()),0)),"")</f>
        <v>#VALUE!</v>
      </c>
      <c r="P268" s="229" t="e">
        <f aca="false">IF(COUNTIF(K267:K271,K268)&gt;=5,IF(J268=5,VLOOKUP(K268+4,TPMatrix!$A$6:$B$10,2,FALSE()),IF(J268=4,VLOOKUP(K268+4,TPMatrix!$D$6:$E$9,2,FALSE()),0)),"")</f>
        <v>#VALUE!</v>
      </c>
      <c r="Q268" s="229" t="e">
        <f aca="false">SUM(L268:P268)/COUNT(L268:P268)</f>
        <v>#N/A</v>
      </c>
      <c r="R268" s="230" t="n">
        <f aca="false">COUNT(L268:P268)</f>
        <v>0</v>
      </c>
      <c r="S268" s="228" t="n">
        <f aca="false">IF(ISNUMBER($A268),COUNTIF($D$7:$D$306,$D268),0)</f>
        <v>0</v>
      </c>
      <c r="T268" s="229" t="n">
        <f aca="false">CEILING($F268,1)</f>
        <v>0</v>
      </c>
      <c r="U268" s="230" t="n">
        <f aca="true">SUM(OFFSET(T268,-MOD(ROW()-ROW($U$7),5),0,5,1))</f>
        <v>0</v>
      </c>
      <c r="W268" s="167" t="str">
        <f aca="false">$I268</f>
        <v/>
      </c>
      <c r="X268" s="167" t="str">
        <f aca="false">IF(ISNUMBER($A268),$W268*(Methuselahs!$A$4+1)+$A268,"")</f>
        <v/>
      </c>
      <c r="Y268" s="167" t="str">
        <f aca="false">IF(ISNUMBER($A268),RANK($X268,$X268:$X272,1),"")</f>
        <v/>
      </c>
      <c r="Z268" s="167" t="str">
        <f aca="false">IF(ISNUMBER($A268),VLOOKUP($A268,Methuselahs!$A$7:$X$306,5),"")</f>
        <v/>
      </c>
      <c r="AA268" s="167" t="str">
        <f aca="false">$I268</f>
        <v/>
      </c>
    </row>
    <row r="269" customFormat="false" ht="12.65" hidden="false" customHeight="false" outlineLevel="0" collapsed="false">
      <c r="A269" s="231" t="n">
        <f aca="true">IF(ISBLANK('Tournament Info'!$B$11),"",INDIRECT(ADDRESS(ROW(),1,1,1,"Optimal Seating "&amp;'Tournament Info'!$B$11-1&amp;"R+F")))</f>
        <v>0</v>
      </c>
      <c r="B269" s="207" t="str">
        <f aca="false">IF(ISNUMBER(A269),VLOOKUP(A269,Methuselahs!$A$7:$E$306,2,FALSE()),"")</f>
        <v/>
      </c>
      <c r="C269" s="232" t="str">
        <f aca="false">IF(ISNUMBER(A269),VLOOKUP(A269,Methuselahs!$A$7:$E$306,3,FALSE()),"")</f>
        <v/>
      </c>
      <c r="D269" s="233" t="str">
        <f aca="false">IF(ISNUMBER(A269),FLOOR((ROW()-ROW($A$7))/5,1)+1,"")</f>
        <v/>
      </c>
      <c r="E269" s="234"/>
      <c r="F269" s="232" t="n">
        <f aca="false">IF(ISNUMBER(E269),E269,0)</f>
        <v>0</v>
      </c>
      <c r="G269" s="235" t="str">
        <f aca="false">IF(ISNUMBER($A269),IF(AND($F269&gt;=2,$H269=60),1,0),"")</f>
        <v/>
      </c>
      <c r="H269" s="236" t="str">
        <f aca="false">IF(ISNUMBER(A269),IF(OR($S269=$U269,NOT(ISNA(MATCH($D269*5+$V$4,Override!$C$6:$C$125,0)))),$Q269,0),"")</f>
        <v/>
      </c>
      <c r="I269" s="233" t="str">
        <f aca="false">IF(ISNUMBER(A269),IF(J269=5,K269,IF(AND(J269=4,OR(K269=4,K269=3)),K269+1,K269)),"")</f>
        <v/>
      </c>
      <c r="J269" s="237" t="n">
        <f aca="false">COUNT(A267:A271)</f>
        <v>5</v>
      </c>
      <c r="K269" s="238" t="str">
        <f aca="false">IF(ISNUMBER(A269),RANK(F269,F267:F271),"")</f>
        <v/>
      </c>
      <c r="L269" s="239" t="e">
        <f aca="false">IF(J269=5,VLOOKUP(K269,TPMatrix!$A$6:$B$10,2,FALSE()),IF(J269=4,VLOOKUP(K269,TPMatrix!$D$6:$E$9,2,FALSE()),0))</f>
        <v>#N/A</v>
      </c>
      <c r="M269" s="239" t="e">
        <f aca="false">IF(COUNTIF(K267:K271,K269)&gt;=2,IF(J269=5,VLOOKUP(K269+1,TPMatrix!$A$6:$B$10,2,FALSE()),IF(J269=4,VLOOKUP(K269+1,TPMatrix!$D$6:$E$9,2,FALSE()),0)),"")</f>
        <v>#VALUE!</v>
      </c>
      <c r="N269" s="239" t="e">
        <f aca="false">IF(COUNTIF(K267:K271,K269)&gt;=3,IF(J269=5,VLOOKUP(K269+2,TPMatrix!$A$6:$B$10,2,FALSE()),IF(J269=4,VLOOKUP(K269+2,TPMatrix!$D$6:$E$9,2,FALSE()),0)),"")</f>
        <v>#VALUE!</v>
      </c>
      <c r="O269" s="239" t="e">
        <f aca="false">IF(COUNTIF(K267:K271,K269)&gt;=4,IF(J269=5,VLOOKUP(K269+3,TPMatrix!$A$6:$B$10,2,FALSE()),IF(J269=4,VLOOKUP(K269+3,TPMatrix!$D$6:$E$9,2,FALSE()),0)),"")</f>
        <v>#VALUE!</v>
      </c>
      <c r="P269" s="239" t="e">
        <f aca="false">IF(COUNTIF(K267:K271,K269)&gt;=5,IF(J269=5,VLOOKUP(K269+4,TPMatrix!$A$6:$B$10,2,FALSE()),IF(J269=4,VLOOKUP(K269+4,TPMatrix!$D$6:$E$9,2,FALSE()),0)),"")</f>
        <v>#VALUE!</v>
      </c>
      <c r="Q269" s="239" t="e">
        <f aca="false">SUM(L269:P269)/COUNT(L269:P269)</f>
        <v>#N/A</v>
      </c>
      <c r="R269" s="240" t="n">
        <f aca="false">COUNT(L269:P269)</f>
        <v>0</v>
      </c>
      <c r="S269" s="238" t="n">
        <f aca="false">IF(ISNUMBER($A269),COUNTIF($D$7:$D$306,$D269),0)</f>
        <v>0</v>
      </c>
      <c r="T269" s="239" t="n">
        <f aca="false">CEILING($F269,1)</f>
        <v>0</v>
      </c>
      <c r="U269" s="240" t="n">
        <f aca="true">SUM(OFFSET(T269,-MOD(ROW()-ROW($U$7),5),0,5,1))</f>
        <v>0</v>
      </c>
      <c r="W269" s="167" t="str">
        <f aca="false">$I269</f>
        <v/>
      </c>
      <c r="X269" s="167" t="str">
        <f aca="false">IF(ISNUMBER($A269),$W269*(Methuselahs!$A$4+1)+$A269,"")</f>
        <v/>
      </c>
      <c r="Y269" s="167" t="str">
        <f aca="false">IF(ISNUMBER($A269),RANK($X269,$X269:$X273,1),"")</f>
        <v/>
      </c>
      <c r="Z269" s="167" t="str">
        <f aca="false">IF(ISNUMBER($A269),VLOOKUP($A269,Methuselahs!$A$7:$X$306,5),"")</f>
        <v/>
      </c>
      <c r="AA269" s="167" t="str">
        <f aca="false">$I269</f>
        <v/>
      </c>
    </row>
    <row r="270" customFormat="false" ht="12.65" hidden="false" customHeight="false" outlineLevel="0" collapsed="false">
      <c r="A270" s="241" t="n">
        <f aca="true">IF(ISBLANK('Tournament Info'!$B$11),"",INDIRECT(ADDRESS(ROW(),1,1,1,"Optimal Seating "&amp;'Tournament Info'!$B$11-1&amp;"R+F")))</f>
        <v>0</v>
      </c>
      <c r="B270" s="242" t="str">
        <f aca="false">IF(ISNUMBER(A270),VLOOKUP(A270,Methuselahs!$A$7:$E$306,2,FALSE()),"")</f>
        <v/>
      </c>
      <c r="C270" s="243" t="str">
        <f aca="false">IF(ISNUMBER(A270),VLOOKUP(A270,Methuselahs!$A$7:$E$306,3,FALSE()),"")</f>
        <v/>
      </c>
      <c r="D270" s="244" t="str">
        <f aca="false">IF(ISNUMBER(A270),FLOOR((ROW()-ROW($A$7))/5,1)+1,"")</f>
        <v/>
      </c>
      <c r="E270" s="245"/>
      <c r="F270" s="243" t="n">
        <f aca="false">IF(ISNUMBER(E270),E270,0)</f>
        <v>0</v>
      </c>
      <c r="G270" s="225" t="str">
        <f aca="false">IF(ISNUMBER($A270),IF(AND($F270&gt;=2,$H270=60),1,0),"")</f>
        <v/>
      </c>
      <c r="H270" s="226" t="str">
        <f aca="false">IF(ISNUMBER(A270),IF(OR($S270=$U270,NOT(ISNA(MATCH($D270*5+$V$4,Override!$C$6:$C$125,0)))),$Q270,0),"")</f>
        <v/>
      </c>
      <c r="I270" s="244" t="str">
        <f aca="false">IF(ISNUMBER(A270),IF(J270=5,K270,IF(AND(J270=4,OR(K270=4,K270=3)),K270+1,K270)),"")</f>
        <v/>
      </c>
      <c r="J270" s="246" t="n">
        <f aca="false">COUNT(A267:A271)</f>
        <v>5</v>
      </c>
      <c r="K270" s="228" t="str">
        <f aca="false">IF(ISNUMBER(A270),RANK(F270,F267:F271),"")</f>
        <v/>
      </c>
      <c r="L270" s="229" t="e">
        <f aca="false">IF(J270=5,VLOOKUP(K270,TPMatrix!$A$6:$B$10,2,FALSE()),IF(J270=4,VLOOKUP(K270,TPMatrix!$D$6:$E$9,2,FALSE()),0))</f>
        <v>#N/A</v>
      </c>
      <c r="M270" s="229" t="e">
        <f aca="false">IF(COUNTIF(K267:K271,K270)&gt;=2,IF(J270=5,VLOOKUP(K270+1,TPMatrix!$A$6:$B$10,2,FALSE()),IF(J270=4,VLOOKUP(K270+1,TPMatrix!$D$6:$E$9,2,FALSE()),0)),"")</f>
        <v>#VALUE!</v>
      </c>
      <c r="N270" s="229" t="e">
        <f aca="false">IF(COUNTIF(K267:K271,K270)&gt;=3,IF(J270=5,VLOOKUP(K270+2,TPMatrix!$A$6:$B$10,2,FALSE()),IF(J270=4,VLOOKUP(K270+2,TPMatrix!$D$6:$E$9,2,FALSE()),0)),"")</f>
        <v>#VALUE!</v>
      </c>
      <c r="O270" s="229" t="e">
        <f aca="false">IF(COUNTIF(K267:K271,K270)&gt;=4,IF(J270=5,VLOOKUP(K270+3,TPMatrix!$A$6:$B$10,2,FALSE()),IF(J270=4,VLOOKUP(K270+3,TPMatrix!$D$6:$E$9,2,FALSE()),0)),"")</f>
        <v>#VALUE!</v>
      </c>
      <c r="P270" s="229" t="e">
        <f aca="false">IF(COUNTIF(K267:K271,K270)&gt;=5,IF(J270=5,VLOOKUP(K270+4,TPMatrix!$A$6:$B$10,2,FALSE()),IF(J270=4,VLOOKUP(K270+4,TPMatrix!$D$6:$E$9,2,FALSE()),0)),"")</f>
        <v>#VALUE!</v>
      </c>
      <c r="Q270" s="229" t="e">
        <f aca="false">SUM(L270:P270)/COUNT(L270:P270)</f>
        <v>#N/A</v>
      </c>
      <c r="R270" s="230" t="n">
        <f aca="false">COUNT(L270:P270)</f>
        <v>0</v>
      </c>
      <c r="S270" s="228" t="n">
        <f aca="false">IF(ISNUMBER($A270),COUNTIF($D$7:$D$306,$D270),0)</f>
        <v>0</v>
      </c>
      <c r="T270" s="229" t="n">
        <f aca="false">CEILING($F270,1)</f>
        <v>0</v>
      </c>
      <c r="U270" s="230" t="n">
        <f aca="true">SUM(OFFSET(T270,-MOD(ROW()-ROW($U$7),5),0,5,1))</f>
        <v>0</v>
      </c>
      <c r="W270" s="167" t="str">
        <f aca="false">$I270</f>
        <v/>
      </c>
      <c r="X270" s="167" t="str">
        <f aca="false">IF(ISNUMBER($A270),$W270*(Methuselahs!$A$4+1)+$A270,"")</f>
        <v/>
      </c>
      <c r="Y270" s="167" t="str">
        <f aca="false">IF(ISNUMBER($A270),RANK($X270,$X270:$X274,1),"")</f>
        <v/>
      </c>
      <c r="Z270" s="167" t="str">
        <f aca="false">IF(ISNUMBER($A270),VLOOKUP($A270,Methuselahs!$A$7:$X$306,5),"")</f>
        <v/>
      </c>
      <c r="AA270" s="167" t="str">
        <f aca="false">$I270</f>
        <v/>
      </c>
    </row>
    <row r="271" customFormat="false" ht="12.65" hidden="false" customHeight="false" outlineLevel="0" collapsed="false">
      <c r="A271" s="247" t="n">
        <f aca="true">IF(ISBLANK('Tournament Info'!$B$11),"",INDIRECT(ADDRESS(ROW(),1,1,1,"Optimal Seating "&amp;'Tournament Info'!$B$11-1&amp;"R+F")))</f>
        <v>0</v>
      </c>
      <c r="B271" s="248" t="str">
        <f aca="false">IF(ISNUMBER(A271),VLOOKUP(A271,Methuselahs!$A$7:$E$306,2,FALSE()),"")</f>
        <v/>
      </c>
      <c r="C271" s="249" t="str">
        <f aca="false">IF(ISNUMBER(A271),VLOOKUP(A271,Methuselahs!$A$7:$E$306,3,FALSE()),"")</f>
        <v/>
      </c>
      <c r="D271" s="250" t="str">
        <f aca="false">IF(ISNUMBER(A271),FLOOR((ROW()-ROW($A$7))/5,1)+1,"")</f>
        <v/>
      </c>
      <c r="E271" s="251"/>
      <c r="F271" s="249" t="n">
        <f aca="false">IF(ISNUMBER(E271),E271,0)</f>
        <v>0</v>
      </c>
      <c r="G271" s="235" t="str">
        <f aca="false">IF(ISNUMBER($A271),IF(AND($F271&gt;=2,$H271=60),1,0),"")</f>
        <v/>
      </c>
      <c r="H271" s="236" t="str">
        <f aca="false">IF(ISNUMBER(A271),IF(OR($S271=$U271,NOT(ISNA(MATCH($D271*5+$V$4,Override!$C$6:$C$125,0)))),$Q271,0),"")</f>
        <v/>
      </c>
      <c r="I271" s="250" t="str">
        <f aca="false">IF(ISNUMBER(A271),IF(J271=5,K271,IF(AND(J271=4,OR(K271=4,K271=3)),K271+1,K271)),"")</f>
        <v/>
      </c>
      <c r="J271" s="252" t="n">
        <f aca="false">COUNT(A267:A271)</f>
        <v>5</v>
      </c>
      <c r="K271" s="253" t="str">
        <f aca="false">IF(ISNUMBER(A271),RANK(F271,F267:F271),"")</f>
        <v/>
      </c>
      <c r="L271" s="254" t="e">
        <f aca="false">IF(J271=5,VLOOKUP(K271,TPMatrix!$A$6:$B$10,2,FALSE()),IF(J271=4,VLOOKUP(K271,TPMatrix!$D$6:$E$9,2,FALSE()),0))</f>
        <v>#N/A</v>
      </c>
      <c r="M271" s="254" t="e">
        <f aca="false">IF(COUNTIF(K267:K271,K271)&gt;=2,IF(J271=5,VLOOKUP(K271+1,TPMatrix!$A$6:$B$10,2,FALSE()),IF(J271=4,VLOOKUP(K271+1,TPMatrix!$D$6:$E$9,2,FALSE()),0)),"")</f>
        <v>#VALUE!</v>
      </c>
      <c r="N271" s="254" t="e">
        <f aca="false">IF(COUNTIF(K267:K271,K271)&gt;=3,IF(J271=5,VLOOKUP(K271+2,TPMatrix!$A$6:$B$10,2,FALSE()),IF(J271=4,VLOOKUP(K271+2,TPMatrix!$D$6:$E$9,2,FALSE()),0)),"")</f>
        <v>#VALUE!</v>
      </c>
      <c r="O271" s="254" t="e">
        <f aca="false">IF(COUNTIF(K267:K271,K271)&gt;=4,IF(J271=5,VLOOKUP(K271+3,TPMatrix!$A$6:$B$10,2,FALSE()),IF(J271=4,VLOOKUP(K271+3,TPMatrix!$D$6:$E$9,2,FALSE()),0)),"")</f>
        <v>#VALUE!</v>
      </c>
      <c r="P271" s="254" t="e">
        <f aca="false">IF(COUNTIF(K267:K271,K271)&gt;=5,IF(J271=5,VLOOKUP(K271+4,TPMatrix!$A$6:$B$10,2,FALSE()),IF(J271=4,VLOOKUP(K271+4,TPMatrix!$D$6:$E$9,2,FALSE()),0)),"")</f>
        <v>#VALUE!</v>
      </c>
      <c r="Q271" s="254" t="e">
        <f aca="false">SUM(L271:P271)/COUNT(L271:P271)</f>
        <v>#N/A</v>
      </c>
      <c r="R271" s="255" t="n">
        <f aca="false">COUNT(L271:P271)</f>
        <v>0</v>
      </c>
      <c r="S271" s="253" t="n">
        <f aca="false">IF(ISNUMBER($A271),COUNTIF($D$7:$D$306,$D271),0)</f>
        <v>0</v>
      </c>
      <c r="T271" s="254" t="n">
        <f aca="false">CEILING($F271,1)</f>
        <v>0</v>
      </c>
      <c r="U271" s="255" t="n">
        <f aca="true">SUM(OFFSET(T271,-MOD(ROW()-ROW($U$7),5),0,5,1))</f>
        <v>0</v>
      </c>
      <c r="W271" s="167" t="str">
        <f aca="false">$I271</f>
        <v/>
      </c>
      <c r="X271" s="167" t="str">
        <f aca="false">IF(ISNUMBER($A271),$W271*(Methuselahs!$A$4+1)+$A271,"")</f>
        <v/>
      </c>
      <c r="Y271" s="167" t="str">
        <f aca="false">IF(ISNUMBER($A271),RANK($X271,$X271:$X275,1),"")</f>
        <v/>
      </c>
      <c r="Z271" s="167" t="str">
        <f aca="false">IF(ISNUMBER($A271),VLOOKUP($A271,Methuselahs!$A$7:$X$306,5),"")</f>
        <v/>
      </c>
      <c r="AA271" s="167" t="str">
        <f aca="false">$I271</f>
        <v/>
      </c>
    </row>
    <row r="272" customFormat="false" ht="12.65" hidden="false" customHeight="false" outlineLevel="0" collapsed="false">
      <c r="A272" s="206" t="n">
        <f aca="true">IF(ISBLANK('Tournament Info'!$B$11),"",INDIRECT(ADDRESS(ROW(),1,1,1,"Optimal Seating "&amp;'Tournament Info'!$B$11-1&amp;"R+F")))</f>
        <v>0</v>
      </c>
      <c r="B272" s="256" t="str">
        <f aca="false">IF(ISNUMBER(A272),VLOOKUP(A272,Methuselahs!$A$7:$E$306,2,FALSE()),"")</f>
        <v/>
      </c>
      <c r="C272" s="208" t="str">
        <f aca="false">IF(ISNUMBER(A272),VLOOKUP(A272,Methuselahs!$A$7:$E$306,3,FALSE()),"")</f>
        <v/>
      </c>
      <c r="D272" s="209" t="str">
        <f aca="false">IF(ISNUMBER(A272),FLOOR((ROW()-ROW($A$7))/5,1)+1,"")</f>
        <v/>
      </c>
      <c r="E272" s="210"/>
      <c r="F272" s="208" t="n">
        <f aca="false">IF(ISNUMBER(E272),E272,0)</f>
        <v>0</v>
      </c>
      <c r="G272" s="211" t="str">
        <f aca="false">IF(ISNUMBER($A272),IF(AND($F272&gt;=2,$H272=60),1,0),"")</f>
        <v/>
      </c>
      <c r="H272" s="212" t="str">
        <f aca="false">IF(ISNUMBER(A272),IF(OR($S272=$U272,NOT(ISNA(MATCH($D272*5+$V$4,Override!$C$6:$C$125,0)))),$Q272,0),"")</f>
        <v/>
      </c>
      <c r="I272" s="209" t="str">
        <f aca="false">IF(ISNUMBER(A272),IF(J272=5,K272,IF(AND(J272=4,OR(K272=4,K272=3)),K272+1,K272)),"")</f>
        <v/>
      </c>
      <c r="J272" s="213" t="n">
        <f aca="false">COUNT(A272:A276)</f>
        <v>5</v>
      </c>
      <c r="K272" s="214" t="str">
        <f aca="false">IF(ISNUMBER(A272),RANK(F272,F272:F276),"")</f>
        <v/>
      </c>
      <c r="L272" s="215" t="e">
        <f aca="false">IF(J272=5,VLOOKUP(K272,TPMatrix!$A$6:$B$10,2,FALSE()),IF(J272=4,VLOOKUP(K272,TPMatrix!$D$6:$E$9,2,FALSE()),0))</f>
        <v>#N/A</v>
      </c>
      <c r="M272" s="215" t="e">
        <f aca="false">IF(COUNTIF(K272:K276,K272)&gt;=2,IF(J272=5,VLOOKUP(K272+1,TPMatrix!$A$6:$B$10,2,FALSE()),IF(J272=4,VLOOKUP(K272+1,TPMatrix!$D$6:$E$9,2,FALSE()),0)),"")</f>
        <v>#VALUE!</v>
      </c>
      <c r="N272" s="215" t="e">
        <f aca="false">IF(COUNTIF(K272:K276,K272)&gt;=3,IF(J272=5,VLOOKUP(K272+2,TPMatrix!$A$6:$B$10,2,FALSE()),IF(J272=4,VLOOKUP(K272+2,TPMatrix!$D$6:$E$9,2,FALSE()),0)),"")</f>
        <v>#VALUE!</v>
      </c>
      <c r="O272" s="215" t="e">
        <f aca="false">IF(COUNTIF(K272:K276,K272)&gt;=4,IF(J272=5,VLOOKUP(K272+3,TPMatrix!$A$6:$B$10,2,FALSE()),IF(J272=4,VLOOKUP(K272+3,TPMatrix!$D$6:$E$9,2,FALSE()),0)),"")</f>
        <v>#VALUE!</v>
      </c>
      <c r="P272" s="215" t="e">
        <f aca="false">IF(COUNTIF(K272:K276,K272)&gt;=5,IF(J272=5,VLOOKUP(K272+4,TPMatrix!$A$6:$B$10,2,FALSE()),IF(J272=4,VLOOKUP(K272+4,TPMatrix!$D$6:$E$9,2,FALSE()),0)),"")</f>
        <v>#VALUE!</v>
      </c>
      <c r="Q272" s="215" t="e">
        <f aca="false">SUM(L272:P272)/COUNT(L272:P272)</f>
        <v>#N/A</v>
      </c>
      <c r="R272" s="216" t="n">
        <f aca="false">COUNT(L272:P272)</f>
        <v>0</v>
      </c>
      <c r="S272" s="217" t="n">
        <f aca="false">IF(ISNUMBER($A272),COUNTIF($D$7:$D$306,$D272),0)</f>
        <v>0</v>
      </c>
      <c r="T272" s="218" t="n">
        <f aca="false">CEILING($F272,1)</f>
        <v>0</v>
      </c>
      <c r="U272" s="219" t="n">
        <f aca="true">SUM(OFFSET(T272,-MOD(ROW()-ROW($U$7),5),0,5,1))</f>
        <v>0</v>
      </c>
      <c r="W272" s="167" t="str">
        <f aca="false">$I272</f>
        <v/>
      </c>
      <c r="X272" s="167" t="str">
        <f aca="false">IF(ISNUMBER($A272),$W272*(Methuselahs!$A$4+1)+$A272,"")</f>
        <v/>
      </c>
      <c r="Y272" s="167" t="str">
        <f aca="false">IF(ISNUMBER($A272),RANK($X272,$X272:$X276,1),"")</f>
        <v/>
      </c>
      <c r="Z272" s="167" t="str">
        <f aca="false">IF(ISNUMBER($A272),VLOOKUP($A272,Methuselahs!$A$7:$X$306,5),"")</f>
        <v/>
      </c>
      <c r="AA272" s="167" t="str">
        <f aca="false">$I272</f>
        <v/>
      </c>
    </row>
    <row r="273" customFormat="false" ht="12.65" hidden="false" customHeight="false" outlineLevel="0" collapsed="false">
      <c r="A273" s="220" t="n">
        <f aca="true">IF(ISBLANK('Tournament Info'!$B$11),"",INDIRECT(ADDRESS(ROW(),1,1,1,"Optimal Seating "&amp;'Tournament Info'!$B$11-1&amp;"R+F")))</f>
        <v>0</v>
      </c>
      <c r="B273" s="221" t="str">
        <f aca="false">IF(ISNUMBER(A273),VLOOKUP(A273,Methuselahs!$A$7:$E$306,2,FALSE()),"")</f>
        <v/>
      </c>
      <c r="C273" s="222" t="str">
        <f aca="false">IF(ISNUMBER(A273),VLOOKUP(A273,Methuselahs!$A$7:$E$306,3,FALSE()),"")</f>
        <v/>
      </c>
      <c r="D273" s="223" t="str">
        <f aca="false">IF(ISNUMBER(A273),FLOOR((ROW()-ROW($A$7))/5,1)+1,"")</f>
        <v/>
      </c>
      <c r="E273" s="224"/>
      <c r="F273" s="222" t="n">
        <f aca="false">IF(ISNUMBER(E273),E273,0)</f>
        <v>0</v>
      </c>
      <c r="G273" s="225" t="str">
        <f aca="false">IF(ISNUMBER($A273),IF(AND($F273&gt;=2,$H273=60),1,0),"")</f>
        <v/>
      </c>
      <c r="H273" s="226" t="str">
        <f aca="false">IF(ISNUMBER(A273),IF(OR($S273=$U273,NOT(ISNA(MATCH($D273*5+$V$4,Override!$C$6:$C$125,0)))),$Q273,0),"")</f>
        <v/>
      </c>
      <c r="I273" s="223" t="str">
        <f aca="false">IF(ISNUMBER(A273),IF(J273=5,K273,IF(AND(J273=4,OR(K273=4,K273=3)),K273+1,K273)),"")</f>
        <v/>
      </c>
      <c r="J273" s="227" t="n">
        <f aca="false">COUNT(A272:A276)</f>
        <v>5</v>
      </c>
      <c r="K273" s="228" t="str">
        <f aca="false">IF(ISNUMBER(A273),RANK(F273,F272:F276),"")</f>
        <v/>
      </c>
      <c r="L273" s="229" t="e">
        <f aca="false">IF(J273=5,VLOOKUP(K273,TPMatrix!$A$6:$B$10,2,FALSE()),IF(J273=4,VLOOKUP(K273,TPMatrix!$D$6:$E$9,2,FALSE()),0))</f>
        <v>#N/A</v>
      </c>
      <c r="M273" s="229" t="e">
        <f aca="false">IF(COUNTIF(K272:K276,K273)&gt;=2,IF(J273=5,VLOOKUP(K273+1,TPMatrix!$A$6:$B$10,2,FALSE()),IF(J273=4,VLOOKUP(K273+1,TPMatrix!$D$6:$E$9,2,FALSE()),0)),"")</f>
        <v>#VALUE!</v>
      </c>
      <c r="N273" s="229" t="e">
        <f aca="false">IF(COUNTIF(K272:K276,K273)&gt;=3,IF(J273=5,VLOOKUP(K273+2,TPMatrix!$A$6:$B$10,2,FALSE()),IF(J273=4,VLOOKUP(K273+2,TPMatrix!$D$6:$E$9,2,FALSE()),0)),"")</f>
        <v>#VALUE!</v>
      </c>
      <c r="O273" s="229" t="e">
        <f aca="false">IF(COUNTIF(K272:K276,K273)&gt;=4,IF(J273=5,VLOOKUP(K273+3,TPMatrix!$A$6:$B$10,2,FALSE()),IF(J273=4,VLOOKUP(K273+3,TPMatrix!$D$6:$E$9,2,FALSE()),0)),"")</f>
        <v>#VALUE!</v>
      </c>
      <c r="P273" s="229" t="e">
        <f aca="false">IF(COUNTIF(K272:K276,K273)&gt;=5,IF(J273=5,VLOOKUP(K273+4,TPMatrix!$A$6:$B$10,2,FALSE()),IF(J273=4,VLOOKUP(K273+4,TPMatrix!$D$6:$E$9,2,FALSE()),0)),"")</f>
        <v>#VALUE!</v>
      </c>
      <c r="Q273" s="229" t="e">
        <f aca="false">SUM(L273:P273)/COUNT(L273:P273)</f>
        <v>#N/A</v>
      </c>
      <c r="R273" s="230" t="n">
        <f aca="false">COUNT(L273:P273)</f>
        <v>0</v>
      </c>
      <c r="S273" s="228" t="n">
        <f aca="false">IF(ISNUMBER($A273),COUNTIF($D$7:$D$306,$D273),0)</f>
        <v>0</v>
      </c>
      <c r="T273" s="229" t="n">
        <f aca="false">CEILING($F273,1)</f>
        <v>0</v>
      </c>
      <c r="U273" s="230" t="n">
        <f aca="true">SUM(OFFSET(T273,-MOD(ROW()-ROW($U$7),5),0,5,1))</f>
        <v>0</v>
      </c>
      <c r="W273" s="167" t="str">
        <f aca="false">$I273</f>
        <v/>
      </c>
      <c r="X273" s="167" t="str">
        <f aca="false">IF(ISNUMBER($A273),$W273*(Methuselahs!$A$4+1)+$A273,"")</f>
        <v/>
      </c>
      <c r="Y273" s="167" t="str">
        <f aca="false">IF(ISNUMBER($A273),RANK($X273,$X273:$X277,1),"")</f>
        <v/>
      </c>
      <c r="Z273" s="167" t="str">
        <f aca="false">IF(ISNUMBER($A273),VLOOKUP($A273,Methuselahs!$A$7:$X$306,5),"")</f>
        <v/>
      </c>
      <c r="AA273" s="167" t="str">
        <f aca="false">$I273</f>
        <v/>
      </c>
    </row>
    <row r="274" customFormat="false" ht="12.65" hidden="false" customHeight="false" outlineLevel="0" collapsed="false">
      <c r="A274" s="231" t="n">
        <f aca="true">IF(ISBLANK('Tournament Info'!$B$11),"",INDIRECT(ADDRESS(ROW(),1,1,1,"Optimal Seating "&amp;'Tournament Info'!$B$11-1&amp;"R+F")))</f>
        <v>0</v>
      </c>
      <c r="B274" s="207" t="str">
        <f aca="false">IF(ISNUMBER(A274),VLOOKUP(A274,Methuselahs!$A$7:$E$306,2,FALSE()),"")</f>
        <v/>
      </c>
      <c r="C274" s="232" t="str">
        <f aca="false">IF(ISNUMBER(A274),VLOOKUP(A274,Methuselahs!$A$7:$E$306,3,FALSE()),"")</f>
        <v/>
      </c>
      <c r="D274" s="233" t="str">
        <f aca="false">IF(ISNUMBER(A274),FLOOR((ROW()-ROW($A$7))/5,1)+1,"")</f>
        <v/>
      </c>
      <c r="E274" s="234"/>
      <c r="F274" s="232" t="n">
        <f aca="false">IF(ISNUMBER(E274),E274,0)</f>
        <v>0</v>
      </c>
      <c r="G274" s="235" t="str">
        <f aca="false">IF(ISNUMBER($A274),IF(AND($F274&gt;=2,$H274=60),1,0),"")</f>
        <v/>
      </c>
      <c r="H274" s="236" t="str">
        <f aca="false">IF(ISNUMBER(A274),IF(OR($S274=$U274,NOT(ISNA(MATCH($D274*5+$V$4,Override!$C$6:$C$125,0)))),$Q274,0),"")</f>
        <v/>
      </c>
      <c r="I274" s="233" t="str">
        <f aca="false">IF(ISNUMBER(A274),IF(J274=5,K274,IF(AND(J274=4,OR(K274=4,K274=3)),K274+1,K274)),"")</f>
        <v/>
      </c>
      <c r="J274" s="237" t="n">
        <f aca="false">COUNT(A272:A276)</f>
        <v>5</v>
      </c>
      <c r="K274" s="238" t="str">
        <f aca="false">IF(ISNUMBER(A274),RANK(F274,F272:F276),"")</f>
        <v/>
      </c>
      <c r="L274" s="239" t="e">
        <f aca="false">IF(J274=5,VLOOKUP(K274,TPMatrix!$A$6:$B$10,2,FALSE()),IF(J274=4,VLOOKUP(K274,TPMatrix!$D$6:$E$9,2,FALSE()),0))</f>
        <v>#N/A</v>
      </c>
      <c r="M274" s="239" t="e">
        <f aca="false">IF(COUNTIF(K272:K276,K274)&gt;=2,IF(J274=5,VLOOKUP(K274+1,TPMatrix!$A$6:$B$10,2,FALSE()),IF(J274=4,VLOOKUP(K274+1,TPMatrix!$D$6:$E$9,2,FALSE()),0)),"")</f>
        <v>#VALUE!</v>
      </c>
      <c r="N274" s="239" t="e">
        <f aca="false">IF(COUNTIF(K272:K276,K274)&gt;=3,IF(J274=5,VLOOKUP(K274+2,TPMatrix!$A$6:$B$10,2,FALSE()),IF(J274=4,VLOOKUP(K274+2,TPMatrix!$D$6:$E$9,2,FALSE()),0)),"")</f>
        <v>#VALUE!</v>
      </c>
      <c r="O274" s="239" t="e">
        <f aca="false">IF(COUNTIF(K272:K276,K274)&gt;=4,IF(J274=5,VLOOKUP(K274+3,TPMatrix!$A$6:$B$10,2,FALSE()),IF(J274=4,VLOOKUP(K274+3,TPMatrix!$D$6:$E$9,2,FALSE()),0)),"")</f>
        <v>#VALUE!</v>
      </c>
      <c r="P274" s="239" t="e">
        <f aca="false">IF(COUNTIF(K272:K276,K274)&gt;=5,IF(J274=5,VLOOKUP(K274+4,TPMatrix!$A$6:$B$10,2,FALSE()),IF(J274=4,VLOOKUP(K274+4,TPMatrix!$D$6:$E$9,2,FALSE()),0)),"")</f>
        <v>#VALUE!</v>
      </c>
      <c r="Q274" s="239" t="e">
        <f aca="false">SUM(L274:P274)/COUNT(L274:P274)</f>
        <v>#N/A</v>
      </c>
      <c r="R274" s="240" t="n">
        <f aca="false">COUNT(L274:P274)</f>
        <v>0</v>
      </c>
      <c r="S274" s="238" t="n">
        <f aca="false">IF(ISNUMBER($A274),COUNTIF($D$7:$D$306,$D274),0)</f>
        <v>0</v>
      </c>
      <c r="T274" s="239" t="n">
        <f aca="false">CEILING($F274,1)</f>
        <v>0</v>
      </c>
      <c r="U274" s="240" t="n">
        <f aca="true">SUM(OFFSET(T274,-MOD(ROW()-ROW($U$7),5),0,5,1))</f>
        <v>0</v>
      </c>
      <c r="W274" s="167" t="str">
        <f aca="false">$I274</f>
        <v/>
      </c>
      <c r="X274" s="167" t="str">
        <f aca="false">IF(ISNUMBER($A274),$W274*(Methuselahs!$A$4+1)+$A274,"")</f>
        <v/>
      </c>
      <c r="Y274" s="167" t="str">
        <f aca="false">IF(ISNUMBER($A274),RANK($X274,$X274:$X278,1),"")</f>
        <v/>
      </c>
      <c r="Z274" s="167" t="str">
        <f aca="false">IF(ISNUMBER($A274),VLOOKUP($A274,Methuselahs!$A$7:$X$306,5),"")</f>
        <v/>
      </c>
      <c r="AA274" s="167" t="str">
        <f aca="false">$I274</f>
        <v/>
      </c>
    </row>
    <row r="275" customFormat="false" ht="12.65" hidden="false" customHeight="false" outlineLevel="0" collapsed="false">
      <c r="A275" s="241" t="n">
        <f aca="true">IF(ISBLANK('Tournament Info'!$B$11),"",INDIRECT(ADDRESS(ROW(),1,1,1,"Optimal Seating "&amp;'Tournament Info'!$B$11-1&amp;"R+F")))</f>
        <v>0</v>
      </c>
      <c r="B275" s="242" t="str">
        <f aca="false">IF(ISNUMBER(A275),VLOOKUP(A275,Methuselahs!$A$7:$E$306,2,FALSE()),"")</f>
        <v/>
      </c>
      <c r="C275" s="243" t="str">
        <f aca="false">IF(ISNUMBER(A275),VLOOKUP(A275,Methuselahs!$A$7:$E$306,3,FALSE()),"")</f>
        <v/>
      </c>
      <c r="D275" s="244" t="str">
        <f aca="false">IF(ISNUMBER(A275),FLOOR((ROW()-ROW($A$7))/5,1)+1,"")</f>
        <v/>
      </c>
      <c r="E275" s="245"/>
      <c r="F275" s="243" t="n">
        <f aca="false">IF(ISNUMBER(E275),E275,0)</f>
        <v>0</v>
      </c>
      <c r="G275" s="225" t="str">
        <f aca="false">IF(ISNUMBER($A275),IF(AND($F275&gt;=2,$H275=60),1,0),"")</f>
        <v/>
      </c>
      <c r="H275" s="226" t="str">
        <f aca="false">IF(ISNUMBER(A275),IF(OR($S275=$U275,NOT(ISNA(MATCH($D275*5+$V$4,Override!$C$6:$C$125,0)))),$Q275,0),"")</f>
        <v/>
      </c>
      <c r="I275" s="244" t="str">
        <f aca="false">IF(ISNUMBER(A275),IF(J275=5,K275,IF(AND(J275=4,OR(K275=4,K275=3)),K275+1,K275)),"")</f>
        <v/>
      </c>
      <c r="J275" s="246" t="n">
        <f aca="false">COUNT(A272:A276)</f>
        <v>5</v>
      </c>
      <c r="K275" s="228" t="str">
        <f aca="false">IF(ISNUMBER(A275),RANK(F275,F272:F276),"")</f>
        <v/>
      </c>
      <c r="L275" s="229" t="e">
        <f aca="false">IF(J275=5,VLOOKUP(K275,TPMatrix!$A$6:$B$10,2,FALSE()),IF(J275=4,VLOOKUP(K275,TPMatrix!$D$6:$E$9,2,FALSE()),0))</f>
        <v>#N/A</v>
      </c>
      <c r="M275" s="229" t="e">
        <f aca="false">IF(COUNTIF(K272:K276,K275)&gt;=2,IF(J275=5,VLOOKUP(K275+1,TPMatrix!$A$6:$B$10,2,FALSE()),IF(J275=4,VLOOKUP(K275+1,TPMatrix!$D$6:$E$9,2,FALSE()),0)),"")</f>
        <v>#VALUE!</v>
      </c>
      <c r="N275" s="229" t="e">
        <f aca="false">IF(COUNTIF(K272:K276,K275)&gt;=3,IF(J275=5,VLOOKUP(K275+2,TPMatrix!$A$6:$B$10,2,FALSE()),IF(J275=4,VLOOKUP(K275+2,TPMatrix!$D$6:$E$9,2,FALSE()),0)),"")</f>
        <v>#VALUE!</v>
      </c>
      <c r="O275" s="229" t="e">
        <f aca="false">IF(COUNTIF(K272:K276,K275)&gt;=4,IF(J275=5,VLOOKUP(K275+3,TPMatrix!$A$6:$B$10,2,FALSE()),IF(J275=4,VLOOKUP(K275+3,TPMatrix!$D$6:$E$9,2,FALSE()),0)),"")</f>
        <v>#VALUE!</v>
      </c>
      <c r="P275" s="229" t="e">
        <f aca="false">IF(COUNTIF(K272:K276,K275)&gt;=5,IF(J275=5,VLOOKUP(K275+4,TPMatrix!$A$6:$B$10,2,FALSE()),IF(J275=4,VLOOKUP(K275+4,TPMatrix!$D$6:$E$9,2,FALSE()),0)),"")</f>
        <v>#VALUE!</v>
      </c>
      <c r="Q275" s="229" t="e">
        <f aca="false">SUM(L275:P275)/COUNT(L275:P275)</f>
        <v>#N/A</v>
      </c>
      <c r="R275" s="230" t="n">
        <f aca="false">COUNT(L275:P275)</f>
        <v>0</v>
      </c>
      <c r="S275" s="228" t="n">
        <f aca="false">IF(ISNUMBER($A275),COUNTIF($D$7:$D$306,$D275),0)</f>
        <v>0</v>
      </c>
      <c r="T275" s="229" t="n">
        <f aca="false">CEILING($F275,1)</f>
        <v>0</v>
      </c>
      <c r="U275" s="230" t="n">
        <f aca="true">SUM(OFFSET(T275,-MOD(ROW()-ROW($U$7),5),0,5,1))</f>
        <v>0</v>
      </c>
      <c r="W275" s="167" t="str">
        <f aca="false">$I275</f>
        <v/>
      </c>
      <c r="X275" s="167" t="str">
        <f aca="false">IF(ISNUMBER($A275),$W275*(Methuselahs!$A$4+1)+$A275,"")</f>
        <v/>
      </c>
      <c r="Y275" s="167" t="str">
        <f aca="false">IF(ISNUMBER($A275),RANK($X275,$X275:$X279,1),"")</f>
        <v/>
      </c>
      <c r="Z275" s="167" t="str">
        <f aca="false">IF(ISNUMBER($A275),VLOOKUP($A275,Methuselahs!$A$7:$X$306,5),"")</f>
        <v/>
      </c>
      <c r="AA275" s="167" t="str">
        <f aca="false">$I275</f>
        <v/>
      </c>
    </row>
    <row r="276" customFormat="false" ht="12.65" hidden="false" customHeight="false" outlineLevel="0" collapsed="false">
      <c r="A276" s="247" t="n">
        <f aca="true">IF(ISBLANK('Tournament Info'!$B$11),"",INDIRECT(ADDRESS(ROW(),1,1,1,"Optimal Seating "&amp;'Tournament Info'!$B$11-1&amp;"R+F")))</f>
        <v>0</v>
      </c>
      <c r="B276" s="248" t="str">
        <f aca="false">IF(ISNUMBER(A276),VLOOKUP(A276,Methuselahs!$A$7:$E$306,2,FALSE()),"")</f>
        <v/>
      </c>
      <c r="C276" s="249" t="str">
        <f aca="false">IF(ISNUMBER(A276),VLOOKUP(A276,Methuselahs!$A$7:$E$306,3,FALSE()),"")</f>
        <v/>
      </c>
      <c r="D276" s="250" t="str">
        <f aca="false">IF(ISNUMBER(A276),FLOOR((ROW()-ROW($A$7))/5,1)+1,"")</f>
        <v/>
      </c>
      <c r="E276" s="251"/>
      <c r="F276" s="249" t="n">
        <f aca="false">IF(ISNUMBER(E276),E276,0)</f>
        <v>0</v>
      </c>
      <c r="G276" s="257" t="str">
        <f aca="false">IF(ISNUMBER($A276),IF(AND($F276&gt;=2,$H276=60),1,0),"")</f>
        <v/>
      </c>
      <c r="H276" s="258" t="str">
        <f aca="false">IF(ISNUMBER(A276),IF(OR($S276=$U276,NOT(ISNA(MATCH($D276*5+$V$4,Override!$C$6:$C$125,0)))),$Q276,0),"")</f>
        <v/>
      </c>
      <c r="I276" s="250" t="str">
        <f aca="false">IF(ISNUMBER(A276),IF(J276=5,K276,IF(AND(J276=4,OR(K276=4,K276=3)),K276+1,K276)),"")</f>
        <v/>
      </c>
      <c r="J276" s="252" t="n">
        <f aca="false">COUNT(A272:A276)</f>
        <v>5</v>
      </c>
      <c r="K276" s="253" t="str">
        <f aca="false">IF(ISNUMBER(A276),RANK(F276,F272:F276),"")</f>
        <v/>
      </c>
      <c r="L276" s="254" t="e">
        <f aca="false">IF(J276=5,VLOOKUP(K276,TPMatrix!$A$6:$B$10,2,FALSE()),IF(J276=4,VLOOKUP(K276,TPMatrix!$D$6:$E$9,2,FALSE()),0))</f>
        <v>#N/A</v>
      </c>
      <c r="M276" s="254" t="e">
        <f aca="false">IF(COUNTIF(K272:K276,K276)&gt;=2,IF(J276=5,VLOOKUP(K276+1,TPMatrix!$A$6:$B$10,2,FALSE()),IF(J276=4,VLOOKUP(K276+1,TPMatrix!$D$6:$E$9,2,FALSE()),0)),"")</f>
        <v>#VALUE!</v>
      </c>
      <c r="N276" s="254" t="e">
        <f aca="false">IF(COUNTIF(K272:K276,K276)&gt;=3,IF(J276=5,VLOOKUP(K276+2,TPMatrix!$A$6:$B$10,2,FALSE()),IF(J276=4,VLOOKUP(K276+2,TPMatrix!$D$6:$E$9,2,FALSE()),0)),"")</f>
        <v>#VALUE!</v>
      </c>
      <c r="O276" s="254" t="e">
        <f aca="false">IF(COUNTIF(K272:K276,K276)&gt;=4,IF(J276=5,VLOOKUP(K276+3,TPMatrix!$A$6:$B$10,2,FALSE()),IF(J276=4,VLOOKUP(K276+3,TPMatrix!$D$6:$E$9,2,FALSE()),0)),"")</f>
        <v>#VALUE!</v>
      </c>
      <c r="P276" s="254" t="e">
        <f aca="false">IF(COUNTIF(K272:K276,K276)&gt;=5,IF(J276=5,VLOOKUP(K276+4,TPMatrix!$A$6:$B$10,2,FALSE()),IF(J276=4,VLOOKUP(K276+4,TPMatrix!$D$6:$E$9,2,FALSE()),0)),"")</f>
        <v>#VALUE!</v>
      </c>
      <c r="Q276" s="254" t="e">
        <f aca="false">SUM(L276:P276)/COUNT(L276:P276)</f>
        <v>#N/A</v>
      </c>
      <c r="R276" s="255" t="n">
        <f aca="false">COUNT(L276:P276)</f>
        <v>0</v>
      </c>
      <c r="S276" s="253" t="n">
        <f aca="false">IF(ISNUMBER($A276),COUNTIF($D$7:$D$306,$D276),0)</f>
        <v>0</v>
      </c>
      <c r="T276" s="254" t="n">
        <f aca="false">CEILING($F276,1)</f>
        <v>0</v>
      </c>
      <c r="U276" s="255" t="n">
        <f aca="true">SUM(OFFSET(T276,-MOD(ROW()-ROW($U$7),5),0,5,1))</f>
        <v>0</v>
      </c>
      <c r="W276" s="167" t="str">
        <f aca="false">$I276</f>
        <v/>
      </c>
      <c r="X276" s="167" t="str">
        <f aca="false">IF(ISNUMBER($A276),$W276*(Methuselahs!$A$4+1)+$A276,"")</f>
        <v/>
      </c>
      <c r="Y276" s="167" t="str">
        <f aca="false">IF(ISNUMBER($A276),RANK($X276,$X276:$X280,1),"")</f>
        <v/>
      </c>
      <c r="Z276" s="167" t="str">
        <f aca="false">IF(ISNUMBER($A276),VLOOKUP($A276,Methuselahs!$A$7:$X$306,5),"")</f>
        <v/>
      </c>
      <c r="AA276" s="167" t="str">
        <f aca="false">$I276</f>
        <v/>
      </c>
    </row>
    <row r="277" customFormat="false" ht="12.65" hidden="false" customHeight="false" outlineLevel="0" collapsed="false">
      <c r="A277" s="206" t="n">
        <f aca="true">IF(ISBLANK('Tournament Info'!$B$11),"",INDIRECT(ADDRESS(ROW(),1,1,1,"Optimal Seating "&amp;'Tournament Info'!$B$11-1&amp;"R+F")))</f>
        <v>0</v>
      </c>
      <c r="B277" s="207" t="str">
        <f aca="false">IF(ISNUMBER(A277),VLOOKUP(A277,Methuselahs!$A$7:$E$306,2,FALSE()),"")</f>
        <v/>
      </c>
      <c r="C277" s="208" t="str">
        <f aca="false">IF(ISNUMBER(A277),VLOOKUP(A277,Methuselahs!$A$7:$E$306,3,FALSE()),"")</f>
        <v/>
      </c>
      <c r="D277" s="209" t="str">
        <f aca="false">IF(ISNUMBER(A277),FLOOR((ROW()-ROW($A$7))/5,1)+1,"")</f>
        <v/>
      </c>
      <c r="E277" s="210"/>
      <c r="F277" s="208" t="n">
        <f aca="false">IF(ISNUMBER(E277),E277,0)</f>
        <v>0</v>
      </c>
      <c r="G277" s="211" t="str">
        <f aca="false">IF(ISNUMBER($A277),IF(AND($F277&gt;=2,$H277=60),1,0),"")</f>
        <v/>
      </c>
      <c r="H277" s="212" t="str">
        <f aca="false">IF(ISNUMBER(A277),IF(OR($S277=$U277,NOT(ISNA(MATCH($D277*5+$V$4,Override!$C$6:$C$125,0)))),$Q277,0),"")</f>
        <v/>
      </c>
      <c r="I277" s="209" t="str">
        <f aca="false">IF(ISNUMBER(A277),IF(J277=5,K277,IF(AND(J277=4,OR(K277=4,K277=3)),K277+1,K277)),"")</f>
        <v/>
      </c>
      <c r="J277" s="213" t="n">
        <f aca="false">COUNT(A277:A281)</f>
        <v>5</v>
      </c>
      <c r="K277" s="214" t="str">
        <f aca="false">IF(ISNUMBER(A277),RANK(F277,F277:F281),"")</f>
        <v/>
      </c>
      <c r="L277" s="215" t="e">
        <f aca="false">IF(J277=5,VLOOKUP(K277,TPMatrix!$A$6:$B$10,2,FALSE()),IF(J277=4,VLOOKUP(K277,TPMatrix!$D$6:$E$9,2,FALSE()),0))</f>
        <v>#N/A</v>
      </c>
      <c r="M277" s="215" t="e">
        <f aca="false">IF(COUNTIF(K277:K281,K277)&gt;=2,IF(J277=5,VLOOKUP(K277+1,TPMatrix!$A$6:$B$10,2,FALSE()),IF(J277=4,VLOOKUP(K277+1,TPMatrix!$D$6:$E$9,2,FALSE()),0)),"")</f>
        <v>#VALUE!</v>
      </c>
      <c r="N277" s="215" t="e">
        <f aca="false">IF(COUNTIF(K277:K281,K277)&gt;=3,IF(J277=5,VLOOKUP(K277+2,TPMatrix!$A$6:$B$10,2,FALSE()),IF(J277=4,VLOOKUP(K277+2,TPMatrix!$D$6:$E$9,2,FALSE()),0)),"")</f>
        <v>#VALUE!</v>
      </c>
      <c r="O277" s="215" t="e">
        <f aca="false">IF(COUNTIF(K277:K281,K277)&gt;=4,IF(J277=5,VLOOKUP(K277+3,TPMatrix!$A$6:$B$10,2,FALSE()),IF(J277=4,VLOOKUP(K277+3,TPMatrix!$D$6:$E$9,2,FALSE()),0)),"")</f>
        <v>#VALUE!</v>
      </c>
      <c r="P277" s="215" t="e">
        <f aca="false">IF(COUNTIF(K277:K281,K277)&gt;=5,IF(J277=5,VLOOKUP(K277+4,TPMatrix!$A$6:$B$10,2,FALSE()),IF(J277=4,VLOOKUP(K277+4,TPMatrix!$D$6:$E$9,2,FALSE()),0)),"")</f>
        <v>#VALUE!</v>
      </c>
      <c r="Q277" s="215" t="e">
        <f aca="false">SUM(L277:P277)/COUNT(L277:P277)</f>
        <v>#N/A</v>
      </c>
      <c r="R277" s="216" t="n">
        <f aca="false">COUNT(L277:P277)</f>
        <v>0</v>
      </c>
      <c r="S277" s="217" t="n">
        <f aca="false">IF(ISNUMBER($A277),COUNTIF($D$7:$D$306,$D277),0)</f>
        <v>0</v>
      </c>
      <c r="T277" s="218" t="n">
        <f aca="false">CEILING($F277,1)</f>
        <v>0</v>
      </c>
      <c r="U277" s="219" t="n">
        <f aca="true">SUM(OFFSET(T277,-MOD(ROW()-ROW($U$7),5),0,5,1))</f>
        <v>0</v>
      </c>
      <c r="W277" s="167" t="str">
        <f aca="false">$I277</f>
        <v/>
      </c>
      <c r="X277" s="167" t="str">
        <f aca="false">IF(ISNUMBER($A277),$W277*(Methuselahs!$A$4+1)+$A277,"")</f>
        <v/>
      </c>
      <c r="Y277" s="167" t="str">
        <f aca="false">IF(ISNUMBER($A277),RANK($X277,$X277:$X281,1),"")</f>
        <v/>
      </c>
      <c r="Z277" s="167" t="str">
        <f aca="false">IF(ISNUMBER($A277),VLOOKUP($A277,Methuselahs!$A$7:$X$306,5),"")</f>
        <v/>
      </c>
      <c r="AA277" s="167" t="str">
        <f aca="false">$I277</f>
        <v/>
      </c>
    </row>
    <row r="278" customFormat="false" ht="12.65" hidden="false" customHeight="false" outlineLevel="0" collapsed="false">
      <c r="A278" s="220" t="n">
        <f aca="true">IF(ISBLANK('Tournament Info'!$B$11),"",INDIRECT(ADDRESS(ROW(),1,1,1,"Optimal Seating "&amp;'Tournament Info'!$B$11-1&amp;"R+F")))</f>
        <v>0</v>
      </c>
      <c r="B278" s="221" t="str">
        <f aca="false">IF(ISNUMBER(A278),VLOOKUP(A278,Methuselahs!$A$7:$E$306,2,FALSE()),"")</f>
        <v/>
      </c>
      <c r="C278" s="222" t="str">
        <f aca="false">IF(ISNUMBER(A278),VLOOKUP(A278,Methuselahs!$A$7:$E$306,3,FALSE()),"")</f>
        <v/>
      </c>
      <c r="D278" s="223" t="str">
        <f aca="false">IF(ISNUMBER(A278),FLOOR((ROW()-ROW($A$7))/5,1)+1,"")</f>
        <v/>
      </c>
      <c r="E278" s="224"/>
      <c r="F278" s="222" t="n">
        <f aca="false">IF(ISNUMBER(E278),E278,0)</f>
        <v>0</v>
      </c>
      <c r="G278" s="225" t="str">
        <f aca="false">IF(ISNUMBER($A278),IF(AND($F278&gt;=2,$H278=60),1,0),"")</f>
        <v/>
      </c>
      <c r="H278" s="226" t="str">
        <f aca="false">IF(ISNUMBER(A278),IF(OR($S278=$U278,NOT(ISNA(MATCH($D278*5+$V$4,Override!$C$6:$C$125,0)))),$Q278,0),"")</f>
        <v/>
      </c>
      <c r="I278" s="223" t="str">
        <f aca="false">IF(ISNUMBER(A278),IF(J278=5,K278,IF(AND(J278=4,OR(K278=4,K278=3)),K278+1,K278)),"")</f>
        <v/>
      </c>
      <c r="J278" s="227" t="n">
        <f aca="false">COUNT(A277:A281)</f>
        <v>5</v>
      </c>
      <c r="K278" s="228" t="str">
        <f aca="false">IF(ISNUMBER(A278),RANK(F278,F277:F281),"")</f>
        <v/>
      </c>
      <c r="L278" s="229" t="e">
        <f aca="false">IF(J278=5,VLOOKUP(K278,TPMatrix!$A$6:$B$10,2,FALSE()),IF(J278=4,VLOOKUP(K278,TPMatrix!$D$6:$E$9,2,FALSE()),0))</f>
        <v>#N/A</v>
      </c>
      <c r="M278" s="229" t="e">
        <f aca="false">IF(COUNTIF(K277:K281,K278)&gt;=2,IF(J278=5,VLOOKUP(K278+1,TPMatrix!$A$6:$B$10,2,FALSE()),IF(J278=4,VLOOKUP(K278+1,TPMatrix!$D$6:$E$9,2,FALSE()),0)),"")</f>
        <v>#VALUE!</v>
      </c>
      <c r="N278" s="229" t="e">
        <f aca="false">IF(COUNTIF(K277:K281,K278)&gt;=3,IF(J278=5,VLOOKUP(K278+2,TPMatrix!$A$6:$B$10,2,FALSE()),IF(J278=4,VLOOKUP(K278+2,TPMatrix!$D$6:$E$9,2,FALSE()),0)),"")</f>
        <v>#VALUE!</v>
      </c>
      <c r="O278" s="229" t="e">
        <f aca="false">IF(COUNTIF(K277:K281,K278)&gt;=4,IF(J278=5,VLOOKUP(K278+3,TPMatrix!$A$6:$B$10,2,FALSE()),IF(J278=4,VLOOKUP(K278+3,TPMatrix!$D$6:$E$9,2,FALSE()),0)),"")</f>
        <v>#VALUE!</v>
      </c>
      <c r="P278" s="229" t="e">
        <f aca="false">IF(COUNTIF(K277:K281,K278)&gt;=5,IF(J278=5,VLOOKUP(K278+4,TPMatrix!$A$6:$B$10,2,FALSE()),IF(J278=4,VLOOKUP(K278+4,TPMatrix!$D$6:$E$9,2,FALSE()),0)),"")</f>
        <v>#VALUE!</v>
      </c>
      <c r="Q278" s="229" t="e">
        <f aca="false">SUM(L278:P278)/COUNT(L278:P278)</f>
        <v>#N/A</v>
      </c>
      <c r="R278" s="230" t="n">
        <f aca="false">COUNT(L278:P278)</f>
        <v>0</v>
      </c>
      <c r="S278" s="228" t="n">
        <f aca="false">IF(ISNUMBER($A278),COUNTIF($D$7:$D$306,$D278),0)</f>
        <v>0</v>
      </c>
      <c r="T278" s="229" t="n">
        <f aca="false">CEILING($F278,1)</f>
        <v>0</v>
      </c>
      <c r="U278" s="230" t="n">
        <f aca="true">SUM(OFFSET(T278,-MOD(ROW()-ROW($U$7),5),0,5,1))</f>
        <v>0</v>
      </c>
      <c r="W278" s="167" t="str">
        <f aca="false">$I278</f>
        <v/>
      </c>
      <c r="X278" s="167" t="str">
        <f aca="false">IF(ISNUMBER($A278),$W278*(Methuselahs!$A$4+1)+$A278,"")</f>
        <v/>
      </c>
      <c r="Y278" s="167" t="str">
        <f aca="false">IF(ISNUMBER($A278),RANK($X278,$X278:$X282,1),"")</f>
        <v/>
      </c>
      <c r="Z278" s="167" t="str">
        <f aca="false">IF(ISNUMBER($A278),VLOOKUP($A278,Methuselahs!$A$7:$X$306,5),"")</f>
        <v/>
      </c>
      <c r="AA278" s="167" t="str">
        <f aca="false">$I278</f>
        <v/>
      </c>
    </row>
    <row r="279" customFormat="false" ht="12.65" hidden="false" customHeight="false" outlineLevel="0" collapsed="false">
      <c r="A279" s="231" t="n">
        <f aca="true">IF(ISBLANK('Tournament Info'!$B$11),"",INDIRECT(ADDRESS(ROW(),1,1,1,"Optimal Seating "&amp;'Tournament Info'!$B$11-1&amp;"R+F")))</f>
        <v>0</v>
      </c>
      <c r="B279" s="207" t="str">
        <f aca="false">IF(ISNUMBER(A279),VLOOKUP(A279,Methuselahs!$A$7:$E$306,2,FALSE()),"")</f>
        <v/>
      </c>
      <c r="C279" s="232" t="str">
        <f aca="false">IF(ISNUMBER(A279),VLOOKUP(A279,Methuselahs!$A$7:$E$306,3,FALSE()),"")</f>
        <v/>
      </c>
      <c r="D279" s="233" t="str">
        <f aca="false">IF(ISNUMBER(A279),FLOOR((ROW()-ROW($A$7))/5,1)+1,"")</f>
        <v/>
      </c>
      <c r="E279" s="234"/>
      <c r="F279" s="232" t="n">
        <f aca="false">IF(ISNUMBER(E279),E279,0)</f>
        <v>0</v>
      </c>
      <c r="G279" s="235" t="str">
        <f aca="false">IF(ISNUMBER($A279),IF(AND($F279&gt;=2,$H279=60),1,0),"")</f>
        <v/>
      </c>
      <c r="H279" s="236" t="str">
        <f aca="false">IF(ISNUMBER(A279),IF(OR($S279=$U279,NOT(ISNA(MATCH($D279*5+$V$4,Override!$C$6:$C$125,0)))),$Q279,0),"")</f>
        <v/>
      </c>
      <c r="I279" s="233" t="str">
        <f aca="false">IF(ISNUMBER(A279),IF(J279=5,K279,IF(AND(J279=4,OR(K279=4,K279=3)),K279+1,K279)),"")</f>
        <v/>
      </c>
      <c r="J279" s="237" t="n">
        <f aca="false">COUNT(A277:A281)</f>
        <v>5</v>
      </c>
      <c r="K279" s="238" t="str">
        <f aca="false">IF(ISNUMBER(A279),RANK(F279,F277:F281),"")</f>
        <v/>
      </c>
      <c r="L279" s="239" t="e">
        <f aca="false">IF(J279=5,VLOOKUP(K279,TPMatrix!$A$6:$B$10,2,FALSE()),IF(J279=4,VLOOKUP(K279,TPMatrix!$D$6:$E$9,2,FALSE()),0))</f>
        <v>#N/A</v>
      </c>
      <c r="M279" s="239" t="e">
        <f aca="false">IF(COUNTIF(K277:K281,K279)&gt;=2,IF(J279=5,VLOOKUP(K279+1,TPMatrix!$A$6:$B$10,2,FALSE()),IF(J279=4,VLOOKUP(K279+1,TPMatrix!$D$6:$E$9,2,FALSE()),0)),"")</f>
        <v>#VALUE!</v>
      </c>
      <c r="N279" s="239" t="e">
        <f aca="false">IF(COUNTIF(K277:K281,K279)&gt;=3,IF(J279=5,VLOOKUP(K279+2,TPMatrix!$A$6:$B$10,2,FALSE()),IF(J279=4,VLOOKUP(K279+2,TPMatrix!$D$6:$E$9,2,FALSE()),0)),"")</f>
        <v>#VALUE!</v>
      </c>
      <c r="O279" s="239" t="e">
        <f aca="false">IF(COUNTIF(K277:K281,K279)&gt;=4,IF(J279=5,VLOOKUP(K279+3,TPMatrix!$A$6:$B$10,2,FALSE()),IF(J279=4,VLOOKUP(K279+3,TPMatrix!$D$6:$E$9,2,FALSE()),0)),"")</f>
        <v>#VALUE!</v>
      </c>
      <c r="P279" s="239" t="e">
        <f aca="false">IF(COUNTIF(K277:K281,K279)&gt;=5,IF(J279=5,VLOOKUP(K279+4,TPMatrix!$A$6:$B$10,2,FALSE()),IF(J279=4,VLOOKUP(K279+4,TPMatrix!$D$6:$E$9,2,FALSE()),0)),"")</f>
        <v>#VALUE!</v>
      </c>
      <c r="Q279" s="239" t="e">
        <f aca="false">SUM(L279:P279)/COUNT(L279:P279)</f>
        <v>#N/A</v>
      </c>
      <c r="R279" s="240" t="n">
        <f aca="false">COUNT(L279:P279)</f>
        <v>0</v>
      </c>
      <c r="S279" s="238" t="n">
        <f aca="false">IF(ISNUMBER($A279),COUNTIF($D$7:$D$306,$D279),0)</f>
        <v>0</v>
      </c>
      <c r="T279" s="239" t="n">
        <f aca="false">CEILING($F279,1)</f>
        <v>0</v>
      </c>
      <c r="U279" s="240" t="n">
        <f aca="true">SUM(OFFSET(T279,-MOD(ROW()-ROW($U$7),5),0,5,1))</f>
        <v>0</v>
      </c>
      <c r="W279" s="167" t="str">
        <f aca="false">$I279</f>
        <v/>
      </c>
      <c r="X279" s="167" t="str">
        <f aca="false">IF(ISNUMBER($A279),$W279*(Methuselahs!$A$4+1)+$A279,"")</f>
        <v/>
      </c>
      <c r="Y279" s="167" t="str">
        <f aca="false">IF(ISNUMBER($A279),RANK($X279,$X279:$X283,1),"")</f>
        <v/>
      </c>
      <c r="Z279" s="167" t="str">
        <f aca="false">IF(ISNUMBER($A279),VLOOKUP($A279,Methuselahs!$A$7:$X$306,5),"")</f>
        <v/>
      </c>
      <c r="AA279" s="167" t="str">
        <f aca="false">$I279</f>
        <v/>
      </c>
    </row>
    <row r="280" customFormat="false" ht="12.65" hidden="false" customHeight="false" outlineLevel="0" collapsed="false">
      <c r="A280" s="241" t="n">
        <f aca="true">IF(ISBLANK('Tournament Info'!$B$11),"",INDIRECT(ADDRESS(ROW(),1,1,1,"Optimal Seating "&amp;'Tournament Info'!$B$11-1&amp;"R+F")))</f>
        <v>0</v>
      </c>
      <c r="B280" s="242" t="str">
        <f aca="false">IF(ISNUMBER(A280),VLOOKUP(A280,Methuselahs!$A$7:$E$306,2,FALSE()),"")</f>
        <v/>
      </c>
      <c r="C280" s="243" t="str">
        <f aca="false">IF(ISNUMBER(A280),VLOOKUP(A280,Methuselahs!$A$7:$E$306,3,FALSE()),"")</f>
        <v/>
      </c>
      <c r="D280" s="244" t="str">
        <f aca="false">IF(ISNUMBER(A280),FLOOR((ROW()-ROW($A$7))/5,1)+1,"")</f>
        <v/>
      </c>
      <c r="E280" s="245"/>
      <c r="F280" s="243" t="n">
        <f aca="false">IF(ISNUMBER(E280),E280,0)</f>
        <v>0</v>
      </c>
      <c r="G280" s="225" t="str">
        <f aca="false">IF(ISNUMBER($A280),IF(AND($F280&gt;=2,$H280=60),1,0),"")</f>
        <v/>
      </c>
      <c r="H280" s="226" t="str">
        <f aca="false">IF(ISNUMBER(A280),IF(OR($S280=$U280,NOT(ISNA(MATCH($D280*5+$V$4,Override!$C$6:$C$125,0)))),$Q280,0),"")</f>
        <v/>
      </c>
      <c r="I280" s="244" t="str">
        <f aca="false">IF(ISNUMBER(A280),IF(J280=5,K280,IF(AND(J280=4,OR(K280=4,K280=3)),K280+1,K280)),"")</f>
        <v/>
      </c>
      <c r="J280" s="246" t="n">
        <f aca="false">COUNT(A277:A281)</f>
        <v>5</v>
      </c>
      <c r="K280" s="228" t="str">
        <f aca="false">IF(ISNUMBER(A280),RANK(F280,F277:F281),"")</f>
        <v/>
      </c>
      <c r="L280" s="229" t="e">
        <f aca="false">IF(J280=5,VLOOKUP(K280,TPMatrix!$A$6:$B$10,2,FALSE()),IF(J280=4,VLOOKUP(K280,TPMatrix!$D$6:$E$9,2,FALSE()),0))</f>
        <v>#N/A</v>
      </c>
      <c r="M280" s="229" t="e">
        <f aca="false">IF(COUNTIF(K277:K281,K280)&gt;=2,IF(J280=5,VLOOKUP(K280+1,TPMatrix!$A$6:$B$10,2,FALSE()),IF(J280=4,VLOOKUP(K280+1,TPMatrix!$D$6:$E$9,2,FALSE()),0)),"")</f>
        <v>#VALUE!</v>
      </c>
      <c r="N280" s="229" t="e">
        <f aca="false">IF(COUNTIF(K277:K281,K280)&gt;=3,IF(J280=5,VLOOKUP(K280+2,TPMatrix!$A$6:$B$10,2,FALSE()),IF(J280=4,VLOOKUP(K280+2,TPMatrix!$D$6:$E$9,2,FALSE()),0)),"")</f>
        <v>#VALUE!</v>
      </c>
      <c r="O280" s="229" t="e">
        <f aca="false">IF(COUNTIF(K277:K281,K280)&gt;=4,IF(J280=5,VLOOKUP(K280+3,TPMatrix!$A$6:$B$10,2,FALSE()),IF(J280=4,VLOOKUP(K280+3,TPMatrix!$D$6:$E$9,2,FALSE()),0)),"")</f>
        <v>#VALUE!</v>
      </c>
      <c r="P280" s="229" t="e">
        <f aca="false">IF(COUNTIF(K277:K281,K280)&gt;=5,IF(J280=5,VLOOKUP(K280+4,TPMatrix!$A$6:$B$10,2,FALSE()),IF(J280=4,VLOOKUP(K280+4,TPMatrix!$D$6:$E$9,2,FALSE()),0)),"")</f>
        <v>#VALUE!</v>
      </c>
      <c r="Q280" s="229" t="e">
        <f aca="false">SUM(L280:P280)/COUNT(L280:P280)</f>
        <v>#N/A</v>
      </c>
      <c r="R280" s="230" t="n">
        <f aca="false">COUNT(L280:P280)</f>
        <v>0</v>
      </c>
      <c r="S280" s="228" t="n">
        <f aca="false">IF(ISNUMBER($A280),COUNTIF($D$7:$D$306,$D280),0)</f>
        <v>0</v>
      </c>
      <c r="T280" s="229" t="n">
        <f aca="false">CEILING($F280,1)</f>
        <v>0</v>
      </c>
      <c r="U280" s="230" t="n">
        <f aca="true">SUM(OFFSET(T280,-MOD(ROW()-ROW($U$7),5),0,5,1))</f>
        <v>0</v>
      </c>
      <c r="W280" s="167" t="str">
        <f aca="false">$I280</f>
        <v/>
      </c>
      <c r="X280" s="167" t="str">
        <f aca="false">IF(ISNUMBER($A280),$W280*(Methuselahs!$A$4+1)+$A280,"")</f>
        <v/>
      </c>
      <c r="Y280" s="167" t="str">
        <f aca="false">IF(ISNUMBER($A280),RANK($X280,$X280:$X284,1),"")</f>
        <v/>
      </c>
      <c r="Z280" s="167" t="str">
        <f aca="false">IF(ISNUMBER($A280),VLOOKUP($A280,Methuselahs!$A$7:$X$306,5),"")</f>
        <v/>
      </c>
      <c r="AA280" s="167" t="str">
        <f aca="false">$I280</f>
        <v/>
      </c>
    </row>
    <row r="281" customFormat="false" ht="12.65" hidden="false" customHeight="false" outlineLevel="0" collapsed="false">
      <c r="A281" s="247" t="n">
        <f aca="true">IF(ISBLANK('Tournament Info'!$B$11),"",INDIRECT(ADDRESS(ROW(),1,1,1,"Optimal Seating "&amp;'Tournament Info'!$B$11-1&amp;"R+F")))</f>
        <v>0</v>
      </c>
      <c r="B281" s="248" t="str">
        <f aca="false">IF(ISNUMBER(A281),VLOOKUP(A281,Methuselahs!$A$7:$E$306,2,FALSE()),"")</f>
        <v/>
      </c>
      <c r="C281" s="249" t="str">
        <f aca="false">IF(ISNUMBER(A281),VLOOKUP(A281,Methuselahs!$A$7:$E$306,3,FALSE()),"")</f>
        <v/>
      </c>
      <c r="D281" s="250" t="str">
        <f aca="false">IF(ISNUMBER(A281),FLOOR((ROW()-ROW($A$7))/5,1)+1,"")</f>
        <v/>
      </c>
      <c r="E281" s="251"/>
      <c r="F281" s="249" t="n">
        <f aca="false">IF(ISNUMBER(E281),E281,0)</f>
        <v>0</v>
      </c>
      <c r="G281" s="235" t="str">
        <f aca="false">IF(ISNUMBER($A281),IF(AND($F281&gt;=2,$H281=60),1,0),"")</f>
        <v/>
      </c>
      <c r="H281" s="236" t="str">
        <f aca="false">IF(ISNUMBER(A281),IF(OR($S281=$U281,NOT(ISNA(MATCH($D281*5+$V$4,Override!$C$6:$C$125,0)))),$Q281,0),"")</f>
        <v/>
      </c>
      <c r="I281" s="250" t="str">
        <f aca="false">IF(ISNUMBER(A281),IF(J281=5,K281,IF(AND(J281=4,OR(K281=4,K281=3)),K281+1,K281)),"")</f>
        <v/>
      </c>
      <c r="J281" s="252" t="n">
        <f aca="false">COUNT(A277:A281)</f>
        <v>5</v>
      </c>
      <c r="K281" s="253" t="str">
        <f aca="false">IF(ISNUMBER(A281),RANK(F281,F277:F281),"")</f>
        <v/>
      </c>
      <c r="L281" s="254" t="e">
        <f aca="false">IF(J281=5,VLOOKUP(K281,TPMatrix!$A$6:$B$10,2,FALSE()),IF(J281=4,VLOOKUP(K281,TPMatrix!$D$6:$E$9,2,FALSE()),0))</f>
        <v>#N/A</v>
      </c>
      <c r="M281" s="254" t="e">
        <f aca="false">IF(COUNTIF(K277:K281,K281)&gt;=2,IF(J281=5,VLOOKUP(K281+1,TPMatrix!$A$6:$B$10,2,FALSE()),IF(J281=4,VLOOKUP(K281+1,TPMatrix!$D$6:$E$9,2,FALSE()),0)),"")</f>
        <v>#VALUE!</v>
      </c>
      <c r="N281" s="254" t="e">
        <f aca="false">IF(COUNTIF(K277:K281,K281)&gt;=3,IF(J281=5,VLOOKUP(K281+2,TPMatrix!$A$6:$B$10,2,FALSE()),IF(J281=4,VLOOKUP(K281+2,TPMatrix!$D$6:$E$9,2,FALSE()),0)),"")</f>
        <v>#VALUE!</v>
      </c>
      <c r="O281" s="254" t="e">
        <f aca="false">IF(COUNTIF(K277:K281,K281)&gt;=4,IF(J281=5,VLOOKUP(K281+3,TPMatrix!$A$6:$B$10,2,FALSE()),IF(J281=4,VLOOKUP(K281+3,TPMatrix!$D$6:$E$9,2,FALSE()),0)),"")</f>
        <v>#VALUE!</v>
      </c>
      <c r="P281" s="254" t="e">
        <f aca="false">IF(COUNTIF(K277:K281,K281)&gt;=5,IF(J281=5,VLOOKUP(K281+4,TPMatrix!$A$6:$B$10,2,FALSE()),IF(J281=4,VLOOKUP(K281+4,TPMatrix!$D$6:$E$9,2,FALSE()),0)),"")</f>
        <v>#VALUE!</v>
      </c>
      <c r="Q281" s="254" t="e">
        <f aca="false">SUM(L281:P281)/COUNT(L281:P281)</f>
        <v>#N/A</v>
      </c>
      <c r="R281" s="255" t="n">
        <f aca="false">COUNT(L281:P281)</f>
        <v>0</v>
      </c>
      <c r="S281" s="253" t="n">
        <f aca="false">IF(ISNUMBER($A281),COUNTIF($D$7:$D$306,$D281),0)</f>
        <v>0</v>
      </c>
      <c r="T281" s="254" t="n">
        <f aca="false">CEILING($F281,1)</f>
        <v>0</v>
      </c>
      <c r="U281" s="255" t="n">
        <f aca="true">SUM(OFFSET(T281,-MOD(ROW()-ROW($U$7),5),0,5,1))</f>
        <v>0</v>
      </c>
      <c r="W281" s="167" t="str">
        <f aca="false">$I281</f>
        <v/>
      </c>
      <c r="X281" s="167" t="str">
        <f aca="false">IF(ISNUMBER($A281),$W281*(Methuselahs!$A$4+1)+$A281,"")</f>
        <v/>
      </c>
      <c r="Y281" s="167" t="str">
        <f aca="false">IF(ISNUMBER($A281),RANK($X281,$X281:$X285,1),"")</f>
        <v/>
      </c>
      <c r="Z281" s="167" t="str">
        <f aca="false">IF(ISNUMBER($A281),VLOOKUP($A281,Methuselahs!$A$7:$X$306,5),"")</f>
        <v/>
      </c>
      <c r="AA281" s="167" t="str">
        <f aca="false">$I281</f>
        <v/>
      </c>
    </row>
    <row r="282" customFormat="false" ht="12.65" hidden="false" customHeight="false" outlineLevel="0" collapsed="false">
      <c r="A282" s="206" t="n">
        <f aca="true">IF(ISBLANK('Tournament Info'!$B$11),"",INDIRECT(ADDRESS(ROW(),1,1,1,"Optimal Seating "&amp;'Tournament Info'!$B$11-1&amp;"R+F")))</f>
        <v>0</v>
      </c>
      <c r="B282" s="256" t="str">
        <f aca="false">IF(ISNUMBER(A282),VLOOKUP(A282,Methuselahs!$A$7:$E$306,2,FALSE()),"")</f>
        <v/>
      </c>
      <c r="C282" s="208" t="str">
        <f aca="false">IF(ISNUMBER(A282),VLOOKUP(A282,Methuselahs!$A$7:$E$306,3,FALSE()),"")</f>
        <v/>
      </c>
      <c r="D282" s="209" t="str">
        <f aca="false">IF(ISNUMBER(A282),FLOOR((ROW()-ROW($A$7))/5,1)+1,"")</f>
        <v/>
      </c>
      <c r="E282" s="210"/>
      <c r="F282" s="208" t="n">
        <f aca="false">IF(ISNUMBER(E282),E282,0)</f>
        <v>0</v>
      </c>
      <c r="G282" s="211" t="str">
        <f aca="false">IF(ISNUMBER($A282),IF(AND($F282&gt;=2,$H282=60),1,0),"")</f>
        <v/>
      </c>
      <c r="H282" s="212" t="str">
        <f aca="false">IF(ISNUMBER(A282),IF(OR($S282=$U282,NOT(ISNA(MATCH($D282*5+$V$4,Override!$C$6:$C$125,0)))),$Q282,0),"")</f>
        <v/>
      </c>
      <c r="I282" s="209" t="str">
        <f aca="false">IF(ISNUMBER(A282),IF(J282=5,K282,IF(AND(J282=4,OR(K282=4,K282=3)),K282+1,K282)),"")</f>
        <v/>
      </c>
      <c r="J282" s="213" t="n">
        <f aca="false">COUNT(A282:A286)</f>
        <v>5</v>
      </c>
      <c r="K282" s="214" t="str">
        <f aca="false">IF(ISNUMBER(A282),RANK(F282,F282:F286),"")</f>
        <v/>
      </c>
      <c r="L282" s="215" t="e">
        <f aca="false">IF(J282=5,VLOOKUP(K282,TPMatrix!$A$6:$B$10,2,FALSE()),IF(J282=4,VLOOKUP(K282,TPMatrix!$D$6:$E$9,2,FALSE()),0))</f>
        <v>#N/A</v>
      </c>
      <c r="M282" s="215" t="e">
        <f aca="false">IF(COUNTIF(K282:K286,K282)&gt;=2,IF(J282=5,VLOOKUP(K282+1,TPMatrix!$A$6:$B$10,2,FALSE()),IF(J282=4,VLOOKUP(K282+1,TPMatrix!$D$6:$E$9,2,FALSE()),0)),"")</f>
        <v>#VALUE!</v>
      </c>
      <c r="N282" s="215" t="e">
        <f aca="false">IF(COUNTIF(K282:K286,K282)&gt;=3,IF(J282=5,VLOOKUP(K282+2,TPMatrix!$A$6:$B$10,2,FALSE()),IF(J282=4,VLOOKUP(K282+2,TPMatrix!$D$6:$E$9,2,FALSE()),0)),"")</f>
        <v>#VALUE!</v>
      </c>
      <c r="O282" s="215" t="e">
        <f aca="false">IF(COUNTIF(K282:K286,K282)&gt;=4,IF(J282=5,VLOOKUP(K282+3,TPMatrix!$A$6:$B$10,2,FALSE()),IF(J282=4,VLOOKUP(K282+3,TPMatrix!$D$6:$E$9,2,FALSE()),0)),"")</f>
        <v>#VALUE!</v>
      </c>
      <c r="P282" s="215" t="e">
        <f aca="false">IF(COUNTIF(K282:K286,K282)&gt;=5,IF(J282=5,VLOOKUP(K282+4,TPMatrix!$A$6:$B$10,2,FALSE()),IF(J282=4,VLOOKUP(K282+4,TPMatrix!$D$6:$E$9,2,FALSE()),0)),"")</f>
        <v>#VALUE!</v>
      </c>
      <c r="Q282" s="215" t="e">
        <f aca="false">SUM(L282:P282)/COUNT(L282:P282)</f>
        <v>#N/A</v>
      </c>
      <c r="R282" s="216" t="n">
        <f aca="false">COUNT(L282:P282)</f>
        <v>0</v>
      </c>
      <c r="S282" s="217" t="n">
        <f aca="false">IF(ISNUMBER($A282),COUNTIF($D$7:$D$306,$D282),0)</f>
        <v>0</v>
      </c>
      <c r="T282" s="218" t="n">
        <f aca="false">CEILING($F282,1)</f>
        <v>0</v>
      </c>
      <c r="U282" s="219" t="n">
        <f aca="true">SUM(OFFSET(T282,-MOD(ROW()-ROW($U$7),5),0,5,1))</f>
        <v>0</v>
      </c>
      <c r="W282" s="167" t="str">
        <f aca="false">$I282</f>
        <v/>
      </c>
      <c r="X282" s="167" t="str">
        <f aca="false">IF(ISNUMBER($A282),$W282*(Methuselahs!$A$4+1)+$A282,"")</f>
        <v/>
      </c>
      <c r="Y282" s="167" t="str">
        <f aca="false">IF(ISNUMBER($A282),RANK($X282,$X282:$X286,1),"")</f>
        <v/>
      </c>
      <c r="Z282" s="167" t="str">
        <f aca="false">IF(ISNUMBER($A282),VLOOKUP($A282,Methuselahs!$A$7:$X$306,5),"")</f>
        <v/>
      </c>
      <c r="AA282" s="167" t="str">
        <f aca="false">$I282</f>
        <v/>
      </c>
    </row>
    <row r="283" customFormat="false" ht="12.65" hidden="false" customHeight="false" outlineLevel="0" collapsed="false">
      <c r="A283" s="220" t="n">
        <f aca="true">IF(ISBLANK('Tournament Info'!$B$11),"",INDIRECT(ADDRESS(ROW(),1,1,1,"Optimal Seating "&amp;'Tournament Info'!$B$11-1&amp;"R+F")))</f>
        <v>0</v>
      </c>
      <c r="B283" s="221" t="str">
        <f aca="false">IF(ISNUMBER(A283),VLOOKUP(A283,Methuselahs!$A$7:$E$306,2,FALSE()),"")</f>
        <v/>
      </c>
      <c r="C283" s="222" t="str">
        <f aca="false">IF(ISNUMBER(A283),VLOOKUP(A283,Methuselahs!$A$7:$E$306,3,FALSE()),"")</f>
        <v/>
      </c>
      <c r="D283" s="223" t="str">
        <f aca="false">IF(ISNUMBER(A283),FLOOR((ROW()-ROW($A$7))/5,1)+1,"")</f>
        <v/>
      </c>
      <c r="E283" s="224"/>
      <c r="F283" s="222" t="n">
        <f aca="false">IF(ISNUMBER(E283),E283,0)</f>
        <v>0</v>
      </c>
      <c r="G283" s="225" t="str">
        <f aca="false">IF(ISNUMBER($A283),IF(AND($F283&gt;=2,$H283=60),1,0),"")</f>
        <v/>
      </c>
      <c r="H283" s="226" t="str">
        <f aca="false">IF(ISNUMBER(A283),IF(OR($S283=$U283,NOT(ISNA(MATCH($D283*5+$V$4,Override!$C$6:$C$125,0)))),$Q283,0),"")</f>
        <v/>
      </c>
      <c r="I283" s="223" t="str">
        <f aca="false">IF(ISNUMBER(A283),IF(J283=5,K283,IF(AND(J283=4,OR(K283=4,K283=3)),K283+1,K283)),"")</f>
        <v/>
      </c>
      <c r="J283" s="227" t="n">
        <f aca="false">COUNT(A282:A286)</f>
        <v>5</v>
      </c>
      <c r="K283" s="228" t="str">
        <f aca="false">IF(ISNUMBER(A283),RANK(F283,F282:F286),"")</f>
        <v/>
      </c>
      <c r="L283" s="229" t="e">
        <f aca="false">IF(J283=5,VLOOKUP(K283,TPMatrix!$A$6:$B$10,2,FALSE()),IF(J283=4,VLOOKUP(K283,TPMatrix!$D$6:$E$9,2,FALSE()),0))</f>
        <v>#N/A</v>
      </c>
      <c r="M283" s="229" t="e">
        <f aca="false">IF(COUNTIF(K282:K286,K283)&gt;=2,IF(J283=5,VLOOKUP(K283+1,TPMatrix!$A$6:$B$10,2,FALSE()),IF(J283=4,VLOOKUP(K283+1,TPMatrix!$D$6:$E$9,2,FALSE()),0)),"")</f>
        <v>#VALUE!</v>
      </c>
      <c r="N283" s="229" t="e">
        <f aca="false">IF(COUNTIF(K282:K286,K283)&gt;=3,IF(J283=5,VLOOKUP(K283+2,TPMatrix!$A$6:$B$10,2,FALSE()),IF(J283=4,VLOOKUP(K283+2,TPMatrix!$D$6:$E$9,2,FALSE()),0)),"")</f>
        <v>#VALUE!</v>
      </c>
      <c r="O283" s="229" t="e">
        <f aca="false">IF(COUNTIF(K282:K286,K283)&gt;=4,IF(J283=5,VLOOKUP(K283+3,TPMatrix!$A$6:$B$10,2,FALSE()),IF(J283=4,VLOOKUP(K283+3,TPMatrix!$D$6:$E$9,2,FALSE()),0)),"")</f>
        <v>#VALUE!</v>
      </c>
      <c r="P283" s="229" t="e">
        <f aca="false">IF(COUNTIF(K282:K286,K283)&gt;=5,IF(J283=5,VLOOKUP(K283+4,TPMatrix!$A$6:$B$10,2,FALSE()),IF(J283=4,VLOOKUP(K283+4,TPMatrix!$D$6:$E$9,2,FALSE()),0)),"")</f>
        <v>#VALUE!</v>
      </c>
      <c r="Q283" s="229" t="e">
        <f aca="false">SUM(L283:P283)/COUNT(L283:P283)</f>
        <v>#N/A</v>
      </c>
      <c r="R283" s="230" t="n">
        <f aca="false">COUNT(L283:P283)</f>
        <v>0</v>
      </c>
      <c r="S283" s="228" t="n">
        <f aca="false">IF(ISNUMBER($A283),COUNTIF($D$7:$D$306,$D283),0)</f>
        <v>0</v>
      </c>
      <c r="T283" s="229" t="n">
        <f aca="false">CEILING($F283,1)</f>
        <v>0</v>
      </c>
      <c r="U283" s="230" t="n">
        <f aca="true">SUM(OFFSET(T283,-MOD(ROW()-ROW($U$7),5),0,5,1))</f>
        <v>0</v>
      </c>
      <c r="W283" s="167" t="str">
        <f aca="false">$I283</f>
        <v/>
      </c>
      <c r="X283" s="167" t="str">
        <f aca="false">IF(ISNUMBER($A283),$W283*(Methuselahs!$A$4+1)+$A283,"")</f>
        <v/>
      </c>
      <c r="Y283" s="167" t="str">
        <f aca="false">IF(ISNUMBER($A283),RANK($X283,$X283:$X287,1),"")</f>
        <v/>
      </c>
      <c r="Z283" s="167" t="str">
        <f aca="false">IF(ISNUMBER($A283),VLOOKUP($A283,Methuselahs!$A$7:$X$306,5),"")</f>
        <v/>
      </c>
      <c r="AA283" s="167" t="str">
        <f aca="false">$I283</f>
        <v/>
      </c>
    </row>
    <row r="284" customFormat="false" ht="12.65" hidden="false" customHeight="false" outlineLevel="0" collapsed="false">
      <c r="A284" s="231" t="n">
        <f aca="true">IF(ISBLANK('Tournament Info'!$B$11),"",INDIRECT(ADDRESS(ROW(),1,1,1,"Optimal Seating "&amp;'Tournament Info'!$B$11-1&amp;"R+F")))</f>
        <v>0</v>
      </c>
      <c r="B284" s="207" t="str">
        <f aca="false">IF(ISNUMBER(A284),VLOOKUP(A284,Methuselahs!$A$7:$E$306,2,FALSE()),"")</f>
        <v/>
      </c>
      <c r="C284" s="232" t="str">
        <f aca="false">IF(ISNUMBER(A284),VLOOKUP(A284,Methuselahs!$A$7:$E$306,3,FALSE()),"")</f>
        <v/>
      </c>
      <c r="D284" s="233" t="str">
        <f aca="false">IF(ISNUMBER(A284),FLOOR((ROW()-ROW($A$7))/5,1)+1,"")</f>
        <v/>
      </c>
      <c r="E284" s="234"/>
      <c r="F284" s="232" t="n">
        <f aca="false">IF(ISNUMBER(E284),E284,0)</f>
        <v>0</v>
      </c>
      <c r="G284" s="235" t="str">
        <f aca="false">IF(ISNUMBER($A284),IF(AND($F284&gt;=2,$H284=60),1,0),"")</f>
        <v/>
      </c>
      <c r="H284" s="236" t="str">
        <f aca="false">IF(ISNUMBER(A284),IF(OR($S284=$U284,NOT(ISNA(MATCH($D284*5+$V$4,Override!$C$6:$C$125,0)))),$Q284,0),"")</f>
        <v/>
      </c>
      <c r="I284" s="233" t="str">
        <f aca="false">IF(ISNUMBER(A284),IF(J284=5,K284,IF(AND(J284=4,OR(K284=4,K284=3)),K284+1,K284)),"")</f>
        <v/>
      </c>
      <c r="J284" s="237" t="n">
        <f aca="false">COUNT(A282:A286)</f>
        <v>5</v>
      </c>
      <c r="K284" s="238" t="str">
        <f aca="false">IF(ISNUMBER(A284),RANK(F284,F282:F286),"")</f>
        <v/>
      </c>
      <c r="L284" s="239" t="e">
        <f aca="false">IF(J284=5,VLOOKUP(K284,TPMatrix!$A$6:$B$10,2,FALSE()),IF(J284=4,VLOOKUP(K284,TPMatrix!$D$6:$E$9,2,FALSE()),0))</f>
        <v>#N/A</v>
      </c>
      <c r="M284" s="239" t="e">
        <f aca="false">IF(COUNTIF(K282:K286,K284)&gt;=2,IF(J284=5,VLOOKUP(K284+1,TPMatrix!$A$6:$B$10,2,FALSE()),IF(J284=4,VLOOKUP(K284+1,TPMatrix!$D$6:$E$9,2,FALSE()),0)),"")</f>
        <v>#VALUE!</v>
      </c>
      <c r="N284" s="239" t="e">
        <f aca="false">IF(COUNTIF(K282:K286,K284)&gt;=3,IF(J284=5,VLOOKUP(K284+2,TPMatrix!$A$6:$B$10,2,FALSE()),IF(J284=4,VLOOKUP(K284+2,TPMatrix!$D$6:$E$9,2,FALSE()),0)),"")</f>
        <v>#VALUE!</v>
      </c>
      <c r="O284" s="239" t="e">
        <f aca="false">IF(COUNTIF(K282:K286,K284)&gt;=4,IF(J284=5,VLOOKUP(K284+3,TPMatrix!$A$6:$B$10,2,FALSE()),IF(J284=4,VLOOKUP(K284+3,TPMatrix!$D$6:$E$9,2,FALSE()),0)),"")</f>
        <v>#VALUE!</v>
      </c>
      <c r="P284" s="239" t="e">
        <f aca="false">IF(COUNTIF(K282:K286,K284)&gt;=5,IF(J284=5,VLOOKUP(K284+4,TPMatrix!$A$6:$B$10,2,FALSE()),IF(J284=4,VLOOKUP(K284+4,TPMatrix!$D$6:$E$9,2,FALSE()),0)),"")</f>
        <v>#VALUE!</v>
      </c>
      <c r="Q284" s="239" t="e">
        <f aca="false">SUM(L284:P284)/COUNT(L284:P284)</f>
        <v>#N/A</v>
      </c>
      <c r="R284" s="240" t="n">
        <f aca="false">COUNT(L284:P284)</f>
        <v>0</v>
      </c>
      <c r="S284" s="238" t="n">
        <f aca="false">IF(ISNUMBER($A284),COUNTIF($D$7:$D$306,$D284),0)</f>
        <v>0</v>
      </c>
      <c r="T284" s="239" t="n">
        <f aca="false">CEILING($F284,1)</f>
        <v>0</v>
      </c>
      <c r="U284" s="240" t="n">
        <f aca="true">SUM(OFFSET(T284,-MOD(ROW()-ROW($U$7),5),0,5,1))</f>
        <v>0</v>
      </c>
      <c r="W284" s="167" t="str">
        <f aca="false">$I284</f>
        <v/>
      </c>
      <c r="X284" s="167" t="str">
        <f aca="false">IF(ISNUMBER($A284),$W284*(Methuselahs!$A$4+1)+$A284,"")</f>
        <v/>
      </c>
      <c r="Y284" s="167" t="str">
        <f aca="false">IF(ISNUMBER($A284),RANK($X284,$X284:$X288,1),"")</f>
        <v/>
      </c>
      <c r="Z284" s="167" t="str">
        <f aca="false">IF(ISNUMBER($A284),VLOOKUP($A284,Methuselahs!$A$7:$X$306,5),"")</f>
        <v/>
      </c>
      <c r="AA284" s="167" t="str">
        <f aca="false">$I284</f>
        <v/>
      </c>
    </row>
    <row r="285" customFormat="false" ht="12.65" hidden="false" customHeight="false" outlineLevel="0" collapsed="false">
      <c r="A285" s="241" t="n">
        <f aca="true">IF(ISBLANK('Tournament Info'!$B$11),"",INDIRECT(ADDRESS(ROW(),1,1,1,"Optimal Seating "&amp;'Tournament Info'!$B$11-1&amp;"R+F")))</f>
        <v>0</v>
      </c>
      <c r="B285" s="242" t="str">
        <f aca="false">IF(ISNUMBER(A285),VLOOKUP(A285,Methuselahs!$A$7:$E$306,2,FALSE()),"")</f>
        <v/>
      </c>
      <c r="C285" s="243" t="str">
        <f aca="false">IF(ISNUMBER(A285),VLOOKUP(A285,Methuselahs!$A$7:$E$306,3,FALSE()),"")</f>
        <v/>
      </c>
      <c r="D285" s="244" t="str">
        <f aca="false">IF(ISNUMBER(A285),FLOOR((ROW()-ROW($A$7))/5,1)+1,"")</f>
        <v/>
      </c>
      <c r="E285" s="245"/>
      <c r="F285" s="243" t="n">
        <f aca="false">IF(ISNUMBER(E285),E285,0)</f>
        <v>0</v>
      </c>
      <c r="G285" s="225" t="str">
        <f aca="false">IF(ISNUMBER($A285),IF(AND($F285&gt;=2,$H285=60),1,0),"")</f>
        <v/>
      </c>
      <c r="H285" s="226" t="str">
        <f aca="false">IF(ISNUMBER(A285),IF(OR($S285=$U285,NOT(ISNA(MATCH($D285*5+$V$4,Override!$C$6:$C$125,0)))),$Q285,0),"")</f>
        <v/>
      </c>
      <c r="I285" s="244" t="str">
        <f aca="false">IF(ISNUMBER(A285),IF(J285=5,K285,IF(AND(J285=4,OR(K285=4,K285=3)),K285+1,K285)),"")</f>
        <v/>
      </c>
      <c r="J285" s="246" t="n">
        <f aca="false">COUNT(A282:A286)</f>
        <v>5</v>
      </c>
      <c r="K285" s="228" t="str">
        <f aca="false">IF(ISNUMBER(A285),RANK(F285,F282:F286),"")</f>
        <v/>
      </c>
      <c r="L285" s="229" t="e">
        <f aca="false">IF(J285=5,VLOOKUP(K285,TPMatrix!$A$6:$B$10,2,FALSE()),IF(J285=4,VLOOKUP(K285,TPMatrix!$D$6:$E$9,2,FALSE()),0))</f>
        <v>#N/A</v>
      </c>
      <c r="M285" s="229" t="e">
        <f aca="false">IF(COUNTIF(K282:K286,K285)&gt;=2,IF(J285=5,VLOOKUP(K285+1,TPMatrix!$A$6:$B$10,2,FALSE()),IF(J285=4,VLOOKUP(K285+1,TPMatrix!$D$6:$E$9,2,FALSE()),0)),"")</f>
        <v>#VALUE!</v>
      </c>
      <c r="N285" s="229" t="e">
        <f aca="false">IF(COUNTIF(K282:K286,K285)&gt;=3,IF(J285=5,VLOOKUP(K285+2,TPMatrix!$A$6:$B$10,2,FALSE()),IF(J285=4,VLOOKUP(K285+2,TPMatrix!$D$6:$E$9,2,FALSE()),0)),"")</f>
        <v>#VALUE!</v>
      </c>
      <c r="O285" s="229" t="e">
        <f aca="false">IF(COUNTIF(K282:K286,K285)&gt;=4,IF(J285=5,VLOOKUP(K285+3,TPMatrix!$A$6:$B$10,2,FALSE()),IF(J285=4,VLOOKUP(K285+3,TPMatrix!$D$6:$E$9,2,FALSE()),0)),"")</f>
        <v>#VALUE!</v>
      </c>
      <c r="P285" s="229" t="e">
        <f aca="false">IF(COUNTIF(K282:K286,K285)&gt;=5,IF(J285=5,VLOOKUP(K285+4,TPMatrix!$A$6:$B$10,2,FALSE()),IF(J285=4,VLOOKUP(K285+4,TPMatrix!$D$6:$E$9,2,FALSE()),0)),"")</f>
        <v>#VALUE!</v>
      </c>
      <c r="Q285" s="229" t="e">
        <f aca="false">SUM(L285:P285)/COUNT(L285:P285)</f>
        <v>#N/A</v>
      </c>
      <c r="R285" s="230" t="n">
        <f aca="false">COUNT(L285:P285)</f>
        <v>0</v>
      </c>
      <c r="S285" s="228" t="n">
        <f aca="false">IF(ISNUMBER($A285),COUNTIF($D$7:$D$306,$D285),0)</f>
        <v>0</v>
      </c>
      <c r="T285" s="229" t="n">
        <f aca="false">CEILING($F285,1)</f>
        <v>0</v>
      </c>
      <c r="U285" s="230" t="n">
        <f aca="true">SUM(OFFSET(T285,-MOD(ROW()-ROW($U$7),5),0,5,1))</f>
        <v>0</v>
      </c>
      <c r="W285" s="167" t="str">
        <f aca="false">$I285</f>
        <v/>
      </c>
      <c r="X285" s="167" t="str">
        <f aca="false">IF(ISNUMBER($A285),$W285*(Methuselahs!$A$4+1)+$A285,"")</f>
        <v/>
      </c>
      <c r="Y285" s="167" t="str">
        <f aca="false">IF(ISNUMBER($A285),RANK($X285,$X285:$X289,1),"")</f>
        <v/>
      </c>
      <c r="Z285" s="167" t="str">
        <f aca="false">IF(ISNUMBER($A285),VLOOKUP($A285,Methuselahs!$A$7:$X$306,5),"")</f>
        <v/>
      </c>
      <c r="AA285" s="167" t="str">
        <f aca="false">$I285</f>
        <v/>
      </c>
    </row>
    <row r="286" customFormat="false" ht="12.65" hidden="false" customHeight="false" outlineLevel="0" collapsed="false">
      <c r="A286" s="247" t="n">
        <f aca="true">IF(ISBLANK('Tournament Info'!$B$11),"",INDIRECT(ADDRESS(ROW(),1,1,1,"Optimal Seating "&amp;'Tournament Info'!$B$11-1&amp;"R+F")))</f>
        <v>0</v>
      </c>
      <c r="B286" s="248" t="str">
        <f aca="false">IF(ISNUMBER(A286),VLOOKUP(A286,Methuselahs!$A$7:$E$306,2,FALSE()),"")</f>
        <v/>
      </c>
      <c r="C286" s="249" t="str">
        <f aca="false">IF(ISNUMBER(A286),VLOOKUP(A286,Methuselahs!$A$7:$E$306,3,FALSE()),"")</f>
        <v/>
      </c>
      <c r="D286" s="250" t="str">
        <f aca="false">IF(ISNUMBER(A286),FLOOR((ROW()-ROW($A$7))/5,1)+1,"")</f>
        <v/>
      </c>
      <c r="E286" s="251"/>
      <c r="F286" s="249" t="n">
        <f aca="false">IF(ISNUMBER(E286),E286,0)</f>
        <v>0</v>
      </c>
      <c r="G286" s="257" t="str">
        <f aca="false">IF(ISNUMBER($A286),IF(AND($F286&gt;=2,$H286=60),1,0),"")</f>
        <v/>
      </c>
      <c r="H286" s="258" t="str">
        <f aca="false">IF(ISNUMBER(A286),IF(OR($S286=$U286,NOT(ISNA(MATCH($D286*5+$V$4,Override!$C$6:$C$125,0)))),$Q286,0),"")</f>
        <v/>
      </c>
      <c r="I286" s="250" t="str">
        <f aca="false">IF(ISNUMBER(A286),IF(J286=5,K286,IF(AND(J286=4,OR(K286=4,K286=3)),K286+1,K286)),"")</f>
        <v/>
      </c>
      <c r="J286" s="252" t="n">
        <f aca="false">COUNT(A282:A286)</f>
        <v>5</v>
      </c>
      <c r="K286" s="253" t="str">
        <f aca="false">IF(ISNUMBER(A286),RANK(F286,F282:F286),"")</f>
        <v/>
      </c>
      <c r="L286" s="254" t="e">
        <f aca="false">IF(J286=5,VLOOKUP(K286,TPMatrix!$A$6:$B$10,2,FALSE()),IF(J286=4,VLOOKUP(K286,TPMatrix!$D$6:$E$9,2,FALSE()),0))</f>
        <v>#N/A</v>
      </c>
      <c r="M286" s="254" t="e">
        <f aca="false">IF(COUNTIF(K282:K286,K286)&gt;=2,IF(J286=5,VLOOKUP(K286+1,TPMatrix!$A$6:$B$10,2,FALSE()),IF(J286=4,VLOOKUP(K286+1,TPMatrix!$D$6:$E$9,2,FALSE()),0)),"")</f>
        <v>#VALUE!</v>
      </c>
      <c r="N286" s="254" t="e">
        <f aca="false">IF(COUNTIF(K282:K286,K286)&gt;=3,IF(J286=5,VLOOKUP(K286+2,TPMatrix!$A$6:$B$10,2,FALSE()),IF(J286=4,VLOOKUP(K286+2,TPMatrix!$D$6:$E$9,2,FALSE()),0)),"")</f>
        <v>#VALUE!</v>
      </c>
      <c r="O286" s="254" t="e">
        <f aca="false">IF(COUNTIF(K282:K286,K286)&gt;=4,IF(J286=5,VLOOKUP(K286+3,TPMatrix!$A$6:$B$10,2,FALSE()),IF(J286=4,VLOOKUP(K286+3,TPMatrix!$D$6:$E$9,2,FALSE()),0)),"")</f>
        <v>#VALUE!</v>
      </c>
      <c r="P286" s="254" t="e">
        <f aca="false">IF(COUNTIF(K282:K286,K286)&gt;=5,IF(J286=5,VLOOKUP(K286+4,TPMatrix!$A$6:$B$10,2,FALSE()),IF(J286=4,VLOOKUP(K286+4,TPMatrix!$D$6:$E$9,2,FALSE()),0)),"")</f>
        <v>#VALUE!</v>
      </c>
      <c r="Q286" s="254" t="e">
        <f aca="false">SUM(L286:P286)/COUNT(L286:P286)</f>
        <v>#N/A</v>
      </c>
      <c r="R286" s="255" t="n">
        <f aca="false">COUNT(L286:P286)</f>
        <v>0</v>
      </c>
      <c r="S286" s="253" t="n">
        <f aca="false">IF(ISNUMBER($A286),COUNTIF($D$7:$D$306,$D286),0)</f>
        <v>0</v>
      </c>
      <c r="T286" s="254" t="n">
        <f aca="false">CEILING($F286,1)</f>
        <v>0</v>
      </c>
      <c r="U286" s="255" t="n">
        <f aca="true">SUM(OFFSET(T286,-MOD(ROW()-ROW($U$7),5),0,5,1))</f>
        <v>0</v>
      </c>
      <c r="W286" s="167" t="str">
        <f aca="false">$I286</f>
        <v/>
      </c>
      <c r="X286" s="167" t="str">
        <f aca="false">IF(ISNUMBER($A286),$W286*(Methuselahs!$A$4+1)+$A286,"")</f>
        <v/>
      </c>
      <c r="Y286" s="167" t="str">
        <f aca="false">IF(ISNUMBER($A286),RANK($X286,$X286:$X290,1),"")</f>
        <v/>
      </c>
      <c r="Z286" s="167" t="str">
        <f aca="false">IF(ISNUMBER($A286),VLOOKUP($A286,Methuselahs!$A$7:$X$306,5),"")</f>
        <v/>
      </c>
      <c r="AA286" s="167" t="str">
        <f aca="false">$I286</f>
        <v/>
      </c>
    </row>
    <row r="287" customFormat="false" ht="12.65" hidden="false" customHeight="false" outlineLevel="0" collapsed="false">
      <c r="A287" s="206" t="n">
        <f aca="true">IF(ISBLANK('Tournament Info'!$B$11),"",INDIRECT(ADDRESS(ROW(),1,1,1,"Optimal Seating "&amp;'Tournament Info'!$B$11-1&amp;"R+F")))</f>
        <v>0</v>
      </c>
      <c r="B287" s="207" t="str">
        <f aca="false">IF(ISNUMBER(A287),VLOOKUP(A287,Methuselahs!$A$7:$E$306,2,FALSE()),"")</f>
        <v/>
      </c>
      <c r="C287" s="208" t="str">
        <f aca="false">IF(ISNUMBER(A287),VLOOKUP(A287,Methuselahs!$A$7:$E$306,3,FALSE()),"")</f>
        <v/>
      </c>
      <c r="D287" s="209" t="str">
        <f aca="false">IF(ISNUMBER(A287),FLOOR((ROW()-ROW($A$7))/5,1)+1,"")</f>
        <v/>
      </c>
      <c r="E287" s="210"/>
      <c r="F287" s="208" t="n">
        <f aca="false">IF(ISNUMBER(E287),E287,0)</f>
        <v>0</v>
      </c>
      <c r="G287" s="211" t="str">
        <f aca="false">IF(ISNUMBER($A287),IF(AND($F287&gt;=2,$H287=60),1,0),"")</f>
        <v/>
      </c>
      <c r="H287" s="212" t="str">
        <f aca="false">IF(ISNUMBER(A287),IF(OR($S287=$U287,NOT(ISNA(MATCH($D287*5+$V$4,Override!$C$6:$C$125,0)))),$Q287,0),"")</f>
        <v/>
      </c>
      <c r="I287" s="209" t="str">
        <f aca="false">IF(ISNUMBER(A287),IF(J287=5,K287,IF(AND(J287=4,OR(K287=4,K287=3)),K287+1,K287)),"")</f>
        <v/>
      </c>
      <c r="J287" s="213" t="n">
        <f aca="false">COUNT(A287:A291)</f>
        <v>5</v>
      </c>
      <c r="K287" s="214" t="str">
        <f aca="false">IF(ISNUMBER(A287),RANK(F287,F287:F291),"")</f>
        <v/>
      </c>
      <c r="L287" s="215" t="e">
        <f aca="false">IF(J287=5,VLOOKUP(K287,TPMatrix!$A$6:$B$10,2,FALSE()),IF(J287=4,VLOOKUP(K287,TPMatrix!$D$6:$E$9,2,FALSE()),0))</f>
        <v>#N/A</v>
      </c>
      <c r="M287" s="215" t="e">
        <f aca="false">IF(COUNTIF(K287:K291,K287)&gt;=2,IF(J287=5,VLOOKUP(K287+1,TPMatrix!$A$6:$B$10,2,FALSE()),IF(J287=4,VLOOKUP(K287+1,TPMatrix!$D$6:$E$9,2,FALSE()),0)),"")</f>
        <v>#VALUE!</v>
      </c>
      <c r="N287" s="215" t="e">
        <f aca="false">IF(COUNTIF(K287:K291,K287)&gt;=3,IF(J287=5,VLOOKUP(K287+2,TPMatrix!$A$6:$B$10,2,FALSE()),IF(J287=4,VLOOKUP(K287+2,TPMatrix!$D$6:$E$9,2,FALSE()),0)),"")</f>
        <v>#VALUE!</v>
      </c>
      <c r="O287" s="215" t="e">
        <f aca="false">IF(COUNTIF(K287:K291,K287)&gt;=4,IF(J287=5,VLOOKUP(K287+3,TPMatrix!$A$6:$B$10,2,FALSE()),IF(J287=4,VLOOKUP(K287+3,TPMatrix!$D$6:$E$9,2,FALSE()),0)),"")</f>
        <v>#VALUE!</v>
      </c>
      <c r="P287" s="215" t="e">
        <f aca="false">IF(COUNTIF(K287:K291,K287)&gt;=5,IF(J287=5,VLOOKUP(K287+4,TPMatrix!$A$6:$B$10,2,FALSE()),IF(J287=4,VLOOKUP(K287+4,TPMatrix!$D$6:$E$9,2,FALSE()),0)),"")</f>
        <v>#VALUE!</v>
      </c>
      <c r="Q287" s="215" t="e">
        <f aca="false">SUM(L287:P287)/COUNT(L287:P287)</f>
        <v>#N/A</v>
      </c>
      <c r="R287" s="216" t="n">
        <f aca="false">COUNT(L287:P287)</f>
        <v>0</v>
      </c>
      <c r="S287" s="217" t="n">
        <f aca="false">IF(ISNUMBER($A287),COUNTIF($D$7:$D$306,$D287),0)</f>
        <v>0</v>
      </c>
      <c r="T287" s="218" t="n">
        <f aca="false">CEILING($F287,1)</f>
        <v>0</v>
      </c>
      <c r="U287" s="219" t="n">
        <f aca="true">SUM(OFFSET(T287,-MOD(ROW()-ROW($U$7),5),0,5,1))</f>
        <v>0</v>
      </c>
      <c r="W287" s="167" t="str">
        <f aca="false">$I287</f>
        <v/>
      </c>
      <c r="X287" s="167" t="str">
        <f aca="false">IF(ISNUMBER($A287),$W287*(Methuselahs!$A$4+1)+$A287,"")</f>
        <v/>
      </c>
      <c r="Y287" s="167" t="str">
        <f aca="false">IF(ISNUMBER($A287),RANK($X287,$X287:$X291,1),"")</f>
        <v/>
      </c>
      <c r="Z287" s="167" t="str">
        <f aca="false">IF(ISNUMBER($A287),VLOOKUP($A287,Methuselahs!$A$7:$X$306,5),"")</f>
        <v/>
      </c>
      <c r="AA287" s="167" t="str">
        <f aca="false">$I287</f>
        <v/>
      </c>
    </row>
    <row r="288" customFormat="false" ht="12.65" hidden="false" customHeight="false" outlineLevel="0" collapsed="false">
      <c r="A288" s="220" t="n">
        <f aca="true">IF(ISBLANK('Tournament Info'!$B$11),"",INDIRECT(ADDRESS(ROW(),1,1,1,"Optimal Seating "&amp;'Tournament Info'!$B$11-1&amp;"R+F")))</f>
        <v>0</v>
      </c>
      <c r="B288" s="221" t="str">
        <f aca="false">IF(ISNUMBER(A288),VLOOKUP(A288,Methuselahs!$A$7:$E$306,2,FALSE()),"")</f>
        <v/>
      </c>
      <c r="C288" s="222" t="str">
        <f aca="false">IF(ISNUMBER(A288),VLOOKUP(A288,Methuselahs!$A$7:$E$306,3,FALSE()),"")</f>
        <v/>
      </c>
      <c r="D288" s="223" t="str">
        <f aca="false">IF(ISNUMBER(A288),FLOOR((ROW()-ROW($A$7))/5,1)+1,"")</f>
        <v/>
      </c>
      <c r="E288" s="224"/>
      <c r="F288" s="222" t="n">
        <f aca="false">IF(ISNUMBER(E288),E288,0)</f>
        <v>0</v>
      </c>
      <c r="G288" s="225" t="str">
        <f aca="false">IF(ISNUMBER($A288),IF(AND($F288&gt;=2,$H288=60),1,0),"")</f>
        <v/>
      </c>
      <c r="H288" s="226" t="str">
        <f aca="false">IF(ISNUMBER(A288),IF(OR($S288=$U288,NOT(ISNA(MATCH($D288*5+$V$4,Override!$C$6:$C$125,0)))),$Q288,0),"")</f>
        <v/>
      </c>
      <c r="I288" s="223" t="str">
        <f aca="false">IF(ISNUMBER(A288),IF(J288=5,K288,IF(AND(J288=4,OR(K288=4,K288=3)),K288+1,K288)),"")</f>
        <v/>
      </c>
      <c r="J288" s="227" t="n">
        <f aca="false">COUNT(A287:A291)</f>
        <v>5</v>
      </c>
      <c r="K288" s="228" t="str">
        <f aca="false">IF(ISNUMBER(A288),RANK(F288,F287:F291),"")</f>
        <v/>
      </c>
      <c r="L288" s="229" t="e">
        <f aca="false">IF(J288=5,VLOOKUP(K288,TPMatrix!$A$6:$B$10,2,FALSE()),IF(J288=4,VLOOKUP(K288,TPMatrix!$D$6:$E$9,2,FALSE()),0))</f>
        <v>#N/A</v>
      </c>
      <c r="M288" s="229" t="e">
        <f aca="false">IF(COUNTIF(K287:K291,K288)&gt;=2,IF(J288=5,VLOOKUP(K288+1,TPMatrix!$A$6:$B$10,2,FALSE()),IF(J288=4,VLOOKUP(K288+1,TPMatrix!$D$6:$E$9,2,FALSE()),0)),"")</f>
        <v>#VALUE!</v>
      </c>
      <c r="N288" s="229" t="e">
        <f aca="false">IF(COUNTIF(K287:K291,K288)&gt;=3,IF(J288=5,VLOOKUP(K288+2,TPMatrix!$A$6:$B$10,2,FALSE()),IF(J288=4,VLOOKUP(K288+2,TPMatrix!$D$6:$E$9,2,FALSE()),0)),"")</f>
        <v>#VALUE!</v>
      </c>
      <c r="O288" s="229" t="e">
        <f aca="false">IF(COUNTIF(K287:K291,K288)&gt;=4,IF(J288=5,VLOOKUP(K288+3,TPMatrix!$A$6:$B$10,2,FALSE()),IF(J288=4,VLOOKUP(K288+3,TPMatrix!$D$6:$E$9,2,FALSE()),0)),"")</f>
        <v>#VALUE!</v>
      </c>
      <c r="P288" s="229" t="e">
        <f aca="false">IF(COUNTIF(K287:K291,K288)&gt;=5,IF(J288=5,VLOOKUP(K288+4,TPMatrix!$A$6:$B$10,2,FALSE()),IF(J288=4,VLOOKUP(K288+4,TPMatrix!$D$6:$E$9,2,FALSE()),0)),"")</f>
        <v>#VALUE!</v>
      </c>
      <c r="Q288" s="229" t="e">
        <f aca="false">SUM(L288:P288)/COUNT(L288:P288)</f>
        <v>#N/A</v>
      </c>
      <c r="R288" s="230" t="n">
        <f aca="false">COUNT(L288:P288)</f>
        <v>0</v>
      </c>
      <c r="S288" s="228" t="n">
        <f aca="false">IF(ISNUMBER($A288),COUNTIF($D$7:$D$306,$D288),0)</f>
        <v>0</v>
      </c>
      <c r="T288" s="229" t="n">
        <f aca="false">CEILING($F288,1)</f>
        <v>0</v>
      </c>
      <c r="U288" s="230" t="n">
        <f aca="true">SUM(OFFSET(T288,-MOD(ROW()-ROW($U$7),5),0,5,1))</f>
        <v>0</v>
      </c>
      <c r="W288" s="167" t="str">
        <f aca="false">$I288</f>
        <v/>
      </c>
      <c r="X288" s="167" t="str">
        <f aca="false">IF(ISNUMBER($A288),$W288*(Methuselahs!$A$4+1)+$A288,"")</f>
        <v/>
      </c>
      <c r="Y288" s="167" t="str">
        <f aca="false">IF(ISNUMBER($A288),RANK($X288,$X288:$X292,1),"")</f>
        <v/>
      </c>
      <c r="Z288" s="167" t="str">
        <f aca="false">IF(ISNUMBER($A288),VLOOKUP($A288,Methuselahs!$A$7:$X$306,5),"")</f>
        <v/>
      </c>
      <c r="AA288" s="167" t="str">
        <f aca="false">$I288</f>
        <v/>
      </c>
    </row>
    <row r="289" customFormat="false" ht="12.65" hidden="false" customHeight="false" outlineLevel="0" collapsed="false">
      <c r="A289" s="231" t="n">
        <f aca="true">IF(ISBLANK('Tournament Info'!$B$11),"",INDIRECT(ADDRESS(ROW(),1,1,1,"Optimal Seating "&amp;'Tournament Info'!$B$11-1&amp;"R+F")))</f>
        <v>0</v>
      </c>
      <c r="B289" s="207" t="str">
        <f aca="false">IF(ISNUMBER(A289),VLOOKUP(A289,Methuselahs!$A$7:$E$306,2,FALSE()),"")</f>
        <v/>
      </c>
      <c r="C289" s="232" t="str">
        <f aca="false">IF(ISNUMBER(A289),VLOOKUP(A289,Methuselahs!$A$7:$E$306,3,FALSE()),"")</f>
        <v/>
      </c>
      <c r="D289" s="233" t="str">
        <f aca="false">IF(ISNUMBER(A289),FLOOR((ROW()-ROW($A$7))/5,1)+1,"")</f>
        <v/>
      </c>
      <c r="E289" s="234"/>
      <c r="F289" s="232" t="n">
        <f aca="false">IF(ISNUMBER(E289),E289,0)</f>
        <v>0</v>
      </c>
      <c r="G289" s="235" t="str">
        <f aca="false">IF(ISNUMBER($A289),IF(AND($F289&gt;=2,$H289=60),1,0),"")</f>
        <v/>
      </c>
      <c r="H289" s="236" t="str">
        <f aca="false">IF(ISNUMBER(A289),IF(OR($S289=$U289,NOT(ISNA(MATCH($D289*5+$V$4,Override!$C$6:$C$125,0)))),$Q289,0),"")</f>
        <v/>
      </c>
      <c r="I289" s="233" t="str">
        <f aca="false">IF(ISNUMBER(A289),IF(J289=5,K289,IF(AND(J289=4,OR(K289=4,K289=3)),K289+1,K289)),"")</f>
        <v/>
      </c>
      <c r="J289" s="237" t="n">
        <f aca="false">COUNT(A287:A291)</f>
        <v>5</v>
      </c>
      <c r="K289" s="238" t="str">
        <f aca="false">IF(ISNUMBER(A289),RANK(F289,F287:F291),"")</f>
        <v/>
      </c>
      <c r="L289" s="239" t="e">
        <f aca="false">IF(J289=5,VLOOKUP(K289,TPMatrix!$A$6:$B$10,2,FALSE()),IF(J289=4,VLOOKUP(K289,TPMatrix!$D$6:$E$9,2,FALSE()),0))</f>
        <v>#N/A</v>
      </c>
      <c r="M289" s="239" t="e">
        <f aca="false">IF(COUNTIF(K287:K291,K289)&gt;=2,IF(J289=5,VLOOKUP(K289+1,TPMatrix!$A$6:$B$10,2,FALSE()),IF(J289=4,VLOOKUP(K289+1,TPMatrix!$D$6:$E$9,2,FALSE()),0)),"")</f>
        <v>#VALUE!</v>
      </c>
      <c r="N289" s="239" t="e">
        <f aca="false">IF(COUNTIF(K287:K291,K289)&gt;=3,IF(J289=5,VLOOKUP(K289+2,TPMatrix!$A$6:$B$10,2,FALSE()),IF(J289=4,VLOOKUP(K289+2,TPMatrix!$D$6:$E$9,2,FALSE()),0)),"")</f>
        <v>#VALUE!</v>
      </c>
      <c r="O289" s="239" t="e">
        <f aca="false">IF(COUNTIF(K287:K291,K289)&gt;=4,IF(J289=5,VLOOKUP(K289+3,TPMatrix!$A$6:$B$10,2,FALSE()),IF(J289=4,VLOOKUP(K289+3,TPMatrix!$D$6:$E$9,2,FALSE()),0)),"")</f>
        <v>#VALUE!</v>
      </c>
      <c r="P289" s="239" t="e">
        <f aca="false">IF(COUNTIF(K287:K291,K289)&gt;=5,IF(J289=5,VLOOKUP(K289+4,TPMatrix!$A$6:$B$10,2,FALSE()),IF(J289=4,VLOOKUP(K289+4,TPMatrix!$D$6:$E$9,2,FALSE()),0)),"")</f>
        <v>#VALUE!</v>
      </c>
      <c r="Q289" s="239" t="e">
        <f aca="false">SUM(L289:P289)/COUNT(L289:P289)</f>
        <v>#N/A</v>
      </c>
      <c r="R289" s="240" t="n">
        <f aca="false">COUNT(L289:P289)</f>
        <v>0</v>
      </c>
      <c r="S289" s="238" t="n">
        <f aca="false">IF(ISNUMBER($A289),COUNTIF($D$7:$D$306,$D289),0)</f>
        <v>0</v>
      </c>
      <c r="T289" s="239" t="n">
        <f aca="false">CEILING($F289,1)</f>
        <v>0</v>
      </c>
      <c r="U289" s="240" t="n">
        <f aca="true">SUM(OFFSET(T289,-MOD(ROW()-ROW($U$7),5),0,5,1))</f>
        <v>0</v>
      </c>
      <c r="W289" s="167" t="str">
        <f aca="false">$I289</f>
        <v/>
      </c>
      <c r="X289" s="167" t="str">
        <f aca="false">IF(ISNUMBER($A289),$W289*(Methuselahs!$A$4+1)+$A289,"")</f>
        <v/>
      </c>
      <c r="Y289" s="167" t="str">
        <f aca="false">IF(ISNUMBER($A289),RANK($X289,$X289:$X293,1),"")</f>
        <v/>
      </c>
      <c r="Z289" s="167" t="str">
        <f aca="false">IF(ISNUMBER($A289),VLOOKUP($A289,Methuselahs!$A$7:$X$306,5),"")</f>
        <v/>
      </c>
      <c r="AA289" s="167" t="str">
        <f aca="false">$I289</f>
        <v/>
      </c>
    </row>
    <row r="290" customFormat="false" ht="12.65" hidden="false" customHeight="false" outlineLevel="0" collapsed="false">
      <c r="A290" s="241" t="n">
        <f aca="true">IF(ISBLANK('Tournament Info'!$B$11),"",INDIRECT(ADDRESS(ROW(),1,1,1,"Optimal Seating "&amp;'Tournament Info'!$B$11-1&amp;"R+F")))</f>
        <v>0</v>
      </c>
      <c r="B290" s="242" t="str">
        <f aca="false">IF(ISNUMBER(A290),VLOOKUP(A290,Methuselahs!$A$7:$E$306,2,FALSE()),"")</f>
        <v/>
      </c>
      <c r="C290" s="243" t="str">
        <f aca="false">IF(ISNUMBER(A290),VLOOKUP(A290,Methuselahs!$A$7:$E$306,3,FALSE()),"")</f>
        <v/>
      </c>
      <c r="D290" s="244" t="str">
        <f aca="false">IF(ISNUMBER(A290),FLOOR((ROW()-ROW($A$7))/5,1)+1,"")</f>
        <v/>
      </c>
      <c r="E290" s="245"/>
      <c r="F290" s="243" t="n">
        <f aca="false">IF(ISNUMBER(E290),E290,0)</f>
        <v>0</v>
      </c>
      <c r="G290" s="225" t="str">
        <f aca="false">IF(ISNUMBER($A290),IF(AND($F290&gt;=2,$H290=60),1,0),"")</f>
        <v/>
      </c>
      <c r="H290" s="226" t="str">
        <f aca="false">IF(ISNUMBER(A290),IF(OR($S290=$U290,NOT(ISNA(MATCH($D290*5+$V$4,Override!$C$6:$C$125,0)))),$Q290,0),"")</f>
        <v/>
      </c>
      <c r="I290" s="244" t="str">
        <f aca="false">IF(ISNUMBER(A290),IF(J290=5,K290,IF(AND(J290=4,OR(K290=4,K290=3)),K290+1,K290)),"")</f>
        <v/>
      </c>
      <c r="J290" s="246" t="n">
        <f aca="false">COUNT(A287:A291)</f>
        <v>5</v>
      </c>
      <c r="K290" s="228" t="str">
        <f aca="false">IF(ISNUMBER(A290),RANK(F290,F287:F291),"")</f>
        <v/>
      </c>
      <c r="L290" s="229" t="e">
        <f aca="false">IF(J290=5,VLOOKUP(K290,TPMatrix!$A$6:$B$10,2,FALSE()),IF(J290=4,VLOOKUP(K290,TPMatrix!$D$6:$E$9,2,FALSE()),0))</f>
        <v>#N/A</v>
      </c>
      <c r="M290" s="229" t="e">
        <f aca="false">IF(COUNTIF(K287:K291,K290)&gt;=2,IF(J290=5,VLOOKUP(K290+1,TPMatrix!$A$6:$B$10,2,FALSE()),IF(J290=4,VLOOKUP(K290+1,TPMatrix!$D$6:$E$9,2,FALSE()),0)),"")</f>
        <v>#VALUE!</v>
      </c>
      <c r="N290" s="229" t="e">
        <f aca="false">IF(COUNTIF(K287:K291,K290)&gt;=3,IF(J290=5,VLOOKUP(K290+2,TPMatrix!$A$6:$B$10,2,FALSE()),IF(J290=4,VLOOKUP(K290+2,TPMatrix!$D$6:$E$9,2,FALSE()),0)),"")</f>
        <v>#VALUE!</v>
      </c>
      <c r="O290" s="229" t="e">
        <f aca="false">IF(COUNTIF(K287:K291,K290)&gt;=4,IF(J290=5,VLOOKUP(K290+3,TPMatrix!$A$6:$B$10,2,FALSE()),IF(J290=4,VLOOKUP(K290+3,TPMatrix!$D$6:$E$9,2,FALSE()),0)),"")</f>
        <v>#VALUE!</v>
      </c>
      <c r="P290" s="229" t="e">
        <f aca="false">IF(COUNTIF(K287:K291,K290)&gt;=5,IF(J290=5,VLOOKUP(K290+4,TPMatrix!$A$6:$B$10,2,FALSE()),IF(J290=4,VLOOKUP(K290+4,TPMatrix!$D$6:$E$9,2,FALSE()),0)),"")</f>
        <v>#VALUE!</v>
      </c>
      <c r="Q290" s="229" t="e">
        <f aca="false">SUM(L290:P290)/COUNT(L290:P290)</f>
        <v>#N/A</v>
      </c>
      <c r="R290" s="230" t="n">
        <f aca="false">COUNT(L290:P290)</f>
        <v>0</v>
      </c>
      <c r="S290" s="228" t="n">
        <f aca="false">IF(ISNUMBER($A290),COUNTIF($D$7:$D$306,$D290),0)</f>
        <v>0</v>
      </c>
      <c r="T290" s="229" t="n">
        <f aca="false">CEILING($F290,1)</f>
        <v>0</v>
      </c>
      <c r="U290" s="230" t="n">
        <f aca="true">SUM(OFFSET(T290,-MOD(ROW()-ROW($U$7),5),0,5,1))</f>
        <v>0</v>
      </c>
      <c r="W290" s="167" t="str">
        <f aca="false">$I290</f>
        <v/>
      </c>
      <c r="X290" s="167" t="str">
        <f aca="false">IF(ISNUMBER($A290),$W290*(Methuselahs!$A$4+1)+$A290,"")</f>
        <v/>
      </c>
      <c r="Y290" s="167" t="str">
        <f aca="false">IF(ISNUMBER($A290),RANK($X290,$X290:$X294,1),"")</f>
        <v/>
      </c>
      <c r="Z290" s="167" t="str">
        <f aca="false">IF(ISNUMBER($A290),VLOOKUP($A290,Methuselahs!$A$7:$X$306,5),"")</f>
        <v/>
      </c>
      <c r="AA290" s="167" t="str">
        <f aca="false">$I290</f>
        <v/>
      </c>
    </row>
    <row r="291" customFormat="false" ht="12.65" hidden="false" customHeight="false" outlineLevel="0" collapsed="false">
      <c r="A291" s="247" t="n">
        <f aca="true">IF(ISBLANK('Tournament Info'!$B$11),"",INDIRECT(ADDRESS(ROW(),1,1,1,"Optimal Seating "&amp;'Tournament Info'!$B$11-1&amp;"R+F")))</f>
        <v>0</v>
      </c>
      <c r="B291" s="248" t="str">
        <f aca="false">IF(ISNUMBER(A291),VLOOKUP(A291,Methuselahs!$A$7:$E$306,2,FALSE()),"")</f>
        <v/>
      </c>
      <c r="C291" s="249" t="str">
        <f aca="false">IF(ISNUMBER(A291),VLOOKUP(A291,Methuselahs!$A$7:$E$306,3,FALSE()),"")</f>
        <v/>
      </c>
      <c r="D291" s="250" t="str">
        <f aca="false">IF(ISNUMBER(A291),FLOOR((ROW()-ROW($A$7))/5,1)+1,"")</f>
        <v/>
      </c>
      <c r="E291" s="251"/>
      <c r="F291" s="249" t="n">
        <f aca="false">IF(ISNUMBER(E291),E291,0)</f>
        <v>0</v>
      </c>
      <c r="G291" s="235" t="str">
        <f aca="false">IF(ISNUMBER($A291),IF(AND($F291&gt;=2,$H291=60),1,0),"")</f>
        <v/>
      </c>
      <c r="H291" s="236" t="str">
        <f aca="false">IF(ISNUMBER(A291),IF(OR($S291=$U291,NOT(ISNA(MATCH($D291*5+$V$4,Override!$C$6:$C$125,0)))),$Q291,0),"")</f>
        <v/>
      </c>
      <c r="I291" s="250" t="str">
        <f aca="false">IF(ISNUMBER(A291),IF(J291=5,K291,IF(AND(J291=4,OR(K291=4,K291=3)),K291+1,K291)),"")</f>
        <v/>
      </c>
      <c r="J291" s="252" t="n">
        <f aca="false">COUNT(A287:A291)</f>
        <v>5</v>
      </c>
      <c r="K291" s="253" t="str">
        <f aca="false">IF(ISNUMBER(A291),RANK(F291,F287:F291),"")</f>
        <v/>
      </c>
      <c r="L291" s="254" t="e">
        <f aca="false">IF(J291=5,VLOOKUP(K291,TPMatrix!$A$6:$B$10,2,FALSE()),IF(J291=4,VLOOKUP(K291,TPMatrix!$D$6:$E$9,2,FALSE()),0))</f>
        <v>#N/A</v>
      </c>
      <c r="M291" s="254" t="e">
        <f aca="false">IF(COUNTIF(K287:K291,K291)&gt;=2,IF(J291=5,VLOOKUP(K291+1,TPMatrix!$A$6:$B$10,2,FALSE()),IF(J291=4,VLOOKUP(K291+1,TPMatrix!$D$6:$E$9,2,FALSE()),0)),"")</f>
        <v>#VALUE!</v>
      </c>
      <c r="N291" s="254" t="e">
        <f aca="false">IF(COUNTIF(K287:K291,K291)&gt;=3,IF(J291=5,VLOOKUP(K291+2,TPMatrix!$A$6:$B$10,2,FALSE()),IF(J291=4,VLOOKUP(K291+2,TPMatrix!$D$6:$E$9,2,FALSE()),0)),"")</f>
        <v>#VALUE!</v>
      </c>
      <c r="O291" s="254" t="e">
        <f aca="false">IF(COUNTIF(K287:K291,K291)&gt;=4,IF(J291=5,VLOOKUP(K291+3,TPMatrix!$A$6:$B$10,2,FALSE()),IF(J291=4,VLOOKUP(K291+3,TPMatrix!$D$6:$E$9,2,FALSE()),0)),"")</f>
        <v>#VALUE!</v>
      </c>
      <c r="P291" s="254" t="e">
        <f aca="false">IF(COUNTIF(K287:K291,K291)&gt;=5,IF(J291=5,VLOOKUP(K291+4,TPMatrix!$A$6:$B$10,2,FALSE()),IF(J291=4,VLOOKUP(K291+4,TPMatrix!$D$6:$E$9,2,FALSE()),0)),"")</f>
        <v>#VALUE!</v>
      </c>
      <c r="Q291" s="254" t="e">
        <f aca="false">SUM(L291:P291)/COUNT(L291:P291)</f>
        <v>#N/A</v>
      </c>
      <c r="R291" s="255" t="n">
        <f aca="false">COUNT(L291:P291)</f>
        <v>0</v>
      </c>
      <c r="S291" s="253" t="n">
        <f aca="false">IF(ISNUMBER($A291),COUNTIF($D$7:$D$306,$D291),0)</f>
        <v>0</v>
      </c>
      <c r="T291" s="254" t="n">
        <f aca="false">CEILING($F291,1)</f>
        <v>0</v>
      </c>
      <c r="U291" s="255" t="n">
        <f aca="true">SUM(OFFSET(T291,-MOD(ROW()-ROW($U$7),5),0,5,1))</f>
        <v>0</v>
      </c>
      <c r="W291" s="167" t="str">
        <f aca="false">$I291</f>
        <v/>
      </c>
      <c r="X291" s="167" t="str">
        <f aca="false">IF(ISNUMBER($A291),$W291*(Methuselahs!$A$4+1)+$A291,"")</f>
        <v/>
      </c>
      <c r="Y291" s="167" t="str">
        <f aca="false">IF(ISNUMBER($A291),RANK($X291,$X291:$X295,1),"")</f>
        <v/>
      </c>
      <c r="Z291" s="167" t="str">
        <f aca="false">IF(ISNUMBER($A291),VLOOKUP($A291,Methuselahs!$A$7:$X$306,5),"")</f>
        <v/>
      </c>
      <c r="AA291" s="167" t="str">
        <f aca="false">$I291</f>
        <v/>
      </c>
    </row>
    <row r="292" customFormat="false" ht="12.65" hidden="false" customHeight="false" outlineLevel="0" collapsed="false">
      <c r="A292" s="206" t="n">
        <f aca="true">IF(ISBLANK('Tournament Info'!$B$11),"",INDIRECT(ADDRESS(ROW(),1,1,1,"Optimal Seating "&amp;'Tournament Info'!$B$11-1&amp;"R+F")))</f>
        <v>0</v>
      </c>
      <c r="B292" s="256" t="str">
        <f aca="false">IF(ISNUMBER(A292),VLOOKUP(A292,Methuselahs!$A$7:$E$306,2,FALSE()),"")</f>
        <v/>
      </c>
      <c r="C292" s="208" t="str">
        <f aca="false">IF(ISNUMBER(A292),VLOOKUP(A292,Methuselahs!$A$7:$E$306,3,FALSE()),"")</f>
        <v/>
      </c>
      <c r="D292" s="209" t="str">
        <f aca="false">IF(ISNUMBER(A292),FLOOR((ROW()-ROW($A$7))/5,1)+1,"")</f>
        <v/>
      </c>
      <c r="E292" s="210"/>
      <c r="F292" s="208" t="n">
        <f aca="false">IF(ISNUMBER(E292),E292,0)</f>
        <v>0</v>
      </c>
      <c r="G292" s="211" t="str">
        <f aca="false">IF(ISNUMBER($A292),IF(AND($F292&gt;=2,$H292=60),1,0),"")</f>
        <v/>
      </c>
      <c r="H292" s="212" t="str">
        <f aca="false">IF(ISNUMBER(A292),IF(OR($S292=$U292,NOT(ISNA(MATCH($D292*5+$V$4,Override!$C$6:$C$125,0)))),$Q292,0),"")</f>
        <v/>
      </c>
      <c r="I292" s="209" t="str">
        <f aca="false">IF(ISNUMBER(A292),IF(J292=5,K292,IF(AND(J292=4,OR(K292=4,K292=3)),K292+1,K292)),"")</f>
        <v/>
      </c>
      <c r="J292" s="213" t="n">
        <f aca="false">COUNT(A292:A296)</f>
        <v>5</v>
      </c>
      <c r="K292" s="214" t="str">
        <f aca="false">IF(ISNUMBER(A292),RANK(F292,F292:F296),"")</f>
        <v/>
      </c>
      <c r="L292" s="215" t="e">
        <f aca="false">IF(J292=5,VLOOKUP(K292,TPMatrix!$A$6:$B$10,2,FALSE()),IF(J292=4,VLOOKUP(K292,TPMatrix!$D$6:$E$9,2,FALSE()),0))</f>
        <v>#N/A</v>
      </c>
      <c r="M292" s="215" t="e">
        <f aca="false">IF(COUNTIF(K292:K296,K292)&gt;=2,IF(J292=5,VLOOKUP(K292+1,TPMatrix!$A$6:$B$10,2,FALSE()),IF(J292=4,VLOOKUP(K292+1,TPMatrix!$D$6:$E$9,2,FALSE()),0)),"")</f>
        <v>#VALUE!</v>
      </c>
      <c r="N292" s="215" t="e">
        <f aca="false">IF(COUNTIF(K292:K296,K292)&gt;=3,IF(J292=5,VLOOKUP(K292+2,TPMatrix!$A$6:$B$10,2,FALSE()),IF(J292=4,VLOOKUP(K292+2,TPMatrix!$D$6:$E$9,2,FALSE()),0)),"")</f>
        <v>#VALUE!</v>
      </c>
      <c r="O292" s="215" t="e">
        <f aca="false">IF(COUNTIF(K292:K296,K292)&gt;=4,IF(J292=5,VLOOKUP(K292+3,TPMatrix!$A$6:$B$10,2,FALSE()),IF(J292=4,VLOOKUP(K292+3,TPMatrix!$D$6:$E$9,2,FALSE()),0)),"")</f>
        <v>#VALUE!</v>
      </c>
      <c r="P292" s="215" t="e">
        <f aca="false">IF(COUNTIF(K292:K296,K292)&gt;=5,IF(J292=5,VLOOKUP(K292+4,TPMatrix!$A$6:$B$10,2,FALSE()),IF(J292=4,VLOOKUP(K292+4,TPMatrix!$D$6:$E$9,2,FALSE()),0)),"")</f>
        <v>#VALUE!</v>
      </c>
      <c r="Q292" s="215" t="e">
        <f aca="false">SUM(L292:P292)/COUNT(L292:P292)</f>
        <v>#N/A</v>
      </c>
      <c r="R292" s="216" t="n">
        <f aca="false">COUNT(L292:P292)</f>
        <v>0</v>
      </c>
      <c r="S292" s="217" t="n">
        <f aca="false">IF(ISNUMBER($A292),COUNTIF($D$7:$D$306,$D292),0)</f>
        <v>0</v>
      </c>
      <c r="T292" s="218" t="n">
        <f aca="false">CEILING($F292,1)</f>
        <v>0</v>
      </c>
      <c r="U292" s="219" t="n">
        <f aca="true">SUM(OFFSET(T292,-MOD(ROW()-ROW($U$7),5),0,5,1))</f>
        <v>0</v>
      </c>
      <c r="W292" s="167" t="str">
        <f aca="false">$I292</f>
        <v/>
      </c>
      <c r="X292" s="167" t="str">
        <f aca="false">IF(ISNUMBER($A292),$W292*(Methuselahs!$A$4+1)+$A292,"")</f>
        <v/>
      </c>
      <c r="Y292" s="167" t="str">
        <f aca="false">IF(ISNUMBER($A292),RANK($X292,$X292:$X296,1),"")</f>
        <v/>
      </c>
      <c r="Z292" s="167" t="str">
        <f aca="false">IF(ISNUMBER($A292),VLOOKUP($A292,Methuselahs!$A$7:$X$306,5),"")</f>
        <v/>
      </c>
      <c r="AA292" s="167" t="str">
        <f aca="false">$I292</f>
        <v/>
      </c>
    </row>
    <row r="293" customFormat="false" ht="12.65" hidden="false" customHeight="false" outlineLevel="0" collapsed="false">
      <c r="A293" s="220" t="n">
        <f aca="true">IF(ISBLANK('Tournament Info'!$B$11),"",INDIRECT(ADDRESS(ROW(),1,1,1,"Optimal Seating "&amp;'Tournament Info'!$B$11-1&amp;"R+F")))</f>
        <v>0</v>
      </c>
      <c r="B293" s="221" t="str">
        <f aca="false">IF(ISNUMBER(A293),VLOOKUP(A293,Methuselahs!$A$7:$E$306,2,FALSE()),"")</f>
        <v/>
      </c>
      <c r="C293" s="222" t="str">
        <f aca="false">IF(ISNUMBER(A293),VLOOKUP(A293,Methuselahs!$A$7:$E$306,3,FALSE()),"")</f>
        <v/>
      </c>
      <c r="D293" s="223" t="str">
        <f aca="false">IF(ISNUMBER(A293),FLOOR((ROW()-ROW($A$7))/5,1)+1,"")</f>
        <v/>
      </c>
      <c r="E293" s="224"/>
      <c r="F293" s="222" t="n">
        <f aca="false">IF(ISNUMBER(E293),E293,0)</f>
        <v>0</v>
      </c>
      <c r="G293" s="225" t="str">
        <f aca="false">IF(ISNUMBER($A293),IF(AND($F293&gt;=2,$H293=60),1,0),"")</f>
        <v/>
      </c>
      <c r="H293" s="226" t="str">
        <f aca="false">IF(ISNUMBER(A293),IF(OR($S293=$U293,NOT(ISNA(MATCH($D293*5+$V$4,Override!$C$6:$C$125,0)))),$Q293,0),"")</f>
        <v/>
      </c>
      <c r="I293" s="223" t="str">
        <f aca="false">IF(ISNUMBER(A293),IF(J293=5,K293,IF(AND(J293=4,OR(K293=4,K293=3)),K293+1,K293)),"")</f>
        <v/>
      </c>
      <c r="J293" s="227" t="n">
        <f aca="false">COUNT(A292:A296)</f>
        <v>5</v>
      </c>
      <c r="K293" s="228" t="str">
        <f aca="false">IF(ISNUMBER(A293),RANK(F293,F292:F296),"")</f>
        <v/>
      </c>
      <c r="L293" s="229" t="e">
        <f aca="false">IF(J293=5,VLOOKUP(K293,TPMatrix!$A$6:$B$10,2,FALSE()),IF(J293=4,VLOOKUP(K293,TPMatrix!$D$6:$E$9,2,FALSE()),0))</f>
        <v>#N/A</v>
      </c>
      <c r="M293" s="229" t="e">
        <f aca="false">IF(COUNTIF(K292:K296,K293)&gt;=2,IF(J293=5,VLOOKUP(K293+1,TPMatrix!$A$6:$B$10,2,FALSE()),IF(J293=4,VLOOKUP(K293+1,TPMatrix!$D$6:$E$9,2,FALSE()),0)),"")</f>
        <v>#VALUE!</v>
      </c>
      <c r="N293" s="229" t="e">
        <f aca="false">IF(COUNTIF(K292:K296,K293)&gt;=3,IF(J293=5,VLOOKUP(K293+2,TPMatrix!$A$6:$B$10,2,FALSE()),IF(J293=4,VLOOKUP(K293+2,TPMatrix!$D$6:$E$9,2,FALSE()),0)),"")</f>
        <v>#VALUE!</v>
      </c>
      <c r="O293" s="229" t="e">
        <f aca="false">IF(COUNTIF(K292:K296,K293)&gt;=4,IF(J293=5,VLOOKUP(K293+3,TPMatrix!$A$6:$B$10,2,FALSE()),IF(J293=4,VLOOKUP(K293+3,TPMatrix!$D$6:$E$9,2,FALSE()),0)),"")</f>
        <v>#VALUE!</v>
      </c>
      <c r="P293" s="229" t="e">
        <f aca="false">IF(COUNTIF(K292:K296,K293)&gt;=5,IF(J293=5,VLOOKUP(K293+4,TPMatrix!$A$6:$B$10,2,FALSE()),IF(J293=4,VLOOKUP(K293+4,TPMatrix!$D$6:$E$9,2,FALSE()),0)),"")</f>
        <v>#VALUE!</v>
      </c>
      <c r="Q293" s="229" t="e">
        <f aca="false">SUM(L293:P293)/COUNT(L293:P293)</f>
        <v>#N/A</v>
      </c>
      <c r="R293" s="230" t="n">
        <f aca="false">COUNT(L293:P293)</f>
        <v>0</v>
      </c>
      <c r="S293" s="228" t="n">
        <f aca="false">IF(ISNUMBER($A293),COUNTIF($D$7:$D$306,$D293),0)</f>
        <v>0</v>
      </c>
      <c r="T293" s="229" t="n">
        <f aca="false">CEILING($F293,1)</f>
        <v>0</v>
      </c>
      <c r="U293" s="230" t="n">
        <f aca="true">SUM(OFFSET(T293,-MOD(ROW()-ROW($U$7),5),0,5,1))</f>
        <v>0</v>
      </c>
      <c r="W293" s="167" t="str">
        <f aca="false">$I293</f>
        <v/>
      </c>
      <c r="X293" s="167" t="str">
        <f aca="false">IF(ISNUMBER($A293),$W293*(Methuselahs!$A$4+1)+$A293,"")</f>
        <v/>
      </c>
      <c r="Y293" s="167" t="str">
        <f aca="false">IF(ISNUMBER($A293),RANK($X293,$X293:$X297,1),"")</f>
        <v/>
      </c>
      <c r="Z293" s="167" t="str">
        <f aca="false">IF(ISNUMBER($A293),VLOOKUP($A293,Methuselahs!$A$7:$X$306,5),"")</f>
        <v/>
      </c>
      <c r="AA293" s="167" t="str">
        <f aca="false">$I293</f>
        <v/>
      </c>
    </row>
    <row r="294" customFormat="false" ht="12.65" hidden="false" customHeight="false" outlineLevel="0" collapsed="false">
      <c r="A294" s="231" t="n">
        <f aca="true">IF(ISBLANK('Tournament Info'!$B$11),"",INDIRECT(ADDRESS(ROW(),1,1,1,"Optimal Seating "&amp;'Tournament Info'!$B$11-1&amp;"R+F")))</f>
        <v>0</v>
      </c>
      <c r="B294" s="207" t="str">
        <f aca="false">IF(ISNUMBER(A294),VLOOKUP(A294,Methuselahs!$A$7:$E$306,2,FALSE()),"")</f>
        <v/>
      </c>
      <c r="C294" s="232" t="str">
        <f aca="false">IF(ISNUMBER(A294),VLOOKUP(A294,Methuselahs!$A$7:$E$306,3,FALSE()),"")</f>
        <v/>
      </c>
      <c r="D294" s="233" t="str">
        <f aca="false">IF(ISNUMBER(A294),FLOOR((ROW()-ROW($A$7))/5,1)+1,"")</f>
        <v/>
      </c>
      <c r="E294" s="234"/>
      <c r="F294" s="232" t="n">
        <f aca="false">IF(ISNUMBER(E294),E294,0)</f>
        <v>0</v>
      </c>
      <c r="G294" s="235" t="str">
        <f aca="false">IF(ISNUMBER($A294),IF(AND($F294&gt;=2,$H294=60),1,0),"")</f>
        <v/>
      </c>
      <c r="H294" s="236" t="str">
        <f aca="false">IF(ISNUMBER(A294),IF(OR($S294=$U294,NOT(ISNA(MATCH($D294*5+$V$4,Override!$C$6:$C$125,0)))),$Q294,0),"")</f>
        <v/>
      </c>
      <c r="I294" s="233" t="str">
        <f aca="false">IF(ISNUMBER(A294),IF(J294=5,K294,IF(AND(J294=4,OR(K294=4,K294=3)),K294+1,K294)),"")</f>
        <v/>
      </c>
      <c r="J294" s="237" t="n">
        <f aca="false">COUNT(A292:A296)</f>
        <v>5</v>
      </c>
      <c r="K294" s="238" t="str">
        <f aca="false">IF(ISNUMBER(A294),RANK(F294,F292:F296),"")</f>
        <v/>
      </c>
      <c r="L294" s="239" t="e">
        <f aca="false">IF(J294=5,VLOOKUP(K294,TPMatrix!$A$6:$B$10,2,FALSE()),IF(J294=4,VLOOKUP(K294,TPMatrix!$D$6:$E$9,2,FALSE()),0))</f>
        <v>#N/A</v>
      </c>
      <c r="M294" s="239" t="e">
        <f aca="false">IF(COUNTIF(K292:K296,K294)&gt;=2,IF(J294=5,VLOOKUP(K294+1,TPMatrix!$A$6:$B$10,2,FALSE()),IF(J294=4,VLOOKUP(K294+1,TPMatrix!$D$6:$E$9,2,FALSE()),0)),"")</f>
        <v>#VALUE!</v>
      </c>
      <c r="N294" s="239" t="e">
        <f aca="false">IF(COUNTIF(K292:K296,K294)&gt;=3,IF(J294=5,VLOOKUP(K294+2,TPMatrix!$A$6:$B$10,2,FALSE()),IF(J294=4,VLOOKUP(K294+2,TPMatrix!$D$6:$E$9,2,FALSE()),0)),"")</f>
        <v>#VALUE!</v>
      </c>
      <c r="O294" s="239" t="e">
        <f aca="false">IF(COUNTIF(K292:K296,K294)&gt;=4,IF(J294=5,VLOOKUP(K294+3,TPMatrix!$A$6:$B$10,2,FALSE()),IF(J294=4,VLOOKUP(K294+3,TPMatrix!$D$6:$E$9,2,FALSE()),0)),"")</f>
        <v>#VALUE!</v>
      </c>
      <c r="P294" s="239" t="e">
        <f aca="false">IF(COUNTIF(K292:K296,K294)&gt;=5,IF(J294=5,VLOOKUP(K294+4,TPMatrix!$A$6:$B$10,2,FALSE()),IF(J294=4,VLOOKUP(K294+4,TPMatrix!$D$6:$E$9,2,FALSE()),0)),"")</f>
        <v>#VALUE!</v>
      </c>
      <c r="Q294" s="239" t="e">
        <f aca="false">SUM(L294:P294)/COUNT(L294:P294)</f>
        <v>#N/A</v>
      </c>
      <c r="R294" s="240" t="n">
        <f aca="false">COUNT(L294:P294)</f>
        <v>0</v>
      </c>
      <c r="S294" s="238" t="n">
        <f aca="false">IF(ISNUMBER($A294),COUNTIF($D$7:$D$306,$D294),0)</f>
        <v>0</v>
      </c>
      <c r="T294" s="239" t="n">
        <f aca="false">CEILING($F294,1)</f>
        <v>0</v>
      </c>
      <c r="U294" s="240" t="n">
        <f aca="true">SUM(OFFSET(T294,-MOD(ROW()-ROW($U$7),5),0,5,1))</f>
        <v>0</v>
      </c>
      <c r="W294" s="167" t="str">
        <f aca="false">$I294</f>
        <v/>
      </c>
      <c r="X294" s="167" t="str">
        <f aca="false">IF(ISNUMBER($A294),$W294*(Methuselahs!$A$4+1)+$A294,"")</f>
        <v/>
      </c>
      <c r="Y294" s="167" t="str">
        <f aca="false">IF(ISNUMBER($A294),RANK($X294,$X294:$X298,1),"")</f>
        <v/>
      </c>
      <c r="Z294" s="167" t="str">
        <f aca="false">IF(ISNUMBER($A294),VLOOKUP($A294,Methuselahs!$A$7:$X$306,5),"")</f>
        <v/>
      </c>
      <c r="AA294" s="167" t="str">
        <f aca="false">$I294</f>
        <v/>
      </c>
    </row>
    <row r="295" customFormat="false" ht="12.65" hidden="false" customHeight="false" outlineLevel="0" collapsed="false">
      <c r="A295" s="241" t="n">
        <f aca="true">IF(ISBLANK('Tournament Info'!$B$11),"",INDIRECT(ADDRESS(ROW(),1,1,1,"Optimal Seating "&amp;'Tournament Info'!$B$11-1&amp;"R+F")))</f>
        <v>0</v>
      </c>
      <c r="B295" s="242" t="str">
        <f aca="false">IF(ISNUMBER(A295),VLOOKUP(A295,Methuselahs!$A$7:$E$306,2,FALSE()),"")</f>
        <v/>
      </c>
      <c r="C295" s="243" t="str">
        <f aca="false">IF(ISNUMBER(A295),VLOOKUP(A295,Methuselahs!$A$7:$E$306,3,FALSE()),"")</f>
        <v/>
      </c>
      <c r="D295" s="244" t="str">
        <f aca="false">IF(ISNUMBER(A295),FLOOR((ROW()-ROW($A$7))/5,1)+1,"")</f>
        <v/>
      </c>
      <c r="E295" s="245"/>
      <c r="F295" s="243" t="n">
        <f aca="false">IF(ISNUMBER(E295),E295,0)</f>
        <v>0</v>
      </c>
      <c r="G295" s="225" t="str">
        <f aca="false">IF(ISNUMBER($A295),IF(AND($F295&gt;=2,$H295=60),1,0),"")</f>
        <v/>
      </c>
      <c r="H295" s="226" t="str">
        <f aca="false">IF(ISNUMBER(A295),IF(OR($S295=$U295,NOT(ISNA(MATCH($D295*5+$V$4,Override!$C$6:$C$125,0)))),$Q295,0),"")</f>
        <v/>
      </c>
      <c r="I295" s="244" t="str">
        <f aca="false">IF(ISNUMBER(A295),IF(J295=5,K295,IF(AND(J295=4,OR(K295=4,K295=3)),K295+1,K295)),"")</f>
        <v/>
      </c>
      <c r="J295" s="246" t="n">
        <f aca="false">COUNT(A292:A296)</f>
        <v>5</v>
      </c>
      <c r="K295" s="228" t="str">
        <f aca="false">IF(ISNUMBER(A295),RANK(F295,F292:F296),"")</f>
        <v/>
      </c>
      <c r="L295" s="229" t="e">
        <f aca="false">IF(J295=5,VLOOKUP(K295,TPMatrix!$A$6:$B$10,2,FALSE()),IF(J295=4,VLOOKUP(K295,TPMatrix!$D$6:$E$9,2,FALSE()),0))</f>
        <v>#N/A</v>
      </c>
      <c r="M295" s="229" t="e">
        <f aca="false">IF(COUNTIF(K292:K296,K295)&gt;=2,IF(J295=5,VLOOKUP(K295+1,TPMatrix!$A$6:$B$10,2,FALSE()),IF(J295=4,VLOOKUP(K295+1,TPMatrix!$D$6:$E$9,2,FALSE()),0)),"")</f>
        <v>#VALUE!</v>
      </c>
      <c r="N295" s="229" t="e">
        <f aca="false">IF(COUNTIF(K292:K296,K295)&gt;=3,IF(J295=5,VLOOKUP(K295+2,TPMatrix!$A$6:$B$10,2,FALSE()),IF(J295=4,VLOOKUP(K295+2,TPMatrix!$D$6:$E$9,2,FALSE()),0)),"")</f>
        <v>#VALUE!</v>
      </c>
      <c r="O295" s="229" t="e">
        <f aca="false">IF(COUNTIF(K292:K296,K295)&gt;=4,IF(J295=5,VLOOKUP(K295+3,TPMatrix!$A$6:$B$10,2,FALSE()),IF(J295=4,VLOOKUP(K295+3,TPMatrix!$D$6:$E$9,2,FALSE()),0)),"")</f>
        <v>#VALUE!</v>
      </c>
      <c r="P295" s="229" t="e">
        <f aca="false">IF(COUNTIF(K292:K296,K295)&gt;=5,IF(J295=5,VLOOKUP(K295+4,TPMatrix!$A$6:$B$10,2,FALSE()),IF(J295=4,VLOOKUP(K295+4,TPMatrix!$D$6:$E$9,2,FALSE()),0)),"")</f>
        <v>#VALUE!</v>
      </c>
      <c r="Q295" s="229" t="e">
        <f aca="false">SUM(L295:P295)/COUNT(L295:P295)</f>
        <v>#N/A</v>
      </c>
      <c r="R295" s="230" t="n">
        <f aca="false">COUNT(L295:P295)</f>
        <v>0</v>
      </c>
      <c r="S295" s="228" t="n">
        <f aca="false">IF(ISNUMBER($A295),COUNTIF($D$7:$D$306,$D295),0)</f>
        <v>0</v>
      </c>
      <c r="T295" s="229" t="n">
        <f aca="false">CEILING($F295,1)</f>
        <v>0</v>
      </c>
      <c r="U295" s="230" t="n">
        <f aca="true">SUM(OFFSET(T295,-MOD(ROW()-ROW($U$7),5),0,5,1))</f>
        <v>0</v>
      </c>
      <c r="W295" s="167" t="str">
        <f aca="false">$I295</f>
        <v/>
      </c>
      <c r="X295" s="167" t="str">
        <f aca="false">IF(ISNUMBER($A295),$W295*(Methuselahs!$A$4+1)+$A295,"")</f>
        <v/>
      </c>
      <c r="Y295" s="167" t="str">
        <f aca="false">IF(ISNUMBER($A295),RANK($X295,$X295:$X299,1),"")</f>
        <v/>
      </c>
      <c r="Z295" s="167" t="str">
        <f aca="false">IF(ISNUMBER($A295),VLOOKUP($A295,Methuselahs!$A$7:$X$306,5),"")</f>
        <v/>
      </c>
      <c r="AA295" s="167" t="str">
        <f aca="false">$I295</f>
        <v/>
      </c>
    </row>
    <row r="296" customFormat="false" ht="12.65" hidden="false" customHeight="false" outlineLevel="0" collapsed="false">
      <c r="A296" s="247" t="n">
        <f aca="true">IF(ISBLANK('Tournament Info'!$B$11),"",INDIRECT(ADDRESS(ROW(),1,1,1,"Optimal Seating "&amp;'Tournament Info'!$B$11-1&amp;"R+F")))</f>
        <v>0</v>
      </c>
      <c r="B296" s="248" t="str">
        <f aca="false">IF(ISNUMBER(A296),VLOOKUP(A296,Methuselahs!$A$7:$E$306,2,FALSE()),"")</f>
        <v/>
      </c>
      <c r="C296" s="249" t="str">
        <f aca="false">IF(ISNUMBER(A296),VLOOKUP(A296,Methuselahs!$A$7:$E$306,3,FALSE()),"")</f>
        <v/>
      </c>
      <c r="D296" s="250" t="str">
        <f aca="false">IF(ISNUMBER(A296),FLOOR((ROW()-ROW($A$7))/5,1)+1,"")</f>
        <v/>
      </c>
      <c r="E296" s="251"/>
      <c r="F296" s="249" t="n">
        <f aca="false">IF(ISNUMBER(E296),E296,0)</f>
        <v>0</v>
      </c>
      <c r="G296" s="257" t="str">
        <f aca="false">IF(ISNUMBER($A296),IF(AND($F296&gt;=2,$H296=60),1,0),"")</f>
        <v/>
      </c>
      <c r="H296" s="258" t="str">
        <f aca="false">IF(ISNUMBER(A296),IF(OR($S296=$U296,NOT(ISNA(MATCH($D296*5+$V$4,Override!$C$6:$C$125,0)))),$Q296,0),"")</f>
        <v/>
      </c>
      <c r="I296" s="250" t="str">
        <f aca="false">IF(ISNUMBER(A296),IF(J296=5,K296,IF(AND(J296=4,OR(K296=4,K296=3)),K296+1,K296)),"")</f>
        <v/>
      </c>
      <c r="J296" s="252" t="n">
        <f aca="false">COUNT(A292:A296)</f>
        <v>5</v>
      </c>
      <c r="K296" s="253" t="str">
        <f aca="false">IF(ISNUMBER(A296),RANK(F296,F292:F296),"")</f>
        <v/>
      </c>
      <c r="L296" s="254" t="e">
        <f aca="false">IF(J296=5,VLOOKUP(K296,TPMatrix!$A$6:$B$10,2,FALSE()),IF(J296=4,VLOOKUP(K296,TPMatrix!$D$6:$E$9,2,FALSE()),0))</f>
        <v>#N/A</v>
      </c>
      <c r="M296" s="254" t="e">
        <f aca="false">IF(COUNTIF(K292:K296,K296)&gt;=2,IF(J296=5,VLOOKUP(K296+1,TPMatrix!$A$6:$B$10,2,FALSE()),IF(J296=4,VLOOKUP(K296+1,TPMatrix!$D$6:$E$9,2,FALSE()),0)),"")</f>
        <v>#VALUE!</v>
      </c>
      <c r="N296" s="254" t="e">
        <f aca="false">IF(COUNTIF(K292:K296,K296)&gt;=3,IF(J296=5,VLOOKUP(K296+2,TPMatrix!$A$6:$B$10,2,FALSE()),IF(J296=4,VLOOKUP(K296+2,TPMatrix!$D$6:$E$9,2,FALSE()),0)),"")</f>
        <v>#VALUE!</v>
      </c>
      <c r="O296" s="254" t="e">
        <f aca="false">IF(COUNTIF(K292:K296,K296)&gt;=4,IF(J296=5,VLOOKUP(K296+3,TPMatrix!$A$6:$B$10,2,FALSE()),IF(J296=4,VLOOKUP(K296+3,TPMatrix!$D$6:$E$9,2,FALSE()),0)),"")</f>
        <v>#VALUE!</v>
      </c>
      <c r="P296" s="254" t="e">
        <f aca="false">IF(COUNTIF(K292:K296,K296)&gt;=5,IF(J296=5,VLOOKUP(K296+4,TPMatrix!$A$6:$B$10,2,FALSE()),IF(J296=4,VLOOKUP(K296+4,TPMatrix!$D$6:$E$9,2,FALSE()),0)),"")</f>
        <v>#VALUE!</v>
      </c>
      <c r="Q296" s="254" t="e">
        <f aca="false">SUM(L296:P296)/COUNT(L296:P296)</f>
        <v>#N/A</v>
      </c>
      <c r="R296" s="255" t="n">
        <f aca="false">COUNT(L296:P296)</f>
        <v>0</v>
      </c>
      <c r="S296" s="253" t="n">
        <f aca="false">IF(ISNUMBER($A296),COUNTIF($D$7:$D$306,$D296),0)</f>
        <v>0</v>
      </c>
      <c r="T296" s="254" t="n">
        <f aca="false">CEILING($F296,1)</f>
        <v>0</v>
      </c>
      <c r="U296" s="255" t="n">
        <f aca="true">SUM(OFFSET(T296,-MOD(ROW()-ROW($U$7),5),0,5,1))</f>
        <v>0</v>
      </c>
      <c r="W296" s="167" t="str">
        <f aca="false">$I296</f>
        <v/>
      </c>
      <c r="X296" s="167" t="str">
        <f aca="false">IF(ISNUMBER($A296),$W296*(Methuselahs!$A$4+1)+$A296,"")</f>
        <v/>
      </c>
      <c r="Y296" s="167" t="str">
        <f aca="false">IF(ISNUMBER($A296),RANK($X296,$X296:$X300,1),"")</f>
        <v/>
      </c>
      <c r="Z296" s="167" t="str">
        <f aca="false">IF(ISNUMBER($A296),VLOOKUP($A296,Methuselahs!$A$7:$X$306,5),"")</f>
        <v/>
      </c>
      <c r="AA296" s="167" t="str">
        <f aca="false">$I296</f>
        <v/>
      </c>
    </row>
    <row r="297" customFormat="false" ht="12.65" hidden="false" customHeight="false" outlineLevel="0" collapsed="false">
      <c r="A297" s="206" t="n">
        <f aca="true">IF(ISBLANK('Tournament Info'!$B$11),"",INDIRECT(ADDRESS(ROW(),1,1,1,"Optimal Seating "&amp;'Tournament Info'!$B$11-1&amp;"R+F")))</f>
        <v>0</v>
      </c>
      <c r="B297" s="207" t="str">
        <f aca="false">IF(ISNUMBER(A297),VLOOKUP(A297,Methuselahs!$A$7:$E$306,2,FALSE()),"")</f>
        <v/>
      </c>
      <c r="C297" s="208" t="str">
        <f aca="false">IF(ISNUMBER(A297),VLOOKUP(A297,Methuselahs!$A$7:$E$306,3,FALSE()),"")</f>
        <v/>
      </c>
      <c r="D297" s="209" t="str">
        <f aca="false">IF(ISNUMBER(A297),FLOOR((ROW()-ROW($A$7))/5,1)+1,"")</f>
        <v/>
      </c>
      <c r="E297" s="210"/>
      <c r="F297" s="208" t="n">
        <f aca="false">IF(ISNUMBER(E297),E297,0)</f>
        <v>0</v>
      </c>
      <c r="G297" s="211" t="str">
        <f aca="false">IF(ISNUMBER($A297),IF(AND($F297&gt;=2,$H297=60),1,0),"")</f>
        <v/>
      </c>
      <c r="H297" s="212" t="str">
        <f aca="false">IF(ISNUMBER(A297),IF(OR($S297=$U297,NOT(ISNA(MATCH($D297*5+$V$4,Override!$C$6:$C$125,0)))),$Q297,0),"")</f>
        <v/>
      </c>
      <c r="I297" s="209" t="str">
        <f aca="false">IF(ISNUMBER(A297),IF(J297=5,K297,IF(AND(J297=4,OR(K297=4,K297=3)),K297+1,K297)),"")</f>
        <v/>
      </c>
      <c r="J297" s="213" t="n">
        <f aca="false">COUNT(A297:A301)</f>
        <v>5</v>
      </c>
      <c r="K297" s="214" t="str">
        <f aca="false">IF(ISNUMBER(A297),RANK(F297,F297:F301),"")</f>
        <v/>
      </c>
      <c r="L297" s="215" t="e">
        <f aca="false">IF(J297=5,VLOOKUP(K297,TPMatrix!$A$6:$B$10,2,FALSE()),IF(J297=4,VLOOKUP(K297,TPMatrix!$D$6:$E$9,2,FALSE()),0))</f>
        <v>#N/A</v>
      </c>
      <c r="M297" s="215" t="e">
        <f aca="false">IF(COUNTIF(K297:K301,K297)&gt;=2,IF(J297=5,VLOOKUP(K297+1,TPMatrix!$A$6:$B$10,2,FALSE()),IF(J297=4,VLOOKUP(K297+1,TPMatrix!$D$6:$E$9,2,FALSE()),0)),"")</f>
        <v>#VALUE!</v>
      </c>
      <c r="N297" s="215" t="e">
        <f aca="false">IF(COUNTIF(K297:K301,K297)&gt;=3,IF(J297=5,VLOOKUP(K297+2,TPMatrix!$A$6:$B$10,2,FALSE()),IF(J297=4,VLOOKUP(K297+2,TPMatrix!$D$6:$E$9,2,FALSE()),0)),"")</f>
        <v>#VALUE!</v>
      </c>
      <c r="O297" s="215" t="e">
        <f aca="false">IF(COUNTIF(K297:K301,K297)&gt;=4,IF(J297=5,VLOOKUP(K297+3,TPMatrix!$A$6:$B$10,2,FALSE()),IF(J297=4,VLOOKUP(K297+3,TPMatrix!$D$6:$E$9,2,FALSE()),0)),"")</f>
        <v>#VALUE!</v>
      </c>
      <c r="P297" s="215" t="e">
        <f aca="false">IF(COUNTIF(K297:K301,K297)&gt;=5,IF(J297=5,VLOOKUP(K297+4,TPMatrix!$A$6:$B$10,2,FALSE()),IF(J297=4,VLOOKUP(K297+4,TPMatrix!$D$6:$E$9,2,FALSE()),0)),"")</f>
        <v>#VALUE!</v>
      </c>
      <c r="Q297" s="215" t="e">
        <f aca="false">SUM(L297:P297)/COUNT(L297:P297)</f>
        <v>#N/A</v>
      </c>
      <c r="R297" s="216" t="n">
        <f aca="false">COUNT(L297:P297)</f>
        <v>0</v>
      </c>
      <c r="S297" s="217" t="n">
        <f aca="false">IF(ISNUMBER($A297),COUNTIF($D$7:$D$306,$D297),0)</f>
        <v>0</v>
      </c>
      <c r="T297" s="218" t="n">
        <f aca="false">CEILING($F297,1)</f>
        <v>0</v>
      </c>
      <c r="U297" s="219" t="n">
        <f aca="true">SUM(OFFSET(T297,-MOD(ROW()-ROW($U$7),5),0,5,1))</f>
        <v>0</v>
      </c>
      <c r="W297" s="167" t="str">
        <f aca="false">$I297</f>
        <v/>
      </c>
      <c r="X297" s="167" t="str">
        <f aca="false">IF(ISNUMBER($A297),$W297*(Methuselahs!$A$4+1)+$A297,"")</f>
        <v/>
      </c>
      <c r="Y297" s="167" t="str">
        <f aca="false">IF(ISNUMBER($A297),RANK($X297,$X297:$X301,1),"")</f>
        <v/>
      </c>
      <c r="Z297" s="167" t="str">
        <f aca="false">IF(ISNUMBER($A297),VLOOKUP($A297,Methuselahs!$A$7:$X$306,5),"")</f>
        <v/>
      </c>
      <c r="AA297" s="167" t="str">
        <f aca="false">$I297</f>
        <v/>
      </c>
    </row>
    <row r="298" customFormat="false" ht="12.65" hidden="false" customHeight="false" outlineLevel="0" collapsed="false">
      <c r="A298" s="220" t="n">
        <f aca="true">IF(ISBLANK('Tournament Info'!$B$11),"",INDIRECT(ADDRESS(ROW(),1,1,1,"Optimal Seating "&amp;'Tournament Info'!$B$11-1&amp;"R+F")))</f>
        <v>0</v>
      </c>
      <c r="B298" s="221" t="str">
        <f aca="false">IF(ISNUMBER(A298),VLOOKUP(A298,Methuselahs!$A$7:$E$306,2,FALSE()),"")</f>
        <v/>
      </c>
      <c r="C298" s="222" t="str">
        <f aca="false">IF(ISNUMBER(A298),VLOOKUP(A298,Methuselahs!$A$7:$E$306,3,FALSE()),"")</f>
        <v/>
      </c>
      <c r="D298" s="223" t="str">
        <f aca="false">IF(ISNUMBER(A298),FLOOR((ROW()-ROW($A$7))/5,1)+1,"")</f>
        <v/>
      </c>
      <c r="E298" s="224"/>
      <c r="F298" s="222" t="n">
        <f aca="false">IF(ISNUMBER(E298),E298,0)</f>
        <v>0</v>
      </c>
      <c r="G298" s="225" t="str">
        <f aca="false">IF(ISNUMBER($A298),IF(AND($F298&gt;=2,$H298=60),1,0),"")</f>
        <v/>
      </c>
      <c r="H298" s="226" t="str">
        <f aca="false">IF(ISNUMBER(A298),IF(OR($S298=$U298,NOT(ISNA(MATCH($D298*5+$V$4,Override!$C$6:$C$125,0)))),$Q298,0),"")</f>
        <v/>
      </c>
      <c r="I298" s="223" t="str">
        <f aca="false">IF(ISNUMBER(A298),IF(J298=5,K298,IF(AND(J298=4,OR(K298=4,K298=3)),K298+1,K298)),"")</f>
        <v/>
      </c>
      <c r="J298" s="227" t="n">
        <f aca="false">COUNT(A297:A301)</f>
        <v>5</v>
      </c>
      <c r="K298" s="228" t="str">
        <f aca="false">IF(ISNUMBER(A298),RANK(F298,F297:F301),"")</f>
        <v/>
      </c>
      <c r="L298" s="229" t="e">
        <f aca="false">IF(J298=5,VLOOKUP(K298,TPMatrix!$A$6:$B$10,2,FALSE()),IF(J298=4,VLOOKUP(K298,TPMatrix!$D$6:$E$9,2,FALSE()),0))</f>
        <v>#N/A</v>
      </c>
      <c r="M298" s="229" t="e">
        <f aca="false">IF(COUNTIF(K297:K301,K298)&gt;=2,IF(J298=5,VLOOKUP(K298+1,TPMatrix!$A$6:$B$10,2,FALSE()),IF(J298=4,VLOOKUP(K298+1,TPMatrix!$D$6:$E$9,2,FALSE()),0)),"")</f>
        <v>#VALUE!</v>
      </c>
      <c r="N298" s="229" t="e">
        <f aca="false">IF(COUNTIF(K297:K301,K298)&gt;=3,IF(J298=5,VLOOKUP(K298+2,TPMatrix!$A$6:$B$10,2,FALSE()),IF(J298=4,VLOOKUP(K298+2,TPMatrix!$D$6:$E$9,2,FALSE()),0)),"")</f>
        <v>#VALUE!</v>
      </c>
      <c r="O298" s="229" t="e">
        <f aca="false">IF(COUNTIF(K297:K301,K298)&gt;=4,IF(J298=5,VLOOKUP(K298+3,TPMatrix!$A$6:$B$10,2,FALSE()),IF(J298=4,VLOOKUP(K298+3,TPMatrix!$D$6:$E$9,2,FALSE()),0)),"")</f>
        <v>#VALUE!</v>
      </c>
      <c r="P298" s="229" t="e">
        <f aca="false">IF(COUNTIF(K297:K301,K298)&gt;=5,IF(J298=5,VLOOKUP(K298+4,TPMatrix!$A$6:$B$10,2,FALSE()),IF(J298=4,VLOOKUP(K298+4,TPMatrix!$D$6:$E$9,2,FALSE()),0)),"")</f>
        <v>#VALUE!</v>
      </c>
      <c r="Q298" s="229" t="e">
        <f aca="false">SUM(L298:P298)/COUNT(L298:P298)</f>
        <v>#N/A</v>
      </c>
      <c r="R298" s="230" t="n">
        <f aca="false">COUNT(L298:P298)</f>
        <v>0</v>
      </c>
      <c r="S298" s="228" t="n">
        <f aca="false">IF(ISNUMBER($A298),COUNTIF($D$7:$D$306,$D298),0)</f>
        <v>0</v>
      </c>
      <c r="T298" s="229" t="n">
        <f aca="false">CEILING($F298,1)</f>
        <v>0</v>
      </c>
      <c r="U298" s="230" t="n">
        <f aca="true">SUM(OFFSET(T298,-MOD(ROW()-ROW($U$7),5),0,5,1))</f>
        <v>0</v>
      </c>
      <c r="W298" s="167" t="str">
        <f aca="false">$I298</f>
        <v/>
      </c>
      <c r="X298" s="167" t="str">
        <f aca="false">IF(ISNUMBER($A298),$W298*(Methuselahs!$A$4+1)+$A298,"")</f>
        <v/>
      </c>
      <c r="Y298" s="167" t="str">
        <f aca="false">IF(ISNUMBER($A298),RANK($X298,$X298:$X302,1),"")</f>
        <v/>
      </c>
      <c r="Z298" s="167" t="str">
        <f aca="false">IF(ISNUMBER($A298),VLOOKUP($A298,Methuselahs!$A$7:$X$306,5),"")</f>
        <v/>
      </c>
      <c r="AA298" s="167" t="str">
        <f aca="false">$I298</f>
        <v/>
      </c>
    </row>
    <row r="299" customFormat="false" ht="12.65" hidden="false" customHeight="false" outlineLevel="0" collapsed="false">
      <c r="A299" s="231" t="n">
        <f aca="true">IF(ISBLANK('Tournament Info'!$B$11),"",INDIRECT(ADDRESS(ROW(),1,1,1,"Optimal Seating "&amp;'Tournament Info'!$B$11-1&amp;"R+F")))</f>
        <v>0</v>
      </c>
      <c r="B299" s="207" t="str">
        <f aca="false">IF(ISNUMBER(A299),VLOOKUP(A299,Methuselahs!$A$7:$E$306,2,FALSE()),"")</f>
        <v/>
      </c>
      <c r="C299" s="232" t="str">
        <f aca="false">IF(ISNUMBER(A299),VLOOKUP(A299,Methuselahs!$A$7:$E$306,3,FALSE()),"")</f>
        <v/>
      </c>
      <c r="D299" s="233" t="str">
        <f aca="false">IF(ISNUMBER(A299),FLOOR((ROW()-ROW($A$7))/5,1)+1,"")</f>
        <v/>
      </c>
      <c r="E299" s="234"/>
      <c r="F299" s="232" t="n">
        <f aca="false">IF(ISNUMBER(E299),E299,0)</f>
        <v>0</v>
      </c>
      <c r="G299" s="235" t="str">
        <f aca="false">IF(ISNUMBER($A299),IF(AND($F299&gt;=2,$H299=60),1,0),"")</f>
        <v/>
      </c>
      <c r="H299" s="236" t="str">
        <f aca="false">IF(ISNUMBER(A299),IF(OR($S299=$U299,NOT(ISNA(MATCH($D299*5+$V$4,Override!$C$6:$C$125,0)))),$Q299,0),"")</f>
        <v/>
      </c>
      <c r="I299" s="233" t="str">
        <f aca="false">IF(ISNUMBER(A299),IF(J299=5,K299,IF(AND(J299=4,OR(K299=4,K299=3)),K299+1,K299)),"")</f>
        <v/>
      </c>
      <c r="J299" s="237" t="n">
        <f aca="false">COUNT(A297:A301)</f>
        <v>5</v>
      </c>
      <c r="K299" s="238" t="str">
        <f aca="false">IF(ISNUMBER(A299),RANK(F299,F297:F301),"")</f>
        <v/>
      </c>
      <c r="L299" s="239" t="e">
        <f aca="false">IF(J299=5,VLOOKUP(K299,TPMatrix!$A$6:$B$10,2,FALSE()),IF(J299=4,VLOOKUP(K299,TPMatrix!$D$6:$E$9,2,FALSE()),0))</f>
        <v>#N/A</v>
      </c>
      <c r="M299" s="239" t="e">
        <f aca="false">IF(COUNTIF(K297:K301,K299)&gt;=2,IF(J299=5,VLOOKUP(K299+1,TPMatrix!$A$6:$B$10,2,FALSE()),IF(J299=4,VLOOKUP(K299+1,TPMatrix!$D$6:$E$9,2,FALSE()),0)),"")</f>
        <v>#VALUE!</v>
      </c>
      <c r="N299" s="239" t="e">
        <f aca="false">IF(COUNTIF(K297:K301,K299)&gt;=3,IF(J299=5,VLOOKUP(K299+2,TPMatrix!$A$6:$B$10,2,FALSE()),IF(J299=4,VLOOKUP(K299+2,TPMatrix!$D$6:$E$9,2,FALSE()),0)),"")</f>
        <v>#VALUE!</v>
      </c>
      <c r="O299" s="239" t="e">
        <f aca="false">IF(COUNTIF(K297:K301,K299)&gt;=4,IF(J299=5,VLOOKUP(K299+3,TPMatrix!$A$6:$B$10,2,FALSE()),IF(J299=4,VLOOKUP(K299+3,TPMatrix!$D$6:$E$9,2,FALSE()),0)),"")</f>
        <v>#VALUE!</v>
      </c>
      <c r="P299" s="239" t="e">
        <f aca="false">IF(COUNTIF(K297:K301,K299)&gt;=5,IF(J299=5,VLOOKUP(K299+4,TPMatrix!$A$6:$B$10,2,FALSE()),IF(J299=4,VLOOKUP(K299+4,TPMatrix!$D$6:$E$9,2,FALSE()),0)),"")</f>
        <v>#VALUE!</v>
      </c>
      <c r="Q299" s="239" t="e">
        <f aca="false">SUM(L299:P299)/COUNT(L299:P299)</f>
        <v>#N/A</v>
      </c>
      <c r="R299" s="240" t="n">
        <f aca="false">COUNT(L299:P299)</f>
        <v>0</v>
      </c>
      <c r="S299" s="238" t="n">
        <f aca="false">IF(ISNUMBER($A299),COUNTIF($D$7:$D$306,$D299),0)</f>
        <v>0</v>
      </c>
      <c r="T299" s="239" t="n">
        <f aca="false">CEILING($F299,1)</f>
        <v>0</v>
      </c>
      <c r="U299" s="240" t="n">
        <f aca="true">SUM(OFFSET(T299,-MOD(ROW()-ROW($U$7),5),0,5,1))</f>
        <v>0</v>
      </c>
      <c r="W299" s="167" t="str">
        <f aca="false">$I299</f>
        <v/>
      </c>
      <c r="X299" s="167" t="str">
        <f aca="false">IF(ISNUMBER($A299),$W299*(Methuselahs!$A$4+1)+$A299,"")</f>
        <v/>
      </c>
      <c r="Y299" s="167" t="str">
        <f aca="false">IF(ISNUMBER($A299),RANK($X299,$X299:$X303,1),"")</f>
        <v/>
      </c>
      <c r="Z299" s="167" t="str">
        <f aca="false">IF(ISNUMBER($A299),VLOOKUP($A299,Methuselahs!$A$7:$X$306,5),"")</f>
        <v/>
      </c>
      <c r="AA299" s="167" t="str">
        <f aca="false">$I299</f>
        <v/>
      </c>
    </row>
    <row r="300" customFormat="false" ht="12.65" hidden="false" customHeight="false" outlineLevel="0" collapsed="false">
      <c r="A300" s="241" t="n">
        <f aca="true">IF(ISBLANK('Tournament Info'!$B$11),"",INDIRECT(ADDRESS(ROW(),1,1,1,"Optimal Seating "&amp;'Tournament Info'!$B$11-1&amp;"R+F")))</f>
        <v>0</v>
      </c>
      <c r="B300" s="242" t="str">
        <f aca="false">IF(ISNUMBER(A300),VLOOKUP(A300,Methuselahs!$A$7:$E$306,2,FALSE()),"")</f>
        <v/>
      </c>
      <c r="C300" s="243" t="str">
        <f aca="false">IF(ISNUMBER(A300),VLOOKUP(A300,Methuselahs!$A$7:$E$306,3,FALSE()),"")</f>
        <v/>
      </c>
      <c r="D300" s="244" t="str">
        <f aca="false">IF(ISNUMBER(A300),FLOOR((ROW()-ROW($A$7))/5,1)+1,"")</f>
        <v/>
      </c>
      <c r="E300" s="245"/>
      <c r="F300" s="243" t="n">
        <f aca="false">IF(ISNUMBER(E300),E300,0)</f>
        <v>0</v>
      </c>
      <c r="G300" s="225" t="str">
        <f aca="false">IF(ISNUMBER($A300),IF(AND($F300&gt;=2,$H300=60),1,0),"")</f>
        <v/>
      </c>
      <c r="H300" s="226" t="str">
        <f aca="false">IF(ISNUMBER(A300),IF(OR($S300=$U300,NOT(ISNA(MATCH($D300*5+$V$4,Override!$C$6:$C$125,0)))),$Q300,0),"")</f>
        <v/>
      </c>
      <c r="I300" s="244" t="str">
        <f aca="false">IF(ISNUMBER(A300),IF(J300=5,K300,IF(AND(J300=4,OR(K300=4,K300=3)),K300+1,K300)),"")</f>
        <v/>
      </c>
      <c r="J300" s="246" t="n">
        <f aca="false">COUNT(A297:A301)</f>
        <v>5</v>
      </c>
      <c r="K300" s="228" t="str">
        <f aca="false">IF(ISNUMBER(A300),RANK(F300,F297:F301),"")</f>
        <v/>
      </c>
      <c r="L300" s="229" t="e">
        <f aca="false">IF(J300=5,VLOOKUP(K300,TPMatrix!$A$6:$B$10,2,FALSE()),IF(J300=4,VLOOKUP(K300,TPMatrix!$D$6:$E$9,2,FALSE()),0))</f>
        <v>#N/A</v>
      </c>
      <c r="M300" s="229" t="e">
        <f aca="false">IF(COUNTIF(K297:K301,K300)&gt;=2,IF(J300=5,VLOOKUP(K300+1,TPMatrix!$A$6:$B$10,2,FALSE()),IF(J300=4,VLOOKUP(K300+1,TPMatrix!$D$6:$E$9,2,FALSE()),0)),"")</f>
        <v>#VALUE!</v>
      </c>
      <c r="N300" s="229" t="e">
        <f aca="false">IF(COUNTIF(K297:K301,K300)&gt;=3,IF(J300=5,VLOOKUP(K300+2,TPMatrix!$A$6:$B$10,2,FALSE()),IF(J300=4,VLOOKUP(K300+2,TPMatrix!$D$6:$E$9,2,FALSE()),0)),"")</f>
        <v>#VALUE!</v>
      </c>
      <c r="O300" s="229" t="e">
        <f aca="false">IF(COUNTIF(K297:K301,K300)&gt;=4,IF(J300=5,VLOOKUP(K300+3,TPMatrix!$A$6:$B$10,2,FALSE()),IF(J300=4,VLOOKUP(K300+3,TPMatrix!$D$6:$E$9,2,FALSE()),0)),"")</f>
        <v>#VALUE!</v>
      </c>
      <c r="P300" s="229" t="e">
        <f aca="false">IF(COUNTIF(K297:K301,K300)&gt;=5,IF(J300=5,VLOOKUP(K300+4,TPMatrix!$A$6:$B$10,2,FALSE()),IF(J300=4,VLOOKUP(K300+4,TPMatrix!$D$6:$E$9,2,FALSE()),0)),"")</f>
        <v>#VALUE!</v>
      </c>
      <c r="Q300" s="229" t="e">
        <f aca="false">SUM(L300:P300)/COUNT(L300:P300)</f>
        <v>#N/A</v>
      </c>
      <c r="R300" s="230" t="n">
        <f aca="false">COUNT(L300:P300)</f>
        <v>0</v>
      </c>
      <c r="S300" s="228" t="n">
        <f aca="false">IF(ISNUMBER($A300),COUNTIF($D$7:$D$306,$D300),0)</f>
        <v>0</v>
      </c>
      <c r="T300" s="229" t="n">
        <f aca="false">CEILING($F300,1)</f>
        <v>0</v>
      </c>
      <c r="U300" s="230" t="n">
        <f aca="true">SUM(OFFSET(T300,-MOD(ROW()-ROW($U$7),5),0,5,1))</f>
        <v>0</v>
      </c>
      <c r="W300" s="167" t="str">
        <f aca="false">$I300</f>
        <v/>
      </c>
      <c r="X300" s="167" t="str">
        <f aca="false">IF(ISNUMBER($A300),$W300*(Methuselahs!$A$4+1)+$A300,"")</f>
        <v/>
      </c>
      <c r="Y300" s="167" t="str">
        <f aca="false">IF(ISNUMBER($A300),RANK($X300,$X300:$X304,1),"")</f>
        <v/>
      </c>
      <c r="Z300" s="167" t="str">
        <f aca="false">IF(ISNUMBER($A300),VLOOKUP($A300,Methuselahs!$A$7:$X$306,5),"")</f>
        <v/>
      </c>
      <c r="AA300" s="167" t="str">
        <f aca="false">$I300</f>
        <v/>
      </c>
    </row>
    <row r="301" customFormat="false" ht="12.65" hidden="false" customHeight="false" outlineLevel="0" collapsed="false">
      <c r="A301" s="247" t="n">
        <f aca="true">IF(ISBLANK('Tournament Info'!$B$11),"",INDIRECT(ADDRESS(ROW(),1,1,1,"Optimal Seating "&amp;'Tournament Info'!$B$11-1&amp;"R+F")))</f>
        <v>0</v>
      </c>
      <c r="B301" s="248" t="str">
        <f aca="false">IF(ISNUMBER(A301),VLOOKUP(A301,Methuselahs!$A$7:$E$306,2,FALSE()),"")</f>
        <v/>
      </c>
      <c r="C301" s="249" t="str">
        <f aca="false">IF(ISNUMBER(A301),VLOOKUP(A301,Methuselahs!$A$7:$E$306,3,FALSE()),"")</f>
        <v/>
      </c>
      <c r="D301" s="250" t="str">
        <f aca="false">IF(ISNUMBER(A301),FLOOR((ROW()-ROW($A$7))/5,1)+1,"")</f>
        <v/>
      </c>
      <c r="E301" s="251"/>
      <c r="F301" s="249" t="n">
        <f aca="false">IF(ISNUMBER(E301),E301,0)</f>
        <v>0</v>
      </c>
      <c r="G301" s="235" t="str">
        <f aca="false">IF(ISNUMBER($A301),IF(AND($F301&gt;=2,$H301=60),1,0),"")</f>
        <v/>
      </c>
      <c r="H301" s="236" t="str">
        <f aca="false">IF(ISNUMBER(A301),IF(OR($S301=$U301,NOT(ISNA(MATCH($D301*5+$V$4,Override!$C$6:$C$125,0)))),$Q301,0),"")</f>
        <v/>
      </c>
      <c r="I301" s="250" t="str">
        <f aca="false">IF(ISNUMBER(A301),IF(J301=5,K301,IF(AND(J301=4,OR(K301=4,K301=3)),K301+1,K301)),"")</f>
        <v/>
      </c>
      <c r="J301" s="252" t="n">
        <f aca="false">COUNT(A297:A301)</f>
        <v>5</v>
      </c>
      <c r="K301" s="253" t="str">
        <f aca="false">IF(ISNUMBER(A301),RANK(F301,F297:F301),"")</f>
        <v/>
      </c>
      <c r="L301" s="254" t="e">
        <f aca="false">IF(J301=5,VLOOKUP(K301,TPMatrix!$A$6:$B$10,2,FALSE()),IF(J301=4,VLOOKUP(K301,TPMatrix!$D$6:$E$9,2,FALSE()),0))</f>
        <v>#N/A</v>
      </c>
      <c r="M301" s="254" t="e">
        <f aca="false">IF(COUNTIF(K297:K301,K301)&gt;=2,IF(J301=5,VLOOKUP(K301+1,TPMatrix!$A$6:$B$10,2,FALSE()),IF(J301=4,VLOOKUP(K301+1,TPMatrix!$D$6:$E$9,2,FALSE()),0)),"")</f>
        <v>#VALUE!</v>
      </c>
      <c r="N301" s="254" t="e">
        <f aca="false">IF(COUNTIF(K297:K301,K301)&gt;=3,IF(J301=5,VLOOKUP(K301+2,TPMatrix!$A$6:$B$10,2,FALSE()),IF(J301=4,VLOOKUP(K301+2,TPMatrix!$D$6:$E$9,2,FALSE()),0)),"")</f>
        <v>#VALUE!</v>
      </c>
      <c r="O301" s="254" t="e">
        <f aca="false">IF(COUNTIF(K297:K301,K301)&gt;=4,IF(J301=5,VLOOKUP(K301+3,TPMatrix!$A$6:$B$10,2,FALSE()),IF(J301=4,VLOOKUP(K301+3,TPMatrix!$D$6:$E$9,2,FALSE()),0)),"")</f>
        <v>#VALUE!</v>
      </c>
      <c r="P301" s="254" t="e">
        <f aca="false">IF(COUNTIF(K297:K301,K301)&gt;=5,IF(J301=5,VLOOKUP(K301+4,TPMatrix!$A$6:$B$10,2,FALSE()),IF(J301=4,VLOOKUP(K301+4,TPMatrix!$D$6:$E$9,2,FALSE()),0)),"")</f>
        <v>#VALUE!</v>
      </c>
      <c r="Q301" s="254" t="e">
        <f aca="false">SUM(L301:P301)/COUNT(L301:P301)</f>
        <v>#N/A</v>
      </c>
      <c r="R301" s="255" t="n">
        <f aca="false">COUNT(L301:P301)</f>
        <v>0</v>
      </c>
      <c r="S301" s="253" t="n">
        <f aca="false">IF(ISNUMBER($A301),COUNTIF($D$7:$D$306,$D301),0)</f>
        <v>0</v>
      </c>
      <c r="T301" s="254" t="n">
        <f aca="false">CEILING($F301,1)</f>
        <v>0</v>
      </c>
      <c r="U301" s="255" t="n">
        <f aca="true">SUM(OFFSET(T301,-MOD(ROW()-ROW($U$7),5),0,5,1))</f>
        <v>0</v>
      </c>
      <c r="W301" s="167" t="str">
        <f aca="false">$I301</f>
        <v/>
      </c>
      <c r="X301" s="167" t="str">
        <f aca="false">IF(ISNUMBER($A301),$W301*(Methuselahs!$A$4+1)+$A301,"")</f>
        <v/>
      </c>
      <c r="Y301" s="167" t="str">
        <f aca="false">IF(ISNUMBER($A301),RANK($X301,$X301:$X305,1),"")</f>
        <v/>
      </c>
      <c r="Z301" s="167" t="str">
        <f aca="false">IF(ISNUMBER($A301),VLOOKUP($A301,Methuselahs!$A$7:$X$306,5),"")</f>
        <v/>
      </c>
      <c r="AA301" s="167" t="str">
        <f aca="false">$I301</f>
        <v/>
      </c>
    </row>
    <row r="302" customFormat="false" ht="12.65" hidden="false" customHeight="false" outlineLevel="0" collapsed="false">
      <c r="A302" s="206" t="n">
        <f aca="true">IF(ISBLANK('Tournament Info'!$B$11),"",INDIRECT(ADDRESS(ROW(),1,1,1,"Optimal Seating "&amp;'Tournament Info'!$B$11-1&amp;"R+F")))</f>
        <v>0</v>
      </c>
      <c r="B302" s="256" t="str">
        <f aca="false">IF(ISNUMBER(A302),VLOOKUP(A302,Methuselahs!$A$7:$E$306,2,FALSE()),"")</f>
        <v/>
      </c>
      <c r="C302" s="208" t="str">
        <f aca="false">IF(ISNUMBER(A302),VLOOKUP(A302,Methuselahs!$A$7:$E$306,3,FALSE()),"")</f>
        <v/>
      </c>
      <c r="D302" s="209" t="str">
        <f aca="false">IF(ISNUMBER(A302),FLOOR((ROW()-ROW($A$7))/5,1)+1,"")</f>
        <v/>
      </c>
      <c r="E302" s="210"/>
      <c r="F302" s="208" t="n">
        <f aca="false">IF(ISNUMBER(E302),E302,0)</f>
        <v>0</v>
      </c>
      <c r="G302" s="211" t="str">
        <f aca="false">IF(ISNUMBER($A302),IF(AND($F302&gt;=2,$H302=60),1,0),"")</f>
        <v/>
      </c>
      <c r="H302" s="212" t="str">
        <f aca="false">IF(ISNUMBER(A302),IF(OR($S302=$U302,NOT(ISNA(MATCH($D302*5+$V$4,Override!$C$6:$C$125,0)))),$Q302,0),"")</f>
        <v/>
      </c>
      <c r="I302" s="209" t="str">
        <f aca="false">IF(ISNUMBER(A302),IF(J302=5,K302,IF(AND(J302=4,OR(K302=4,K302=3)),K302+1,K302)),"")</f>
        <v/>
      </c>
      <c r="J302" s="213" t="n">
        <f aca="false">COUNT(A302:A306)</f>
        <v>5</v>
      </c>
      <c r="K302" s="214" t="str">
        <f aca="false">IF(ISNUMBER(A302),RANK(F302,F302:F306),"")</f>
        <v/>
      </c>
      <c r="L302" s="215" t="e">
        <f aca="false">IF(J302=5,VLOOKUP(K302,TPMatrix!$A$6:$B$10,2,FALSE()),IF(J302=4,VLOOKUP(K302,TPMatrix!$D$6:$E$9,2,FALSE()),0))</f>
        <v>#N/A</v>
      </c>
      <c r="M302" s="215" t="e">
        <f aca="false">IF(COUNTIF(K302:K306,K302)&gt;=2,IF(J302=5,VLOOKUP(K302+1,TPMatrix!$A$6:$B$10,2,FALSE()),IF(J302=4,VLOOKUP(K302+1,TPMatrix!$D$6:$E$9,2,FALSE()),0)),"")</f>
        <v>#VALUE!</v>
      </c>
      <c r="N302" s="215" t="e">
        <f aca="false">IF(COUNTIF(K302:K306,K302)&gt;=3,IF(J302=5,VLOOKUP(K302+2,TPMatrix!$A$6:$B$10,2,FALSE()),IF(J302=4,VLOOKUP(K302+2,TPMatrix!$D$6:$E$9,2,FALSE()),0)),"")</f>
        <v>#VALUE!</v>
      </c>
      <c r="O302" s="215" t="e">
        <f aca="false">IF(COUNTIF(K302:K306,K302)&gt;=4,IF(J302=5,VLOOKUP(K302+3,TPMatrix!$A$6:$B$10,2,FALSE()),IF(J302=4,VLOOKUP(K302+3,TPMatrix!$D$6:$E$9,2,FALSE()),0)),"")</f>
        <v>#VALUE!</v>
      </c>
      <c r="P302" s="215" t="e">
        <f aca="false">IF(COUNTIF(K302:K306,K302)&gt;=5,IF(J302=5,VLOOKUP(K302+4,TPMatrix!$A$6:$B$10,2,FALSE()),IF(J302=4,VLOOKUP(K302+4,TPMatrix!$D$6:$E$9,2,FALSE()),0)),"")</f>
        <v>#VALUE!</v>
      </c>
      <c r="Q302" s="215" t="e">
        <f aca="false">SUM(L302:P302)/COUNT(L302:P302)</f>
        <v>#N/A</v>
      </c>
      <c r="R302" s="216" t="n">
        <f aca="false">COUNT(L302:P302)</f>
        <v>0</v>
      </c>
      <c r="S302" s="217" t="n">
        <f aca="false">IF(ISNUMBER($A302),COUNTIF($D$7:$D$306,$D302),0)</f>
        <v>0</v>
      </c>
      <c r="T302" s="218" t="n">
        <f aca="false">CEILING($F302,1)</f>
        <v>0</v>
      </c>
      <c r="U302" s="219" t="n">
        <f aca="true">SUM(OFFSET(T302,-MOD(ROW()-ROW($U$7),5),0,5,1))</f>
        <v>0</v>
      </c>
      <c r="W302" s="167" t="str">
        <f aca="false">$I302</f>
        <v/>
      </c>
      <c r="X302" s="167" t="str">
        <f aca="false">IF(ISNUMBER($A302),$W302*(Methuselahs!$A$4+1)+$A302,"")</f>
        <v/>
      </c>
      <c r="Y302" s="167" t="str">
        <f aca="false">IF(ISNUMBER($A302),RANK($X302,$X302:$X306,1),"")</f>
        <v/>
      </c>
      <c r="Z302" s="167" t="str">
        <f aca="false">IF(ISNUMBER($A302),VLOOKUP($A302,Methuselahs!$A$7:$X$306,5),"")</f>
        <v/>
      </c>
      <c r="AA302" s="167" t="str">
        <f aca="false">$I302</f>
        <v/>
      </c>
    </row>
    <row r="303" customFormat="false" ht="12.65" hidden="false" customHeight="false" outlineLevel="0" collapsed="false">
      <c r="A303" s="220" t="n">
        <f aca="true">IF(ISBLANK('Tournament Info'!$B$11),"",INDIRECT(ADDRESS(ROW(),1,1,1,"Optimal Seating "&amp;'Tournament Info'!$B$11-1&amp;"R+F")))</f>
        <v>0</v>
      </c>
      <c r="B303" s="221" t="str">
        <f aca="false">IF(ISNUMBER(A303),VLOOKUP(A303,Methuselahs!$A$7:$E$306,2,FALSE()),"")</f>
        <v/>
      </c>
      <c r="C303" s="222" t="str">
        <f aca="false">IF(ISNUMBER(A303),VLOOKUP(A303,Methuselahs!$A$7:$E$306,3,FALSE()),"")</f>
        <v/>
      </c>
      <c r="D303" s="223" t="str">
        <f aca="false">IF(ISNUMBER(A303),FLOOR((ROW()-ROW($A$7))/5,1)+1,"")</f>
        <v/>
      </c>
      <c r="E303" s="224"/>
      <c r="F303" s="222" t="n">
        <f aca="false">IF(ISNUMBER(E303),E303,0)</f>
        <v>0</v>
      </c>
      <c r="G303" s="225" t="str">
        <f aca="false">IF(ISNUMBER($A303),IF(AND($F303&gt;=2,$H303=60),1,0),"")</f>
        <v/>
      </c>
      <c r="H303" s="226" t="str">
        <f aca="false">IF(ISNUMBER(A303),IF(OR($S303=$U303,NOT(ISNA(MATCH($D303*5+$V$4,Override!$C$6:$C$125,0)))),$Q303,0),"")</f>
        <v/>
      </c>
      <c r="I303" s="223" t="str">
        <f aca="false">IF(ISNUMBER(A303),IF(J303=5,K303,IF(AND(J303=4,OR(K303=4,K303=3)),K303+1,K303)),"")</f>
        <v/>
      </c>
      <c r="J303" s="227" t="n">
        <f aca="false">COUNT(A302:A306)</f>
        <v>5</v>
      </c>
      <c r="K303" s="228" t="str">
        <f aca="false">IF(ISNUMBER(A303),RANK(F303,F302:F306),"")</f>
        <v/>
      </c>
      <c r="L303" s="229" t="e">
        <f aca="false">IF(J303=5,VLOOKUP(K303,TPMatrix!$A$6:$B$10,2,FALSE()),IF(J303=4,VLOOKUP(K303,TPMatrix!$D$6:$E$9,2,FALSE()),0))</f>
        <v>#N/A</v>
      </c>
      <c r="M303" s="229" t="e">
        <f aca="false">IF(COUNTIF(K302:K306,K303)&gt;=2,IF(J303=5,VLOOKUP(K303+1,TPMatrix!$A$6:$B$10,2,FALSE()),IF(J303=4,VLOOKUP(K303+1,TPMatrix!$D$6:$E$9,2,FALSE()),0)),"")</f>
        <v>#VALUE!</v>
      </c>
      <c r="N303" s="229" t="e">
        <f aca="false">IF(COUNTIF(K302:K306,K303)&gt;=3,IF(J303=5,VLOOKUP(K303+2,TPMatrix!$A$6:$B$10,2,FALSE()),IF(J303=4,VLOOKUP(K303+2,TPMatrix!$D$6:$E$9,2,FALSE()),0)),"")</f>
        <v>#VALUE!</v>
      </c>
      <c r="O303" s="229" t="e">
        <f aca="false">IF(COUNTIF(K302:K306,K303)&gt;=4,IF(J303=5,VLOOKUP(K303+3,TPMatrix!$A$6:$B$10,2,FALSE()),IF(J303=4,VLOOKUP(K303+3,TPMatrix!$D$6:$E$9,2,FALSE()),0)),"")</f>
        <v>#VALUE!</v>
      </c>
      <c r="P303" s="229" t="e">
        <f aca="false">IF(COUNTIF(K302:K306,K303)&gt;=5,IF(J303=5,VLOOKUP(K303+4,TPMatrix!$A$6:$B$10,2,FALSE()),IF(J303=4,VLOOKUP(K303+4,TPMatrix!$D$6:$E$9,2,FALSE()),0)),"")</f>
        <v>#VALUE!</v>
      </c>
      <c r="Q303" s="229" t="e">
        <f aca="false">SUM(L303:P303)/COUNT(L303:P303)</f>
        <v>#N/A</v>
      </c>
      <c r="R303" s="230" t="n">
        <f aca="false">COUNT(L303:P303)</f>
        <v>0</v>
      </c>
      <c r="S303" s="228" t="n">
        <f aca="false">IF(ISNUMBER($A303),COUNTIF($D$7:$D$306,$D303),0)</f>
        <v>0</v>
      </c>
      <c r="T303" s="229" t="n">
        <f aca="false">CEILING($F303,1)</f>
        <v>0</v>
      </c>
      <c r="U303" s="230" t="n">
        <f aca="true">SUM(OFFSET(T303,-MOD(ROW()-ROW($U$7),5),0,5,1))</f>
        <v>0</v>
      </c>
      <c r="W303" s="167" t="str">
        <f aca="false">$I303</f>
        <v/>
      </c>
      <c r="X303" s="167" t="str">
        <f aca="false">IF(ISNUMBER($A303),$W303*(Methuselahs!$A$4+1)+$A303,"")</f>
        <v/>
      </c>
      <c r="Y303" s="167" t="str">
        <f aca="false">IF(ISNUMBER($A303),RANK($X303,$X303:$X307,1),"")</f>
        <v/>
      </c>
      <c r="Z303" s="167" t="str">
        <f aca="false">IF(ISNUMBER($A303),VLOOKUP($A303,Methuselahs!$A$7:$X$306,5),"")</f>
        <v/>
      </c>
      <c r="AA303" s="167" t="str">
        <f aca="false">$I303</f>
        <v/>
      </c>
    </row>
    <row r="304" customFormat="false" ht="12.65" hidden="false" customHeight="false" outlineLevel="0" collapsed="false">
      <c r="A304" s="231" t="n">
        <f aca="true">IF(ISBLANK('Tournament Info'!$B$11),"",INDIRECT(ADDRESS(ROW(),1,1,1,"Optimal Seating "&amp;'Tournament Info'!$B$11-1&amp;"R+F")))</f>
        <v>0</v>
      </c>
      <c r="B304" s="207" t="str">
        <f aca="false">IF(ISNUMBER(A304),VLOOKUP(A304,Methuselahs!$A$7:$E$306,2,FALSE()),"")</f>
        <v/>
      </c>
      <c r="C304" s="232" t="str">
        <f aca="false">IF(ISNUMBER(A304),VLOOKUP(A304,Methuselahs!$A$7:$E$306,3,FALSE()),"")</f>
        <v/>
      </c>
      <c r="D304" s="233" t="str">
        <f aca="false">IF(ISNUMBER(A304),FLOOR((ROW()-ROW($A$7))/5,1)+1,"")</f>
        <v/>
      </c>
      <c r="E304" s="234"/>
      <c r="F304" s="232" t="n">
        <f aca="false">IF(ISNUMBER(E304),E304,0)</f>
        <v>0</v>
      </c>
      <c r="G304" s="235" t="str">
        <f aca="false">IF(ISNUMBER($A304),IF(AND($F304&gt;=2,$H304=60),1,0),"")</f>
        <v/>
      </c>
      <c r="H304" s="236" t="str">
        <f aca="false">IF(ISNUMBER(A304),IF(OR($S304=$U304,NOT(ISNA(MATCH($D304*5+$V$4,Override!$C$6:$C$125,0)))),$Q304,0),"")</f>
        <v/>
      </c>
      <c r="I304" s="233" t="str">
        <f aca="false">IF(ISNUMBER(A304),IF(J304=5,K304,IF(AND(J304=4,OR(K304=4,K304=3)),K304+1,K304)),"")</f>
        <v/>
      </c>
      <c r="J304" s="237" t="n">
        <f aca="false">COUNT(A302:A306)</f>
        <v>5</v>
      </c>
      <c r="K304" s="238" t="str">
        <f aca="false">IF(ISNUMBER(A304),RANK(F304,F302:F306),"")</f>
        <v/>
      </c>
      <c r="L304" s="239" t="e">
        <f aca="false">IF(J304=5,VLOOKUP(K304,TPMatrix!$A$6:$B$10,2,FALSE()),IF(J304=4,VLOOKUP(K304,TPMatrix!$D$6:$E$9,2,FALSE()),0))</f>
        <v>#N/A</v>
      </c>
      <c r="M304" s="239" t="e">
        <f aca="false">IF(COUNTIF(K302:K306,K304)&gt;=2,IF(J304=5,VLOOKUP(K304+1,TPMatrix!$A$6:$B$10,2,FALSE()),IF(J304=4,VLOOKUP(K304+1,TPMatrix!$D$6:$E$9,2,FALSE()),0)),"")</f>
        <v>#VALUE!</v>
      </c>
      <c r="N304" s="239" t="e">
        <f aca="false">IF(COUNTIF(K302:K306,K304)&gt;=3,IF(J304=5,VLOOKUP(K304+2,TPMatrix!$A$6:$B$10,2,FALSE()),IF(J304=4,VLOOKUP(K304+2,TPMatrix!$D$6:$E$9,2,FALSE()),0)),"")</f>
        <v>#VALUE!</v>
      </c>
      <c r="O304" s="239" t="e">
        <f aca="false">IF(COUNTIF(K302:K306,K304)&gt;=4,IF(J304=5,VLOOKUP(K304+3,TPMatrix!$A$6:$B$10,2,FALSE()),IF(J304=4,VLOOKUP(K304+3,TPMatrix!$D$6:$E$9,2,FALSE()),0)),"")</f>
        <v>#VALUE!</v>
      </c>
      <c r="P304" s="239" t="e">
        <f aca="false">IF(COUNTIF(K302:K306,K304)&gt;=5,IF(J304=5,VLOOKUP(K304+4,TPMatrix!$A$6:$B$10,2,FALSE()),IF(J304=4,VLOOKUP(K304+4,TPMatrix!$D$6:$E$9,2,FALSE()),0)),"")</f>
        <v>#VALUE!</v>
      </c>
      <c r="Q304" s="239" t="e">
        <f aca="false">SUM(L304:P304)/COUNT(L304:P304)</f>
        <v>#N/A</v>
      </c>
      <c r="R304" s="240" t="n">
        <f aca="false">COUNT(L304:P304)</f>
        <v>0</v>
      </c>
      <c r="S304" s="238" t="n">
        <f aca="false">IF(ISNUMBER($A304),COUNTIF($D$7:$D$306,$D304),0)</f>
        <v>0</v>
      </c>
      <c r="T304" s="239" t="n">
        <f aca="false">CEILING($F304,1)</f>
        <v>0</v>
      </c>
      <c r="U304" s="240" t="n">
        <f aca="true">SUM(OFFSET(T304,-MOD(ROW()-ROW($U$7),5),0,5,1))</f>
        <v>0</v>
      </c>
      <c r="W304" s="167" t="str">
        <f aca="false">$I304</f>
        <v/>
      </c>
      <c r="X304" s="167" t="str">
        <f aca="false">IF(ISNUMBER($A304),$W304*(Methuselahs!$A$4+1)+$A304,"")</f>
        <v/>
      </c>
      <c r="Y304" s="167" t="str">
        <f aca="false">IF(ISNUMBER($A304),RANK($X304,$X304:$X308,1),"")</f>
        <v/>
      </c>
      <c r="Z304" s="167" t="str">
        <f aca="false">IF(ISNUMBER($A304),VLOOKUP($A304,Methuselahs!$A$7:$X$306,5),"")</f>
        <v/>
      </c>
      <c r="AA304" s="167" t="str">
        <f aca="false">$I304</f>
        <v/>
      </c>
    </row>
    <row r="305" customFormat="false" ht="12.65" hidden="false" customHeight="false" outlineLevel="0" collapsed="false">
      <c r="A305" s="241" t="n">
        <f aca="true">IF(ISBLANK('Tournament Info'!$B$11),"",INDIRECT(ADDRESS(ROW(),1,1,1,"Optimal Seating "&amp;'Tournament Info'!$B$11-1&amp;"R+F")))</f>
        <v>0</v>
      </c>
      <c r="B305" s="242" t="str">
        <f aca="false">IF(ISNUMBER(A305),VLOOKUP(A305,Methuselahs!$A$7:$E$306,2,FALSE()),"")</f>
        <v/>
      </c>
      <c r="C305" s="243" t="str">
        <f aca="false">IF(ISNUMBER(A305),VLOOKUP(A305,Methuselahs!$A$7:$E$306,3,FALSE()),"")</f>
        <v/>
      </c>
      <c r="D305" s="244" t="str">
        <f aca="false">IF(ISNUMBER(A305),FLOOR((ROW()-ROW($A$7))/5,1)+1,"")</f>
        <v/>
      </c>
      <c r="E305" s="245"/>
      <c r="F305" s="243" t="n">
        <f aca="false">IF(ISNUMBER(E305),E305,0)</f>
        <v>0</v>
      </c>
      <c r="G305" s="225" t="str">
        <f aca="false">IF(ISNUMBER($A305),IF(AND($F305&gt;=2,$H305=60),1,0),"")</f>
        <v/>
      </c>
      <c r="H305" s="226" t="str">
        <f aca="false">IF(ISNUMBER(A305),IF(OR($S305=$U305,NOT(ISNA(MATCH($D305*5+$V$4,Override!$C$6:$C$125,0)))),$Q305,0),"")</f>
        <v/>
      </c>
      <c r="I305" s="244" t="str">
        <f aca="false">IF(ISNUMBER(A305),IF(J305=5,K305,IF(AND(J305=4,OR(K305=4,K305=3)),K305+1,K305)),"")</f>
        <v/>
      </c>
      <c r="J305" s="246" t="n">
        <f aca="false">COUNT(A302:A306)</f>
        <v>5</v>
      </c>
      <c r="K305" s="228" t="str">
        <f aca="false">IF(ISNUMBER(A305),RANK(F305,F302:F306),"")</f>
        <v/>
      </c>
      <c r="L305" s="229" t="e">
        <f aca="false">IF(J305=5,VLOOKUP(K305,TPMatrix!$A$6:$B$10,2,FALSE()),IF(J305=4,VLOOKUP(K305,TPMatrix!$D$6:$E$9,2,FALSE()),0))</f>
        <v>#N/A</v>
      </c>
      <c r="M305" s="229" t="e">
        <f aca="false">IF(COUNTIF(K302:K306,K305)&gt;=2,IF(J305=5,VLOOKUP(K305+1,TPMatrix!$A$6:$B$10,2,FALSE()),IF(J305=4,VLOOKUP(K305+1,TPMatrix!$D$6:$E$9,2,FALSE()),0)),"")</f>
        <v>#VALUE!</v>
      </c>
      <c r="N305" s="229" t="e">
        <f aca="false">IF(COUNTIF(K302:K306,K305)&gt;=3,IF(J305=5,VLOOKUP(K305+2,TPMatrix!$A$6:$B$10,2,FALSE()),IF(J305=4,VLOOKUP(K305+2,TPMatrix!$D$6:$E$9,2,FALSE()),0)),"")</f>
        <v>#VALUE!</v>
      </c>
      <c r="O305" s="229" t="e">
        <f aca="false">IF(COUNTIF(K302:K306,K305)&gt;=4,IF(J305=5,VLOOKUP(K305+3,TPMatrix!$A$6:$B$10,2,FALSE()),IF(J305=4,VLOOKUP(K305+3,TPMatrix!$D$6:$E$9,2,FALSE()),0)),"")</f>
        <v>#VALUE!</v>
      </c>
      <c r="P305" s="229" t="e">
        <f aca="false">IF(COUNTIF(K302:K306,K305)&gt;=5,IF(J305=5,VLOOKUP(K305+4,TPMatrix!$A$6:$B$10,2,FALSE()),IF(J305=4,VLOOKUP(K305+4,TPMatrix!$D$6:$E$9,2,FALSE()),0)),"")</f>
        <v>#VALUE!</v>
      </c>
      <c r="Q305" s="229" t="e">
        <f aca="false">SUM(L305:P305)/COUNT(L305:P305)</f>
        <v>#N/A</v>
      </c>
      <c r="R305" s="230" t="n">
        <f aca="false">COUNT(L305:P305)</f>
        <v>0</v>
      </c>
      <c r="S305" s="228" t="n">
        <f aca="false">IF(ISNUMBER($A305),COUNTIF($D$7:$D$306,$D305),0)</f>
        <v>0</v>
      </c>
      <c r="T305" s="229" t="n">
        <f aca="false">CEILING($F305,1)</f>
        <v>0</v>
      </c>
      <c r="U305" s="230" t="n">
        <f aca="true">SUM(OFFSET(T305,-MOD(ROW()-ROW($U$7),5),0,5,1))</f>
        <v>0</v>
      </c>
      <c r="W305" s="167" t="str">
        <f aca="false">$I305</f>
        <v/>
      </c>
      <c r="X305" s="167" t="str">
        <f aca="false">IF(ISNUMBER($A305),$W305*(Methuselahs!$A$4+1)+$A305,"")</f>
        <v/>
      </c>
      <c r="Y305" s="167" t="str">
        <f aca="false">IF(ISNUMBER($A305),RANK($X305,$X305:$X309,1),"")</f>
        <v/>
      </c>
      <c r="Z305" s="167" t="str">
        <f aca="false">IF(ISNUMBER($A305),VLOOKUP($A305,Methuselahs!$A$7:$X$306,5),"")</f>
        <v/>
      </c>
      <c r="AA305" s="167" t="str">
        <f aca="false">$I305</f>
        <v/>
      </c>
    </row>
    <row r="306" customFormat="false" ht="12.65" hidden="false" customHeight="false" outlineLevel="0" collapsed="false">
      <c r="A306" s="247" t="n">
        <f aca="true">IF(ISBLANK('Tournament Info'!$B$11),"",INDIRECT(ADDRESS(ROW(),1,1,1,"Optimal Seating "&amp;'Tournament Info'!$B$11-1&amp;"R+F")))</f>
        <v>0</v>
      </c>
      <c r="B306" s="248" t="str">
        <f aca="false">IF(ISNUMBER(A306),VLOOKUP(A306,Methuselahs!$A$7:$E$306,2,FALSE()),"")</f>
        <v/>
      </c>
      <c r="C306" s="249" t="str">
        <f aca="false">IF(ISNUMBER(A306),VLOOKUP(A306,Methuselahs!$A$7:$E$306,3,FALSE()),"")</f>
        <v/>
      </c>
      <c r="D306" s="250" t="str">
        <f aca="false">IF(ISNUMBER(A306),FLOOR((ROW()-ROW($A$7))/5,1)+1,"")</f>
        <v/>
      </c>
      <c r="E306" s="251"/>
      <c r="F306" s="249" t="n">
        <f aca="false">IF(ISNUMBER(E306),E306,0)</f>
        <v>0</v>
      </c>
      <c r="G306" s="257" t="str">
        <f aca="false">IF(ISNUMBER($A306),IF(AND($F306&gt;=2,$H306=60),1,0),"")</f>
        <v/>
      </c>
      <c r="H306" s="258" t="str">
        <f aca="false">IF(ISNUMBER(A306),IF(OR($S306=$U306,NOT(ISNA(MATCH($D306*5+$V$4,Override!$C$6:$C$125,0)))),$Q306,0),"")</f>
        <v/>
      </c>
      <c r="I306" s="250" t="str">
        <f aca="false">IF(ISNUMBER(A306),IF(J306=5,K306,IF(AND(J306=4,OR(K306=4,K306=3)),K306+1,K306)),"")</f>
        <v/>
      </c>
      <c r="J306" s="252" t="n">
        <f aca="false">COUNT(A302:A306)</f>
        <v>5</v>
      </c>
      <c r="K306" s="253" t="str">
        <f aca="false">IF(ISNUMBER(A306),RANK(F306,F302:F306),"")</f>
        <v/>
      </c>
      <c r="L306" s="254" t="e">
        <f aca="false">IF(J306=5,VLOOKUP(K306,TPMatrix!$A$6:$B$10,2,FALSE()),IF(J306=4,VLOOKUP(K306,TPMatrix!$D$6:$E$9,2,FALSE()),0))</f>
        <v>#N/A</v>
      </c>
      <c r="M306" s="254" t="e">
        <f aca="false">IF(COUNTIF(K302:K306,K306)&gt;=2,IF(J306=5,VLOOKUP(K306+1,TPMatrix!$A$6:$B$10,2,FALSE()),IF(J306=4,VLOOKUP(K306+1,TPMatrix!$D$6:$E$9,2,FALSE()),0)),"")</f>
        <v>#VALUE!</v>
      </c>
      <c r="N306" s="254" t="e">
        <f aca="false">IF(COUNTIF(K302:K306,K306)&gt;=3,IF(J306=5,VLOOKUP(K306+2,TPMatrix!$A$6:$B$10,2,FALSE()),IF(J306=4,VLOOKUP(K306+2,TPMatrix!$D$6:$E$9,2,FALSE()),0)),"")</f>
        <v>#VALUE!</v>
      </c>
      <c r="O306" s="254" t="e">
        <f aca="false">IF(COUNTIF(K302:K306,K306)&gt;=4,IF(J306=5,VLOOKUP(K306+3,TPMatrix!$A$6:$B$10,2,FALSE()),IF(J306=4,VLOOKUP(K306+3,TPMatrix!$D$6:$E$9,2,FALSE()),0)),"")</f>
        <v>#VALUE!</v>
      </c>
      <c r="P306" s="254" t="e">
        <f aca="false">IF(COUNTIF(K302:K306,K306)&gt;=5,IF(J306=5,VLOOKUP(K306+4,TPMatrix!$A$6:$B$10,2,FALSE()),IF(J306=4,VLOOKUP(K306+4,TPMatrix!$D$6:$E$9,2,FALSE()),0)),"")</f>
        <v>#VALUE!</v>
      </c>
      <c r="Q306" s="254" t="e">
        <f aca="false">SUM(L306:P306)/COUNT(L306:P306)</f>
        <v>#N/A</v>
      </c>
      <c r="R306" s="255" t="n">
        <f aca="false">COUNT(L306:P306)</f>
        <v>0</v>
      </c>
      <c r="S306" s="253" t="n">
        <f aca="false">IF(ISNUMBER($A306),COUNTIF($D$7:$D$306,$D306),0)</f>
        <v>0</v>
      </c>
      <c r="T306" s="254" t="n">
        <f aca="false">CEILING($F306,1)</f>
        <v>0</v>
      </c>
      <c r="U306" s="255" t="n">
        <f aca="true">SUM(OFFSET(T306,-MOD(ROW()-ROW($U$7),5),0,5,1))</f>
        <v>0</v>
      </c>
      <c r="W306" s="167" t="str">
        <f aca="false">$I306</f>
        <v/>
      </c>
      <c r="X306" s="167" t="str">
        <f aca="false">IF(ISNUMBER($A306),$W306*(Methuselahs!$A$4+1)+$A306,"")</f>
        <v/>
      </c>
      <c r="Y306" s="167" t="str">
        <f aca="false">IF(ISNUMBER($A306),RANK($X306,$X306:$X310,1),"")</f>
        <v/>
      </c>
      <c r="Z306" s="167" t="str">
        <f aca="false">IF(ISNUMBER($A306),VLOOKUP($A306,Methuselahs!$A$7:$X$306,5),"")</f>
        <v/>
      </c>
      <c r="AA306" s="167" t="str">
        <f aca="false">$I306</f>
        <v/>
      </c>
    </row>
    <row r="307" customFormat="false" ht="12.75" hidden="false" customHeight="false" outlineLevel="0" collapsed="false"/>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D5" activeCellId="0" sqref="AD5"/>
    </sheetView>
  </sheetViews>
  <sheetFormatPr defaultColWidth="8.82421875" defaultRowHeight="12" customHeight="false" zeroHeight="false" outlineLevelRow="0" outlineLevelCol="0"/>
  <cols>
    <col collapsed="false" customWidth="true" hidden="false" outlineLevel="0" max="1" min="1" style="164" width="3"/>
    <col collapsed="false" customWidth="true" hidden="false" outlineLevel="0" max="2" min="2" style="164" width="16.73"/>
    <col collapsed="false" customWidth="true" hidden="false" outlineLevel="0" max="3" min="3" style="164" width="18"/>
    <col collapsed="false" customWidth="true" hidden="false" outlineLevel="0" max="5" min="4" style="165" width="6.82"/>
    <col collapsed="false" customWidth="true" hidden="true" outlineLevel="0" max="6" min="6" style="164" width="7.73"/>
    <col collapsed="false" customWidth="true" hidden="false" outlineLevel="0" max="8" min="7" style="164" width="7.73"/>
    <col collapsed="false" customWidth="false" hidden="false" outlineLevel="0" max="9" min="9" style="164" width="8.82"/>
    <col collapsed="false" customWidth="true" hidden="true" outlineLevel="0" max="10" min="10" style="166" width="5"/>
    <col collapsed="false" customWidth="true" hidden="true" outlineLevel="0" max="11" min="11" style="167" width="10.73"/>
    <col collapsed="false" customWidth="true" hidden="true" outlineLevel="0" max="12" min="12" style="167" width="7.82"/>
    <col collapsed="false" customWidth="true" hidden="true" outlineLevel="0" max="16" min="13" style="167" width="5"/>
    <col collapsed="false" customWidth="true" hidden="true" outlineLevel="0" max="17" min="17" style="167" width="6.18"/>
    <col collapsed="false" customWidth="true" hidden="true" outlineLevel="0" max="18" min="18" style="167" width="8.45"/>
    <col collapsed="false" customWidth="true" hidden="true" outlineLevel="0" max="19" min="19" style="167" width="19.45"/>
    <col collapsed="false" customWidth="true" hidden="true" outlineLevel="0" max="20" min="20" style="167" width="8.27"/>
    <col collapsed="false" customWidth="true" hidden="true" outlineLevel="0" max="21" min="21" style="167" width="9.82"/>
    <col collapsed="false" customWidth="true" hidden="true" outlineLevel="0" max="22" min="22" style="167" width="11.27"/>
    <col collapsed="false" customWidth="true" hidden="true" outlineLevel="0" max="23" min="23" style="167" width="10.45"/>
    <col collapsed="false" customWidth="true" hidden="true" outlineLevel="0" max="25" min="24" style="167" width="7.45"/>
    <col collapsed="false" customWidth="true" hidden="true" outlineLevel="0" max="26" min="26" style="167" width="4.45"/>
    <col collapsed="false" customWidth="true" hidden="true" outlineLevel="0" max="27" min="27" style="167" width="10.45"/>
    <col collapsed="false" customWidth="true" hidden="false" outlineLevel="0" max="29" min="28" style="167" width="9.18"/>
    <col collapsed="false" customWidth="false" hidden="false" outlineLevel="0" max="16384" min="30" style="167" width="8.82"/>
  </cols>
  <sheetData>
    <row r="1" customFormat="false" ht="24.45" hidden="false" customHeight="false" outlineLevel="0" collapsed="false">
      <c r="A1" s="41" t="str">
        <f aca="false">IF(ISBLANK('Tournament Info'!B3),"Vampire: The Eternal Struggle Tournament",'Tournament Info'!B3)</f>
        <v>Russian Nationals 2026</v>
      </c>
      <c r="B1" s="71"/>
      <c r="C1" s="71"/>
      <c r="D1" s="73"/>
      <c r="E1" s="73"/>
      <c r="F1" s="42"/>
      <c r="G1" s="42"/>
      <c r="H1" s="42"/>
      <c r="I1" s="42"/>
      <c r="J1" s="168"/>
    </row>
    <row r="2" customFormat="false" ht="13.5" hidden="false" customHeight="true" outlineLevel="0" collapsed="false">
      <c r="A2" s="167"/>
      <c r="B2" s="71"/>
      <c r="C2" s="71"/>
      <c r="D2" s="73"/>
      <c r="E2" s="73"/>
      <c r="G2" s="42"/>
      <c r="H2" s="42" t="s">
        <v>197</v>
      </c>
      <c r="I2" s="42"/>
      <c r="AB2" s="169" t="n">
        <v>0.625</v>
      </c>
    </row>
    <row r="3" s="26" customFormat="true" ht="15" hidden="false" customHeight="true" outlineLevel="0" collapsed="false">
      <c r="A3" s="170" t="s">
        <v>225</v>
      </c>
      <c r="B3" s="171"/>
      <c r="C3" s="171"/>
      <c r="D3" s="173"/>
      <c r="E3" s="173"/>
      <c r="G3" s="172"/>
      <c r="H3" s="26" t="s">
        <v>199</v>
      </c>
      <c r="I3" s="172"/>
      <c r="V3" s="174" t="s">
        <v>226</v>
      </c>
      <c r="AB3" s="175" t="n">
        <v>0.708333333333333</v>
      </c>
    </row>
    <row r="4" customFormat="false" ht="12.75" hidden="false" customHeight="true" outlineLevel="0" collapsed="false">
      <c r="B4" s="71"/>
      <c r="C4" s="71"/>
      <c r="D4" s="73"/>
      <c r="E4" s="73"/>
      <c r="F4" s="42"/>
      <c r="G4" s="42"/>
      <c r="H4" s="42"/>
      <c r="I4" s="42"/>
      <c r="J4" s="168"/>
      <c r="V4" s="177" t="n">
        <v>2</v>
      </c>
    </row>
    <row r="5" customFormat="false" ht="19.5" hidden="false" customHeight="false" outlineLevel="0" collapsed="false">
      <c r="A5" s="178" t="s">
        <v>200</v>
      </c>
      <c r="B5" s="179"/>
      <c r="C5" s="179"/>
      <c r="D5" s="180"/>
      <c r="E5" s="181" t="s">
        <v>201</v>
      </c>
      <c r="F5" s="259"/>
      <c r="G5" s="181"/>
      <c r="H5" s="182"/>
      <c r="I5" s="183"/>
      <c r="J5" s="184"/>
      <c r="K5" s="185" t="s">
        <v>202</v>
      </c>
      <c r="L5" s="186"/>
      <c r="M5" s="186"/>
      <c r="N5" s="186"/>
      <c r="O5" s="186"/>
      <c r="P5" s="186"/>
      <c r="Q5" s="186"/>
      <c r="R5" s="187"/>
      <c r="S5" s="188" t="s">
        <v>203</v>
      </c>
      <c r="T5" s="186"/>
      <c r="U5" s="187"/>
    </row>
    <row r="6" s="204" customFormat="true" ht="12.75" hidden="false" customHeight="true" outlineLevel="0" collapsed="false">
      <c r="A6" s="189" t="s">
        <v>192</v>
      </c>
      <c r="B6" s="190" t="s">
        <v>204</v>
      </c>
      <c r="C6" s="191" t="s">
        <v>205</v>
      </c>
      <c r="D6" s="192" t="s">
        <v>206</v>
      </c>
      <c r="E6" s="194" t="s">
        <v>182</v>
      </c>
      <c r="F6" s="260" t="s">
        <v>182</v>
      </c>
      <c r="G6" s="195" t="s">
        <v>207</v>
      </c>
      <c r="H6" s="194" t="s">
        <v>183</v>
      </c>
      <c r="I6" s="192" t="s">
        <v>208</v>
      </c>
      <c r="J6" s="261" t="s">
        <v>209</v>
      </c>
      <c r="K6" s="198" t="s">
        <v>210</v>
      </c>
      <c r="L6" s="199" t="s">
        <v>211</v>
      </c>
      <c r="M6" s="199" t="s">
        <v>212</v>
      </c>
      <c r="N6" s="199" t="s">
        <v>213</v>
      </c>
      <c r="O6" s="199" t="s">
        <v>214</v>
      </c>
      <c r="P6" s="199" t="s">
        <v>215</v>
      </c>
      <c r="Q6" s="199" t="s">
        <v>216</v>
      </c>
      <c r="R6" s="200" t="s">
        <v>217</v>
      </c>
      <c r="S6" s="201" t="s">
        <v>218</v>
      </c>
      <c r="T6" s="202" t="s">
        <v>219</v>
      </c>
      <c r="U6" s="203" t="s">
        <v>220</v>
      </c>
      <c r="W6" s="205" t="s">
        <v>221</v>
      </c>
      <c r="X6" s="205" t="s">
        <v>222</v>
      </c>
      <c r="Y6" s="205" t="s">
        <v>223</v>
      </c>
      <c r="Z6" s="205" t="s">
        <v>224</v>
      </c>
      <c r="AA6" s="205" t="s">
        <v>221</v>
      </c>
    </row>
    <row r="7" customFormat="false" ht="12.75" hidden="false" customHeight="true" outlineLevel="0" collapsed="false">
      <c r="A7" s="206" t="n">
        <f aca="true">IF(ISBLANK('Tournament Info'!$B$11),"",INDIRECT(ADDRESS(ROW(),2,1,1,"Optimal Seating "&amp;'Tournament Info'!$B$11-1&amp;"R+F")))</f>
        <v>16</v>
      </c>
      <c r="B7" s="207" t="n">
        <f aca="false">IF(ISNUMBER(A7),VLOOKUP(A7,Methuselahs!$A$7:$E$306,2,FALSE()),"")</f>
        <v>0</v>
      </c>
      <c r="C7" s="208" t="n">
        <f aca="false">IF(ISNUMBER(A7),VLOOKUP(A7,Methuselahs!$A$7:$E$306,3,FALSE()),"")</f>
        <v>0</v>
      </c>
      <c r="D7" s="209" t="n">
        <f aca="false">IF(ISNUMBER(A7),FLOOR((ROW()-ROW($A$7))/5,1)+1,"")</f>
        <v>1</v>
      </c>
      <c r="E7" s="210"/>
      <c r="F7" s="262" t="n">
        <f aca="false">IF(ISNUMBER(E7),E7,0)</f>
        <v>0</v>
      </c>
      <c r="G7" s="211" t="n">
        <f aca="false">IF(ISNUMBER($A7),IF(AND($F7&gt;=2,$H7=60),1,0),"")</f>
        <v>0</v>
      </c>
      <c r="H7" s="212" t="n">
        <f aca="false">IF(ISNUMBER(A7),IF(OR($S7=$U7,NOT(ISNA(MATCH($D7*5+$V$4,Override!$C$6:$C$125,0)))),$Q7,0),"")</f>
        <v>18</v>
      </c>
      <c r="I7" s="263" t="n">
        <f aca="false">IF(ISNUMBER(A7),IF(J7=5,K7,IF(AND(J7=4,OR(K7=4,K7=3)),K7+1,K7)),"")</f>
        <v>4</v>
      </c>
      <c r="J7" s="213" t="n">
        <f aca="false">COUNT(A7:A11)</f>
        <v>4</v>
      </c>
      <c r="K7" s="214" t="n">
        <f aca="false">IF(ISNUMBER(A7),RANK(F7,F7:F11),"")</f>
        <v>3</v>
      </c>
      <c r="L7" s="215" t="n">
        <f aca="false">IF(J7=5,VLOOKUP(K7,TPMatrix!$A$6:$B$10,2,FALSE()),IF(J7=4,VLOOKUP(K7,TPMatrix!$D$6:$E$9,2,FALSE()),0))</f>
        <v>24</v>
      </c>
      <c r="M7" s="215" t="n">
        <f aca="false">IF(COUNTIF(K7:K11,K7)&gt;=2,IF(J7=5,VLOOKUP(K7+1,TPMatrix!$A$6:$B$10,2,FALSE()),IF(J7=4,VLOOKUP(K7+1,TPMatrix!$D$6:$E$9,2,FALSE()),0)),"")</f>
        <v>12</v>
      </c>
      <c r="N7" s="215" t="str">
        <f aca="false">IF(COUNTIF(K7:K11,K7)&gt;=3,IF(J7=5,VLOOKUP(K7+2,TPMatrix!$A$6:$B$10,2,FALSE()),IF(J7=4,VLOOKUP(K7+2,TPMatrix!$D$6:$E$9,2,FALSE()),0)),"")</f>
        <v/>
      </c>
      <c r="O7" s="215" t="str">
        <f aca="false">IF(COUNTIF(K7:K11,K7)&gt;=4,IF(J7=5,VLOOKUP(K7+3,TPMatrix!$A$6:$B$10,2,FALSE()),IF(J7=4,VLOOKUP(K7+3,TPMatrix!$D$6:$E$9,2,FALSE()),0)),"")</f>
        <v/>
      </c>
      <c r="P7" s="215" t="str">
        <f aca="false">IF(COUNTIF(K7:K11,K7)&gt;=5,IF(J7=5,VLOOKUP(K7+4,TPMatrix!$A$6:$B$10,2,FALSE()),IF(J7=4,VLOOKUP(K7+4,TPMatrix!$D$6:$E$9,2,FALSE()),0)),"")</f>
        <v/>
      </c>
      <c r="Q7" s="215" t="n">
        <f aca="false">SUM(L7:P7)/COUNT(L7:P7)</f>
        <v>18</v>
      </c>
      <c r="R7" s="216" t="n">
        <f aca="false">COUNT(L7:P7)</f>
        <v>2</v>
      </c>
      <c r="S7" s="217" t="n">
        <f aca="false">IF(ISNUMBER($A7),COUNTIF($D$7:$D$306,$D7),0)</f>
        <v>4</v>
      </c>
      <c r="T7" s="218" t="n">
        <f aca="false">CEILING($F7,1)</f>
        <v>0</v>
      </c>
      <c r="U7" s="219" t="n">
        <f aca="true">SUM(OFFSET(T7,-MOD(ROW()-ROW($U$7),5),0,5,1))</f>
        <v>4</v>
      </c>
      <c r="W7" s="167" t="n">
        <f aca="false">$I7</f>
        <v>4</v>
      </c>
      <c r="X7" s="167" t="n">
        <f aca="false">IF(ISNUMBER($A7),$W7*(Methuselahs!$A$4+1)+$A7,"")</f>
        <v>84</v>
      </c>
      <c r="Y7" s="167" t="n">
        <f aca="false">IF(ISNUMBER($A7),RANK($X7,$X7:$X11,1),"")</f>
        <v>4</v>
      </c>
      <c r="Z7" s="167" t="n">
        <f aca="false">IF(ISNUMBER($A7),VLOOKUP($A7,Methuselahs!$A$7:$X$306,5),"")</f>
        <v>16</v>
      </c>
      <c r="AA7" s="167" t="n">
        <f aca="false">$I7</f>
        <v>4</v>
      </c>
    </row>
    <row r="8" customFormat="false" ht="12.75" hidden="false" customHeight="true" outlineLevel="0" collapsed="false">
      <c r="A8" s="220" t="n">
        <f aca="true">IF(ISBLANK('Tournament Info'!$B$11),"",INDIRECT(ADDRESS(ROW(),2,1,1,"Optimal Seating "&amp;'Tournament Info'!$B$11-1&amp;"R+F")))</f>
        <v>11</v>
      </c>
      <c r="B8" s="221" t="n">
        <f aca="false">IF(ISNUMBER(A8),VLOOKUP(A8,Methuselahs!$A$7:$E$306,2,FALSE()),"")</f>
        <v>0</v>
      </c>
      <c r="C8" s="222" t="n">
        <f aca="false">IF(ISNUMBER(A8),VLOOKUP(A8,Methuselahs!$A$7:$E$306,3,FALSE()),"")</f>
        <v>0</v>
      </c>
      <c r="D8" s="223" t="n">
        <f aca="false">IF(ISNUMBER(A8),FLOOR((ROW()-ROW($A$7))/5,1)+1,"")</f>
        <v>1</v>
      </c>
      <c r="E8" s="224"/>
      <c r="F8" s="264" t="n">
        <f aca="false">IF(ISNUMBER(E8),E8,0)</f>
        <v>0</v>
      </c>
      <c r="G8" s="225" t="n">
        <f aca="false">IF(ISNUMBER($A8),IF(AND($F8&gt;=2,$H8=60),1,0),"")</f>
        <v>0</v>
      </c>
      <c r="H8" s="226" t="n">
        <f aca="false">IF(ISNUMBER(A8),IF(OR($S8=$U8,NOT(ISNA(MATCH($D8*5+$V$4,Override!$C$6:$C$125,0)))),$Q8,0),"")</f>
        <v>18</v>
      </c>
      <c r="I8" s="265" t="n">
        <f aca="false">IF(ISNUMBER(A8),IF(J8=5,K8,IF(AND(J8=4,OR(K8=4,K8=3)),K8+1,K8)),"")</f>
        <v>4</v>
      </c>
      <c r="J8" s="227" t="n">
        <f aca="false">COUNT(A7:A11)</f>
        <v>4</v>
      </c>
      <c r="K8" s="228" t="n">
        <f aca="false">IF(ISNUMBER(A8),RANK(F8,F7:F11),"")</f>
        <v>3</v>
      </c>
      <c r="L8" s="229" t="n">
        <f aca="false">IF(J8=5,VLOOKUP(K8,TPMatrix!$A$6:$B$10,2,FALSE()),IF(J8=4,VLOOKUP(K8,TPMatrix!$D$6:$E$9,2,FALSE()),0))</f>
        <v>24</v>
      </c>
      <c r="M8" s="229" t="n">
        <f aca="false">IF(COUNTIF(K7:K11,K8)&gt;=2,IF(J8=5,VLOOKUP(K8+1,TPMatrix!$A$6:$B$10,2,FALSE()),IF(J8=4,VLOOKUP(K8+1,TPMatrix!$D$6:$E$9,2,FALSE()),0)),"")</f>
        <v>12</v>
      </c>
      <c r="N8" s="229" t="str">
        <f aca="false">IF(COUNTIF(K7:K11,K8)&gt;=3,IF(J8=5,VLOOKUP(K8+2,TPMatrix!$A$6:$B$10,2,FALSE()),IF(J8=4,VLOOKUP(K8+2,TPMatrix!$D$6:$E$9,2,FALSE()),0)),"")</f>
        <v/>
      </c>
      <c r="O8" s="229" t="str">
        <f aca="false">IF(COUNTIF(K7:K11,K8)&gt;=4,IF(J8=5,VLOOKUP(K8+3,TPMatrix!$A$6:$B$10,2,FALSE()),IF(J8=4,VLOOKUP(K8+3,TPMatrix!$D$6:$E$9,2,FALSE()),0)),"")</f>
        <v/>
      </c>
      <c r="P8" s="229" t="str">
        <f aca="false">IF(COUNTIF(K7:K11,K8)&gt;=5,IF(J8=5,VLOOKUP(K8+4,TPMatrix!$A$6:$B$10,2,FALSE()),IF(J8=4,VLOOKUP(K8+4,TPMatrix!$D$6:$E$9,2,FALSE()),0)),"")</f>
        <v/>
      </c>
      <c r="Q8" s="229" t="n">
        <f aca="false">SUM(L8:P8)/COUNT(L8:P8)</f>
        <v>18</v>
      </c>
      <c r="R8" s="230" t="n">
        <f aca="false">COUNT(L8:P8)</f>
        <v>2</v>
      </c>
      <c r="S8" s="228" t="n">
        <f aca="false">IF(ISNUMBER($A8),COUNTIF($D$7:$D$306,$D8),0)</f>
        <v>4</v>
      </c>
      <c r="T8" s="229" t="n">
        <f aca="false">CEILING($F8,1)</f>
        <v>0</v>
      </c>
      <c r="U8" s="230" t="n">
        <f aca="true">SUM(OFFSET(T8,-MOD(ROW()-ROW($U$7),5),0,5,1))</f>
        <v>4</v>
      </c>
      <c r="W8" s="266" t="n">
        <f aca="false">$I8</f>
        <v>4</v>
      </c>
      <c r="X8" s="167" t="n">
        <f aca="false">IF(ISNUMBER($A8),$W8*(Methuselahs!$A$4+1)+$A8,"")</f>
        <v>79</v>
      </c>
      <c r="Y8" s="167" t="n">
        <f aca="false">IF(ISNUMBER($A8),RANK($X8,$X8:$X12,1),"")</f>
        <v>3</v>
      </c>
      <c r="Z8" s="167" t="e">
        <f aca="false">IF(ISNUMBER($A8),VLOOKUP($A8,Methuselahs!$A$7:$X$306,5),"")</f>
        <v>#N/A</v>
      </c>
      <c r="AA8" s="266" t="n">
        <f aca="false">$I8</f>
        <v>4</v>
      </c>
    </row>
    <row r="9" customFormat="false" ht="12.75" hidden="false" customHeight="true" outlineLevel="0" collapsed="false">
      <c r="A9" s="231" t="n">
        <f aca="true">IF(ISBLANK('Tournament Info'!$B$11),"",INDIRECT(ADDRESS(ROW(),2,1,1,"Optimal Seating "&amp;'Tournament Info'!$B$11-1&amp;"R+F")))</f>
        <v>6</v>
      </c>
      <c r="B9" s="207" t="n">
        <f aca="false">IF(ISNUMBER(A9),VLOOKUP(A9,Methuselahs!$A$7:$E$306,2,FALSE()),"")</f>
        <v>0</v>
      </c>
      <c r="C9" s="232" t="n">
        <f aca="false">IF(ISNUMBER(A9),VLOOKUP(A9,Methuselahs!$A$7:$E$306,3,FALSE()),"")</f>
        <v>0</v>
      </c>
      <c r="D9" s="233" t="n">
        <f aca="false">IF(ISNUMBER(A9),FLOOR((ROW()-ROW($A$7))/5,1)+1,"")</f>
        <v>1</v>
      </c>
      <c r="E9" s="234" t="n">
        <v>2</v>
      </c>
      <c r="F9" s="267" t="n">
        <f aca="false">IF(ISNUMBER(E9),E9,0)</f>
        <v>2</v>
      </c>
      <c r="G9" s="235" t="n">
        <f aca="false">IF(ISNUMBER($A9),IF(AND($F9&gt;=2,$H9=60),1,0),"")</f>
        <v>0</v>
      </c>
      <c r="H9" s="236" t="n">
        <f aca="false">IF(ISNUMBER(A9),IF(OR($S9=$U9,NOT(ISNA(MATCH($D9*5+$V$4,Override!$C$6:$C$125,0)))),$Q9,0),"")</f>
        <v>54</v>
      </c>
      <c r="I9" s="268" t="n">
        <f aca="false">IF(ISNUMBER(A9),IF(J9=5,K9,IF(AND(J9=4,OR(K9=4,K9=3)),K9+1,K9)),"")</f>
        <v>1</v>
      </c>
      <c r="J9" s="237" t="n">
        <f aca="false">COUNT(A7:A11)</f>
        <v>4</v>
      </c>
      <c r="K9" s="238" t="n">
        <f aca="false">IF(ISNUMBER(A9),RANK(F9,F7:F11),"")</f>
        <v>1</v>
      </c>
      <c r="L9" s="239" t="n">
        <f aca="false">IF(J9=5,VLOOKUP(K9,TPMatrix!$A$6:$B$10,2,FALSE()),IF(J9=4,VLOOKUP(K9,TPMatrix!$D$6:$E$9,2,FALSE()),0))</f>
        <v>60</v>
      </c>
      <c r="M9" s="239" t="n">
        <f aca="false">IF(COUNTIF(K7:K11,K9)&gt;=2,IF(J9=5,VLOOKUP(K9+1,TPMatrix!$A$6:$B$10,2,FALSE()),IF(J9=4,VLOOKUP(K9+1,TPMatrix!$D$6:$E$9,2,FALSE()),0)),"")</f>
        <v>48</v>
      </c>
      <c r="N9" s="239" t="str">
        <f aca="false">IF(COUNTIF(K7:K11,K9)&gt;=3,IF(J9=5,VLOOKUP(K9+2,TPMatrix!$A$6:$B$10,2,FALSE()),IF(J9=4,VLOOKUP(K9+2,TPMatrix!$D$6:$E$9,2,FALSE()),0)),"")</f>
        <v/>
      </c>
      <c r="O9" s="239" t="str">
        <f aca="false">IF(COUNTIF(K7:K11,K9)&gt;=4,IF(J9=5,VLOOKUP(K9+3,TPMatrix!$A$6:$B$10,2,FALSE()),IF(J9=4,VLOOKUP(K9+3,TPMatrix!$D$6:$E$9,2,FALSE()),0)),"")</f>
        <v/>
      </c>
      <c r="P9" s="239" t="str">
        <f aca="false">IF(COUNTIF(K7:K11,K9)&gt;=5,IF(J9=5,VLOOKUP(K9+4,TPMatrix!$A$6:$B$10,2,FALSE()),IF(J9=4,VLOOKUP(K9+4,TPMatrix!$D$6:$E$9,2,FALSE()),0)),"")</f>
        <v/>
      </c>
      <c r="Q9" s="239" t="n">
        <f aca="false">SUM(L9:P9)/COUNT(L9:P9)</f>
        <v>54</v>
      </c>
      <c r="R9" s="240" t="n">
        <f aca="false">COUNT(L9:P9)</f>
        <v>2</v>
      </c>
      <c r="S9" s="238" t="n">
        <f aca="false">IF(ISNUMBER($A9),COUNTIF($D$7:$D$306,$D9),0)</f>
        <v>4</v>
      </c>
      <c r="T9" s="239" t="n">
        <f aca="false">CEILING($F9,1)</f>
        <v>2</v>
      </c>
      <c r="U9" s="240" t="n">
        <f aca="true">SUM(OFFSET(T9,-MOD(ROW()-ROW($U$7),5),0,5,1))</f>
        <v>4</v>
      </c>
      <c r="W9" s="266" t="n">
        <f aca="false">$I9</f>
        <v>1</v>
      </c>
      <c r="X9" s="167" t="n">
        <f aca="false">IF(ISNUMBER($A9),$W9*(Methuselahs!$A$4+1)+$A9,"")</f>
        <v>23</v>
      </c>
      <c r="Y9" s="167" t="n">
        <f aca="false">IF(ISNUMBER($A9),RANK($X9,$X9:$X13,1),"")</f>
        <v>2</v>
      </c>
      <c r="Z9" s="167" t="e">
        <f aca="false">IF(ISNUMBER($A9),VLOOKUP($A9,Methuselahs!$A$7:$X$306,5),"")</f>
        <v>#N/A</v>
      </c>
      <c r="AA9" s="266" t="n">
        <f aca="false">$I9</f>
        <v>1</v>
      </c>
    </row>
    <row r="10" customFormat="false" ht="12.75" hidden="false" customHeight="true" outlineLevel="0" collapsed="false">
      <c r="A10" s="241" t="n">
        <f aca="true">IF(ISBLANK('Tournament Info'!$B$11),"",INDIRECT(ADDRESS(ROW(),2,1,1,"Optimal Seating "&amp;'Tournament Info'!$B$11-1&amp;"R+F")))</f>
        <v>1</v>
      </c>
      <c r="B10" s="242" t="n">
        <f aca="false">IF(ISNUMBER(A10),VLOOKUP(A10,Methuselahs!$A$7:$E$306,2,FALSE()),"")</f>
        <v>0</v>
      </c>
      <c r="C10" s="243" t="n">
        <f aca="false">IF(ISNUMBER(A10),VLOOKUP(A10,Methuselahs!$A$7:$E$306,3,FALSE()),"")</f>
        <v>0</v>
      </c>
      <c r="D10" s="244" t="n">
        <f aca="false">IF(ISNUMBER(A10),FLOOR((ROW()-ROW($A$7))/5,1)+1,"")</f>
        <v>1</v>
      </c>
      <c r="E10" s="245" t="n">
        <v>2</v>
      </c>
      <c r="F10" s="269" t="n">
        <f aca="false">IF(ISNUMBER(E10),E10,0)</f>
        <v>2</v>
      </c>
      <c r="G10" s="225" t="n">
        <f aca="false">IF(ISNUMBER($A10),IF(AND($F10&gt;=2,$H10=60),1,0),"")</f>
        <v>0</v>
      </c>
      <c r="H10" s="226" t="n">
        <f aca="false">IF(ISNUMBER(A10),IF(OR($S10=$U10,NOT(ISNA(MATCH($D10*5+$V$4,Override!$C$6:$C$125,0)))),$Q10,0),"")</f>
        <v>54</v>
      </c>
      <c r="I10" s="265" t="n">
        <f aca="false">IF(ISNUMBER(A10),IF(J10=5,K10,IF(AND(J10=4,OR(K10=4,K10=3)),K10+1,K10)),"")</f>
        <v>1</v>
      </c>
      <c r="J10" s="246" t="n">
        <f aca="false">COUNT(A7:A11)</f>
        <v>4</v>
      </c>
      <c r="K10" s="228" t="n">
        <f aca="false">IF(ISNUMBER(A10),RANK(F10,F7:F11),"")</f>
        <v>1</v>
      </c>
      <c r="L10" s="229" t="n">
        <f aca="false">IF(J10=5,VLOOKUP(K10,TPMatrix!$A$6:$B$10,2,FALSE()),IF(J10=4,VLOOKUP(K10,TPMatrix!$D$6:$E$9,2,FALSE()),0))</f>
        <v>60</v>
      </c>
      <c r="M10" s="229" t="n">
        <f aca="false">IF(COUNTIF(K7:K11,K10)&gt;=2,IF(J10=5,VLOOKUP(K10+1,TPMatrix!$A$6:$B$10,2,FALSE()),IF(J10=4,VLOOKUP(K10+1,TPMatrix!$D$6:$E$9,2,FALSE()),0)),"")</f>
        <v>48</v>
      </c>
      <c r="N10" s="229" t="str">
        <f aca="false">IF(COUNTIF(K7:K11,K10)&gt;=3,IF(J10=5,VLOOKUP(K10+2,TPMatrix!$A$6:$B$10,2,FALSE()),IF(J10=4,VLOOKUP(K10+2,TPMatrix!$D$6:$E$9,2,FALSE()),0)),"")</f>
        <v/>
      </c>
      <c r="O10" s="229" t="str">
        <f aca="false">IF(COUNTIF(K7:K11,K10)&gt;=4,IF(J10=5,VLOOKUP(K10+3,TPMatrix!$A$6:$B$10,2,FALSE()),IF(J10=4,VLOOKUP(K10+3,TPMatrix!$D$6:$E$9,2,FALSE()),0)),"")</f>
        <v/>
      </c>
      <c r="P10" s="229" t="str">
        <f aca="false">IF(COUNTIF(K7:K11,K10)&gt;=5,IF(J10=5,VLOOKUP(K10+4,TPMatrix!$A$6:$B$10,2,FALSE()),IF(J10=4,VLOOKUP(K10+4,TPMatrix!$D$6:$E$9,2,FALSE()),0)),"")</f>
        <v/>
      </c>
      <c r="Q10" s="229" t="n">
        <f aca="false">SUM(L10:P10)/COUNT(L10:P10)</f>
        <v>54</v>
      </c>
      <c r="R10" s="230" t="n">
        <f aca="false">COUNT(L10:P10)</f>
        <v>2</v>
      </c>
      <c r="S10" s="228" t="n">
        <f aca="false">IF(ISNUMBER($A10),COUNTIF($D$7:$D$306,$D10),0)</f>
        <v>4</v>
      </c>
      <c r="T10" s="229" t="n">
        <f aca="false">CEILING($F10,1)</f>
        <v>2</v>
      </c>
      <c r="U10" s="230" t="n">
        <f aca="true">SUM(OFFSET(T10,-MOD(ROW()-ROW($U$7),5),0,5,1))</f>
        <v>4</v>
      </c>
      <c r="W10" s="266" t="n">
        <f aca="false">$I10</f>
        <v>1</v>
      </c>
      <c r="X10" s="167" t="n">
        <f aca="false">IF(ISNUMBER($A10),$W10*(Methuselahs!$A$4+1)+$A10,"")</f>
        <v>18</v>
      </c>
      <c r="Y10" s="167" t="n">
        <f aca="false">IF(ISNUMBER($A10),RANK($X10,$X10:$X14,1),"")</f>
        <v>1</v>
      </c>
      <c r="Z10" s="167" t="e">
        <f aca="false">IF(ISNUMBER($A10),VLOOKUP($A10,Methuselahs!$A$7:$X$306,5),"")</f>
        <v>#N/A</v>
      </c>
      <c r="AA10" s="266" t="n">
        <f aca="false">$I10</f>
        <v>1</v>
      </c>
    </row>
    <row r="11" customFormat="false" ht="12.75" hidden="false" customHeight="true" outlineLevel="0" collapsed="false">
      <c r="A11" s="247" t="str">
        <f aca="true">IF(ISBLANK('Tournament Info'!$B$11),"",INDIRECT(ADDRESS(ROW(),2,1,1,"Optimal Seating "&amp;'Tournament Info'!$B$11-1&amp;"R+F")))</f>
        <v/>
      </c>
      <c r="B11" s="248" t="str">
        <f aca="false">IF(ISNUMBER(A11),VLOOKUP(A11,Methuselahs!$A$7:$E$306,2,FALSE()),"")</f>
        <v/>
      </c>
      <c r="C11" s="249" t="str">
        <f aca="false">IF(ISNUMBER(A11),VLOOKUP(A11,Methuselahs!$A$7:$E$306,3,FALSE()),"")</f>
        <v/>
      </c>
      <c r="D11" s="250" t="str">
        <f aca="false">IF(ISNUMBER(A11),FLOOR((ROW()-ROW($A$7))/5,1)+1,"")</f>
        <v/>
      </c>
      <c r="E11" s="251"/>
      <c r="F11" s="270" t="n">
        <f aca="false">IF(ISNUMBER(E11),E11,0)</f>
        <v>0</v>
      </c>
      <c r="G11" s="235" t="str">
        <f aca="false">IF(ISNUMBER($A11),IF(AND($F11&gt;=2,$H11=60),1,0),"")</f>
        <v/>
      </c>
      <c r="H11" s="236" t="str">
        <f aca="false">IF(ISNUMBER(A11),IF(OR($S11=$U11,NOT(ISNA(MATCH($D11*5+$V$4,Override!$C$6:$C$125,0)))),$Q11,0),"")</f>
        <v/>
      </c>
      <c r="I11" s="268" t="str">
        <f aca="false">IF(ISNUMBER(A11),IF(J11=5,K11,IF(AND(J11=4,OR(K11=4,K11=3)),K11+1,K11)),"")</f>
        <v/>
      </c>
      <c r="J11" s="252" t="n">
        <f aca="false">COUNT(A7:A11)</f>
        <v>4</v>
      </c>
      <c r="K11" s="253" t="str">
        <f aca="false">IF(ISNUMBER(A11),RANK(F11,F7:F11),"")</f>
        <v/>
      </c>
      <c r="L11" s="254" t="e">
        <f aca="false">IF(J11=5,VLOOKUP(K11,TPMatrix!$A$6:$B$10,2,FALSE()),IF(J11=4,VLOOKUP(K11,TPMatrix!$D$6:$E$9,2,FALSE()),0))</f>
        <v>#N/A</v>
      </c>
      <c r="M11" s="254" t="str">
        <f aca="false">IF(COUNTIF(K7:K11,K11)&gt;=2,IF(J11=5,VLOOKUP(K11+1,TPMatrix!$A$6:$B$10,2,FALSE()),IF(J11=4,VLOOKUP(K11+1,TPMatrix!$D$6:$E$9,2,FALSE()),0)),"")</f>
        <v/>
      </c>
      <c r="N11" s="254" t="str">
        <f aca="false">IF(COUNTIF(K7:K11,K11)&gt;=3,IF(J11=5,VLOOKUP(K11+2,TPMatrix!$A$6:$B$10,2,FALSE()),IF(J11=4,VLOOKUP(K11+2,TPMatrix!$D$6:$E$9,2,FALSE()),0)),"")</f>
        <v/>
      </c>
      <c r="O11" s="254" t="str">
        <f aca="false">IF(COUNTIF(K7:K11,K11)&gt;=4,IF(J11=5,VLOOKUP(K11+3,TPMatrix!$A$6:$B$10,2,FALSE()),IF(J11=4,VLOOKUP(K11+3,TPMatrix!$D$6:$E$9,2,FALSE()),0)),"")</f>
        <v/>
      </c>
      <c r="P11" s="254" t="str">
        <f aca="false">IF(COUNTIF(K7:K11,K11)&gt;=5,IF(J11=5,VLOOKUP(K11+4,TPMatrix!$A$6:$B$10,2,FALSE()),IF(J11=4,VLOOKUP(K11+4,TPMatrix!$D$6:$E$9,2,FALSE()),0)),"")</f>
        <v/>
      </c>
      <c r="Q11" s="254" t="e">
        <f aca="false">SUM(L11:P11)/COUNT(L11:P11)</f>
        <v>#N/A</v>
      </c>
      <c r="R11" s="255" t="n">
        <f aca="false">COUNT(L11:P11)</f>
        <v>0</v>
      </c>
      <c r="S11" s="253" t="n">
        <f aca="false">IF(ISNUMBER($A11),COUNTIF($D$7:$D$306,$D11),0)</f>
        <v>0</v>
      </c>
      <c r="T11" s="254" t="n">
        <f aca="false">CEILING($F11,1)</f>
        <v>0</v>
      </c>
      <c r="U11" s="255" t="n">
        <f aca="true">SUM(OFFSET(T11,-MOD(ROW()-ROW($U$7),5),0,5,1))</f>
        <v>4</v>
      </c>
      <c r="W11" s="167" t="str">
        <f aca="false">$I11</f>
        <v/>
      </c>
      <c r="X11" s="167" t="str">
        <f aca="false">IF(ISNUMBER($A11),$W11*(Methuselahs!$A$4+1)+$A11,"")</f>
        <v/>
      </c>
      <c r="Y11" s="167" t="str">
        <f aca="false">IF(ISNUMBER($A11),RANK($X11,$X11:$X15,1),"")</f>
        <v/>
      </c>
      <c r="Z11" s="167" t="str">
        <f aca="false">IF(ISNUMBER($A11),VLOOKUP($A11,Methuselahs!$A$7:$X$306,5),"")</f>
        <v/>
      </c>
      <c r="AA11" s="167" t="str">
        <f aca="false">$I11</f>
        <v/>
      </c>
    </row>
    <row r="12" customFormat="false" ht="12.75" hidden="false" customHeight="true" outlineLevel="0" collapsed="false">
      <c r="A12" s="206" t="n">
        <f aca="true">IF(ISBLANK('Tournament Info'!$B$11),"",INDIRECT(ADDRESS(ROW(),2,1,1,"Optimal Seating "&amp;'Tournament Info'!$B$11-1&amp;"R+F")))</f>
        <v>12</v>
      </c>
      <c r="B12" s="207" t="n">
        <f aca="false">IF(ISNUMBER(A12),VLOOKUP(A12,Methuselahs!$A$7:$E$306,2,FALSE()),"")</f>
        <v>0</v>
      </c>
      <c r="C12" s="208" t="n">
        <f aca="false">IF(ISNUMBER(A12),VLOOKUP(A12,Methuselahs!$A$7:$E$306,3,FALSE()),"")</f>
        <v>0</v>
      </c>
      <c r="D12" s="209" t="n">
        <f aca="false">IF(ISNUMBER(A12),FLOOR((ROW()-ROW($A$7))/5,1)+1,"")</f>
        <v>2</v>
      </c>
      <c r="E12" s="210"/>
      <c r="F12" s="262" t="n">
        <f aca="false">IF(ISNUMBER(E12),E12,0)</f>
        <v>0</v>
      </c>
      <c r="G12" s="211" t="n">
        <f aca="false">IF(ISNUMBER($A12),IF(AND($F12&gt;=2,$H12=60),1,0),"")</f>
        <v>0</v>
      </c>
      <c r="H12" s="212" t="n">
        <f aca="false">IF(ISNUMBER(A12),IF(OR($S12=$U12,NOT(ISNA(MATCH($D12*5+$V$4,Override!$C$6:$C$125,0)))),$Q12,0),"")</f>
        <v>18</v>
      </c>
      <c r="I12" s="263" t="n">
        <f aca="false">IF(ISNUMBER(A12),IF(J12=5,K12,IF(AND(J12=4,OR(K12=4,K12=3)),K12+1,K12)),"")</f>
        <v>4</v>
      </c>
      <c r="J12" s="213" t="n">
        <f aca="false">COUNT(A12:A16)</f>
        <v>4</v>
      </c>
      <c r="K12" s="214" t="n">
        <f aca="false">IF(ISNUMBER(A12),RANK(F12,F12:F16),"")</f>
        <v>3</v>
      </c>
      <c r="L12" s="215" t="n">
        <f aca="false">IF(J12=5,VLOOKUP(K12,TPMatrix!$A$6:$B$10,2,FALSE()),IF(J12=4,VLOOKUP(K12,TPMatrix!$D$6:$E$9,2,FALSE()),0))</f>
        <v>24</v>
      </c>
      <c r="M12" s="215" t="n">
        <f aca="false">IF(COUNTIF(K12:K16,K12)&gt;=2,IF(J12=5,VLOOKUP(K12+1,TPMatrix!$A$6:$B$10,2,FALSE()),IF(J12=4,VLOOKUP(K12+1,TPMatrix!$D$6:$E$9,2,FALSE()),0)),"")</f>
        <v>12</v>
      </c>
      <c r="N12" s="215" t="str">
        <f aca="false">IF(COUNTIF(K12:K16,K12)&gt;=3,IF(J12=5,VLOOKUP(K12+2,TPMatrix!$A$6:$B$10,2,FALSE()),IF(J12=4,VLOOKUP(K12+2,TPMatrix!$D$6:$E$9,2,FALSE()),0)),"")</f>
        <v/>
      </c>
      <c r="O12" s="215" t="str">
        <f aca="false">IF(COUNTIF(K12:K16,K12)&gt;=4,IF(J12=5,VLOOKUP(K12+3,TPMatrix!$A$6:$B$10,2,FALSE()),IF(J12=4,VLOOKUP(K12+3,TPMatrix!$D$6:$E$9,2,FALSE()),0)),"")</f>
        <v/>
      </c>
      <c r="P12" s="215" t="str">
        <f aca="false">IF(COUNTIF(K12:K16,K12)&gt;=5,IF(J12=5,VLOOKUP(K12+4,TPMatrix!$A$6:$B$10,2,FALSE()),IF(J12=4,VLOOKUP(K12+4,TPMatrix!$D$6:$E$9,2,FALSE()),0)),"")</f>
        <v/>
      </c>
      <c r="Q12" s="215" t="n">
        <f aca="false">SUM(L12:P12)/COUNT(L12:P12)</f>
        <v>18</v>
      </c>
      <c r="R12" s="216" t="n">
        <f aca="false">COUNT(L12:P12)</f>
        <v>2</v>
      </c>
      <c r="S12" s="217" t="n">
        <f aca="false">IF(ISNUMBER($A12),COUNTIF($D$7:$D$306,$D12),0)</f>
        <v>4</v>
      </c>
      <c r="T12" s="218" t="n">
        <f aca="false">CEILING($F12,1)</f>
        <v>0</v>
      </c>
      <c r="U12" s="219" t="n">
        <f aca="true">SUM(OFFSET(T12,-MOD(ROW()-ROW($U$7),5),0,5,1))</f>
        <v>4</v>
      </c>
      <c r="W12" s="167" t="n">
        <f aca="false">$I12</f>
        <v>4</v>
      </c>
      <c r="X12" s="167" t="n">
        <f aca="false">IF(ISNUMBER($A12),$W12*(Methuselahs!$A$4+1)+$A12,"")</f>
        <v>80</v>
      </c>
      <c r="Y12" s="167" t="n">
        <f aca="false">IF(ISNUMBER($A12),RANK($X12,$X12:$X16,1),"")</f>
        <v>4</v>
      </c>
      <c r="Z12" s="167" t="e">
        <f aca="false">IF(ISNUMBER($A12),VLOOKUP($A12,Methuselahs!$A$7:$X$306,5),"")</f>
        <v>#N/A</v>
      </c>
      <c r="AA12" s="167" t="n">
        <f aca="false">$I12</f>
        <v>4</v>
      </c>
    </row>
    <row r="13" customFormat="false" ht="12.75" hidden="false" customHeight="true" outlineLevel="0" collapsed="false">
      <c r="A13" s="220" t="n">
        <f aca="true">IF(ISBLANK('Tournament Info'!$B$11),"",INDIRECT(ADDRESS(ROW(),2,1,1,"Optimal Seating "&amp;'Tournament Info'!$B$11-1&amp;"R+F")))</f>
        <v>15</v>
      </c>
      <c r="B13" s="221" t="n">
        <f aca="false">IF(ISNUMBER(A13),VLOOKUP(A13,Methuselahs!$A$7:$E$306,2,FALSE()),"")</f>
        <v>0</v>
      </c>
      <c r="C13" s="222" t="n">
        <f aca="false">IF(ISNUMBER(A13),VLOOKUP(A13,Methuselahs!$A$7:$E$306,3,FALSE()),"")</f>
        <v>0</v>
      </c>
      <c r="D13" s="223" t="n">
        <f aca="false">IF(ISNUMBER(A13),FLOOR((ROW()-ROW($A$7))/5,1)+1,"")</f>
        <v>2</v>
      </c>
      <c r="E13" s="224" t="n">
        <v>3</v>
      </c>
      <c r="F13" s="264" t="n">
        <f aca="false">IF(ISNUMBER(E13),E13,0)</f>
        <v>3</v>
      </c>
      <c r="G13" s="225" t="n">
        <f aca="false">IF(ISNUMBER($A13),IF(AND($F13&gt;=2,$H13=60),1,0),"")</f>
        <v>1</v>
      </c>
      <c r="H13" s="226" t="n">
        <f aca="false">IF(ISNUMBER(A13),IF(OR($S13=$U13,NOT(ISNA(MATCH($D13*5+$V$4,Override!$C$6:$C$125,0)))),$Q13,0),"")</f>
        <v>60</v>
      </c>
      <c r="I13" s="265" t="n">
        <f aca="false">IF(ISNUMBER(A13),IF(J13=5,K13,IF(AND(J13=4,OR(K13=4,K13=3)),K13+1,K13)),"")</f>
        <v>1</v>
      </c>
      <c r="J13" s="227" t="n">
        <f aca="false">COUNT(A12:A16)</f>
        <v>4</v>
      </c>
      <c r="K13" s="228" t="n">
        <f aca="false">IF(ISNUMBER(A13),RANK(F13,F12:F16),"")</f>
        <v>1</v>
      </c>
      <c r="L13" s="229" t="n">
        <f aca="false">IF(J13=5,VLOOKUP(K13,TPMatrix!$A$6:$B$10,2,FALSE()),IF(J13=4,VLOOKUP(K13,TPMatrix!$D$6:$E$9,2,FALSE()),0))</f>
        <v>60</v>
      </c>
      <c r="M13" s="229" t="str">
        <f aca="false">IF(COUNTIF(K12:K16,K13)&gt;=2,IF(J13=5,VLOOKUP(K13+1,TPMatrix!$A$6:$B$10,2,FALSE()),IF(J13=4,VLOOKUP(K13+1,TPMatrix!$D$6:$E$9,2,FALSE()),0)),"")</f>
        <v/>
      </c>
      <c r="N13" s="229" t="str">
        <f aca="false">IF(COUNTIF(K12:K16,K13)&gt;=3,IF(J13=5,VLOOKUP(K13+2,TPMatrix!$A$6:$B$10,2,FALSE()),IF(J13=4,VLOOKUP(K13+2,TPMatrix!$D$6:$E$9,2,FALSE()),0)),"")</f>
        <v/>
      </c>
      <c r="O13" s="229" t="str">
        <f aca="false">IF(COUNTIF(K12:K16,K13)&gt;=4,IF(J13=5,VLOOKUP(K13+3,TPMatrix!$A$6:$B$10,2,FALSE()),IF(J13=4,VLOOKUP(K13+3,TPMatrix!$D$6:$E$9,2,FALSE()),0)),"")</f>
        <v/>
      </c>
      <c r="P13" s="229" t="str">
        <f aca="false">IF(COUNTIF(K12:K16,K13)&gt;=5,IF(J13=5,VLOOKUP(K13+4,TPMatrix!$A$6:$B$10,2,FALSE()),IF(J13=4,VLOOKUP(K13+4,TPMatrix!$D$6:$E$9,2,FALSE()),0)),"")</f>
        <v/>
      </c>
      <c r="Q13" s="229" t="n">
        <f aca="false">SUM(L13:P13)/COUNT(L13:P13)</f>
        <v>60</v>
      </c>
      <c r="R13" s="230" t="n">
        <f aca="false">COUNT(L13:P13)</f>
        <v>1</v>
      </c>
      <c r="S13" s="228" t="n">
        <f aca="false">IF(ISNUMBER($A13),COUNTIF($D$7:$D$306,$D13),0)</f>
        <v>4</v>
      </c>
      <c r="T13" s="229" t="n">
        <f aca="false">CEILING($F13,1)</f>
        <v>3</v>
      </c>
      <c r="U13" s="230" t="n">
        <f aca="true">SUM(OFFSET(T13,-MOD(ROW()-ROW($U$7),5),0,5,1))</f>
        <v>4</v>
      </c>
      <c r="W13" s="266" t="n">
        <f aca="false">$I13</f>
        <v>1</v>
      </c>
      <c r="X13" s="167" t="n">
        <f aca="false">IF(ISNUMBER($A13),$W13*(Methuselahs!$A$4+1)+$A13,"")</f>
        <v>32</v>
      </c>
      <c r="Y13" s="167" t="n">
        <f aca="false">IF(ISNUMBER($A13),RANK($X13,$X13:$X17,1),"")</f>
        <v>1</v>
      </c>
      <c r="Z13" s="167" t="n">
        <f aca="false">IF(ISNUMBER($A13),VLOOKUP($A13,Methuselahs!$A$7:$X$306,5),"")</f>
        <v>15</v>
      </c>
      <c r="AA13" s="266" t="n">
        <f aca="false">$I13</f>
        <v>1</v>
      </c>
    </row>
    <row r="14" customFormat="false" ht="12.75" hidden="false" customHeight="true" outlineLevel="0" collapsed="false">
      <c r="A14" s="231" t="n">
        <f aca="true">IF(ISBLANK('Tournament Info'!$B$11),"",INDIRECT(ADDRESS(ROW(),2,1,1,"Optimal Seating "&amp;'Tournament Info'!$B$11-1&amp;"R+F")))</f>
        <v>2</v>
      </c>
      <c r="B14" s="207" t="n">
        <f aca="false">IF(ISNUMBER(A14),VLOOKUP(A14,Methuselahs!$A$7:$E$306,2,FALSE()),"")</f>
        <v>0</v>
      </c>
      <c r="C14" s="232" t="n">
        <f aca="false">IF(ISNUMBER(A14),VLOOKUP(A14,Methuselahs!$A$7:$E$306,3,FALSE()),"")</f>
        <v>0</v>
      </c>
      <c r="D14" s="233" t="n">
        <f aca="false">IF(ISNUMBER(A14),FLOOR((ROW()-ROW($A$7))/5,1)+1,"")</f>
        <v>2</v>
      </c>
      <c r="E14" s="234"/>
      <c r="F14" s="267" t="n">
        <f aca="false">IF(ISNUMBER(E14),E14,0)</f>
        <v>0</v>
      </c>
      <c r="G14" s="235" t="n">
        <f aca="false">IF(ISNUMBER($A14),IF(AND($F14&gt;=2,$H14=60),1,0),"")</f>
        <v>0</v>
      </c>
      <c r="H14" s="236" t="n">
        <f aca="false">IF(ISNUMBER(A14),IF(OR($S14=$U14,NOT(ISNA(MATCH($D14*5+$V$4,Override!$C$6:$C$125,0)))),$Q14,0),"")</f>
        <v>18</v>
      </c>
      <c r="I14" s="268" t="n">
        <f aca="false">IF(ISNUMBER(A14),IF(J14=5,K14,IF(AND(J14=4,OR(K14=4,K14=3)),K14+1,K14)),"")</f>
        <v>4</v>
      </c>
      <c r="J14" s="237" t="n">
        <f aca="false">COUNT(A12:A16)</f>
        <v>4</v>
      </c>
      <c r="K14" s="238" t="n">
        <f aca="false">IF(ISNUMBER(A14),RANK(F14,F12:F16),"")</f>
        <v>3</v>
      </c>
      <c r="L14" s="239" t="n">
        <f aca="false">IF(J14=5,VLOOKUP(K14,TPMatrix!$A$6:$B$10,2,FALSE()),IF(J14=4,VLOOKUP(K14,TPMatrix!$D$6:$E$9,2,FALSE()),0))</f>
        <v>24</v>
      </c>
      <c r="M14" s="239" t="n">
        <f aca="false">IF(COUNTIF(K12:K16,K14)&gt;=2,IF(J14=5,VLOOKUP(K14+1,TPMatrix!$A$6:$B$10,2,FALSE()),IF(J14=4,VLOOKUP(K14+1,TPMatrix!$D$6:$E$9,2,FALSE()),0)),"")</f>
        <v>12</v>
      </c>
      <c r="N14" s="239" t="str">
        <f aca="false">IF(COUNTIF(K12:K16,K14)&gt;=3,IF(J14=5,VLOOKUP(K14+2,TPMatrix!$A$6:$B$10,2,FALSE()),IF(J14=4,VLOOKUP(K14+2,TPMatrix!$D$6:$E$9,2,FALSE()),0)),"")</f>
        <v/>
      </c>
      <c r="O14" s="239" t="str">
        <f aca="false">IF(COUNTIF(K12:K16,K14)&gt;=4,IF(J14=5,VLOOKUP(K14+3,TPMatrix!$A$6:$B$10,2,FALSE()),IF(J14=4,VLOOKUP(K14+3,TPMatrix!$D$6:$E$9,2,FALSE()),0)),"")</f>
        <v/>
      </c>
      <c r="P14" s="239" t="str">
        <f aca="false">IF(COUNTIF(K12:K16,K14)&gt;=5,IF(J14=5,VLOOKUP(K14+4,TPMatrix!$A$6:$B$10,2,FALSE()),IF(J14=4,VLOOKUP(K14+4,TPMatrix!$D$6:$E$9,2,FALSE()),0)),"")</f>
        <v/>
      </c>
      <c r="Q14" s="239" t="n">
        <f aca="false">SUM(L14:P14)/COUNT(L14:P14)</f>
        <v>18</v>
      </c>
      <c r="R14" s="240" t="n">
        <f aca="false">COUNT(L14:P14)</f>
        <v>2</v>
      </c>
      <c r="S14" s="238" t="n">
        <f aca="false">IF(ISNUMBER($A14),COUNTIF($D$7:$D$306,$D14),0)</f>
        <v>4</v>
      </c>
      <c r="T14" s="239" t="n">
        <f aca="false">CEILING($F14,1)</f>
        <v>0</v>
      </c>
      <c r="U14" s="240" t="n">
        <f aca="true">SUM(OFFSET(T14,-MOD(ROW()-ROW($U$7),5),0,5,1))</f>
        <v>4</v>
      </c>
      <c r="W14" s="266" t="n">
        <f aca="false">$I14</f>
        <v>4</v>
      </c>
      <c r="X14" s="167" t="n">
        <f aca="false">IF(ISNUMBER($A14),$W14*(Methuselahs!$A$4+1)+$A14,"")</f>
        <v>70</v>
      </c>
      <c r="Y14" s="167" t="n">
        <f aca="false">IF(ISNUMBER($A14),RANK($X14,$X14:$X18,1),"")</f>
        <v>3</v>
      </c>
      <c r="Z14" s="167" t="e">
        <f aca="false">IF(ISNUMBER($A14),VLOOKUP($A14,Methuselahs!$A$7:$X$306,5),"")</f>
        <v>#N/A</v>
      </c>
      <c r="AA14" s="266" t="n">
        <f aca="false">$I14</f>
        <v>4</v>
      </c>
    </row>
    <row r="15" customFormat="false" ht="12.75" hidden="false" customHeight="true" outlineLevel="0" collapsed="false">
      <c r="A15" s="241" t="n">
        <f aca="true">IF(ISBLANK('Tournament Info'!$B$11),"",INDIRECT(ADDRESS(ROW(),2,1,1,"Optimal Seating "&amp;'Tournament Info'!$B$11-1&amp;"R+F")))</f>
        <v>5</v>
      </c>
      <c r="B15" s="242" t="n">
        <f aca="false">IF(ISNUMBER(A15),VLOOKUP(A15,Methuselahs!$A$7:$E$306,2,FALSE()),"")</f>
        <v>0</v>
      </c>
      <c r="C15" s="243" t="n">
        <f aca="false">IF(ISNUMBER(A15),VLOOKUP(A15,Methuselahs!$A$7:$E$306,3,FALSE()),"")</f>
        <v>0</v>
      </c>
      <c r="D15" s="244" t="n">
        <f aca="false">IF(ISNUMBER(A15),FLOOR((ROW()-ROW($A$7))/5,1)+1,"")</f>
        <v>2</v>
      </c>
      <c r="E15" s="245" t="n">
        <v>1</v>
      </c>
      <c r="F15" s="269" t="n">
        <f aca="false">IF(ISNUMBER(E15),E15,0)</f>
        <v>1</v>
      </c>
      <c r="G15" s="225" t="n">
        <f aca="false">IF(ISNUMBER($A15),IF(AND($F15&gt;=2,$H15=60),1,0),"")</f>
        <v>0</v>
      </c>
      <c r="H15" s="226" t="n">
        <f aca="false">IF(ISNUMBER(A15),IF(OR($S15=$U15,NOT(ISNA(MATCH($D15*5+$V$4,Override!$C$6:$C$125,0)))),$Q15,0),"")</f>
        <v>48</v>
      </c>
      <c r="I15" s="265" t="n">
        <f aca="false">IF(ISNUMBER(A15),IF(J15=5,K15,IF(AND(J15=4,OR(K15=4,K15=3)),K15+1,K15)),"")</f>
        <v>2</v>
      </c>
      <c r="J15" s="246" t="n">
        <f aca="false">COUNT(A12:A16)</f>
        <v>4</v>
      </c>
      <c r="K15" s="228" t="n">
        <f aca="false">IF(ISNUMBER(A15),RANK(F15,F12:F16),"")</f>
        <v>2</v>
      </c>
      <c r="L15" s="229" t="n">
        <f aca="false">IF(J15=5,VLOOKUP(K15,TPMatrix!$A$6:$B$10,2,FALSE()),IF(J15=4,VLOOKUP(K15,TPMatrix!$D$6:$E$9,2,FALSE()),0))</f>
        <v>48</v>
      </c>
      <c r="M15" s="229" t="str">
        <f aca="false">IF(COUNTIF(K12:K16,K15)&gt;=2,IF(J15=5,VLOOKUP(K15+1,TPMatrix!$A$6:$B$10,2,FALSE()),IF(J15=4,VLOOKUP(K15+1,TPMatrix!$D$6:$E$9,2,FALSE()),0)),"")</f>
        <v/>
      </c>
      <c r="N15" s="229" t="str">
        <f aca="false">IF(COUNTIF(K12:K16,K15)&gt;=3,IF(J15=5,VLOOKUP(K15+2,TPMatrix!$A$6:$B$10,2,FALSE()),IF(J15=4,VLOOKUP(K15+2,TPMatrix!$D$6:$E$9,2,FALSE()),0)),"")</f>
        <v/>
      </c>
      <c r="O15" s="229" t="str">
        <f aca="false">IF(COUNTIF(K12:K16,K15)&gt;=4,IF(J15=5,VLOOKUP(K15+3,TPMatrix!$A$6:$B$10,2,FALSE()),IF(J15=4,VLOOKUP(K15+3,TPMatrix!$D$6:$E$9,2,FALSE()),0)),"")</f>
        <v/>
      </c>
      <c r="P15" s="229" t="str">
        <f aca="false">IF(COUNTIF(K12:K16,K15)&gt;=5,IF(J15=5,VLOOKUP(K15+4,TPMatrix!$A$6:$B$10,2,FALSE()),IF(J15=4,VLOOKUP(K15+4,TPMatrix!$D$6:$E$9,2,FALSE()),0)),"")</f>
        <v/>
      </c>
      <c r="Q15" s="229" t="n">
        <f aca="false">SUM(L15:P15)/COUNT(L15:P15)</f>
        <v>48</v>
      </c>
      <c r="R15" s="230" t="n">
        <f aca="false">COUNT(L15:P15)</f>
        <v>1</v>
      </c>
      <c r="S15" s="228" t="n">
        <f aca="false">IF(ISNUMBER($A15),COUNTIF($D$7:$D$306,$D15),0)</f>
        <v>4</v>
      </c>
      <c r="T15" s="229" t="n">
        <f aca="false">CEILING($F15,1)</f>
        <v>1</v>
      </c>
      <c r="U15" s="230" t="n">
        <f aca="true">SUM(OFFSET(T15,-MOD(ROW()-ROW($U$7),5),0,5,1))</f>
        <v>4</v>
      </c>
      <c r="W15" s="266" t="n">
        <f aca="false">$I15</f>
        <v>2</v>
      </c>
      <c r="X15" s="167" t="n">
        <f aca="false">IF(ISNUMBER($A15),$W15*(Methuselahs!$A$4+1)+$A15,"")</f>
        <v>39</v>
      </c>
      <c r="Y15" s="167" t="n">
        <f aca="false">IF(ISNUMBER($A15),RANK($X15,$X15:$X19,1),"")</f>
        <v>1</v>
      </c>
      <c r="Z15" s="167" t="e">
        <f aca="false">IF(ISNUMBER($A15),VLOOKUP($A15,Methuselahs!$A$7:$X$306,5),"")</f>
        <v>#N/A</v>
      </c>
      <c r="AA15" s="266" t="n">
        <f aca="false">$I15</f>
        <v>2</v>
      </c>
    </row>
    <row r="16" customFormat="false" ht="12.75" hidden="false" customHeight="true" outlineLevel="0" collapsed="false">
      <c r="A16" s="247" t="str">
        <f aca="true">IF(ISBLANK('Tournament Info'!$B$11),"",INDIRECT(ADDRESS(ROW(),2,1,1,"Optimal Seating "&amp;'Tournament Info'!$B$11-1&amp;"R+F")))</f>
        <v/>
      </c>
      <c r="B16" s="248" t="str">
        <f aca="false">IF(ISNUMBER(A16),VLOOKUP(A16,Methuselahs!$A$7:$E$306,2,FALSE()),"")</f>
        <v/>
      </c>
      <c r="C16" s="249" t="str">
        <f aca="false">IF(ISNUMBER(A16),VLOOKUP(A16,Methuselahs!$A$7:$E$306,3,FALSE()),"")</f>
        <v/>
      </c>
      <c r="D16" s="250" t="str">
        <f aca="false">IF(ISNUMBER(A16),FLOOR((ROW()-ROW($A$7))/5,1)+1,"")</f>
        <v/>
      </c>
      <c r="E16" s="251"/>
      <c r="F16" s="270" t="n">
        <f aca="false">IF(ISNUMBER(E16),E16,0)</f>
        <v>0</v>
      </c>
      <c r="G16" s="235" t="str">
        <f aca="false">IF(ISNUMBER($A16),IF(AND($F16&gt;=2,$H16=60),1,0),"")</f>
        <v/>
      </c>
      <c r="H16" s="236" t="str">
        <f aca="false">IF(ISNUMBER(A16),IF(OR($S16=$U16,NOT(ISNA(MATCH($D16*5+$V$4,Override!$C$6:$C$125,0)))),$Q16,0),"")</f>
        <v/>
      </c>
      <c r="I16" s="268" t="str">
        <f aca="false">IF(ISNUMBER(A16),IF(J16=5,K16,IF(AND(J16=4,OR(K16=4,K16=3)),K16+1,K16)),"")</f>
        <v/>
      </c>
      <c r="J16" s="252" t="n">
        <f aca="false">COUNT(A12:A16)</f>
        <v>4</v>
      </c>
      <c r="K16" s="253" t="str">
        <f aca="false">IF(ISNUMBER(A16),RANK(F16,F12:F16),"")</f>
        <v/>
      </c>
      <c r="L16" s="254" t="e">
        <f aca="false">IF(J16=5,VLOOKUP(K16,TPMatrix!$A$6:$B$10,2,FALSE()),IF(J16=4,VLOOKUP(K16,TPMatrix!$D$6:$E$9,2,FALSE()),0))</f>
        <v>#N/A</v>
      </c>
      <c r="M16" s="254" t="str">
        <f aca="false">IF(COUNTIF(K12:K16,K16)&gt;=2,IF(J16=5,VLOOKUP(K16+1,TPMatrix!$A$6:$B$10,2,FALSE()),IF(J16=4,VLOOKUP(K16+1,TPMatrix!$D$6:$E$9,2,FALSE()),0)),"")</f>
        <v/>
      </c>
      <c r="N16" s="254" t="str">
        <f aca="false">IF(COUNTIF(K12:K16,K16)&gt;=3,IF(J16=5,VLOOKUP(K16+2,TPMatrix!$A$6:$B$10,2,FALSE()),IF(J16=4,VLOOKUP(K16+2,TPMatrix!$D$6:$E$9,2,FALSE()),0)),"")</f>
        <v/>
      </c>
      <c r="O16" s="254" t="str">
        <f aca="false">IF(COUNTIF(K12:K16,K16)&gt;=4,IF(J16=5,VLOOKUP(K16+3,TPMatrix!$A$6:$B$10,2,FALSE()),IF(J16=4,VLOOKUP(K16+3,TPMatrix!$D$6:$E$9,2,FALSE()),0)),"")</f>
        <v/>
      </c>
      <c r="P16" s="254" t="str">
        <f aca="false">IF(COUNTIF(K12:K16,K16)&gt;=5,IF(J16=5,VLOOKUP(K16+4,TPMatrix!$A$6:$B$10,2,FALSE()),IF(J16=4,VLOOKUP(K16+4,TPMatrix!$D$6:$E$9,2,FALSE()),0)),"")</f>
        <v/>
      </c>
      <c r="Q16" s="254" t="e">
        <f aca="false">SUM(L16:P16)/COUNT(L16:P16)</f>
        <v>#N/A</v>
      </c>
      <c r="R16" s="255" t="n">
        <f aca="false">COUNT(L16:P16)</f>
        <v>0</v>
      </c>
      <c r="S16" s="253" t="n">
        <f aca="false">IF(ISNUMBER($A16),COUNTIF($D$7:$D$306,$D16),0)</f>
        <v>0</v>
      </c>
      <c r="T16" s="254" t="n">
        <f aca="false">CEILING($F16,1)</f>
        <v>0</v>
      </c>
      <c r="U16" s="255" t="n">
        <f aca="true">SUM(OFFSET(T16,-MOD(ROW()-ROW($U$7),5),0,5,1))</f>
        <v>4</v>
      </c>
      <c r="W16" s="167" t="str">
        <f aca="false">$I16</f>
        <v/>
      </c>
      <c r="X16" s="167" t="str">
        <f aca="false">IF(ISNUMBER($A16),$W16*(Methuselahs!$A$4+1)+$A16,"")</f>
        <v/>
      </c>
      <c r="Y16" s="167" t="str">
        <f aca="false">IF(ISNUMBER($A16),RANK($X16,$X16:$X20,1),"")</f>
        <v/>
      </c>
      <c r="Z16" s="167" t="str">
        <f aca="false">IF(ISNUMBER($A16),VLOOKUP($A16,Methuselahs!$A$7:$X$306,5),"")</f>
        <v/>
      </c>
      <c r="AA16" s="167" t="str">
        <f aca="false">$I16</f>
        <v/>
      </c>
    </row>
    <row r="17" customFormat="false" ht="12.75" hidden="false" customHeight="true" outlineLevel="0" collapsed="false">
      <c r="A17" s="206" t="n">
        <f aca="true">IF(ISBLANK('Tournament Info'!$B$11),"",INDIRECT(ADDRESS(ROW(),2,1,1,"Optimal Seating "&amp;'Tournament Info'!$B$11-1&amp;"R+F")))</f>
        <v>8</v>
      </c>
      <c r="B17" s="207" t="n">
        <f aca="false">IF(ISNUMBER(A17),VLOOKUP(A17,Methuselahs!$A$7:$E$306,2,FALSE()),"")</f>
        <v>0</v>
      </c>
      <c r="C17" s="208" t="n">
        <f aca="false">IF(ISNUMBER(A17),VLOOKUP(A17,Methuselahs!$A$7:$E$306,3,FALSE()),"")</f>
        <v>0</v>
      </c>
      <c r="D17" s="209" t="n">
        <f aca="false">IF(ISNUMBER(A17),FLOOR((ROW()-ROW($A$7))/5,1)+1,"")</f>
        <v>3</v>
      </c>
      <c r="E17" s="210" t="n">
        <v>1</v>
      </c>
      <c r="F17" s="262" t="n">
        <f aca="false">IF(ISNUMBER(E17),E17,0)</f>
        <v>1</v>
      </c>
      <c r="G17" s="211" t="n">
        <f aca="false">IF(ISNUMBER($A17),IF(AND($F17&gt;=2,$H17=60),1,0),"")</f>
        <v>0</v>
      </c>
      <c r="H17" s="212" t="n">
        <f aca="false">IF(ISNUMBER(A17),IF(OR($S17=$U17,NOT(ISNA(MATCH($D17*5+$V$4,Override!$C$6:$C$125,0)))),$Q17,0),"")</f>
        <v>48</v>
      </c>
      <c r="I17" s="263" t="n">
        <f aca="false">IF(ISNUMBER(A17),IF(J17=5,K17,IF(AND(J17=4,OR(K17=4,K17=3)),K17+1,K17)),"")</f>
        <v>2</v>
      </c>
      <c r="J17" s="213" t="n">
        <f aca="false">COUNT(A17:A21)</f>
        <v>4</v>
      </c>
      <c r="K17" s="214" t="n">
        <f aca="false">IF(ISNUMBER(A17),RANK(F17,F17:F21),"")</f>
        <v>2</v>
      </c>
      <c r="L17" s="215" t="n">
        <f aca="false">IF(J17=5,VLOOKUP(K17,TPMatrix!$A$6:$B$10,2,FALSE()),IF(J17=4,VLOOKUP(K17,TPMatrix!$D$6:$E$9,2,FALSE()),0))</f>
        <v>48</v>
      </c>
      <c r="M17" s="215" t="str">
        <f aca="false">IF(COUNTIF(K17:K21,K17)&gt;=2,IF(J17=5,VLOOKUP(K17+1,TPMatrix!$A$6:$B$10,2,FALSE()),IF(J17=4,VLOOKUP(K17+1,TPMatrix!$D$6:$E$9,2,FALSE()),0)),"")</f>
        <v/>
      </c>
      <c r="N17" s="215" t="str">
        <f aca="false">IF(COUNTIF(K17:K21,K17)&gt;=3,IF(J17=5,VLOOKUP(K17+2,TPMatrix!$A$6:$B$10,2,FALSE()),IF(J17=4,VLOOKUP(K17+2,TPMatrix!$D$6:$E$9,2,FALSE()),0)),"")</f>
        <v/>
      </c>
      <c r="O17" s="215" t="str">
        <f aca="false">IF(COUNTIF(K17:K21,K17)&gt;=4,IF(J17=5,VLOOKUP(K17+3,TPMatrix!$A$6:$B$10,2,FALSE()),IF(J17=4,VLOOKUP(K17+3,TPMatrix!$D$6:$E$9,2,FALSE()),0)),"")</f>
        <v/>
      </c>
      <c r="P17" s="215" t="str">
        <f aca="false">IF(COUNTIF(K17:K21,K17)&gt;=5,IF(J17=5,VLOOKUP(K17+4,TPMatrix!$A$6:$B$10,2,FALSE()),IF(J17=4,VLOOKUP(K17+4,TPMatrix!$D$6:$E$9,2,FALSE()),0)),"")</f>
        <v/>
      </c>
      <c r="Q17" s="215" t="n">
        <f aca="false">SUM(L17:P17)/COUNT(L17:P17)</f>
        <v>48</v>
      </c>
      <c r="R17" s="216" t="n">
        <f aca="false">COUNT(L17:P17)</f>
        <v>1</v>
      </c>
      <c r="S17" s="217" t="n">
        <f aca="false">IF(ISNUMBER($A17),COUNTIF($D$7:$D$306,$D17),0)</f>
        <v>4</v>
      </c>
      <c r="T17" s="218" t="n">
        <f aca="false">CEILING($F17,1)</f>
        <v>1</v>
      </c>
      <c r="U17" s="219" t="n">
        <f aca="true">SUM(OFFSET(T17,-MOD(ROW()-ROW($U$7),5),0,5,1))</f>
        <v>4</v>
      </c>
      <c r="W17" s="167" t="n">
        <f aca="false">$I17</f>
        <v>2</v>
      </c>
      <c r="X17" s="167" t="n">
        <f aca="false">IF(ISNUMBER($A17),$W17*(Methuselahs!$A$4+1)+$A17,"")</f>
        <v>42</v>
      </c>
      <c r="Y17" s="167" t="n">
        <f aca="false">IF(ISNUMBER($A17),RANK($X17,$X17:$X21,1),"")</f>
        <v>2</v>
      </c>
      <c r="Z17" s="167" t="e">
        <f aca="false">IF(ISNUMBER($A17),VLOOKUP($A17,Methuselahs!$A$7:$X$306,5),"")</f>
        <v>#N/A</v>
      </c>
      <c r="AA17" s="167" t="n">
        <f aca="false">$I17</f>
        <v>2</v>
      </c>
    </row>
    <row r="18" customFormat="false" ht="12.75" hidden="false" customHeight="true" outlineLevel="0" collapsed="false">
      <c r="A18" s="220" t="n">
        <f aca="true">IF(ISBLANK('Tournament Info'!$B$11),"",INDIRECT(ADDRESS(ROW(),2,1,1,"Optimal Seating "&amp;'Tournament Info'!$B$11-1&amp;"R+F")))</f>
        <v>3</v>
      </c>
      <c r="B18" s="221" t="n">
        <f aca="false">IF(ISNUMBER(A18),VLOOKUP(A18,Methuselahs!$A$7:$E$306,2,FALSE()),"")</f>
        <v>0</v>
      </c>
      <c r="C18" s="222" t="n">
        <f aca="false">IF(ISNUMBER(A18),VLOOKUP(A18,Methuselahs!$A$7:$E$306,3,FALSE()),"")</f>
        <v>0</v>
      </c>
      <c r="D18" s="223" t="n">
        <f aca="false">IF(ISNUMBER(A18),FLOOR((ROW()-ROW($A$7))/5,1)+1,"")</f>
        <v>3</v>
      </c>
      <c r="E18" s="224"/>
      <c r="F18" s="264" t="n">
        <f aca="false">IF(ISNUMBER(E18),E18,0)</f>
        <v>0</v>
      </c>
      <c r="G18" s="225" t="n">
        <f aca="false">IF(ISNUMBER($A18),IF(AND($F18&gt;=2,$H18=60),1,0),"")</f>
        <v>0</v>
      </c>
      <c r="H18" s="226" t="n">
        <f aca="false">IF(ISNUMBER(A18),IF(OR($S18=$U18,NOT(ISNA(MATCH($D18*5+$V$4,Override!$C$6:$C$125,0)))),$Q18,0),"")</f>
        <v>12</v>
      </c>
      <c r="I18" s="265" t="n">
        <f aca="false">IF(ISNUMBER(A18),IF(J18=5,K18,IF(AND(J18=4,OR(K18=4,K18=3)),K18+1,K18)),"")</f>
        <v>5</v>
      </c>
      <c r="J18" s="227" t="n">
        <f aca="false">COUNT(A17:A21)</f>
        <v>4</v>
      </c>
      <c r="K18" s="228" t="n">
        <f aca="false">IF(ISNUMBER(A18),RANK(F18,F17:F21),"")</f>
        <v>4</v>
      </c>
      <c r="L18" s="229" t="n">
        <f aca="false">IF(J18=5,VLOOKUP(K18,TPMatrix!$A$6:$B$10,2,FALSE()),IF(J18=4,VLOOKUP(K18,TPMatrix!$D$6:$E$9,2,FALSE()),0))</f>
        <v>12</v>
      </c>
      <c r="M18" s="229" t="str">
        <f aca="false">IF(COUNTIF(K17:K21,K18)&gt;=2,IF(J18=5,VLOOKUP(K18+1,TPMatrix!$A$6:$B$10,2,FALSE()),IF(J18=4,VLOOKUP(K18+1,TPMatrix!$D$6:$E$9,2,FALSE()),0)),"")</f>
        <v/>
      </c>
      <c r="N18" s="229" t="str">
        <f aca="false">IF(COUNTIF(K17:K21,K18)&gt;=3,IF(J18=5,VLOOKUP(K18+2,TPMatrix!$A$6:$B$10,2,FALSE()),IF(J18=4,VLOOKUP(K18+2,TPMatrix!$D$6:$E$9,2,FALSE()),0)),"")</f>
        <v/>
      </c>
      <c r="O18" s="229" t="str">
        <f aca="false">IF(COUNTIF(K17:K21,K18)&gt;=4,IF(J18=5,VLOOKUP(K18+3,TPMatrix!$A$6:$B$10,2,FALSE()),IF(J18=4,VLOOKUP(K18+3,TPMatrix!$D$6:$E$9,2,FALSE()),0)),"")</f>
        <v/>
      </c>
      <c r="P18" s="229" t="str">
        <f aca="false">IF(COUNTIF(K17:K21,K18)&gt;=5,IF(J18=5,VLOOKUP(K18+4,TPMatrix!$A$6:$B$10,2,FALSE()),IF(J18=4,VLOOKUP(K18+4,TPMatrix!$D$6:$E$9,2,FALSE()),0)),"")</f>
        <v/>
      </c>
      <c r="Q18" s="229" t="n">
        <f aca="false">SUM(L18:P18)/COUNT(L18:P18)</f>
        <v>12</v>
      </c>
      <c r="R18" s="230" t="n">
        <f aca="false">COUNT(L18:P18)</f>
        <v>1</v>
      </c>
      <c r="S18" s="228" t="n">
        <f aca="false">IF(ISNUMBER($A18),COUNTIF($D$7:$D$306,$D18),0)</f>
        <v>4</v>
      </c>
      <c r="T18" s="229" t="n">
        <f aca="false">CEILING($F18,1)</f>
        <v>0</v>
      </c>
      <c r="U18" s="230" t="n">
        <f aca="true">SUM(OFFSET(T18,-MOD(ROW()-ROW($U$7),5),0,5,1))</f>
        <v>4</v>
      </c>
      <c r="W18" s="266" t="n">
        <f aca="false">$I18</f>
        <v>5</v>
      </c>
      <c r="X18" s="167" t="n">
        <f aca="false">IF(ISNUMBER($A18),$W18*(Methuselahs!$A$4+1)+$A18,"")</f>
        <v>88</v>
      </c>
      <c r="Y18" s="167" t="n">
        <f aca="false">IF(ISNUMBER($A18),RANK($X18,$X18:$X22,1),"")</f>
        <v>4</v>
      </c>
      <c r="Z18" s="167" t="e">
        <f aca="false">IF(ISNUMBER($A18),VLOOKUP($A18,Methuselahs!$A$7:$X$306,5),"")</f>
        <v>#N/A</v>
      </c>
      <c r="AA18" s="266" t="n">
        <f aca="false">$I18</f>
        <v>5</v>
      </c>
    </row>
    <row r="19" customFormat="false" ht="12.75" hidden="false" customHeight="true" outlineLevel="0" collapsed="false">
      <c r="A19" s="231" t="n">
        <f aca="true">IF(ISBLANK('Tournament Info'!$B$11),"",INDIRECT(ADDRESS(ROW(),2,1,1,"Optimal Seating "&amp;'Tournament Info'!$B$11-1&amp;"R+F")))</f>
        <v>14</v>
      </c>
      <c r="B19" s="207" t="n">
        <f aca="false">IF(ISNUMBER(A19),VLOOKUP(A19,Methuselahs!$A$7:$E$306,2,FALSE()),"")</f>
        <v>0</v>
      </c>
      <c r="C19" s="232" t="n">
        <f aca="false">IF(ISNUMBER(A19),VLOOKUP(A19,Methuselahs!$A$7:$E$306,3,FALSE()),"")</f>
        <v>0</v>
      </c>
      <c r="D19" s="233" t="n">
        <f aca="false">IF(ISNUMBER(A19),FLOOR((ROW()-ROW($A$7))/5,1)+1,"")</f>
        <v>3</v>
      </c>
      <c r="E19" s="234" t="n">
        <v>0.5</v>
      </c>
      <c r="F19" s="267" t="n">
        <f aca="false">IF(ISNUMBER(E19),E19,0)</f>
        <v>0.5</v>
      </c>
      <c r="G19" s="235" t="n">
        <f aca="false">IF(ISNUMBER($A19),IF(AND($F19&gt;=2,$H19=60),1,0),"")</f>
        <v>0</v>
      </c>
      <c r="H19" s="236" t="n">
        <f aca="false">IF(ISNUMBER(A19),IF(OR($S19=$U19,NOT(ISNA(MATCH($D19*5+$V$4,Override!$C$6:$C$125,0)))),$Q19,0),"")</f>
        <v>24</v>
      </c>
      <c r="I19" s="268" t="n">
        <f aca="false">IF(ISNUMBER(A19),IF(J19=5,K19,IF(AND(J19=4,OR(K19=4,K19=3)),K19+1,K19)),"")</f>
        <v>4</v>
      </c>
      <c r="J19" s="237" t="n">
        <f aca="false">COUNT(A17:A21)</f>
        <v>4</v>
      </c>
      <c r="K19" s="238" t="n">
        <f aca="false">IF(ISNUMBER(A19),RANK(F19,F17:F21),"")</f>
        <v>3</v>
      </c>
      <c r="L19" s="239" t="n">
        <f aca="false">IF(J19=5,VLOOKUP(K19,TPMatrix!$A$6:$B$10,2,FALSE()),IF(J19=4,VLOOKUP(K19,TPMatrix!$D$6:$E$9,2,FALSE()),0))</f>
        <v>24</v>
      </c>
      <c r="M19" s="239" t="str">
        <f aca="false">IF(COUNTIF(K17:K21,K19)&gt;=2,IF(J19=5,VLOOKUP(K19+1,TPMatrix!$A$6:$B$10,2,FALSE()),IF(J19=4,VLOOKUP(K19+1,TPMatrix!$D$6:$E$9,2,FALSE()),0)),"")</f>
        <v/>
      </c>
      <c r="N19" s="239" t="str">
        <f aca="false">IF(COUNTIF(K17:K21,K19)&gt;=3,IF(J19=5,VLOOKUP(K19+2,TPMatrix!$A$6:$B$10,2,FALSE()),IF(J19=4,VLOOKUP(K19+2,TPMatrix!$D$6:$E$9,2,FALSE()),0)),"")</f>
        <v/>
      </c>
      <c r="O19" s="239" t="str">
        <f aca="false">IF(COUNTIF(K17:K21,K19)&gt;=4,IF(J19=5,VLOOKUP(K19+3,TPMatrix!$A$6:$B$10,2,FALSE()),IF(J19=4,VLOOKUP(K19+3,TPMatrix!$D$6:$E$9,2,FALSE()),0)),"")</f>
        <v/>
      </c>
      <c r="P19" s="239" t="str">
        <f aca="false">IF(COUNTIF(K17:K21,K19)&gt;=5,IF(J19=5,VLOOKUP(K19+4,TPMatrix!$A$6:$B$10,2,FALSE()),IF(J19=4,VLOOKUP(K19+4,TPMatrix!$D$6:$E$9,2,FALSE()),0)),"")</f>
        <v/>
      </c>
      <c r="Q19" s="239" t="n">
        <f aca="false">SUM(L19:P19)/COUNT(L19:P19)</f>
        <v>24</v>
      </c>
      <c r="R19" s="240" t="n">
        <f aca="false">COUNT(L19:P19)</f>
        <v>1</v>
      </c>
      <c r="S19" s="238" t="n">
        <f aca="false">IF(ISNUMBER($A19),COUNTIF($D$7:$D$306,$D19),0)</f>
        <v>4</v>
      </c>
      <c r="T19" s="239" t="n">
        <f aca="false">CEILING($F19,1)</f>
        <v>1</v>
      </c>
      <c r="U19" s="240" t="n">
        <f aca="true">SUM(OFFSET(T19,-MOD(ROW()-ROW($U$7),5),0,5,1))</f>
        <v>4</v>
      </c>
      <c r="W19" s="266" t="n">
        <f aca="false">$I19</f>
        <v>4</v>
      </c>
      <c r="X19" s="167" t="n">
        <f aca="false">IF(ISNUMBER($A19),$W19*(Methuselahs!$A$4+1)+$A19,"")</f>
        <v>82</v>
      </c>
      <c r="Y19" s="167" t="n">
        <f aca="false">IF(ISNUMBER($A19),RANK($X19,$X19:$X23,1),"")</f>
        <v>4</v>
      </c>
      <c r="Z19" s="167" t="e">
        <f aca="false">IF(ISNUMBER($A19),VLOOKUP($A19,Methuselahs!$A$7:$X$306,5),"")</f>
        <v>#N/A</v>
      </c>
      <c r="AA19" s="266" t="n">
        <f aca="false">$I19</f>
        <v>4</v>
      </c>
    </row>
    <row r="20" customFormat="false" ht="12.75" hidden="false" customHeight="true" outlineLevel="0" collapsed="false">
      <c r="A20" s="241" t="n">
        <f aca="true">IF(ISBLANK('Tournament Info'!$B$11),"",INDIRECT(ADDRESS(ROW(),2,1,1,"Optimal Seating "&amp;'Tournament Info'!$B$11-1&amp;"R+F")))</f>
        <v>9</v>
      </c>
      <c r="B20" s="242" t="n">
        <f aca="false">IF(ISNUMBER(A20),VLOOKUP(A20,Methuselahs!$A$7:$E$306,2,FALSE()),"")</f>
        <v>0</v>
      </c>
      <c r="C20" s="243" t="n">
        <f aca="false">IF(ISNUMBER(A20),VLOOKUP(A20,Methuselahs!$A$7:$E$306,3,FALSE()),"")</f>
        <v>0</v>
      </c>
      <c r="D20" s="244" t="n">
        <f aca="false">IF(ISNUMBER(A20),FLOOR((ROW()-ROW($A$7))/5,1)+1,"")</f>
        <v>3</v>
      </c>
      <c r="E20" s="245" t="n">
        <v>1.5</v>
      </c>
      <c r="F20" s="269" t="n">
        <f aca="false">IF(ISNUMBER(E20),E20,0)</f>
        <v>1.5</v>
      </c>
      <c r="G20" s="225" t="n">
        <f aca="false">IF(ISNUMBER($A20),IF(AND($F20&gt;=2,$H20=60),1,0),"")</f>
        <v>0</v>
      </c>
      <c r="H20" s="226" t="n">
        <f aca="false">IF(ISNUMBER(A20),IF(OR($S20=$U20,NOT(ISNA(MATCH($D20*5+$V$4,Override!$C$6:$C$125,0)))),$Q20,0),"")</f>
        <v>60</v>
      </c>
      <c r="I20" s="265" t="n">
        <f aca="false">IF(ISNUMBER(A20),IF(J20=5,K20,IF(AND(J20=4,OR(K20=4,K20=3)),K20+1,K20)),"")</f>
        <v>1</v>
      </c>
      <c r="J20" s="246" t="n">
        <f aca="false">COUNT(A17:A21)</f>
        <v>4</v>
      </c>
      <c r="K20" s="228" t="n">
        <f aca="false">IF(ISNUMBER(A20),RANK(F20,F17:F21),"")</f>
        <v>1</v>
      </c>
      <c r="L20" s="229" t="n">
        <f aca="false">IF(J20=5,VLOOKUP(K20,TPMatrix!$A$6:$B$10,2,FALSE()),IF(J20=4,VLOOKUP(K20,TPMatrix!$D$6:$E$9,2,FALSE()),0))</f>
        <v>60</v>
      </c>
      <c r="M20" s="229" t="str">
        <f aca="false">IF(COUNTIF(K17:K21,K20)&gt;=2,IF(J20=5,VLOOKUP(K20+1,TPMatrix!$A$6:$B$10,2,FALSE()),IF(J20=4,VLOOKUP(K20+1,TPMatrix!$D$6:$E$9,2,FALSE()),0)),"")</f>
        <v/>
      </c>
      <c r="N20" s="229" t="str">
        <f aca="false">IF(COUNTIF(K17:K21,K20)&gt;=3,IF(J20=5,VLOOKUP(K20+2,TPMatrix!$A$6:$B$10,2,FALSE()),IF(J20=4,VLOOKUP(K20+2,TPMatrix!$D$6:$E$9,2,FALSE()),0)),"")</f>
        <v/>
      </c>
      <c r="O20" s="229" t="str">
        <f aca="false">IF(COUNTIF(K17:K21,K20)&gt;=4,IF(J20=5,VLOOKUP(K20+3,TPMatrix!$A$6:$B$10,2,FALSE()),IF(J20=4,VLOOKUP(K20+3,TPMatrix!$D$6:$E$9,2,FALSE()),0)),"")</f>
        <v/>
      </c>
      <c r="P20" s="229" t="str">
        <f aca="false">IF(COUNTIF(K17:K21,K20)&gt;=5,IF(J20=5,VLOOKUP(K20+4,TPMatrix!$A$6:$B$10,2,FALSE()),IF(J20=4,VLOOKUP(K20+4,TPMatrix!$D$6:$E$9,2,FALSE()),0)),"")</f>
        <v/>
      </c>
      <c r="Q20" s="229" t="n">
        <f aca="false">SUM(L20:P20)/COUNT(L20:P20)</f>
        <v>60</v>
      </c>
      <c r="R20" s="230" t="n">
        <f aca="false">COUNT(L20:P20)</f>
        <v>1</v>
      </c>
      <c r="S20" s="228" t="n">
        <f aca="false">IF(ISNUMBER($A20),COUNTIF($D$7:$D$306,$D20),0)</f>
        <v>4</v>
      </c>
      <c r="T20" s="229" t="n">
        <f aca="false">CEILING($F20,1)</f>
        <v>2</v>
      </c>
      <c r="U20" s="230" t="n">
        <f aca="true">SUM(OFFSET(T20,-MOD(ROW()-ROW($U$7),5),0,5,1))</f>
        <v>4</v>
      </c>
      <c r="W20" s="266" t="n">
        <f aca="false">$I20</f>
        <v>1</v>
      </c>
      <c r="X20" s="167" t="n">
        <f aca="false">IF(ISNUMBER($A20),$W20*(Methuselahs!$A$4+1)+$A20,"")</f>
        <v>26</v>
      </c>
      <c r="Y20" s="167" t="n">
        <f aca="false">IF(ISNUMBER($A20),RANK($X20,$X20:$X24,1),"")</f>
        <v>2</v>
      </c>
      <c r="Z20" s="167" t="e">
        <f aca="false">IF(ISNUMBER($A20),VLOOKUP($A20,Methuselahs!$A$7:$X$306,5),"")</f>
        <v>#N/A</v>
      </c>
      <c r="AA20" s="266" t="n">
        <f aca="false">$I20</f>
        <v>1</v>
      </c>
    </row>
    <row r="21" customFormat="false" ht="12.75" hidden="false" customHeight="true" outlineLevel="0" collapsed="false">
      <c r="A21" s="247" t="str">
        <f aca="true">IF(ISBLANK('Tournament Info'!$B$11),"",INDIRECT(ADDRESS(ROW(),2,1,1,"Optimal Seating "&amp;'Tournament Info'!$B$11-1&amp;"R+F")))</f>
        <v/>
      </c>
      <c r="B21" s="248" t="str">
        <f aca="false">IF(ISNUMBER(A21),VLOOKUP(A21,Methuselahs!$A$7:$E$306,2,FALSE()),"")</f>
        <v/>
      </c>
      <c r="C21" s="249" t="str">
        <f aca="false">IF(ISNUMBER(A21),VLOOKUP(A21,Methuselahs!$A$7:$E$306,3,FALSE()),"")</f>
        <v/>
      </c>
      <c r="D21" s="250" t="str">
        <f aca="false">IF(ISNUMBER(A21),FLOOR((ROW()-ROW($A$7))/5,1)+1,"")</f>
        <v/>
      </c>
      <c r="E21" s="251"/>
      <c r="F21" s="270" t="n">
        <f aca="false">IF(ISNUMBER(E21),E21,0)</f>
        <v>0</v>
      </c>
      <c r="G21" s="235" t="str">
        <f aca="false">IF(ISNUMBER($A21),IF(AND($F21&gt;=2,$H21=60),1,0),"")</f>
        <v/>
      </c>
      <c r="H21" s="236" t="str">
        <f aca="false">IF(ISNUMBER(A21),IF(OR($S21=$U21,NOT(ISNA(MATCH($D21*5+$V$4,Override!$C$6:$C$125,0)))),$Q21,0),"")</f>
        <v/>
      </c>
      <c r="I21" s="268" t="str">
        <f aca="false">IF(ISNUMBER(A21),IF(J21=5,K21,IF(AND(J21=4,OR(K21=4,K21=3)),K21+1,K21)),"")</f>
        <v/>
      </c>
      <c r="J21" s="252" t="n">
        <f aca="false">COUNT(A17:A21)</f>
        <v>4</v>
      </c>
      <c r="K21" s="253" t="str">
        <f aca="false">IF(ISNUMBER(A21),RANK(F21,F17:F21),"")</f>
        <v/>
      </c>
      <c r="L21" s="254" t="e">
        <f aca="false">IF(J21=5,VLOOKUP(K21,TPMatrix!$A$6:$B$10,2,FALSE()),IF(J21=4,VLOOKUP(K21,TPMatrix!$D$6:$E$9,2,FALSE()),0))</f>
        <v>#N/A</v>
      </c>
      <c r="M21" s="254" t="str">
        <f aca="false">IF(COUNTIF(K17:K21,K21)&gt;=2,IF(J21=5,VLOOKUP(K21+1,TPMatrix!$A$6:$B$10,2,FALSE()),IF(J21=4,VLOOKUP(K21+1,TPMatrix!$D$6:$E$9,2,FALSE()),0)),"")</f>
        <v/>
      </c>
      <c r="N21" s="254" t="str">
        <f aca="false">IF(COUNTIF(K17:K21,K21)&gt;=3,IF(J21=5,VLOOKUP(K21+2,TPMatrix!$A$6:$B$10,2,FALSE()),IF(J21=4,VLOOKUP(K21+2,TPMatrix!$D$6:$E$9,2,FALSE()),0)),"")</f>
        <v/>
      </c>
      <c r="O21" s="254" t="str">
        <f aca="false">IF(COUNTIF(K17:K21,K21)&gt;=4,IF(J21=5,VLOOKUP(K21+3,TPMatrix!$A$6:$B$10,2,FALSE()),IF(J21=4,VLOOKUP(K21+3,TPMatrix!$D$6:$E$9,2,FALSE()),0)),"")</f>
        <v/>
      </c>
      <c r="P21" s="254" t="str">
        <f aca="false">IF(COUNTIF(K17:K21,K21)&gt;=5,IF(J21=5,VLOOKUP(K21+4,TPMatrix!$A$6:$B$10,2,FALSE()),IF(J21=4,VLOOKUP(K21+4,TPMatrix!$D$6:$E$9,2,FALSE()),0)),"")</f>
        <v/>
      </c>
      <c r="Q21" s="254" t="e">
        <f aca="false">SUM(L21:P21)/COUNT(L21:P21)</f>
        <v>#N/A</v>
      </c>
      <c r="R21" s="255" t="n">
        <f aca="false">COUNT(L21:P21)</f>
        <v>0</v>
      </c>
      <c r="S21" s="253" t="n">
        <f aca="false">IF(ISNUMBER($A21),COUNTIF($D$7:$D$306,$D21),0)</f>
        <v>0</v>
      </c>
      <c r="T21" s="254" t="n">
        <f aca="false">CEILING($F21,1)</f>
        <v>0</v>
      </c>
      <c r="U21" s="255" t="n">
        <f aca="true">SUM(OFFSET(T21,-MOD(ROW()-ROW($U$7),5),0,5,1))</f>
        <v>4</v>
      </c>
      <c r="W21" s="167" t="str">
        <f aca="false">$I21</f>
        <v/>
      </c>
      <c r="X21" s="167" t="str">
        <f aca="false">IF(ISNUMBER($A21),$W21*(Methuselahs!$A$4+1)+$A21,"")</f>
        <v/>
      </c>
      <c r="Y21" s="167" t="str">
        <f aca="false">IF(ISNUMBER($A21),RANK($X21,$X21:$X25,1),"")</f>
        <v/>
      </c>
      <c r="Z21" s="167" t="str">
        <f aca="false">IF(ISNUMBER($A21),VLOOKUP($A21,Methuselahs!$A$7:$X$306,5),"")</f>
        <v/>
      </c>
      <c r="AA21" s="167" t="str">
        <f aca="false">$I21</f>
        <v/>
      </c>
    </row>
    <row r="22" customFormat="false" ht="12.75" hidden="false" customHeight="true" outlineLevel="0" collapsed="false">
      <c r="A22" s="206" t="n">
        <f aca="true">IF(ISBLANK('Tournament Info'!$B$11),"",INDIRECT(ADDRESS(ROW(),2,1,1,"Optimal Seating "&amp;'Tournament Info'!$B$11-1&amp;"R+F")))</f>
        <v>4</v>
      </c>
      <c r="B22" s="207" t="n">
        <f aca="false">IF(ISNUMBER(A22),VLOOKUP(A22,Methuselahs!$A$7:$E$306,2,FALSE()),"")</f>
        <v>0</v>
      </c>
      <c r="C22" s="208" t="n">
        <f aca="false">IF(ISNUMBER(A22),VLOOKUP(A22,Methuselahs!$A$7:$E$306,3,FALSE()),"")</f>
        <v>0</v>
      </c>
      <c r="D22" s="209" t="n">
        <f aca="false">IF(ISNUMBER(A22),FLOOR((ROW()-ROW($A$7))/5,1)+1,"")</f>
        <v>4</v>
      </c>
      <c r="E22" s="210"/>
      <c r="F22" s="262" t="n">
        <f aca="false">IF(ISNUMBER(E22),E22,0)</f>
        <v>0</v>
      </c>
      <c r="G22" s="211" t="n">
        <f aca="false">IF(ISNUMBER($A22),IF(AND($F22&gt;=2,$H22=60),1,0),"")</f>
        <v>0</v>
      </c>
      <c r="H22" s="212" t="n">
        <f aca="false">IF(ISNUMBER(A22),IF(OR($S22=$U22,NOT(ISNA(MATCH($D22*5+$V$4,Override!$C$6:$C$125,0)))),$Q22,0),"")</f>
        <v>28</v>
      </c>
      <c r="I22" s="263" t="n">
        <f aca="false">IF(ISNUMBER(A22),IF(J22=5,K22,IF(AND(J22=4,OR(K22=4,K22=3)),K22+1,K22)),"")</f>
        <v>2</v>
      </c>
      <c r="J22" s="213" t="n">
        <f aca="false">COUNT(A22:A26)</f>
        <v>4</v>
      </c>
      <c r="K22" s="214" t="n">
        <f aca="false">IF(ISNUMBER(A22),RANK(F22,F22:F26),"")</f>
        <v>2</v>
      </c>
      <c r="L22" s="215" t="n">
        <f aca="false">IF(J22=5,VLOOKUP(K22,TPMatrix!$A$6:$B$10,2,FALSE()),IF(J22=4,VLOOKUP(K22,TPMatrix!$D$6:$E$9,2,FALSE()),0))</f>
        <v>48</v>
      </c>
      <c r="M22" s="215" t="n">
        <f aca="false">IF(COUNTIF(K22:K26,K22)&gt;=2,IF(J22=5,VLOOKUP(K22+1,TPMatrix!$A$6:$B$10,2,FALSE()),IF(J22=4,VLOOKUP(K22+1,TPMatrix!$D$6:$E$9,2,FALSE()),0)),"")</f>
        <v>24</v>
      </c>
      <c r="N22" s="215" t="n">
        <f aca="false">IF(COUNTIF(K22:K26,K22)&gt;=3,IF(J22=5,VLOOKUP(K22+2,TPMatrix!$A$6:$B$10,2,FALSE()),IF(J22=4,VLOOKUP(K22+2,TPMatrix!$D$6:$E$9,2,FALSE()),0)),"")</f>
        <v>12</v>
      </c>
      <c r="O22" s="215" t="str">
        <f aca="false">IF(COUNTIF(K22:K26,K22)&gt;=4,IF(J22=5,VLOOKUP(K22+3,TPMatrix!$A$6:$B$10,2,FALSE()),IF(J22=4,VLOOKUP(K22+3,TPMatrix!$D$6:$E$9,2,FALSE()),0)),"")</f>
        <v/>
      </c>
      <c r="P22" s="215" t="str">
        <f aca="false">IF(COUNTIF(K22:K26,K22)&gt;=5,IF(J22=5,VLOOKUP(K22+4,TPMatrix!$A$6:$B$10,2,FALSE()),IF(J22=4,VLOOKUP(K22+4,TPMatrix!$D$6:$E$9,2,FALSE()),0)),"")</f>
        <v/>
      </c>
      <c r="Q22" s="215" t="n">
        <f aca="false">SUM(L22:P22)/COUNT(L22:P22)</f>
        <v>28</v>
      </c>
      <c r="R22" s="216" t="n">
        <f aca="false">COUNT(L22:P22)</f>
        <v>3</v>
      </c>
      <c r="S22" s="217" t="n">
        <f aca="false">IF(ISNUMBER($A22),COUNTIF($D$7:$D$306,$D22),0)</f>
        <v>4</v>
      </c>
      <c r="T22" s="218" t="n">
        <f aca="false">CEILING($F22,1)</f>
        <v>0</v>
      </c>
      <c r="U22" s="219" t="n">
        <f aca="true">SUM(OFFSET(T22,-MOD(ROW()-ROW($U$7),5),0,5,1))</f>
        <v>4</v>
      </c>
      <c r="W22" s="167" t="n">
        <f aca="false">$I22</f>
        <v>2</v>
      </c>
      <c r="X22" s="167" t="n">
        <f aca="false">IF(ISNUMBER($A22),$W22*(Methuselahs!$A$4+1)+$A22,"")</f>
        <v>38</v>
      </c>
      <c r="Y22" s="167" t="n">
        <f aca="false">IF(ISNUMBER($A22),RANK($X22,$X22:$X26,1),"")</f>
        <v>2</v>
      </c>
      <c r="Z22" s="167" t="e">
        <f aca="false">IF(ISNUMBER($A22),VLOOKUP($A22,Methuselahs!$A$7:$X$306,5),"")</f>
        <v>#N/A</v>
      </c>
      <c r="AA22" s="167" t="n">
        <f aca="false">$I22</f>
        <v>2</v>
      </c>
    </row>
    <row r="23" customFormat="false" ht="12.75" hidden="false" customHeight="true" outlineLevel="0" collapsed="false">
      <c r="A23" s="220" t="n">
        <f aca="true">IF(ISBLANK('Tournament Info'!$B$11),"",INDIRECT(ADDRESS(ROW(),2,1,1,"Optimal Seating "&amp;'Tournament Info'!$B$11-1&amp;"R+F")))</f>
        <v>7</v>
      </c>
      <c r="B23" s="221" t="n">
        <f aca="false">IF(ISNUMBER(A23),VLOOKUP(A23,Methuselahs!$A$7:$E$306,2,FALSE()),"")</f>
        <v>0</v>
      </c>
      <c r="C23" s="222" t="n">
        <f aca="false">IF(ISNUMBER(A23),VLOOKUP(A23,Methuselahs!$A$7:$E$306,3,FALSE()),"")</f>
        <v>0</v>
      </c>
      <c r="D23" s="223" t="n">
        <f aca="false">IF(ISNUMBER(A23),FLOOR((ROW()-ROW($A$7))/5,1)+1,"")</f>
        <v>4</v>
      </c>
      <c r="E23" s="224" t="n">
        <v>4</v>
      </c>
      <c r="F23" s="264" t="n">
        <f aca="false">IF(ISNUMBER(E23),E23,0)</f>
        <v>4</v>
      </c>
      <c r="G23" s="225" t="n">
        <f aca="false">IF(ISNUMBER($A23),IF(AND($F23&gt;=2,$H23=60),1,0),"")</f>
        <v>1</v>
      </c>
      <c r="H23" s="226" t="n">
        <f aca="false">IF(ISNUMBER(A23),IF(OR($S23=$U23,NOT(ISNA(MATCH($D23*5+$V$4,Override!$C$6:$C$125,0)))),$Q23,0),"")</f>
        <v>60</v>
      </c>
      <c r="I23" s="265" t="n">
        <f aca="false">IF(ISNUMBER(A23),IF(J23=5,K23,IF(AND(J23=4,OR(K23=4,K23=3)),K23+1,K23)),"")</f>
        <v>1</v>
      </c>
      <c r="J23" s="227" t="n">
        <f aca="false">COUNT(A22:A26)</f>
        <v>4</v>
      </c>
      <c r="K23" s="228" t="n">
        <f aca="false">IF(ISNUMBER(A23),RANK(F23,F22:F26),"")</f>
        <v>1</v>
      </c>
      <c r="L23" s="229" t="n">
        <f aca="false">IF(J23=5,VLOOKUP(K23,TPMatrix!$A$6:$B$10,2,FALSE()),IF(J23=4,VLOOKUP(K23,TPMatrix!$D$6:$E$9,2,FALSE()),0))</f>
        <v>60</v>
      </c>
      <c r="M23" s="229" t="str">
        <f aca="false">IF(COUNTIF(K22:K26,K23)&gt;=2,IF(J23=5,VLOOKUP(K23+1,TPMatrix!$A$6:$B$10,2,FALSE()),IF(J23=4,VLOOKUP(K23+1,TPMatrix!$D$6:$E$9,2,FALSE()),0)),"")</f>
        <v/>
      </c>
      <c r="N23" s="229" t="str">
        <f aca="false">IF(COUNTIF(K22:K26,K23)&gt;=3,IF(J23=5,VLOOKUP(K23+2,TPMatrix!$A$6:$B$10,2,FALSE()),IF(J23=4,VLOOKUP(K23+2,TPMatrix!$D$6:$E$9,2,FALSE()),0)),"")</f>
        <v/>
      </c>
      <c r="O23" s="229" t="str">
        <f aca="false">IF(COUNTIF(K22:K26,K23)&gt;=4,IF(J23=5,VLOOKUP(K23+3,TPMatrix!$A$6:$B$10,2,FALSE()),IF(J23=4,VLOOKUP(K23+3,TPMatrix!$D$6:$E$9,2,FALSE()),0)),"")</f>
        <v/>
      </c>
      <c r="P23" s="229" t="str">
        <f aca="false">IF(COUNTIF(K22:K26,K23)&gt;=5,IF(J23=5,VLOOKUP(K23+4,TPMatrix!$A$6:$B$10,2,FALSE()),IF(J23=4,VLOOKUP(K23+4,TPMatrix!$D$6:$E$9,2,FALSE()),0)),"")</f>
        <v/>
      </c>
      <c r="Q23" s="229" t="n">
        <f aca="false">SUM(L23:P23)/COUNT(L23:P23)</f>
        <v>60</v>
      </c>
      <c r="R23" s="230" t="n">
        <f aca="false">COUNT(L23:P23)</f>
        <v>1</v>
      </c>
      <c r="S23" s="228" t="n">
        <f aca="false">IF(ISNUMBER($A23),COUNTIF($D$7:$D$306,$D23),0)</f>
        <v>4</v>
      </c>
      <c r="T23" s="229" t="n">
        <f aca="false">CEILING($F23,1)</f>
        <v>4</v>
      </c>
      <c r="U23" s="230" t="n">
        <f aca="true">SUM(OFFSET(T23,-MOD(ROW()-ROW($U$7),5),0,5,1))</f>
        <v>4</v>
      </c>
      <c r="W23" s="266" t="n">
        <f aca="false">$I23</f>
        <v>1</v>
      </c>
      <c r="X23" s="167" t="n">
        <f aca="false">IF(ISNUMBER($A23),$W23*(Methuselahs!$A$4+1)+$A23,"")</f>
        <v>24</v>
      </c>
      <c r="Y23" s="167" t="n">
        <f aca="false">IF(ISNUMBER($A23),RANK($X23,$X23:$X27,1),"")</f>
        <v>1</v>
      </c>
      <c r="Z23" s="167" t="e">
        <f aca="false">IF(ISNUMBER($A23),VLOOKUP($A23,Methuselahs!$A$7:$X$306,5),"")</f>
        <v>#N/A</v>
      </c>
      <c r="AA23" s="266" t="n">
        <f aca="false">$I23</f>
        <v>1</v>
      </c>
    </row>
    <row r="24" customFormat="false" ht="12.75" hidden="false" customHeight="true" outlineLevel="0" collapsed="false">
      <c r="A24" s="231" t="n">
        <f aca="true">IF(ISBLANK('Tournament Info'!$B$11),"",INDIRECT(ADDRESS(ROW(),2,1,1,"Optimal Seating "&amp;'Tournament Info'!$B$11-1&amp;"R+F")))</f>
        <v>10</v>
      </c>
      <c r="B24" s="207" t="n">
        <f aca="false">IF(ISNUMBER(A24),VLOOKUP(A24,Methuselahs!$A$7:$E$306,2,FALSE()),"")</f>
        <v>0</v>
      </c>
      <c r="C24" s="232" t="n">
        <f aca="false">IF(ISNUMBER(A24),VLOOKUP(A24,Methuselahs!$A$7:$E$306,3,FALSE()),"")</f>
        <v>0</v>
      </c>
      <c r="D24" s="233" t="n">
        <f aca="false">IF(ISNUMBER(A24),FLOOR((ROW()-ROW($A$7))/5,1)+1,"")</f>
        <v>4</v>
      </c>
      <c r="E24" s="234"/>
      <c r="F24" s="267" t="n">
        <f aca="false">IF(ISNUMBER(E24),E24,0)</f>
        <v>0</v>
      </c>
      <c r="G24" s="235" t="n">
        <f aca="false">IF(ISNUMBER($A24),IF(AND($F24&gt;=2,$H24=60),1,0),"")</f>
        <v>0</v>
      </c>
      <c r="H24" s="236" t="n">
        <f aca="false">IF(ISNUMBER(A24),IF(OR($S24=$U24,NOT(ISNA(MATCH($D24*5+$V$4,Override!$C$6:$C$125,0)))),$Q24,0),"")</f>
        <v>28</v>
      </c>
      <c r="I24" s="268" t="n">
        <f aca="false">IF(ISNUMBER(A24),IF(J24=5,K24,IF(AND(J24=4,OR(K24=4,K24=3)),K24+1,K24)),"")</f>
        <v>2</v>
      </c>
      <c r="J24" s="237" t="n">
        <f aca="false">COUNT(A22:A26)</f>
        <v>4</v>
      </c>
      <c r="K24" s="238" t="n">
        <f aca="false">IF(ISNUMBER(A24),RANK(F24,F22:F26),"")</f>
        <v>2</v>
      </c>
      <c r="L24" s="239" t="n">
        <f aca="false">IF(J24=5,VLOOKUP(K24,TPMatrix!$A$6:$B$10,2,FALSE()),IF(J24=4,VLOOKUP(K24,TPMatrix!$D$6:$E$9,2,FALSE()),0))</f>
        <v>48</v>
      </c>
      <c r="M24" s="239" t="n">
        <f aca="false">IF(COUNTIF(K22:K26,K24)&gt;=2,IF(J24=5,VLOOKUP(K24+1,TPMatrix!$A$6:$B$10,2,FALSE()),IF(J24=4,VLOOKUP(K24+1,TPMatrix!$D$6:$E$9,2,FALSE()),0)),"")</f>
        <v>24</v>
      </c>
      <c r="N24" s="239" t="n">
        <f aca="false">IF(COUNTIF(K22:K26,K24)&gt;=3,IF(J24=5,VLOOKUP(K24+2,TPMatrix!$A$6:$B$10,2,FALSE()),IF(J24=4,VLOOKUP(K24+2,TPMatrix!$D$6:$E$9,2,FALSE()),0)),"")</f>
        <v>12</v>
      </c>
      <c r="O24" s="239" t="str">
        <f aca="false">IF(COUNTIF(K22:K26,K24)&gt;=4,IF(J24=5,VLOOKUP(K24+3,TPMatrix!$A$6:$B$10,2,FALSE()),IF(J24=4,VLOOKUP(K24+3,TPMatrix!$D$6:$E$9,2,FALSE()),0)),"")</f>
        <v/>
      </c>
      <c r="P24" s="239" t="str">
        <f aca="false">IF(COUNTIF(K22:K26,K24)&gt;=5,IF(J24=5,VLOOKUP(K24+4,TPMatrix!$A$6:$B$10,2,FALSE()),IF(J24=4,VLOOKUP(K24+4,TPMatrix!$D$6:$E$9,2,FALSE()),0)),"")</f>
        <v/>
      </c>
      <c r="Q24" s="239" t="n">
        <f aca="false">SUM(L24:P24)/COUNT(L24:P24)</f>
        <v>28</v>
      </c>
      <c r="R24" s="240" t="n">
        <f aca="false">COUNT(L24:P24)</f>
        <v>3</v>
      </c>
      <c r="S24" s="238" t="n">
        <f aca="false">IF(ISNUMBER($A24),COUNTIF($D$7:$D$306,$D24),0)</f>
        <v>4</v>
      </c>
      <c r="T24" s="239" t="n">
        <f aca="false">CEILING($F24,1)</f>
        <v>0</v>
      </c>
      <c r="U24" s="240" t="n">
        <f aca="true">SUM(OFFSET(T24,-MOD(ROW()-ROW($U$7),5),0,5,1))</f>
        <v>4</v>
      </c>
      <c r="W24" s="266" t="n">
        <f aca="false">$I24</f>
        <v>2</v>
      </c>
      <c r="X24" s="167" t="n">
        <f aca="false">IF(ISNUMBER($A24),$W24*(Methuselahs!$A$4+1)+$A24,"")</f>
        <v>44</v>
      </c>
      <c r="Y24" s="167" t="n">
        <f aca="false">IF(ISNUMBER($A24),RANK($X24,$X24:$X28,1),"")</f>
        <v>1</v>
      </c>
      <c r="Z24" s="167" t="e">
        <f aca="false">IF(ISNUMBER($A24),VLOOKUP($A24,Methuselahs!$A$7:$X$306,5),"")</f>
        <v>#N/A</v>
      </c>
      <c r="AA24" s="266" t="n">
        <f aca="false">$I24</f>
        <v>2</v>
      </c>
    </row>
    <row r="25" customFormat="false" ht="12.75" hidden="false" customHeight="true" outlineLevel="0" collapsed="false">
      <c r="A25" s="241" t="n">
        <f aca="true">IF(ISBLANK('Tournament Info'!$B$11),"",INDIRECT(ADDRESS(ROW(),2,1,1,"Optimal Seating "&amp;'Tournament Info'!$B$11-1&amp;"R+F")))</f>
        <v>13</v>
      </c>
      <c r="B25" s="242" t="n">
        <f aca="false">IF(ISNUMBER(A25),VLOOKUP(A25,Methuselahs!$A$7:$E$306,2,FALSE()),"")</f>
        <v>0</v>
      </c>
      <c r="C25" s="243" t="n">
        <f aca="false">IF(ISNUMBER(A25),VLOOKUP(A25,Methuselahs!$A$7:$E$306,3,FALSE()),"")</f>
        <v>0</v>
      </c>
      <c r="D25" s="244" t="n">
        <f aca="false">IF(ISNUMBER(A25),FLOOR((ROW()-ROW($A$7))/5,1)+1,"")</f>
        <v>4</v>
      </c>
      <c r="E25" s="245"/>
      <c r="F25" s="269" t="n">
        <f aca="false">IF(ISNUMBER(E25),E25,0)</f>
        <v>0</v>
      </c>
      <c r="G25" s="225" t="n">
        <f aca="false">IF(ISNUMBER($A25),IF(AND($F25&gt;=2,$H25=60),1,0),"")</f>
        <v>0</v>
      </c>
      <c r="H25" s="226" t="n">
        <f aca="false">IF(ISNUMBER(A25),IF(OR($S25=$U25,NOT(ISNA(MATCH($D25*5+$V$4,Override!$C$6:$C$125,0)))),$Q25,0),"")</f>
        <v>28</v>
      </c>
      <c r="I25" s="265" t="n">
        <f aca="false">IF(ISNUMBER(A25),IF(J25=5,K25,IF(AND(J25=4,OR(K25=4,K25=3)),K25+1,K25)),"")</f>
        <v>2</v>
      </c>
      <c r="J25" s="246" t="n">
        <f aca="false">COUNT(A22:A26)</f>
        <v>4</v>
      </c>
      <c r="K25" s="228" t="n">
        <f aca="false">IF(ISNUMBER(A25),RANK(F25,F22:F26),"")</f>
        <v>2</v>
      </c>
      <c r="L25" s="229" t="n">
        <f aca="false">IF(J25=5,VLOOKUP(K25,TPMatrix!$A$6:$B$10,2,FALSE()),IF(J25=4,VLOOKUP(K25,TPMatrix!$D$6:$E$9,2,FALSE()),0))</f>
        <v>48</v>
      </c>
      <c r="M25" s="229" t="n">
        <f aca="false">IF(COUNTIF(K22:K26,K25)&gt;=2,IF(J25=5,VLOOKUP(K25+1,TPMatrix!$A$6:$B$10,2,FALSE()),IF(J25=4,VLOOKUP(K25+1,TPMatrix!$D$6:$E$9,2,FALSE()),0)),"")</f>
        <v>24</v>
      </c>
      <c r="N25" s="229" t="n">
        <f aca="false">IF(COUNTIF(K22:K26,K25)&gt;=3,IF(J25=5,VLOOKUP(K25+2,TPMatrix!$A$6:$B$10,2,FALSE()),IF(J25=4,VLOOKUP(K25+2,TPMatrix!$D$6:$E$9,2,FALSE()),0)),"")</f>
        <v>12</v>
      </c>
      <c r="O25" s="229" t="str">
        <f aca="false">IF(COUNTIF(K22:K26,K25)&gt;=4,IF(J25=5,VLOOKUP(K25+3,TPMatrix!$A$6:$B$10,2,FALSE()),IF(J25=4,VLOOKUP(K25+3,TPMatrix!$D$6:$E$9,2,FALSE()),0)),"")</f>
        <v/>
      </c>
      <c r="P25" s="229" t="str">
        <f aca="false">IF(COUNTIF(K22:K26,K25)&gt;=5,IF(J25=5,VLOOKUP(K25+4,TPMatrix!$A$6:$B$10,2,FALSE()),IF(J25=4,VLOOKUP(K25+4,TPMatrix!$D$6:$E$9,2,FALSE()),0)),"")</f>
        <v/>
      </c>
      <c r="Q25" s="229" t="n">
        <f aca="false">SUM(L25:P25)/COUNT(L25:P25)</f>
        <v>28</v>
      </c>
      <c r="R25" s="230" t="n">
        <f aca="false">COUNT(L25:P25)</f>
        <v>3</v>
      </c>
      <c r="S25" s="228" t="n">
        <f aca="false">IF(ISNUMBER($A25),COUNTIF($D$7:$D$306,$D25),0)</f>
        <v>4</v>
      </c>
      <c r="T25" s="229" t="n">
        <f aca="false">CEILING($F25,1)</f>
        <v>0</v>
      </c>
      <c r="U25" s="230" t="n">
        <f aca="true">SUM(OFFSET(T25,-MOD(ROW()-ROW($U$7),5),0,5,1))</f>
        <v>4</v>
      </c>
      <c r="W25" s="266" t="n">
        <f aca="false">$I25</f>
        <v>2</v>
      </c>
      <c r="X25" s="167" t="n">
        <f aca="false">IF(ISNUMBER($A25),$W25*(Methuselahs!$A$4+1)+$A25,"")</f>
        <v>47</v>
      </c>
      <c r="Y25" s="167" t="n">
        <f aca="false">IF(ISNUMBER($A25),RANK($X25,$X25:$X29,1),"")</f>
        <v>1</v>
      </c>
      <c r="Z25" s="167" t="e">
        <f aca="false">IF(ISNUMBER($A25),VLOOKUP($A25,Methuselahs!$A$7:$X$306,5),"")</f>
        <v>#N/A</v>
      </c>
      <c r="AA25" s="266" t="n">
        <f aca="false">$I25</f>
        <v>2</v>
      </c>
    </row>
    <row r="26" customFormat="false" ht="12.75" hidden="false" customHeight="true" outlineLevel="0" collapsed="false">
      <c r="A26" s="247" t="str">
        <f aca="true">IF(ISBLANK('Tournament Info'!$B$11),"",INDIRECT(ADDRESS(ROW(),2,1,1,"Optimal Seating "&amp;'Tournament Info'!$B$11-1&amp;"R+F")))</f>
        <v/>
      </c>
      <c r="B26" s="248" t="str">
        <f aca="false">IF(ISNUMBER(A26),VLOOKUP(A26,Methuselahs!$A$7:$E$306,2,FALSE()),"")</f>
        <v/>
      </c>
      <c r="C26" s="249" t="str">
        <f aca="false">IF(ISNUMBER(A26),VLOOKUP(A26,Methuselahs!$A$7:$E$306,3,FALSE()),"")</f>
        <v/>
      </c>
      <c r="D26" s="250" t="str">
        <f aca="false">IF(ISNUMBER(A26),FLOOR((ROW()-ROW($A$7))/5,1)+1,"")</f>
        <v/>
      </c>
      <c r="E26" s="251"/>
      <c r="F26" s="270" t="n">
        <f aca="false">IF(ISNUMBER(E26),E26,0)</f>
        <v>0</v>
      </c>
      <c r="G26" s="235" t="str">
        <f aca="false">IF(ISNUMBER($A26),IF(AND($F26&gt;=2,$H26=60),1,0),"")</f>
        <v/>
      </c>
      <c r="H26" s="236" t="str">
        <f aca="false">IF(ISNUMBER(A26),IF(OR($S26=$U26,NOT(ISNA(MATCH($D26*5+$V$4,Override!$C$6:$C$125,0)))),$Q26,0),"")</f>
        <v/>
      </c>
      <c r="I26" s="268" t="str">
        <f aca="false">IF(ISNUMBER(A26),IF(J26=5,K26,IF(AND(J26=4,OR(K26=4,K26=3)),K26+1,K26)),"")</f>
        <v/>
      </c>
      <c r="J26" s="252" t="n">
        <f aca="false">COUNT(A22:A26)</f>
        <v>4</v>
      </c>
      <c r="K26" s="253" t="str">
        <f aca="false">IF(ISNUMBER(A26),RANK(F26,F22:F26),"")</f>
        <v/>
      </c>
      <c r="L26" s="254" t="e">
        <f aca="false">IF(J26=5,VLOOKUP(K26,TPMatrix!$A$6:$B$10,2,FALSE()),IF(J26=4,VLOOKUP(K26,TPMatrix!$D$6:$E$9,2,FALSE()),0))</f>
        <v>#N/A</v>
      </c>
      <c r="M26" s="254" t="str">
        <f aca="false">IF(COUNTIF(K22:K26,K26)&gt;=2,IF(J26=5,VLOOKUP(K26+1,TPMatrix!$A$6:$B$10,2,FALSE()),IF(J26=4,VLOOKUP(K26+1,TPMatrix!$D$6:$E$9,2,FALSE()),0)),"")</f>
        <v/>
      </c>
      <c r="N26" s="254" t="str">
        <f aca="false">IF(COUNTIF(K22:K26,K26)&gt;=3,IF(J26=5,VLOOKUP(K26+2,TPMatrix!$A$6:$B$10,2,FALSE()),IF(J26=4,VLOOKUP(K26+2,TPMatrix!$D$6:$E$9,2,FALSE()),0)),"")</f>
        <v/>
      </c>
      <c r="O26" s="254" t="str">
        <f aca="false">IF(COUNTIF(K22:K26,K26)&gt;=4,IF(J26=5,VLOOKUP(K26+3,TPMatrix!$A$6:$B$10,2,FALSE()),IF(J26=4,VLOOKUP(K26+3,TPMatrix!$D$6:$E$9,2,FALSE()),0)),"")</f>
        <v/>
      </c>
      <c r="P26" s="254" t="str">
        <f aca="false">IF(COUNTIF(K22:K26,K26)&gt;=5,IF(J26=5,VLOOKUP(K26+4,TPMatrix!$A$6:$B$10,2,FALSE()),IF(J26=4,VLOOKUP(K26+4,TPMatrix!$D$6:$E$9,2,FALSE()),0)),"")</f>
        <v/>
      </c>
      <c r="Q26" s="254" t="e">
        <f aca="false">SUM(L26:P26)/COUNT(L26:P26)</f>
        <v>#N/A</v>
      </c>
      <c r="R26" s="255" t="n">
        <f aca="false">COUNT(L26:P26)</f>
        <v>0</v>
      </c>
      <c r="S26" s="253" t="n">
        <f aca="false">IF(ISNUMBER($A26),COUNTIF($D$7:$D$306,$D26),0)</f>
        <v>0</v>
      </c>
      <c r="T26" s="254" t="n">
        <f aca="false">CEILING($F26,1)</f>
        <v>0</v>
      </c>
      <c r="U26" s="255" t="n">
        <f aca="true">SUM(OFFSET(T26,-MOD(ROW()-ROW($U$7),5),0,5,1))</f>
        <v>4</v>
      </c>
      <c r="W26" s="167" t="str">
        <f aca="false">$I26</f>
        <v/>
      </c>
      <c r="X26" s="167" t="str">
        <f aca="false">IF(ISNUMBER($A26),$W26*(Methuselahs!$A$4+1)+$A26,"")</f>
        <v/>
      </c>
      <c r="Y26" s="167" t="str">
        <f aca="false">IF(ISNUMBER($A26),RANK($X26,$X26:$X30,1),"")</f>
        <v/>
      </c>
      <c r="Z26" s="167" t="str">
        <f aca="false">IF(ISNUMBER($A26),VLOOKUP($A26,Methuselahs!$A$7:$X$306,5),"")</f>
        <v/>
      </c>
      <c r="AA26" s="167" t="str">
        <f aca="false">$I26</f>
        <v/>
      </c>
    </row>
    <row r="27" customFormat="false" ht="12.75" hidden="false" customHeight="true" outlineLevel="0" collapsed="false">
      <c r="A27" s="206" t="str">
        <f aca="true">IF(ISBLANK('Tournament Info'!$B$11),"",INDIRECT(ADDRESS(ROW(),2,1,1,"Optimal Seating "&amp;'Tournament Info'!$B$11-1&amp;"R+F")))</f>
        <v/>
      </c>
      <c r="B27" s="207" t="str">
        <f aca="false">IF(ISNUMBER(A27),VLOOKUP(A27,Methuselahs!$A$7:$E$306,2,FALSE()),"")</f>
        <v/>
      </c>
      <c r="C27" s="208" t="str">
        <f aca="false">IF(ISNUMBER(A27),VLOOKUP(A27,Methuselahs!$A$7:$E$306,3,FALSE()),"")</f>
        <v/>
      </c>
      <c r="D27" s="209" t="str">
        <f aca="false">IF(ISNUMBER(A27),FLOOR((ROW()-ROW($A$7))/5,1)+1,"")</f>
        <v/>
      </c>
      <c r="E27" s="210"/>
      <c r="F27" s="262" t="n">
        <f aca="false">IF(ISNUMBER(E27),E27,0)</f>
        <v>0</v>
      </c>
      <c r="G27" s="211" t="str">
        <f aca="false">IF(ISNUMBER($A27),IF(AND($F27&gt;=2,$H27=60),1,0),"")</f>
        <v/>
      </c>
      <c r="H27" s="212" t="str">
        <f aca="false">IF(ISNUMBER(A27),IF(OR($S27=$U27,NOT(ISNA(MATCH($D27*5+$V$4,Override!$C$6:$C$125,0)))),$Q27,0),"")</f>
        <v/>
      </c>
      <c r="I27" s="263" t="str">
        <f aca="false">IF(ISNUMBER(A27),IF(J27=5,K27,IF(AND(J27=4,OR(K27=4,K27=3)),K27+1,K27)),"")</f>
        <v/>
      </c>
      <c r="J27" s="213" t="n">
        <f aca="false">COUNT(A27:A31)</f>
        <v>0</v>
      </c>
      <c r="K27" s="214" t="str">
        <f aca="false">IF(ISNUMBER(A27),RANK(F27,F27:F31),"")</f>
        <v/>
      </c>
      <c r="L27" s="215" t="n">
        <f aca="false">IF(J27=5,VLOOKUP(K27,TPMatrix!$A$6:$B$10,2,FALSE()),IF(J27=4,VLOOKUP(K27,TPMatrix!$D$6:$E$9,2,FALSE()),0))</f>
        <v>0</v>
      </c>
      <c r="M27" s="215" t="n">
        <f aca="false">IF(COUNTIF(K27:K31,K27)&gt;=2,IF(J27=5,VLOOKUP(K27+1,TPMatrix!$A$6:$B$10,2,FALSE()),IF(J27=4,VLOOKUP(K27+1,TPMatrix!$D$6:$E$9,2,FALSE()),0)),"")</f>
        <v>0</v>
      </c>
      <c r="N27" s="215" t="n">
        <f aca="false">IF(COUNTIF(K27:K31,K27)&gt;=3,IF(J27=5,VLOOKUP(K27+2,TPMatrix!$A$6:$B$10,2,FALSE()),IF(J27=4,VLOOKUP(K27+2,TPMatrix!$D$6:$E$9,2,FALSE()),0)),"")</f>
        <v>0</v>
      </c>
      <c r="O27" s="215" t="n">
        <f aca="false">IF(COUNTIF(K27:K31,K27)&gt;=4,IF(J27=5,VLOOKUP(K27+3,TPMatrix!$A$6:$B$10,2,FALSE()),IF(J27=4,VLOOKUP(K27+3,TPMatrix!$D$6:$E$9,2,FALSE()),0)),"")</f>
        <v>0</v>
      </c>
      <c r="P27" s="215" t="n">
        <f aca="false">IF(COUNTIF(K27:K31,K27)&gt;=5,IF(J27=5,VLOOKUP(K27+4,TPMatrix!$A$6:$B$10,2,FALSE()),IF(J27=4,VLOOKUP(K27+4,TPMatrix!$D$6:$E$9,2,FALSE()),0)),"")</f>
        <v>0</v>
      </c>
      <c r="Q27" s="215" t="n">
        <f aca="false">SUM(L27:P27)/COUNT(L27:P27)</f>
        <v>0</v>
      </c>
      <c r="R27" s="216" t="n">
        <f aca="false">COUNT(L27:P27)</f>
        <v>5</v>
      </c>
      <c r="S27" s="217" t="n">
        <f aca="false">IF(ISNUMBER($A27),COUNTIF($D$7:$D$306,$D27),0)</f>
        <v>0</v>
      </c>
      <c r="T27" s="218" t="n">
        <f aca="false">CEILING($F27,1)</f>
        <v>0</v>
      </c>
      <c r="U27" s="219" t="n">
        <f aca="true">SUM(OFFSET(T27,-MOD(ROW()-ROW($U$7),5),0,5,1))</f>
        <v>0</v>
      </c>
      <c r="W27" s="167" t="str">
        <f aca="false">$I27</f>
        <v/>
      </c>
      <c r="X27" s="167" t="str">
        <f aca="false">IF(ISNUMBER($A27),$W27*(Methuselahs!$A$4+1)+$A27,"")</f>
        <v/>
      </c>
      <c r="Y27" s="167" t="str">
        <f aca="false">IF(ISNUMBER($A27),RANK($X27,$X27:$X31,1),"")</f>
        <v/>
      </c>
      <c r="Z27" s="167" t="str">
        <f aca="false">IF(ISNUMBER($A27),VLOOKUP($A27,Methuselahs!$A$7:$X$306,5),"")</f>
        <v/>
      </c>
      <c r="AA27" s="167" t="str">
        <f aca="false">$I27</f>
        <v/>
      </c>
    </row>
    <row r="28" customFormat="false" ht="12.75" hidden="false" customHeight="true" outlineLevel="0" collapsed="false">
      <c r="A28" s="220" t="str">
        <f aca="true">IF(ISBLANK('Tournament Info'!$B$11),"",INDIRECT(ADDRESS(ROW(),2,1,1,"Optimal Seating "&amp;'Tournament Info'!$B$11-1&amp;"R+F")))</f>
        <v/>
      </c>
      <c r="B28" s="221" t="str">
        <f aca="false">IF(ISNUMBER(A28),VLOOKUP(A28,Methuselahs!$A$7:$E$306,2,FALSE()),"")</f>
        <v/>
      </c>
      <c r="C28" s="222" t="str">
        <f aca="false">IF(ISNUMBER(A28),VLOOKUP(A28,Methuselahs!$A$7:$E$306,3,FALSE()),"")</f>
        <v/>
      </c>
      <c r="D28" s="223" t="str">
        <f aca="false">IF(ISNUMBER(A28),FLOOR((ROW()-ROW($A$7))/5,1)+1,"")</f>
        <v/>
      </c>
      <c r="E28" s="224"/>
      <c r="F28" s="264" t="n">
        <f aca="false">IF(ISNUMBER(E28),E28,0)</f>
        <v>0</v>
      </c>
      <c r="G28" s="225" t="str">
        <f aca="false">IF(ISNUMBER($A28),IF(AND($F28&gt;=2,$H28=60),1,0),"")</f>
        <v/>
      </c>
      <c r="H28" s="226" t="str">
        <f aca="false">IF(ISNUMBER(A28),IF(OR($S28=$U28,NOT(ISNA(MATCH($D28*5+$V$4,Override!$C$6:$C$125,0)))),$Q28,0),"")</f>
        <v/>
      </c>
      <c r="I28" s="265" t="str">
        <f aca="false">IF(ISNUMBER(A28),IF(J28=5,K28,IF(AND(J28=4,OR(K28=4,K28=3)),K28+1,K28)),"")</f>
        <v/>
      </c>
      <c r="J28" s="227" t="n">
        <f aca="false">COUNT(A27:A31)</f>
        <v>0</v>
      </c>
      <c r="K28" s="228" t="str">
        <f aca="false">IF(ISNUMBER(A28),RANK(F28,F27:F31),"")</f>
        <v/>
      </c>
      <c r="L28" s="229" t="n">
        <f aca="false">IF(J28=5,VLOOKUP(K28,TPMatrix!$A$6:$B$10,2,FALSE()),IF(J28=4,VLOOKUP(K28,TPMatrix!$D$6:$E$9,2,FALSE()),0))</f>
        <v>0</v>
      </c>
      <c r="M28" s="229" t="n">
        <f aca="false">IF(COUNTIF(K27:K31,K28)&gt;=2,IF(J28=5,VLOOKUP(K28+1,TPMatrix!$A$6:$B$10,2,FALSE()),IF(J28=4,VLOOKUP(K28+1,TPMatrix!$D$6:$E$9,2,FALSE()),0)),"")</f>
        <v>0</v>
      </c>
      <c r="N28" s="229" t="n">
        <f aca="false">IF(COUNTIF(K27:K31,K28)&gt;=3,IF(J28=5,VLOOKUP(K28+2,TPMatrix!$A$6:$B$10,2,FALSE()),IF(J28=4,VLOOKUP(K28+2,TPMatrix!$D$6:$E$9,2,FALSE()),0)),"")</f>
        <v>0</v>
      </c>
      <c r="O28" s="229" t="n">
        <f aca="false">IF(COUNTIF(K27:K31,K28)&gt;=4,IF(J28=5,VLOOKUP(K28+3,TPMatrix!$A$6:$B$10,2,FALSE()),IF(J28=4,VLOOKUP(K28+3,TPMatrix!$D$6:$E$9,2,FALSE()),0)),"")</f>
        <v>0</v>
      </c>
      <c r="P28" s="229" t="n">
        <f aca="false">IF(COUNTIF(K27:K31,K28)&gt;=5,IF(J28=5,VLOOKUP(K28+4,TPMatrix!$A$6:$B$10,2,FALSE()),IF(J28=4,VLOOKUP(K28+4,TPMatrix!$D$6:$E$9,2,FALSE()),0)),"")</f>
        <v>0</v>
      </c>
      <c r="Q28" s="229" t="n">
        <f aca="false">SUM(L28:P28)/COUNT(L28:P28)</f>
        <v>0</v>
      </c>
      <c r="R28" s="230" t="n">
        <f aca="false">COUNT(L28:P28)</f>
        <v>5</v>
      </c>
      <c r="S28" s="228" t="n">
        <f aca="false">IF(ISNUMBER($A28),COUNTIF($D$7:$D$306,$D28),0)</f>
        <v>0</v>
      </c>
      <c r="T28" s="229" t="n">
        <f aca="false">CEILING($F28,1)</f>
        <v>0</v>
      </c>
      <c r="U28" s="230" t="n">
        <f aca="true">SUM(OFFSET(T28,-MOD(ROW()-ROW($U$7),5),0,5,1))</f>
        <v>0</v>
      </c>
      <c r="W28" s="167" t="str">
        <f aca="false">$I28</f>
        <v/>
      </c>
      <c r="X28" s="167" t="str">
        <f aca="false">IF(ISNUMBER($A28),$W28*(Methuselahs!$A$4+1)+$A28,"")</f>
        <v/>
      </c>
      <c r="Y28" s="167" t="str">
        <f aca="false">IF(ISNUMBER($A28),RANK($X28,$X28:$X32,1),"")</f>
        <v/>
      </c>
      <c r="Z28" s="167" t="str">
        <f aca="false">IF(ISNUMBER($A28),VLOOKUP($A28,Methuselahs!$A$7:$X$306,5),"")</f>
        <v/>
      </c>
      <c r="AA28" s="167" t="str">
        <f aca="false">$I28</f>
        <v/>
      </c>
    </row>
    <row r="29" customFormat="false" ht="12.75" hidden="false" customHeight="true" outlineLevel="0" collapsed="false">
      <c r="A29" s="231" t="str">
        <f aca="true">IF(ISBLANK('Tournament Info'!$B$11),"",INDIRECT(ADDRESS(ROW(),2,1,1,"Optimal Seating "&amp;'Tournament Info'!$B$11-1&amp;"R+F")))</f>
        <v/>
      </c>
      <c r="B29" s="207" t="str">
        <f aca="false">IF(ISNUMBER(A29),VLOOKUP(A29,Methuselahs!$A$7:$E$306,2,FALSE()),"")</f>
        <v/>
      </c>
      <c r="C29" s="232" t="str">
        <f aca="false">IF(ISNUMBER(A29),VLOOKUP(A29,Methuselahs!$A$7:$E$306,3,FALSE()),"")</f>
        <v/>
      </c>
      <c r="D29" s="233" t="str">
        <f aca="false">IF(ISNUMBER(A29),FLOOR((ROW()-ROW($A$7))/5,1)+1,"")</f>
        <v/>
      </c>
      <c r="E29" s="234"/>
      <c r="F29" s="267" t="n">
        <f aca="false">IF(ISNUMBER(E29),E29,0)</f>
        <v>0</v>
      </c>
      <c r="G29" s="235" t="str">
        <f aca="false">IF(ISNUMBER($A29),IF(AND($F29&gt;=2,$H29=60),1,0),"")</f>
        <v/>
      </c>
      <c r="H29" s="236" t="str">
        <f aca="false">IF(ISNUMBER(A29),IF(OR($S29=$U29,NOT(ISNA(MATCH($D29*5+$V$4,Override!$C$6:$C$125,0)))),$Q29,0),"")</f>
        <v/>
      </c>
      <c r="I29" s="268" t="str">
        <f aca="false">IF(ISNUMBER(A29),IF(J29=5,K29,IF(AND(J29=4,OR(K29=4,K29=3)),K29+1,K29)),"")</f>
        <v/>
      </c>
      <c r="J29" s="237" t="n">
        <f aca="false">COUNT(A27:A31)</f>
        <v>0</v>
      </c>
      <c r="K29" s="238" t="str">
        <f aca="false">IF(ISNUMBER(A29),RANK(F29,F27:F31),"")</f>
        <v/>
      </c>
      <c r="L29" s="239" t="n">
        <f aca="false">IF(J29=5,VLOOKUP(K29,TPMatrix!$A$6:$B$10,2,FALSE()),IF(J29=4,VLOOKUP(K29,TPMatrix!$D$6:$E$9,2,FALSE()),0))</f>
        <v>0</v>
      </c>
      <c r="M29" s="239" t="n">
        <f aca="false">IF(COUNTIF(K27:K31,K29)&gt;=2,IF(J29=5,VLOOKUP(K29+1,TPMatrix!$A$6:$B$10,2,FALSE()),IF(J29=4,VLOOKUP(K29+1,TPMatrix!$D$6:$E$9,2,FALSE()),0)),"")</f>
        <v>0</v>
      </c>
      <c r="N29" s="239" t="n">
        <f aca="false">IF(COUNTIF(K27:K31,K29)&gt;=3,IF(J29=5,VLOOKUP(K29+2,TPMatrix!$A$6:$B$10,2,FALSE()),IF(J29=4,VLOOKUP(K29+2,TPMatrix!$D$6:$E$9,2,FALSE()),0)),"")</f>
        <v>0</v>
      </c>
      <c r="O29" s="239" t="n">
        <f aca="false">IF(COUNTIF(K27:K31,K29)&gt;=4,IF(J29=5,VLOOKUP(K29+3,TPMatrix!$A$6:$B$10,2,FALSE()),IF(J29=4,VLOOKUP(K29+3,TPMatrix!$D$6:$E$9,2,FALSE()),0)),"")</f>
        <v>0</v>
      </c>
      <c r="P29" s="239" t="n">
        <f aca="false">IF(COUNTIF(K27:K31,K29)&gt;=5,IF(J29=5,VLOOKUP(K29+4,TPMatrix!$A$6:$B$10,2,FALSE()),IF(J29=4,VLOOKUP(K29+4,TPMatrix!$D$6:$E$9,2,FALSE()),0)),"")</f>
        <v>0</v>
      </c>
      <c r="Q29" s="239" t="n">
        <f aca="false">SUM(L29:P29)/COUNT(L29:P29)</f>
        <v>0</v>
      </c>
      <c r="R29" s="240" t="n">
        <f aca="false">COUNT(L29:P29)</f>
        <v>5</v>
      </c>
      <c r="S29" s="238" t="n">
        <f aca="false">IF(ISNUMBER($A29),COUNTIF($D$7:$D$306,$D29),0)</f>
        <v>0</v>
      </c>
      <c r="T29" s="239" t="n">
        <f aca="false">CEILING($F29,1)</f>
        <v>0</v>
      </c>
      <c r="U29" s="240" t="n">
        <f aca="true">SUM(OFFSET(T29,-MOD(ROW()-ROW($U$7),5),0,5,1))</f>
        <v>0</v>
      </c>
      <c r="W29" s="167" t="str">
        <f aca="false">$I29</f>
        <v/>
      </c>
      <c r="X29" s="167" t="str">
        <f aca="false">IF(ISNUMBER($A29),$W29*(Methuselahs!$A$4+1)+$A29,"")</f>
        <v/>
      </c>
      <c r="Y29" s="167" t="str">
        <f aca="false">IF(ISNUMBER($A29),RANK($X29,$X29:$X33,1),"")</f>
        <v/>
      </c>
      <c r="Z29" s="167" t="str">
        <f aca="false">IF(ISNUMBER($A29),VLOOKUP($A29,Methuselahs!$A$7:$X$306,5),"")</f>
        <v/>
      </c>
      <c r="AA29" s="167" t="str">
        <f aca="false">$I29</f>
        <v/>
      </c>
    </row>
    <row r="30" customFormat="false" ht="12.75" hidden="false" customHeight="true" outlineLevel="0" collapsed="false">
      <c r="A30" s="241" t="str">
        <f aca="true">IF(ISBLANK('Tournament Info'!$B$11),"",INDIRECT(ADDRESS(ROW(),2,1,1,"Optimal Seating "&amp;'Tournament Info'!$B$11-1&amp;"R+F")))</f>
        <v/>
      </c>
      <c r="B30" s="242" t="str">
        <f aca="false">IF(ISNUMBER(A30),VLOOKUP(A30,Methuselahs!$A$7:$E$306,2,FALSE()),"")</f>
        <v/>
      </c>
      <c r="C30" s="243" t="str">
        <f aca="false">IF(ISNUMBER(A30),VLOOKUP(A30,Methuselahs!$A$7:$E$306,3,FALSE()),"")</f>
        <v/>
      </c>
      <c r="D30" s="244" t="str">
        <f aca="false">IF(ISNUMBER(A30),FLOOR((ROW()-ROW($A$7))/5,1)+1,"")</f>
        <v/>
      </c>
      <c r="E30" s="245"/>
      <c r="F30" s="269" t="n">
        <f aca="false">IF(ISNUMBER(E30),E30,0)</f>
        <v>0</v>
      </c>
      <c r="G30" s="225" t="str">
        <f aca="false">IF(ISNUMBER($A30),IF(AND($F30&gt;=2,$H30=60),1,0),"")</f>
        <v/>
      </c>
      <c r="H30" s="226" t="str">
        <f aca="false">IF(ISNUMBER(A30),IF(OR($S30=$U30,NOT(ISNA(MATCH($D30*5+$V$4,Override!$C$6:$C$125,0)))),$Q30,0),"")</f>
        <v/>
      </c>
      <c r="I30" s="265" t="str">
        <f aca="false">IF(ISNUMBER(A30),IF(J30=5,K30,IF(AND(J30=4,OR(K30=4,K30=3)),K30+1,K30)),"")</f>
        <v/>
      </c>
      <c r="J30" s="246" t="n">
        <f aca="false">COUNT(A27:A31)</f>
        <v>0</v>
      </c>
      <c r="K30" s="228" t="str">
        <f aca="false">IF(ISNUMBER(A30),RANK(F30,F27:F31),"")</f>
        <v/>
      </c>
      <c r="L30" s="229" t="n">
        <f aca="false">IF(J30=5,VLOOKUP(K30,TPMatrix!$A$6:$B$10,2,FALSE()),IF(J30=4,VLOOKUP(K30,TPMatrix!$D$6:$E$9,2,FALSE()),0))</f>
        <v>0</v>
      </c>
      <c r="M30" s="229" t="n">
        <f aca="false">IF(COUNTIF(K27:K31,K30)&gt;=2,IF(J30=5,VLOOKUP(K30+1,TPMatrix!$A$6:$B$10,2,FALSE()),IF(J30=4,VLOOKUP(K30+1,TPMatrix!$D$6:$E$9,2,FALSE()),0)),"")</f>
        <v>0</v>
      </c>
      <c r="N30" s="229" t="n">
        <f aca="false">IF(COUNTIF(K27:K31,K30)&gt;=3,IF(J30=5,VLOOKUP(K30+2,TPMatrix!$A$6:$B$10,2,FALSE()),IF(J30=4,VLOOKUP(K30+2,TPMatrix!$D$6:$E$9,2,FALSE()),0)),"")</f>
        <v>0</v>
      </c>
      <c r="O30" s="229" t="n">
        <f aca="false">IF(COUNTIF(K27:K31,K30)&gt;=4,IF(J30=5,VLOOKUP(K30+3,TPMatrix!$A$6:$B$10,2,FALSE()),IF(J30=4,VLOOKUP(K30+3,TPMatrix!$D$6:$E$9,2,FALSE()),0)),"")</f>
        <v>0</v>
      </c>
      <c r="P30" s="229" t="n">
        <f aca="false">IF(COUNTIF(K27:K31,K30)&gt;=5,IF(J30=5,VLOOKUP(K30+4,TPMatrix!$A$6:$B$10,2,FALSE()),IF(J30=4,VLOOKUP(K30+4,TPMatrix!$D$6:$E$9,2,FALSE()),0)),"")</f>
        <v>0</v>
      </c>
      <c r="Q30" s="229" t="n">
        <f aca="false">SUM(L30:P30)/COUNT(L30:P30)</f>
        <v>0</v>
      </c>
      <c r="R30" s="230" t="n">
        <f aca="false">COUNT(L30:P30)</f>
        <v>5</v>
      </c>
      <c r="S30" s="228" t="n">
        <f aca="false">IF(ISNUMBER($A30),COUNTIF($D$7:$D$306,$D30),0)</f>
        <v>0</v>
      </c>
      <c r="T30" s="229" t="n">
        <f aca="false">CEILING($F30,1)</f>
        <v>0</v>
      </c>
      <c r="U30" s="230" t="n">
        <f aca="true">SUM(OFFSET(T30,-MOD(ROW()-ROW($U$7),5),0,5,1))</f>
        <v>0</v>
      </c>
      <c r="W30" s="167" t="str">
        <f aca="false">$I30</f>
        <v/>
      </c>
      <c r="X30" s="167" t="str">
        <f aca="false">IF(ISNUMBER($A30),$W30*(Methuselahs!$A$4+1)+$A30,"")</f>
        <v/>
      </c>
      <c r="Y30" s="167" t="str">
        <f aca="false">IF(ISNUMBER($A30),RANK($X30,$X30:$X34,1),"")</f>
        <v/>
      </c>
      <c r="Z30" s="167" t="str">
        <f aca="false">IF(ISNUMBER($A30),VLOOKUP($A30,Methuselahs!$A$7:$X$306,5),"")</f>
        <v/>
      </c>
      <c r="AA30" s="167" t="str">
        <f aca="false">$I30</f>
        <v/>
      </c>
    </row>
    <row r="31" customFormat="false" ht="12.75" hidden="false" customHeight="true" outlineLevel="0" collapsed="false">
      <c r="A31" s="247" t="str">
        <f aca="true">IF(ISBLANK('Tournament Info'!$B$11),"",INDIRECT(ADDRESS(ROW(),2,1,1,"Optimal Seating "&amp;'Tournament Info'!$B$11-1&amp;"R+F")))</f>
        <v/>
      </c>
      <c r="B31" s="248" t="str">
        <f aca="false">IF(ISNUMBER(A31),VLOOKUP(A31,Methuselahs!$A$7:$E$306,2,FALSE()),"")</f>
        <v/>
      </c>
      <c r="C31" s="249" t="str">
        <f aca="false">IF(ISNUMBER(A31),VLOOKUP(A31,Methuselahs!$A$7:$E$306,3,FALSE()),"")</f>
        <v/>
      </c>
      <c r="D31" s="250" t="str">
        <f aca="false">IF(ISNUMBER(A31),FLOOR((ROW()-ROW($A$7))/5,1)+1,"")</f>
        <v/>
      </c>
      <c r="E31" s="251"/>
      <c r="F31" s="270" t="n">
        <f aca="false">IF(ISNUMBER(E31),E31,0)</f>
        <v>0</v>
      </c>
      <c r="G31" s="235" t="str">
        <f aca="false">IF(ISNUMBER($A31),IF(AND($F31&gt;=2,$H31=60),1,0),"")</f>
        <v/>
      </c>
      <c r="H31" s="236" t="str">
        <f aca="false">IF(ISNUMBER(A31),IF(OR($S31=$U31,NOT(ISNA(MATCH($D31*5+$V$4,Override!$C$6:$C$125,0)))),$Q31,0),"")</f>
        <v/>
      </c>
      <c r="I31" s="268" t="str">
        <f aca="false">IF(ISNUMBER(A31),IF(J31=5,K31,IF(AND(J31=4,OR(K31=4,K31=3)),K31+1,K31)),"")</f>
        <v/>
      </c>
      <c r="J31" s="252" t="n">
        <f aca="false">COUNT(A27:A31)</f>
        <v>0</v>
      </c>
      <c r="K31" s="253" t="str">
        <f aca="false">IF(ISNUMBER(A31),RANK(F31,F27:F31),"")</f>
        <v/>
      </c>
      <c r="L31" s="254" t="n">
        <f aca="false">IF(J31=5,VLOOKUP(K31,TPMatrix!$A$6:$B$10,2,FALSE()),IF(J31=4,VLOOKUP(K31,TPMatrix!$D$6:$E$9,2,FALSE()),0))</f>
        <v>0</v>
      </c>
      <c r="M31" s="254" t="n">
        <f aca="false">IF(COUNTIF(K27:K31,K31)&gt;=2,IF(J31=5,VLOOKUP(K31+1,TPMatrix!$A$6:$B$10,2,FALSE()),IF(J31=4,VLOOKUP(K31+1,TPMatrix!$D$6:$E$9,2,FALSE()),0)),"")</f>
        <v>0</v>
      </c>
      <c r="N31" s="254" t="n">
        <f aca="false">IF(COUNTIF(K27:K31,K31)&gt;=3,IF(J31=5,VLOOKUP(K31+2,TPMatrix!$A$6:$B$10,2,FALSE()),IF(J31=4,VLOOKUP(K31+2,TPMatrix!$D$6:$E$9,2,FALSE()),0)),"")</f>
        <v>0</v>
      </c>
      <c r="O31" s="254" t="n">
        <f aca="false">IF(COUNTIF(K27:K31,K31)&gt;=4,IF(J31=5,VLOOKUP(K31+3,TPMatrix!$A$6:$B$10,2,FALSE()),IF(J31=4,VLOOKUP(K31+3,TPMatrix!$D$6:$E$9,2,FALSE()),0)),"")</f>
        <v>0</v>
      </c>
      <c r="P31" s="254" t="n">
        <f aca="false">IF(COUNTIF(K27:K31,K31)&gt;=5,IF(J31=5,VLOOKUP(K31+4,TPMatrix!$A$6:$B$10,2,FALSE()),IF(J31=4,VLOOKUP(K31+4,TPMatrix!$D$6:$E$9,2,FALSE()),0)),"")</f>
        <v>0</v>
      </c>
      <c r="Q31" s="254" t="n">
        <f aca="false">SUM(L31:P31)/COUNT(L31:P31)</f>
        <v>0</v>
      </c>
      <c r="R31" s="255" t="n">
        <f aca="false">COUNT(L31:P31)</f>
        <v>5</v>
      </c>
      <c r="S31" s="253" t="n">
        <f aca="false">IF(ISNUMBER($A31),COUNTIF($D$7:$D$306,$D31),0)</f>
        <v>0</v>
      </c>
      <c r="T31" s="254" t="n">
        <f aca="false">CEILING($F31,1)</f>
        <v>0</v>
      </c>
      <c r="U31" s="255" t="n">
        <f aca="true">SUM(OFFSET(T31,-MOD(ROW()-ROW($U$7),5),0,5,1))</f>
        <v>0</v>
      </c>
      <c r="W31" s="167" t="str">
        <f aca="false">$I31</f>
        <v/>
      </c>
      <c r="X31" s="167" t="str">
        <f aca="false">IF(ISNUMBER($A31),$W31*(Methuselahs!$A$4+1)+$A31,"")</f>
        <v/>
      </c>
      <c r="Y31" s="167" t="str">
        <f aca="false">IF(ISNUMBER($A31),RANK($X31,$X31:$X35,1),"")</f>
        <v/>
      </c>
      <c r="Z31" s="167" t="str">
        <f aca="false">IF(ISNUMBER($A31),VLOOKUP($A31,Methuselahs!$A$7:$X$306,5),"")</f>
        <v/>
      </c>
      <c r="AA31" s="167" t="str">
        <f aca="false">$I31</f>
        <v/>
      </c>
    </row>
    <row r="32" customFormat="false" ht="12.75" hidden="false" customHeight="true" outlineLevel="0" collapsed="false">
      <c r="A32" s="206" t="str">
        <f aca="true">IF(ISBLANK('Tournament Info'!$B$11),"",INDIRECT(ADDRESS(ROW(),2,1,1,"Optimal Seating "&amp;'Tournament Info'!$B$11-1&amp;"R+F")))</f>
        <v/>
      </c>
      <c r="B32" s="207" t="str">
        <f aca="false">IF(ISNUMBER(A32),VLOOKUP(A32,Methuselahs!$A$7:$E$306,2,FALSE()),"")</f>
        <v/>
      </c>
      <c r="C32" s="208" t="str">
        <f aca="false">IF(ISNUMBER(A32),VLOOKUP(A32,Methuselahs!$A$7:$E$306,3,FALSE()),"")</f>
        <v/>
      </c>
      <c r="D32" s="209" t="str">
        <f aca="false">IF(ISNUMBER(A32),FLOOR((ROW()-ROW($A$7))/5,1)+1,"")</f>
        <v/>
      </c>
      <c r="E32" s="210"/>
      <c r="F32" s="262" t="n">
        <f aca="false">IF(ISNUMBER(E32),E32,0)</f>
        <v>0</v>
      </c>
      <c r="G32" s="211" t="str">
        <f aca="false">IF(ISNUMBER($A32),IF(AND($F32&gt;=2,$H32=60),1,0),"")</f>
        <v/>
      </c>
      <c r="H32" s="212" t="str">
        <f aca="false">IF(ISNUMBER(A32),IF(OR($S32=$U32,NOT(ISNA(MATCH($D32*5+$V$4,Override!$C$6:$C$125,0)))),$Q32,0),"")</f>
        <v/>
      </c>
      <c r="I32" s="263" t="str">
        <f aca="false">IF(ISNUMBER(A32),IF(J32=5,K32,IF(AND(J32=4,OR(K32=4,K32=3)),K32+1,K32)),"")</f>
        <v/>
      </c>
      <c r="J32" s="213" t="n">
        <f aca="false">COUNT(A32:A36)</f>
        <v>0</v>
      </c>
      <c r="K32" s="214" t="str">
        <f aca="false">IF(ISNUMBER(A32),RANK(F32,F32:F36),"")</f>
        <v/>
      </c>
      <c r="L32" s="215" t="n">
        <f aca="false">IF(J32=5,VLOOKUP(K32,TPMatrix!$A$6:$B$10,2,FALSE()),IF(J32=4,VLOOKUP(K32,TPMatrix!$D$6:$E$9,2,FALSE()),0))</f>
        <v>0</v>
      </c>
      <c r="M32" s="215" t="n">
        <f aca="false">IF(COUNTIF(K32:K36,K32)&gt;=2,IF(J32=5,VLOOKUP(K32+1,TPMatrix!$A$6:$B$10,2,FALSE()),IF(J32=4,VLOOKUP(K32+1,TPMatrix!$D$6:$E$9,2,FALSE()),0)),"")</f>
        <v>0</v>
      </c>
      <c r="N32" s="215" t="n">
        <f aca="false">IF(COUNTIF(K32:K36,K32)&gt;=3,IF(J32=5,VLOOKUP(K32+2,TPMatrix!$A$6:$B$10,2,FALSE()),IF(J32=4,VLOOKUP(K32+2,TPMatrix!$D$6:$E$9,2,FALSE()),0)),"")</f>
        <v>0</v>
      </c>
      <c r="O32" s="215" t="n">
        <f aca="false">IF(COUNTIF(K32:K36,K32)&gt;=4,IF(J32=5,VLOOKUP(K32+3,TPMatrix!$A$6:$B$10,2,FALSE()),IF(J32=4,VLOOKUP(K32+3,TPMatrix!$D$6:$E$9,2,FALSE()),0)),"")</f>
        <v>0</v>
      </c>
      <c r="P32" s="215" t="n">
        <f aca="false">IF(COUNTIF(K32:K36,K32)&gt;=5,IF(J32=5,VLOOKUP(K32+4,TPMatrix!$A$6:$B$10,2,FALSE()),IF(J32=4,VLOOKUP(K32+4,TPMatrix!$D$6:$E$9,2,FALSE()),0)),"")</f>
        <v>0</v>
      </c>
      <c r="Q32" s="215" t="n">
        <f aca="false">SUM(L32:P32)/COUNT(L32:P32)</f>
        <v>0</v>
      </c>
      <c r="R32" s="216" t="n">
        <f aca="false">COUNT(L32:P32)</f>
        <v>5</v>
      </c>
      <c r="S32" s="217" t="n">
        <f aca="false">IF(ISNUMBER($A32),COUNTIF($D$7:$D$306,$D32),0)</f>
        <v>0</v>
      </c>
      <c r="T32" s="218" t="n">
        <f aca="false">CEILING($F32,1)</f>
        <v>0</v>
      </c>
      <c r="U32" s="219" t="n">
        <f aca="true">SUM(OFFSET(T32,-MOD(ROW()-ROW($U$7),5),0,5,1))</f>
        <v>0</v>
      </c>
      <c r="W32" s="167" t="str">
        <f aca="false">$I32</f>
        <v/>
      </c>
      <c r="X32" s="167" t="str">
        <f aca="false">IF(ISNUMBER($A32),$W32*(Methuselahs!$A$4+1)+$A32,"")</f>
        <v/>
      </c>
      <c r="Y32" s="167" t="str">
        <f aca="false">IF(ISNUMBER($A32),RANK($X32,$X32:$X36,1),"")</f>
        <v/>
      </c>
      <c r="Z32" s="167" t="str">
        <f aca="false">IF(ISNUMBER($A32),VLOOKUP($A32,Methuselahs!$A$7:$X$306,5),"")</f>
        <v/>
      </c>
      <c r="AA32" s="167" t="str">
        <f aca="false">$I32</f>
        <v/>
      </c>
    </row>
    <row r="33" customFormat="false" ht="12.75" hidden="false" customHeight="true" outlineLevel="0" collapsed="false">
      <c r="A33" s="220" t="str">
        <f aca="true">IF(ISBLANK('Tournament Info'!$B$11),"",INDIRECT(ADDRESS(ROW(),2,1,1,"Optimal Seating "&amp;'Tournament Info'!$B$11-1&amp;"R+F")))</f>
        <v/>
      </c>
      <c r="B33" s="221" t="str">
        <f aca="false">IF(ISNUMBER(A33),VLOOKUP(A33,Methuselahs!$A$7:$E$306,2,FALSE()),"")</f>
        <v/>
      </c>
      <c r="C33" s="222" t="str">
        <f aca="false">IF(ISNUMBER(A33),VLOOKUP(A33,Methuselahs!$A$7:$E$306,3,FALSE()),"")</f>
        <v/>
      </c>
      <c r="D33" s="223" t="str">
        <f aca="false">IF(ISNUMBER(A33),FLOOR((ROW()-ROW($A$7))/5,1)+1,"")</f>
        <v/>
      </c>
      <c r="E33" s="224"/>
      <c r="F33" s="264" t="n">
        <f aca="false">IF(ISNUMBER(E33),E33,0)</f>
        <v>0</v>
      </c>
      <c r="G33" s="225" t="str">
        <f aca="false">IF(ISNUMBER($A33),IF(AND($F33&gt;=2,$H33=60),1,0),"")</f>
        <v/>
      </c>
      <c r="H33" s="226" t="str">
        <f aca="false">IF(ISNUMBER(A33),IF(OR($S33=$U33,NOT(ISNA(MATCH($D33*5+$V$4,Override!$C$6:$C$125,0)))),$Q33,0),"")</f>
        <v/>
      </c>
      <c r="I33" s="265" t="str">
        <f aca="false">IF(ISNUMBER(A33),IF(J33=5,K33,IF(AND(J33=4,OR(K33=4,K33=3)),K33+1,K33)),"")</f>
        <v/>
      </c>
      <c r="J33" s="227" t="n">
        <f aca="false">COUNT(A32:A36)</f>
        <v>0</v>
      </c>
      <c r="K33" s="228" t="str">
        <f aca="false">IF(ISNUMBER(A33),RANK(F33,F32:F36),"")</f>
        <v/>
      </c>
      <c r="L33" s="229" t="n">
        <f aca="false">IF(J33=5,VLOOKUP(K33,TPMatrix!$A$6:$B$10,2,FALSE()),IF(J33=4,VLOOKUP(K33,TPMatrix!$D$6:$E$9,2,FALSE()),0))</f>
        <v>0</v>
      </c>
      <c r="M33" s="229" t="n">
        <f aca="false">IF(COUNTIF(K32:K36,K33)&gt;=2,IF(J33=5,VLOOKUP(K33+1,TPMatrix!$A$6:$B$10,2,FALSE()),IF(J33=4,VLOOKUP(K33+1,TPMatrix!$D$6:$E$9,2,FALSE()),0)),"")</f>
        <v>0</v>
      </c>
      <c r="N33" s="229" t="n">
        <f aca="false">IF(COUNTIF(K32:K36,K33)&gt;=3,IF(J33=5,VLOOKUP(K33+2,TPMatrix!$A$6:$B$10,2,FALSE()),IF(J33=4,VLOOKUP(K33+2,TPMatrix!$D$6:$E$9,2,FALSE()),0)),"")</f>
        <v>0</v>
      </c>
      <c r="O33" s="229" t="n">
        <f aca="false">IF(COUNTIF(K32:K36,K33)&gt;=4,IF(J33=5,VLOOKUP(K33+3,TPMatrix!$A$6:$B$10,2,FALSE()),IF(J33=4,VLOOKUP(K33+3,TPMatrix!$D$6:$E$9,2,FALSE()),0)),"")</f>
        <v>0</v>
      </c>
      <c r="P33" s="229" t="n">
        <f aca="false">IF(COUNTIF(K32:K36,K33)&gt;=5,IF(J33=5,VLOOKUP(K33+4,TPMatrix!$A$6:$B$10,2,FALSE()),IF(J33=4,VLOOKUP(K33+4,TPMatrix!$D$6:$E$9,2,FALSE()),0)),"")</f>
        <v>0</v>
      </c>
      <c r="Q33" s="229" t="n">
        <f aca="false">SUM(L33:P33)/COUNT(L33:P33)</f>
        <v>0</v>
      </c>
      <c r="R33" s="230" t="n">
        <f aca="false">COUNT(L33:P33)</f>
        <v>5</v>
      </c>
      <c r="S33" s="228" t="n">
        <f aca="false">IF(ISNUMBER($A33),COUNTIF($D$7:$D$306,$D33),0)</f>
        <v>0</v>
      </c>
      <c r="T33" s="229" t="n">
        <f aca="false">CEILING($F33,1)</f>
        <v>0</v>
      </c>
      <c r="U33" s="230" t="n">
        <f aca="true">SUM(OFFSET(T33,-MOD(ROW()-ROW($U$7),5),0,5,1))</f>
        <v>0</v>
      </c>
      <c r="W33" s="167" t="str">
        <f aca="false">$I33</f>
        <v/>
      </c>
      <c r="X33" s="167" t="str">
        <f aca="false">IF(ISNUMBER($A33),$W33*(Methuselahs!$A$4+1)+$A33,"")</f>
        <v/>
      </c>
      <c r="Y33" s="167" t="str">
        <f aca="false">IF(ISNUMBER($A33),RANK($X33,$X33:$X37,1),"")</f>
        <v/>
      </c>
      <c r="Z33" s="167" t="str">
        <f aca="false">IF(ISNUMBER($A33),VLOOKUP($A33,Methuselahs!$A$7:$X$306,5),"")</f>
        <v/>
      </c>
      <c r="AA33" s="167" t="str">
        <f aca="false">$I33</f>
        <v/>
      </c>
    </row>
    <row r="34" customFormat="false" ht="12.75" hidden="false" customHeight="true" outlineLevel="0" collapsed="false">
      <c r="A34" s="231" t="str">
        <f aca="true">IF(ISBLANK('Tournament Info'!$B$11),"",INDIRECT(ADDRESS(ROW(),2,1,1,"Optimal Seating "&amp;'Tournament Info'!$B$11-1&amp;"R+F")))</f>
        <v/>
      </c>
      <c r="B34" s="207" t="str">
        <f aca="false">IF(ISNUMBER(A34),VLOOKUP(A34,Methuselahs!$A$7:$E$306,2,FALSE()),"")</f>
        <v/>
      </c>
      <c r="C34" s="232" t="str">
        <f aca="false">IF(ISNUMBER(A34),VLOOKUP(A34,Methuselahs!$A$7:$E$306,3,FALSE()),"")</f>
        <v/>
      </c>
      <c r="D34" s="233" t="str">
        <f aca="false">IF(ISNUMBER(A34),FLOOR((ROW()-ROW($A$7))/5,1)+1,"")</f>
        <v/>
      </c>
      <c r="E34" s="234"/>
      <c r="F34" s="267" t="n">
        <f aca="false">IF(ISNUMBER(E34),E34,0)</f>
        <v>0</v>
      </c>
      <c r="G34" s="235" t="str">
        <f aca="false">IF(ISNUMBER($A34),IF(AND($F34&gt;=2,$H34=60),1,0),"")</f>
        <v/>
      </c>
      <c r="H34" s="236" t="str">
        <f aca="false">IF(ISNUMBER(A34),IF(OR($S34=$U34,NOT(ISNA(MATCH($D34*5+$V$4,Override!$C$6:$C$125,0)))),$Q34,0),"")</f>
        <v/>
      </c>
      <c r="I34" s="268" t="str">
        <f aca="false">IF(ISNUMBER(A34),IF(J34=5,K34,IF(AND(J34=4,OR(K34=4,K34=3)),K34+1,K34)),"")</f>
        <v/>
      </c>
      <c r="J34" s="237" t="n">
        <f aca="false">COUNT(A32:A36)</f>
        <v>0</v>
      </c>
      <c r="K34" s="238" t="str">
        <f aca="false">IF(ISNUMBER(A34),RANK(F34,F32:F36),"")</f>
        <v/>
      </c>
      <c r="L34" s="239" t="n">
        <f aca="false">IF(J34=5,VLOOKUP(K34,TPMatrix!$A$6:$B$10,2,FALSE()),IF(J34=4,VLOOKUP(K34,TPMatrix!$D$6:$E$9,2,FALSE()),0))</f>
        <v>0</v>
      </c>
      <c r="M34" s="239" t="n">
        <f aca="false">IF(COUNTIF(K32:K36,K34)&gt;=2,IF(J34=5,VLOOKUP(K34+1,TPMatrix!$A$6:$B$10,2,FALSE()),IF(J34=4,VLOOKUP(K34+1,TPMatrix!$D$6:$E$9,2,FALSE()),0)),"")</f>
        <v>0</v>
      </c>
      <c r="N34" s="239" t="n">
        <f aca="false">IF(COUNTIF(K32:K36,K34)&gt;=3,IF(J34=5,VLOOKUP(K34+2,TPMatrix!$A$6:$B$10,2,FALSE()),IF(J34=4,VLOOKUP(K34+2,TPMatrix!$D$6:$E$9,2,FALSE()),0)),"")</f>
        <v>0</v>
      </c>
      <c r="O34" s="239" t="n">
        <f aca="false">IF(COUNTIF(K32:K36,K34)&gt;=4,IF(J34=5,VLOOKUP(K34+3,TPMatrix!$A$6:$B$10,2,FALSE()),IF(J34=4,VLOOKUP(K34+3,TPMatrix!$D$6:$E$9,2,FALSE()),0)),"")</f>
        <v>0</v>
      </c>
      <c r="P34" s="239" t="n">
        <f aca="false">IF(COUNTIF(K32:K36,K34)&gt;=5,IF(J34=5,VLOOKUP(K34+4,TPMatrix!$A$6:$B$10,2,FALSE()),IF(J34=4,VLOOKUP(K34+4,TPMatrix!$D$6:$E$9,2,FALSE()),0)),"")</f>
        <v>0</v>
      </c>
      <c r="Q34" s="239" t="n">
        <f aca="false">SUM(L34:P34)/COUNT(L34:P34)</f>
        <v>0</v>
      </c>
      <c r="R34" s="240" t="n">
        <f aca="false">COUNT(L34:P34)</f>
        <v>5</v>
      </c>
      <c r="S34" s="238" t="n">
        <f aca="false">IF(ISNUMBER($A34),COUNTIF($D$7:$D$306,$D34),0)</f>
        <v>0</v>
      </c>
      <c r="T34" s="239" t="n">
        <f aca="false">CEILING($F34,1)</f>
        <v>0</v>
      </c>
      <c r="U34" s="240" t="n">
        <f aca="true">SUM(OFFSET(T34,-MOD(ROW()-ROW($U$7),5),0,5,1))</f>
        <v>0</v>
      </c>
      <c r="W34" s="167" t="str">
        <f aca="false">$I34</f>
        <v/>
      </c>
      <c r="X34" s="167" t="str">
        <f aca="false">IF(ISNUMBER($A34),$W34*(Methuselahs!$A$4+1)+$A34,"")</f>
        <v/>
      </c>
      <c r="Y34" s="167" t="str">
        <f aca="false">IF(ISNUMBER($A34),RANK($X34,$X34:$X38,1),"")</f>
        <v/>
      </c>
      <c r="Z34" s="167" t="str">
        <f aca="false">IF(ISNUMBER($A34),VLOOKUP($A34,Methuselahs!$A$7:$X$306,5),"")</f>
        <v/>
      </c>
      <c r="AA34" s="167" t="str">
        <f aca="false">$I34</f>
        <v/>
      </c>
    </row>
    <row r="35" customFormat="false" ht="12.75" hidden="false" customHeight="true" outlineLevel="0" collapsed="false">
      <c r="A35" s="241" t="str">
        <f aca="true">IF(ISBLANK('Tournament Info'!$B$11),"",INDIRECT(ADDRESS(ROW(),2,1,1,"Optimal Seating "&amp;'Tournament Info'!$B$11-1&amp;"R+F")))</f>
        <v/>
      </c>
      <c r="B35" s="242" t="str">
        <f aca="false">IF(ISNUMBER(A35),VLOOKUP(A35,Methuselahs!$A$7:$E$306,2,FALSE()),"")</f>
        <v/>
      </c>
      <c r="C35" s="243" t="str">
        <f aca="false">IF(ISNUMBER(A35),VLOOKUP(A35,Methuselahs!$A$7:$E$306,3,FALSE()),"")</f>
        <v/>
      </c>
      <c r="D35" s="244" t="str">
        <f aca="false">IF(ISNUMBER(A35),FLOOR((ROW()-ROW($A$7))/5,1)+1,"")</f>
        <v/>
      </c>
      <c r="E35" s="245"/>
      <c r="F35" s="269" t="n">
        <f aca="false">IF(ISNUMBER(E35),E35,0)</f>
        <v>0</v>
      </c>
      <c r="G35" s="225" t="str">
        <f aca="false">IF(ISNUMBER($A35),IF(AND($F35&gt;=2,$H35=60),1,0),"")</f>
        <v/>
      </c>
      <c r="H35" s="226" t="str">
        <f aca="false">IF(ISNUMBER(A35),IF(OR($S35=$U35,NOT(ISNA(MATCH($D35*5+$V$4,Override!$C$6:$C$125,0)))),$Q35,0),"")</f>
        <v/>
      </c>
      <c r="I35" s="265" t="str">
        <f aca="false">IF(ISNUMBER(A35),IF(J35=5,K35,IF(AND(J35=4,OR(K35=4,K35=3)),K35+1,K35)),"")</f>
        <v/>
      </c>
      <c r="J35" s="246" t="n">
        <f aca="false">COUNT(A32:A36)</f>
        <v>0</v>
      </c>
      <c r="K35" s="228" t="str">
        <f aca="false">IF(ISNUMBER(A35),RANK(F35,F32:F36),"")</f>
        <v/>
      </c>
      <c r="L35" s="229" t="n">
        <f aca="false">IF(J35=5,VLOOKUP(K35,TPMatrix!$A$6:$B$10,2,FALSE()),IF(J35=4,VLOOKUP(K35,TPMatrix!$D$6:$E$9,2,FALSE()),0))</f>
        <v>0</v>
      </c>
      <c r="M35" s="229" t="n">
        <f aca="false">IF(COUNTIF(K32:K36,K35)&gt;=2,IF(J35=5,VLOOKUP(K35+1,TPMatrix!$A$6:$B$10,2,FALSE()),IF(J35=4,VLOOKUP(K35+1,TPMatrix!$D$6:$E$9,2,FALSE()),0)),"")</f>
        <v>0</v>
      </c>
      <c r="N35" s="229" t="n">
        <f aca="false">IF(COUNTIF(K32:K36,K35)&gt;=3,IF(J35=5,VLOOKUP(K35+2,TPMatrix!$A$6:$B$10,2,FALSE()),IF(J35=4,VLOOKUP(K35+2,TPMatrix!$D$6:$E$9,2,FALSE()),0)),"")</f>
        <v>0</v>
      </c>
      <c r="O35" s="229" t="n">
        <f aca="false">IF(COUNTIF(K32:K36,K35)&gt;=4,IF(J35=5,VLOOKUP(K35+3,TPMatrix!$A$6:$B$10,2,FALSE()),IF(J35=4,VLOOKUP(K35+3,TPMatrix!$D$6:$E$9,2,FALSE()),0)),"")</f>
        <v>0</v>
      </c>
      <c r="P35" s="229" t="n">
        <f aca="false">IF(COUNTIF(K32:K36,K35)&gt;=5,IF(J35=5,VLOOKUP(K35+4,TPMatrix!$A$6:$B$10,2,FALSE()),IF(J35=4,VLOOKUP(K35+4,TPMatrix!$D$6:$E$9,2,FALSE()),0)),"")</f>
        <v>0</v>
      </c>
      <c r="Q35" s="229" t="n">
        <f aca="false">SUM(L35:P35)/COUNT(L35:P35)</f>
        <v>0</v>
      </c>
      <c r="R35" s="230" t="n">
        <f aca="false">COUNT(L35:P35)</f>
        <v>5</v>
      </c>
      <c r="S35" s="228" t="n">
        <f aca="false">IF(ISNUMBER($A35),COUNTIF($D$7:$D$306,$D35),0)</f>
        <v>0</v>
      </c>
      <c r="T35" s="229" t="n">
        <f aca="false">CEILING($F35,1)</f>
        <v>0</v>
      </c>
      <c r="U35" s="230" t="n">
        <f aca="true">SUM(OFFSET(T35,-MOD(ROW()-ROW($U$7),5),0,5,1))</f>
        <v>0</v>
      </c>
      <c r="W35" s="167" t="str">
        <f aca="false">$I35</f>
        <v/>
      </c>
      <c r="X35" s="167" t="str">
        <f aca="false">IF(ISNUMBER($A35),$W35*(Methuselahs!$A$4+1)+$A35,"")</f>
        <v/>
      </c>
      <c r="Y35" s="167" t="str">
        <f aca="false">IF(ISNUMBER($A35),RANK($X35,$X35:$X39,1),"")</f>
        <v/>
      </c>
      <c r="Z35" s="167" t="str">
        <f aca="false">IF(ISNUMBER($A35),VLOOKUP($A35,Methuselahs!$A$7:$X$306,5),"")</f>
        <v/>
      </c>
      <c r="AA35" s="167" t="str">
        <f aca="false">$I35</f>
        <v/>
      </c>
    </row>
    <row r="36" customFormat="false" ht="12.75" hidden="false" customHeight="true" outlineLevel="0" collapsed="false">
      <c r="A36" s="247" t="str">
        <f aca="true">IF(ISBLANK('Tournament Info'!$B$11),"",INDIRECT(ADDRESS(ROW(),2,1,1,"Optimal Seating "&amp;'Tournament Info'!$B$11-1&amp;"R+F")))</f>
        <v/>
      </c>
      <c r="B36" s="248" t="str">
        <f aca="false">IF(ISNUMBER(A36),VLOOKUP(A36,Methuselahs!$A$7:$E$306,2,FALSE()),"")</f>
        <v/>
      </c>
      <c r="C36" s="249" t="str">
        <f aca="false">IF(ISNUMBER(A36),VLOOKUP(A36,Methuselahs!$A$7:$E$306,3,FALSE()),"")</f>
        <v/>
      </c>
      <c r="D36" s="250" t="str">
        <f aca="false">IF(ISNUMBER(A36),FLOOR((ROW()-ROW($A$7))/5,1)+1,"")</f>
        <v/>
      </c>
      <c r="E36" s="251"/>
      <c r="F36" s="270" t="n">
        <f aca="false">IF(ISNUMBER(E36),E36,0)</f>
        <v>0</v>
      </c>
      <c r="G36" s="235" t="str">
        <f aca="false">IF(ISNUMBER($A36),IF(AND($F36&gt;=2,$H36=60),1,0),"")</f>
        <v/>
      </c>
      <c r="H36" s="236" t="str">
        <f aca="false">IF(ISNUMBER(A36),IF(OR($S36=$U36,NOT(ISNA(MATCH($D36*5+$V$4,Override!$C$6:$C$125,0)))),$Q36,0),"")</f>
        <v/>
      </c>
      <c r="I36" s="268" t="str">
        <f aca="false">IF(ISNUMBER(A36),IF(J36=5,K36,IF(AND(J36=4,OR(K36=4,K36=3)),K36+1,K36)),"")</f>
        <v/>
      </c>
      <c r="J36" s="252" t="n">
        <f aca="false">COUNT(A32:A36)</f>
        <v>0</v>
      </c>
      <c r="K36" s="253" t="str">
        <f aca="false">IF(ISNUMBER(A36),RANK(F36,F32:F36),"")</f>
        <v/>
      </c>
      <c r="L36" s="254" t="n">
        <f aca="false">IF(J36=5,VLOOKUP(K36,TPMatrix!$A$6:$B$10,2,FALSE()),IF(J36=4,VLOOKUP(K36,TPMatrix!$D$6:$E$9,2,FALSE()),0))</f>
        <v>0</v>
      </c>
      <c r="M36" s="254" t="n">
        <f aca="false">IF(COUNTIF(K32:K36,K36)&gt;=2,IF(J36=5,VLOOKUP(K36+1,TPMatrix!$A$6:$B$10,2,FALSE()),IF(J36=4,VLOOKUP(K36+1,TPMatrix!$D$6:$E$9,2,FALSE()),0)),"")</f>
        <v>0</v>
      </c>
      <c r="N36" s="254" t="n">
        <f aca="false">IF(COUNTIF(K32:K36,K36)&gt;=3,IF(J36=5,VLOOKUP(K36+2,TPMatrix!$A$6:$B$10,2,FALSE()),IF(J36=4,VLOOKUP(K36+2,TPMatrix!$D$6:$E$9,2,FALSE()),0)),"")</f>
        <v>0</v>
      </c>
      <c r="O36" s="254" t="n">
        <f aca="false">IF(COUNTIF(K32:K36,K36)&gt;=4,IF(J36=5,VLOOKUP(K36+3,TPMatrix!$A$6:$B$10,2,FALSE()),IF(J36=4,VLOOKUP(K36+3,TPMatrix!$D$6:$E$9,2,FALSE()),0)),"")</f>
        <v>0</v>
      </c>
      <c r="P36" s="254" t="n">
        <f aca="false">IF(COUNTIF(K32:K36,K36)&gt;=5,IF(J36=5,VLOOKUP(K36+4,TPMatrix!$A$6:$B$10,2,FALSE()),IF(J36=4,VLOOKUP(K36+4,TPMatrix!$D$6:$E$9,2,FALSE()),0)),"")</f>
        <v>0</v>
      </c>
      <c r="Q36" s="254" t="n">
        <f aca="false">SUM(L36:P36)/COUNT(L36:P36)</f>
        <v>0</v>
      </c>
      <c r="R36" s="255" t="n">
        <f aca="false">COUNT(L36:P36)</f>
        <v>5</v>
      </c>
      <c r="S36" s="253" t="n">
        <f aca="false">IF(ISNUMBER($A36),COUNTIF($D$7:$D$306,$D36),0)</f>
        <v>0</v>
      </c>
      <c r="T36" s="254" t="n">
        <f aca="false">CEILING($F36,1)</f>
        <v>0</v>
      </c>
      <c r="U36" s="255" t="n">
        <f aca="true">SUM(OFFSET(T36,-MOD(ROW()-ROW($U$7),5),0,5,1))</f>
        <v>0</v>
      </c>
      <c r="W36" s="167" t="str">
        <f aca="false">$I36</f>
        <v/>
      </c>
      <c r="X36" s="167" t="str">
        <f aca="false">IF(ISNUMBER($A36),$W36*(Methuselahs!$A$4+1)+$A36,"")</f>
        <v/>
      </c>
      <c r="Y36" s="167" t="str">
        <f aca="false">IF(ISNUMBER($A36),RANK($X36,$X36:$X40,1),"")</f>
        <v/>
      </c>
      <c r="Z36" s="167" t="str">
        <f aca="false">IF(ISNUMBER($A36),VLOOKUP($A36,Methuselahs!$A$7:$X$306,5),"")</f>
        <v/>
      </c>
      <c r="AA36" s="167" t="str">
        <f aca="false">$I36</f>
        <v/>
      </c>
    </row>
    <row r="37" customFormat="false" ht="12.75" hidden="false" customHeight="true" outlineLevel="0" collapsed="false">
      <c r="A37" s="206" t="str">
        <f aca="true">IF(ISBLANK('Tournament Info'!$B$11),"",INDIRECT(ADDRESS(ROW(),2,1,1,"Optimal Seating "&amp;'Tournament Info'!$B$11-1&amp;"R+F")))</f>
        <v/>
      </c>
      <c r="B37" s="207" t="str">
        <f aca="false">IF(ISNUMBER(A37),VLOOKUP(A37,Methuselahs!$A$7:$E$306,2,FALSE()),"")</f>
        <v/>
      </c>
      <c r="C37" s="208" t="str">
        <f aca="false">IF(ISNUMBER(A37),VLOOKUP(A37,Methuselahs!$A$7:$E$306,3,FALSE()),"")</f>
        <v/>
      </c>
      <c r="D37" s="209" t="str">
        <f aca="false">IF(ISNUMBER(A37),FLOOR((ROW()-ROW($A$7))/5,1)+1,"")</f>
        <v/>
      </c>
      <c r="E37" s="210"/>
      <c r="F37" s="262" t="n">
        <f aca="false">IF(ISNUMBER(E37),E37,0)</f>
        <v>0</v>
      </c>
      <c r="G37" s="211" t="str">
        <f aca="false">IF(ISNUMBER($A37),IF(AND($F37&gt;=2,$H37=60),1,0),"")</f>
        <v/>
      </c>
      <c r="H37" s="212" t="str">
        <f aca="false">IF(ISNUMBER(A37),IF(OR($S37=$U37,NOT(ISNA(MATCH($D37*5+$V$4,Override!$C$6:$C$125,0)))),$Q37,0),"")</f>
        <v/>
      </c>
      <c r="I37" s="263" t="str">
        <f aca="false">IF(ISNUMBER(A37),IF(J37=5,K37,IF(AND(J37=4,OR(K37=4,K37=3)),K37+1,K37)),"")</f>
        <v/>
      </c>
      <c r="J37" s="213" t="n">
        <f aca="false">COUNT(A37:A41)</f>
        <v>0</v>
      </c>
      <c r="K37" s="214" t="str">
        <f aca="false">IF(ISNUMBER(A37),RANK(F37,F37:F41),"")</f>
        <v/>
      </c>
      <c r="L37" s="215" t="n">
        <f aca="false">IF(J37=5,VLOOKUP(K37,TPMatrix!$A$6:$B$10,2,FALSE()),IF(J37=4,VLOOKUP(K37,TPMatrix!$D$6:$E$9,2,FALSE()),0))</f>
        <v>0</v>
      </c>
      <c r="M37" s="215" t="n">
        <f aca="false">IF(COUNTIF(K37:K41,K37)&gt;=2,IF(J37=5,VLOOKUP(K37+1,TPMatrix!$A$6:$B$10,2,FALSE()),IF(J37=4,VLOOKUP(K37+1,TPMatrix!$D$6:$E$9,2,FALSE()),0)),"")</f>
        <v>0</v>
      </c>
      <c r="N37" s="215" t="n">
        <f aca="false">IF(COUNTIF(K37:K41,K37)&gt;=3,IF(J37=5,VLOOKUP(K37+2,TPMatrix!$A$6:$B$10,2,FALSE()),IF(J37=4,VLOOKUP(K37+2,TPMatrix!$D$6:$E$9,2,FALSE()),0)),"")</f>
        <v>0</v>
      </c>
      <c r="O37" s="215" t="n">
        <f aca="false">IF(COUNTIF(K37:K41,K37)&gt;=4,IF(J37=5,VLOOKUP(K37+3,TPMatrix!$A$6:$B$10,2,FALSE()),IF(J37=4,VLOOKUP(K37+3,TPMatrix!$D$6:$E$9,2,FALSE()),0)),"")</f>
        <v>0</v>
      </c>
      <c r="P37" s="215" t="n">
        <f aca="false">IF(COUNTIF(K37:K41,K37)&gt;=5,IF(J37=5,VLOOKUP(K37+4,TPMatrix!$A$6:$B$10,2,FALSE()),IF(J37=4,VLOOKUP(K37+4,TPMatrix!$D$6:$E$9,2,FALSE()),0)),"")</f>
        <v>0</v>
      </c>
      <c r="Q37" s="215" t="n">
        <f aca="false">SUM(L37:P37)/COUNT(L37:P37)</f>
        <v>0</v>
      </c>
      <c r="R37" s="216" t="n">
        <f aca="false">COUNT(L37:P37)</f>
        <v>5</v>
      </c>
      <c r="S37" s="217" t="n">
        <f aca="false">IF(ISNUMBER($A37),COUNTIF($D$7:$D$306,$D37),0)</f>
        <v>0</v>
      </c>
      <c r="T37" s="218" t="n">
        <f aca="false">CEILING($F37,1)</f>
        <v>0</v>
      </c>
      <c r="U37" s="219" t="n">
        <f aca="true">SUM(OFFSET(T37,-MOD(ROW()-ROW($U$7),5),0,5,1))</f>
        <v>0</v>
      </c>
      <c r="W37" s="167" t="str">
        <f aca="false">$I37</f>
        <v/>
      </c>
      <c r="X37" s="167" t="str">
        <f aca="false">IF(ISNUMBER($A37),$W37*(Methuselahs!$A$4+1)+$A37,"")</f>
        <v/>
      </c>
      <c r="Y37" s="167" t="str">
        <f aca="false">IF(ISNUMBER($A37),RANK($X37,$X37:$X41,1),"")</f>
        <v/>
      </c>
      <c r="Z37" s="167" t="str">
        <f aca="false">IF(ISNUMBER($A37),VLOOKUP($A37,Methuselahs!$A$7:$X$306,5),"")</f>
        <v/>
      </c>
      <c r="AA37" s="167" t="str">
        <f aca="false">$I37</f>
        <v/>
      </c>
    </row>
    <row r="38" customFormat="false" ht="12.75" hidden="false" customHeight="true" outlineLevel="0" collapsed="false">
      <c r="A38" s="220" t="str">
        <f aca="true">IF(ISBLANK('Tournament Info'!$B$11),"",INDIRECT(ADDRESS(ROW(),2,1,1,"Optimal Seating "&amp;'Tournament Info'!$B$11-1&amp;"R+F")))</f>
        <v/>
      </c>
      <c r="B38" s="221" t="str">
        <f aca="false">IF(ISNUMBER(A38),VLOOKUP(A38,Methuselahs!$A$7:$E$306,2,FALSE()),"")</f>
        <v/>
      </c>
      <c r="C38" s="222" t="str">
        <f aca="false">IF(ISNUMBER(A38),VLOOKUP(A38,Methuselahs!$A$7:$E$306,3,FALSE()),"")</f>
        <v/>
      </c>
      <c r="D38" s="223" t="str">
        <f aca="false">IF(ISNUMBER(A38),FLOOR((ROW()-ROW($A$7))/5,1)+1,"")</f>
        <v/>
      </c>
      <c r="E38" s="224"/>
      <c r="F38" s="264" t="n">
        <f aca="false">IF(ISNUMBER(E38),E38,0)</f>
        <v>0</v>
      </c>
      <c r="G38" s="225" t="str">
        <f aca="false">IF(ISNUMBER($A38),IF(AND($F38&gt;=2,$H38=60),1,0),"")</f>
        <v/>
      </c>
      <c r="H38" s="226" t="str">
        <f aca="false">IF(ISNUMBER(A38),IF(OR($S38=$U38,NOT(ISNA(MATCH($D38*5+$V$4,Override!$C$6:$C$125,0)))),$Q38,0),"")</f>
        <v/>
      </c>
      <c r="I38" s="265" t="str">
        <f aca="false">IF(ISNUMBER(A38),IF(J38=5,K38,IF(AND(J38=4,OR(K38=4,K38=3)),K38+1,K38)),"")</f>
        <v/>
      </c>
      <c r="J38" s="227" t="n">
        <f aca="false">COUNT(A37:A41)</f>
        <v>0</v>
      </c>
      <c r="K38" s="228" t="str">
        <f aca="false">IF(ISNUMBER(A38),RANK(F38,F37:F41),"")</f>
        <v/>
      </c>
      <c r="L38" s="229" t="n">
        <f aca="false">IF(J38=5,VLOOKUP(K38,TPMatrix!$A$6:$B$10,2,FALSE()),IF(J38=4,VLOOKUP(K38,TPMatrix!$D$6:$E$9,2,FALSE()),0))</f>
        <v>0</v>
      </c>
      <c r="M38" s="229" t="n">
        <f aca="false">IF(COUNTIF(K37:K41,K38)&gt;=2,IF(J38=5,VLOOKUP(K38+1,TPMatrix!$A$6:$B$10,2,FALSE()),IF(J38=4,VLOOKUP(K38+1,TPMatrix!$D$6:$E$9,2,FALSE()),0)),"")</f>
        <v>0</v>
      </c>
      <c r="N38" s="229" t="n">
        <f aca="false">IF(COUNTIF(K37:K41,K38)&gt;=3,IF(J38=5,VLOOKUP(K38+2,TPMatrix!$A$6:$B$10,2,FALSE()),IF(J38=4,VLOOKUP(K38+2,TPMatrix!$D$6:$E$9,2,FALSE()),0)),"")</f>
        <v>0</v>
      </c>
      <c r="O38" s="229" t="n">
        <f aca="false">IF(COUNTIF(K37:K41,K38)&gt;=4,IF(J38=5,VLOOKUP(K38+3,TPMatrix!$A$6:$B$10,2,FALSE()),IF(J38=4,VLOOKUP(K38+3,TPMatrix!$D$6:$E$9,2,FALSE()),0)),"")</f>
        <v>0</v>
      </c>
      <c r="P38" s="229" t="n">
        <f aca="false">IF(COUNTIF(K37:K41,K38)&gt;=5,IF(J38=5,VLOOKUP(K38+4,TPMatrix!$A$6:$B$10,2,FALSE()),IF(J38=4,VLOOKUP(K38+4,TPMatrix!$D$6:$E$9,2,FALSE()),0)),"")</f>
        <v>0</v>
      </c>
      <c r="Q38" s="229" t="n">
        <f aca="false">SUM(L38:P38)/COUNT(L38:P38)</f>
        <v>0</v>
      </c>
      <c r="R38" s="230" t="n">
        <f aca="false">COUNT(L38:P38)</f>
        <v>5</v>
      </c>
      <c r="S38" s="228" t="n">
        <f aca="false">IF(ISNUMBER($A38),COUNTIF($D$7:$D$306,$D38),0)</f>
        <v>0</v>
      </c>
      <c r="T38" s="229" t="n">
        <f aca="false">CEILING($F38,1)</f>
        <v>0</v>
      </c>
      <c r="U38" s="230" t="n">
        <f aca="true">SUM(OFFSET(T38,-MOD(ROW()-ROW($U$7),5),0,5,1))</f>
        <v>0</v>
      </c>
      <c r="W38" s="167" t="str">
        <f aca="false">$I38</f>
        <v/>
      </c>
      <c r="X38" s="167" t="str">
        <f aca="false">IF(ISNUMBER($A38),$W38*(Methuselahs!$A$4+1)+$A38,"")</f>
        <v/>
      </c>
      <c r="Y38" s="167" t="str">
        <f aca="false">IF(ISNUMBER($A38),RANK($X38,$X38:$X42,1),"")</f>
        <v/>
      </c>
      <c r="Z38" s="167" t="str">
        <f aca="false">IF(ISNUMBER($A38),VLOOKUP($A38,Methuselahs!$A$7:$X$306,5),"")</f>
        <v/>
      </c>
      <c r="AA38" s="167" t="str">
        <f aca="false">$I38</f>
        <v/>
      </c>
    </row>
    <row r="39" customFormat="false" ht="12.75" hidden="false" customHeight="true" outlineLevel="0" collapsed="false">
      <c r="A39" s="231" t="str">
        <f aca="true">IF(ISBLANK('Tournament Info'!$B$11),"",INDIRECT(ADDRESS(ROW(),2,1,1,"Optimal Seating "&amp;'Tournament Info'!$B$11-1&amp;"R+F")))</f>
        <v/>
      </c>
      <c r="B39" s="207" t="str">
        <f aca="false">IF(ISNUMBER(A39),VLOOKUP(A39,Methuselahs!$A$7:$E$306,2,FALSE()),"")</f>
        <v/>
      </c>
      <c r="C39" s="232" t="str">
        <f aca="false">IF(ISNUMBER(A39),VLOOKUP(A39,Methuselahs!$A$7:$E$306,3,FALSE()),"")</f>
        <v/>
      </c>
      <c r="D39" s="233" t="str">
        <f aca="false">IF(ISNUMBER(A39),FLOOR((ROW()-ROW($A$7))/5,1)+1,"")</f>
        <v/>
      </c>
      <c r="E39" s="234"/>
      <c r="F39" s="267" t="n">
        <f aca="false">IF(ISNUMBER(E39),E39,0)</f>
        <v>0</v>
      </c>
      <c r="G39" s="235" t="str">
        <f aca="false">IF(ISNUMBER($A39),IF(AND($F39&gt;=2,$H39=60),1,0),"")</f>
        <v/>
      </c>
      <c r="H39" s="236" t="str">
        <f aca="false">IF(ISNUMBER(A39),IF(OR($S39=$U39,NOT(ISNA(MATCH($D39*5+$V$4,Override!$C$6:$C$125,0)))),$Q39,0),"")</f>
        <v/>
      </c>
      <c r="I39" s="268" t="str">
        <f aca="false">IF(ISNUMBER(A39),IF(J39=5,K39,IF(AND(J39=4,OR(K39=4,K39=3)),K39+1,K39)),"")</f>
        <v/>
      </c>
      <c r="J39" s="237" t="n">
        <f aca="false">COUNT(A37:A41)</f>
        <v>0</v>
      </c>
      <c r="K39" s="238" t="str">
        <f aca="false">IF(ISNUMBER(A39),RANK(F39,F37:F41),"")</f>
        <v/>
      </c>
      <c r="L39" s="239" t="n">
        <f aca="false">IF(J39=5,VLOOKUP(K39,TPMatrix!$A$6:$B$10,2,FALSE()),IF(J39=4,VLOOKUP(K39,TPMatrix!$D$6:$E$9,2,FALSE()),0))</f>
        <v>0</v>
      </c>
      <c r="M39" s="239" t="n">
        <f aca="false">IF(COUNTIF(K37:K41,K39)&gt;=2,IF(J39=5,VLOOKUP(K39+1,TPMatrix!$A$6:$B$10,2,FALSE()),IF(J39=4,VLOOKUP(K39+1,TPMatrix!$D$6:$E$9,2,FALSE()),0)),"")</f>
        <v>0</v>
      </c>
      <c r="N39" s="239" t="n">
        <f aca="false">IF(COUNTIF(K37:K41,K39)&gt;=3,IF(J39=5,VLOOKUP(K39+2,TPMatrix!$A$6:$B$10,2,FALSE()),IF(J39=4,VLOOKUP(K39+2,TPMatrix!$D$6:$E$9,2,FALSE()),0)),"")</f>
        <v>0</v>
      </c>
      <c r="O39" s="239" t="n">
        <f aca="false">IF(COUNTIF(K37:K41,K39)&gt;=4,IF(J39=5,VLOOKUP(K39+3,TPMatrix!$A$6:$B$10,2,FALSE()),IF(J39=4,VLOOKUP(K39+3,TPMatrix!$D$6:$E$9,2,FALSE()),0)),"")</f>
        <v>0</v>
      </c>
      <c r="P39" s="239" t="n">
        <f aca="false">IF(COUNTIF(K37:K41,K39)&gt;=5,IF(J39=5,VLOOKUP(K39+4,TPMatrix!$A$6:$B$10,2,FALSE()),IF(J39=4,VLOOKUP(K39+4,TPMatrix!$D$6:$E$9,2,FALSE()),0)),"")</f>
        <v>0</v>
      </c>
      <c r="Q39" s="239" t="n">
        <f aca="false">SUM(L39:P39)/COUNT(L39:P39)</f>
        <v>0</v>
      </c>
      <c r="R39" s="240" t="n">
        <f aca="false">COUNT(L39:P39)</f>
        <v>5</v>
      </c>
      <c r="S39" s="238" t="n">
        <f aca="false">IF(ISNUMBER($A39),COUNTIF($D$7:$D$306,$D39),0)</f>
        <v>0</v>
      </c>
      <c r="T39" s="239" t="n">
        <f aca="false">CEILING($F39,1)</f>
        <v>0</v>
      </c>
      <c r="U39" s="240" t="n">
        <f aca="true">SUM(OFFSET(T39,-MOD(ROW()-ROW($U$7),5),0,5,1))</f>
        <v>0</v>
      </c>
      <c r="W39" s="167" t="str">
        <f aca="false">$I39</f>
        <v/>
      </c>
      <c r="X39" s="167" t="str">
        <f aca="false">IF(ISNUMBER($A39),$W39*(Methuselahs!$A$4+1)+$A39,"")</f>
        <v/>
      </c>
      <c r="Y39" s="167" t="str">
        <f aca="false">IF(ISNUMBER($A39),RANK($X39,$X39:$X43,1),"")</f>
        <v/>
      </c>
      <c r="Z39" s="167" t="str">
        <f aca="false">IF(ISNUMBER($A39),VLOOKUP($A39,Methuselahs!$A$7:$X$306,5),"")</f>
        <v/>
      </c>
      <c r="AA39" s="167" t="str">
        <f aca="false">$I39</f>
        <v/>
      </c>
    </row>
    <row r="40" customFormat="false" ht="12.75" hidden="false" customHeight="true" outlineLevel="0" collapsed="false">
      <c r="A40" s="241" t="str">
        <f aca="true">IF(ISBLANK('Tournament Info'!$B$11),"",INDIRECT(ADDRESS(ROW(),2,1,1,"Optimal Seating "&amp;'Tournament Info'!$B$11-1&amp;"R+F")))</f>
        <v/>
      </c>
      <c r="B40" s="242" t="str">
        <f aca="false">IF(ISNUMBER(A40),VLOOKUP(A40,Methuselahs!$A$7:$E$306,2,FALSE()),"")</f>
        <v/>
      </c>
      <c r="C40" s="243" t="str">
        <f aca="false">IF(ISNUMBER(A40),VLOOKUP(A40,Methuselahs!$A$7:$E$306,3,FALSE()),"")</f>
        <v/>
      </c>
      <c r="D40" s="244" t="str">
        <f aca="false">IF(ISNUMBER(A40),FLOOR((ROW()-ROW($A$7))/5,1)+1,"")</f>
        <v/>
      </c>
      <c r="E40" s="245"/>
      <c r="F40" s="269" t="n">
        <f aca="false">IF(ISNUMBER(E40),E40,0)</f>
        <v>0</v>
      </c>
      <c r="G40" s="225" t="str">
        <f aca="false">IF(ISNUMBER($A40),IF(AND($F40&gt;=2,$H40=60),1,0),"")</f>
        <v/>
      </c>
      <c r="H40" s="226" t="str">
        <f aca="false">IF(ISNUMBER(A40),IF(OR($S40=$U40,NOT(ISNA(MATCH($D40*5+$V$4,Override!$C$6:$C$125,0)))),$Q40,0),"")</f>
        <v/>
      </c>
      <c r="I40" s="265" t="str">
        <f aca="false">IF(ISNUMBER(A40),IF(J40=5,K40,IF(AND(J40=4,OR(K40=4,K40=3)),K40+1,K40)),"")</f>
        <v/>
      </c>
      <c r="J40" s="246" t="n">
        <f aca="false">COUNT(A37:A41)</f>
        <v>0</v>
      </c>
      <c r="K40" s="228" t="str">
        <f aca="false">IF(ISNUMBER(A40),RANK(F40,F37:F41),"")</f>
        <v/>
      </c>
      <c r="L40" s="229" t="n">
        <f aca="false">IF(J40=5,VLOOKUP(K40,TPMatrix!$A$6:$B$10,2,FALSE()),IF(J40=4,VLOOKUP(K40,TPMatrix!$D$6:$E$9,2,FALSE()),0))</f>
        <v>0</v>
      </c>
      <c r="M40" s="229" t="n">
        <f aca="false">IF(COUNTIF(K37:K41,K40)&gt;=2,IF(J40=5,VLOOKUP(K40+1,TPMatrix!$A$6:$B$10,2,FALSE()),IF(J40=4,VLOOKUP(K40+1,TPMatrix!$D$6:$E$9,2,FALSE()),0)),"")</f>
        <v>0</v>
      </c>
      <c r="N40" s="229" t="n">
        <f aca="false">IF(COUNTIF(K37:K41,K40)&gt;=3,IF(J40=5,VLOOKUP(K40+2,TPMatrix!$A$6:$B$10,2,FALSE()),IF(J40=4,VLOOKUP(K40+2,TPMatrix!$D$6:$E$9,2,FALSE()),0)),"")</f>
        <v>0</v>
      </c>
      <c r="O40" s="229" t="n">
        <f aca="false">IF(COUNTIF(K37:K41,K40)&gt;=4,IF(J40=5,VLOOKUP(K40+3,TPMatrix!$A$6:$B$10,2,FALSE()),IF(J40=4,VLOOKUP(K40+3,TPMatrix!$D$6:$E$9,2,FALSE()),0)),"")</f>
        <v>0</v>
      </c>
      <c r="P40" s="229" t="n">
        <f aca="false">IF(COUNTIF(K37:K41,K40)&gt;=5,IF(J40=5,VLOOKUP(K40+4,TPMatrix!$A$6:$B$10,2,FALSE()),IF(J40=4,VLOOKUP(K40+4,TPMatrix!$D$6:$E$9,2,FALSE()),0)),"")</f>
        <v>0</v>
      </c>
      <c r="Q40" s="229" t="n">
        <f aca="false">SUM(L40:P40)/COUNT(L40:P40)</f>
        <v>0</v>
      </c>
      <c r="R40" s="230" t="n">
        <f aca="false">COUNT(L40:P40)</f>
        <v>5</v>
      </c>
      <c r="S40" s="228" t="n">
        <f aca="false">IF(ISNUMBER($A40),COUNTIF($D$7:$D$306,$D40),0)</f>
        <v>0</v>
      </c>
      <c r="T40" s="229" t="n">
        <f aca="false">CEILING($F40,1)</f>
        <v>0</v>
      </c>
      <c r="U40" s="230" t="n">
        <f aca="true">SUM(OFFSET(T40,-MOD(ROW()-ROW($U$7),5),0,5,1))</f>
        <v>0</v>
      </c>
      <c r="W40" s="167" t="str">
        <f aca="false">$I40</f>
        <v/>
      </c>
      <c r="X40" s="167" t="str">
        <f aca="false">IF(ISNUMBER($A40),$W40*(Methuselahs!$A$4+1)+$A40,"")</f>
        <v/>
      </c>
      <c r="Y40" s="167" t="str">
        <f aca="false">IF(ISNUMBER($A40),RANK($X40,$X40:$X44,1),"")</f>
        <v/>
      </c>
      <c r="Z40" s="167" t="str">
        <f aca="false">IF(ISNUMBER($A40),VLOOKUP($A40,Methuselahs!$A$7:$X$306,5),"")</f>
        <v/>
      </c>
      <c r="AA40" s="167" t="str">
        <f aca="false">$I40</f>
        <v/>
      </c>
    </row>
    <row r="41" customFormat="false" ht="12.75" hidden="false" customHeight="true" outlineLevel="0" collapsed="false">
      <c r="A41" s="247" t="str">
        <f aca="true">IF(ISBLANK('Tournament Info'!$B$11),"",INDIRECT(ADDRESS(ROW(),2,1,1,"Optimal Seating "&amp;'Tournament Info'!$B$11-1&amp;"R+F")))</f>
        <v/>
      </c>
      <c r="B41" s="248" t="str">
        <f aca="false">IF(ISNUMBER(A41),VLOOKUP(A41,Methuselahs!$A$7:$E$306,2,FALSE()),"")</f>
        <v/>
      </c>
      <c r="C41" s="249" t="str">
        <f aca="false">IF(ISNUMBER(A41),VLOOKUP(A41,Methuselahs!$A$7:$E$306,3,FALSE()),"")</f>
        <v/>
      </c>
      <c r="D41" s="250" t="str">
        <f aca="false">IF(ISNUMBER(A41),FLOOR((ROW()-ROW($A$7))/5,1)+1,"")</f>
        <v/>
      </c>
      <c r="E41" s="251"/>
      <c r="F41" s="270" t="n">
        <f aca="false">IF(ISNUMBER(E41),E41,0)</f>
        <v>0</v>
      </c>
      <c r="G41" s="235" t="str">
        <f aca="false">IF(ISNUMBER($A41),IF(AND($F41&gt;=2,$H41=60),1,0),"")</f>
        <v/>
      </c>
      <c r="H41" s="236" t="str">
        <f aca="false">IF(ISNUMBER(A41),IF(OR($S41=$U41,NOT(ISNA(MATCH($D41*5+$V$4,Override!$C$6:$C$125,0)))),$Q41,0),"")</f>
        <v/>
      </c>
      <c r="I41" s="268" t="str">
        <f aca="false">IF(ISNUMBER(A41),IF(J41=5,K41,IF(AND(J41=4,OR(K41=4,K41=3)),K41+1,K41)),"")</f>
        <v/>
      </c>
      <c r="J41" s="252" t="n">
        <f aca="false">COUNT(A37:A41)</f>
        <v>0</v>
      </c>
      <c r="K41" s="253" t="str">
        <f aca="false">IF(ISNUMBER(A41),RANK(F41,F37:F41),"")</f>
        <v/>
      </c>
      <c r="L41" s="254" t="n">
        <f aca="false">IF(J41=5,VLOOKUP(K41,TPMatrix!$A$6:$B$10,2,FALSE()),IF(J41=4,VLOOKUP(K41,TPMatrix!$D$6:$E$9,2,FALSE()),0))</f>
        <v>0</v>
      </c>
      <c r="M41" s="254" t="n">
        <f aca="false">IF(COUNTIF(K37:K41,K41)&gt;=2,IF(J41=5,VLOOKUP(K41+1,TPMatrix!$A$6:$B$10,2,FALSE()),IF(J41=4,VLOOKUP(K41+1,TPMatrix!$D$6:$E$9,2,FALSE()),0)),"")</f>
        <v>0</v>
      </c>
      <c r="N41" s="254" t="n">
        <f aca="false">IF(COUNTIF(K37:K41,K41)&gt;=3,IF(J41=5,VLOOKUP(K41+2,TPMatrix!$A$6:$B$10,2,FALSE()),IF(J41=4,VLOOKUP(K41+2,TPMatrix!$D$6:$E$9,2,FALSE()),0)),"")</f>
        <v>0</v>
      </c>
      <c r="O41" s="254" t="n">
        <f aca="false">IF(COUNTIF(K37:K41,K41)&gt;=4,IF(J41=5,VLOOKUP(K41+3,TPMatrix!$A$6:$B$10,2,FALSE()),IF(J41=4,VLOOKUP(K41+3,TPMatrix!$D$6:$E$9,2,FALSE()),0)),"")</f>
        <v>0</v>
      </c>
      <c r="P41" s="254" t="n">
        <f aca="false">IF(COUNTIF(K37:K41,K41)&gt;=5,IF(J41=5,VLOOKUP(K41+4,TPMatrix!$A$6:$B$10,2,FALSE()),IF(J41=4,VLOOKUP(K41+4,TPMatrix!$D$6:$E$9,2,FALSE()),0)),"")</f>
        <v>0</v>
      </c>
      <c r="Q41" s="254" t="n">
        <f aca="false">SUM(L41:P41)/COUNT(L41:P41)</f>
        <v>0</v>
      </c>
      <c r="R41" s="255" t="n">
        <f aca="false">COUNT(L41:P41)</f>
        <v>5</v>
      </c>
      <c r="S41" s="253" t="n">
        <f aca="false">IF(ISNUMBER($A41),COUNTIF($D$7:$D$306,$D41),0)</f>
        <v>0</v>
      </c>
      <c r="T41" s="254" t="n">
        <f aca="false">CEILING($F41,1)</f>
        <v>0</v>
      </c>
      <c r="U41" s="255" t="n">
        <f aca="true">SUM(OFFSET(T41,-MOD(ROW()-ROW($U$7),5),0,5,1))</f>
        <v>0</v>
      </c>
      <c r="W41" s="167" t="str">
        <f aca="false">$I41</f>
        <v/>
      </c>
      <c r="X41" s="167" t="str">
        <f aca="false">IF(ISNUMBER($A41),$W41*(Methuselahs!$A$4+1)+$A41,"")</f>
        <v/>
      </c>
      <c r="Y41" s="167" t="str">
        <f aca="false">IF(ISNUMBER($A41),RANK($X41,$X41:$X45,1),"")</f>
        <v/>
      </c>
      <c r="Z41" s="167" t="str">
        <f aca="false">IF(ISNUMBER($A41),VLOOKUP($A41,Methuselahs!$A$7:$X$306,5),"")</f>
        <v/>
      </c>
      <c r="AA41" s="167" t="str">
        <f aca="false">$I41</f>
        <v/>
      </c>
    </row>
    <row r="42" customFormat="false" ht="12.75" hidden="false" customHeight="true" outlineLevel="0" collapsed="false">
      <c r="A42" s="206" t="str">
        <f aca="true">IF(ISBLANK('Tournament Info'!$B$11),"",INDIRECT(ADDRESS(ROW(),2,1,1,"Optimal Seating "&amp;'Tournament Info'!$B$11-1&amp;"R+F")))</f>
        <v/>
      </c>
      <c r="B42" s="207" t="str">
        <f aca="false">IF(ISNUMBER(A42),VLOOKUP(A42,Methuselahs!$A$7:$E$306,2,FALSE()),"")</f>
        <v/>
      </c>
      <c r="C42" s="208" t="str">
        <f aca="false">IF(ISNUMBER(A42),VLOOKUP(A42,Methuselahs!$A$7:$E$306,3,FALSE()),"")</f>
        <v/>
      </c>
      <c r="D42" s="209" t="str">
        <f aca="false">IF(ISNUMBER(A42),FLOOR((ROW()-ROW($A$7))/5,1)+1,"")</f>
        <v/>
      </c>
      <c r="E42" s="210"/>
      <c r="F42" s="262" t="n">
        <f aca="false">IF(ISNUMBER(E42),E42,0)</f>
        <v>0</v>
      </c>
      <c r="G42" s="211" t="str">
        <f aca="false">IF(ISNUMBER($A42),IF(AND($F42&gt;=2,$H42=60),1,0),"")</f>
        <v/>
      </c>
      <c r="H42" s="212" t="str">
        <f aca="false">IF(ISNUMBER(A42),IF(OR($S42=$U42,NOT(ISNA(MATCH($D42*5+$V$4,Override!$C$6:$C$125,0)))),$Q42,0),"")</f>
        <v/>
      </c>
      <c r="I42" s="263" t="str">
        <f aca="false">IF(ISNUMBER(A42),IF(J42=5,K42,IF(AND(J42=4,OR(K42=4,K42=3)),K42+1,K42)),"")</f>
        <v/>
      </c>
      <c r="J42" s="213" t="n">
        <f aca="false">COUNT(A42:A46)</f>
        <v>0</v>
      </c>
      <c r="K42" s="214" t="str">
        <f aca="false">IF(ISNUMBER(A42),RANK(F42,F42:F46),"")</f>
        <v/>
      </c>
      <c r="L42" s="215" t="n">
        <f aca="false">IF(J42=5,VLOOKUP(K42,TPMatrix!$A$6:$B$10,2,FALSE()),IF(J42=4,VLOOKUP(K42,TPMatrix!$D$6:$E$9,2,FALSE()),0))</f>
        <v>0</v>
      </c>
      <c r="M42" s="215" t="n">
        <f aca="false">IF(COUNTIF(K42:K46,K42)&gt;=2,IF(J42=5,VLOOKUP(K42+1,TPMatrix!$A$6:$B$10,2,FALSE()),IF(J42=4,VLOOKUP(K42+1,TPMatrix!$D$6:$E$9,2,FALSE()),0)),"")</f>
        <v>0</v>
      </c>
      <c r="N42" s="215" t="n">
        <f aca="false">IF(COUNTIF(K42:K46,K42)&gt;=3,IF(J42=5,VLOOKUP(K42+2,TPMatrix!$A$6:$B$10,2,FALSE()),IF(J42=4,VLOOKUP(K42+2,TPMatrix!$D$6:$E$9,2,FALSE()),0)),"")</f>
        <v>0</v>
      </c>
      <c r="O42" s="215" t="n">
        <f aca="false">IF(COUNTIF(K42:K46,K42)&gt;=4,IF(J42=5,VLOOKUP(K42+3,TPMatrix!$A$6:$B$10,2,FALSE()),IF(J42=4,VLOOKUP(K42+3,TPMatrix!$D$6:$E$9,2,FALSE()),0)),"")</f>
        <v>0</v>
      </c>
      <c r="P42" s="215" t="n">
        <f aca="false">IF(COUNTIF(K42:K46,K42)&gt;=5,IF(J42=5,VLOOKUP(K42+4,TPMatrix!$A$6:$B$10,2,FALSE()),IF(J42=4,VLOOKUP(K42+4,TPMatrix!$D$6:$E$9,2,FALSE()),0)),"")</f>
        <v>0</v>
      </c>
      <c r="Q42" s="215" t="n">
        <f aca="false">SUM(L42:P42)/COUNT(L42:P42)</f>
        <v>0</v>
      </c>
      <c r="R42" s="216" t="n">
        <f aca="false">COUNT(L42:P42)</f>
        <v>5</v>
      </c>
      <c r="S42" s="217" t="n">
        <f aca="false">IF(ISNUMBER($A42),COUNTIF($D$7:$D$306,$D42),0)</f>
        <v>0</v>
      </c>
      <c r="T42" s="218" t="n">
        <f aca="false">CEILING($F42,1)</f>
        <v>0</v>
      </c>
      <c r="U42" s="219" t="n">
        <f aca="true">SUM(OFFSET(T42,-MOD(ROW()-ROW($U$7),5),0,5,1))</f>
        <v>0</v>
      </c>
      <c r="W42" s="167" t="str">
        <f aca="false">$I42</f>
        <v/>
      </c>
      <c r="X42" s="167" t="str">
        <f aca="false">IF(ISNUMBER($A42),$W42*(Methuselahs!$A$4+1)+$A42,"")</f>
        <v/>
      </c>
      <c r="Y42" s="167" t="str">
        <f aca="false">IF(ISNUMBER($A42),RANK($X42,$X42:$X46,1),"")</f>
        <v/>
      </c>
      <c r="Z42" s="167" t="str">
        <f aca="false">IF(ISNUMBER($A42),VLOOKUP($A42,Methuselahs!$A$7:$X$306,5),"")</f>
        <v/>
      </c>
      <c r="AA42" s="167" t="str">
        <f aca="false">$I42</f>
        <v/>
      </c>
    </row>
    <row r="43" customFormat="false" ht="12.75" hidden="false" customHeight="true" outlineLevel="0" collapsed="false">
      <c r="A43" s="220" t="str">
        <f aca="true">IF(ISBLANK('Tournament Info'!$B$11),"",INDIRECT(ADDRESS(ROW(),2,1,1,"Optimal Seating "&amp;'Tournament Info'!$B$11-1&amp;"R+F")))</f>
        <v/>
      </c>
      <c r="B43" s="221" t="str">
        <f aca="false">IF(ISNUMBER(A43),VLOOKUP(A43,Methuselahs!$A$7:$E$306,2,FALSE()),"")</f>
        <v/>
      </c>
      <c r="C43" s="222" t="str">
        <f aca="false">IF(ISNUMBER(A43),VLOOKUP(A43,Methuselahs!$A$7:$E$306,3,FALSE()),"")</f>
        <v/>
      </c>
      <c r="D43" s="223" t="str">
        <f aca="false">IF(ISNUMBER(A43),FLOOR((ROW()-ROW($A$7))/5,1)+1,"")</f>
        <v/>
      </c>
      <c r="E43" s="224"/>
      <c r="F43" s="264" t="n">
        <f aca="false">IF(ISNUMBER(E43),E43,0)</f>
        <v>0</v>
      </c>
      <c r="G43" s="225" t="str">
        <f aca="false">IF(ISNUMBER($A43),IF(AND($F43&gt;=2,$H43=60),1,0),"")</f>
        <v/>
      </c>
      <c r="H43" s="226" t="str">
        <f aca="false">IF(ISNUMBER(A43),IF(OR($S43=$U43,NOT(ISNA(MATCH($D43*5+$V$4,Override!$C$6:$C$125,0)))),$Q43,0),"")</f>
        <v/>
      </c>
      <c r="I43" s="265" t="str">
        <f aca="false">IF(ISNUMBER(A43),IF(J43=5,K43,IF(AND(J43=4,OR(K43=4,K43=3)),K43+1,K43)),"")</f>
        <v/>
      </c>
      <c r="J43" s="227" t="n">
        <f aca="false">COUNT(A42:A46)</f>
        <v>0</v>
      </c>
      <c r="K43" s="228" t="str">
        <f aca="false">IF(ISNUMBER(A43),RANK(F43,F42:F46),"")</f>
        <v/>
      </c>
      <c r="L43" s="229" t="n">
        <f aca="false">IF(J43=5,VLOOKUP(K43,TPMatrix!$A$6:$B$10,2,FALSE()),IF(J43=4,VLOOKUP(K43,TPMatrix!$D$6:$E$9,2,FALSE()),0))</f>
        <v>0</v>
      </c>
      <c r="M43" s="229" t="n">
        <f aca="false">IF(COUNTIF(K42:K46,K43)&gt;=2,IF(J43=5,VLOOKUP(K43+1,TPMatrix!$A$6:$B$10,2,FALSE()),IF(J43=4,VLOOKUP(K43+1,TPMatrix!$D$6:$E$9,2,FALSE()),0)),"")</f>
        <v>0</v>
      </c>
      <c r="N43" s="229" t="n">
        <f aca="false">IF(COUNTIF(K42:K46,K43)&gt;=3,IF(J43=5,VLOOKUP(K43+2,TPMatrix!$A$6:$B$10,2,FALSE()),IF(J43=4,VLOOKUP(K43+2,TPMatrix!$D$6:$E$9,2,FALSE()),0)),"")</f>
        <v>0</v>
      </c>
      <c r="O43" s="229" t="n">
        <f aca="false">IF(COUNTIF(K42:K46,K43)&gt;=4,IF(J43=5,VLOOKUP(K43+3,TPMatrix!$A$6:$B$10,2,FALSE()),IF(J43=4,VLOOKUP(K43+3,TPMatrix!$D$6:$E$9,2,FALSE()),0)),"")</f>
        <v>0</v>
      </c>
      <c r="P43" s="229" t="n">
        <f aca="false">IF(COUNTIF(K42:K46,K43)&gt;=5,IF(J43=5,VLOOKUP(K43+4,TPMatrix!$A$6:$B$10,2,FALSE()),IF(J43=4,VLOOKUP(K43+4,TPMatrix!$D$6:$E$9,2,FALSE()),0)),"")</f>
        <v>0</v>
      </c>
      <c r="Q43" s="229" t="n">
        <f aca="false">SUM(L43:P43)/COUNT(L43:P43)</f>
        <v>0</v>
      </c>
      <c r="R43" s="230" t="n">
        <f aca="false">COUNT(L43:P43)</f>
        <v>5</v>
      </c>
      <c r="S43" s="228" t="n">
        <f aca="false">IF(ISNUMBER($A43),COUNTIF($D$7:$D$306,$D43),0)</f>
        <v>0</v>
      </c>
      <c r="T43" s="229" t="n">
        <f aca="false">CEILING($F43,1)</f>
        <v>0</v>
      </c>
      <c r="U43" s="230" t="n">
        <f aca="true">SUM(OFFSET(T43,-MOD(ROW()-ROW($U$7),5),0,5,1))</f>
        <v>0</v>
      </c>
      <c r="W43" s="167" t="str">
        <f aca="false">$I43</f>
        <v/>
      </c>
      <c r="X43" s="167" t="str">
        <f aca="false">IF(ISNUMBER($A43),$W43*(Methuselahs!$A$4+1)+$A43,"")</f>
        <v/>
      </c>
      <c r="Y43" s="167" t="str">
        <f aca="false">IF(ISNUMBER($A43),RANK($X43,$X43:$X47,1),"")</f>
        <v/>
      </c>
      <c r="Z43" s="167" t="str">
        <f aca="false">IF(ISNUMBER($A43),VLOOKUP($A43,Methuselahs!$A$7:$X$306,5),"")</f>
        <v/>
      </c>
      <c r="AA43" s="167" t="str">
        <f aca="false">$I43</f>
        <v/>
      </c>
    </row>
    <row r="44" customFormat="false" ht="12.75" hidden="false" customHeight="true" outlineLevel="0" collapsed="false">
      <c r="A44" s="231" t="str">
        <f aca="true">IF(ISBLANK('Tournament Info'!$B$11),"",INDIRECT(ADDRESS(ROW(),2,1,1,"Optimal Seating "&amp;'Tournament Info'!$B$11-1&amp;"R+F")))</f>
        <v/>
      </c>
      <c r="B44" s="207" t="str">
        <f aca="false">IF(ISNUMBER(A44),VLOOKUP(A44,Methuselahs!$A$7:$E$306,2,FALSE()),"")</f>
        <v/>
      </c>
      <c r="C44" s="232" t="str">
        <f aca="false">IF(ISNUMBER(A44),VLOOKUP(A44,Methuselahs!$A$7:$E$306,3,FALSE()),"")</f>
        <v/>
      </c>
      <c r="D44" s="233" t="str">
        <f aca="false">IF(ISNUMBER(A44),FLOOR((ROW()-ROW($A$7))/5,1)+1,"")</f>
        <v/>
      </c>
      <c r="E44" s="234"/>
      <c r="F44" s="267" t="n">
        <f aca="false">IF(ISNUMBER(E44),E44,0)</f>
        <v>0</v>
      </c>
      <c r="G44" s="235" t="str">
        <f aca="false">IF(ISNUMBER($A44),IF(AND($F44&gt;=2,$H44=60),1,0),"")</f>
        <v/>
      </c>
      <c r="H44" s="236" t="str">
        <f aca="false">IF(ISNUMBER(A44),IF(OR($S44=$U44,NOT(ISNA(MATCH($D44*5+$V$4,Override!$C$6:$C$125,0)))),$Q44,0),"")</f>
        <v/>
      </c>
      <c r="I44" s="268" t="str">
        <f aca="false">IF(ISNUMBER(A44),IF(J44=5,K44,IF(AND(J44=4,OR(K44=4,K44=3)),K44+1,K44)),"")</f>
        <v/>
      </c>
      <c r="J44" s="237" t="n">
        <f aca="false">COUNT(A42:A46)</f>
        <v>0</v>
      </c>
      <c r="K44" s="238" t="str">
        <f aca="false">IF(ISNUMBER(A44),RANK(F44,F42:F46),"")</f>
        <v/>
      </c>
      <c r="L44" s="239" t="n">
        <f aca="false">IF(J44=5,VLOOKUP(K44,TPMatrix!$A$6:$B$10,2,FALSE()),IF(J44=4,VLOOKUP(K44,TPMatrix!$D$6:$E$9,2,FALSE()),0))</f>
        <v>0</v>
      </c>
      <c r="M44" s="239" t="n">
        <f aca="false">IF(COUNTIF(K42:K46,K44)&gt;=2,IF(J44=5,VLOOKUP(K44+1,TPMatrix!$A$6:$B$10,2,FALSE()),IF(J44=4,VLOOKUP(K44+1,TPMatrix!$D$6:$E$9,2,FALSE()),0)),"")</f>
        <v>0</v>
      </c>
      <c r="N44" s="239" t="n">
        <f aca="false">IF(COUNTIF(K42:K46,K44)&gt;=3,IF(J44=5,VLOOKUP(K44+2,TPMatrix!$A$6:$B$10,2,FALSE()),IF(J44=4,VLOOKUP(K44+2,TPMatrix!$D$6:$E$9,2,FALSE()),0)),"")</f>
        <v>0</v>
      </c>
      <c r="O44" s="239" t="n">
        <f aca="false">IF(COUNTIF(K42:K46,K44)&gt;=4,IF(J44=5,VLOOKUP(K44+3,TPMatrix!$A$6:$B$10,2,FALSE()),IF(J44=4,VLOOKUP(K44+3,TPMatrix!$D$6:$E$9,2,FALSE()),0)),"")</f>
        <v>0</v>
      </c>
      <c r="P44" s="239" t="n">
        <f aca="false">IF(COUNTIF(K42:K46,K44)&gt;=5,IF(J44=5,VLOOKUP(K44+4,TPMatrix!$A$6:$B$10,2,FALSE()),IF(J44=4,VLOOKUP(K44+4,TPMatrix!$D$6:$E$9,2,FALSE()),0)),"")</f>
        <v>0</v>
      </c>
      <c r="Q44" s="239" t="n">
        <f aca="false">SUM(L44:P44)/COUNT(L44:P44)</f>
        <v>0</v>
      </c>
      <c r="R44" s="240" t="n">
        <f aca="false">COUNT(L44:P44)</f>
        <v>5</v>
      </c>
      <c r="S44" s="238" t="n">
        <f aca="false">IF(ISNUMBER($A44),COUNTIF($D$7:$D$306,$D44),0)</f>
        <v>0</v>
      </c>
      <c r="T44" s="239" t="n">
        <f aca="false">CEILING($F44,1)</f>
        <v>0</v>
      </c>
      <c r="U44" s="240" t="n">
        <f aca="true">SUM(OFFSET(T44,-MOD(ROW()-ROW($U$7),5),0,5,1))</f>
        <v>0</v>
      </c>
      <c r="W44" s="167" t="str">
        <f aca="false">$I44</f>
        <v/>
      </c>
      <c r="X44" s="167" t="str">
        <f aca="false">IF(ISNUMBER($A44),$W44*(Methuselahs!$A$4+1)+$A44,"")</f>
        <v/>
      </c>
      <c r="Y44" s="167" t="str">
        <f aca="false">IF(ISNUMBER($A44),RANK($X44,$X44:$X48,1),"")</f>
        <v/>
      </c>
      <c r="Z44" s="167" t="str">
        <f aca="false">IF(ISNUMBER($A44),VLOOKUP($A44,Methuselahs!$A$7:$X$306,5),"")</f>
        <v/>
      </c>
      <c r="AA44" s="167" t="str">
        <f aca="false">$I44</f>
        <v/>
      </c>
    </row>
    <row r="45" customFormat="false" ht="12.75" hidden="false" customHeight="true" outlineLevel="0" collapsed="false">
      <c r="A45" s="241" t="str">
        <f aca="true">IF(ISBLANK('Tournament Info'!$B$11),"",INDIRECT(ADDRESS(ROW(),2,1,1,"Optimal Seating "&amp;'Tournament Info'!$B$11-1&amp;"R+F")))</f>
        <v/>
      </c>
      <c r="B45" s="242" t="str">
        <f aca="false">IF(ISNUMBER(A45),VLOOKUP(A45,Methuselahs!$A$7:$E$306,2,FALSE()),"")</f>
        <v/>
      </c>
      <c r="C45" s="243" t="str">
        <f aca="false">IF(ISNUMBER(A45),VLOOKUP(A45,Methuselahs!$A$7:$E$306,3,FALSE()),"")</f>
        <v/>
      </c>
      <c r="D45" s="244" t="str">
        <f aca="false">IF(ISNUMBER(A45),FLOOR((ROW()-ROW($A$7))/5,1)+1,"")</f>
        <v/>
      </c>
      <c r="E45" s="245"/>
      <c r="F45" s="269" t="n">
        <f aca="false">IF(ISNUMBER(E45),E45,0)</f>
        <v>0</v>
      </c>
      <c r="G45" s="225" t="str">
        <f aca="false">IF(ISNUMBER($A45),IF(AND($F45&gt;=2,$H45=60),1,0),"")</f>
        <v/>
      </c>
      <c r="H45" s="226" t="str">
        <f aca="false">IF(ISNUMBER(A45),IF(OR($S45=$U45,NOT(ISNA(MATCH($D45*5+$V$4,Override!$C$6:$C$125,0)))),$Q45,0),"")</f>
        <v/>
      </c>
      <c r="I45" s="265" t="str">
        <f aca="false">IF(ISNUMBER(A45),IF(J45=5,K45,IF(AND(J45=4,OR(K45=4,K45=3)),K45+1,K45)),"")</f>
        <v/>
      </c>
      <c r="J45" s="246" t="n">
        <f aca="false">COUNT(A42:A46)</f>
        <v>0</v>
      </c>
      <c r="K45" s="228" t="str">
        <f aca="false">IF(ISNUMBER(A45),RANK(F45,F42:F46),"")</f>
        <v/>
      </c>
      <c r="L45" s="229" t="n">
        <f aca="false">IF(J45=5,VLOOKUP(K45,TPMatrix!$A$6:$B$10,2,FALSE()),IF(J45=4,VLOOKUP(K45,TPMatrix!$D$6:$E$9,2,FALSE()),0))</f>
        <v>0</v>
      </c>
      <c r="M45" s="229" t="n">
        <f aca="false">IF(COUNTIF(K42:K46,K45)&gt;=2,IF(J45=5,VLOOKUP(K45+1,TPMatrix!$A$6:$B$10,2,FALSE()),IF(J45=4,VLOOKUP(K45+1,TPMatrix!$D$6:$E$9,2,FALSE()),0)),"")</f>
        <v>0</v>
      </c>
      <c r="N45" s="229" t="n">
        <f aca="false">IF(COUNTIF(K42:K46,K45)&gt;=3,IF(J45=5,VLOOKUP(K45+2,TPMatrix!$A$6:$B$10,2,FALSE()),IF(J45=4,VLOOKUP(K45+2,TPMatrix!$D$6:$E$9,2,FALSE()),0)),"")</f>
        <v>0</v>
      </c>
      <c r="O45" s="229" t="n">
        <f aca="false">IF(COUNTIF(K42:K46,K45)&gt;=4,IF(J45=5,VLOOKUP(K45+3,TPMatrix!$A$6:$B$10,2,FALSE()),IF(J45=4,VLOOKUP(K45+3,TPMatrix!$D$6:$E$9,2,FALSE()),0)),"")</f>
        <v>0</v>
      </c>
      <c r="P45" s="229" t="n">
        <f aca="false">IF(COUNTIF(K42:K46,K45)&gt;=5,IF(J45=5,VLOOKUP(K45+4,TPMatrix!$A$6:$B$10,2,FALSE()),IF(J45=4,VLOOKUP(K45+4,TPMatrix!$D$6:$E$9,2,FALSE()),0)),"")</f>
        <v>0</v>
      </c>
      <c r="Q45" s="229" t="n">
        <f aca="false">SUM(L45:P45)/COUNT(L45:P45)</f>
        <v>0</v>
      </c>
      <c r="R45" s="230" t="n">
        <f aca="false">COUNT(L45:P45)</f>
        <v>5</v>
      </c>
      <c r="S45" s="228" t="n">
        <f aca="false">IF(ISNUMBER($A45),COUNTIF($D$7:$D$306,$D45),0)</f>
        <v>0</v>
      </c>
      <c r="T45" s="229" t="n">
        <f aca="false">CEILING($F45,1)</f>
        <v>0</v>
      </c>
      <c r="U45" s="230" t="n">
        <f aca="true">SUM(OFFSET(T45,-MOD(ROW()-ROW($U$7),5),0,5,1))</f>
        <v>0</v>
      </c>
      <c r="W45" s="167" t="str">
        <f aca="false">$I45</f>
        <v/>
      </c>
      <c r="X45" s="167" t="str">
        <f aca="false">IF(ISNUMBER($A45),$W45*(Methuselahs!$A$4+1)+$A45,"")</f>
        <v/>
      </c>
      <c r="Y45" s="167" t="str">
        <f aca="false">IF(ISNUMBER($A45),RANK($X45,$X45:$X49,1),"")</f>
        <v/>
      </c>
      <c r="Z45" s="167" t="str">
        <f aca="false">IF(ISNUMBER($A45),VLOOKUP($A45,Methuselahs!$A$7:$X$306,5),"")</f>
        <v/>
      </c>
      <c r="AA45" s="167" t="str">
        <f aca="false">$I45</f>
        <v/>
      </c>
    </row>
    <row r="46" customFormat="false" ht="12.75" hidden="false" customHeight="true" outlineLevel="0" collapsed="false">
      <c r="A46" s="247" t="str">
        <f aca="true">IF(ISBLANK('Tournament Info'!$B$11),"",INDIRECT(ADDRESS(ROW(),2,1,1,"Optimal Seating "&amp;'Tournament Info'!$B$11-1&amp;"R+F")))</f>
        <v/>
      </c>
      <c r="B46" s="248" t="str">
        <f aca="false">IF(ISNUMBER(A46),VLOOKUP(A46,Methuselahs!$A$7:$E$306,2,FALSE()),"")</f>
        <v/>
      </c>
      <c r="C46" s="249" t="str">
        <f aca="false">IF(ISNUMBER(A46),VLOOKUP(A46,Methuselahs!$A$7:$E$306,3,FALSE()),"")</f>
        <v/>
      </c>
      <c r="D46" s="250" t="str">
        <f aca="false">IF(ISNUMBER(A46),FLOOR((ROW()-ROW($A$7))/5,1)+1,"")</f>
        <v/>
      </c>
      <c r="E46" s="251"/>
      <c r="F46" s="270" t="n">
        <f aca="false">IF(ISNUMBER(E46),E46,0)</f>
        <v>0</v>
      </c>
      <c r="G46" s="235" t="str">
        <f aca="false">IF(ISNUMBER($A46),IF(AND($F46&gt;=2,$H46=60),1,0),"")</f>
        <v/>
      </c>
      <c r="H46" s="236" t="str">
        <f aca="false">IF(ISNUMBER(A46),IF(OR($S46=$U46,NOT(ISNA(MATCH($D46*5+$V$4,Override!$C$6:$C$125,0)))),$Q46,0),"")</f>
        <v/>
      </c>
      <c r="I46" s="268" t="str">
        <f aca="false">IF(ISNUMBER(A46),IF(J46=5,K46,IF(AND(J46=4,OR(K46=4,K46=3)),K46+1,K46)),"")</f>
        <v/>
      </c>
      <c r="J46" s="252" t="n">
        <f aca="false">COUNT(A42:A46)</f>
        <v>0</v>
      </c>
      <c r="K46" s="253" t="str">
        <f aca="false">IF(ISNUMBER(A46),RANK(F46,F42:F46),"")</f>
        <v/>
      </c>
      <c r="L46" s="254" t="n">
        <f aca="false">IF(J46=5,VLOOKUP(K46,TPMatrix!$A$6:$B$10,2,FALSE()),IF(J46=4,VLOOKUP(K46,TPMatrix!$D$6:$E$9,2,FALSE()),0))</f>
        <v>0</v>
      </c>
      <c r="M46" s="254" t="n">
        <f aca="false">IF(COUNTIF(K42:K46,K46)&gt;=2,IF(J46=5,VLOOKUP(K46+1,TPMatrix!$A$6:$B$10,2,FALSE()),IF(J46=4,VLOOKUP(K46+1,TPMatrix!$D$6:$E$9,2,FALSE()),0)),"")</f>
        <v>0</v>
      </c>
      <c r="N46" s="254" t="n">
        <f aca="false">IF(COUNTIF(K42:K46,K46)&gt;=3,IF(J46=5,VLOOKUP(K46+2,TPMatrix!$A$6:$B$10,2,FALSE()),IF(J46=4,VLOOKUP(K46+2,TPMatrix!$D$6:$E$9,2,FALSE()),0)),"")</f>
        <v>0</v>
      </c>
      <c r="O46" s="254" t="n">
        <f aca="false">IF(COUNTIF(K42:K46,K46)&gt;=4,IF(J46=5,VLOOKUP(K46+3,TPMatrix!$A$6:$B$10,2,FALSE()),IF(J46=4,VLOOKUP(K46+3,TPMatrix!$D$6:$E$9,2,FALSE()),0)),"")</f>
        <v>0</v>
      </c>
      <c r="P46" s="254" t="n">
        <f aca="false">IF(COUNTIF(K42:K46,K46)&gt;=5,IF(J46=5,VLOOKUP(K46+4,TPMatrix!$A$6:$B$10,2,FALSE()),IF(J46=4,VLOOKUP(K46+4,TPMatrix!$D$6:$E$9,2,FALSE()),0)),"")</f>
        <v>0</v>
      </c>
      <c r="Q46" s="254" t="n">
        <f aca="false">SUM(L46:P46)/COUNT(L46:P46)</f>
        <v>0</v>
      </c>
      <c r="R46" s="255" t="n">
        <f aca="false">COUNT(L46:P46)</f>
        <v>5</v>
      </c>
      <c r="S46" s="253" t="n">
        <f aca="false">IF(ISNUMBER($A46),COUNTIF($D$7:$D$306,$D46),0)</f>
        <v>0</v>
      </c>
      <c r="T46" s="254" t="n">
        <f aca="false">CEILING($F46,1)</f>
        <v>0</v>
      </c>
      <c r="U46" s="255" t="n">
        <f aca="true">SUM(OFFSET(T46,-MOD(ROW()-ROW($U$7),5),0,5,1))</f>
        <v>0</v>
      </c>
      <c r="W46" s="167" t="str">
        <f aca="false">$I46</f>
        <v/>
      </c>
      <c r="X46" s="167" t="str">
        <f aca="false">IF(ISNUMBER($A46),$W46*(Methuselahs!$A$4+1)+$A46,"")</f>
        <v/>
      </c>
      <c r="Y46" s="167" t="str">
        <f aca="false">IF(ISNUMBER($A46),RANK($X46,$X46:$X50,1),"")</f>
        <v/>
      </c>
      <c r="Z46" s="167" t="str">
        <f aca="false">IF(ISNUMBER($A46),VLOOKUP($A46,Methuselahs!$A$7:$X$306,5),"")</f>
        <v/>
      </c>
      <c r="AA46" s="167" t="str">
        <f aca="false">$I46</f>
        <v/>
      </c>
    </row>
    <row r="47" customFormat="false" ht="12.75" hidden="false" customHeight="true" outlineLevel="0" collapsed="false">
      <c r="A47" s="206" t="str">
        <f aca="true">IF(ISBLANK('Tournament Info'!$B$11),"",INDIRECT(ADDRESS(ROW(),2,1,1,"Optimal Seating "&amp;'Tournament Info'!$B$11-1&amp;"R+F")))</f>
        <v/>
      </c>
      <c r="B47" s="207" t="str">
        <f aca="false">IF(ISNUMBER(A47),VLOOKUP(A47,Methuselahs!$A$7:$E$306,2,FALSE()),"")</f>
        <v/>
      </c>
      <c r="C47" s="208" t="str">
        <f aca="false">IF(ISNUMBER(A47),VLOOKUP(A47,Methuselahs!$A$7:$E$306,3,FALSE()),"")</f>
        <v/>
      </c>
      <c r="D47" s="209" t="str">
        <f aca="false">IF(ISNUMBER(A47),FLOOR((ROW()-ROW($A$7))/5,1)+1,"")</f>
        <v/>
      </c>
      <c r="E47" s="210"/>
      <c r="F47" s="262" t="n">
        <f aca="false">IF(ISNUMBER(E47),E47,0)</f>
        <v>0</v>
      </c>
      <c r="G47" s="211" t="str">
        <f aca="false">IF(ISNUMBER($A47),IF(AND($F47&gt;=2,$H47=60),1,0),"")</f>
        <v/>
      </c>
      <c r="H47" s="212" t="str">
        <f aca="false">IF(ISNUMBER(A47),IF(OR($S47=$U47,NOT(ISNA(MATCH($D47*5+$V$4,Override!$C$6:$C$125,0)))),$Q47,0),"")</f>
        <v/>
      </c>
      <c r="I47" s="263" t="str">
        <f aca="false">IF(ISNUMBER(A47),IF(J47=5,K47,IF(AND(J47=4,OR(K47=4,K47=3)),K47+1,K47)),"")</f>
        <v/>
      </c>
      <c r="J47" s="213" t="n">
        <f aca="false">COUNT(A47:A51)</f>
        <v>0</v>
      </c>
      <c r="K47" s="214" t="str">
        <f aca="false">IF(ISNUMBER(A47),RANK(F47,F47:F51),"")</f>
        <v/>
      </c>
      <c r="L47" s="215" t="n">
        <f aca="false">IF(J47=5,VLOOKUP(K47,TPMatrix!$A$6:$B$10,2,FALSE()),IF(J47=4,VLOOKUP(K47,TPMatrix!$D$6:$E$9,2,FALSE()),0))</f>
        <v>0</v>
      </c>
      <c r="M47" s="215" t="n">
        <f aca="false">IF(COUNTIF(K47:K51,K47)&gt;=2,IF(J47=5,VLOOKUP(K47+1,TPMatrix!$A$6:$B$10,2,FALSE()),IF(J47=4,VLOOKUP(K47+1,TPMatrix!$D$6:$E$9,2,FALSE()),0)),"")</f>
        <v>0</v>
      </c>
      <c r="N47" s="215" t="n">
        <f aca="false">IF(COUNTIF(K47:K51,K47)&gt;=3,IF(J47=5,VLOOKUP(K47+2,TPMatrix!$A$6:$B$10,2,FALSE()),IF(J47=4,VLOOKUP(K47+2,TPMatrix!$D$6:$E$9,2,FALSE()),0)),"")</f>
        <v>0</v>
      </c>
      <c r="O47" s="215" t="n">
        <f aca="false">IF(COUNTIF(K47:K51,K47)&gt;=4,IF(J47=5,VLOOKUP(K47+3,TPMatrix!$A$6:$B$10,2,FALSE()),IF(J47=4,VLOOKUP(K47+3,TPMatrix!$D$6:$E$9,2,FALSE()),0)),"")</f>
        <v>0</v>
      </c>
      <c r="P47" s="215" t="n">
        <f aca="false">IF(COUNTIF(K47:K51,K47)&gt;=5,IF(J47=5,VLOOKUP(K47+4,TPMatrix!$A$6:$B$10,2,FALSE()),IF(J47=4,VLOOKUP(K47+4,TPMatrix!$D$6:$E$9,2,FALSE()),0)),"")</f>
        <v>0</v>
      </c>
      <c r="Q47" s="215" t="n">
        <f aca="false">SUM(L47:P47)/COUNT(L47:P47)</f>
        <v>0</v>
      </c>
      <c r="R47" s="216" t="n">
        <f aca="false">COUNT(L47:P47)</f>
        <v>5</v>
      </c>
      <c r="S47" s="217" t="n">
        <f aca="false">IF(ISNUMBER($A47),COUNTIF($D$7:$D$306,$D47),0)</f>
        <v>0</v>
      </c>
      <c r="T47" s="218" t="n">
        <f aca="false">CEILING($F47,1)</f>
        <v>0</v>
      </c>
      <c r="U47" s="219" t="n">
        <f aca="true">SUM(OFFSET(T47,-MOD(ROW()-ROW($U$7),5),0,5,1))</f>
        <v>0</v>
      </c>
      <c r="W47" s="167" t="str">
        <f aca="false">$I47</f>
        <v/>
      </c>
      <c r="X47" s="167" t="str">
        <f aca="false">IF(ISNUMBER($A47),$W47*(Methuselahs!$A$4+1)+$A47,"")</f>
        <v/>
      </c>
      <c r="Y47" s="167" t="str">
        <f aca="false">IF(ISNUMBER($A47),RANK($X47,$X47:$X51,1),"")</f>
        <v/>
      </c>
      <c r="Z47" s="167" t="str">
        <f aca="false">IF(ISNUMBER($A47),VLOOKUP($A47,Methuselahs!$A$7:$X$306,5),"")</f>
        <v/>
      </c>
      <c r="AA47" s="167" t="str">
        <f aca="false">$I47</f>
        <v/>
      </c>
    </row>
    <row r="48" customFormat="false" ht="12.75" hidden="false" customHeight="true" outlineLevel="0" collapsed="false">
      <c r="A48" s="220" t="str">
        <f aca="true">IF(ISBLANK('Tournament Info'!$B$11),"",INDIRECT(ADDRESS(ROW(),2,1,1,"Optimal Seating "&amp;'Tournament Info'!$B$11-1&amp;"R+F")))</f>
        <v/>
      </c>
      <c r="B48" s="221" t="str">
        <f aca="false">IF(ISNUMBER(A48),VLOOKUP(A48,Methuselahs!$A$7:$E$306,2,FALSE()),"")</f>
        <v/>
      </c>
      <c r="C48" s="222" t="str">
        <f aca="false">IF(ISNUMBER(A48),VLOOKUP(A48,Methuselahs!$A$7:$E$306,3,FALSE()),"")</f>
        <v/>
      </c>
      <c r="D48" s="223" t="str">
        <f aca="false">IF(ISNUMBER(A48),FLOOR((ROW()-ROW($A$7))/5,1)+1,"")</f>
        <v/>
      </c>
      <c r="E48" s="224"/>
      <c r="F48" s="264" t="n">
        <f aca="false">IF(ISNUMBER(E48),E48,0)</f>
        <v>0</v>
      </c>
      <c r="G48" s="225" t="str">
        <f aca="false">IF(ISNUMBER($A48),IF(AND($F48&gt;=2,$H48=60),1,0),"")</f>
        <v/>
      </c>
      <c r="H48" s="226" t="str">
        <f aca="false">IF(ISNUMBER(A48),IF(OR($S48=$U48,NOT(ISNA(MATCH($D48*5+$V$4,Override!$C$6:$C$125,0)))),$Q48,0),"")</f>
        <v/>
      </c>
      <c r="I48" s="265" t="str">
        <f aca="false">IF(ISNUMBER(A48),IF(J48=5,K48,IF(AND(J48=4,OR(K48=4,K48=3)),K48+1,K48)),"")</f>
        <v/>
      </c>
      <c r="J48" s="227" t="n">
        <f aca="false">COUNT(A47:A51)</f>
        <v>0</v>
      </c>
      <c r="K48" s="228" t="str">
        <f aca="false">IF(ISNUMBER(A48),RANK(F48,F47:F51),"")</f>
        <v/>
      </c>
      <c r="L48" s="229" t="n">
        <f aca="false">IF(J48=5,VLOOKUP(K48,TPMatrix!$A$6:$B$10,2,FALSE()),IF(J48=4,VLOOKUP(K48,TPMatrix!$D$6:$E$9,2,FALSE()),0))</f>
        <v>0</v>
      </c>
      <c r="M48" s="229" t="n">
        <f aca="false">IF(COUNTIF(K47:K51,K48)&gt;=2,IF(J48=5,VLOOKUP(K48+1,TPMatrix!$A$6:$B$10,2,FALSE()),IF(J48=4,VLOOKUP(K48+1,TPMatrix!$D$6:$E$9,2,FALSE()),0)),"")</f>
        <v>0</v>
      </c>
      <c r="N48" s="229" t="n">
        <f aca="false">IF(COUNTIF(K47:K51,K48)&gt;=3,IF(J48=5,VLOOKUP(K48+2,TPMatrix!$A$6:$B$10,2,FALSE()),IF(J48=4,VLOOKUP(K48+2,TPMatrix!$D$6:$E$9,2,FALSE()),0)),"")</f>
        <v>0</v>
      </c>
      <c r="O48" s="229" t="n">
        <f aca="false">IF(COUNTIF(K47:K51,K48)&gt;=4,IF(J48=5,VLOOKUP(K48+3,TPMatrix!$A$6:$B$10,2,FALSE()),IF(J48=4,VLOOKUP(K48+3,TPMatrix!$D$6:$E$9,2,FALSE()),0)),"")</f>
        <v>0</v>
      </c>
      <c r="P48" s="229" t="n">
        <f aca="false">IF(COUNTIF(K47:K51,K48)&gt;=5,IF(J48=5,VLOOKUP(K48+4,TPMatrix!$A$6:$B$10,2,FALSE()),IF(J48=4,VLOOKUP(K48+4,TPMatrix!$D$6:$E$9,2,FALSE()),0)),"")</f>
        <v>0</v>
      </c>
      <c r="Q48" s="229" t="n">
        <f aca="false">SUM(L48:P48)/COUNT(L48:P48)</f>
        <v>0</v>
      </c>
      <c r="R48" s="230" t="n">
        <f aca="false">COUNT(L48:P48)</f>
        <v>5</v>
      </c>
      <c r="S48" s="228" t="n">
        <f aca="false">IF(ISNUMBER($A48),COUNTIF($D$7:$D$306,$D48),0)</f>
        <v>0</v>
      </c>
      <c r="T48" s="229" t="n">
        <f aca="false">CEILING($F48,1)</f>
        <v>0</v>
      </c>
      <c r="U48" s="230" t="n">
        <f aca="true">SUM(OFFSET(T48,-MOD(ROW()-ROW($U$7),5),0,5,1))</f>
        <v>0</v>
      </c>
      <c r="W48" s="167" t="str">
        <f aca="false">$I48</f>
        <v/>
      </c>
      <c r="X48" s="167" t="str">
        <f aca="false">IF(ISNUMBER($A48),$W48*(Methuselahs!$A$4+1)+$A48,"")</f>
        <v/>
      </c>
      <c r="Y48" s="167" t="str">
        <f aca="false">IF(ISNUMBER($A48),RANK($X48,$X48:$X52,1),"")</f>
        <v/>
      </c>
      <c r="Z48" s="167" t="str">
        <f aca="false">IF(ISNUMBER($A48),VLOOKUP($A48,Methuselahs!$A$7:$X$306,5),"")</f>
        <v/>
      </c>
      <c r="AA48" s="167" t="str">
        <f aca="false">$I48</f>
        <v/>
      </c>
    </row>
    <row r="49" customFormat="false" ht="12.75" hidden="false" customHeight="true" outlineLevel="0" collapsed="false">
      <c r="A49" s="231" t="str">
        <f aca="true">IF(ISBLANK('Tournament Info'!$B$11),"",INDIRECT(ADDRESS(ROW(),2,1,1,"Optimal Seating "&amp;'Tournament Info'!$B$11-1&amp;"R+F")))</f>
        <v/>
      </c>
      <c r="B49" s="207" t="str">
        <f aca="false">IF(ISNUMBER(A49),VLOOKUP(A49,Methuselahs!$A$7:$E$306,2,FALSE()),"")</f>
        <v/>
      </c>
      <c r="C49" s="232" t="str">
        <f aca="false">IF(ISNUMBER(A49),VLOOKUP(A49,Methuselahs!$A$7:$E$306,3,FALSE()),"")</f>
        <v/>
      </c>
      <c r="D49" s="233" t="str">
        <f aca="false">IF(ISNUMBER(A49),FLOOR((ROW()-ROW($A$7))/5,1)+1,"")</f>
        <v/>
      </c>
      <c r="E49" s="234"/>
      <c r="F49" s="267" t="n">
        <f aca="false">IF(ISNUMBER(E49),E49,0)</f>
        <v>0</v>
      </c>
      <c r="G49" s="235" t="str">
        <f aca="false">IF(ISNUMBER($A49),IF(AND($F49&gt;=2,$H49=60),1,0),"")</f>
        <v/>
      </c>
      <c r="H49" s="236" t="str">
        <f aca="false">IF(ISNUMBER(A49),IF(OR($S49=$U49,NOT(ISNA(MATCH($D49*5+$V$4,Override!$C$6:$C$125,0)))),$Q49,0),"")</f>
        <v/>
      </c>
      <c r="I49" s="268" t="str">
        <f aca="false">IF(ISNUMBER(A49),IF(J49=5,K49,IF(AND(J49=4,OR(K49=4,K49=3)),K49+1,K49)),"")</f>
        <v/>
      </c>
      <c r="J49" s="237" t="n">
        <f aca="false">COUNT(A47:A51)</f>
        <v>0</v>
      </c>
      <c r="K49" s="238" t="str">
        <f aca="false">IF(ISNUMBER(A49),RANK(F49,F47:F51),"")</f>
        <v/>
      </c>
      <c r="L49" s="239" t="n">
        <f aca="false">IF(J49=5,VLOOKUP(K49,TPMatrix!$A$6:$B$10,2,FALSE()),IF(J49=4,VLOOKUP(K49,TPMatrix!$D$6:$E$9,2,FALSE()),0))</f>
        <v>0</v>
      </c>
      <c r="M49" s="239" t="n">
        <f aca="false">IF(COUNTIF(K47:K51,K49)&gt;=2,IF(J49=5,VLOOKUP(K49+1,TPMatrix!$A$6:$B$10,2,FALSE()),IF(J49=4,VLOOKUP(K49+1,TPMatrix!$D$6:$E$9,2,FALSE()),0)),"")</f>
        <v>0</v>
      </c>
      <c r="N49" s="239" t="n">
        <f aca="false">IF(COUNTIF(K47:K51,K49)&gt;=3,IF(J49=5,VLOOKUP(K49+2,TPMatrix!$A$6:$B$10,2,FALSE()),IF(J49=4,VLOOKUP(K49+2,TPMatrix!$D$6:$E$9,2,FALSE()),0)),"")</f>
        <v>0</v>
      </c>
      <c r="O49" s="239" t="n">
        <f aca="false">IF(COUNTIF(K47:K51,K49)&gt;=4,IF(J49=5,VLOOKUP(K49+3,TPMatrix!$A$6:$B$10,2,FALSE()),IF(J49=4,VLOOKUP(K49+3,TPMatrix!$D$6:$E$9,2,FALSE()),0)),"")</f>
        <v>0</v>
      </c>
      <c r="P49" s="239" t="n">
        <f aca="false">IF(COUNTIF(K47:K51,K49)&gt;=5,IF(J49=5,VLOOKUP(K49+4,TPMatrix!$A$6:$B$10,2,FALSE()),IF(J49=4,VLOOKUP(K49+4,TPMatrix!$D$6:$E$9,2,FALSE()),0)),"")</f>
        <v>0</v>
      </c>
      <c r="Q49" s="239" t="n">
        <f aca="false">SUM(L49:P49)/COUNT(L49:P49)</f>
        <v>0</v>
      </c>
      <c r="R49" s="240" t="n">
        <f aca="false">COUNT(L49:P49)</f>
        <v>5</v>
      </c>
      <c r="S49" s="238" t="n">
        <f aca="false">IF(ISNUMBER($A49),COUNTIF($D$7:$D$306,$D49),0)</f>
        <v>0</v>
      </c>
      <c r="T49" s="239" t="n">
        <f aca="false">CEILING($F49,1)</f>
        <v>0</v>
      </c>
      <c r="U49" s="240" t="n">
        <f aca="true">SUM(OFFSET(T49,-MOD(ROW()-ROW($U$7),5),0,5,1))</f>
        <v>0</v>
      </c>
      <c r="W49" s="167" t="str">
        <f aca="false">$I49</f>
        <v/>
      </c>
      <c r="X49" s="167" t="str">
        <f aca="false">IF(ISNUMBER($A49),$W49*(Methuselahs!$A$4+1)+$A49,"")</f>
        <v/>
      </c>
      <c r="Y49" s="167" t="str">
        <f aca="false">IF(ISNUMBER($A49),RANK($X49,$X49:$X53,1),"")</f>
        <v/>
      </c>
      <c r="Z49" s="167" t="str">
        <f aca="false">IF(ISNUMBER($A49),VLOOKUP($A49,Methuselahs!$A$7:$X$306,5),"")</f>
        <v/>
      </c>
      <c r="AA49" s="167" t="str">
        <f aca="false">$I49</f>
        <v/>
      </c>
    </row>
    <row r="50" customFormat="false" ht="12.75" hidden="false" customHeight="true" outlineLevel="0" collapsed="false">
      <c r="A50" s="241" t="str">
        <f aca="true">IF(ISBLANK('Tournament Info'!$B$11),"",INDIRECT(ADDRESS(ROW(),2,1,1,"Optimal Seating "&amp;'Tournament Info'!$B$11-1&amp;"R+F")))</f>
        <v/>
      </c>
      <c r="B50" s="242" t="str">
        <f aca="false">IF(ISNUMBER(A50),VLOOKUP(A50,Methuselahs!$A$7:$E$306,2,FALSE()),"")</f>
        <v/>
      </c>
      <c r="C50" s="243" t="str">
        <f aca="false">IF(ISNUMBER(A50),VLOOKUP(A50,Methuselahs!$A$7:$E$306,3,FALSE()),"")</f>
        <v/>
      </c>
      <c r="D50" s="244" t="str">
        <f aca="false">IF(ISNUMBER(A50),FLOOR((ROW()-ROW($A$7))/5,1)+1,"")</f>
        <v/>
      </c>
      <c r="E50" s="245"/>
      <c r="F50" s="269" t="n">
        <f aca="false">IF(ISNUMBER(E50),E50,0)</f>
        <v>0</v>
      </c>
      <c r="G50" s="225" t="str">
        <f aca="false">IF(ISNUMBER($A50),IF(AND($F50&gt;=2,$H50=60),1,0),"")</f>
        <v/>
      </c>
      <c r="H50" s="226" t="str">
        <f aca="false">IF(ISNUMBER(A50),IF(OR($S50=$U50,NOT(ISNA(MATCH($D50*5+$V$4,Override!$C$6:$C$125,0)))),$Q50,0),"")</f>
        <v/>
      </c>
      <c r="I50" s="265" t="str">
        <f aca="false">IF(ISNUMBER(A50),IF(J50=5,K50,IF(AND(J50=4,OR(K50=4,K50=3)),K50+1,K50)),"")</f>
        <v/>
      </c>
      <c r="J50" s="246" t="n">
        <f aca="false">COUNT(A47:A51)</f>
        <v>0</v>
      </c>
      <c r="K50" s="228" t="str">
        <f aca="false">IF(ISNUMBER(A50),RANK(F50,F47:F51),"")</f>
        <v/>
      </c>
      <c r="L50" s="229" t="n">
        <f aca="false">IF(J50=5,VLOOKUP(K50,TPMatrix!$A$6:$B$10,2,FALSE()),IF(J50=4,VLOOKUP(K50,TPMatrix!$D$6:$E$9,2,FALSE()),0))</f>
        <v>0</v>
      </c>
      <c r="M50" s="229" t="n">
        <f aca="false">IF(COUNTIF(K47:K51,K50)&gt;=2,IF(J50=5,VLOOKUP(K50+1,TPMatrix!$A$6:$B$10,2,FALSE()),IF(J50=4,VLOOKUP(K50+1,TPMatrix!$D$6:$E$9,2,FALSE()),0)),"")</f>
        <v>0</v>
      </c>
      <c r="N50" s="229" t="n">
        <f aca="false">IF(COUNTIF(K47:K51,K50)&gt;=3,IF(J50=5,VLOOKUP(K50+2,TPMatrix!$A$6:$B$10,2,FALSE()),IF(J50=4,VLOOKUP(K50+2,TPMatrix!$D$6:$E$9,2,FALSE()),0)),"")</f>
        <v>0</v>
      </c>
      <c r="O50" s="229" t="n">
        <f aca="false">IF(COUNTIF(K47:K51,K50)&gt;=4,IF(J50=5,VLOOKUP(K50+3,TPMatrix!$A$6:$B$10,2,FALSE()),IF(J50=4,VLOOKUP(K50+3,TPMatrix!$D$6:$E$9,2,FALSE()),0)),"")</f>
        <v>0</v>
      </c>
      <c r="P50" s="229" t="n">
        <f aca="false">IF(COUNTIF(K47:K51,K50)&gt;=5,IF(J50=5,VLOOKUP(K50+4,TPMatrix!$A$6:$B$10,2,FALSE()),IF(J50=4,VLOOKUP(K50+4,TPMatrix!$D$6:$E$9,2,FALSE()),0)),"")</f>
        <v>0</v>
      </c>
      <c r="Q50" s="229" t="n">
        <f aca="false">SUM(L50:P50)/COUNT(L50:P50)</f>
        <v>0</v>
      </c>
      <c r="R50" s="230" t="n">
        <f aca="false">COUNT(L50:P50)</f>
        <v>5</v>
      </c>
      <c r="S50" s="228" t="n">
        <f aca="false">IF(ISNUMBER($A50),COUNTIF($D$7:$D$306,$D50),0)</f>
        <v>0</v>
      </c>
      <c r="T50" s="229" t="n">
        <f aca="false">CEILING($F50,1)</f>
        <v>0</v>
      </c>
      <c r="U50" s="230" t="n">
        <f aca="true">SUM(OFFSET(T50,-MOD(ROW()-ROW($U$7),5),0,5,1))</f>
        <v>0</v>
      </c>
      <c r="W50" s="167" t="str">
        <f aca="false">$I50</f>
        <v/>
      </c>
      <c r="X50" s="167" t="str">
        <f aca="false">IF(ISNUMBER($A50),$W50*(Methuselahs!$A$4+1)+$A50,"")</f>
        <v/>
      </c>
      <c r="Y50" s="167" t="str">
        <f aca="false">IF(ISNUMBER($A50),RANK($X50,$X50:$X54,1),"")</f>
        <v/>
      </c>
      <c r="Z50" s="167" t="str">
        <f aca="false">IF(ISNUMBER($A50),VLOOKUP($A50,Methuselahs!$A$7:$X$306,5),"")</f>
        <v/>
      </c>
      <c r="AA50" s="167" t="str">
        <f aca="false">$I50</f>
        <v/>
      </c>
    </row>
    <row r="51" customFormat="false" ht="12.75" hidden="false" customHeight="true" outlineLevel="0" collapsed="false">
      <c r="A51" s="247" t="str">
        <f aca="true">IF(ISBLANK('Tournament Info'!$B$11),"",INDIRECT(ADDRESS(ROW(),2,1,1,"Optimal Seating "&amp;'Tournament Info'!$B$11-1&amp;"R+F")))</f>
        <v/>
      </c>
      <c r="B51" s="248" t="str">
        <f aca="false">IF(ISNUMBER(A51),VLOOKUP(A51,Methuselahs!$A$7:$E$306,2,FALSE()),"")</f>
        <v/>
      </c>
      <c r="C51" s="249" t="str">
        <f aca="false">IF(ISNUMBER(A51),VLOOKUP(A51,Methuselahs!$A$7:$E$306,3,FALSE()),"")</f>
        <v/>
      </c>
      <c r="D51" s="250" t="str">
        <f aca="false">IF(ISNUMBER(A51),FLOOR((ROW()-ROW($A$7))/5,1)+1,"")</f>
        <v/>
      </c>
      <c r="E51" s="251"/>
      <c r="F51" s="270" t="n">
        <f aca="false">IF(ISNUMBER(E51),E51,0)</f>
        <v>0</v>
      </c>
      <c r="G51" s="235" t="str">
        <f aca="false">IF(ISNUMBER($A51),IF(AND($F51&gt;=2,$H51=60),1,0),"")</f>
        <v/>
      </c>
      <c r="H51" s="236" t="str">
        <f aca="false">IF(ISNUMBER(A51),IF(OR($S51=$U51,NOT(ISNA(MATCH($D51*5+$V$4,Override!$C$6:$C$125,0)))),$Q51,0),"")</f>
        <v/>
      </c>
      <c r="I51" s="268" t="str">
        <f aca="false">IF(ISNUMBER(A51),IF(J51=5,K51,IF(AND(J51=4,OR(K51=4,K51=3)),K51+1,K51)),"")</f>
        <v/>
      </c>
      <c r="J51" s="252" t="n">
        <f aca="false">COUNT(A47:A51)</f>
        <v>0</v>
      </c>
      <c r="K51" s="253" t="str">
        <f aca="false">IF(ISNUMBER(A51),RANK(F51,F47:F51),"")</f>
        <v/>
      </c>
      <c r="L51" s="254" t="n">
        <f aca="false">IF(J51=5,VLOOKUP(K51,TPMatrix!$A$6:$B$10,2,FALSE()),IF(J51=4,VLOOKUP(K51,TPMatrix!$D$6:$E$9,2,FALSE()),0))</f>
        <v>0</v>
      </c>
      <c r="M51" s="254" t="n">
        <f aca="false">IF(COUNTIF(K47:K51,K51)&gt;=2,IF(J51=5,VLOOKUP(K51+1,TPMatrix!$A$6:$B$10,2,FALSE()),IF(J51=4,VLOOKUP(K51+1,TPMatrix!$D$6:$E$9,2,FALSE()),0)),"")</f>
        <v>0</v>
      </c>
      <c r="N51" s="254" t="n">
        <f aca="false">IF(COUNTIF(K47:K51,K51)&gt;=3,IF(J51=5,VLOOKUP(K51+2,TPMatrix!$A$6:$B$10,2,FALSE()),IF(J51=4,VLOOKUP(K51+2,TPMatrix!$D$6:$E$9,2,FALSE()),0)),"")</f>
        <v>0</v>
      </c>
      <c r="O51" s="254" t="n">
        <f aca="false">IF(COUNTIF(K47:K51,K51)&gt;=4,IF(J51=5,VLOOKUP(K51+3,TPMatrix!$A$6:$B$10,2,FALSE()),IF(J51=4,VLOOKUP(K51+3,TPMatrix!$D$6:$E$9,2,FALSE()),0)),"")</f>
        <v>0</v>
      </c>
      <c r="P51" s="254" t="n">
        <f aca="false">IF(COUNTIF(K47:K51,K51)&gt;=5,IF(J51=5,VLOOKUP(K51+4,TPMatrix!$A$6:$B$10,2,FALSE()),IF(J51=4,VLOOKUP(K51+4,TPMatrix!$D$6:$E$9,2,FALSE()),0)),"")</f>
        <v>0</v>
      </c>
      <c r="Q51" s="254" t="n">
        <f aca="false">SUM(L51:P51)/COUNT(L51:P51)</f>
        <v>0</v>
      </c>
      <c r="R51" s="255" t="n">
        <f aca="false">COUNT(L51:P51)</f>
        <v>5</v>
      </c>
      <c r="S51" s="253" t="n">
        <f aca="false">IF(ISNUMBER($A51),COUNTIF($D$7:$D$306,$D51),0)</f>
        <v>0</v>
      </c>
      <c r="T51" s="254" t="n">
        <f aca="false">CEILING($F51,1)</f>
        <v>0</v>
      </c>
      <c r="U51" s="255" t="n">
        <f aca="true">SUM(OFFSET(T51,-MOD(ROW()-ROW($U$7),5),0,5,1))</f>
        <v>0</v>
      </c>
      <c r="W51" s="167" t="str">
        <f aca="false">$I51</f>
        <v/>
      </c>
      <c r="X51" s="167" t="str">
        <f aca="false">IF(ISNUMBER($A51),$W51*(Methuselahs!$A$4+1)+$A51,"")</f>
        <v/>
      </c>
      <c r="Y51" s="167" t="str">
        <f aca="false">IF(ISNUMBER($A51),RANK($X51,$X51:$X55,1),"")</f>
        <v/>
      </c>
      <c r="Z51" s="167" t="str">
        <f aca="false">IF(ISNUMBER($A51),VLOOKUP($A51,Methuselahs!$A$7:$X$306,5),"")</f>
        <v/>
      </c>
      <c r="AA51" s="167" t="str">
        <f aca="false">$I51</f>
        <v/>
      </c>
    </row>
    <row r="52" customFormat="false" ht="12.75" hidden="false" customHeight="true" outlineLevel="0" collapsed="false">
      <c r="A52" s="206" t="str">
        <f aca="true">IF(ISBLANK('Tournament Info'!$B$11),"",INDIRECT(ADDRESS(ROW(),2,1,1,"Optimal Seating "&amp;'Tournament Info'!$B$11-1&amp;"R+F")))</f>
        <v/>
      </c>
      <c r="B52" s="207" t="str">
        <f aca="false">IF(ISNUMBER(A52),VLOOKUP(A52,Methuselahs!$A$7:$E$306,2,FALSE()),"")</f>
        <v/>
      </c>
      <c r="C52" s="208" t="str">
        <f aca="false">IF(ISNUMBER(A52),VLOOKUP(A52,Methuselahs!$A$7:$E$306,3,FALSE()),"")</f>
        <v/>
      </c>
      <c r="D52" s="209" t="str">
        <f aca="false">IF(ISNUMBER(A52),FLOOR((ROW()-ROW($A$7))/5,1)+1,"")</f>
        <v/>
      </c>
      <c r="E52" s="210"/>
      <c r="F52" s="262" t="n">
        <f aca="false">IF(ISNUMBER(E52),E52,0)</f>
        <v>0</v>
      </c>
      <c r="G52" s="211" t="str">
        <f aca="false">IF(ISNUMBER($A52),IF(AND($F52&gt;=2,$H52=60),1,0),"")</f>
        <v/>
      </c>
      <c r="H52" s="212" t="str">
        <f aca="false">IF(ISNUMBER(A52),IF(OR($S52=$U52,NOT(ISNA(MATCH($D52*5+$V$4,Override!$C$6:$C$125,0)))),$Q52,0),"")</f>
        <v/>
      </c>
      <c r="I52" s="263" t="str">
        <f aca="false">IF(ISNUMBER(A52),IF(J52=5,K52,IF(AND(J52=4,OR(K52=4,K52=3)),K52+1,K52)),"")</f>
        <v/>
      </c>
      <c r="J52" s="213" t="n">
        <f aca="false">COUNT(A52:A56)</f>
        <v>0</v>
      </c>
      <c r="K52" s="214" t="str">
        <f aca="false">IF(ISNUMBER(A52),RANK(F52,F52:F56),"")</f>
        <v/>
      </c>
      <c r="L52" s="215" t="n">
        <f aca="false">IF(J52=5,VLOOKUP(K52,TPMatrix!$A$6:$B$10,2,FALSE()),IF(J52=4,VLOOKUP(K52,TPMatrix!$D$6:$E$9,2,FALSE()),0))</f>
        <v>0</v>
      </c>
      <c r="M52" s="215" t="n">
        <f aca="false">IF(COUNTIF(K52:K56,K52)&gt;=2,IF(J52=5,VLOOKUP(K52+1,TPMatrix!$A$6:$B$10,2,FALSE()),IF(J52=4,VLOOKUP(K52+1,TPMatrix!$D$6:$E$9,2,FALSE()),0)),"")</f>
        <v>0</v>
      </c>
      <c r="N52" s="215" t="n">
        <f aca="false">IF(COUNTIF(K52:K56,K52)&gt;=3,IF(J52=5,VLOOKUP(K52+2,TPMatrix!$A$6:$B$10,2,FALSE()),IF(J52=4,VLOOKUP(K52+2,TPMatrix!$D$6:$E$9,2,FALSE()),0)),"")</f>
        <v>0</v>
      </c>
      <c r="O52" s="215" t="n">
        <f aca="false">IF(COUNTIF(K52:K56,K52)&gt;=4,IF(J52=5,VLOOKUP(K52+3,TPMatrix!$A$6:$B$10,2,FALSE()),IF(J52=4,VLOOKUP(K52+3,TPMatrix!$D$6:$E$9,2,FALSE()),0)),"")</f>
        <v>0</v>
      </c>
      <c r="P52" s="215" t="n">
        <f aca="false">IF(COUNTIF(K52:K56,K52)&gt;=5,IF(J52=5,VLOOKUP(K52+4,TPMatrix!$A$6:$B$10,2,FALSE()),IF(J52=4,VLOOKUP(K52+4,TPMatrix!$D$6:$E$9,2,FALSE()),0)),"")</f>
        <v>0</v>
      </c>
      <c r="Q52" s="215" t="n">
        <f aca="false">SUM(L52:P52)/COUNT(L52:P52)</f>
        <v>0</v>
      </c>
      <c r="R52" s="216" t="n">
        <f aca="false">COUNT(L52:P52)</f>
        <v>5</v>
      </c>
      <c r="S52" s="217" t="n">
        <f aca="false">IF(ISNUMBER($A52),COUNTIF($D$7:$D$306,$D52),0)</f>
        <v>0</v>
      </c>
      <c r="T52" s="218" t="n">
        <f aca="false">CEILING($F52,1)</f>
        <v>0</v>
      </c>
      <c r="U52" s="219" t="n">
        <f aca="true">SUM(OFFSET(T52,-MOD(ROW()-ROW($U$7),5),0,5,1))</f>
        <v>0</v>
      </c>
      <c r="W52" s="167" t="str">
        <f aca="false">$I52</f>
        <v/>
      </c>
      <c r="X52" s="167" t="str">
        <f aca="false">IF(ISNUMBER($A52),$W52*(Methuselahs!$A$4+1)+$A52,"")</f>
        <v/>
      </c>
      <c r="Y52" s="167" t="str">
        <f aca="false">IF(ISNUMBER($A52),RANK($X52,$X52:$X56,1),"")</f>
        <v/>
      </c>
      <c r="Z52" s="167" t="str">
        <f aca="false">IF(ISNUMBER($A52),VLOOKUP($A52,Methuselahs!$A$7:$X$306,5),"")</f>
        <v/>
      </c>
      <c r="AA52" s="167" t="str">
        <f aca="false">$I52</f>
        <v/>
      </c>
    </row>
    <row r="53" customFormat="false" ht="12.75" hidden="false" customHeight="true" outlineLevel="0" collapsed="false">
      <c r="A53" s="220" t="str">
        <f aca="true">IF(ISBLANK('Tournament Info'!$B$11),"",INDIRECT(ADDRESS(ROW(),2,1,1,"Optimal Seating "&amp;'Tournament Info'!$B$11-1&amp;"R+F")))</f>
        <v/>
      </c>
      <c r="B53" s="221" t="str">
        <f aca="false">IF(ISNUMBER(A53),VLOOKUP(A53,Methuselahs!$A$7:$E$306,2,FALSE()),"")</f>
        <v/>
      </c>
      <c r="C53" s="222" t="str">
        <f aca="false">IF(ISNUMBER(A53),VLOOKUP(A53,Methuselahs!$A$7:$E$306,3,FALSE()),"")</f>
        <v/>
      </c>
      <c r="D53" s="223" t="str">
        <f aca="false">IF(ISNUMBER(A53),FLOOR((ROW()-ROW($A$7))/5,1)+1,"")</f>
        <v/>
      </c>
      <c r="E53" s="224"/>
      <c r="F53" s="264" t="n">
        <f aca="false">IF(ISNUMBER(E53),E53,0)</f>
        <v>0</v>
      </c>
      <c r="G53" s="225" t="str">
        <f aca="false">IF(ISNUMBER($A53),IF(AND($F53&gt;=2,$H53=60),1,0),"")</f>
        <v/>
      </c>
      <c r="H53" s="226" t="str">
        <f aca="false">IF(ISNUMBER(A53),IF(OR($S53=$U53,NOT(ISNA(MATCH($D53*5+$V$4,Override!$C$6:$C$125,0)))),$Q53,0),"")</f>
        <v/>
      </c>
      <c r="I53" s="265" t="str">
        <f aca="false">IF(ISNUMBER(A53),IF(J53=5,K53,IF(AND(J53=4,OR(K53=4,K53=3)),K53+1,K53)),"")</f>
        <v/>
      </c>
      <c r="J53" s="227" t="n">
        <f aca="false">COUNT(A52:A56)</f>
        <v>0</v>
      </c>
      <c r="K53" s="228" t="str">
        <f aca="false">IF(ISNUMBER(A53),RANK(F53,F52:F56),"")</f>
        <v/>
      </c>
      <c r="L53" s="229" t="n">
        <f aca="false">IF(J53=5,VLOOKUP(K53,TPMatrix!$A$6:$B$10,2,FALSE()),IF(J53=4,VLOOKUP(K53,TPMatrix!$D$6:$E$9,2,FALSE()),0))</f>
        <v>0</v>
      </c>
      <c r="M53" s="229" t="n">
        <f aca="false">IF(COUNTIF(K52:K56,K53)&gt;=2,IF(J53=5,VLOOKUP(K53+1,TPMatrix!$A$6:$B$10,2,FALSE()),IF(J53=4,VLOOKUP(K53+1,TPMatrix!$D$6:$E$9,2,FALSE()),0)),"")</f>
        <v>0</v>
      </c>
      <c r="N53" s="229" t="n">
        <f aca="false">IF(COUNTIF(K52:K56,K53)&gt;=3,IF(J53=5,VLOOKUP(K53+2,TPMatrix!$A$6:$B$10,2,FALSE()),IF(J53=4,VLOOKUP(K53+2,TPMatrix!$D$6:$E$9,2,FALSE()),0)),"")</f>
        <v>0</v>
      </c>
      <c r="O53" s="229" t="n">
        <f aca="false">IF(COUNTIF(K52:K56,K53)&gt;=4,IF(J53=5,VLOOKUP(K53+3,TPMatrix!$A$6:$B$10,2,FALSE()),IF(J53=4,VLOOKUP(K53+3,TPMatrix!$D$6:$E$9,2,FALSE()),0)),"")</f>
        <v>0</v>
      </c>
      <c r="P53" s="229" t="n">
        <f aca="false">IF(COUNTIF(K52:K56,K53)&gt;=5,IF(J53=5,VLOOKUP(K53+4,TPMatrix!$A$6:$B$10,2,FALSE()),IF(J53=4,VLOOKUP(K53+4,TPMatrix!$D$6:$E$9,2,FALSE()),0)),"")</f>
        <v>0</v>
      </c>
      <c r="Q53" s="229" t="n">
        <f aca="false">SUM(L53:P53)/COUNT(L53:P53)</f>
        <v>0</v>
      </c>
      <c r="R53" s="230" t="n">
        <f aca="false">COUNT(L53:P53)</f>
        <v>5</v>
      </c>
      <c r="S53" s="228" t="n">
        <f aca="false">IF(ISNUMBER($A53),COUNTIF($D$7:$D$306,$D53),0)</f>
        <v>0</v>
      </c>
      <c r="T53" s="229" t="n">
        <f aca="false">CEILING($F53,1)</f>
        <v>0</v>
      </c>
      <c r="U53" s="230" t="n">
        <f aca="true">SUM(OFFSET(T53,-MOD(ROW()-ROW($U$7),5),0,5,1))</f>
        <v>0</v>
      </c>
      <c r="W53" s="167" t="str">
        <f aca="false">$I53</f>
        <v/>
      </c>
      <c r="X53" s="167" t="str">
        <f aca="false">IF(ISNUMBER($A53),$W53*(Methuselahs!$A$4+1)+$A53,"")</f>
        <v/>
      </c>
      <c r="Y53" s="167" t="str">
        <f aca="false">IF(ISNUMBER($A53),RANK($X53,$X53:$X57,1),"")</f>
        <v/>
      </c>
      <c r="Z53" s="167" t="str">
        <f aca="false">IF(ISNUMBER($A53),VLOOKUP($A53,Methuselahs!$A$7:$X$306,5),"")</f>
        <v/>
      </c>
      <c r="AA53" s="167" t="str">
        <f aca="false">$I53</f>
        <v/>
      </c>
    </row>
    <row r="54" customFormat="false" ht="12.75" hidden="false" customHeight="true" outlineLevel="0" collapsed="false">
      <c r="A54" s="231" t="str">
        <f aca="true">IF(ISBLANK('Tournament Info'!$B$11),"",INDIRECT(ADDRESS(ROW(),2,1,1,"Optimal Seating "&amp;'Tournament Info'!$B$11-1&amp;"R+F")))</f>
        <v/>
      </c>
      <c r="B54" s="207" t="str">
        <f aca="false">IF(ISNUMBER(A54),VLOOKUP(A54,Methuselahs!$A$7:$E$306,2,FALSE()),"")</f>
        <v/>
      </c>
      <c r="C54" s="232" t="str">
        <f aca="false">IF(ISNUMBER(A54),VLOOKUP(A54,Methuselahs!$A$7:$E$306,3,FALSE()),"")</f>
        <v/>
      </c>
      <c r="D54" s="233" t="str">
        <f aca="false">IF(ISNUMBER(A54),FLOOR((ROW()-ROW($A$7))/5,1)+1,"")</f>
        <v/>
      </c>
      <c r="E54" s="234"/>
      <c r="F54" s="267" t="n">
        <f aca="false">IF(ISNUMBER(E54),E54,0)</f>
        <v>0</v>
      </c>
      <c r="G54" s="235" t="str">
        <f aca="false">IF(ISNUMBER($A54),IF(AND($F54&gt;=2,$H54=60),1,0),"")</f>
        <v/>
      </c>
      <c r="H54" s="236" t="str">
        <f aca="false">IF(ISNUMBER(A54),IF(OR($S54=$U54,NOT(ISNA(MATCH($D54*5+$V$4,Override!$C$6:$C$125,0)))),$Q54,0),"")</f>
        <v/>
      </c>
      <c r="I54" s="268" t="str">
        <f aca="false">IF(ISNUMBER(A54),IF(J54=5,K54,IF(AND(J54=4,OR(K54=4,K54=3)),K54+1,K54)),"")</f>
        <v/>
      </c>
      <c r="J54" s="237" t="n">
        <f aca="false">COUNT(A52:A56)</f>
        <v>0</v>
      </c>
      <c r="K54" s="238" t="str">
        <f aca="false">IF(ISNUMBER(A54),RANK(F54,F52:F56),"")</f>
        <v/>
      </c>
      <c r="L54" s="239" t="n">
        <f aca="false">IF(J54=5,VLOOKUP(K54,TPMatrix!$A$6:$B$10,2,FALSE()),IF(J54=4,VLOOKUP(K54,TPMatrix!$D$6:$E$9,2,FALSE()),0))</f>
        <v>0</v>
      </c>
      <c r="M54" s="239" t="n">
        <f aca="false">IF(COUNTIF(K52:K56,K54)&gt;=2,IF(J54=5,VLOOKUP(K54+1,TPMatrix!$A$6:$B$10,2,FALSE()),IF(J54=4,VLOOKUP(K54+1,TPMatrix!$D$6:$E$9,2,FALSE()),0)),"")</f>
        <v>0</v>
      </c>
      <c r="N54" s="239" t="n">
        <f aca="false">IF(COUNTIF(K52:K56,K54)&gt;=3,IF(J54=5,VLOOKUP(K54+2,TPMatrix!$A$6:$B$10,2,FALSE()),IF(J54=4,VLOOKUP(K54+2,TPMatrix!$D$6:$E$9,2,FALSE()),0)),"")</f>
        <v>0</v>
      </c>
      <c r="O54" s="239" t="n">
        <f aca="false">IF(COUNTIF(K52:K56,K54)&gt;=4,IF(J54=5,VLOOKUP(K54+3,TPMatrix!$A$6:$B$10,2,FALSE()),IF(J54=4,VLOOKUP(K54+3,TPMatrix!$D$6:$E$9,2,FALSE()),0)),"")</f>
        <v>0</v>
      </c>
      <c r="P54" s="239" t="n">
        <f aca="false">IF(COUNTIF(K52:K56,K54)&gt;=5,IF(J54=5,VLOOKUP(K54+4,TPMatrix!$A$6:$B$10,2,FALSE()),IF(J54=4,VLOOKUP(K54+4,TPMatrix!$D$6:$E$9,2,FALSE()),0)),"")</f>
        <v>0</v>
      </c>
      <c r="Q54" s="239" t="n">
        <f aca="false">SUM(L54:P54)/COUNT(L54:P54)</f>
        <v>0</v>
      </c>
      <c r="R54" s="240" t="n">
        <f aca="false">COUNT(L54:P54)</f>
        <v>5</v>
      </c>
      <c r="S54" s="238" t="n">
        <f aca="false">IF(ISNUMBER($A54),COUNTIF($D$7:$D$306,$D54),0)</f>
        <v>0</v>
      </c>
      <c r="T54" s="239" t="n">
        <f aca="false">CEILING($F54,1)</f>
        <v>0</v>
      </c>
      <c r="U54" s="240" t="n">
        <f aca="true">SUM(OFFSET(T54,-MOD(ROW()-ROW($U$7),5),0,5,1))</f>
        <v>0</v>
      </c>
      <c r="W54" s="167" t="str">
        <f aca="false">$I54</f>
        <v/>
      </c>
      <c r="X54" s="167" t="str">
        <f aca="false">IF(ISNUMBER($A54),$W54*(Methuselahs!$A$4+1)+$A54,"")</f>
        <v/>
      </c>
      <c r="Y54" s="167" t="str">
        <f aca="false">IF(ISNUMBER($A54),RANK($X54,$X54:$X58,1),"")</f>
        <v/>
      </c>
      <c r="Z54" s="167" t="str">
        <f aca="false">IF(ISNUMBER($A54),VLOOKUP($A54,Methuselahs!$A$7:$X$306,5),"")</f>
        <v/>
      </c>
      <c r="AA54" s="167" t="str">
        <f aca="false">$I54</f>
        <v/>
      </c>
    </row>
    <row r="55" customFormat="false" ht="12.75" hidden="false" customHeight="true" outlineLevel="0" collapsed="false">
      <c r="A55" s="241" t="str">
        <f aca="true">IF(ISBLANK('Tournament Info'!$B$11),"",INDIRECT(ADDRESS(ROW(),2,1,1,"Optimal Seating "&amp;'Tournament Info'!$B$11-1&amp;"R+F")))</f>
        <v/>
      </c>
      <c r="B55" s="242" t="str">
        <f aca="false">IF(ISNUMBER(A55),VLOOKUP(A55,Methuselahs!$A$7:$E$306,2,FALSE()),"")</f>
        <v/>
      </c>
      <c r="C55" s="243" t="str">
        <f aca="false">IF(ISNUMBER(A55),VLOOKUP(A55,Methuselahs!$A$7:$E$306,3,FALSE()),"")</f>
        <v/>
      </c>
      <c r="D55" s="244" t="str">
        <f aca="false">IF(ISNUMBER(A55),FLOOR((ROW()-ROW($A$7))/5,1)+1,"")</f>
        <v/>
      </c>
      <c r="E55" s="245"/>
      <c r="F55" s="269" t="n">
        <f aca="false">IF(ISNUMBER(E55),E55,0)</f>
        <v>0</v>
      </c>
      <c r="G55" s="225" t="str">
        <f aca="false">IF(ISNUMBER($A55),IF(AND($F55&gt;=2,$H55=60),1,0),"")</f>
        <v/>
      </c>
      <c r="H55" s="226" t="str">
        <f aca="false">IF(ISNUMBER(A55),IF(OR($S55=$U55,NOT(ISNA(MATCH($D55*5+$V$4,Override!$C$6:$C$125,0)))),$Q55,0),"")</f>
        <v/>
      </c>
      <c r="I55" s="265" t="str">
        <f aca="false">IF(ISNUMBER(A55),IF(J55=5,K55,IF(AND(J55=4,OR(K55=4,K55=3)),K55+1,K55)),"")</f>
        <v/>
      </c>
      <c r="J55" s="246" t="n">
        <f aca="false">COUNT(A52:A56)</f>
        <v>0</v>
      </c>
      <c r="K55" s="228" t="str">
        <f aca="false">IF(ISNUMBER(A55),RANK(F55,F52:F56),"")</f>
        <v/>
      </c>
      <c r="L55" s="229" t="n">
        <f aca="false">IF(J55=5,VLOOKUP(K55,TPMatrix!$A$6:$B$10,2,FALSE()),IF(J55=4,VLOOKUP(K55,TPMatrix!$D$6:$E$9,2,FALSE()),0))</f>
        <v>0</v>
      </c>
      <c r="M55" s="229" t="n">
        <f aca="false">IF(COUNTIF(K52:K56,K55)&gt;=2,IF(J55=5,VLOOKUP(K55+1,TPMatrix!$A$6:$B$10,2,FALSE()),IF(J55=4,VLOOKUP(K55+1,TPMatrix!$D$6:$E$9,2,FALSE()),0)),"")</f>
        <v>0</v>
      </c>
      <c r="N55" s="229" t="n">
        <f aca="false">IF(COUNTIF(K52:K56,K55)&gt;=3,IF(J55=5,VLOOKUP(K55+2,TPMatrix!$A$6:$B$10,2,FALSE()),IF(J55=4,VLOOKUP(K55+2,TPMatrix!$D$6:$E$9,2,FALSE()),0)),"")</f>
        <v>0</v>
      </c>
      <c r="O55" s="229" t="n">
        <f aca="false">IF(COUNTIF(K52:K56,K55)&gt;=4,IF(J55=5,VLOOKUP(K55+3,TPMatrix!$A$6:$B$10,2,FALSE()),IF(J55=4,VLOOKUP(K55+3,TPMatrix!$D$6:$E$9,2,FALSE()),0)),"")</f>
        <v>0</v>
      </c>
      <c r="P55" s="229" t="n">
        <f aca="false">IF(COUNTIF(K52:K56,K55)&gt;=5,IF(J55=5,VLOOKUP(K55+4,TPMatrix!$A$6:$B$10,2,FALSE()),IF(J55=4,VLOOKUP(K55+4,TPMatrix!$D$6:$E$9,2,FALSE()),0)),"")</f>
        <v>0</v>
      </c>
      <c r="Q55" s="229" t="n">
        <f aca="false">SUM(L55:P55)/COUNT(L55:P55)</f>
        <v>0</v>
      </c>
      <c r="R55" s="230" t="n">
        <f aca="false">COUNT(L55:P55)</f>
        <v>5</v>
      </c>
      <c r="S55" s="228" t="n">
        <f aca="false">IF(ISNUMBER($A55),COUNTIF($D$7:$D$306,$D55),0)</f>
        <v>0</v>
      </c>
      <c r="T55" s="229" t="n">
        <f aca="false">CEILING($F55,1)</f>
        <v>0</v>
      </c>
      <c r="U55" s="230" t="n">
        <f aca="true">SUM(OFFSET(T55,-MOD(ROW()-ROW($U$7),5),0,5,1))</f>
        <v>0</v>
      </c>
      <c r="W55" s="167" t="str">
        <f aca="false">$I55</f>
        <v/>
      </c>
      <c r="X55" s="167" t="str">
        <f aca="false">IF(ISNUMBER($A55),$W55*(Methuselahs!$A$4+1)+$A55,"")</f>
        <v/>
      </c>
      <c r="Y55" s="167" t="str">
        <f aca="false">IF(ISNUMBER($A55),RANK($X55,$X55:$X59,1),"")</f>
        <v/>
      </c>
      <c r="Z55" s="167" t="str">
        <f aca="false">IF(ISNUMBER($A55),VLOOKUP($A55,Methuselahs!$A$7:$X$306,5),"")</f>
        <v/>
      </c>
      <c r="AA55" s="167" t="str">
        <f aca="false">$I55</f>
        <v/>
      </c>
    </row>
    <row r="56" customFormat="false" ht="12.75" hidden="false" customHeight="true" outlineLevel="0" collapsed="false">
      <c r="A56" s="247" t="str">
        <f aca="true">IF(ISBLANK('Tournament Info'!$B$11),"",INDIRECT(ADDRESS(ROW(),2,1,1,"Optimal Seating "&amp;'Tournament Info'!$B$11-1&amp;"R+F")))</f>
        <v/>
      </c>
      <c r="B56" s="248" t="str">
        <f aca="false">IF(ISNUMBER(A56),VLOOKUP(A56,Methuselahs!$A$7:$E$306,2,FALSE()),"")</f>
        <v/>
      </c>
      <c r="C56" s="249" t="str">
        <f aca="false">IF(ISNUMBER(A56),VLOOKUP(A56,Methuselahs!$A$7:$E$306,3,FALSE()),"")</f>
        <v/>
      </c>
      <c r="D56" s="250" t="str">
        <f aca="false">IF(ISNUMBER(A56),FLOOR((ROW()-ROW($A$7))/5,1)+1,"")</f>
        <v/>
      </c>
      <c r="E56" s="251"/>
      <c r="F56" s="270" t="n">
        <f aca="false">IF(ISNUMBER(E56),E56,0)</f>
        <v>0</v>
      </c>
      <c r="G56" s="235" t="str">
        <f aca="false">IF(ISNUMBER($A56),IF(AND($F56&gt;=2,$H56=60),1,0),"")</f>
        <v/>
      </c>
      <c r="H56" s="236" t="str">
        <f aca="false">IF(ISNUMBER(A56),IF(OR($S56=$U56,NOT(ISNA(MATCH($D56*5+$V$4,Override!$C$6:$C$125,0)))),$Q56,0),"")</f>
        <v/>
      </c>
      <c r="I56" s="268" t="str">
        <f aca="false">IF(ISNUMBER(A56),IF(J56=5,K56,IF(AND(J56=4,OR(K56=4,K56=3)),K56+1,K56)),"")</f>
        <v/>
      </c>
      <c r="J56" s="252" t="n">
        <f aca="false">COUNT(A52:A56)</f>
        <v>0</v>
      </c>
      <c r="K56" s="253" t="str">
        <f aca="false">IF(ISNUMBER(A56),RANK(F56,F52:F56),"")</f>
        <v/>
      </c>
      <c r="L56" s="254" t="n">
        <f aca="false">IF(J56=5,VLOOKUP(K56,TPMatrix!$A$6:$B$10,2,FALSE()),IF(J56=4,VLOOKUP(K56,TPMatrix!$D$6:$E$9,2,FALSE()),0))</f>
        <v>0</v>
      </c>
      <c r="M56" s="254" t="n">
        <f aca="false">IF(COUNTIF(K52:K56,K56)&gt;=2,IF(J56=5,VLOOKUP(K56+1,TPMatrix!$A$6:$B$10,2,FALSE()),IF(J56=4,VLOOKUP(K56+1,TPMatrix!$D$6:$E$9,2,FALSE()),0)),"")</f>
        <v>0</v>
      </c>
      <c r="N56" s="254" t="n">
        <f aca="false">IF(COUNTIF(K52:K56,K56)&gt;=3,IF(J56=5,VLOOKUP(K56+2,TPMatrix!$A$6:$B$10,2,FALSE()),IF(J56=4,VLOOKUP(K56+2,TPMatrix!$D$6:$E$9,2,FALSE()),0)),"")</f>
        <v>0</v>
      </c>
      <c r="O56" s="254" t="n">
        <f aca="false">IF(COUNTIF(K52:K56,K56)&gt;=4,IF(J56=5,VLOOKUP(K56+3,TPMatrix!$A$6:$B$10,2,FALSE()),IF(J56=4,VLOOKUP(K56+3,TPMatrix!$D$6:$E$9,2,FALSE()),0)),"")</f>
        <v>0</v>
      </c>
      <c r="P56" s="254" t="n">
        <f aca="false">IF(COUNTIF(K52:K56,K56)&gt;=5,IF(J56=5,VLOOKUP(K56+4,TPMatrix!$A$6:$B$10,2,FALSE()),IF(J56=4,VLOOKUP(K56+4,TPMatrix!$D$6:$E$9,2,FALSE()),0)),"")</f>
        <v>0</v>
      </c>
      <c r="Q56" s="254" t="n">
        <f aca="false">SUM(L56:P56)/COUNT(L56:P56)</f>
        <v>0</v>
      </c>
      <c r="R56" s="255" t="n">
        <f aca="false">COUNT(L56:P56)</f>
        <v>5</v>
      </c>
      <c r="S56" s="253" t="n">
        <f aca="false">IF(ISNUMBER($A56),COUNTIF($D$7:$D$306,$D56),0)</f>
        <v>0</v>
      </c>
      <c r="T56" s="254" t="n">
        <f aca="false">CEILING($F56,1)</f>
        <v>0</v>
      </c>
      <c r="U56" s="255" t="n">
        <f aca="true">SUM(OFFSET(T56,-MOD(ROW()-ROW($U$7),5),0,5,1))</f>
        <v>0</v>
      </c>
      <c r="W56" s="167" t="str">
        <f aca="false">$I56</f>
        <v/>
      </c>
      <c r="X56" s="167" t="str">
        <f aca="false">IF(ISNUMBER($A56),$W56*(Methuselahs!$A$4+1)+$A56,"")</f>
        <v/>
      </c>
      <c r="Y56" s="167" t="str">
        <f aca="false">IF(ISNUMBER($A56),RANK($X56,$X56:$X60,1),"")</f>
        <v/>
      </c>
      <c r="Z56" s="167" t="str">
        <f aca="false">IF(ISNUMBER($A56),VLOOKUP($A56,Methuselahs!$A$7:$X$306,5),"")</f>
        <v/>
      </c>
      <c r="AA56" s="167" t="str">
        <f aca="false">$I56</f>
        <v/>
      </c>
    </row>
    <row r="57" customFormat="false" ht="12.75" hidden="false" customHeight="true" outlineLevel="0" collapsed="false">
      <c r="A57" s="206" t="str">
        <f aca="true">IF(ISBLANK('Tournament Info'!$B$11),"",INDIRECT(ADDRESS(ROW(),2,1,1,"Optimal Seating "&amp;'Tournament Info'!$B$11-1&amp;"R+F")))</f>
        <v/>
      </c>
      <c r="B57" s="207" t="str">
        <f aca="false">IF(ISNUMBER(A57),VLOOKUP(A57,Methuselahs!$A$7:$E$306,2,FALSE()),"")</f>
        <v/>
      </c>
      <c r="C57" s="208" t="str">
        <f aca="false">IF(ISNUMBER(A57),VLOOKUP(A57,Methuselahs!$A$7:$E$306,3,FALSE()),"")</f>
        <v/>
      </c>
      <c r="D57" s="209" t="str">
        <f aca="false">IF(ISNUMBER(A57),FLOOR((ROW()-ROW($A$7))/5,1)+1,"")</f>
        <v/>
      </c>
      <c r="E57" s="210"/>
      <c r="F57" s="262" t="n">
        <f aca="false">IF(ISNUMBER(E57),E57,0)</f>
        <v>0</v>
      </c>
      <c r="G57" s="211" t="str">
        <f aca="false">IF(ISNUMBER($A57),IF(AND($F57&gt;=2,$H57=60),1,0),"")</f>
        <v/>
      </c>
      <c r="H57" s="212" t="str">
        <f aca="false">IF(ISNUMBER(A57),IF(OR($S57=$U57,NOT(ISNA(MATCH($D57*5+$V$4,Override!$C$6:$C$125,0)))),$Q57,0),"")</f>
        <v/>
      </c>
      <c r="I57" s="263" t="str">
        <f aca="false">IF(ISNUMBER(A57),IF(J57=5,K57,IF(AND(J57=4,OR(K57=4,K57=3)),K57+1,K57)),"")</f>
        <v/>
      </c>
      <c r="J57" s="213" t="n">
        <f aca="false">COUNT(A57:A61)</f>
        <v>0</v>
      </c>
      <c r="K57" s="214" t="str">
        <f aca="false">IF(ISNUMBER(A57),RANK(F57,F57:F61),"")</f>
        <v/>
      </c>
      <c r="L57" s="215" t="n">
        <f aca="false">IF(J57=5,VLOOKUP(K57,TPMatrix!$A$6:$B$10,2,FALSE()),IF(J57=4,VLOOKUP(K57,TPMatrix!$D$6:$E$9,2,FALSE()),0))</f>
        <v>0</v>
      </c>
      <c r="M57" s="215" t="n">
        <f aca="false">IF(COUNTIF(K57:K61,K57)&gt;=2,IF(J57=5,VLOOKUP(K57+1,TPMatrix!$A$6:$B$10,2,FALSE()),IF(J57=4,VLOOKUP(K57+1,TPMatrix!$D$6:$E$9,2,FALSE()),0)),"")</f>
        <v>0</v>
      </c>
      <c r="N57" s="215" t="n">
        <f aca="false">IF(COUNTIF(K57:K61,K57)&gt;=3,IF(J57=5,VLOOKUP(K57+2,TPMatrix!$A$6:$B$10,2,FALSE()),IF(J57=4,VLOOKUP(K57+2,TPMatrix!$D$6:$E$9,2,FALSE()),0)),"")</f>
        <v>0</v>
      </c>
      <c r="O57" s="215" t="n">
        <f aca="false">IF(COUNTIF(K57:K61,K57)&gt;=4,IF(J57=5,VLOOKUP(K57+3,TPMatrix!$A$6:$B$10,2,FALSE()),IF(J57=4,VLOOKUP(K57+3,TPMatrix!$D$6:$E$9,2,FALSE()),0)),"")</f>
        <v>0</v>
      </c>
      <c r="P57" s="215" t="n">
        <f aca="false">IF(COUNTIF(K57:K61,K57)&gt;=5,IF(J57=5,VLOOKUP(K57+4,TPMatrix!$A$6:$B$10,2,FALSE()),IF(J57=4,VLOOKUP(K57+4,TPMatrix!$D$6:$E$9,2,FALSE()),0)),"")</f>
        <v>0</v>
      </c>
      <c r="Q57" s="215" t="n">
        <f aca="false">SUM(L57:P57)/COUNT(L57:P57)</f>
        <v>0</v>
      </c>
      <c r="R57" s="216" t="n">
        <f aca="false">COUNT(L57:P57)</f>
        <v>5</v>
      </c>
      <c r="S57" s="217" t="n">
        <f aca="false">IF(ISNUMBER($A57),COUNTIF($D$7:$D$306,$D57),0)</f>
        <v>0</v>
      </c>
      <c r="T57" s="218" t="n">
        <f aca="false">CEILING($F57,1)</f>
        <v>0</v>
      </c>
      <c r="U57" s="219" t="n">
        <f aca="true">SUM(OFFSET(T57,-MOD(ROW()-ROW($U$7),5),0,5,1))</f>
        <v>0</v>
      </c>
      <c r="W57" s="167" t="str">
        <f aca="false">$I57</f>
        <v/>
      </c>
      <c r="X57" s="167" t="str">
        <f aca="false">IF(ISNUMBER($A57),$W57*(Methuselahs!$A$4+1)+$A57,"")</f>
        <v/>
      </c>
      <c r="Y57" s="167" t="str">
        <f aca="false">IF(ISNUMBER($A57),RANK($X57,$X57:$X61,1),"")</f>
        <v/>
      </c>
      <c r="Z57" s="167" t="str">
        <f aca="false">IF(ISNUMBER($A57),VLOOKUP($A57,Methuselahs!$A$7:$X$306,5),"")</f>
        <v/>
      </c>
      <c r="AA57" s="167" t="str">
        <f aca="false">$I57</f>
        <v/>
      </c>
    </row>
    <row r="58" customFormat="false" ht="12.75" hidden="false" customHeight="true" outlineLevel="0" collapsed="false">
      <c r="A58" s="220" t="str">
        <f aca="true">IF(ISBLANK('Tournament Info'!$B$11),"",INDIRECT(ADDRESS(ROW(),2,1,1,"Optimal Seating "&amp;'Tournament Info'!$B$11-1&amp;"R+F")))</f>
        <v/>
      </c>
      <c r="B58" s="221" t="str">
        <f aca="false">IF(ISNUMBER(A58),VLOOKUP(A58,Methuselahs!$A$7:$E$306,2,FALSE()),"")</f>
        <v/>
      </c>
      <c r="C58" s="222" t="str">
        <f aca="false">IF(ISNUMBER(A58),VLOOKUP(A58,Methuselahs!$A$7:$E$306,3,FALSE()),"")</f>
        <v/>
      </c>
      <c r="D58" s="223" t="str">
        <f aca="false">IF(ISNUMBER(A58),FLOOR((ROW()-ROW($A$7))/5,1)+1,"")</f>
        <v/>
      </c>
      <c r="E58" s="224"/>
      <c r="F58" s="264" t="n">
        <f aca="false">IF(ISNUMBER(E58),E58,0)</f>
        <v>0</v>
      </c>
      <c r="G58" s="225" t="str">
        <f aca="false">IF(ISNUMBER($A58),IF(AND($F58&gt;=2,$H58=60),1,0),"")</f>
        <v/>
      </c>
      <c r="H58" s="226" t="str">
        <f aca="false">IF(ISNUMBER(A58),IF(OR($S58=$U58,NOT(ISNA(MATCH($D58*5+$V$4,Override!$C$6:$C$125,0)))),$Q58,0),"")</f>
        <v/>
      </c>
      <c r="I58" s="265" t="str">
        <f aca="false">IF(ISNUMBER(A58),IF(J58=5,K58,IF(AND(J58=4,OR(K58=4,K58=3)),K58+1,K58)),"")</f>
        <v/>
      </c>
      <c r="J58" s="227" t="n">
        <f aca="false">COUNT(A57:A61)</f>
        <v>0</v>
      </c>
      <c r="K58" s="228" t="str">
        <f aca="false">IF(ISNUMBER(A58),RANK(F58,F57:F61),"")</f>
        <v/>
      </c>
      <c r="L58" s="229" t="n">
        <f aca="false">IF(J58=5,VLOOKUP(K58,TPMatrix!$A$6:$B$10,2,FALSE()),IF(J58=4,VLOOKUP(K58,TPMatrix!$D$6:$E$9,2,FALSE()),0))</f>
        <v>0</v>
      </c>
      <c r="M58" s="229" t="n">
        <f aca="false">IF(COUNTIF(K57:K61,K58)&gt;=2,IF(J58=5,VLOOKUP(K58+1,TPMatrix!$A$6:$B$10,2,FALSE()),IF(J58=4,VLOOKUP(K58+1,TPMatrix!$D$6:$E$9,2,FALSE()),0)),"")</f>
        <v>0</v>
      </c>
      <c r="N58" s="229" t="n">
        <f aca="false">IF(COUNTIF(K57:K61,K58)&gt;=3,IF(J58=5,VLOOKUP(K58+2,TPMatrix!$A$6:$B$10,2,FALSE()),IF(J58=4,VLOOKUP(K58+2,TPMatrix!$D$6:$E$9,2,FALSE()),0)),"")</f>
        <v>0</v>
      </c>
      <c r="O58" s="229" t="n">
        <f aca="false">IF(COUNTIF(K57:K61,K58)&gt;=4,IF(J58=5,VLOOKUP(K58+3,TPMatrix!$A$6:$B$10,2,FALSE()),IF(J58=4,VLOOKUP(K58+3,TPMatrix!$D$6:$E$9,2,FALSE()),0)),"")</f>
        <v>0</v>
      </c>
      <c r="P58" s="229" t="n">
        <f aca="false">IF(COUNTIF(K57:K61,K58)&gt;=5,IF(J58=5,VLOOKUP(K58+4,TPMatrix!$A$6:$B$10,2,FALSE()),IF(J58=4,VLOOKUP(K58+4,TPMatrix!$D$6:$E$9,2,FALSE()),0)),"")</f>
        <v>0</v>
      </c>
      <c r="Q58" s="229" t="n">
        <f aca="false">SUM(L58:P58)/COUNT(L58:P58)</f>
        <v>0</v>
      </c>
      <c r="R58" s="230" t="n">
        <f aca="false">COUNT(L58:P58)</f>
        <v>5</v>
      </c>
      <c r="S58" s="228" t="n">
        <f aca="false">IF(ISNUMBER($A58),COUNTIF($D$7:$D$306,$D58),0)</f>
        <v>0</v>
      </c>
      <c r="T58" s="229" t="n">
        <f aca="false">CEILING($F58,1)</f>
        <v>0</v>
      </c>
      <c r="U58" s="230" t="n">
        <f aca="true">SUM(OFFSET(T58,-MOD(ROW()-ROW($U$7),5),0,5,1))</f>
        <v>0</v>
      </c>
      <c r="W58" s="167" t="str">
        <f aca="false">$I58</f>
        <v/>
      </c>
      <c r="X58" s="167" t="str">
        <f aca="false">IF(ISNUMBER($A58),$W58*(Methuselahs!$A$4+1)+$A58,"")</f>
        <v/>
      </c>
      <c r="Y58" s="167" t="str">
        <f aca="false">IF(ISNUMBER($A58),RANK($X58,$X58:$X62,1),"")</f>
        <v/>
      </c>
      <c r="Z58" s="167" t="str">
        <f aca="false">IF(ISNUMBER($A58),VLOOKUP($A58,Methuselahs!$A$7:$X$306,5),"")</f>
        <v/>
      </c>
      <c r="AA58" s="167" t="str">
        <f aca="false">$I58</f>
        <v/>
      </c>
    </row>
    <row r="59" customFormat="false" ht="12.75" hidden="false" customHeight="true" outlineLevel="0" collapsed="false">
      <c r="A59" s="231" t="str">
        <f aca="true">IF(ISBLANK('Tournament Info'!$B$11),"",INDIRECT(ADDRESS(ROW(),2,1,1,"Optimal Seating "&amp;'Tournament Info'!$B$11-1&amp;"R+F")))</f>
        <v/>
      </c>
      <c r="B59" s="207" t="str">
        <f aca="false">IF(ISNUMBER(A59),VLOOKUP(A59,Methuselahs!$A$7:$E$306,2,FALSE()),"")</f>
        <v/>
      </c>
      <c r="C59" s="232" t="str">
        <f aca="false">IF(ISNUMBER(A59),VLOOKUP(A59,Methuselahs!$A$7:$E$306,3,FALSE()),"")</f>
        <v/>
      </c>
      <c r="D59" s="233" t="str">
        <f aca="false">IF(ISNUMBER(A59),FLOOR((ROW()-ROW($A$7))/5,1)+1,"")</f>
        <v/>
      </c>
      <c r="E59" s="234"/>
      <c r="F59" s="267" t="n">
        <f aca="false">IF(ISNUMBER(E59),E59,0)</f>
        <v>0</v>
      </c>
      <c r="G59" s="235" t="str">
        <f aca="false">IF(ISNUMBER($A59),IF(AND($F59&gt;=2,$H59=60),1,0),"")</f>
        <v/>
      </c>
      <c r="H59" s="236" t="str">
        <f aca="false">IF(ISNUMBER(A59),IF(OR($S59=$U59,NOT(ISNA(MATCH($D59*5+$V$4,Override!$C$6:$C$125,0)))),$Q59,0),"")</f>
        <v/>
      </c>
      <c r="I59" s="268" t="str">
        <f aca="false">IF(ISNUMBER(A59),IF(J59=5,K59,IF(AND(J59=4,OR(K59=4,K59=3)),K59+1,K59)),"")</f>
        <v/>
      </c>
      <c r="J59" s="237" t="n">
        <f aca="false">COUNT(A57:A61)</f>
        <v>0</v>
      </c>
      <c r="K59" s="238" t="str">
        <f aca="false">IF(ISNUMBER(A59),RANK(F59,F57:F61),"")</f>
        <v/>
      </c>
      <c r="L59" s="239" t="n">
        <f aca="false">IF(J59=5,VLOOKUP(K59,TPMatrix!$A$6:$B$10,2,FALSE()),IF(J59=4,VLOOKUP(K59,TPMatrix!$D$6:$E$9,2,FALSE()),0))</f>
        <v>0</v>
      </c>
      <c r="M59" s="239" t="n">
        <f aca="false">IF(COUNTIF(K57:K61,K59)&gt;=2,IF(J59=5,VLOOKUP(K59+1,TPMatrix!$A$6:$B$10,2,FALSE()),IF(J59=4,VLOOKUP(K59+1,TPMatrix!$D$6:$E$9,2,FALSE()),0)),"")</f>
        <v>0</v>
      </c>
      <c r="N59" s="239" t="n">
        <f aca="false">IF(COUNTIF(K57:K61,K59)&gt;=3,IF(J59=5,VLOOKUP(K59+2,TPMatrix!$A$6:$B$10,2,FALSE()),IF(J59=4,VLOOKUP(K59+2,TPMatrix!$D$6:$E$9,2,FALSE()),0)),"")</f>
        <v>0</v>
      </c>
      <c r="O59" s="239" t="n">
        <f aca="false">IF(COUNTIF(K57:K61,K59)&gt;=4,IF(J59=5,VLOOKUP(K59+3,TPMatrix!$A$6:$B$10,2,FALSE()),IF(J59=4,VLOOKUP(K59+3,TPMatrix!$D$6:$E$9,2,FALSE()),0)),"")</f>
        <v>0</v>
      </c>
      <c r="P59" s="239" t="n">
        <f aca="false">IF(COUNTIF(K57:K61,K59)&gt;=5,IF(J59=5,VLOOKUP(K59+4,TPMatrix!$A$6:$B$10,2,FALSE()),IF(J59=4,VLOOKUP(K59+4,TPMatrix!$D$6:$E$9,2,FALSE()),0)),"")</f>
        <v>0</v>
      </c>
      <c r="Q59" s="239" t="n">
        <f aca="false">SUM(L59:P59)/COUNT(L59:P59)</f>
        <v>0</v>
      </c>
      <c r="R59" s="240" t="n">
        <f aca="false">COUNT(L59:P59)</f>
        <v>5</v>
      </c>
      <c r="S59" s="238" t="n">
        <f aca="false">IF(ISNUMBER($A59),COUNTIF($D$7:$D$306,$D59),0)</f>
        <v>0</v>
      </c>
      <c r="T59" s="239" t="n">
        <f aca="false">CEILING($F59,1)</f>
        <v>0</v>
      </c>
      <c r="U59" s="240" t="n">
        <f aca="true">SUM(OFFSET(T59,-MOD(ROW()-ROW($U$7),5),0,5,1))</f>
        <v>0</v>
      </c>
      <c r="W59" s="167" t="str">
        <f aca="false">$I59</f>
        <v/>
      </c>
      <c r="X59" s="167" t="str">
        <f aca="false">IF(ISNUMBER($A59),$W59*(Methuselahs!$A$4+1)+$A59,"")</f>
        <v/>
      </c>
      <c r="Y59" s="167" t="str">
        <f aca="false">IF(ISNUMBER($A59),RANK($X59,$X59:$X63,1),"")</f>
        <v/>
      </c>
      <c r="Z59" s="167" t="str">
        <f aca="false">IF(ISNUMBER($A59),VLOOKUP($A59,Methuselahs!$A$7:$X$306,5),"")</f>
        <v/>
      </c>
      <c r="AA59" s="167" t="str">
        <f aca="false">$I59</f>
        <v/>
      </c>
    </row>
    <row r="60" customFormat="false" ht="12.75" hidden="false" customHeight="true" outlineLevel="0" collapsed="false">
      <c r="A60" s="241" t="str">
        <f aca="true">IF(ISBLANK('Tournament Info'!$B$11),"",INDIRECT(ADDRESS(ROW(),2,1,1,"Optimal Seating "&amp;'Tournament Info'!$B$11-1&amp;"R+F")))</f>
        <v/>
      </c>
      <c r="B60" s="242" t="str">
        <f aca="false">IF(ISNUMBER(A60),VLOOKUP(A60,Methuselahs!$A$7:$E$306,2,FALSE()),"")</f>
        <v/>
      </c>
      <c r="C60" s="243" t="str">
        <f aca="false">IF(ISNUMBER(A60),VLOOKUP(A60,Methuselahs!$A$7:$E$306,3,FALSE()),"")</f>
        <v/>
      </c>
      <c r="D60" s="244" t="str">
        <f aca="false">IF(ISNUMBER(A60),FLOOR((ROW()-ROW($A$7))/5,1)+1,"")</f>
        <v/>
      </c>
      <c r="E60" s="245"/>
      <c r="F60" s="269" t="n">
        <f aca="false">IF(ISNUMBER(E60),E60,0)</f>
        <v>0</v>
      </c>
      <c r="G60" s="225" t="str">
        <f aca="false">IF(ISNUMBER($A60),IF(AND($F60&gt;=2,$H60=60),1,0),"")</f>
        <v/>
      </c>
      <c r="H60" s="226" t="str">
        <f aca="false">IF(ISNUMBER(A60),IF(OR($S60=$U60,NOT(ISNA(MATCH($D60*5+$V$4,Override!$C$6:$C$125,0)))),$Q60,0),"")</f>
        <v/>
      </c>
      <c r="I60" s="265" t="str">
        <f aca="false">IF(ISNUMBER(A60),IF(J60=5,K60,IF(AND(J60=4,OR(K60=4,K60=3)),K60+1,K60)),"")</f>
        <v/>
      </c>
      <c r="J60" s="246" t="n">
        <f aca="false">COUNT(A57:A61)</f>
        <v>0</v>
      </c>
      <c r="K60" s="228" t="str">
        <f aca="false">IF(ISNUMBER(A60),RANK(F60,F57:F61),"")</f>
        <v/>
      </c>
      <c r="L60" s="229" t="n">
        <f aca="false">IF(J60=5,VLOOKUP(K60,TPMatrix!$A$6:$B$10,2,FALSE()),IF(J60=4,VLOOKUP(K60,TPMatrix!$D$6:$E$9,2,FALSE()),0))</f>
        <v>0</v>
      </c>
      <c r="M60" s="229" t="n">
        <f aca="false">IF(COUNTIF(K57:K61,K60)&gt;=2,IF(J60=5,VLOOKUP(K60+1,TPMatrix!$A$6:$B$10,2,FALSE()),IF(J60=4,VLOOKUP(K60+1,TPMatrix!$D$6:$E$9,2,FALSE()),0)),"")</f>
        <v>0</v>
      </c>
      <c r="N60" s="229" t="n">
        <f aca="false">IF(COUNTIF(K57:K61,K60)&gt;=3,IF(J60=5,VLOOKUP(K60+2,TPMatrix!$A$6:$B$10,2,FALSE()),IF(J60=4,VLOOKUP(K60+2,TPMatrix!$D$6:$E$9,2,FALSE()),0)),"")</f>
        <v>0</v>
      </c>
      <c r="O60" s="229" t="n">
        <f aca="false">IF(COUNTIF(K57:K61,K60)&gt;=4,IF(J60=5,VLOOKUP(K60+3,TPMatrix!$A$6:$B$10,2,FALSE()),IF(J60=4,VLOOKUP(K60+3,TPMatrix!$D$6:$E$9,2,FALSE()),0)),"")</f>
        <v>0</v>
      </c>
      <c r="P60" s="229" t="n">
        <f aca="false">IF(COUNTIF(K57:K61,K60)&gt;=5,IF(J60=5,VLOOKUP(K60+4,TPMatrix!$A$6:$B$10,2,FALSE()),IF(J60=4,VLOOKUP(K60+4,TPMatrix!$D$6:$E$9,2,FALSE()),0)),"")</f>
        <v>0</v>
      </c>
      <c r="Q60" s="229" t="n">
        <f aca="false">SUM(L60:P60)/COUNT(L60:P60)</f>
        <v>0</v>
      </c>
      <c r="R60" s="230" t="n">
        <f aca="false">COUNT(L60:P60)</f>
        <v>5</v>
      </c>
      <c r="S60" s="228" t="n">
        <f aca="false">IF(ISNUMBER($A60),COUNTIF($D$7:$D$306,$D60),0)</f>
        <v>0</v>
      </c>
      <c r="T60" s="229" t="n">
        <f aca="false">CEILING($F60,1)</f>
        <v>0</v>
      </c>
      <c r="U60" s="230" t="n">
        <f aca="true">SUM(OFFSET(T60,-MOD(ROW()-ROW($U$7),5),0,5,1))</f>
        <v>0</v>
      </c>
      <c r="W60" s="167" t="str">
        <f aca="false">$I60</f>
        <v/>
      </c>
      <c r="X60" s="167" t="str">
        <f aca="false">IF(ISNUMBER($A60),$W60*(Methuselahs!$A$4+1)+$A60,"")</f>
        <v/>
      </c>
      <c r="Y60" s="167" t="str">
        <f aca="false">IF(ISNUMBER($A60),RANK($X60,$X60:$X64,1),"")</f>
        <v/>
      </c>
      <c r="Z60" s="167" t="str">
        <f aca="false">IF(ISNUMBER($A60),VLOOKUP($A60,Methuselahs!$A$7:$X$306,5),"")</f>
        <v/>
      </c>
      <c r="AA60" s="167" t="str">
        <f aca="false">$I60</f>
        <v/>
      </c>
    </row>
    <row r="61" customFormat="false" ht="12.75" hidden="false" customHeight="true" outlineLevel="0" collapsed="false">
      <c r="A61" s="247" t="str">
        <f aca="true">IF(ISBLANK('Tournament Info'!$B$11),"",INDIRECT(ADDRESS(ROW(),2,1,1,"Optimal Seating "&amp;'Tournament Info'!$B$11-1&amp;"R+F")))</f>
        <v/>
      </c>
      <c r="B61" s="248" t="str">
        <f aca="false">IF(ISNUMBER(A61),VLOOKUP(A61,Methuselahs!$A$7:$E$306,2,FALSE()),"")</f>
        <v/>
      </c>
      <c r="C61" s="249" t="str">
        <f aca="false">IF(ISNUMBER(A61),VLOOKUP(A61,Methuselahs!$A$7:$E$306,3,FALSE()),"")</f>
        <v/>
      </c>
      <c r="D61" s="250" t="str">
        <f aca="false">IF(ISNUMBER(A61),FLOOR((ROW()-ROW($A$7))/5,1)+1,"")</f>
        <v/>
      </c>
      <c r="E61" s="251"/>
      <c r="F61" s="270" t="n">
        <f aca="false">IF(ISNUMBER(E61),E61,0)</f>
        <v>0</v>
      </c>
      <c r="G61" s="235" t="str">
        <f aca="false">IF(ISNUMBER($A61),IF(AND($F61&gt;=2,$H61=60),1,0),"")</f>
        <v/>
      </c>
      <c r="H61" s="236" t="str">
        <f aca="false">IF(ISNUMBER(A61),IF(OR($S61=$U61,NOT(ISNA(MATCH($D61*5+$V$4,Override!$C$6:$C$125,0)))),$Q61,0),"")</f>
        <v/>
      </c>
      <c r="I61" s="268" t="str">
        <f aca="false">IF(ISNUMBER(A61),IF(J61=5,K61,IF(AND(J61=4,OR(K61=4,K61=3)),K61+1,K61)),"")</f>
        <v/>
      </c>
      <c r="J61" s="252" t="n">
        <f aca="false">COUNT(A57:A61)</f>
        <v>0</v>
      </c>
      <c r="K61" s="253" t="str">
        <f aca="false">IF(ISNUMBER(A61),RANK(F61,F57:F61),"")</f>
        <v/>
      </c>
      <c r="L61" s="254" t="n">
        <f aca="false">IF(J61=5,VLOOKUP(K61,TPMatrix!$A$6:$B$10,2,FALSE()),IF(J61=4,VLOOKUP(K61,TPMatrix!$D$6:$E$9,2,FALSE()),0))</f>
        <v>0</v>
      </c>
      <c r="M61" s="254" t="n">
        <f aca="false">IF(COUNTIF(K57:K61,K61)&gt;=2,IF(J61=5,VLOOKUP(K61+1,TPMatrix!$A$6:$B$10,2,FALSE()),IF(J61=4,VLOOKUP(K61+1,TPMatrix!$D$6:$E$9,2,FALSE()),0)),"")</f>
        <v>0</v>
      </c>
      <c r="N61" s="254" t="n">
        <f aca="false">IF(COUNTIF(K57:K61,K61)&gt;=3,IF(J61=5,VLOOKUP(K61+2,TPMatrix!$A$6:$B$10,2,FALSE()),IF(J61=4,VLOOKUP(K61+2,TPMatrix!$D$6:$E$9,2,FALSE()),0)),"")</f>
        <v>0</v>
      </c>
      <c r="O61" s="254" t="n">
        <f aca="false">IF(COUNTIF(K57:K61,K61)&gt;=4,IF(J61=5,VLOOKUP(K61+3,TPMatrix!$A$6:$B$10,2,FALSE()),IF(J61=4,VLOOKUP(K61+3,TPMatrix!$D$6:$E$9,2,FALSE()),0)),"")</f>
        <v>0</v>
      </c>
      <c r="P61" s="254" t="n">
        <f aca="false">IF(COUNTIF(K57:K61,K61)&gt;=5,IF(J61=5,VLOOKUP(K61+4,TPMatrix!$A$6:$B$10,2,FALSE()),IF(J61=4,VLOOKUP(K61+4,TPMatrix!$D$6:$E$9,2,FALSE()),0)),"")</f>
        <v>0</v>
      </c>
      <c r="Q61" s="254" t="n">
        <f aca="false">SUM(L61:P61)/COUNT(L61:P61)</f>
        <v>0</v>
      </c>
      <c r="R61" s="255" t="n">
        <f aca="false">COUNT(L61:P61)</f>
        <v>5</v>
      </c>
      <c r="S61" s="253" t="n">
        <f aca="false">IF(ISNUMBER($A61),COUNTIF($D$7:$D$306,$D61),0)</f>
        <v>0</v>
      </c>
      <c r="T61" s="254" t="n">
        <f aca="false">CEILING($F61,1)</f>
        <v>0</v>
      </c>
      <c r="U61" s="255" t="n">
        <f aca="true">SUM(OFFSET(T61,-MOD(ROW()-ROW($U$7),5),0,5,1))</f>
        <v>0</v>
      </c>
      <c r="W61" s="167" t="str">
        <f aca="false">$I61</f>
        <v/>
      </c>
      <c r="X61" s="167" t="str">
        <f aca="false">IF(ISNUMBER($A61),$W61*(Methuselahs!$A$4+1)+$A61,"")</f>
        <v/>
      </c>
      <c r="Y61" s="167" t="str">
        <f aca="false">IF(ISNUMBER($A61),RANK($X61,$X61:$X65,1),"")</f>
        <v/>
      </c>
      <c r="Z61" s="167" t="str">
        <f aca="false">IF(ISNUMBER($A61),VLOOKUP($A61,Methuselahs!$A$7:$X$306,5),"")</f>
        <v/>
      </c>
      <c r="AA61" s="167" t="str">
        <f aca="false">$I61</f>
        <v/>
      </c>
    </row>
    <row r="62" customFormat="false" ht="12.75" hidden="false" customHeight="true" outlineLevel="0" collapsed="false">
      <c r="A62" s="206" t="str">
        <f aca="true">IF(ISBLANK('Tournament Info'!$B$11),"",INDIRECT(ADDRESS(ROW(),2,1,1,"Optimal Seating "&amp;'Tournament Info'!$B$11-1&amp;"R+F")))</f>
        <v/>
      </c>
      <c r="B62" s="207" t="str">
        <f aca="false">IF(ISNUMBER(A62),VLOOKUP(A62,Methuselahs!$A$7:$E$306,2,FALSE()),"")</f>
        <v/>
      </c>
      <c r="C62" s="208" t="str">
        <f aca="false">IF(ISNUMBER(A62),VLOOKUP(A62,Methuselahs!$A$7:$E$306,3,FALSE()),"")</f>
        <v/>
      </c>
      <c r="D62" s="209" t="str">
        <f aca="false">IF(ISNUMBER(A62),FLOOR((ROW()-ROW($A$7))/5,1)+1,"")</f>
        <v/>
      </c>
      <c r="E62" s="210"/>
      <c r="F62" s="262" t="n">
        <f aca="false">IF(ISNUMBER(E62),E62,0)</f>
        <v>0</v>
      </c>
      <c r="G62" s="211" t="str">
        <f aca="false">IF(ISNUMBER($A62),IF(AND($F62&gt;=2,$H62=60),1,0),"")</f>
        <v/>
      </c>
      <c r="H62" s="212" t="str">
        <f aca="false">IF(ISNUMBER(A62),IF(OR($S62=$U62,NOT(ISNA(MATCH($D62*5+$V$4,Override!$C$6:$C$125,0)))),$Q62,0),"")</f>
        <v/>
      </c>
      <c r="I62" s="263" t="str">
        <f aca="false">IF(ISNUMBER(A62),IF(J62=5,K62,IF(AND(J62=4,OR(K62=4,K62=3)),K62+1,K62)),"")</f>
        <v/>
      </c>
      <c r="J62" s="213" t="n">
        <f aca="false">COUNT(A62:A66)</f>
        <v>0</v>
      </c>
      <c r="K62" s="214" t="str">
        <f aca="false">IF(ISNUMBER(A62),RANK(F62,F62:F66),"")</f>
        <v/>
      </c>
      <c r="L62" s="215" t="n">
        <f aca="false">IF(J62=5,VLOOKUP(K62,TPMatrix!$A$6:$B$10,2,FALSE()),IF(J62=4,VLOOKUP(K62,TPMatrix!$D$6:$E$9,2,FALSE()),0))</f>
        <v>0</v>
      </c>
      <c r="M62" s="215" t="n">
        <f aca="false">IF(COUNTIF(K62:K66,K62)&gt;=2,IF(J62=5,VLOOKUP(K62+1,TPMatrix!$A$6:$B$10,2,FALSE()),IF(J62=4,VLOOKUP(K62+1,TPMatrix!$D$6:$E$9,2,FALSE()),0)),"")</f>
        <v>0</v>
      </c>
      <c r="N62" s="215" t="n">
        <f aca="false">IF(COUNTIF(K62:K66,K62)&gt;=3,IF(J62=5,VLOOKUP(K62+2,TPMatrix!$A$6:$B$10,2,FALSE()),IF(J62=4,VLOOKUP(K62+2,TPMatrix!$D$6:$E$9,2,FALSE()),0)),"")</f>
        <v>0</v>
      </c>
      <c r="O62" s="215" t="n">
        <f aca="false">IF(COUNTIF(K62:K66,K62)&gt;=4,IF(J62=5,VLOOKUP(K62+3,TPMatrix!$A$6:$B$10,2,FALSE()),IF(J62=4,VLOOKUP(K62+3,TPMatrix!$D$6:$E$9,2,FALSE()),0)),"")</f>
        <v>0</v>
      </c>
      <c r="P62" s="215" t="n">
        <f aca="false">IF(COUNTIF(K62:K66,K62)&gt;=5,IF(J62=5,VLOOKUP(K62+4,TPMatrix!$A$6:$B$10,2,FALSE()),IF(J62=4,VLOOKUP(K62+4,TPMatrix!$D$6:$E$9,2,FALSE()),0)),"")</f>
        <v>0</v>
      </c>
      <c r="Q62" s="215" t="n">
        <f aca="false">SUM(L62:P62)/COUNT(L62:P62)</f>
        <v>0</v>
      </c>
      <c r="R62" s="216" t="n">
        <f aca="false">COUNT(L62:P62)</f>
        <v>5</v>
      </c>
      <c r="S62" s="217" t="n">
        <f aca="false">IF(ISNUMBER($A62),COUNTIF($D$7:$D$306,$D62),0)</f>
        <v>0</v>
      </c>
      <c r="T62" s="218" t="n">
        <f aca="false">CEILING($F62,1)</f>
        <v>0</v>
      </c>
      <c r="U62" s="219" t="n">
        <f aca="true">SUM(OFFSET(T62,-MOD(ROW()-ROW($U$7),5),0,5,1))</f>
        <v>0</v>
      </c>
      <c r="W62" s="167" t="str">
        <f aca="false">$I62</f>
        <v/>
      </c>
      <c r="X62" s="167" t="str">
        <f aca="false">IF(ISNUMBER($A62),$W62*(Methuselahs!$A$4+1)+$A62,"")</f>
        <v/>
      </c>
      <c r="Y62" s="167" t="str">
        <f aca="false">IF(ISNUMBER($A62),RANK($X62,$X62:$X66,1),"")</f>
        <v/>
      </c>
      <c r="Z62" s="167" t="str">
        <f aca="false">IF(ISNUMBER($A62),VLOOKUP($A62,Methuselahs!$A$7:$X$306,5),"")</f>
        <v/>
      </c>
      <c r="AA62" s="167" t="str">
        <f aca="false">$I62</f>
        <v/>
      </c>
    </row>
    <row r="63" customFormat="false" ht="12.75" hidden="false" customHeight="true" outlineLevel="0" collapsed="false">
      <c r="A63" s="220" t="str">
        <f aca="true">IF(ISBLANK('Tournament Info'!$B$11),"",INDIRECT(ADDRESS(ROW(),2,1,1,"Optimal Seating "&amp;'Tournament Info'!$B$11-1&amp;"R+F")))</f>
        <v/>
      </c>
      <c r="B63" s="221" t="str">
        <f aca="false">IF(ISNUMBER(A63),VLOOKUP(A63,Methuselahs!$A$7:$E$306,2,FALSE()),"")</f>
        <v/>
      </c>
      <c r="C63" s="222" t="str">
        <f aca="false">IF(ISNUMBER(A63),VLOOKUP(A63,Methuselahs!$A$7:$E$306,3,FALSE()),"")</f>
        <v/>
      </c>
      <c r="D63" s="223" t="str">
        <f aca="false">IF(ISNUMBER(A63),FLOOR((ROW()-ROW($A$7))/5,1)+1,"")</f>
        <v/>
      </c>
      <c r="E63" s="224"/>
      <c r="F63" s="264" t="n">
        <f aca="false">IF(ISNUMBER(E63),E63,0)</f>
        <v>0</v>
      </c>
      <c r="G63" s="225" t="str">
        <f aca="false">IF(ISNUMBER($A63),IF(AND($F63&gt;=2,$H63=60),1,0),"")</f>
        <v/>
      </c>
      <c r="H63" s="226" t="str">
        <f aca="false">IF(ISNUMBER(A63),IF(OR($S63=$U63,NOT(ISNA(MATCH($D63*5+$V$4,Override!$C$6:$C$125,0)))),$Q63,0),"")</f>
        <v/>
      </c>
      <c r="I63" s="265" t="str">
        <f aca="false">IF(ISNUMBER(A63),IF(J63=5,K63,IF(AND(J63=4,OR(K63=4,K63=3)),K63+1,K63)),"")</f>
        <v/>
      </c>
      <c r="J63" s="227" t="n">
        <f aca="false">COUNT(A62:A66)</f>
        <v>0</v>
      </c>
      <c r="K63" s="228" t="str">
        <f aca="false">IF(ISNUMBER(A63),RANK(F63,F62:F66),"")</f>
        <v/>
      </c>
      <c r="L63" s="229" t="n">
        <f aca="false">IF(J63=5,VLOOKUP(K63,TPMatrix!$A$6:$B$10,2,FALSE()),IF(J63=4,VLOOKUP(K63,TPMatrix!$D$6:$E$9,2,FALSE()),0))</f>
        <v>0</v>
      </c>
      <c r="M63" s="229" t="n">
        <f aca="false">IF(COUNTIF(K62:K66,K63)&gt;=2,IF(J63=5,VLOOKUP(K63+1,TPMatrix!$A$6:$B$10,2,FALSE()),IF(J63=4,VLOOKUP(K63+1,TPMatrix!$D$6:$E$9,2,FALSE()),0)),"")</f>
        <v>0</v>
      </c>
      <c r="N63" s="229" t="n">
        <f aca="false">IF(COUNTIF(K62:K66,K63)&gt;=3,IF(J63=5,VLOOKUP(K63+2,TPMatrix!$A$6:$B$10,2,FALSE()),IF(J63=4,VLOOKUP(K63+2,TPMatrix!$D$6:$E$9,2,FALSE()),0)),"")</f>
        <v>0</v>
      </c>
      <c r="O63" s="229" t="n">
        <f aca="false">IF(COUNTIF(K62:K66,K63)&gt;=4,IF(J63=5,VLOOKUP(K63+3,TPMatrix!$A$6:$B$10,2,FALSE()),IF(J63=4,VLOOKUP(K63+3,TPMatrix!$D$6:$E$9,2,FALSE()),0)),"")</f>
        <v>0</v>
      </c>
      <c r="P63" s="229" t="n">
        <f aca="false">IF(COUNTIF(K62:K66,K63)&gt;=5,IF(J63=5,VLOOKUP(K63+4,TPMatrix!$A$6:$B$10,2,FALSE()),IF(J63=4,VLOOKUP(K63+4,TPMatrix!$D$6:$E$9,2,FALSE()),0)),"")</f>
        <v>0</v>
      </c>
      <c r="Q63" s="229" t="n">
        <f aca="false">SUM(L63:P63)/COUNT(L63:P63)</f>
        <v>0</v>
      </c>
      <c r="R63" s="230" t="n">
        <f aca="false">COUNT(L63:P63)</f>
        <v>5</v>
      </c>
      <c r="S63" s="228" t="n">
        <f aca="false">IF(ISNUMBER($A63),COUNTIF($D$7:$D$306,$D63),0)</f>
        <v>0</v>
      </c>
      <c r="T63" s="229" t="n">
        <f aca="false">CEILING($F63,1)</f>
        <v>0</v>
      </c>
      <c r="U63" s="230" t="n">
        <f aca="true">SUM(OFFSET(T63,-MOD(ROW()-ROW($U$7),5),0,5,1))</f>
        <v>0</v>
      </c>
      <c r="W63" s="167" t="str">
        <f aca="false">$I63</f>
        <v/>
      </c>
      <c r="X63" s="167" t="str">
        <f aca="false">IF(ISNUMBER($A63),$W63*(Methuselahs!$A$4+1)+$A63,"")</f>
        <v/>
      </c>
      <c r="Y63" s="167" t="str">
        <f aca="false">IF(ISNUMBER($A63),RANK($X63,$X63:$X67,1),"")</f>
        <v/>
      </c>
      <c r="Z63" s="167" t="str">
        <f aca="false">IF(ISNUMBER($A63),VLOOKUP($A63,Methuselahs!$A$7:$X$306,5),"")</f>
        <v/>
      </c>
      <c r="AA63" s="167" t="str">
        <f aca="false">$I63</f>
        <v/>
      </c>
    </row>
    <row r="64" customFormat="false" ht="12.75" hidden="false" customHeight="true" outlineLevel="0" collapsed="false">
      <c r="A64" s="231" t="str">
        <f aca="true">IF(ISBLANK('Tournament Info'!$B$11),"",INDIRECT(ADDRESS(ROW(),2,1,1,"Optimal Seating "&amp;'Tournament Info'!$B$11-1&amp;"R+F")))</f>
        <v/>
      </c>
      <c r="B64" s="207" t="str">
        <f aca="false">IF(ISNUMBER(A64),VLOOKUP(A64,Methuselahs!$A$7:$E$306,2,FALSE()),"")</f>
        <v/>
      </c>
      <c r="C64" s="232" t="str">
        <f aca="false">IF(ISNUMBER(A64),VLOOKUP(A64,Methuselahs!$A$7:$E$306,3,FALSE()),"")</f>
        <v/>
      </c>
      <c r="D64" s="233" t="str">
        <f aca="false">IF(ISNUMBER(A64),FLOOR((ROW()-ROW($A$7))/5,1)+1,"")</f>
        <v/>
      </c>
      <c r="E64" s="234"/>
      <c r="F64" s="267" t="n">
        <f aca="false">IF(ISNUMBER(E64),E64,0)</f>
        <v>0</v>
      </c>
      <c r="G64" s="235" t="str">
        <f aca="false">IF(ISNUMBER($A64),IF(AND($F64&gt;=2,$H64=60),1,0),"")</f>
        <v/>
      </c>
      <c r="H64" s="236" t="str">
        <f aca="false">IF(ISNUMBER(A64),IF(OR($S64=$U64,NOT(ISNA(MATCH($D64*5+$V$4,Override!$C$6:$C$125,0)))),$Q64,0),"")</f>
        <v/>
      </c>
      <c r="I64" s="268" t="str">
        <f aca="false">IF(ISNUMBER(A64),IF(J64=5,K64,IF(AND(J64=4,OR(K64=4,K64=3)),K64+1,K64)),"")</f>
        <v/>
      </c>
      <c r="J64" s="237" t="n">
        <f aca="false">COUNT(A62:A66)</f>
        <v>0</v>
      </c>
      <c r="K64" s="238" t="str">
        <f aca="false">IF(ISNUMBER(A64),RANK(F64,F62:F66),"")</f>
        <v/>
      </c>
      <c r="L64" s="239" t="n">
        <f aca="false">IF(J64=5,VLOOKUP(K64,TPMatrix!$A$6:$B$10,2,FALSE()),IF(J64=4,VLOOKUP(K64,TPMatrix!$D$6:$E$9,2,FALSE()),0))</f>
        <v>0</v>
      </c>
      <c r="M64" s="239" t="n">
        <f aca="false">IF(COUNTIF(K62:K66,K64)&gt;=2,IF(J64=5,VLOOKUP(K64+1,TPMatrix!$A$6:$B$10,2,FALSE()),IF(J64=4,VLOOKUP(K64+1,TPMatrix!$D$6:$E$9,2,FALSE()),0)),"")</f>
        <v>0</v>
      </c>
      <c r="N64" s="239" t="n">
        <f aca="false">IF(COUNTIF(K62:K66,K64)&gt;=3,IF(J64=5,VLOOKUP(K64+2,TPMatrix!$A$6:$B$10,2,FALSE()),IF(J64=4,VLOOKUP(K64+2,TPMatrix!$D$6:$E$9,2,FALSE()),0)),"")</f>
        <v>0</v>
      </c>
      <c r="O64" s="239" t="n">
        <f aca="false">IF(COUNTIF(K62:K66,K64)&gt;=4,IF(J64=5,VLOOKUP(K64+3,TPMatrix!$A$6:$B$10,2,FALSE()),IF(J64=4,VLOOKUP(K64+3,TPMatrix!$D$6:$E$9,2,FALSE()),0)),"")</f>
        <v>0</v>
      </c>
      <c r="P64" s="239" t="n">
        <f aca="false">IF(COUNTIF(K62:K66,K64)&gt;=5,IF(J64=5,VLOOKUP(K64+4,TPMatrix!$A$6:$B$10,2,FALSE()),IF(J64=4,VLOOKUP(K64+4,TPMatrix!$D$6:$E$9,2,FALSE()),0)),"")</f>
        <v>0</v>
      </c>
      <c r="Q64" s="239" t="n">
        <f aca="false">SUM(L64:P64)/COUNT(L64:P64)</f>
        <v>0</v>
      </c>
      <c r="R64" s="240" t="n">
        <f aca="false">COUNT(L64:P64)</f>
        <v>5</v>
      </c>
      <c r="S64" s="238" t="n">
        <f aca="false">IF(ISNUMBER($A64),COUNTIF($D$7:$D$306,$D64),0)</f>
        <v>0</v>
      </c>
      <c r="T64" s="239" t="n">
        <f aca="false">CEILING($F64,1)</f>
        <v>0</v>
      </c>
      <c r="U64" s="240" t="n">
        <f aca="true">SUM(OFFSET(T64,-MOD(ROW()-ROW($U$7),5),0,5,1))</f>
        <v>0</v>
      </c>
      <c r="W64" s="167" t="str">
        <f aca="false">$I64</f>
        <v/>
      </c>
      <c r="X64" s="167" t="str">
        <f aca="false">IF(ISNUMBER($A64),$W64*(Methuselahs!$A$4+1)+$A64,"")</f>
        <v/>
      </c>
      <c r="Y64" s="167" t="str">
        <f aca="false">IF(ISNUMBER($A64),RANK($X64,$X64:$X68,1),"")</f>
        <v/>
      </c>
      <c r="Z64" s="167" t="str">
        <f aca="false">IF(ISNUMBER($A64),VLOOKUP($A64,Methuselahs!$A$7:$X$306,5),"")</f>
        <v/>
      </c>
      <c r="AA64" s="167" t="str">
        <f aca="false">$I64</f>
        <v/>
      </c>
    </row>
    <row r="65" customFormat="false" ht="12.75" hidden="false" customHeight="true" outlineLevel="0" collapsed="false">
      <c r="A65" s="241" t="str">
        <f aca="true">IF(ISBLANK('Tournament Info'!$B$11),"",INDIRECT(ADDRESS(ROW(),2,1,1,"Optimal Seating "&amp;'Tournament Info'!$B$11-1&amp;"R+F")))</f>
        <v/>
      </c>
      <c r="B65" s="242" t="str">
        <f aca="false">IF(ISNUMBER(A65),VLOOKUP(A65,Methuselahs!$A$7:$E$306,2,FALSE()),"")</f>
        <v/>
      </c>
      <c r="C65" s="243" t="str">
        <f aca="false">IF(ISNUMBER(A65),VLOOKUP(A65,Methuselahs!$A$7:$E$306,3,FALSE()),"")</f>
        <v/>
      </c>
      <c r="D65" s="244" t="str">
        <f aca="false">IF(ISNUMBER(A65),FLOOR((ROW()-ROW($A$7))/5,1)+1,"")</f>
        <v/>
      </c>
      <c r="E65" s="245"/>
      <c r="F65" s="269" t="n">
        <f aca="false">IF(ISNUMBER(E65),E65,0)</f>
        <v>0</v>
      </c>
      <c r="G65" s="225" t="str">
        <f aca="false">IF(ISNUMBER($A65),IF(AND($F65&gt;=2,$H65=60),1,0),"")</f>
        <v/>
      </c>
      <c r="H65" s="226" t="str">
        <f aca="false">IF(ISNUMBER(A65),IF(OR($S65=$U65,NOT(ISNA(MATCH($D65*5+$V$4,Override!$C$6:$C$125,0)))),$Q65,0),"")</f>
        <v/>
      </c>
      <c r="I65" s="265" t="str">
        <f aca="false">IF(ISNUMBER(A65),IF(J65=5,K65,IF(AND(J65=4,OR(K65=4,K65=3)),K65+1,K65)),"")</f>
        <v/>
      </c>
      <c r="J65" s="246" t="n">
        <f aca="false">COUNT(A62:A66)</f>
        <v>0</v>
      </c>
      <c r="K65" s="228" t="str">
        <f aca="false">IF(ISNUMBER(A65),RANK(F65,F62:F66),"")</f>
        <v/>
      </c>
      <c r="L65" s="229" t="n">
        <f aca="false">IF(J65=5,VLOOKUP(K65,TPMatrix!$A$6:$B$10,2,FALSE()),IF(J65=4,VLOOKUP(K65,TPMatrix!$D$6:$E$9,2,FALSE()),0))</f>
        <v>0</v>
      </c>
      <c r="M65" s="229" t="n">
        <f aca="false">IF(COUNTIF(K62:K66,K65)&gt;=2,IF(J65=5,VLOOKUP(K65+1,TPMatrix!$A$6:$B$10,2,FALSE()),IF(J65=4,VLOOKUP(K65+1,TPMatrix!$D$6:$E$9,2,FALSE()),0)),"")</f>
        <v>0</v>
      </c>
      <c r="N65" s="229" t="n">
        <f aca="false">IF(COUNTIF(K62:K66,K65)&gt;=3,IF(J65=5,VLOOKUP(K65+2,TPMatrix!$A$6:$B$10,2,FALSE()),IF(J65=4,VLOOKUP(K65+2,TPMatrix!$D$6:$E$9,2,FALSE()),0)),"")</f>
        <v>0</v>
      </c>
      <c r="O65" s="229" t="n">
        <f aca="false">IF(COUNTIF(K62:K66,K65)&gt;=4,IF(J65=5,VLOOKUP(K65+3,TPMatrix!$A$6:$B$10,2,FALSE()),IF(J65=4,VLOOKUP(K65+3,TPMatrix!$D$6:$E$9,2,FALSE()),0)),"")</f>
        <v>0</v>
      </c>
      <c r="P65" s="229" t="n">
        <f aca="false">IF(COUNTIF(K62:K66,K65)&gt;=5,IF(J65=5,VLOOKUP(K65+4,TPMatrix!$A$6:$B$10,2,FALSE()),IF(J65=4,VLOOKUP(K65+4,TPMatrix!$D$6:$E$9,2,FALSE()),0)),"")</f>
        <v>0</v>
      </c>
      <c r="Q65" s="229" t="n">
        <f aca="false">SUM(L65:P65)/COUNT(L65:P65)</f>
        <v>0</v>
      </c>
      <c r="R65" s="230" t="n">
        <f aca="false">COUNT(L65:P65)</f>
        <v>5</v>
      </c>
      <c r="S65" s="228" t="n">
        <f aca="false">IF(ISNUMBER($A65),COUNTIF($D$7:$D$306,$D65),0)</f>
        <v>0</v>
      </c>
      <c r="T65" s="229" t="n">
        <f aca="false">CEILING($F65,1)</f>
        <v>0</v>
      </c>
      <c r="U65" s="230" t="n">
        <f aca="true">SUM(OFFSET(T65,-MOD(ROW()-ROW($U$7),5),0,5,1))</f>
        <v>0</v>
      </c>
      <c r="W65" s="167" t="str">
        <f aca="false">$I65</f>
        <v/>
      </c>
      <c r="X65" s="167" t="str">
        <f aca="false">IF(ISNUMBER($A65),$W65*(Methuselahs!$A$4+1)+$A65,"")</f>
        <v/>
      </c>
      <c r="Y65" s="167" t="str">
        <f aca="false">IF(ISNUMBER($A65),RANK($X65,$X65:$X69,1),"")</f>
        <v/>
      </c>
      <c r="Z65" s="167" t="str">
        <f aca="false">IF(ISNUMBER($A65),VLOOKUP($A65,Methuselahs!$A$7:$X$306,5),"")</f>
        <v/>
      </c>
      <c r="AA65" s="167" t="str">
        <f aca="false">$I65</f>
        <v/>
      </c>
    </row>
    <row r="66" customFormat="false" ht="12.75" hidden="false" customHeight="true" outlineLevel="0" collapsed="false">
      <c r="A66" s="247" t="str">
        <f aca="true">IF(ISBLANK('Tournament Info'!$B$11),"",INDIRECT(ADDRESS(ROW(),2,1,1,"Optimal Seating "&amp;'Tournament Info'!$B$11-1&amp;"R+F")))</f>
        <v/>
      </c>
      <c r="B66" s="248" t="str">
        <f aca="false">IF(ISNUMBER(A66),VLOOKUP(A66,Methuselahs!$A$7:$E$306,2,FALSE()),"")</f>
        <v/>
      </c>
      <c r="C66" s="249" t="str">
        <f aca="false">IF(ISNUMBER(A66),VLOOKUP(A66,Methuselahs!$A$7:$E$306,3,FALSE()),"")</f>
        <v/>
      </c>
      <c r="D66" s="250" t="str">
        <f aca="false">IF(ISNUMBER(A66),FLOOR((ROW()-ROW($A$7))/5,1)+1,"")</f>
        <v/>
      </c>
      <c r="E66" s="251"/>
      <c r="F66" s="270" t="n">
        <f aca="false">IF(ISNUMBER(E66),E66,0)</f>
        <v>0</v>
      </c>
      <c r="G66" s="235" t="str">
        <f aca="false">IF(ISNUMBER($A66),IF(AND($F66&gt;=2,$H66=60),1,0),"")</f>
        <v/>
      </c>
      <c r="H66" s="236" t="str">
        <f aca="false">IF(ISNUMBER(A66),IF(OR($S66=$U66,NOT(ISNA(MATCH($D66*5+$V$4,Override!$C$6:$C$125,0)))),$Q66,0),"")</f>
        <v/>
      </c>
      <c r="I66" s="268" t="str">
        <f aca="false">IF(ISNUMBER(A66),IF(J66=5,K66,IF(AND(J66=4,OR(K66=4,K66=3)),K66+1,K66)),"")</f>
        <v/>
      </c>
      <c r="J66" s="252" t="n">
        <f aca="false">COUNT(A62:A66)</f>
        <v>0</v>
      </c>
      <c r="K66" s="253" t="str">
        <f aca="false">IF(ISNUMBER(A66),RANK(F66,F62:F66),"")</f>
        <v/>
      </c>
      <c r="L66" s="254" t="n">
        <f aca="false">IF(J66=5,VLOOKUP(K66,TPMatrix!$A$6:$B$10,2,FALSE()),IF(J66=4,VLOOKUP(K66,TPMatrix!$D$6:$E$9,2,FALSE()),0))</f>
        <v>0</v>
      </c>
      <c r="M66" s="254" t="n">
        <f aca="false">IF(COUNTIF(K62:K66,K66)&gt;=2,IF(J66=5,VLOOKUP(K66+1,TPMatrix!$A$6:$B$10,2,FALSE()),IF(J66=4,VLOOKUP(K66+1,TPMatrix!$D$6:$E$9,2,FALSE()),0)),"")</f>
        <v>0</v>
      </c>
      <c r="N66" s="254" t="n">
        <f aca="false">IF(COUNTIF(K62:K66,K66)&gt;=3,IF(J66=5,VLOOKUP(K66+2,TPMatrix!$A$6:$B$10,2,FALSE()),IF(J66=4,VLOOKUP(K66+2,TPMatrix!$D$6:$E$9,2,FALSE()),0)),"")</f>
        <v>0</v>
      </c>
      <c r="O66" s="254" t="n">
        <f aca="false">IF(COUNTIF(K62:K66,K66)&gt;=4,IF(J66=5,VLOOKUP(K66+3,TPMatrix!$A$6:$B$10,2,FALSE()),IF(J66=4,VLOOKUP(K66+3,TPMatrix!$D$6:$E$9,2,FALSE()),0)),"")</f>
        <v>0</v>
      </c>
      <c r="P66" s="254" t="n">
        <f aca="false">IF(COUNTIF(K62:K66,K66)&gt;=5,IF(J66=5,VLOOKUP(K66+4,TPMatrix!$A$6:$B$10,2,FALSE()),IF(J66=4,VLOOKUP(K66+4,TPMatrix!$D$6:$E$9,2,FALSE()),0)),"")</f>
        <v>0</v>
      </c>
      <c r="Q66" s="254" t="n">
        <f aca="false">SUM(L66:P66)/COUNT(L66:P66)</f>
        <v>0</v>
      </c>
      <c r="R66" s="255" t="n">
        <f aca="false">COUNT(L66:P66)</f>
        <v>5</v>
      </c>
      <c r="S66" s="253" t="n">
        <f aca="false">IF(ISNUMBER($A66),COUNTIF($D$7:$D$306,$D66),0)</f>
        <v>0</v>
      </c>
      <c r="T66" s="254" t="n">
        <f aca="false">CEILING($F66,1)</f>
        <v>0</v>
      </c>
      <c r="U66" s="255" t="n">
        <f aca="true">SUM(OFFSET(T66,-MOD(ROW()-ROW($U$7),5),0,5,1))</f>
        <v>0</v>
      </c>
      <c r="W66" s="167" t="str">
        <f aca="false">$I66</f>
        <v/>
      </c>
      <c r="X66" s="167" t="str">
        <f aca="false">IF(ISNUMBER($A66),$W66*(Methuselahs!$A$4+1)+$A66,"")</f>
        <v/>
      </c>
      <c r="Y66" s="167" t="str">
        <f aca="false">IF(ISNUMBER($A66),RANK($X66,$X66:$X70,1),"")</f>
        <v/>
      </c>
      <c r="Z66" s="167" t="str">
        <f aca="false">IF(ISNUMBER($A66),VLOOKUP($A66,Methuselahs!$A$7:$X$306,5),"")</f>
        <v/>
      </c>
      <c r="AA66" s="167" t="str">
        <f aca="false">$I66</f>
        <v/>
      </c>
    </row>
    <row r="67" customFormat="false" ht="12.75" hidden="false" customHeight="true" outlineLevel="0" collapsed="false">
      <c r="A67" s="206" t="str">
        <f aca="true">IF(ISBLANK('Tournament Info'!$B$11),"",INDIRECT(ADDRESS(ROW(),2,1,1,"Optimal Seating "&amp;'Tournament Info'!$B$11-1&amp;"R+F")))</f>
        <v/>
      </c>
      <c r="B67" s="207" t="str">
        <f aca="false">IF(ISNUMBER(A67),VLOOKUP(A67,Methuselahs!$A$7:$E$306,2,FALSE()),"")</f>
        <v/>
      </c>
      <c r="C67" s="208" t="str">
        <f aca="false">IF(ISNUMBER(A67),VLOOKUP(A67,Methuselahs!$A$7:$E$306,3,FALSE()),"")</f>
        <v/>
      </c>
      <c r="D67" s="209" t="str">
        <f aca="false">IF(ISNUMBER(A67),FLOOR((ROW()-ROW($A$7))/5,1)+1,"")</f>
        <v/>
      </c>
      <c r="E67" s="210"/>
      <c r="F67" s="262" t="n">
        <f aca="false">IF(ISNUMBER(E67),E67,0)</f>
        <v>0</v>
      </c>
      <c r="G67" s="211" t="str">
        <f aca="false">IF(ISNUMBER($A67),IF(AND($F67&gt;=2,$H67=60),1,0),"")</f>
        <v/>
      </c>
      <c r="H67" s="212" t="str">
        <f aca="false">IF(ISNUMBER(A67),IF(OR($S67=$U67,NOT(ISNA(MATCH($D67*5+$V$4,Override!$C$6:$C$125,0)))),$Q67,0),"")</f>
        <v/>
      </c>
      <c r="I67" s="263" t="str">
        <f aca="false">IF(ISNUMBER(A67),IF(J67=5,K67,IF(AND(J67=4,OR(K67=4,K67=3)),K67+1,K67)),"")</f>
        <v/>
      </c>
      <c r="J67" s="213" t="n">
        <f aca="false">COUNT(A67:A71)</f>
        <v>0</v>
      </c>
      <c r="K67" s="214" t="str">
        <f aca="false">IF(ISNUMBER(A67),RANK(F67,F67:F71),"")</f>
        <v/>
      </c>
      <c r="L67" s="215" t="n">
        <f aca="false">IF(J67=5,VLOOKUP(K67,TPMatrix!$A$6:$B$10,2,FALSE()),IF(J67=4,VLOOKUP(K67,TPMatrix!$D$6:$E$9,2,FALSE()),0))</f>
        <v>0</v>
      </c>
      <c r="M67" s="215" t="n">
        <f aca="false">IF(COUNTIF(K67:K71,K67)&gt;=2,IF(J67=5,VLOOKUP(K67+1,TPMatrix!$A$6:$B$10,2,FALSE()),IF(J67=4,VLOOKUP(K67+1,TPMatrix!$D$6:$E$9,2,FALSE()),0)),"")</f>
        <v>0</v>
      </c>
      <c r="N67" s="215" t="n">
        <f aca="false">IF(COUNTIF(K67:K71,K67)&gt;=3,IF(J67=5,VLOOKUP(K67+2,TPMatrix!$A$6:$B$10,2,FALSE()),IF(J67=4,VLOOKUP(K67+2,TPMatrix!$D$6:$E$9,2,FALSE()),0)),"")</f>
        <v>0</v>
      </c>
      <c r="O67" s="215" t="n">
        <f aca="false">IF(COUNTIF(K67:K71,K67)&gt;=4,IF(J67=5,VLOOKUP(K67+3,TPMatrix!$A$6:$B$10,2,FALSE()),IF(J67=4,VLOOKUP(K67+3,TPMatrix!$D$6:$E$9,2,FALSE()),0)),"")</f>
        <v>0</v>
      </c>
      <c r="P67" s="215" t="n">
        <f aca="false">IF(COUNTIF(K67:K71,K67)&gt;=5,IF(J67=5,VLOOKUP(K67+4,TPMatrix!$A$6:$B$10,2,FALSE()),IF(J67=4,VLOOKUP(K67+4,TPMatrix!$D$6:$E$9,2,FALSE()),0)),"")</f>
        <v>0</v>
      </c>
      <c r="Q67" s="215" t="n">
        <f aca="false">SUM(L67:P67)/COUNT(L67:P67)</f>
        <v>0</v>
      </c>
      <c r="R67" s="216" t="n">
        <f aca="false">COUNT(L67:P67)</f>
        <v>5</v>
      </c>
      <c r="S67" s="217" t="n">
        <f aca="false">IF(ISNUMBER($A67),COUNTIF($D$7:$D$306,$D67),0)</f>
        <v>0</v>
      </c>
      <c r="T67" s="218" t="n">
        <f aca="false">CEILING($F67,1)</f>
        <v>0</v>
      </c>
      <c r="U67" s="219" t="n">
        <f aca="true">SUM(OFFSET(T67,-MOD(ROW()-ROW($U$7),5),0,5,1))</f>
        <v>0</v>
      </c>
      <c r="W67" s="167" t="str">
        <f aca="false">$I67</f>
        <v/>
      </c>
      <c r="X67" s="167" t="str">
        <f aca="false">IF(ISNUMBER($A67),$W67*(Methuselahs!$A$4+1)+$A67,"")</f>
        <v/>
      </c>
      <c r="Y67" s="167" t="str">
        <f aca="false">IF(ISNUMBER($A67),RANK($X67,$X67:$X71,1),"")</f>
        <v/>
      </c>
      <c r="Z67" s="167" t="str">
        <f aca="false">IF(ISNUMBER($A67),VLOOKUP($A67,Methuselahs!$A$7:$X$306,5),"")</f>
        <v/>
      </c>
      <c r="AA67" s="167" t="str">
        <f aca="false">$I67</f>
        <v/>
      </c>
    </row>
    <row r="68" customFormat="false" ht="12.75" hidden="false" customHeight="true" outlineLevel="0" collapsed="false">
      <c r="A68" s="220" t="str">
        <f aca="true">IF(ISBLANK('Tournament Info'!$B$11),"",INDIRECT(ADDRESS(ROW(),2,1,1,"Optimal Seating "&amp;'Tournament Info'!$B$11-1&amp;"R+F")))</f>
        <v/>
      </c>
      <c r="B68" s="221" t="str">
        <f aca="false">IF(ISNUMBER(A68),VLOOKUP(A68,Methuselahs!$A$7:$E$306,2,FALSE()),"")</f>
        <v/>
      </c>
      <c r="C68" s="222" t="str">
        <f aca="false">IF(ISNUMBER(A68),VLOOKUP(A68,Methuselahs!$A$7:$E$306,3,FALSE()),"")</f>
        <v/>
      </c>
      <c r="D68" s="223" t="str">
        <f aca="false">IF(ISNUMBER(A68),FLOOR((ROW()-ROW($A$7))/5,1)+1,"")</f>
        <v/>
      </c>
      <c r="E68" s="224"/>
      <c r="F68" s="264" t="n">
        <f aca="false">IF(ISNUMBER(E68),E68,0)</f>
        <v>0</v>
      </c>
      <c r="G68" s="225" t="str">
        <f aca="false">IF(ISNUMBER($A68),IF(AND($F68&gt;=2,$H68=60),1,0),"")</f>
        <v/>
      </c>
      <c r="H68" s="226" t="str">
        <f aca="false">IF(ISNUMBER(A68),IF(OR($S68=$U68,NOT(ISNA(MATCH($D68*5+$V$4,Override!$C$6:$C$125,0)))),$Q68,0),"")</f>
        <v/>
      </c>
      <c r="I68" s="265" t="str">
        <f aca="false">IF(ISNUMBER(A68),IF(J68=5,K68,IF(AND(J68=4,OR(K68=4,K68=3)),K68+1,K68)),"")</f>
        <v/>
      </c>
      <c r="J68" s="227" t="n">
        <f aca="false">COUNT(A67:A71)</f>
        <v>0</v>
      </c>
      <c r="K68" s="228" t="str">
        <f aca="false">IF(ISNUMBER(A68),RANK(F68,F67:F71),"")</f>
        <v/>
      </c>
      <c r="L68" s="229" t="n">
        <f aca="false">IF(J68=5,VLOOKUP(K68,TPMatrix!$A$6:$B$10,2,FALSE()),IF(J68=4,VLOOKUP(K68,TPMatrix!$D$6:$E$9,2,FALSE()),0))</f>
        <v>0</v>
      </c>
      <c r="M68" s="229" t="n">
        <f aca="false">IF(COUNTIF(K67:K71,K68)&gt;=2,IF(J68=5,VLOOKUP(K68+1,TPMatrix!$A$6:$B$10,2,FALSE()),IF(J68=4,VLOOKUP(K68+1,TPMatrix!$D$6:$E$9,2,FALSE()),0)),"")</f>
        <v>0</v>
      </c>
      <c r="N68" s="229" t="n">
        <f aca="false">IF(COUNTIF(K67:K71,K68)&gt;=3,IF(J68=5,VLOOKUP(K68+2,TPMatrix!$A$6:$B$10,2,FALSE()),IF(J68=4,VLOOKUP(K68+2,TPMatrix!$D$6:$E$9,2,FALSE()),0)),"")</f>
        <v>0</v>
      </c>
      <c r="O68" s="229" t="n">
        <f aca="false">IF(COUNTIF(K67:K71,K68)&gt;=4,IF(J68=5,VLOOKUP(K68+3,TPMatrix!$A$6:$B$10,2,FALSE()),IF(J68=4,VLOOKUP(K68+3,TPMatrix!$D$6:$E$9,2,FALSE()),0)),"")</f>
        <v>0</v>
      </c>
      <c r="P68" s="229" t="n">
        <f aca="false">IF(COUNTIF(K67:K71,K68)&gt;=5,IF(J68=5,VLOOKUP(K68+4,TPMatrix!$A$6:$B$10,2,FALSE()),IF(J68=4,VLOOKUP(K68+4,TPMatrix!$D$6:$E$9,2,FALSE()),0)),"")</f>
        <v>0</v>
      </c>
      <c r="Q68" s="229" t="n">
        <f aca="false">SUM(L68:P68)/COUNT(L68:P68)</f>
        <v>0</v>
      </c>
      <c r="R68" s="230" t="n">
        <f aca="false">COUNT(L68:P68)</f>
        <v>5</v>
      </c>
      <c r="S68" s="228" t="n">
        <f aca="false">IF(ISNUMBER($A68),COUNTIF($D$7:$D$306,$D68),0)</f>
        <v>0</v>
      </c>
      <c r="T68" s="229" t="n">
        <f aca="false">CEILING($F68,1)</f>
        <v>0</v>
      </c>
      <c r="U68" s="230" t="n">
        <f aca="true">SUM(OFFSET(T68,-MOD(ROW()-ROW($U$7),5),0,5,1))</f>
        <v>0</v>
      </c>
      <c r="W68" s="167" t="str">
        <f aca="false">$I68</f>
        <v/>
      </c>
      <c r="X68" s="167" t="str">
        <f aca="false">IF(ISNUMBER($A68),$W68*(Methuselahs!$A$4+1)+$A68,"")</f>
        <v/>
      </c>
      <c r="Y68" s="167" t="str">
        <f aca="false">IF(ISNUMBER($A68),RANK($X68,$X68:$X72,1),"")</f>
        <v/>
      </c>
      <c r="Z68" s="167" t="str">
        <f aca="false">IF(ISNUMBER($A68),VLOOKUP($A68,Methuselahs!$A$7:$X$306,5),"")</f>
        <v/>
      </c>
      <c r="AA68" s="167" t="str">
        <f aca="false">$I68</f>
        <v/>
      </c>
    </row>
    <row r="69" customFormat="false" ht="12.75" hidden="false" customHeight="true" outlineLevel="0" collapsed="false">
      <c r="A69" s="231" t="str">
        <f aca="true">IF(ISBLANK('Tournament Info'!$B$11),"",INDIRECT(ADDRESS(ROW(),2,1,1,"Optimal Seating "&amp;'Tournament Info'!$B$11-1&amp;"R+F")))</f>
        <v/>
      </c>
      <c r="B69" s="207" t="str">
        <f aca="false">IF(ISNUMBER(A69),VLOOKUP(A69,Methuselahs!$A$7:$E$306,2,FALSE()),"")</f>
        <v/>
      </c>
      <c r="C69" s="232" t="str">
        <f aca="false">IF(ISNUMBER(A69),VLOOKUP(A69,Methuselahs!$A$7:$E$306,3,FALSE()),"")</f>
        <v/>
      </c>
      <c r="D69" s="233" t="str">
        <f aca="false">IF(ISNUMBER(A69),FLOOR((ROW()-ROW($A$7))/5,1)+1,"")</f>
        <v/>
      </c>
      <c r="E69" s="234"/>
      <c r="F69" s="267" t="n">
        <f aca="false">IF(ISNUMBER(E69),E69,0)</f>
        <v>0</v>
      </c>
      <c r="G69" s="235" t="str">
        <f aca="false">IF(ISNUMBER($A69),IF(AND($F69&gt;=2,$H69=60),1,0),"")</f>
        <v/>
      </c>
      <c r="H69" s="236" t="str">
        <f aca="false">IF(ISNUMBER(A69),IF(OR($S69=$U69,NOT(ISNA(MATCH($D69*5+$V$4,Override!$C$6:$C$125,0)))),$Q69,0),"")</f>
        <v/>
      </c>
      <c r="I69" s="268" t="str">
        <f aca="false">IF(ISNUMBER(A69),IF(J69=5,K69,IF(AND(J69=4,OR(K69=4,K69=3)),K69+1,K69)),"")</f>
        <v/>
      </c>
      <c r="J69" s="237" t="n">
        <f aca="false">COUNT(A67:A71)</f>
        <v>0</v>
      </c>
      <c r="K69" s="238" t="str">
        <f aca="false">IF(ISNUMBER(A69),RANK(F69,F67:F71),"")</f>
        <v/>
      </c>
      <c r="L69" s="239" t="n">
        <f aca="false">IF(J69=5,VLOOKUP(K69,TPMatrix!$A$6:$B$10,2,FALSE()),IF(J69=4,VLOOKUP(K69,TPMatrix!$D$6:$E$9,2,FALSE()),0))</f>
        <v>0</v>
      </c>
      <c r="M69" s="239" t="n">
        <f aca="false">IF(COUNTIF(K67:K71,K69)&gt;=2,IF(J69=5,VLOOKUP(K69+1,TPMatrix!$A$6:$B$10,2,FALSE()),IF(J69=4,VLOOKUP(K69+1,TPMatrix!$D$6:$E$9,2,FALSE()),0)),"")</f>
        <v>0</v>
      </c>
      <c r="N69" s="239" t="n">
        <f aca="false">IF(COUNTIF(K67:K71,K69)&gt;=3,IF(J69=5,VLOOKUP(K69+2,TPMatrix!$A$6:$B$10,2,FALSE()),IF(J69=4,VLOOKUP(K69+2,TPMatrix!$D$6:$E$9,2,FALSE()),0)),"")</f>
        <v>0</v>
      </c>
      <c r="O69" s="239" t="n">
        <f aca="false">IF(COUNTIF(K67:K71,K69)&gt;=4,IF(J69=5,VLOOKUP(K69+3,TPMatrix!$A$6:$B$10,2,FALSE()),IF(J69=4,VLOOKUP(K69+3,TPMatrix!$D$6:$E$9,2,FALSE()),0)),"")</f>
        <v>0</v>
      </c>
      <c r="P69" s="239" t="n">
        <f aca="false">IF(COUNTIF(K67:K71,K69)&gt;=5,IF(J69=5,VLOOKUP(K69+4,TPMatrix!$A$6:$B$10,2,FALSE()),IF(J69=4,VLOOKUP(K69+4,TPMatrix!$D$6:$E$9,2,FALSE()),0)),"")</f>
        <v>0</v>
      </c>
      <c r="Q69" s="239" t="n">
        <f aca="false">SUM(L69:P69)/COUNT(L69:P69)</f>
        <v>0</v>
      </c>
      <c r="R69" s="240" t="n">
        <f aca="false">COUNT(L69:P69)</f>
        <v>5</v>
      </c>
      <c r="S69" s="238" t="n">
        <f aca="false">IF(ISNUMBER($A69),COUNTIF($D$7:$D$306,$D69),0)</f>
        <v>0</v>
      </c>
      <c r="T69" s="239" t="n">
        <f aca="false">CEILING($F69,1)</f>
        <v>0</v>
      </c>
      <c r="U69" s="240" t="n">
        <f aca="true">SUM(OFFSET(T69,-MOD(ROW()-ROW($U$7),5),0,5,1))</f>
        <v>0</v>
      </c>
      <c r="W69" s="167" t="str">
        <f aca="false">$I69</f>
        <v/>
      </c>
      <c r="X69" s="167" t="str">
        <f aca="false">IF(ISNUMBER($A69),$W69*(Methuselahs!$A$4+1)+$A69,"")</f>
        <v/>
      </c>
      <c r="Y69" s="167" t="str">
        <f aca="false">IF(ISNUMBER($A69),RANK($X69,$X69:$X73,1),"")</f>
        <v/>
      </c>
      <c r="Z69" s="167" t="str">
        <f aca="false">IF(ISNUMBER($A69),VLOOKUP($A69,Methuselahs!$A$7:$X$306,5),"")</f>
        <v/>
      </c>
      <c r="AA69" s="167" t="str">
        <f aca="false">$I69</f>
        <v/>
      </c>
    </row>
    <row r="70" customFormat="false" ht="12.75" hidden="false" customHeight="true" outlineLevel="0" collapsed="false">
      <c r="A70" s="241" t="str">
        <f aca="true">IF(ISBLANK('Tournament Info'!$B$11),"",INDIRECT(ADDRESS(ROW(),2,1,1,"Optimal Seating "&amp;'Tournament Info'!$B$11-1&amp;"R+F")))</f>
        <v/>
      </c>
      <c r="B70" s="242" t="str">
        <f aca="false">IF(ISNUMBER(A70),VLOOKUP(A70,Methuselahs!$A$7:$E$306,2,FALSE()),"")</f>
        <v/>
      </c>
      <c r="C70" s="243" t="str">
        <f aca="false">IF(ISNUMBER(A70),VLOOKUP(A70,Methuselahs!$A$7:$E$306,3,FALSE()),"")</f>
        <v/>
      </c>
      <c r="D70" s="244" t="str">
        <f aca="false">IF(ISNUMBER(A70),FLOOR((ROW()-ROW($A$7))/5,1)+1,"")</f>
        <v/>
      </c>
      <c r="E70" s="245"/>
      <c r="F70" s="269" t="n">
        <f aca="false">IF(ISNUMBER(E70),E70,0)</f>
        <v>0</v>
      </c>
      <c r="G70" s="225" t="str">
        <f aca="false">IF(ISNUMBER($A70),IF(AND($F70&gt;=2,$H70=60),1,0),"")</f>
        <v/>
      </c>
      <c r="H70" s="226" t="str">
        <f aca="false">IF(ISNUMBER(A70),IF(OR($S70=$U70,NOT(ISNA(MATCH($D70*5+$V$4,Override!$C$6:$C$125,0)))),$Q70,0),"")</f>
        <v/>
      </c>
      <c r="I70" s="265" t="str">
        <f aca="false">IF(ISNUMBER(A70),IF(J70=5,K70,IF(AND(J70=4,OR(K70=4,K70=3)),K70+1,K70)),"")</f>
        <v/>
      </c>
      <c r="J70" s="246" t="n">
        <f aca="false">COUNT(A67:A71)</f>
        <v>0</v>
      </c>
      <c r="K70" s="228" t="str">
        <f aca="false">IF(ISNUMBER(A70),RANK(F70,F67:F71),"")</f>
        <v/>
      </c>
      <c r="L70" s="229" t="n">
        <f aca="false">IF(J70=5,VLOOKUP(K70,TPMatrix!$A$6:$B$10,2,FALSE()),IF(J70=4,VLOOKUP(K70,TPMatrix!$D$6:$E$9,2,FALSE()),0))</f>
        <v>0</v>
      </c>
      <c r="M70" s="229" t="n">
        <f aca="false">IF(COUNTIF(K67:K71,K70)&gt;=2,IF(J70=5,VLOOKUP(K70+1,TPMatrix!$A$6:$B$10,2,FALSE()),IF(J70=4,VLOOKUP(K70+1,TPMatrix!$D$6:$E$9,2,FALSE()),0)),"")</f>
        <v>0</v>
      </c>
      <c r="N70" s="229" t="n">
        <f aca="false">IF(COUNTIF(K67:K71,K70)&gt;=3,IF(J70=5,VLOOKUP(K70+2,TPMatrix!$A$6:$B$10,2,FALSE()),IF(J70=4,VLOOKUP(K70+2,TPMatrix!$D$6:$E$9,2,FALSE()),0)),"")</f>
        <v>0</v>
      </c>
      <c r="O70" s="229" t="n">
        <f aca="false">IF(COUNTIF(K67:K71,K70)&gt;=4,IF(J70=5,VLOOKUP(K70+3,TPMatrix!$A$6:$B$10,2,FALSE()),IF(J70=4,VLOOKUP(K70+3,TPMatrix!$D$6:$E$9,2,FALSE()),0)),"")</f>
        <v>0</v>
      </c>
      <c r="P70" s="229" t="n">
        <f aca="false">IF(COUNTIF(K67:K71,K70)&gt;=5,IF(J70=5,VLOOKUP(K70+4,TPMatrix!$A$6:$B$10,2,FALSE()),IF(J70=4,VLOOKUP(K70+4,TPMatrix!$D$6:$E$9,2,FALSE()),0)),"")</f>
        <v>0</v>
      </c>
      <c r="Q70" s="229" t="n">
        <f aca="false">SUM(L70:P70)/COUNT(L70:P70)</f>
        <v>0</v>
      </c>
      <c r="R70" s="230" t="n">
        <f aca="false">COUNT(L70:P70)</f>
        <v>5</v>
      </c>
      <c r="S70" s="228" t="n">
        <f aca="false">IF(ISNUMBER($A70),COUNTIF($D$7:$D$306,$D70),0)</f>
        <v>0</v>
      </c>
      <c r="T70" s="229" t="n">
        <f aca="false">CEILING($F70,1)</f>
        <v>0</v>
      </c>
      <c r="U70" s="230" t="n">
        <f aca="true">SUM(OFFSET(T70,-MOD(ROW()-ROW($U$7),5),0,5,1))</f>
        <v>0</v>
      </c>
      <c r="W70" s="167" t="str">
        <f aca="false">$I70</f>
        <v/>
      </c>
      <c r="X70" s="167" t="str">
        <f aca="false">IF(ISNUMBER($A70),$W70*(Methuselahs!$A$4+1)+$A70,"")</f>
        <v/>
      </c>
      <c r="Y70" s="167" t="str">
        <f aca="false">IF(ISNUMBER($A70),RANK($X70,$X70:$X74,1),"")</f>
        <v/>
      </c>
      <c r="Z70" s="167" t="str">
        <f aca="false">IF(ISNUMBER($A70),VLOOKUP($A70,Methuselahs!$A$7:$X$306,5),"")</f>
        <v/>
      </c>
      <c r="AA70" s="167" t="str">
        <f aca="false">$I70</f>
        <v/>
      </c>
    </row>
    <row r="71" customFormat="false" ht="12.75" hidden="false" customHeight="true" outlineLevel="0" collapsed="false">
      <c r="A71" s="247" t="str">
        <f aca="true">IF(ISBLANK('Tournament Info'!$B$11),"",INDIRECT(ADDRESS(ROW(),2,1,1,"Optimal Seating "&amp;'Tournament Info'!$B$11-1&amp;"R+F")))</f>
        <v/>
      </c>
      <c r="B71" s="248" t="str">
        <f aca="false">IF(ISNUMBER(A71),VLOOKUP(A71,Methuselahs!$A$7:$E$306,2,FALSE()),"")</f>
        <v/>
      </c>
      <c r="C71" s="249" t="str">
        <f aca="false">IF(ISNUMBER(A71),VLOOKUP(A71,Methuselahs!$A$7:$E$306,3,FALSE()),"")</f>
        <v/>
      </c>
      <c r="D71" s="250" t="str">
        <f aca="false">IF(ISNUMBER(A71),FLOOR((ROW()-ROW($A$7))/5,1)+1,"")</f>
        <v/>
      </c>
      <c r="E71" s="251"/>
      <c r="F71" s="270" t="n">
        <f aca="false">IF(ISNUMBER(E71),E71,0)</f>
        <v>0</v>
      </c>
      <c r="G71" s="235" t="str">
        <f aca="false">IF(ISNUMBER($A71),IF(AND($F71&gt;=2,$H71=60),1,0),"")</f>
        <v/>
      </c>
      <c r="H71" s="236" t="str">
        <f aca="false">IF(ISNUMBER(A71),IF(OR($S71=$U71,NOT(ISNA(MATCH($D71*5+$V$4,Override!$C$6:$C$125,0)))),$Q71,0),"")</f>
        <v/>
      </c>
      <c r="I71" s="268" t="str">
        <f aca="false">IF(ISNUMBER(A71),IF(J71=5,K71,IF(AND(J71=4,OR(K71=4,K71=3)),K71+1,K71)),"")</f>
        <v/>
      </c>
      <c r="J71" s="252" t="n">
        <f aca="false">COUNT(A67:A71)</f>
        <v>0</v>
      </c>
      <c r="K71" s="253" t="str">
        <f aca="false">IF(ISNUMBER(A71),RANK(F71,F67:F71),"")</f>
        <v/>
      </c>
      <c r="L71" s="254" t="n">
        <f aca="false">IF(J71=5,VLOOKUP(K71,TPMatrix!$A$6:$B$10,2,FALSE()),IF(J71=4,VLOOKUP(K71,TPMatrix!$D$6:$E$9,2,FALSE()),0))</f>
        <v>0</v>
      </c>
      <c r="M71" s="254" t="n">
        <f aca="false">IF(COUNTIF(K67:K71,K71)&gt;=2,IF(J71=5,VLOOKUP(K71+1,TPMatrix!$A$6:$B$10,2,FALSE()),IF(J71=4,VLOOKUP(K71+1,TPMatrix!$D$6:$E$9,2,FALSE()),0)),"")</f>
        <v>0</v>
      </c>
      <c r="N71" s="254" t="n">
        <f aca="false">IF(COUNTIF(K67:K71,K71)&gt;=3,IF(J71=5,VLOOKUP(K71+2,TPMatrix!$A$6:$B$10,2,FALSE()),IF(J71=4,VLOOKUP(K71+2,TPMatrix!$D$6:$E$9,2,FALSE()),0)),"")</f>
        <v>0</v>
      </c>
      <c r="O71" s="254" t="n">
        <f aca="false">IF(COUNTIF(K67:K71,K71)&gt;=4,IF(J71=5,VLOOKUP(K71+3,TPMatrix!$A$6:$B$10,2,FALSE()),IF(J71=4,VLOOKUP(K71+3,TPMatrix!$D$6:$E$9,2,FALSE()),0)),"")</f>
        <v>0</v>
      </c>
      <c r="P71" s="254" t="n">
        <f aca="false">IF(COUNTIF(K67:K71,K71)&gt;=5,IF(J71=5,VLOOKUP(K71+4,TPMatrix!$A$6:$B$10,2,FALSE()),IF(J71=4,VLOOKUP(K71+4,TPMatrix!$D$6:$E$9,2,FALSE()),0)),"")</f>
        <v>0</v>
      </c>
      <c r="Q71" s="254" t="n">
        <f aca="false">SUM(L71:P71)/COUNT(L71:P71)</f>
        <v>0</v>
      </c>
      <c r="R71" s="255" t="n">
        <f aca="false">COUNT(L71:P71)</f>
        <v>5</v>
      </c>
      <c r="S71" s="253" t="n">
        <f aca="false">IF(ISNUMBER($A71),COUNTIF($D$7:$D$306,$D71),0)</f>
        <v>0</v>
      </c>
      <c r="T71" s="254" t="n">
        <f aca="false">CEILING($F71,1)</f>
        <v>0</v>
      </c>
      <c r="U71" s="255" t="n">
        <f aca="true">SUM(OFFSET(T71,-MOD(ROW()-ROW($U$7),5),0,5,1))</f>
        <v>0</v>
      </c>
      <c r="W71" s="167" t="str">
        <f aca="false">$I71</f>
        <v/>
      </c>
      <c r="X71" s="167" t="str">
        <f aca="false">IF(ISNUMBER($A71),$W71*(Methuselahs!$A$4+1)+$A71,"")</f>
        <v/>
      </c>
      <c r="Y71" s="167" t="str">
        <f aca="false">IF(ISNUMBER($A71),RANK($X71,$X71:$X75,1),"")</f>
        <v/>
      </c>
      <c r="Z71" s="167" t="str">
        <f aca="false">IF(ISNUMBER($A71),VLOOKUP($A71,Methuselahs!$A$7:$X$306,5),"")</f>
        <v/>
      </c>
      <c r="AA71" s="167" t="str">
        <f aca="false">$I71</f>
        <v/>
      </c>
    </row>
    <row r="72" customFormat="false" ht="12.75" hidden="false" customHeight="true" outlineLevel="0" collapsed="false">
      <c r="A72" s="206" t="str">
        <f aca="true">IF(ISBLANK('Tournament Info'!$B$11),"",INDIRECT(ADDRESS(ROW(),2,1,1,"Optimal Seating "&amp;'Tournament Info'!$B$11-1&amp;"R+F")))</f>
        <v/>
      </c>
      <c r="B72" s="207" t="str">
        <f aca="false">IF(ISNUMBER(A72),VLOOKUP(A72,Methuselahs!$A$7:$E$306,2,FALSE()),"")</f>
        <v/>
      </c>
      <c r="C72" s="208" t="str">
        <f aca="false">IF(ISNUMBER(A72),VLOOKUP(A72,Methuselahs!$A$7:$E$306,3,FALSE()),"")</f>
        <v/>
      </c>
      <c r="D72" s="209" t="str">
        <f aca="false">IF(ISNUMBER(A72),FLOOR((ROW()-ROW($A$7))/5,1)+1,"")</f>
        <v/>
      </c>
      <c r="E72" s="210"/>
      <c r="F72" s="262" t="n">
        <f aca="false">IF(ISNUMBER(E72),E72,0)</f>
        <v>0</v>
      </c>
      <c r="G72" s="211" t="str">
        <f aca="false">IF(ISNUMBER($A72),IF(AND($F72&gt;=2,$H72=60),1,0),"")</f>
        <v/>
      </c>
      <c r="H72" s="212" t="str">
        <f aca="false">IF(ISNUMBER(A72),IF(OR($S72=$U72,NOT(ISNA(MATCH($D72*5+$V$4,Override!$C$6:$C$125,0)))),$Q72,0),"")</f>
        <v/>
      </c>
      <c r="I72" s="263" t="str">
        <f aca="false">IF(ISNUMBER(A72),IF(J72=5,K72,IF(AND(J72=4,OR(K72=4,K72=3)),K72+1,K72)),"")</f>
        <v/>
      </c>
      <c r="J72" s="213" t="n">
        <f aca="false">COUNT(A72:A76)</f>
        <v>0</v>
      </c>
      <c r="K72" s="214" t="str">
        <f aca="false">IF(ISNUMBER(A72),RANK(F72,F72:F76),"")</f>
        <v/>
      </c>
      <c r="L72" s="215" t="n">
        <f aca="false">IF(J72=5,VLOOKUP(K72,TPMatrix!$A$6:$B$10,2,FALSE()),IF(J72=4,VLOOKUP(K72,TPMatrix!$D$6:$E$9,2,FALSE()),0))</f>
        <v>0</v>
      </c>
      <c r="M72" s="215" t="n">
        <f aca="false">IF(COUNTIF(K72:K76,K72)&gt;=2,IF(J72=5,VLOOKUP(K72+1,TPMatrix!$A$6:$B$10,2,FALSE()),IF(J72=4,VLOOKUP(K72+1,TPMatrix!$D$6:$E$9,2,FALSE()),0)),"")</f>
        <v>0</v>
      </c>
      <c r="N72" s="215" t="n">
        <f aca="false">IF(COUNTIF(K72:K76,K72)&gt;=3,IF(J72=5,VLOOKUP(K72+2,TPMatrix!$A$6:$B$10,2,FALSE()),IF(J72=4,VLOOKUP(K72+2,TPMatrix!$D$6:$E$9,2,FALSE()),0)),"")</f>
        <v>0</v>
      </c>
      <c r="O72" s="215" t="n">
        <f aca="false">IF(COUNTIF(K72:K76,K72)&gt;=4,IF(J72=5,VLOOKUP(K72+3,TPMatrix!$A$6:$B$10,2,FALSE()),IF(J72=4,VLOOKUP(K72+3,TPMatrix!$D$6:$E$9,2,FALSE()),0)),"")</f>
        <v>0</v>
      </c>
      <c r="P72" s="215" t="n">
        <f aca="false">IF(COUNTIF(K72:K76,K72)&gt;=5,IF(J72=5,VLOOKUP(K72+4,TPMatrix!$A$6:$B$10,2,FALSE()),IF(J72=4,VLOOKUP(K72+4,TPMatrix!$D$6:$E$9,2,FALSE()),0)),"")</f>
        <v>0</v>
      </c>
      <c r="Q72" s="215" t="n">
        <f aca="false">SUM(L72:P72)/COUNT(L72:P72)</f>
        <v>0</v>
      </c>
      <c r="R72" s="216" t="n">
        <f aca="false">COUNT(L72:P72)</f>
        <v>5</v>
      </c>
      <c r="S72" s="217" t="n">
        <f aca="false">IF(ISNUMBER($A72),COUNTIF($D$7:$D$306,$D72),0)</f>
        <v>0</v>
      </c>
      <c r="T72" s="218" t="n">
        <f aca="false">CEILING($F72,1)</f>
        <v>0</v>
      </c>
      <c r="U72" s="219" t="n">
        <f aca="true">SUM(OFFSET(T72,-MOD(ROW()-ROW($U$7),5),0,5,1))</f>
        <v>0</v>
      </c>
      <c r="W72" s="167" t="str">
        <f aca="false">$I72</f>
        <v/>
      </c>
      <c r="X72" s="167" t="str">
        <f aca="false">IF(ISNUMBER($A72),$W72*(Methuselahs!$A$4+1)+$A72,"")</f>
        <v/>
      </c>
      <c r="Y72" s="167" t="str">
        <f aca="false">IF(ISNUMBER($A72),RANK($X72,$X72:$X76,1),"")</f>
        <v/>
      </c>
      <c r="Z72" s="167" t="str">
        <f aca="false">IF(ISNUMBER($A72),VLOOKUP($A72,Methuselahs!$A$7:$X$306,5),"")</f>
        <v/>
      </c>
      <c r="AA72" s="167" t="str">
        <f aca="false">$I72</f>
        <v/>
      </c>
    </row>
    <row r="73" customFormat="false" ht="12.75" hidden="false" customHeight="true" outlineLevel="0" collapsed="false">
      <c r="A73" s="220" t="str">
        <f aca="true">IF(ISBLANK('Tournament Info'!$B$11),"",INDIRECT(ADDRESS(ROW(),2,1,1,"Optimal Seating "&amp;'Tournament Info'!$B$11-1&amp;"R+F")))</f>
        <v/>
      </c>
      <c r="B73" s="221" t="str">
        <f aca="false">IF(ISNUMBER(A73),VLOOKUP(A73,Methuselahs!$A$7:$E$306,2,FALSE()),"")</f>
        <v/>
      </c>
      <c r="C73" s="222" t="str">
        <f aca="false">IF(ISNUMBER(A73),VLOOKUP(A73,Methuselahs!$A$7:$E$306,3,FALSE()),"")</f>
        <v/>
      </c>
      <c r="D73" s="223" t="str">
        <f aca="false">IF(ISNUMBER(A73),FLOOR((ROW()-ROW($A$7))/5,1)+1,"")</f>
        <v/>
      </c>
      <c r="E73" s="224"/>
      <c r="F73" s="264" t="n">
        <f aca="false">IF(ISNUMBER(E73),E73,0)</f>
        <v>0</v>
      </c>
      <c r="G73" s="225" t="str">
        <f aca="false">IF(ISNUMBER($A73),IF(AND($F73&gt;=2,$H73=60),1,0),"")</f>
        <v/>
      </c>
      <c r="H73" s="226" t="str">
        <f aca="false">IF(ISNUMBER(A73),IF(OR($S73=$U73,NOT(ISNA(MATCH($D73*5+$V$4,Override!$C$6:$C$125,0)))),$Q73,0),"")</f>
        <v/>
      </c>
      <c r="I73" s="265" t="str">
        <f aca="false">IF(ISNUMBER(A73),IF(J73=5,K73,IF(AND(J73=4,OR(K73=4,K73=3)),K73+1,K73)),"")</f>
        <v/>
      </c>
      <c r="J73" s="227" t="n">
        <f aca="false">COUNT(A72:A76)</f>
        <v>0</v>
      </c>
      <c r="K73" s="228" t="str">
        <f aca="false">IF(ISNUMBER(A73),RANK(F73,F72:F76),"")</f>
        <v/>
      </c>
      <c r="L73" s="229" t="n">
        <f aca="false">IF(J73=5,VLOOKUP(K73,TPMatrix!$A$6:$B$10,2,FALSE()),IF(J73=4,VLOOKUP(K73,TPMatrix!$D$6:$E$9,2,FALSE()),0))</f>
        <v>0</v>
      </c>
      <c r="M73" s="229" t="n">
        <f aca="false">IF(COUNTIF(K72:K76,K73)&gt;=2,IF(J73=5,VLOOKUP(K73+1,TPMatrix!$A$6:$B$10,2,FALSE()),IF(J73=4,VLOOKUP(K73+1,TPMatrix!$D$6:$E$9,2,FALSE()),0)),"")</f>
        <v>0</v>
      </c>
      <c r="N73" s="229" t="n">
        <f aca="false">IF(COUNTIF(K72:K76,K73)&gt;=3,IF(J73=5,VLOOKUP(K73+2,TPMatrix!$A$6:$B$10,2,FALSE()),IF(J73=4,VLOOKUP(K73+2,TPMatrix!$D$6:$E$9,2,FALSE()),0)),"")</f>
        <v>0</v>
      </c>
      <c r="O73" s="229" t="n">
        <f aca="false">IF(COUNTIF(K72:K76,K73)&gt;=4,IF(J73=5,VLOOKUP(K73+3,TPMatrix!$A$6:$B$10,2,FALSE()),IF(J73=4,VLOOKUP(K73+3,TPMatrix!$D$6:$E$9,2,FALSE()),0)),"")</f>
        <v>0</v>
      </c>
      <c r="P73" s="229" t="n">
        <f aca="false">IF(COUNTIF(K72:K76,K73)&gt;=5,IF(J73=5,VLOOKUP(K73+4,TPMatrix!$A$6:$B$10,2,FALSE()),IF(J73=4,VLOOKUP(K73+4,TPMatrix!$D$6:$E$9,2,FALSE()),0)),"")</f>
        <v>0</v>
      </c>
      <c r="Q73" s="229" t="n">
        <f aca="false">SUM(L73:P73)/COUNT(L73:P73)</f>
        <v>0</v>
      </c>
      <c r="R73" s="230" t="n">
        <f aca="false">COUNT(L73:P73)</f>
        <v>5</v>
      </c>
      <c r="S73" s="228" t="n">
        <f aca="false">IF(ISNUMBER($A73),COUNTIF($D$7:$D$306,$D73),0)</f>
        <v>0</v>
      </c>
      <c r="T73" s="229" t="n">
        <f aca="false">CEILING($F73,1)</f>
        <v>0</v>
      </c>
      <c r="U73" s="230" t="n">
        <f aca="true">SUM(OFFSET(T73,-MOD(ROW()-ROW($U$7),5),0,5,1))</f>
        <v>0</v>
      </c>
      <c r="W73" s="167" t="str">
        <f aca="false">$I73</f>
        <v/>
      </c>
      <c r="X73" s="167" t="str">
        <f aca="false">IF(ISNUMBER($A73),$W73*(Methuselahs!$A$4+1)+$A73,"")</f>
        <v/>
      </c>
      <c r="Y73" s="167" t="str">
        <f aca="false">IF(ISNUMBER($A73),RANK($X73,$X73:$X77,1),"")</f>
        <v/>
      </c>
      <c r="Z73" s="167" t="str">
        <f aca="false">IF(ISNUMBER($A73),VLOOKUP($A73,Methuselahs!$A$7:$X$306,5),"")</f>
        <v/>
      </c>
      <c r="AA73" s="167" t="str">
        <f aca="false">$I73</f>
        <v/>
      </c>
    </row>
    <row r="74" customFormat="false" ht="12.75" hidden="false" customHeight="true" outlineLevel="0" collapsed="false">
      <c r="A74" s="231" t="str">
        <f aca="true">IF(ISBLANK('Tournament Info'!$B$11),"",INDIRECT(ADDRESS(ROW(),2,1,1,"Optimal Seating "&amp;'Tournament Info'!$B$11-1&amp;"R+F")))</f>
        <v/>
      </c>
      <c r="B74" s="207" t="str">
        <f aca="false">IF(ISNUMBER(A74),VLOOKUP(A74,Methuselahs!$A$7:$E$306,2,FALSE()),"")</f>
        <v/>
      </c>
      <c r="C74" s="232" t="str">
        <f aca="false">IF(ISNUMBER(A74),VLOOKUP(A74,Methuselahs!$A$7:$E$306,3,FALSE()),"")</f>
        <v/>
      </c>
      <c r="D74" s="233" t="str">
        <f aca="false">IF(ISNUMBER(A74),FLOOR((ROW()-ROW($A$7))/5,1)+1,"")</f>
        <v/>
      </c>
      <c r="E74" s="234"/>
      <c r="F74" s="267" t="n">
        <f aca="false">IF(ISNUMBER(E74),E74,0)</f>
        <v>0</v>
      </c>
      <c r="G74" s="235" t="str">
        <f aca="false">IF(ISNUMBER($A74),IF(AND($F74&gt;=2,$H74=60),1,0),"")</f>
        <v/>
      </c>
      <c r="H74" s="236" t="str">
        <f aca="false">IF(ISNUMBER(A74),IF(OR($S74=$U74,NOT(ISNA(MATCH($D74*5+$V$4,Override!$C$6:$C$125,0)))),$Q74,0),"")</f>
        <v/>
      </c>
      <c r="I74" s="268" t="str">
        <f aca="false">IF(ISNUMBER(A74),IF(J74=5,K74,IF(AND(J74=4,OR(K74=4,K74=3)),K74+1,K74)),"")</f>
        <v/>
      </c>
      <c r="J74" s="237" t="n">
        <f aca="false">COUNT(A72:A76)</f>
        <v>0</v>
      </c>
      <c r="K74" s="238" t="str">
        <f aca="false">IF(ISNUMBER(A74),RANK(F74,F72:F76),"")</f>
        <v/>
      </c>
      <c r="L74" s="239" t="n">
        <f aca="false">IF(J74=5,VLOOKUP(K74,TPMatrix!$A$6:$B$10,2,FALSE()),IF(J74=4,VLOOKUP(K74,TPMatrix!$D$6:$E$9,2,FALSE()),0))</f>
        <v>0</v>
      </c>
      <c r="M74" s="239" t="n">
        <f aca="false">IF(COUNTIF(K72:K76,K74)&gt;=2,IF(J74=5,VLOOKUP(K74+1,TPMatrix!$A$6:$B$10,2,FALSE()),IF(J74=4,VLOOKUP(K74+1,TPMatrix!$D$6:$E$9,2,FALSE()),0)),"")</f>
        <v>0</v>
      </c>
      <c r="N74" s="239" t="n">
        <f aca="false">IF(COUNTIF(K72:K76,K74)&gt;=3,IF(J74=5,VLOOKUP(K74+2,TPMatrix!$A$6:$B$10,2,FALSE()),IF(J74=4,VLOOKUP(K74+2,TPMatrix!$D$6:$E$9,2,FALSE()),0)),"")</f>
        <v>0</v>
      </c>
      <c r="O74" s="239" t="n">
        <f aca="false">IF(COUNTIF(K72:K76,K74)&gt;=4,IF(J74=5,VLOOKUP(K74+3,TPMatrix!$A$6:$B$10,2,FALSE()),IF(J74=4,VLOOKUP(K74+3,TPMatrix!$D$6:$E$9,2,FALSE()),0)),"")</f>
        <v>0</v>
      </c>
      <c r="P74" s="239" t="n">
        <f aca="false">IF(COUNTIF(K72:K76,K74)&gt;=5,IF(J74=5,VLOOKUP(K74+4,TPMatrix!$A$6:$B$10,2,FALSE()),IF(J74=4,VLOOKUP(K74+4,TPMatrix!$D$6:$E$9,2,FALSE()),0)),"")</f>
        <v>0</v>
      </c>
      <c r="Q74" s="239" t="n">
        <f aca="false">SUM(L74:P74)/COUNT(L74:P74)</f>
        <v>0</v>
      </c>
      <c r="R74" s="240" t="n">
        <f aca="false">COUNT(L74:P74)</f>
        <v>5</v>
      </c>
      <c r="S74" s="238" t="n">
        <f aca="false">IF(ISNUMBER($A74),COUNTIF($D$7:$D$306,$D74),0)</f>
        <v>0</v>
      </c>
      <c r="T74" s="239" t="n">
        <f aca="false">CEILING($F74,1)</f>
        <v>0</v>
      </c>
      <c r="U74" s="240" t="n">
        <f aca="true">SUM(OFFSET(T74,-MOD(ROW()-ROW($U$7),5),0,5,1))</f>
        <v>0</v>
      </c>
      <c r="W74" s="167" t="str">
        <f aca="false">$I74</f>
        <v/>
      </c>
      <c r="X74" s="167" t="str">
        <f aca="false">IF(ISNUMBER($A74),$W74*(Methuselahs!$A$4+1)+$A74,"")</f>
        <v/>
      </c>
      <c r="Y74" s="167" t="str">
        <f aca="false">IF(ISNUMBER($A74),RANK($X74,$X74:$X78,1),"")</f>
        <v/>
      </c>
      <c r="Z74" s="167" t="str">
        <f aca="false">IF(ISNUMBER($A74),VLOOKUP($A74,Methuselahs!$A$7:$X$306,5),"")</f>
        <v/>
      </c>
      <c r="AA74" s="167" t="str">
        <f aca="false">$I74</f>
        <v/>
      </c>
    </row>
    <row r="75" customFormat="false" ht="12.75" hidden="false" customHeight="true" outlineLevel="0" collapsed="false">
      <c r="A75" s="241" t="str">
        <f aca="true">IF(ISBLANK('Tournament Info'!$B$11),"",INDIRECT(ADDRESS(ROW(),2,1,1,"Optimal Seating "&amp;'Tournament Info'!$B$11-1&amp;"R+F")))</f>
        <v/>
      </c>
      <c r="B75" s="242" t="str">
        <f aca="false">IF(ISNUMBER(A75),VLOOKUP(A75,Methuselahs!$A$7:$E$306,2,FALSE()),"")</f>
        <v/>
      </c>
      <c r="C75" s="243" t="str">
        <f aca="false">IF(ISNUMBER(A75),VLOOKUP(A75,Methuselahs!$A$7:$E$306,3,FALSE()),"")</f>
        <v/>
      </c>
      <c r="D75" s="244" t="str">
        <f aca="false">IF(ISNUMBER(A75),FLOOR((ROW()-ROW($A$7))/5,1)+1,"")</f>
        <v/>
      </c>
      <c r="E75" s="245"/>
      <c r="F75" s="269" t="n">
        <f aca="false">IF(ISNUMBER(E75),E75,0)</f>
        <v>0</v>
      </c>
      <c r="G75" s="225" t="str">
        <f aca="false">IF(ISNUMBER($A75),IF(AND($F75&gt;=2,$H75=60),1,0),"")</f>
        <v/>
      </c>
      <c r="H75" s="226" t="str">
        <f aca="false">IF(ISNUMBER(A75),IF(OR($S75=$U75,NOT(ISNA(MATCH($D75*5+$V$4,Override!$C$6:$C$125,0)))),$Q75,0),"")</f>
        <v/>
      </c>
      <c r="I75" s="265" t="str">
        <f aca="false">IF(ISNUMBER(A75),IF(J75=5,K75,IF(AND(J75=4,OR(K75=4,K75=3)),K75+1,K75)),"")</f>
        <v/>
      </c>
      <c r="J75" s="246" t="n">
        <f aca="false">COUNT(A72:A76)</f>
        <v>0</v>
      </c>
      <c r="K75" s="228" t="str">
        <f aca="false">IF(ISNUMBER(A75),RANK(F75,F72:F76),"")</f>
        <v/>
      </c>
      <c r="L75" s="229" t="n">
        <f aca="false">IF(J75=5,VLOOKUP(K75,TPMatrix!$A$6:$B$10,2,FALSE()),IF(J75=4,VLOOKUP(K75,TPMatrix!$D$6:$E$9,2,FALSE()),0))</f>
        <v>0</v>
      </c>
      <c r="M75" s="229" t="n">
        <f aca="false">IF(COUNTIF(K72:K76,K75)&gt;=2,IF(J75=5,VLOOKUP(K75+1,TPMatrix!$A$6:$B$10,2,FALSE()),IF(J75=4,VLOOKUP(K75+1,TPMatrix!$D$6:$E$9,2,FALSE()),0)),"")</f>
        <v>0</v>
      </c>
      <c r="N75" s="229" t="n">
        <f aca="false">IF(COUNTIF(K72:K76,K75)&gt;=3,IF(J75=5,VLOOKUP(K75+2,TPMatrix!$A$6:$B$10,2,FALSE()),IF(J75=4,VLOOKUP(K75+2,TPMatrix!$D$6:$E$9,2,FALSE()),0)),"")</f>
        <v>0</v>
      </c>
      <c r="O75" s="229" t="n">
        <f aca="false">IF(COUNTIF(K72:K76,K75)&gt;=4,IF(J75=5,VLOOKUP(K75+3,TPMatrix!$A$6:$B$10,2,FALSE()),IF(J75=4,VLOOKUP(K75+3,TPMatrix!$D$6:$E$9,2,FALSE()),0)),"")</f>
        <v>0</v>
      </c>
      <c r="P75" s="229" t="n">
        <f aca="false">IF(COUNTIF(K72:K76,K75)&gt;=5,IF(J75=5,VLOOKUP(K75+4,TPMatrix!$A$6:$B$10,2,FALSE()),IF(J75=4,VLOOKUP(K75+4,TPMatrix!$D$6:$E$9,2,FALSE()),0)),"")</f>
        <v>0</v>
      </c>
      <c r="Q75" s="229" t="n">
        <f aca="false">SUM(L75:P75)/COUNT(L75:P75)</f>
        <v>0</v>
      </c>
      <c r="R75" s="230" t="n">
        <f aca="false">COUNT(L75:P75)</f>
        <v>5</v>
      </c>
      <c r="S75" s="228" t="n">
        <f aca="false">IF(ISNUMBER($A75),COUNTIF($D$7:$D$306,$D75),0)</f>
        <v>0</v>
      </c>
      <c r="T75" s="229" t="n">
        <f aca="false">CEILING($F75,1)</f>
        <v>0</v>
      </c>
      <c r="U75" s="230" t="n">
        <f aca="true">SUM(OFFSET(T75,-MOD(ROW()-ROW($U$7),5),0,5,1))</f>
        <v>0</v>
      </c>
      <c r="W75" s="167" t="str">
        <f aca="false">$I75</f>
        <v/>
      </c>
      <c r="X75" s="167" t="str">
        <f aca="false">IF(ISNUMBER($A75),$W75*(Methuselahs!$A$4+1)+$A75,"")</f>
        <v/>
      </c>
      <c r="Y75" s="167" t="str">
        <f aca="false">IF(ISNUMBER($A75),RANK($X75,$X75:$X79,1),"")</f>
        <v/>
      </c>
      <c r="Z75" s="167" t="str">
        <f aca="false">IF(ISNUMBER($A75),VLOOKUP($A75,Methuselahs!$A$7:$X$306,5),"")</f>
        <v/>
      </c>
      <c r="AA75" s="167" t="str">
        <f aca="false">$I75</f>
        <v/>
      </c>
    </row>
    <row r="76" customFormat="false" ht="12.75" hidden="false" customHeight="true" outlineLevel="0" collapsed="false">
      <c r="A76" s="247" t="str">
        <f aca="true">IF(ISBLANK('Tournament Info'!$B$11),"",INDIRECT(ADDRESS(ROW(),2,1,1,"Optimal Seating "&amp;'Tournament Info'!$B$11-1&amp;"R+F")))</f>
        <v/>
      </c>
      <c r="B76" s="248" t="str">
        <f aca="false">IF(ISNUMBER(A76),VLOOKUP(A76,Methuselahs!$A$7:$E$306,2,FALSE()),"")</f>
        <v/>
      </c>
      <c r="C76" s="249" t="str">
        <f aca="false">IF(ISNUMBER(A76),VLOOKUP(A76,Methuselahs!$A$7:$E$306,3,FALSE()),"")</f>
        <v/>
      </c>
      <c r="D76" s="250" t="str">
        <f aca="false">IF(ISNUMBER(A76),FLOOR((ROW()-ROW($A$7))/5,1)+1,"")</f>
        <v/>
      </c>
      <c r="E76" s="251"/>
      <c r="F76" s="270" t="n">
        <f aca="false">IF(ISNUMBER(E76),E76,0)</f>
        <v>0</v>
      </c>
      <c r="G76" s="235" t="str">
        <f aca="false">IF(ISNUMBER($A76),IF(AND($F76&gt;=2,$H76=60),1,0),"")</f>
        <v/>
      </c>
      <c r="H76" s="236" t="str">
        <f aca="false">IF(ISNUMBER(A76),IF(OR($S76=$U76,NOT(ISNA(MATCH($D76*5+$V$4,Override!$C$6:$C$125,0)))),$Q76,0),"")</f>
        <v/>
      </c>
      <c r="I76" s="268" t="str">
        <f aca="false">IF(ISNUMBER(A76),IF(J76=5,K76,IF(AND(J76=4,OR(K76=4,K76=3)),K76+1,K76)),"")</f>
        <v/>
      </c>
      <c r="J76" s="252" t="n">
        <f aca="false">COUNT(A72:A76)</f>
        <v>0</v>
      </c>
      <c r="K76" s="253" t="str">
        <f aca="false">IF(ISNUMBER(A76),RANK(F76,F72:F76),"")</f>
        <v/>
      </c>
      <c r="L76" s="254" t="n">
        <f aca="false">IF(J76=5,VLOOKUP(K76,TPMatrix!$A$6:$B$10,2,FALSE()),IF(J76=4,VLOOKUP(K76,TPMatrix!$D$6:$E$9,2,FALSE()),0))</f>
        <v>0</v>
      </c>
      <c r="M76" s="254" t="n">
        <f aca="false">IF(COUNTIF(K72:K76,K76)&gt;=2,IF(J76=5,VLOOKUP(K76+1,TPMatrix!$A$6:$B$10,2,FALSE()),IF(J76=4,VLOOKUP(K76+1,TPMatrix!$D$6:$E$9,2,FALSE()),0)),"")</f>
        <v>0</v>
      </c>
      <c r="N76" s="254" t="n">
        <f aca="false">IF(COUNTIF(K72:K76,K76)&gt;=3,IF(J76=5,VLOOKUP(K76+2,TPMatrix!$A$6:$B$10,2,FALSE()),IF(J76=4,VLOOKUP(K76+2,TPMatrix!$D$6:$E$9,2,FALSE()),0)),"")</f>
        <v>0</v>
      </c>
      <c r="O76" s="254" t="n">
        <f aca="false">IF(COUNTIF(K72:K76,K76)&gt;=4,IF(J76=5,VLOOKUP(K76+3,TPMatrix!$A$6:$B$10,2,FALSE()),IF(J76=4,VLOOKUP(K76+3,TPMatrix!$D$6:$E$9,2,FALSE()),0)),"")</f>
        <v>0</v>
      </c>
      <c r="P76" s="254" t="n">
        <f aca="false">IF(COUNTIF(K72:K76,K76)&gt;=5,IF(J76=5,VLOOKUP(K76+4,TPMatrix!$A$6:$B$10,2,FALSE()),IF(J76=4,VLOOKUP(K76+4,TPMatrix!$D$6:$E$9,2,FALSE()),0)),"")</f>
        <v>0</v>
      </c>
      <c r="Q76" s="254" t="n">
        <f aca="false">SUM(L76:P76)/COUNT(L76:P76)</f>
        <v>0</v>
      </c>
      <c r="R76" s="255" t="n">
        <f aca="false">COUNT(L76:P76)</f>
        <v>5</v>
      </c>
      <c r="S76" s="253" t="n">
        <f aca="false">IF(ISNUMBER($A76),COUNTIF($D$7:$D$306,$D76),0)</f>
        <v>0</v>
      </c>
      <c r="T76" s="254" t="n">
        <f aca="false">CEILING($F76,1)</f>
        <v>0</v>
      </c>
      <c r="U76" s="255" t="n">
        <f aca="true">SUM(OFFSET(T76,-MOD(ROW()-ROW($U$7),5),0,5,1))</f>
        <v>0</v>
      </c>
      <c r="W76" s="167" t="str">
        <f aca="false">$I76</f>
        <v/>
      </c>
      <c r="X76" s="167" t="str">
        <f aca="false">IF(ISNUMBER($A76),$W76*(Methuselahs!$A$4+1)+$A76,"")</f>
        <v/>
      </c>
      <c r="Y76" s="167" t="str">
        <f aca="false">IF(ISNUMBER($A76),RANK($X76,$X76:$X80,1),"")</f>
        <v/>
      </c>
      <c r="Z76" s="167" t="str">
        <f aca="false">IF(ISNUMBER($A76),VLOOKUP($A76,Methuselahs!$A$7:$X$306,5),"")</f>
        <v/>
      </c>
      <c r="AA76" s="167" t="str">
        <f aca="false">$I76</f>
        <v/>
      </c>
    </row>
    <row r="77" customFormat="false" ht="12.75" hidden="false" customHeight="true" outlineLevel="0" collapsed="false">
      <c r="A77" s="206" t="str">
        <f aca="true">IF(ISBLANK('Tournament Info'!$B$11),"",INDIRECT(ADDRESS(ROW(),2,1,1,"Optimal Seating "&amp;'Tournament Info'!$B$11-1&amp;"R+F")))</f>
        <v/>
      </c>
      <c r="B77" s="207" t="str">
        <f aca="false">IF(ISNUMBER(A77),VLOOKUP(A77,Methuselahs!$A$7:$E$306,2,FALSE()),"")</f>
        <v/>
      </c>
      <c r="C77" s="208" t="str">
        <f aca="false">IF(ISNUMBER(A77),VLOOKUP(A77,Methuselahs!$A$7:$E$306,3,FALSE()),"")</f>
        <v/>
      </c>
      <c r="D77" s="209" t="str">
        <f aca="false">IF(ISNUMBER(A77),FLOOR((ROW()-ROW($A$7))/5,1)+1,"")</f>
        <v/>
      </c>
      <c r="E77" s="210"/>
      <c r="F77" s="262" t="n">
        <f aca="false">IF(ISNUMBER(E77),E77,0)</f>
        <v>0</v>
      </c>
      <c r="G77" s="211" t="str">
        <f aca="false">IF(ISNUMBER($A77),IF(AND($F77&gt;=2,$H77=60),1,0),"")</f>
        <v/>
      </c>
      <c r="H77" s="212" t="str">
        <f aca="false">IF(ISNUMBER(A77),IF(OR($S77=$U77,NOT(ISNA(MATCH($D77*5+$V$4,Override!$C$6:$C$125,0)))),$Q77,0),"")</f>
        <v/>
      </c>
      <c r="I77" s="263" t="str">
        <f aca="false">IF(ISNUMBER(A77),IF(J77=5,K77,IF(AND(J77=4,OR(K77=4,K77=3)),K77+1,K77)),"")</f>
        <v/>
      </c>
      <c r="J77" s="213" t="n">
        <f aca="false">COUNT(A77:A81)</f>
        <v>0</v>
      </c>
      <c r="K77" s="214" t="str">
        <f aca="false">IF(ISNUMBER(A77),RANK(F77,F77:F81),"")</f>
        <v/>
      </c>
      <c r="L77" s="215" t="n">
        <f aca="false">IF(J77=5,VLOOKUP(K77,TPMatrix!$A$6:$B$10,2,FALSE()),IF(J77=4,VLOOKUP(K77,TPMatrix!$D$6:$E$9,2,FALSE()),0))</f>
        <v>0</v>
      </c>
      <c r="M77" s="215" t="n">
        <f aca="false">IF(COUNTIF(K77:K81,K77)&gt;=2,IF(J77=5,VLOOKUP(K77+1,TPMatrix!$A$6:$B$10,2,FALSE()),IF(J77=4,VLOOKUP(K77+1,TPMatrix!$D$6:$E$9,2,FALSE()),0)),"")</f>
        <v>0</v>
      </c>
      <c r="N77" s="215" t="n">
        <f aca="false">IF(COUNTIF(K77:K81,K77)&gt;=3,IF(J77=5,VLOOKUP(K77+2,TPMatrix!$A$6:$B$10,2,FALSE()),IF(J77=4,VLOOKUP(K77+2,TPMatrix!$D$6:$E$9,2,FALSE()),0)),"")</f>
        <v>0</v>
      </c>
      <c r="O77" s="215" t="n">
        <f aca="false">IF(COUNTIF(K77:K81,K77)&gt;=4,IF(J77=5,VLOOKUP(K77+3,TPMatrix!$A$6:$B$10,2,FALSE()),IF(J77=4,VLOOKUP(K77+3,TPMatrix!$D$6:$E$9,2,FALSE()),0)),"")</f>
        <v>0</v>
      </c>
      <c r="P77" s="215" t="n">
        <f aca="false">IF(COUNTIF(K77:K81,K77)&gt;=5,IF(J77=5,VLOOKUP(K77+4,TPMatrix!$A$6:$B$10,2,FALSE()),IF(J77=4,VLOOKUP(K77+4,TPMatrix!$D$6:$E$9,2,FALSE()),0)),"")</f>
        <v>0</v>
      </c>
      <c r="Q77" s="215" t="n">
        <f aca="false">SUM(L77:P77)/COUNT(L77:P77)</f>
        <v>0</v>
      </c>
      <c r="R77" s="216" t="n">
        <f aca="false">COUNT(L77:P77)</f>
        <v>5</v>
      </c>
      <c r="S77" s="217" t="n">
        <f aca="false">IF(ISNUMBER($A77),COUNTIF($D$7:$D$306,$D77),0)</f>
        <v>0</v>
      </c>
      <c r="T77" s="218" t="n">
        <f aca="false">CEILING($F77,1)</f>
        <v>0</v>
      </c>
      <c r="U77" s="219" t="n">
        <f aca="true">SUM(OFFSET(T77,-MOD(ROW()-ROW($U$7),5),0,5,1))</f>
        <v>0</v>
      </c>
      <c r="W77" s="167" t="str">
        <f aca="false">$I77</f>
        <v/>
      </c>
      <c r="X77" s="167" t="str">
        <f aca="false">IF(ISNUMBER($A77),$W77*(Methuselahs!$A$4+1)+$A77,"")</f>
        <v/>
      </c>
      <c r="Y77" s="167" t="str">
        <f aca="false">IF(ISNUMBER($A77),RANK($X77,$X77:$X81,1),"")</f>
        <v/>
      </c>
      <c r="Z77" s="167" t="str">
        <f aca="false">IF(ISNUMBER($A77),VLOOKUP($A77,Methuselahs!$A$7:$X$306,5),"")</f>
        <v/>
      </c>
      <c r="AA77" s="167" t="str">
        <f aca="false">$I77</f>
        <v/>
      </c>
    </row>
    <row r="78" customFormat="false" ht="12.75" hidden="false" customHeight="true" outlineLevel="0" collapsed="false">
      <c r="A78" s="220" t="str">
        <f aca="true">IF(ISBLANK('Tournament Info'!$B$11),"",INDIRECT(ADDRESS(ROW(),2,1,1,"Optimal Seating "&amp;'Tournament Info'!$B$11-1&amp;"R+F")))</f>
        <v/>
      </c>
      <c r="B78" s="221" t="str">
        <f aca="false">IF(ISNUMBER(A78),VLOOKUP(A78,Methuselahs!$A$7:$E$306,2,FALSE()),"")</f>
        <v/>
      </c>
      <c r="C78" s="222" t="str">
        <f aca="false">IF(ISNUMBER(A78),VLOOKUP(A78,Methuselahs!$A$7:$E$306,3,FALSE()),"")</f>
        <v/>
      </c>
      <c r="D78" s="223" t="str">
        <f aca="false">IF(ISNUMBER(A78),FLOOR((ROW()-ROW($A$7))/5,1)+1,"")</f>
        <v/>
      </c>
      <c r="E78" s="224"/>
      <c r="F78" s="264" t="n">
        <f aca="false">IF(ISNUMBER(E78),E78,0)</f>
        <v>0</v>
      </c>
      <c r="G78" s="225" t="str">
        <f aca="false">IF(ISNUMBER($A78),IF(AND($F78&gt;=2,$H78=60),1,0),"")</f>
        <v/>
      </c>
      <c r="H78" s="226" t="str">
        <f aca="false">IF(ISNUMBER(A78),IF(OR($S78=$U78,NOT(ISNA(MATCH($D78*5+$V$4,Override!$C$6:$C$125,0)))),$Q78,0),"")</f>
        <v/>
      </c>
      <c r="I78" s="265" t="str">
        <f aca="false">IF(ISNUMBER(A78),IF(J78=5,K78,IF(AND(J78=4,OR(K78=4,K78=3)),K78+1,K78)),"")</f>
        <v/>
      </c>
      <c r="J78" s="227" t="n">
        <f aca="false">COUNT(A77:A81)</f>
        <v>0</v>
      </c>
      <c r="K78" s="228" t="str">
        <f aca="false">IF(ISNUMBER(A78),RANK(F78,F77:F81),"")</f>
        <v/>
      </c>
      <c r="L78" s="229" t="n">
        <f aca="false">IF(J78=5,VLOOKUP(K78,TPMatrix!$A$6:$B$10,2,FALSE()),IF(J78=4,VLOOKUP(K78,TPMatrix!$D$6:$E$9,2,FALSE()),0))</f>
        <v>0</v>
      </c>
      <c r="M78" s="229" t="n">
        <f aca="false">IF(COUNTIF(K77:K81,K78)&gt;=2,IF(J78=5,VLOOKUP(K78+1,TPMatrix!$A$6:$B$10,2,FALSE()),IF(J78=4,VLOOKUP(K78+1,TPMatrix!$D$6:$E$9,2,FALSE()),0)),"")</f>
        <v>0</v>
      </c>
      <c r="N78" s="229" t="n">
        <f aca="false">IF(COUNTIF(K77:K81,K78)&gt;=3,IF(J78=5,VLOOKUP(K78+2,TPMatrix!$A$6:$B$10,2,FALSE()),IF(J78=4,VLOOKUP(K78+2,TPMatrix!$D$6:$E$9,2,FALSE()),0)),"")</f>
        <v>0</v>
      </c>
      <c r="O78" s="229" t="n">
        <f aca="false">IF(COUNTIF(K77:K81,K78)&gt;=4,IF(J78=5,VLOOKUP(K78+3,TPMatrix!$A$6:$B$10,2,FALSE()),IF(J78=4,VLOOKUP(K78+3,TPMatrix!$D$6:$E$9,2,FALSE()),0)),"")</f>
        <v>0</v>
      </c>
      <c r="P78" s="229" t="n">
        <f aca="false">IF(COUNTIF(K77:K81,K78)&gt;=5,IF(J78=5,VLOOKUP(K78+4,TPMatrix!$A$6:$B$10,2,FALSE()),IF(J78=4,VLOOKUP(K78+4,TPMatrix!$D$6:$E$9,2,FALSE()),0)),"")</f>
        <v>0</v>
      </c>
      <c r="Q78" s="229" t="n">
        <f aca="false">SUM(L78:P78)/COUNT(L78:P78)</f>
        <v>0</v>
      </c>
      <c r="R78" s="230" t="n">
        <f aca="false">COUNT(L78:P78)</f>
        <v>5</v>
      </c>
      <c r="S78" s="228" t="n">
        <f aca="false">IF(ISNUMBER($A78),COUNTIF($D$7:$D$306,$D78),0)</f>
        <v>0</v>
      </c>
      <c r="T78" s="229" t="n">
        <f aca="false">CEILING($F78,1)</f>
        <v>0</v>
      </c>
      <c r="U78" s="230" t="n">
        <f aca="true">SUM(OFFSET(T78,-MOD(ROW()-ROW($U$7),5),0,5,1))</f>
        <v>0</v>
      </c>
      <c r="W78" s="167" t="str">
        <f aca="false">$I78</f>
        <v/>
      </c>
      <c r="X78" s="167" t="str">
        <f aca="false">IF(ISNUMBER($A78),$W78*(Methuselahs!$A$4+1)+$A78,"")</f>
        <v/>
      </c>
      <c r="Y78" s="167" t="str">
        <f aca="false">IF(ISNUMBER($A78),RANK($X78,$X78:$X82,1),"")</f>
        <v/>
      </c>
      <c r="Z78" s="167" t="str">
        <f aca="false">IF(ISNUMBER($A78),VLOOKUP($A78,Methuselahs!$A$7:$X$306,5),"")</f>
        <v/>
      </c>
      <c r="AA78" s="167" t="str">
        <f aca="false">$I78</f>
        <v/>
      </c>
    </row>
    <row r="79" customFormat="false" ht="12.75" hidden="false" customHeight="true" outlineLevel="0" collapsed="false">
      <c r="A79" s="231" t="str">
        <f aca="true">IF(ISBLANK('Tournament Info'!$B$11),"",INDIRECT(ADDRESS(ROW(),2,1,1,"Optimal Seating "&amp;'Tournament Info'!$B$11-1&amp;"R+F")))</f>
        <v/>
      </c>
      <c r="B79" s="207" t="str">
        <f aca="false">IF(ISNUMBER(A79),VLOOKUP(A79,Methuselahs!$A$7:$E$306,2,FALSE()),"")</f>
        <v/>
      </c>
      <c r="C79" s="232" t="str">
        <f aca="false">IF(ISNUMBER(A79),VLOOKUP(A79,Methuselahs!$A$7:$E$306,3,FALSE()),"")</f>
        <v/>
      </c>
      <c r="D79" s="233" t="str">
        <f aca="false">IF(ISNUMBER(A79),FLOOR((ROW()-ROW($A$7))/5,1)+1,"")</f>
        <v/>
      </c>
      <c r="E79" s="234"/>
      <c r="F79" s="267" t="n">
        <f aca="false">IF(ISNUMBER(E79),E79,0)</f>
        <v>0</v>
      </c>
      <c r="G79" s="235" t="str">
        <f aca="false">IF(ISNUMBER($A79),IF(AND($F79&gt;=2,$H79=60),1,0),"")</f>
        <v/>
      </c>
      <c r="H79" s="236" t="str">
        <f aca="false">IF(ISNUMBER(A79),IF(OR($S79=$U79,NOT(ISNA(MATCH($D79*5+$V$4,Override!$C$6:$C$125,0)))),$Q79,0),"")</f>
        <v/>
      </c>
      <c r="I79" s="268" t="str">
        <f aca="false">IF(ISNUMBER(A79),IF(J79=5,K79,IF(AND(J79=4,OR(K79=4,K79=3)),K79+1,K79)),"")</f>
        <v/>
      </c>
      <c r="J79" s="237" t="n">
        <f aca="false">COUNT(A77:A81)</f>
        <v>0</v>
      </c>
      <c r="K79" s="238" t="str">
        <f aca="false">IF(ISNUMBER(A79),RANK(F79,F77:F81),"")</f>
        <v/>
      </c>
      <c r="L79" s="239" t="n">
        <f aca="false">IF(J79=5,VLOOKUP(K79,TPMatrix!$A$6:$B$10,2,FALSE()),IF(J79=4,VLOOKUP(K79,TPMatrix!$D$6:$E$9,2,FALSE()),0))</f>
        <v>0</v>
      </c>
      <c r="M79" s="239" t="n">
        <f aca="false">IF(COUNTIF(K77:K81,K79)&gt;=2,IF(J79=5,VLOOKUP(K79+1,TPMatrix!$A$6:$B$10,2,FALSE()),IF(J79=4,VLOOKUP(K79+1,TPMatrix!$D$6:$E$9,2,FALSE()),0)),"")</f>
        <v>0</v>
      </c>
      <c r="N79" s="239" t="n">
        <f aca="false">IF(COUNTIF(K77:K81,K79)&gt;=3,IF(J79=5,VLOOKUP(K79+2,TPMatrix!$A$6:$B$10,2,FALSE()),IF(J79=4,VLOOKUP(K79+2,TPMatrix!$D$6:$E$9,2,FALSE()),0)),"")</f>
        <v>0</v>
      </c>
      <c r="O79" s="239" t="n">
        <f aca="false">IF(COUNTIF(K77:K81,K79)&gt;=4,IF(J79=5,VLOOKUP(K79+3,TPMatrix!$A$6:$B$10,2,FALSE()),IF(J79=4,VLOOKUP(K79+3,TPMatrix!$D$6:$E$9,2,FALSE()),0)),"")</f>
        <v>0</v>
      </c>
      <c r="P79" s="239" t="n">
        <f aca="false">IF(COUNTIF(K77:K81,K79)&gt;=5,IF(J79=5,VLOOKUP(K79+4,TPMatrix!$A$6:$B$10,2,FALSE()),IF(J79=4,VLOOKUP(K79+4,TPMatrix!$D$6:$E$9,2,FALSE()),0)),"")</f>
        <v>0</v>
      </c>
      <c r="Q79" s="239" t="n">
        <f aca="false">SUM(L79:P79)/COUNT(L79:P79)</f>
        <v>0</v>
      </c>
      <c r="R79" s="240" t="n">
        <f aca="false">COUNT(L79:P79)</f>
        <v>5</v>
      </c>
      <c r="S79" s="238" t="n">
        <f aca="false">IF(ISNUMBER($A79),COUNTIF($D$7:$D$306,$D79),0)</f>
        <v>0</v>
      </c>
      <c r="T79" s="239" t="n">
        <f aca="false">CEILING($F79,1)</f>
        <v>0</v>
      </c>
      <c r="U79" s="240" t="n">
        <f aca="true">SUM(OFFSET(T79,-MOD(ROW()-ROW($U$7),5),0,5,1))</f>
        <v>0</v>
      </c>
      <c r="W79" s="167" t="str">
        <f aca="false">$I79</f>
        <v/>
      </c>
      <c r="X79" s="167" t="str">
        <f aca="false">IF(ISNUMBER($A79),$W79*(Methuselahs!$A$4+1)+$A79,"")</f>
        <v/>
      </c>
      <c r="Y79" s="167" t="str">
        <f aca="false">IF(ISNUMBER($A79),RANK($X79,$X79:$X83,1),"")</f>
        <v/>
      </c>
      <c r="Z79" s="167" t="str">
        <f aca="false">IF(ISNUMBER($A79),VLOOKUP($A79,Methuselahs!$A$7:$X$306,5),"")</f>
        <v/>
      </c>
      <c r="AA79" s="167" t="str">
        <f aca="false">$I79</f>
        <v/>
      </c>
    </row>
    <row r="80" customFormat="false" ht="12.75" hidden="false" customHeight="true" outlineLevel="0" collapsed="false">
      <c r="A80" s="241" t="str">
        <f aca="true">IF(ISBLANK('Tournament Info'!$B$11),"",INDIRECT(ADDRESS(ROW(),2,1,1,"Optimal Seating "&amp;'Tournament Info'!$B$11-1&amp;"R+F")))</f>
        <v/>
      </c>
      <c r="B80" s="242" t="str">
        <f aca="false">IF(ISNUMBER(A80),VLOOKUP(A80,Methuselahs!$A$7:$E$306,2,FALSE()),"")</f>
        <v/>
      </c>
      <c r="C80" s="243" t="str">
        <f aca="false">IF(ISNUMBER(A80),VLOOKUP(A80,Methuselahs!$A$7:$E$306,3,FALSE()),"")</f>
        <v/>
      </c>
      <c r="D80" s="244" t="str">
        <f aca="false">IF(ISNUMBER(A80),FLOOR((ROW()-ROW($A$7))/5,1)+1,"")</f>
        <v/>
      </c>
      <c r="E80" s="245"/>
      <c r="F80" s="269" t="n">
        <f aca="false">IF(ISNUMBER(E80),E80,0)</f>
        <v>0</v>
      </c>
      <c r="G80" s="225" t="str">
        <f aca="false">IF(ISNUMBER($A80),IF(AND($F80&gt;=2,$H80=60),1,0),"")</f>
        <v/>
      </c>
      <c r="H80" s="226" t="str">
        <f aca="false">IF(ISNUMBER(A80),IF(OR($S80=$U80,NOT(ISNA(MATCH($D80*5+$V$4,Override!$C$6:$C$125,0)))),$Q80,0),"")</f>
        <v/>
      </c>
      <c r="I80" s="265" t="str">
        <f aca="false">IF(ISNUMBER(A80),IF(J80=5,K80,IF(AND(J80=4,OR(K80=4,K80=3)),K80+1,K80)),"")</f>
        <v/>
      </c>
      <c r="J80" s="246" t="n">
        <f aca="false">COUNT(A77:A81)</f>
        <v>0</v>
      </c>
      <c r="K80" s="228" t="str">
        <f aca="false">IF(ISNUMBER(A80),RANK(F80,F77:F81),"")</f>
        <v/>
      </c>
      <c r="L80" s="229" t="n">
        <f aca="false">IF(J80=5,VLOOKUP(K80,TPMatrix!$A$6:$B$10,2,FALSE()),IF(J80=4,VLOOKUP(K80,TPMatrix!$D$6:$E$9,2,FALSE()),0))</f>
        <v>0</v>
      </c>
      <c r="M80" s="229" t="n">
        <f aca="false">IF(COUNTIF(K77:K81,K80)&gt;=2,IF(J80=5,VLOOKUP(K80+1,TPMatrix!$A$6:$B$10,2,FALSE()),IF(J80=4,VLOOKUP(K80+1,TPMatrix!$D$6:$E$9,2,FALSE()),0)),"")</f>
        <v>0</v>
      </c>
      <c r="N80" s="229" t="n">
        <f aca="false">IF(COUNTIF(K77:K81,K80)&gt;=3,IF(J80=5,VLOOKUP(K80+2,TPMatrix!$A$6:$B$10,2,FALSE()),IF(J80=4,VLOOKUP(K80+2,TPMatrix!$D$6:$E$9,2,FALSE()),0)),"")</f>
        <v>0</v>
      </c>
      <c r="O80" s="229" t="n">
        <f aca="false">IF(COUNTIF(K77:K81,K80)&gt;=4,IF(J80=5,VLOOKUP(K80+3,TPMatrix!$A$6:$B$10,2,FALSE()),IF(J80=4,VLOOKUP(K80+3,TPMatrix!$D$6:$E$9,2,FALSE()),0)),"")</f>
        <v>0</v>
      </c>
      <c r="P80" s="229" t="n">
        <f aca="false">IF(COUNTIF(K77:K81,K80)&gt;=5,IF(J80=5,VLOOKUP(K80+4,TPMatrix!$A$6:$B$10,2,FALSE()),IF(J80=4,VLOOKUP(K80+4,TPMatrix!$D$6:$E$9,2,FALSE()),0)),"")</f>
        <v>0</v>
      </c>
      <c r="Q80" s="229" t="n">
        <f aca="false">SUM(L80:P80)/COUNT(L80:P80)</f>
        <v>0</v>
      </c>
      <c r="R80" s="230" t="n">
        <f aca="false">COUNT(L80:P80)</f>
        <v>5</v>
      </c>
      <c r="S80" s="228" t="n">
        <f aca="false">IF(ISNUMBER($A80),COUNTIF($D$7:$D$306,$D80),0)</f>
        <v>0</v>
      </c>
      <c r="T80" s="229" t="n">
        <f aca="false">CEILING($F80,1)</f>
        <v>0</v>
      </c>
      <c r="U80" s="230" t="n">
        <f aca="true">SUM(OFFSET(T80,-MOD(ROW()-ROW($U$7),5),0,5,1))</f>
        <v>0</v>
      </c>
      <c r="W80" s="167" t="str">
        <f aca="false">$I80</f>
        <v/>
      </c>
      <c r="X80" s="167" t="str">
        <f aca="false">IF(ISNUMBER($A80),$W80*(Methuselahs!$A$4+1)+$A80,"")</f>
        <v/>
      </c>
      <c r="Y80" s="167" t="str">
        <f aca="false">IF(ISNUMBER($A80),RANK($X80,$X80:$X84,1),"")</f>
        <v/>
      </c>
      <c r="Z80" s="167" t="str">
        <f aca="false">IF(ISNUMBER($A80),VLOOKUP($A80,Methuselahs!$A$7:$X$306,5),"")</f>
        <v/>
      </c>
      <c r="AA80" s="167" t="str">
        <f aca="false">$I80</f>
        <v/>
      </c>
    </row>
    <row r="81" customFormat="false" ht="12.75" hidden="false" customHeight="true" outlineLevel="0" collapsed="false">
      <c r="A81" s="247" t="str">
        <f aca="true">IF(ISBLANK('Tournament Info'!$B$11),"",INDIRECT(ADDRESS(ROW(),2,1,1,"Optimal Seating "&amp;'Tournament Info'!$B$11-1&amp;"R+F")))</f>
        <v/>
      </c>
      <c r="B81" s="248" t="str">
        <f aca="false">IF(ISNUMBER(A81),VLOOKUP(A81,Methuselahs!$A$7:$E$306,2,FALSE()),"")</f>
        <v/>
      </c>
      <c r="C81" s="249" t="str">
        <f aca="false">IF(ISNUMBER(A81),VLOOKUP(A81,Methuselahs!$A$7:$E$306,3,FALSE()),"")</f>
        <v/>
      </c>
      <c r="D81" s="250" t="str">
        <f aca="false">IF(ISNUMBER(A81),FLOOR((ROW()-ROW($A$7))/5,1)+1,"")</f>
        <v/>
      </c>
      <c r="E81" s="251"/>
      <c r="F81" s="270" t="n">
        <f aca="false">IF(ISNUMBER(E81),E81,0)</f>
        <v>0</v>
      </c>
      <c r="G81" s="235" t="str">
        <f aca="false">IF(ISNUMBER($A81),IF(AND($F81&gt;=2,$H81=60),1,0),"")</f>
        <v/>
      </c>
      <c r="H81" s="236" t="str">
        <f aca="false">IF(ISNUMBER(A81),IF(OR($S81=$U81,NOT(ISNA(MATCH($D81*5+$V$4,Override!$C$6:$C$125,0)))),$Q81,0),"")</f>
        <v/>
      </c>
      <c r="I81" s="268" t="str">
        <f aca="false">IF(ISNUMBER(A81),IF(J81=5,K81,IF(AND(J81=4,OR(K81=4,K81=3)),K81+1,K81)),"")</f>
        <v/>
      </c>
      <c r="J81" s="252" t="n">
        <f aca="false">COUNT(A77:A81)</f>
        <v>0</v>
      </c>
      <c r="K81" s="253" t="str">
        <f aca="false">IF(ISNUMBER(A81),RANK(F81,F77:F81),"")</f>
        <v/>
      </c>
      <c r="L81" s="254" t="n">
        <f aca="false">IF(J81=5,VLOOKUP(K81,TPMatrix!$A$6:$B$10,2,FALSE()),IF(J81=4,VLOOKUP(K81,TPMatrix!$D$6:$E$9,2,FALSE()),0))</f>
        <v>0</v>
      </c>
      <c r="M81" s="254" t="n">
        <f aca="false">IF(COUNTIF(K77:K81,K81)&gt;=2,IF(J81=5,VLOOKUP(K81+1,TPMatrix!$A$6:$B$10,2,FALSE()),IF(J81=4,VLOOKUP(K81+1,TPMatrix!$D$6:$E$9,2,FALSE()),0)),"")</f>
        <v>0</v>
      </c>
      <c r="N81" s="254" t="n">
        <f aca="false">IF(COUNTIF(K77:K81,K81)&gt;=3,IF(J81=5,VLOOKUP(K81+2,TPMatrix!$A$6:$B$10,2,FALSE()),IF(J81=4,VLOOKUP(K81+2,TPMatrix!$D$6:$E$9,2,FALSE()),0)),"")</f>
        <v>0</v>
      </c>
      <c r="O81" s="254" t="n">
        <f aca="false">IF(COUNTIF(K77:K81,K81)&gt;=4,IF(J81=5,VLOOKUP(K81+3,TPMatrix!$A$6:$B$10,2,FALSE()),IF(J81=4,VLOOKUP(K81+3,TPMatrix!$D$6:$E$9,2,FALSE()),0)),"")</f>
        <v>0</v>
      </c>
      <c r="P81" s="254" t="n">
        <f aca="false">IF(COUNTIF(K77:K81,K81)&gt;=5,IF(J81=5,VLOOKUP(K81+4,TPMatrix!$A$6:$B$10,2,FALSE()),IF(J81=4,VLOOKUP(K81+4,TPMatrix!$D$6:$E$9,2,FALSE()),0)),"")</f>
        <v>0</v>
      </c>
      <c r="Q81" s="254" t="n">
        <f aca="false">SUM(L81:P81)/COUNT(L81:P81)</f>
        <v>0</v>
      </c>
      <c r="R81" s="255" t="n">
        <f aca="false">COUNT(L81:P81)</f>
        <v>5</v>
      </c>
      <c r="S81" s="253" t="n">
        <f aca="false">IF(ISNUMBER($A81),COUNTIF($D$7:$D$306,$D81),0)</f>
        <v>0</v>
      </c>
      <c r="T81" s="254" t="n">
        <f aca="false">CEILING($F81,1)</f>
        <v>0</v>
      </c>
      <c r="U81" s="255" t="n">
        <f aca="true">SUM(OFFSET(T81,-MOD(ROW()-ROW($U$7),5),0,5,1))</f>
        <v>0</v>
      </c>
      <c r="W81" s="167" t="str">
        <f aca="false">$I81</f>
        <v/>
      </c>
      <c r="X81" s="167" t="str">
        <f aca="false">IF(ISNUMBER($A81),$W81*(Methuselahs!$A$4+1)+$A81,"")</f>
        <v/>
      </c>
      <c r="Y81" s="167" t="str">
        <f aca="false">IF(ISNUMBER($A81),RANK($X81,$X81:$X85,1),"")</f>
        <v/>
      </c>
      <c r="Z81" s="167" t="str">
        <f aca="false">IF(ISNUMBER($A81),VLOOKUP($A81,Methuselahs!$A$7:$X$306,5),"")</f>
        <v/>
      </c>
      <c r="AA81" s="167" t="str">
        <f aca="false">$I81</f>
        <v/>
      </c>
    </row>
    <row r="82" customFormat="false" ht="12.75" hidden="false" customHeight="true" outlineLevel="0" collapsed="false">
      <c r="A82" s="206" t="str">
        <f aca="true">IF(ISBLANK('Tournament Info'!$B$11),"",INDIRECT(ADDRESS(ROW(),2,1,1,"Optimal Seating "&amp;'Tournament Info'!$B$11-1&amp;"R+F")))</f>
        <v/>
      </c>
      <c r="B82" s="207" t="str">
        <f aca="false">IF(ISNUMBER(A82),VLOOKUP(A82,Methuselahs!$A$7:$E$306,2,FALSE()),"")</f>
        <v/>
      </c>
      <c r="C82" s="208" t="str">
        <f aca="false">IF(ISNUMBER(A82),VLOOKUP(A82,Methuselahs!$A$7:$E$306,3,FALSE()),"")</f>
        <v/>
      </c>
      <c r="D82" s="209" t="str">
        <f aca="false">IF(ISNUMBER(A82),FLOOR((ROW()-ROW($A$7))/5,1)+1,"")</f>
        <v/>
      </c>
      <c r="E82" s="210"/>
      <c r="F82" s="262" t="n">
        <f aca="false">IF(ISNUMBER(E82),E82,0)</f>
        <v>0</v>
      </c>
      <c r="G82" s="211" t="str">
        <f aca="false">IF(ISNUMBER($A82),IF(AND($F82&gt;=2,$H82=60),1,0),"")</f>
        <v/>
      </c>
      <c r="H82" s="212" t="str">
        <f aca="false">IF(ISNUMBER(A82),IF(OR($S82=$U82,NOT(ISNA(MATCH($D82*5+$V$4,Override!$C$6:$C$125,0)))),$Q82,0),"")</f>
        <v/>
      </c>
      <c r="I82" s="263" t="str">
        <f aca="false">IF(ISNUMBER(A82),IF(J82=5,K82,IF(AND(J82=4,OR(K82=4,K82=3)),K82+1,K82)),"")</f>
        <v/>
      </c>
      <c r="J82" s="213" t="n">
        <f aca="false">COUNT(A82:A86)</f>
        <v>0</v>
      </c>
      <c r="K82" s="214" t="str">
        <f aca="false">IF(ISNUMBER(A82),RANK(F82,F82:F86),"")</f>
        <v/>
      </c>
      <c r="L82" s="215" t="n">
        <f aca="false">IF(J82=5,VLOOKUP(K82,TPMatrix!$A$6:$B$10,2,FALSE()),IF(J82=4,VLOOKUP(K82,TPMatrix!$D$6:$E$9,2,FALSE()),0))</f>
        <v>0</v>
      </c>
      <c r="M82" s="215" t="n">
        <f aca="false">IF(COUNTIF(K82:K86,K82)&gt;=2,IF(J82=5,VLOOKUP(K82+1,TPMatrix!$A$6:$B$10,2,FALSE()),IF(J82=4,VLOOKUP(K82+1,TPMatrix!$D$6:$E$9,2,FALSE()),0)),"")</f>
        <v>0</v>
      </c>
      <c r="N82" s="215" t="n">
        <f aca="false">IF(COUNTIF(K82:K86,K82)&gt;=3,IF(J82=5,VLOOKUP(K82+2,TPMatrix!$A$6:$B$10,2,FALSE()),IF(J82=4,VLOOKUP(K82+2,TPMatrix!$D$6:$E$9,2,FALSE()),0)),"")</f>
        <v>0</v>
      </c>
      <c r="O82" s="215" t="n">
        <f aca="false">IF(COUNTIF(K82:K86,K82)&gt;=4,IF(J82=5,VLOOKUP(K82+3,TPMatrix!$A$6:$B$10,2,FALSE()),IF(J82=4,VLOOKUP(K82+3,TPMatrix!$D$6:$E$9,2,FALSE()),0)),"")</f>
        <v>0</v>
      </c>
      <c r="P82" s="215" t="n">
        <f aca="false">IF(COUNTIF(K82:K86,K82)&gt;=5,IF(J82=5,VLOOKUP(K82+4,TPMatrix!$A$6:$B$10,2,FALSE()),IF(J82=4,VLOOKUP(K82+4,TPMatrix!$D$6:$E$9,2,FALSE()),0)),"")</f>
        <v>0</v>
      </c>
      <c r="Q82" s="215" t="n">
        <f aca="false">SUM(L82:P82)/COUNT(L82:P82)</f>
        <v>0</v>
      </c>
      <c r="R82" s="216" t="n">
        <f aca="false">COUNT(L82:P82)</f>
        <v>5</v>
      </c>
      <c r="S82" s="217" t="n">
        <f aca="false">IF(ISNUMBER($A82),COUNTIF($D$7:$D$306,$D82),0)</f>
        <v>0</v>
      </c>
      <c r="T82" s="218" t="n">
        <f aca="false">CEILING($F82,1)</f>
        <v>0</v>
      </c>
      <c r="U82" s="219" t="n">
        <f aca="true">SUM(OFFSET(T82,-MOD(ROW()-ROW($U$7),5),0,5,1))</f>
        <v>0</v>
      </c>
      <c r="W82" s="167" t="str">
        <f aca="false">$I82</f>
        <v/>
      </c>
      <c r="X82" s="167" t="str">
        <f aca="false">IF(ISNUMBER($A82),$W82*(Methuselahs!$A$4+1)+$A82,"")</f>
        <v/>
      </c>
      <c r="Y82" s="167" t="str">
        <f aca="false">IF(ISNUMBER($A82),RANK($X82,$X82:$X86,1),"")</f>
        <v/>
      </c>
      <c r="Z82" s="167" t="str">
        <f aca="false">IF(ISNUMBER($A82),VLOOKUP($A82,Methuselahs!$A$7:$X$306,5),"")</f>
        <v/>
      </c>
      <c r="AA82" s="167" t="str">
        <f aca="false">$I82</f>
        <v/>
      </c>
    </row>
    <row r="83" customFormat="false" ht="12.75" hidden="false" customHeight="true" outlineLevel="0" collapsed="false">
      <c r="A83" s="220" t="str">
        <f aca="true">IF(ISBLANK('Tournament Info'!$B$11),"",INDIRECT(ADDRESS(ROW(),2,1,1,"Optimal Seating "&amp;'Tournament Info'!$B$11-1&amp;"R+F")))</f>
        <v/>
      </c>
      <c r="B83" s="221" t="str">
        <f aca="false">IF(ISNUMBER(A83),VLOOKUP(A83,Methuselahs!$A$7:$E$306,2,FALSE()),"")</f>
        <v/>
      </c>
      <c r="C83" s="222" t="str">
        <f aca="false">IF(ISNUMBER(A83),VLOOKUP(A83,Methuselahs!$A$7:$E$306,3,FALSE()),"")</f>
        <v/>
      </c>
      <c r="D83" s="223" t="str">
        <f aca="false">IF(ISNUMBER(A83),FLOOR((ROW()-ROW($A$7))/5,1)+1,"")</f>
        <v/>
      </c>
      <c r="E83" s="224"/>
      <c r="F83" s="264" t="n">
        <f aca="false">IF(ISNUMBER(E83),E83,0)</f>
        <v>0</v>
      </c>
      <c r="G83" s="225" t="str">
        <f aca="false">IF(ISNUMBER($A83),IF(AND($F83&gt;=2,$H83=60),1,0),"")</f>
        <v/>
      </c>
      <c r="H83" s="226" t="str">
        <f aca="false">IF(ISNUMBER(A83),IF(OR($S83=$U83,NOT(ISNA(MATCH($D83*5+$V$4,Override!$C$6:$C$125,0)))),$Q83,0),"")</f>
        <v/>
      </c>
      <c r="I83" s="265" t="str">
        <f aca="false">IF(ISNUMBER(A83),IF(J83=5,K83,IF(AND(J83=4,OR(K83=4,K83=3)),K83+1,K83)),"")</f>
        <v/>
      </c>
      <c r="J83" s="227" t="n">
        <f aca="false">COUNT(A82:A86)</f>
        <v>0</v>
      </c>
      <c r="K83" s="228" t="str">
        <f aca="false">IF(ISNUMBER(A83),RANK(F83,F82:F86),"")</f>
        <v/>
      </c>
      <c r="L83" s="229" t="n">
        <f aca="false">IF(J83=5,VLOOKUP(K83,TPMatrix!$A$6:$B$10,2,FALSE()),IF(J83=4,VLOOKUP(K83,TPMatrix!$D$6:$E$9,2,FALSE()),0))</f>
        <v>0</v>
      </c>
      <c r="M83" s="229" t="n">
        <f aca="false">IF(COUNTIF(K82:K86,K83)&gt;=2,IF(J83=5,VLOOKUP(K83+1,TPMatrix!$A$6:$B$10,2,FALSE()),IF(J83=4,VLOOKUP(K83+1,TPMatrix!$D$6:$E$9,2,FALSE()),0)),"")</f>
        <v>0</v>
      </c>
      <c r="N83" s="229" t="n">
        <f aca="false">IF(COUNTIF(K82:K86,K83)&gt;=3,IF(J83=5,VLOOKUP(K83+2,TPMatrix!$A$6:$B$10,2,FALSE()),IF(J83=4,VLOOKUP(K83+2,TPMatrix!$D$6:$E$9,2,FALSE()),0)),"")</f>
        <v>0</v>
      </c>
      <c r="O83" s="229" t="n">
        <f aca="false">IF(COUNTIF(K82:K86,K83)&gt;=4,IF(J83=5,VLOOKUP(K83+3,TPMatrix!$A$6:$B$10,2,FALSE()),IF(J83=4,VLOOKUP(K83+3,TPMatrix!$D$6:$E$9,2,FALSE()),0)),"")</f>
        <v>0</v>
      </c>
      <c r="P83" s="229" t="n">
        <f aca="false">IF(COUNTIF(K82:K86,K83)&gt;=5,IF(J83=5,VLOOKUP(K83+4,TPMatrix!$A$6:$B$10,2,FALSE()),IF(J83=4,VLOOKUP(K83+4,TPMatrix!$D$6:$E$9,2,FALSE()),0)),"")</f>
        <v>0</v>
      </c>
      <c r="Q83" s="229" t="n">
        <f aca="false">SUM(L83:P83)/COUNT(L83:P83)</f>
        <v>0</v>
      </c>
      <c r="R83" s="230" t="n">
        <f aca="false">COUNT(L83:P83)</f>
        <v>5</v>
      </c>
      <c r="S83" s="228" t="n">
        <f aca="false">IF(ISNUMBER($A83),COUNTIF($D$7:$D$306,$D83),0)</f>
        <v>0</v>
      </c>
      <c r="T83" s="229" t="n">
        <f aca="false">CEILING($F83,1)</f>
        <v>0</v>
      </c>
      <c r="U83" s="230" t="n">
        <f aca="true">SUM(OFFSET(T83,-MOD(ROW()-ROW($U$7),5),0,5,1))</f>
        <v>0</v>
      </c>
      <c r="W83" s="167" t="str">
        <f aca="false">$I83</f>
        <v/>
      </c>
      <c r="X83" s="167" t="str">
        <f aca="false">IF(ISNUMBER($A83),$W83*(Methuselahs!$A$4+1)+$A83,"")</f>
        <v/>
      </c>
      <c r="Y83" s="167" t="str">
        <f aca="false">IF(ISNUMBER($A83),RANK($X83,$X83:$X87,1),"")</f>
        <v/>
      </c>
      <c r="Z83" s="167" t="str">
        <f aca="false">IF(ISNUMBER($A83),VLOOKUP($A83,Methuselahs!$A$7:$X$306,5),"")</f>
        <v/>
      </c>
      <c r="AA83" s="167" t="str">
        <f aca="false">$I83</f>
        <v/>
      </c>
    </row>
    <row r="84" customFormat="false" ht="12.75" hidden="false" customHeight="true" outlineLevel="0" collapsed="false">
      <c r="A84" s="231" t="str">
        <f aca="true">IF(ISBLANK('Tournament Info'!$B$11),"",INDIRECT(ADDRESS(ROW(),2,1,1,"Optimal Seating "&amp;'Tournament Info'!$B$11-1&amp;"R+F")))</f>
        <v/>
      </c>
      <c r="B84" s="207" t="str">
        <f aca="false">IF(ISNUMBER(A84),VLOOKUP(A84,Methuselahs!$A$7:$E$306,2,FALSE()),"")</f>
        <v/>
      </c>
      <c r="C84" s="232" t="str">
        <f aca="false">IF(ISNUMBER(A84),VLOOKUP(A84,Methuselahs!$A$7:$E$306,3,FALSE()),"")</f>
        <v/>
      </c>
      <c r="D84" s="233" t="str">
        <f aca="false">IF(ISNUMBER(A84),FLOOR((ROW()-ROW($A$7))/5,1)+1,"")</f>
        <v/>
      </c>
      <c r="E84" s="234"/>
      <c r="F84" s="267" t="n">
        <f aca="false">IF(ISNUMBER(E84),E84,0)</f>
        <v>0</v>
      </c>
      <c r="G84" s="235" t="str">
        <f aca="false">IF(ISNUMBER($A84),IF(AND($F84&gt;=2,$H84=60),1,0),"")</f>
        <v/>
      </c>
      <c r="H84" s="236" t="str">
        <f aca="false">IF(ISNUMBER(A84),IF(OR($S84=$U84,NOT(ISNA(MATCH($D84*5+$V$4,Override!$C$6:$C$125,0)))),$Q84,0),"")</f>
        <v/>
      </c>
      <c r="I84" s="268" t="str">
        <f aca="false">IF(ISNUMBER(A84),IF(J84=5,K84,IF(AND(J84=4,OR(K84=4,K84=3)),K84+1,K84)),"")</f>
        <v/>
      </c>
      <c r="J84" s="237" t="n">
        <f aca="false">COUNT(A82:A86)</f>
        <v>0</v>
      </c>
      <c r="K84" s="238" t="str">
        <f aca="false">IF(ISNUMBER(A84),RANK(F84,F82:F86),"")</f>
        <v/>
      </c>
      <c r="L84" s="239" t="n">
        <f aca="false">IF(J84=5,VLOOKUP(K84,TPMatrix!$A$6:$B$10,2,FALSE()),IF(J84=4,VLOOKUP(K84,TPMatrix!$D$6:$E$9,2,FALSE()),0))</f>
        <v>0</v>
      </c>
      <c r="M84" s="239" t="n">
        <f aca="false">IF(COUNTIF(K82:K86,K84)&gt;=2,IF(J84=5,VLOOKUP(K84+1,TPMatrix!$A$6:$B$10,2,FALSE()),IF(J84=4,VLOOKUP(K84+1,TPMatrix!$D$6:$E$9,2,FALSE()),0)),"")</f>
        <v>0</v>
      </c>
      <c r="N84" s="239" t="n">
        <f aca="false">IF(COUNTIF(K82:K86,K84)&gt;=3,IF(J84=5,VLOOKUP(K84+2,TPMatrix!$A$6:$B$10,2,FALSE()),IF(J84=4,VLOOKUP(K84+2,TPMatrix!$D$6:$E$9,2,FALSE()),0)),"")</f>
        <v>0</v>
      </c>
      <c r="O84" s="239" t="n">
        <f aca="false">IF(COUNTIF(K82:K86,K84)&gt;=4,IF(J84=5,VLOOKUP(K84+3,TPMatrix!$A$6:$B$10,2,FALSE()),IF(J84=4,VLOOKUP(K84+3,TPMatrix!$D$6:$E$9,2,FALSE()),0)),"")</f>
        <v>0</v>
      </c>
      <c r="P84" s="239" t="n">
        <f aca="false">IF(COUNTIF(K82:K86,K84)&gt;=5,IF(J84=5,VLOOKUP(K84+4,TPMatrix!$A$6:$B$10,2,FALSE()),IF(J84=4,VLOOKUP(K84+4,TPMatrix!$D$6:$E$9,2,FALSE()),0)),"")</f>
        <v>0</v>
      </c>
      <c r="Q84" s="239" t="n">
        <f aca="false">SUM(L84:P84)/COUNT(L84:P84)</f>
        <v>0</v>
      </c>
      <c r="R84" s="240" t="n">
        <f aca="false">COUNT(L84:P84)</f>
        <v>5</v>
      </c>
      <c r="S84" s="238" t="n">
        <f aca="false">IF(ISNUMBER($A84),COUNTIF($D$7:$D$306,$D84),0)</f>
        <v>0</v>
      </c>
      <c r="T84" s="239" t="n">
        <f aca="false">CEILING($F84,1)</f>
        <v>0</v>
      </c>
      <c r="U84" s="240" t="n">
        <f aca="true">SUM(OFFSET(T84,-MOD(ROW()-ROW($U$7),5),0,5,1))</f>
        <v>0</v>
      </c>
      <c r="W84" s="167" t="str">
        <f aca="false">$I84</f>
        <v/>
      </c>
      <c r="X84" s="167" t="str">
        <f aca="false">IF(ISNUMBER($A84),$W84*(Methuselahs!$A$4+1)+$A84,"")</f>
        <v/>
      </c>
      <c r="Y84" s="167" t="str">
        <f aca="false">IF(ISNUMBER($A84),RANK($X84,$X84:$X88,1),"")</f>
        <v/>
      </c>
      <c r="Z84" s="167" t="str">
        <f aca="false">IF(ISNUMBER($A84),VLOOKUP($A84,Methuselahs!$A$7:$X$306,5),"")</f>
        <v/>
      </c>
      <c r="AA84" s="167" t="str">
        <f aca="false">$I84</f>
        <v/>
      </c>
    </row>
    <row r="85" customFormat="false" ht="12.75" hidden="false" customHeight="true" outlineLevel="0" collapsed="false">
      <c r="A85" s="241" t="str">
        <f aca="true">IF(ISBLANK('Tournament Info'!$B$11),"",INDIRECT(ADDRESS(ROW(),2,1,1,"Optimal Seating "&amp;'Tournament Info'!$B$11-1&amp;"R+F")))</f>
        <v/>
      </c>
      <c r="B85" s="242" t="str">
        <f aca="false">IF(ISNUMBER(A85),VLOOKUP(A85,Methuselahs!$A$7:$E$306,2,FALSE()),"")</f>
        <v/>
      </c>
      <c r="C85" s="243" t="str">
        <f aca="false">IF(ISNUMBER(A85),VLOOKUP(A85,Methuselahs!$A$7:$E$306,3,FALSE()),"")</f>
        <v/>
      </c>
      <c r="D85" s="244" t="str">
        <f aca="false">IF(ISNUMBER(A85),FLOOR((ROW()-ROW($A$7))/5,1)+1,"")</f>
        <v/>
      </c>
      <c r="E85" s="245"/>
      <c r="F85" s="269" t="n">
        <f aca="false">IF(ISNUMBER(E85),E85,0)</f>
        <v>0</v>
      </c>
      <c r="G85" s="225" t="str">
        <f aca="false">IF(ISNUMBER($A85),IF(AND($F85&gt;=2,$H85=60),1,0),"")</f>
        <v/>
      </c>
      <c r="H85" s="226" t="str">
        <f aca="false">IF(ISNUMBER(A85),IF(OR($S85=$U85,NOT(ISNA(MATCH($D85*5+$V$4,Override!$C$6:$C$125,0)))),$Q85,0),"")</f>
        <v/>
      </c>
      <c r="I85" s="265" t="str">
        <f aca="false">IF(ISNUMBER(A85),IF(J85=5,K85,IF(AND(J85=4,OR(K85=4,K85=3)),K85+1,K85)),"")</f>
        <v/>
      </c>
      <c r="J85" s="246" t="n">
        <f aca="false">COUNT(A82:A86)</f>
        <v>0</v>
      </c>
      <c r="K85" s="228" t="str">
        <f aca="false">IF(ISNUMBER(A85),RANK(F85,F82:F86),"")</f>
        <v/>
      </c>
      <c r="L85" s="229" t="n">
        <f aca="false">IF(J85=5,VLOOKUP(K85,TPMatrix!$A$6:$B$10,2,FALSE()),IF(J85=4,VLOOKUP(K85,TPMatrix!$D$6:$E$9,2,FALSE()),0))</f>
        <v>0</v>
      </c>
      <c r="M85" s="229" t="n">
        <f aca="false">IF(COUNTIF(K82:K86,K85)&gt;=2,IF(J85=5,VLOOKUP(K85+1,TPMatrix!$A$6:$B$10,2,FALSE()),IF(J85=4,VLOOKUP(K85+1,TPMatrix!$D$6:$E$9,2,FALSE()),0)),"")</f>
        <v>0</v>
      </c>
      <c r="N85" s="229" t="n">
        <f aca="false">IF(COUNTIF(K82:K86,K85)&gt;=3,IF(J85=5,VLOOKUP(K85+2,TPMatrix!$A$6:$B$10,2,FALSE()),IF(J85=4,VLOOKUP(K85+2,TPMatrix!$D$6:$E$9,2,FALSE()),0)),"")</f>
        <v>0</v>
      </c>
      <c r="O85" s="229" t="n">
        <f aca="false">IF(COUNTIF(K82:K86,K85)&gt;=4,IF(J85=5,VLOOKUP(K85+3,TPMatrix!$A$6:$B$10,2,FALSE()),IF(J85=4,VLOOKUP(K85+3,TPMatrix!$D$6:$E$9,2,FALSE()),0)),"")</f>
        <v>0</v>
      </c>
      <c r="P85" s="229" t="n">
        <f aca="false">IF(COUNTIF(K82:K86,K85)&gt;=5,IF(J85=5,VLOOKUP(K85+4,TPMatrix!$A$6:$B$10,2,FALSE()),IF(J85=4,VLOOKUP(K85+4,TPMatrix!$D$6:$E$9,2,FALSE()),0)),"")</f>
        <v>0</v>
      </c>
      <c r="Q85" s="229" t="n">
        <f aca="false">SUM(L85:P85)/COUNT(L85:P85)</f>
        <v>0</v>
      </c>
      <c r="R85" s="230" t="n">
        <f aca="false">COUNT(L85:P85)</f>
        <v>5</v>
      </c>
      <c r="S85" s="228" t="n">
        <f aca="false">IF(ISNUMBER($A85),COUNTIF($D$7:$D$306,$D85),0)</f>
        <v>0</v>
      </c>
      <c r="T85" s="229" t="n">
        <f aca="false">CEILING($F85,1)</f>
        <v>0</v>
      </c>
      <c r="U85" s="230" t="n">
        <f aca="true">SUM(OFFSET(T85,-MOD(ROW()-ROW($U$7),5),0,5,1))</f>
        <v>0</v>
      </c>
      <c r="W85" s="167" t="str">
        <f aca="false">$I85</f>
        <v/>
      </c>
      <c r="X85" s="167" t="str">
        <f aca="false">IF(ISNUMBER($A85),$W85*(Methuselahs!$A$4+1)+$A85,"")</f>
        <v/>
      </c>
      <c r="Y85" s="167" t="str">
        <f aca="false">IF(ISNUMBER($A85),RANK($X85,$X85:$X89,1),"")</f>
        <v/>
      </c>
      <c r="Z85" s="167" t="str">
        <f aca="false">IF(ISNUMBER($A85),VLOOKUP($A85,Methuselahs!$A$7:$X$306,5),"")</f>
        <v/>
      </c>
      <c r="AA85" s="167" t="str">
        <f aca="false">$I85</f>
        <v/>
      </c>
    </row>
    <row r="86" customFormat="false" ht="12.75" hidden="false" customHeight="true" outlineLevel="0" collapsed="false">
      <c r="A86" s="247" t="str">
        <f aca="true">IF(ISBLANK('Tournament Info'!$B$11),"",INDIRECT(ADDRESS(ROW(),2,1,1,"Optimal Seating "&amp;'Tournament Info'!$B$11-1&amp;"R+F")))</f>
        <v/>
      </c>
      <c r="B86" s="248" t="str">
        <f aca="false">IF(ISNUMBER(A86),VLOOKUP(A86,Methuselahs!$A$7:$E$306,2,FALSE()),"")</f>
        <v/>
      </c>
      <c r="C86" s="249" t="str">
        <f aca="false">IF(ISNUMBER(A86),VLOOKUP(A86,Methuselahs!$A$7:$E$306,3,FALSE()),"")</f>
        <v/>
      </c>
      <c r="D86" s="250" t="str">
        <f aca="false">IF(ISNUMBER(A86),FLOOR((ROW()-ROW($A$7))/5,1)+1,"")</f>
        <v/>
      </c>
      <c r="E86" s="251"/>
      <c r="F86" s="270" t="n">
        <f aca="false">IF(ISNUMBER(E86),E86,0)</f>
        <v>0</v>
      </c>
      <c r="G86" s="235" t="str">
        <f aca="false">IF(ISNUMBER($A86),IF(AND($F86&gt;=2,$H86=60),1,0),"")</f>
        <v/>
      </c>
      <c r="H86" s="236" t="str">
        <f aca="false">IF(ISNUMBER(A86),IF(OR($S86=$U86,NOT(ISNA(MATCH($D86*5+$V$4,Override!$C$6:$C$125,0)))),$Q86,0),"")</f>
        <v/>
      </c>
      <c r="I86" s="268" t="str">
        <f aca="false">IF(ISNUMBER(A86),IF(J86=5,K86,IF(AND(J86=4,OR(K86=4,K86=3)),K86+1,K86)),"")</f>
        <v/>
      </c>
      <c r="J86" s="252" t="n">
        <f aca="false">COUNT(A82:A86)</f>
        <v>0</v>
      </c>
      <c r="K86" s="253" t="str">
        <f aca="false">IF(ISNUMBER(A86),RANK(F86,F82:F86),"")</f>
        <v/>
      </c>
      <c r="L86" s="254" t="n">
        <f aca="false">IF(J86=5,VLOOKUP(K86,TPMatrix!$A$6:$B$10,2,FALSE()),IF(J86=4,VLOOKUP(K86,TPMatrix!$D$6:$E$9,2,FALSE()),0))</f>
        <v>0</v>
      </c>
      <c r="M86" s="254" t="n">
        <f aca="false">IF(COUNTIF(K82:K86,K86)&gt;=2,IF(J86=5,VLOOKUP(K86+1,TPMatrix!$A$6:$B$10,2,FALSE()),IF(J86=4,VLOOKUP(K86+1,TPMatrix!$D$6:$E$9,2,FALSE()),0)),"")</f>
        <v>0</v>
      </c>
      <c r="N86" s="254" t="n">
        <f aca="false">IF(COUNTIF(K82:K86,K86)&gt;=3,IF(J86=5,VLOOKUP(K86+2,TPMatrix!$A$6:$B$10,2,FALSE()),IF(J86=4,VLOOKUP(K86+2,TPMatrix!$D$6:$E$9,2,FALSE()),0)),"")</f>
        <v>0</v>
      </c>
      <c r="O86" s="254" t="n">
        <f aca="false">IF(COUNTIF(K82:K86,K86)&gt;=4,IF(J86=5,VLOOKUP(K86+3,TPMatrix!$A$6:$B$10,2,FALSE()),IF(J86=4,VLOOKUP(K86+3,TPMatrix!$D$6:$E$9,2,FALSE()),0)),"")</f>
        <v>0</v>
      </c>
      <c r="P86" s="254" t="n">
        <f aca="false">IF(COUNTIF(K82:K86,K86)&gt;=5,IF(J86=5,VLOOKUP(K86+4,TPMatrix!$A$6:$B$10,2,FALSE()),IF(J86=4,VLOOKUP(K86+4,TPMatrix!$D$6:$E$9,2,FALSE()),0)),"")</f>
        <v>0</v>
      </c>
      <c r="Q86" s="254" t="n">
        <f aca="false">SUM(L86:P86)/COUNT(L86:P86)</f>
        <v>0</v>
      </c>
      <c r="R86" s="255" t="n">
        <f aca="false">COUNT(L86:P86)</f>
        <v>5</v>
      </c>
      <c r="S86" s="253" t="n">
        <f aca="false">IF(ISNUMBER($A86),COUNTIF($D$7:$D$306,$D86),0)</f>
        <v>0</v>
      </c>
      <c r="T86" s="254" t="n">
        <f aca="false">CEILING($F86,1)</f>
        <v>0</v>
      </c>
      <c r="U86" s="255" t="n">
        <f aca="true">SUM(OFFSET(T86,-MOD(ROW()-ROW($U$7),5),0,5,1))</f>
        <v>0</v>
      </c>
      <c r="W86" s="167" t="str">
        <f aca="false">$I86</f>
        <v/>
      </c>
      <c r="X86" s="167" t="str">
        <f aca="false">IF(ISNUMBER($A86),$W86*(Methuselahs!$A$4+1)+$A86,"")</f>
        <v/>
      </c>
      <c r="Y86" s="167" t="str">
        <f aca="false">IF(ISNUMBER($A86),RANK($X86,$X86:$X90,1),"")</f>
        <v/>
      </c>
      <c r="Z86" s="167" t="str">
        <f aca="false">IF(ISNUMBER($A86),VLOOKUP($A86,Methuselahs!$A$7:$X$306,5),"")</f>
        <v/>
      </c>
      <c r="AA86" s="167" t="str">
        <f aca="false">$I86</f>
        <v/>
      </c>
    </row>
    <row r="87" customFormat="false" ht="12.75" hidden="false" customHeight="true" outlineLevel="0" collapsed="false">
      <c r="A87" s="206" t="str">
        <f aca="true">IF(ISBLANK('Tournament Info'!$B$11),"",INDIRECT(ADDRESS(ROW(),2,1,1,"Optimal Seating "&amp;'Tournament Info'!$B$11-1&amp;"R+F")))</f>
        <v/>
      </c>
      <c r="B87" s="207" t="str">
        <f aca="false">IF(ISNUMBER(A87),VLOOKUP(A87,Methuselahs!$A$7:$E$306,2,FALSE()),"")</f>
        <v/>
      </c>
      <c r="C87" s="208" t="str">
        <f aca="false">IF(ISNUMBER(A87),VLOOKUP(A87,Methuselahs!$A$7:$E$306,3,FALSE()),"")</f>
        <v/>
      </c>
      <c r="D87" s="209" t="str">
        <f aca="false">IF(ISNUMBER(A87),FLOOR((ROW()-ROW($A$7))/5,1)+1,"")</f>
        <v/>
      </c>
      <c r="E87" s="210"/>
      <c r="F87" s="262" t="n">
        <f aca="false">IF(ISNUMBER(E87),E87,0)</f>
        <v>0</v>
      </c>
      <c r="G87" s="211" t="str">
        <f aca="false">IF(ISNUMBER($A87),IF(AND($F87&gt;=2,$H87=60),1,0),"")</f>
        <v/>
      </c>
      <c r="H87" s="212" t="str">
        <f aca="false">IF(ISNUMBER(A87),IF(OR($S87=$U87,NOT(ISNA(MATCH($D87*5+$V$4,Override!$C$6:$C$125,0)))),$Q87,0),"")</f>
        <v/>
      </c>
      <c r="I87" s="263" t="str">
        <f aca="false">IF(ISNUMBER(A87),IF(J87=5,K87,IF(AND(J87=4,OR(K87=4,K87=3)),K87+1,K87)),"")</f>
        <v/>
      </c>
      <c r="J87" s="213" t="n">
        <f aca="false">COUNT(A87:A91)</f>
        <v>0</v>
      </c>
      <c r="K87" s="214" t="str">
        <f aca="false">IF(ISNUMBER(A87),RANK(F87,F87:F91),"")</f>
        <v/>
      </c>
      <c r="L87" s="215" t="n">
        <f aca="false">IF(J87=5,VLOOKUP(K87,TPMatrix!$A$6:$B$10,2,FALSE()),IF(J87=4,VLOOKUP(K87,TPMatrix!$D$6:$E$9,2,FALSE()),0))</f>
        <v>0</v>
      </c>
      <c r="M87" s="215" t="n">
        <f aca="false">IF(COUNTIF(K87:K91,K87)&gt;=2,IF(J87=5,VLOOKUP(K87+1,TPMatrix!$A$6:$B$10,2,FALSE()),IF(J87=4,VLOOKUP(K87+1,TPMatrix!$D$6:$E$9,2,FALSE()),0)),"")</f>
        <v>0</v>
      </c>
      <c r="N87" s="215" t="n">
        <f aca="false">IF(COUNTIF(K87:K91,K87)&gt;=3,IF(J87=5,VLOOKUP(K87+2,TPMatrix!$A$6:$B$10,2,FALSE()),IF(J87=4,VLOOKUP(K87+2,TPMatrix!$D$6:$E$9,2,FALSE()),0)),"")</f>
        <v>0</v>
      </c>
      <c r="O87" s="215" t="n">
        <f aca="false">IF(COUNTIF(K87:K91,K87)&gt;=4,IF(J87=5,VLOOKUP(K87+3,TPMatrix!$A$6:$B$10,2,FALSE()),IF(J87=4,VLOOKUP(K87+3,TPMatrix!$D$6:$E$9,2,FALSE()),0)),"")</f>
        <v>0</v>
      </c>
      <c r="P87" s="215" t="n">
        <f aca="false">IF(COUNTIF(K87:K91,K87)&gt;=5,IF(J87=5,VLOOKUP(K87+4,TPMatrix!$A$6:$B$10,2,FALSE()),IF(J87=4,VLOOKUP(K87+4,TPMatrix!$D$6:$E$9,2,FALSE()),0)),"")</f>
        <v>0</v>
      </c>
      <c r="Q87" s="215" t="n">
        <f aca="false">SUM(L87:P87)/COUNT(L87:P87)</f>
        <v>0</v>
      </c>
      <c r="R87" s="216" t="n">
        <f aca="false">COUNT(L87:P87)</f>
        <v>5</v>
      </c>
      <c r="S87" s="217" t="n">
        <f aca="false">IF(ISNUMBER($A87),COUNTIF($D$7:$D$306,$D87),0)</f>
        <v>0</v>
      </c>
      <c r="T87" s="218" t="n">
        <f aca="false">CEILING($F87,1)</f>
        <v>0</v>
      </c>
      <c r="U87" s="219" t="n">
        <f aca="true">SUM(OFFSET(T87,-MOD(ROW()-ROW($U$7),5),0,5,1))</f>
        <v>0</v>
      </c>
      <c r="W87" s="167" t="str">
        <f aca="false">$I87</f>
        <v/>
      </c>
      <c r="X87" s="167" t="str">
        <f aca="false">IF(ISNUMBER($A87),$W87*(Methuselahs!$A$4+1)+$A87,"")</f>
        <v/>
      </c>
      <c r="Y87" s="167" t="str">
        <f aca="false">IF(ISNUMBER($A87),RANK($X87,$X87:$X91,1),"")</f>
        <v/>
      </c>
      <c r="Z87" s="167" t="str">
        <f aca="false">IF(ISNUMBER($A87),VLOOKUP($A87,Methuselahs!$A$7:$X$306,5),"")</f>
        <v/>
      </c>
      <c r="AA87" s="167" t="str">
        <f aca="false">$I87</f>
        <v/>
      </c>
    </row>
    <row r="88" customFormat="false" ht="12.75" hidden="false" customHeight="true" outlineLevel="0" collapsed="false">
      <c r="A88" s="220" t="str">
        <f aca="true">IF(ISBLANK('Tournament Info'!$B$11),"",INDIRECT(ADDRESS(ROW(),2,1,1,"Optimal Seating "&amp;'Tournament Info'!$B$11-1&amp;"R+F")))</f>
        <v/>
      </c>
      <c r="B88" s="221" t="str">
        <f aca="false">IF(ISNUMBER(A88),VLOOKUP(A88,Methuselahs!$A$7:$E$306,2,FALSE()),"")</f>
        <v/>
      </c>
      <c r="C88" s="222" t="str">
        <f aca="false">IF(ISNUMBER(A88),VLOOKUP(A88,Methuselahs!$A$7:$E$306,3,FALSE()),"")</f>
        <v/>
      </c>
      <c r="D88" s="223" t="str">
        <f aca="false">IF(ISNUMBER(A88),FLOOR((ROW()-ROW($A$7))/5,1)+1,"")</f>
        <v/>
      </c>
      <c r="E88" s="224"/>
      <c r="F88" s="264" t="n">
        <f aca="false">IF(ISNUMBER(E88),E88,0)</f>
        <v>0</v>
      </c>
      <c r="G88" s="225" t="str">
        <f aca="false">IF(ISNUMBER($A88),IF(AND($F88&gt;=2,$H88=60),1,0),"")</f>
        <v/>
      </c>
      <c r="H88" s="226" t="str">
        <f aca="false">IF(ISNUMBER(A88),IF(OR($S88=$U88,NOT(ISNA(MATCH($D88*5+$V$4,Override!$C$6:$C$125,0)))),$Q88,0),"")</f>
        <v/>
      </c>
      <c r="I88" s="265" t="str">
        <f aca="false">IF(ISNUMBER(A88),IF(J88=5,K88,IF(AND(J88=4,OR(K88=4,K88=3)),K88+1,K88)),"")</f>
        <v/>
      </c>
      <c r="J88" s="227" t="n">
        <f aca="false">COUNT(A87:A91)</f>
        <v>0</v>
      </c>
      <c r="K88" s="228" t="str">
        <f aca="false">IF(ISNUMBER(A88),RANK(F88,F87:F91),"")</f>
        <v/>
      </c>
      <c r="L88" s="229" t="n">
        <f aca="false">IF(J88=5,VLOOKUP(K88,TPMatrix!$A$6:$B$10,2,FALSE()),IF(J88=4,VLOOKUP(K88,TPMatrix!$D$6:$E$9,2,FALSE()),0))</f>
        <v>0</v>
      </c>
      <c r="M88" s="229" t="n">
        <f aca="false">IF(COUNTIF(K87:K91,K88)&gt;=2,IF(J88=5,VLOOKUP(K88+1,TPMatrix!$A$6:$B$10,2,FALSE()),IF(J88=4,VLOOKUP(K88+1,TPMatrix!$D$6:$E$9,2,FALSE()),0)),"")</f>
        <v>0</v>
      </c>
      <c r="N88" s="229" t="n">
        <f aca="false">IF(COUNTIF(K87:K91,K88)&gt;=3,IF(J88=5,VLOOKUP(K88+2,TPMatrix!$A$6:$B$10,2,FALSE()),IF(J88=4,VLOOKUP(K88+2,TPMatrix!$D$6:$E$9,2,FALSE()),0)),"")</f>
        <v>0</v>
      </c>
      <c r="O88" s="229" t="n">
        <f aca="false">IF(COUNTIF(K87:K91,K88)&gt;=4,IF(J88=5,VLOOKUP(K88+3,TPMatrix!$A$6:$B$10,2,FALSE()),IF(J88=4,VLOOKUP(K88+3,TPMatrix!$D$6:$E$9,2,FALSE()),0)),"")</f>
        <v>0</v>
      </c>
      <c r="P88" s="229" t="n">
        <f aca="false">IF(COUNTIF(K87:K91,K88)&gt;=5,IF(J88=5,VLOOKUP(K88+4,TPMatrix!$A$6:$B$10,2,FALSE()),IF(J88=4,VLOOKUP(K88+4,TPMatrix!$D$6:$E$9,2,FALSE()),0)),"")</f>
        <v>0</v>
      </c>
      <c r="Q88" s="229" t="n">
        <f aca="false">SUM(L88:P88)/COUNT(L88:P88)</f>
        <v>0</v>
      </c>
      <c r="R88" s="230" t="n">
        <f aca="false">COUNT(L88:P88)</f>
        <v>5</v>
      </c>
      <c r="S88" s="228" t="n">
        <f aca="false">IF(ISNUMBER($A88),COUNTIF($D$7:$D$306,$D88),0)</f>
        <v>0</v>
      </c>
      <c r="T88" s="229" t="n">
        <f aca="false">CEILING($F88,1)</f>
        <v>0</v>
      </c>
      <c r="U88" s="230" t="n">
        <f aca="true">SUM(OFFSET(T88,-MOD(ROW()-ROW($U$7),5),0,5,1))</f>
        <v>0</v>
      </c>
      <c r="W88" s="167" t="str">
        <f aca="false">$I88</f>
        <v/>
      </c>
      <c r="X88" s="167" t="str">
        <f aca="false">IF(ISNUMBER($A88),$W88*(Methuselahs!$A$4+1)+$A88,"")</f>
        <v/>
      </c>
      <c r="Y88" s="167" t="str">
        <f aca="false">IF(ISNUMBER($A88),RANK($X88,$X88:$X92,1),"")</f>
        <v/>
      </c>
      <c r="Z88" s="167" t="str">
        <f aca="false">IF(ISNUMBER($A88),VLOOKUP($A88,Methuselahs!$A$7:$X$306,5),"")</f>
        <v/>
      </c>
      <c r="AA88" s="167" t="str">
        <f aca="false">$I88</f>
        <v/>
      </c>
    </row>
    <row r="89" customFormat="false" ht="12.75" hidden="false" customHeight="true" outlineLevel="0" collapsed="false">
      <c r="A89" s="231" t="str">
        <f aca="true">IF(ISBLANK('Tournament Info'!$B$11),"",INDIRECT(ADDRESS(ROW(),2,1,1,"Optimal Seating "&amp;'Tournament Info'!$B$11-1&amp;"R+F")))</f>
        <v/>
      </c>
      <c r="B89" s="207" t="str">
        <f aca="false">IF(ISNUMBER(A89),VLOOKUP(A89,Methuselahs!$A$7:$E$306,2,FALSE()),"")</f>
        <v/>
      </c>
      <c r="C89" s="232" t="str">
        <f aca="false">IF(ISNUMBER(A89),VLOOKUP(A89,Methuselahs!$A$7:$E$306,3,FALSE()),"")</f>
        <v/>
      </c>
      <c r="D89" s="233" t="str">
        <f aca="false">IF(ISNUMBER(A89),FLOOR((ROW()-ROW($A$7))/5,1)+1,"")</f>
        <v/>
      </c>
      <c r="E89" s="234"/>
      <c r="F89" s="267" t="n">
        <f aca="false">IF(ISNUMBER(E89),E89,0)</f>
        <v>0</v>
      </c>
      <c r="G89" s="235" t="str">
        <f aca="false">IF(ISNUMBER($A89),IF(AND($F89&gt;=2,$H89=60),1,0),"")</f>
        <v/>
      </c>
      <c r="H89" s="236" t="str">
        <f aca="false">IF(ISNUMBER(A89),IF(OR($S89=$U89,NOT(ISNA(MATCH($D89*5+$V$4,Override!$C$6:$C$125,0)))),$Q89,0),"")</f>
        <v/>
      </c>
      <c r="I89" s="268" t="str">
        <f aca="false">IF(ISNUMBER(A89),IF(J89=5,K89,IF(AND(J89=4,OR(K89=4,K89=3)),K89+1,K89)),"")</f>
        <v/>
      </c>
      <c r="J89" s="237" t="n">
        <f aca="false">COUNT(A87:A91)</f>
        <v>0</v>
      </c>
      <c r="K89" s="238" t="str">
        <f aca="false">IF(ISNUMBER(A89),RANK(F89,F87:F91),"")</f>
        <v/>
      </c>
      <c r="L89" s="239" t="n">
        <f aca="false">IF(J89=5,VLOOKUP(K89,TPMatrix!$A$6:$B$10,2,FALSE()),IF(J89=4,VLOOKUP(K89,TPMatrix!$D$6:$E$9,2,FALSE()),0))</f>
        <v>0</v>
      </c>
      <c r="M89" s="239" t="n">
        <f aca="false">IF(COUNTIF(K87:K91,K89)&gt;=2,IF(J89=5,VLOOKUP(K89+1,TPMatrix!$A$6:$B$10,2,FALSE()),IF(J89=4,VLOOKUP(K89+1,TPMatrix!$D$6:$E$9,2,FALSE()),0)),"")</f>
        <v>0</v>
      </c>
      <c r="N89" s="239" t="n">
        <f aca="false">IF(COUNTIF(K87:K91,K89)&gt;=3,IF(J89=5,VLOOKUP(K89+2,TPMatrix!$A$6:$B$10,2,FALSE()),IF(J89=4,VLOOKUP(K89+2,TPMatrix!$D$6:$E$9,2,FALSE()),0)),"")</f>
        <v>0</v>
      </c>
      <c r="O89" s="239" t="n">
        <f aca="false">IF(COUNTIF(K87:K91,K89)&gt;=4,IF(J89=5,VLOOKUP(K89+3,TPMatrix!$A$6:$B$10,2,FALSE()),IF(J89=4,VLOOKUP(K89+3,TPMatrix!$D$6:$E$9,2,FALSE()),0)),"")</f>
        <v>0</v>
      </c>
      <c r="P89" s="239" t="n">
        <f aca="false">IF(COUNTIF(K87:K91,K89)&gt;=5,IF(J89=5,VLOOKUP(K89+4,TPMatrix!$A$6:$B$10,2,FALSE()),IF(J89=4,VLOOKUP(K89+4,TPMatrix!$D$6:$E$9,2,FALSE()),0)),"")</f>
        <v>0</v>
      </c>
      <c r="Q89" s="239" t="n">
        <f aca="false">SUM(L89:P89)/COUNT(L89:P89)</f>
        <v>0</v>
      </c>
      <c r="R89" s="240" t="n">
        <f aca="false">COUNT(L89:P89)</f>
        <v>5</v>
      </c>
      <c r="S89" s="238" t="n">
        <f aca="false">IF(ISNUMBER($A89),COUNTIF($D$7:$D$306,$D89),0)</f>
        <v>0</v>
      </c>
      <c r="T89" s="239" t="n">
        <f aca="false">CEILING($F89,1)</f>
        <v>0</v>
      </c>
      <c r="U89" s="240" t="n">
        <f aca="true">SUM(OFFSET(T89,-MOD(ROW()-ROW($U$7),5),0,5,1))</f>
        <v>0</v>
      </c>
      <c r="W89" s="167" t="str">
        <f aca="false">$I89</f>
        <v/>
      </c>
      <c r="X89" s="167" t="str">
        <f aca="false">IF(ISNUMBER($A89),$W89*(Methuselahs!$A$4+1)+$A89,"")</f>
        <v/>
      </c>
      <c r="Y89" s="167" t="str">
        <f aca="false">IF(ISNUMBER($A89),RANK($X89,$X89:$X93,1),"")</f>
        <v/>
      </c>
      <c r="Z89" s="167" t="str">
        <f aca="false">IF(ISNUMBER($A89),VLOOKUP($A89,Methuselahs!$A$7:$X$306,5),"")</f>
        <v/>
      </c>
      <c r="AA89" s="167" t="str">
        <f aca="false">$I89</f>
        <v/>
      </c>
    </row>
    <row r="90" customFormat="false" ht="12.75" hidden="false" customHeight="true" outlineLevel="0" collapsed="false">
      <c r="A90" s="241" t="str">
        <f aca="true">IF(ISBLANK('Tournament Info'!$B$11),"",INDIRECT(ADDRESS(ROW(),2,1,1,"Optimal Seating "&amp;'Tournament Info'!$B$11-1&amp;"R+F")))</f>
        <v/>
      </c>
      <c r="B90" s="242" t="str">
        <f aca="false">IF(ISNUMBER(A90),VLOOKUP(A90,Methuselahs!$A$7:$E$306,2,FALSE()),"")</f>
        <v/>
      </c>
      <c r="C90" s="243" t="str">
        <f aca="false">IF(ISNUMBER(A90),VLOOKUP(A90,Methuselahs!$A$7:$E$306,3,FALSE()),"")</f>
        <v/>
      </c>
      <c r="D90" s="244" t="str">
        <f aca="false">IF(ISNUMBER(A90),FLOOR((ROW()-ROW($A$7))/5,1)+1,"")</f>
        <v/>
      </c>
      <c r="E90" s="245"/>
      <c r="F90" s="269" t="n">
        <f aca="false">IF(ISNUMBER(E90),E90,0)</f>
        <v>0</v>
      </c>
      <c r="G90" s="225" t="str">
        <f aca="false">IF(ISNUMBER($A90),IF(AND($F90&gt;=2,$H90=60),1,0),"")</f>
        <v/>
      </c>
      <c r="H90" s="226" t="str">
        <f aca="false">IF(ISNUMBER(A90),IF(OR($S90=$U90,NOT(ISNA(MATCH($D90*5+$V$4,Override!$C$6:$C$125,0)))),$Q90,0),"")</f>
        <v/>
      </c>
      <c r="I90" s="265" t="str">
        <f aca="false">IF(ISNUMBER(A90),IF(J90=5,K90,IF(AND(J90=4,OR(K90=4,K90=3)),K90+1,K90)),"")</f>
        <v/>
      </c>
      <c r="J90" s="246" t="n">
        <f aca="false">COUNT(A87:A91)</f>
        <v>0</v>
      </c>
      <c r="K90" s="228" t="str">
        <f aca="false">IF(ISNUMBER(A90),RANK(F90,F87:F91),"")</f>
        <v/>
      </c>
      <c r="L90" s="229" t="n">
        <f aca="false">IF(J90=5,VLOOKUP(K90,TPMatrix!$A$6:$B$10,2,FALSE()),IF(J90=4,VLOOKUP(K90,TPMatrix!$D$6:$E$9,2,FALSE()),0))</f>
        <v>0</v>
      </c>
      <c r="M90" s="229" t="n">
        <f aca="false">IF(COUNTIF(K87:K91,K90)&gt;=2,IF(J90=5,VLOOKUP(K90+1,TPMatrix!$A$6:$B$10,2,FALSE()),IF(J90=4,VLOOKUP(K90+1,TPMatrix!$D$6:$E$9,2,FALSE()),0)),"")</f>
        <v>0</v>
      </c>
      <c r="N90" s="229" t="n">
        <f aca="false">IF(COUNTIF(K87:K91,K90)&gt;=3,IF(J90=5,VLOOKUP(K90+2,TPMatrix!$A$6:$B$10,2,FALSE()),IF(J90=4,VLOOKUP(K90+2,TPMatrix!$D$6:$E$9,2,FALSE()),0)),"")</f>
        <v>0</v>
      </c>
      <c r="O90" s="229" t="n">
        <f aca="false">IF(COUNTIF(K87:K91,K90)&gt;=4,IF(J90=5,VLOOKUP(K90+3,TPMatrix!$A$6:$B$10,2,FALSE()),IF(J90=4,VLOOKUP(K90+3,TPMatrix!$D$6:$E$9,2,FALSE()),0)),"")</f>
        <v>0</v>
      </c>
      <c r="P90" s="229" t="n">
        <f aca="false">IF(COUNTIF(K87:K91,K90)&gt;=5,IF(J90=5,VLOOKUP(K90+4,TPMatrix!$A$6:$B$10,2,FALSE()),IF(J90=4,VLOOKUP(K90+4,TPMatrix!$D$6:$E$9,2,FALSE()),0)),"")</f>
        <v>0</v>
      </c>
      <c r="Q90" s="229" t="n">
        <f aca="false">SUM(L90:P90)/COUNT(L90:P90)</f>
        <v>0</v>
      </c>
      <c r="R90" s="230" t="n">
        <f aca="false">COUNT(L90:P90)</f>
        <v>5</v>
      </c>
      <c r="S90" s="228" t="n">
        <f aca="false">IF(ISNUMBER($A90),COUNTIF($D$7:$D$306,$D90),0)</f>
        <v>0</v>
      </c>
      <c r="T90" s="229" t="n">
        <f aca="false">CEILING($F90,1)</f>
        <v>0</v>
      </c>
      <c r="U90" s="230" t="n">
        <f aca="true">SUM(OFFSET(T90,-MOD(ROW()-ROW($U$7),5),0,5,1))</f>
        <v>0</v>
      </c>
      <c r="W90" s="167" t="str">
        <f aca="false">$I90</f>
        <v/>
      </c>
      <c r="X90" s="167" t="str">
        <f aca="false">IF(ISNUMBER($A90),$W90*(Methuselahs!$A$4+1)+$A90,"")</f>
        <v/>
      </c>
      <c r="Y90" s="167" t="str">
        <f aca="false">IF(ISNUMBER($A90),RANK($X90,$X90:$X94,1),"")</f>
        <v/>
      </c>
      <c r="Z90" s="167" t="str">
        <f aca="false">IF(ISNUMBER($A90),VLOOKUP($A90,Methuselahs!$A$7:$X$306,5),"")</f>
        <v/>
      </c>
      <c r="AA90" s="167" t="str">
        <f aca="false">$I90</f>
        <v/>
      </c>
    </row>
    <row r="91" customFormat="false" ht="12.75" hidden="false" customHeight="true" outlineLevel="0" collapsed="false">
      <c r="A91" s="247" t="str">
        <f aca="true">IF(ISBLANK('Tournament Info'!$B$11),"",INDIRECT(ADDRESS(ROW(),2,1,1,"Optimal Seating "&amp;'Tournament Info'!$B$11-1&amp;"R+F")))</f>
        <v/>
      </c>
      <c r="B91" s="248" t="str">
        <f aca="false">IF(ISNUMBER(A91),VLOOKUP(A91,Methuselahs!$A$7:$E$306,2,FALSE()),"")</f>
        <v/>
      </c>
      <c r="C91" s="249" t="str">
        <f aca="false">IF(ISNUMBER(A91),VLOOKUP(A91,Methuselahs!$A$7:$E$306,3,FALSE()),"")</f>
        <v/>
      </c>
      <c r="D91" s="250" t="str">
        <f aca="false">IF(ISNUMBER(A91),FLOOR((ROW()-ROW($A$7))/5,1)+1,"")</f>
        <v/>
      </c>
      <c r="E91" s="251"/>
      <c r="F91" s="270" t="n">
        <f aca="false">IF(ISNUMBER(E91),E91,0)</f>
        <v>0</v>
      </c>
      <c r="G91" s="235" t="str">
        <f aca="false">IF(ISNUMBER($A91),IF(AND($F91&gt;=2,$H91=60),1,0),"")</f>
        <v/>
      </c>
      <c r="H91" s="236" t="str">
        <f aca="false">IF(ISNUMBER(A91),IF(OR($S91=$U91,NOT(ISNA(MATCH($D91*5+$V$4,Override!$C$6:$C$125,0)))),$Q91,0),"")</f>
        <v/>
      </c>
      <c r="I91" s="268" t="str">
        <f aca="false">IF(ISNUMBER(A91),IF(J91=5,K91,IF(AND(J91=4,OR(K91=4,K91=3)),K91+1,K91)),"")</f>
        <v/>
      </c>
      <c r="J91" s="252" t="n">
        <f aca="false">COUNT(A87:A91)</f>
        <v>0</v>
      </c>
      <c r="K91" s="253" t="str">
        <f aca="false">IF(ISNUMBER(A91),RANK(F91,F87:F91),"")</f>
        <v/>
      </c>
      <c r="L91" s="254" t="n">
        <f aca="false">IF(J91=5,VLOOKUP(K91,TPMatrix!$A$6:$B$10,2,FALSE()),IF(J91=4,VLOOKUP(K91,TPMatrix!$D$6:$E$9,2,FALSE()),0))</f>
        <v>0</v>
      </c>
      <c r="M91" s="254" t="n">
        <f aca="false">IF(COUNTIF(K87:K91,K91)&gt;=2,IF(J91=5,VLOOKUP(K91+1,TPMatrix!$A$6:$B$10,2,FALSE()),IF(J91=4,VLOOKUP(K91+1,TPMatrix!$D$6:$E$9,2,FALSE()),0)),"")</f>
        <v>0</v>
      </c>
      <c r="N91" s="254" t="n">
        <f aca="false">IF(COUNTIF(K87:K91,K91)&gt;=3,IF(J91=5,VLOOKUP(K91+2,TPMatrix!$A$6:$B$10,2,FALSE()),IF(J91=4,VLOOKUP(K91+2,TPMatrix!$D$6:$E$9,2,FALSE()),0)),"")</f>
        <v>0</v>
      </c>
      <c r="O91" s="254" t="n">
        <f aca="false">IF(COUNTIF(K87:K91,K91)&gt;=4,IF(J91=5,VLOOKUP(K91+3,TPMatrix!$A$6:$B$10,2,FALSE()),IF(J91=4,VLOOKUP(K91+3,TPMatrix!$D$6:$E$9,2,FALSE()),0)),"")</f>
        <v>0</v>
      </c>
      <c r="P91" s="254" t="n">
        <f aca="false">IF(COUNTIF(K87:K91,K91)&gt;=5,IF(J91=5,VLOOKUP(K91+4,TPMatrix!$A$6:$B$10,2,FALSE()),IF(J91=4,VLOOKUP(K91+4,TPMatrix!$D$6:$E$9,2,FALSE()),0)),"")</f>
        <v>0</v>
      </c>
      <c r="Q91" s="254" t="n">
        <f aca="false">SUM(L91:P91)/COUNT(L91:P91)</f>
        <v>0</v>
      </c>
      <c r="R91" s="255" t="n">
        <f aca="false">COUNT(L91:P91)</f>
        <v>5</v>
      </c>
      <c r="S91" s="253" t="n">
        <f aca="false">IF(ISNUMBER($A91),COUNTIF($D$7:$D$306,$D91),0)</f>
        <v>0</v>
      </c>
      <c r="T91" s="254" t="n">
        <f aca="false">CEILING($F91,1)</f>
        <v>0</v>
      </c>
      <c r="U91" s="255" t="n">
        <f aca="true">SUM(OFFSET(T91,-MOD(ROW()-ROW($U$7),5),0,5,1))</f>
        <v>0</v>
      </c>
      <c r="W91" s="167" t="str">
        <f aca="false">$I91</f>
        <v/>
      </c>
      <c r="X91" s="167" t="str">
        <f aca="false">IF(ISNUMBER($A91),$W91*(Methuselahs!$A$4+1)+$A91,"")</f>
        <v/>
      </c>
      <c r="Y91" s="167" t="str">
        <f aca="false">IF(ISNUMBER($A91),RANK($X91,$X91:$X95,1),"")</f>
        <v/>
      </c>
      <c r="Z91" s="167" t="str">
        <f aca="false">IF(ISNUMBER($A91),VLOOKUP($A91,Methuselahs!$A$7:$X$306,5),"")</f>
        <v/>
      </c>
      <c r="AA91" s="167" t="str">
        <f aca="false">$I91</f>
        <v/>
      </c>
    </row>
    <row r="92" customFormat="false" ht="12.75" hidden="false" customHeight="true" outlineLevel="0" collapsed="false">
      <c r="A92" s="206" t="str">
        <f aca="true">IF(ISBLANK('Tournament Info'!$B$11),"",INDIRECT(ADDRESS(ROW(),2,1,1,"Optimal Seating "&amp;'Tournament Info'!$B$11-1&amp;"R+F")))</f>
        <v/>
      </c>
      <c r="B92" s="207" t="str">
        <f aca="false">IF(ISNUMBER(A92),VLOOKUP(A92,Methuselahs!$A$7:$E$306,2,FALSE()),"")</f>
        <v/>
      </c>
      <c r="C92" s="208" t="str">
        <f aca="false">IF(ISNUMBER(A92),VLOOKUP(A92,Methuselahs!$A$7:$E$306,3,FALSE()),"")</f>
        <v/>
      </c>
      <c r="D92" s="209" t="str">
        <f aca="false">IF(ISNUMBER(A92),FLOOR((ROW()-ROW($A$7))/5,1)+1,"")</f>
        <v/>
      </c>
      <c r="E92" s="210"/>
      <c r="F92" s="262" t="n">
        <f aca="false">IF(ISNUMBER(E92),E92,0)</f>
        <v>0</v>
      </c>
      <c r="G92" s="211" t="str">
        <f aca="false">IF(ISNUMBER($A92),IF(AND($F92&gt;=2,$H92=60),1,0),"")</f>
        <v/>
      </c>
      <c r="H92" s="212" t="str">
        <f aca="false">IF(ISNUMBER(A92),IF(OR($S92=$U92,NOT(ISNA(MATCH($D92*5+$V$4,Override!$C$6:$C$125,0)))),$Q92,0),"")</f>
        <v/>
      </c>
      <c r="I92" s="263" t="str">
        <f aca="false">IF(ISNUMBER(A92),IF(J92=5,K92,IF(AND(J92=4,OR(K92=4,K92=3)),K92+1,K92)),"")</f>
        <v/>
      </c>
      <c r="J92" s="213" t="n">
        <f aca="false">COUNT(A92:A96)</f>
        <v>0</v>
      </c>
      <c r="K92" s="214" t="str">
        <f aca="false">IF(ISNUMBER(A92),RANK(F92,F92:F96),"")</f>
        <v/>
      </c>
      <c r="L92" s="215" t="n">
        <f aca="false">IF(J92=5,VLOOKUP(K92,TPMatrix!$A$6:$B$10,2,FALSE()),IF(J92=4,VLOOKUP(K92,TPMatrix!$D$6:$E$9,2,FALSE()),0))</f>
        <v>0</v>
      </c>
      <c r="M92" s="215" t="n">
        <f aca="false">IF(COUNTIF(K92:K96,K92)&gt;=2,IF(J92=5,VLOOKUP(K92+1,TPMatrix!$A$6:$B$10,2,FALSE()),IF(J92=4,VLOOKUP(K92+1,TPMatrix!$D$6:$E$9,2,FALSE()),0)),"")</f>
        <v>0</v>
      </c>
      <c r="N92" s="215" t="n">
        <f aca="false">IF(COUNTIF(K92:K96,K92)&gt;=3,IF(J92=5,VLOOKUP(K92+2,TPMatrix!$A$6:$B$10,2,FALSE()),IF(J92=4,VLOOKUP(K92+2,TPMatrix!$D$6:$E$9,2,FALSE()),0)),"")</f>
        <v>0</v>
      </c>
      <c r="O92" s="215" t="n">
        <f aca="false">IF(COUNTIF(K92:K96,K92)&gt;=4,IF(J92=5,VLOOKUP(K92+3,TPMatrix!$A$6:$B$10,2,FALSE()),IF(J92=4,VLOOKUP(K92+3,TPMatrix!$D$6:$E$9,2,FALSE()),0)),"")</f>
        <v>0</v>
      </c>
      <c r="P92" s="215" t="n">
        <f aca="false">IF(COUNTIF(K92:K96,K92)&gt;=5,IF(J92=5,VLOOKUP(K92+4,TPMatrix!$A$6:$B$10,2,FALSE()),IF(J92=4,VLOOKUP(K92+4,TPMatrix!$D$6:$E$9,2,FALSE()),0)),"")</f>
        <v>0</v>
      </c>
      <c r="Q92" s="215" t="n">
        <f aca="false">SUM(L92:P92)/COUNT(L92:P92)</f>
        <v>0</v>
      </c>
      <c r="R92" s="216" t="n">
        <f aca="false">COUNT(L92:P92)</f>
        <v>5</v>
      </c>
      <c r="S92" s="217" t="n">
        <f aca="false">IF(ISNUMBER($A92),COUNTIF($D$7:$D$306,$D92),0)</f>
        <v>0</v>
      </c>
      <c r="T92" s="218" t="n">
        <f aca="false">CEILING($F92,1)</f>
        <v>0</v>
      </c>
      <c r="U92" s="219" t="n">
        <f aca="true">SUM(OFFSET(T92,-MOD(ROW()-ROW($U$7),5),0,5,1))</f>
        <v>0</v>
      </c>
      <c r="W92" s="167" t="str">
        <f aca="false">$I92</f>
        <v/>
      </c>
      <c r="X92" s="167" t="str">
        <f aca="false">IF(ISNUMBER($A92),$W92*(Methuselahs!$A$4+1)+$A92,"")</f>
        <v/>
      </c>
      <c r="Y92" s="167" t="str">
        <f aca="false">IF(ISNUMBER($A92),RANK($X92,$X92:$X96,1),"")</f>
        <v/>
      </c>
      <c r="Z92" s="167" t="str">
        <f aca="false">IF(ISNUMBER($A92),VLOOKUP($A92,Methuselahs!$A$7:$X$306,5),"")</f>
        <v/>
      </c>
      <c r="AA92" s="167" t="str">
        <f aca="false">$I92</f>
        <v/>
      </c>
    </row>
    <row r="93" customFormat="false" ht="12.75" hidden="false" customHeight="true" outlineLevel="0" collapsed="false">
      <c r="A93" s="220" t="str">
        <f aca="true">IF(ISBLANK('Tournament Info'!$B$11),"",INDIRECT(ADDRESS(ROW(),2,1,1,"Optimal Seating "&amp;'Tournament Info'!$B$11-1&amp;"R+F")))</f>
        <v/>
      </c>
      <c r="B93" s="221" t="str">
        <f aca="false">IF(ISNUMBER(A93),VLOOKUP(A93,Methuselahs!$A$7:$E$306,2,FALSE()),"")</f>
        <v/>
      </c>
      <c r="C93" s="222" t="str">
        <f aca="false">IF(ISNUMBER(A93),VLOOKUP(A93,Methuselahs!$A$7:$E$306,3,FALSE()),"")</f>
        <v/>
      </c>
      <c r="D93" s="223" t="str">
        <f aca="false">IF(ISNUMBER(A93),FLOOR((ROW()-ROW($A$7))/5,1)+1,"")</f>
        <v/>
      </c>
      <c r="E93" s="224"/>
      <c r="F93" s="264" t="n">
        <f aca="false">IF(ISNUMBER(E93),E93,0)</f>
        <v>0</v>
      </c>
      <c r="G93" s="225" t="str">
        <f aca="false">IF(ISNUMBER($A93),IF(AND($F93&gt;=2,$H93=60),1,0),"")</f>
        <v/>
      </c>
      <c r="H93" s="226" t="str">
        <f aca="false">IF(ISNUMBER(A93),IF(OR($S93=$U93,NOT(ISNA(MATCH($D93*5+$V$4,Override!$C$6:$C$125,0)))),$Q93,0),"")</f>
        <v/>
      </c>
      <c r="I93" s="265" t="str">
        <f aca="false">IF(ISNUMBER(A93),IF(J93=5,K93,IF(AND(J93=4,OR(K93=4,K93=3)),K93+1,K93)),"")</f>
        <v/>
      </c>
      <c r="J93" s="227" t="n">
        <f aca="false">COUNT(A92:A96)</f>
        <v>0</v>
      </c>
      <c r="K93" s="228" t="str">
        <f aca="false">IF(ISNUMBER(A93),RANK(F93,F92:F96),"")</f>
        <v/>
      </c>
      <c r="L93" s="229" t="n">
        <f aca="false">IF(J93=5,VLOOKUP(K93,TPMatrix!$A$6:$B$10,2,FALSE()),IF(J93=4,VLOOKUP(K93,TPMatrix!$D$6:$E$9,2,FALSE()),0))</f>
        <v>0</v>
      </c>
      <c r="M93" s="229" t="n">
        <f aca="false">IF(COUNTIF(K92:K96,K93)&gt;=2,IF(J93=5,VLOOKUP(K93+1,TPMatrix!$A$6:$B$10,2,FALSE()),IF(J93=4,VLOOKUP(K93+1,TPMatrix!$D$6:$E$9,2,FALSE()),0)),"")</f>
        <v>0</v>
      </c>
      <c r="N93" s="229" t="n">
        <f aca="false">IF(COUNTIF(K92:K96,K93)&gt;=3,IF(J93=5,VLOOKUP(K93+2,TPMatrix!$A$6:$B$10,2,FALSE()),IF(J93=4,VLOOKUP(K93+2,TPMatrix!$D$6:$E$9,2,FALSE()),0)),"")</f>
        <v>0</v>
      </c>
      <c r="O93" s="229" t="n">
        <f aca="false">IF(COUNTIF(K92:K96,K93)&gt;=4,IF(J93=5,VLOOKUP(K93+3,TPMatrix!$A$6:$B$10,2,FALSE()),IF(J93=4,VLOOKUP(K93+3,TPMatrix!$D$6:$E$9,2,FALSE()),0)),"")</f>
        <v>0</v>
      </c>
      <c r="P93" s="229" t="n">
        <f aca="false">IF(COUNTIF(K92:K96,K93)&gt;=5,IF(J93=5,VLOOKUP(K93+4,TPMatrix!$A$6:$B$10,2,FALSE()),IF(J93=4,VLOOKUP(K93+4,TPMatrix!$D$6:$E$9,2,FALSE()),0)),"")</f>
        <v>0</v>
      </c>
      <c r="Q93" s="229" t="n">
        <f aca="false">SUM(L93:P93)/COUNT(L93:P93)</f>
        <v>0</v>
      </c>
      <c r="R93" s="230" t="n">
        <f aca="false">COUNT(L93:P93)</f>
        <v>5</v>
      </c>
      <c r="S93" s="228" t="n">
        <f aca="false">IF(ISNUMBER($A93),COUNTIF($D$7:$D$306,$D93),0)</f>
        <v>0</v>
      </c>
      <c r="T93" s="229" t="n">
        <f aca="false">CEILING($F93,1)</f>
        <v>0</v>
      </c>
      <c r="U93" s="230" t="n">
        <f aca="true">SUM(OFFSET(T93,-MOD(ROW()-ROW($U$7),5),0,5,1))</f>
        <v>0</v>
      </c>
      <c r="W93" s="167" t="str">
        <f aca="false">$I93</f>
        <v/>
      </c>
      <c r="X93" s="167" t="str">
        <f aca="false">IF(ISNUMBER($A93),$W93*(Methuselahs!$A$4+1)+$A93,"")</f>
        <v/>
      </c>
      <c r="Y93" s="167" t="str">
        <f aca="false">IF(ISNUMBER($A93),RANK($X93,$X93:$X97,1),"")</f>
        <v/>
      </c>
      <c r="Z93" s="167" t="str">
        <f aca="false">IF(ISNUMBER($A93),VLOOKUP($A93,Methuselahs!$A$7:$X$306,5),"")</f>
        <v/>
      </c>
      <c r="AA93" s="167" t="str">
        <f aca="false">$I93</f>
        <v/>
      </c>
    </row>
    <row r="94" customFormat="false" ht="12.75" hidden="false" customHeight="true" outlineLevel="0" collapsed="false">
      <c r="A94" s="231" t="str">
        <f aca="true">IF(ISBLANK('Tournament Info'!$B$11),"",INDIRECT(ADDRESS(ROW(),2,1,1,"Optimal Seating "&amp;'Tournament Info'!$B$11-1&amp;"R+F")))</f>
        <v/>
      </c>
      <c r="B94" s="207" t="str">
        <f aca="false">IF(ISNUMBER(A94),VLOOKUP(A94,Methuselahs!$A$7:$E$306,2,FALSE()),"")</f>
        <v/>
      </c>
      <c r="C94" s="232" t="str">
        <f aca="false">IF(ISNUMBER(A94),VLOOKUP(A94,Methuselahs!$A$7:$E$306,3,FALSE()),"")</f>
        <v/>
      </c>
      <c r="D94" s="233" t="str">
        <f aca="false">IF(ISNUMBER(A94),FLOOR((ROW()-ROW($A$7))/5,1)+1,"")</f>
        <v/>
      </c>
      <c r="E94" s="234"/>
      <c r="F94" s="267" t="n">
        <f aca="false">IF(ISNUMBER(E94),E94,0)</f>
        <v>0</v>
      </c>
      <c r="G94" s="235" t="str">
        <f aca="false">IF(ISNUMBER($A94),IF(AND($F94&gt;=2,$H94=60),1,0),"")</f>
        <v/>
      </c>
      <c r="H94" s="236" t="str">
        <f aca="false">IF(ISNUMBER(A94),IF(OR($S94=$U94,NOT(ISNA(MATCH($D94*5+$V$4,Override!$C$6:$C$125,0)))),$Q94,0),"")</f>
        <v/>
      </c>
      <c r="I94" s="268" t="str">
        <f aca="false">IF(ISNUMBER(A94),IF(J94=5,K94,IF(AND(J94=4,OR(K94=4,K94=3)),K94+1,K94)),"")</f>
        <v/>
      </c>
      <c r="J94" s="237" t="n">
        <f aca="false">COUNT(A92:A96)</f>
        <v>0</v>
      </c>
      <c r="K94" s="238" t="str">
        <f aca="false">IF(ISNUMBER(A94),RANK(F94,F92:F96),"")</f>
        <v/>
      </c>
      <c r="L94" s="239" t="n">
        <f aca="false">IF(J94=5,VLOOKUP(K94,TPMatrix!$A$6:$B$10,2,FALSE()),IF(J94=4,VLOOKUP(K94,TPMatrix!$D$6:$E$9,2,FALSE()),0))</f>
        <v>0</v>
      </c>
      <c r="M94" s="239" t="n">
        <f aca="false">IF(COUNTIF(K92:K96,K94)&gt;=2,IF(J94=5,VLOOKUP(K94+1,TPMatrix!$A$6:$B$10,2,FALSE()),IF(J94=4,VLOOKUP(K94+1,TPMatrix!$D$6:$E$9,2,FALSE()),0)),"")</f>
        <v>0</v>
      </c>
      <c r="N94" s="239" t="n">
        <f aca="false">IF(COUNTIF(K92:K96,K94)&gt;=3,IF(J94=5,VLOOKUP(K94+2,TPMatrix!$A$6:$B$10,2,FALSE()),IF(J94=4,VLOOKUP(K94+2,TPMatrix!$D$6:$E$9,2,FALSE()),0)),"")</f>
        <v>0</v>
      </c>
      <c r="O94" s="239" t="n">
        <f aca="false">IF(COUNTIF(K92:K96,K94)&gt;=4,IF(J94=5,VLOOKUP(K94+3,TPMatrix!$A$6:$B$10,2,FALSE()),IF(J94=4,VLOOKUP(K94+3,TPMatrix!$D$6:$E$9,2,FALSE()),0)),"")</f>
        <v>0</v>
      </c>
      <c r="P94" s="239" t="n">
        <f aca="false">IF(COUNTIF(K92:K96,K94)&gt;=5,IF(J94=5,VLOOKUP(K94+4,TPMatrix!$A$6:$B$10,2,FALSE()),IF(J94=4,VLOOKUP(K94+4,TPMatrix!$D$6:$E$9,2,FALSE()),0)),"")</f>
        <v>0</v>
      </c>
      <c r="Q94" s="239" t="n">
        <f aca="false">SUM(L94:P94)/COUNT(L94:P94)</f>
        <v>0</v>
      </c>
      <c r="R94" s="240" t="n">
        <f aca="false">COUNT(L94:P94)</f>
        <v>5</v>
      </c>
      <c r="S94" s="238" t="n">
        <f aca="false">IF(ISNUMBER($A94),COUNTIF($D$7:$D$306,$D94),0)</f>
        <v>0</v>
      </c>
      <c r="T94" s="239" t="n">
        <f aca="false">CEILING($F94,1)</f>
        <v>0</v>
      </c>
      <c r="U94" s="240" t="n">
        <f aca="true">SUM(OFFSET(T94,-MOD(ROW()-ROW($U$7),5),0,5,1))</f>
        <v>0</v>
      </c>
      <c r="W94" s="167" t="str">
        <f aca="false">$I94</f>
        <v/>
      </c>
      <c r="X94" s="167" t="str">
        <f aca="false">IF(ISNUMBER($A94),$W94*(Methuselahs!$A$4+1)+$A94,"")</f>
        <v/>
      </c>
      <c r="Y94" s="167" t="str">
        <f aca="false">IF(ISNUMBER($A94),RANK($X94,$X94:$X98,1),"")</f>
        <v/>
      </c>
      <c r="Z94" s="167" t="str">
        <f aca="false">IF(ISNUMBER($A94),VLOOKUP($A94,Methuselahs!$A$7:$X$306,5),"")</f>
        <v/>
      </c>
      <c r="AA94" s="167" t="str">
        <f aca="false">$I94</f>
        <v/>
      </c>
    </row>
    <row r="95" customFormat="false" ht="12.75" hidden="false" customHeight="true" outlineLevel="0" collapsed="false">
      <c r="A95" s="241" t="str">
        <f aca="true">IF(ISBLANK('Tournament Info'!$B$11),"",INDIRECT(ADDRESS(ROW(),2,1,1,"Optimal Seating "&amp;'Tournament Info'!$B$11-1&amp;"R+F")))</f>
        <v/>
      </c>
      <c r="B95" s="242" t="str">
        <f aca="false">IF(ISNUMBER(A95),VLOOKUP(A95,Methuselahs!$A$7:$E$306,2,FALSE()),"")</f>
        <v/>
      </c>
      <c r="C95" s="243" t="str">
        <f aca="false">IF(ISNUMBER(A95),VLOOKUP(A95,Methuselahs!$A$7:$E$306,3,FALSE()),"")</f>
        <v/>
      </c>
      <c r="D95" s="244" t="str">
        <f aca="false">IF(ISNUMBER(A95),FLOOR((ROW()-ROW($A$7))/5,1)+1,"")</f>
        <v/>
      </c>
      <c r="E95" s="245"/>
      <c r="F95" s="269" t="n">
        <f aca="false">IF(ISNUMBER(E95),E95,0)</f>
        <v>0</v>
      </c>
      <c r="G95" s="225" t="str">
        <f aca="false">IF(ISNUMBER($A95),IF(AND($F95&gt;=2,$H95=60),1,0),"")</f>
        <v/>
      </c>
      <c r="H95" s="226" t="str">
        <f aca="false">IF(ISNUMBER(A95),IF(OR($S95=$U95,NOT(ISNA(MATCH($D95*5+$V$4,Override!$C$6:$C$125,0)))),$Q95,0),"")</f>
        <v/>
      </c>
      <c r="I95" s="265" t="str">
        <f aca="false">IF(ISNUMBER(A95),IF(J95=5,K95,IF(AND(J95=4,OR(K95=4,K95=3)),K95+1,K95)),"")</f>
        <v/>
      </c>
      <c r="J95" s="246" t="n">
        <f aca="false">COUNT(A92:A96)</f>
        <v>0</v>
      </c>
      <c r="K95" s="228" t="str">
        <f aca="false">IF(ISNUMBER(A95),RANK(F95,F92:F96),"")</f>
        <v/>
      </c>
      <c r="L95" s="229" t="n">
        <f aca="false">IF(J95=5,VLOOKUP(K95,TPMatrix!$A$6:$B$10,2,FALSE()),IF(J95=4,VLOOKUP(K95,TPMatrix!$D$6:$E$9,2,FALSE()),0))</f>
        <v>0</v>
      </c>
      <c r="M95" s="229" t="n">
        <f aca="false">IF(COUNTIF(K92:K96,K95)&gt;=2,IF(J95=5,VLOOKUP(K95+1,TPMatrix!$A$6:$B$10,2,FALSE()),IF(J95=4,VLOOKUP(K95+1,TPMatrix!$D$6:$E$9,2,FALSE()),0)),"")</f>
        <v>0</v>
      </c>
      <c r="N95" s="229" t="n">
        <f aca="false">IF(COUNTIF(K92:K96,K95)&gt;=3,IF(J95=5,VLOOKUP(K95+2,TPMatrix!$A$6:$B$10,2,FALSE()),IF(J95=4,VLOOKUP(K95+2,TPMatrix!$D$6:$E$9,2,FALSE()),0)),"")</f>
        <v>0</v>
      </c>
      <c r="O95" s="229" t="n">
        <f aca="false">IF(COUNTIF(K92:K96,K95)&gt;=4,IF(J95=5,VLOOKUP(K95+3,TPMatrix!$A$6:$B$10,2,FALSE()),IF(J95=4,VLOOKUP(K95+3,TPMatrix!$D$6:$E$9,2,FALSE()),0)),"")</f>
        <v>0</v>
      </c>
      <c r="P95" s="229" t="n">
        <f aca="false">IF(COUNTIF(K92:K96,K95)&gt;=5,IF(J95=5,VLOOKUP(K95+4,TPMatrix!$A$6:$B$10,2,FALSE()),IF(J95=4,VLOOKUP(K95+4,TPMatrix!$D$6:$E$9,2,FALSE()),0)),"")</f>
        <v>0</v>
      </c>
      <c r="Q95" s="229" t="n">
        <f aca="false">SUM(L95:P95)/COUNT(L95:P95)</f>
        <v>0</v>
      </c>
      <c r="R95" s="230" t="n">
        <f aca="false">COUNT(L95:P95)</f>
        <v>5</v>
      </c>
      <c r="S95" s="228" t="n">
        <f aca="false">IF(ISNUMBER($A95),COUNTIF($D$7:$D$306,$D95),0)</f>
        <v>0</v>
      </c>
      <c r="T95" s="229" t="n">
        <f aca="false">CEILING($F95,1)</f>
        <v>0</v>
      </c>
      <c r="U95" s="230" t="n">
        <f aca="true">SUM(OFFSET(T95,-MOD(ROW()-ROW($U$7),5),0,5,1))</f>
        <v>0</v>
      </c>
      <c r="W95" s="167" t="str">
        <f aca="false">$I95</f>
        <v/>
      </c>
      <c r="X95" s="167" t="str">
        <f aca="false">IF(ISNUMBER($A95),$W95*(Methuselahs!$A$4+1)+$A95,"")</f>
        <v/>
      </c>
      <c r="Y95" s="167" t="str">
        <f aca="false">IF(ISNUMBER($A95),RANK($X95,$X95:$X99,1),"")</f>
        <v/>
      </c>
      <c r="Z95" s="167" t="str">
        <f aca="false">IF(ISNUMBER($A95),VLOOKUP($A95,Methuselahs!$A$7:$X$306,5),"")</f>
        <v/>
      </c>
      <c r="AA95" s="167" t="str">
        <f aca="false">$I95</f>
        <v/>
      </c>
    </row>
    <row r="96" customFormat="false" ht="12.75" hidden="false" customHeight="true" outlineLevel="0" collapsed="false">
      <c r="A96" s="247" t="str">
        <f aca="true">IF(ISBLANK('Tournament Info'!$B$11),"",INDIRECT(ADDRESS(ROW(),2,1,1,"Optimal Seating "&amp;'Tournament Info'!$B$11-1&amp;"R+F")))</f>
        <v/>
      </c>
      <c r="B96" s="248" t="str">
        <f aca="false">IF(ISNUMBER(A96),VLOOKUP(A96,Methuselahs!$A$7:$E$306,2,FALSE()),"")</f>
        <v/>
      </c>
      <c r="C96" s="249" t="str">
        <f aca="false">IF(ISNUMBER(A96),VLOOKUP(A96,Methuselahs!$A$7:$E$306,3,FALSE()),"")</f>
        <v/>
      </c>
      <c r="D96" s="250" t="str">
        <f aca="false">IF(ISNUMBER(A96),FLOOR((ROW()-ROW($A$7))/5,1)+1,"")</f>
        <v/>
      </c>
      <c r="E96" s="251"/>
      <c r="F96" s="270" t="n">
        <f aca="false">IF(ISNUMBER(E96),E96,0)</f>
        <v>0</v>
      </c>
      <c r="G96" s="235" t="str">
        <f aca="false">IF(ISNUMBER($A96),IF(AND($F96&gt;=2,$H96=60),1,0),"")</f>
        <v/>
      </c>
      <c r="H96" s="236" t="str">
        <f aca="false">IF(ISNUMBER(A96),IF(OR($S96=$U96,NOT(ISNA(MATCH($D96*5+$V$4,Override!$C$6:$C$125,0)))),$Q96,0),"")</f>
        <v/>
      </c>
      <c r="I96" s="268" t="str">
        <f aca="false">IF(ISNUMBER(A96),IF(J96=5,K96,IF(AND(J96=4,OR(K96=4,K96=3)),K96+1,K96)),"")</f>
        <v/>
      </c>
      <c r="J96" s="252" t="n">
        <f aca="false">COUNT(A92:A96)</f>
        <v>0</v>
      </c>
      <c r="K96" s="253" t="str">
        <f aca="false">IF(ISNUMBER(A96),RANK(F96,F92:F96),"")</f>
        <v/>
      </c>
      <c r="L96" s="254" t="n">
        <f aca="false">IF(J96=5,VLOOKUP(K96,TPMatrix!$A$6:$B$10,2,FALSE()),IF(J96=4,VLOOKUP(K96,TPMatrix!$D$6:$E$9,2,FALSE()),0))</f>
        <v>0</v>
      </c>
      <c r="M96" s="254" t="n">
        <f aca="false">IF(COUNTIF(K92:K96,K96)&gt;=2,IF(J96=5,VLOOKUP(K96+1,TPMatrix!$A$6:$B$10,2,FALSE()),IF(J96=4,VLOOKUP(K96+1,TPMatrix!$D$6:$E$9,2,FALSE()),0)),"")</f>
        <v>0</v>
      </c>
      <c r="N96" s="254" t="n">
        <f aca="false">IF(COUNTIF(K92:K96,K96)&gt;=3,IF(J96=5,VLOOKUP(K96+2,TPMatrix!$A$6:$B$10,2,FALSE()),IF(J96=4,VLOOKUP(K96+2,TPMatrix!$D$6:$E$9,2,FALSE()),0)),"")</f>
        <v>0</v>
      </c>
      <c r="O96" s="254" t="n">
        <f aca="false">IF(COUNTIF(K92:K96,K96)&gt;=4,IF(J96=5,VLOOKUP(K96+3,TPMatrix!$A$6:$B$10,2,FALSE()),IF(J96=4,VLOOKUP(K96+3,TPMatrix!$D$6:$E$9,2,FALSE()),0)),"")</f>
        <v>0</v>
      </c>
      <c r="P96" s="254" t="n">
        <f aca="false">IF(COUNTIF(K92:K96,K96)&gt;=5,IF(J96=5,VLOOKUP(K96+4,TPMatrix!$A$6:$B$10,2,FALSE()),IF(J96=4,VLOOKUP(K96+4,TPMatrix!$D$6:$E$9,2,FALSE()),0)),"")</f>
        <v>0</v>
      </c>
      <c r="Q96" s="254" t="n">
        <f aca="false">SUM(L96:P96)/COUNT(L96:P96)</f>
        <v>0</v>
      </c>
      <c r="R96" s="255" t="n">
        <f aca="false">COUNT(L96:P96)</f>
        <v>5</v>
      </c>
      <c r="S96" s="253" t="n">
        <f aca="false">IF(ISNUMBER($A96),COUNTIF($D$7:$D$306,$D96),0)</f>
        <v>0</v>
      </c>
      <c r="T96" s="254" t="n">
        <f aca="false">CEILING($F96,1)</f>
        <v>0</v>
      </c>
      <c r="U96" s="255" t="n">
        <f aca="true">SUM(OFFSET(T96,-MOD(ROW()-ROW($U$7),5),0,5,1))</f>
        <v>0</v>
      </c>
      <c r="W96" s="167" t="str">
        <f aca="false">$I96</f>
        <v/>
      </c>
      <c r="X96" s="167" t="str">
        <f aca="false">IF(ISNUMBER($A96),$W96*(Methuselahs!$A$4+1)+$A96,"")</f>
        <v/>
      </c>
      <c r="Y96" s="167" t="str">
        <f aca="false">IF(ISNUMBER($A96),RANK($X96,$X96:$X100,1),"")</f>
        <v/>
      </c>
      <c r="Z96" s="167" t="str">
        <f aca="false">IF(ISNUMBER($A96),VLOOKUP($A96,Methuselahs!$A$7:$X$306,5),"")</f>
        <v/>
      </c>
      <c r="AA96" s="167" t="str">
        <f aca="false">$I96</f>
        <v/>
      </c>
    </row>
    <row r="97" customFormat="false" ht="12.75" hidden="false" customHeight="true" outlineLevel="0" collapsed="false">
      <c r="A97" s="206" t="str">
        <f aca="true">IF(ISBLANK('Tournament Info'!$B$11),"",INDIRECT(ADDRESS(ROW(),2,1,1,"Optimal Seating "&amp;'Tournament Info'!$B$11-1&amp;"R+F")))</f>
        <v/>
      </c>
      <c r="B97" s="207" t="str">
        <f aca="false">IF(ISNUMBER(A97),VLOOKUP(A97,Methuselahs!$A$7:$E$306,2,FALSE()),"")</f>
        <v/>
      </c>
      <c r="C97" s="208" t="str">
        <f aca="false">IF(ISNUMBER(A97),VLOOKUP(A97,Methuselahs!$A$7:$E$306,3,FALSE()),"")</f>
        <v/>
      </c>
      <c r="D97" s="209" t="str">
        <f aca="false">IF(ISNUMBER(A97),FLOOR((ROW()-ROW($A$7))/5,1)+1,"")</f>
        <v/>
      </c>
      <c r="E97" s="210"/>
      <c r="F97" s="262" t="n">
        <f aca="false">IF(ISNUMBER(E97),E97,0)</f>
        <v>0</v>
      </c>
      <c r="G97" s="211" t="str">
        <f aca="false">IF(ISNUMBER($A97),IF(AND($F97&gt;=2,$H97=60),1,0),"")</f>
        <v/>
      </c>
      <c r="H97" s="212" t="str">
        <f aca="false">IF(ISNUMBER(A97),IF(OR($S97=$U97,NOT(ISNA(MATCH($D97*5+$V$4,Override!$C$6:$C$125,0)))),$Q97,0),"")</f>
        <v/>
      </c>
      <c r="I97" s="263" t="str">
        <f aca="false">IF(ISNUMBER(A97),IF(J97=5,K97,IF(AND(J97=4,OR(K97=4,K97=3)),K97+1,K97)),"")</f>
        <v/>
      </c>
      <c r="J97" s="213" t="n">
        <f aca="false">COUNT(A97:A101)</f>
        <v>0</v>
      </c>
      <c r="K97" s="214" t="str">
        <f aca="false">IF(ISNUMBER(A97),RANK(F97,F97:F101),"")</f>
        <v/>
      </c>
      <c r="L97" s="215" t="n">
        <f aca="false">IF(J97=5,VLOOKUP(K97,TPMatrix!$A$6:$B$10,2,FALSE()),IF(J97=4,VLOOKUP(K97,TPMatrix!$D$6:$E$9,2,FALSE()),0))</f>
        <v>0</v>
      </c>
      <c r="M97" s="215" t="n">
        <f aca="false">IF(COUNTIF(K97:K101,K97)&gt;=2,IF(J97=5,VLOOKUP(K97+1,TPMatrix!$A$6:$B$10,2,FALSE()),IF(J97=4,VLOOKUP(K97+1,TPMatrix!$D$6:$E$9,2,FALSE()),0)),"")</f>
        <v>0</v>
      </c>
      <c r="N97" s="215" t="n">
        <f aca="false">IF(COUNTIF(K97:K101,K97)&gt;=3,IF(J97=5,VLOOKUP(K97+2,TPMatrix!$A$6:$B$10,2,FALSE()),IF(J97=4,VLOOKUP(K97+2,TPMatrix!$D$6:$E$9,2,FALSE()),0)),"")</f>
        <v>0</v>
      </c>
      <c r="O97" s="215" t="n">
        <f aca="false">IF(COUNTIF(K97:K101,K97)&gt;=4,IF(J97=5,VLOOKUP(K97+3,TPMatrix!$A$6:$B$10,2,FALSE()),IF(J97=4,VLOOKUP(K97+3,TPMatrix!$D$6:$E$9,2,FALSE()),0)),"")</f>
        <v>0</v>
      </c>
      <c r="P97" s="215" t="n">
        <f aca="false">IF(COUNTIF(K97:K101,K97)&gt;=5,IF(J97=5,VLOOKUP(K97+4,TPMatrix!$A$6:$B$10,2,FALSE()),IF(J97=4,VLOOKUP(K97+4,TPMatrix!$D$6:$E$9,2,FALSE()),0)),"")</f>
        <v>0</v>
      </c>
      <c r="Q97" s="215" t="n">
        <f aca="false">SUM(L97:P97)/COUNT(L97:P97)</f>
        <v>0</v>
      </c>
      <c r="R97" s="216" t="n">
        <f aca="false">COUNT(L97:P97)</f>
        <v>5</v>
      </c>
      <c r="S97" s="217" t="n">
        <f aca="false">IF(ISNUMBER($A97),COUNTIF($D$7:$D$306,$D97),0)</f>
        <v>0</v>
      </c>
      <c r="T97" s="218" t="n">
        <f aca="false">CEILING($F97,1)</f>
        <v>0</v>
      </c>
      <c r="U97" s="219" t="n">
        <f aca="true">SUM(OFFSET(T97,-MOD(ROW()-ROW($U$7),5),0,5,1))</f>
        <v>0</v>
      </c>
      <c r="W97" s="167" t="str">
        <f aca="false">$I97</f>
        <v/>
      </c>
      <c r="X97" s="167" t="str">
        <f aca="false">IF(ISNUMBER($A97),$W97*(Methuselahs!$A$4+1)+$A97,"")</f>
        <v/>
      </c>
      <c r="Y97" s="167" t="str">
        <f aca="false">IF(ISNUMBER($A97),RANK($X97,$X97:$X101,1),"")</f>
        <v/>
      </c>
      <c r="Z97" s="167" t="str">
        <f aca="false">IF(ISNUMBER($A97),VLOOKUP($A97,Methuselahs!$A$7:$X$306,5),"")</f>
        <v/>
      </c>
      <c r="AA97" s="167" t="str">
        <f aca="false">$I97</f>
        <v/>
      </c>
    </row>
    <row r="98" customFormat="false" ht="12.75" hidden="false" customHeight="true" outlineLevel="0" collapsed="false">
      <c r="A98" s="220" t="str">
        <f aca="true">IF(ISBLANK('Tournament Info'!$B$11),"",INDIRECT(ADDRESS(ROW(),2,1,1,"Optimal Seating "&amp;'Tournament Info'!$B$11-1&amp;"R+F")))</f>
        <v/>
      </c>
      <c r="B98" s="221" t="str">
        <f aca="false">IF(ISNUMBER(A98),VLOOKUP(A98,Methuselahs!$A$7:$E$306,2,FALSE()),"")</f>
        <v/>
      </c>
      <c r="C98" s="222" t="str">
        <f aca="false">IF(ISNUMBER(A98),VLOOKUP(A98,Methuselahs!$A$7:$E$306,3,FALSE()),"")</f>
        <v/>
      </c>
      <c r="D98" s="223" t="str">
        <f aca="false">IF(ISNUMBER(A98),FLOOR((ROW()-ROW($A$7))/5,1)+1,"")</f>
        <v/>
      </c>
      <c r="E98" s="224"/>
      <c r="F98" s="264" t="n">
        <f aca="false">IF(ISNUMBER(E98),E98,0)</f>
        <v>0</v>
      </c>
      <c r="G98" s="225" t="str">
        <f aca="false">IF(ISNUMBER($A98),IF(AND($F98&gt;=2,$H98=60),1,0),"")</f>
        <v/>
      </c>
      <c r="H98" s="226" t="str">
        <f aca="false">IF(ISNUMBER(A98),IF(OR($S98=$U98,NOT(ISNA(MATCH($D98*5+$V$4,Override!$C$6:$C$125,0)))),$Q98,0),"")</f>
        <v/>
      </c>
      <c r="I98" s="265" t="str">
        <f aca="false">IF(ISNUMBER(A98),IF(J98=5,K98,IF(AND(J98=4,OR(K98=4,K98=3)),K98+1,K98)),"")</f>
        <v/>
      </c>
      <c r="J98" s="227" t="n">
        <f aca="false">COUNT(A97:A101)</f>
        <v>0</v>
      </c>
      <c r="K98" s="228" t="str">
        <f aca="false">IF(ISNUMBER(A98),RANK(F98,F97:F101),"")</f>
        <v/>
      </c>
      <c r="L98" s="229" t="n">
        <f aca="false">IF(J98=5,VLOOKUP(K98,TPMatrix!$A$6:$B$10,2,FALSE()),IF(J98=4,VLOOKUP(K98,TPMatrix!$D$6:$E$9,2,FALSE()),0))</f>
        <v>0</v>
      </c>
      <c r="M98" s="229" t="n">
        <f aca="false">IF(COUNTIF(K97:K101,K98)&gt;=2,IF(J98=5,VLOOKUP(K98+1,TPMatrix!$A$6:$B$10,2,FALSE()),IF(J98=4,VLOOKUP(K98+1,TPMatrix!$D$6:$E$9,2,FALSE()),0)),"")</f>
        <v>0</v>
      </c>
      <c r="N98" s="229" t="n">
        <f aca="false">IF(COUNTIF(K97:K101,K98)&gt;=3,IF(J98=5,VLOOKUP(K98+2,TPMatrix!$A$6:$B$10,2,FALSE()),IF(J98=4,VLOOKUP(K98+2,TPMatrix!$D$6:$E$9,2,FALSE()),0)),"")</f>
        <v>0</v>
      </c>
      <c r="O98" s="229" t="n">
        <f aca="false">IF(COUNTIF(K97:K101,K98)&gt;=4,IF(J98=5,VLOOKUP(K98+3,TPMatrix!$A$6:$B$10,2,FALSE()),IF(J98=4,VLOOKUP(K98+3,TPMatrix!$D$6:$E$9,2,FALSE()),0)),"")</f>
        <v>0</v>
      </c>
      <c r="P98" s="229" t="n">
        <f aca="false">IF(COUNTIF(K97:K101,K98)&gt;=5,IF(J98=5,VLOOKUP(K98+4,TPMatrix!$A$6:$B$10,2,FALSE()),IF(J98=4,VLOOKUP(K98+4,TPMatrix!$D$6:$E$9,2,FALSE()),0)),"")</f>
        <v>0</v>
      </c>
      <c r="Q98" s="229" t="n">
        <f aca="false">SUM(L98:P98)/COUNT(L98:P98)</f>
        <v>0</v>
      </c>
      <c r="R98" s="230" t="n">
        <f aca="false">COUNT(L98:P98)</f>
        <v>5</v>
      </c>
      <c r="S98" s="228" t="n">
        <f aca="false">IF(ISNUMBER($A98),COUNTIF($D$7:$D$306,$D98),0)</f>
        <v>0</v>
      </c>
      <c r="T98" s="229" t="n">
        <f aca="false">CEILING($F98,1)</f>
        <v>0</v>
      </c>
      <c r="U98" s="230" t="n">
        <f aca="true">SUM(OFFSET(T98,-MOD(ROW()-ROW($U$7),5),0,5,1))</f>
        <v>0</v>
      </c>
      <c r="W98" s="167" t="str">
        <f aca="false">$I98</f>
        <v/>
      </c>
      <c r="X98" s="167" t="str">
        <f aca="false">IF(ISNUMBER($A98),$W98*(Methuselahs!$A$4+1)+$A98,"")</f>
        <v/>
      </c>
      <c r="Y98" s="167" t="str">
        <f aca="false">IF(ISNUMBER($A98),RANK($X98,$X98:$X102,1),"")</f>
        <v/>
      </c>
      <c r="Z98" s="167" t="str">
        <f aca="false">IF(ISNUMBER($A98),VLOOKUP($A98,Methuselahs!$A$7:$X$306,5),"")</f>
        <v/>
      </c>
      <c r="AA98" s="167" t="str">
        <f aca="false">$I98</f>
        <v/>
      </c>
    </row>
    <row r="99" customFormat="false" ht="12.75" hidden="false" customHeight="true" outlineLevel="0" collapsed="false">
      <c r="A99" s="231" t="str">
        <f aca="true">IF(ISBLANK('Tournament Info'!$B$11),"",INDIRECT(ADDRESS(ROW(),2,1,1,"Optimal Seating "&amp;'Tournament Info'!$B$11-1&amp;"R+F")))</f>
        <v/>
      </c>
      <c r="B99" s="207" t="str">
        <f aca="false">IF(ISNUMBER(A99),VLOOKUP(A99,Methuselahs!$A$7:$E$306,2,FALSE()),"")</f>
        <v/>
      </c>
      <c r="C99" s="232" t="str">
        <f aca="false">IF(ISNUMBER(A99),VLOOKUP(A99,Methuselahs!$A$7:$E$306,3,FALSE()),"")</f>
        <v/>
      </c>
      <c r="D99" s="233" t="str">
        <f aca="false">IF(ISNUMBER(A99),FLOOR((ROW()-ROW($A$7))/5,1)+1,"")</f>
        <v/>
      </c>
      <c r="E99" s="234"/>
      <c r="F99" s="267" t="n">
        <f aca="false">IF(ISNUMBER(E99),E99,0)</f>
        <v>0</v>
      </c>
      <c r="G99" s="235" t="str">
        <f aca="false">IF(ISNUMBER($A99),IF(AND($F99&gt;=2,$H99=60),1,0),"")</f>
        <v/>
      </c>
      <c r="H99" s="236" t="str">
        <f aca="false">IF(ISNUMBER(A99),IF(OR($S99=$U99,NOT(ISNA(MATCH($D99*5+$V$4,Override!$C$6:$C$125,0)))),$Q99,0),"")</f>
        <v/>
      </c>
      <c r="I99" s="268" t="str">
        <f aca="false">IF(ISNUMBER(A99),IF(J99=5,K99,IF(AND(J99=4,OR(K99=4,K99=3)),K99+1,K99)),"")</f>
        <v/>
      </c>
      <c r="J99" s="237" t="n">
        <f aca="false">COUNT(A97:A101)</f>
        <v>0</v>
      </c>
      <c r="K99" s="238" t="str">
        <f aca="false">IF(ISNUMBER(A99),RANK(F99,F97:F101),"")</f>
        <v/>
      </c>
      <c r="L99" s="239" t="n">
        <f aca="false">IF(J99=5,VLOOKUP(K99,TPMatrix!$A$6:$B$10,2,FALSE()),IF(J99=4,VLOOKUP(K99,TPMatrix!$D$6:$E$9,2,FALSE()),0))</f>
        <v>0</v>
      </c>
      <c r="M99" s="239" t="n">
        <f aca="false">IF(COUNTIF(K97:K101,K99)&gt;=2,IF(J99=5,VLOOKUP(K99+1,TPMatrix!$A$6:$B$10,2,FALSE()),IF(J99=4,VLOOKUP(K99+1,TPMatrix!$D$6:$E$9,2,FALSE()),0)),"")</f>
        <v>0</v>
      </c>
      <c r="N99" s="239" t="n">
        <f aca="false">IF(COUNTIF(K97:K101,K99)&gt;=3,IF(J99=5,VLOOKUP(K99+2,TPMatrix!$A$6:$B$10,2,FALSE()),IF(J99=4,VLOOKUP(K99+2,TPMatrix!$D$6:$E$9,2,FALSE()),0)),"")</f>
        <v>0</v>
      </c>
      <c r="O99" s="239" t="n">
        <f aca="false">IF(COUNTIF(K97:K101,K99)&gt;=4,IF(J99=5,VLOOKUP(K99+3,TPMatrix!$A$6:$B$10,2,FALSE()),IF(J99=4,VLOOKUP(K99+3,TPMatrix!$D$6:$E$9,2,FALSE()),0)),"")</f>
        <v>0</v>
      </c>
      <c r="P99" s="239" t="n">
        <f aca="false">IF(COUNTIF(K97:K101,K99)&gt;=5,IF(J99=5,VLOOKUP(K99+4,TPMatrix!$A$6:$B$10,2,FALSE()),IF(J99=4,VLOOKUP(K99+4,TPMatrix!$D$6:$E$9,2,FALSE()),0)),"")</f>
        <v>0</v>
      </c>
      <c r="Q99" s="239" t="n">
        <f aca="false">SUM(L99:P99)/COUNT(L99:P99)</f>
        <v>0</v>
      </c>
      <c r="R99" s="240" t="n">
        <f aca="false">COUNT(L99:P99)</f>
        <v>5</v>
      </c>
      <c r="S99" s="238" t="n">
        <f aca="false">IF(ISNUMBER($A99),COUNTIF($D$7:$D$306,$D99),0)</f>
        <v>0</v>
      </c>
      <c r="T99" s="239" t="n">
        <f aca="false">CEILING($F99,1)</f>
        <v>0</v>
      </c>
      <c r="U99" s="240" t="n">
        <f aca="true">SUM(OFFSET(T99,-MOD(ROW()-ROW($U$7),5),0,5,1))</f>
        <v>0</v>
      </c>
      <c r="W99" s="167" t="str">
        <f aca="false">$I99</f>
        <v/>
      </c>
      <c r="X99" s="167" t="str">
        <f aca="false">IF(ISNUMBER($A99),$W99*(Methuselahs!$A$4+1)+$A99,"")</f>
        <v/>
      </c>
      <c r="Y99" s="167" t="str">
        <f aca="false">IF(ISNUMBER($A99),RANK($X99,$X99:$X103,1),"")</f>
        <v/>
      </c>
      <c r="Z99" s="167" t="str">
        <f aca="false">IF(ISNUMBER($A99),VLOOKUP($A99,Methuselahs!$A$7:$X$306,5),"")</f>
        <v/>
      </c>
      <c r="AA99" s="167" t="str">
        <f aca="false">$I99</f>
        <v/>
      </c>
    </row>
    <row r="100" customFormat="false" ht="12.75" hidden="false" customHeight="true" outlineLevel="0" collapsed="false">
      <c r="A100" s="241" t="str">
        <f aca="true">IF(ISBLANK('Tournament Info'!$B$11),"",INDIRECT(ADDRESS(ROW(),2,1,1,"Optimal Seating "&amp;'Tournament Info'!$B$11-1&amp;"R+F")))</f>
        <v/>
      </c>
      <c r="B100" s="242" t="str">
        <f aca="false">IF(ISNUMBER(A100),VLOOKUP(A100,Methuselahs!$A$7:$E$306,2,FALSE()),"")</f>
        <v/>
      </c>
      <c r="C100" s="243" t="str">
        <f aca="false">IF(ISNUMBER(A100),VLOOKUP(A100,Methuselahs!$A$7:$E$306,3,FALSE()),"")</f>
        <v/>
      </c>
      <c r="D100" s="244" t="str">
        <f aca="false">IF(ISNUMBER(A100),FLOOR((ROW()-ROW($A$7))/5,1)+1,"")</f>
        <v/>
      </c>
      <c r="E100" s="245"/>
      <c r="F100" s="269" t="n">
        <f aca="false">IF(ISNUMBER(E100),E100,0)</f>
        <v>0</v>
      </c>
      <c r="G100" s="225" t="str">
        <f aca="false">IF(ISNUMBER($A100),IF(AND($F100&gt;=2,$H100=60),1,0),"")</f>
        <v/>
      </c>
      <c r="H100" s="226" t="str">
        <f aca="false">IF(ISNUMBER(A100),IF(OR($S100=$U100,NOT(ISNA(MATCH($D100*5+$V$4,Override!$C$6:$C$125,0)))),$Q100,0),"")</f>
        <v/>
      </c>
      <c r="I100" s="265" t="str">
        <f aca="false">IF(ISNUMBER(A100),IF(J100=5,K100,IF(AND(J100=4,OR(K100=4,K100=3)),K100+1,K100)),"")</f>
        <v/>
      </c>
      <c r="J100" s="246" t="n">
        <f aca="false">COUNT(A97:A101)</f>
        <v>0</v>
      </c>
      <c r="K100" s="228" t="str">
        <f aca="false">IF(ISNUMBER(A100),RANK(F100,F97:F101),"")</f>
        <v/>
      </c>
      <c r="L100" s="229" t="n">
        <f aca="false">IF(J100=5,VLOOKUP(K100,TPMatrix!$A$6:$B$10,2,FALSE()),IF(J100=4,VLOOKUP(K100,TPMatrix!$D$6:$E$9,2,FALSE()),0))</f>
        <v>0</v>
      </c>
      <c r="M100" s="229" t="n">
        <f aca="false">IF(COUNTIF(K97:K101,K100)&gt;=2,IF(J100=5,VLOOKUP(K100+1,TPMatrix!$A$6:$B$10,2,FALSE()),IF(J100=4,VLOOKUP(K100+1,TPMatrix!$D$6:$E$9,2,FALSE()),0)),"")</f>
        <v>0</v>
      </c>
      <c r="N100" s="229" t="n">
        <f aca="false">IF(COUNTIF(K97:K101,K100)&gt;=3,IF(J100=5,VLOOKUP(K100+2,TPMatrix!$A$6:$B$10,2,FALSE()),IF(J100=4,VLOOKUP(K100+2,TPMatrix!$D$6:$E$9,2,FALSE()),0)),"")</f>
        <v>0</v>
      </c>
      <c r="O100" s="229" t="n">
        <f aca="false">IF(COUNTIF(K97:K101,K100)&gt;=4,IF(J100=5,VLOOKUP(K100+3,TPMatrix!$A$6:$B$10,2,FALSE()),IF(J100=4,VLOOKUP(K100+3,TPMatrix!$D$6:$E$9,2,FALSE()),0)),"")</f>
        <v>0</v>
      </c>
      <c r="P100" s="229" t="n">
        <f aca="false">IF(COUNTIF(K97:K101,K100)&gt;=5,IF(J100=5,VLOOKUP(K100+4,TPMatrix!$A$6:$B$10,2,FALSE()),IF(J100=4,VLOOKUP(K100+4,TPMatrix!$D$6:$E$9,2,FALSE()),0)),"")</f>
        <v>0</v>
      </c>
      <c r="Q100" s="229" t="n">
        <f aca="false">SUM(L100:P100)/COUNT(L100:P100)</f>
        <v>0</v>
      </c>
      <c r="R100" s="230" t="n">
        <f aca="false">COUNT(L100:P100)</f>
        <v>5</v>
      </c>
      <c r="S100" s="228" t="n">
        <f aca="false">IF(ISNUMBER($A100),COUNTIF($D$7:$D$306,$D100),0)</f>
        <v>0</v>
      </c>
      <c r="T100" s="229" t="n">
        <f aca="false">CEILING($F100,1)</f>
        <v>0</v>
      </c>
      <c r="U100" s="230" t="n">
        <f aca="true">SUM(OFFSET(T100,-MOD(ROW()-ROW($U$7),5),0,5,1))</f>
        <v>0</v>
      </c>
      <c r="W100" s="167" t="str">
        <f aca="false">$I100</f>
        <v/>
      </c>
      <c r="X100" s="167" t="str">
        <f aca="false">IF(ISNUMBER($A100),$W100*(Methuselahs!$A$4+1)+$A100,"")</f>
        <v/>
      </c>
      <c r="Y100" s="167" t="str">
        <f aca="false">IF(ISNUMBER($A100),RANK($X100,$X100:$X104,1),"")</f>
        <v/>
      </c>
      <c r="Z100" s="167" t="str">
        <f aca="false">IF(ISNUMBER($A100),VLOOKUP($A100,Methuselahs!$A$7:$X$306,5),"")</f>
        <v/>
      </c>
      <c r="AA100" s="167" t="str">
        <f aca="false">$I100</f>
        <v/>
      </c>
    </row>
    <row r="101" customFormat="false" ht="12.75" hidden="false" customHeight="true" outlineLevel="0" collapsed="false">
      <c r="A101" s="247" t="str">
        <f aca="true">IF(ISBLANK('Tournament Info'!$B$11),"",INDIRECT(ADDRESS(ROW(),2,1,1,"Optimal Seating "&amp;'Tournament Info'!$B$11-1&amp;"R+F")))</f>
        <v/>
      </c>
      <c r="B101" s="248" t="str">
        <f aca="false">IF(ISNUMBER(A101),VLOOKUP(A101,Methuselahs!$A$7:$E$306,2,FALSE()),"")</f>
        <v/>
      </c>
      <c r="C101" s="249" t="str">
        <f aca="false">IF(ISNUMBER(A101),VLOOKUP(A101,Methuselahs!$A$7:$E$306,3,FALSE()),"")</f>
        <v/>
      </c>
      <c r="D101" s="250" t="str">
        <f aca="false">IF(ISNUMBER(A101),FLOOR((ROW()-ROW($A$7))/5,1)+1,"")</f>
        <v/>
      </c>
      <c r="E101" s="251"/>
      <c r="F101" s="270" t="n">
        <f aca="false">IF(ISNUMBER(E101),E101,0)</f>
        <v>0</v>
      </c>
      <c r="G101" s="235" t="str">
        <f aca="false">IF(ISNUMBER($A101),IF(AND($F101&gt;=2,$H101=60),1,0),"")</f>
        <v/>
      </c>
      <c r="H101" s="236" t="str">
        <f aca="false">IF(ISNUMBER(A101),IF(OR($S101=$U101,NOT(ISNA(MATCH($D101*5+$V$4,Override!$C$6:$C$125,0)))),$Q101,0),"")</f>
        <v/>
      </c>
      <c r="I101" s="268" t="str">
        <f aca="false">IF(ISNUMBER(A101),IF(J101=5,K101,IF(AND(J101=4,OR(K101=4,K101=3)),K101+1,K101)),"")</f>
        <v/>
      </c>
      <c r="J101" s="252" t="n">
        <f aca="false">COUNT(A97:A101)</f>
        <v>0</v>
      </c>
      <c r="K101" s="253" t="str">
        <f aca="false">IF(ISNUMBER(A101),RANK(F101,F97:F101),"")</f>
        <v/>
      </c>
      <c r="L101" s="254" t="n">
        <f aca="false">IF(J101=5,VLOOKUP(K101,TPMatrix!$A$6:$B$10,2,FALSE()),IF(J101=4,VLOOKUP(K101,TPMatrix!$D$6:$E$9,2,FALSE()),0))</f>
        <v>0</v>
      </c>
      <c r="M101" s="254" t="n">
        <f aca="false">IF(COUNTIF(K97:K101,K101)&gt;=2,IF(J101=5,VLOOKUP(K101+1,TPMatrix!$A$6:$B$10,2,FALSE()),IF(J101=4,VLOOKUP(K101+1,TPMatrix!$D$6:$E$9,2,FALSE()),0)),"")</f>
        <v>0</v>
      </c>
      <c r="N101" s="254" t="n">
        <f aca="false">IF(COUNTIF(K97:K101,K101)&gt;=3,IF(J101=5,VLOOKUP(K101+2,TPMatrix!$A$6:$B$10,2,FALSE()),IF(J101=4,VLOOKUP(K101+2,TPMatrix!$D$6:$E$9,2,FALSE()),0)),"")</f>
        <v>0</v>
      </c>
      <c r="O101" s="254" t="n">
        <f aca="false">IF(COUNTIF(K97:K101,K101)&gt;=4,IF(J101=5,VLOOKUP(K101+3,TPMatrix!$A$6:$B$10,2,FALSE()),IF(J101=4,VLOOKUP(K101+3,TPMatrix!$D$6:$E$9,2,FALSE()),0)),"")</f>
        <v>0</v>
      </c>
      <c r="P101" s="254" t="n">
        <f aca="false">IF(COUNTIF(K97:K101,K101)&gt;=5,IF(J101=5,VLOOKUP(K101+4,TPMatrix!$A$6:$B$10,2,FALSE()),IF(J101=4,VLOOKUP(K101+4,TPMatrix!$D$6:$E$9,2,FALSE()),0)),"")</f>
        <v>0</v>
      </c>
      <c r="Q101" s="254" t="n">
        <f aca="false">SUM(L101:P101)/COUNT(L101:P101)</f>
        <v>0</v>
      </c>
      <c r="R101" s="255" t="n">
        <f aca="false">COUNT(L101:P101)</f>
        <v>5</v>
      </c>
      <c r="S101" s="253" t="n">
        <f aca="false">IF(ISNUMBER($A101),COUNTIF($D$7:$D$306,$D101),0)</f>
        <v>0</v>
      </c>
      <c r="T101" s="254" t="n">
        <f aca="false">CEILING($F101,1)</f>
        <v>0</v>
      </c>
      <c r="U101" s="255" t="n">
        <f aca="true">SUM(OFFSET(T101,-MOD(ROW()-ROW($U$7),5),0,5,1))</f>
        <v>0</v>
      </c>
      <c r="W101" s="167" t="str">
        <f aca="false">$I101</f>
        <v/>
      </c>
      <c r="X101" s="167" t="str">
        <f aca="false">IF(ISNUMBER($A101),$W101*(Methuselahs!$A$4+1)+$A101,"")</f>
        <v/>
      </c>
      <c r="Y101" s="167" t="str">
        <f aca="false">IF(ISNUMBER($A101),RANK($X101,$X101:$X105,1),"")</f>
        <v/>
      </c>
      <c r="Z101" s="167" t="str">
        <f aca="false">IF(ISNUMBER($A101),VLOOKUP($A101,Methuselahs!$A$7:$X$306,5),"")</f>
        <v/>
      </c>
      <c r="AA101" s="167" t="str">
        <f aca="false">$I101</f>
        <v/>
      </c>
    </row>
    <row r="102" customFormat="false" ht="12.75" hidden="false" customHeight="true" outlineLevel="0" collapsed="false">
      <c r="A102" s="206" t="str">
        <f aca="true">IF(ISBLANK('Tournament Info'!$B$11),"",INDIRECT(ADDRESS(ROW(),2,1,1,"Optimal Seating "&amp;'Tournament Info'!$B$11-1&amp;"R+F")))</f>
        <v/>
      </c>
      <c r="B102" s="207" t="str">
        <f aca="false">IF(ISNUMBER(A102),VLOOKUP(A102,Methuselahs!$A$7:$E$306,2,FALSE()),"")</f>
        <v/>
      </c>
      <c r="C102" s="208" t="str">
        <f aca="false">IF(ISNUMBER(A102),VLOOKUP(A102,Methuselahs!$A$7:$E$306,3,FALSE()),"")</f>
        <v/>
      </c>
      <c r="D102" s="209" t="str">
        <f aca="false">IF(ISNUMBER(A102),FLOOR((ROW()-ROW($A$7))/5,1)+1,"")</f>
        <v/>
      </c>
      <c r="E102" s="210"/>
      <c r="F102" s="262" t="n">
        <f aca="false">IF(ISNUMBER(E102),E102,0)</f>
        <v>0</v>
      </c>
      <c r="G102" s="211" t="str">
        <f aca="false">IF(ISNUMBER($A102),IF(AND($F102&gt;=2,$H102=60),1,0),"")</f>
        <v/>
      </c>
      <c r="H102" s="212" t="str">
        <f aca="false">IF(ISNUMBER(A102),IF(OR($S102=$U102,NOT(ISNA(MATCH($D102*5+$V$4,Override!$C$6:$C$125,0)))),$Q102,0),"")</f>
        <v/>
      </c>
      <c r="I102" s="263" t="str">
        <f aca="false">IF(ISNUMBER(A102),IF(J102=5,K102,IF(AND(J102=4,OR(K102=4,K102=3)),K102+1,K102)),"")</f>
        <v/>
      </c>
      <c r="J102" s="213" t="n">
        <f aca="false">COUNT(A102:A106)</f>
        <v>0</v>
      </c>
      <c r="K102" s="214" t="str">
        <f aca="false">IF(ISNUMBER(A102),RANK(F102,F102:F106),"")</f>
        <v/>
      </c>
      <c r="L102" s="215" t="n">
        <f aca="false">IF(J102=5,VLOOKUP(K102,TPMatrix!$A$6:$B$10,2,FALSE()),IF(J102=4,VLOOKUP(K102,TPMatrix!$D$6:$E$9,2,FALSE()),0))</f>
        <v>0</v>
      </c>
      <c r="M102" s="215" t="n">
        <f aca="false">IF(COUNTIF(K102:K106,K102)&gt;=2,IF(J102=5,VLOOKUP(K102+1,TPMatrix!$A$6:$B$10,2,FALSE()),IF(J102=4,VLOOKUP(K102+1,TPMatrix!$D$6:$E$9,2,FALSE()),0)),"")</f>
        <v>0</v>
      </c>
      <c r="N102" s="215" t="n">
        <f aca="false">IF(COUNTIF(K102:K106,K102)&gt;=3,IF(J102=5,VLOOKUP(K102+2,TPMatrix!$A$6:$B$10,2,FALSE()),IF(J102=4,VLOOKUP(K102+2,TPMatrix!$D$6:$E$9,2,FALSE()),0)),"")</f>
        <v>0</v>
      </c>
      <c r="O102" s="215" t="n">
        <f aca="false">IF(COUNTIF(K102:K106,K102)&gt;=4,IF(J102=5,VLOOKUP(K102+3,TPMatrix!$A$6:$B$10,2,FALSE()),IF(J102=4,VLOOKUP(K102+3,TPMatrix!$D$6:$E$9,2,FALSE()),0)),"")</f>
        <v>0</v>
      </c>
      <c r="P102" s="215" t="n">
        <f aca="false">IF(COUNTIF(K102:K106,K102)&gt;=5,IF(J102=5,VLOOKUP(K102+4,TPMatrix!$A$6:$B$10,2,FALSE()),IF(J102=4,VLOOKUP(K102+4,TPMatrix!$D$6:$E$9,2,FALSE()),0)),"")</f>
        <v>0</v>
      </c>
      <c r="Q102" s="215" t="n">
        <f aca="false">SUM(L102:P102)/COUNT(L102:P102)</f>
        <v>0</v>
      </c>
      <c r="R102" s="216" t="n">
        <f aca="false">COUNT(L102:P102)</f>
        <v>5</v>
      </c>
      <c r="S102" s="217" t="n">
        <f aca="false">IF(ISNUMBER($A102),COUNTIF($D$7:$D$306,$D102),0)</f>
        <v>0</v>
      </c>
      <c r="T102" s="218" t="n">
        <f aca="false">CEILING($F102,1)</f>
        <v>0</v>
      </c>
      <c r="U102" s="219" t="n">
        <f aca="true">SUM(OFFSET(T102,-MOD(ROW()-ROW($U$7),5),0,5,1))</f>
        <v>0</v>
      </c>
      <c r="W102" s="167" t="str">
        <f aca="false">$I102</f>
        <v/>
      </c>
      <c r="X102" s="167" t="str">
        <f aca="false">IF(ISNUMBER($A102),$W102*(Methuselahs!$A$4+1)+$A102,"")</f>
        <v/>
      </c>
      <c r="Y102" s="167" t="str">
        <f aca="false">IF(ISNUMBER($A102),RANK($X102,$X102:$X106,1),"")</f>
        <v/>
      </c>
      <c r="Z102" s="167" t="str">
        <f aca="false">IF(ISNUMBER($A102),VLOOKUP($A102,Methuselahs!$A$7:$X$306,5),"")</f>
        <v/>
      </c>
      <c r="AA102" s="167" t="str">
        <f aca="false">$I102</f>
        <v/>
      </c>
    </row>
    <row r="103" customFormat="false" ht="12.75" hidden="false" customHeight="true" outlineLevel="0" collapsed="false">
      <c r="A103" s="220" t="str">
        <f aca="true">IF(ISBLANK('Tournament Info'!$B$11),"",INDIRECT(ADDRESS(ROW(),2,1,1,"Optimal Seating "&amp;'Tournament Info'!$B$11-1&amp;"R+F")))</f>
        <v/>
      </c>
      <c r="B103" s="221" t="str">
        <f aca="false">IF(ISNUMBER(A103),VLOOKUP(A103,Methuselahs!$A$7:$E$306,2,FALSE()),"")</f>
        <v/>
      </c>
      <c r="C103" s="222" t="str">
        <f aca="false">IF(ISNUMBER(A103),VLOOKUP(A103,Methuselahs!$A$7:$E$306,3,FALSE()),"")</f>
        <v/>
      </c>
      <c r="D103" s="223" t="str">
        <f aca="false">IF(ISNUMBER(A103),FLOOR((ROW()-ROW($A$7))/5,1)+1,"")</f>
        <v/>
      </c>
      <c r="E103" s="224"/>
      <c r="F103" s="264" t="n">
        <f aca="false">IF(ISNUMBER(E103),E103,0)</f>
        <v>0</v>
      </c>
      <c r="G103" s="225" t="str">
        <f aca="false">IF(ISNUMBER($A103),IF(AND($F103&gt;=2,$H103=60),1,0),"")</f>
        <v/>
      </c>
      <c r="H103" s="226" t="str">
        <f aca="false">IF(ISNUMBER(A103),IF(OR($S103=$U103,NOT(ISNA(MATCH($D103*5+$V$4,Override!$C$6:$C$125,0)))),$Q103,0),"")</f>
        <v/>
      </c>
      <c r="I103" s="265" t="str">
        <f aca="false">IF(ISNUMBER(A103),IF(J103=5,K103,IF(AND(J103=4,OR(K103=4,K103=3)),K103+1,K103)),"")</f>
        <v/>
      </c>
      <c r="J103" s="227" t="n">
        <f aca="false">COUNT(A102:A106)</f>
        <v>0</v>
      </c>
      <c r="K103" s="228" t="str">
        <f aca="false">IF(ISNUMBER(A103),RANK(F103,F102:F106),"")</f>
        <v/>
      </c>
      <c r="L103" s="229" t="n">
        <f aca="false">IF(J103=5,VLOOKUP(K103,TPMatrix!$A$6:$B$10,2,FALSE()),IF(J103=4,VLOOKUP(K103,TPMatrix!$D$6:$E$9,2,FALSE()),0))</f>
        <v>0</v>
      </c>
      <c r="M103" s="229" t="n">
        <f aca="false">IF(COUNTIF(K102:K106,K103)&gt;=2,IF(J103=5,VLOOKUP(K103+1,TPMatrix!$A$6:$B$10,2,FALSE()),IF(J103=4,VLOOKUP(K103+1,TPMatrix!$D$6:$E$9,2,FALSE()),0)),"")</f>
        <v>0</v>
      </c>
      <c r="N103" s="229" t="n">
        <f aca="false">IF(COUNTIF(K102:K106,K103)&gt;=3,IF(J103=5,VLOOKUP(K103+2,TPMatrix!$A$6:$B$10,2,FALSE()),IF(J103=4,VLOOKUP(K103+2,TPMatrix!$D$6:$E$9,2,FALSE()),0)),"")</f>
        <v>0</v>
      </c>
      <c r="O103" s="229" t="n">
        <f aca="false">IF(COUNTIF(K102:K106,K103)&gt;=4,IF(J103=5,VLOOKUP(K103+3,TPMatrix!$A$6:$B$10,2,FALSE()),IF(J103=4,VLOOKUP(K103+3,TPMatrix!$D$6:$E$9,2,FALSE()),0)),"")</f>
        <v>0</v>
      </c>
      <c r="P103" s="229" t="n">
        <f aca="false">IF(COUNTIF(K102:K106,K103)&gt;=5,IF(J103=5,VLOOKUP(K103+4,TPMatrix!$A$6:$B$10,2,FALSE()),IF(J103=4,VLOOKUP(K103+4,TPMatrix!$D$6:$E$9,2,FALSE()),0)),"")</f>
        <v>0</v>
      </c>
      <c r="Q103" s="229" t="n">
        <f aca="false">SUM(L103:P103)/COUNT(L103:P103)</f>
        <v>0</v>
      </c>
      <c r="R103" s="230" t="n">
        <f aca="false">COUNT(L103:P103)</f>
        <v>5</v>
      </c>
      <c r="S103" s="228" t="n">
        <f aca="false">IF(ISNUMBER($A103),COUNTIF($D$7:$D$306,$D103),0)</f>
        <v>0</v>
      </c>
      <c r="T103" s="229" t="n">
        <f aca="false">CEILING($F103,1)</f>
        <v>0</v>
      </c>
      <c r="U103" s="230" t="n">
        <f aca="true">SUM(OFFSET(T103,-MOD(ROW()-ROW($U$7),5),0,5,1))</f>
        <v>0</v>
      </c>
      <c r="W103" s="167" t="str">
        <f aca="false">$I103</f>
        <v/>
      </c>
      <c r="X103" s="167" t="str">
        <f aca="false">IF(ISNUMBER($A103),$W103*(Methuselahs!$A$4+1)+$A103,"")</f>
        <v/>
      </c>
      <c r="Y103" s="167" t="str">
        <f aca="false">IF(ISNUMBER($A103),RANK($X103,$X103:$X107,1),"")</f>
        <v/>
      </c>
      <c r="Z103" s="167" t="str">
        <f aca="false">IF(ISNUMBER($A103),VLOOKUP($A103,Methuselahs!$A$7:$X$306,5),"")</f>
        <v/>
      </c>
      <c r="AA103" s="167" t="str">
        <f aca="false">$I103</f>
        <v/>
      </c>
    </row>
    <row r="104" customFormat="false" ht="12.75" hidden="false" customHeight="true" outlineLevel="0" collapsed="false">
      <c r="A104" s="231" t="str">
        <f aca="true">IF(ISBLANK('Tournament Info'!$B$11),"",INDIRECT(ADDRESS(ROW(),2,1,1,"Optimal Seating "&amp;'Tournament Info'!$B$11-1&amp;"R+F")))</f>
        <v/>
      </c>
      <c r="B104" s="207" t="str">
        <f aca="false">IF(ISNUMBER(A104),VLOOKUP(A104,Methuselahs!$A$7:$E$306,2,FALSE()),"")</f>
        <v/>
      </c>
      <c r="C104" s="232" t="str">
        <f aca="false">IF(ISNUMBER(A104),VLOOKUP(A104,Methuselahs!$A$7:$E$306,3,FALSE()),"")</f>
        <v/>
      </c>
      <c r="D104" s="233" t="str">
        <f aca="false">IF(ISNUMBER(A104),FLOOR((ROW()-ROW($A$7))/5,1)+1,"")</f>
        <v/>
      </c>
      <c r="E104" s="234"/>
      <c r="F104" s="267" t="n">
        <f aca="false">IF(ISNUMBER(E104),E104,0)</f>
        <v>0</v>
      </c>
      <c r="G104" s="235" t="str">
        <f aca="false">IF(ISNUMBER($A104),IF(AND($F104&gt;=2,$H104=60),1,0),"")</f>
        <v/>
      </c>
      <c r="H104" s="236" t="str">
        <f aca="false">IF(ISNUMBER(A104),IF(OR($S104=$U104,NOT(ISNA(MATCH($D104*5+$V$4,Override!$C$6:$C$125,0)))),$Q104,0),"")</f>
        <v/>
      </c>
      <c r="I104" s="268" t="str">
        <f aca="false">IF(ISNUMBER(A104),IF(J104=5,K104,IF(AND(J104=4,OR(K104=4,K104=3)),K104+1,K104)),"")</f>
        <v/>
      </c>
      <c r="J104" s="237" t="n">
        <f aca="false">COUNT(A102:A106)</f>
        <v>0</v>
      </c>
      <c r="K104" s="238" t="str">
        <f aca="false">IF(ISNUMBER(A104),RANK(F104,F102:F106),"")</f>
        <v/>
      </c>
      <c r="L104" s="239" t="n">
        <f aca="false">IF(J104=5,VLOOKUP(K104,TPMatrix!$A$6:$B$10,2,FALSE()),IF(J104=4,VLOOKUP(K104,TPMatrix!$D$6:$E$9,2,FALSE()),0))</f>
        <v>0</v>
      </c>
      <c r="M104" s="239" t="n">
        <f aca="false">IF(COUNTIF(K102:K106,K104)&gt;=2,IF(J104=5,VLOOKUP(K104+1,TPMatrix!$A$6:$B$10,2,FALSE()),IF(J104=4,VLOOKUP(K104+1,TPMatrix!$D$6:$E$9,2,FALSE()),0)),"")</f>
        <v>0</v>
      </c>
      <c r="N104" s="239" t="n">
        <f aca="false">IF(COUNTIF(K102:K106,K104)&gt;=3,IF(J104=5,VLOOKUP(K104+2,TPMatrix!$A$6:$B$10,2,FALSE()),IF(J104=4,VLOOKUP(K104+2,TPMatrix!$D$6:$E$9,2,FALSE()),0)),"")</f>
        <v>0</v>
      </c>
      <c r="O104" s="239" t="n">
        <f aca="false">IF(COUNTIF(K102:K106,K104)&gt;=4,IF(J104=5,VLOOKUP(K104+3,TPMatrix!$A$6:$B$10,2,FALSE()),IF(J104=4,VLOOKUP(K104+3,TPMatrix!$D$6:$E$9,2,FALSE()),0)),"")</f>
        <v>0</v>
      </c>
      <c r="P104" s="239" t="n">
        <f aca="false">IF(COUNTIF(K102:K106,K104)&gt;=5,IF(J104=5,VLOOKUP(K104+4,TPMatrix!$A$6:$B$10,2,FALSE()),IF(J104=4,VLOOKUP(K104+4,TPMatrix!$D$6:$E$9,2,FALSE()),0)),"")</f>
        <v>0</v>
      </c>
      <c r="Q104" s="239" t="n">
        <f aca="false">SUM(L104:P104)/COUNT(L104:P104)</f>
        <v>0</v>
      </c>
      <c r="R104" s="240" t="n">
        <f aca="false">COUNT(L104:P104)</f>
        <v>5</v>
      </c>
      <c r="S104" s="238" t="n">
        <f aca="false">IF(ISNUMBER($A104),COUNTIF($D$7:$D$306,$D104),0)</f>
        <v>0</v>
      </c>
      <c r="T104" s="239" t="n">
        <f aca="false">CEILING($F104,1)</f>
        <v>0</v>
      </c>
      <c r="U104" s="240" t="n">
        <f aca="true">SUM(OFFSET(T104,-MOD(ROW()-ROW($U$7),5),0,5,1))</f>
        <v>0</v>
      </c>
      <c r="W104" s="167" t="str">
        <f aca="false">$I104</f>
        <v/>
      </c>
      <c r="X104" s="167" t="str">
        <f aca="false">IF(ISNUMBER($A104),$W104*(Methuselahs!$A$4+1)+$A104,"")</f>
        <v/>
      </c>
      <c r="Y104" s="167" t="str">
        <f aca="false">IF(ISNUMBER($A104),RANK($X104,$X104:$X108,1),"")</f>
        <v/>
      </c>
      <c r="Z104" s="167" t="str">
        <f aca="false">IF(ISNUMBER($A104),VLOOKUP($A104,Methuselahs!$A$7:$X$306,5),"")</f>
        <v/>
      </c>
      <c r="AA104" s="167" t="str">
        <f aca="false">$I104</f>
        <v/>
      </c>
    </row>
    <row r="105" customFormat="false" ht="12.75" hidden="false" customHeight="true" outlineLevel="0" collapsed="false">
      <c r="A105" s="241" t="str">
        <f aca="true">IF(ISBLANK('Tournament Info'!$B$11),"",INDIRECT(ADDRESS(ROW(),2,1,1,"Optimal Seating "&amp;'Tournament Info'!$B$11-1&amp;"R+F")))</f>
        <v/>
      </c>
      <c r="B105" s="242" t="str">
        <f aca="false">IF(ISNUMBER(A105),VLOOKUP(A105,Methuselahs!$A$7:$E$306,2,FALSE()),"")</f>
        <v/>
      </c>
      <c r="C105" s="243" t="str">
        <f aca="false">IF(ISNUMBER(A105),VLOOKUP(A105,Methuselahs!$A$7:$E$306,3,FALSE()),"")</f>
        <v/>
      </c>
      <c r="D105" s="244" t="str">
        <f aca="false">IF(ISNUMBER(A105),FLOOR((ROW()-ROW($A$7))/5,1)+1,"")</f>
        <v/>
      </c>
      <c r="E105" s="245"/>
      <c r="F105" s="269" t="n">
        <f aca="false">IF(ISNUMBER(E105),E105,0)</f>
        <v>0</v>
      </c>
      <c r="G105" s="225" t="str">
        <f aca="false">IF(ISNUMBER($A105),IF(AND($F105&gt;=2,$H105=60),1,0),"")</f>
        <v/>
      </c>
      <c r="H105" s="226" t="str">
        <f aca="false">IF(ISNUMBER(A105),IF(OR($S105=$U105,NOT(ISNA(MATCH($D105*5+$V$4,Override!$C$6:$C$125,0)))),$Q105,0),"")</f>
        <v/>
      </c>
      <c r="I105" s="265" t="str">
        <f aca="false">IF(ISNUMBER(A105),IF(J105=5,K105,IF(AND(J105=4,OR(K105=4,K105=3)),K105+1,K105)),"")</f>
        <v/>
      </c>
      <c r="J105" s="246" t="n">
        <f aca="false">COUNT(A102:A106)</f>
        <v>0</v>
      </c>
      <c r="K105" s="228" t="str">
        <f aca="false">IF(ISNUMBER(A105),RANK(F105,F102:F106),"")</f>
        <v/>
      </c>
      <c r="L105" s="229" t="n">
        <f aca="false">IF(J105=5,VLOOKUP(K105,TPMatrix!$A$6:$B$10,2,FALSE()),IF(J105=4,VLOOKUP(K105,TPMatrix!$D$6:$E$9,2,FALSE()),0))</f>
        <v>0</v>
      </c>
      <c r="M105" s="229" t="n">
        <f aca="false">IF(COUNTIF(K102:K106,K105)&gt;=2,IF(J105=5,VLOOKUP(K105+1,TPMatrix!$A$6:$B$10,2,FALSE()),IF(J105=4,VLOOKUP(K105+1,TPMatrix!$D$6:$E$9,2,FALSE()),0)),"")</f>
        <v>0</v>
      </c>
      <c r="N105" s="229" t="n">
        <f aca="false">IF(COUNTIF(K102:K106,K105)&gt;=3,IF(J105=5,VLOOKUP(K105+2,TPMatrix!$A$6:$B$10,2,FALSE()),IF(J105=4,VLOOKUP(K105+2,TPMatrix!$D$6:$E$9,2,FALSE()),0)),"")</f>
        <v>0</v>
      </c>
      <c r="O105" s="229" t="n">
        <f aca="false">IF(COUNTIF(K102:K106,K105)&gt;=4,IF(J105=5,VLOOKUP(K105+3,TPMatrix!$A$6:$B$10,2,FALSE()),IF(J105=4,VLOOKUP(K105+3,TPMatrix!$D$6:$E$9,2,FALSE()),0)),"")</f>
        <v>0</v>
      </c>
      <c r="P105" s="229" t="n">
        <f aca="false">IF(COUNTIF(K102:K106,K105)&gt;=5,IF(J105=5,VLOOKUP(K105+4,TPMatrix!$A$6:$B$10,2,FALSE()),IF(J105=4,VLOOKUP(K105+4,TPMatrix!$D$6:$E$9,2,FALSE()),0)),"")</f>
        <v>0</v>
      </c>
      <c r="Q105" s="229" t="n">
        <f aca="false">SUM(L105:P105)/COUNT(L105:P105)</f>
        <v>0</v>
      </c>
      <c r="R105" s="230" t="n">
        <f aca="false">COUNT(L105:P105)</f>
        <v>5</v>
      </c>
      <c r="S105" s="228" t="n">
        <f aca="false">IF(ISNUMBER($A105),COUNTIF($D$7:$D$306,$D105),0)</f>
        <v>0</v>
      </c>
      <c r="T105" s="229" t="n">
        <f aca="false">CEILING($F105,1)</f>
        <v>0</v>
      </c>
      <c r="U105" s="230" t="n">
        <f aca="true">SUM(OFFSET(T105,-MOD(ROW()-ROW($U$7),5),0,5,1))</f>
        <v>0</v>
      </c>
      <c r="W105" s="167" t="str">
        <f aca="false">$I105</f>
        <v/>
      </c>
      <c r="X105" s="167" t="str">
        <f aca="false">IF(ISNUMBER($A105),$W105*(Methuselahs!$A$4+1)+$A105,"")</f>
        <v/>
      </c>
      <c r="Y105" s="167" t="str">
        <f aca="false">IF(ISNUMBER($A105),RANK($X105,$X105:$X109,1),"")</f>
        <v/>
      </c>
      <c r="Z105" s="167" t="str">
        <f aca="false">IF(ISNUMBER($A105),VLOOKUP($A105,Methuselahs!$A$7:$X$306,5),"")</f>
        <v/>
      </c>
      <c r="AA105" s="167" t="str">
        <f aca="false">$I105</f>
        <v/>
      </c>
    </row>
    <row r="106" customFormat="false" ht="12.75" hidden="false" customHeight="true" outlineLevel="0" collapsed="false">
      <c r="A106" s="247" t="str">
        <f aca="true">IF(ISBLANK('Tournament Info'!$B$11),"",INDIRECT(ADDRESS(ROW(),2,1,1,"Optimal Seating "&amp;'Tournament Info'!$B$11-1&amp;"R+F")))</f>
        <v/>
      </c>
      <c r="B106" s="248" t="str">
        <f aca="false">IF(ISNUMBER(A106),VLOOKUP(A106,Methuselahs!$A$7:$E$306,2,FALSE()),"")</f>
        <v/>
      </c>
      <c r="C106" s="249" t="str">
        <f aca="false">IF(ISNUMBER(A106),VLOOKUP(A106,Methuselahs!$A$7:$E$306,3,FALSE()),"")</f>
        <v/>
      </c>
      <c r="D106" s="250" t="str">
        <f aca="false">IF(ISNUMBER(A106),FLOOR((ROW()-ROW($A$7))/5,1)+1,"")</f>
        <v/>
      </c>
      <c r="E106" s="251"/>
      <c r="F106" s="270" t="n">
        <f aca="false">IF(ISNUMBER(E106),E106,0)</f>
        <v>0</v>
      </c>
      <c r="G106" s="235" t="str">
        <f aca="false">IF(ISNUMBER($A106),IF(AND($F106&gt;=2,$H106=60),1,0),"")</f>
        <v/>
      </c>
      <c r="H106" s="236" t="str">
        <f aca="false">IF(ISNUMBER(A106),IF(OR($S106=$U106,NOT(ISNA(MATCH($D106*5+$V$4,Override!$C$6:$C$125,0)))),$Q106,0),"")</f>
        <v/>
      </c>
      <c r="I106" s="268" t="str">
        <f aca="false">IF(ISNUMBER(A106),IF(J106=5,K106,IF(AND(J106=4,OR(K106=4,K106=3)),K106+1,K106)),"")</f>
        <v/>
      </c>
      <c r="J106" s="252" t="n">
        <f aca="false">COUNT(A102:A106)</f>
        <v>0</v>
      </c>
      <c r="K106" s="253" t="str">
        <f aca="false">IF(ISNUMBER(A106),RANK(F106,F102:F106),"")</f>
        <v/>
      </c>
      <c r="L106" s="254" t="n">
        <f aca="false">IF(J106=5,VLOOKUP(K106,TPMatrix!$A$6:$B$10,2,FALSE()),IF(J106=4,VLOOKUP(K106,TPMatrix!$D$6:$E$9,2,FALSE()),0))</f>
        <v>0</v>
      </c>
      <c r="M106" s="254" t="n">
        <f aca="false">IF(COUNTIF(K102:K106,K106)&gt;=2,IF(J106=5,VLOOKUP(K106+1,TPMatrix!$A$6:$B$10,2,FALSE()),IF(J106=4,VLOOKUP(K106+1,TPMatrix!$D$6:$E$9,2,FALSE()),0)),"")</f>
        <v>0</v>
      </c>
      <c r="N106" s="254" t="n">
        <f aca="false">IF(COUNTIF(K102:K106,K106)&gt;=3,IF(J106=5,VLOOKUP(K106+2,TPMatrix!$A$6:$B$10,2,FALSE()),IF(J106=4,VLOOKUP(K106+2,TPMatrix!$D$6:$E$9,2,FALSE()),0)),"")</f>
        <v>0</v>
      </c>
      <c r="O106" s="254" t="n">
        <f aca="false">IF(COUNTIF(K102:K106,K106)&gt;=4,IF(J106=5,VLOOKUP(K106+3,TPMatrix!$A$6:$B$10,2,FALSE()),IF(J106=4,VLOOKUP(K106+3,TPMatrix!$D$6:$E$9,2,FALSE()),0)),"")</f>
        <v>0</v>
      </c>
      <c r="P106" s="254" t="n">
        <f aca="false">IF(COUNTIF(K102:K106,K106)&gt;=5,IF(J106=5,VLOOKUP(K106+4,TPMatrix!$A$6:$B$10,2,FALSE()),IF(J106=4,VLOOKUP(K106+4,TPMatrix!$D$6:$E$9,2,FALSE()),0)),"")</f>
        <v>0</v>
      </c>
      <c r="Q106" s="254" t="n">
        <f aca="false">SUM(L106:P106)/COUNT(L106:P106)</f>
        <v>0</v>
      </c>
      <c r="R106" s="255" t="n">
        <f aca="false">COUNT(L106:P106)</f>
        <v>5</v>
      </c>
      <c r="S106" s="253" t="n">
        <f aca="false">IF(ISNUMBER($A106),COUNTIF($D$7:$D$306,$D106),0)</f>
        <v>0</v>
      </c>
      <c r="T106" s="254" t="n">
        <f aca="false">CEILING($F106,1)</f>
        <v>0</v>
      </c>
      <c r="U106" s="255" t="n">
        <f aca="true">SUM(OFFSET(T106,-MOD(ROW()-ROW($U$7),5),0,5,1))</f>
        <v>0</v>
      </c>
      <c r="W106" s="167" t="str">
        <f aca="false">$I106</f>
        <v/>
      </c>
      <c r="X106" s="167" t="str">
        <f aca="false">IF(ISNUMBER($A106),$W106*(Methuselahs!$A$4+1)+$A106,"")</f>
        <v/>
      </c>
      <c r="Y106" s="167" t="str">
        <f aca="false">IF(ISNUMBER($A106),RANK($X106,$X106:$X110,1),"")</f>
        <v/>
      </c>
      <c r="Z106" s="167" t="str">
        <f aca="false">IF(ISNUMBER($A106),VLOOKUP($A106,Methuselahs!$A$7:$X$306,5),"")</f>
        <v/>
      </c>
      <c r="AA106" s="167" t="str">
        <f aca="false">$I106</f>
        <v/>
      </c>
    </row>
    <row r="107" customFormat="false" ht="12.75" hidden="false" customHeight="true" outlineLevel="0" collapsed="false">
      <c r="A107" s="206" t="str">
        <f aca="true">IF(ISBLANK('Tournament Info'!$B$11),"",INDIRECT(ADDRESS(ROW(),2,1,1,"Optimal Seating "&amp;'Tournament Info'!$B$11-1&amp;"R+F")))</f>
        <v/>
      </c>
      <c r="B107" s="207" t="str">
        <f aca="false">IF(ISNUMBER(A107),VLOOKUP(A107,Methuselahs!$A$7:$E$306,2,FALSE()),"")</f>
        <v/>
      </c>
      <c r="C107" s="208" t="str">
        <f aca="false">IF(ISNUMBER(A107),VLOOKUP(A107,Methuselahs!$A$7:$E$306,3,FALSE()),"")</f>
        <v/>
      </c>
      <c r="D107" s="209" t="str">
        <f aca="false">IF(ISNUMBER(A107),FLOOR((ROW()-ROW($A$7))/5,1)+1,"")</f>
        <v/>
      </c>
      <c r="E107" s="210"/>
      <c r="F107" s="262" t="n">
        <f aca="false">IF(ISNUMBER(E107),E107,0)</f>
        <v>0</v>
      </c>
      <c r="G107" s="211" t="str">
        <f aca="false">IF(ISNUMBER($A107),IF(AND($F107&gt;=2,$H107=60),1,0),"")</f>
        <v/>
      </c>
      <c r="H107" s="212" t="str">
        <f aca="false">IF(ISNUMBER(A107),IF(OR($S107=$U107,NOT(ISNA(MATCH($D107*5+$V$4,Override!$C$6:$C$125,0)))),$Q107,0),"")</f>
        <v/>
      </c>
      <c r="I107" s="263" t="str">
        <f aca="false">IF(ISNUMBER(A107),IF(J107=5,K107,IF(AND(J107=4,OR(K107=4,K107=3)),K107+1,K107)),"")</f>
        <v/>
      </c>
      <c r="J107" s="213" t="n">
        <f aca="false">COUNT(A107:A111)</f>
        <v>0</v>
      </c>
      <c r="K107" s="214" t="str">
        <f aca="false">IF(ISNUMBER(A107),RANK(F107,F107:F111),"")</f>
        <v/>
      </c>
      <c r="L107" s="215" t="n">
        <f aca="false">IF(J107=5,VLOOKUP(K107,TPMatrix!$A$6:$B$10,2,FALSE()),IF(J107=4,VLOOKUP(K107,TPMatrix!$D$6:$E$9,2,FALSE()),0))</f>
        <v>0</v>
      </c>
      <c r="M107" s="215" t="n">
        <f aca="false">IF(COUNTIF(K107:K111,K107)&gt;=2,IF(J107=5,VLOOKUP(K107+1,TPMatrix!$A$6:$B$10,2,FALSE()),IF(J107=4,VLOOKUP(K107+1,TPMatrix!$D$6:$E$9,2,FALSE()),0)),"")</f>
        <v>0</v>
      </c>
      <c r="N107" s="215" t="n">
        <f aca="false">IF(COUNTIF(K107:K111,K107)&gt;=3,IF(J107=5,VLOOKUP(K107+2,TPMatrix!$A$6:$B$10,2,FALSE()),IF(J107=4,VLOOKUP(K107+2,TPMatrix!$D$6:$E$9,2,FALSE()),0)),"")</f>
        <v>0</v>
      </c>
      <c r="O107" s="215" t="n">
        <f aca="false">IF(COUNTIF(K107:K111,K107)&gt;=4,IF(J107=5,VLOOKUP(K107+3,TPMatrix!$A$6:$B$10,2,FALSE()),IF(J107=4,VLOOKUP(K107+3,TPMatrix!$D$6:$E$9,2,FALSE()),0)),"")</f>
        <v>0</v>
      </c>
      <c r="P107" s="215" t="n">
        <f aca="false">IF(COUNTIF(K107:K111,K107)&gt;=5,IF(J107=5,VLOOKUP(K107+4,TPMatrix!$A$6:$B$10,2,FALSE()),IF(J107=4,VLOOKUP(K107+4,TPMatrix!$D$6:$E$9,2,FALSE()),0)),"")</f>
        <v>0</v>
      </c>
      <c r="Q107" s="215" t="n">
        <f aca="false">SUM(L107:P107)/COUNT(L107:P107)</f>
        <v>0</v>
      </c>
      <c r="R107" s="216" t="n">
        <f aca="false">COUNT(L107:P107)</f>
        <v>5</v>
      </c>
      <c r="S107" s="217" t="n">
        <f aca="false">IF(ISNUMBER($A107),COUNTIF($D$7:$D$306,$D107),0)</f>
        <v>0</v>
      </c>
      <c r="T107" s="218" t="n">
        <f aca="false">CEILING($F107,1)</f>
        <v>0</v>
      </c>
      <c r="U107" s="219" t="n">
        <f aca="true">SUM(OFFSET(T107,-MOD(ROW()-ROW($U$7),5),0,5,1))</f>
        <v>0</v>
      </c>
      <c r="W107" s="167" t="str">
        <f aca="false">$I107</f>
        <v/>
      </c>
      <c r="X107" s="167" t="str">
        <f aca="false">IF(ISNUMBER($A107),$W107*(Methuselahs!$A$4+1)+$A107,"")</f>
        <v/>
      </c>
      <c r="Y107" s="167" t="str">
        <f aca="false">IF(ISNUMBER($A107),RANK($X107,$X107:$X111,1),"")</f>
        <v/>
      </c>
      <c r="Z107" s="167" t="str">
        <f aca="false">IF(ISNUMBER($A107),VLOOKUP($A107,Methuselahs!$A$7:$X$306,5),"")</f>
        <v/>
      </c>
      <c r="AA107" s="167" t="str">
        <f aca="false">$I107</f>
        <v/>
      </c>
    </row>
    <row r="108" customFormat="false" ht="12.75" hidden="false" customHeight="true" outlineLevel="0" collapsed="false">
      <c r="A108" s="220" t="str">
        <f aca="true">IF(ISBLANK('Tournament Info'!$B$11),"",INDIRECT(ADDRESS(ROW(),2,1,1,"Optimal Seating "&amp;'Tournament Info'!$B$11-1&amp;"R+F")))</f>
        <v/>
      </c>
      <c r="B108" s="221" t="str">
        <f aca="false">IF(ISNUMBER(A108),VLOOKUP(A108,Methuselahs!$A$7:$E$306,2,FALSE()),"")</f>
        <v/>
      </c>
      <c r="C108" s="222" t="str">
        <f aca="false">IF(ISNUMBER(A108),VLOOKUP(A108,Methuselahs!$A$7:$E$306,3,FALSE()),"")</f>
        <v/>
      </c>
      <c r="D108" s="223" t="str">
        <f aca="false">IF(ISNUMBER(A108),FLOOR((ROW()-ROW($A$7))/5,1)+1,"")</f>
        <v/>
      </c>
      <c r="E108" s="224"/>
      <c r="F108" s="264" t="n">
        <f aca="false">IF(ISNUMBER(E108),E108,0)</f>
        <v>0</v>
      </c>
      <c r="G108" s="225" t="str">
        <f aca="false">IF(ISNUMBER($A108),IF(AND($F108&gt;=2,$H108=60),1,0),"")</f>
        <v/>
      </c>
      <c r="H108" s="226" t="str">
        <f aca="false">IF(ISNUMBER(A108),IF(OR($S108=$U108,NOT(ISNA(MATCH($D108*5+$V$4,Override!$C$6:$C$125,0)))),$Q108,0),"")</f>
        <v/>
      </c>
      <c r="I108" s="265" t="str">
        <f aca="false">IF(ISNUMBER(A108),IF(J108=5,K108,IF(AND(J108=4,OR(K108=4,K108=3)),K108+1,K108)),"")</f>
        <v/>
      </c>
      <c r="J108" s="227" t="n">
        <f aca="false">COUNT(A107:A111)</f>
        <v>0</v>
      </c>
      <c r="K108" s="228" t="str">
        <f aca="false">IF(ISNUMBER(A108),RANK(F108,F107:F111),"")</f>
        <v/>
      </c>
      <c r="L108" s="229" t="n">
        <f aca="false">IF(J108=5,VLOOKUP(K108,TPMatrix!$A$6:$B$10,2,FALSE()),IF(J108=4,VLOOKUP(K108,TPMatrix!$D$6:$E$9,2,FALSE()),0))</f>
        <v>0</v>
      </c>
      <c r="M108" s="229" t="n">
        <f aca="false">IF(COUNTIF(K107:K111,K108)&gt;=2,IF(J108=5,VLOOKUP(K108+1,TPMatrix!$A$6:$B$10,2,FALSE()),IF(J108=4,VLOOKUP(K108+1,TPMatrix!$D$6:$E$9,2,FALSE()),0)),"")</f>
        <v>0</v>
      </c>
      <c r="N108" s="229" t="n">
        <f aca="false">IF(COUNTIF(K107:K111,K108)&gt;=3,IF(J108=5,VLOOKUP(K108+2,TPMatrix!$A$6:$B$10,2,FALSE()),IF(J108=4,VLOOKUP(K108+2,TPMatrix!$D$6:$E$9,2,FALSE()),0)),"")</f>
        <v>0</v>
      </c>
      <c r="O108" s="229" t="n">
        <f aca="false">IF(COUNTIF(K107:K111,K108)&gt;=4,IF(J108=5,VLOOKUP(K108+3,TPMatrix!$A$6:$B$10,2,FALSE()),IF(J108=4,VLOOKUP(K108+3,TPMatrix!$D$6:$E$9,2,FALSE()),0)),"")</f>
        <v>0</v>
      </c>
      <c r="P108" s="229" t="n">
        <f aca="false">IF(COUNTIF(K107:K111,K108)&gt;=5,IF(J108=5,VLOOKUP(K108+4,TPMatrix!$A$6:$B$10,2,FALSE()),IF(J108=4,VLOOKUP(K108+4,TPMatrix!$D$6:$E$9,2,FALSE()),0)),"")</f>
        <v>0</v>
      </c>
      <c r="Q108" s="229" t="n">
        <f aca="false">SUM(L108:P108)/COUNT(L108:P108)</f>
        <v>0</v>
      </c>
      <c r="R108" s="230" t="n">
        <f aca="false">COUNT(L108:P108)</f>
        <v>5</v>
      </c>
      <c r="S108" s="228" t="n">
        <f aca="false">IF(ISNUMBER($A108),COUNTIF($D$7:$D$306,$D108),0)</f>
        <v>0</v>
      </c>
      <c r="T108" s="229" t="n">
        <f aca="false">CEILING($F108,1)</f>
        <v>0</v>
      </c>
      <c r="U108" s="230" t="n">
        <f aca="true">SUM(OFFSET(T108,-MOD(ROW()-ROW($U$7),5),0,5,1))</f>
        <v>0</v>
      </c>
      <c r="W108" s="167" t="str">
        <f aca="false">$I108</f>
        <v/>
      </c>
      <c r="X108" s="167" t="str">
        <f aca="false">IF(ISNUMBER($A108),$W108*(Methuselahs!$A$4+1)+$A108,"")</f>
        <v/>
      </c>
      <c r="Y108" s="167" t="str">
        <f aca="false">IF(ISNUMBER($A108),RANK($X108,$X108:$X112,1),"")</f>
        <v/>
      </c>
      <c r="Z108" s="167" t="str">
        <f aca="false">IF(ISNUMBER($A108),VLOOKUP($A108,Methuselahs!$A$7:$X$306,5),"")</f>
        <v/>
      </c>
      <c r="AA108" s="167" t="str">
        <f aca="false">$I108</f>
        <v/>
      </c>
    </row>
    <row r="109" customFormat="false" ht="12.75" hidden="false" customHeight="true" outlineLevel="0" collapsed="false">
      <c r="A109" s="231" t="str">
        <f aca="true">IF(ISBLANK('Tournament Info'!$B$11),"",INDIRECT(ADDRESS(ROW(),2,1,1,"Optimal Seating "&amp;'Tournament Info'!$B$11-1&amp;"R+F")))</f>
        <v/>
      </c>
      <c r="B109" s="207" t="str">
        <f aca="false">IF(ISNUMBER(A109),VLOOKUP(A109,Methuselahs!$A$7:$E$306,2,FALSE()),"")</f>
        <v/>
      </c>
      <c r="C109" s="232" t="str">
        <f aca="false">IF(ISNUMBER(A109),VLOOKUP(A109,Methuselahs!$A$7:$E$306,3,FALSE()),"")</f>
        <v/>
      </c>
      <c r="D109" s="233" t="str">
        <f aca="false">IF(ISNUMBER(A109),FLOOR((ROW()-ROW($A$7))/5,1)+1,"")</f>
        <v/>
      </c>
      <c r="E109" s="234"/>
      <c r="F109" s="267" t="n">
        <f aca="false">IF(ISNUMBER(E109),E109,0)</f>
        <v>0</v>
      </c>
      <c r="G109" s="235" t="str">
        <f aca="false">IF(ISNUMBER($A109),IF(AND($F109&gt;=2,$H109=60),1,0),"")</f>
        <v/>
      </c>
      <c r="H109" s="236" t="str">
        <f aca="false">IF(ISNUMBER(A109),IF(OR($S109=$U109,NOT(ISNA(MATCH($D109*5+$V$4,Override!$C$6:$C$125,0)))),$Q109,0),"")</f>
        <v/>
      </c>
      <c r="I109" s="268" t="str">
        <f aca="false">IF(ISNUMBER(A109),IF(J109=5,K109,IF(AND(J109=4,OR(K109=4,K109=3)),K109+1,K109)),"")</f>
        <v/>
      </c>
      <c r="J109" s="237" t="n">
        <f aca="false">COUNT(A107:A111)</f>
        <v>0</v>
      </c>
      <c r="K109" s="238" t="str">
        <f aca="false">IF(ISNUMBER(A109),RANK(F109,F107:F111),"")</f>
        <v/>
      </c>
      <c r="L109" s="239" t="n">
        <f aca="false">IF(J109=5,VLOOKUP(K109,TPMatrix!$A$6:$B$10,2,FALSE()),IF(J109=4,VLOOKUP(K109,TPMatrix!$D$6:$E$9,2,FALSE()),0))</f>
        <v>0</v>
      </c>
      <c r="M109" s="239" t="n">
        <f aca="false">IF(COUNTIF(K107:K111,K109)&gt;=2,IF(J109=5,VLOOKUP(K109+1,TPMatrix!$A$6:$B$10,2,FALSE()),IF(J109=4,VLOOKUP(K109+1,TPMatrix!$D$6:$E$9,2,FALSE()),0)),"")</f>
        <v>0</v>
      </c>
      <c r="N109" s="239" t="n">
        <f aca="false">IF(COUNTIF(K107:K111,K109)&gt;=3,IF(J109=5,VLOOKUP(K109+2,TPMatrix!$A$6:$B$10,2,FALSE()),IF(J109=4,VLOOKUP(K109+2,TPMatrix!$D$6:$E$9,2,FALSE()),0)),"")</f>
        <v>0</v>
      </c>
      <c r="O109" s="239" t="n">
        <f aca="false">IF(COUNTIF(K107:K111,K109)&gt;=4,IF(J109=5,VLOOKUP(K109+3,TPMatrix!$A$6:$B$10,2,FALSE()),IF(J109=4,VLOOKUP(K109+3,TPMatrix!$D$6:$E$9,2,FALSE()),0)),"")</f>
        <v>0</v>
      </c>
      <c r="P109" s="239" t="n">
        <f aca="false">IF(COUNTIF(K107:K111,K109)&gt;=5,IF(J109=5,VLOOKUP(K109+4,TPMatrix!$A$6:$B$10,2,FALSE()),IF(J109=4,VLOOKUP(K109+4,TPMatrix!$D$6:$E$9,2,FALSE()),0)),"")</f>
        <v>0</v>
      </c>
      <c r="Q109" s="239" t="n">
        <f aca="false">SUM(L109:P109)/COUNT(L109:P109)</f>
        <v>0</v>
      </c>
      <c r="R109" s="240" t="n">
        <f aca="false">COUNT(L109:P109)</f>
        <v>5</v>
      </c>
      <c r="S109" s="238" t="n">
        <f aca="false">IF(ISNUMBER($A109),COUNTIF($D$7:$D$306,$D109),0)</f>
        <v>0</v>
      </c>
      <c r="T109" s="239" t="n">
        <f aca="false">CEILING($F109,1)</f>
        <v>0</v>
      </c>
      <c r="U109" s="240" t="n">
        <f aca="true">SUM(OFFSET(T109,-MOD(ROW()-ROW($U$7),5),0,5,1))</f>
        <v>0</v>
      </c>
      <c r="W109" s="167" t="str">
        <f aca="false">$I109</f>
        <v/>
      </c>
      <c r="X109" s="167" t="str">
        <f aca="false">IF(ISNUMBER($A109),$W109*(Methuselahs!$A$4+1)+$A109,"")</f>
        <v/>
      </c>
      <c r="Y109" s="167" t="str">
        <f aca="false">IF(ISNUMBER($A109),RANK($X109,$X109:$X113,1),"")</f>
        <v/>
      </c>
      <c r="Z109" s="167" t="str">
        <f aca="false">IF(ISNUMBER($A109),VLOOKUP($A109,Methuselahs!$A$7:$X$306,5),"")</f>
        <v/>
      </c>
      <c r="AA109" s="167" t="str">
        <f aca="false">$I109</f>
        <v/>
      </c>
    </row>
    <row r="110" customFormat="false" ht="12.75" hidden="false" customHeight="true" outlineLevel="0" collapsed="false">
      <c r="A110" s="241" t="str">
        <f aca="true">IF(ISBLANK('Tournament Info'!$B$11),"",INDIRECT(ADDRESS(ROW(),2,1,1,"Optimal Seating "&amp;'Tournament Info'!$B$11-1&amp;"R+F")))</f>
        <v/>
      </c>
      <c r="B110" s="242" t="str">
        <f aca="false">IF(ISNUMBER(A110),VLOOKUP(A110,Methuselahs!$A$7:$E$306,2,FALSE()),"")</f>
        <v/>
      </c>
      <c r="C110" s="243" t="str">
        <f aca="false">IF(ISNUMBER(A110),VLOOKUP(A110,Methuselahs!$A$7:$E$306,3,FALSE()),"")</f>
        <v/>
      </c>
      <c r="D110" s="244" t="str">
        <f aca="false">IF(ISNUMBER(A110),FLOOR((ROW()-ROW($A$7))/5,1)+1,"")</f>
        <v/>
      </c>
      <c r="E110" s="245"/>
      <c r="F110" s="269" t="n">
        <f aca="false">IF(ISNUMBER(E110),E110,0)</f>
        <v>0</v>
      </c>
      <c r="G110" s="225" t="str">
        <f aca="false">IF(ISNUMBER($A110),IF(AND($F110&gt;=2,$H110=60),1,0),"")</f>
        <v/>
      </c>
      <c r="H110" s="226" t="str">
        <f aca="false">IF(ISNUMBER(A110),IF(OR($S110=$U110,NOT(ISNA(MATCH($D110*5+$V$4,Override!$C$6:$C$125,0)))),$Q110,0),"")</f>
        <v/>
      </c>
      <c r="I110" s="265" t="str">
        <f aca="false">IF(ISNUMBER(A110),IF(J110=5,K110,IF(AND(J110=4,OR(K110=4,K110=3)),K110+1,K110)),"")</f>
        <v/>
      </c>
      <c r="J110" s="246" t="n">
        <f aca="false">COUNT(A107:A111)</f>
        <v>0</v>
      </c>
      <c r="K110" s="228" t="str">
        <f aca="false">IF(ISNUMBER(A110),RANK(F110,F107:F111),"")</f>
        <v/>
      </c>
      <c r="L110" s="229" t="n">
        <f aca="false">IF(J110=5,VLOOKUP(K110,TPMatrix!$A$6:$B$10,2,FALSE()),IF(J110=4,VLOOKUP(K110,TPMatrix!$D$6:$E$9,2,FALSE()),0))</f>
        <v>0</v>
      </c>
      <c r="M110" s="229" t="n">
        <f aca="false">IF(COUNTIF(K107:K111,K110)&gt;=2,IF(J110=5,VLOOKUP(K110+1,TPMatrix!$A$6:$B$10,2,FALSE()),IF(J110=4,VLOOKUP(K110+1,TPMatrix!$D$6:$E$9,2,FALSE()),0)),"")</f>
        <v>0</v>
      </c>
      <c r="N110" s="229" t="n">
        <f aca="false">IF(COUNTIF(K107:K111,K110)&gt;=3,IF(J110=5,VLOOKUP(K110+2,TPMatrix!$A$6:$B$10,2,FALSE()),IF(J110=4,VLOOKUP(K110+2,TPMatrix!$D$6:$E$9,2,FALSE()),0)),"")</f>
        <v>0</v>
      </c>
      <c r="O110" s="229" t="n">
        <f aca="false">IF(COUNTIF(K107:K111,K110)&gt;=4,IF(J110=5,VLOOKUP(K110+3,TPMatrix!$A$6:$B$10,2,FALSE()),IF(J110=4,VLOOKUP(K110+3,TPMatrix!$D$6:$E$9,2,FALSE()),0)),"")</f>
        <v>0</v>
      </c>
      <c r="P110" s="229" t="n">
        <f aca="false">IF(COUNTIF(K107:K111,K110)&gt;=5,IF(J110=5,VLOOKUP(K110+4,TPMatrix!$A$6:$B$10,2,FALSE()),IF(J110=4,VLOOKUP(K110+4,TPMatrix!$D$6:$E$9,2,FALSE()),0)),"")</f>
        <v>0</v>
      </c>
      <c r="Q110" s="229" t="n">
        <f aca="false">SUM(L110:P110)/COUNT(L110:P110)</f>
        <v>0</v>
      </c>
      <c r="R110" s="230" t="n">
        <f aca="false">COUNT(L110:P110)</f>
        <v>5</v>
      </c>
      <c r="S110" s="228" t="n">
        <f aca="false">IF(ISNUMBER($A110),COUNTIF($D$7:$D$306,$D110),0)</f>
        <v>0</v>
      </c>
      <c r="T110" s="229" t="n">
        <f aca="false">CEILING($F110,1)</f>
        <v>0</v>
      </c>
      <c r="U110" s="230" t="n">
        <f aca="true">SUM(OFFSET(T110,-MOD(ROW()-ROW($U$7),5),0,5,1))</f>
        <v>0</v>
      </c>
      <c r="W110" s="167" t="str">
        <f aca="false">$I110</f>
        <v/>
      </c>
      <c r="X110" s="167" t="str">
        <f aca="false">IF(ISNUMBER($A110),$W110*(Methuselahs!$A$4+1)+$A110,"")</f>
        <v/>
      </c>
      <c r="Y110" s="167" t="str">
        <f aca="false">IF(ISNUMBER($A110),RANK($X110,$X110:$X114,1),"")</f>
        <v/>
      </c>
      <c r="Z110" s="167" t="str">
        <f aca="false">IF(ISNUMBER($A110),VLOOKUP($A110,Methuselahs!$A$7:$X$306,5),"")</f>
        <v/>
      </c>
      <c r="AA110" s="167" t="str">
        <f aca="false">$I110</f>
        <v/>
      </c>
    </row>
    <row r="111" customFormat="false" ht="12.75" hidden="false" customHeight="true" outlineLevel="0" collapsed="false">
      <c r="A111" s="247" t="str">
        <f aca="true">IF(ISBLANK('Tournament Info'!$B$11),"",INDIRECT(ADDRESS(ROW(),2,1,1,"Optimal Seating "&amp;'Tournament Info'!$B$11-1&amp;"R+F")))</f>
        <v/>
      </c>
      <c r="B111" s="248" t="str">
        <f aca="false">IF(ISNUMBER(A111),VLOOKUP(A111,Methuselahs!$A$7:$E$306,2,FALSE()),"")</f>
        <v/>
      </c>
      <c r="C111" s="249" t="str">
        <f aca="false">IF(ISNUMBER(A111),VLOOKUP(A111,Methuselahs!$A$7:$E$306,3,FALSE()),"")</f>
        <v/>
      </c>
      <c r="D111" s="250" t="str">
        <f aca="false">IF(ISNUMBER(A111),FLOOR((ROW()-ROW($A$7))/5,1)+1,"")</f>
        <v/>
      </c>
      <c r="E111" s="251"/>
      <c r="F111" s="270" t="n">
        <f aca="false">IF(ISNUMBER(E111),E111,0)</f>
        <v>0</v>
      </c>
      <c r="G111" s="235" t="str">
        <f aca="false">IF(ISNUMBER($A111),IF(AND($F111&gt;=2,$H111=60),1,0),"")</f>
        <v/>
      </c>
      <c r="H111" s="236" t="str">
        <f aca="false">IF(ISNUMBER(A111),IF(OR($S111=$U111,NOT(ISNA(MATCH($D111*5+$V$4,Override!$C$6:$C$125,0)))),$Q111,0),"")</f>
        <v/>
      </c>
      <c r="I111" s="268" t="str">
        <f aca="false">IF(ISNUMBER(A111),IF(J111=5,K111,IF(AND(J111=4,OR(K111=4,K111=3)),K111+1,K111)),"")</f>
        <v/>
      </c>
      <c r="J111" s="252" t="n">
        <f aca="false">COUNT(A107:A111)</f>
        <v>0</v>
      </c>
      <c r="K111" s="253" t="str">
        <f aca="false">IF(ISNUMBER(A111),RANK(F111,F107:F111),"")</f>
        <v/>
      </c>
      <c r="L111" s="254" t="n">
        <f aca="false">IF(J111=5,VLOOKUP(K111,TPMatrix!$A$6:$B$10,2,FALSE()),IF(J111=4,VLOOKUP(K111,TPMatrix!$D$6:$E$9,2,FALSE()),0))</f>
        <v>0</v>
      </c>
      <c r="M111" s="254" t="n">
        <f aca="false">IF(COUNTIF(K107:K111,K111)&gt;=2,IF(J111=5,VLOOKUP(K111+1,TPMatrix!$A$6:$B$10,2,FALSE()),IF(J111=4,VLOOKUP(K111+1,TPMatrix!$D$6:$E$9,2,FALSE()),0)),"")</f>
        <v>0</v>
      </c>
      <c r="N111" s="254" t="n">
        <f aca="false">IF(COUNTIF(K107:K111,K111)&gt;=3,IF(J111=5,VLOOKUP(K111+2,TPMatrix!$A$6:$B$10,2,FALSE()),IF(J111=4,VLOOKUP(K111+2,TPMatrix!$D$6:$E$9,2,FALSE()),0)),"")</f>
        <v>0</v>
      </c>
      <c r="O111" s="254" t="n">
        <f aca="false">IF(COUNTIF(K107:K111,K111)&gt;=4,IF(J111=5,VLOOKUP(K111+3,TPMatrix!$A$6:$B$10,2,FALSE()),IF(J111=4,VLOOKUP(K111+3,TPMatrix!$D$6:$E$9,2,FALSE()),0)),"")</f>
        <v>0</v>
      </c>
      <c r="P111" s="254" t="n">
        <f aca="false">IF(COUNTIF(K107:K111,K111)&gt;=5,IF(J111=5,VLOOKUP(K111+4,TPMatrix!$A$6:$B$10,2,FALSE()),IF(J111=4,VLOOKUP(K111+4,TPMatrix!$D$6:$E$9,2,FALSE()),0)),"")</f>
        <v>0</v>
      </c>
      <c r="Q111" s="254" t="n">
        <f aca="false">SUM(L111:P111)/COUNT(L111:P111)</f>
        <v>0</v>
      </c>
      <c r="R111" s="255" t="n">
        <f aca="false">COUNT(L111:P111)</f>
        <v>5</v>
      </c>
      <c r="S111" s="253" t="n">
        <f aca="false">IF(ISNUMBER($A111),COUNTIF($D$7:$D$306,$D111),0)</f>
        <v>0</v>
      </c>
      <c r="T111" s="254" t="n">
        <f aca="false">CEILING($F111,1)</f>
        <v>0</v>
      </c>
      <c r="U111" s="255" t="n">
        <f aca="true">SUM(OFFSET(T111,-MOD(ROW()-ROW($U$7),5),0,5,1))</f>
        <v>0</v>
      </c>
      <c r="W111" s="167" t="str">
        <f aca="false">$I111</f>
        <v/>
      </c>
      <c r="X111" s="167" t="str">
        <f aca="false">IF(ISNUMBER($A111),$W111*(Methuselahs!$A$4+1)+$A111,"")</f>
        <v/>
      </c>
      <c r="Y111" s="167" t="str">
        <f aca="false">IF(ISNUMBER($A111),RANK($X111,$X111:$X115,1),"")</f>
        <v/>
      </c>
      <c r="Z111" s="167" t="str">
        <f aca="false">IF(ISNUMBER($A111),VLOOKUP($A111,Methuselahs!$A$7:$X$306,5),"")</f>
        <v/>
      </c>
      <c r="AA111" s="167" t="str">
        <f aca="false">$I111</f>
        <v/>
      </c>
    </row>
    <row r="112" customFormat="false" ht="12.75" hidden="false" customHeight="true" outlineLevel="0" collapsed="false">
      <c r="A112" s="206" t="str">
        <f aca="true">IF(ISBLANK('Tournament Info'!$B$11),"",INDIRECT(ADDRESS(ROW(),2,1,1,"Optimal Seating "&amp;'Tournament Info'!$B$11-1&amp;"R+F")))</f>
        <v/>
      </c>
      <c r="B112" s="207" t="str">
        <f aca="false">IF(ISNUMBER(A112),VLOOKUP(A112,Methuselahs!$A$7:$E$306,2,FALSE()),"")</f>
        <v/>
      </c>
      <c r="C112" s="208" t="str">
        <f aca="false">IF(ISNUMBER(A112),VLOOKUP(A112,Methuselahs!$A$7:$E$306,3,FALSE()),"")</f>
        <v/>
      </c>
      <c r="D112" s="209" t="str">
        <f aca="false">IF(ISNUMBER(A112),FLOOR((ROW()-ROW($A$7))/5,1)+1,"")</f>
        <v/>
      </c>
      <c r="E112" s="210"/>
      <c r="F112" s="262" t="n">
        <f aca="false">IF(ISNUMBER(E112),E112,0)</f>
        <v>0</v>
      </c>
      <c r="G112" s="211" t="str">
        <f aca="false">IF(ISNUMBER($A112),IF(AND($F112&gt;=2,$H112=60),1,0),"")</f>
        <v/>
      </c>
      <c r="H112" s="212" t="str">
        <f aca="false">IF(ISNUMBER(A112),IF(OR($S112=$U112,NOT(ISNA(MATCH($D112*5+$V$4,Override!$C$6:$C$125,0)))),$Q112,0),"")</f>
        <v/>
      </c>
      <c r="I112" s="263" t="str">
        <f aca="false">IF(ISNUMBER(A112),IF(J112=5,K112,IF(AND(J112=4,OR(K112=4,K112=3)),K112+1,K112)),"")</f>
        <v/>
      </c>
      <c r="J112" s="213" t="n">
        <f aca="false">COUNT(A112:A116)</f>
        <v>0</v>
      </c>
      <c r="K112" s="214" t="str">
        <f aca="false">IF(ISNUMBER(A112),RANK(F112,F112:F116),"")</f>
        <v/>
      </c>
      <c r="L112" s="215" t="n">
        <f aca="false">IF(J112=5,VLOOKUP(K112,TPMatrix!$A$6:$B$10,2,FALSE()),IF(J112=4,VLOOKUP(K112,TPMatrix!$D$6:$E$9,2,FALSE()),0))</f>
        <v>0</v>
      </c>
      <c r="M112" s="215" t="n">
        <f aca="false">IF(COUNTIF(K112:K116,K112)&gt;=2,IF(J112=5,VLOOKUP(K112+1,TPMatrix!$A$6:$B$10,2,FALSE()),IF(J112=4,VLOOKUP(K112+1,TPMatrix!$D$6:$E$9,2,FALSE()),0)),"")</f>
        <v>0</v>
      </c>
      <c r="N112" s="215" t="n">
        <f aca="false">IF(COUNTIF(K112:K116,K112)&gt;=3,IF(J112=5,VLOOKUP(K112+2,TPMatrix!$A$6:$B$10,2,FALSE()),IF(J112=4,VLOOKUP(K112+2,TPMatrix!$D$6:$E$9,2,FALSE()),0)),"")</f>
        <v>0</v>
      </c>
      <c r="O112" s="215" t="n">
        <f aca="false">IF(COUNTIF(K112:K116,K112)&gt;=4,IF(J112=5,VLOOKUP(K112+3,TPMatrix!$A$6:$B$10,2,FALSE()),IF(J112=4,VLOOKUP(K112+3,TPMatrix!$D$6:$E$9,2,FALSE()),0)),"")</f>
        <v>0</v>
      </c>
      <c r="P112" s="215" t="n">
        <f aca="false">IF(COUNTIF(K112:K116,K112)&gt;=5,IF(J112=5,VLOOKUP(K112+4,TPMatrix!$A$6:$B$10,2,FALSE()),IF(J112=4,VLOOKUP(K112+4,TPMatrix!$D$6:$E$9,2,FALSE()),0)),"")</f>
        <v>0</v>
      </c>
      <c r="Q112" s="215" t="n">
        <f aca="false">SUM(L112:P112)/COUNT(L112:P112)</f>
        <v>0</v>
      </c>
      <c r="R112" s="216" t="n">
        <f aca="false">COUNT(L112:P112)</f>
        <v>5</v>
      </c>
      <c r="S112" s="217" t="n">
        <f aca="false">IF(ISNUMBER($A112),COUNTIF($D$7:$D$306,$D112),0)</f>
        <v>0</v>
      </c>
      <c r="T112" s="218" t="n">
        <f aca="false">CEILING($F112,1)</f>
        <v>0</v>
      </c>
      <c r="U112" s="219" t="n">
        <f aca="true">SUM(OFFSET(T112,-MOD(ROW()-ROW($U$7),5),0,5,1))</f>
        <v>0</v>
      </c>
      <c r="W112" s="167" t="str">
        <f aca="false">$I112</f>
        <v/>
      </c>
      <c r="X112" s="167" t="str">
        <f aca="false">IF(ISNUMBER($A112),$W112*(Methuselahs!$A$4+1)+$A112,"")</f>
        <v/>
      </c>
      <c r="Y112" s="167" t="str">
        <f aca="false">IF(ISNUMBER($A112),RANK($X112,$X112:$X116,1),"")</f>
        <v/>
      </c>
      <c r="Z112" s="167" t="str">
        <f aca="false">IF(ISNUMBER($A112),VLOOKUP($A112,Methuselahs!$A$7:$X$306,5),"")</f>
        <v/>
      </c>
      <c r="AA112" s="167" t="str">
        <f aca="false">$I112</f>
        <v/>
      </c>
    </row>
    <row r="113" customFormat="false" ht="12.75" hidden="false" customHeight="true" outlineLevel="0" collapsed="false">
      <c r="A113" s="220" t="str">
        <f aca="true">IF(ISBLANK('Tournament Info'!$B$11),"",INDIRECT(ADDRESS(ROW(),2,1,1,"Optimal Seating "&amp;'Tournament Info'!$B$11-1&amp;"R+F")))</f>
        <v/>
      </c>
      <c r="B113" s="221" t="str">
        <f aca="false">IF(ISNUMBER(A113),VLOOKUP(A113,Methuselahs!$A$7:$E$306,2,FALSE()),"")</f>
        <v/>
      </c>
      <c r="C113" s="222" t="str">
        <f aca="false">IF(ISNUMBER(A113),VLOOKUP(A113,Methuselahs!$A$7:$E$306,3,FALSE()),"")</f>
        <v/>
      </c>
      <c r="D113" s="223" t="str">
        <f aca="false">IF(ISNUMBER(A113),FLOOR((ROW()-ROW($A$7))/5,1)+1,"")</f>
        <v/>
      </c>
      <c r="E113" s="224"/>
      <c r="F113" s="264" t="n">
        <f aca="false">IF(ISNUMBER(E113),E113,0)</f>
        <v>0</v>
      </c>
      <c r="G113" s="225" t="str">
        <f aca="false">IF(ISNUMBER($A113),IF(AND($F113&gt;=2,$H113=60),1,0),"")</f>
        <v/>
      </c>
      <c r="H113" s="226" t="str">
        <f aca="false">IF(ISNUMBER(A113),IF(OR($S113=$U113,NOT(ISNA(MATCH($D113*5+$V$4,Override!$C$6:$C$125,0)))),$Q113,0),"")</f>
        <v/>
      </c>
      <c r="I113" s="265" t="str">
        <f aca="false">IF(ISNUMBER(A113),IF(J113=5,K113,IF(AND(J113=4,OR(K113=4,K113=3)),K113+1,K113)),"")</f>
        <v/>
      </c>
      <c r="J113" s="227" t="n">
        <f aca="false">COUNT(A112:A116)</f>
        <v>0</v>
      </c>
      <c r="K113" s="228" t="str">
        <f aca="false">IF(ISNUMBER(A113),RANK(F113,F112:F116),"")</f>
        <v/>
      </c>
      <c r="L113" s="229" t="n">
        <f aca="false">IF(J113=5,VLOOKUP(K113,TPMatrix!$A$6:$B$10,2,FALSE()),IF(J113=4,VLOOKUP(K113,TPMatrix!$D$6:$E$9,2,FALSE()),0))</f>
        <v>0</v>
      </c>
      <c r="M113" s="229" t="n">
        <f aca="false">IF(COUNTIF(K112:K116,K113)&gt;=2,IF(J113=5,VLOOKUP(K113+1,TPMatrix!$A$6:$B$10,2,FALSE()),IF(J113=4,VLOOKUP(K113+1,TPMatrix!$D$6:$E$9,2,FALSE()),0)),"")</f>
        <v>0</v>
      </c>
      <c r="N113" s="229" t="n">
        <f aca="false">IF(COUNTIF(K112:K116,K113)&gt;=3,IF(J113=5,VLOOKUP(K113+2,TPMatrix!$A$6:$B$10,2,FALSE()),IF(J113=4,VLOOKUP(K113+2,TPMatrix!$D$6:$E$9,2,FALSE()),0)),"")</f>
        <v>0</v>
      </c>
      <c r="O113" s="229" t="n">
        <f aca="false">IF(COUNTIF(K112:K116,K113)&gt;=4,IF(J113=5,VLOOKUP(K113+3,TPMatrix!$A$6:$B$10,2,FALSE()),IF(J113=4,VLOOKUP(K113+3,TPMatrix!$D$6:$E$9,2,FALSE()),0)),"")</f>
        <v>0</v>
      </c>
      <c r="P113" s="229" t="n">
        <f aca="false">IF(COUNTIF(K112:K116,K113)&gt;=5,IF(J113=5,VLOOKUP(K113+4,TPMatrix!$A$6:$B$10,2,FALSE()),IF(J113=4,VLOOKUP(K113+4,TPMatrix!$D$6:$E$9,2,FALSE()),0)),"")</f>
        <v>0</v>
      </c>
      <c r="Q113" s="229" t="n">
        <f aca="false">SUM(L113:P113)/COUNT(L113:P113)</f>
        <v>0</v>
      </c>
      <c r="R113" s="230" t="n">
        <f aca="false">COUNT(L113:P113)</f>
        <v>5</v>
      </c>
      <c r="S113" s="228" t="n">
        <f aca="false">IF(ISNUMBER($A113),COUNTIF($D$7:$D$306,$D113),0)</f>
        <v>0</v>
      </c>
      <c r="T113" s="229" t="n">
        <f aca="false">CEILING($F113,1)</f>
        <v>0</v>
      </c>
      <c r="U113" s="230" t="n">
        <f aca="true">SUM(OFFSET(T113,-MOD(ROW()-ROW($U$7),5),0,5,1))</f>
        <v>0</v>
      </c>
      <c r="W113" s="167" t="str">
        <f aca="false">$I113</f>
        <v/>
      </c>
      <c r="X113" s="167" t="str">
        <f aca="false">IF(ISNUMBER($A113),$W113*(Methuselahs!$A$4+1)+$A113,"")</f>
        <v/>
      </c>
      <c r="Y113" s="167" t="str">
        <f aca="false">IF(ISNUMBER($A113),RANK($X113,$X113:$X117,1),"")</f>
        <v/>
      </c>
      <c r="Z113" s="167" t="str">
        <f aca="false">IF(ISNUMBER($A113),VLOOKUP($A113,Methuselahs!$A$7:$X$306,5),"")</f>
        <v/>
      </c>
      <c r="AA113" s="167" t="str">
        <f aca="false">$I113</f>
        <v/>
      </c>
    </row>
    <row r="114" customFormat="false" ht="12.75" hidden="false" customHeight="true" outlineLevel="0" collapsed="false">
      <c r="A114" s="231" t="str">
        <f aca="true">IF(ISBLANK('Tournament Info'!$B$11),"",INDIRECT(ADDRESS(ROW(),2,1,1,"Optimal Seating "&amp;'Tournament Info'!$B$11-1&amp;"R+F")))</f>
        <v/>
      </c>
      <c r="B114" s="207" t="str">
        <f aca="false">IF(ISNUMBER(A114),VLOOKUP(A114,Methuselahs!$A$7:$E$306,2,FALSE()),"")</f>
        <v/>
      </c>
      <c r="C114" s="232" t="str">
        <f aca="false">IF(ISNUMBER(A114),VLOOKUP(A114,Methuselahs!$A$7:$E$306,3,FALSE()),"")</f>
        <v/>
      </c>
      <c r="D114" s="233" t="str">
        <f aca="false">IF(ISNUMBER(A114),FLOOR((ROW()-ROW($A$7))/5,1)+1,"")</f>
        <v/>
      </c>
      <c r="E114" s="234"/>
      <c r="F114" s="267" t="n">
        <f aca="false">IF(ISNUMBER(E114),E114,0)</f>
        <v>0</v>
      </c>
      <c r="G114" s="235" t="str">
        <f aca="false">IF(ISNUMBER($A114),IF(AND($F114&gt;=2,$H114=60),1,0),"")</f>
        <v/>
      </c>
      <c r="H114" s="236" t="str">
        <f aca="false">IF(ISNUMBER(A114),IF(OR($S114=$U114,NOT(ISNA(MATCH($D114*5+$V$4,Override!$C$6:$C$125,0)))),$Q114,0),"")</f>
        <v/>
      </c>
      <c r="I114" s="268" t="str">
        <f aca="false">IF(ISNUMBER(A114),IF(J114=5,K114,IF(AND(J114=4,OR(K114=4,K114=3)),K114+1,K114)),"")</f>
        <v/>
      </c>
      <c r="J114" s="237" t="n">
        <f aca="false">COUNT(A112:A116)</f>
        <v>0</v>
      </c>
      <c r="K114" s="238" t="str">
        <f aca="false">IF(ISNUMBER(A114),RANK(F114,F112:F116),"")</f>
        <v/>
      </c>
      <c r="L114" s="239" t="n">
        <f aca="false">IF(J114=5,VLOOKUP(K114,TPMatrix!$A$6:$B$10,2,FALSE()),IF(J114=4,VLOOKUP(K114,TPMatrix!$D$6:$E$9,2,FALSE()),0))</f>
        <v>0</v>
      </c>
      <c r="M114" s="239" t="n">
        <f aca="false">IF(COUNTIF(K112:K116,K114)&gt;=2,IF(J114=5,VLOOKUP(K114+1,TPMatrix!$A$6:$B$10,2,FALSE()),IF(J114=4,VLOOKUP(K114+1,TPMatrix!$D$6:$E$9,2,FALSE()),0)),"")</f>
        <v>0</v>
      </c>
      <c r="N114" s="239" t="n">
        <f aca="false">IF(COUNTIF(K112:K116,K114)&gt;=3,IF(J114=5,VLOOKUP(K114+2,TPMatrix!$A$6:$B$10,2,FALSE()),IF(J114=4,VLOOKUP(K114+2,TPMatrix!$D$6:$E$9,2,FALSE()),0)),"")</f>
        <v>0</v>
      </c>
      <c r="O114" s="239" t="n">
        <f aca="false">IF(COUNTIF(K112:K116,K114)&gt;=4,IF(J114=5,VLOOKUP(K114+3,TPMatrix!$A$6:$B$10,2,FALSE()),IF(J114=4,VLOOKUP(K114+3,TPMatrix!$D$6:$E$9,2,FALSE()),0)),"")</f>
        <v>0</v>
      </c>
      <c r="P114" s="239" t="n">
        <f aca="false">IF(COUNTIF(K112:K116,K114)&gt;=5,IF(J114=5,VLOOKUP(K114+4,TPMatrix!$A$6:$B$10,2,FALSE()),IF(J114=4,VLOOKUP(K114+4,TPMatrix!$D$6:$E$9,2,FALSE()),0)),"")</f>
        <v>0</v>
      </c>
      <c r="Q114" s="239" t="n">
        <f aca="false">SUM(L114:P114)/COUNT(L114:P114)</f>
        <v>0</v>
      </c>
      <c r="R114" s="240" t="n">
        <f aca="false">COUNT(L114:P114)</f>
        <v>5</v>
      </c>
      <c r="S114" s="238" t="n">
        <f aca="false">IF(ISNUMBER($A114),COUNTIF($D$7:$D$306,$D114),0)</f>
        <v>0</v>
      </c>
      <c r="T114" s="239" t="n">
        <f aca="false">CEILING($F114,1)</f>
        <v>0</v>
      </c>
      <c r="U114" s="240" t="n">
        <f aca="true">SUM(OFFSET(T114,-MOD(ROW()-ROW($U$7),5),0,5,1))</f>
        <v>0</v>
      </c>
      <c r="W114" s="167" t="str">
        <f aca="false">$I114</f>
        <v/>
      </c>
      <c r="X114" s="167" t="str">
        <f aca="false">IF(ISNUMBER($A114),$W114*(Methuselahs!$A$4+1)+$A114,"")</f>
        <v/>
      </c>
      <c r="Y114" s="167" t="str">
        <f aca="false">IF(ISNUMBER($A114),RANK($X114,$X114:$X118,1),"")</f>
        <v/>
      </c>
      <c r="Z114" s="167" t="str">
        <f aca="false">IF(ISNUMBER($A114),VLOOKUP($A114,Methuselahs!$A$7:$X$306,5),"")</f>
        <v/>
      </c>
      <c r="AA114" s="167" t="str">
        <f aca="false">$I114</f>
        <v/>
      </c>
    </row>
    <row r="115" customFormat="false" ht="12.75" hidden="false" customHeight="true" outlineLevel="0" collapsed="false">
      <c r="A115" s="241" t="str">
        <f aca="true">IF(ISBLANK('Tournament Info'!$B$11),"",INDIRECT(ADDRESS(ROW(),2,1,1,"Optimal Seating "&amp;'Tournament Info'!$B$11-1&amp;"R+F")))</f>
        <v/>
      </c>
      <c r="B115" s="242" t="str">
        <f aca="false">IF(ISNUMBER(A115),VLOOKUP(A115,Methuselahs!$A$7:$E$306,2,FALSE()),"")</f>
        <v/>
      </c>
      <c r="C115" s="243" t="str">
        <f aca="false">IF(ISNUMBER(A115),VLOOKUP(A115,Methuselahs!$A$7:$E$306,3,FALSE()),"")</f>
        <v/>
      </c>
      <c r="D115" s="244" t="str">
        <f aca="false">IF(ISNUMBER(A115),FLOOR((ROW()-ROW($A$7))/5,1)+1,"")</f>
        <v/>
      </c>
      <c r="E115" s="245"/>
      <c r="F115" s="269" t="n">
        <f aca="false">IF(ISNUMBER(E115),E115,0)</f>
        <v>0</v>
      </c>
      <c r="G115" s="225" t="str">
        <f aca="false">IF(ISNUMBER($A115),IF(AND($F115&gt;=2,$H115=60),1,0),"")</f>
        <v/>
      </c>
      <c r="H115" s="226" t="str">
        <f aca="false">IF(ISNUMBER(A115),IF(OR($S115=$U115,NOT(ISNA(MATCH($D115*5+$V$4,Override!$C$6:$C$125,0)))),$Q115,0),"")</f>
        <v/>
      </c>
      <c r="I115" s="265" t="str">
        <f aca="false">IF(ISNUMBER(A115),IF(J115=5,K115,IF(AND(J115=4,OR(K115=4,K115=3)),K115+1,K115)),"")</f>
        <v/>
      </c>
      <c r="J115" s="246" t="n">
        <f aca="false">COUNT(A112:A116)</f>
        <v>0</v>
      </c>
      <c r="K115" s="228" t="str">
        <f aca="false">IF(ISNUMBER(A115),RANK(F115,F112:F116),"")</f>
        <v/>
      </c>
      <c r="L115" s="229" t="n">
        <f aca="false">IF(J115=5,VLOOKUP(K115,TPMatrix!$A$6:$B$10,2,FALSE()),IF(J115=4,VLOOKUP(K115,TPMatrix!$D$6:$E$9,2,FALSE()),0))</f>
        <v>0</v>
      </c>
      <c r="M115" s="229" t="n">
        <f aca="false">IF(COUNTIF(K112:K116,K115)&gt;=2,IF(J115=5,VLOOKUP(K115+1,TPMatrix!$A$6:$B$10,2,FALSE()),IF(J115=4,VLOOKUP(K115+1,TPMatrix!$D$6:$E$9,2,FALSE()),0)),"")</f>
        <v>0</v>
      </c>
      <c r="N115" s="229" t="n">
        <f aca="false">IF(COUNTIF(K112:K116,K115)&gt;=3,IF(J115=5,VLOOKUP(K115+2,TPMatrix!$A$6:$B$10,2,FALSE()),IF(J115=4,VLOOKUP(K115+2,TPMatrix!$D$6:$E$9,2,FALSE()),0)),"")</f>
        <v>0</v>
      </c>
      <c r="O115" s="229" t="n">
        <f aca="false">IF(COUNTIF(K112:K116,K115)&gt;=4,IF(J115=5,VLOOKUP(K115+3,TPMatrix!$A$6:$B$10,2,FALSE()),IF(J115=4,VLOOKUP(K115+3,TPMatrix!$D$6:$E$9,2,FALSE()),0)),"")</f>
        <v>0</v>
      </c>
      <c r="P115" s="229" t="n">
        <f aca="false">IF(COUNTIF(K112:K116,K115)&gt;=5,IF(J115=5,VLOOKUP(K115+4,TPMatrix!$A$6:$B$10,2,FALSE()),IF(J115=4,VLOOKUP(K115+4,TPMatrix!$D$6:$E$9,2,FALSE()),0)),"")</f>
        <v>0</v>
      </c>
      <c r="Q115" s="229" t="n">
        <f aca="false">SUM(L115:P115)/COUNT(L115:P115)</f>
        <v>0</v>
      </c>
      <c r="R115" s="230" t="n">
        <f aca="false">COUNT(L115:P115)</f>
        <v>5</v>
      </c>
      <c r="S115" s="228" t="n">
        <f aca="false">IF(ISNUMBER($A115),COUNTIF($D$7:$D$306,$D115),0)</f>
        <v>0</v>
      </c>
      <c r="T115" s="229" t="n">
        <f aca="false">CEILING($F115,1)</f>
        <v>0</v>
      </c>
      <c r="U115" s="230" t="n">
        <f aca="true">SUM(OFFSET(T115,-MOD(ROW()-ROW($U$7),5),0,5,1))</f>
        <v>0</v>
      </c>
      <c r="W115" s="167" t="str">
        <f aca="false">$I115</f>
        <v/>
      </c>
      <c r="X115" s="167" t="str">
        <f aca="false">IF(ISNUMBER($A115),$W115*(Methuselahs!$A$4+1)+$A115,"")</f>
        <v/>
      </c>
      <c r="Y115" s="167" t="str">
        <f aca="false">IF(ISNUMBER($A115),RANK($X115,$X115:$X119,1),"")</f>
        <v/>
      </c>
      <c r="Z115" s="167" t="str">
        <f aca="false">IF(ISNUMBER($A115),VLOOKUP($A115,Methuselahs!$A$7:$X$306,5),"")</f>
        <v/>
      </c>
      <c r="AA115" s="167" t="str">
        <f aca="false">$I115</f>
        <v/>
      </c>
    </row>
    <row r="116" customFormat="false" ht="12.75" hidden="false" customHeight="true" outlineLevel="0" collapsed="false">
      <c r="A116" s="247" t="str">
        <f aca="true">IF(ISBLANK('Tournament Info'!$B$11),"",INDIRECT(ADDRESS(ROW(),2,1,1,"Optimal Seating "&amp;'Tournament Info'!$B$11-1&amp;"R+F")))</f>
        <v/>
      </c>
      <c r="B116" s="248" t="str">
        <f aca="false">IF(ISNUMBER(A116),VLOOKUP(A116,Methuselahs!$A$7:$E$306,2,FALSE()),"")</f>
        <v/>
      </c>
      <c r="C116" s="249" t="str">
        <f aca="false">IF(ISNUMBER(A116),VLOOKUP(A116,Methuselahs!$A$7:$E$306,3,FALSE()),"")</f>
        <v/>
      </c>
      <c r="D116" s="250" t="str">
        <f aca="false">IF(ISNUMBER(A116),FLOOR((ROW()-ROW($A$7))/5,1)+1,"")</f>
        <v/>
      </c>
      <c r="E116" s="251"/>
      <c r="F116" s="270" t="n">
        <f aca="false">IF(ISNUMBER(E116),E116,0)</f>
        <v>0</v>
      </c>
      <c r="G116" s="235" t="str">
        <f aca="false">IF(ISNUMBER($A116),IF(AND($F116&gt;=2,$H116=60),1,0),"")</f>
        <v/>
      </c>
      <c r="H116" s="236" t="str">
        <f aca="false">IF(ISNUMBER(A116),IF(OR($S116=$U116,NOT(ISNA(MATCH($D116*5+$V$4,Override!$C$6:$C$125,0)))),$Q116,0),"")</f>
        <v/>
      </c>
      <c r="I116" s="268" t="str">
        <f aca="false">IF(ISNUMBER(A116),IF(J116=5,K116,IF(AND(J116=4,OR(K116=4,K116=3)),K116+1,K116)),"")</f>
        <v/>
      </c>
      <c r="J116" s="252" t="n">
        <f aca="false">COUNT(A112:A116)</f>
        <v>0</v>
      </c>
      <c r="K116" s="253" t="str">
        <f aca="false">IF(ISNUMBER(A116),RANK(F116,F112:F116),"")</f>
        <v/>
      </c>
      <c r="L116" s="254" t="n">
        <f aca="false">IF(J116=5,VLOOKUP(K116,TPMatrix!$A$6:$B$10,2,FALSE()),IF(J116=4,VLOOKUP(K116,TPMatrix!$D$6:$E$9,2,FALSE()),0))</f>
        <v>0</v>
      </c>
      <c r="M116" s="254" t="n">
        <f aca="false">IF(COUNTIF(K112:K116,K116)&gt;=2,IF(J116=5,VLOOKUP(K116+1,TPMatrix!$A$6:$B$10,2,FALSE()),IF(J116=4,VLOOKUP(K116+1,TPMatrix!$D$6:$E$9,2,FALSE()),0)),"")</f>
        <v>0</v>
      </c>
      <c r="N116" s="254" t="n">
        <f aca="false">IF(COUNTIF(K112:K116,K116)&gt;=3,IF(J116=5,VLOOKUP(K116+2,TPMatrix!$A$6:$B$10,2,FALSE()),IF(J116=4,VLOOKUP(K116+2,TPMatrix!$D$6:$E$9,2,FALSE()),0)),"")</f>
        <v>0</v>
      </c>
      <c r="O116" s="254" t="n">
        <f aca="false">IF(COUNTIF(K112:K116,K116)&gt;=4,IF(J116=5,VLOOKUP(K116+3,TPMatrix!$A$6:$B$10,2,FALSE()),IF(J116=4,VLOOKUP(K116+3,TPMatrix!$D$6:$E$9,2,FALSE()),0)),"")</f>
        <v>0</v>
      </c>
      <c r="P116" s="254" t="n">
        <f aca="false">IF(COUNTIF(K112:K116,K116)&gt;=5,IF(J116=5,VLOOKUP(K116+4,TPMatrix!$A$6:$B$10,2,FALSE()),IF(J116=4,VLOOKUP(K116+4,TPMatrix!$D$6:$E$9,2,FALSE()),0)),"")</f>
        <v>0</v>
      </c>
      <c r="Q116" s="254" t="n">
        <f aca="false">SUM(L116:P116)/COUNT(L116:P116)</f>
        <v>0</v>
      </c>
      <c r="R116" s="255" t="n">
        <f aca="false">COUNT(L116:P116)</f>
        <v>5</v>
      </c>
      <c r="S116" s="253" t="n">
        <f aca="false">IF(ISNUMBER($A116),COUNTIF($D$7:$D$306,$D116),0)</f>
        <v>0</v>
      </c>
      <c r="T116" s="254" t="n">
        <f aca="false">CEILING($F116,1)</f>
        <v>0</v>
      </c>
      <c r="U116" s="255" t="n">
        <f aca="true">SUM(OFFSET(T116,-MOD(ROW()-ROW($U$7),5),0,5,1))</f>
        <v>0</v>
      </c>
      <c r="W116" s="167" t="str">
        <f aca="false">$I116</f>
        <v/>
      </c>
      <c r="X116" s="167" t="str">
        <f aca="false">IF(ISNUMBER($A116),$W116*(Methuselahs!$A$4+1)+$A116,"")</f>
        <v/>
      </c>
      <c r="Y116" s="167" t="str">
        <f aca="false">IF(ISNUMBER($A116),RANK($X116,$X116:$X120,1),"")</f>
        <v/>
      </c>
      <c r="Z116" s="167" t="str">
        <f aca="false">IF(ISNUMBER($A116),VLOOKUP($A116,Methuselahs!$A$7:$X$306,5),"")</f>
        <v/>
      </c>
      <c r="AA116" s="167" t="str">
        <f aca="false">$I116</f>
        <v/>
      </c>
    </row>
    <row r="117" customFormat="false" ht="12.75" hidden="false" customHeight="true" outlineLevel="0" collapsed="false">
      <c r="A117" s="206" t="str">
        <f aca="true">IF(ISBLANK('Tournament Info'!$B$11),"",INDIRECT(ADDRESS(ROW(),2,1,1,"Optimal Seating "&amp;'Tournament Info'!$B$11-1&amp;"R+F")))</f>
        <v/>
      </c>
      <c r="B117" s="207" t="str">
        <f aca="false">IF(ISNUMBER(A117),VLOOKUP(A117,Methuselahs!$A$7:$E$306,2,FALSE()),"")</f>
        <v/>
      </c>
      <c r="C117" s="208" t="str">
        <f aca="false">IF(ISNUMBER(A117),VLOOKUP(A117,Methuselahs!$A$7:$E$306,3,FALSE()),"")</f>
        <v/>
      </c>
      <c r="D117" s="209" t="str">
        <f aca="false">IF(ISNUMBER(A117),FLOOR((ROW()-ROW($A$7))/5,1)+1,"")</f>
        <v/>
      </c>
      <c r="E117" s="210"/>
      <c r="F117" s="262" t="n">
        <f aca="false">IF(ISNUMBER(E117),E117,0)</f>
        <v>0</v>
      </c>
      <c r="G117" s="211" t="str">
        <f aca="false">IF(ISNUMBER($A117),IF(AND($F117&gt;=2,$H117=60),1,0),"")</f>
        <v/>
      </c>
      <c r="H117" s="212" t="str">
        <f aca="false">IF(ISNUMBER(A117),IF(OR($S117=$U117,NOT(ISNA(MATCH($D117*5+$V$4,Override!$C$6:$C$125,0)))),$Q117,0),"")</f>
        <v/>
      </c>
      <c r="I117" s="263" t="str">
        <f aca="false">IF(ISNUMBER(A117),IF(J117=5,K117,IF(AND(J117=4,OR(K117=4,K117=3)),K117+1,K117)),"")</f>
        <v/>
      </c>
      <c r="J117" s="213" t="n">
        <f aca="false">COUNT(A117:A121)</f>
        <v>0</v>
      </c>
      <c r="K117" s="214" t="str">
        <f aca="false">IF(ISNUMBER(A117),RANK(F117,F117:F121),"")</f>
        <v/>
      </c>
      <c r="L117" s="215" t="n">
        <f aca="false">IF(J117=5,VLOOKUP(K117,TPMatrix!$A$6:$B$10,2,FALSE()),IF(J117=4,VLOOKUP(K117,TPMatrix!$D$6:$E$9,2,FALSE()),0))</f>
        <v>0</v>
      </c>
      <c r="M117" s="215" t="n">
        <f aca="false">IF(COUNTIF(K117:K121,K117)&gt;=2,IF(J117=5,VLOOKUP(K117+1,TPMatrix!$A$6:$B$10,2,FALSE()),IF(J117=4,VLOOKUP(K117+1,TPMatrix!$D$6:$E$9,2,FALSE()),0)),"")</f>
        <v>0</v>
      </c>
      <c r="N117" s="215" t="n">
        <f aca="false">IF(COUNTIF(K117:K121,K117)&gt;=3,IF(J117=5,VLOOKUP(K117+2,TPMatrix!$A$6:$B$10,2,FALSE()),IF(J117=4,VLOOKUP(K117+2,TPMatrix!$D$6:$E$9,2,FALSE()),0)),"")</f>
        <v>0</v>
      </c>
      <c r="O117" s="215" t="n">
        <f aca="false">IF(COUNTIF(K117:K121,K117)&gt;=4,IF(J117=5,VLOOKUP(K117+3,TPMatrix!$A$6:$B$10,2,FALSE()),IF(J117=4,VLOOKUP(K117+3,TPMatrix!$D$6:$E$9,2,FALSE()),0)),"")</f>
        <v>0</v>
      </c>
      <c r="P117" s="215" t="n">
        <f aca="false">IF(COUNTIF(K117:K121,K117)&gt;=5,IF(J117=5,VLOOKUP(K117+4,TPMatrix!$A$6:$B$10,2,FALSE()),IF(J117=4,VLOOKUP(K117+4,TPMatrix!$D$6:$E$9,2,FALSE()),0)),"")</f>
        <v>0</v>
      </c>
      <c r="Q117" s="215" t="n">
        <f aca="false">SUM(L117:P117)/COUNT(L117:P117)</f>
        <v>0</v>
      </c>
      <c r="R117" s="216" t="n">
        <f aca="false">COUNT(L117:P117)</f>
        <v>5</v>
      </c>
      <c r="S117" s="217" t="n">
        <f aca="false">IF(ISNUMBER($A117),COUNTIF($D$7:$D$306,$D117),0)</f>
        <v>0</v>
      </c>
      <c r="T117" s="218" t="n">
        <f aca="false">CEILING($F117,1)</f>
        <v>0</v>
      </c>
      <c r="U117" s="219" t="n">
        <f aca="true">SUM(OFFSET(T117,-MOD(ROW()-ROW($U$7),5),0,5,1))</f>
        <v>0</v>
      </c>
      <c r="W117" s="167" t="str">
        <f aca="false">$I117</f>
        <v/>
      </c>
      <c r="X117" s="167" t="str">
        <f aca="false">IF(ISNUMBER($A117),$W117*(Methuselahs!$A$4+1)+$A117,"")</f>
        <v/>
      </c>
      <c r="Y117" s="167" t="str">
        <f aca="false">IF(ISNUMBER($A117),RANK($X117,$X117:$X121,1),"")</f>
        <v/>
      </c>
      <c r="Z117" s="167" t="str">
        <f aca="false">IF(ISNUMBER($A117),VLOOKUP($A117,Methuselahs!$A$7:$X$306,5),"")</f>
        <v/>
      </c>
      <c r="AA117" s="167" t="str">
        <f aca="false">$I117</f>
        <v/>
      </c>
    </row>
    <row r="118" customFormat="false" ht="12.75" hidden="false" customHeight="true" outlineLevel="0" collapsed="false">
      <c r="A118" s="220" t="str">
        <f aca="true">IF(ISBLANK('Tournament Info'!$B$11),"",INDIRECT(ADDRESS(ROW(),2,1,1,"Optimal Seating "&amp;'Tournament Info'!$B$11-1&amp;"R+F")))</f>
        <v/>
      </c>
      <c r="B118" s="221" t="str">
        <f aca="false">IF(ISNUMBER(A118),VLOOKUP(A118,Methuselahs!$A$7:$E$306,2,FALSE()),"")</f>
        <v/>
      </c>
      <c r="C118" s="222" t="str">
        <f aca="false">IF(ISNUMBER(A118),VLOOKUP(A118,Methuselahs!$A$7:$E$306,3,FALSE()),"")</f>
        <v/>
      </c>
      <c r="D118" s="223" t="str">
        <f aca="false">IF(ISNUMBER(A118),FLOOR((ROW()-ROW($A$7))/5,1)+1,"")</f>
        <v/>
      </c>
      <c r="E118" s="224"/>
      <c r="F118" s="264" t="n">
        <f aca="false">IF(ISNUMBER(E118),E118,0)</f>
        <v>0</v>
      </c>
      <c r="G118" s="225" t="str">
        <f aca="false">IF(ISNUMBER($A118),IF(AND($F118&gt;=2,$H118=60),1,0),"")</f>
        <v/>
      </c>
      <c r="H118" s="226" t="str">
        <f aca="false">IF(ISNUMBER(A118),IF(OR($S118=$U118,NOT(ISNA(MATCH($D118*5+$V$4,Override!$C$6:$C$125,0)))),$Q118,0),"")</f>
        <v/>
      </c>
      <c r="I118" s="265" t="str">
        <f aca="false">IF(ISNUMBER(A118),IF(J118=5,K118,IF(AND(J118=4,OR(K118=4,K118=3)),K118+1,K118)),"")</f>
        <v/>
      </c>
      <c r="J118" s="227" t="n">
        <f aca="false">COUNT(A117:A121)</f>
        <v>0</v>
      </c>
      <c r="K118" s="228" t="str">
        <f aca="false">IF(ISNUMBER(A118),RANK(F118,F117:F121),"")</f>
        <v/>
      </c>
      <c r="L118" s="229" t="n">
        <f aca="false">IF(J118=5,VLOOKUP(K118,TPMatrix!$A$6:$B$10,2,FALSE()),IF(J118=4,VLOOKUP(K118,TPMatrix!$D$6:$E$9,2,FALSE()),0))</f>
        <v>0</v>
      </c>
      <c r="M118" s="229" t="n">
        <f aca="false">IF(COUNTIF(K117:K121,K118)&gt;=2,IF(J118=5,VLOOKUP(K118+1,TPMatrix!$A$6:$B$10,2,FALSE()),IF(J118=4,VLOOKUP(K118+1,TPMatrix!$D$6:$E$9,2,FALSE()),0)),"")</f>
        <v>0</v>
      </c>
      <c r="N118" s="229" t="n">
        <f aca="false">IF(COUNTIF(K117:K121,K118)&gt;=3,IF(J118=5,VLOOKUP(K118+2,TPMatrix!$A$6:$B$10,2,FALSE()),IF(J118=4,VLOOKUP(K118+2,TPMatrix!$D$6:$E$9,2,FALSE()),0)),"")</f>
        <v>0</v>
      </c>
      <c r="O118" s="229" t="n">
        <f aca="false">IF(COUNTIF(K117:K121,K118)&gt;=4,IF(J118=5,VLOOKUP(K118+3,TPMatrix!$A$6:$B$10,2,FALSE()),IF(J118=4,VLOOKUP(K118+3,TPMatrix!$D$6:$E$9,2,FALSE()),0)),"")</f>
        <v>0</v>
      </c>
      <c r="P118" s="229" t="n">
        <f aca="false">IF(COUNTIF(K117:K121,K118)&gt;=5,IF(J118=5,VLOOKUP(K118+4,TPMatrix!$A$6:$B$10,2,FALSE()),IF(J118=4,VLOOKUP(K118+4,TPMatrix!$D$6:$E$9,2,FALSE()),0)),"")</f>
        <v>0</v>
      </c>
      <c r="Q118" s="229" t="n">
        <f aca="false">SUM(L118:P118)/COUNT(L118:P118)</f>
        <v>0</v>
      </c>
      <c r="R118" s="230" t="n">
        <f aca="false">COUNT(L118:P118)</f>
        <v>5</v>
      </c>
      <c r="S118" s="228" t="n">
        <f aca="false">IF(ISNUMBER($A118),COUNTIF($D$7:$D$306,$D118),0)</f>
        <v>0</v>
      </c>
      <c r="T118" s="229" t="n">
        <f aca="false">CEILING($F118,1)</f>
        <v>0</v>
      </c>
      <c r="U118" s="230" t="n">
        <f aca="true">SUM(OFFSET(T118,-MOD(ROW()-ROW($U$7),5),0,5,1))</f>
        <v>0</v>
      </c>
      <c r="W118" s="167" t="str">
        <f aca="false">$I118</f>
        <v/>
      </c>
      <c r="X118" s="167" t="str">
        <f aca="false">IF(ISNUMBER($A118),$W118*(Methuselahs!$A$4+1)+$A118,"")</f>
        <v/>
      </c>
      <c r="Y118" s="167" t="str">
        <f aca="false">IF(ISNUMBER($A118),RANK($X118,$X118:$X122,1),"")</f>
        <v/>
      </c>
      <c r="Z118" s="167" t="str">
        <f aca="false">IF(ISNUMBER($A118),VLOOKUP($A118,Methuselahs!$A$7:$X$306,5),"")</f>
        <v/>
      </c>
      <c r="AA118" s="167" t="str">
        <f aca="false">$I118</f>
        <v/>
      </c>
    </row>
    <row r="119" customFormat="false" ht="12.75" hidden="false" customHeight="true" outlineLevel="0" collapsed="false">
      <c r="A119" s="231" t="str">
        <f aca="true">IF(ISBLANK('Tournament Info'!$B$11),"",INDIRECT(ADDRESS(ROW(),2,1,1,"Optimal Seating "&amp;'Tournament Info'!$B$11-1&amp;"R+F")))</f>
        <v/>
      </c>
      <c r="B119" s="207" t="str">
        <f aca="false">IF(ISNUMBER(A119),VLOOKUP(A119,Methuselahs!$A$7:$E$306,2,FALSE()),"")</f>
        <v/>
      </c>
      <c r="C119" s="232" t="str">
        <f aca="false">IF(ISNUMBER(A119),VLOOKUP(A119,Methuselahs!$A$7:$E$306,3,FALSE()),"")</f>
        <v/>
      </c>
      <c r="D119" s="233" t="str">
        <f aca="false">IF(ISNUMBER(A119),FLOOR((ROW()-ROW($A$7))/5,1)+1,"")</f>
        <v/>
      </c>
      <c r="E119" s="234"/>
      <c r="F119" s="267" t="n">
        <f aca="false">IF(ISNUMBER(E119),E119,0)</f>
        <v>0</v>
      </c>
      <c r="G119" s="235" t="str">
        <f aca="false">IF(ISNUMBER($A119),IF(AND($F119&gt;=2,$H119=60),1,0),"")</f>
        <v/>
      </c>
      <c r="H119" s="236" t="str">
        <f aca="false">IF(ISNUMBER(A119),IF(OR($S119=$U119,NOT(ISNA(MATCH($D119*5+$V$4,Override!$C$6:$C$125,0)))),$Q119,0),"")</f>
        <v/>
      </c>
      <c r="I119" s="268" t="str">
        <f aca="false">IF(ISNUMBER(A119),IF(J119=5,K119,IF(AND(J119=4,OR(K119=4,K119=3)),K119+1,K119)),"")</f>
        <v/>
      </c>
      <c r="J119" s="237" t="n">
        <f aca="false">COUNT(A117:A121)</f>
        <v>0</v>
      </c>
      <c r="K119" s="238" t="str">
        <f aca="false">IF(ISNUMBER(A119),RANK(F119,F117:F121),"")</f>
        <v/>
      </c>
      <c r="L119" s="239" t="n">
        <f aca="false">IF(J119=5,VLOOKUP(K119,TPMatrix!$A$6:$B$10,2,FALSE()),IF(J119=4,VLOOKUP(K119,TPMatrix!$D$6:$E$9,2,FALSE()),0))</f>
        <v>0</v>
      </c>
      <c r="M119" s="239" t="n">
        <f aca="false">IF(COUNTIF(K117:K121,K119)&gt;=2,IF(J119=5,VLOOKUP(K119+1,TPMatrix!$A$6:$B$10,2,FALSE()),IF(J119=4,VLOOKUP(K119+1,TPMatrix!$D$6:$E$9,2,FALSE()),0)),"")</f>
        <v>0</v>
      </c>
      <c r="N119" s="239" t="n">
        <f aca="false">IF(COUNTIF(K117:K121,K119)&gt;=3,IF(J119=5,VLOOKUP(K119+2,TPMatrix!$A$6:$B$10,2,FALSE()),IF(J119=4,VLOOKUP(K119+2,TPMatrix!$D$6:$E$9,2,FALSE()),0)),"")</f>
        <v>0</v>
      </c>
      <c r="O119" s="239" t="n">
        <f aca="false">IF(COUNTIF(K117:K121,K119)&gt;=4,IF(J119=5,VLOOKUP(K119+3,TPMatrix!$A$6:$B$10,2,FALSE()),IF(J119=4,VLOOKUP(K119+3,TPMatrix!$D$6:$E$9,2,FALSE()),0)),"")</f>
        <v>0</v>
      </c>
      <c r="P119" s="239" t="n">
        <f aca="false">IF(COUNTIF(K117:K121,K119)&gt;=5,IF(J119=5,VLOOKUP(K119+4,TPMatrix!$A$6:$B$10,2,FALSE()),IF(J119=4,VLOOKUP(K119+4,TPMatrix!$D$6:$E$9,2,FALSE()),0)),"")</f>
        <v>0</v>
      </c>
      <c r="Q119" s="239" t="n">
        <f aca="false">SUM(L119:P119)/COUNT(L119:P119)</f>
        <v>0</v>
      </c>
      <c r="R119" s="240" t="n">
        <f aca="false">COUNT(L119:P119)</f>
        <v>5</v>
      </c>
      <c r="S119" s="238" t="n">
        <f aca="false">IF(ISNUMBER($A119),COUNTIF($D$7:$D$306,$D119),0)</f>
        <v>0</v>
      </c>
      <c r="T119" s="239" t="n">
        <f aca="false">CEILING($F119,1)</f>
        <v>0</v>
      </c>
      <c r="U119" s="240" t="n">
        <f aca="true">SUM(OFFSET(T119,-MOD(ROW()-ROW($U$7),5),0,5,1))</f>
        <v>0</v>
      </c>
      <c r="W119" s="167" t="str">
        <f aca="false">$I119</f>
        <v/>
      </c>
      <c r="X119" s="167" t="str">
        <f aca="false">IF(ISNUMBER($A119),$W119*(Methuselahs!$A$4+1)+$A119,"")</f>
        <v/>
      </c>
      <c r="Y119" s="167" t="str">
        <f aca="false">IF(ISNUMBER($A119),RANK($X119,$X119:$X123,1),"")</f>
        <v/>
      </c>
      <c r="Z119" s="167" t="str">
        <f aca="false">IF(ISNUMBER($A119),VLOOKUP($A119,Methuselahs!$A$7:$X$306,5),"")</f>
        <v/>
      </c>
      <c r="AA119" s="167" t="str">
        <f aca="false">$I119</f>
        <v/>
      </c>
    </row>
    <row r="120" customFormat="false" ht="12.75" hidden="false" customHeight="true" outlineLevel="0" collapsed="false">
      <c r="A120" s="241" t="str">
        <f aca="true">IF(ISBLANK('Tournament Info'!$B$11),"",INDIRECT(ADDRESS(ROW(),2,1,1,"Optimal Seating "&amp;'Tournament Info'!$B$11-1&amp;"R+F")))</f>
        <v/>
      </c>
      <c r="B120" s="242" t="str">
        <f aca="false">IF(ISNUMBER(A120),VLOOKUP(A120,Methuselahs!$A$7:$E$306,2,FALSE()),"")</f>
        <v/>
      </c>
      <c r="C120" s="243" t="str">
        <f aca="false">IF(ISNUMBER(A120),VLOOKUP(A120,Methuselahs!$A$7:$E$306,3,FALSE()),"")</f>
        <v/>
      </c>
      <c r="D120" s="244" t="str">
        <f aca="false">IF(ISNUMBER(A120),FLOOR((ROW()-ROW($A$7))/5,1)+1,"")</f>
        <v/>
      </c>
      <c r="E120" s="245"/>
      <c r="F120" s="269" t="n">
        <f aca="false">IF(ISNUMBER(E120),E120,0)</f>
        <v>0</v>
      </c>
      <c r="G120" s="225" t="str">
        <f aca="false">IF(ISNUMBER($A120),IF(AND($F120&gt;=2,$H120=60),1,0),"")</f>
        <v/>
      </c>
      <c r="H120" s="226" t="str">
        <f aca="false">IF(ISNUMBER(A120),IF(OR($S120=$U120,NOT(ISNA(MATCH($D120*5+$V$4,Override!$C$6:$C$125,0)))),$Q120,0),"")</f>
        <v/>
      </c>
      <c r="I120" s="265" t="str">
        <f aca="false">IF(ISNUMBER(A120),IF(J120=5,K120,IF(AND(J120=4,OR(K120=4,K120=3)),K120+1,K120)),"")</f>
        <v/>
      </c>
      <c r="J120" s="246" t="n">
        <f aca="false">COUNT(A117:A121)</f>
        <v>0</v>
      </c>
      <c r="K120" s="228" t="str">
        <f aca="false">IF(ISNUMBER(A120),RANK(F120,F117:F121),"")</f>
        <v/>
      </c>
      <c r="L120" s="229" t="n">
        <f aca="false">IF(J120=5,VLOOKUP(K120,TPMatrix!$A$6:$B$10,2,FALSE()),IF(J120=4,VLOOKUP(K120,TPMatrix!$D$6:$E$9,2,FALSE()),0))</f>
        <v>0</v>
      </c>
      <c r="M120" s="229" t="n">
        <f aca="false">IF(COUNTIF(K117:K121,K120)&gt;=2,IF(J120=5,VLOOKUP(K120+1,TPMatrix!$A$6:$B$10,2,FALSE()),IF(J120=4,VLOOKUP(K120+1,TPMatrix!$D$6:$E$9,2,FALSE()),0)),"")</f>
        <v>0</v>
      </c>
      <c r="N120" s="229" t="n">
        <f aca="false">IF(COUNTIF(K117:K121,K120)&gt;=3,IF(J120=5,VLOOKUP(K120+2,TPMatrix!$A$6:$B$10,2,FALSE()),IF(J120=4,VLOOKUP(K120+2,TPMatrix!$D$6:$E$9,2,FALSE()),0)),"")</f>
        <v>0</v>
      </c>
      <c r="O120" s="229" t="n">
        <f aca="false">IF(COUNTIF(K117:K121,K120)&gt;=4,IF(J120=5,VLOOKUP(K120+3,TPMatrix!$A$6:$B$10,2,FALSE()),IF(J120=4,VLOOKUP(K120+3,TPMatrix!$D$6:$E$9,2,FALSE()),0)),"")</f>
        <v>0</v>
      </c>
      <c r="P120" s="229" t="n">
        <f aca="false">IF(COUNTIF(K117:K121,K120)&gt;=5,IF(J120=5,VLOOKUP(K120+4,TPMatrix!$A$6:$B$10,2,FALSE()),IF(J120=4,VLOOKUP(K120+4,TPMatrix!$D$6:$E$9,2,FALSE()),0)),"")</f>
        <v>0</v>
      </c>
      <c r="Q120" s="229" t="n">
        <f aca="false">SUM(L120:P120)/COUNT(L120:P120)</f>
        <v>0</v>
      </c>
      <c r="R120" s="230" t="n">
        <f aca="false">COUNT(L120:P120)</f>
        <v>5</v>
      </c>
      <c r="S120" s="228" t="n">
        <f aca="false">IF(ISNUMBER($A120),COUNTIF($D$7:$D$306,$D120),0)</f>
        <v>0</v>
      </c>
      <c r="T120" s="229" t="n">
        <f aca="false">CEILING($F120,1)</f>
        <v>0</v>
      </c>
      <c r="U120" s="230" t="n">
        <f aca="true">SUM(OFFSET(T120,-MOD(ROW()-ROW($U$7),5),0,5,1))</f>
        <v>0</v>
      </c>
      <c r="W120" s="167" t="str">
        <f aca="false">$I120</f>
        <v/>
      </c>
      <c r="X120" s="167" t="str">
        <f aca="false">IF(ISNUMBER($A120),$W120*(Methuselahs!$A$4+1)+$A120,"")</f>
        <v/>
      </c>
      <c r="Y120" s="167" t="str">
        <f aca="false">IF(ISNUMBER($A120),RANK($X120,$X120:$X124,1),"")</f>
        <v/>
      </c>
      <c r="Z120" s="167" t="str">
        <f aca="false">IF(ISNUMBER($A120),VLOOKUP($A120,Methuselahs!$A$7:$X$306,5),"")</f>
        <v/>
      </c>
      <c r="AA120" s="167" t="str">
        <f aca="false">$I120</f>
        <v/>
      </c>
    </row>
    <row r="121" customFormat="false" ht="12.75" hidden="false" customHeight="true" outlineLevel="0" collapsed="false">
      <c r="A121" s="247" t="str">
        <f aca="true">IF(ISBLANK('Tournament Info'!$B$11),"",INDIRECT(ADDRESS(ROW(),2,1,1,"Optimal Seating "&amp;'Tournament Info'!$B$11-1&amp;"R+F")))</f>
        <v/>
      </c>
      <c r="B121" s="248" t="str">
        <f aca="false">IF(ISNUMBER(A121),VLOOKUP(A121,Methuselahs!$A$7:$E$306,2,FALSE()),"")</f>
        <v/>
      </c>
      <c r="C121" s="249" t="str">
        <f aca="false">IF(ISNUMBER(A121),VLOOKUP(A121,Methuselahs!$A$7:$E$306,3,FALSE()),"")</f>
        <v/>
      </c>
      <c r="D121" s="250" t="str">
        <f aca="false">IF(ISNUMBER(A121),FLOOR((ROW()-ROW($A$7))/5,1)+1,"")</f>
        <v/>
      </c>
      <c r="E121" s="251"/>
      <c r="F121" s="270" t="n">
        <f aca="false">IF(ISNUMBER(E121),E121,0)</f>
        <v>0</v>
      </c>
      <c r="G121" s="235" t="str">
        <f aca="false">IF(ISNUMBER($A121),IF(AND($F121&gt;=2,$H121=60),1,0),"")</f>
        <v/>
      </c>
      <c r="H121" s="236" t="str">
        <f aca="false">IF(ISNUMBER(A121),IF(OR($S121=$U121,NOT(ISNA(MATCH($D121*5+$V$4,Override!$C$6:$C$125,0)))),$Q121,0),"")</f>
        <v/>
      </c>
      <c r="I121" s="268" t="str">
        <f aca="false">IF(ISNUMBER(A121),IF(J121=5,K121,IF(AND(J121=4,OR(K121=4,K121=3)),K121+1,K121)),"")</f>
        <v/>
      </c>
      <c r="J121" s="252" t="n">
        <f aca="false">COUNT(A117:A121)</f>
        <v>0</v>
      </c>
      <c r="K121" s="253" t="str">
        <f aca="false">IF(ISNUMBER(A121),RANK(F121,F117:F121),"")</f>
        <v/>
      </c>
      <c r="L121" s="254" t="n">
        <f aca="false">IF(J121=5,VLOOKUP(K121,TPMatrix!$A$6:$B$10,2,FALSE()),IF(J121=4,VLOOKUP(K121,TPMatrix!$D$6:$E$9,2,FALSE()),0))</f>
        <v>0</v>
      </c>
      <c r="M121" s="254" t="n">
        <f aca="false">IF(COUNTIF(K117:K121,K121)&gt;=2,IF(J121=5,VLOOKUP(K121+1,TPMatrix!$A$6:$B$10,2,FALSE()),IF(J121=4,VLOOKUP(K121+1,TPMatrix!$D$6:$E$9,2,FALSE()),0)),"")</f>
        <v>0</v>
      </c>
      <c r="N121" s="254" t="n">
        <f aca="false">IF(COUNTIF(K117:K121,K121)&gt;=3,IF(J121=5,VLOOKUP(K121+2,TPMatrix!$A$6:$B$10,2,FALSE()),IF(J121=4,VLOOKUP(K121+2,TPMatrix!$D$6:$E$9,2,FALSE()),0)),"")</f>
        <v>0</v>
      </c>
      <c r="O121" s="254" t="n">
        <f aca="false">IF(COUNTIF(K117:K121,K121)&gt;=4,IF(J121=5,VLOOKUP(K121+3,TPMatrix!$A$6:$B$10,2,FALSE()),IF(J121=4,VLOOKUP(K121+3,TPMatrix!$D$6:$E$9,2,FALSE()),0)),"")</f>
        <v>0</v>
      </c>
      <c r="P121" s="254" t="n">
        <f aca="false">IF(COUNTIF(K117:K121,K121)&gt;=5,IF(J121=5,VLOOKUP(K121+4,TPMatrix!$A$6:$B$10,2,FALSE()),IF(J121=4,VLOOKUP(K121+4,TPMatrix!$D$6:$E$9,2,FALSE()),0)),"")</f>
        <v>0</v>
      </c>
      <c r="Q121" s="254" t="n">
        <f aca="false">SUM(L121:P121)/COUNT(L121:P121)</f>
        <v>0</v>
      </c>
      <c r="R121" s="255" t="n">
        <f aca="false">COUNT(L121:P121)</f>
        <v>5</v>
      </c>
      <c r="S121" s="253" t="n">
        <f aca="false">IF(ISNUMBER($A121),COUNTIF($D$7:$D$306,$D121),0)</f>
        <v>0</v>
      </c>
      <c r="T121" s="254" t="n">
        <f aca="false">CEILING($F121,1)</f>
        <v>0</v>
      </c>
      <c r="U121" s="255" t="n">
        <f aca="true">SUM(OFFSET(T121,-MOD(ROW()-ROW($U$7),5),0,5,1))</f>
        <v>0</v>
      </c>
      <c r="W121" s="167" t="str">
        <f aca="false">$I121</f>
        <v/>
      </c>
      <c r="X121" s="167" t="str">
        <f aca="false">IF(ISNUMBER($A121),$W121*(Methuselahs!$A$4+1)+$A121,"")</f>
        <v/>
      </c>
      <c r="Y121" s="167" t="str">
        <f aca="false">IF(ISNUMBER($A121),RANK($X121,$X121:$X125,1),"")</f>
        <v/>
      </c>
      <c r="Z121" s="167" t="str">
        <f aca="false">IF(ISNUMBER($A121),VLOOKUP($A121,Methuselahs!$A$7:$X$306,5),"")</f>
        <v/>
      </c>
      <c r="AA121" s="167" t="str">
        <f aca="false">$I121</f>
        <v/>
      </c>
    </row>
    <row r="122" customFormat="false" ht="12.75" hidden="false" customHeight="true" outlineLevel="0" collapsed="false">
      <c r="A122" s="206" t="str">
        <f aca="true">IF(ISBLANK('Tournament Info'!$B$11),"",INDIRECT(ADDRESS(ROW(),2,1,1,"Optimal Seating "&amp;'Tournament Info'!$B$11-1&amp;"R+F")))</f>
        <v/>
      </c>
      <c r="B122" s="207" t="str">
        <f aca="false">IF(ISNUMBER(A122),VLOOKUP(A122,Methuselahs!$A$7:$E$306,2,FALSE()),"")</f>
        <v/>
      </c>
      <c r="C122" s="208" t="str">
        <f aca="false">IF(ISNUMBER(A122),VLOOKUP(A122,Methuselahs!$A$7:$E$306,3,FALSE()),"")</f>
        <v/>
      </c>
      <c r="D122" s="209" t="str">
        <f aca="false">IF(ISNUMBER(A122),FLOOR((ROW()-ROW($A$7))/5,1)+1,"")</f>
        <v/>
      </c>
      <c r="E122" s="210"/>
      <c r="F122" s="262" t="n">
        <f aca="false">IF(ISNUMBER(E122),E122,0)</f>
        <v>0</v>
      </c>
      <c r="G122" s="211" t="str">
        <f aca="false">IF(ISNUMBER($A122),IF(AND($F122&gt;=2,$H122=60),1,0),"")</f>
        <v/>
      </c>
      <c r="H122" s="212" t="str">
        <f aca="false">IF(ISNUMBER(A122),IF(OR($S122=$U122,NOT(ISNA(MATCH($D122*5+$V$4,Override!$C$6:$C$125,0)))),$Q122,0),"")</f>
        <v/>
      </c>
      <c r="I122" s="263" t="str">
        <f aca="false">IF(ISNUMBER(A122),IF(J122=5,K122,IF(AND(J122=4,OR(K122=4,K122=3)),K122+1,K122)),"")</f>
        <v/>
      </c>
      <c r="J122" s="213" t="n">
        <f aca="false">COUNT(A122:A126)</f>
        <v>0</v>
      </c>
      <c r="K122" s="214" t="str">
        <f aca="false">IF(ISNUMBER(A122),RANK(F122,F122:F126),"")</f>
        <v/>
      </c>
      <c r="L122" s="215" t="n">
        <f aca="false">IF(J122=5,VLOOKUP(K122,TPMatrix!$A$6:$B$10,2,FALSE()),IF(J122=4,VLOOKUP(K122,TPMatrix!$D$6:$E$9,2,FALSE()),0))</f>
        <v>0</v>
      </c>
      <c r="M122" s="215" t="n">
        <f aca="false">IF(COUNTIF(K122:K126,K122)&gt;=2,IF(J122=5,VLOOKUP(K122+1,TPMatrix!$A$6:$B$10,2,FALSE()),IF(J122=4,VLOOKUP(K122+1,TPMatrix!$D$6:$E$9,2,FALSE()),0)),"")</f>
        <v>0</v>
      </c>
      <c r="N122" s="215" t="n">
        <f aca="false">IF(COUNTIF(K122:K126,K122)&gt;=3,IF(J122=5,VLOOKUP(K122+2,TPMatrix!$A$6:$B$10,2,FALSE()),IF(J122=4,VLOOKUP(K122+2,TPMatrix!$D$6:$E$9,2,FALSE()),0)),"")</f>
        <v>0</v>
      </c>
      <c r="O122" s="215" t="n">
        <f aca="false">IF(COUNTIF(K122:K126,K122)&gt;=4,IF(J122=5,VLOOKUP(K122+3,TPMatrix!$A$6:$B$10,2,FALSE()),IF(J122=4,VLOOKUP(K122+3,TPMatrix!$D$6:$E$9,2,FALSE()),0)),"")</f>
        <v>0</v>
      </c>
      <c r="P122" s="215" t="n">
        <f aca="false">IF(COUNTIF(K122:K126,K122)&gt;=5,IF(J122=5,VLOOKUP(K122+4,TPMatrix!$A$6:$B$10,2,FALSE()),IF(J122=4,VLOOKUP(K122+4,TPMatrix!$D$6:$E$9,2,FALSE()),0)),"")</f>
        <v>0</v>
      </c>
      <c r="Q122" s="215" t="n">
        <f aca="false">SUM(L122:P122)/COUNT(L122:P122)</f>
        <v>0</v>
      </c>
      <c r="R122" s="216" t="n">
        <f aca="false">COUNT(L122:P122)</f>
        <v>5</v>
      </c>
      <c r="S122" s="217" t="n">
        <f aca="false">IF(ISNUMBER($A122),COUNTIF($D$7:$D$306,$D122),0)</f>
        <v>0</v>
      </c>
      <c r="T122" s="218" t="n">
        <f aca="false">CEILING($F122,1)</f>
        <v>0</v>
      </c>
      <c r="U122" s="219" t="n">
        <f aca="true">SUM(OFFSET(T122,-MOD(ROW()-ROW($U$7),5),0,5,1))</f>
        <v>0</v>
      </c>
      <c r="W122" s="167" t="str">
        <f aca="false">$I122</f>
        <v/>
      </c>
      <c r="X122" s="167" t="str">
        <f aca="false">IF(ISNUMBER($A122),$W122*(Methuselahs!$A$4+1)+$A122,"")</f>
        <v/>
      </c>
      <c r="Y122" s="167" t="str">
        <f aca="false">IF(ISNUMBER($A122),RANK($X122,$X122:$X126,1),"")</f>
        <v/>
      </c>
      <c r="Z122" s="167" t="str">
        <f aca="false">IF(ISNUMBER($A122),VLOOKUP($A122,Methuselahs!$A$7:$X$306,5),"")</f>
        <v/>
      </c>
      <c r="AA122" s="167" t="str">
        <f aca="false">$I122</f>
        <v/>
      </c>
    </row>
    <row r="123" customFormat="false" ht="12.75" hidden="false" customHeight="true" outlineLevel="0" collapsed="false">
      <c r="A123" s="220" t="str">
        <f aca="true">IF(ISBLANK('Tournament Info'!$B$11),"",INDIRECT(ADDRESS(ROW(),2,1,1,"Optimal Seating "&amp;'Tournament Info'!$B$11-1&amp;"R+F")))</f>
        <v/>
      </c>
      <c r="B123" s="221" t="str">
        <f aca="false">IF(ISNUMBER(A123),VLOOKUP(A123,Methuselahs!$A$7:$E$306,2,FALSE()),"")</f>
        <v/>
      </c>
      <c r="C123" s="222" t="str">
        <f aca="false">IF(ISNUMBER(A123),VLOOKUP(A123,Methuselahs!$A$7:$E$306,3,FALSE()),"")</f>
        <v/>
      </c>
      <c r="D123" s="223" t="str">
        <f aca="false">IF(ISNUMBER(A123),FLOOR((ROW()-ROW($A$7))/5,1)+1,"")</f>
        <v/>
      </c>
      <c r="E123" s="224"/>
      <c r="F123" s="264" t="n">
        <f aca="false">IF(ISNUMBER(E123),E123,0)</f>
        <v>0</v>
      </c>
      <c r="G123" s="225" t="str">
        <f aca="false">IF(ISNUMBER($A123),IF(AND($F123&gt;=2,$H123=60),1,0),"")</f>
        <v/>
      </c>
      <c r="H123" s="226" t="str">
        <f aca="false">IF(ISNUMBER(A123),IF(OR($S123=$U123,NOT(ISNA(MATCH($D123*5+$V$4,Override!$C$6:$C$125,0)))),$Q123,0),"")</f>
        <v/>
      </c>
      <c r="I123" s="265" t="str">
        <f aca="false">IF(ISNUMBER(A123),IF(J123=5,K123,IF(AND(J123=4,OR(K123=4,K123=3)),K123+1,K123)),"")</f>
        <v/>
      </c>
      <c r="J123" s="227" t="n">
        <f aca="false">COUNT(A122:A126)</f>
        <v>0</v>
      </c>
      <c r="K123" s="228" t="str">
        <f aca="false">IF(ISNUMBER(A123),RANK(F123,F122:F126),"")</f>
        <v/>
      </c>
      <c r="L123" s="229" t="n">
        <f aca="false">IF(J123=5,VLOOKUP(K123,TPMatrix!$A$6:$B$10,2,FALSE()),IF(J123=4,VLOOKUP(K123,TPMatrix!$D$6:$E$9,2,FALSE()),0))</f>
        <v>0</v>
      </c>
      <c r="M123" s="229" t="n">
        <f aca="false">IF(COUNTIF(K122:K126,K123)&gt;=2,IF(J123=5,VLOOKUP(K123+1,TPMatrix!$A$6:$B$10,2,FALSE()),IF(J123=4,VLOOKUP(K123+1,TPMatrix!$D$6:$E$9,2,FALSE()),0)),"")</f>
        <v>0</v>
      </c>
      <c r="N123" s="229" t="n">
        <f aca="false">IF(COUNTIF(K122:K126,K123)&gt;=3,IF(J123=5,VLOOKUP(K123+2,TPMatrix!$A$6:$B$10,2,FALSE()),IF(J123=4,VLOOKUP(K123+2,TPMatrix!$D$6:$E$9,2,FALSE()),0)),"")</f>
        <v>0</v>
      </c>
      <c r="O123" s="229" t="n">
        <f aca="false">IF(COUNTIF(K122:K126,K123)&gt;=4,IF(J123=5,VLOOKUP(K123+3,TPMatrix!$A$6:$B$10,2,FALSE()),IF(J123=4,VLOOKUP(K123+3,TPMatrix!$D$6:$E$9,2,FALSE()),0)),"")</f>
        <v>0</v>
      </c>
      <c r="P123" s="229" t="n">
        <f aca="false">IF(COUNTIF(K122:K126,K123)&gt;=5,IF(J123=5,VLOOKUP(K123+4,TPMatrix!$A$6:$B$10,2,FALSE()),IF(J123=4,VLOOKUP(K123+4,TPMatrix!$D$6:$E$9,2,FALSE()),0)),"")</f>
        <v>0</v>
      </c>
      <c r="Q123" s="229" t="n">
        <f aca="false">SUM(L123:P123)/COUNT(L123:P123)</f>
        <v>0</v>
      </c>
      <c r="R123" s="230" t="n">
        <f aca="false">COUNT(L123:P123)</f>
        <v>5</v>
      </c>
      <c r="S123" s="228" t="n">
        <f aca="false">IF(ISNUMBER($A123),COUNTIF($D$7:$D$306,$D123),0)</f>
        <v>0</v>
      </c>
      <c r="T123" s="229" t="n">
        <f aca="false">CEILING($F123,1)</f>
        <v>0</v>
      </c>
      <c r="U123" s="230" t="n">
        <f aca="true">SUM(OFFSET(T123,-MOD(ROW()-ROW($U$7),5),0,5,1))</f>
        <v>0</v>
      </c>
      <c r="W123" s="167" t="str">
        <f aca="false">$I123</f>
        <v/>
      </c>
      <c r="X123" s="167" t="str">
        <f aca="false">IF(ISNUMBER($A123),$W123*(Methuselahs!$A$4+1)+$A123,"")</f>
        <v/>
      </c>
      <c r="Y123" s="167" t="str">
        <f aca="false">IF(ISNUMBER($A123),RANK($X123,$X123:$X127,1),"")</f>
        <v/>
      </c>
      <c r="Z123" s="167" t="str">
        <f aca="false">IF(ISNUMBER($A123),VLOOKUP($A123,Methuselahs!$A$7:$X$306,5),"")</f>
        <v/>
      </c>
      <c r="AA123" s="167" t="str">
        <f aca="false">$I123</f>
        <v/>
      </c>
    </row>
    <row r="124" customFormat="false" ht="12.75" hidden="false" customHeight="true" outlineLevel="0" collapsed="false">
      <c r="A124" s="231" t="str">
        <f aca="true">IF(ISBLANK('Tournament Info'!$B$11),"",INDIRECT(ADDRESS(ROW(),2,1,1,"Optimal Seating "&amp;'Tournament Info'!$B$11-1&amp;"R+F")))</f>
        <v/>
      </c>
      <c r="B124" s="207" t="str">
        <f aca="false">IF(ISNUMBER(A124),VLOOKUP(A124,Methuselahs!$A$7:$E$306,2,FALSE()),"")</f>
        <v/>
      </c>
      <c r="C124" s="232" t="str">
        <f aca="false">IF(ISNUMBER(A124),VLOOKUP(A124,Methuselahs!$A$7:$E$306,3,FALSE()),"")</f>
        <v/>
      </c>
      <c r="D124" s="233" t="str">
        <f aca="false">IF(ISNUMBER(A124),FLOOR((ROW()-ROW($A$7))/5,1)+1,"")</f>
        <v/>
      </c>
      <c r="E124" s="234"/>
      <c r="F124" s="267" t="n">
        <f aca="false">IF(ISNUMBER(E124),E124,0)</f>
        <v>0</v>
      </c>
      <c r="G124" s="235" t="str">
        <f aca="false">IF(ISNUMBER($A124),IF(AND($F124&gt;=2,$H124=60),1,0),"")</f>
        <v/>
      </c>
      <c r="H124" s="236" t="str">
        <f aca="false">IF(ISNUMBER(A124),IF(OR($S124=$U124,NOT(ISNA(MATCH($D124*5+$V$4,Override!$C$6:$C$125,0)))),$Q124,0),"")</f>
        <v/>
      </c>
      <c r="I124" s="268" t="str">
        <f aca="false">IF(ISNUMBER(A124),IF(J124=5,K124,IF(AND(J124=4,OR(K124=4,K124=3)),K124+1,K124)),"")</f>
        <v/>
      </c>
      <c r="J124" s="237" t="n">
        <f aca="false">COUNT(A122:A126)</f>
        <v>0</v>
      </c>
      <c r="K124" s="238" t="str">
        <f aca="false">IF(ISNUMBER(A124),RANK(F124,F122:F126),"")</f>
        <v/>
      </c>
      <c r="L124" s="239" t="n">
        <f aca="false">IF(J124=5,VLOOKUP(K124,TPMatrix!$A$6:$B$10,2,FALSE()),IF(J124=4,VLOOKUP(K124,TPMatrix!$D$6:$E$9,2,FALSE()),0))</f>
        <v>0</v>
      </c>
      <c r="M124" s="239" t="n">
        <f aca="false">IF(COUNTIF(K122:K126,K124)&gt;=2,IF(J124=5,VLOOKUP(K124+1,TPMatrix!$A$6:$B$10,2,FALSE()),IF(J124=4,VLOOKUP(K124+1,TPMatrix!$D$6:$E$9,2,FALSE()),0)),"")</f>
        <v>0</v>
      </c>
      <c r="N124" s="239" t="n">
        <f aca="false">IF(COUNTIF(K122:K126,K124)&gt;=3,IF(J124=5,VLOOKUP(K124+2,TPMatrix!$A$6:$B$10,2,FALSE()),IF(J124=4,VLOOKUP(K124+2,TPMatrix!$D$6:$E$9,2,FALSE()),0)),"")</f>
        <v>0</v>
      </c>
      <c r="O124" s="239" t="n">
        <f aca="false">IF(COUNTIF(K122:K126,K124)&gt;=4,IF(J124=5,VLOOKUP(K124+3,TPMatrix!$A$6:$B$10,2,FALSE()),IF(J124=4,VLOOKUP(K124+3,TPMatrix!$D$6:$E$9,2,FALSE()),0)),"")</f>
        <v>0</v>
      </c>
      <c r="P124" s="239" t="n">
        <f aca="false">IF(COUNTIF(K122:K126,K124)&gt;=5,IF(J124=5,VLOOKUP(K124+4,TPMatrix!$A$6:$B$10,2,FALSE()),IF(J124=4,VLOOKUP(K124+4,TPMatrix!$D$6:$E$9,2,FALSE()),0)),"")</f>
        <v>0</v>
      </c>
      <c r="Q124" s="239" t="n">
        <f aca="false">SUM(L124:P124)/COUNT(L124:P124)</f>
        <v>0</v>
      </c>
      <c r="R124" s="240" t="n">
        <f aca="false">COUNT(L124:P124)</f>
        <v>5</v>
      </c>
      <c r="S124" s="238" t="n">
        <f aca="false">IF(ISNUMBER($A124),COUNTIF($D$7:$D$306,$D124),0)</f>
        <v>0</v>
      </c>
      <c r="T124" s="239" t="n">
        <f aca="false">CEILING($F124,1)</f>
        <v>0</v>
      </c>
      <c r="U124" s="240" t="n">
        <f aca="true">SUM(OFFSET(T124,-MOD(ROW()-ROW($U$7),5),0,5,1))</f>
        <v>0</v>
      </c>
      <c r="W124" s="167" t="str">
        <f aca="false">$I124</f>
        <v/>
      </c>
      <c r="X124" s="167" t="str">
        <f aca="false">IF(ISNUMBER($A124),$W124*(Methuselahs!$A$4+1)+$A124,"")</f>
        <v/>
      </c>
      <c r="Y124" s="167" t="str">
        <f aca="false">IF(ISNUMBER($A124),RANK($X124,$X124:$X128,1),"")</f>
        <v/>
      </c>
      <c r="Z124" s="167" t="str">
        <f aca="false">IF(ISNUMBER($A124),VLOOKUP($A124,Methuselahs!$A$7:$X$306,5),"")</f>
        <v/>
      </c>
      <c r="AA124" s="167" t="str">
        <f aca="false">$I124</f>
        <v/>
      </c>
    </row>
    <row r="125" customFormat="false" ht="12.75" hidden="false" customHeight="true" outlineLevel="0" collapsed="false">
      <c r="A125" s="241" t="str">
        <f aca="true">IF(ISBLANK('Tournament Info'!$B$11),"",INDIRECT(ADDRESS(ROW(),2,1,1,"Optimal Seating "&amp;'Tournament Info'!$B$11-1&amp;"R+F")))</f>
        <v/>
      </c>
      <c r="B125" s="242" t="str">
        <f aca="false">IF(ISNUMBER(A125),VLOOKUP(A125,Methuselahs!$A$7:$E$306,2,FALSE()),"")</f>
        <v/>
      </c>
      <c r="C125" s="243" t="str">
        <f aca="false">IF(ISNUMBER(A125),VLOOKUP(A125,Methuselahs!$A$7:$E$306,3,FALSE()),"")</f>
        <v/>
      </c>
      <c r="D125" s="244" t="str">
        <f aca="false">IF(ISNUMBER(A125),FLOOR((ROW()-ROW($A$7))/5,1)+1,"")</f>
        <v/>
      </c>
      <c r="E125" s="245"/>
      <c r="F125" s="269" t="n">
        <f aca="false">IF(ISNUMBER(E125),E125,0)</f>
        <v>0</v>
      </c>
      <c r="G125" s="225" t="str">
        <f aca="false">IF(ISNUMBER($A125),IF(AND($F125&gt;=2,$H125=60),1,0),"")</f>
        <v/>
      </c>
      <c r="H125" s="226" t="str">
        <f aca="false">IF(ISNUMBER(A125),IF(OR($S125=$U125,NOT(ISNA(MATCH($D125*5+$V$4,Override!$C$6:$C$125,0)))),$Q125,0),"")</f>
        <v/>
      </c>
      <c r="I125" s="265" t="str">
        <f aca="false">IF(ISNUMBER(A125),IF(J125=5,K125,IF(AND(J125=4,OR(K125=4,K125=3)),K125+1,K125)),"")</f>
        <v/>
      </c>
      <c r="J125" s="246" t="n">
        <f aca="false">COUNT(A122:A126)</f>
        <v>0</v>
      </c>
      <c r="K125" s="228" t="str">
        <f aca="false">IF(ISNUMBER(A125),RANK(F125,F122:F126),"")</f>
        <v/>
      </c>
      <c r="L125" s="229" t="n">
        <f aca="false">IF(J125=5,VLOOKUP(K125,TPMatrix!$A$6:$B$10,2,FALSE()),IF(J125=4,VLOOKUP(K125,TPMatrix!$D$6:$E$9,2,FALSE()),0))</f>
        <v>0</v>
      </c>
      <c r="M125" s="229" t="n">
        <f aca="false">IF(COUNTIF(K122:K126,K125)&gt;=2,IF(J125=5,VLOOKUP(K125+1,TPMatrix!$A$6:$B$10,2,FALSE()),IF(J125=4,VLOOKUP(K125+1,TPMatrix!$D$6:$E$9,2,FALSE()),0)),"")</f>
        <v>0</v>
      </c>
      <c r="N125" s="229" t="n">
        <f aca="false">IF(COUNTIF(K122:K126,K125)&gt;=3,IF(J125=5,VLOOKUP(K125+2,TPMatrix!$A$6:$B$10,2,FALSE()),IF(J125=4,VLOOKUP(K125+2,TPMatrix!$D$6:$E$9,2,FALSE()),0)),"")</f>
        <v>0</v>
      </c>
      <c r="O125" s="229" t="n">
        <f aca="false">IF(COUNTIF(K122:K126,K125)&gt;=4,IF(J125=5,VLOOKUP(K125+3,TPMatrix!$A$6:$B$10,2,FALSE()),IF(J125=4,VLOOKUP(K125+3,TPMatrix!$D$6:$E$9,2,FALSE()),0)),"")</f>
        <v>0</v>
      </c>
      <c r="P125" s="229" t="n">
        <f aca="false">IF(COUNTIF(K122:K126,K125)&gt;=5,IF(J125=5,VLOOKUP(K125+4,TPMatrix!$A$6:$B$10,2,FALSE()),IF(J125=4,VLOOKUP(K125+4,TPMatrix!$D$6:$E$9,2,FALSE()),0)),"")</f>
        <v>0</v>
      </c>
      <c r="Q125" s="229" t="n">
        <f aca="false">SUM(L125:P125)/COUNT(L125:P125)</f>
        <v>0</v>
      </c>
      <c r="R125" s="230" t="n">
        <f aca="false">COUNT(L125:P125)</f>
        <v>5</v>
      </c>
      <c r="S125" s="228" t="n">
        <f aca="false">IF(ISNUMBER($A125),COUNTIF($D$7:$D$306,$D125),0)</f>
        <v>0</v>
      </c>
      <c r="T125" s="229" t="n">
        <f aca="false">CEILING($F125,1)</f>
        <v>0</v>
      </c>
      <c r="U125" s="230" t="n">
        <f aca="true">SUM(OFFSET(T125,-MOD(ROW()-ROW($U$7),5),0,5,1))</f>
        <v>0</v>
      </c>
      <c r="W125" s="167" t="str">
        <f aca="false">$I125</f>
        <v/>
      </c>
      <c r="X125" s="167" t="str">
        <f aca="false">IF(ISNUMBER($A125),$W125*(Methuselahs!$A$4+1)+$A125,"")</f>
        <v/>
      </c>
      <c r="Y125" s="167" t="str">
        <f aca="false">IF(ISNUMBER($A125),RANK($X125,$X125:$X129,1),"")</f>
        <v/>
      </c>
      <c r="Z125" s="167" t="str">
        <f aca="false">IF(ISNUMBER($A125),VLOOKUP($A125,Methuselahs!$A$7:$X$306,5),"")</f>
        <v/>
      </c>
      <c r="AA125" s="167" t="str">
        <f aca="false">$I125</f>
        <v/>
      </c>
    </row>
    <row r="126" customFormat="false" ht="12.75" hidden="false" customHeight="true" outlineLevel="0" collapsed="false">
      <c r="A126" s="247" t="str">
        <f aca="true">IF(ISBLANK('Tournament Info'!$B$11),"",INDIRECT(ADDRESS(ROW(),2,1,1,"Optimal Seating "&amp;'Tournament Info'!$B$11-1&amp;"R+F")))</f>
        <v/>
      </c>
      <c r="B126" s="248" t="str">
        <f aca="false">IF(ISNUMBER(A126),VLOOKUP(A126,Methuselahs!$A$7:$E$306,2,FALSE()),"")</f>
        <v/>
      </c>
      <c r="C126" s="249" t="str">
        <f aca="false">IF(ISNUMBER(A126),VLOOKUP(A126,Methuselahs!$A$7:$E$306,3,FALSE()),"")</f>
        <v/>
      </c>
      <c r="D126" s="250" t="str">
        <f aca="false">IF(ISNUMBER(A126),FLOOR((ROW()-ROW($A$7))/5,1)+1,"")</f>
        <v/>
      </c>
      <c r="E126" s="251"/>
      <c r="F126" s="270" t="n">
        <f aca="false">IF(ISNUMBER(E126),E126,0)</f>
        <v>0</v>
      </c>
      <c r="G126" s="235" t="str">
        <f aca="false">IF(ISNUMBER($A126),IF(AND($F126&gt;=2,$H126=60),1,0),"")</f>
        <v/>
      </c>
      <c r="H126" s="236" t="str">
        <f aca="false">IF(ISNUMBER(A126),IF(OR($S126=$U126,NOT(ISNA(MATCH($D126*5+$V$4,Override!$C$6:$C$125,0)))),$Q126,0),"")</f>
        <v/>
      </c>
      <c r="I126" s="268" t="str">
        <f aca="false">IF(ISNUMBER(A126),IF(J126=5,K126,IF(AND(J126=4,OR(K126=4,K126=3)),K126+1,K126)),"")</f>
        <v/>
      </c>
      <c r="J126" s="252" t="n">
        <f aca="false">COUNT(A122:A126)</f>
        <v>0</v>
      </c>
      <c r="K126" s="253" t="str">
        <f aca="false">IF(ISNUMBER(A126),RANK(F126,F122:F126),"")</f>
        <v/>
      </c>
      <c r="L126" s="254" t="n">
        <f aca="false">IF(J126=5,VLOOKUP(K126,TPMatrix!$A$6:$B$10,2,FALSE()),IF(J126=4,VLOOKUP(K126,TPMatrix!$D$6:$E$9,2,FALSE()),0))</f>
        <v>0</v>
      </c>
      <c r="M126" s="254" t="n">
        <f aca="false">IF(COUNTIF(K122:K126,K126)&gt;=2,IF(J126=5,VLOOKUP(K126+1,TPMatrix!$A$6:$B$10,2,FALSE()),IF(J126=4,VLOOKUP(K126+1,TPMatrix!$D$6:$E$9,2,FALSE()),0)),"")</f>
        <v>0</v>
      </c>
      <c r="N126" s="254" t="n">
        <f aca="false">IF(COUNTIF(K122:K126,K126)&gt;=3,IF(J126=5,VLOOKUP(K126+2,TPMatrix!$A$6:$B$10,2,FALSE()),IF(J126=4,VLOOKUP(K126+2,TPMatrix!$D$6:$E$9,2,FALSE()),0)),"")</f>
        <v>0</v>
      </c>
      <c r="O126" s="254" t="n">
        <f aca="false">IF(COUNTIF(K122:K126,K126)&gt;=4,IF(J126=5,VLOOKUP(K126+3,TPMatrix!$A$6:$B$10,2,FALSE()),IF(J126=4,VLOOKUP(K126+3,TPMatrix!$D$6:$E$9,2,FALSE()),0)),"")</f>
        <v>0</v>
      </c>
      <c r="P126" s="254" t="n">
        <f aca="false">IF(COUNTIF(K122:K126,K126)&gt;=5,IF(J126=5,VLOOKUP(K126+4,TPMatrix!$A$6:$B$10,2,FALSE()),IF(J126=4,VLOOKUP(K126+4,TPMatrix!$D$6:$E$9,2,FALSE()),0)),"")</f>
        <v>0</v>
      </c>
      <c r="Q126" s="254" t="n">
        <f aca="false">SUM(L126:P126)/COUNT(L126:P126)</f>
        <v>0</v>
      </c>
      <c r="R126" s="255" t="n">
        <f aca="false">COUNT(L126:P126)</f>
        <v>5</v>
      </c>
      <c r="S126" s="253" t="n">
        <f aca="false">IF(ISNUMBER($A126),COUNTIF($D$7:$D$306,$D126),0)</f>
        <v>0</v>
      </c>
      <c r="T126" s="254" t="n">
        <f aca="false">CEILING($F126,1)</f>
        <v>0</v>
      </c>
      <c r="U126" s="255" t="n">
        <f aca="true">SUM(OFFSET(T126,-MOD(ROW()-ROW($U$7),5),0,5,1))</f>
        <v>0</v>
      </c>
      <c r="W126" s="167" t="str">
        <f aca="false">$I126</f>
        <v/>
      </c>
      <c r="X126" s="167" t="str">
        <f aca="false">IF(ISNUMBER($A126),$W126*(Methuselahs!$A$4+1)+$A126,"")</f>
        <v/>
      </c>
      <c r="Y126" s="167" t="str">
        <f aca="false">IF(ISNUMBER($A126),RANK($X126,$X126:$X130,1),"")</f>
        <v/>
      </c>
      <c r="Z126" s="167" t="str">
        <f aca="false">IF(ISNUMBER($A126),VLOOKUP($A126,Methuselahs!$A$7:$X$306,5),"")</f>
        <v/>
      </c>
      <c r="AA126" s="167" t="str">
        <f aca="false">$I126</f>
        <v/>
      </c>
    </row>
    <row r="127" customFormat="false" ht="12.75" hidden="false" customHeight="true" outlineLevel="0" collapsed="false">
      <c r="A127" s="206" t="str">
        <f aca="true">IF(ISBLANK('Tournament Info'!$B$11),"",INDIRECT(ADDRESS(ROW(),2,1,1,"Optimal Seating "&amp;'Tournament Info'!$B$11-1&amp;"R+F")))</f>
        <v/>
      </c>
      <c r="B127" s="207" t="str">
        <f aca="false">IF(ISNUMBER(A127),VLOOKUP(A127,Methuselahs!$A$7:$E$306,2,FALSE()),"")</f>
        <v/>
      </c>
      <c r="C127" s="208" t="str">
        <f aca="false">IF(ISNUMBER(A127),VLOOKUP(A127,Methuselahs!$A$7:$E$306,3,FALSE()),"")</f>
        <v/>
      </c>
      <c r="D127" s="209" t="str">
        <f aca="false">IF(ISNUMBER(A127),FLOOR((ROW()-ROW($A$7))/5,1)+1,"")</f>
        <v/>
      </c>
      <c r="E127" s="210"/>
      <c r="F127" s="262" t="n">
        <f aca="false">IF(ISNUMBER(E127),E127,0)</f>
        <v>0</v>
      </c>
      <c r="G127" s="211" t="str">
        <f aca="false">IF(ISNUMBER($A127),IF(AND($F127&gt;=2,$H127=60),1,0),"")</f>
        <v/>
      </c>
      <c r="H127" s="212" t="str">
        <f aca="false">IF(ISNUMBER(A127),IF(OR($S127=$U127,NOT(ISNA(MATCH($D127*5+$V$4,Override!$C$6:$C$125,0)))),$Q127,0),"")</f>
        <v/>
      </c>
      <c r="I127" s="263" t="str">
        <f aca="false">IF(ISNUMBER(A127),IF(J127=5,K127,IF(AND(J127=4,OR(K127=4,K127=3)),K127+1,K127)),"")</f>
        <v/>
      </c>
      <c r="J127" s="213" t="n">
        <f aca="false">COUNT(A127:A131)</f>
        <v>0</v>
      </c>
      <c r="K127" s="214" t="str">
        <f aca="false">IF(ISNUMBER(A127),RANK(F127,F127:F131),"")</f>
        <v/>
      </c>
      <c r="L127" s="215" t="n">
        <f aca="false">IF(J127=5,VLOOKUP(K127,TPMatrix!$A$6:$B$10,2,FALSE()),IF(J127=4,VLOOKUP(K127,TPMatrix!$D$6:$E$9,2,FALSE()),0))</f>
        <v>0</v>
      </c>
      <c r="M127" s="215" t="n">
        <f aca="false">IF(COUNTIF(K127:K131,K127)&gt;=2,IF(J127=5,VLOOKUP(K127+1,TPMatrix!$A$6:$B$10,2,FALSE()),IF(J127=4,VLOOKUP(K127+1,TPMatrix!$D$6:$E$9,2,FALSE()),0)),"")</f>
        <v>0</v>
      </c>
      <c r="N127" s="215" t="n">
        <f aca="false">IF(COUNTIF(K127:K131,K127)&gt;=3,IF(J127=5,VLOOKUP(K127+2,TPMatrix!$A$6:$B$10,2,FALSE()),IF(J127=4,VLOOKUP(K127+2,TPMatrix!$D$6:$E$9,2,FALSE()),0)),"")</f>
        <v>0</v>
      </c>
      <c r="O127" s="215" t="n">
        <f aca="false">IF(COUNTIF(K127:K131,K127)&gt;=4,IF(J127=5,VLOOKUP(K127+3,TPMatrix!$A$6:$B$10,2,FALSE()),IF(J127=4,VLOOKUP(K127+3,TPMatrix!$D$6:$E$9,2,FALSE()),0)),"")</f>
        <v>0</v>
      </c>
      <c r="P127" s="215" t="n">
        <f aca="false">IF(COUNTIF(K127:K131,K127)&gt;=5,IF(J127=5,VLOOKUP(K127+4,TPMatrix!$A$6:$B$10,2,FALSE()),IF(J127=4,VLOOKUP(K127+4,TPMatrix!$D$6:$E$9,2,FALSE()),0)),"")</f>
        <v>0</v>
      </c>
      <c r="Q127" s="215" t="n">
        <f aca="false">SUM(L127:P127)/COUNT(L127:P127)</f>
        <v>0</v>
      </c>
      <c r="R127" s="216" t="n">
        <f aca="false">COUNT(L127:P127)</f>
        <v>5</v>
      </c>
      <c r="S127" s="217" t="n">
        <f aca="false">IF(ISNUMBER($A127),COUNTIF($D$7:$D$306,$D127),0)</f>
        <v>0</v>
      </c>
      <c r="T127" s="218" t="n">
        <f aca="false">CEILING($F127,1)</f>
        <v>0</v>
      </c>
      <c r="U127" s="219" t="n">
        <f aca="true">SUM(OFFSET(T127,-MOD(ROW()-ROW($U$7),5),0,5,1))</f>
        <v>0</v>
      </c>
      <c r="W127" s="167" t="str">
        <f aca="false">$I127</f>
        <v/>
      </c>
      <c r="X127" s="167" t="str">
        <f aca="false">IF(ISNUMBER($A127),$W127*(Methuselahs!$A$4+1)+$A127,"")</f>
        <v/>
      </c>
      <c r="Y127" s="167" t="str">
        <f aca="false">IF(ISNUMBER($A127),RANK($X127,$X127:$X131,1),"")</f>
        <v/>
      </c>
      <c r="Z127" s="167" t="str">
        <f aca="false">IF(ISNUMBER($A127),VLOOKUP($A127,Methuselahs!$A$7:$X$306,5),"")</f>
        <v/>
      </c>
      <c r="AA127" s="167" t="str">
        <f aca="false">$I127</f>
        <v/>
      </c>
    </row>
    <row r="128" customFormat="false" ht="12.75" hidden="false" customHeight="true" outlineLevel="0" collapsed="false">
      <c r="A128" s="220" t="str">
        <f aca="true">IF(ISBLANK('Tournament Info'!$B$11),"",INDIRECT(ADDRESS(ROW(),2,1,1,"Optimal Seating "&amp;'Tournament Info'!$B$11-1&amp;"R+F")))</f>
        <v/>
      </c>
      <c r="B128" s="221" t="str">
        <f aca="false">IF(ISNUMBER(A128),VLOOKUP(A128,Methuselahs!$A$7:$E$306,2,FALSE()),"")</f>
        <v/>
      </c>
      <c r="C128" s="222" t="str">
        <f aca="false">IF(ISNUMBER(A128),VLOOKUP(A128,Methuselahs!$A$7:$E$306,3,FALSE()),"")</f>
        <v/>
      </c>
      <c r="D128" s="223" t="str">
        <f aca="false">IF(ISNUMBER(A128),FLOOR((ROW()-ROW($A$7))/5,1)+1,"")</f>
        <v/>
      </c>
      <c r="E128" s="224"/>
      <c r="F128" s="264" t="n">
        <f aca="false">IF(ISNUMBER(E128),E128,0)</f>
        <v>0</v>
      </c>
      <c r="G128" s="225" t="str">
        <f aca="false">IF(ISNUMBER($A128),IF(AND($F128&gt;=2,$H128=60),1,0),"")</f>
        <v/>
      </c>
      <c r="H128" s="226" t="str">
        <f aca="false">IF(ISNUMBER(A128),IF(OR($S128=$U128,NOT(ISNA(MATCH($D128*5+$V$4,Override!$C$6:$C$125,0)))),$Q128,0),"")</f>
        <v/>
      </c>
      <c r="I128" s="265" t="str">
        <f aca="false">IF(ISNUMBER(A128),IF(J128=5,K128,IF(AND(J128=4,OR(K128=4,K128=3)),K128+1,K128)),"")</f>
        <v/>
      </c>
      <c r="J128" s="227" t="n">
        <f aca="false">COUNT(A127:A131)</f>
        <v>0</v>
      </c>
      <c r="K128" s="228" t="str">
        <f aca="false">IF(ISNUMBER(A128),RANK(F128,F127:F131),"")</f>
        <v/>
      </c>
      <c r="L128" s="229" t="n">
        <f aca="false">IF(J128=5,VLOOKUP(K128,TPMatrix!$A$6:$B$10,2,FALSE()),IF(J128=4,VLOOKUP(K128,TPMatrix!$D$6:$E$9,2,FALSE()),0))</f>
        <v>0</v>
      </c>
      <c r="M128" s="229" t="n">
        <f aca="false">IF(COUNTIF(K127:K131,K128)&gt;=2,IF(J128=5,VLOOKUP(K128+1,TPMatrix!$A$6:$B$10,2,FALSE()),IF(J128=4,VLOOKUP(K128+1,TPMatrix!$D$6:$E$9,2,FALSE()),0)),"")</f>
        <v>0</v>
      </c>
      <c r="N128" s="229" t="n">
        <f aca="false">IF(COUNTIF(K127:K131,K128)&gt;=3,IF(J128=5,VLOOKUP(K128+2,TPMatrix!$A$6:$B$10,2,FALSE()),IF(J128=4,VLOOKUP(K128+2,TPMatrix!$D$6:$E$9,2,FALSE()),0)),"")</f>
        <v>0</v>
      </c>
      <c r="O128" s="229" t="n">
        <f aca="false">IF(COUNTIF(K127:K131,K128)&gt;=4,IF(J128=5,VLOOKUP(K128+3,TPMatrix!$A$6:$B$10,2,FALSE()),IF(J128=4,VLOOKUP(K128+3,TPMatrix!$D$6:$E$9,2,FALSE()),0)),"")</f>
        <v>0</v>
      </c>
      <c r="P128" s="229" t="n">
        <f aca="false">IF(COUNTIF(K127:K131,K128)&gt;=5,IF(J128=5,VLOOKUP(K128+4,TPMatrix!$A$6:$B$10,2,FALSE()),IF(J128=4,VLOOKUP(K128+4,TPMatrix!$D$6:$E$9,2,FALSE()),0)),"")</f>
        <v>0</v>
      </c>
      <c r="Q128" s="229" t="n">
        <f aca="false">SUM(L128:P128)/COUNT(L128:P128)</f>
        <v>0</v>
      </c>
      <c r="R128" s="230" t="n">
        <f aca="false">COUNT(L128:P128)</f>
        <v>5</v>
      </c>
      <c r="S128" s="228" t="n">
        <f aca="false">IF(ISNUMBER($A128),COUNTIF($D$7:$D$306,$D128),0)</f>
        <v>0</v>
      </c>
      <c r="T128" s="229" t="n">
        <f aca="false">CEILING($F128,1)</f>
        <v>0</v>
      </c>
      <c r="U128" s="230" t="n">
        <f aca="true">SUM(OFFSET(T128,-MOD(ROW()-ROW($U$7),5),0,5,1))</f>
        <v>0</v>
      </c>
      <c r="W128" s="167" t="str">
        <f aca="false">$I128</f>
        <v/>
      </c>
      <c r="X128" s="167" t="str">
        <f aca="false">IF(ISNUMBER($A128),$W128*(Methuselahs!$A$4+1)+$A128,"")</f>
        <v/>
      </c>
      <c r="Y128" s="167" t="str">
        <f aca="false">IF(ISNUMBER($A128),RANK($X128,$X128:$X132,1),"")</f>
        <v/>
      </c>
      <c r="Z128" s="167" t="str">
        <f aca="false">IF(ISNUMBER($A128),VLOOKUP($A128,Methuselahs!$A$7:$X$306,5),"")</f>
        <v/>
      </c>
      <c r="AA128" s="167" t="str">
        <f aca="false">$I128</f>
        <v/>
      </c>
    </row>
    <row r="129" customFormat="false" ht="12.75" hidden="false" customHeight="true" outlineLevel="0" collapsed="false">
      <c r="A129" s="231" t="str">
        <f aca="true">IF(ISBLANK('Tournament Info'!$B$11),"",INDIRECT(ADDRESS(ROW(),2,1,1,"Optimal Seating "&amp;'Tournament Info'!$B$11-1&amp;"R+F")))</f>
        <v/>
      </c>
      <c r="B129" s="207" t="str">
        <f aca="false">IF(ISNUMBER(A129),VLOOKUP(A129,Methuselahs!$A$7:$E$306,2,FALSE()),"")</f>
        <v/>
      </c>
      <c r="C129" s="232" t="str">
        <f aca="false">IF(ISNUMBER(A129),VLOOKUP(A129,Methuselahs!$A$7:$E$306,3,FALSE()),"")</f>
        <v/>
      </c>
      <c r="D129" s="233" t="str">
        <f aca="false">IF(ISNUMBER(A129),FLOOR((ROW()-ROW($A$7))/5,1)+1,"")</f>
        <v/>
      </c>
      <c r="E129" s="234"/>
      <c r="F129" s="267" t="n">
        <f aca="false">IF(ISNUMBER(E129),E129,0)</f>
        <v>0</v>
      </c>
      <c r="G129" s="235" t="str">
        <f aca="false">IF(ISNUMBER($A129),IF(AND($F129&gt;=2,$H129=60),1,0),"")</f>
        <v/>
      </c>
      <c r="H129" s="236" t="str">
        <f aca="false">IF(ISNUMBER(A129),IF(OR($S129=$U129,NOT(ISNA(MATCH($D129*5+$V$4,Override!$C$6:$C$125,0)))),$Q129,0),"")</f>
        <v/>
      </c>
      <c r="I129" s="268" t="str">
        <f aca="false">IF(ISNUMBER(A129),IF(J129=5,K129,IF(AND(J129=4,OR(K129=4,K129=3)),K129+1,K129)),"")</f>
        <v/>
      </c>
      <c r="J129" s="237" t="n">
        <f aca="false">COUNT(A127:A131)</f>
        <v>0</v>
      </c>
      <c r="K129" s="238" t="str">
        <f aca="false">IF(ISNUMBER(A129),RANK(F129,F127:F131),"")</f>
        <v/>
      </c>
      <c r="L129" s="239" t="n">
        <f aca="false">IF(J129=5,VLOOKUP(K129,TPMatrix!$A$6:$B$10,2,FALSE()),IF(J129=4,VLOOKUP(K129,TPMatrix!$D$6:$E$9,2,FALSE()),0))</f>
        <v>0</v>
      </c>
      <c r="M129" s="239" t="n">
        <f aca="false">IF(COUNTIF(K127:K131,K129)&gt;=2,IF(J129=5,VLOOKUP(K129+1,TPMatrix!$A$6:$B$10,2,FALSE()),IF(J129=4,VLOOKUP(K129+1,TPMatrix!$D$6:$E$9,2,FALSE()),0)),"")</f>
        <v>0</v>
      </c>
      <c r="N129" s="239" t="n">
        <f aca="false">IF(COUNTIF(K127:K131,K129)&gt;=3,IF(J129=5,VLOOKUP(K129+2,TPMatrix!$A$6:$B$10,2,FALSE()),IF(J129=4,VLOOKUP(K129+2,TPMatrix!$D$6:$E$9,2,FALSE()),0)),"")</f>
        <v>0</v>
      </c>
      <c r="O129" s="239" t="n">
        <f aca="false">IF(COUNTIF(K127:K131,K129)&gt;=4,IF(J129=5,VLOOKUP(K129+3,TPMatrix!$A$6:$B$10,2,FALSE()),IF(J129=4,VLOOKUP(K129+3,TPMatrix!$D$6:$E$9,2,FALSE()),0)),"")</f>
        <v>0</v>
      </c>
      <c r="P129" s="239" t="n">
        <f aca="false">IF(COUNTIF(K127:K131,K129)&gt;=5,IF(J129=5,VLOOKUP(K129+4,TPMatrix!$A$6:$B$10,2,FALSE()),IF(J129=4,VLOOKUP(K129+4,TPMatrix!$D$6:$E$9,2,FALSE()),0)),"")</f>
        <v>0</v>
      </c>
      <c r="Q129" s="239" t="n">
        <f aca="false">SUM(L129:P129)/COUNT(L129:P129)</f>
        <v>0</v>
      </c>
      <c r="R129" s="240" t="n">
        <f aca="false">COUNT(L129:P129)</f>
        <v>5</v>
      </c>
      <c r="S129" s="238" t="n">
        <f aca="false">IF(ISNUMBER($A129),COUNTIF($D$7:$D$306,$D129),0)</f>
        <v>0</v>
      </c>
      <c r="T129" s="239" t="n">
        <f aca="false">CEILING($F129,1)</f>
        <v>0</v>
      </c>
      <c r="U129" s="240" t="n">
        <f aca="true">SUM(OFFSET(T129,-MOD(ROW()-ROW($U$7),5),0,5,1))</f>
        <v>0</v>
      </c>
      <c r="W129" s="167" t="str">
        <f aca="false">$I129</f>
        <v/>
      </c>
      <c r="X129" s="167" t="str">
        <f aca="false">IF(ISNUMBER($A129),$W129*(Methuselahs!$A$4+1)+$A129,"")</f>
        <v/>
      </c>
      <c r="Y129" s="167" t="str">
        <f aca="false">IF(ISNUMBER($A129),RANK($X129,$X129:$X133,1),"")</f>
        <v/>
      </c>
      <c r="Z129" s="167" t="str">
        <f aca="false">IF(ISNUMBER($A129),VLOOKUP($A129,Methuselahs!$A$7:$X$306,5),"")</f>
        <v/>
      </c>
      <c r="AA129" s="167" t="str">
        <f aca="false">$I129</f>
        <v/>
      </c>
    </row>
    <row r="130" customFormat="false" ht="12.75" hidden="false" customHeight="true" outlineLevel="0" collapsed="false">
      <c r="A130" s="241" t="str">
        <f aca="true">IF(ISBLANK('Tournament Info'!$B$11),"",INDIRECT(ADDRESS(ROW(),2,1,1,"Optimal Seating "&amp;'Tournament Info'!$B$11-1&amp;"R+F")))</f>
        <v/>
      </c>
      <c r="B130" s="242" t="str">
        <f aca="false">IF(ISNUMBER(A130),VLOOKUP(A130,Methuselahs!$A$7:$E$306,2,FALSE()),"")</f>
        <v/>
      </c>
      <c r="C130" s="243" t="str">
        <f aca="false">IF(ISNUMBER(A130),VLOOKUP(A130,Methuselahs!$A$7:$E$306,3,FALSE()),"")</f>
        <v/>
      </c>
      <c r="D130" s="244" t="str">
        <f aca="false">IF(ISNUMBER(A130),FLOOR((ROW()-ROW($A$7))/5,1)+1,"")</f>
        <v/>
      </c>
      <c r="E130" s="245"/>
      <c r="F130" s="269" t="n">
        <f aca="false">IF(ISNUMBER(E130),E130,0)</f>
        <v>0</v>
      </c>
      <c r="G130" s="225" t="str">
        <f aca="false">IF(ISNUMBER($A130),IF(AND($F130&gt;=2,$H130=60),1,0),"")</f>
        <v/>
      </c>
      <c r="H130" s="226" t="str">
        <f aca="false">IF(ISNUMBER(A130),IF(OR($S130=$U130,NOT(ISNA(MATCH($D130*5+$V$4,Override!$C$6:$C$125,0)))),$Q130,0),"")</f>
        <v/>
      </c>
      <c r="I130" s="265" t="str">
        <f aca="false">IF(ISNUMBER(A130),IF(J130=5,K130,IF(AND(J130=4,OR(K130=4,K130=3)),K130+1,K130)),"")</f>
        <v/>
      </c>
      <c r="J130" s="246" t="n">
        <f aca="false">COUNT(A127:A131)</f>
        <v>0</v>
      </c>
      <c r="K130" s="228" t="str">
        <f aca="false">IF(ISNUMBER(A130),RANK(F130,F127:F131),"")</f>
        <v/>
      </c>
      <c r="L130" s="229" t="n">
        <f aca="false">IF(J130=5,VLOOKUP(K130,TPMatrix!$A$6:$B$10,2,FALSE()),IF(J130=4,VLOOKUP(K130,TPMatrix!$D$6:$E$9,2,FALSE()),0))</f>
        <v>0</v>
      </c>
      <c r="M130" s="229" t="n">
        <f aca="false">IF(COUNTIF(K127:K131,K130)&gt;=2,IF(J130=5,VLOOKUP(K130+1,TPMatrix!$A$6:$B$10,2,FALSE()),IF(J130=4,VLOOKUP(K130+1,TPMatrix!$D$6:$E$9,2,FALSE()),0)),"")</f>
        <v>0</v>
      </c>
      <c r="N130" s="229" t="n">
        <f aca="false">IF(COUNTIF(K127:K131,K130)&gt;=3,IF(J130=5,VLOOKUP(K130+2,TPMatrix!$A$6:$B$10,2,FALSE()),IF(J130=4,VLOOKUP(K130+2,TPMatrix!$D$6:$E$9,2,FALSE()),0)),"")</f>
        <v>0</v>
      </c>
      <c r="O130" s="229" t="n">
        <f aca="false">IF(COUNTIF(K127:K131,K130)&gt;=4,IF(J130=5,VLOOKUP(K130+3,TPMatrix!$A$6:$B$10,2,FALSE()),IF(J130=4,VLOOKUP(K130+3,TPMatrix!$D$6:$E$9,2,FALSE()),0)),"")</f>
        <v>0</v>
      </c>
      <c r="P130" s="229" t="n">
        <f aca="false">IF(COUNTIF(K127:K131,K130)&gt;=5,IF(J130=5,VLOOKUP(K130+4,TPMatrix!$A$6:$B$10,2,FALSE()),IF(J130=4,VLOOKUP(K130+4,TPMatrix!$D$6:$E$9,2,FALSE()),0)),"")</f>
        <v>0</v>
      </c>
      <c r="Q130" s="229" t="n">
        <f aca="false">SUM(L130:P130)/COUNT(L130:P130)</f>
        <v>0</v>
      </c>
      <c r="R130" s="230" t="n">
        <f aca="false">COUNT(L130:P130)</f>
        <v>5</v>
      </c>
      <c r="S130" s="228" t="n">
        <f aca="false">IF(ISNUMBER($A130),COUNTIF($D$7:$D$306,$D130),0)</f>
        <v>0</v>
      </c>
      <c r="T130" s="229" t="n">
        <f aca="false">CEILING($F130,1)</f>
        <v>0</v>
      </c>
      <c r="U130" s="230" t="n">
        <f aca="true">SUM(OFFSET(T130,-MOD(ROW()-ROW($U$7),5),0,5,1))</f>
        <v>0</v>
      </c>
      <c r="W130" s="167" t="str">
        <f aca="false">$I130</f>
        <v/>
      </c>
      <c r="X130" s="167" t="str">
        <f aca="false">IF(ISNUMBER($A130),$W130*(Methuselahs!$A$4+1)+$A130,"")</f>
        <v/>
      </c>
      <c r="Y130" s="167" t="str">
        <f aca="false">IF(ISNUMBER($A130),RANK($X130,$X130:$X134,1),"")</f>
        <v/>
      </c>
      <c r="Z130" s="167" t="str">
        <f aca="false">IF(ISNUMBER($A130),VLOOKUP($A130,Methuselahs!$A$7:$X$306,5),"")</f>
        <v/>
      </c>
      <c r="AA130" s="167" t="str">
        <f aca="false">$I130</f>
        <v/>
      </c>
    </row>
    <row r="131" customFormat="false" ht="12.75" hidden="false" customHeight="true" outlineLevel="0" collapsed="false">
      <c r="A131" s="247" t="str">
        <f aca="true">IF(ISBLANK('Tournament Info'!$B$11),"",INDIRECT(ADDRESS(ROW(),2,1,1,"Optimal Seating "&amp;'Tournament Info'!$B$11-1&amp;"R+F")))</f>
        <v/>
      </c>
      <c r="B131" s="248" t="str">
        <f aca="false">IF(ISNUMBER(A131),VLOOKUP(A131,Methuselahs!$A$7:$E$306,2,FALSE()),"")</f>
        <v/>
      </c>
      <c r="C131" s="249" t="str">
        <f aca="false">IF(ISNUMBER(A131),VLOOKUP(A131,Methuselahs!$A$7:$E$306,3,FALSE()),"")</f>
        <v/>
      </c>
      <c r="D131" s="250" t="str">
        <f aca="false">IF(ISNUMBER(A131),FLOOR((ROW()-ROW($A$7))/5,1)+1,"")</f>
        <v/>
      </c>
      <c r="E131" s="251"/>
      <c r="F131" s="270" t="n">
        <f aca="false">IF(ISNUMBER(E131),E131,0)</f>
        <v>0</v>
      </c>
      <c r="G131" s="235" t="str">
        <f aca="false">IF(ISNUMBER($A131),IF(AND($F131&gt;=2,$H131=60),1,0),"")</f>
        <v/>
      </c>
      <c r="H131" s="236" t="str">
        <f aca="false">IF(ISNUMBER(A131),IF(OR($S131=$U131,NOT(ISNA(MATCH($D131*5+$V$4,Override!$C$6:$C$125,0)))),$Q131,0),"")</f>
        <v/>
      </c>
      <c r="I131" s="268" t="str">
        <f aca="false">IF(ISNUMBER(A131),IF(J131=5,K131,IF(AND(J131=4,OR(K131=4,K131=3)),K131+1,K131)),"")</f>
        <v/>
      </c>
      <c r="J131" s="252" t="n">
        <f aca="false">COUNT(A127:A131)</f>
        <v>0</v>
      </c>
      <c r="K131" s="253" t="str">
        <f aca="false">IF(ISNUMBER(A131),RANK(F131,F127:F131),"")</f>
        <v/>
      </c>
      <c r="L131" s="254" t="n">
        <f aca="false">IF(J131=5,VLOOKUP(K131,TPMatrix!$A$6:$B$10,2,FALSE()),IF(J131=4,VLOOKUP(K131,TPMatrix!$D$6:$E$9,2,FALSE()),0))</f>
        <v>0</v>
      </c>
      <c r="M131" s="254" t="n">
        <f aca="false">IF(COUNTIF(K127:K131,K131)&gt;=2,IF(J131=5,VLOOKUP(K131+1,TPMatrix!$A$6:$B$10,2,FALSE()),IF(J131=4,VLOOKUP(K131+1,TPMatrix!$D$6:$E$9,2,FALSE()),0)),"")</f>
        <v>0</v>
      </c>
      <c r="N131" s="254" t="n">
        <f aca="false">IF(COUNTIF(K127:K131,K131)&gt;=3,IF(J131=5,VLOOKUP(K131+2,TPMatrix!$A$6:$B$10,2,FALSE()),IF(J131=4,VLOOKUP(K131+2,TPMatrix!$D$6:$E$9,2,FALSE()),0)),"")</f>
        <v>0</v>
      </c>
      <c r="O131" s="254" t="n">
        <f aca="false">IF(COUNTIF(K127:K131,K131)&gt;=4,IF(J131=5,VLOOKUP(K131+3,TPMatrix!$A$6:$B$10,2,FALSE()),IF(J131=4,VLOOKUP(K131+3,TPMatrix!$D$6:$E$9,2,FALSE()),0)),"")</f>
        <v>0</v>
      </c>
      <c r="P131" s="254" t="n">
        <f aca="false">IF(COUNTIF(K127:K131,K131)&gt;=5,IF(J131=5,VLOOKUP(K131+4,TPMatrix!$A$6:$B$10,2,FALSE()),IF(J131=4,VLOOKUP(K131+4,TPMatrix!$D$6:$E$9,2,FALSE()),0)),"")</f>
        <v>0</v>
      </c>
      <c r="Q131" s="254" t="n">
        <f aca="false">SUM(L131:P131)/COUNT(L131:P131)</f>
        <v>0</v>
      </c>
      <c r="R131" s="255" t="n">
        <f aca="false">COUNT(L131:P131)</f>
        <v>5</v>
      </c>
      <c r="S131" s="253" t="n">
        <f aca="false">IF(ISNUMBER($A131),COUNTIF($D$7:$D$306,$D131),0)</f>
        <v>0</v>
      </c>
      <c r="T131" s="254" t="n">
        <f aca="false">CEILING($F131,1)</f>
        <v>0</v>
      </c>
      <c r="U131" s="255" t="n">
        <f aca="true">SUM(OFFSET(T131,-MOD(ROW()-ROW($U$7),5),0,5,1))</f>
        <v>0</v>
      </c>
      <c r="W131" s="167" t="str">
        <f aca="false">$I131</f>
        <v/>
      </c>
      <c r="X131" s="167" t="str">
        <f aca="false">IF(ISNUMBER($A131),$W131*(Methuselahs!$A$4+1)+$A131,"")</f>
        <v/>
      </c>
      <c r="Y131" s="167" t="str">
        <f aca="false">IF(ISNUMBER($A131),RANK($X131,$X131:$X135,1),"")</f>
        <v/>
      </c>
      <c r="Z131" s="167" t="str">
        <f aca="false">IF(ISNUMBER($A131),VLOOKUP($A131,Methuselahs!$A$7:$X$306,5),"")</f>
        <v/>
      </c>
      <c r="AA131" s="167" t="str">
        <f aca="false">$I131</f>
        <v/>
      </c>
    </row>
    <row r="132" customFormat="false" ht="12.75" hidden="false" customHeight="true" outlineLevel="0" collapsed="false">
      <c r="A132" s="206" t="str">
        <f aca="true">IF(ISBLANK('Tournament Info'!$B$11),"",INDIRECT(ADDRESS(ROW(),2,1,1,"Optimal Seating "&amp;'Tournament Info'!$B$11-1&amp;"R+F")))</f>
        <v/>
      </c>
      <c r="B132" s="207" t="str">
        <f aca="false">IF(ISNUMBER(A132),VLOOKUP(A132,Methuselahs!$A$7:$E$306,2,FALSE()),"")</f>
        <v/>
      </c>
      <c r="C132" s="208" t="str">
        <f aca="false">IF(ISNUMBER(A132),VLOOKUP(A132,Methuselahs!$A$7:$E$306,3,FALSE()),"")</f>
        <v/>
      </c>
      <c r="D132" s="209" t="str">
        <f aca="false">IF(ISNUMBER(A132),FLOOR((ROW()-ROW($A$7))/5,1)+1,"")</f>
        <v/>
      </c>
      <c r="E132" s="210"/>
      <c r="F132" s="262" t="n">
        <f aca="false">IF(ISNUMBER(E132),E132,0)</f>
        <v>0</v>
      </c>
      <c r="G132" s="211" t="str">
        <f aca="false">IF(ISNUMBER($A132),IF(AND($F132&gt;=2,$H132=60),1,0),"")</f>
        <v/>
      </c>
      <c r="H132" s="212" t="str">
        <f aca="false">IF(ISNUMBER(A132),IF(OR($S132=$U132,NOT(ISNA(MATCH($D132*5+$V$4,Override!$C$6:$C$125,0)))),$Q132,0),"")</f>
        <v/>
      </c>
      <c r="I132" s="263" t="str">
        <f aca="false">IF(ISNUMBER(A132),IF(J132=5,K132,IF(AND(J132=4,OR(K132=4,K132=3)),K132+1,K132)),"")</f>
        <v/>
      </c>
      <c r="J132" s="213" t="n">
        <f aca="false">COUNT(A132:A136)</f>
        <v>0</v>
      </c>
      <c r="K132" s="214" t="str">
        <f aca="false">IF(ISNUMBER(A132),RANK(F132,F132:F136),"")</f>
        <v/>
      </c>
      <c r="L132" s="215" t="n">
        <f aca="false">IF(J132=5,VLOOKUP(K132,TPMatrix!$A$6:$B$10,2,FALSE()),IF(J132=4,VLOOKUP(K132,TPMatrix!$D$6:$E$9,2,FALSE()),0))</f>
        <v>0</v>
      </c>
      <c r="M132" s="215" t="n">
        <f aca="false">IF(COUNTIF(K132:K136,K132)&gt;=2,IF(J132=5,VLOOKUP(K132+1,TPMatrix!$A$6:$B$10,2,FALSE()),IF(J132=4,VLOOKUP(K132+1,TPMatrix!$D$6:$E$9,2,FALSE()),0)),"")</f>
        <v>0</v>
      </c>
      <c r="N132" s="215" t="n">
        <f aca="false">IF(COUNTIF(K132:K136,K132)&gt;=3,IF(J132=5,VLOOKUP(K132+2,TPMatrix!$A$6:$B$10,2,FALSE()),IF(J132=4,VLOOKUP(K132+2,TPMatrix!$D$6:$E$9,2,FALSE()),0)),"")</f>
        <v>0</v>
      </c>
      <c r="O132" s="215" t="n">
        <f aca="false">IF(COUNTIF(K132:K136,K132)&gt;=4,IF(J132=5,VLOOKUP(K132+3,TPMatrix!$A$6:$B$10,2,FALSE()),IF(J132=4,VLOOKUP(K132+3,TPMatrix!$D$6:$E$9,2,FALSE()),0)),"")</f>
        <v>0</v>
      </c>
      <c r="P132" s="215" t="n">
        <f aca="false">IF(COUNTIF(K132:K136,K132)&gt;=5,IF(J132=5,VLOOKUP(K132+4,TPMatrix!$A$6:$B$10,2,FALSE()),IF(J132=4,VLOOKUP(K132+4,TPMatrix!$D$6:$E$9,2,FALSE()),0)),"")</f>
        <v>0</v>
      </c>
      <c r="Q132" s="215" t="n">
        <f aca="false">SUM(L132:P132)/COUNT(L132:P132)</f>
        <v>0</v>
      </c>
      <c r="R132" s="216" t="n">
        <f aca="false">COUNT(L132:P132)</f>
        <v>5</v>
      </c>
      <c r="S132" s="217" t="n">
        <f aca="false">IF(ISNUMBER($A132),COUNTIF($D$7:$D$306,$D132),0)</f>
        <v>0</v>
      </c>
      <c r="T132" s="218" t="n">
        <f aca="false">CEILING($F132,1)</f>
        <v>0</v>
      </c>
      <c r="U132" s="219" t="n">
        <f aca="true">SUM(OFFSET(T132,-MOD(ROW()-ROW($U$7),5),0,5,1))</f>
        <v>0</v>
      </c>
      <c r="W132" s="167" t="str">
        <f aca="false">$I132</f>
        <v/>
      </c>
      <c r="X132" s="167" t="str">
        <f aca="false">IF(ISNUMBER($A132),$W132*(Methuselahs!$A$4+1)+$A132,"")</f>
        <v/>
      </c>
      <c r="Y132" s="167" t="str">
        <f aca="false">IF(ISNUMBER($A132),RANK($X132,$X132:$X136,1),"")</f>
        <v/>
      </c>
      <c r="Z132" s="167" t="str">
        <f aca="false">IF(ISNUMBER($A132),VLOOKUP($A132,Methuselahs!$A$7:$X$306,5),"")</f>
        <v/>
      </c>
      <c r="AA132" s="167" t="str">
        <f aca="false">$I132</f>
        <v/>
      </c>
    </row>
    <row r="133" customFormat="false" ht="12.75" hidden="false" customHeight="true" outlineLevel="0" collapsed="false">
      <c r="A133" s="220" t="str">
        <f aca="true">IF(ISBLANK('Tournament Info'!$B$11),"",INDIRECT(ADDRESS(ROW(),2,1,1,"Optimal Seating "&amp;'Tournament Info'!$B$11-1&amp;"R+F")))</f>
        <v/>
      </c>
      <c r="B133" s="221" t="str">
        <f aca="false">IF(ISNUMBER(A133),VLOOKUP(A133,Methuselahs!$A$7:$E$306,2,FALSE()),"")</f>
        <v/>
      </c>
      <c r="C133" s="222" t="str">
        <f aca="false">IF(ISNUMBER(A133),VLOOKUP(A133,Methuselahs!$A$7:$E$306,3,FALSE()),"")</f>
        <v/>
      </c>
      <c r="D133" s="223" t="str">
        <f aca="false">IF(ISNUMBER(A133),FLOOR((ROW()-ROW($A$7))/5,1)+1,"")</f>
        <v/>
      </c>
      <c r="E133" s="224"/>
      <c r="F133" s="264" t="n">
        <f aca="false">IF(ISNUMBER(E133),E133,0)</f>
        <v>0</v>
      </c>
      <c r="G133" s="225" t="str">
        <f aca="false">IF(ISNUMBER($A133),IF(AND($F133&gt;=2,$H133=60),1,0),"")</f>
        <v/>
      </c>
      <c r="H133" s="226" t="str">
        <f aca="false">IF(ISNUMBER(A133),IF(OR($S133=$U133,NOT(ISNA(MATCH($D133*5+$V$4,Override!$C$6:$C$125,0)))),$Q133,0),"")</f>
        <v/>
      </c>
      <c r="I133" s="265" t="str">
        <f aca="false">IF(ISNUMBER(A133),IF(J133=5,K133,IF(AND(J133=4,OR(K133=4,K133=3)),K133+1,K133)),"")</f>
        <v/>
      </c>
      <c r="J133" s="227" t="n">
        <f aca="false">COUNT(A132:A136)</f>
        <v>0</v>
      </c>
      <c r="K133" s="228" t="str">
        <f aca="false">IF(ISNUMBER(A133),RANK(F133,F132:F136),"")</f>
        <v/>
      </c>
      <c r="L133" s="229" t="n">
        <f aca="false">IF(J133=5,VLOOKUP(K133,TPMatrix!$A$6:$B$10,2,FALSE()),IF(J133=4,VLOOKUP(K133,TPMatrix!$D$6:$E$9,2,FALSE()),0))</f>
        <v>0</v>
      </c>
      <c r="M133" s="229" t="n">
        <f aca="false">IF(COUNTIF(K132:K136,K133)&gt;=2,IF(J133=5,VLOOKUP(K133+1,TPMatrix!$A$6:$B$10,2,FALSE()),IF(J133=4,VLOOKUP(K133+1,TPMatrix!$D$6:$E$9,2,FALSE()),0)),"")</f>
        <v>0</v>
      </c>
      <c r="N133" s="229" t="n">
        <f aca="false">IF(COUNTIF(K132:K136,K133)&gt;=3,IF(J133=5,VLOOKUP(K133+2,TPMatrix!$A$6:$B$10,2,FALSE()),IF(J133=4,VLOOKUP(K133+2,TPMatrix!$D$6:$E$9,2,FALSE()),0)),"")</f>
        <v>0</v>
      </c>
      <c r="O133" s="229" t="n">
        <f aca="false">IF(COUNTIF(K132:K136,K133)&gt;=4,IF(J133=5,VLOOKUP(K133+3,TPMatrix!$A$6:$B$10,2,FALSE()),IF(J133=4,VLOOKUP(K133+3,TPMatrix!$D$6:$E$9,2,FALSE()),0)),"")</f>
        <v>0</v>
      </c>
      <c r="P133" s="229" t="n">
        <f aca="false">IF(COUNTIF(K132:K136,K133)&gt;=5,IF(J133=5,VLOOKUP(K133+4,TPMatrix!$A$6:$B$10,2,FALSE()),IF(J133=4,VLOOKUP(K133+4,TPMatrix!$D$6:$E$9,2,FALSE()),0)),"")</f>
        <v>0</v>
      </c>
      <c r="Q133" s="229" t="n">
        <f aca="false">SUM(L133:P133)/COUNT(L133:P133)</f>
        <v>0</v>
      </c>
      <c r="R133" s="230" t="n">
        <f aca="false">COUNT(L133:P133)</f>
        <v>5</v>
      </c>
      <c r="S133" s="228" t="n">
        <f aca="false">IF(ISNUMBER($A133),COUNTIF($D$7:$D$306,$D133),0)</f>
        <v>0</v>
      </c>
      <c r="T133" s="229" t="n">
        <f aca="false">CEILING($F133,1)</f>
        <v>0</v>
      </c>
      <c r="U133" s="230" t="n">
        <f aca="true">SUM(OFFSET(T133,-MOD(ROW()-ROW($U$7),5),0,5,1))</f>
        <v>0</v>
      </c>
      <c r="W133" s="167" t="str">
        <f aca="false">$I133</f>
        <v/>
      </c>
      <c r="X133" s="167" t="str">
        <f aca="false">IF(ISNUMBER($A133),$W133*(Methuselahs!$A$4+1)+$A133,"")</f>
        <v/>
      </c>
      <c r="Y133" s="167" t="str">
        <f aca="false">IF(ISNUMBER($A133),RANK($X133,$X133:$X137,1),"")</f>
        <v/>
      </c>
      <c r="Z133" s="167" t="str">
        <f aca="false">IF(ISNUMBER($A133),VLOOKUP($A133,Methuselahs!$A$7:$X$306,5),"")</f>
        <v/>
      </c>
      <c r="AA133" s="167" t="str">
        <f aca="false">$I133</f>
        <v/>
      </c>
    </row>
    <row r="134" customFormat="false" ht="12.75" hidden="false" customHeight="true" outlineLevel="0" collapsed="false">
      <c r="A134" s="231" t="str">
        <f aca="true">IF(ISBLANK('Tournament Info'!$B$11),"",INDIRECT(ADDRESS(ROW(),2,1,1,"Optimal Seating "&amp;'Tournament Info'!$B$11-1&amp;"R+F")))</f>
        <v/>
      </c>
      <c r="B134" s="207" t="str">
        <f aca="false">IF(ISNUMBER(A134),VLOOKUP(A134,Methuselahs!$A$7:$E$306,2,FALSE()),"")</f>
        <v/>
      </c>
      <c r="C134" s="232" t="str">
        <f aca="false">IF(ISNUMBER(A134),VLOOKUP(A134,Methuselahs!$A$7:$E$306,3,FALSE()),"")</f>
        <v/>
      </c>
      <c r="D134" s="233" t="str">
        <f aca="false">IF(ISNUMBER(A134),FLOOR((ROW()-ROW($A$7))/5,1)+1,"")</f>
        <v/>
      </c>
      <c r="E134" s="234"/>
      <c r="F134" s="267" t="n">
        <f aca="false">IF(ISNUMBER(E134),E134,0)</f>
        <v>0</v>
      </c>
      <c r="G134" s="235" t="str">
        <f aca="false">IF(ISNUMBER($A134),IF(AND($F134&gt;=2,$H134=60),1,0),"")</f>
        <v/>
      </c>
      <c r="H134" s="236" t="str">
        <f aca="false">IF(ISNUMBER(A134),IF(OR($S134=$U134,NOT(ISNA(MATCH($D134*5+$V$4,Override!$C$6:$C$125,0)))),$Q134,0),"")</f>
        <v/>
      </c>
      <c r="I134" s="268" t="str">
        <f aca="false">IF(ISNUMBER(A134),IF(J134=5,K134,IF(AND(J134=4,OR(K134=4,K134=3)),K134+1,K134)),"")</f>
        <v/>
      </c>
      <c r="J134" s="237" t="n">
        <f aca="false">COUNT(A132:A136)</f>
        <v>0</v>
      </c>
      <c r="K134" s="238" t="str">
        <f aca="false">IF(ISNUMBER(A134),RANK(F134,F132:F136),"")</f>
        <v/>
      </c>
      <c r="L134" s="239" t="n">
        <f aca="false">IF(J134=5,VLOOKUP(K134,TPMatrix!$A$6:$B$10,2,FALSE()),IF(J134=4,VLOOKUP(K134,TPMatrix!$D$6:$E$9,2,FALSE()),0))</f>
        <v>0</v>
      </c>
      <c r="M134" s="239" t="n">
        <f aca="false">IF(COUNTIF(K132:K136,K134)&gt;=2,IF(J134=5,VLOOKUP(K134+1,TPMatrix!$A$6:$B$10,2,FALSE()),IF(J134=4,VLOOKUP(K134+1,TPMatrix!$D$6:$E$9,2,FALSE()),0)),"")</f>
        <v>0</v>
      </c>
      <c r="N134" s="239" t="n">
        <f aca="false">IF(COUNTIF(K132:K136,K134)&gt;=3,IF(J134=5,VLOOKUP(K134+2,TPMatrix!$A$6:$B$10,2,FALSE()),IF(J134=4,VLOOKUP(K134+2,TPMatrix!$D$6:$E$9,2,FALSE()),0)),"")</f>
        <v>0</v>
      </c>
      <c r="O134" s="239" t="n">
        <f aca="false">IF(COUNTIF(K132:K136,K134)&gt;=4,IF(J134=5,VLOOKUP(K134+3,TPMatrix!$A$6:$B$10,2,FALSE()),IF(J134=4,VLOOKUP(K134+3,TPMatrix!$D$6:$E$9,2,FALSE()),0)),"")</f>
        <v>0</v>
      </c>
      <c r="P134" s="239" t="n">
        <f aca="false">IF(COUNTIF(K132:K136,K134)&gt;=5,IF(J134=5,VLOOKUP(K134+4,TPMatrix!$A$6:$B$10,2,FALSE()),IF(J134=4,VLOOKUP(K134+4,TPMatrix!$D$6:$E$9,2,FALSE()),0)),"")</f>
        <v>0</v>
      </c>
      <c r="Q134" s="239" t="n">
        <f aca="false">SUM(L134:P134)/COUNT(L134:P134)</f>
        <v>0</v>
      </c>
      <c r="R134" s="240" t="n">
        <f aca="false">COUNT(L134:P134)</f>
        <v>5</v>
      </c>
      <c r="S134" s="238" t="n">
        <f aca="false">IF(ISNUMBER($A134),COUNTIF($D$7:$D$306,$D134),0)</f>
        <v>0</v>
      </c>
      <c r="T134" s="239" t="n">
        <f aca="false">CEILING($F134,1)</f>
        <v>0</v>
      </c>
      <c r="U134" s="240" t="n">
        <f aca="true">SUM(OFFSET(T134,-MOD(ROW()-ROW($U$7),5),0,5,1))</f>
        <v>0</v>
      </c>
      <c r="W134" s="167" t="str">
        <f aca="false">$I134</f>
        <v/>
      </c>
      <c r="X134" s="167" t="str">
        <f aca="false">IF(ISNUMBER($A134),$W134*(Methuselahs!$A$4+1)+$A134,"")</f>
        <v/>
      </c>
      <c r="Y134" s="167" t="str">
        <f aca="false">IF(ISNUMBER($A134),RANK($X134,$X134:$X138,1),"")</f>
        <v/>
      </c>
      <c r="Z134" s="167" t="str">
        <f aca="false">IF(ISNUMBER($A134),VLOOKUP($A134,Methuselahs!$A$7:$X$306,5),"")</f>
        <v/>
      </c>
      <c r="AA134" s="167" t="str">
        <f aca="false">$I134</f>
        <v/>
      </c>
    </row>
    <row r="135" customFormat="false" ht="12.75" hidden="false" customHeight="true" outlineLevel="0" collapsed="false">
      <c r="A135" s="241" t="str">
        <f aca="true">IF(ISBLANK('Tournament Info'!$B$11),"",INDIRECT(ADDRESS(ROW(),2,1,1,"Optimal Seating "&amp;'Tournament Info'!$B$11-1&amp;"R+F")))</f>
        <v/>
      </c>
      <c r="B135" s="242" t="str">
        <f aca="false">IF(ISNUMBER(A135),VLOOKUP(A135,Methuselahs!$A$7:$E$306,2,FALSE()),"")</f>
        <v/>
      </c>
      <c r="C135" s="243" t="str">
        <f aca="false">IF(ISNUMBER(A135),VLOOKUP(A135,Methuselahs!$A$7:$E$306,3,FALSE()),"")</f>
        <v/>
      </c>
      <c r="D135" s="244" t="str">
        <f aca="false">IF(ISNUMBER(A135),FLOOR((ROW()-ROW($A$7))/5,1)+1,"")</f>
        <v/>
      </c>
      <c r="E135" s="245"/>
      <c r="F135" s="269" t="n">
        <f aca="false">IF(ISNUMBER(E135),E135,0)</f>
        <v>0</v>
      </c>
      <c r="G135" s="225" t="str">
        <f aca="false">IF(ISNUMBER($A135),IF(AND($F135&gt;=2,$H135=60),1,0),"")</f>
        <v/>
      </c>
      <c r="H135" s="226" t="str">
        <f aca="false">IF(ISNUMBER(A135),IF(OR($S135=$U135,NOT(ISNA(MATCH($D135*5+$V$4,Override!$C$6:$C$125,0)))),$Q135,0),"")</f>
        <v/>
      </c>
      <c r="I135" s="265" t="str">
        <f aca="false">IF(ISNUMBER(A135),IF(J135=5,K135,IF(AND(J135=4,OR(K135=4,K135=3)),K135+1,K135)),"")</f>
        <v/>
      </c>
      <c r="J135" s="246" t="n">
        <f aca="false">COUNT(A132:A136)</f>
        <v>0</v>
      </c>
      <c r="K135" s="228" t="str">
        <f aca="false">IF(ISNUMBER(A135),RANK(F135,F132:F136),"")</f>
        <v/>
      </c>
      <c r="L135" s="229" t="n">
        <f aca="false">IF(J135=5,VLOOKUP(K135,TPMatrix!$A$6:$B$10,2,FALSE()),IF(J135=4,VLOOKUP(K135,TPMatrix!$D$6:$E$9,2,FALSE()),0))</f>
        <v>0</v>
      </c>
      <c r="M135" s="229" t="n">
        <f aca="false">IF(COUNTIF(K132:K136,K135)&gt;=2,IF(J135=5,VLOOKUP(K135+1,TPMatrix!$A$6:$B$10,2,FALSE()),IF(J135=4,VLOOKUP(K135+1,TPMatrix!$D$6:$E$9,2,FALSE()),0)),"")</f>
        <v>0</v>
      </c>
      <c r="N135" s="229" t="n">
        <f aca="false">IF(COUNTIF(K132:K136,K135)&gt;=3,IF(J135=5,VLOOKUP(K135+2,TPMatrix!$A$6:$B$10,2,FALSE()),IF(J135=4,VLOOKUP(K135+2,TPMatrix!$D$6:$E$9,2,FALSE()),0)),"")</f>
        <v>0</v>
      </c>
      <c r="O135" s="229" t="n">
        <f aca="false">IF(COUNTIF(K132:K136,K135)&gt;=4,IF(J135=5,VLOOKUP(K135+3,TPMatrix!$A$6:$B$10,2,FALSE()),IF(J135=4,VLOOKUP(K135+3,TPMatrix!$D$6:$E$9,2,FALSE()),0)),"")</f>
        <v>0</v>
      </c>
      <c r="P135" s="229" t="n">
        <f aca="false">IF(COUNTIF(K132:K136,K135)&gt;=5,IF(J135=5,VLOOKUP(K135+4,TPMatrix!$A$6:$B$10,2,FALSE()),IF(J135=4,VLOOKUP(K135+4,TPMatrix!$D$6:$E$9,2,FALSE()),0)),"")</f>
        <v>0</v>
      </c>
      <c r="Q135" s="229" t="n">
        <f aca="false">SUM(L135:P135)/COUNT(L135:P135)</f>
        <v>0</v>
      </c>
      <c r="R135" s="230" t="n">
        <f aca="false">COUNT(L135:P135)</f>
        <v>5</v>
      </c>
      <c r="S135" s="228" t="n">
        <f aca="false">IF(ISNUMBER($A135),COUNTIF($D$7:$D$306,$D135),0)</f>
        <v>0</v>
      </c>
      <c r="T135" s="229" t="n">
        <f aca="false">CEILING($F135,1)</f>
        <v>0</v>
      </c>
      <c r="U135" s="230" t="n">
        <f aca="true">SUM(OFFSET(T135,-MOD(ROW()-ROW($U$7),5),0,5,1))</f>
        <v>0</v>
      </c>
      <c r="W135" s="167" t="str">
        <f aca="false">$I135</f>
        <v/>
      </c>
      <c r="X135" s="167" t="str">
        <f aca="false">IF(ISNUMBER($A135),$W135*(Methuselahs!$A$4+1)+$A135,"")</f>
        <v/>
      </c>
      <c r="Y135" s="167" t="str">
        <f aca="false">IF(ISNUMBER($A135),RANK($X135,$X135:$X139,1),"")</f>
        <v/>
      </c>
      <c r="Z135" s="167" t="str">
        <f aca="false">IF(ISNUMBER($A135),VLOOKUP($A135,Methuselahs!$A$7:$X$306,5),"")</f>
        <v/>
      </c>
      <c r="AA135" s="167" t="str">
        <f aca="false">$I135</f>
        <v/>
      </c>
    </row>
    <row r="136" customFormat="false" ht="12.75" hidden="false" customHeight="true" outlineLevel="0" collapsed="false">
      <c r="A136" s="247" t="str">
        <f aca="true">IF(ISBLANK('Tournament Info'!$B$11),"",INDIRECT(ADDRESS(ROW(),2,1,1,"Optimal Seating "&amp;'Tournament Info'!$B$11-1&amp;"R+F")))</f>
        <v/>
      </c>
      <c r="B136" s="248" t="str">
        <f aca="false">IF(ISNUMBER(A136),VLOOKUP(A136,Methuselahs!$A$7:$E$306,2,FALSE()),"")</f>
        <v/>
      </c>
      <c r="C136" s="249" t="str">
        <f aca="false">IF(ISNUMBER(A136),VLOOKUP(A136,Methuselahs!$A$7:$E$306,3,FALSE()),"")</f>
        <v/>
      </c>
      <c r="D136" s="250" t="str">
        <f aca="false">IF(ISNUMBER(A136),FLOOR((ROW()-ROW($A$7))/5,1)+1,"")</f>
        <v/>
      </c>
      <c r="E136" s="251"/>
      <c r="F136" s="270" t="n">
        <f aca="false">IF(ISNUMBER(E136),E136,0)</f>
        <v>0</v>
      </c>
      <c r="G136" s="235" t="str">
        <f aca="false">IF(ISNUMBER($A136),IF(AND($F136&gt;=2,$H136=60),1,0),"")</f>
        <v/>
      </c>
      <c r="H136" s="236" t="str">
        <f aca="false">IF(ISNUMBER(A136),IF(OR($S136=$U136,NOT(ISNA(MATCH($D136*5+$V$4,Override!$C$6:$C$125,0)))),$Q136,0),"")</f>
        <v/>
      </c>
      <c r="I136" s="268" t="str">
        <f aca="false">IF(ISNUMBER(A136),IF(J136=5,K136,IF(AND(J136=4,OR(K136=4,K136=3)),K136+1,K136)),"")</f>
        <v/>
      </c>
      <c r="J136" s="252" t="n">
        <f aca="false">COUNT(A132:A136)</f>
        <v>0</v>
      </c>
      <c r="K136" s="253" t="str">
        <f aca="false">IF(ISNUMBER(A136),RANK(F136,F132:F136),"")</f>
        <v/>
      </c>
      <c r="L136" s="254" t="n">
        <f aca="false">IF(J136=5,VLOOKUP(K136,TPMatrix!$A$6:$B$10,2,FALSE()),IF(J136=4,VLOOKUP(K136,TPMatrix!$D$6:$E$9,2,FALSE()),0))</f>
        <v>0</v>
      </c>
      <c r="M136" s="254" t="n">
        <f aca="false">IF(COUNTIF(K132:K136,K136)&gt;=2,IF(J136=5,VLOOKUP(K136+1,TPMatrix!$A$6:$B$10,2,FALSE()),IF(J136=4,VLOOKUP(K136+1,TPMatrix!$D$6:$E$9,2,FALSE()),0)),"")</f>
        <v>0</v>
      </c>
      <c r="N136" s="254" t="n">
        <f aca="false">IF(COUNTIF(K132:K136,K136)&gt;=3,IF(J136=5,VLOOKUP(K136+2,TPMatrix!$A$6:$B$10,2,FALSE()),IF(J136=4,VLOOKUP(K136+2,TPMatrix!$D$6:$E$9,2,FALSE()),0)),"")</f>
        <v>0</v>
      </c>
      <c r="O136" s="254" t="n">
        <f aca="false">IF(COUNTIF(K132:K136,K136)&gt;=4,IF(J136=5,VLOOKUP(K136+3,TPMatrix!$A$6:$B$10,2,FALSE()),IF(J136=4,VLOOKUP(K136+3,TPMatrix!$D$6:$E$9,2,FALSE()),0)),"")</f>
        <v>0</v>
      </c>
      <c r="P136" s="254" t="n">
        <f aca="false">IF(COUNTIF(K132:K136,K136)&gt;=5,IF(J136=5,VLOOKUP(K136+4,TPMatrix!$A$6:$B$10,2,FALSE()),IF(J136=4,VLOOKUP(K136+4,TPMatrix!$D$6:$E$9,2,FALSE()),0)),"")</f>
        <v>0</v>
      </c>
      <c r="Q136" s="254" t="n">
        <f aca="false">SUM(L136:P136)/COUNT(L136:P136)</f>
        <v>0</v>
      </c>
      <c r="R136" s="255" t="n">
        <f aca="false">COUNT(L136:P136)</f>
        <v>5</v>
      </c>
      <c r="S136" s="253" t="n">
        <f aca="false">IF(ISNUMBER($A136),COUNTIF($D$7:$D$306,$D136),0)</f>
        <v>0</v>
      </c>
      <c r="T136" s="254" t="n">
        <f aca="false">CEILING($F136,1)</f>
        <v>0</v>
      </c>
      <c r="U136" s="255" t="n">
        <f aca="true">SUM(OFFSET(T136,-MOD(ROW()-ROW($U$7),5),0,5,1))</f>
        <v>0</v>
      </c>
      <c r="W136" s="167" t="str">
        <f aca="false">$I136</f>
        <v/>
      </c>
      <c r="X136" s="167" t="str">
        <f aca="false">IF(ISNUMBER($A136),$W136*(Methuselahs!$A$4+1)+$A136,"")</f>
        <v/>
      </c>
      <c r="Y136" s="167" t="str">
        <f aca="false">IF(ISNUMBER($A136),RANK($X136,$X136:$X140,1),"")</f>
        <v/>
      </c>
      <c r="Z136" s="167" t="str">
        <f aca="false">IF(ISNUMBER($A136),VLOOKUP($A136,Methuselahs!$A$7:$X$306,5),"")</f>
        <v/>
      </c>
      <c r="AA136" s="167" t="str">
        <f aca="false">$I136</f>
        <v/>
      </c>
    </row>
    <row r="137" customFormat="false" ht="12.75" hidden="false" customHeight="true" outlineLevel="0" collapsed="false">
      <c r="A137" s="206" t="str">
        <f aca="true">IF(ISBLANK('Tournament Info'!$B$11),"",INDIRECT(ADDRESS(ROW(),2,1,1,"Optimal Seating "&amp;'Tournament Info'!$B$11-1&amp;"R+F")))</f>
        <v/>
      </c>
      <c r="B137" s="207" t="str">
        <f aca="false">IF(ISNUMBER(A137),VLOOKUP(A137,Methuselahs!$A$7:$E$306,2,FALSE()),"")</f>
        <v/>
      </c>
      <c r="C137" s="208" t="str">
        <f aca="false">IF(ISNUMBER(A137),VLOOKUP(A137,Methuselahs!$A$7:$E$306,3,FALSE()),"")</f>
        <v/>
      </c>
      <c r="D137" s="209" t="str">
        <f aca="false">IF(ISNUMBER(A137),FLOOR((ROW()-ROW($A$7))/5,1)+1,"")</f>
        <v/>
      </c>
      <c r="E137" s="210"/>
      <c r="F137" s="262" t="n">
        <f aca="false">IF(ISNUMBER(E137),E137,0)</f>
        <v>0</v>
      </c>
      <c r="G137" s="211" t="str">
        <f aca="false">IF(ISNUMBER($A137),IF(AND($F137&gt;=2,$H137=60),1,0),"")</f>
        <v/>
      </c>
      <c r="H137" s="212" t="str">
        <f aca="false">IF(ISNUMBER(A137),IF(OR($S137=$U137,NOT(ISNA(MATCH($D137*5+$V$4,Override!$C$6:$C$125,0)))),$Q137,0),"")</f>
        <v/>
      </c>
      <c r="I137" s="263" t="str">
        <f aca="false">IF(ISNUMBER(A137),IF(J137=5,K137,IF(AND(J137=4,OR(K137=4,K137=3)),K137+1,K137)),"")</f>
        <v/>
      </c>
      <c r="J137" s="213" t="n">
        <f aca="false">COUNT(A137:A141)</f>
        <v>0</v>
      </c>
      <c r="K137" s="214" t="str">
        <f aca="false">IF(ISNUMBER(A137),RANK(F137,F137:F141),"")</f>
        <v/>
      </c>
      <c r="L137" s="215" t="n">
        <f aca="false">IF(J137=5,VLOOKUP(K137,TPMatrix!$A$6:$B$10,2,FALSE()),IF(J137=4,VLOOKUP(K137,TPMatrix!$D$6:$E$9,2,FALSE()),0))</f>
        <v>0</v>
      </c>
      <c r="M137" s="215" t="n">
        <f aca="false">IF(COUNTIF(K137:K141,K137)&gt;=2,IF(J137=5,VLOOKUP(K137+1,TPMatrix!$A$6:$B$10,2,FALSE()),IF(J137=4,VLOOKUP(K137+1,TPMatrix!$D$6:$E$9,2,FALSE()),0)),"")</f>
        <v>0</v>
      </c>
      <c r="N137" s="215" t="n">
        <f aca="false">IF(COUNTIF(K137:K141,K137)&gt;=3,IF(J137=5,VLOOKUP(K137+2,TPMatrix!$A$6:$B$10,2,FALSE()),IF(J137=4,VLOOKUP(K137+2,TPMatrix!$D$6:$E$9,2,FALSE()),0)),"")</f>
        <v>0</v>
      </c>
      <c r="O137" s="215" t="n">
        <f aca="false">IF(COUNTIF(K137:K141,K137)&gt;=4,IF(J137=5,VLOOKUP(K137+3,TPMatrix!$A$6:$B$10,2,FALSE()),IF(J137=4,VLOOKUP(K137+3,TPMatrix!$D$6:$E$9,2,FALSE()),0)),"")</f>
        <v>0</v>
      </c>
      <c r="P137" s="215" t="n">
        <f aca="false">IF(COUNTIF(K137:K141,K137)&gt;=5,IF(J137=5,VLOOKUP(K137+4,TPMatrix!$A$6:$B$10,2,FALSE()),IF(J137=4,VLOOKUP(K137+4,TPMatrix!$D$6:$E$9,2,FALSE()),0)),"")</f>
        <v>0</v>
      </c>
      <c r="Q137" s="215" t="n">
        <f aca="false">SUM(L137:P137)/COUNT(L137:P137)</f>
        <v>0</v>
      </c>
      <c r="R137" s="216" t="n">
        <f aca="false">COUNT(L137:P137)</f>
        <v>5</v>
      </c>
      <c r="S137" s="217" t="n">
        <f aca="false">IF(ISNUMBER($A137),COUNTIF($D$7:$D$306,$D137),0)</f>
        <v>0</v>
      </c>
      <c r="T137" s="218" t="n">
        <f aca="false">CEILING($F137,1)</f>
        <v>0</v>
      </c>
      <c r="U137" s="219" t="n">
        <f aca="true">SUM(OFFSET(T137,-MOD(ROW()-ROW($U$7),5),0,5,1))</f>
        <v>0</v>
      </c>
      <c r="W137" s="167" t="str">
        <f aca="false">$I137</f>
        <v/>
      </c>
      <c r="X137" s="167" t="str">
        <f aca="false">IF(ISNUMBER($A137),$W137*(Methuselahs!$A$4+1)+$A137,"")</f>
        <v/>
      </c>
      <c r="Y137" s="167" t="str">
        <f aca="false">IF(ISNUMBER($A137),RANK($X137,$X137:$X141,1),"")</f>
        <v/>
      </c>
      <c r="Z137" s="167" t="str">
        <f aca="false">IF(ISNUMBER($A137),VLOOKUP($A137,Methuselahs!$A$7:$X$306,5),"")</f>
        <v/>
      </c>
      <c r="AA137" s="167" t="str">
        <f aca="false">$I137</f>
        <v/>
      </c>
    </row>
    <row r="138" customFormat="false" ht="12.75" hidden="false" customHeight="true" outlineLevel="0" collapsed="false">
      <c r="A138" s="220" t="str">
        <f aca="true">IF(ISBLANK('Tournament Info'!$B$11),"",INDIRECT(ADDRESS(ROW(),2,1,1,"Optimal Seating "&amp;'Tournament Info'!$B$11-1&amp;"R+F")))</f>
        <v/>
      </c>
      <c r="B138" s="221" t="str">
        <f aca="false">IF(ISNUMBER(A138),VLOOKUP(A138,Methuselahs!$A$7:$E$306,2,FALSE()),"")</f>
        <v/>
      </c>
      <c r="C138" s="222" t="str">
        <f aca="false">IF(ISNUMBER(A138),VLOOKUP(A138,Methuselahs!$A$7:$E$306,3,FALSE()),"")</f>
        <v/>
      </c>
      <c r="D138" s="223" t="str">
        <f aca="false">IF(ISNUMBER(A138),FLOOR((ROW()-ROW($A$7))/5,1)+1,"")</f>
        <v/>
      </c>
      <c r="E138" s="224"/>
      <c r="F138" s="264" t="n">
        <f aca="false">IF(ISNUMBER(E138),E138,0)</f>
        <v>0</v>
      </c>
      <c r="G138" s="225" t="str">
        <f aca="false">IF(ISNUMBER($A138),IF(AND($F138&gt;=2,$H138=60),1,0),"")</f>
        <v/>
      </c>
      <c r="H138" s="226" t="str">
        <f aca="false">IF(ISNUMBER(A138),IF(OR($S138=$U138,NOT(ISNA(MATCH($D138*5+$V$4,Override!$C$6:$C$125,0)))),$Q138,0),"")</f>
        <v/>
      </c>
      <c r="I138" s="265" t="str">
        <f aca="false">IF(ISNUMBER(A138),IF(J138=5,K138,IF(AND(J138=4,OR(K138=4,K138=3)),K138+1,K138)),"")</f>
        <v/>
      </c>
      <c r="J138" s="227" t="n">
        <f aca="false">COUNT(A137:A141)</f>
        <v>0</v>
      </c>
      <c r="K138" s="228" t="str">
        <f aca="false">IF(ISNUMBER(A138),RANK(F138,F137:F141),"")</f>
        <v/>
      </c>
      <c r="L138" s="229" t="n">
        <f aca="false">IF(J138=5,VLOOKUP(K138,TPMatrix!$A$6:$B$10,2,FALSE()),IF(J138=4,VLOOKUP(K138,TPMatrix!$D$6:$E$9,2,FALSE()),0))</f>
        <v>0</v>
      </c>
      <c r="M138" s="229" t="n">
        <f aca="false">IF(COUNTIF(K137:K141,K138)&gt;=2,IF(J138=5,VLOOKUP(K138+1,TPMatrix!$A$6:$B$10,2,FALSE()),IF(J138=4,VLOOKUP(K138+1,TPMatrix!$D$6:$E$9,2,FALSE()),0)),"")</f>
        <v>0</v>
      </c>
      <c r="N138" s="229" t="n">
        <f aca="false">IF(COUNTIF(K137:K141,K138)&gt;=3,IF(J138=5,VLOOKUP(K138+2,TPMatrix!$A$6:$B$10,2,FALSE()),IF(J138=4,VLOOKUP(K138+2,TPMatrix!$D$6:$E$9,2,FALSE()),0)),"")</f>
        <v>0</v>
      </c>
      <c r="O138" s="229" t="n">
        <f aca="false">IF(COUNTIF(K137:K141,K138)&gt;=4,IF(J138=5,VLOOKUP(K138+3,TPMatrix!$A$6:$B$10,2,FALSE()),IF(J138=4,VLOOKUP(K138+3,TPMatrix!$D$6:$E$9,2,FALSE()),0)),"")</f>
        <v>0</v>
      </c>
      <c r="P138" s="229" t="n">
        <f aca="false">IF(COUNTIF(K137:K141,K138)&gt;=5,IF(J138=5,VLOOKUP(K138+4,TPMatrix!$A$6:$B$10,2,FALSE()),IF(J138=4,VLOOKUP(K138+4,TPMatrix!$D$6:$E$9,2,FALSE()),0)),"")</f>
        <v>0</v>
      </c>
      <c r="Q138" s="229" t="n">
        <f aca="false">SUM(L138:P138)/COUNT(L138:P138)</f>
        <v>0</v>
      </c>
      <c r="R138" s="230" t="n">
        <f aca="false">COUNT(L138:P138)</f>
        <v>5</v>
      </c>
      <c r="S138" s="228" t="n">
        <f aca="false">IF(ISNUMBER($A138),COUNTIF($D$7:$D$306,$D138),0)</f>
        <v>0</v>
      </c>
      <c r="T138" s="229" t="n">
        <f aca="false">CEILING($F138,1)</f>
        <v>0</v>
      </c>
      <c r="U138" s="230" t="n">
        <f aca="true">SUM(OFFSET(T138,-MOD(ROW()-ROW($U$7),5),0,5,1))</f>
        <v>0</v>
      </c>
      <c r="W138" s="167" t="str">
        <f aca="false">$I138</f>
        <v/>
      </c>
      <c r="X138" s="167" t="str">
        <f aca="false">IF(ISNUMBER($A138),$W138*(Methuselahs!$A$4+1)+$A138,"")</f>
        <v/>
      </c>
      <c r="Y138" s="167" t="str">
        <f aca="false">IF(ISNUMBER($A138),RANK($X138,$X138:$X142,1),"")</f>
        <v/>
      </c>
      <c r="Z138" s="167" t="str">
        <f aca="false">IF(ISNUMBER($A138),VLOOKUP($A138,Methuselahs!$A$7:$X$306,5),"")</f>
        <v/>
      </c>
      <c r="AA138" s="167" t="str">
        <f aca="false">$I138</f>
        <v/>
      </c>
    </row>
    <row r="139" customFormat="false" ht="12.75" hidden="false" customHeight="true" outlineLevel="0" collapsed="false">
      <c r="A139" s="231" t="str">
        <f aca="true">IF(ISBLANK('Tournament Info'!$B$11),"",INDIRECT(ADDRESS(ROW(),2,1,1,"Optimal Seating "&amp;'Tournament Info'!$B$11-1&amp;"R+F")))</f>
        <v/>
      </c>
      <c r="B139" s="207" t="str">
        <f aca="false">IF(ISNUMBER(A139),VLOOKUP(A139,Methuselahs!$A$7:$E$306,2,FALSE()),"")</f>
        <v/>
      </c>
      <c r="C139" s="232" t="str">
        <f aca="false">IF(ISNUMBER(A139),VLOOKUP(A139,Methuselahs!$A$7:$E$306,3,FALSE()),"")</f>
        <v/>
      </c>
      <c r="D139" s="233" t="str">
        <f aca="false">IF(ISNUMBER(A139),FLOOR((ROW()-ROW($A$7))/5,1)+1,"")</f>
        <v/>
      </c>
      <c r="E139" s="234"/>
      <c r="F139" s="267" t="n">
        <f aca="false">IF(ISNUMBER(E139),E139,0)</f>
        <v>0</v>
      </c>
      <c r="G139" s="235" t="str">
        <f aca="false">IF(ISNUMBER($A139),IF(AND($F139&gt;=2,$H139=60),1,0),"")</f>
        <v/>
      </c>
      <c r="H139" s="236" t="str">
        <f aca="false">IF(ISNUMBER(A139),IF(OR($S139=$U139,NOT(ISNA(MATCH($D139*5+$V$4,Override!$C$6:$C$125,0)))),$Q139,0),"")</f>
        <v/>
      </c>
      <c r="I139" s="268" t="str">
        <f aca="false">IF(ISNUMBER(A139),IF(J139=5,K139,IF(AND(J139=4,OR(K139=4,K139=3)),K139+1,K139)),"")</f>
        <v/>
      </c>
      <c r="J139" s="237" t="n">
        <f aca="false">COUNT(A137:A141)</f>
        <v>0</v>
      </c>
      <c r="K139" s="238" t="str">
        <f aca="false">IF(ISNUMBER(A139),RANK(F139,F137:F141),"")</f>
        <v/>
      </c>
      <c r="L139" s="239" t="n">
        <f aca="false">IF(J139=5,VLOOKUP(K139,TPMatrix!$A$6:$B$10,2,FALSE()),IF(J139=4,VLOOKUP(K139,TPMatrix!$D$6:$E$9,2,FALSE()),0))</f>
        <v>0</v>
      </c>
      <c r="M139" s="239" t="n">
        <f aca="false">IF(COUNTIF(K137:K141,K139)&gt;=2,IF(J139=5,VLOOKUP(K139+1,TPMatrix!$A$6:$B$10,2,FALSE()),IF(J139=4,VLOOKUP(K139+1,TPMatrix!$D$6:$E$9,2,FALSE()),0)),"")</f>
        <v>0</v>
      </c>
      <c r="N139" s="239" t="n">
        <f aca="false">IF(COUNTIF(K137:K141,K139)&gt;=3,IF(J139=5,VLOOKUP(K139+2,TPMatrix!$A$6:$B$10,2,FALSE()),IF(J139=4,VLOOKUP(K139+2,TPMatrix!$D$6:$E$9,2,FALSE()),0)),"")</f>
        <v>0</v>
      </c>
      <c r="O139" s="239" t="n">
        <f aca="false">IF(COUNTIF(K137:K141,K139)&gt;=4,IF(J139=5,VLOOKUP(K139+3,TPMatrix!$A$6:$B$10,2,FALSE()),IF(J139=4,VLOOKUP(K139+3,TPMatrix!$D$6:$E$9,2,FALSE()),0)),"")</f>
        <v>0</v>
      </c>
      <c r="P139" s="239" t="n">
        <f aca="false">IF(COUNTIF(K137:K141,K139)&gt;=5,IF(J139=5,VLOOKUP(K139+4,TPMatrix!$A$6:$B$10,2,FALSE()),IF(J139=4,VLOOKUP(K139+4,TPMatrix!$D$6:$E$9,2,FALSE()),0)),"")</f>
        <v>0</v>
      </c>
      <c r="Q139" s="239" t="n">
        <f aca="false">SUM(L139:P139)/COUNT(L139:P139)</f>
        <v>0</v>
      </c>
      <c r="R139" s="240" t="n">
        <f aca="false">COUNT(L139:P139)</f>
        <v>5</v>
      </c>
      <c r="S139" s="238" t="n">
        <f aca="false">IF(ISNUMBER($A139),COUNTIF($D$7:$D$306,$D139),0)</f>
        <v>0</v>
      </c>
      <c r="T139" s="239" t="n">
        <f aca="false">CEILING($F139,1)</f>
        <v>0</v>
      </c>
      <c r="U139" s="240" t="n">
        <f aca="true">SUM(OFFSET(T139,-MOD(ROW()-ROW($U$7),5),0,5,1))</f>
        <v>0</v>
      </c>
      <c r="W139" s="167" t="str">
        <f aca="false">$I139</f>
        <v/>
      </c>
      <c r="X139" s="167" t="str">
        <f aca="false">IF(ISNUMBER($A139),$W139*(Methuselahs!$A$4+1)+$A139,"")</f>
        <v/>
      </c>
      <c r="Y139" s="167" t="str">
        <f aca="false">IF(ISNUMBER($A139),RANK($X139,$X139:$X143,1),"")</f>
        <v/>
      </c>
      <c r="Z139" s="167" t="str">
        <f aca="false">IF(ISNUMBER($A139),VLOOKUP($A139,Methuselahs!$A$7:$X$306,5),"")</f>
        <v/>
      </c>
      <c r="AA139" s="167" t="str">
        <f aca="false">$I139</f>
        <v/>
      </c>
    </row>
    <row r="140" customFormat="false" ht="12.75" hidden="false" customHeight="true" outlineLevel="0" collapsed="false">
      <c r="A140" s="241" t="str">
        <f aca="true">IF(ISBLANK('Tournament Info'!$B$11),"",INDIRECT(ADDRESS(ROW(),2,1,1,"Optimal Seating "&amp;'Tournament Info'!$B$11-1&amp;"R+F")))</f>
        <v/>
      </c>
      <c r="B140" s="242" t="str">
        <f aca="false">IF(ISNUMBER(A140),VLOOKUP(A140,Methuselahs!$A$7:$E$306,2,FALSE()),"")</f>
        <v/>
      </c>
      <c r="C140" s="243" t="str">
        <f aca="false">IF(ISNUMBER(A140),VLOOKUP(A140,Methuselahs!$A$7:$E$306,3,FALSE()),"")</f>
        <v/>
      </c>
      <c r="D140" s="244" t="str">
        <f aca="false">IF(ISNUMBER(A140),FLOOR((ROW()-ROW($A$7))/5,1)+1,"")</f>
        <v/>
      </c>
      <c r="E140" s="245"/>
      <c r="F140" s="269" t="n">
        <f aca="false">IF(ISNUMBER(E140),E140,0)</f>
        <v>0</v>
      </c>
      <c r="G140" s="225" t="str">
        <f aca="false">IF(ISNUMBER($A140),IF(AND($F140&gt;=2,$H140=60),1,0),"")</f>
        <v/>
      </c>
      <c r="H140" s="226" t="str">
        <f aca="false">IF(ISNUMBER(A140),IF(OR($S140=$U140,NOT(ISNA(MATCH($D140*5+$V$4,Override!$C$6:$C$125,0)))),$Q140,0),"")</f>
        <v/>
      </c>
      <c r="I140" s="265" t="str">
        <f aca="false">IF(ISNUMBER(A140),IF(J140=5,K140,IF(AND(J140=4,OR(K140=4,K140=3)),K140+1,K140)),"")</f>
        <v/>
      </c>
      <c r="J140" s="246" t="n">
        <f aca="false">COUNT(A137:A141)</f>
        <v>0</v>
      </c>
      <c r="K140" s="228" t="str">
        <f aca="false">IF(ISNUMBER(A140),RANK(F140,F137:F141),"")</f>
        <v/>
      </c>
      <c r="L140" s="229" t="n">
        <f aca="false">IF(J140=5,VLOOKUP(K140,TPMatrix!$A$6:$B$10,2,FALSE()),IF(J140=4,VLOOKUP(K140,TPMatrix!$D$6:$E$9,2,FALSE()),0))</f>
        <v>0</v>
      </c>
      <c r="M140" s="229" t="n">
        <f aca="false">IF(COUNTIF(K137:K141,K140)&gt;=2,IF(J140=5,VLOOKUP(K140+1,TPMatrix!$A$6:$B$10,2,FALSE()),IF(J140=4,VLOOKUP(K140+1,TPMatrix!$D$6:$E$9,2,FALSE()),0)),"")</f>
        <v>0</v>
      </c>
      <c r="N140" s="229" t="n">
        <f aca="false">IF(COUNTIF(K137:K141,K140)&gt;=3,IF(J140=5,VLOOKUP(K140+2,TPMatrix!$A$6:$B$10,2,FALSE()),IF(J140=4,VLOOKUP(K140+2,TPMatrix!$D$6:$E$9,2,FALSE()),0)),"")</f>
        <v>0</v>
      </c>
      <c r="O140" s="229" t="n">
        <f aca="false">IF(COUNTIF(K137:K141,K140)&gt;=4,IF(J140=5,VLOOKUP(K140+3,TPMatrix!$A$6:$B$10,2,FALSE()),IF(J140=4,VLOOKUP(K140+3,TPMatrix!$D$6:$E$9,2,FALSE()),0)),"")</f>
        <v>0</v>
      </c>
      <c r="P140" s="229" t="n">
        <f aca="false">IF(COUNTIF(K137:K141,K140)&gt;=5,IF(J140=5,VLOOKUP(K140+4,TPMatrix!$A$6:$B$10,2,FALSE()),IF(J140=4,VLOOKUP(K140+4,TPMatrix!$D$6:$E$9,2,FALSE()),0)),"")</f>
        <v>0</v>
      </c>
      <c r="Q140" s="229" t="n">
        <f aca="false">SUM(L140:P140)/COUNT(L140:P140)</f>
        <v>0</v>
      </c>
      <c r="R140" s="230" t="n">
        <f aca="false">COUNT(L140:P140)</f>
        <v>5</v>
      </c>
      <c r="S140" s="228" t="n">
        <f aca="false">IF(ISNUMBER($A140),COUNTIF($D$7:$D$306,$D140),0)</f>
        <v>0</v>
      </c>
      <c r="T140" s="229" t="n">
        <f aca="false">CEILING($F140,1)</f>
        <v>0</v>
      </c>
      <c r="U140" s="230" t="n">
        <f aca="true">SUM(OFFSET(T140,-MOD(ROW()-ROW($U$7),5),0,5,1))</f>
        <v>0</v>
      </c>
      <c r="W140" s="167" t="str">
        <f aca="false">$I140</f>
        <v/>
      </c>
      <c r="X140" s="167" t="str">
        <f aca="false">IF(ISNUMBER($A140),$W140*(Methuselahs!$A$4+1)+$A140,"")</f>
        <v/>
      </c>
      <c r="Y140" s="167" t="str">
        <f aca="false">IF(ISNUMBER($A140),RANK($X140,$X140:$X144,1),"")</f>
        <v/>
      </c>
      <c r="Z140" s="167" t="str">
        <f aca="false">IF(ISNUMBER($A140),VLOOKUP($A140,Methuselahs!$A$7:$X$306,5),"")</f>
        <v/>
      </c>
      <c r="AA140" s="167" t="str">
        <f aca="false">$I140</f>
        <v/>
      </c>
    </row>
    <row r="141" customFormat="false" ht="12.75" hidden="false" customHeight="true" outlineLevel="0" collapsed="false">
      <c r="A141" s="247" t="str">
        <f aca="true">IF(ISBLANK('Tournament Info'!$B$11),"",INDIRECT(ADDRESS(ROW(),2,1,1,"Optimal Seating "&amp;'Tournament Info'!$B$11-1&amp;"R+F")))</f>
        <v/>
      </c>
      <c r="B141" s="248" t="str">
        <f aca="false">IF(ISNUMBER(A141),VLOOKUP(A141,Methuselahs!$A$7:$E$306,2,FALSE()),"")</f>
        <v/>
      </c>
      <c r="C141" s="249" t="str">
        <f aca="false">IF(ISNUMBER(A141),VLOOKUP(A141,Methuselahs!$A$7:$E$306,3,FALSE()),"")</f>
        <v/>
      </c>
      <c r="D141" s="250" t="str">
        <f aca="false">IF(ISNUMBER(A141),FLOOR((ROW()-ROW($A$7))/5,1)+1,"")</f>
        <v/>
      </c>
      <c r="E141" s="251"/>
      <c r="F141" s="270" t="n">
        <f aca="false">IF(ISNUMBER(E141),E141,0)</f>
        <v>0</v>
      </c>
      <c r="G141" s="235" t="str">
        <f aca="false">IF(ISNUMBER($A141),IF(AND($F141&gt;=2,$H141=60),1,0),"")</f>
        <v/>
      </c>
      <c r="H141" s="236" t="str">
        <f aca="false">IF(ISNUMBER(A141),IF(OR($S141=$U141,NOT(ISNA(MATCH($D141*5+$V$4,Override!$C$6:$C$125,0)))),$Q141,0),"")</f>
        <v/>
      </c>
      <c r="I141" s="268" t="str">
        <f aca="false">IF(ISNUMBER(A141),IF(J141=5,K141,IF(AND(J141=4,OR(K141=4,K141=3)),K141+1,K141)),"")</f>
        <v/>
      </c>
      <c r="J141" s="252" t="n">
        <f aca="false">COUNT(A137:A141)</f>
        <v>0</v>
      </c>
      <c r="K141" s="253" t="str">
        <f aca="false">IF(ISNUMBER(A141),RANK(F141,F137:F141),"")</f>
        <v/>
      </c>
      <c r="L141" s="254" t="n">
        <f aca="false">IF(J141=5,VLOOKUP(K141,TPMatrix!$A$6:$B$10,2,FALSE()),IF(J141=4,VLOOKUP(K141,TPMatrix!$D$6:$E$9,2,FALSE()),0))</f>
        <v>0</v>
      </c>
      <c r="M141" s="254" t="n">
        <f aca="false">IF(COUNTIF(K137:K141,K141)&gt;=2,IF(J141=5,VLOOKUP(K141+1,TPMatrix!$A$6:$B$10,2,FALSE()),IF(J141=4,VLOOKUP(K141+1,TPMatrix!$D$6:$E$9,2,FALSE()),0)),"")</f>
        <v>0</v>
      </c>
      <c r="N141" s="254" t="n">
        <f aca="false">IF(COUNTIF(K137:K141,K141)&gt;=3,IF(J141=5,VLOOKUP(K141+2,TPMatrix!$A$6:$B$10,2,FALSE()),IF(J141=4,VLOOKUP(K141+2,TPMatrix!$D$6:$E$9,2,FALSE()),0)),"")</f>
        <v>0</v>
      </c>
      <c r="O141" s="254" t="n">
        <f aca="false">IF(COUNTIF(K137:K141,K141)&gt;=4,IF(J141=5,VLOOKUP(K141+3,TPMatrix!$A$6:$B$10,2,FALSE()),IF(J141=4,VLOOKUP(K141+3,TPMatrix!$D$6:$E$9,2,FALSE()),0)),"")</f>
        <v>0</v>
      </c>
      <c r="P141" s="254" t="n">
        <f aca="false">IF(COUNTIF(K137:K141,K141)&gt;=5,IF(J141=5,VLOOKUP(K141+4,TPMatrix!$A$6:$B$10,2,FALSE()),IF(J141=4,VLOOKUP(K141+4,TPMatrix!$D$6:$E$9,2,FALSE()),0)),"")</f>
        <v>0</v>
      </c>
      <c r="Q141" s="254" t="n">
        <f aca="false">SUM(L141:P141)/COUNT(L141:P141)</f>
        <v>0</v>
      </c>
      <c r="R141" s="255" t="n">
        <f aca="false">COUNT(L141:P141)</f>
        <v>5</v>
      </c>
      <c r="S141" s="253" t="n">
        <f aca="false">IF(ISNUMBER($A141),COUNTIF($D$7:$D$306,$D141),0)</f>
        <v>0</v>
      </c>
      <c r="T141" s="254" t="n">
        <f aca="false">CEILING($F141,1)</f>
        <v>0</v>
      </c>
      <c r="U141" s="255" t="n">
        <f aca="true">SUM(OFFSET(T141,-MOD(ROW()-ROW($U$7),5),0,5,1))</f>
        <v>0</v>
      </c>
      <c r="W141" s="167" t="str">
        <f aca="false">$I141</f>
        <v/>
      </c>
      <c r="X141" s="167" t="str">
        <f aca="false">IF(ISNUMBER($A141),$W141*(Methuselahs!$A$4+1)+$A141,"")</f>
        <v/>
      </c>
      <c r="Y141" s="167" t="str">
        <f aca="false">IF(ISNUMBER($A141),RANK($X141,$X141:$X145,1),"")</f>
        <v/>
      </c>
      <c r="Z141" s="167" t="str">
        <f aca="false">IF(ISNUMBER($A141),VLOOKUP($A141,Methuselahs!$A$7:$X$306,5),"")</f>
        <v/>
      </c>
      <c r="AA141" s="167" t="str">
        <f aca="false">$I141</f>
        <v/>
      </c>
    </row>
    <row r="142" customFormat="false" ht="12.75" hidden="false" customHeight="true" outlineLevel="0" collapsed="false">
      <c r="A142" s="206" t="str">
        <f aca="true">IF(ISBLANK('Tournament Info'!$B$11),"",INDIRECT(ADDRESS(ROW(),2,1,1,"Optimal Seating "&amp;'Tournament Info'!$B$11-1&amp;"R+F")))</f>
        <v/>
      </c>
      <c r="B142" s="207" t="str">
        <f aca="false">IF(ISNUMBER(A142),VLOOKUP(A142,Methuselahs!$A$7:$E$306,2,FALSE()),"")</f>
        <v/>
      </c>
      <c r="C142" s="208" t="str">
        <f aca="false">IF(ISNUMBER(A142),VLOOKUP(A142,Methuselahs!$A$7:$E$306,3,FALSE()),"")</f>
        <v/>
      </c>
      <c r="D142" s="209" t="str">
        <f aca="false">IF(ISNUMBER(A142),FLOOR((ROW()-ROW($A$7))/5,1)+1,"")</f>
        <v/>
      </c>
      <c r="E142" s="210"/>
      <c r="F142" s="262" t="n">
        <f aca="false">IF(ISNUMBER(E142),E142,0)</f>
        <v>0</v>
      </c>
      <c r="G142" s="211" t="str">
        <f aca="false">IF(ISNUMBER($A142),IF(AND($F142&gt;=2,$H142=60),1,0),"")</f>
        <v/>
      </c>
      <c r="H142" s="212" t="str">
        <f aca="false">IF(ISNUMBER(A142),IF(OR($S142=$U142,NOT(ISNA(MATCH($D142*5+$V$4,Override!$C$6:$C$125,0)))),$Q142,0),"")</f>
        <v/>
      </c>
      <c r="I142" s="263" t="str">
        <f aca="false">IF(ISNUMBER(A142),IF(J142=5,K142,IF(AND(J142=4,OR(K142=4,K142=3)),K142+1,K142)),"")</f>
        <v/>
      </c>
      <c r="J142" s="213" t="n">
        <f aca="false">COUNT(A142:A146)</f>
        <v>0</v>
      </c>
      <c r="K142" s="214" t="str">
        <f aca="false">IF(ISNUMBER(A142),RANK(F142,F142:F146),"")</f>
        <v/>
      </c>
      <c r="L142" s="215" t="n">
        <f aca="false">IF(J142=5,VLOOKUP(K142,TPMatrix!$A$6:$B$10,2,FALSE()),IF(J142=4,VLOOKUP(K142,TPMatrix!$D$6:$E$9,2,FALSE()),0))</f>
        <v>0</v>
      </c>
      <c r="M142" s="215" t="n">
        <f aca="false">IF(COUNTIF(K142:K146,K142)&gt;=2,IF(J142=5,VLOOKUP(K142+1,TPMatrix!$A$6:$B$10,2,FALSE()),IF(J142=4,VLOOKUP(K142+1,TPMatrix!$D$6:$E$9,2,FALSE()),0)),"")</f>
        <v>0</v>
      </c>
      <c r="N142" s="215" t="n">
        <f aca="false">IF(COUNTIF(K142:K146,K142)&gt;=3,IF(J142=5,VLOOKUP(K142+2,TPMatrix!$A$6:$B$10,2,FALSE()),IF(J142=4,VLOOKUP(K142+2,TPMatrix!$D$6:$E$9,2,FALSE()),0)),"")</f>
        <v>0</v>
      </c>
      <c r="O142" s="215" t="n">
        <f aca="false">IF(COUNTIF(K142:K146,K142)&gt;=4,IF(J142=5,VLOOKUP(K142+3,TPMatrix!$A$6:$B$10,2,FALSE()),IF(J142=4,VLOOKUP(K142+3,TPMatrix!$D$6:$E$9,2,FALSE()),0)),"")</f>
        <v>0</v>
      </c>
      <c r="P142" s="215" t="n">
        <f aca="false">IF(COUNTIF(K142:K146,K142)&gt;=5,IF(J142=5,VLOOKUP(K142+4,TPMatrix!$A$6:$B$10,2,FALSE()),IF(J142=4,VLOOKUP(K142+4,TPMatrix!$D$6:$E$9,2,FALSE()),0)),"")</f>
        <v>0</v>
      </c>
      <c r="Q142" s="215" t="n">
        <f aca="false">SUM(L142:P142)/COUNT(L142:P142)</f>
        <v>0</v>
      </c>
      <c r="R142" s="216" t="n">
        <f aca="false">COUNT(L142:P142)</f>
        <v>5</v>
      </c>
      <c r="S142" s="217" t="n">
        <f aca="false">IF(ISNUMBER($A142),COUNTIF($D$7:$D$306,$D142),0)</f>
        <v>0</v>
      </c>
      <c r="T142" s="218" t="n">
        <f aca="false">CEILING($F142,1)</f>
        <v>0</v>
      </c>
      <c r="U142" s="219" t="n">
        <f aca="true">SUM(OFFSET(T142,-MOD(ROW()-ROW($U$7),5),0,5,1))</f>
        <v>0</v>
      </c>
      <c r="W142" s="167" t="str">
        <f aca="false">$I142</f>
        <v/>
      </c>
      <c r="X142" s="167" t="str">
        <f aca="false">IF(ISNUMBER($A142),$W142*(Methuselahs!$A$4+1)+$A142,"")</f>
        <v/>
      </c>
      <c r="Y142" s="167" t="str">
        <f aca="false">IF(ISNUMBER($A142),RANK($X142,$X142:$X146,1),"")</f>
        <v/>
      </c>
      <c r="Z142" s="167" t="str">
        <f aca="false">IF(ISNUMBER($A142),VLOOKUP($A142,Methuselahs!$A$7:$X$306,5),"")</f>
        <v/>
      </c>
      <c r="AA142" s="167" t="str">
        <f aca="false">$I142</f>
        <v/>
      </c>
    </row>
    <row r="143" customFormat="false" ht="12.75" hidden="false" customHeight="true" outlineLevel="0" collapsed="false">
      <c r="A143" s="220" t="str">
        <f aca="true">IF(ISBLANK('Tournament Info'!$B$11),"",INDIRECT(ADDRESS(ROW(),2,1,1,"Optimal Seating "&amp;'Tournament Info'!$B$11-1&amp;"R+F")))</f>
        <v/>
      </c>
      <c r="B143" s="221" t="str">
        <f aca="false">IF(ISNUMBER(A143),VLOOKUP(A143,Methuselahs!$A$7:$E$306,2,FALSE()),"")</f>
        <v/>
      </c>
      <c r="C143" s="222" t="str">
        <f aca="false">IF(ISNUMBER(A143),VLOOKUP(A143,Methuselahs!$A$7:$E$306,3,FALSE()),"")</f>
        <v/>
      </c>
      <c r="D143" s="223" t="str">
        <f aca="false">IF(ISNUMBER(A143),FLOOR((ROW()-ROW($A$7))/5,1)+1,"")</f>
        <v/>
      </c>
      <c r="E143" s="224"/>
      <c r="F143" s="264" t="n">
        <f aca="false">IF(ISNUMBER(E143),E143,0)</f>
        <v>0</v>
      </c>
      <c r="G143" s="225" t="str">
        <f aca="false">IF(ISNUMBER($A143),IF(AND($F143&gt;=2,$H143=60),1,0),"")</f>
        <v/>
      </c>
      <c r="H143" s="226" t="str">
        <f aca="false">IF(ISNUMBER(A143),IF(OR($S143=$U143,NOT(ISNA(MATCH($D143*5+$V$4,Override!$C$6:$C$125,0)))),$Q143,0),"")</f>
        <v/>
      </c>
      <c r="I143" s="265" t="str">
        <f aca="false">IF(ISNUMBER(A143),IF(J143=5,K143,IF(AND(J143=4,OR(K143=4,K143=3)),K143+1,K143)),"")</f>
        <v/>
      </c>
      <c r="J143" s="227" t="n">
        <f aca="false">COUNT(A142:A146)</f>
        <v>0</v>
      </c>
      <c r="K143" s="228" t="str">
        <f aca="false">IF(ISNUMBER(A143),RANK(F143,F142:F146),"")</f>
        <v/>
      </c>
      <c r="L143" s="229" t="n">
        <f aca="false">IF(J143=5,VLOOKUP(K143,TPMatrix!$A$6:$B$10,2,FALSE()),IF(J143=4,VLOOKUP(K143,TPMatrix!$D$6:$E$9,2,FALSE()),0))</f>
        <v>0</v>
      </c>
      <c r="M143" s="229" t="n">
        <f aca="false">IF(COUNTIF(K142:K146,K143)&gt;=2,IF(J143=5,VLOOKUP(K143+1,TPMatrix!$A$6:$B$10,2,FALSE()),IF(J143=4,VLOOKUP(K143+1,TPMatrix!$D$6:$E$9,2,FALSE()),0)),"")</f>
        <v>0</v>
      </c>
      <c r="N143" s="229" t="n">
        <f aca="false">IF(COUNTIF(K142:K146,K143)&gt;=3,IF(J143=5,VLOOKUP(K143+2,TPMatrix!$A$6:$B$10,2,FALSE()),IF(J143=4,VLOOKUP(K143+2,TPMatrix!$D$6:$E$9,2,FALSE()),0)),"")</f>
        <v>0</v>
      </c>
      <c r="O143" s="229" t="n">
        <f aca="false">IF(COUNTIF(K142:K146,K143)&gt;=4,IF(J143=5,VLOOKUP(K143+3,TPMatrix!$A$6:$B$10,2,FALSE()),IF(J143=4,VLOOKUP(K143+3,TPMatrix!$D$6:$E$9,2,FALSE()),0)),"")</f>
        <v>0</v>
      </c>
      <c r="P143" s="229" t="n">
        <f aca="false">IF(COUNTIF(K142:K146,K143)&gt;=5,IF(J143=5,VLOOKUP(K143+4,TPMatrix!$A$6:$B$10,2,FALSE()),IF(J143=4,VLOOKUP(K143+4,TPMatrix!$D$6:$E$9,2,FALSE()),0)),"")</f>
        <v>0</v>
      </c>
      <c r="Q143" s="229" t="n">
        <f aca="false">SUM(L143:P143)/COUNT(L143:P143)</f>
        <v>0</v>
      </c>
      <c r="R143" s="230" t="n">
        <f aca="false">COUNT(L143:P143)</f>
        <v>5</v>
      </c>
      <c r="S143" s="228" t="n">
        <f aca="false">IF(ISNUMBER($A143),COUNTIF($D$7:$D$306,$D143),0)</f>
        <v>0</v>
      </c>
      <c r="T143" s="229" t="n">
        <f aca="false">CEILING($F143,1)</f>
        <v>0</v>
      </c>
      <c r="U143" s="230" t="n">
        <f aca="true">SUM(OFFSET(T143,-MOD(ROW()-ROW($U$7),5),0,5,1))</f>
        <v>0</v>
      </c>
      <c r="W143" s="167" t="str">
        <f aca="false">$I143</f>
        <v/>
      </c>
      <c r="X143" s="167" t="str">
        <f aca="false">IF(ISNUMBER($A143),$W143*(Methuselahs!$A$4+1)+$A143,"")</f>
        <v/>
      </c>
      <c r="Y143" s="167" t="str">
        <f aca="false">IF(ISNUMBER($A143),RANK($X143,$X143:$X147,1),"")</f>
        <v/>
      </c>
      <c r="Z143" s="167" t="str">
        <f aca="false">IF(ISNUMBER($A143),VLOOKUP($A143,Methuselahs!$A$7:$X$306,5),"")</f>
        <v/>
      </c>
      <c r="AA143" s="167" t="str">
        <f aca="false">$I143</f>
        <v/>
      </c>
    </row>
    <row r="144" customFormat="false" ht="12.75" hidden="false" customHeight="true" outlineLevel="0" collapsed="false">
      <c r="A144" s="231" t="str">
        <f aca="true">IF(ISBLANK('Tournament Info'!$B$11),"",INDIRECT(ADDRESS(ROW(),2,1,1,"Optimal Seating "&amp;'Tournament Info'!$B$11-1&amp;"R+F")))</f>
        <v/>
      </c>
      <c r="B144" s="207" t="str">
        <f aca="false">IF(ISNUMBER(A144),VLOOKUP(A144,Methuselahs!$A$7:$E$306,2,FALSE()),"")</f>
        <v/>
      </c>
      <c r="C144" s="232" t="str">
        <f aca="false">IF(ISNUMBER(A144),VLOOKUP(A144,Methuselahs!$A$7:$E$306,3,FALSE()),"")</f>
        <v/>
      </c>
      <c r="D144" s="233" t="str">
        <f aca="false">IF(ISNUMBER(A144),FLOOR((ROW()-ROW($A$7))/5,1)+1,"")</f>
        <v/>
      </c>
      <c r="E144" s="234"/>
      <c r="F144" s="267" t="n">
        <f aca="false">IF(ISNUMBER(E144),E144,0)</f>
        <v>0</v>
      </c>
      <c r="G144" s="235" t="str">
        <f aca="false">IF(ISNUMBER($A144),IF(AND($F144&gt;=2,$H144=60),1,0),"")</f>
        <v/>
      </c>
      <c r="H144" s="236" t="str">
        <f aca="false">IF(ISNUMBER(A144),IF(OR($S144=$U144,NOT(ISNA(MATCH($D144*5+$V$4,Override!$C$6:$C$125,0)))),$Q144,0),"")</f>
        <v/>
      </c>
      <c r="I144" s="268" t="str">
        <f aca="false">IF(ISNUMBER(A144),IF(J144=5,K144,IF(AND(J144=4,OR(K144=4,K144=3)),K144+1,K144)),"")</f>
        <v/>
      </c>
      <c r="J144" s="237" t="n">
        <f aca="false">COUNT(A142:A146)</f>
        <v>0</v>
      </c>
      <c r="K144" s="238" t="str">
        <f aca="false">IF(ISNUMBER(A144),RANK(F144,F142:F146),"")</f>
        <v/>
      </c>
      <c r="L144" s="239" t="n">
        <f aca="false">IF(J144=5,VLOOKUP(K144,TPMatrix!$A$6:$B$10,2,FALSE()),IF(J144=4,VLOOKUP(K144,TPMatrix!$D$6:$E$9,2,FALSE()),0))</f>
        <v>0</v>
      </c>
      <c r="M144" s="239" t="n">
        <f aca="false">IF(COUNTIF(K142:K146,K144)&gt;=2,IF(J144=5,VLOOKUP(K144+1,TPMatrix!$A$6:$B$10,2,FALSE()),IF(J144=4,VLOOKUP(K144+1,TPMatrix!$D$6:$E$9,2,FALSE()),0)),"")</f>
        <v>0</v>
      </c>
      <c r="N144" s="239" t="n">
        <f aca="false">IF(COUNTIF(K142:K146,K144)&gt;=3,IF(J144=5,VLOOKUP(K144+2,TPMatrix!$A$6:$B$10,2,FALSE()),IF(J144=4,VLOOKUP(K144+2,TPMatrix!$D$6:$E$9,2,FALSE()),0)),"")</f>
        <v>0</v>
      </c>
      <c r="O144" s="239" t="n">
        <f aca="false">IF(COUNTIF(K142:K146,K144)&gt;=4,IF(J144=5,VLOOKUP(K144+3,TPMatrix!$A$6:$B$10,2,FALSE()),IF(J144=4,VLOOKUP(K144+3,TPMatrix!$D$6:$E$9,2,FALSE()),0)),"")</f>
        <v>0</v>
      </c>
      <c r="P144" s="239" t="n">
        <f aca="false">IF(COUNTIF(K142:K146,K144)&gt;=5,IF(J144=5,VLOOKUP(K144+4,TPMatrix!$A$6:$B$10,2,FALSE()),IF(J144=4,VLOOKUP(K144+4,TPMatrix!$D$6:$E$9,2,FALSE()),0)),"")</f>
        <v>0</v>
      </c>
      <c r="Q144" s="239" t="n">
        <f aca="false">SUM(L144:P144)/COUNT(L144:P144)</f>
        <v>0</v>
      </c>
      <c r="R144" s="240" t="n">
        <f aca="false">COUNT(L144:P144)</f>
        <v>5</v>
      </c>
      <c r="S144" s="238" t="n">
        <f aca="false">IF(ISNUMBER($A144),COUNTIF($D$7:$D$306,$D144),0)</f>
        <v>0</v>
      </c>
      <c r="T144" s="239" t="n">
        <f aca="false">CEILING($F144,1)</f>
        <v>0</v>
      </c>
      <c r="U144" s="240" t="n">
        <f aca="true">SUM(OFFSET(T144,-MOD(ROW()-ROW($U$7),5),0,5,1))</f>
        <v>0</v>
      </c>
      <c r="W144" s="167" t="str">
        <f aca="false">$I144</f>
        <v/>
      </c>
      <c r="X144" s="167" t="str">
        <f aca="false">IF(ISNUMBER($A144),$W144*(Methuselahs!$A$4+1)+$A144,"")</f>
        <v/>
      </c>
      <c r="Y144" s="167" t="str">
        <f aca="false">IF(ISNUMBER($A144),RANK($X144,$X144:$X148,1),"")</f>
        <v/>
      </c>
      <c r="Z144" s="167" t="str">
        <f aca="false">IF(ISNUMBER($A144),VLOOKUP($A144,Methuselahs!$A$7:$X$306,5),"")</f>
        <v/>
      </c>
      <c r="AA144" s="167" t="str">
        <f aca="false">$I144</f>
        <v/>
      </c>
    </row>
    <row r="145" customFormat="false" ht="12.75" hidden="false" customHeight="true" outlineLevel="0" collapsed="false">
      <c r="A145" s="241" t="str">
        <f aca="true">IF(ISBLANK('Tournament Info'!$B$11),"",INDIRECT(ADDRESS(ROW(),2,1,1,"Optimal Seating "&amp;'Tournament Info'!$B$11-1&amp;"R+F")))</f>
        <v/>
      </c>
      <c r="B145" s="242" t="str">
        <f aca="false">IF(ISNUMBER(A145),VLOOKUP(A145,Methuselahs!$A$7:$E$306,2,FALSE()),"")</f>
        <v/>
      </c>
      <c r="C145" s="243" t="str">
        <f aca="false">IF(ISNUMBER(A145),VLOOKUP(A145,Methuselahs!$A$7:$E$306,3,FALSE()),"")</f>
        <v/>
      </c>
      <c r="D145" s="244" t="str">
        <f aca="false">IF(ISNUMBER(A145),FLOOR((ROW()-ROW($A$7))/5,1)+1,"")</f>
        <v/>
      </c>
      <c r="E145" s="245"/>
      <c r="F145" s="269" t="n">
        <f aca="false">IF(ISNUMBER(E145),E145,0)</f>
        <v>0</v>
      </c>
      <c r="G145" s="225" t="str">
        <f aca="false">IF(ISNUMBER($A145),IF(AND($F145&gt;=2,$H145=60),1,0),"")</f>
        <v/>
      </c>
      <c r="H145" s="226" t="str">
        <f aca="false">IF(ISNUMBER(A145),IF(OR($S145=$U145,NOT(ISNA(MATCH($D145*5+$V$4,Override!$C$6:$C$125,0)))),$Q145,0),"")</f>
        <v/>
      </c>
      <c r="I145" s="265" t="str">
        <f aca="false">IF(ISNUMBER(A145),IF(J145=5,K145,IF(AND(J145=4,OR(K145=4,K145=3)),K145+1,K145)),"")</f>
        <v/>
      </c>
      <c r="J145" s="246" t="n">
        <f aca="false">COUNT(A142:A146)</f>
        <v>0</v>
      </c>
      <c r="K145" s="228" t="str">
        <f aca="false">IF(ISNUMBER(A145),RANK(F145,F142:F146),"")</f>
        <v/>
      </c>
      <c r="L145" s="229" t="n">
        <f aca="false">IF(J145=5,VLOOKUP(K145,TPMatrix!$A$6:$B$10,2,FALSE()),IF(J145=4,VLOOKUP(K145,TPMatrix!$D$6:$E$9,2,FALSE()),0))</f>
        <v>0</v>
      </c>
      <c r="M145" s="229" t="n">
        <f aca="false">IF(COUNTIF(K142:K146,K145)&gt;=2,IF(J145=5,VLOOKUP(K145+1,TPMatrix!$A$6:$B$10,2,FALSE()),IF(J145=4,VLOOKUP(K145+1,TPMatrix!$D$6:$E$9,2,FALSE()),0)),"")</f>
        <v>0</v>
      </c>
      <c r="N145" s="229" t="n">
        <f aca="false">IF(COUNTIF(K142:K146,K145)&gt;=3,IF(J145=5,VLOOKUP(K145+2,TPMatrix!$A$6:$B$10,2,FALSE()),IF(J145=4,VLOOKUP(K145+2,TPMatrix!$D$6:$E$9,2,FALSE()),0)),"")</f>
        <v>0</v>
      </c>
      <c r="O145" s="229" t="n">
        <f aca="false">IF(COUNTIF(K142:K146,K145)&gt;=4,IF(J145=5,VLOOKUP(K145+3,TPMatrix!$A$6:$B$10,2,FALSE()),IF(J145=4,VLOOKUP(K145+3,TPMatrix!$D$6:$E$9,2,FALSE()),0)),"")</f>
        <v>0</v>
      </c>
      <c r="P145" s="229" t="n">
        <f aca="false">IF(COUNTIF(K142:K146,K145)&gt;=5,IF(J145=5,VLOOKUP(K145+4,TPMatrix!$A$6:$B$10,2,FALSE()),IF(J145=4,VLOOKUP(K145+4,TPMatrix!$D$6:$E$9,2,FALSE()),0)),"")</f>
        <v>0</v>
      </c>
      <c r="Q145" s="229" t="n">
        <f aca="false">SUM(L145:P145)/COUNT(L145:P145)</f>
        <v>0</v>
      </c>
      <c r="R145" s="230" t="n">
        <f aca="false">COUNT(L145:P145)</f>
        <v>5</v>
      </c>
      <c r="S145" s="228" t="n">
        <f aca="false">IF(ISNUMBER($A145),COUNTIF($D$7:$D$306,$D145),0)</f>
        <v>0</v>
      </c>
      <c r="T145" s="229" t="n">
        <f aca="false">CEILING($F145,1)</f>
        <v>0</v>
      </c>
      <c r="U145" s="230" t="n">
        <f aca="true">SUM(OFFSET(T145,-MOD(ROW()-ROW($U$7),5),0,5,1))</f>
        <v>0</v>
      </c>
      <c r="W145" s="167" t="str">
        <f aca="false">$I145</f>
        <v/>
      </c>
      <c r="X145" s="167" t="str">
        <f aca="false">IF(ISNUMBER($A145),$W145*(Methuselahs!$A$4+1)+$A145,"")</f>
        <v/>
      </c>
      <c r="Y145" s="167" t="str">
        <f aca="false">IF(ISNUMBER($A145),RANK($X145,$X145:$X149,1),"")</f>
        <v/>
      </c>
      <c r="Z145" s="167" t="str">
        <f aca="false">IF(ISNUMBER($A145),VLOOKUP($A145,Methuselahs!$A$7:$X$306,5),"")</f>
        <v/>
      </c>
      <c r="AA145" s="167" t="str">
        <f aca="false">$I145</f>
        <v/>
      </c>
    </row>
    <row r="146" customFormat="false" ht="12.75" hidden="false" customHeight="true" outlineLevel="0" collapsed="false">
      <c r="A146" s="247" t="str">
        <f aca="true">IF(ISBLANK('Tournament Info'!$B$11),"",INDIRECT(ADDRESS(ROW(),2,1,1,"Optimal Seating "&amp;'Tournament Info'!$B$11-1&amp;"R+F")))</f>
        <v/>
      </c>
      <c r="B146" s="248" t="str">
        <f aca="false">IF(ISNUMBER(A146),VLOOKUP(A146,Methuselahs!$A$7:$E$306,2,FALSE()),"")</f>
        <v/>
      </c>
      <c r="C146" s="249" t="str">
        <f aca="false">IF(ISNUMBER(A146),VLOOKUP(A146,Methuselahs!$A$7:$E$306,3,FALSE()),"")</f>
        <v/>
      </c>
      <c r="D146" s="250" t="str">
        <f aca="false">IF(ISNUMBER(A146),FLOOR((ROW()-ROW($A$7))/5,1)+1,"")</f>
        <v/>
      </c>
      <c r="E146" s="251"/>
      <c r="F146" s="270" t="n">
        <f aca="false">IF(ISNUMBER(E146),E146,0)</f>
        <v>0</v>
      </c>
      <c r="G146" s="235" t="str">
        <f aca="false">IF(ISNUMBER($A146),IF(AND($F146&gt;=2,$H146=60),1,0),"")</f>
        <v/>
      </c>
      <c r="H146" s="236" t="str">
        <f aca="false">IF(ISNUMBER(A146),IF(OR($S146=$U146,NOT(ISNA(MATCH($D146*5+$V$4,Override!$C$6:$C$125,0)))),$Q146,0),"")</f>
        <v/>
      </c>
      <c r="I146" s="268" t="str">
        <f aca="false">IF(ISNUMBER(A146),IF(J146=5,K146,IF(AND(J146=4,OR(K146=4,K146=3)),K146+1,K146)),"")</f>
        <v/>
      </c>
      <c r="J146" s="252" t="n">
        <f aca="false">COUNT(A142:A146)</f>
        <v>0</v>
      </c>
      <c r="K146" s="253" t="str">
        <f aca="false">IF(ISNUMBER(A146),RANK(F146,F142:F146),"")</f>
        <v/>
      </c>
      <c r="L146" s="254" t="n">
        <f aca="false">IF(J146=5,VLOOKUP(K146,TPMatrix!$A$6:$B$10,2,FALSE()),IF(J146=4,VLOOKUP(K146,TPMatrix!$D$6:$E$9,2,FALSE()),0))</f>
        <v>0</v>
      </c>
      <c r="M146" s="254" t="n">
        <f aca="false">IF(COUNTIF(K142:K146,K146)&gt;=2,IF(J146=5,VLOOKUP(K146+1,TPMatrix!$A$6:$B$10,2,FALSE()),IF(J146=4,VLOOKUP(K146+1,TPMatrix!$D$6:$E$9,2,FALSE()),0)),"")</f>
        <v>0</v>
      </c>
      <c r="N146" s="254" t="n">
        <f aca="false">IF(COUNTIF(K142:K146,K146)&gt;=3,IF(J146=5,VLOOKUP(K146+2,TPMatrix!$A$6:$B$10,2,FALSE()),IF(J146=4,VLOOKUP(K146+2,TPMatrix!$D$6:$E$9,2,FALSE()),0)),"")</f>
        <v>0</v>
      </c>
      <c r="O146" s="254" t="n">
        <f aca="false">IF(COUNTIF(K142:K146,K146)&gt;=4,IF(J146=5,VLOOKUP(K146+3,TPMatrix!$A$6:$B$10,2,FALSE()),IF(J146=4,VLOOKUP(K146+3,TPMatrix!$D$6:$E$9,2,FALSE()),0)),"")</f>
        <v>0</v>
      </c>
      <c r="P146" s="254" t="n">
        <f aca="false">IF(COUNTIF(K142:K146,K146)&gt;=5,IF(J146=5,VLOOKUP(K146+4,TPMatrix!$A$6:$B$10,2,FALSE()),IF(J146=4,VLOOKUP(K146+4,TPMatrix!$D$6:$E$9,2,FALSE()),0)),"")</f>
        <v>0</v>
      </c>
      <c r="Q146" s="254" t="n">
        <f aca="false">SUM(L146:P146)/COUNT(L146:P146)</f>
        <v>0</v>
      </c>
      <c r="R146" s="255" t="n">
        <f aca="false">COUNT(L146:P146)</f>
        <v>5</v>
      </c>
      <c r="S146" s="253" t="n">
        <f aca="false">IF(ISNUMBER($A146),COUNTIF($D$7:$D$306,$D146),0)</f>
        <v>0</v>
      </c>
      <c r="T146" s="254" t="n">
        <f aca="false">CEILING($F146,1)</f>
        <v>0</v>
      </c>
      <c r="U146" s="255" t="n">
        <f aca="true">SUM(OFFSET(T146,-MOD(ROW()-ROW($U$7),5),0,5,1))</f>
        <v>0</v>
      </c>
      <c r="W146" s="167" t="str">
        <f aca="false">$I146</f>
        <v/>
      </c>
      <c r="X146" s="167" t="str">
        <f aca="false">IF(ISNUMBER($A146),$W146*(Methuselahs!$A$4+1)+$A146,"")</f>
        <v/>
      </c>
      <c r="Y146" s="167" t="str">
        <f aca="false">IF(ISNUMBER($A146),RANK($X146,$X146:$X150,1),"")</f>
        <v/>
      </c>
      <c r="Z146" s="167" t="str">
        <f aca="false">IF(ISNUMBER($A146),VLOOKUP($A146,Methuselahs!$A$7:$X$306,5),"")</f>
        <v/>
      </c>
      <c r="AA146" s="167" t="str">
        <f aca="false">$I146</f>
        <v/>
      </c>
    </row>
    <row r="147" customFormat="false" ht="12.75" hidden="false" customHeight="true" outlineLevel="0" collapsed="false">
      <c r="A147" s="206" t="str">
        <f aca="true">IF(ISBLANK('Tournament Info'!$B$11),"",INDIRECT(ADDRESS(ROW(),2,1,1,"Optimal Seating "&amp;'Tournament Info'!$B$11-1&amp;"R+F")))</f>
        <v/>
      </c>
      <c r="B147" s="207" t="str">
        <f aca="false">IF(ISNUMBER(A147),VLOOKUP(A147,Methuselahs!$A$7:$E$306,2,FALSE()),"")</f>
        <v/>
      </c>
      <c r="C147" s="208" t="str">
        <f aca="false">IF(ISNUMBER(A147),VLOOKUP(A147,Methuselahs!$A$7:$E$306,3,FALSE()),"")</f>
        <v/>
      </c>
      <c r="D147" s="209" t="str">
        <f aca="false">IF(ISNUMBER(A147),FLOOR((ROW()-ROW($A$7))/5,1)+1,"")</f>
        <v/>
      </c>
      <c r="E147" s="210"/>
      <c r="F147" s="262" t="n">
        <f aca="false">IF(ISNUMBER(E147),E147,0)</f>
        <v>0</v>
      </c>
      <c r="G147" s="211" t="str">
        <f aca="false">IF(ISNUMBER($A147),IF(AND($F147&gt;=2,$H147=60),1,0),"")</f>
        <v/>
      </c>
      <c r="H147" s="212" t="str">
        <f aca="false">IF(ISNUMBER(A147),IF(OR($S147=$U147,NOT(ISNA(MATCH($D147*5+$V$4,Override!$C$6:$C$125,0)))),$Q147,0),"")</f>
        <v/>
      </c>
      <c r="I147" s="263" t="str">
        <f aca="false">IF(ISNUMBER(A147),IF(J147=5,K147,IF(AND(J147=4,OR(K147=4,K147=3)),K147+1,K147)),"")</f>
        <v/>
      </c>
      <c r="J147" s="213" t="n">
        <f aca="false">COUNT(A147:A151)</f>
        <v>0</v>
      </c>
      <c r="K147" s="214" t="str">
        <f aca="false">IF(ISNUMBER(A147),RANK(F147,F147:F151),"")</f>
        <v/>
      </c>
      <c r="L147" s="215" t="n">
        <f aca="false">IF(J147=5,VLOOKUP(K147,TPMatrix!$A$6:$B$10,2,FALSE()),IF(J147=4,VLOOKUP(K147,TPMatrix!$D$6:$E$9,2,FALSE()),0))</f>
        <v>0</v>
      </c>
      <c r="M147" s="215" t="n">
        <f aca="false">IF(COUNTIF(K147:K151,K147)&gt;=2,IF(J147=5,VLOOKUP(K147+1,TPMatrix!$A$6:$B$10,2,FALSE()),IF(J147=4,VLOOKUP(K147+1,TPMatrix!$D$6:$E$9,2,FALSE()),0)),"")</f>
        <v>0</v>
      </c>
      <c r="N147" s="215" t="n">
        <f aca="false">IF(COUNTIF(K147:K151,K147)&gt;=3,IF(J147=5,VLOOKUP(K147+2,TPMatrix!$A$6:$B$10,2,FALSE()),IF(J147=4,VLOOKUP(K147+2,TPMatrix!$D$6:$E$9,2,FALSE()),0)),"")</f>
        <v>0</v>
      </c>
      <c r="O147" s="215" t="n">
        <f aca="false">IF(COUNTIF(K147:K151,K147)&gt;=4,IF(J147=5,VLOOKUP(K147+3,TPMatrix!$A$6:$B$10,2,FALSE()),IF(J147=4,VLOOKUP(K147+3,TPMatrix!$D$6:$E$9,2,FALSE()),0)),"")</f>
        <v>0</v>
      </c>
      <c r="P147" s="215" t="n">
        <f aca="false">IF(COUNTIF(K147:K151,K147)&gt;=5,IF(J147=5,VLOOKUP(K147+4,TPMatrix!$A$6:$B$10,2,FALSE()),IF(J147=4,VLOOKUP(K147+4,TPMatrix!$D$6:$E$9,2,FALSE()),0)),"")</f>
        <v>0</v>
      </c>
      <c r="Q147" s="215" t="n">
        <f aca="false">SUM(L147:P147)/COUNT(L147:P147)</f>
        <v>0</v>
      </c>
      <c r="R147" s="216" t="n">
        <f aca="false">COUNT(L147:P147)</f>
        <v>5</v>
      </c>
      <c r="S147" s="217" t="n">
        <f aca="false">IF(ISNUMBER($A147),COUNTIF($D$7:$D$306,$D147),0)</f>
        <v>0</v>
      </c>
      <c r="T147" s="218" t="n">
        <f aca="false">CEILING($F147,1)</f>
        <v>0</v>
      </c>
      <c r="U147" s="219" t="n">
        <f aca="true">SUM(OFFSET(T147,-MOD(ROW()-ROW($U$7),5),0,5,1))</f>
        <v>0</v>
      </c>
      <c r="W147" s="167" t="str">
        <f aca="false">$I147</f>
        <v/>
      </c>
      <c r="X147" s="167" t="str">
        <f aca="false">IF(ISNUMBER($A147),$W147*(Methuselahs!$A$4+1)+$A147,"")</f>
        <v/>
      </c>
      <c r="Y147" s="167" t="str">
        <f aca="false">IF(ISNUMBER($A147),RANK($X147,$X147:$X151,1),"")</f>
        <v/>
      </c>
      <c r="Z147" s="167" t="str">
        <f aca="false">IF(ISNUMBER($A147),VLOOKUP($A147,Methuselahs!$A$7:$X$306,5),"")</f>
        <v/>
      </c>
      <c r="AA147" s="167" t="str">
        <f aca="false">$I147</f>
        <v/>
      </c>
    </row>
    <row r="148" customFormat="false" ht="12.75" hidden="false" customHeight="true" outlineLevel="0" collapsed="false">
      <c r="A148" s="220" t="str">
        <f aca="true">IF(ISBLANK('Tournament Info'!$B$11),"",INDIRECT(ADDRESS(ROW(),2,1,1,"Optimal Seating "&amp;'Tournament Info'!$B$11-1&amp;"R+F")))</f>
        <v/>
      </c>
      <c r="B148" s="221" t="str">
        <f aca="false">IF(ISNUMBER(A148),VLOOKUP(A148,Methuselahs!$A$7:$E$306,2,FALSE()),"")</f>
        <v/>
      </c>
      <c r="C148" s="222" t="str">
        <f aca="false">IF(ISNUMBER(A148),VLOOKUP(A148,Methuselahs!$A$7:$E$306,3,FALSE()),"")</f>
        <v/>
      </c>
      <c r="D148" s="223" t="str">
        <f aca="false">IF(ISNUMBER(A148),FLOOR((ROW()-ROW($A$7))/5,1)+1,"")</f>
        <v/>
      </c>
      <c r="E148" s="224"/>
      <c r="F148" s="264" t="n">
        <f aca="false">IF(ISNUMBER(E148),E148,0)</f>
        <v>0</v>
      </c>
      <c r="G148" s="225" t="str">
        <f aca="false">IF(ISNUMBER($A148),IF(AND($F148&gt;=2,$H148=60),1,0),"")</f>
        <v/>
      </c>
      <c r="H148" s="226" t="str">
        <f aca="false">IF(ISNUMBER(A148),IF(OR($S148=$U148,NOT(ISNA(MATCH($D148*5+$V$4,Override!$C$6:$C$125,0)))),$Q148,0),"")</f>
        <v/>
      </c>
      <c r="I148" s="265" t="str">
        <f aca="false">IF(ISNUMBER(A148),IF(J148=5,K148,IF(AND(J148=4,OR(K148=4,K148=3)),K148+1,K148)),"")</f>
        <v/>
      </c>
      <c r="J148" s="227" t="n">
        <f aca="false">COUNT(A147:A151)</f>
        <v>0</v>
      </c>
      <c r="K148" s="228" t="str">
        <f aca="false">IF(ISNUMBER(A148),RANK(F148,F147:F151),"")</f>
        <v/>
      </c>
      <c r="L148" s="229" t="n">
        <f aca="false">IF(J148=5,VLOOKUP(K148,TPMatrix!$A$6:$B$10,2,FALSE()),IF(J148=4,VLOOKUP(K148,TPMatrix!$D$6:$E$9,2,FALSE()),0))</f>
        <v>0</v>
      </c>
      <c r="M148" s="229" t="n">
        <f aca="false">IF(COUNTIF(K147:K151,K148)&gt;=2,IF(J148=5,VLOOKUP(K148+1,TPMatrix!$A$6:$B$10,2,FALSE()),IF(J148=4,VLOOKUP(K148+1,TPMatrix!$D$6:$E$9,2,FALSE()),0)),"")</f>
        <v>0</v>
      </c>
      <c r="N148" s="229" t="n">
        <f aca="false">IF(COUNTIF(K147:K151,K148)&gt;=3,IF(J148=5,VLOOKUP(K148+2,TPMatrix!$A$6:$B$10,2,FALSE()),IF(J148=4,VLOOKUP(K148+2,TPMatrix!$D$6:$E$9,2,FALSE()),0)),"")</f>
        <v>0</v>
      </c>
      <c r="O148" s="229" t="n">
        <f aca="false">IF(COUNTIF(K147:K151,K148)&gt;=4,IF(J148=5,VLOOKUP(K148+3,TPMatrix!$A$6:$B$10,2,FALSE()),IF(J148=4,VLOOKUP(K148+3,TPMatrix!$D$6:$E$9,2,FALSE()),0)),"")</f>
        <v>0</v>
      </c>
      <c r="P148" s="229" t="n">
        <f aca="false">IF(COUNTIF(K147:K151,K148)&gt;=5,IF(J148=5,VLOOKUP(K148+4,TPMatrix!$A$6:$B$10,2,FALSE()),IF(J148=4,VLOOKUP(K148+4,TPMatrix!$D$6:$E$9,2,FALSE()),0)),"")</f>
        <v>0</v>
      </c>
      <c r="Q148" s="229" t="n">
        <f aca="false">SUM(L148:P148)/COUNT(L148:P148)</f>
        <v>0</v>
      </c>
      <c r="R148" s="230" t="n">
        <f aca="false">COUNT(L148:P148)</f>
        <v>5</v>
      </c>
      <c r="S148" s="228" t="n">
        <f aca="false">IF(ISNUMBER($A148),COUNTIF($D$7:$D$306,$D148),0)</f>
        <v>0</v>
      </c>
      <c r="T148" s="229" t="n">
        <f aca="false">CEILING($F148,1)</f>
        <v>0</v>
      </c>
      <c r="U148" s="230" t="n">
        <f aca="true">SUM(OFFSET(T148,-MOD(ROW()-ROW($U$7),5),0,5,1))</f>
        <v>0</v>
      </c>
      <c r="W148" s="167" t="str">
        <f aca="false">$I148</f>
        <v/>
      </c>
      <c r="X148" s="167" t="str">
        <f aca="false">IF(ISNUMBER($A148),$W148*(Methuselahs!$A$4+1)+$A148,"")</f>
        <v/>
      </c>
      <c r="Y148" s="167" t="str">
        <f aca="false">IF(ISNUMBER($A148),RANK($X148,$X148:$X152,1),"")</f>
        <v/>
      </c>
      <c r="Z148" s="167" t="str">
        <f aca="false">IF(ISNUMBER($A148),VLOOKUP($A148,Methuselahs!$A$7:$X$306,5),"")</f>
        <v/>
      </c>
      <c r="AA148" s="167" t="str">
        <f aca="false">$I148</f>
        <v/>
      </c>
    </row>
    <row r="149" customFormat="false" ht="12.75" hidden="false" customHeight="true" outlineLevel="0" collapsed="false">
      <c r="A149" s="231" t="str">
        <f aca="true">IF(ISBLANK('Tournament Info'!$B$11),"",INDIRECT(ADDRESS(ROW(),2,1,1,"Optimal Seating "&amp;'Tournament Info'!$B$11-1&amp;"R+F")))</f>
        <v/>
      </c>
      <c r="B149" s="207" t="str">
        <f aca="false">IF(ISNUMBER(A149),VLOOKUP(A149,Methuselahs!$A$7:$E$306,2,FALSE()),"")</f>
        <v/>
      </c>
      <c r="C149" s="232" t="str">
        <f aca="false">IF(ISNUMBER(A149),VLOOKUP(A149,Methuselahs!$A$7:$E$306,3,FALSE()),"")</f>
        <v/>
      </c>
      <c r="D149" s="233" t="str">
        <f aca="false">IF(ISNUMBER(A149),FLOOR((ROW()-ROW($A$7))/5,1)+1,"")</f>
        <v/>
      </c>
      <c r="E149" s="234"/>
      <c r="F149" s="267" t="n">
        <f aca="false">IF(ISNUMBER(E149),E149,0)</f>
        <v>0</v>
      </c>
      <c r="G149" s="235" t="str">
        <f aca="false">IF(ISNUMBER($A149),IF(AND($F149&gt;=2,$H149=60),1,0),"")</f>
        <v/>
      </c>
      <c r="H149" s="236" t="str">
        <f aca="false">IF(ISNUMBER(A149),IF(OR($S149=$U149,NOT(ISNA(MATCH($D149*5+$V$4,Override!$C$6:$C$125,0)))),$Q149,0),"")</f>
        <v/>
      </c>
      <c r="I149" s="268" t="str">
        <f aca="false">IF(ISNUMBER(A149),IF(J149=5,K149,IF(AND(J149=4,OR(K149=4,K149=3)),K149+1,K149)),"")</f>
        <v/>
      </c>
      <c r="J149" s="237" t="n">
        <f aca="false">COUNT(A147:A151)</f>
        <v>0</v>
      </c>
      <c r="K149" s="238" t="str">
        <f aca="false">IF(ISNUMBER(A149),RANK(F149,F147:F151),"")</f>
        <v/>
      </c>
      <c r="L149" s="239" t="n">
        <f aca="false">IF(J149=5,VLOOKUP(K149,TPMatrix!$A$6:$B$10,2,FALSE()),IF(J149=4,VLOOKUP(K149,TPMatrix!$D$6:$E$9,2,FALSE()),0))</f>
        <v>0</v>
      </c>
      <c r="M149" s="239" t="n">
        <f aca="false">IF(COUNTIF(K147:K151,K149)&gt;=2,IF(J149=5,VLOOKUP(K149+1,TPMatrix!$A$6:$B$10,2,FALSE()),IF(J149=4,VLOOKUP(K149+1,TPMatrix!$D$6:$E$9,2,FALSE()),0)),"")</f>
        <v>0</v>
      </c>
      <c r="N149" s="239" t="n">
        <f aca="false">IF(COUNTIF(K147:K151,K149)&gt;=3,IF(J149=5,VLOOKUP(K149+2,TPMatrix!$A$6:$B$10,2,FALSE()),IF(J149=4,VLOOKUP(K149+2,TPMatrix!$D$6:$E$9,2,FALSE()),0)),"")</f>
        <v>0</v>
      </c>
      <c r="O149" s="239" t="n">
        <f aca="false">IF(COUNTIF(K147:K151,K149)&gt;=4,IF(J149=5,VLOOKUP(K149+3,TPMatrix!$A$6:$B$10,2,FALSE()),IF(J149=4,VLOOKUP(K149+3,TPMatrix!$D$6:$E$9,2,FALSE()),0)),"")</f>
        <v>0</v>
      </c>
      <c r="P149" s="239" t="n">
        <f aca="false">IF(COUNTIF(K147:K151,K149)&gt;=5,IF(J149=5,VLOOKUP(K149+4,TPMatrix!$A$6:$B$10,2,FALSE()),IF(J149=4,VLOOKUP(K149+4,TPMatrix!$D$6:$E$9,2,FALSE()),0)),"")</f>
        <v>0</v>
      </c>
      <c r="Q149" s="239" t="n">
        <f aca="false">SUM(L149:P149)/COUNT(L149:P149)</f>
        <v>0</v>
      </c>
      <c r="R149" s="240" t="n">
        <f aca="false">COUNT(L149:P149)</f>
        <v>5</v>
      </c>
      <c r="S149" s="238" t="n">
        <f aca="false">IF(ISNUMBER($A149),COUNTIF($D$7:$D$306,$D149),0)</f>
        <v>0</v>
      </c>
      <c r="T149" s="239" t="n">
        <f aca="false">CEILING($F149,1)</f>
        <v>0</v>
      </c>
      <c r="U149" s="240" t="n">
        <f aca="true">SUM(OFFSET(T149,-MOD(ROW()-ROW($U$7),5),0,5,1))</f>
        <v>0</v>
      </c>
      <c r="W149" s="167" t="str">
        <f aca="false">$I149</f>
        <v/>
      </c>
      <c r="X149" s="167" t="str">
        <f aca="false">IF(ISNUMBER($A149),$W149*(Methuselahs!$A$4+1)+$A149,"")</f>
        <v/>
      </c>
      <c r="Y149" s="167" t="str">
        <f aca="false">IF(ISNUMBER($A149),RANK($X149,$X149:$X153,1),"")</f>
        <v/>
      </c>
      <c r="Z149" s="167" t="str">
        <f aca="false">IF(ISNUMBER($A149),VLOOKUP($A149,Methuselahs!$A$7:$X$306,5),"")</f>
        <v/>
      </c>
      <c r="AA149" s="167" t="str">
        <f aca="false">$I149</f>
        <v/>
      </c>
    </row>
    <row r="150" customFormat="false" ht="12.75" hidden="false" customHeight="true" outlineLevel="0" collapsed="false">
      <c r="A150" s="241" t="str">
        <f aca="true">IF(ISBLANK('Tournament Info'!$B$11),"",INDIRECT(ADDRESS(ROW(),2,1,1,"Optimal Seating "&amp;'Tournament Info'!$B$11-1&amp;"R+F")))</f>
        <v/>
      </c>
      <c r="B150" s="242" t="str">
        <f aca="false">IF(ISNUMBER(A150),VLOOKUP(A150,Methuselahs!$A$7:$E$306,2,FALSE()),"")</f>
        <v/>
      </c>
      <c r="C150" s="243" t="str">
        <f aca="false">IF(ISNUMBER(A150),VLOOKUP(A150,Methuselahs!$A$7:$E$306,3,FALSE()),"")</f>
        <v/>
      </c>
      <c r="D150" s="244" t="str">
        <f aca="false">IF(ISNUMBER(A150),FLOOR((ROW()-ROW($A$7))/5,1)+1,"")</f>
        <v/>
      </c>
      <c r="E150" s="245"/>
      <c r="F150" s="269" t="n">
        <f aca="false">IF(ISNUMBER(E150),E150,0)</f>
        <v>0</v>
      </c>
      <c r="G150" s="225" t="str">
        <f aca="false">IF(ISNUMBER($A150),IF(AND($F150&gt;=2,$H150=60),1,0),"")</f>
        <v/>
      </c>
      <c r="H150" s="226" t="str">
        <f aca="false">IF(ISNUMBER(A150),IF(OR($S150=$U150,NOT(ISNA(MATCH($D150*5+$V$4,Override!$C$6:$C$125,0)))),$Q150,0),"")</f>
        <v/>
      </c>
      <c r="I150" s="265" t="str">
        <f aca="false">IF(ISNUMBER(A150),IF(J150=5,K150,IF(AND(J150=4,OR(K150=4,K150=3)),K150+1,K150)),"")</f>
        <v/>
      </c>
      <c r="J150" s="246" t="n">
        <f aca="false">COUNT(A147:A151)</f>
        <v>0</v>
      </c>
      <c r="K150" s="228" t="str">
        <f aca="false">IF(ISNUMBER(A150),RANK(F150,F147:F151),"")</f>
        <v/>
      </c>
      <c r="L150" s="229" t="n">
        <f aca="false">IF(J150=5,VLOOKUP(K150,TPMatrix!$A$6:$B$10,2,FALSE()),IF(J150=4,VLOOKUP(K150,TPMatrix!$D$6:$E$9,2,FALSE()),0))</f>
        <v>0</v>
      </c>
      <c r="M150" s="229" t="n">
        <f aca="false">IF(COUNTIF(K147:K151,K150)&gt;=2,IF(J150=5,VLOOKUP(K150+1,TPMatrix!$A$6:$B$10,2,FALSE()),IF(J150=4,VLOOKUP(K150+1,TPMatrix!$D$6:$E$9,2,FALSE()),0)),"")</f>
        <v>0</v>
      </c>
      <c r="N150" s="229" t="n">
        <f aca="false">IF(COUNTIF(K147:K151,K150)&gt;=3,IF(J150=5,VLOOKUP(K150+2,TPMatrix!$A$6:$B$10,2,FALSE()),IF(J150=4,VLOOKUP(K150+2,TPMatrix!$D$6:$E$9,2,FALSE()),0)),"")</f>
        <v>0</v>
      </c>
      <c r="O150" s="229" t="n">
        <f aca="false">IF(COUNTIF(K147:K151,K150)&gt;=4,IF(J150=5,VLOOKUP(K150+3,TPMatrix!$A$6:$B$10,2,FALSE()),IF(J150=4,VLOOKUP(K150+3,TPMatrix!$D$6:$E$9,2,FALSE()),0)),"")</f>
        <v>0</v>
      </c>
      <c r="P150" s="229" t="n">
        <f aca="false">IF(COUNTIF(K147:K151,K150)&gt;=5,IF(J150=5,VLOOKUP(K150+4,TPMatrix!$A$6:$B$10,2,FALSE()),IF(J150=4,VLOOKUP(K150+4,TPMatrix!$D$6:$E$9,2,FALSE()),0)),"")</f>
        <v>0</v>
      </c>
      <c r="Q150" s="229" t="n">
        <f aca="false">SUM(L150:P150)/COUNT(L150:P150)</f>
        <v>0</v>
      </c>
      <c r="R150" s="230" t="n">
        <f aca="false">COUNT(L150:P150)</f>
        <v>5</v>
      </c>
      <c r="S150" s="228" t="n">
        <f aca="false">IF(ISNUMBER($A150),COUNTIF($D$7:$D$306,$D150),0)</f>
        <v>0</v>
      </c>
      <c r="T150" s="229" t="n">
        <f aca="false">CEILING($F150,1)</f>
        <v>0</v>
      </c>
      <c r="U150" s="230" t="n">
        <f aca="true">SUM(OFFSET(T150,-MOD(ROW()-ROW($U$7),5),0,5,1))</f>
        <v>0</v>
      </c>
      <c r="W150" s="167" t="str">
        <f aca="false">$I150</f>
        <v/>
      </c>
      <c r="X150" s="167" t="str">
        <f aca="false">IF(ISNUMBER($A150),$W150*(Methuselahs!$A$4+1)+$A150,"")</f>
        <v/>
      </c>
      <c r="Y150" s="167" t="str">
        <f aca="false">IF(ISNUMBER($A150),RANK($X150,$X150:$X154,1),"")</f>
        <v/>
      </c>
      <c r="Z150" s="167" t="str">
        <f aca="false">IF(ISNUMBER($A150),VLOOKUP($A150,Methuselahs!$A$7:$X$306,5),"")</f>
        <v/>
      </c>
      <c r="AA150" s="167" t="str">
        <f aca="false">$I150</f>
        <v/>
      </c>
    </row>
    <row r="151" customFormat="false" ht="12.75" hidden="false" customHeight="true" outlineLevel="0" collapsed="false">
      <c r="A151" s="247" t="str">
        <f aca="true">IF(ISBLANK('Tournament Info'!$B$11),"",INDIRECT(ADDRESS(ROW(),2,1,1,"Optimal Seating "&amp;'Tournament Info'!$B$11-1&amp;"R+F")))</f>
        <v/>
      </c>
      <c r="B151" s="248" t="str">
        <f aca="false">IF(ISNUMBER(A151),VLOOKUP(A151,Methuselahs!$A$7:$E$306,2,FALSE()),"")</f>
        <v/>
      </c>
      <c r="C151" s="249" t="str">
        <f aca="false">IF(ISNUMBER(A151),VLOOKUP(A151,Methuselahs!$A$7:$E$306,3,FALSE()),"")</f>
        <v/>
      </c>
      <c r="D151" s="250" t="str">
        <f aca="false">IF(ISNUMBER(A151),FLOOR((ROW()-ROW($A$7))/5,1)+1,"")</f>
        <v/>
      </c>
      <c r="E151" s="251"/>
      <c r="F151" s="270" t="n">
        <f aca="false">IF(ISNUMBER(E151),E151,0)</f>
        <v>0</v>
      </c>
      <c r="G151" s="235" t="str">
        <f aca="false">IF(ISNUMBER($A151),IF(AND($F151&gt;=2,$H151=60),1,0),"")</f>
        <v/>
      </c>
      <c r="H151" s="236" t="str">
        <f aca="false">IF(ISNUMBER(A151),IF(OR($S151=$U151,NOT(ISNA(MATCH($D151*5+$V$4,Override!$C$6:$C$125,0)))),$Q151,0),"")</f>
        <v/>
      </c>
      <c r="I151" s="268" t="str">
        <f aca="false">IF(ISNUMBER(A151),IF(J151=5,K151,IF(AND(J151=4,OR(K151=4,K151=3)),K151+1,K151)),"")</f>
        <v/>
      </c>
      <c r="J151" s="252" t="n">
        <f aca="false">COUNT(A147:A151)</f>
        <v>0</v>
      </c>
      <c r="K151" s="253" t="str">
        <f aca="false">IF(ISNUMBER(A151),RANK(F151,F147:F151),"")</f>
        <v/>
      </c>
      <c r="L151" s="254" t="n">
        <f aca="false">IF(J151=5,VLOOKUP(K151,TPMatrix!$A$6:$B$10,2,FALSE()),IF(J151=4,VLOOKUP(K151,TPMatrix!$D$6:$E$9,2,FALSE()),0))</f>
        <v>0</v>
      </c>
      <c r="M151" s="254" t="n">
        <f aca="false">IF(COUNTIF(K147:K151,K151)&gt;=2,IF(J151=5,VLOOKUP(K151+1,TPMatrix!$A$6:$B$10,2,FALSE()),IF(J151=4,VLOOKUP(K151+1,TPMatrix!$D$6:$E$9,2,FALSE()),0)),"")</f>
        <v>0</v>
      </c>
      <c r="N151" s="254" t="n">
        <f aca="false">IF(COUNTIF(K147:K151,K151)&gt;=3,IF(J151=5,VLOOKUP(K151+2,TPMatrix!$A$6:$B$10,2,FALSE()),IF(J151=4,VLOOKUP(K151+2,TPMatrix!$D$6:$E$9,2,FALSE()),0)),"")</f>
        <v>0</v>
      </c>
      <c r="O151" s="254" t="n">
        <f aca="false">IF(COUNTIF(K147:K151,K151)&gt;=4,IF(J151=5,VLOOKUP(K151+3,TPMatrix!$A$6:$B$10,2,FALSE()),IF(J151=4,VLOOKUP(K151+3,TPMatrix!$D$6:$E$9,2,FALSE()),0)),"")</f>
        <v>0</v>
      </c>
      <c r="P151" s="254" t="n">
        <f aca="false">IF(COUNTIF(K147:K151,K151)&gt;=5,IF(J151=5,VLOOKUP(K151+4,TPMatrix!$A$6:$B$10,2,FALSE()),IF(J151=4,VLOOKUP(K151+4,TPMatrix!$D$6:$E$9,2,FALSE()),0)),"")</f>
        <v>0</v>
      </c>
      <c r="Q151" s="254" t="n">
        <f aca="false">SUM(L151:P151)/COUNT(L151:P151)</f>
        <v>0</v>
      </c>
      <c r="R151" s="255" t="n">
        <f aca="false">COUNT(L151:P151)</f>
        <v>5</v>
      </c>
      <c r="S151" s="253" t="n">
        <f aca="false">IF(ISNUMBER($A151),COUNTIF($D$7:$D$306,$D151),0)</f>
        <v>0</v>
      </c>
      <c r="T151" s="254" t="n">
        <f aca="false">CEILING($F151,1)</f>
        <v>0</v>
      </c>
      <c r="U151" s="255" t="n">
        <f aca="true">SUM(OFFSET(T151,-MOD(ROW()-ROW($U$7),5),0,5,1))</f>
        <v>0</v>
      </c>
      <c r="W151" s="167" t="str">
        <f aca="false">$I151</f>
        <v/>
      </c>
      <c r="X151" s="167" t="str">
        <f aca="false">IF(ISNUMBER($A151),$W151*(Methuselahs!$A$4+1)+$A151,"")</f>
        <v/>
      </c>
      <c r="Y151" s="167" t="str">
        <f aca="false">IF(ISNUMBER($A151),RANK($X151,$X151:$X155,1),"")</f>
        <v/>
      </c>
      <c r="Z151" s="167" t="str">
        <f aca="false">IF(ISNUMBER($A151),VLOOKUP($A151,Methuselahs!$A$7:$X$306,5),"")</f>
        <v/>
      </c>
      <c r="AA151" s="167" t="str">
        <f aca="false">$I151</f>
        <v/>
      </c>
    </row>
    <row r="152" customFormat="false" ht="12.75" hidden="false" customHeight="true" outlineLevel="0" collapsed="false">
      <c r="A152" s="206" t="str">
        <f aca="true">IF(ISBLANK('Tournament Info'!$B$11),"",INDIRECT(ADDRESS(ROW(),2,1,1,"Optimal Seating "&amp;'Tournament Info'!$B$11-1&amp;"R+F")))</f>
        <v/>
      </c>
      <c r="B152" s="207" t="str">
        <f aca="false">IF(ISNUMBER(A152),VLOOKUP(A152,Methuselahs!$A$7:$E$306,2,FALSE()),"")</f>
        <v/>
      </c>
      <c r="C152" s="208" t="str">
        <f aca="false">IF(ISNUMBER(A152),VLOOKUP(A152,Methuselahs!$A$7:$E$306,3,FALSE()),"")</f>
        <v/>
      </c>
      <c r="D152" s="209" t="str">
        <f aca="false">IF(ISNUMBER(A152),FLOOR((ROW()-ROW($A$7))/5,1)+1,"")</f>
        <v/>
      </c>
      <c r="E152" s="210"/>
      <c r="F152" s="262" t="n">
        <f aca="false">IF(ISNUMBER(E152),E152,0)</f>
        <v>0</v>
      </c>
      <c r="G152" s="211" t="str">
        <f aca="false">IF(ISNUMBER($A152),IF(AND($F152&gt;=2,$H152=60),1,0),"")</f>
        <v/>
      </c>
      <c r="H152" s="212" t="str">
        <f aca="false">IF(ISNUMBER(A152),IF(OR($S152=$U152,NOT(ISNA(MATCH($D152*5+$V$4,Override!$C$6:$C$125,0)))),$Q152,0),"")</f>
        <v/>
      </c>
      <c r="I152" s="263" t="str">
        <f aca="false">IF(ISNUMBER(A152),IF(J152=5,K152,IF(AND(J152=4,OR(K152=4,K152=3)),K152+1,K152)),"")</f>
        <v/>
      </c>
      <c r="J152" s="213" t="n">
        <f aca="false">COUNT(A152:A156)</f>
        <v>0</v>
      </c>
      <c r="K152" s="214" t="str">
        <f aca="false">IF(ISNUMBER(A152),RANK(F152,F152:F156),"")</f>
        <v/>
      </c>
      <c r="L152" s="215" t="n">
        <f aca="false">IF(J152=5,VLOOKUP(K152,TPMatrix!$A$6:$B$10,2,FALSE()),IF(J152=4,VLOOKUP(K152,TPMatrix!$D$6:$E$9,2,FALSE()),0))</f>
        <v>0</v>
      </c>
      <c r="M152" s="215" t="n">
        <f aca="false">IF(COUNTIF(K152:K156,K152)&gt;=2,IF(J152=5,VLOOKUP(K152+1,TPMatrix!$A$6:$B$10,2,FALSE()),IF(J152=4,VLOOKUP(K152+1,TPMatrix!$D$6:$E$9,2,FALSE()),0)),"")</f>
        <v>0</v>
      </c>
      <c r="N152" s="215" t="n">
        <f aca="false">IF(COUNTIF(K152:K156,K152)&gt;=3,IF(J152=5,VLOOKUP(K152+2,TPMatrix!$A$6:$B$10,2,FALSE()),IF(J152=4,VLOOKUP(K152+2,TPMatrix!$D$6:$E$9,2,FALSE()),0)),"")</f>
        <v>0</v>
      </c>
      <c r="O152" s="215" t="n">
        <f aca="false">IF(COUNTIF(K152:K156,K152)&gt;=4,IF(J152=5,VLOOKUP(K152+3,TPMatrix!$A$6:$B$10,2,FALSE()),IF(J152=4,VLOOKUP(K152+3,TPMatrix!$D$6:$E$9,2,FALSE()),0)),"")</f>
        <v>0</v>
      </c>
      <c r="P152" s="215" t="n">
        <f aca="false">IF(COUNTIF(K152:K156,K152)&gt;=5,IF(J152=5,VLOOKUP(K152+4,TPMatrix!$A$6:$B$10,2,FALSE()),IF(J152=4,VLOOKUP(K152+4,TPMatrix!$D$6:$E$9,2,FALSE()),0)),"")</f>
        <v>0</v>
      </c>
      <c r="Q152" s="215" t="n">
        <f aca="false">SUM(L152:P152)/COUNT(L152:P152)</f>
        <v>0</v>
      </c>
      <c r="R152" s="216" t="n">
        <f aca="false">COUNT(L152:P152)</f>
        <v>5</v>
      </c>
      <c r="S152" s="217" t="n">
        <f aca="false">IF(ISNUMBER($A152),COUNTIF($D$7:$D$306,$D152),0)</f>
        <v>0</v>
      </c>
      <c r="T152" s="218" t="n">
        <f aca="false">CEILING($F152,1)</f>
        <v>0</v>
      </c>
      <c r="U152" s="219" t="n">
        <f aca="true">SUM(OFFSET(T152,-MOD(ROW()-ROW($U$7),5),0,5,1))</f>
        <v>0</v>
      </c>
      <c r="W152" s="167" t="str">
        <f aca="false">$I152</f>
        <v/>
      </c>
      <c r="X152" s="167" t="str">
        <f aca="false">IF(ISNUMBER($A152),$W152*(Methuselahs!$A$4+1)+$A152,"")</f>
        <v/>
      </c>
      <c r="Y152" s="167" t="str">
        <f aca="false">IF(ISNUMBER($A152),RANK($X152,$X152:$X156,1),"")</f>
        <v/>
      </c>
      <c r="Z152" s="167" t="str">
        <f aca="false">IF(ISNUMBER($A152),VLOOKUP($A152,Methuselahs!$A$7:$X$306,5),"")</f>
        <v/>
      </c>
      <c r="AA152" s="167" t="str">
        <f aca="false">$I152</f>
        <v/>
      </c>
    </row>
    <row r="153" customFormat="false" ht="12.75" hidden="false" customHeight="true" outlineLevel="0" collapsed="false">
      <c r="A153" s="220" t="str">
        <f aca="true">IF(ISBLANK('Tournament Info'!$B$11),"",INDIRECT(ADDRESS(ROW(),2,1,1,"Optimal Seating "&amp;'Tournament Info'!$B$11-1&amp;"R+F")))</f>
        <v/>
      </c>
      <c r="B153" s="221" t="str">
        <f aca="false">IF(ISNUMBER(A153),VLOOKUP(A153,Methuselahs!$A$7:$E$306,2,FALSE()),"")</f>
        <v/>
      </c>
      <c r="C153" s="222" t="str">
        <f aca="false">IF(ISNUMBER(A153),VLOOKUP(A153,Methuselahs!$A$7:$E$306,3,FALSE()),"")</f>
        <v/>
      </c>
      <c r="D153" s="223" t="str">
        <f aca="false">IF(ISNUMBER(A153),FLOOR((ROW()-ROW($A$7))/5,1)+1,"")</f>
        <v/>
      </c>
      <c r="E153" s="224"/>
      <c r="F153" s="264" t="n">
        <f aca="false">IF(ISNUMBER(E153),E153,0)</f>
        <v>0</v>
      </c>
      <c r="G153" s="225" t="str">
        <f aca="false">IF(ISNUMBER($A153),IF(AND($F153&gt;=2,$H153=60),1,0),"")</f>
        <v/>
      </c>
      <c r="H153" s="226" t="str">
        <f aca="false">IF(ISNUMBER(A153),IF(OR($S153=$U153,NOT(ISNA(MATCH($D153*5+$V$4,Override!$C$6:$C$125,0)))),$Q153,0),"")</f>
        <v/>
      </c>
      <c r="I153" s="265" t="str">
        <f aca="false">IF(ISNUMBER(A153),IF(J153=5,K153,IF(AND(J153=4,OR(K153=4,K153=3)),K153+1,K153)),"")</f>
        <v/>
      </c>
      <c r="J153" s="227" t="n">
        <f aca="false">COUNT(A152:A156)</f>
        <v>0</v>
      </c>
      <c r="K153" s="228" t="str">
        <f aca="false">IF(ISNUMBER(A153),RANK(F153,F152:F156),"")</f>
        <v/>
      </c>
      <c r="L153" s="229" t="n">
        <f aca="false">IF(J153=5,VLOOKUP(K153,TPMatrix!$A$6:$B$10,2,FALSE()),IF(J153=4,VLOOKUP(K153,TPMatrix!$D$6:$E$9,2,FALSE()),0))</f>
        <v>0</v>
      </c>
      <c r="M153" s="229" t="n">
        <f aca="false">IF(COUNTIF(K152:K156,K153)&gt;=2,IF(J153=5,VLOOKUP(K153+1,TPMatrix!$A$6:$B$10,2,FALSE()),IF(J153=4,VLOOKUP(K153+1,TPMatrix!$D$6:$E$9,2,FALSE()),0)),"")</f>
        <v>0</v>
      </c>
      <c r="N153" s="229" t="n">
        <f aca="false">IF(COUNTIF(K152:K156,K153)&gt;=3,IF(J153=5,VLOOKUP(K153+2,TPMatrix!$A$6:$B$10,2,FALSE()),IF(J153=4,VLOOKUP(K153+2,TPMatrix!$D$6:$E$9,2,FALSE()),0)),"")</f>
        <v>0</v>
      </c>
      <c r="O153" s="229" t="n">
        <f aca="false">IF(COUNTIF(K152:K156,K153)&gt;=4,IF(J153=5,VLOOKUP(K153+3,TPMatrix!$A$6:$B$10,2,FALSE()),IF(J153=4,VLOOKUP(K153+3,TPMatrix!$D$6:$E$9,2,FALSE()),0)),"")</f>
        <v>0</v>
      </c>
      <c r="P153" s="229" t="n">
        <f aca="false">IF(COUNTIF(K152:K156,K153)&gt;=5,IF(J153=5,VLOOKUP(K153+4,TPMatrix!$A$6:$B$10,2,FALSE()),IF(J153=4,VLOOKUP(K153+4,TPMatrix!$D$6:$E$9,2,FALSE()),0)),"")</f>
        <v>0</v>
      </c>
      <c r="Q153" s="229" t="n">
        <f aca="false">SUM(L153:P153)/COUNT(L153:P153)</f>
        <v>0</v>
      </c>
      <c r="R153" s="230" t="n">
        <f aca="false">COUNT(L153:P153)</f>
        <v>5</v>
      </c>
      <c r="S153" s="228" t="n">
        <f aca="false">IF(ISNUMBER($A153),COUNTIF($D$7:$D$306,$D153),0)</f>
        <v>0</v>
      </c>
      <c r="T153" s="229" t="n">
        <f aca="false">CEILING($F153,1)</f>
        <v>0</v>
      </c>
      <c r="U153" s="230" t="n">
        <f aca="true">SUM(OFFSET(T153,-MOD(ROW()-ROW($U$7),5),0,5,1))</f>
        <v>0</v>
      </c>
      <c r="W153" s="167" t="str">
        <f aca="false">$I153</f>
        <v/>
      </c>
      <c r="X153" s="167" t="str">
        <f aca="false">IF(ISNUMBER($A153),$W153*(Methuselahs!$A$4+1)+$A153,"")</f>
        <v/>
      </c>
      <c r="Y153" s="167" t="str">
        <f aca="false">IF(ISNUMBER($A153),RANK($X153,$X153:$X157,1),"")</f>
        <v/>
      </c>
      <c r="Z153" s="167" t="str">
        <f aca="false">IF(ISNUMBER($A153),VLOOKUP($A153,Methuselahs!$A$7:$X$306,5),"")</f>
        <v/>
      </c>
      <c r="AA153" s="167" t="str">
        <f aca="false">$I153</f>
        <v/>
      </c>
    </row>
    <row r="154" customFormat="false" ht="12.75" hidden="false" customHeight="true" outlineLevel="0" collapsed="false">
      <c r="A154" s="231" t="str">
        <f aca="true">IF(ISBLANK('Tournament Info'!$B$11),"",INDIRECT(ADDRESS(ROW(),2,1,1,"Optimal Seating "&amp;'Tournament Info'!$B$11-1&amp;"R+F")))</f>
        <v/>
      </c>
      <c r="B154" s="207" t="str">
        <f aca="false">IF(ISNUMBER(A154),VLOOKUP(A154,Methuselahs!$A$7:$E$306,2,FALSE()),"")</f>
        <v/>
      </c>
      <c r="C154" s="232" t="str">
        <f aca="false">IF(ISNUMBER(A154),VLOOKUP(A154,Methuselahs!$A$7:$E$306,3,FALSE()),"")</f>
        <v/>
      </c>
      <c r="D154" s="233" t="str">
        <f aca="false">IF(ISNUMBER(A154),FLOOR((ROW()-ROW($A$7))/5,1)+1,"")</f>
        <v/>
      </c>
      <c r="E154" s="234"/>
      <c r="F154" s="267" t="n">
        <f aca="false">IF(ISNUMBER(E154),E154,0)</f>
        <v>0</v>
      </c>
      <c r="G154" s="235" t="str">
        <f aca="false">IF(ISNUMBER($A154),IF(AND($F154&gt;=2,$H154=60),1,0),"")</f>
        <v/>
      </c>
      <c r="H154" s="236" t="str">
        <f aca="false">IF(ISNUMBER(A154),IF(OR($S154=$U154,NOT(ISNA(MATCH($D154*5+$V$4,Override!$C$6:$C$125,0)))),$Q154,0),"")</f>
        <v/>
      </c>
      <c r="I154" s="268" t="str">
        <f aca="false">IF(ISNUMBER(A154),IF(J154=5,K154,IF(AND(J154=4,OR(K154=4,K154=3)),K154+1,K154)),"")</f>
        <v/>
      </c>
      <c r="J154" s="237" t="n">
        <f aca="false">COUNT(A152:A156)</f>
        <v>0</v>
      </c>
      <c r="K154" s="238" t="str">
        <f aca="false">IF(ISNUMBER(A154),RANK(F154,F152:F156),"")</f>
        <v/>
      </c>
      <c r="L154" s="239" t="n">
        <f aca="false">IF(J154=5,VLOOKUP(K154,TPMatrix!$A$6:$B$10,2,FALSE()),IF(J154=4,VLOOKUP(K154,TPMatrix!$D$6:$E$9,2,FALSE()),0))</f>
        <v>0</v>
      </c>
      <c r="M154" s="239" t="n">
        <f aca="false">IF(COUNTIF(K152:K156,K154)&gt;=2,IF(J154=5,VLOOKUP(K154+1,TPMatrix!$A$6:$B$10,2,FALSE()),IF(J154=4,VLOOKUP(K154+1,TPMatrix!$D$6:$E$9,2,FALSE()),0)),"")</f>
        <v>0</v>
      </c>
      <c r="N154" s="239" t="n">
        <f aca="false">IF(COUNTIF(K152:K156,K154)&gt;=3,IF(J154=5,VLOOKUP(K154+2,TPMatrix!$A$6:$B$10,2,FALSE()),IF(J154=4,VLOOKUP(K154+2,TPMatrix!$D$6:$E$9,2,FALSE()),0)),"")</f>
        <v>0</v>
      </c>
      <c r="O154" s="239" t="n">
        <f aca="false">IF(COUNTIF(K152:K156,K154)&gt;=4,IF(J154=5,VLOOKUP(K154+3,TPMatrix!$A$6:$B$10,2,FALSE()),IF(J154=4,VLOOKUP(K154+3,TPMatrix!$D$6:$E$9,2,FALSE()),0)),"")</f>
        <v>0</v>
      </c>
      <c r="P154" s="239" t="n">
        <f aca="false">IF(COUNTIF(K152:K156,K154)&gt;=5,IF(J154=5,VLOOKUP(K154+4,TPMatrix!$A$6:$B$10,2,FALSE()),IF(J154=4,VLOOKUP(K154+4,TPMatrix!$D$6:$E$9,2,FALSE()),0)),"")</f>
        <v>0</v>
      </c>
      <c r="Q154" s="239" t="n">
        <f aca="false">SUM(L154:P154)/COUNT(L154:P154)</f>
        <v>0</v>
      </c>
      <c r="R154" s="240" t="n">
        <f aca="false">COUNT(L154:P154)</f>
        <v>5</v>
      </c>
      <c r="S154" s="238" t="n">
        <f aca="false">IF(ISNUMBER($A154),COUNTIF($D$7:$D$306,$D154),0)</f>
        <v>0</v>
      </c>
      <c r="T154" s="239" t="n">
        <f aca="false">CEILING($F154,1)</f>
        <v>0</v>
      </c>
      <c r="U154" s="240" t="n">
        <f aca="true">SUM(OFFSET(T154,-MOD(ROW()-ROW($U$7),5),0,5,1))</f>
        <v>0</v>
      </c>
      <c r="W154" s="167" t="str">
        <f aca="false">$I154</f>
        <v/>
      </c>
      <c r="X154" s="167" t="str">
        <f aca="false">IF(ISNUMBER($A154),$W154*(Methuselahs!$A$4+1)+$A154,"")</f>
        <v/>
      </c>
      <c r="Y154" s="167" t="str">
        <f aca="false">IF(ISNUMBER($A154),RANK($X154,$X154:$X158,1),"")</f>
        <v/>
      </c>
      <c r="Z154" s="167" t="str">
        <f aca="false">IF(ISNUMBER($A154),VLOOKUP($A154,Methuselahs!$A$7:$X$306,5),"")</f>
        <v/>
      </c>
      <c r="AA154" s="167" t="str">
        <f aca="false">$I154</f>
        <v/>
      </c>
    </row>
    <row r="155" customFormat="false" ht="12.75" hidden="false" customHeight="true" outlineLevel="0" collapsed="false">
      <c r="A155" s="241" t="str">
        <f aca="true">IF(ISBLANK('Tournament Info'!$B$11),"",INDIRECT(ADDRESS(ROW(),2,1,1,"Optimal Seating "&amp;'Tournament Info'!$B$11-1&amp;"R+F")))</f>
        <v/>
      </c>
      <c r="B155" s="242" t="str">
        <f aca="false">IF(ISNUMBER(A155),VLOOKUP(A155,Methuselahs!$A$7:$E$306,2,FALSE()),"")</f>
        <v/>
      </c>
      <c r="C155" s="243" t="str">
        <f aca="false">IF(ISNUMBER(A155),VLOOKUP(A155,Methuselahs!$A$7:$E$306,3,FALSE()),"")</f>
        <v/>
      </c>
      <c r="D155" s="244" t="str">
        <f aca="false">IF(ISNUMBER(A155),FLOOR((ROW()-ROW($A$7))/5,1)+1,"")</f>
        <v/>
      </c>
      <c r="E155" s="245"/>
      <c r="F155" s="269" t="n">
        <f aca="false">IF(ISNUMBER(E155),E155,0)</f>
        <v>0</v>
      </c>
      <c r="G155" s="225" t="str">
        <f aca="false">IF(ISNUMBER($A155),IF(AND($F155&gt;=2,$H155=60),1,0),"")</f>
        <v/>
      </c>
      <c r="H155" s="226" t="str">
        <f aca="false">IF(ISNUMBER(A155),IF(OR($S155=$U155,NOT(ISNA(MATCH($D155*5+$V$4,Override!$C$6:$C$125,0)))),$Q155,0),"")</f>
        <v/>
      </c>
      <c r="I155" s="265" t="str">
        <f aca="false">IF(ISNUMBER(A155),IF(J155=5,K155,IF(AND(J155=4,OR(K155=4,K155=3)),K155+1,K155)),"")</f>
        <v/>
      </c>
      <c r="J155" s="246" t="n">
        <f aca="false">COUNT(A152:A156)</f>
        <v>0</v>
      </c>
      <c r="K155" s="228" t="str">
        <f aca="false">IF(ISNUMBER(A155),RANK(F155,F152:F156),"")</f>
        <v/>
      </c>
      <c r="L155" s="229" t="n">
        <f aca="false">IF(J155=5,VLOOKUP(K155,TPMatrix!$A$6:$B$10,2,FALSE()),IF(J155=4,VLOOKUP(K155,TPMatrix!$D$6:$E$9,2,FALSE()),0))</f>
        <v>0</v>
      </c>
      <c r="M155" s="229" t="n">
        <f aca="false">IF(COUNTIF(K152:K156,K155)&gt;=2,IF(J155=5,VLOOKUP(K155+1,TPMatrix!$A$6:$B$10,2,FALSE()),IF(J155=4,VLOOKUP(K155+1,TPMatrix!$D$6:$E$9,2,FALSE()),0)),"")</f>
        <v>0</v>
      </c>
      <c r="N155" s="229" t="n">
        <f aca="false">IF(COUNTIF(K152:K156,K155)&gt;=3,IF(J155=5,VLOOKUP(K155+2,TPMatrix!$A$6:$B$10,2,FALSE()),IF(J155=4,VLOOKUP(K155+2,TPMatrix!$D$6:$E$9,2,FALSE()),0)),"")</f>
        <v>0</v>
      </c>
      <c r="O155" s="229" t="n">
        <f aca="false">IF(COUNTIF(K152:K156,K155)&gt;=4,IF(J155=5,VLOOKUP(K155+3,TPMatrix!$A$6:$B$10,2,FALSE()),IF(J155=4,VLOOKUP(K155+3,TPMatrix!$D$6:$E$9,2,FALSE()),0)),"")</f>
        <v>0</v>
      </c>
      <c r="P155" s="229" t="n">
        <f aca="false">IF(COUNTIF(K152:K156,K155)&gt;=5,IF(J155=5,VLOOKUP(K155+4,TPMatrix!$A$6:$B$10,2,FALSE()),IF(J155=4,VLOOKUP(K155+4,TPMatrix!$D$6:$E$9,2,FALSE()),0)),"")</f>
        <v>0</v>
      </c>
      <c r="Q155" s="229" t="n">
        <f aca="false">SUM(L155:P155)/COUNT(L155:P155)</f>
        <v>0</v>
      </c>
      <c r="R155" s="230" t="n">
        <f aca="false">COUNT(L155:P155)</f>
        <v>5</v>
      </c>
      <c r="S155" s="228" t="n">
        <f aca="false">IF(ISNUMBER($A155),COUNTIF($D$7:$D$306,$D155),0)</f>
        <v>0</v>
      </c>
      <c r="T155" s="229" t="n">
        <f aca="false">CEILING($F155,1)</f>
        <v>0</v>
      </c>
      <c r="U155" s="230" t="n">
        <f aca="true">SUM(OFFSET(T155,-MOD(ROW()-ROW($U$7),5),0,5,1))</f>
        <v>0</v>
      </c>
      <c r="W155" s="167" t="str">
        <f aca="false">$I155</f>
        <v/>
      </c>
      <c r="X155" s="167" t="str">
        <f aca="false">IF(ISNUMBER($A155),$W155*(Methuselahs!$A$4+1)+$A155,"")</f>
        <v/>
      </c>
      <c r="Y155" s="167" t="str">
        <f aca="false">IF(ISNUMBER($A155),RANK($X155,$X155:$X159,1),"")</f>
        <v/>
      </c>
      <c r="Z155" s="167" t="str">
        <f aca="false">IF(ISNUMBER($A155),VLOOKUP($A155,Methuselahs!$A$7:$X$306,5),"")</f>
        <v/>
      </c>
      <c r="AA155" s="167" t="str">
        <f aca="false">$I155</f>
        <v/>
      </c>
    </row>
    <row r="156" customFormat="false" ht="12.75" hidden="false" customHeight="true" outlineLevel="0" collapsed="false">
      <c r="A156" s="247" t="str">
        <f aca="true">IF(ISBLANK('Tournament Info'!$B$11),"",INDIRECT(ADDRESS(ROW(),2,1,1,"Optimal Seating "&amp;'Tournament Info'!$B$11-1&amp;"R+F")))</f>
        <v/>
      </c>
      <c r="B156" s="248" t="str">
        <f aca="false">IF(ISNUMBER(A156),VLOOKUP(A156,Methuselahs!$A$7:$E$306,2,FALSE()),"")</f>
        <v/>
      </c>
      <c r="C156" s="249" t="str">
        <f aca="false">IF(ISNUMBER(A156),VLOOKUP(A156,Methuselahs!$A$7:$E$306,3,FALSE()),"")</f>
        <v/>
      </c>
      <c r="D156" s="250" t="str">
        <f aca="false">IF(ISNUMBER(A156),FLOOR((ROW()-ROW($A$7))/5,1)+1,"")</f>
        <v/>
      </c>
      <c r="E156" s="251"/>
      <c r="F156" s="270" t="n">
        <f aca="false">IF(ISNUMBER(E156),E156,0)</f>
        <v>0</v>
      </c>
      <c r="G156" s="235" t="str">
        <f aca="false">IF(ISNUMBER($A156),IF(AND($F156&gt;=2,$H156=60),1,0),"")</f>
        <v/>
      </c>
      <c r="H156" s="236" t="str">
        <f aca="false">IF(ISNUMBER(A156),IF(OR($S156=$U156,NOT(ISNA(MATCH($D156*5+$V$4,Override!$C$6:$C$125,0)))),$Q156,0),"")</f>
        <v/>
      </c>
      <c r="I156" s="268" t="str">
        <f aca="false">IF(ISNUMBER(A156),IF(J156=5,K156,IF(AND(J156=4,OR(K156=4,K156=3)),K156+1,K156)),"")</f>
        <v/>
      </c>
      <c r="J156" s="252" t="n">
        <f aca="false">COUNT(A152:A156)</f>
        <v>0</v>
      </c>
      <c r="K156" s="253" t="str">
        <f aca="false">IF(ISNUMBER(A156),RANK(F156,F152:F156),"")</f>
        <v/>
      </c>
      <c r="L156" s="254" t="n">
        <f aca="false">IF(J156=5,VLOOKUP(K156,TPMatrix!$A$6:$B$10,2,FALSE()),IF(J156=4,VLOOKUP(K156,TPMatrix!$D$6:$E$9,2,FALSE()),0))</f>
        <v>0</v>
      </c>
      <c r="M156" s="254" t="n">
        <f aca="false">IF(COUNTIF(K152:K156,K156)&gt;=2,IF(J156=5,VLOOKUP(K156+1,TPMatrix!$A$6:$B$10,2,FALSE()),IF(J156=4,VLOOKUP(K156+1,TPMatrix!$D$6:$E$9,2,FALSE()),0)),"")</f>
        <v>0</v>
      </c>
      <c r="N156" s="254" t="n">
        <f aca="false">IF(COUNTIF(K152:K156,K156)&gt;=3,IF(J156=5,VLOOKUP(K156+2,TPMatrix!$A$6:$B$10,2,FALSE()),IF(J156=4,VLOOKUP(K156+2,TPMatrix!$D$6:$E$9,2,FALSE()),0)),"")</f>
        <v>0</v>
      </c>
      <c r="O156" s="254" t="n">
        <f aca="false">IF(COUNTIF(K152:K156,K156)&gt;=4,IF(J156=5,VLOOKUP(K156+3,TPMatrix!$A$6:$B$10,2,FALSE()),IF(J156=4,VLOOKUP(K156+3,TPMatrix!$D$6:$E$9,2,FALSE()),0)),"")</f>
        <v>0</v>
      </c>
      <c r="P156" s="254" t="n">
        <f aca="false">IF(COUNTIF(K152:K156,K156)&gt;=5,IF(J156=5,VLOOKUP(K156+4,TPMatrix!$A$6:$B$10,2,FALSE()),IF(J156=4,VLOOKUP(K156+4,TPMatrix!$D$6:$E$9,2,FALSE()),0)),"")</f>
        <v>0</v>
      </c>
      <c r="Q156" s="254" t="n">
        <f aca="false">SUM(L156:P156)/COUNT(L156:P156)</f>
        <v>0</v>
      </c>
      <c r="R156" s="255" t="n">
        <f aca="false">COUNT(L156:P156)</f>
        <v>5</v>
      </c>
      <c r="S156" s="253" t="n">
        <f aca="false">IF(ISNUMBER($A156),COUNTIF($D$7:$D$306,$D156),0)</f>
        <v>0</v>
      </c>
      <c r="T156" s="254" t="n">
        <f aca="false">CEILING($F156,1)</f>
        <v>0</v>
      </c>
      <c r="U156" s="255" t="n">
        <f aca="true">SUM(OFFSET(T156,-MOD(ROW()-ROW($U$7),5),0,5,1))</f>
        <v>0</v>
      </c>
      <c r="W156" s="167" t="str">
        <f aca="false">$I156</f>
        <v/>
      </c>
      <c r="X156" s="167" t="str">
        <f aca="false">IF(ISNUMBER($A156),$W156*(Methuselahs!$A$4+1)+$A156,"")</f>
        <v/>
      </c>
      <c r="Y156" s="167" t="str">
        <f aca="false">IF(ISNUMBER($A156),RANK($X156,$X156:$X160,1),"")</f>
        <v/>
      </c>
      <c r="Z156" s="167" t="str">
        <f aca="false">IF(ISNUMBER($A156),VLOOKUP($A156,Methuselahs!$A$7:$X$306,5),"")</f>
        <v/>
      </c>
      <c r="AA156" s="167" t="str">
        <f aca="false">$I156</f>
        <v/>
      </c>
    </row>
    <row r="157" customFormat="false" ht="12.75" hidden="false" customHeight="true" outlineLevel="0" collapsed="false">
      <c r="A157" s="206" t="str">
        <f aca="true">IF(ISBLANK('Tournament Info'!$B$11),"",INDIRECT(ADDRESS(ROW(),2,1,1,"Optimal Seating "&amp;'Tournament Info'!$B$11-1&amp;"R+F")))</f>
        <v/>
      </c>
      <c r="B157" s="207" t="str">
        <f aca="false">IF(ISNUMBER(A157),VLOOKUP(A157,Methuselahs!$A$7:$E$306,2,FALSE()),"")</f>
        <v/>
      </c>
      <c r="C157" s="208" t="str">
        <f aca="false">IF(ISNUMBER(A157),VLOOKUP(A157,Methuselahs!$A$7:$E$306,3,FALSE()),"")</f>
        <v/>
      </c>
      <c r="D157" s="209" t="str">
        <f aca="false">IF(ISNUMBER(A157),FLOOR((ROW()-ROW($A$7))/5,1)+1,"")</f>
        <v/>
      </c>
      <c r="E157" s="210"/>
      <c r="F157" s="262" t="n">
        <f aca="false">IF(ISNUMBER(E157),E157,0)</f>
        <v>0</v>
      </c>
      <c r="G157" s="211" t="str">
        <f aca="false">IF(ISNUMBER($A157),IF(AND($F157&gt;=2,$H157=60),1,0),"")</f>
        <v/>
      </c>
      <c r="H157" s="212" t="str">
        <f aca="false">IF(ISNUMBER(A157),IF(OR($S157=$U157,NOT(ISNA(MATCH($D157*5+$V$4,Override!$C$6:$C$125,0)))),$Q157,0),"")</f>
        <v/>
      </c>
      <c r="I157" s="263" t="str">
        <f aca="false">IF(ISNUMBER(A157),IF(J157=5,K157,IF(AND(J157=4,OR(K157=4,K157=3)),K157+1,K157)),"")</f>
        <v/>
      </c>
      <c r="J157" s="213" t="n">
        <f aca="false">COUNT(A157:A161)</f>
        <v>0</v>
      </c>
      <c r="K157" s="214" t="str">
        <f aca="false">IF(ISNUMBER(A157),RANK(F157,F157:F161),"")</f>
        <v/>
      </c>
      <c r="L157" s="215" t="n">
        <f aca="false">IF(J157=5,VLOOKUP(K157,TPMatrix!$A$6:$B$10,2,FALSE()),IF(J157=4,VLOOKUP(K157,TPMatrix!$D$6:$E$9,2,FALSE()),0))</f>
        <v>0</v>
      </c>
      <c r="M157" s="215" t="n">
        <f aca="false">IF(COUNTIF(K157:K161,K157)&gt;=2,IF(J157=5,VLOOKUP(K157+1,TPMatrix!$A$6:$B$10,2,FALSE()),IF(J157=4,VLOOKUP(K157+1,TPMatrix!$D$6:$E$9,2,FALSE()),0)),"")</f>
        <v>0</v>
      </c>
      <c r="N157" s="215" t="n">
        <f aca="false">IF(COUNTIF(K157:K161,K157)&gt;=3,IF(J157=5,VLOOKUP(K157+2,TPMatrix!$A$6:$B$10,2,FALSE()),IF(J157=4,VLOOKUP(K157+2,TPMatrix!$D$6:$E$9,2,FALSE()),0)),"")</f>
        <v>0</v>
      </c>
      <c r="O157" s="215" t="n">
        <f aca="false">IF(COUNTIF(K157:K161,K157)&gt;=4,IF(J157=5,VLOOKUP(K157+3,TPMatrix!$A$6:$B$10,2,FALSE()),IF(J157=4,VLOOKUP(K157+3,TPMatrix!$D$6:$E$9,2,FALSE()),0)),"")</f>
        <v>0</v>
      </c>
      <c r="P157" s="215" t="n">
        <f aca="false">IF(COUNTIF(K157:K161,K157)&gt;=5,IF(J157=5,VLOOKUP(K157+4,TPMatrix!$A$6:$B$10,2,FALSE()),IF(J157=4,VLOOKUP(K157+4,TPMatrix!$D$6:$E$9,2,FALSE()),0)),"")</f>
        <v>0</v>
      </c>
      <c r="Q157" s="215" t="n">
        <f aca="false">SUM(L157:P157)/COUNT(L157:P157)</f>
        <v>0</v>
      </c>
      <c r="R157" s="216" t="n">
        <f aca="false">COUNT(L157:P157)</f>
        <v>5</v>
      </c>
      <c r="S157" s="217" t="n">
        <f aca="false">IF(ISNUMBER($A157),COUNTIF($D$7:$D$306,$D157),0)</f>
        <v>0</v>
      </c>
      <c r="T157" s="218" t="n">
        <f aca="false">CEILING($F157,1)</f>
        <v>0</v>
      </c>
      <c r="U157" s="219" t="n">
        <f aca="true">SUM(OFFSET(T157,-MOD(ROW()-ROW($U$7),5),0,5,1))</f>
        <v>0</v>
      </c>
      <c r="W157" s="167" t="str">
        <f aca="false">$I157</f>
        <v/>
      </c>
      <c r="X157" s="167" t="str">
        <f aca="false">IF(ISNUMBER($A157),$W157*(Methuselahs!$A$4+1)+$A157,"")</f>
        <v/>
      </c>
      <c r="Y157" s="167" t="str">
        <f aca="false">IF(ISNUMBER($A157),RANK($X157,$X157:$X161,1),"")</f>
        <v/>
      </c>
      <c r="Z157" s="167" t="str">
        <f aca="false">IF(ISNUMBER($A157),VLOOKUP($A157,Methuselahs!$A$7:$X$306,5),"")</f>
        <v/>
      </c>
      <c r="AA157" s="167" t="str">
        <f aca="false">$I157</f>
        <v/>
      </c>
    </row>
    <row r="158" customFormat="false" ht="12.75" hidden="false" customHeight="true" outlineLevel="0" collapsed="false">
      <c r="A158" s="220" t="str">
        <f aca="true">IF(ISBLANK('Tournament Info'!$B$11),"",INDIRECT(ADDRESS(ROW(),2,1,1,"Optimal Seating "&amp;'Tournament Info'!$B$11-1&amp;"R+F")))</f>
        <v/>
      </c>
      <c r="B158" s="221" t="str">
        <f aca="false">IF(ISNUMBER(A158),VLOOKUP(A158,Methuselahs!$A$7:$E$306,2,FALSE()),"")</f>
        <v/>
      </c>
      <c r="C158" s="222" t="str">
        <f aca="false">IF(ISNUMBER(A158),VLOOKUP(A158,Methuselahs!$A$7:$E$306,3,FALSE()),"")</f>
        <v/>
      </c>
      <c r="D158" s="223" t="str">
        <f aca="false">IF(ISNUMBER(A158),FLOOR((ROW()-ROW($A$7))/5,1)+1,"")</f>
        <v/>
      </c>
      <c r="E158" s="224"/>
      <c r="F158" s="264" t="n">
        <f aca="false">IF(ISNUMBER(E158),E158,0)</f>
        <v>0</v>
      </c>
      <c r="G158" s="225" t="str">
        <f aca="false">IF(ISNUMBER($A158),IF(AND($F158&gt;=2,$H158=60),1,0),"")</f>
        <v/>
      </c>
      <c r="H158" s="226" t="str">
        <f aca="false">IF(ISNUMBER(A158),IF(OR($S158=$U158,NOT(ISNA(MATCH($D158*5+$V$4,Override!$C$6:$C$125,0)))),$Q158,0),"")</f>
        <v/>
      </c>
      <c r="I158" s="265" t="str">
        <f aca="false">IF(ISNUMBER(A158),IF(J158=5,K158,IF(AND(J158=4,OR(K158=4,K158=3)),K158+1,K158)),"")</f>
        <v/>
      </c>
      <c r="J158" s="227" t="n">
        <f aca="false">COUNT(A157:A161)</f>
        <v>0</v>
      </c>
      <c r="K158" s="228" t="str">
        <f aca="false">IF(ISNUMBER(A158),RANK(F158,F157:F161),"")</f>
        <v/>
      </c>
      <c r="L158" s="229" t="n">
        <f aca="false">IF(J158=5,VLOOKUP(K158,TPMatrix!$A$6:$B$10,2,FALSE()),IF(J158=4,VLOOKUP(K158,TPMatrix!$D$6:$E$9,2,FALSE()),0))</f>
        <v>0</v>
      </c>
      <c r="M158" s="229" t="n">
        <f aca="false">IF(COUNTIF(K157:K161,K158)&gt;=2,IF(J158=5,VLOOKUP(K158+1,TPMatrix!$A$6:$B$10,2,FALSE()),IF(J158=4,VLOOKUP(K158+1,TPMatrix!$D$6:$E$9,2,FALSE()),0)),"")</f>
        <v>0</v>
      </c>
      <c r="N158" s="229" t="n">
        <f aca="false">IF(COUNTIF(K157:K161,K158)&gt;=3,IF(J158=5,VLOOKUP(K158+2,TPMatrix!$A$6:$B$10,2,FALSE()),IF(J158=4,VLOOKUP(K158+2,TPMatrix!$D$6:$E$9,2,FALSE()),0)),"")</f>
        <v>0</v>
      </c>
      <c r="O158" s="229" t="n">
        <f aca="false">IF(COUNTIF(K157:K161,K158)&gt;=4,IF(J158=5,VLOOKUP(K158+3,TPMatrix!$A$6:$B$10,2,FALSE()),IF(J158=4,VLOOKUP(K158+3,TPMatrix!$D$6:$E$9,2,FALSE()),0)),"")</f>
        <v>0</v>
      </c>
      <c r="P158" s="229" t="n">
        <f aca="false">IF(COUNTIF(K157:K161,K158)&gt;=5,IF(J158=5,VLOOKUP(K158+4,TPMatrix!$A$6:$B$10,2,FALSE()),IF(J158=4,VLOOKUP(K158+4,TPMatrix!$D$6:$E$9,2,FALSE()),0)),"")</f>
        <v>0</v>
      </c>
      <c r="Q158" s="229" t="n">
        <f aca="false">SUM(L158:P158)/COUNT(L158:P158)</f>
        <v>0</v>
      </c>
      <c r="R158" s="230" t="n">
        <f aca="false">COUNT(L158:P158)</f>
        <v>5</v>
      </c>
      <c r="S158" s="228" t="n">
        <f aca="false">IF(ISNUMBER($A158),COUNTIF($D$7:$D$306,$D158),0)</f>
        <v>0</v>
      </c>
      <c r="T158" s="229" t="n">
        <f aca="false">CEILING($F158,1)</f>
        <v>0</v>
      </c>
      <c r="U158" s="230" t="n">
        <f aca="true">SUM(OFFSET(T158,-MOD(ROW()-ROW($U$7),5),0,5,1))</f>
        <v>0</v>
      </c>
      <c r="W158" s="167" t="str">
        <f aca="false">$I158</f>
        <v/>
      </c>
      <c r="X158" s="167" t="str">
        <f aca="false">IF(ISNUMBER($A158),$W158*(Methuselahs!$A$4+1)+$A158,"")</f>
        <v/>
      </c>
      <c r="Y158" s="167" t="str">
        <f aca="false">IF(ISNUMBER($A158),RANK($X158,$X158:$X162,1),"")</f>
        <v/>
      </c>
      <c r="Z158" s="167" t="str">
        <f aca="false">IF(ISNUMBER($A158),VLOOKUP($A158,Methuselahs!$A$7:$X$306,5),"")</f>
        <v/>
      </c>
      <c r="AA158" s="167" t="str">
        <f aca="false">$I158</f>
        <v/>
      </c>
    </row>
    <row r="159" customFormat="false" ht="12.75" hidden="false" customHeight="true" outlineLevel="0" collapsed="false">
      <c r="A159" s="231" t="str">
        <f aca="true">IF(ISBLANK('Tournament Info'!$B$11),"",INDIRECT(ADDRESS(ROW(),2,1,1,"Optimal Seating "&amp;'Tournament Info'!$B$11-1&amp;"R+F")))</f>
        <v/>
      </c>
      <c r="B159" s="207" t="str">
        <f aca="false">IF(ISNUMBER(A159),VLOOKUP(A159,Methuselahs!$A$7:$E$306,2,FALSE()),"")</f>
        <v/>
      </c>
      <c r="C159" s="232" t="str">
        <f aca="false">IF(ISNUMBER(A159),VLOOKUP(A159,Methuselahs!$A$7:$E$306,3,FALSE()),"")</f>
        <v/>
      </c>
      <c r="D159" s="233" t="str">
        <f aca="false">IF(ISNUMBER(A159),FLOOR((ROW()-ROW($A$7))/5,1)+1,"")</f>
        <v/>
      </c>
      <c r="E159" s="234"/>
      <c r="F159" s="267" t="n">
        <f aca="false">IF(ISNUMBER(E159),E159,0)</f>
        <v>0</v>
      </c>
      <c r="G159" s="235" t="str">
        <f aca="false">IF(ISNUMBER($A159),IF(AND($F159&gt;=2,$H159=60),1,0),"")</f>
        <v/>
      </c>
      <c r="H159" s="236" t="str">
        <f aca="false">IF(ISNUMBER(A159),IF(OR($S159=$U159,NOT(ISNA(MATCH($D159*5+$V$4,Override!$C$6:$C$125,0)))),$Q159,0),"")</f>
        <v/>
      </c>
      <c r="I159" s="268" t="str">
        <f aca="false">IF(ISNUMBER(A159),IF(J159=5,K159,IF(AND(J159=4,OR(K159=4,K159=3)),K159+1,K159)),"")</f>
        <v/>
      </c>
      <c r="J159" s="237" t="n">
        <f aca="false">COUNT(A157:A161)</f>
        <v>0</v>
      </c>
      <c r="K159" s="238" t="str">
        <f aca="false">IF(ISNUMBER(A159),RANK(F159,F157:F161),"")</f>
        <v/>
      </c>
      <c r="L159" s="239" t="n">
        <f aca="false">IF(J159=5,VLOOKUP(K159,TPMatrix!$A$6:$B$10,2,FALSE()),IF(J159=4,VLOOKUP(K159,TPMatrix!$D$6:$E$9,2,FALSE()),0))</f>
        <v>0</v>
      </c>
      <c r="M159" s="239" t="n">
        <f aca="false">IF(COUNTIF(K157:K161,K159)&gt;=2,IF(J159=5,VLOOKUP(K159+1,TPMatrix!$A$6:$B$10,2,FALSE()),IF(J159=4,VLOOKUP(K159+1,TPMatrix!$D$6:$E$9,2,FALSE()),0)),"")</f>
        <v>0</v>
      </c>
      <c r="N159" s="239" t="n">
        <f aca="false">IF(COUNTIF(K157:K161,K159)&gt;=3,IF(J159=5,VLOOKUP(K159+2,TPMatrix!$A$6:$B$10,2,FALSE()),IF(J159=4,VLOOKUP(K159+2,TPMatrix!$D$6:$E$9,2,FALSE()),0)),"")</f>
        <v>0</v>
      </c>
      <c r="O159" s="239" t="n">
        <f aca="false">IF(COUNTIF(K157:K161,K159)&gt;=4,IF(J159=5,VLOOKUP(K159+3,TPMatrix!$A$6:$B$10,2,FALSE()),IF(J159=4,VLOOKUP(K159+3,TPMatrix!$D$6:$E$9,2,FALSE()),0)),"")</f>
        <v>0</v>
      </c>
      <c r="P159" s="239" t="n">
        <f aca="false">IF(COUNTIF(K157:K161,K159)&gt;=5,IF(J159=5,VLOOKUP(K159+4,TPMatrix!$A$6:$B$10,2,FALSE()),IF(J159=4,VLOOKUP(K159+4,TPMatrix!$D$6:$E$9,2,FALSE()),0)),"")</f>
        <v>0</v>
      </c>
      <c r="Q159" s="239" t="n">
        <f aca="false">SUM(L159:P159)/COUNT(L159:P159)</f>
        <v>0</v>
      </c>
      <c r="R159" s="240" t="n">
        <f aca="false">COUNT(L159:P159)</f>
        <v>5</v>
      </c>
      <c r="S159" s="238" t="n">
        <f aca="false">IF(ISNUMBER($A159),COUNTIF($D$7:$D$306,$D159),0)</f>
        <v>0</v>
      </c>
      <c r="T159" s="239" t="n">
        <f aca="false">CEILING($F159,1)</f>
        <v>0</v>
      </c>
      <c r="U159" s="240" t="n">
        <f aca="true">SUM(OFFSET(T159,-MOD(ROW()-ROW($U$7),5),0,5,1))</f>
        <v>0</v>
      </c>
      <c r="W159" s="167" t="str">
        <f aca="false">$I159</f>
        <v/>
      </c>
      <c r="X159" s="167" t="str">
        <f aca="false">IF(ISNUMBER($A159),$W159*(Methuselahs!$A$4+1)+$A159,"")</f>
        <v/>
      </c>
      <c r="Y159" s="167" t="str">
        <f aca="false">IF(ISNUMBER($A159),RANK($X159,$X159:$X163,1),"")</f>
        <v/>
      </c>
      <c r="Z159" s="167" t="str">
        <f aca="false">IF(ISNUMBER($A159),VLOOKUP($A159,Methuselahs!$A$7:$X$306,5),"")</f>
        <v/>
      </c>
      <c r="AA159" s="167" t="str">
        <f aca="false">$I159</f>
        <v/>
      </c>
    </row>
    <row r="160" customFormat="false" ht="12.75" hidden="false" customHeight="true" outlineLevel="0" collapsed="false">
      <c r="A160" s="241" t="str">
        <f aca="true">IF(ISBLANK('Tournament Info'!$B$11),"",INDIRECT(ADDRESS(ROW(),2,1,1,"Optimal Seating "&amp;'Tournament Info'!$B$11-1&amp;"R+F")))</f>
        <v/>
      </c>
      <c r="B160" s="242" t="str">
        <f aca="false">IF(ISNUMBER(A160),VLOOKUP(A160,Methuselahs!$A$7:$E$306,2,FALSE()),"")</f>
        <v/>
      </c>
      <c r="C160" s="243" t="str">
        <f aca="false">IF(ISNUMBER(A160),VLOOKUP(A160,Methuselahs!$A$7:$E$306,3,FALSE()),"")</f>
        <v/>
      </c>
      <c r="D160" s="244" t="str">
        <f aca="false">IF(ISNUMBER(A160),FLOOR((ROW()-ROW($A$7))/5,1)+1,"")</f>
        <v/>
      </c>
      <c r="E160" s="245"/>
      <c r="F160" s="269" t="n">
        <f aca="false">IF(ISNUMBER(E160),E160,0)</f>
        <v>0</v>
      </c>
      <c r="G160" s="225" t="str">
        <f aca="false">IF(ISNUMBER($A160),IF(AND($F160&gt;=2,$H160=60),1,0),"")</f>
        <v/>
      </c>
      <c r="H160" s="226" t="str">
        <f aca="false">IF(ISNUMBER(A160),IF(OR($S160=$U160,NOT(ISNA(MATCH($D160*5+$V$4,Override!$C$6:$C$125,0)))),$Q160,0),"")</f>
        <v/>
      </c>
      <c r="I160" s="265" t="str">
        <f aca="false">IF(ISNUMBER(A160),IF(J160=5,K160,IF(AND(J160=4,OR(K160=4,K160=3)),K160+1,K160)),"")</f>
        <v/>
      </c>
      <c r="J160" s="246" t="n">
        <f aca="false">COUNT(A157:A161)</f>
        <v>0</v>
      </c>
      <c r="K160" s="228" t="str">
        <f aca="false">IF(ISNUMBER(A160),RANK(F160,F157:F161),"")</f>
        <v/>
      </c>
      <c r="L160" s="229" t="n">
        <f aca="false">IF(J160=5,VLOOKUP(K160,TPMatrix!$A$6:$B$10,2,FALSE()),IF(J160=4,VLOOKUP(K160,TPMatrix!$D$6:$E$9,2,FALSE()),0))</f>
        <v>0</v>
      </c>
      <c r="M160" s="229" t="n">
        <f aca="false">IF(COUNTIF(K157:K161,K160)&gt;=2,IF(J160=5,VLOOKUP(K160+1,TPMatrix!$A$6:$B$10,2,FALSE()),IF(J160=4,VLOOKUP(K160+1,TPMatrix!$D$6:$E$9,2,FALSE()),0)),"")</f>
        <v>0</v>
      </c>
      <c r="N160" s="229" t="n">
        <f aca="false">IF(COUNTIF(K157:K161,K160)&gt;=3,IF(J160=5,VLOOKUP(K160+2,TPMatrix!$A$6:$B$10,2,FALSE()),IF(J160=4,VLOOKUP(K160+2,TPMatrix!$D$6:$E$9,2,FALSE()),0)),"")</f>
        <v>0</v>
      </c>
      <c r="O160" s="229" t="n">
        <f aca="false">IF(COUNTIF(K157:K161,K160)&gt;=4,IF(J160=5,VLOOKUP(K160+3,TPMatrix!$A$6:$B$10,2,FALSE()),IF(J160=4,VLOOKUP(K160+3,TPMatrix!$D$6:$E$9,2,FALSE()),0)),"")</f>
        <v>0</v>
      </c>
      <c r="P160" s="229" t="n">
        <f aca="false">IF(COUNTIF(K157:K161,K160)&gt;=5,IF(J160=5,VLOOKUP(K160+4,TPMatrix!$A$6:$B$10,2,FALSE()),IF(J160=4,VLOOKUP(K160+4,TPMatrix!$D$6:$E$9,2,FALSE()),0)),"")</f>
        <v>0</v>
      </c>
      <c r="Q160" s="229" t="n">
        <f aca="false">SUM(L160:P160)/COUNT(L160:P160)</f>
        <v>0</v>
      </c>
      <c r="R160" s="230" t="n">
        <f aca="false">COUNT(L160:P160)</f>
        <v>5</v>
      </c>
      <c r="S160" s="228" t="n">
        <f aca="false">IF(ISNUMBER($A160),COUNTIF($D$7:$D$306,$D160),0)</f>
        <v>0</v>
      </c>
      <c r="T160" s="229" t="n">
        <f aca="false">CEILING($F160,1)</f>
        <v>0</v>
      </c>
      <c r="U160" s="230" t="n">
        <f aca="true">SUM(OFFSET(T160,-MOD(ROW()-ROW($U$7),5),0,5,1))</f>
        <v>0</v>
      </c>
      <c r="W160" s="167" t="str">
        <f aca="false">$I160</f>
        <v/>
      </c>
      <c r="X160" s="167" t="str">
        <f aca="false">IF(ISNUMBER($A160),$W160*(Methuselahs!$A$4+1)+$A160,"")</f>
        <v/>
      </c>
      <c r="Y160" s="167" t="str">
        <f aca="false">IF(ISNUMBER($A160),RANK($X160,$X160:$X164,1),"")</f>
        <v/>
      </c>
      <c r="Z160" s="167" t="str">
        <f aca="false">IF(ISNUMBER($A160),VLOOKUP($A160,Methuselahs!$A$7:$X$306,5),"")</f>
        <v/>
      </c>
      <c r="AA160" s="167" t="str">
        <f aca="false">$I160</f>
        <v/>
      </c>
    </row>
    <row r="161" customFormat="false" ht="12.75" hidden="false" customHeight="true" outlineLevel="0" collapsed="false">
      <c r="A161" s="247" t="str">
        <f aca="true">IF(ISBLANK('Tournament Info'!$B$11),"",INDIRECT(ADDRESS(ROW(),2,1,1,"Optimal Seating "&amp;'Tournament Info'!$B$11-1&amp;"R+F")))</f>
        <v/>
      </c>
      <c r="B161" s="248" t="str">
        <f aca="false">IF(ISNUMBER(A161),VLOOKUP(A161,Methuselahs!$A$7:$E$306,2,FALSE()),"")</f>
        <v/>
      </c>
      <c r="C161" s="249" t="str">
        <f aca="false">IF(ISNUMBER(A161),VLOOKUP(A161,Methuselahs!$A$7:$E$306,3,FALSE()),"")</f>
        <v/>
      </c>
      <c r="D161" s="250" t="str">
        <f aca="false">IF(ISNUMBER(A161),FLOOR((ROW()-ROW($A$7))/5,1)+1,"")</f>
        <v/>
      </c>
      <c r="E161" s="251"/>
      <c r="F161" s="270" t="n">
        <f aca="false">IF(ISNUMBER(E161),E161,0)</f>
        <v>0</v>
      </c>
      <c r="G161" s="235" t="str">
        <f aca="false">IF(ISNUMBER($A161),IF(AND($F161&gt;=2,$H161=60),1,0),"")</f>
        <v/>
      </c>
      <c r="H161" s="236" t="str">
        <f aca="false">IF(ISNUMBER(A161),IF(OR($S161=$U161,NOT(ISNA(MATCH($D161*5+$V$4,Override!$C$6:$C$125,0)))),$Q161,0),"")</f>
        <v/>
      </c>
      <c r="I161" s="268" t="str">
        <f aca="false">IF(ISNUMBER(A161),IF(J161=5,K161,IF(AND(J161=4,OR(K161=4,K161=3)),K161+1,K161)),"")</f>
        <v/>
      </c>
      <c r="J161" s="252" t="n">
        <f aca="false">COUNT(A157:A161)</f>
        <v>0</v>
      </c>
      <c r="K161" s="253" t="str">
        <f aca="false">IF(ISNUMBER(A161),RANK(F161,F157:F161),"")</f>
        <v/>
      </c>
      <c r="L161" s="254" t="n">
        <f aca="false">IF(J161=5,VLOOKUP(K161,TPMatrix!$A$6:$B$10,2,FALSE()),IF(J161=4,VLOOKUP(K161,TPMatrix!$D$6:$E$9,2,FALSE()),0))</f>
        <v>0</v>
      </c>
      <c r="M161" s="254" t="n">
        <f aca="false">IF(COUNTIF(K157:K161,K161)&gt;=2,IF(J161=5,VLOOKUP(K161+1,TPMatrix!$A$6:$B$10,2,FALSE()),IF(J161=4,VLOOKUP(K161+1,TPMatrix!$D$6:$E$9,2,FALSE()),0)),"")</f>
        <v>0</v>
      </c>
      <c r="N161" s="254" t="n">
        <f aca="false">IF(COUNTIF(K157:K161,K161)&gt;=3,IF(J161=5,VLOOKUP(K161+2,TPMatrix!$A$6:$B$10,2,FALSE()),IF(J161=4,VLOOKUP(K161+2,TPMatrix!$D$6:$E$9,2,FALSE()),0)),"")</f>
        <v>0</v>
      </c>
      <c r="O161" s="254" t="n">
        <f aca="false">IF(COUNTIF(K157:K161,K161)&gt;=4,IF(J161=5,VLOOKUP(K161+3,TPMatrix!$A$6:$B$10,2,FALSE()),IF(J161=4,VLOOKUP(K161+3,TPMatrix!$D$6:$E$9,2,FALSE()),0)),"")</f>
        <v>0</v>
      </c>
      <c r="P161" s="254" t="n">
        <f aca="false">IF(COUNTIF(K157:K161,K161)&gt;=5,IF(J161=5,VLOOKUP(K161+4,TPMatrix!$A$6:$B$10,2,FALSE()),IF(J161=4,VLOOKUP(K161+4,TPMatrix!$D$6:$E$9,2,FALSE()),0)),"")</f>
        <v>0</v>
      </c>
      <c r="Q161" s="254" t="n">
        <f aca="false">SUM(L161:P161)/COUNT(L161:P161)</f>
        <v>0</v>
      </c>
      <c r="R161" s="255" t="n">
        <f aca="false">COUNT(L161:P161)</f>
        <v>5</v>
      </c>
      <c r="S161" s="253" t="n">
        <f aca="false">IF(ISNUMBER($A161),COUNTIF($D$7:$D$306,$D161),0)</f>
        <v>0</v>
      </c>
      <c r="T161" s="254" t="n">
        <f aca="false">CEILING($F161,1)</f>
        <v>0</v>
      </c>
      <c r="U161" s="255" t="n">
        <f aca="true">SUM(OFFSET(T161,-MOD(ROW()-ROW($U$7),5),0,5,1))</f>
        <v>0</v>
      </c>
      <c r="W161" s="167" t="str">
        <f aca="false">$I161</f>
        <v/>
      </c>
      <c r="X161" s="167" t="str">
        <f aca="false">IF(ISNUMBER($A161),$W161*(Methuselahs!$A$4+1)+$A161,"")</f>
        <v/>
      </c>
      <c r="Y161" s="167" t="str">
        <f aca="false">IF(ISNUMBER($A161),RANK($X161,$X161:$X165,1),"")</f>
        <v/>
      </c>
      <c r="Z161" s="167" t="str">
        <f aca="false">IF(ISNUMBER($A161),VLOOKUP($A161,Methuselahs!$A$7:$X$306,5),"")</f>
        <v/>
      </c>
      <c r="AA161" s="167" t="str">
        <f aca="false">$I161</f>
        <v/>
      </c>
    </row>
    <row r="162" customFormat="false" ht="12.75" hidden="false" customHeight="true" outlineLevel="0" collapsed="false">
      <c r="A162" s="206" t="str">
        <f aca="true">IF(ISBLANK('Tournament Info'!$B$11),"",INDIRECT(ADDRESS(ROW(),2,1,1,"Optimal Seating "&amp;'Tournament Info'!$B$11-1&amp;"R+F")))</f>
        <v/>
      </c>
      <c r="B162" s="207" t="str">
        <f aca="false">IF(ISNUMBER(A162),VLOOKUP(A162,Methuselahs!$A$7:$E$306,2,FALSE()),"")</f>
        <v/>
      </c>
      <c r="C162" s="208" t="str">
        <f aca="false">IF(ISNUMBER(A162),VLOOKUP(A162,Methuselahs!$A$7:$E$306,3,FALSE()),"")</f>
        <v/>
      </c>
      <c r="D162" s="209" t="str">
        <f aca="false">IF(ISNUMBER(A162),FLOOR((ROW()-ROW($A$7))/5,1)+1,"")</f>
        <v/>
      </c>
      <c r="E162" s="210"/>
      <c r="F162" s="262" t="n">
        <f aca="false">IF(ISNUMBER(E162),E162,0)</f>
        <v>0</v>
      </c>
      <c r="G162" s="211" t="str">
        <f aca="false">IF(ISNUMBER($A162),IF(AND($F162&gt;=2,$H162=60),1,0),"")</f>
        <v/>
      </c>
      <c r="H162" s="212" t="str">
        <f aca="false">IF(ISNUMBER(A162),IF(OR($S162=$U162,NOT(ISNA(MATCH($D162*5+$V$4,Override!$C$6:$C$125,0)))),$Q162,0),"")</f>
        <v/>
      </c>
      <c r="I162" s="263" t="str">
        <f aca="false">IF(ISNUMBER(A162),IF(J162=5,K162,IF(AND(J162=4,OR(K162=4,K162=3)),K162+1,K162)),"")</f>
        <v/>
      </c>
      <c r="J162" s="213" t="n">
        <f aca="false">COUNT(A162:A166)</f>
        <v>0</v>
      </c>
      <c r="K162" s="214" t="str">
        <f aca="false">IF(ISNUMBER(A162),RANK(F162,F162:F166),"")</f>
        <v/>
      </c>
      <c r="L162" s="215" t="n">
        <f aca="false">IF(J162=5,VLOOKUP(K162,TPMatrix!$A$6:$B$10,2,FALSE()),IF(J162=4,VLOOKUP(K162,TPMatrix!$D$6:$E$9,2,FALSE()),0))</f>
        <v>0</v>
      </c>
      <c r="M162" s="215" t="n">
        <f aca="false">IF(COUNTIF(K162:K166,K162)&gt;=2,IF(J162=5,VLOOKUP(K162+1,TPMatrix!$A$6:$B$10,2,FALSE()),IF(J162=4,VLOOKUP(K162+1,TPMatrix!$D$6:$E$9,2,FALSE()),0)),"")</f>
        <v>0</v>
      </c>
      <c r="N162" s="215" t="n">
        <f aca="false">IF(COUNTIF(K162:K166,K162)&gt;=3,IF(J162=5,VLOOKUP(K162+2,TPMatrix!$A$6:$B$10,2,FALSE()),IF(J162=4,VLOOKUP(K162+2,TPMatrix!$D$6:$E$9,2,FALSE()),0)),"")</f>
        <v>0</v>
      </c>
      <c r="O162" s="215" t="n">
        <f aca="false">IF(COUNTIF(K162:K166,K162)&gt;=4,IF(J162=5,VLOOKUP(K162+3,TPMatrix!$A$6:$B$10,2,FALSE()),IF(J162=4,VLOOKUP(K162+3,TPMatrix!$D$6:$E$9,2,FALSE()),0)),"")</f>
        <v>0</v>
      </c>
      <c r="P162" s="215" t="n">
        <f aca="false">IF(COUNTIF(K162:K166,K162)&gt;=5,IF(J162=5,VLOOKUP(K162+4,TPMatrix!$A$6:$B$10,2,FALSE()),IF(J162=4,VLOOKUP(K162+4,TPMatrix!$D$6:$E$9,2,FALSE()),0)),"")</f>
        <v>0</v>
      </c>
      <c r="Q162" s="215" t="n">
        <f aca="false">SUM(L162:P162)/COUNT(L162:P162)</f>
        <v>0</v>
      </c>
      <c r="R162" s="216" t="n">
        <f aca="false">COUNT(L162:P162)</f>
        <v>5</v>
      </c>
      <c r="S162" s="217" t="n">
        <f aca="false">IF(ISNUMBER($A162),COUNTIF($D$7:$D$306,$D162),0)</f>
        <v>0</v>
      </c>
      <c r="T162" s="218" t="n">
        <f aca="false">CEILING($F162,1)</f>
        <v>0</v>
      </c>
      <c r="U162" s="219" t="n">
        <f aca="true">SUM(OFFSET(T162,-MOD(ROW()-ROW($U$7),5),0,5,1))</f>
        <v>0</v>
      </c>
      <c r="W162" s="167" t="str">
        <f aca="false">$I162</f>
        <v/>
      </c>
      <c r="X162" s="167" t="str">
        <f aca="false">IF(ISNUMBER($A162),$W162*(Methuselahs!$A$4+1)+$A162,"")</f>
        <v/>
      </c>
      <c r="Y162" s="167" t="str">
        <f aca="false">IF(ISNUMBER($A162),RANK($X162,$X162:$X166,1),"")</f>
        <v/>
      </c>
      <c r="Z162" s="167" t="str">
        <f aca="false">IF(ISNUMBER($A162),VLOOKUP($A162,Methuselahs!$A$7:$X$306,5),"")</f>
        <v/>
      </c>
      <c r="AA162" s="167" t="str">
        <f aca="false">$I162</f>
        <v/>
      </c>
    </row>
    <row r="163" customFormat="false" ht="12.75" hidden="false" customHeight="true" outlineLevel="0" collapsed="false">
      <c r="A163" s="220" t="str">
        <f aca="true">IF(ISBLANK('Tournament Info'!$B$11),"",INDIRECT(ADDRESS(ROW(),2,1,1,"Optimal Seating "&amp;'Tournament Info'!$B$11-1&amp;"R+F")))</f>
        <v/>
      </c>
      <c r="B163" s="221" t="str">
        <f aca="false">IF(ISNUMBER(A163),VLOOKUP(A163,Methuselahs!$A$7:$E$306,2,FALSE()),"")</f>
        <v/>
      </c>
      <c r="C163" s="222" t="str">
        <f aca="false">IF(ISNUMBER(A163),VLOOKUP(A163,Methuselahs!$A$7:$E$306,3,FALSE()),"")</f>
        <v/>
      </c>
      <c r="D163" s="223" t="str">
        <f aca="false">IF(ISNUMBER(A163),FLOOR((ROW()-ROW($A$7))/5,1)+1,"")</f>
        <v/>
      </c>
      <c r="E163" s="224"/>
      <c r="F163" s="264" t="n">
        <f aca="false">IF(ISNUMBER(E163),E163,0)</f>
        <v>0</v>
      </c>
      <c r="G163" s="225" t="str">
        <f aca="false">IF(ISNUMBER($A163),IF(AND($F163&gt;=2,$H163=60),1,0),"")</f>
        <v/>
      </c>
      <c r="H163" s="226" t="str">
        <f aca="false">IF(ISNUMBER(A163),IF(OR($S163=$U163,NOT(ISNA(MATCH($D163*5+$V$4,Override!$C$6:$C$125,0)))),$Q163,0),"")</f>
        <v/>
      </c>
      <c r="I163" s="265" t="str">
        <f aca="false">IF(ISNUMBER(A163),IF(J163=5,K163,IF(AND(J163=4,OR(K163=4,K163=3)),K163+1,K163)),"")</f>
        <v/>
      </c>
      <c r="J163" s="227" t="n">
        <f aca="false">COUNT(A162:A166)</f>
        <v>0</v>
      </c>
      <c r="K163" s="228" t="str">
        <f aca="false">IF(ISNUMBER(A163),RANK(F163,F162:F166),"")</f>
        <v/>
      </c>
      <c r="L163" s="229" t="n">
        <f aca="false">IF(J163=5,VLOOKUP(K163,TPMatrix!$A$6:$B$10,2,FALSE()),IF(J163=4,VLOOKUP(K163,TPMatrix!$D$6:$E$9,2,FALSE()),0))</f>
        <v>0</v>
      </c>
      <c r="M163" s="229" t="n">
        <f aca="false">IF(COUNTIF(K162:K166,K163)&gt;=2,IF(J163=5,VLOOKUP(K163+1,TPMatrix!$A$6:$B$10,2,FALSE()),IF(J163=4,VLOOKUP(K163+1,TPMatrix!$D$6:$E$9,2,FALSE()),0)),"")</f>
        <v>0</v>
      </c>
      <c r="N163" s="229" t="n">
        <f aca="false">IF(COUNTIF(K162:K166,K163)&gt;=3,IF(J163=5,VLOOKUP(K163+2,TPMatrix!$A$6:$B$10,2,FALSE()),IF(J163=4,VLOOKUP(K163+2,TPMatrix!$D$6:$E$9,2,FALSE()),0)),"")</f>
        <v>0</v>
      </c>
      <c r="O163" s="229" t="n">
        <f aca="false">IF(COUNTIF(K162:K166,K163)&gt;=4,IF(J163=5,VLOOKUP(K163+3,TPMatrix!$A$6:$B$10,2,FALSE()),IF(J163=4,VLOOKUP(K163+3,TPMatrix!$D$6:$E$9,2,FALSE()),0)),"")</f>
        <v>0</v>
      </c>
      <c r="P163" s="229" t="n">
        <f aca="false">IF(COUNTIF(K162:K166,K163)&gt;=5,IF(J163=5,VLOOKUP(K163+4,TPMatrix!$A$6:$B$10,2,FALSE()),IF(J163=4,VLOOKUP(K163+4,TPMatrix!$D$6:$E$9,2,FALSE()),0)),"")</f>
        <v>0</v>
      </c>
      <c r="Q163" s="229" t="n">
        <f aca="false">SUM(L163:P163)/COUNT(L163:P163)</f>
        <v>0</v>
      </c>
      <c r="R163" s="230" t="n">
        <f aca="false">COUNT(L163:P163)</f>
        <v>5</v>
      </c>
      <c r="S163" s="228" t="n">
        <f aca="false">IF(ISNUMBER($A163),COUNTIF($D$7:$D$306,$D163),0)</f>
        <v>0</v>
      </c>
      <c r="T163" s="229" t="n">
        <f aca="false">CEILING($F163,1)</f>
        <v>0</v>
      </c>
      <c r="U163" s="230" t="n">
        <f aca="true">SUM(OFFSET(T163,-MOD(ROW()-ROW($U$7),5),0,5,1))</f>
        <v>0</v>
      </c>
      <c r="W163" s="167" t="str">
        <f aca="false">$I163</f>
        <v/>
      </c>
      <c r="X163" s="167" t="str">
        <f aca="false">IF(ISNUMBER($A163),$W163*(Methuselahs!$A$4+1)+$A163,"")</f>
        <v/>
      </c>
      <c r="Y163" s="167" t="str">
        <f aca="false">IF(ISNUMBER($A163),RANK($X163,$X163:$X167,1),"")</f>
        <v/>
      </c>
      <c r="Z163" s="167" t="str">
        <f aca="false">IF(ISNUMBER($A163),VLOOKUP($A163,Methuselahs!$A$7:$X$306,5),"")</f>
        <v/>
      </c>
      <c r="AA163" s="167" t="str">
        <f aca="false">$I163</f>
        <v/>
      </c>
    </row>
    <row r="164" customFormat="false" ht="12.75" hidden="false" customHeight="true" outlineLevel="0" collapsed="false">
      <c r="A164" s="231" t="str">
        <f aca="true">IF(ISBLANK('Tournament Info'!$B$11),"",INDIRECT(ADDRESS(ROW(),2,1,1,"Optimal Seating "&amp;'Tournament Info'!$B$11-1&amp;"R+F")))</f>
        <v/>
      </c>
      <c r="B164" s="207" t="str">
        <f aca="false">IF(ISNUMBER(A164),VLOOKUP(A164,Methuselahs!$A$7:$E$306,2,FALSE()),"")</f>
        <v/>
      </c>
      <c r="C164" s="232" t="str">
        <f aca="false">IF(ISNUMBER(A164),VLOOKUP(A164,Methuselahs!$A$7:$E$306,3,FALSE()),"")</f>
        <v/>
      </c>
      <c r="D164" s="233" t="str">
        <f aca="false">IF(ISNUMBER(A164),FLOOR((ROW()-ROW($A$7))/5,1)+1,"")</f>
        <v/>
      </c>
      <c r="E164" s="234"/>
      <c r="F164" s="267" t="n">
        <f aca="false">IF(ISNUMBER(E164),E164,0)</f>
        <v>0</v>
      </c>
      <c r="G164" s="235" t="str">
        <f aca="false">IF(ISNUMBER($A164),IF(AND($F164&gt;=2,$H164=60),1,0),"")</f>
        <v/>
      </c>
      <c r="H164" s="236" t="str">
        <f aca="false">IF(ISNUMBER(A164),IF(OR($S164=$U164,NOT(ISNA(MATCH($D164*5+$V$4,Override!$C$6:$C$125,0)))),$Q164,0),"")</f>
        <v/>
      </c>
      <c r="I164" s="268" t="str">
        <f aca="false">IF(ISNUMBER(A164),IF(J164=5,K164,IF(AND(J164=4,OR(K164=4,K164=3)),K164+1,K164)),"")</f>
        <v/>
      </c>
      <c r="J164" s="237" t="n">
        <f aca="false">COUNT(A162:A166)</f>
        <v>0</v>
      </c>
      <c r="K164" s="238" t="str">
        <f aca="false">IF(ISNUMBER(A164),RANK(F164,F162:F166),"")</f>
        <v/>
      </c>
      <c r="L164" s="239" t="n">
        <f aca="false">IF(J164=5,VLOOKUP(K164,TPMatrix!$A$6:$B$10,2,FALSE()),IF(J164=4,VLOOKUP(K164,TPMatrix!$D$6:$E$9,2,FALSE()),0))</f>
        <v>0</v>
      </c>
      <c r="M164" s="239" t="n">
        <f aca="false">IF(COUNTIF(K162:K166,K164)&gt;=2,IF(J164=5,VLOOKUP(K164+1,TPMatrix!$A$6:$B$10,2,FALSE()),IF(J164=4,VLOOKUP(K164+1,TPMatrix!$D$6:$E$9,2,FALSE()),0)),"")</f>
        <v>0</v>
      </c>
      <c r="N164" s="239" t="n">
        <f aca="false">IF(COUNTIF(K162:K166,K164)&gt;=3,IF(J164=5,VLOOKUP(K164+2,TPMatrix!$A$6:$B$10,2,FALSE()),IF(J164=4,VLOOKUP(K164+2,TPMatrix!$D$6:$E$9,2,FALSE()),0)),"")</f>
        <v>0</v>
      </c>
      <c r="O164" s="239" t="n">
        <f aca="false">IF(COUNTIF(K162:K166,K164)&gt;=4,IF(J164=5,VLOOKUP(K164+3,TPMatrix!$A$6:$B$10,2,FALSE()),IF(J164=4,VLOOKUP(K164+3,TPMatrix!$D$6:$E$9,2,FALSE()),0)),"")</f>
        <v>0</v>
      </c>
      <c r="P164" s="239" t="n">
        <f aca="false">IF(COUNTIF(K162:K166,K164)&gt;=5,IF(J164=5,VLOOKUP(K164+4,TPMatrix!$A$6:$B$10,2,FALSE()),IF(J164=4,VLOOKUP(K164+4,TPMatrix!$D$6:$E$9,2,FALSE()),0)),"")</f>
        <v>0</v>
      </c>
      <c r="Q164" s="239" t="n">
        <f aca="false">SUM(L164:P164)/COUNT(L164:P164)</f>
        <v>0</v>
      </c>
      <c r="R164" s="240" t="n">
        <f aca="false">COUNT(L164:P164)</f>
        <v>5</v>
      </c>
      <c r="S164" s="238" t="n">
        <f aca="false">IF(ISNUMBER($A164),COUNTIF($D$7:$D$306,$D164),0)</f>
        <v>0</v>
      </c>
      <c r="T164" s="239" t="n">
        <f aca="false">CEILING($F164,1)</f>
        <v>0</v>
      </c>
      <c r="U164" s="240" t="n">
        <f aca="true">SUM(OFFSET(T164,-MOD(ROW()-ROW($U$7),5),0,5,1))</f>
        <v>0</v>
      </c>
      <c r="W164" s="167" t="str">
        <f aca="false">$I164</f>
        <v/>
      </c>
      <c r="X164" s="167" t="str">
        <f aca="false">IF(ISNUMBER($A164),$W164*(Methuselahs!$A$4+1)+$A164,"")</f>
        <v/>
      </c>
      <c r="Y164" s="167" t="str">
        <f aca="false">IF(ISNUMBER($A164),RANK($X164,$X164:$X168,1),"")</f>
        <v/>
      </c>
      <c r="Z164" s="167" t="str">
        <f aca="false">IF(ISNUMBER($A164),VLOOKUP($A164,Methuselahs!$A$7:$X$306,5),"")</f>
        <v/>
      </c>
      <c r="AA164" s="167" t="str">
        <f aca="false">$I164</f>
        <v/>
      </c>
    </row>
    <row r="165" customFormat="false" ht="12.75" hidden="false" customHeight="true" outlineLevel="0" collapsed="false">
      <c r="A165" s="241" t="str">
        <f aca="true">IF(ISBLANK('Tournament Info'!$B$11),"",INDIRECT(ADDRESS(ROW(),2,1,1,"Optimal Seating "&amp;'Tournament Info'!$B$11-1&amp;"R+F")))</f>
        <v/>
      </c>
      <c r="B165" s="242" t="str">
        <f aca="false">IF(ISNUMBER(A165),VLOOKUP(A165,Methuselahs!$A$7:$E$306,2,FALSE()),"")</f>
        <v/>
      </c>
      <c r="C165" s="243" t="str">
        <f aca="false">IF(ISNUMBER(A165),VLOOKUP(A165,Methuselahs!$A$7:$E$306,3,FALSE()),"")</f>
        <v/>
      </c>
      <c r="D165" s="244" t="str">
        <f aca="false">IF(ISNUMBER(A165),FLOOR((ROW()-ROW($A$7))/5,1)+1,"")</f>
        <v/>
      </c>
      <c r="E165" s="245"/>
      <c r="F165" s="269" t="n">
        <f aca="false">IF(ISNUMBER(E165),E165,0)</f>
        <v>0</v>
      </c>
      <c r="G165" s="225" t="str">
        <f aca="false">IF(ISNUMBER($A165),IF(AND($F165&gt;=2,$H165=60),1,0),"")</f>
        <v/>
      </c>
      <c r="H165" s="226" t="str">
        <f aca="false">IF(ISNUMBER(A165),IF(OR($S165=$U165,NOT(ISNA(MATCH($D165*5+$V$4,Override!$C$6:$C$125,0)))),$Q165,0),"")</f>
        <v/>
      </c>
      <c r="I165" s="265" t="str">
        <f aca="false">IF(ISNUMBER(A165),IF(J165=5,K165,IF(AND(J165=4,OR(K165=4,K165=3)),K165+1,K165)),"")</f>
        <v/>
      </c>
      <c r="J165" s="246" t="n">
        <f aca="false">COUNT(A162:A166)</f>
        <v>0</v>
      </c>
      <c r="K165" s="228" t="str">
        <f aca="false">IF(ISNUMBER(A165),RANK(F165,F162:F166),"")</f>
        <v/>
      </c>
      <c r="L165" s="229" t="n">
        <f aca="false">IF(J165=5,VLOOKUP(K165,TPMatrix!$A$6:$B$10,2,FALSE()),IF(J165=4,VLOOKUP(K165,TPMatrix!$D$6:$E$9,2,FALSE()),0))</f>
        <v>0</v>
      </c>
      <c r="M165" s="229" t="n">
        <f aca="false">IF(COUNTIF(K162:K166,K165)&gt;=2,IF(J165=5,VLOOKUP(K165+1,TPMatrix!$A$6:$B$10,2,FALSE()),IF(J165=4,VLOOKUP(K165+1,TPMatrix!$D$6:$E$9,2,FALSE()),0)),"")</f>
        <v>0</v>
      </c>
      <c r="N165" s="229" t="n">
        <f aca="false">IF(COUNTIF(K162:K166,K165)&gt;=3,IF(J165=5,VLOOKUP(K165+2,TPMatrix!$A$6:$B$10,2,FALSE()),IF(J165=4,VLOOKUP(K165+2,TPMatrix!$D$6:$E$9,2,FALSE()),0)),"")</f>
        <v>0</v>
      </c>
      <c r="O165" s="229" t="n">
        <f aca="false">IF(COUNTIF(K162:K166,K165)&gt;=4,IF(J165=5,VLOOKUP(K165+3,TPMatrix!$A$6:$B$10,2,FALSE()),IF(J165=4,VLOOKUP(K165+3,TPMatrix!$D$6:$E$9,2,FALSE()),0)),"")</f>
        <v>0</v>
      </c>
      <c r="P165" s="229" t="n">
        <f aca="false">IF(COUNTIF(K162:K166,K165)&gt;=5,IF(J165=5,VLOOKUP(K165+4,TPMatrix!$A$6:$B$10,2,FALSE()),IF(J165=4,VLOOKUP(K165+4,TPMatrix!$D$6:$E$9,2,FALSE()),0)),"")</f>
        <v>0</v>
      </c>
      <c r="Q165" s="229" t="n">
        <f aca="false">SUM(L165:P165)/COUNT(L165:P165)</f>
        <v>0</v>
      </c>
      <c r="R165" s="230" t="n">
        <f aca="false">COUNT(L165:P165)</f>
        <v>5</v>
      </c>
      <c r="S165" s="228" t="n">
        <f aca="false">IF(ISNUMBER($A165),COUNTIF($D$7:$D$306,$D165),0)</f>
        <v>0</v>
      </c>
      <c r="T165" s="229" t="n">
        <f aca="false">CEILING($F165,1)</f>
        <v>0</v>
      </c>
      <c r="U165" s="230" t="n">
        <f aca="true">SUM(OFFSET(T165,-MOD(ROW()-ROW($U$7),5),0,5,1))</f>
        <v>0</v>
      </c>
      <c r="W165" s="167" t="str">
        <f aca="false">$I165</f>
        <v/>
      </c>
      <c r="X165" s="167" t="str">
        <f aca="false">IF(ISNUMBER($A165),$W165*(Methuselahs!$A$4+1)+$A165,"")</f>
        <v/>
      </c>
      <c r="Y165" s="167" t="str">
        <f aca="false">IF(ISNUMBER($A165),RANK($X165,$X165:$X169,1),"")</f>
        <v/>
      </c>
      <c r="Z165" s="167" t="str">
        <f aca="false">IF(ISNUMBER($A165),VLOOKUP($A165,Methuselahs!$A$7:$X$306,5),"")</f>
        <v/>
      </c>
      <c r="AA165" s="167" t="str">
        <f aca="false">$I165</f>
        <v/>
      </c>
    </row>
    <row r="166" customFormat="false" ht="12.75" hidden="false" customHeight="true" outlineLevel="0" collapsed="false">
      <c r="A166" s="247" t="str">
        <f aca="true">IF(ISBLANK('Tournament Info'!$B$11),"",INDIRECT(ADDRESS(ROW(),2,1,1,"Optimal Seating "&amp;'Tournament Info'!$B$11-1&amp;"R+F")))</f>
        <v/>
      </c>
      <c r="B166" s="248" t="str">
        <f aca="false">IF(ISNUMBER(A166),VLOOKUP(A166,Methuselahs!$A$7:$E$306,2,FALSE()),"")</f>
        <v/>
      </c>
      <c r="C166" s="249" t="str">
        <f aca="false">IF(ISNUMBER(A166),VLOOKUP(A166,Methuselahs!$A$7:$E$306,3,FALSE()),"")</f>
        <v/>
      </c>
      <c r="D166" s="250" t="str">
        <f aca="false">IF(ISNUMBER(A166),FLOOR((ROW()-ROW($A$7))/5,1)+1,"")</f>
        <v/>
      </c>
      <c r="E166" s="251"/>
      <c r="F166" s="270" t="n">
        <f aca="false">IF(ISNUMBER(E166),E166,0)</f>
        <v>0</v>
      </c>
      <c r="G166" s="235" t="str">
        <f aca="false">IF(ISNUMBER($A166),IF(AND($F166&gt;=2,$H166=60),1,0),"")</f>
        <v/>
      </c>
      <c r="H166" s="236" t="str">
        <f aca="false">IF(ISNUMBER(A166),IF(OR($S166=$U166,NOT(ISNA(MATCH($D166*5+$V$4,Override!$C$6:$C$125,0)))),$Q166,0),"")</f>
        <v/>
      </c>
      <c r="I166" s="268" t="str">
        <f aca="false">IF(ISNUMBER(A166),IF(J166=5,K166,IF(AND(J166=4,OR(K166=4,K166=3)),K166+1,K166)),"")</f>
        <v/>
      </c>
      <c r="J166" s="252" t="n">
        <f aca="false">COUNT(A162:A166)</f>
        <v>0</v>
      </c>
      <c r="K166" s="253" t="str">
        <f aca="false">IF(ISNUMBER(A166),RANK(F166,F162:F166),"")</f>
        <v/>
      </c>
      <c r="L166" s="254" t="n">
        <f aca="false">IF(J166=5,VLOOKUP(K166,TPMatrix!$A$6:$B$10,2,FALSE()),IF(J166=4,VLOOKUP(K166,TPMatrix!$D$6:$E$9,2,FALSE()),0))</f>
        <v>0</v>
      </c>
      <c r="M166" s="254" t="n">
        <f aca="false">IF(COUNTIF(K162:K166,K166)&gt;=2,IF(J166=5,VLOOKUP(K166+1,TPMatrix!$A$6:$B$10,2,FALSE()),IF(J166=4,VLOOKUP(K166+1,TPMatrix!$D$6:$E$9,2,FALSE()),0)),"")</f>
        <v>0</v>
      </c>
      <c r="N166" s="254" t="n">
        <f aca="false">IF(COUNTIF(K162:K166,K166)&gt;=3,IF(J166=5,VLOOKUP(K166+2,TPMatrix!$A$6:$B$10,2,FALSE()),IF(J166=4,VLOOKUP(K166+2,TPMatrix!$D$6:$E$9,2,FALSE()),0)),"")</f>
        <v>0</v>
      </c>
      <c r="O166" s="254" t="n">
        <f aca="false">IF(COUNTIF(K162:K166,K166)&gt;=4,IF(J166=5,VLOOKUP(K166+3,TPMatrix!$A$6:$B$10,2,FALSE()),IF(J166=4,VLOOKUP(K166+3,TPMatrix!$D$6:$E$9,2,FALSE()),0)),"")</f>
        <v>0</v>
      </c>
      <c r="P166" s="254" t="n">
        <f aca="false">IF(COUNTIF(K162:K166,K166)&gt;=5,IF(J166=5,VLOOKUP(K166+4,TPMatrix!$A$6:$B$10,2,FALSE()),IF(J166=4,VLOOKUP(K166+4,TPMatrix!$D$6:$E$9,2,FALSE()),0)),"")</f>
        <v>0</v>
      </c>
      <c r="Q166" s="254" t="n">
        <f aca="false">SUM(L166:P166)/COUNT(L166:P166)</f>
        <v>0</v>
      </c>
      <c r="R166" s="255" t="n">
        <f aca="false">COUNT(L166:P166)</f>
        <v>5</v>
      </c>
      <c r="S166" s="253" t="n">
        <f aca="false">IF(ISNUMBER($A166),COUNTIF($D$7:$D$306,$D166),0)</f>
        <v>0</v>
      </c>
      <c r="T166" s="254" t="n">
        <f aca="false">CEILING($F166,1)</f>
        <v>0</v>
      </c>
      <c r="U166" s="255" t="n">
        <f aca="true">SUM(OFFSET(T166,-MOD(ROW()-ROW($U$7),5),0,5,1))</f>
        <v>0</v>
      </c>
      <c r="W166" s="167" t="str">
        <f aca="false">$I166</f>
        <v/>
      </c>
      <c r="X166" s="167" t="str">
        <f aca="false">IF(ISNUMBER($A166),$W166*(Methuselahs!$A$4+1)+$A166,"")</f>
        <v/>
      </c>
      <c r="Y166" s="167" t="str">
        <f aca="false">IF(ISNUMBER($A166),RANK($X166,$X166:$X170,1),"")</f>
        <v/>
      </c>
      <c r="Z166" s="167" t="str">
        <f aca="false">IF(ISNUMBER($A166),VLOOKUP($A166,Methuselahs!$A$7:$X$306,5),"")</f>
        <v/>
      </c>
      <c r="AA166" s="167" t="str">
        <f aca="false">$I166</f>
        <v/>
      </c>
    </row>
    <row r="167" customFormat="false" ht="12.75" hidden="false" customHeight="true" outlineLevel="0" collapsed="false">
      <c r="A167" s="206" t="str">
        <f aca="true">IF(ISBLANK('Tournament Info'!$B$11),"",INDIRECT(ADDRESS(ROW(),2,1,1,"Optimal Seating "&amp;'Tournament Info'!$B$11-1&amp;"R+F")))</f>
        <v/>
      </c>
      <c r="B167" s="207" t="str">
        <f aca="false">IF(ISNUMBER(A167),VLOOKUP(A167,Methuselahs!$A$7:$E$306,2,FALSE()),"")</f>
        <v/>
      </c>
      <c r="C167" s="208" t="str">
        <f aca="false">IF(ISNUMBER(A167),VLOOKUP(A167,Methuselahs!$A$7:$E$306,3,FALSE()),"")</f>
        <v/>
      </c>
      <c r="D167" s="209" t="str">
        <f aca="false">IF(ISNUMBER(A167),FLOOR((ROW()-ROW($A$7))/5,1)+1,"")</f>
        <v/>
      </c>
      <c r="E167" s="210"/>
      <c r="F167" s="262" t="n">
        <f aca="false">IF(ISNUMBER(E167),E167,0)</f>
        <v>0</v>
      </c>
      <c r="G167" s="211" t="str">
        <f aca="false">IF(ISNUMBER($A167),IF(AND($F167&gt;=2,$H167=60),1,0),"")</f>
        <v/>
      </c>
      <c r="H167" s="212" t="str">
        <f aca="false">IF(ISNUMBER(A167),IF(OR($S167=$U167,NOT(ISNA(MATCH($D167*5+$V$4,Override!$C$6:$C$125,0)))),$Q167,0),"")</f>
        <v/>
      </c>
      <c r="I167" s="263" t="str">
        <f aca="false">IF(ISNUMBER(A167),IF(J167=5,K167,IF(AND(J167=4,OR(K167=4,K167=3)),K167+1,K167)),"")</f>
        <v/>
      </c>
      <c r="J167" s="213" t="n">
        <f aca="false">COUNT(A167:A171)</f>
        <v>0</v>
      </c>
      <c r="K167" s="214" t="str">
        <f aca="false">IF(ISNUMBER(A167),RANK(F167,F167:F171),"")</f>
        <v/>
      </c>
      <c r="L167" s="215" t="n">
        <f aca="false">IF(J167=5,VLOOKUP(K167,TPMatrix!$A$6:$B$10,2,FALSE()),IF(J167=4,VLOOKUP(K167,TPMatrix!$D$6:$E$9,2,FALSE()),0))</f>
        <v>0</v>
      </c>
      <c r="M167" s="215" t="n">
        <f aca="false">IF(COUNTIF(K167:K171,K167)&gt;=2,IF(J167=5,VLOOKUP(K167+1,TPMatrix!$A$6:$B$10,2,FALSE()),IF(J167=4,VLOOKUP(K167+1,TPMatrix!$D$6:$E$9,2,FALSE()),0)),"")</f>
        <v>0</v>
      </c>
      <c r="N167" s="215" t="n">
        <f aca="false">IF(COUNTIF(K167:K171,K167)&gt;=3,IF(J167=5,VLOOKUP(K167+2,TPMatrix!$A$6:$B$10,2,FALSE()),IF(J167=4,VLOOKUP(K167+2,TPMatrix!$D$6:$E$9,2,FALSE()),0)),"")</f>
        <v>0</v>
      </c>
      <c r="O167" s="215" t="n">
        <f aca="false">IF(COUNTIF(K167:K171,K167)&gt;=4,IF(J167=5,VLOOKUP(K167+3,TPMatrix!$A$6:$B$10,2,FALSE()),IF(J167=4,VLOOKUP(K167+3,TPMatrix!$D$6:$E$9,2,FALSE()),0)),"")</f>
        <v>0</v>
      </c>
      <c r="P167" s="215" t="n">
        <f aca="false">IF(COUNTIF(K167:K171,K167)&gt;=5,IF(J167=5,VLOOKUP(K167+4,TPMatrix!$A$6:$B$10,2,FALSE()),IF(J167=4,VLOOKUP(K167+4,TPMatrix!$D$6:$E$9,2,FALSE()),0)),"")</f>
        <v>0</v>
      </c>
      <c r="Q167" s="215" t="n">
        <f aca="false">SUM(L167:P167)/COUNT(L167:P167)</f>
        <v>0</v>
      </c>
      <c r="R167" s="216" t="n">
        <f aca="false">COUNT(L167:P167)</f>
        <v>5</v>
      </c>
      <c r="S167" s="217" t="n">
        <f aca="false">IF(ISNUMBER($A167),COUNTIF($D$7:$D$306,$D167),0)</f>
        <v>0</v>
      </c>
      <c r="T167" s="218" t="n">
        <f aca="false">CEILING($F167,1)</f>
        <v>0</v>
      </c>
      <c r="U167" s="219" t="n">
        <f aca="true">SUM(OFFSET(T167,-MOD(ROW()-ROW($U$7),5),0,5,1))</f>
        <v>0</v>
      </c>
      <c r="W167" s="167" t="str">
        <f aca="false">$I167</f>
        <v/>
      </c>
      <c r="X167" s="167" t="str">
        <f aca="false">IF(ISNUMBER($A167),$W167*(Methuselahs!$A$4+1)+$A167,"")</f>
        <v/>
      </c>
      <c r="Y167" s="167" t="str">
        <f aca="false">IF(ISNUMBER($A167),RANK($X167,$X167:$X171,1),"")</f>
        <v/>
      </c>
      <c r="Z167" s="167" t="str">
        <f aca="false">IF(ISNUMBER($A167),VLOOKUP($A167,Methuselahs!$A$7:$X$306,5),"")</f>
        <v/>
      </c>
      <c r="AA167" s="167" t="str">
        <f aca="false">$I167</f>
        <v/>
      </c>
    </row>
    <row r="168" customFormat="false" ht="12.75" hidden="false" customHeight="true" outlineLevel="0" collapsed="false">
      <c r="A168" s="220" t="str">
        <f aca="true">IF(ISBLANK('Tournament Info'!$B$11),"",INDIRECT(ADDRESS(ROW(),2,1,1,"Optimal Seating "&amp;'Tournament Info'!$B$11-1&amp;"R+F")))</f>
        <v/>
      </c>
      <c r="B168" s="221" t="str">
        <f aca="false">IF(ISNUMBER(A168),VLOOKUP(A168,Methuselahs!$A$7:$E$306,2,FALSE()),"")</f>
        <v/>
      </c>
      <c r="C168" s="222" t="str">
        <f aca="false">IF(ISNUMBER(A168),VLOOKUP(A168,Methuselahs!$A$7:$E$306,3,FALSE()),"")</f>
        <v/>
      </c>
      <c r="D168" s="223" t="str">
        <f aca="false">IF(ISNUMBER(A168),FLOOR((ROW()-ROW($A$7))/5,1)+1,"")</f>
        <v/>
      </c>
      <c r="E168" s="224"/>
      <c r="F168" s="264" t="n">
        <f aca="false">IF(ISNUMBER(E168),E168,0)</f>
        <v>0</v>
      </c>
      <c r="G168" s="225" t="str">
        <f aca="false">IF(ISNUMBER($A168),IF(AND($F168&gt;=2,$H168=60),1,0),"")</f>
        <v/>
      </c>
      <c r="H168" s="226" t="str">
        <f aca="false">IF(ISNUMBER(A168),IF(OR($S168=$U168,NOT(ISNA(MATCH($D168*5+$V$4,Override!$C$6:$C$125,0)))),$Q168,0),"")</f>
        <v/>
      </c>
      <c r="I168" s="265" t="str">
        <f aca="false">IF(ISNUMBER(A168),IF(J168=5,K168,IF(AND(J168=4,OR(K168=4,K168=3)),K168+1,K168)),"")</f>
        <v/>
      </c>
      <c r="J168" s="227" t="n">
        <f aca="false">COUNT(A167:A171)</f>
        <v>0</v>
      </c>
      <c r="K168" s="228" t="str">
        <f aca="false">IF(ISNUMBER(A168),RANK(F168,F167:F171),"")</f>
        <v/>
      </c>
      <c r="L168" s="229" t="n">
        <f aca="false">IF(J168=5,VLOOKUP(K168,TPMatrix!$A$6:$B$10,2,FALSE()),IF(J168=4,VLOOKUP(K168,TPMatrix!$D$6:$E$9,2,FALSE()),0))</f>
        <v>0</v>
      </c>
      <c r="M168" s="229" t="n">
        <f aca="false">IF(COUNTIF(K167:K171,K168)&gt;=2,IF(J168=5,VLOOKUP(K168+1,TPMatrix!$A$6:$B$10,2,FALSE()),IF(J168=4,VLOOKUP(K168+1,TPMatrix!$D$6:$E$9,2,FALSE()),0)),"")</f>
        <v>0</v>
      </c>
      <c r="N168" s="229" t="n">
        <f aca="false">IF(COUNTIF(K167:K171,K168)&gt;=3,IF(J168=5,VLOOKUP(K168+2,TPMatrix!$A$6:$B$10,2,FALSE()),IF(J168=4,VLOOKUP(K168+2,TPMatrix!$D$6:$E$9,2,FALSE()),0)),"")</f>
        <v>0</v>
      </c>
      <c r="O168" s="229" t="n">
        <f aca="false">IF(COUNTIF(K167:K171,K168)&gt;=4,IF(J168=5,VLOOKUP(K168+3,TPMatrix!$A$6:$B$10,2,FALSE()),IF(J168=4,VLOOKUP(K168+3,TPMatrix!$D$6:$E$9,2,FALSE()),0)),"")</f>
        <v>0</v>
      </c>
      <c r="P168" s="229" t="n">
        <f aca="false">IF(COUNTIF(K167:K171,K168)&gt;=5,IF(J168=5,VLOOKUP(K168+4,TPMatrix!$A$6:$B$10,2,FALSE()),IF(J168=4,VLOOKUP(K168+4,TPMatrix!$D$6:$E$9,2,FALSE()),0)),"")</f>
        <v>0</v>
      </c>
      <c r="Q168" s="229" t="n">
        <f aca="false">SUM(L168:P168)/COUNT(L168:P168)</f>
        <v>0</v>
      </c>
      <c r="R168" s="230" t="n">
        <f aca="false">COUNT(L168:P168)</f>
        <v>5</v>
      </c>
      <c r="S168" s="228" t="n">
        <f aca="false">IF(ISNUMBER($A168),COUNTIF($D$7:$D$306,$D168),0)</f>
        <v>0</v>
      </c>
      <c r="T168" s="229" t="n">
        <f aca="false">CEILING($F168,1)</f>
        <v>0</v>
      </c>
      <c r="U168" s="230" t="n">
        <f aca="true">SUM(OFFSET(T168,-MOD(ROW()-ROW($U$7),5),0,5,1))</f>
        <v>0</v>
      </c>
      <c r="W168" s="167" t="str">
        <f aca="false">$I168</f>
        <v/>
      </c>
      <c r="X168" s="167" t="str">
        <f aca="false">IF(ISNUMBER($A168),$W168*(Methuselahs!$A$4+1)+$A168,"")</f>
        <v/>
      </c>
      <c r="Y168" s="167" t="str">
        <f aca="false">IF(ISNUMBER($A168),RANK($X168,$X168:$X172,1),"")</f>
        <v/>
      </c>
      <c r="Z168" s="167" t="str">
        <f aca="false">IF(ISNUMBER($A168),VLOOKUP($A168,Methuselahs!$A$7:$X$306,5),"")</f>
        <v/>
      </c>
      <c r="AA168" s="167" t="str">
        <f aca="false">$I168</f>
        <v/>
      </c>
    </row>
    <row r="169" customFormat="false" ht="12.75" hidden="false" customHeight="true" outlineLevel="0" collapsed="false">
      <c r="A169" s="231" t="str">
        <f aca="true">IF(ISBLANK('Tournament Info'!$B$11),"",INDIRECT(ADDRESS(ROW(),2,1,1,"Optimal Seating "&amp;'Tournament Info'!$B$11-1&amp;"R+F")))</f>
        <v/>
      </c>
      <c r="B169" s="207" t="str">
        <f aca="false">IF(ISNUMBER(A169),VLOOKUP(A169,Methuselahs!$A$7:$E$306,2,FALSE()),"")</f>
        <v/>
      </c>
      <c r="C169" s="232" t="str">
        <f aca="false">IF(ISNUMBER(A169),VLOOKUP(A169,Methuselahs!$A$7:$E$306,3,FALSE()),"")</f>
        <v/>
      </c>
      <c r="D169" s="233" t="str">
        <f aca="false">IF(ISNUMBER(A169),FLOOR((ROW()-ROW($A$7))/5,1)+1,"")</f>
        <v/>
      </c>
      <c r="E169" s="234"/>
      <c r="F169" s="267" t="n">
        <f aca="false">IF(ISNUMBER(E169),E169,0)</f>
        <v>0</v>
      </c>
      <c r="G169" s="235" t="str">
        <f aca="false">IF(ISNUMBER($A169),IF(AND($F169&gt;=2,$H169=60),1,0),"")</f>
        <v/>
      </c>
      <c r="H169" s="236" t="str">
        <f aca="false">IF(ISNUMBER(A169),IF(OR($S169=$U169,NOT(ISNA(MATCH($D169*5+$V$4,Override!$C$6:$C$125,0)))),$Q169,0),"")</f>
        <v/>
      </c>
      <c r="I169" s="268" t="str">
        <f aca="false">IF(ISNUMBER(A169),IF(J169=5,K169,IF(AND(J169=4,OR(K169=4,K169=3)),K169+1,K169)),"")</f>
        <v/>
      </c>
      <c r="J169" s="237" t="n">
        <f aca="false">COUNT(A167:A171)</f>
        <v>0</v>
      </c>
      <c r="K169" s="238" t="str">
        <f aca="false">IF(ISNUMBER(A169),RANK(F169,F167:F171),"")</f>
        <v/>
      </c>
      <c r="L169" s="239" t="n">
        <f aca="false">IF(J169=5,VLOOKUP(K169,TPMatrix!$A$6:$B$10,2,FALSE()),IF(J169=4,VLOOKUP(K169,TPMatrix!$D$6:$E$9,2,FALSE()),0))</f>
        <v>0</v>
      </c>
      <c r="M169" s="239" t="n">
        <f aca="false">IF(COUNTIF(K167:K171,K169)&gt;=2,IF(J169=5,VLOOKUP(K169+1,TPMatrix!$A$6:$B$10,2,FALSE()),IF(J169=4,VLOOKUP(K169+1,TPMatrix!$D$6:$E$9,2,FALSE()),0)),"")</f>
        <v>0</v>
      </c>
      <c r="N169" s="239" t="n">
        <f aca="false">IF(COUNTIF(K167:K171,K169)&gt;=3,IF(J169=5,VLOOKUP(K169+2,TPMatrix!$A$6:$B$10,2,FALSE()),IF(J169=4,VLOOKUP(K169+2,TPMatrix!$D$6:$E$9,2,FALSE()),0)),"")</f>
        <v>0</v>
      </c>
      <c r="O169" s="239" t="n">
        <f aca="false">IF(COUNTIF(K167:K171,K169)&gt;=4,IF(J169=5,VLOOKUP(K169+3,TPMatrix!$A$6:$B$10,2,FALSE()),IF(J169=4,VLOOKUP(K169+3,TPMatrix!$D$6:$E$9,2,FALSE()),0)),"")</f>
        <v>0</v>
      </c>
      <c r="P169" s="239" t="n">
        <f aca="false">IF(COUNTIF(K167:K171,K169)&gt;=5,IF(J169=5,VLOOKUP(K169+4,TPMatrix!$A$6:$B$10,2,FALSE()),IF(J169=4,VLOOKUP(K169+4,TPMatrix!$D$6:$E$9,2,FALSE()),0)),"")</f>
        <v>0</v>
      </c>
      <c r="Q169" s="239" t="n">
        <f aca="false">SUM(L169:P169)/COUNT(L169:P169)</f>
        <v>0</v>
      </c>
      <c r="R169" s="240" t="n">
        <f aca="false">COUNT(L169:P169)</f>
        <v>5</v>
      </c>
      <c r="S169" s="238" t="n">
        <f aca="false">IF(ISNUMBER($A169),COUNTIF($D$7:$D$306,$D169),0)</f>
        <v>0</v>
      </c>
      <c r="T169" s="239" t="n">
        <f aca="false">CEILING($F169,1)</f>
        <v>0</v>
      </c>
      <c r="U169" s="240" t="n">
        <f aca="true">SUM(OFFSET(T169,-MOD(ROW()-ROW($U$7),5),0,5,1))</f>
        <v>0</v>
      </c>
      <c r="W169" s="167" t="str">
        <f aca="false">$I169</f>
        <v/>
      </c>
      <c r="X169" s="167" t="str">
        <f aca="false">IF(ISNUMBER($A169),$W169*(Methuselahs!$A$4+1)+$A169,"")</f>
        <v/>
      </c>
      <c r="Y169" s="167" t="str">
        <f aca="false">IF(ISNUMBER($A169),RANK($X169,$X169:$X173,1),"")</f>
        <v/>
      </c>
      <c r="Z169" s="167" t="str">
        <f aca="false">IF(ISNUMBER($A169),VLOOKUP($A169,Methuselahs!$A$7:$X$306,5),"")</f>
        <v/>
      </c>
      <c r="AA169" s="167" t="str">
        <f aca="false">$I169</f>
        <v/>
      </c>
    </row>
    <row r="170" customFormat="false" ht="12.75" hidden="false" customHeight="true" outlineLevel="0" collapsed="false">
      <c r="A170" s="241" t="str">
        <f aca="true">IF(ISBLANK('Tournament Info'!$B$11),"",INDIRECT(ADDRESS(ROW(),2,1,1,"Optimal Seating "&amp;'Tournament Info'!$B$11-1&amp;"R+F")))</f>
        <v/>
      </c>
      <c r="B170" s="242" t="str">
        <f aca="false">IF(ISNUMBER(A170),VLOOKUP(A170,Methuselahs!$A$7:$E$306,2,FALSE()),"")</f>
        <v/>
      </c>
      <c r="C170" s="243" t="str">
        <f aca="false">IF(ISNUMBER(A170),VLOOKUP(A170,Methuselahs!$A$7:$E$306,3,FALSE()),"")</f>
        <v/>
      </c>
      <c r="D170" s="244" t="str">
        <f aca="false">IF(ISNUMBER(A170),FLOOR((ROW()-ROW($A$7))/5,1)+1,"")</f>
        <v/>
      </c>
      <c r="E170" s="245"/>
      <c r="F170" s="269" t="n">
        <f aca="false">IF(ISNUMBER(E170),E170,0)</f>
        <v>0</v>
      </c>
      <c r="G170" s="225" t="str">
        <f aca="false">IF(ISNUMBER($A170),IF(AND($F170&gt;=2,$H170=60),1,0),"")</f>
        <v/>
      </c>
      <c r="H170" s="226" t="str">
        <f aca="false">IF(ISNUMBER(A170),IF(OR($S170=$U170,NOT(ISNA(MATCH($D170*5+$V$4,Override!$C$6:$C$125,0)))),$Q170,0),"")</f>
        <v/>
      </c>
      <c r="I170" s="265" t="str">
        <f aca="false">IF(ISNUMBER(A170),IF(J170=5,K170,IF(AND(J170=4,OR(K170=4,K170=3)),K170+1,K170)),"")</f>
        <v/>
      </c>
      <c r="J170" s="246" t="n">
        <f aca="false">COUNT(A167:A171)</f>
        <v>0</v>
      </c>
      <c r="K170" s="228" t="str">
        <f aca="false">IF(ISNUMBER(A170),RANK(F170,F167:F171),"")</f>
        <v/>
      </c>
      <c r="L170" s="229" t="n">
        <f aca="false">IF(J170=5,VLOOKUP(K170,TPMatrix!$A$6:$B$10,2,FALSE()),IF(J170=4,VLOOKUP(K170,TPMatrix!$D$6:$E$9,2,FALSE()),0))</f>
        <v>0</v>
      </c>
      <c r="M170" s="229" t="n">
        <f aca="false">IF(COUNTIF(K167:K171,K170)&gt;=2,IF(J170=5,VLOOKUP(K170+1,TPMatrix!$A$6:$B$10,2,FALSE()),IF(J170=4,VLOOKUP(K170+1,TPMatrix!$D$6:$E$9,2,FALSE()),0)),"")</f>
        <v>0</v>
      </c>
      <c r="N170" s="229" t="n">
        <f aca="false">IF(COUNTIF(K167:K171,K170)&gt;=3,IF(J170=5,VLOOKUP(K170+2,TPMatrix!$A$6:$B$10,2,FALSE()),IF(J170=4,VLOOKUP(K170+2,TPMatrix!$D$6:$E$9,2,FALSE()),0)),"")</f>
        <v>0</v>
      </c>
      <c r="O170" s="229" t="n">
        <f aca="false">IF(COUNTIF(K167:K171,K170)&gt;=4,IF(J170=5,VLOOKUP(K170+3,TPMatrix!$A$6:$B$10,2,FALSE()),IF(J170=4,VLOOKUP(K170+3,TPMatrix!$D$6:$E$9,2,FALSE()),0)),"")</f>
        <v>0</v>
      </c>
      <c r="P170" s="229" t="n">
        <f aca="false">IF(COUNTIF(K167:K171,K170)&gt;=5,IF(J170=5,VLOOKUP(K170+4,TPMatrix!$A$6:$B$10,2,FALSE()),IF(J170=4,VLOOKUP(K170+4,TPMatrix!$D$6:$E$9,2,FALSE()),0)),"")</f>
        <v>0</v>
      </c>
      <c r="Q170" s="229" t="n">
        <f aca="false">SUM(L170:P170)/COUNT(L170:P170)</f>
        <v>0</v>
      </c>
      <c r="R170" s="230" t="n">
        <f aca="false">COUNT(L170:P170)</f>
        <v>5</v>
      </c>
      <c r="S170" s="228" t="n">
        <f aca="false">IF(ISNUMBER($A170),COUNTIF($D$7:$D$306,$D170),0)</f>
        <v>0</v>
      </c>
      <c r="T170" s="229" t="n">
        <f aca="false">CEILING($F170,1)</f>
        <v>0</v>
      </c>
      <c r="U170" s="230" t="n">
        <f aca="true">SUM(OFFSET(T170,-MOD(ROW()-ROW($U$7),5),0,5,1))</f>
        <v>0</v>
      </c>
      <c r="W170" s="167" t="str">
        <f aca="false">$I170</f>
        <v/>
      </c>
      <c r="X170" s="167" t="str">
        <f aca="false">IF(ISNUMBER($A170),$W170*(Methuselahs!$A$4+1)+$A170,"")</f>
        <v/>
      </c>
      <c r="Y170" s="167" t="str">
        <f aca="false">IF(ISNUMBER($A170),RANK($X170,$X170:$X174,1),"")</f>
        <v/>
      </c>
      <c r="Z170" s="167" t="str">
        <f aca="false">IF(ISNUMBER($A170),VLOOKUP($A170,Methuselahs!$A$7:$X$306,5),"")</f>
        <v/>
      </c>
      <c r="AA170" s="167" t="str">
        <f aca="false">$I170</f>
        <v/>
      </c>
    </row>
    <row r="171" customFormat="false" ht="12.75" hidden="false" customHeight="true" outlineLevel="0" collapsed="false">
      <c r="A171" s="247" t="str">
        <f aca="true">IF(ISBLANK('Tournament Info'!$B$11),"",INDIRECT(ADDRESS(ROW(),2,1,1,"Optimal Seating "&amp;'Tournament Info'!$B$11-1&amp;"R+F")))</f>
        <v/>
      </c>
      <c r="B171" s="248" t="str">
        <f aca="false">IF(ISNUMBER(A171),VLOOKUP(A171,Methuselahs!$A$7:$E$306,2,FALSE()),"")</f>
        <v/>
      </c>
      <c r="C171" s="249" t="str">
        <f aca="false">IF(ISNUMBER(A171),VLOOKUP(A171,Methuselahs!$A$7:$E$306,3,FALSE()),"")</f>
        <v/>
      </c>
      <c r="D171" s="250" t="str">
        <f aca="false">IF(ISNUMBER(A171),FLOOR((ROW()-ROW($A$7))/5,1)+1,"")</f>
        <v/>
      </c>
      <c r="E171" s="251"/>
      <c r="F171" s="270" t="n">
        <f aca="false">IF(ISNUMBER(E171),E171,0)</f>
        <v>0</v>
      </c>
      <c r="G171" s="235" t="str">
        <f aca="false">IF(ISNUMBER($A171),IF(AND($F171&gt;=2,$H171=60),1,0),"")</f>
        <v/>
      </c>
      <c r="H171" s="236" t="str">
        <f aca="false">IF(ISNUMBER(A171),IF(OR($S171=$U171,NOT(ISNA(MATCH($D171*5+$V$4,Override!$C$6:$C$125,0)))),$Q171,0),"")</f>
        <v/>
      </c>
      <c r="I171" s="268" t="str">
        <f aca="false">IF(ISNUMBER(A171),IF(J171=5,K171,IF(AND(J171=4,OR(K171=4,K171=3)),K171+1,K171)),"")</f>
        <v/>
      </c>
      <c r="J171" s="252" t="n">
        <f aca="false">COUNT(A167:A171)</f>
        <v>0</v>
      </c>
      <c r="K171" s="253" t="str">
        <f aca="false">IF(ISNUMBER(A171),RANK(F171,F167:F171),"")</f>
        <v/>
      </c>
      <c r="L171" s="254" t="n">
        <f aca="false">IF(J171=5,VLOOKUP(K171,TPMatrix!$A$6:$B$10,2,FALSE()),IF(J171=4,VLOOKUP(K171,TPMatrix!$D$6:$E$9,2,FALSE()),0))</f>
        <v>0</v>
      </c>
      <c r="M171" s="254" t="n">
        <f aca="false">IF(COUNTIF(K167:K171,K171)&gt;=2,IF(J171=5,VLOOKUP(K171+1,TPMatrix!$A$6:$B$10,2,FALSE()),IF(J171=4,VLOOKUP(K171+1,TPMatrix!$D$6:$E$9,2,FALSE()),0)),"")</f>
        <v>0</v>
      </c>
      <c r="N171" s="254" t="n">
        <f aca="false">IF(COUNTIF(K167:K171,K171)&gt;=3,IF(J171=5,VLOOKUP(K171+2,TPMatrix!$A$6:$B$10,2,FALSE()),IF(J171=4,VLOOKUP(K171+2,TPMatrix!$D$6:$E$9,2,FALSE()),0)),"")</f>
        <v>0</v>
      </c>
      <c r="O171" s="254" t="n">
        <f aca="false">IF(COUNTIF(K167:K171,K171)&gt;=4,IF(J171=5,VLOOKUP(K171+3,TPMatrix!$A$6:$B$10,2,FALSE()),IF(J171=4,VLOOKUP(K171+3,TPMatrix!$D$6:$E$9,2,FALSE()),0)),"")</f>
        <v>0</v>
      </c>
      <c r="P171" s="254" t="n">
        <f aca="false">IF(COUNTIF(K167:K171,K171)&gt;=5,IF(J171=5,VLOOKUP(K171+4,TPMatrix!$A$6:$B$10,2,FALSE()),IF(J171=4,VLOOKUP(K171+4,TPMatrix!$D$6:$E$9,2,FALSE()),0)),"")</f>
        <v>0</v>
      </c>
      <c r="Q171" s="254" t="n">
        <f aca="false">SUM(L171:P171)/COUNT(L171:P171)</f>
        <v>0</v>
      </c>
      <c r="R171" s="255" t="n">
        <f aca="false">COUNT(L171:P171)</f>
        <v>5</v>
      </c>
      <c r="S171" s="253" t="n">
        <f aca="false">IF(ISNUMBER($A171),COUNTIF($D$7:$D$306,$D171),0)</f>
        <v>0</v>
      </c>
      <c r="T171" s="254" t="n">
        <f aca="false">CEILING($F171,1)</f>
        <v>0</v>
      </c>
      <c r="U171" s="255" t="n">
        <f aca="true">SUM(OFFSET(T171,-MOD(ROW()-ROW($U$7),5),0,5,1))</f>
        <v>0</v>
      </c>
      <c r="W171" s="167" t="str">
        <f aca="false">$I171</f>
        <v/>
      </c>
      <c r="X171" s="167" t="str">
        <f aca="false">IF(ISNUMBER($A171),$W171*(Methuselahs!$A$4+1)+$A171,"")</f>
        <v/>
      </c>
      <c r="Y171" s="167" t="str">
        <f aca="false">IF(ISNUMBER($A171),RANK($X171,$X171:$X175,1),"")</f>
        <v/>
      </c>
      <c r="Z171" s="167" t="str">
        <f aca="false">IF(ISNUMBER($A171),VLOOKUP($A171,Methuselahs!$A$7:$X$306,5),"")</f>
        <v/>
      </c>
      <c r="AA171" s="167" t="str">
        <f aca="false">$I171</f>
        <v/>
      </c>
    </row>
    <row r="172" customFormat="false" ht="12.75" hidden="false" customHeight="true" outlineLevel="0" collapsed="false">
      <c r="A172" s="206" t="str">
        <f aca="true">IF(ISBLANK('Tournament Info'!$B$11),"",INDIRECT(ADDRESS(ROW(),2,1,1,"Optimal Seating "&amp;'Tournament Info'!$B$11-1&amp;"R+F")))</f>
        <v/>
      </c>
      <c r="B172" s="207" t="str">
        <f aca="false">IF(ISNUMBER(A172),VLOOKUP(A172,Methuselahs!$A$7:$E$306,2,FALSE()),"")</f>
        <v/>
      </c>
      <c r="C172" s="208" t="str">
        <f aca="false">IF(ISNUMBER(A172),VLOOKUP(A172,Methuselahs!$A$7:$E$306,3,FALSE()),"")</f>
        <v/>
      </c>
      <c r="D172" s="209" t="str">
        <f aca="false">IF(ISNUMBER(A172),FLOOR((ROW()-ROW($A$7))/5,1)+1,"")</f>
        <v/>
      </c>
      <c r="E172" s="210"/>
      <c r="F172" s="262" t="n">
        <f aca="false">IF(ISNUMBER(E172),E172,0)</f>
        <v>0</v>
      </c>
      <c r="G172" s="211" t="str">
        <f aca="false">IF(ISNUMBER($A172),IF(AND($F172&gt;=2,$H172=60),1,0),"")</f>
        <v/>
      </c>
      <c r="H172" s="212" t="str">
        <f aca="false">IF(ISNUMBER(A172),IF(OR($S172=$U172,NOT(ISNA(MATCH($D172*5+$V$4,Override!$C$6:$C$125,0)))),$Q172,0),"")</f>
        <v/>
      </c>
      <c r="I172" s="263" t="str">
        <f aca="false">IF(ISNUMBER(A172),IF(J172=5,K172,IF(AND(J172=4,OR(K172=4,K172=3)),K172+1,K172)),"")</f>
        <v/>
      </c>
      <c r="J172" s="213" t="n">
        <f aca="false">COUNT(A172:A176)</f>
        <v>0</v>
      </c>
      <c r="K172" s="214" t="str">
        <f aca="false">IF(ISNUMBER(A172),RANK(F172,F172:F176),"")</f>
        <v/>
      </c>
      <c r="L172" s="215" t="n">
        <f aca="false">IF(J172=5,VLOOKUP(K172,TPMatrix!$A$6:$B$10,2,FALSE()),IF(J172=4,VLOOKUP(K172,TPMatrix!$D$6:$E$9,2,FALSE()),0))</f>
        <v>0</v>
      </c>
      <c r="M172" s="215" t="n">
        <f aca="false">IF(COUNTIF(K172:K176,K172)&gt;=2,IF(J172=5,VLOOKUP(K172+1,TPMatrix!$A$6:$B$10,2,FALSE()),IF(J172=4,VLOOKUP(K172+1,TPMatrix!$D$6:$E$9,2,FALSE()),0)),"")</f>
        <v>0</v>
      </c>
      <c r="N172" s="215" t="n">
        <f aca="false">IF(COUNTIF(K172:K176,K172)&gt;=3,IF(J172=5,VLOOKUP(K172+2,TPMatrix!$A$6:$B$10,2,FALSE()),IF(J172=4,VLOOKUP(K172+2,TPMatrix!$D$6:$E$9,2,FALSE()),0)),"")</f>
        <v>0</v>
      </c>
      <c r="O172" s="215" t="n">
        <f aca="false">IF(COUNTIF(K172:K176,K172)&gt;=4,IF(J172=5,VLOOKUP(K172+3,TPMatrix!$A$6:$B$10,2,FALSE()),IF(J172=4,VLOOKUP(K172+3,TPMatrix!$D$6:$E$9,2,FALSE()),0)),"")</f>
        <v>0</v>
      </c>
      <c r="P172" s="215" t="n">
        <f aca="false">IF(COUNTIF(K172:K176,K172)&gt;=5,IF(J172=5,VLOOKUP(K172+4,TPMatrix!$A$6:$B$10,2,FALSE()),IF(J172=4,VLOOKUP(K172+4,TPMatrix!$D$6:$E$9,2,FALSE()),0)),"")</f>
        <v>0</v>
      </c>
      <c r="Q172" s="215" t="n">
        <f aca="false">SUM(L172:P172)/COUNT(L172:P172)</f>
        <v>0</v>
      </c>
      <c r="R172" s="216" t="n">
        <f aca="false">COUNT(L172:P172)</f>
        <v>5</v>
      </c>
      <c r="S172" s="217" t="n">
        <f aca="false">IF(ISNUMBER($A172),COUNTIF($D$7:$D$306,$D172),0)</f>
        <v>0</v>
      </c>
      <c r="T172" s="218" t="n">
        <f aca="false">CEILING($F172,1)</f>
        <v>0</v>
      </c>
      <c r="U172" s="219" t="n">
        <f aca="true">SUM(OFFSET(T172,-MOD(ROW()-ROW($U$7),5),0,5,1))</f>
        <v>0</v>
      </c>
      <c r="W172" s="167" t="str">
        <f aca="false">$I172</f>
        <v/>
      </c>
      <c r="X172" s="167" t="str">
        <f aca="false">IF(ISNUMBER($A172),$W172*(Methuselahs!$A$4+1)+$A172,"")</f>
        <v/>
      </c>
      <c r="Y172" s="167" t="str">
        <f aca="false">IF(ISNUMBER($A172),RANK($X172,$X172:$X176,1),"")</f>
        <v/>
      </c>
      <c r="Z172" s="167" t="str">
        <f aca="false">IF(ISNUMBER($A172),VLOOKUP($A172,Methuselahs!$A$7:$X$306,5),"")</f>
        <v/>
      </c>
      <c r="AA172" s="167" t="str">
        <f aca="false">$I172</f>
        <v/>
      </c>
    </row>
    <row r="173" customFormat="false" ht="12.75" hidden="false" customHeight="true" outlineLevel="0" collapsed="false">
      <c r="A173" s="220" t="str">
        <f aca="true">IF(ISBLANK('Tournament Info'!$B$11),"",INDIRECT(ADDRESS(ROW(),2,1,1,"Optimal Seating "&amp;'Tournament Info'!$B$11-1&amp;"R+F")))</f>
        <v/>
      </c>
      <c r="B173" s="221" t="str">
        <f aca="false">IF(ISNUMBER(A173),VLOOKUP(A173,Methuselahs!$A$7:$E$306,2,FALSE()),"")</f>
        <v/>
      </c>
      <c r="C173" s="222" t="str">
        <f aca="false">IF(ISNUMBER(A173),VLOOKUP(A173,Methuselahs!$A$7:$E$306,3,FALSE()),"")</f>
        <v/>
      </c>
      <c r="D173" s="223" t="str">
        <f aca="false">IF(ISNUMBER(A173),FLOOR((ROW()-ROW($A$7))/5,1)+1,"")</f>
        <v/>
      </c>
      <c r="E173" s="224"/>
      <c r="F173" s="264" t="n">
        <f aca="false">IF(ISNUMBER(E173),E173,0)</f>
        <v>0</v>
      </c>
      <c r="G173" s="225" t="str">
        <f aca="false">IF(ISNUMBER($A173),IF(AND($F173&gt;=2,$H173=60),1,0),"")</f>
        <v/>
      </c>
      <c r="H173" s="226" t="str">
        <f aca="false">IF(ISNUMBER(A173),IF(OR($S173=$U173,NOT(ISNA(MATCH($D173*5+$V$4,Override!$C$6:$C$125,0)))),$Q173,0),"")</f>
        <v/>
      </c>
      <c r="I173" s="265" t="str">
        <f aca="false">IF(ISNUMBER(A173),IF(J173=5,K173,IF(AND(J173=4,OR(K173=4,K173=3)),K173+1,K173)),"")</f>
        <v/>
      </c>
      <c r="J173" s="227" t="n">
        <f aca="false">COUNT(A172:A176)</f>
        <v>0</v>
      </c>
      <c r="K173" s="228" t="str">
        <f aca="false">IF(ISNUMBER(A173),RANK(F173,F172:F176),"")</f>
        <v/>
      </c>
      <c r="L173" s="229" t="n">
        <f aca="false">IF(J173=5,VLOOKUP(K173,TPMatrix!$A$6:$B$10,2,FALSE()),IF(J173=4,VLOOKUP(K173,TPMatrix!$D$6:$E$9,2,FALSE()),0))</f>
        <v>0</v>
      </c>
      <c r="M173" s="229" t="n">
        <f aca="false">IF(COUNTIF(K172:K176,K173)&gt;=2,IF(J173=5,VLOOKUP(K173+1,TPMatrix!$A$6:$B$10,2,FALSE()),IF(J173=4,VLOOKUP(K173+1,TPMatrix!$D$6:$E$9,2,FALSE()),0)),"")</f>
        <v>0</v>
      </c>
      <c r="N173" s="229" t="n">
        <f aca="false">IF(COUNTIF(K172:K176,K173)&gt;=3,IF(J173=5,VLOOKUP(K173+2,TPMatrix!$A$6:$B$10,2,FALSE()),IF(J173=4,VLOOKUP(K173+2,TPMatrix!$D$6:$E$9,2,FALSE()),0)),"")</f>
        <v>0</v>
      </c>
      <c r="O173" s="229" t="n">
        <f aca="false">IF(COUNTIF(K172:K176,K173)&gt;=4,IF(J173=5,VLOOKUP(K173+3,TPMatrix!$A$6:$B$10,2,FALSE()),IF(J173=4,VLOOKUP(K173+3,TPMatrix!$D$6:$E$9,2,FALSE()),0)),"")</f>
        <v>0</v>
      </c>
      <c r="P173" s="229" t="n">
        <f aca="false">IF(COUNTIF(K172:K176,K173)&gt;=5,IF(J173=5,VLOOKUP(K173+4,TPMatrix!$A$6:$B$10,2,FALSE()),IF(J173=4,VLOOKUP(K173+4,TPMatrix!$D$6:$E$9,2,FALSE()),0)),"")</f>
        <v>0</v>
      </c>
      <c r="Q173" s="229" t="n">
        <f aca="false">SUM(L173:P173)/COUNT(L173:P173)</f>
        <v>0</v>
      </c>
      <c r="R173" s="230" t="n">
        <f aca="false">COUNT(L173:P173)</f>
        <v>5</v>
      </c>
      <c r="S173" s="228" t="n">
        <f aca="false">IF(ISNUMBER($A173),COUNTIF($D$7:$D$306,$D173),0)</f>
        <v>0</v>
      </c>
      <c r="T173" s="229" t="n">
        <f aca="false">CEILING($F173,1)</f>
        <v>0</v>
      </c>
      <c r="U173" s="230" t="n">
        <f aca="true">SUM(OFFSET(T173,-MOD(ROW()-ROW($U$7),5),0,5,1))</f>
        <v>0</v>
      </c>
      <c r="W173" s="167" t="str">
        <f aca="false">$I173</f>
        <v/>
      </c>
      <c r="X173" s="167" t="str">
        <f aca="false">IF(ISNUMBER($A173),$W173*(Methuselahs!$A$4+1)+$A173,"")</f>
        <v/>
      </c>
      <c r="Y173" s="167" t="str">
        <f aca="false">IF(ISNUMBER($A173),RANK($X173,$X173:$X177,1),"")</f>
        <v/>
      </c>
      <c r="Z173" s="167" t="str">
        <f aca="false">IF(ISNUMBER($A173),VLOOKUP($A173,Methuselahs!$A$7:$X$306,5),"")</f>
        <v/>
      </c>
      <c r="AA173" s="167" t="str">
        <f aca="false">$I173</f>
        <v/>
      </c>
    </row>
    <row r="174" customFormat="false" ht="12.75" hidden="false" customHeight="true" outlineLevel="0" collapsed="false">
      <c r="A174" s="231" t="str">
        <f aca="true">IF(ISBLANK('Tournament Info'!$B$11),"",INDIRECT(ADDRESS(ROW(),2,1,1,"Optimal Seating "&amp;'Tournament Info'!$B$11-1&amp;"R+F")))</f>
        <v/>
      </c>
      <c r="B174" s="207" t="str">
        <f aca="false">IF(ISNUMBER(A174),VLOOKUP(A174,Methuselahs!$A$7:$E$306,2,FALSE()),"")</f>
        <v/>
      </c>
      <c r="C174" s="232" t="str">
        <f aca="false">IF(ISNUMBER(A174),VLOOKUP(A174,Methuselahs!$A$7:$E$306,3,FALSE()),"")</f>
        <v/>
      </c>
      <c r="D174" s="233" t="str">
        <f aca="false">IF(ISNUMBER(A174),FLOOR((ROW()-ROW($A$7))/5,1)+1,"")</f>
        <v/>
      </c>
      <c r="E174" s="234"/>
      <c r="F174" s="267" t="n">
        <f aca="false">IF(ISNUMBER(E174),E174,0)</f>
        <v>0</v>
      </c>
      <c r="G174" s="235" t="str">
        <f aca="false">IF(ISNUMBER($A174),IF(AND($F174&gt;=2,$H174=60),1,0),"")</f>
        <v/>
      </c>
      <c r="H174" s="236" t="str">
        <f aca="false">IF(ISNUMBER(A174),IF(OR($S174=$U174,NOT(ISNA(MATCH($D174*5+$V$4,Override!$C$6:$C$125,0)))),$Q174,0),"")</f>
        <v/>
      </c>
      <c r="I174" s="268" t="str">
        <f aca="false">IF(ISNUMBER(A174),IF(J174=5,K174,IF(AND(J174=4,OR(K174=4,K174=3)),K174+1,K174)),"")</f>
        <v/>
      </c>
      <c r="J174" s="237" t="n">
        <f aca="false">COUNT(A172:A176)</f>
        <v>0</v>
      </c>
      <c r="K174" s="238" t="str">
        <f aca="false">IF(ISNUMBER(A174),RANK(F174,F172:F176),"")</f>
        <v/>
      </c>
      <c r="L174" s="239" t="n">
        <f aca="false">IF(J174=5,VLOOKUP(K174,TPMatrix!$A$6:$B$10,2,FALSE()),IF(J174=4,VLOOKUP(K174,TPMatrix!$D$6:$E$9,2,FALSE()),0))</f>
        <v>0</v>
      </c>
      <c r="M174" s="239" t="n">
        <f aca="false">IF(COUNTIF(K172:K176,K174)&gt;=2,IF(J174=5,VLOOKUP(K174+1,TPMatrix!$A$6:$B$10,2,FALSE()),IF(J174=4,VLOOKUP(K174+1,TPMatrix!$D$6:$E$9,2,FALSE()),0)),"")</f>
        <v>0</v>
      </c>
      <c r="N174" s="239" t="n">
        <f aca="false">IF(COUNTIF(K172:K176,K174)&gt;=3,IF(J174=5,VLOOKUP(K174+2,TPMatrix!$A$6:$B$10,2,FALSE()),IF(J174=4,VLOOKUP(K174+2,TPMatrix!$D$6:$E$9,2,FALSE()),0)),"")</f>
        <v>0</v>
      </c>
      <c r="O174" s="239" t="n">
        <f aca="false">IF(COUNTIF(K172:K176,K174)&gt;=4,IF(J174=5,VLOOKUP(K174+3,TPMatrix!$A$6:$B$10,2,FALSE()),IF(J174=4,VLOOKUP(K174+3,TPMatrix!$D$6:$E$9,2,FALSE()),0)),"")</f>
        <v>0</v>
      </c>
      <c r="P174" s="239" t="n">
        <f aca="false">IF(COUNTIF(K172:K176,K174)&gt;=5,IF(J174=5,VLOOKUP(K174+4,TPMatrix!$A$6:$B$10,2,FALSE()),IF(J174=4,VLOOKUP(K174+4,TPMatrix!$D$6:$E$9,2,FALSE()),0)),"")</f>
        <v>0</v>
      </c>
      <c r="Q174" s="239" t="n">
        <f aca="false">SUM(L174:P174)/COUNT(L174:P174)</f>
        <v>0</v>
      </c>
      <c r="R174" s="240" t="n">
        <f aca="false">COUNT(L174:P174)</f>
        <v>5</v>
      </c>
      <c r="S174" s="238" t="n">
        <f aca="false">IF(ISNUMBER($A174),COUNTIF($D$7:$D$306,$D174),0)</f>
        <v>0</v>
      </c>
      <c r="T174" s="239" t="n">
        <f aca="false">CEILING($F174,1)</f>
        <v>0</v>
      </c>
      <c r="U174" s="240" t="n">
        <f aca="true">SUM(OFFSET(T174,-MOD(ROW()-ROW($U$7),5),0,5,1))</f>
        <v>0</v>
      </c>
      <c r="W174" s="167" t="str">
        <f aca="false">$I174</f>
        <v/>
      </c>
      <c r="X174" s="167" t="str">
        <f aca="false">IF(ISNUMBER($A174),$W174*(Methuselahs!$A$4+1)+$A174,"")</f>
        <v/>
      </c>
      <c r="Y174" s="167" t="str">
        <f aca="false">IF(ISNUMBER($A174),RANK($X174,$X174:$X178,1),"")</f>
        <v/>
      </c>
      <c r="Z174" s="167" t="str">
        <f aca="false">IF(ISNUMBER($A174),VLOOKUP($A174,Methuselahs!$A$7:$X$306,5),"")</f>
        <v/>
      </c>
      <c r="AA174" s="167" t="str">
        <f aca="false">$I174</f>
        <v/>
      </c>
    </row>
    <row r="175" customFormat="false" ht="12.75" hidden="false" customHeight="true" outlineLevel="0" collapsed="false">
      <c r="A175" s="241" t="str">
        <f aca="true">IF(ISBLANK('Tournament Info'!$B$11),"",INDIRECT(ADDRESS(ROW(),2,1,1,"Optimal Seating "&amp;'Tournament Info'!$B$11-1&amp;"R+F")))</f>
        <v/>
      </c>
      <c r="B175" s="242" t="str">
        <f aca="false">IF(ISNUMBER(A175),VLOOKUP(A175,Methuselahs!$A$7:$E$306,2,FALSE()),"")</f>
        <v/>
      </c>
      <c r="C175" s="243" t="str">
        <f aca="false">IF(ISNUMBER(A175),VLOOKUP(A175,Methuselahs!$A$7:$E$306,3,FALSE()),"")</f>
        <v/>
      </c>
      <c r="D175" s="244" t="str">
        <f aca="false">IF(ISNUMBER(A175),FLOOR((ROW()-ROW($A$7))/5,1)+1,"")</f>
        <v/>
      </c>
      <c r="E175" s="245"/>
      <c r="F175" s="269" t="n">
        <f aca="false">IF(ISNUMBER(E175),E175,0)</f>
        <v>0</v>
      </c>
      <c r="G175" s="225" t="str">
        <f aca="false">IF(ISNUMBER($A175),IF(AND($F175&gt;=2,$H175=60),1,0),"")</f>
        <v/>
      </c>
      <c r="H175" s="226" t="str">
        <f aca="false">IF(ISNUMBER(A175),IF(OR($S175=$U175,NOT(ISNA(MATCH($D175*5+$V$4,Override!$C$6:$C$125,0)))),$Q175,0),"")</f>
        <v/>
      </c>
      <c r="I175" s="265" t="str">
        <f aca="false">IF(ISNUMBER(A175),IF(J175=5,K175,IF(AND(J175=4,OR(K175=4,K175=3)),K175+1,K175)),"")</f>
        <v/>
      </c>
      <c r="J175" s="246" t="n">
        <f aca="false">COUNT(A172:A176)</f>
        <v>0</v>
      </c>
      <c r="K175" s="228" t="str">
        <f aca="false">IF(ISNUMBER(A175),RANK(F175,F172:F176),"")</f>
        <v/>
      </c>
      <c r="L175" s="229" t="n">
        <f aca="false">IF(J175=5,VLOOKUP(K175,TPMatrix!$A$6:$B$10,2,FALSE()),IF(J175=4,VLOOKUP(K175,TPMatrix!$D$6:$E$9,2,FALSE()),0))</f>
        <v>0</v>
      </c>
      <c r="M175" s="229" t="n">
        <f aca="false">IF(COUNTIF(K172:K176,K175)&gt;=2,IF(J175=5,VLOOKUP(K175+1,TPMatrix!$A$6:$B$10,2,FALSE()),IF(J175=4,VLOOKUP(K175+1,TPMatrix!$D$6:$E$9,2,FALSE()),0)),"")</f>
        <v>0</v>
      </c>
      <c r="N175" s="229" t="n">
        <f aca="false">IF(COUNTIF(K172:K176,K175)&gt;=3,IF(J175=5,VLOOKUP(K175+2,TPMatrix!$A$6:$B$10,2,FALSE()),IF(J175=4,VLOOKUP(K175+2,TPMatrix!$D$6:$E$9,2,FALSE()),0)),"")</f>
        <v>0</v>
      </c>
      <c r="O175" s="229" t="n">
        <f aca="false">IF(COUNTIF(K172:K176,K175)&gt;=4,IF(J175=5,VLOOKUP(K175+3,TPMatrix!$A$6:$B$10,2,FALSE()),IF(J175=4,VLOOKUP(K175+3,TPMatrix!$D$6:$E$9,2,FALSE()),0)),"")</f>
        <v>0</v>
      </c>
      <c r="P175" s="229" t="n">
        <f aca="false">IF(COUNTIF(K172:K176,K175)&gt;=5,IF(J175=5,VLOOKUP(K175+4,TPMatrix!$A$6:$B$10,2,FALSE()),IF(J175=4,VLOOKUP(K175+4,TPMatrix!$D$6:$E$9,2,FALSE()),0)),"")</f>
        <v>0</v>
      </c>
      <c r="Q175" s="229" t="n">
        <f aca="false">SUM(L175:P175)/COUNT(L175:P175)</f>
        <v>0</v>
      </c>
      <c r="R175" s="230" t="n">
        <f aca="false">COUNT(L175:P175)</f>
        <v>5</v>
      </c>
      <c r="S175" s="228" t="n">
        <f aca="false">IF(ISNUMBER($A175),COUNTIF($D$7:$D$306,$D175),0)</f>
        <v>0</v>
      </c>
      <c r="T175" s="229" t="n">
        <f aca="false">CEILING($F175,1)</f>
        <v>0</v>
      </c>
      <c r="U175" s="230" t="n">
        <f aca="true">SUM(OFFSET(T175,-MOD(ROW()-ROW($U$7),5),0,5,1))</f>
        <v>0</v>
      </c>
      <c r="W175" s="167" t="str">
        <f aca="false">$I175</f>
        <v/>
      </c>
      <c r="X175" s="167" t="str">
        <f aca="false">IF(ISNUMBER($A175),$W175*(Methuselahs!$A$4+1)+$A175,"")</f>
        <v/>
      </c>
      <c r="Y175" s="167" t="str">
        <f aca="false">IF(ISNUMBER($A175),RANK($X175,$X175:$X179,1),"")</f>
        <v/>
      </c>
      <c r="Z175" s="167" t="str">
        <f aca="false">IF(ISNUMBER($A175),VLOOKUP($A175,Methuselahs!$A$7:$X$306,5),"")</f>
        <v/>
      </c>
      <c r="AA175" s="167" t="str">
        <f aca="false">$I175</f>
        <v/>
      </c>
    </row>
    <row r="176" customFormat="false" ht="12.75" hidden="false" customHeight="true" outlineLevel="0" collapsed="false">
      <c r="A176" s="247" t="str">
        <f aca="true">IF(ISBLANK('Tournament Info'!$B$11),"",INDIRECT(ADDRESS(ROW(),2,1,1,"Optimal Seating "&amp;'Tournament Info'!$B$11-1&amp;"R+F")))</f>
        <v/>
      </c>
      <c r="B176" s="248" t="str">
        <f aca="false">IF(ISNUMBER(A176),VLOOKUP(A176,Methuselahs!$A$7:$E$306,2,FALSE()),"")</f>
        <v/>
      </c>
      <c r="C176" s="249" t="str">
        <f aca="false">IF(ISNUMBER(A176),VLOOKUP(A176,Methuselahs!$A$7:$E$306,3,FALSE()),"")</f>
        <v/>
      </c>
      <c r="D176" s="250" t="str">
        <f aca="false">IF(ISNUMBER(A176),FLOOR((ROW()-ROW($A$7))/5,1)+1,"")</f>
        <v/>
      </c>
      <c r="E176" s="251"/>
      <c r="F176" s="270" t="n">
        <f aca="false">IF(ISNUMBER(E176),E176,0)</f>
        <v>0</v>
      </c>
      <c r="G176" s="235" t="str">
        <f aca="false">IF(ISNUMBER($A176),IF(AND($F176&gt;=2,$H176=60),1,0),"")</f>
        <v/>
      </c>
      <c r="H176" s="236" t="str">
        <f aca="false">IF(ISNUMBER(A176),IF(OR($S176=$U176,NOT(ISNA(MATCH($D176*5+$V$4,Override!$C$6:$C$125,0)))),$Q176,0),"")</f>
        <v/>
      </c>
      <c r="I176" s="268" t="str">
        <f aca="false">IF(ISNUMBER(A176),IF(J176=5,K176,IF(AND(J176=4,OR(K176=4,K176=3)),K176+1,K176)),"")</f>
        <v/>
      </c>
      <c r="J176" s="252" t="n">
        <f aca="false">COUNT(A172:A176)</f>
        <v>0</v>
      </c>
      <c r="K176" s="253" t="str">
        <f aca="false">IF(ISNUMBER(A176),RANK(F176,F172:F176),"")</f>
        <v/>
      </c>
      <c r="L176" s="254" t="n">
        <f aca="false">IF(J176=5,VLOOKUP(K176,TPMatrix!$A$6:$B$10,2,FALSE()),IF(J176=4,VLOOKUP(K176,TPMatrix!$D$6:$E$9,2,FALSE()),0))</f>
        <v>0</v>
      </c>
      <c r="M176" s="254" t="n">
        <f aca="false">IF(COUNTIF(K172:K176,K176)&gt;=2,IF(J176=5,VLOOKUP(K176+1,TPMatrix!$A$6:$B$10,2,FALSE()),IF(J176=4,VLOOKUP(K176+1,TPMatrix!$D$6:$E$9,2,FALSE()),0)),"")</f>
        <v>0</v>
      </c>
      <c r="N176" s="254" t="n">
        <f aca="false">IF(COUNTIF(K172:K176,K176)&gt;=3,IF(J176=5,VLOOKUP(K176+2,TPMatrix!$A$6:$B$10,2,FALSE()),IF(J176=4,VLOOKUP(K176+2,TPMatrix!$D$6:$E$9,2,FALSE()),0)),"")</f>
        <v>0</v>
      </c>
      <c r="O176" s="254" t="n">
        <f aca="false">IF(COUNTIF(K172:K176,K176)&gt;=4,IF(J176=5,VLOOKUP(K176+3,TPMatrix!$A$6:$B$10,2,FALSE()),IF(J176=4,VLOOKUP(K176+3,TPMatrix!$D$6:$E$9,2,FALSE()),0)),"")</f>
        <v>0</v>
      </c>
      <c r="P176" s="254" t="n">
        <f aca="false">IF(COUNTIF(K172:K176,K176)&gt;=5,IF(J176=5,VLOOKUP(K176+4,TPMatrix!$A$6:$B$10,2,FALSE()),IF(J176=4,VLOOKUP(K176+4,TPMatrix!$D$6:$E$9,2,FALSE()),0)),"")</f>
        <v>0</v>
      </c>
      <c r="Q176" s="254" t="n">
        <f aca="false">SUM(L176:P176)/COUNT(L176:P176)</f>
        <v>0</v>
      </c>
      <c r="R176" s="255" t="n">
        <f aca="false">COUNT(L176:P176)</f>
        <v>5</v>
      </c>
      <c r="S176" s="253" t="n">
        <f aca="false">IF(ISNUMBER($A176),COUNTIF($D$7:$D$306,$D176),0)</f>
        <v>0</v>
      </c>
      <c r="T176" s="254" t="n">
        <f aca="false">CEILING($F176,1)</f>
        <v>0</v>
      </c>
      <c r="U176" s="255" t="n">
        <f aca="true">SUM(OFFSET(T176,-MOD(ROW()-ROW($U$7),5),0,5,1))</f>
        <v>0</v>
      </c>
      <c r="W176" s="167" t="str">
        <f aca="false">$I176</f>
        <v/>
      </c>
      <c r="X176" s="167" t="str">
        <f aca="false">IF(ISNUMBER($A176),$W176*(Methuselahs!$A$4+1)+$A176,"")</f>
        <v/>
      </c>
      <c r="Y176" s="167" t="str">
        <f aca="false">IF(ISNUMBER($A176),RANK($X176,$X176:$X180,1),"")</f>
        <v/>
      </c>
      <c r="Z176" s="167" t="str">
        <f aca="false">IF(ISNUMBER($A176),VLOOKUP($A176,Methuselahs!$A$7:$X$306,5),"")</f>
        <v/>
      </c>
      <c r="AA176" s="167" t="str">
        <f aca="false">$I176</f>
        <v/>
      </c>
    </row>
    <row r="177" customFormat="false" ht="12.75" hidden="false" customHeight="true" outlineLevel="0" collapsed="false">
      <c r="A177" s="206" t="str">
        <f aca="true">IF(ISBLANK('Tournament Info'!$B$11),"",INDIRECT(ADDRESS(ROW(),2,1,1,"Optimal Seating "&amp;'Tournament Info'!$B$11-1&amp;"R+F")))</f>
        <v/>
      </c>
      <c r="B177" s="207" t="str">
        <f aca="false">IF(ISNUMBER(A177),VLOOKUP(A177,Methuselahs!$A$7:$E$306,2,FALSE()),"")</f>
        <v/>
      </c>
      <c r="C177" s="208" t="str">
        <f aca="false">IF(ISNUMBER(A177),VLOOKUP(A177,Methuselahs!$A$7:$E$306,3,FALSE()),"")</f>
        <v/>
      </c>
      <c r="D177" s="209" t="str">
        <f aca="false">IF(ISNUMBER(A177),FLOOR((ROW()-ROW($A$7))/5,1)+1,"")</f>
        <v/>
      </c>
      <c r="E177" s="210"/>
      <c r="F177" s="262" t="n">
        <f aca="false">IF(ISNUMBER(E177),E177,0)</f>
        <v>0</v>
      </c>
      <c r="G177" s="211" t="str">
        <f aca="false">IF(ISNUMBER($A177),IF(AND($F177&gt;=2,$H177=60),1,0),"")</f>
        <v/>
      </c>
      <c r="H177" s="212" t="str">
        <f aca="false">IF(ISNUMBER(A177),IF(OR($S177=$U177,NOT(ISNA(MATCH($D177*5+$V$4,Override!$C$6:$C$125,0)))),$Q177,0),"")</f>
        <v/>
      </c>
      <c r="I177" s="263" t="str">
        <f aca="false">IF(ISNUMBER(A177),IF(J177=5,K177,IF(AND(J177=4,OR(K177=4,K177=3)),K177+1,K177)),"")</f>
        <v/>
      </c>
      <c r="J177" s="213" t="n">
        <f aca="false">COUNT(A177:A181)</f>
        <v>0</v>
      </c>
      <c r="K177" s="214" t="str">
        <f aca="false">IF(ISNUMBER(A177),RANK(F177,F177:F181),"")</f>
        <v/>
      </c>
      <c r="L177" s="215" t="n">
        <f aca="false">IF(J177=5,VLOOKUP(K177,TPMatrix!$A$6:$B$10,2,FALSE()),IF(J177=4,VLOOKUP(K177,TPMatrix!$D$6:$E$9,2,FALSE()),0))</f>
        <v>0</v>
      </c>
      <c r="M177" s="215" t="n">
        <f aca="false">IF(COUNTIF(K177:K181,K177)&gt;=2,IF(J177=5,VLOOKUP(K177+1,TPMatrix!$A$6:$B$10,2,FALSE()),IF(J177=4,VLOOKUP(K177+1,TPMatrix!$D$6:$E$9,2,FALSE()),0)),"")</f>
        <v>0</v>
      </c>
      <c r="N177" s="215" t="n">
        <f aca="false">IF(COUNTIF(K177:K181,K177)&gt;=3,IF(J177=5,VLOOKUP(K177+2,TPMatrix!$A$6:$B$10,2,FALSE()),IF(J177=4,VLOOKUP(K177+2,TPMatrix!$D$6:$E$9,2,FALSE()),0)),"")</f>
        <v>0</v>
      </c>
      <c r="O177" s="215" t="n">
        <f aca="false">IF(COUNTIF(K177:K181,K177)&gt;=4,IF(J177=5,VLOOKUP(K177+3,TPMatrix!$A$6:$B$10,2,FALSE()),IF(J177=4,VLOOKUP(K177+3,TPMatrix!$D$6:$E$9,2,FALSE()),0)),"")</f>
        <v>0</v>
      </c>
      <c r="P177" s="215" t="n">
        <f aca="false">IF(COUNTIF(K177:K181,K177)&gt;=5,IF(J177=5,VLOOKUP(K177+4,TPMatrix!$A$6:$B$10,2,FALSE()),IF(J177=4,VLOOKUP(K177+4,TPMatrix!$D$6:$E$9,2,FALSE()),0)),"")</f>
        <v>0</v>
      </c>
      <c r="Q177" s="215" t="n">
        <f aca="false">SUM(L177:P177)/COUNT(L177:P177)</f>
        <v>0</v>
      </c>
      <c r="R177" s="216" t="n">
        <f aca="false">COUNT(L177:P177)</f>
        <v>5</v>
      </c>
      <c r="S177" s="217" t="n">
        <f aca="false">IF(ISNUMBER($A177),COUNTIF($D$7:$D$306,$D177),0)</f>
        <v>0</v>
      </c>
      <c r="T177" s="218" t="n">
        <f aca="false">CEILING($F177,1)</f>
        <v>0</v>
      </c>
      <c r="U177" s="219" t="n">
        <f aca="true">SUM(OFFSET(T177,-MOD(ROW()-ROW($U$7),5),0,5,1))</f>
        <v>0</v>
      </c>
      <c r="W177" s="167" t="str">
        <f aca="false">$I177</f>
        <v/>
      </c>
      <c r="X177" s="167" t="str">
        <f aca="false">IF(ISNUMBER($A177),$W177*(Methuselahs!$A$4+1)+$A177,"")</f>
        <v/>
      </c>
      <c r="Y177" s="167" t="str">
        <f aca="false">IF(ISNUMBER($A177),RANK($X177,$X177:$X181,1),"")</f>
        <v/>
      </c>
      <c r="Z177" s="167" t="str">
        <f aca="false">IF(ISNUMBER($A177),VLOOKUP($A177,Methuselahs!$A$7:$X$306,5),"")</f>
        <v/>
      </c>
      <c r="AA177" s="167" t="str">
        <f aca="false">$I177</f>
        <v/>
      </c>
    </row>
    <row r="178" customFormat="false" ht="12.75" hidden="false" customHeight="true" outlineLevel="0" collapsed="false">
      <c r="A178" s="220" t="str">
        <f aca="true">IF(ISBLANK('Tournament Info'!$B$11),"",INDIRECT(ADDRESS(ROW(),2,1,1,"Optimal Seating "&amp;'Tournament Info'!$B$11-1&amp;"R+F")))</f>
        <v/>
      </c>
      <c r="B178" s="221" t="str">
        <f aca="false">IF(ISNUMBER(A178),VLOOKUP(A178,Methuselahs!$A$7:$E$306,2,FALSE()),"")</f>
        <v/>
      </c>
      <c r="C178" s="222" t="str">
        <f aca="false">IF(ISNUMBER(A178),VLOOKUP(A178,Methuselahs!$A$7:$E$306,3,FALSE()),"")</f>
        <v/>
      </c>
      <c r="D178" s="223" t="str">
        <f aca="false">IF(ISNUMBER(A178),FLOOR((ROW()-ROW($A$7))/5,1)+1,"")</f>
        <v/>
      </c>
      <c r="E178" s="224"/>
      <c r="F178" s="264" t="n">
        <f aca="false">IF(ISNUMBER(E178),E178,0)</f>
        <v>0</v>
      </c>
      <c r="G178" s="225" t="str">
        <f aca="false">IF(ISNUMBER($A178),IF(AND($F178&gt;=2,$H178=60),1,0),"")</f>
        <v/>
      </c>
      <c r="H178" s="226" t="str">
        <f aca="false">IF(ISNUMBER(A178),IF(OR($S178=$U178,NOT(ISNA(MATCH($D178*5+$V$4,Override!$C$6:$C$125,0)))),$Q178,0),"")</f>
        <v/>
      </c>
      <c r="I178" s="265" t="str">
        <f aca="false">IF(ISNUMBER(A178),IF(J178=5,K178,IF(AND(J178=4,OR(K178=4,K178=3)),K178+1,K178)),"")</f>
        <v/>
      </c>
      <c r="J178" s="227" t="n">
        <f aca="false">COUNT(A177:A181)</f>
        <v>0</v>
      </c>
      <c r="K178" s="228" t="str">
        <f aca="false">IF(ISNUMBER(A178),RANK(F178,F177:F181),"")</f>
        <v/>
      </c>
      <c r="L178" s="229" t="n">
        <f aca="false">IF(J178=5,VLOOKUP(K178,TPMatrix!$A$6:$B$10,2,FALSE()),IF(J178=4,VLOOKUP(K178,TPMatrix!$D$6:$E$9,2,FALSE()),0))</f>
        <v>0</v>
      </c>
      <c r="M178" s="229" t="n">
        <f aca="false">IF(COUNTIF(K177:K181,K178)&gt;=2,IF(J178=5,VLOOKUP(K178+1,TPMatrix!$A$6:$B$10,2,FALSE()),IF(J178=4,VLOOKUP(K178+1,TPMatrix!$D$6:$E$9,2,FALSE()),0)),"")</f>
        <v>0</v>
      </c>
      <c r="N178" s="229" t="n">
        <f aca="false">IF(COUNTIF(K177:K181,K178)&gt;=3,IF(J178=5,VLOOKUP(K178+2,TPMatrix!$A$6:$B$10,2,FALSE()),IF(J178=4,VLOOKUP(K178+2,TPMatrix!$D$6:$E$9,2,FALSE()),0)),"")</f>
        <v>0</v>
      </c>
      <c r="O178" s="229" t="n">
        <f aca="false">IF(COUNTIF(K177:K181,K178)&gt;=4,IF(J178=5,VLOOKUP(K178+3,TPMatrix!$A$6:$B$10,2,FALSE()),IF(J178=4,VLOOKUP(K178+3,TPMatrix!$D$6:$E$9,2,FALSE()),0)),"")</f>
        <v>0</v>
      </c>
      <c r="P178" s="229" t="n">
        <f aca="false">IF(COUNTIF(K177:K181,K178)&gt;=5,IF(J178=5,VLOOKUP(K178+4,TPMatrix!$A$6:$B$10,2,FALSE()),IF(J178=4,VLOOKUP(K178+4,TPMatrix!$D$6:$E$9,2,FALSE()),0)),"")</f>
        <v>0</v>
      </c>
      <c r="Q178" s="229" t="n">
        <f aca="false">SUM(L178:P178)/COUNT(L178:P178)</f>
        <v>0</v>
      </c>
      <c r="R178" s="230" t="n">
        <f aca="false">COUNT(L178:P178)</f>
        <v>5</v>
      </c>
      <c r="S178" s="228" t="n">
        <f aca="false">IF(ISNUMBER($A178),COUNTIF($D$7:$D$306,$D178),0)</f>
        <v>0</v>
      </c>
      <c r="T178" s="229" t="n">
        <f aca="false">CEILING($F178,1)</f>
        <v>0</v>
      </c>
      <c r="U178" s="230" t="n">
        <f aca="true">SUM(OFFSET(T178,-MOD(ROW()-ROW($U$7),5),0,5,1))</f>
        <v>0</v>
      </c>
      <c r="W178" s="167" t="str">
        <f aca="false">$I178</f>
        <v/>
      </c>
      <c r="X178" s="167" t="str">
        <f aca="false">IF(ISNUMBER($A178),$W178*(Methuselahs!$A$4+1)+$A178,"")</f>
        <v/>
      </c>
      <c r="Y178" s="167" t="str">
        <f aca="false">IF(ISNUMBER($A178),RANK($X178,$X178:$X182,1),"")</f>
        <v/>
      </c>
      <c r="Z178" s="167" t="str">
        <f aca="false">IF(ISNUMBER($A178),VLOOKUP($A178,Methuselahs!$A$7:$X$306,5),"")</f>
        <v/>
      </c>
      <c r="AA178" s="167" t="str">
        <f aca="false">$I178</f>
        <v/>
      </c>
    </row>
    <row r="179" customFormat="false" ht="12.75" hidden="false" customHeight="true" outlineLevel="0" collapsed="false">
      <c r="A179" s="231" t="str">
        <f aca="true">IF(ISBLANK('Tournament Info'!$B$11),"",INDIRECT(ADDRESS(ROW(),2,1,1,"Optimal Seating "&amp;'Tournament Info'!$B$11-1&amp;"R+F")))</f>
        <v/>
      </c>
      <c r="B179" s="207" t="str">
        <f aca="false">IF(ISNUMBER(A179),VLOOKUP(A179,Methuselahs!$A$7:$E$306,2,FALSE()),"")</f>
        <v/>
      </c>
      <c r="C179" s="232" t="str">
        <f aca="false">IF(ISNUMBER(A179),VLOOKUP(A179,Methuselahs!$A$7:$E$306,3,FALSE()),"")</f>
        <v/>
      </c>
      <c r="D179" s="233" t="str">
        <f aca="false">IF(ISNUMBER(A179),FLOOR((ROW()-ROW($A$7))/5,1)+1,"")</f>
        <v/>
      </c>
      <c r="E179" s="234"/>
      <c r="F179" s="267" t="n">
        <f aca="false">IF(ISNUMBER(E179),E179,0)</f>
        <v>0</v>
      </c>
      <c r="G179" s="235" t="str">
        <f aca="false">IF(ISNUMBER($A179),IF(AND($F179&gt;=2,$H179=60),1,0),"")</f>
        <v/>
      </c>
      <c r="H179" s="236" t="str">
        <f aca="false">IF(ISNUMBER(A179),IF(OR($S179=$U179,NOT(ISNA(MATCH($D179*5+$V$4,Override!$C$6:$C$125,0)))),$Q179,0),"")</f>
        <v/>
      </c>
      <c r="I179" s="268" t="str">
        <f aca="false">IF(ISNUMBER(A179),IF(J179=5,K179,IF(AND(J179=4,OR(K179=4,K179=3)),K179+1,K179)),"")</f>
        <v/>
      </c>
      <c r="J179" s="237" t="n">
        <f aca="false">COUNT(A177:A181)</f>
        <v>0</v>
      </c>
      <c r="K179" s="238" t="str">
        <f aca="false">IF(ISNUMBER(A179),RANK(F179,F177:F181),"")</f>
        <v/>
      </c>
      <c r="L179" s="239" t="n">
        <f aca="false">IF(J179=5,VLOOKUP(K179,TPMatrix!$A$6:$B$10,2,FALSE()),IF(J179=4,VLOOKUP(K179,TPMatrix!$D$6:$E$9,2,FALSE()),0))</f>
        <v>0</v>
      </c>
      <c r="M179" s="239" t="n">
        <f aca="false">IF(COUNTIF(K177:K181,K179)&gt;=2,IF(J179=5,VLOOKUP(K179+1,TPMatrix!$A$6:$B$10,2,FALSE()),IF(J179=4,VLOOKUP(K179+1,TPMatrix!$D$6:$E$9,2,FALSE()),0)),"")</f>
        <v>0</v>
      </c>
      <c r="N179" s="239" t="n">
        <f aca="false">IF(COUNTIF(K177:K181,K179)&gt;=3,IF(J179=5,VLOOKUP(K179+2,TPMatrix!$A$6:$B$10,2,FALSE()),IF(J179=4,VLOOKUP(K179+2,TPMatrix!$D$6:$E$9,2,FALSE()),0)),"")</f>
        <v>0</v>
      </c>
      <c r="O179" s="239" t="n">
        <f aca="false">IF(COUNTIF(K177:K181,K179)&gt;=4,IF(J179=5,VLOOKUP(K179+3,TPMatrix!$A$6:$B$10,2,FALSE()),IF(J179=4,VLOOKUP(K179+3,TPMatrix!$D$6:$E$9,2,FALSE()),0)),"")</f>
        <v>0</v>
      </c>
      <c r="P179" s="239" t="n">
        <f aca="false">IF(COUNTIF(K177:K181,K179)&gt;=5,IF(J179=5,VLOOKUP(K179+4,TPMatrix!$A$6:$B$10,2,FALSE()),IF(J179=4,VLOOKUP(K179+4,TPMatrix!$D$6:$E$9,2,FALSE()),0)),"")</f>
        <v>0</v>
      </c>
      <c r="Q179" s="239" t="n">
        <f aca="false">SUM(L179:P179)/COUNT(L179:P179)</f>
        <v>0</v>
      </c>
      <c r="R179" s="240" t="n">
        <f aca="false">COUNT(L179:P179)</f>
        <v>5</v>
      </c>
      <c r="S179" s="238" t="n">
        <f aca="false">IF(ISNUMBER($A179),COUNTIF($D$7:$D$306,$D179),0)</f>
        <v>0</v>
      </c>
      <c r="T179" s="239" t="n">
        <f aca="false">CEILING($F179,1)</f>
        <v>0</v>
      </c>
      <c r="U179" s="240" t="n">
        <f aca="true">SUM(OFFSET(T179,-MOD(ROW()-ROW($U$7),5),0,5,1))</f>
        <v>0</v>
      </c>
      <c r="W179" s="167" t="str">
        <f aca="false">$I179</f>
        <v/>
      </c>
      <c r="X179" s="167" t="str">
        <f aca="false">IF(ISNUMBER($A179),$W179*(Methuselahs!$A$4+1)+$A179,"")</f>
        <v/>
      </c>
      <c r="Y179" s="167" t="str">
        <f aca="false">IF(ISNUMBER($A179),RANK($X179,$X179:$X183,1),"")</f>
        <v/>
      </c>
      <c r="Z179" s="167" t="str">
        <f aca="false">IF(ISNUMBER($A179),VLOOKUP($A179,Methuselahs!$A$7:$X$306,5),"")</f>
        <v/>
      </c>
      <c r="AA179" s="167" t="str">
        <f aca="false">$I179</f>
        <v/>
      </c>
    </row>
    <row r="180" customFormat="false" ht="12.75" hidden="false" customHeight="true" outlineLevel="0" collapsed="false">
      <c r="A180" s="241" t="str">
        <f aca="true">IF(ISBLANK('Tournament Info'!$B$11),"",INDIRECT(ADDRESS(ROW(),2,1,1,"Optimal Seating "&amp;'Tournament Info'!$B$11-1&amp;"R+F")))</f>
        <v/>
      </c>
      <c r="B180" s="242" t="str">
        <f aca="false">IF(ISNUMBER(A180),VLOOKUP(A180,Methuselahs!$A$7:$E$306,2,FALSE()),"")</f>
        <v/>
      </c>
      <c r="C180" s="243" t="str">
        <f aca="false">IF(ISNUMBER(A180),VLOOKUP(A180,Methuselahs!$A$7:$E$306,3,FALSE()),"")</f>
        <v/>
      </c>
      <c r="D180" s="244" t="str">
        <f aca="false">IF(ISNUMBER(A180),FLOOR((ROW()-ROW($A$7))/5,1)+1,"")</f>
        <v/>
      </c>
      <c r="E180" s="245"/>
      <c r="F180" s="269" t="n">
        <f aca="false">IF(ISNUMBER(E180),E180,0)</f>
        <v>0</v>
      </c>
      <c r="G180" s="225" t="str">
        <f aca="false">IF(ISNUMBER($A180),IF(AND($F180&gt;=2,$H180=60),1,0),"")</f>
        <v/>
      </c>
      <c r="H180" s="226" t="str">
        <f aca="false">IF(ISNUMBER(A180),IF(OR($S180=$U180,NOT(ISNA(MATCH($D180*5+$V$4,Override!$C$6:$C$125,0)))),$Q180,0),"")</f>
        <v/>
      </c>
      <c r="I180" s="265" t="str">
        <f aca="false">IF(ISNUMBER(A180),IF(J180=5,K180,IF(AND(J180=4,OR(K180=4,K180=3)),K180+1,K180)),"")</f>
        <v/>
      </c>
      <c r="J180" s="246" t="n">
        <f aca="false">COUNT(A177:A181)</f>
        <v>0</v>
      </c>
      <c r="K180" s="228" t="str">
        <f aca="false">IF(ISNUMBER(A180),RANK(F180,F177:F181),"")</f>
        <v/>
      </c>
      <c r="L180" s="229" t="n">
        <f aca="false">IF(J180=5,VLOOKUP(K180,TPMatrix!$A$6:$B$10,2,FALSE()),IF(J180=4,VLOOKUP(K180,TPMatrix!$D$6:$E$9,2,FALSE()),0))</f>
        <v>0</v>
      </c>
      <c r="M180" s="229" t="n">
        <f aca="false">IF(COUNTIF(K177:K181,K180)&gt;=2,IF(J180=5,VLOOKUP(K180+1,TPMatrix!$A$6:$B$10,2,FALSE()),IF(J180=4,VLOOKUP(K180+1,TPMatrix!$D$6:$E$9,2,FALSE()),0)),"")</f>
        <v>0</v>
      </c>
      <c r="N180" s="229" t="n">
        <f aca="false">IF(COUNTIF(K177:K181,K180)&gt;=3,IF(J180=5,VLOOKUP(K180+2,TPMatrix!$A$6:$B$10,2,FALSE()),IF(J180=4,VLOOKUP(K180+2,TPMatrix!$D$6:$E$9,2,FALSE()),0)),"")</f>
        <v>0</v>
      </c>
      <c r="O180" s="229" t="n">
        <f aca="false">IF(COUNTIF(K177:K181,K180)&gt;=4,IF(J180=5,VLOOKUP(K180+3,TPMatrix!$A$6:$B$10,2,FALSE()),IF(J180=4,VLOOKUP(K180+3,TPMatrix!$D$6:$E$9,2,FALSE()),0)),"")</f>
        <v>0</v>
      </c>
      <c r="P180" s="229" t="n">
        <f aca="false">IF(COUNTIF(K177:K181,K180)&gt;=5,IF(J180=5,VLOOKUP(K180+4,TPMatrix!$A$6:$B$10,2,FALSE()),IF(J180=4,VLOOKUP(K180+4,TPMatrix!$D$6:$E$9,2,FALSE()),0)),"")</f>
        <v>0</v>
      </c>
      <c r="Q180" s="229" t="n">
        <f aca="false">SUM(L180:P180)/COUNT(L180:P180)</f>
        <v>0</v>
      </c>
      <c r="R180" s="230" t="n">
        <f aca="false">COUNT(L180:P180)</f>
        <v>5</v>
      </c>
      <c r="S180" s="228" t="n">
        <f aca="false">IF(ISNUMBER($A180),COUNTIF($D$7:$D$306,$D180),0)</f>
        <v>0</v>
      </c>
      <c r="T180" s="229" t="n">
        <f aca="false">CEILING($F180,1)</f>
        <v>0</v>
      </c>
      <c r="U180" s="230" t="n">
        <f aca="true">SUM(OFFSET(T180,-MOD(ROW()-ROW($U$7),5),0,5,1))</f>
        <v>0</v>
      </c>
      <c r="W180" s="167" t="str">
        <f aca="false">$I180</f>
        <v/>
      </c>
      <c r="X180" s="167" t="str">
        <f aca="false">IF(ISNUMBER($A180),$W180*(Methuselahs!$A$4+1)+$A180,"")</f>
        <v/>
      </c>
      <c r="Y180" s="167" t="str">
        <f aca="false">IF(ISNUMBER($A180),RANK($X180,$X180:$X184,1),"")</f>
        <v/>
      </c>
      <c r="Z180" s="167" t="str">
        <f aca="false">IF(ISNUMBER($A180),VLOOKUP($A180,Methuselahs!$A$7:$X$306,5),"")</f>
        <v/>
      </c>
      <c r="AA180" s="167" t="str">
        <f aca="false">$I180</f>
        <v/>
      </c>
    </row>
    <row r="181" customFormat="false" ht="12.75" hidden="false" customHeight="true" outlineLevel="0" collapsed="false">
      <c r="A181" s="247" t="str">
        <f aca="true">IF(ISBLANK('Tournament Info'!$B$11),"",INDIRECT(ADDRESS(ROW(),2,1,1,"Optimal Seating "&amp;'Tournament Info'!$B$11-1&amp;"R+F")))</f>
        <v/>
      </c>
      <c r="B181" s="248" t="str">
        <f aca="false">IF(ISNUMBER(A181),VLOOKUP(A181,Methuselahs!$A$7:$E$306,2,FALSE()),"")</f>
        <v/>
      </c>
      <c r="C181" s="249" t="str">
        <f aca="false">IF(ISNUMBER(A181),VLOOKUP(A181,Methuselahs!$A$7:$E$306,3,FALSE()),"")</f>
        <v/>
      </c>
      <c r="D181" s="250" t="str">
        <f aca="false">IF(ISNUMBER(A181),FLOOR((ROW()-ROW($A$7))/5,1)+1,"")</f>
        <v/>
      </c>
      <c r="E181" s="251"/>
      <c r="F181" s="270" t="n">
        <f aca="false">IF(ISNUMBER(E181),E181,0)</f>
        <v>0</v>
      </c>
      <c r="G181" s="235" t="str">
        <f aca="false">IF(ISNUMBER($A181),IF(AND($F181&gt;=2,$H181=60),1,0),"")</f>
        <v/>
      </c>
      <c r="H181" s="236" t="str">
        <f aca="false">IF(ISNUMBER(A181),IF(OR($S181=$U181,NOT(ISNA(MATCH($D181*5+$V$4,Override!$C$6:$C$125,0)))),$Q181,0),"")</f>
        <v/>
      </c>
      <c r="I181" s="268" t="str">
        <f aca="false">IF(ISNUMBER(A181),IF(J181=5,K181,IF(AND(J181=4,OR(K181=4,K181=3)),K181+1,K181)),"")</f>
        <v/>
      </c>
      <c r="J181" s="252" t="n">
        <f aca="false">COUNT(A177:A181)</f>
        <v>0</v>
      </c>
      <c r="K181" s="253" t="str">
        <f aca="false">IF(ISNUMBER(A181),RANK(F181,F177:F181),"")</f>
        <v/>
      </c>
      <c r="L181" s="254" t="n">
        <f aca="false">IF(J181=5,VLOOKUP(K181,TPMatrix!$A$6:$B$10,2,FALSE()),IF(J181=4,VLOOKUP(K181,TPMatrix!$D$6:$E$9,2,FALSE()),0))</f>
        <v>0</v>
      </c>
      <c r="M181" s="254" t="n">
        <f aca="false">IF(COUNTIF(K177:K181,K181)&gt;=2,IF(J181=5,VLOOKUP(K181+1,TPMatrix!$A$6:$B$10,2,FALSE()),IF(J181=4,VLOOKUP(K181+1,TPMatrix!$D$6:$E$9,2,FALSE()),0)),"")</f>
        <v>0</v>
      </c>
      <c r="N181" s="254" t="n">
        <f aca="false">IF(COUNTIF(K177:K181,K181)&gt;=3,IF(J181=5,VLOOKUP(K181+2,TPMatrix!$A$6:$B$10,2,FALSE()),IF(J181=4,VLOOKUP(K181+2,TPMatrix!$D$6:$E$9,2,FALSE()),0)),"")</f>
        <v>0</v>
      </c>
      <c r="O181" s="254" t="n">
        <f aca="false">IF(COUNTIF(K177:K181,K181)&gt;=4,IF(J181=5,VLOOKUP(K181+3,TPMatrix!$A$6:$B$10,2,FALSE()),IF(J181=4,VLOOKUP(K181+3,TPMatrix!$D$6:$E$9,2,FALSE()),0)),"")</f>
        <v>0</v>
      </c>
      <c r="P181" s="254" t="n">
        <f aca="false">IF(COUNTIF(K177:K181,K181)&gt;=5,IF(J181=5,VLOOKUP(K181+4,TPMatrix!$A$6:$B$10,2,FALSE()),IF(J181=4,VLOOKUP(K181+4,TPMatrix!$D$6:$E$9,2,FALSE()),0)),"")</f>
        <v>0</v>
      </c>
      <c r="Q181" s="254" t="n">
        <f aca="false">SUM(L181:P181)/COUNT(L181:P181)</f>
        <v>0</v>
      </c>
      <c r="R181" s="255" t="n">
        <f aca="false">COUNT(L181:P181)</f>
        <v>5</v>
      </c>
      <c r="S181" s="253" t="n">
        <f aca="false">IF(ISNUMBER($A181),COUNTIF($D$7:$D$306,$D181),0)</f>
        <v>0</v>
      </c>
      <c r="T181" s="254" t="n">
        <f aca="false">CEILING($F181,1)</f>
        <v>0</v>
      </c>
      <c r="U181" s="255" t="n">
        <f aca="true">SUM(OFFSET(T181,-MOD(ROW()-ROW($U$7),5),0,5,1))</f>
        <v>0</v>
      </c>
      <c r="W181" s="167" t="str">
        <f aca="false">$I181</f>
        <v/>
      </c>
      <c r="X181" s="167" t="str">
        <f aca="false">IF(ISNUMBER($A181),$W181*(Methuselahs!$A$4+1)+$A181,"")</f>
        <v/>
      </c>
      <c r="Y181" s="167" t="str">
        <f aca="false">IF(ISNUMBER($A181),RANK($X181,$X181:$X185,1),"")</f>
        <v/>
      </c>
      <c r="Z181" s="167" t="str">
        <f aca="false">IF(ISNUMBER($A181),VLOOKUP($A181,Methuselahs!$A$7:$X$306,5),"")</f>
        <v/>
      </c>
      <c r="AA181" s="167" t="str">
        <f aca="false">$I181</f>
        <v/>
      </c>
    </row>
    <row r="182" customFormat="false" ht="12.75" hidden="false" customHeight="true" outlineLevel="0" collapsed="false">
      <c r="A182" s="206" t="str">
        <f aca="true">IF(ISBLANK('Tournament Info'!$B$11),"",INDIRECT(ADDRESS(ROW(),2,1,1,"Optimal Seating "&amp;'Tournament Info'!$B$11-1&amp;"R+F")))</f>
        <v/>
      </c>
      <c r="B182" s="207" t="str">
        <f aca="false">IF(ISNUMBER(A182),VLOOKUP(A182,Methuselahs!$A$7:$E$306,2,FALSE()),"")</f>
        <v/>
      </c>
      <c r="C182" s="208" t="str">
        <f aca="false">IF(ISNUMBER(A182),VLOOKUP(A182,Methuselahs!$A$7:$E$306,3,FALSE()),"")</f>
        <v/>
      </c>
      <c r="D182" s="209" t="str">
        <f aca="false">IF(ISNUMBER(A182),FLOOR((ROW()-ROW($A$7))/5,1)+1,"")</f>
        <v/>
      </c>
      <c r="E182" s="210"/>
      <c r="F182" s="262" t="n">
        <f aca="false">IF(ISNUMBER(E182),E182,0)</f>
        <v>0</v>
      </c>
      <c r="G182" s="211" t="str">
        <f aca="false">IF(ISNUMBER($A182),IF(AND($F182&gt;=2,$H182=60),1,0),"")</f>
        <v/>
      </c>
      <c r="H182" s="212" t="str">
        <f aca="false">IF(ISNUMBER(A182),IF(OR($S182=$U182,NOT(ISNA(MATCH($D182*5+$V$4,Override!$C$6:$C$125,0)))),$Q182,0),"")</f>
        <v/>
      </c>
      <c r="I182" s="263" t="str">
        <f aca="false">IF(ISNUMBER(A182),IF(J182=5,K182,IF(AND(J182=4,OR(K182=4,K182=3)),K182+1,K182)),"")</f>
        <v/>
      </c>
      <c r="J182" s="213" t="n">
        <f aca="false">COUNT(A182:A186)</f>
        <v>0</v>
      </c>
      <c r="K182" s="214" t="str">
        <f aca="false">IF(ISNUMBER(A182),RANK(F182,F182:F186),"")</f>
        <v/>
      </c>
      <c r="L182" s="215" t="n">
        <f aca="false">IF(J182=5,VLOOKUP(K182,TPMatrix!$A$6:$B$10,2,FALSE()),IF(J182=4,VLOOKUP(K182,TPMatrix!$D$6:$E$9,2,FALSE()),0))</f>
        <v>0</v>
      </c>
      <c r="M182" s="215" t="n">
        <f aca="false">IF(COUNTIF(K182:K186,K182)&gt;=2,IF(J182=5,VLOOKUP(K182+1,TPMatrix!$A$6:$B$10,2,FALSE()),IF(J182=4,VLOOKUP(K182+1,TPMatrix!$D$6:$E$9,2,FALSE()),0)),"")</f>
        <v>0</v>
      </c>
      <c r="N182" s="215" t="n">
        <f aca="false">IF(COUNTIF(K182:K186,K182)&gt;=3,IF(J182=5,VLOOKUP(K182+2,TPMatrix!$A$6:$B$10,2,FALSE()),IF(J182=4,VLOOKUP(K182+2,TPMatrix!$D$6:$E$9,2,FALSE()),0)),"")</f>
        <v>0</v>
      </c>
      <c r="O182" s="215" t="n">
        <f aca="false">IF(COUNTIF(K182:K186,K182)&gt;=4,IF(J182=5,VLOOKUP(K182+3,TPMatrix!$A$6:$B$10,2,FALSE()),IF(J182=4,VLOOKUP(K182+3,TPMatrix!$D$6:$E$9,2,FALSE()),0)),"")</f>
        <v>0</v>
      </c>
      <c r="P182" s="215" t="n">
        <f aca="false">IF(COUNTIF(K182:K186,K182)&gt;=5,IF(J182=5,VLOOKUP(K182+4,TPMatrix!$A$6:$B$10,2,FALSE()),IF(J182=4,VLOOKUP(K182+4,TPMatrix!$D$6:$E$9,2,FALSE()),0)),"")</f>
        <v>0</v>
      </c>
      <c r="Q182" s="215" t="n">
        <f aca="false">SUM(L182:P182)/COUNT(L182:P182)</f>
        <v>0</v>
      </c>
      <c r="R182" s="216" t="n">
        <f aca="false">COUNT(L182:P182)</f>
        <v>5</v>
      </c>
      <c r="S182" s="217" t="n">
        <f aca="false">IF(ISNUMBER($A182),COUNTIF($D$7:$D$306,$D182),0)</f>
        <v>0</v>
      </c>
      <c r="T182" s="218" t="n">
        <f aca="false">CEILING($F182,1)</f>
        <v>0</v>
      </c>
      <c r="U182" s="219" t="n">
        <f aca="true">SUM(OFFSET(T182,-MOD(ROW()-ROW($U$7),5),0,5,1))</f>
        <v>0</v>
      </c>
      <c r="W182" s="167" t="str">
        <f aca="false">$I182</f>
        <v/>
      </c>
      <c r="X182" s="167" t="str">
        <f aca="false">IF(ISNUMBER($A182),$W182*(Methuselahs!$A$4+1)+$A182,"")</f>
        <v/>
      </c>
      <c r="Y182" s="167" t="str">
        <f aca="false">IF(ISNUMBER($A182),RANK($X182,$X182:$X186,1),"")</f>
        <v/>
      </c>
      <c r="Z182" s="167" t="str">
        <f aca="false">IF(ISNUMBER($A182),VLOOKUP($A182,Methuselahs!$A$7:$X$306,5),"")</f>
        <v/>
      </c>
      <c r="AA182" s="167" t="str">
        <f aca="false">$I182</f>
        <v/>
      </c>
    </row>
    <row r="183" customFormat="false" ht="12.75" hidden="false" customHeight="true" outlineLevel="0" collapsed="false">
      <c r="A183" s="220" t="str">
        <f aca="true">IF(ISBLANK('Tournament Info'!$B$11),"",INDIRECT(ADDRESS(ROW(),2,1,1,"Optimal Seating "&amp;'Tournament Info'!$B$11-1&amp;"R+F")))</f>
        <v/>
      </c>
      <c r="B183" s="221" t="str">
        <f aca="false">IF(ISNUMBER(A183),VLOOKUP(A183,Methuselahs!$A$7:$E$306,2,FALSE()),"")</f>
        <v/>
      </c>
      <c r="C183" s="222" t="str">
        <f aca="false">IF(ISNUMBER(A183),VLOOKUP(A183,Methuselahs!$A$7:$E$306,3,FALSE()),"")</f>
        <v/>
      </c>
      <c r="D183" s="223" t="str">
        <f aca="false">IF(ISNUMBER(A183),FLOOR((ROW()-ROW($A$7))/5,1)+1,"")</f>
        <v/>
      </c>
      <c r="E183" s="224"/>
      <c r="F183" s="264" t="n">
        <f aca="false">IF(ISNUMBER(E183),E183,0)</f>
        <v>0</v>
      </c>
      <c r="G183" s="225" t="str">
        <f aca="false">IF(ISNUMBER($A183),IF(AND($F183&gt;=2,$H183=60),1,0),"")</f>
        <v/>
      </c>
      <c r="H183" s="226" t="str">
        <f aca="false">IF(ISNUMBER(A183),IF(OR($S183=$U183,NOT(ISNA(MATCH($D183*5+$V$4,Override!$C$6:$C$125,0)))),$Q183,0),"")</f>
        <v/>
      </c>
      <c r="I183" s="265" t="str">
        <f aca="false">IF(ISNUMBER(A183),IF(J183=5,K183,IF(AND(J183=4,OR(K183=4,K183=3)),K183+1,K183)),"")</f>
        <v/>
      </c>
      <c r="J183" s="227" t="n">
        <f aca="false">COUNT(A182:A186)</f>
        <v>0</v>
      </c>
      <c r="K183" s="228" t="str">
        <f aca="false">IF(ISNUMBER(A183),RANK(F183,F182:F186),"")</f>
        <v/>
      </c>
      <c r="L183" s="229" t="n">
        <f aca="false">IF(J183=5,VLOOKUP(K183,TPMatrix!$A$6:$B$10,2,FALSE()),IF(J183=4,VLOOKUP(K183,TPMatrix!$D$6:$E$9,2,FALSE()),0))</f>
        <v>0</v>
      </c>
      <c r="M183" s="229" t="n">
        <f aca="false">IF(COUNTIF(K182:K186,K183)&gt;=2,IF(J183=5,VLOOKUP(K183+1,TPMatrix!$A$6:$B$10,2,FALSE()),IF(J183=4,VLOOKUP(K183+1,TPMatrix!$D$6:$E$9,2,FALSE()),0)),"")</f>
        <v>0</v>
      </c>
      <c r="N183" s="229" t="n">
        <f aca="false">IF(COUNTIF(K182:K186,K183)&gt;=3,IF(J183=5,VLOOKUP(K183+2,TPMatrix!$A$6:$B$10,2,FALSE()),IF(J183=4,VLOOKUP(K183+2,TPMatrix!$D$6:$E$9,2,FALSE()),0)),"")</f>
        <v>0</v>
      </c>
      <c r="O183" s="229" t="n">
        <f aca="false">IF(COUNTIF(K182:K186,K183)&gt;=4,IF(J183=5,VLOOKUP(K183+3,TPMatrix!$A$6:$B$10,2,FALSE()),IF(J183=4,VLOOKUP(K183+3,TPMatrix!$D$6:$E$9,2,FALSE()),0)),"")</f>
        <v>0</v>
      </c>
      <c r="P183" s="229" t="n">
        <f aca="false">IF(COUNTIF(K182:K186,K183)&gt;=5,IF(J183=5,VLOOKUP(K183+4,TPMatrix!$A$6:$B$10,2,FALSE()),IF(J183=4,VLOOKUP(K183+4,TPMatrix!$D$6:$E$9,2,FALSE()),0)),"")</f>
        <v>0</v>
      </c>
      <c r="Q183" s="229" t="n">
        <f aca="false">SUM(L183:P183)/COUNT(L183:P183)</f>
        <v>0</v>
      </c>
      <c r="R183" s="230" t="n">
        <f aca="false">COUNT(L183:P183)</f>
        <v>5</v>
      </c>
      <c r="S183" s="228" t="n">
        <f aca="false">IF(ISNUMBER($A183),COUNTIF($D$7:$D$306,$D183),0)</f>
        <v>0</v>
      </c>
      <c r="T183" s="229" t="n">
        <f aca="false">CEILING($F183,1)</f>
        <v>0</v>
      </c>
      <c r="U183" s="230" t="n">
        <f aca="true">SUM(OFFSET(T183,-MOD(ROW()-ROW($U$7),5),0,5,1))</f>
        <v>0</v>
      </c>
      <c r="W183" s="167" t="str">
        <f aca="false">$I183</f>
        <v/>
      </c>
      <c r="X183" s="167" t="str">
        <f aca="false">IF(ISNUMBER($A183),$W183*(Methuselahs!$A$4+1)+$A183,"")</f>
        <v/>
      </c>
      <c r="Y183" s="167" t="str">
        <f aca="false">IF(ISNUMBER($A183),RANK($X183,$X183:$X187,1),"")</f>
        <v/>
      </c>
      <c r="Z183" s="167" t="str">
        <f aca="false">IF(ISNUMBER($A183),VLOOKUP($A183,Methuselahs!$A$7:$X$306,5),"")</f>
        <v/>
      </c>
      <c r="AA183" s="167" t="str">
        <f aca="false">$I183</f>
        <v/>
      </c>
    </row>
    <row r="184" customFormat="false" ht="12.75" hidden="false" customHeight="true" outlineLevel="0" collapsed="false">
      <c r="A184" s="231" t="str">
        <f aca="true">IF(ISBLANK('Tournament Info'!$B$11),"",INDIRECT(ADDRESS(ROW(),2,1,1,"Optimal Seating "&amp;'Tournament Info'!$B$11-1&amp;"R+F")))</f>
        <v/>
      </c>
      <c r="B184" s="207" t="str">
        <f aca="false">IF(ISNUMBER(A184),VLOOKUP(A184,Methuselahs!$A$7:$E$306,2,FALSE()),"")</f>
        <v/>
      </c>
      <c r="C184" s="232" t="str">
        <f aca="false">IF(ISNUMBER(A184),VLOOKUP(A184,Methuselahs!$A$7:$E$306,3,FALSE()),"")</f>
        <v/>
      </c>
      <c r="D184" s="233" t="str">
        <f aca="false">IF(ISNUMBER(A184),FLOOR((ROW()-ROW($A$7))/5,1)+1,"")</f>
        <v/>
      </c>
      <c r="E184" s="234"/>
      <c r="F184" s="267" t="n">
        <f aca="false">IF(ISNUMBER(E184),E184,0)</f>
        <v>0</v>
      </c>
      <c r="G184" s="235" t="str">
        <f aca="false">IF(ISNUMBER($A184),IF(AND($F184&gt;=2,$H184=60),1,0),"")</f>
        <v/>
      </c>
      <c r="H184" s="236" t="str">
        <f aca="false">IF(ISNUMBER(A184),IF(OR($S184=$U184,NOT(ISNA(MATCH($D184*5+$V$4,Override!$C$6:$C$125,0)))),$Q184,0),"")</f>
        <v/>
      </c>
      <c r="I184" s="268" t="str">
        <f aca="false">IF(ISNUMBER(A184),IF(J184=5,K184,IF(AND(J184=4,OR(K184=4,K184=3)),K184+1,K184)),"")</f>
        <v/>
      </c>
      <c r="J184" s="237" t="n">
        <f aca="false">COUNT(A182:A186)</f>
        <v>0</v>
      </c>
      <c r="K184" s="238" t="str">
        <f aca="false">IF(ISNUMBER(A184),RANK(F184,F182:F186),"")</f>
        <v/>
      </c>
      <c r="L184" s="239" t="n">
        <f aca="false">IF(J184=5,VLOOKUP(K184,TPMatrix!$A$6:$B$10,2,FALSE()),IF(J184=4,VLOOKUP(K184,TPMatrix!$D$6:$E$9,2,FALSE()),0))</f>
        <v>0</v>
      </c>
      <c r="M184" s="239" t="n">
        <f aca="false">IF(COUNTIF(K182:K186,K184)&gt;=2,IF(J184=5,VLOOKUP(K184+1,TPMatrix!$A$6:$B$10,2,FALSE()),IF(J184=4,VLOOKUP(K184+1,TPMatrix!$D$6:$E$9,2,FALSE()),0)),"")</f>
        <v>0</v>
      </c>
      <c r="N184" s="239" t="n">
        <f aca="false">IF(COUNTIF(K182:K186,K184)&gt;=3,IF(J184=5,VLOOKUP(K184+2,TPMatrix!$A$6:$B$10,2,FALSE()),IF(J184=4,VLOOKUP(K184+2,TPMatrix!$D$6:$E$9,2,FALSE()),0)),"")</f>
        <v>0</v>
      </c>
      <c r="O184" s="239" t="n">
        <f aca="false">IF(COUNTIF(K182:K186,K184)&gt;=4,IF(J184=5,VLOOKUP(K184+3,TPMatrix!$A$6:$B$10,2,FALSE()),IF(J184=4,VLOOKUP(K184+3,TPMatrix!$D$6:$E$9,2,FALSE()),0)),"")</f>
        <v>0</v>
      </c>
      <c r="P184" s="239" t="n">
        <f aca="false">IF(COUNTIF(K182:K186,K184)&gt;=5,IF(J184=5,VLOOKUP(K184+4,TPMatrix!$A$6:$B$10,2,FALSE()),IF(J184=4,VLOOKUP(K184+4,TPMatrix!$D$6:$E$9,2,FALSE()),0)),"")</f>
        <v>0</v>
      </c>
      <c r="Q184" s="239" t="n">
        <f aca="false">SUM(L184:P184)/COUNT(L184:P184)</f>
        <v>0</v>
      </c>
      <c r="R184" s="240" t="n">
        <f aca="false">COUNT(L184:P184)</f>
        <v>5</v>
      </c>
      <c r="S184" s="238" t="n">
        <f aca="false">IF(ISNUMBER($A184),COUNTIF($D$7:$D$306,$D184),0)</f>
        <v>0</v>
      </c>
      <c r="T184" s="239" t="n">
        <f aca="false">CEILING($F184,1)</f>
        <v>0</v>
      </c>
      <c r="U184" s="240" t="n">
        <f aca="true">SUM(OFFSET(T184,-MOD(ROW()-ROW($U$7),5),0,5,1))</f>
        <v>0</v>
      </c>
      <c r="W184" s="167" t="str">
        <f aca="false">$I184</f>
        <v/>
      </c>
      <c r="X184" s="167" t="str">
        <f aca="false">IF(ISNUMBER($A184),$W184*(Methuselahs!$A$4+1)+$A184,"")</f>
        <v/>
      </c>
      <c r="Y184" s="167" t="str">
        <f aca="false">IF(ISNUMBER($A184),RANK($X184,$X184:$X188,1),"")</f>
        <v/>
      </c>
      <c r="Z184" s="167" t="str">
        <f aca="false">IF(ISNUMBER($A184),VLOOKUP($A184,Methuselahs!$A$7:$X$306,5),"")</f>
        <v/>
      </c>
      <c r="AA184" s="167" t="str">
        <f aca="false">$I184</f>
        <v/>
      </c>
    </row>
    <row r="185" customFormat="false" ht="12.75" hidden="false" customHeight="true" outlineLevel="0" collapsed="false">
      <c r="A185" s="241" t="str">
        <f aca="true">IF(ISBLANK('Tournament Info'!$B$11),"",INDIRECT(ADDRESS(ROW(),2,1,1,"Optimal Seating "&amp;'Tournament Info'!$B$11-1&amp;"R+F")))</f>
        <v/>
      </c>
      <c r="B185" s="242" t="str">
        <f aca="false">IF(ISNUMBER(A185),VLOOKUP(A185,Methuselahs!$A$7:$E$306,2,FALSE()),"")</f>
        <v/>
      </c>
      <c r="C185" s="243" t="str">
        <f aca="false">IF(ISNUMBER(A185),VLOOKUP(A185,Methuselahs!$A$7:$E$306,3,FALSE()),"")</f>
        <v/>
      </c>
      <c r="D185" s="244" t="str">
        <f aca="false">IF(ISNUMBER(A185),FLOOR((ROW()-ROW($A$7))/5,1)+1,"")</f>
        <v/>
      </c>
      <c r="E185" s="245"/>
      <c r="F185" s="269" t="n">
        <f aca="false">IF(ISNUMBER(E185),E185,0)</f>
        <v>0</v>
      </c>
      <c r="G185" s="225" t="str">
        <f aca="false">IF(ISNUMBER($A185),IF(AND($F185&gt;=2,$H185=60),1,0),"")</f>
        <v/>
      </c>
      <c r="H185" s="226" t="str">
        <f aca="false">IF(ISNUMBER(A185),IF(OR($S185=$U185,NOT(ISNA(MATCH($D185*5+$V$4,Override!$C$6:$C$125,0)))),$Q185,0),"")</f>
        <v/>
      </c>
      <c r="I185" s="265" t="str">
        <f aca="false">IF(ISNUMBER(A185),IF(J185=5,K185,IF(AND(J185=4,OR(K185=4,K185=3)),K185+1,K185)),"")</f>
        <v/>
      </c>
      <c r="J185" s="246" t="n">
        <f aca="false">COUNT(A182:A186)</f>
        <v>0</v>
      </c>
      <c r="K185" s="228" t="str">
        <f aca="false">IF(ISNUMBER(A185),RANK(F185,F182:F186),"")</f>
        <v/>
      </c>
      <c r="L185" s="229" t="n">
        <f aca="false">IF(J185=5,VLOOKUP(K185,TPMatrix!$A$6:$B$10,2,FALSE()),IF(J185=4,VLOOKUP(K185,TPMatrix!$D$6:$E$9,2,FALSE()),0))</f>
        <v>0</v>
      </c>
      <c r="M185" s="229" t="n">
        <f aca="false">IF(COUNTIF(K182:K186,K185)&gt;=2,IF(J185=5,VLOOKUP(K185+1,TPMatrix!$A$6:$B$10,2,FALSE()),IF(J185=4,VLOOKUP(K185+1,TPMatrix!$D$6:$E$9,2,FALSE()),0)),"")</f>
        <v>0</v>
      </c>
      <c r="N185" s="229" t="n">
        <f aca="false">IF(COUNTIF(K182:K186,K185)&gt;=3,IF(J185=5,VLOOKUP(K185+2,TPMatrix!$A$6:$B$10,2,FALSE()),IF(J185=4,VLOOKUP(K185+2,TPMatrix!$D$6:$E$9,2,FALSE()),0)),"")</f>
        <v>0</v>
      </c>
      <c r="O185" s="229" t="n">
        <f aca="false">IF(COUNTIF(K182:K186,K185)&gt;=4,IF(J185=5,VLOOKUP(K185+3,TPMatrix!$A$6:$B$10,2,FALSE()),IF(J185=4,VLOOKUP(K185+3,TPMatrix!$D$6:$E$9,2,FALSE()),0)),"")</f>
        <v>0</v>
      </c>
      <c r="P185" s="229" t="n">
        <f aca="false">IF(COUNTIF(K182:K186,K185)&gt;=5,IF(J185=5,VLOOKUP(K185+4,TPMatrix!$A$6:$B$10,2,FALSE()),IF(J185=4,VLOOKUP(K185+4,TPMatrix!$D$6:$E$9,2,FALSE()),0)),"")</f>
        <v>0</v>
      </c>
      <c r="Q185" s="229" t="n">
        <f aca="false">SUM(L185:P185)/COUNT(L185:P185)</f>
        <v>0</v>
      </c>
      <c r="R185" s="230" t="n">
        <f aca="false">COUNT(L185:P185)</f>
        <v>5</v>
      </c>
      <c r="S185" s="228" t="n">
        <f aca="false">IF(ISNUMBER($A185),COUNTIF($D$7:$D$306,$D185),0)</f>
        <v>0</v>
      </c>
      <c r="T185" s="229" t="n">
        <f aca="false">CEILING($F185,1)</f>
        <v>0</v>
      </c>
      <c r="U185" s="230" t="n">
        <f aca="true">SUM(OFFSET(T185,-MOD(ROW()-ROW($U$7),5),0,5,1))</f>
        <v>0</v>
      </c>
      <c r="W185" s="167" t="str">
        <f aca="false">$I185</f>
        <v/>
      </c>
      <c r="X185" s="167" t="str">
        <f aca="false">IF(ISNUMBER($A185),$W185*(Methuselahs!$A$4+1)+$A185,"")</f>
        <v/>
      </c>
      <c r="Y185" s="167" t="str">
        <f aca="false">IF(ISNUMBER($A185),RANK($X185,$X185:$X189,1),"")</f>
        <v/>
      </c>
      <c r="Z185" s="167" t="str">
        <f aca="false">IF(ISNUMBER($A185),VLOOKUP($A185,Methuselahs!$A$7:$X$306,5),"")</f>
        <v/>
      </c>
      <c r="AA185" s="167" t="str">
        <f aca="false">$I185</f>
        <v/>
      </c>
    </row>
    <row r="186" customFormat="false" ht="12.75" hidden="false" customHeight="true" outlineLevel="0" collapsed="false">
      <c r="A186" s="247" t="str">
        <f aca="true">IF(ISBLANK('Tournament Info'!$B$11),"",INDIRECT(ADDRESS(ROW(),2,1,1,"Optimal Seating "&amp;'Tournament Info'!$B$11-1&amp;"R+F")))</f>
        <v/>
      </c>
      <c r="B186" s="248" t="str">
        <f aca="false">IF(ISNUMBER(A186),VLOOKUP(A186,Methuselahs!$A$7:$E$306,2,FALSE()),"")</f>
        <v/>
      </c>
      <c r="C186" s="249" t="str">
        <f aca="false">IF(ISNUMBER(A186),VLOOKUP(A186,Methuselahs!$A$7:$E$306,3,FALSE()),"")</f>
        <v/>
      </c>
      <c r="D186" s="250" t="str">
        <f aca="false">IF(ISNUMBER(A186),FLOOR((ROW()-ROW($A$7))/5,1)+1,"")</f>
        <v/>
      </c>
      <c r="E186" s="251"/>
      <c r="F186" s="270" t="n">
        <f aca="false">IF(ISNUMBER(E186),E186,0)</f>
        <v>0</v>
      </c>
      <c r="G186" s="235" t="str">
        <f aca="false">IF(ISNUMBER($A186),IF(AND($F186&gt;=2,$H186=60),1,0),"")</f>
        <v/>
      </c>
      <c r="H186" s="236" t="str">
        <f aca="false">IF(ISNUMBER(A186),IF(OR($S186=$U186,NOT(ISNA(MATCH($D186*5+$V$4,Override!$C$6:$C$125,0)))),$Q186,0),"")</f>
        <v/>
      </c>
      <c r="I186" s="268" t="str">
        <f aca="false">IF(ISNUMBER(A186),IF(J186=5,K186,IF(AND(J186=4,OR(K186=4,K186=3)),K186+1,K186)),"")</f>
        <v/>
      </c>
      <c r="J186" s="252" t="n">
        <f aca="false">COUNT(A182:A186)</f>
        <v>0</v>
      </c>
      <c r="K186" s="253" t="str">
        <f aca="false">IF(ISNUMBER(A186),RANK(F186,F182:F186),"")</f>
        <v/>
      </c>
      <c r="L186" s="254" t="n">
        <f aca="false">IF(J186=5,VLOOKUP(K186,TPMatrix!$A$6:$B$10,2,FALSE()),IF(J186=4,VLOOKUP(K186,TPMatrix!$D$6:$E$9,2,FALSE()),0))</f>
        <v>0</v>
      </c>
      <c r="M186" s="254" t="n">
        <f aca="false">IF(COUNTIF(K182:K186,K186)&gt;=2,IF(J186=5,VLOOKUP(K186+1,TPMatrix!$A$6:$B$10,2,FALSE()),IF(J186=4,VLOOKUP(K186+1,TPMatrix!$D$6:$E$9,2,FALSE()),0)),"")</f>
        <v>0</v>
      </c>
      <c r="N186" s="254" t="n">
        <f aca="false">IF(COUNTIF(K182:K186,K186)&gt;=3,IF(J186=5,VLOOKUP(K186+2,TPMatrix!$A$6:$B$10,2,FALSE()),IF(J186=4,VLOOKUP(K186+2,TPMatrix!$D$6:$E$9,2,FALSE()),0)),"")</f>
        <v>0</v>
      </c>
      <c r="O186" s="254" t="n">
        <f aca="false">IF(COUNTIF(K182:K186,K186)&gt;=4,IF(J186=5,VLOOKUP(K186+3,TPMatrix!$A$6:$B$10,2,FALSE()),IF(J186=4,VLOOKUP(K186+3,TPMatrix!$D$6:$E$9,2,FALSE()),0)),"")</f>
        <v>0</v>
      </c>
      <c r="P186" s="254" t="n">
        <f aca="false">IF(COUNTIF(K182:K186,K186)&gt;=5,IF(J186=5,VLOOKUP(K186+4,TPMatrix!$A$6:$B$10,2,FALSE()),IF(J186=4,VLOOKUP(K186+4,TPMatrix!$D$6:$E$9,2,FALSE()),0)),"")</f>
        <v>0</v>
      </c>
      <c r="Q186" s="254" t="n">
        <f aca="false">SUM(L186:P186)/COUNT(L186:P186)</f>
        <v>0</v>
      </c>
      <c r="R186" s="255" t="n">
        <f aca="false">COUNT(L186:P186)</f>
        <v>5</v>
      </c>
      <c r="S186" s="253" t="n">
        <f aca="false">IF(ISNUMBER($A186),COUNTIF($D$7:$D$306,$D186),0)</f>
        <v>0</v>
      </c>
      <c r="T186" s="254" t="n">
        <f aca="false">CEILING($F186,1)</f>
        <v>0</v>
      </c>
      <c r="U186" s="255" t="n">
        <f aca="true">SUM(OFFSET(T186,-MOD(ROW()-ROW($U$7),5),0,5,1))</f>
        <v>0</v>
      </c>
      <c r="W186" s="167" t="str">
        <f aca="false">$I186</f>
        <v/>
      </c>
      <c r="X186" s="167" t="str">
        <f aca="false">IF(ISNUMBER($A186),$W186*(Methuselahs!$A$4+1)+$A186,"")</f>
        <v/>
      </c>
      <c r="Y186" s="167" t="str">
        <f aca="false">IF(ISNUMBER($A186),RANK($X186,$X186:$X190,1),"")</f>
        <v/>
      </c>
      <c r="Z186" s="167" t="str">
        <f aca="false">IF(ISNUMBER($A186),VLOOKUP($A186,Methuselahs!$A$7:$X$306,5),"")</f>
        <v/>
      </c>
      <c r="AA186" s="167" t="str">
        <f aca="false">$I186</f>
        <v/>
      </c>
    </row>
    <row r="187" customFormat="false" ht="12.75" hidden="false" customHeight="true" outlineLevel="0" collapsed="false">
      <c r="A187" s="206" t="str">
        <f aca="true">IF(ISBLANK('Tournament Info'!$B$11),"",INDIRECT(ADDRESS(ROW(),2,1,1,"Optimal Seating "&amp;'Tournament Info'!$B$11-1&amp;"R+F")))</f>
        <v/>
      </c>
      <c r="B187" s="207" t="str">
        <f aca="false">IF(ISNUMBER(A187),VLOOKUP(A187,Methuselahs!$A$7:$E$306,2,FALSE()),"")</f>
        <v/>
      </c>
      <c r="C187" s="208" t="str">
        <f aca="false">IF(ISNUMBER(A187),VLOOKUP(A187,Methuselahs!$A$7:$E$306,3,FALSE()),"")</f>
        <v/>
      </c>
      <c r="D187" s="209" t="str">
        <f aca="false">IF(ISNUMBER(A187),FLOOR((ROW()-ROW($A$7))/5,1)+1,"")</f>
        <v/>
      </c>
      <c r="E187" s="210"/>
      <c r="F187" s="262" t="n">
        <f aca="false">IF(ISNUMBER(E187),E187,0)</f>
        <v>0</v>
      </c>
      <c r="G187" s="211" t="str">
        <f aca="false">IF(ISNUMBER($A187),IF(AND($F187&gt;=2,$H187=60),1,0),"")</f>
        <v/>
      </c>
      <c r="H187" s="212" t="str">
        <f aca="false">IF(ISNUMBER(A187),IF(OR($S187=$U187,NOT(ISNA(MATCH($D187*5+$V$4,Override!$C$6:$C$125,0)))),$Q187,0),"")</f>
        <v/>
      </c>
      <c r="I187" s="263" t="str">
        <f aca="false">IF(ISNUMBER(A187),IF(J187=5,K187,IF(AND(J187=4,OR(K187=4,K187=3)),K187+1,K187)),"")</f>
        <v/>
      </c>
      <c r="J187" s="213" t="n">
        <f aca="false">COUNT(A187:A191)</f>
        <v>0</v>
      </c>
      <c r="K187" s="214" t="str">
        <f aca="false">IF(ISNUMBER(A187),RANK(F187,F187:F191),"")</f>
        <v/>
      </c>
      <c r="L187" s="215" t="n">
        <f aca="false">IF(J187=5,VLOOKUP(K187,TPMatrix!$A$6:$B$10,2,FALSE()),IF(J187=4,VLOOKUP(K187,TPMatrix!$D$6:$E$9,2,FALSE()),0))</f>
        <v>0</v>
      </c>
      <c r="M187" s="215" t="n">
        <f aca="false">IF(COUNTIF(K187:K191,K187)&gt;=2,IF(J187=5,VLOOKUP(K187+1,TPMatrix!$A$6:$B$10,2,FALSE()),IF(J187=4,VLOOKUP(K187+1,TPMatrix!$D$6:$E$9,2,FALSE()),0)),"")</f>
        <v>0</v>
      </c>
      <c r="N187" s="215" t="n">
        <f aca="false">IF(COUNTIF(K187:K191,K187)&gt;=3,IF(J187=5,VLOOKUP(K187+2,TPMatrix!$A$6:$B$10,2,FALSE()),IF(J187=4,VLOOKUP(K187+2,TPMatrix!$D$6:$E$9,2,FALSE()),0)),"")</f>
        <v>0</v>
      </c>
      <c r="O187" s="215" t="n">
        <f aca="false">IF(COUNTIF(K187:K191,K187)&gt;=4,IF(J187=5,VLOOKUP(K187+3,TPMatrix!$A$6:$B$10,2,FALSE()),IF(J187=4,VLOOKUP(K187+3,TPMatrix!$D$6:$E$9,2,FALSE()),0)),"")</f>
        <v>0</v>
      </c>
      <c r="P187" s="215" t="n">
        <f aca="false">IF(COUNTIF(K187:K191,K187)&gt;=5,IF(J187=5,VLOOKUP(K187+4,TPMatrix!$A$6:$B$10,2,FALSE()),IF(J187=4,VLOOKUP(K187+4,TPMatrix!$D$6:$E$9,2,FALSE()),0)),"")</f>
        <v>0</v>
      </c>
      <c r="Q187" s="215" t="n">
        <f aca="false">SUM(L187:P187)/COUNT(L187:P187)</f>
        <v>0</v>
      </c>
      <c r="R187" s="216" t="n">
        <f aca="false">COUNT(L187:P187)</f>
        <v>5</v>
      </c>
      <c r="S187" s="217" t="n">
        <f aca="false">IF(ISNUMBER($A187),COUNTIF($D$7:$D$306,$D187),0)</f>
        <v>0</v>
      </c>
      <c r="T187" s="218" t="n">
        <f aca="false">CEILING($F187,1)</f>
        <v>0</v>
      </c>
      <c r="U187" s="219" t="n">
        <f aca="true">SUM(OFFSET(T187,-MOD(ROW()-ROW($U$7),5),0,5,1))</f>
        <v>0</v>
      </c>
      <c r="W187" s="167" t="str">
        <f aca="false">$I187</f>
        <v/>
      </c>
      <c r="X187" s="167" t="str">
        <f aca="false">IF(ISNUMBER($A187),$W187*(Methuselahs!$A$4+1)+$A187,"")</f>
        <v/>
      </c>
      <c r="Y187" s="167" t="str">
        <f aca="false">IF(ISNUMBER($A187),RANK($X187,$X187:$X191,1),"")</f>
        <v/>
      </c>
      <c r="Z187" s="167" t="str">
        <f aca="false">IF(ISNUMBER($A187),VLOOKUP($A187,Methuselahs!$A$7:$X$306,5),"")</f>
        <v/>
      </c>
      <c r="AA187" s="167" t="str">
        <f aca="false">$I187</f>
        <v/>
      </c>
    </row>
    <row r="188" customFormat="false" ht="12.75" hidden="false" customHeight="true" outlineLevel="0" collapsed="false">
      <c r="A188" s="220" t="str">
        <f aca="true">IF(ISBLANK('Tournament Info'!$B$11),"",INDIRECT(ADDRESS(ROW(),2,1,1,"Optimal Seating "&amp;'Tournament Info'!$B$11-1&amp;"R+F")))</f>
        <v/>
      </c>
      <c r="B188" s="221" t="str">
        <f aca="false">IF(ISNUMBER(A188),VLOOKUP(A188,Methuselahs!$A$7:$E$306,2,FALSE()),"")</f>
        <v/>
      </c>
      <c r="C188" s="222" t="str">
        <f aca="false">IF(ISNUMBER(A188),VLOOKUP(A188,Methuselahs!$A$7:$E$306,3,FALSE()),"")</f>
        <v/>
      </c>
      <c r="D188" s="223" t="str">
        <f aca="false">IF(ISNUMBER(A188),FLOOR((ROW()-ROW($A$7))/5,1)+1,"")</f>
        <v/>
      </c>
      <c r="E188" s="224"/>
      <c r="F188" s="264" t="n">
        <f aca="false">IF(ISNUMBER(E188),E188,0)</f>
        <v>0</v>
      </c>
      <c r="G188" s="225" t="str">
        <f aca="false">IF(ISNUMBER($A188),IF(AND($F188&gt;=2,$H188=60),1,0),"")</f>
        <v/>
      </c>
      <c r="H188" s="226" t="str">
        <f aca="false">IF(ISNUMBER(A188),IF(OR($S188=$U188,NOT(ISNA(MATCH($D188*5+$V$4,Override!$C$6:$C$125,0)))),$Q188,0),"")</f>
        <v/>
      </c>
      <c r="I188" s="265" t="str">
        <f aca="false">IF(ISNUMBER(A188),IF(J188=5,K188,IF(AND(J188=4,OR(K188=4,K188=3)),K188+1,K188)),"")</f>
        <v/>
      </c>
      <c r="J188" s="227" t="n">
        <f aca="false">COUNT(A187:A191)</f>
        <v>0</v>
      </c>
      <c r="K188" s="228" t="str">
        <f aca="false">IF(ISNUMBER(A188),RANK(F188,F187:F191),"")</f>
        <v/>
      </c>
      <c r="L188" s="229" t="n">
        <f aca="false">IF(J188=5,VLOOKUP(K188,TPMatrix!$A$6:$B$10,2,FALSE()),IF(J188=4,VLOOKUP(K188,TPMatrix!$D$6:$E$9,2,FALSE()),0))</f>
        <v>0</v>
      </c>
      <c r="M188" s="229" t="n">
        <f aca="false">IF(COUNTIF(K187:K191,K188)&gt;=2,IF(J188=5,VLOOKUP(K188+1,TPMatrix!$A$6:$B$10,2,FALSE()),IF(J188=4,VLOOKUP(K188+1,TPMatrix!$D$6:$E$9,2,FALSE()),0)),"")</f>
        <v>0</v>
      </c>
      <c r="N188" s="229" t="n">
        <f aca="false">IF(COUNTIF(K187:K191,K188)&gt;=3,IF(J188=5,VLOOKUP(K188+2,TPMatrix!$A$6:$B$10,2,FALSE()),IF(J188=4,VLOOKUP(K188+2,TPMatrix!$D$6:$E$9,2,FALSE()),0)),"")</f>
        <v>0</v>
      </c>
      <c r="O188" s="229" t="n">
        <f aca="false">IF(COUNTIF(K187:K191,K188)&gt;=4,IF(J188=5,VLOOKUP(K188+3,TPMatrix!$A$6:$B$10,2,FALSE()),IF(J188=4,VLOOKUP(K188+3,TPMatrix!$D$6:$E$9,2,FALSE()),0)),"")</f>
        <v>0</v>
      </c>
      <c r="P188" s="229" t="n">
        <f aca="false">IF(COUNTIF(K187:K191,K188)&gt;=5,IF(J188=5,VLOOKUP(K188+4,TPMatrix!$A$6:$B$10,2,FALSE()),IF(J188=4,VLOOKUP(K188+4,TPMatrix!$D$6:$E$9,2,FALSE()),0)),"")</f>
        <v>0</v>
      </c>
      <c r="Q188" s="229" t="n">
        <f aca="false">SUM(L188:P188)/COUNT(L188:P188)</f>
        <v>0</v>
      </c>
      <c r="R188" s="230" t="n">
        <f aca="false">COUNT(L188:P188)</f>
        <v>5</v>
      </c>
      <c r="S188" s="228" t="n">
        <f aca="false">IF(ISNUMBER($A188),COUNTIF($D$7:$D$306,$D188),0)</f>
        <v>0</v>
      </c>
      <c r="T188" s="229" t="n">
        <f aca="false">CEILING($F188,1)</f>
        <v>0</v>
      </c>
      <c r="U188" s="230" t="n">
        <f aca="true">SUM(OFFSET(T188,-MOD(ROW()-ROW($U$7),5),0,5,1))</f>
        <v>0</v>
      </c>
      <c r="W188" s="167" t="str">
        <f aca="false">$I188</f>
        <v/>
      </c>
      <c r="X188" s="167" t="str">
        <f aca="false">IF(ISNUMBER($A188),$W188*(Methuselahs!$A$4+1)+$A188,"")</f>
        <v/>
      </c>
      <c r="Y188" s="167" t="str">
        <f aca="false">IF(ISNUMBER($A188),RANK($X188,$X188:$X192,1),"")</f>
        <v/>
      </c>
      <c r="Z188" s="167" t="str">
        <f aca="false">IF(ISNUMBER($A188),VLOOKUP($A188,Methuselahs!$A$7:$X$306,5),"")</f>
        <v/>
      </c>
      <c r="AA188" s="167" t="str">
        <f aca="false">$I188</f>
        <v/>
      </c>
    </row>
    <row r="189" customFormat="false" ht="12.75" hidden="false" customHeight="true" outlineLevel="0" collapsed="false">
      <c r="A189" s="231" t="str">
        <f aca="true">IF(ISBLANK('Tournament Info'!$B$11),"",INDIRECT(ADDRESS(ROW(),2,1,1,"Optimal Seating "&amp;'Tournament Info'!$B$11-1&amp;"R+F")))</f>
        <v/>
      </c>
      <c r="B189" s="207" t="str">
        <f aca="false">IF(ISNUMBER(A189),VLOOKUP(A189,Methuselahs!$A$7:$E$306,2,FALSE()),"")</f>
        <v/>
      </c>
      <c r="C189" s="232" t="str">
        <f aca="false">IF(ISNUMBER(A189),VLOOKUP(A189,Methuselahs!$A$7:$E$306,3,FALSE()),"")</f>
        <v/>
      </c>
      <c r="D189" s="233" t="str">
        <f aca="false">IF(ISNUMBER(A189),FLOOR((ROW()-ROW($A$7))/5,1)+1,"")</f>
        <v/>
      </c>
      <c r="E189" s="234"/>
      <c r="F189" s="267" t="n">
        <f aca="false">IF(ISNUMBER(E189),E189,0)</f>
        <v>0</v>
      </c>
      <c r="G189" s="235" t="str">
        <f aca="false">IF(ISNUMBER($A189),IF(AND($F189&gt;=2,$H189=60),1,0),"")</f>
        <v/>
      </c>
      <c r="H189" s="236" t="str">
        <f aca="false">IF(ISNUMBER(A189),IF(OR($S189=$U189,NOT(ISNA(MATCH($D189*5+$V$4,Override!$C$6:$C$125,0)))),$Q189,0),"")</f>
        <v/>
      </c>
      <c r="I189" s="268" t="str">
        <f aca="false">IF(ISNUMBER(A189),IF(J189=5,K189,IF(AND(J189=4,OR(K189=4,K189=3)),K189+1,K189)),"")</f>
        <v/>
      </c>
      <c r="J189" s="237" t="n">
        <f aca="false">COUNT(A187:A191)</f>
        <v>0</v>
      </c>
      <c r="K189" s="238" t="str">
        <f aca="false">IF(ISNUMBER(A189),RANK(F189,F187:F191),"")</f>
        <v/>
      </c>
      <c r="L189" s="239" t="n">
        <f aca="false">IF(J189=5,VLOOKUP(K189,TPMatrix!$A$6:$B$10,2,FALSE()),IF(J189=4,VLOOKUP(K189,TPMatrix!$D$6:$E$9,2,FALSE()),0))</f>
        <v>0</v>
      </c>
      <c r="M189" s="239" t="n">
        <f aca="false">IF(COUNTIF(K187:K191,K189)&gt;=2,IF(J189=5,VLOOKUP(K189+1,TPMatrix!$A$6:$B$10,2,FALSE()),IF(J189=4,VLOOKUP(K189+1,TPMatrix!$D$6:$E$9,2,FALSE()),0)),"")</f>
        <v>0</v>
      </c>
      <c r="N189" s="239" t="n">
        <f aca="false">IF(COUNTIF(K187:K191,K189)&gt;=3,IF(J189=5,VLOOKUP(K189+2,TPMatrix!$A$6:$B$10,2,FALSE()),IF(J189=4,VLOOKUP(K189+2,TPMatrix!$D$6:$E$9,2,FALSE()),0)),"")</f>
        <v>0</v>
      </c>
      <c r="O189" s="239" t="n">
        <f aca="false">IF(COUNTIF(K187:K191,K189)&gt;=4,IF(J189=5,VLOOKUP(K189+3,TPMatrix!$A$6:$B$10,2,FALSE()),IF(J189=4,VLOOKUP(K189+3,TPMatrix!$D$6:$E$9,2,FALSE()),0)),"")</f>
        <v>0</v>
      </c>
      <c r="P189" s="239" t="n">
        <f aca="false">IF(COUNTIF(K187:K191,K189)&gt;=5,IF(J189=5,VLOOKUP(K189+4,TPMatrix!$A$6:$B$10,2,FALSE()),IF(J189=4,VLOOKUP(K189+4,TPMatrix!$D$6:$E$9,2,FALSE()),0)),"")</f>
        <v>0</v>
      </c>
      <c r="Q189" s="239" t="n">
        <f aca="false">SUM(L189:P189)/COUNT(L189:P189)</f>
        <v>0</v>
      </c>
      <c r="R189" s="240" t="n">
        <f aca="false">COUNT(L189:P189)</f>
        <v>5</v>
      </c>
      <c r="S189" s="238" t="n">
        <f aca="false">IF(ISNUMBER($A189),COUNTIF($D$7:$D$306,$D189),0)</f>
        <v>0</v>
      </c>
      <c r="T189" s="239" t="n">
        <f aca="false">CEILING($F189,1)</f>
        <v>0</v>
      </c>
      <c r="U189" s="240" t="n">
        <f aca="true">SUM(OFFSET(T189,-MOD(ROW()-ROW($U$7),5),0,5,1))</f>
        <v>0</v>
      </c>
      <c r="W189" s="167" t="str">
        <f aca="false">$I189</f>
        <v/>
      </c>
      <c r="X189" s="167" t="str">
        <f aca="false">IF(ISNUMBER($A189),$W189*(Methuselahs!$A$4+1)+$A189,"")</f>
        <v/>
      </c>
      <c r="Y189" s="167" t="str">
        <f aca="false">IF(ISNUMBER($A189),RANK($X189,$X189:$X193,1),"")</f>
        <v/>
      </c>
      <c r="Z189" s="167" t="str">
        <f aca="false">IF(ISNUMBER($A189),VLOOKUP($A189,Methuselahs!$A$7:$X$306,5),"")</f>
        <v/>
      </c>
      <c r="AA189" s="167" t="str">
        <f aca="false">$I189</f>
        <v/>
      </c>
    </row>
    <row r="190" customFormat="false" ht="12.75" hidden="false" customHeight="true" outlineLevel="0" collapsed="false">
      <c r="A190" s="241" t="str">
        <f aca="true">IF(ISBLANK('Tournament Info'!$B$11),"",INDIRECT(ADDRESS(ROW(),2,1,1,"Optimal Seating "&amp;'Tournament Info'!$B$11-1&amp;"R+F")))</f>
        <v/>
      </c>
      <c r="B190" s="242" t="str">
        <f aca="false">IF(ISNUMBER(A190),VLOOKUP(A190,Methuselahs!$A$7:$E$306,2,FALSE()),"")</f>
        <v/>
      </c>
      <c r="C190" s="243" t="str">
        <f aca="false">IF(ISNUMBER(A190),VLOOKUP(A190,Methuselahs!$A$7:$E$306,3,FALSE()),"")</f>
        <v/>
      </c>
      <c r="D190" s="244" t="str">
        <f aca="false">IF(ISNUMBER(A190),FLOOR((ROW()-ROW($A$7))/5,1)+1,"")</f>
        <v/>
      </c>
      <c r="E190" s="245"/>
      <c r="F190" s="269" t="n">
        <f aca="false">IF(ISNUMBER(E190),E190,0)</f>
        <v>0</v>
      </c>
      <c r="G190" s="225" t="str">
        <f aca="false">IF(ISNUMBER($A190),IF(AND($F190&gt;=2,$H190=60),1,0),"")</f>
        <v/>
      </c>
      <c r="H190" s="226" t="str">
        <f aca="false">IF(ISNUMBER(A190),IF(OR($S190=$U190,NOT(ISNA(MATCH($D190*5+$V$4,Override!$C$6:$C$125,0)))),$Q190,0),"")</f>
        <v/>
      </c>
      <c r="I190" s="265" t="str">
        <f aca="false">IF(ISNUMBER(A190),IF(J190=5,K190,IF(AND(J190=4,OR(K190=4,K190=3)),K190+1,K190)),"")</f>
        <v/>
      </c>
      <c r="J190" s="246" t="n">
        <f aca="false">COUNT(A187:A191)</f>
        <v>0</v>
      </c>
      <c r="K190" s="228" t="str">
        <f aca="false">IF(ISNUMBER(A190),RANK(F190,F187:F191),"")</f>
        <v/>
      </c>
      <c r="L190" s="229" t="n">
        <f aca="false">IF(J190=5,VLOOKUP(K190,TPMatrix!$A$6:$B$10,2,FALSE()),IF(J190=4,VLOOKUP(K190,TPMatrix!$D$6:$E$9,2,FALSE()),0))</f>
        <v>0</v>
      </c>
      <c r="M190" s="229" t="n">
        <f aca="false">IF(COUNTIF(K187:K191,K190)&gt;=2,IF(J190=5,VLOOKUP(K190+1,TPMatrix!$A$6:$B$10,2,FALSE()),IF(J190=4,VLOOKUP(K190+1,TPMatrix!$D$6:$E$9,2,FALSE()),0)),"")</f>
        <v>0</v>
      </c>
      <c r="N190" s="229" t="n">
        <f aca="false">IF(COUNTIF(K187:K191,K190)&gt;=3,IF(J190=5,VLOOKUP(K190+2,TPMatrix!$A$6:$B$10,2,FALSE()),IF(J190=4,VLOOKUP(K190+2,TPMatrix!$D$6:$E$9,2,FALSE()),0)),"")</f>
        <v>0</v>
      </c>
      <c r="O190" s="229" t="n">
        <f aca="false">IF(COUNTIF(K187:K191,K190)&gt;=4,IF(J190=5,VLOOKUP(K190+3,TPMatrix!$A$6:$B$10,2,FALSE()),IF(J190=4,VLOOKUP(K190+3,TPMatrix!$D$6:$E$9,2,FALSE()),0)),"")</f>
        <v>0</v>
      </c>
      <c r="P190" s="229" t="n">
        <f aca="false">IF(COUNTIF(K187:K191,K190)&gt;=5,IF(J190=5,VLOOKUP(K190+4,TPMatrix!$A$6:$B$10,2,FALSE()),IF(J190=4,VLOOKUP(K190+4,TPMatrix!$D$6:$E$9,2,FALSE()),0)),"")</f>
        <v>0</v>
      </c>
      <c r="Q190" s="229" t="n">
        <f aca="false">SUM(L190:P190)/COUNT(L190:P190)</f>
        <v>0</v>
      </c>
      <c r="R190" s="230" t="n">
        <f aca="false">COUNT(L190:P190)</f>
        <v>5</v>
      </c>
      <c r="S190" s="228" t="n">
        <f aca="false">IF(ISNUMBER($A190),COUNTIF($D$7:$D$306,$D190),0)</f>
        <v>0</v>
      </c>
      <c r="T190" s="229" t="n">
        <f aca="false">CEILING($F190,1)</f>
        <v>0</v>
      </c>
      <c r="U190" s="230" t="n">
        <f aca="true">SUM(OFFSET(T190,-MOD(ROW()-ROW($U$7),5),0,5,1))</f>
        <v>0</v>
      </c>
      <c r="W190" s="167" t="str">
        <f aca="false">$I190</f>
        <v/>
      </c>
      <c r="X190" s="167" t="str">
        <f aca="false">IF(ISNUMBER($A190),$W190*(Methuselahs!$A$4+1)+$A190,"")</f>
        <v/>
      </c>
      <c r="Y190" s="167" t="str">
        <f aca="false">IF(ISNUMBER($A190),RANK($X190,$X190:$X194,1),"")</f>
        <v/>
      </c>
      <c r="Z190" s="167" t="str">
        <f aca="false">IF(ISNUMBER($A190),VLOOKUP($A190,Methuselahs!$A$7:$X$306,5),"")</f>
        <v/>
      </c>
      <c r="AA190" s="167" t="str">
        <f aca="false">$I190</f>
        <v/>
      </c>
    </row>
    <row r="191" customFormat="false" ht="12.75" hidden="false" customHeight="true" outlineLevel="0" collapsed="false">
      <c r="A191" s="247" t="str">
        <f aca="true">IF(ISBLANK('Tournament Info'!$B$11),"",INDIRECT(ADDRESS(ROW(),2,1,1,"Optimal Seating "&amp;'Tournament Info'!$B$11-1&amp;"R+F")))</f>
        <v/>
      </c>
      <c r="B191" s="248" t="str">
        <f aca="false">IF(ISNUMBER(A191),VLOOKUP(A191,Methuselahs!$A$7:$E$306,2,FALSE()),"")</f>
        <v/>
      </c>
      <c r="C191" s="249" t="str">
        <f aca="false">IF(ISNUMBER(A191),VLOOKUP(A191,Methuselahs!$A$7:$E$306,3,FALSE()),"")</f>
        <v/>
      </c>
      <c r="D191" s="250" t="str">
        <f aca="false">IF(ISNUMBER(A191),FLOOR((ROW()-ROW($A$7))/5,1)+1,"")</f>
        <v/>
      </c>
      <c r="E191" s="251"/>
      <c r="F191" s="270" t="n">
        <f aca="false">IF(ISNUMBER(E191),E191,0)</f>
        <v>0</v>
      </c>
      <c r="G191" s="235" t="str">
        <f aca="false">IF(ISNUMBER($A191),IF(AND($F191&gt;=2,$H191=60),1,0),"")</f>
        <v/>
      </c>
      <c r="H191" s="236" t="str">
        <f aca="false">IF(ISNUMBER(A191),IF(OR($S191=$U191,NOT(ISNA(MATCH($D191*5+$V$4,Override!$C$6:$C$125,0)))),$Q191,0),"")</f>
        <v/>
      </c>
      <c r="I191" s="268" t="str">
        <f aca="false">IF(ISNUMBER(A191),IF(J191=5,K191,IF(AND(J191=4,OR(K191=4,K191=3)),K191+1,K191)),"")</f>
        <v/>
      </c>
      <c r="J191" s="252" t="n">
        <f aca="false">COUNT(A187:A191)</f>
        <v>0</v>
      </c>
      <c r="K191" s="253" t="str">
        <f aca="false">IF(ISNUMBER(A191),RANK(F191,F187:F191),"")</f>
        <v/>
      </c>
      <c r="L191" s="254" t="n">
        <f aca="false">IF(J191=5,VLOOKUP(K191,TPMatrix!$A$6:$B$10,2,FALSE()),IF(J191=4,VLOOKUP(K191,TPMatrix!$D$6:$E$9,2,FALSE()),0))</f>
        <v>0</v>
      </c>
      <c r="M191" s="254" t="n">
        <f aca="false">IF(COUNTIF(K187:K191,K191)&gt;=2,IF(J191=5,VLOOKUP(K191+1,TPMatrix!$A$6:$B$10,2,FALSE()),IF(J191=4,VLOOKUP(K191+1,TPMatrix!$D$6:$E$9,2,FALSE()),0)),"")</f>
        <v>0</v>
      </c>
      <c r="N191" s="254" t="n">
        <f aca="false">IF(COUNTIF(K187:K191,K191)&gt;=3,IF(J191=5,VLOOKUP(K191+2,TPMatrix!$A$6:$B$10,2,FALSE()),IF(J191=4,VLOOKUP(K191+2,TPMatrix!$D$6:$E$9,2,FALSE()),0)),"")</f>
        <v>0</v>
      </c>
      <c r="O191" s="254" t="n">
        <f aca="false">IF(COUNTIF(K187:K191,K191)&gt;=4,IF(J191=5,VLOOKUP(K191+3,TPMatrix!$A$6:$B$10,2,FALSE()),IF(J191=4,VLOOKUP(K191+3,TPMatrix!$D$6:$E$9,2,FALSE()),0)),"")</f>
        <v>0</v>
      </c>
      <c r="P191" s="254" t="n">
        <f aca="false">IF(COUNTIF(K187:K191,K191)&gt;=5,IF(J191=5,VLOOKUP(K191+4,TPMatrix!$A$6:$B$10,2,FALSE()),IF(J191=4,VLOOKUP(K191+4,TPMatrix!$D$6:$E$9,2,FALSE()),0)),"")</f>
        <v>0</v>
      </c>
      <c r="Q191" s="254" t="n">
        <f aca="false">SUM(L191:P191)/COUNT(L191:P191)</f>
        <v>0</v>
      </c>
      <c r="R191" s="255" t="n">
        <f aca="false">COUNT(L191:P191)</f>
        <v>5</v>
      </c>
      <c r="S191" s="253" t="n">
        <f aca="false">IF(ISNUMBER($A191),COUNTIF($D$7:$D$306,$D191),0)</f>
        <v>0</v>
      </c>
      <c r="T191" s="254" t="n">
        <f aca="false">CEILING($F191,1)</f>
        <v>0</v>
      </c>
      <c r="U191" s="255" t="n">
        <f aca="true">SUM(OFFSET(T191,-MOD(ROW()-ROW($U$7),5),0,5,1))</f>
        <v>0</v>
      </c>
      <c r="W191" s="167" t="str">
        <f aca="false">$I191</f>
        <v/>
      </c>
      <c r="X191" s="167" t="str">
        <f aca="false">IF(ISNUMBER($A191),$W191*(Methuselahs!$A$4+1)+$A191,"")</f>
        <v/>
      </c>
      <c r="Y191" s="167" t="str">
        <f aca="false">IF(ISNUMBER($A191),RANK($X191,$X191:$X195,1),"")</f>
        <v/>
      </c>
      <c r="Z191" s="167" t="str">
        <f aca="false">IF(ISNUMBER($A191),VLOOKUP($A191,Methuselahs!$A$7:$X$306,5),"")</f>
        <v/>
      </c>
      <c r="AA191" s="167" t="str">
        <f aca="false">$I191</f>
        <v/>
      </c>
    </row>
    <row r="192" customFormat="false" ht="12.75" hidden="false" customHeight="true" outlineLevel="0" collapsed="false">
      <c r="A192" s="206" t="str">
        <f aca="true">IF(ISBLANK('Tournament Info'!$B$11),"",INDIRECT(ADDRESS(ROW(),2,1,1,"Optimal Seating "&amp;'Tournament Info'!$B$11-1&amp;"R+F")))</f>
        <v/>
      </c>
      <c r="B192" s="207" t="str">
        <f aca="false">IF(ISNUMBER(A192),VLOOKUP(A192,Methuselahs!$A$7:$E$306,2,FALSE()),"")</f>
        <v/>
      </c>
      <c r="C192" s="208" t="str">
        <f aca="false">IF(ISNUMBER(A192),VLOOKUP(A192,Methuselahs!$A$7:$E$306,3,FALSE()),"")</f>
        <v/>
      </c>
      <c r="D192" s="209" t="str">
        <f aca="false">IF(ISNUMBER(A192),FLOOR((ROW()-ROW($A$7))/5,1)+1,"")</f>
        <v/>
      </c>
      <c r="E192" s="210"/>
      <c r="F192" s="262" t="n">
        <f aca="false">IF(ISNUMBER(E192),E192,0)</f>
        <v>0</v>
      </c>
      <c r="G192" s="211" t="str">
        <f aca="false">IF(ISNUMBER($A192),IF(AND($F192&gt;=2,$H192=60),1,0),"")</f>
        <v/>
      </c>
      <c r="H192" s="212" t="str">
        <f aca="false">IF(ISNUMBER(A192),IF(OR($S192=$U192,NOT(ISNA(MATCH($D192*5+$V$4,Override!$C$6:$C$125,0)))),$Q192,0),"")</f>
        <v/>
      </c>
      <c r="I192" s="263" t="str">
        <f aca="false">IF(ISNUMBER(A192),IF(J192=5,K192,IF(AND(J192=4,OR(K192=4,K192=3)),K192+1,K192)),"")</f>
        <v/>
      </c>
      <c r="J192" s="213" t="n">
        <f aca="false">COUNT(A192:A196)</f>
        <v>0</v>
      </c>
      <c r="K192" s="214" t="str">
        <f aca="false">IF(ISNUMBER(A192),RANK(F192,F192:F196),"")</f>
        <v/>
      </c>
      <c r="L192" s="215" t="n">
        <f aca="false">IF(J192=5,VLOOKUP(K192,TPMatrix!$A$6:$B$10,2,FALSE()),IF(J192=4,VLOOKUP(K192,TPMatrix!$D$6:$E$9,2,FALSE()),0))</f>
        <v>0</v>
      </c>
      <c r="M192" s="215" t="n">
        <f aca="false">IF(COUNTIF(K192:K196,K192)&gt;=2,IF(J192=5,VLOOKUP(K192+1,TPMatrix!$A$6:$B$10,2,FALSE()),IF(J192=4,VLOOKUP(K192+1,TPMatrix!$D$6:$E$9,2,FALSE()),0)),"")</f>
        <v>0</v>
      </c>
      <c r="N192" s="215" t="n">
        <f aca="false">IF(COUNTIF(K192:K196,K192)&gt;=3,IF(J192=5,VLOOKUP(K192+2,TPMatrix!$A$6:$B$10,2,FALSE()),IF(J192=4,VLOOKUP(K192+2,TPMatrix!$D$6:$E$9,2,FALSE()),0)),"")</f>
        <v>0</v>
      </c>
      <c r="O192" s="215" t="n">
        <f aca="false">IF(COUNTIF(K192:K196,K192)&gt;=4,IF(J192=5,VLOOKUP(K192+3,TPMatrix!$A$6:$B$10,2,FALSE()),IF(J192=4,VLOOKUP(K192+3,TPMatrix!$D$6:$E$9,2,FALSE()),0)),"")</f>
        <v>0</v>
      </c>
      <c r="P192" s="215" t="n">
        <f aca="false">IF(COUNTIF(K192:K196,K192)&gt;=5,IF(J192=5,VLOOKUP(K192+4,TPMatrix!$A$6:$B$10,2,FALSE()),IF(J192=4,VLOOKUP(K192+4,TPMatrix!$D$6:$E$9,2,FALSE()),0)),"")</f>
        <v>0</v>
      </c>
      <c r="Q192" s="215" t="n">
        <f aca="false">SUM(L192:P192)/COUNT(L192:P192)</f>
        <v>0</v>
      </c>
      <c r="R192" s="216" t="n">
        <f aca="false">COUNT(L192:P192)</f>
        <v>5</v>
      </c>
      <c r="S192" s="217" t="n">
        <f aca="false">IF(ISNUMBER($A192),COUNTIF($D$7:$D$306,$D192),0)</f>
        <v>0</v>
      </c>
      <c r="T192" s="218" t="n">
        <f aca="false">CEILING($F192,1)</f>
        <v>0</v>
      </c>
      <c r="U192" s="219" t="n">
        <f aca="true">SUM(OFFSET(T192,-MOD(ROW()-ROW($U$7),5),0,5,1))</f>
        <v>0</v>
      </c>
      <c r="W192" s="167" t="str">
        <f aca="false">$I192</f>
        <v/>
      </c>
      <c r="X192" s="167" t="str">
        <f aca="false">IF(ISNUMBER($A192),$W192*(Methuselahs!$A$4+1)+$A192,"")</f>
        <v/>
      </c>
      <c r="Y192" s="167" t="str">
        <f aca="false">IF(ISNUMBER($A192),RANK($X192,$X192:$X196,1),"")</f>
        <v/>
      </c>
      <c r="Z192" s="167" t="str">
        <f aca="false">IF(ISNUMBER($A192),VLOOKUP($A192,Methuselahs!$A$7:$X$306,5),"")</f>
        <v/>
      </c>
      <c r="AA192" s="167" t="str">
        <f aca="false">$I192</f>
        <v/>
      </c>
    </row>
    <row r="193" customFormat="false" ht="12.75" hidden="false" customHeight="true" outlineLevel="0" collapsed="false">
      <c r="A193" s="220" t="str">
        <f aca="true">IF(ISBLANK('Tournament Info'!$B$11),"",INDIRECT(ADDRESS(ROW(),2,1,1,"Optimal Seating "&amp;'Tournament Info'!$B$11-1&amp;"R+F")))</f>
        <v/>
      </c>
      <c r="B193" s="221" t="str">
        <f aca="false">IF(ISNUMBER(A193),VLOOKUP(A193,Methuselahs!$A$7:$E$306,2,FALSE()),"")</f>
        <v/>
      </c>
      <c r="C193" s="222" t="str">
        <f aca="false">IF(ISNUMBER(A193),VLOOKUP(A193,Methuselahs!$A$7:$E$306,3,FALSE()),"")</f>
        <v/>
      </c>
      <c r="D193" s="223" t="str">
        <f aca="false">IF(ISNUMBER(A193),FLOOR((ROW()-ROW($A$7))/5,1)+1,"")</f>
        <v/>
      </c>
      <c r="E193" s="224"/>
      <c r="F193" s="264" t="n">
        <f aca="false">IF(ISNUMBER(E193),E193,0)</f>
        <v>0</v>
      </c>
      <c r="G193" s="225" t="str">
        <f aca="false">IF(ISNUMBER($A193),IF(AND($F193&gt;=2,$H193=60),1,0),"")</f>
        <v/>
      </c>
      <c r="H193" s="226" t="str">
        <f aca="false">IF(ISNUMBER(A193),IF(OR($S193=$U193,NOT(ISNA(MATCH($D193*5+$V$4,Override!$C$6:$C$125,0)))),$Q193,0),"")</f>
        <v/>
      </c>
      <c r="I193" s="265" t="str">
        <f aca="false">IF(ISNUMBER(A193),IF(J193=5,K193,IF(AND(J193=4,OR(K193=4,K193=3)),K193+1,K193)),"")</f>
        <v/>
      </c>
      <c r="J193" s="227" t="n">
        <f aca="false">COUNT(A192:A196)</f>
        <v>0</v>
      </c>
      <c r="K193" s="228" t="str">
        <f aca="false">IF(ISNUMBER(A193),RANK(F193,F192:F196),"")</f>
        <v/>
      </c>
      <c r="L193" s="229" t="n">
        <f aca="false">IF(J193=5,VLOOKUP(K193,TPMatrix!$A$6:$B$10,2,FALSE()),IF(J193=4,VLOOKUP(K193,TPMatrix!$D$6:$E$9,2,FALSE()),0))</f>
        <v>0</v>
      </c>
      <c r="M193" s="229" t="n">
        <f aca="false">IF(COUNTIF(K192:K196,K193)&gt;=2,IF(J193=5,VLOOKUP(K193+1,TPMatrix!$A$6:$B$10,2,FALSE()),IF(J193=4,VLOOKUP(K193+1,TPMatrix!$D$6:$E$9,2,FALSE()),0)),"")</f>
        <v>0</v>
      </c>
      <c r="N193" s="229" t="n">
        <f aca="false">IF(COUNTIF(K192:K196,K193)&gt;=3,IF(J193=5,VLOOKUP(K193+2,TPMatrix!$A$6:$B$10,2,FALSE()),IF(J193=4,VLOOKUP(K193+2,TPMatrix!$D$6:$E$9,2,FALSE()),0)),"")</f>
        <v>0</v>
      </c>
      <c r="O193" s="229" t="n">
        <f aca="false">IF(COUNTIF(K192:K196,K193)&gt;=4,IF(J193=5,VLOOKUP(K193+3,TPMatrix!$A$6:$B$10,2,FALSE()),IF(J193=4,VLOOKUP(K193+3,TPMatrix!$D$6:$E$9,2,FALSE()),0)),"")</f>
        <v>0</v>
      </c>
      <c r="P193" s="229" t="n">
        <f aca="false">IF(COUNTIF(K192:K196,K193)&gt;=5,IF(J193=5,VLOOKUP(K193+4,TPMatrix!$A$6:$B$10,2,FALSE()),IF(J193=4,VLOOKUP(K193+4,TPMatrix!$D$6:$E$9,2,FALSE()),0)),"")</f>
        <v>0</v>
      </c>
      <c r="Q193" s="229" t="n">
        <f aca="false">SUM(L193:P193)/COUNT(L193:P193)</f>
        <v>0</v>
      </c>
      <c r="R193" s="230" t="n">
        <f aca="false">COUNT(L193:P193)</f>
        <v>5</v>
      </c>
      <c r="S193" s="228" t="n">
        <f aca="false">IF(ISNUMBER($A193),COUNTIF($D$7:$D$306,$D193),0)</f>
        <v>0</v>
      </c>
      <c r="T193" s="229" t="n">
        <f aca="false">CEILING($F193,1)</f>
        <v>0</v>
      </c>
      <c r="U193" s="230" t="n">
        <f aca="true">SUM(OFFSET(T193,-MOD(ROW()-ROW($U$7),5),0,5,1))</f>
        <v>0</v>
      </c>
      <c r="W193" s="167" t="str">
        <f aca="false">$I193</f>
        <v/>
      </c>
      <c r="X193" s="167" t="str">
        <f aca="false">IF(ISNUMBER($A193),$W193*(Methuselahs!$A$4+1)+$A193,"")</f>
        <v/>
      </c>
      <c r="Y193" s="167" t="str">
        <f aca="false">IF(ISNUMBER($A193),RANK($X193,$X193:$X197,1),"")</f>
        <v/>
      </c>
      <c r="Z193" s="167" t="str">
        <f aca="false">IF(ISNUMBER($A193),VLOOKUP($A193,Methuselahs!$A$7:$X$306,5),"")</f>
        <v/>
      </c>
      <c r="AA193" s="167" t="str">
        <f aca="false">$I193</f>
        <v/>
      </c>
    </row>
    <row r="194" customFormat="false" ht="12.75" hidden="false" customHeight="true" outlineLevel="0" collapsed="false">
      <c r="A194" s="231" t="str">
        <f aca="true">IF(ISBLANK('Tournament Info'!$B$11),"",INDIRECT(ADDRESS(ROW(),2,1,1,"Optimal Seating "&amp;'Tournament Info'!$B$11-1&amp;"R+F")))</f>
        <v/>
      </c>
      <c r="B194" s="207" t="str">
        <f aca="false">IF(ISNUMBER(A194),VLOOKUP(A194,Methuselahs!$A$7:$E$306,2,FALSE()),"")</f>
        <v/>
      </c>
      <c r="C194" s="232" t="str">
        <f aca="false">IF(ISNUMBER(A194),VLOOKUP(A194,Methuselahs!$A$7:$E$306,3,FALSE()),"")</f>
        <v/>
      </c>
      <c r="D194" s="233" t="str">
        <f aca="false">IF(ISNUMBER(A194),FLOOR((ROW()-ROW($A$7))/5,1)+1,"")</f>
        <v/>
      </c>
      <c r="E194" s="234"/>
      <c r="F194" s="267" t="n">
        <f aca="false">IF(ISNUMBER(E194),E194,0)</f>
        <v>0</v>
      </c>
      <c r="G194" s="235" t="str">
        <f aca="false">IF(ISNUMBER($A194),IF(AND($F194&gt;=2,$H194=60),1,0),"")</f>
        <v/>
      </c>
      <c r="H194" s="236" t="str">
        <f aca="false">IF(ISNUMBER(A194),IF(OR($S194=$U194,NOT(ISNA(MATCH($D194*5+$V$4,Override!$C$6:$C$125,0)))),$Q194,0),"")</f>
        <v/>
      </c>
      <c r="I194" s="268" t="str">
        <f aca="false">IF(ISNUMBER(A194),IF(J194=5,K194,IF(AND(J194=4,OR(K194=4,K194=3)),K194+1,K194)),"")</f>
        <v/>
      </c>
      <c r="J194" s="237" t="n">
        <f aca="false">COUNT(A192:A196)</f>
        <v>0</v>
      </c>
      <c r="K194" s="238" t="str">
        <f aca="false">IF(ISNUMBER(A194),RANK(F194,F192:F196),"")</f>
        <v/>
      </c>
      <c r="L194" s="239" t="n">
        <f aca="false">IF(J194=5,VLOOKUP(K194,TPMatrix!$A$6:$B$10,2,FALSE()),IF(J194=4,VLOOKUP(K194,TPMatrix!$D$6:$E$9,2,FALSE()),0))</f>
        <v>0</v>
      </c>
      <c r="M194" s="239" t="n">
        <f aca="false">IF(COUNTIF(K192:K196,K194)&gt;=2,IF(J194=5,VLOOKUP(K194+1,TPMatrix!$A$6:$B$10,2,FALSE()),IF(J194=4,VLOOKUP(K194+1,TPMatrix!$D$6:$E$9,2,FALSE()),0)),"")</f>
        <v>0</v>
      </c>
      <c r="N194" s="239" t="n">
        <f aca="false">IF(COUNTIF(K192:K196,K194)&gt;=3,IF(J194=5,VLOOKUP(K194+2,TPMatrix!$A$6:$B$10,2,FALSE()),IF(J194=4,VLOOKUP(K194+2,TPMatrix!$D$6:$E$9,2,FALSE()),0)),"")</f>
        <v>0</v>
      </c>
      <c r="O194" s="239" t="n">
        <f aca="false">IF(COUNTIF(K192:K196,K194)&gt;=4,IF(J194=5,VLOOKUP(K194+3,TPMatrix!$A$6:$B$10,2,FALSE()),IF(J194=4,VLOOKUP(K194+3,TPMatrix!$D$6:$E$9,2,FALSE()),0)),"")</f>
        <v>0</v>
      </c>
      <c r="P194" s="239" t="n">
        <f aca="false">IF(COUNTIF(K192:K196,K194)&gt;=5,IF(J194=5,VLOOKUP(K194+4,TPMatrix!$A$6:$B$10,2,FALSE()),IF(J194=4,VLOOKUP(K194+4,TPMatrix!$D$6:$E$9,2,FALSE()),0)),"")</f>
        <v>0</v>
      </c>
      <c r="Q194" s="239" t="n">
        <f aca="false">SUM(L194:P194)/COUNT(L194:P194)</f>
        <v>0</v>
      </c>
      <c r="R194" s="240" t="n">
        <f aca="false">COUNT(L194:P194)</f>
        <v>5</v>
      </c>
      <c r="S194" s="238" t="n">
        <f aca="false">IF(ISNUMBER($A194),COUNTIF($D$7:$D$306,$D194),0)</f>
        <v>0</v>
      </c>
      <c r="T194" s="239" t="n">
        <f aca="false">CEILING($F194,1)</f>
        <v>0</v>
      </c>
      <c r="U194" s="240" t="n">
        <f aca="true">SUM(OFFSET(T194,-MOD(ROW()-ROW($U$7),5),0,5,1))</f>
        <v>0</v>
      </c>
      <c r="W194" s="167" t="str">
        <f aca="false">$I194</f>
        <v/>
      </c>
      <c r="X194" s="167" t="str">
        <f aca="false">IF(ISNUMBER($A194),$W194*(Methuselahs!$A$4+1)+$A194,"")</f>
        <v/>
      </c>
      <c r="Y194" s="167" t="str">
        <f aca="false">IF(ISNUMBER($A194),RANK($X194,$X194:$X198,1),"")</f>
        <v/>
      </c>
      <c r="Z194" s="167" t="str">
        <f aca="false">IF(ISNUMBER($A194),VLOOKUP($A194,Methuselahs!$A$7:$X$306,5),"")</f>
        <v/>
      </c>
      <c r="AA194" s="167" t="str">
        <f aca="false">$I194</f>
        <v/>
      </c>
    </row>
    <row r="195" customFormat="false" ht="12.75" hidden="false" customHeight="true" outlineLevel="0" collapsed="false">
      <c r="A195" s="241" t="str">
        <f aca="true">IF(ISBLANK('Tournament Info'!$B$11),"",INDIRECT(ADDRESS(ROW(),2,1,1,"Optimal Seating "&amp;'Tournament Info'!$B$11-1&amp;"R+F")))</f>
        <v/>
      </c>
      <c r="B195" s="242" t="str">
        <f aca="false">IF(ISNUMBER(A195),VLOOKUP(A195,Methuselahs!$A$7:$E$306,2,FALSE()),"")</f>
        <v/>
      </c>
      <c r="C195" s="243" t="str">
        <f aca="false">IF(ISNUMBER(A195),VLOOKUP(A195,Methuselahs!$A$7:$E$306,3,FALSE()),"")</f>
        <v/>
      </c>
      <c r="D195" s="244" t="str">
        <f aca="false">IF(ISNUMBER(A195),FLOOR((ROW()-ROW($A$7))/5,1)+1,"")</f>
        <v/>
      </c>
      <c r="E195" s="245"/>
      <c r="F195" s="269" t="n">
        <f aca="false">IF(ISNUMBER(E195),E195,0)</f>
        <v>0</v>
      </c>
      <c r="G195" s="225" t="str">
        <f aca="false">IF(ISNUMBER($A195),IF(AND($F195&gt;=2,$H195=60),1,0),"")</f>
        <v/>
      </c>
      <c r="H195" s="226" t="str">
        <f aca="false">IF(ISNUMBER(A195),IF(OR($S195=$U195,NOT(ISNA(MATCH($D195*5+$V$4,Override!$C$6:$C$125,0)))),$Q195,0),"")</f>
        <v/>
      </c>
      <c r="I195" s="265" t="str">
        <f aca="false">IF(ISNUMBER(A195),IF(J195=5,K195,IF(AND(J195=4,OR(K195=4,K195=3)),K195+1,K195)),"")</f>
        <v/>
      </c>
      <c r="J195" s="246" t="n">
        <f aca="false">COUNT(A192:A196)</f>
        <v>0</v>
      </c>
      <c r="K195" s="228" t="str">
        <f aca="false">IF(ISNUMBER(A195),RANK(F195,F192:F196),"")</f>
        <v/>
      </c>
      <c r="L195" s="229" t="n">
        <f aca="false">IF(J195=5,VLOOKUP(K195,TPMatrix!$A$6:$B$10,2,FALSE()),IF(J195=4,VLOOKUP(K195,TPMatrix!$D$6:$E$9,2,FALSE()),0))</f>
        <v>0</v>
      </c>
      <c r="M195" s="229" t="n">
        <f aca="false">IF(COUNTIF(K192:K196,K195)&gt;=2,IF(J195=5,VLOOKUP(K195+1,TPMatrix!$A$6:$B$10,2,FALSE()),IF(J195=4,VLOOKUP(K195+1,TPMatrix!$D$6:$E$9,2,FALSE()),0)),"")</f>
        <v>0</v>
      </c>
      <c r="N195" s="229" t="n">
        <f aca="false">IF(COUNTIF(K192:K196,K195)&gt;=3,IF(J195=5,VLOOKUP(K195+2,TPMatrix!$A$6:$B$10,2,FALSE()),IF(J195=4,VLOOKUP(K195+2,TPMatrix!$D$6:$E$9,2,FALSE()),0)),"")</f>
        <v>0</v>
      </c>
      <c r="O195" s="229" t="n">
        <f aca="false">IF(COUNTIF(K192:K196,K195)&gt;=4,IF(J195=5,VLOOKUP(K195+3,TPMatrix!$A$6:$B$10,2,FALSE()),IF(J195=4,VLOOKUP(K195+3,TPMatrix!$D$6:$E$9,2,FALSE()),0)),"")</f>
        <v>0</v>
      </c>
      <c r="P195" s="229" t="n">
        <f aca="false">IF(COUNTIF(K192:K196,K195)&gt;=5,IF(J195=5,VLOOKUP(K195+4,TPMatrix!$A$6:$B$10,2,FALSE()),IF(J195=4,VLOOKUP(K195+4,TPMatrix!$D$6:$E$9,2,FALSE()),0)),"")</f>
        <v>0</v>
      </c>
      <c r="Q195" s="229" t="n">
        <f aca="false">SUM(L195:P195)/COUNT(L195:P195)</f>
        <v>0</v>
      </c>
      <c r="R195" s="230" t="n">
        <f aca="false">COUNT(L195:P195)</f>
        <v>5</v>
      </c>
      <c r="S195" s="228" t="n">
        <f aca="false">IF(ISNUMBER($A195),COUNTIF($D$7:$D$306,$D195),0)</f>
        <v>0</v>
      </c>
      <c r="T195" s="229" t="n">
        <f aca="false">CEILING($F195,1)</f>
        <v>0</v>
      </c>
      <c r="U195" s="230" t="n">
        <f aca="true">SUM(OFFSET(T195,-MOD(ROW()-ROW($U$7),5),0,5,1))</f>
        <v>0</v>
      </c>
      <c r="W195" s="167" t="str">
        <f aca="false">$I195</f>
        <v/>
      </c>
      <c r="X195" s="167" t="str">
        <f aca="false">IF(ISNUMBER($A195),$W195*(Methuselahs!$A$4+1)+$A195,"")</f>
        <v/>
      </c>
      <c r="Y195" s="167" t="str">
        <f aca="false">IF(ISNUMBER($A195),RANK($X195,$X195:$X199,1),"")</f>
        <v/>
      </c>
      <c r="Z195" s="167" t="str">
        <f aca="false">IF(ISNUMBER($A195),VLOOKUP($A195,Methuselahs!$A$7:$X$306,5),"")</f>
        <v/>
      </c>
      <c r="AA195" s="167" t="str">
        <f aca="false">$I195</f>
        <v/>
      </c>
    </row>
    <row r="196" customFormat="false" ht="12.75" hidden="false" customHeight="true" outlineLevel="0" collapsed="false">
      <c r="A196" s="247" t="str">
        <f aca="true">IF(ISBLANK('Tournament Info'!$B$11),"",INDIRECT(ADDRESS(ROW(),2,1,1,"Optimal Seating "&amp;'Tournament Info'!$B$11-1&amp;"R+F")))</f>
        <v/>
      </c>
      <c r="B196" s="248" t="str">
        <f aca="false">IF(ISNUMBER(A196),VLOOKUP(A196,Methuselahs!$A$7:$E$306,2,FALSE()),"")</f>
        <v/>
      </c>
      <c r="C196" s="249" t="str">
        <f aca="false">IF(ISNUMBER(A196),VLOOKUP(A196,Methuselahs!$A$7:$E$306,3,FALSE()),"")</f>
        <v/>
      </c>
      <c r="D196" s="250" t="str">
        <f aca="false">IF(ISNUMBER(A196),FLOOR((ROW()-ROW($A$7))/5,1)+1,"")</f>
        <v/>
      </c>
      <c r="E196" s="251"/>
      <c r="F196" s="270" t="n">
        <f aca="false">IF(ISNUMBER(E196),E196,0)</f>
        <v>0</v>
      </c>
      <c r="G196" s="235" t="str">
        <f aca="false">IF(ISNUMBER($A196),IF(AND($F196&gt;=2,$H196=60),1,0),"")</f>
        <v/>
      </c>
      <c r="H196" s="236" t="str">
        <f aca="false">IF(ISNUMBER(A196),IF(OR($S196=$U196,NOT(ISNA(MATCH($D196*5+$V$4,Override!$C$6:$C$125,0)))),$Q196,0),"")</f>
        <v/>
      </c>
      <c r="I196" s="268" t="str">
        <f aca="false">IF(ISNUMBER(A196),IF(J196=5,K196,IF(AND(J196=4,OR(K196=4,K196=3)),K196+1,K196)),"")</f>
        <v/>
      </c>
      <c r="J196" s="252" t="n">
        <f aca="false">COUNT(A192:A196)</f>
        <v>0</v>
      </c>
      <c r="K196" s="253" t="str">
        <f aca="false">IF(ISNUMBER(A196),RANK(F196,F192:F196),"")</f>
        <v/>
      </c>
      <c r="L196" s="254" t="n">
        <f aca="false">IF(J196=5,VLOOKUP(K196,TPMatrix!$A$6:$B$10,2,FALSE()),IF(J196=4,VLOOKUP(K196,TPMatrix!$D$6:$E$9,2,FALSE()),0))</f>
        <v>0</v>
      </c>
      <c r="M196" s="254" t="n">
        <f aca="false">IF(COUNTIF(K192:K196,K196)&gt;=2,IF(J196=5,VLOOKUP(K196+1,TPMatrix!$A$6:$B$10,2,FALSE()),IF(J196=4,VLOOKUP(K196+1,TPMatrix!$D$6:$E$9,2,FALSE()),0)),"")</f>
        <v>0</v>
      </c>
      <c r="N196" s="254" t="n">
        <f aca="false">IF(COUNTIF(K192:K196,K196)&gt;=3,IF(J196=5,VLOOKUP(K196+2,TPMatrix!$A$6:$B$10,2,FALSE()),IF(J196=4,VLOOKUP(K196+2,TPMatrix!$D$6:$E$9,2,FALSE()),0)),"")</f>
        <v>0</v>
      </c>
      <c r="O196" s="254" t="n">
        <f aca="false">IF(COUNTIF(K192:K196,K196)&gt;=4,IF(J196=5,VLOOKUP(K196+3,TPMatrix!$A$6:$B$10,2,FALSE()),IF(J196=4,VLOOKUP(K196+3,TPMatrix!$D$6:$E$9,2,FALSE()),0)),"")</f>
        <v>0</v>
      </c>
      <c r="P196" s="254" t="n">
        <f aca="false">IF(COUNTIF(K192:K196,K196)&gt;=5,IF(J196=5,VLOOKUP(K196+4,TPMatrix!$A$6:$B$10,2,FALSE()),IF(J196=4,VLOOKUP(K196+4,TPMatrix!$D$6:$E$9,2,FALSE()),0)),"")</f>
        <v>0</v>
      </c>
      <c r="Q196" s="254" t="n">
        <f aca="false">SUM(L196:P196)/COUNT(L196:P196)</f>
        <v>0</v>
      </c>
      <c r="R196" s="255" t="n">
        <f aca="false">COUNT(L196:P196)</f>
        <v>5</v>
      </c>
      <c r="S196" s="253" t="n">
        <f aca="false">IF(ISNUMBER($A196),COUNTIF($D$7:$D$306,$D196),0)</f>
        <v>0</v>
      </c>
      <c r="T196" s="254" t="n">
        <f aca="false">CEILING($F196,1)</f>
        <v>0</v>
      </c>
      <c r="U196" s="255" t="n">
        <f aca="true">SUM(OFFSET(T196,-MOD(ROW()-ROW($U$7),5),0,5,1))</f>
        <v>0</v>
      </c>
      <c r="W196" s="167" t="str">
        <f aca="false">$I196</f>
        <v/>
      </c>
      <c r="X196" s="167" t="str">
        <f aca="false">IF(ISNUMBER($A196),$W196*(Methuselahs!$A$4+1)+$A196,"")</f>
        <v/>
      </c>
      <c r="Y196" s="167" t="str">
        <f aca="false">IF(ISNUMBER($A196),RANK($X196,$X196:$X200,1),"")</f>
        <v/>
      </c>
      <c r="Z196" s="167" t="str">
        <f aca="false">IF(ISNUMBER($A196),VLOOKUP($A196,Methuselahs!$A$7:$X$306,5),"")</f>
        <v/>
      </c>
      <c r="AA196" s="167" t="str">
        <f aca="false">$I196</f>
        <v/>
      </c>
    </row>
    <row r="197" customFormat="false" ht="12.75" hidden="false" customHeight="true" outlineLevel="0" collapsed="false">
      <c r="A197" s="206" t="str">
        <f aca="true">IF(ISBLANK('Tournament Info'!$B$11),"",INDIRECT(ADDRESS(ROW(),2,1,1,"Optimal Seating "&amp;'Tournament Info'!$B$11-1&amp;"R+F")))</f>
        <v/>
      </c>
      <c r="B197" s="207" t="str">
        <f aca="false">IF(ISNUMBER(A197),VLOOKUP(A197,Methuselahs!$A$7:$E$306,2,FALSE()),"")</f>
        <v/>
      </c>
      <c r="C197" s="208" t="str">
        <f aca="false">IF(ISNUMBER(A197),VLOOKUP(A197,Methuselahs!$A$7:$E$306,3,FALSE()),"")</f>
        <v/>
      </c>
      <c r="D197" s="209" t="str">
        <f aca="false">IF(ISNUMBER(A197),FLOOR((ROW()-ROW($A$7))/5,1)+1,"")</f>
        <v/>
      </c>
      <c r="E197" s="210"/>
      <c r="F197" s="262" t="n">
        <f aca="false">IF(ISNUMBER(E197),E197,0)</f>
        <v>0</v>
      </c>
      <c r="G197" s="211" t="str">
        <f aca="false">IF(ISNUMBER($A197),IF(AND($F197&gt;=2,$H197=60),1,0),"")</f>
        <v/>
      </c>
      <c r="H197" s="212" t="str">
        <f aca="false">IF(ISNUMBER(A197),IF(OR($S197=$U197,NOT(ISNA(MATCH($D197*5+$V$4,Override!$C$6:$C$125,0)))),$Q197,0),"")</f>
        <v/>
      </c>
      <c r="I197" s="263" t="str">
        <f aca="false">IF(ISNUMBER(A197),IF(J197=5,K197,IF(AND(J197=4,OR(K197=4,K197=3)),K197+1,K197)),"")</f>
        <v/>
      </c>
      <c r="J197" s="213" t="n">
        <f aca="false">COUNT(A197:A201)</f>
        <v>0</v>
      </c>
      <c r="K197" s="214" t="str">
        <f aca="false">IF(ISNUMBER(A197),RANK(F197,F197:F201),"")</f>
        <v/>
      </c>
      <c r="L197" s="215" t="n">
        <f aca="false">IF(J197=5,VLOOKUP(K197,TPMatrix!$A$6:$B$10,2,FALSE()),IF(J197=4,VLOOKUP(K197,TPMatrix!$D$6:$E$9,2,FALSE()),0))</f>
        <v>0</v>
      </c>
      <c r="M197" s="215" t="n">
        <f aca="false">IF(COUNTIF(K197:K201,K197)&gt;=2,IF(J197=5,VLOOKUP(K197+1,TPMatrix!$A$6:$B$10,2,FALSE()),IF(J197=4,VLOOKUP(K197+1,TPMatrix!$D$6:$E$9,2,FALSE()),0)),"")</f>
        <v>0</v>
      </c>
      <c r="N197" s="215" t="n">
        <f aca="false">IF(COUNTIF(K197:K201,K197)&gt;=3,IF(J197=5,VLOOKUP(K197+2,TPMatrix!$A$6:$B$10,2,FALSE()),IF(J197=4,VLOOKUP(K197+2,TPMatrix!$D$6:$E$9,2,FALSE()),0)),"")</f>
        <v>0</v>
      </c>
      <c r="O197" s="215" t="n">
        <f aca="false">IF(COUNTIF(K197:K201,K197)&gt;=4,IF(J197=5,VLOOKUP(K197+3,TPMatrix!$A$6:$B$10,2,FALSE()),IF(J197=4,VLOOKUP(K197+3,TPMatrix!$D$6:$E$9,2,FALSE()),0)),"")</f>
        <v>0</v>
      </c>
      <c r="P197" s="215" t="n">
        <f aca="false">IF(COUNTIF(K197:K201,K197)&gt;=5,IF(J197=5,VLOOKUP(K197+4,TPMatrix!$A$6:$B$10,2,FALSE()),IF(J197=4,VLOOKUP(K197+4,TPMatrix!$D$6:$E$9,2,FALSE()),0)),"")</f>
        <v>0</v>
      </c>
      <c r="Q197" s="215" t="n">
        <f aca="false">SUM(L197:P197)/COUNT(L197:P197)</f>
        <v>0</v>
      </c>
      <c r="R197" s="216" t="n">
        <f aca="false">COUNT(L197:P197)</f>
        <v>5</v>
      </c>
      <c r="S197" s="217" t="n">
        <f aca="false">IF(ISNUMBER($A197),COUNTIF($D$7:$D$306,$D197),0)</f>
        <v>0</v>
      </c>
      <c r="T197" s="218" t="n">
        <f aca="false">CEILING($F197,1)</f>
        <v>0</v>
      </c>
      <c r="U197" s="219" t="n">
        <f aca="true">SUM(OFFSET(T197,-MOD(ROW()-ROW($U$7),5),0,5,1))</f>
        <v>0</v>
      </c>
      <c r="W197" s="167" t="str">
        <f aca="false">$I197</f>
        <v/>
      </c>
      <c r="X197" s="167" t="str">
        <f aca="false">IF(ISNUMBER($A197),$W197*(Methuselahs!$A$4+1)+$A197,"")</f>
        <v/>
      </c>
      <c r="Y197" s="167" t="str">
        <f aca="false">IF(ISNUMBER($A197),RANK($X197,$X197:$X201,1),"")</f>
        <v/>
      </c>
      <c r="Z197" s="167" t="str">
        <f aca="false">IF(ISNUMBER($A197),VLOOKUP($A197,Methuselahs!$A$7:$X$306,5),"")</f>
        <v/>
      </c>
      <c r="AA197" s="167" t="str">
        <f aca="false">$I197</f>
        <v/>
      </c>
    </row>
    <row r="198" customFormat="false" ht="12.75" hidden="false" customHeight="true" outlineLevel="0" collapsed="false">
      <c r="A198" s="220" t="str">
        <f aca="true">IF(ISBLANK('Tournament Info'!$B$11),"",INDIRECT(ADDRESS(ROW(),2,1,1,"Optimal Seating "&amp;'Tournament Info'!$B$11-1&amp;"R+F")))</f>
        <v/>
      </c>
      <c r="B198" s="221" t="str">
        <f aca="false">IF(ISNUMBER(A198),VLOOKUP(A198,Methuselahs!$A$7:$E$306,2,FALSE()),"")</f>
        <v/>
      </c>
      <c r="C198" s="222" t="str">
        <f aca="false">IF(ISNUMBER(A198),VLOOKUP(A198,Methuselahs!$A$7:$E$306,3,FALSE()),"")</f>
        <v/>
      </c>
      <c r="D198" s="223" t="str">
        <f aca="false">IF(ISNUMBER(A198),FLOOR((ROW()-ROW($A$7))/5,1)+1,"")</f>
        <v/>
      </c>
      <c r="E198" s="224"/>
      <c r="F198" s="264" t="n">
        <f aca="false">IF(ISNUMBER(E198),E198,0)</f>
        <v>0</v>
      </c>
      <c r="G198" s="225" t="str">
        <f aca="false">IF(ISNUMBER($A198),IF(AND($F198&gt;=2,$H198=60),1,0),"")</f>
        <v/>
      </c>
      <c r="H198" s="226" t="str">
        <f aca="false">IF(ISNUMBER(A198),IF(OR($S198=$U198,NOT(ISNA(MATCH($D198*5+$V$4,Override!$C$6:$C$125,0)))),$Q198,0),"")</f>
        <v/>
      </c>
      <c r="I198" s="265" t="str">
        <f aca="false">IF(ISNUMBER(A198),IF(J198=5,K198,IF(AND(J198=4,OR(K198=4,K198=3)),K198+1,K198)),"")</f>
        <v/>
      </c>
      <c r="J198" s="227" t="n">
        <f aca="false">COUNT(A197:A201)</f>
        <v>0</v>
      </c>
      <c r="K198" s="228" t="str">
        <f aca="false">IF(ISNUMBER(A198),RANK(F198,F197:F201),"")</f>
        <v/>
      </c>
      <c r="L198" s="229" t="n">
        <f aca="false">IF(J198=5,VLOOKUP(K198,TPMatrix!$A$6:$B$10,2,FALSE()),IF(J198=4,VLOOKUP(K198,TPMatrix!$D$6:$E$9,2,FALSE()),0))</f>
        <v>0</v>
      </c>
      <c r="M198" s="229" t="n">
        <f aca="false">IF(COUNTIF(K197:K201,K198)&gt;=2,IF(J198=5,VLOOKUP(K198+1,TPMatrix!$A$6:$B$10,2,FALSE()),IF(J198=4,VLOOKUP(K198+1,TPMatrix!$D$6:$E$9,2,FALSE()),0)),"")</f>
        <v>0</v>
      </c>
      <c r="N198" s="229" t="n">
        <f aca="false">IF(COUNTIF(K197:K201,K198)&gt;=3,IF(J198=5,VLOOKUP(K198+2,TPMatrix!$A$6:$B$10,2,FALSE()),IF(J198=4,VLOOKUP(K198+2,TPMatrix!$D$6:$E$9,2,FALSE()),0)),"")</f>
        <v>0</v>
      </c>
      <c r="O198" s="229" t="n">
        <f aca="false">IF(COUNTIF(K197:K201,K198)&gt;=4,IF(J198=5,VLOOKUP(K198+3,TPMatrix!$A$6:$B$10,2,FALSE()),IF(J198=4,VLOOKUP(K198+3,TPMatrix!$D$6:$E$9,2,FALSE()),0)),"")</f>
        <v>0</v>
      </c>
      <c r="P198" s="229" t="n">
        <f aca="false">IF(COUNTIF(K197:K201,K198)&gt;=5,IF(J198=5,VLOOKUP(K198+4,TPMatrix!$A$6:$B$10,2,FALSE()),IF(J198=4,VLOOKUP(K198+4,TPMatrix!$D$6:$E$9,2,FALSE()),0)),"")</f>
        <v>0</v>
      </c>
      <c r="Q198" s="229" t="n">
        <f aca="false">SUM(L198:P198)/COUNT(L198:P198)</f>
        <v>0</v>
      </c>
      <c r="R198" s="230" t="n">
        <f aca="false">COUNT(L198:P198)</f>
        <v>5</v>
      </c>
      <c r="S198" s="228" t="n">
        <f aca="false">IF(ISNUMBER($A198),COUNTIF($D$7:$D$306,$D198),0)</f>
        <v>0</v>
      </c>
      <c r="T198" s="229" t="n">
        <f aca="false">CEILING($F198,1)</f>
        <v>0</v>
      </c>
      <c r="U198" s="230" t="n">
        <f aca="true">SUM(OFFSET(T198,-MOD(ROW()-ROW($U$7),5),0,5,1))</f>
        <v>0</v>
      </c>
      <c r="W198" s="167" t="str">
        <f aca="false">$I198</f>
        <v/>
      </c>
      <c r="X198" s="167" t="str">
        <f aca="false">IF(ISNUMBER($A198),$W198*(Methuselahs!$A$4+1)+$A198,"")</f>
        <v/>
      </c>
      <c r="Y198" s="167" t="str">
        <f aca="false">IF(ISNUMBER($A198),RANK($X198,$X198:$X202,1),"")</f>
        <v/>
      </c>
      <c r="Z198" s="167" t="str">
        <f aca="false">IF(ISNUMBER($A198),VLOOKUP($A198,Methuselahs!$A$7:$X$306,5),"")</f>
        <v/>
      </c>
      <c r="AA198" s="167" t="str">
        <f aca="false">$I198</f>
        <v/>
      </c>
    </row>
    <row r="199" customFormat="false" ht="12.75" hidden="false" customHeight="true" outlineLevel="0" collapsed="false">
      <c r="A199" s="231" t="str">
        <f aca="true">IF(ISBLANK('Tournament Info'!$B$11),"",INDIRECT(ADDRESS(ROW(),2,1,1,"Optimal Seating "&amp;'Tournament Info'!$B$11-1&amp;"R+F")))</f>
        <v/>
      </c>
      <c r="B199" s="207" t="str">
        <f aca="false">IF(ISNUMBER(A199),VLOOKUP(A199,Methuselahs!$A$7:$E$306,2,FALSE()),"")</f>
        <v/>
      </c>
      <c r="C199" s="232" t="str">
        <f aca="false">IF(ISNUMBER(A199),VLOOKUP(A199,Methuselahs!$A$7:$E$306,3,FALSE()),"")</f>
        <v/>
      </c>
      <c r="D199" s="233" t="str">
        <f aca="false">IF(ISNUMBER(A199),FLOOR((ROW()-ROW($A$7))/5,1)+1,"")</f>
        <v/>
      </c>
      <c r="E199" s="234"/>
      <c r="F199" s="267" t="n">
        <f aca="false">IF(ISNUMBER(E199),E199,0)</f>
        <v>0</v>
      </c>
      <c r="G199" s="235" t="str">
        <f aca="false">IF(ISNUMBER($A199),IF(AND($F199&gt;=2,$H199=60),1,0),"")</f>
        <v/>
      </c>
      <c r="H199" s="236" t="str">
        <f aca="false">IF(ISNUMBER(A199),IF(OR($S199=$U199,NOT(ISNA(MATCH($D199*5+$V$4,Override!$C$6:$C$125,0)))),$Q199,0),"")</f>
        <v/>
      </c>
      <c r="I199" s="268" t="str">
        <f aca="false">IF(ISNUMBER(A199),IF(J199=5,K199,IF(AND(J199=4,OR(K199=4,K199=3)),K199+1,K199)),"")</f>
        <v/>
      </c>
      <c r="J199" s="237" t="n">
        <f aca="false">COUNT(A197:A201)</f>
        <v>0</v>
      </c>
      <c r="K199" s="238" t="str">
        <f aca="false">IF(ISNUMBER(A199),RANK(F199,F197:F201),"")</f>
        <v/>
      </c>
      <c r="L199" s="239" t="n">
        <f aca="false">IF(J199=5,VLOOKUP(K199,TPMatrix!$A$6:$B$10,2,FALSE()),IF(J199=4,VLOOKUP(K199,TPMatrix!$D$6:$E$9,2,FALSE()),0))</f>
        <v>0</v>
      </c>
      <c r="M199" s="239" t="n">
        <f aca="false">IF(COUNTIF(K197:K201,K199)&gt;=2,IF(J199=5,VLOOKUP(K199+1,TPMatrix!$A$6:$B$10,2,FALSE()),IF(J199=4,VLOOKUP(K199+1,TPMatrix!$D$6:$E$9,2,FALSE()),0)),"")</f>
        <v>0</v>
      </c>
      <c r="N199" s="239" t="n">
        <f aca="false">IF(COUNTIF(K197:K201,K199)&gt;=3,IF(J199=5,VLOOKUP(K199+2,TPMatrix!$A$6:$B$10,2,FALSE()),IF(J199=4,VLOOKUP(K199+2,TPMatrix!$D$6:$E$9,2,FALSE()),0)),"")</f>
        <v>0</v>
      </c>
      <c r="O199" s="239" t="n">
        <f aca="false">IF(COUNTIF(K197:K201,K199)&gt;=4,IF(J199=5,VLOOKUP(K199+3,TPMatrix!$A$6:$B$10,2,FALSE()),IF(J199=4,VLOOKUP(K199+3,TPMatrix!$D$6:$E$9,2,FALSE()),0)),"")</f>
        <v>0</v>
      </c>
      <c r="P199" s="239" t="n">
        <f aca="false">IF(COUNTIF(K197:K201,K199)&gt;=5,IF(J199=5,VLOOKUP(K199+4,TPMatrix!$A$6:$B$10,2,FALSE()),IF(J199=4,VLOOKUP(K199+4,TPMatrix!$D$6:$E$9,2,FALSE()),0)),"")</f>
        <v>0</v>
      </c>
      <c r="Q199" s="239" t="n">
        <f aca="false">SUM(L199:P199)/COUNT(L199:P199)</f>
        <v>0</v>
      </c>
      <c r="R199" s="240" t="n">
        <f aca="false">COUNT(L199:P199)</f>
        <v>5</v>
      </c>
      <c r="S199" s="238" t="n">
        <f aca="false">IF(ISNUMBER($A199),COUNTIF($D$7:$D$306,$D199),0)</f>
        <v>0</v>
      </c>
      <c r="T199" s="239" t="n">
        <f aca="false">CEILING($F199,1)</f>
        <v>0</v>
      </c>
      <c r="U199" s="240" t="n">
        <f aca="true">SUM(OFFSET(T199,-MOD(ROW()-ROW($U$7),5),0,5,1))</f>
        <v>0</v>
      </c>
      <c r="W199" s="167" t="str">
        <f aca="false">$I199</f>
        <v/>
      </c>
      <c r="X199" s="167" t="str">
        <f aca="false">IF(ISNUMBER($A199),$W199*(Methuselahs!$A$4+1)+$A199,"")</f>
        <v/>
      </c>
      <c r="Y199" s="167" t="str">
        <f aca="false">IF(ISNUMBER($A199),RANK($X199,$X199:$X203,1),"")</f>
        <v/>
      </c>
      <c r="Z199" s="167" t="str">
        <f aca="false">IF(ISNUMBER($A199),VLOOKUP($A199,Methuselahs!$A$7:$X$306,5),"")</f>
        <v/>
      </c>
      <c r="AA199" s="167" t="str">
        <f aca="false">$I199</f>
        <v/>
      </c>
    </row>
    <row r="200" customFormat="false" ht="12.75" hidden="false" customHeight="true" outlineLevel="0" collapsed="false">
      <c r="A200" s="241" t="str">
        <f aca="true">IF(ISBLANK('Tournament Info'!$B$11),"",INDIRECT(ADDRESS(ROW(),2,1,1,"Optimal Seating "&amp;'Tournament Info'!$B$11-1&amp;"R+F")))</f>
        <v/>
      </c>
      <c r="B200" s="242" t="str">
        <f aca="false">IF(ISNUMBER(A200),VLOOKUP(A200,Methuselahs!$A$7:$E$306,2,FALSE()),"")</f>
        <v/>
      </c>
      <c r="C200" s="243" t="str">
        <f aca="false">IF(ISNUMBER(A200),VLOOKUP(A200,Methuselahs!$A$7:$E$306,3,FALSE()),"")</f>
        <v/>
      </c>
      <c r="D200" s="244" t="str">
        <f aca="false">IF(ISNUMBER(A200),FLOOR((ROW()-ROW($A$7))/5,1)+1,"")</f>
        <v/>
      </c>
      <c r="E200" s="245"/>
      <c r="F200" s="269" t="n">
        <f aca="false">IF(ISNUMBER(E200),E200,0)</f>
        <v>0</v>
      </c>
      <c r="G200" s="225" t="str">
        <f aca="false">IF(ISNUMBER($A200),IF(AND($F200&gt;=2,$H200=60),1,0),"")</f>
        <v/>
      </c>
      <c r="H200" s="226" t="str">
        <f aca="false">IF(ISNUMBER(A200),IF(OR($S200=$U200,NOT(ISNA(MATCH($D200*5+$V$4,Override!$C$6:$C$125,0)))),$Q200,0),"")</f>
        <v/>
      </c>
      <c r="I200" s="265" t="str">
        <f aca="false">IF(ISNUMBER(A200),IF(J200=5,K200,IF(AND(J200=4,OR(K200=4,K200=3)),K200+1,K200)),"")</f>
        <v/>
      </c>
      <c r="J200" s="246" t="n">
        <f aca="false">COUNT(A197:A201)</f>
        <v>0</v>
      </c>
      <c r="K200" s="228" t="str">
        <f aca="false">IF(ISNUMBER(A200),RANK(F200,F197:F201),"")</f>
        <v/>
      </c>
      <c r="L200" s="229" t="n">
        <f aca="false">IF(J200=5,VLOOKUP(K200,TPMatrix!$A$6:$B$10,2,FALSE()),IF(J200=4,VLOOKUP(K200,TPMatrix!$D$6:$E$9,2,FALSE()),0))</f>
        <v>0</v>
      </c>
      <c r="M200" s="229" t="n">
        <f aca="false">IF(COUNTIF(K197:K201,K200)&gt;=2,IF(J200=5,VLOOKUP(K200+1,TPMatrix!$A$6:$B$10,2,FALSE()),IF(J200=4,VLOOKUP(K200+1,TPMatrix!$D$6:$E$9,2,FALSE()),0)),"")</f>
        <v>0</v>
      </c>
      <c r="N200" s="229" t="n">
        <f aca="false">IF(COUNTIF(K197:K201,K200)&gt;=3,IF(J200=5,VLOOKUP(K200+2,TPMatrix!$A$6:$B$10,2,FALSE()),IF(J200=4,VLOOKUP(K200+2,TPMatrix!$D$6:$E$9,2,FALSE()),0)),"")</f>
        <v>0</v>
      </c>
      <c r="O200" s="229" t="n">
        <f aca="false">IF(COUNTIF(K197:K201,K200)&gt;=4,IF(J200=5,VLOOKUP(K200+3,TPMatrix!$A$6:$B$10,2,FALSE()),IF(J200=4,VLOOKUP(K200+3,TPMatrix!$D$6:$E$9,2,FALSE()),0)),"")</f>
        <v>0</v>
      </c>
      <c r="P200" s="229" t="n">
        <f aca="false">IF(COUNTIF(K197:K201,K200)&gt;=5,IF(J200=5,VLOOKUP(K200+4,TPMatrix!$A$6:$B$10,2,FALSE()),IF(J200=4,VLOOKUP(K200+4,TPMatrix!$D$6:$E$9,2,FALSE()),0)),"")</f>
        <v>0</v>
      </c>
      <c r="Q200" s="229" t="n">
        <f aca="false">SUM(L200:P200)/COUNT(L200:P200)</f>
        <v>0</v>
      </c>
      <c r="R200" s="230" t="n">
        <f aca="false">COUNT(L200:P200)</f>
        <v>5</v>
      </c>
      <c r="S200" s="228" t="n">
        <f aca="false">IF(ISNUMBER($A200),COUNTIF($D$7:$D$306,$D200),0)</f>
        <v>0</v>
      </c>
      <c r="T200" s="229" t="n">
        <f aca="false">CEILING($F200,1)</f>
        <v>0</v>
      </c>
      <c r="U200" s="230" t="n">
        <f aca="true">SUM(OFFSET(T200,-MOD(ROW()-ROW($U$7),5),0,5,1))</f>
        <v>0</v>
      </c>
      <c r="W200" s="167" t="str">
        <f aca="false">$I200</f>
        <v/>
      </c>
      <c r="X200" s="167" t="str">
        <f aca="false">IF(ISNUMBER($A200),$W200*(Methuselahs!$A$4+1)+$A200,"")</f>
        <v/>
      </c>
      <c r="Y200" s="167" t="str">
        <f aca="false">IF(ISNUMBER($A200),RANK($X200,$X200:$X204,1),"")</f>
        <v/>
      </c>
      <c r="Z200" s="167" t="str">
        <f aca="false">IF(ISNUMBER($A200),VLOOKUP($A200,Methuselahs!$A$7:$X$306,5),"")</f>
        <v/>
      </c>
      <c r="AA200" s="167" t="str">
        <f aca="false">$I200</f>
        <v/>
      </c>
    </row>
    <row r="201" customFormat="false" ht="12.75" hidden="false" customHeight="true" outlineLevel="0" collapsed="false">
      <c r="A201" s="247" t="str">
        <f aca="true">IF(ISBLANK('Tournament Info'!$B$11),"",INDIRECT(ADDRESS(ROW(),2,1,1,"Optimal Seating "&amp;'Tournament Info'!$B$11-1&amp;"R+F")))</f>
        <v/>
      </c>
      <c r="B201" s="248" t="str">
        <f aca="false">IF(ISNUMBER(A201),VLOOKUP(A201,Methuselahs!$A$7:$E$306,2,FALSE()),"")</f>
        <v/>
      </c>
      <c r="C201" s="249" t="str">
        <f aca="false">IF(ISNUMBER(A201),VLOOKUP(A201,Methuselahs!$A$7:$E$306,3,FALSE()),"")</f>
        <v/>
      </c>
      <c r="D201" s="250" t="str">
        <f aca="false">IF(ISNUMBER(A201),FLOOR((ROW()-ROW($A$7))/5,1)+1,"")</f>
        <v/>
      </c>
      <c r="E201" s="251"/>
      <c r="F201" s="270" t="n">
        <f aca="false">IF(ISNUMBER(E201),E201,0)</f>
        <v>0</v>
      </c>
      <c r="G201" s="235" t="str">
        <f aca="false">IF(ISNUMBER($A201),IF(AND($F201&gt;=2,$H201=60),1,0),"")</f>
        <v/>
      </c>
      <c r="H201" s="236" t="str">
        <f aca="false">IF(ISNUMBER(A201),IF(OR($S201=$U201,NOT(ISNA(MATCH($D201*5+$V$4,Override!$C$6:$C$125,0)))),$Q201,0),"")</f>
        <v/>
      </c>
      <c r="I201" s="268" t="str">
        <f aca="false">IF(ISNUMBER(A201),IF(J201=5,K201,IF(AND(J201=4,OR(K201=4,K201=3)),K201+1,K201)),"")</f>
        <v/>
      </c>
      <c r="J201" s="252" t="n">
        <f aca="false">COUNT(A197:A201)</f>
        <v>0</v>
      </c>
      <c r="K201" s="253" t="str">
        <f aca="false">IF(ISNUMBER(A201),RANK(F201,F197:F201),"")</f>
        <v/>
      </c>
      <c r="L201" s="254" t="n">
        <f aca="false">IF(J201=5,VLOOKUP(K201,TPMatrix!$A$6:$B$10,2,FALSE()),IF(J201=4,VLOOKUP(K201,TPMatrix!$D$6:$E$9,2,FALSE()),0))</f>
        <v>0</v>
      </c>
      <c r="M201" s="254" t="n">
        <f aca="false">IF(COUNTIF(K197:K201,K201)&gt;=2,IF(J201=5,VLOOKUP(K201+1,TPMatrix!$A$6:$B$10,2,FALSE()),IF(J201=4,VLOOKUP(K201+1,TPMatrix!$D$6:$E$9,2,FALSE()),0)),"")</f>
        <v>0</v>
      </c>
      <c r="N201" s="254" t="n">
        <f aca="false">IF(COUNTIF(K197:K201,K201)&gt;=3,IF(J201=5,VLOOKUP(K201+2,TPMatrix!$A$6:$B$10,2,FALSE()),IF(J201=4,VLOOKUP(K201+2,TPMatrix!$D$6:$E$9,2,FALSE()),0)),"")</f>
        <v>0</v>
      </c>
      <c r="O201" s="254" t="n">
        <f aca="false">IF(COUNTIF(K197:K201,K201)&gt;=4,IF(J201=5,VLOOKUP(K201+3,TPMatrix!$A$6:$B$10,2,FALSE()),IF(J201=4,VLOOKUP(K201+3,TPMatrix!$D$6:$E$9,2,FALSE()),0)),"")</f>
        <v>0</v>
      </c>
      <c r="P201" s="254" t="n">
        <f aca="false">IF(COUNTIF(K197:K201,K201)&gt;=5,IF(J201=5,VLOOKUP(K201+4,TPMatrix!$A$6:$B$10,2,FALSE()),IF(J201=4,VLOOKUP(K201+4,TPMatrix!$D$6:$E$9,2,FALSE()),0)),"")</f>
        <v>0</v>
      </c>
      <c r="Q201" s="254" t="n">
        <f aca="false">SUM(L201:P201)/COUNT(L201:P201)</f>
        <v>0</v>
      </c>
      <c r="R201" s="255" t="n">
        <f aca="false">COUNT(L201:P201)</f>
        <v>5</v>
      </c>
      <c r="S201" s="253" t="n">
        <f aca="false">IF(ISNUMBER($A201),COUNTIF($D$7:$D$306,$D201),0)</f>
        <v>0</v>
      </c>
      <c r="T201" s="254" t="n">
        <f aca="false">CEILING($F201,1)</f>
        <v>0</v>
      </c>
      <c r="U201" s="255" t="n">
        <f aca="true">SUM(OFFSET(T201,-MOD(ROW()-ROW($U$7),5),0,5,1))</f>
        <v>0</v>
      </c>
      <c r="W201" s="167" t="str">
        <f aca="false">$I201</f>
        <v/>
      </c>
      <c r="X201" s="167" t="str">
        <f aca="false">IF(ISNUMBER($A201),$W201*(Methuselahs!$A$4+1)+$A201,"")</f>
        <v/>
      </c>
      <c r="Y201" s="167" t="str">
        <f aca="false">IF(ISNUMBER($A201),RANK($X201,$X201:$X205,1),"")</f>
        <v/>
      </c>
      <c r="Z201" s="167" t="str">
        <f aca="false">IF(ISNUMBER($A201),VLOOKUP($A201,Methuselahs!$A$7:$X$306,5),"")</f>
        <v/>
      </c>
      <c r="AA201" s="167" t="str">
        <f aca="false">$I201</f>
        <v/>
      </c>
    </row>
    <row r="202" customFormat="false" ht="12.75" hidden="false" customHeight="true" outlineLevel="0" collapsed="false">
      <c r="A202" s="206" t="str">
        <f aca="true">IF(ISBLANK('Tournament Info'!$B$11),"",INDIRECT(ADDRESS(ROW(),2,1,1,"Optimal Seating "&amp;'Tournament Info'!$B$11-1&amp;"R+F")))</f>
        <v/>
      </c>
      <c r="B202" s="256" t="str">
        <f aca="false">IF(ISNUMBER(A202),VLOOKUP(A202,Methuselahs!$A$7:$E$306,2,FALSE()),"")</f>
        <v/>
      </c>
      <c r="C202" s="208" t="str">
        <f aca="false">IF(ISNUMBER(A202),VLOOKUP(A202,Methuselahs!$A$7:$E$306,3,FALSE()),"")</f>
        <v/>
      </c>
      <c r="D202" s="209" t="str">
        <f aca="false">IF(ISNUMBER(A202),FLOOR((ROW()-ROW($A$7))/5,1)+1,"")</f>
        <v/>
      </c>
      <c r="E202" s="210"/>
      <c r="F202" s="262" t="n">
        <f aca="false">IF(ISNUMBER(E202),E202,0)</f>
        <v>0</v>
      </c>
      <c r="G202" s="211" t="str">
        <f aca="false">IF(ISNUMBER($A202),IF(AND($F202&gt;=2,$H202=60),1,0),"")</f>
        <v/>
      </c>
      <c r="H202" s="212" t="str">
        <f aca="false">IF(ISNUMBER(A202),IF(OR($S202=$U202,NOT(ISNA(MATCH($D202*5+$V$4,Override!$C$6:$C$125,0)))),$Q202,0),"")</f>
        <v/>
      </c>
      <c r="I202" s="263" t="str">
        <f aca="false">IF(ISNUMBER(A202),IF(J202=5,K202,IF(AND(J202=4,OR(K202=4,K202=3)),K202+1,K202)),"")</f>
        <v/>
      </c>
      <c r="J202" s="213" t="n">
        <f aca="false">COUNT(A202:A206)</f>
        <v>0</v>
      </c>
      <c r="K202" s="214" t="str">
        <f aca="false">IF(ISNUMBER(A202),RANK(F202,F202:F206),"")</f>
        <v/>
      </c>
      <c r="L202" s="215" t="n">
        <f aca="false">IF(J202=5,VLOOKUP(K202,TPMatrix!$A$6:$B$10,2,FALSE()),IF(J202=4,VLOOKUP(K202,TPMatrix!$D$6:$E$9,2,FALSE()),0))</f>
        <v>0</v>
      </c>
      <c r="M202" s="215" t="n">
        <f aca="false">IF(COUNTIF(K202:K206,K202)&gt;=2,IF(J202=5,VLOOKUP(K202+1,TPMatrix!$A$6:$B$10,2,FALSE()),IF(J202=4,VLOOKUP(K202+1,TPMatrix!$D$6:$E$9,2,FALSE()),0)),"")</f>
        <v>0</v>
      </c>
      <c r="N202" s="215" t="n">
        <f aca="false">IF(COUNTIF(K202:K206,K202)&gt;=3,IF(J202=5,VLOOKUP(K202+2,TPMatrix!$A$6:$B$10,2,FALSE()),IF(J202=4,VLOOKUP(K202+2,TPMatrix!$D$6:$E$9,2,FALSE()),0)),"")</f>
        <v>0</v>
      </c>
      <c r="O202" s="215" t="n">
        <f aca="false">IF(COUNTIF(K202:K206,K202)&gt;=4,IF(J202=5,VLOOKUP(K202+3,TPMatrix!$A$6:$B$10,2,FALSE()),IF(J202=4,VLOOKUP(K202+3,TPMatrix!$D$6:$E$9,2,FALSE()),0)),"")</f>
        <v>0</v>
      </c>
      <c r="P202" s="215" t="n">
        <f aca="false">IF(COUNTIF(K202:K206,K202)&gt;=5,IF(J202=5,VLOOKUP(K202+4,TPMatrix!$A$6:$B$10,2,FALSE()),IF(J202=4,VLOOKUP(K202+4,TPMatrix!$D$6:$E$9,2,FALSE()),0)),"")</f>
        <v>0</v>
      </c>
      <c r="Q202" s="215" t="n">
        <f aca="false">SUM(L202:P202)/COUNT(L202:P202)</f>
        <v>0</v>
      </c>
      <c r="R202" s="216" t="n">
        <f aca="false">COUNT(L202:P202)</f>
        <v>5</v>
      </c>
      <c r="S202" s="217" t="n">
        <f aca="false">IF(ISNUMBER($A202),COUNTIF($D$7:$D$306,$D202),0)</f>
        <v>0</v>
      </c>
      <c r="T202" s="218" t="n">
        <f aca="false">CEILING($F202,1)</f>
        <v>0</v>
      </c>
      <c r="U202" s="219" t="n">
        <f aca="true">SUM(OFFSET(T202,-MOD(ROW()-ROW($U$7),5),0,5,1))</f>
        <v>0</v>
      </c>
      <c r="W202" s="167" t="str">
        <f aca="false">$I202</f>
        <v/>
      </c>
      <c r="X202" s="167" t="str">
        <f aca="false">IF(ISNUMBER($A202),$W202*(Methuselahs!$A$4+1)+$A202,"")</f>
        <v/>
      </c>
      <c r="Y202" s="167" t="str">
        <f aca="false">IF(ISNUMBER($A202),RANK($X202,$X202:$X206,1),"")</f>
        <v/>
      </c>
      <c r="Z202" s="167" t="str">
        <f aca="false">IF(ISNUMBER($A202),VLOOKUP($A202,Methuselahs!$A$7:$X$306,5),"")</f>
        <v/>
      </c>
      <c r="AA202" s="167" t="str">
        <f aca="false">$I202</f>
        <v/>
      </c>
    </row>
    <row r="203" customFormat="false" ht="12.75" hidden="false" customHeight="true" outlineLevel="0" collapsed="false">
      <c r="A203" s="220" t="str">
        <f aca="true">IF(ISBLANK('Tournament Info'!$B$11),"",INDIRECT(ADDRESS(ROW(),2,1,1,"Optimal Seating "&amp;'Tournament Info'!$B$11-1&amp;"R+F")))</f>
        <v/>
      </c>
      <c r="B203" s="221" t="str">
        <f aca="false">IF(ISNUMBER(A203),VLOOKUP(A203,Methuselahs!$A$7:$E$306,2,FALSE()),"")</f>
        <v/>
      </c>
      <c r="C203" s="222" t="str">
        <f aca="false">IF(ISNUMBER(A203),VLOOKUP(A203,Methuselahs!$A$7:$E$306,3,FALSE()),"")</f>
        <v/>
      </c>
      <c r="D203" s="223" t="str">
        <f aca="false">IF(ISNUMBER(A203),FLOOR((ROW()-ROW($A$7))/5,1)+1,"")</f>
        <v/>
      </c>
      <c r="E203" s="224"/>
      <c r="F203" s="264" t="n">
        <f aca="false">IF(ISNUMBER(E203),E203,0)</f>
        <v>0</v>
      </c>
      <c r="G203" s="225" t="str">
        <f aca="false">IF(ISNUMBER($A203),IF(AND($F203&gt;=2,$H203=60),1,0),"")</f>
        <v/>
      </c>
      <c r="H203" s="226" t="str">
        <f aca="false">IF(ISNUMBER(A203),IF(OR($S203=$U203,NOT(ISNA(MATCH($D203*5+$V$4,Override!$C$6:$C$125,0)))),$Q203,0),"")</f>
        <v/>
      </c>
      <c r="I203" s="265" t="str">
        <f aca="false">IF(ISNUMBER(A203),IF(J203=5,K203,IF(AND(J203=4,OR(K203=4,K203=3)),K203+1,K203)),"")</f>
        <v/>
      </c>
      <c r="J203" s="227" t="n">
        <f aca="false">COUNT(A202:A206)</f>
        <v>0</v>
      </c>
      <c r="K203" s="228" t="str">
        <f aca="false">IF(ISNUMBER(A203),RANK(F203,F202:F206),"")</f>
        <v/>
      </c>
      <c r="L203" s="229" t="n">
        <f aca="false">IF(J203=5,VLOOKUP(K203,TPMatrix!$A$6:$B$10,2,FALSE()),IF(J203=4,VLOOKUP(K203,TPMatrix!$D$6:$E$9,2,FALSE()),0))</f>
        <v>0</v>
      </c>
      <c r="M203" s="229" t="n">
        <f aca="false">IF(COUNTIF(K202:K206,K203)&gt;=2,IF(J203=5,VLOOKUP(K203+1,TPMatrix!$A$6:$B$10,2,FALSE()),IF(J203=4,VLOOKUP(K203+1,TPMatrix!$D$6:$E$9,2,FALSE()),0)),"")</f>
        <v>0</v>
      </c>
      <c r="N203" s="229" t="n">
        <f aca="false">IF(COUNTIF(K202:K206,K203)&gt;=3,IF(J203=5,VLOOKUP(K203+2,TPMatrix!$A$6:$B$10,2,FALSE()),IF(J203=4,VLOOKUP(K203+2,TPMatrix!$D$6:$E$9,2,FALSE()),0)),"")</f>
        <v>0</v>
      </c>
      <c r="O203" s="229" t="n">
        <f aca="false">IF(COUNTIF(K202:K206,K203)&gt;=4,IF(J203=5,VLOOKUP(K203+3,TPMatrix!$A$6:$B$10,2,FALSE()),IF(J203=4,VLOOKUP(K203+3,TPMatrix!$D$6:$E$9,2,FALSE()),0)),"")</f>
        <v>0</v>
      </c>
      <c r="P203" s="229" t="n">
        <f aca="false">IF(COUNTIF(K202:K206,K203)&gt;=5,IF(J203=5,VLOOKUP(K203+4,TPMatrix!$A$6:$B$10,2,FALSE()),IF(J203=4,VLOOKUP(K203+4,TPMatrix!$D$6:$E$9,2,FALSE()),0)),"")</f>
        <v>0</v>
      </c>
      <c r="Q203" s="229" t="n">
        <f aca="false">SUM(L203:P203)/COUNT(L203:P203)</f>
        <v>0</v>
      </c>
      <c r="R203" s="230" t="n">
        <f aca="false">COUNT(L203:P203)</f>
        <v>5</v>
      </c>
      <c r="S203" s="228" t="n">
        <f aca="false">IF(ISNUMBER($A203),COUNTIF($D$7:$D$306,$D203),0)</f>
        <v>0</v>
      </c>
      <c r="T203" s="229" t="n">
        <f aca="false">CEILING($F203,1)</f>
        <v>0</v>
      </c>
      <c r="U203" s="230" t="n">
        <f aca="true">SUM(OFFSET(T203,-MOD(ROW()-ROW($U$7),5),0,5,1))</f>
        <v>0</v>
      </c>
      <c r="W203" s="167" t="str">
        <f aca="false">$I203</f>
        <v/>
      </c>
      <c r="X203" s="167" t="str">
        <f aca="false">IF(ISNUMBER($A203),$W203*(Methuselahs!$A$4+1)+$A203,"")</f>
        <v/>
      </c>
      <c r="Y203" s="167" t="str">
        <f aca="false">IF(ISNUMBER($A203),RANK($X203,$X203:$X207,1),"")</f>
        <v/>
      </c>
      <c r="Z203" s="167" t="str">
        <f aca="false">IF(ISNUMBER($A203),VLOOKUP($A203,Methuselahs!$A$7:$X$306,5),"")</f>
        <v/>
      </c>
      <c r="AA203" s="167" t="str">
        <f aca="false">$I203</f>
        <v/>
      </c>
    </row>
    <row r="204" customFormat="false" ht="12.75" hidden="false" customHeight="true" outlineLevel="0" collapsed="false">
      <c r="A204" s="231" t="str">
        <f aca="true">IF(ISBLANK('Tournament Info'!$B$11),"",INDIRECT(ADDRESS(ROW(),2,1,1,"Optimal Seating "&amp;'Tournament Info'!$B$11-1&amp;"R+F")))</f>
        <v/>
      </c>
      <c r="B204" s="207" t="str">
        <f aca="false">IF(ISNUMBER(A204),VLOOKUP(A204,Methuselahs!$A$7:$E$306,2,FALSE()),"")</f>
        <v/>
      </c>
      <c r="C204" s="232" t="str">
        <f aca="false">IF(ISNUMBER(A204),VLOOKUP(A204,Methuselahs!$A$7:$E$306,3,FALSE()),"")</f>
        <v/>
      </c>
      <c r="D204" s="233" t="str">
        <f aca="false">IF(ISNUMBER(A204),FLOOR((ROW()-ROW($A$7))/5,1)+1,"")</f>
        <v/>
      </c>
      <c r="E204" s="234"/>
      <c r="F204" s="267" t="n">
        <f aca="false">IF(ISNUMBER(E204),E204,0)</f>
        <v>0</v>
      </c>
      <c r="G204" s="235" t="str">
        <f aca="false">IF(ISNUMBER($A204),IF(AND($F204&gt;=2,$H204=60),1,0),"")</f>
        <v/>
      </c>
      <c r="H204" s="236" t="str">
        <f aca="false">IF(ISNUMBER(A204),IF(OR($S204=$U204,NOT(ISNA(MATCH($D204*5+$V$4,Override!$C$6:$C$125,0)))),$Q204,0),"")</f>
        <v/>
      </c>
      <c r="I204" s="268" t="str">
        <f aca="false">IF(ISNUMBER(A204),IF(J204=5,K204,IF(AND(J204=4,OR(K204=4,K204=3)),K204+1,K204)),"")</f>
        <v/>
      </c>
      <c r="J204" s="237" t="n">
        <f aca="false">COUNT(A202:A206)</f>
        <v>0</v>
      </c>
      <c r="K204" s="238" t="str">
        <f aca="false">IF(ISNUMBER(A204),RANK(F204,F202:F206),"")</f>
        <v/>
      </c>
      <c r="L204" s="239" t="n">
        <f aca="false">IF(J204=5,VLOOKUP(K204,TPMatrix!$A$6:$B$10,2,FALSE()),IF(J204=4,VLOOKUP(K204,TPMatrix!$D$6:$E$9,2,FALSE()),0))</f>
        <v>0</v>
      </c>
      <c r="M204" s="239" t="n">
        <f aca="false">IF(COUNTIF(K202:K206,K204)&gt;=2,IF(J204=5,VLOOKUP(K204+1,TPMatrix!$A$6:$B$10,2,FALSE()),IF(J204=4,VLOOKUP(K204+1,TPMatrix!$D$6:$E$9,2,FALSE()),0)),"")</f>
        <v>0</v>
      </c>
      <c r="N204" s="239" t="n">
        <f aca="false">IF(COUNTIF(K202:K206,K204)&gt;=3,IF(J204=5,VLOOKUP(K204+2,TPMatrix!$A$6:$B$10,2,FALSE()),IF(J204=4,VLOOKUP(K204+2,TPMatrix!$D$6:$E$9,2,FALSE()),0)),"")</f>
        <v>0</v>
      </c>
      <c r="O204" s="239" t="n">
        <f aca="false">IF(COUNTIF(K202:K206,K204)&gt;=4,IF(J204=5,VLOOKUP(K204+3,TPMatrix!$A$6:$B$10,2,FALSE()),IF(J204=4,VLOOKUP(K204+3,TPMatrix!$D$6:$E$9,2,FALSE()),0)),"")</f>
        <v>0</v>
      </c>
      <c r="P204" s="239" t="n">
        <f aca="false">IF(COUNTIF(K202:K206,K204)&gt;=5,IF(J204=5,VLOOKUP(K204+4,TPMatrix!$A$6:$B$10,2,FALSE()),IF(J204=4,VLOOKUP(K204+4,TPMatrix!$D$6:$E$9,2,FALSE()),0)),"")</f>
        <v>0</v>
      </c>
      <c r="Q204" s="239" t="n">
        <f aca="false">SUM(L204:P204)/COUNT(L204:P204)</f>
        <v>0</v>
      </c>
      <c r="R204" s="240" t="n">
        <f aca="false">COUNT(L204:P204)</f>
        <v>5</v>
      </c>
      <c r="S204" s="238" t="n">
        <f aca="false">IF(ISNUMBER($A204),COUNTIF($D$7:$D$306,$D204),0)</f>
        <v>0</v>
      </c>
      <c r="T204" s="239" t="n">
        <f aca="false">CEILING($F204,1)</f>
        <v>0</v>
      </c>
      <c r="U204" s="240" t="n">
        <f aca="true">SUM(OFFSET(T204,-MOD(ROW()-ROW($U$7),5),0,5,1))</f>
        <v>0</v>
      </c>
      <c r="W204" s="167" t="str">
        <f aca="false">$I204</f>
        <v/>
      </c>
      <c r="X204" s="167" t="str">
        <f aca="false">IF(ISNUMBER($A204),$W204*(Methuselahs!$A$4+1)+$A204,"")</f>
        <v/>
      </c>
      <c r="Y204" s="167" t="str">
        <f aca="false">IF(ISNUMBER($A204),RANK($X204,$X204:$X208,1),"")</f>
        <v/>
      </c>
      <c r="Z204" s="167" t="str">
        <f aca="false">IF(ISNUMBER($A204),VLOOKUP($A204,Methuselahs!$A$7:$X$306,5),"")</f>
        <v/>
      </c>
      <c r="AA204" s="167" t="str">
        <f aca="false">$I204</f>
        <v/>
      </c>
    </row>
    <row r="205" customFormat="false" ht="12.75" hidden="false" customHeight="true" outlineLevel="0" collapsed="false">
      <c r="A205" s="241" t="str">
        <f aca="true">IF(ISBLANK('Tournament Info'!$B$11),"",INDIRECT(ADDRESS(ROW(),2,1,1,"Optimal Seating "&amp;'Tournament Info'!$B$11-1&amp;"R+F")))</f>
        <v/>
      </c>
      <c r="B205" s="242" t="str">
        <f aca="false">IF(ISNUMBER(A205),VLOOKUP(A205,Methuselahs!$A$7:$E$306,2,FALSE()),"")</f>
        <v/>
      </c>
      <c r="C205" s="243" t="str">
        <f aca="false">IF(ISNUMBER(A205),VLOOKUP(A205,Methuselahs!$A$7:$E$306,3,FALSE()),"")</f>
        <v/>
      </c>
      <c r="D205" s="244" t="str">
        <f aca="false">IF(ISNUMBER(A205),FLOOR((ROW()-ROW($A$7))/5,1)+1,"")</f>
        <v/>
      </c>
      <c r="E205" s="245"/>
      <c r="F205" s="269" t="n">
        <f aca="false">IF(ISNUMBER(E205),E205,0)</f>
        <v>0</v>
      </c>
      <c r="G205" s="225" t="str">
        <f aca="false">IF(ISNUMBER($A205),IF(AND($F205&gt;=2,$H205=60),1,0),"")</f>
        <v/>
      </c>
      <c r="H205" s="226" t="str">
        <f aca="false">IF(ISNUMBER(A205),IF(OR($S205=$U205,NOT(ISNA(MATCH($D205*5+$V$4,Override!$C$6:$C$125,0)))),$Q205,0),"")</f>
        <v/>
      </c>
      <c r="I205" s="265" t="str">
        <f aca="false">IF(ISNUMBER(A205),IF(J205=5,K205,IF(AND(J205=4,OR(K205=4,K205=3)),K205+1,K205)),"")</f>
        <v/>
      </c>
      <c r="J205" s="246" t="n">
        <f aca="false">COUNT(A202:A206)</f>
        <v>0</v>
      </c>
      <c r="K205" s="228" t="str">
        <f aca="false">IF(ISNUMBER(A205),RANK(F205,F202:F206),"")</f>
        <v/>
      </c>
      <c r="L205" s="229" t="n">
        <f aca="false">IF(J205=5,VLOOKUP(K205,TPMatrix!$A$6:$B$10,2,FALSE()),IF(J205=4,VLOOKUP(K205,TPMatrix!$D$6:$E$9,2,FALSE()),0))</f>
        <v>0</v>
      </c>
      <c r="M205" s="229" t="n">
        <f aca="false">IF(COUNTIF(K202:K206,K205)&gt;=2,IF(J205=5,VLOOKUP(K205+1,TPMatrix!$A$6:$B$10,2,FALSE()),IF(J205=4,VLOOKUP(K205+1,TPMatrix!$D$6:$E$9,2,FALSE()),0)),"")</f>
        <v>0</v>
      </c>
      <c r="N205" s="229" t="n">
        <f aca="false">IF(COUNTIF(K202:K206,K205)&gt;=3,IF(J205=5,VLOOKUP(K205+2,TPMatrix!$A$6:$B$10,2,FALSE()),IF(J205=4,VLOOKUP(K205+2,TPMatrix!$D$6:$E$9,2,FALSE()),0)),"")</f>
        <v>0</v>
      </c>
      <c r="O205" s="229" t="n">
        <f aca="false">IF(COUNTIF(K202:K206,K205)&gt;=4,IF(J205=5,VLOOKUP(K205+3,TPMatrix!$A$6:$B$10,2,FALSE()),IF(J205=4,VLOOKUP(K205+3,TPMatrix!$D$6:$E$9,2,FALSE()),0)),"")</f>
        <v>0</v>
      </c>
      <c r="P205" s="229" t="n">
        <f aca="false">IF(COUNTIF(K202:K206,K205)&gt;=5,IF(J205=5,VLOOKUP(K205+4,TPMatrix!$A$6:$B$10,2,FALSE()),IF(J205=4,VLOOKUP(K205+4,TPMatrix!$D$6:$E$9,2,FALSE()),0)),"")</f>
        <v>0</v>
      </c>
      <c r="Q205" s="229" t="n">
        <f aca="false">SUM(L205:P205)/COUNT(L205:P205)</f>
        <v>0</v>
      </c>
      <c r="R205" s="230" t="n">
        <f aca="false">COUNT(L205:P205)</f>
        <v>5</v>
      </c>
      <c r="S205" s="228" t="n">
        <f aca="false">IF(ISNUMBER($A205),COUNTIF($D$7:$D$306,$D205),0)</f>
        <v>0</v>
      </c>
      <c r="T205" s="229" t="n">
        <f aca="false">CEILING($F205,1)</f>
        <v>0</v>
      </c>
      <c r="U205" s="230" t="n">
        <f aca="true">SUM(OFFSET(T205,-MOD(ROW()-ROW($U$7),5),0,5,1))</f>
        <v>0</v>
      </c>
      <c r="W205" s="167" t="str">
        <f aca="false">$I205</f>
        <v/>
      </c>
      <c r="X205" s="167" t="str">
        <f aca="false">IF(ISNUMBER($A205),$W205*(Methuselahs!$A$4+1)+$A205,"")</f>
        <v/>
      </c>
      <c r="Y205" s="167" t="str">
        <f aca="false">IF(ISNUMBER($A205),RANK($X205,$X205:$X209,1),"")</f>
        <v/>
      </c>
      <c r="Z205" s="167" t="str">
        <f aca="false">IF(ISNUMBER($A205),VLOOKUP($A205,Methuselahs!$A$7:$X$306,5),"")</f>
        <v/>
      </c>
      <c r="AA205" s="167" t="str">
        <f aca="false">$I205</f>
        <v/>
      </c>
    </row>
    <row r="206" customFormat="false" ht="12.75" hidden="false" customHeight="true" outlineLevel="0" collapsed="false">
      <c r="A206" s="247" t="str">
        <f aca="true">IF(ISBLANK('Tournament Info'!$B$11),"",INDIRECT(ADDRESS(ROW(),2,1,1,"Optimal Seating "&amp;'Tournament Info'!$B$11-1&amp;"R+F")))</f>
        <v/>
      </c>
      <c r="B206" s="248" t="str">
        <f aca="false">IF(ISNUMBER(A206),VLOOKUP(A206,Methuselahs!$A$7:$E$306,2,FALSE()),"")</f>
        <v/>
      </c>
      <c r="C206" s="249" t="str">
        <f aca="false">IF(ISNUMBER(A206),VLOOKUP(A206,Methuselahs!$A$7:$E$306,3,FALSE()),"")</f>
        <v/>
      </c>
      <c r="D206" s="250" t="str">
        <f aca="false">IF(ISNUMBER(A206),FLOOR((ROW()-ROW($A$7))/5,1)+1,"")</f>
        <v/>
      </c>
      <c r="E206" s="251"/>
      <c r="F206" s="270" t="n">
        <f aca="false">IF(ISNUMBER(E206),E206,0)</f>
        <v>0</v>
      </c>
      <c r="G206" s="257" t="str">
        <f aca="false">IF(ISNUMBER($A206),IF(AND($F206&gt;=2,$H206=60),1,0),"")</f>
        <v/>
      </c>
      <c r="H206" s="258" t="str">
        <f aca="false">IF(ISNUMBER(A206),IF(OR($S206=$U206,NOT(ISNA(MATCH($D206*5+$V$4,Override!$C$6:$C$125,0)))),$Q206,0),"")</f>
        <v/>
      </c>
      <c r="I206" s="271" t="str">
        <f aca="false">IF(ISNUMBER(A206),IF(J206=5,K206,IF(AND(J206=4,OR(K206=4,K206=3)),K206+1,K206)),"")</f>
        <v/>
      </c>
      <c r="J206" s="252" t="n">
        <f aca="false">COUNT(A202:A206)</f>
        <v>0</v>
      </c>
      <c r="K206" s="253" t="str">
        <f aca="false">IF(ISNUMBER(A206),RANK(F206,F202:F206),"")</f>
        <v/>
      </c>
      <c r="L206" s="254" t="n">
        <f aca="false">IF(J206=5,VLOOKUP(K206,TPMatrix!$A$6:$B$10,2,FALSE()),IF(J206=4,VLOOKUP(K206,TPMatrix!$D$6:$E$9,2,FALSE()),0))</f>
        <v>0</v>
      </c>
      <c r="M206" s="254" t="n">
        <f aca="false">IF(COUNTIF(K202:K206,K206)&gt;=2,IF(J206=5,VLOOKUP(K206+1,TPMatrix!$A$6:$B$10,2,FALSE()),IF(J206=4,VLOOKUP(K206+1,TPMatrix!$D$6:$E$9,2,FALSE()),0)),"")</f>
        <v>0</v>
      </c>
      <c r="N206" s="254" t="n">
        <f aca="false">IF(COUNTIF(K202:K206,K206)&gt;=3,IF(J206=5,VLOOKUP(K206+2,TPMatrix!$A$6:$B$10,2,FALSE()),IF(J206=4,VLOOKUP(K206+2,TPMatrix!$D$6:$E$9,2,FALSE()),0)),"")</f>
        <v>0</v>
      </c>
      <c r="O206" s="254" t="n">
        <f aca="false">IF(COUNTIF(K202:K206,K206)&gt;=4,IF(J206=5,VLOOKUP(K206+3,TPMatrix!$A$6:$B$10,2,FALSE()),IF(J206=4,VLOOKUP(K206+3,TPMatrix!$D$6:$E$9,2,FALSE()),0)),"")</f>
        <v>0</v>
      </c>
      <c r="P206" s="254" t="n">
        <f aca="false">IF(COUNTIF(K202:K206,K206)&gt;=5,IF(J206=5,VLOOKUP(K206+4,TPMatrix!$A$6:$B$10,2,FALSE()),IF(J206=4,VLOOKUP(K206+4,TPMatrix!$D$6:$E$9,2,FALSE()),0)),"")</f>
        <v>0</v>
      </c>
      <c r="Q206" s="254" t="n">
        <f aca="false">SUM(L206:P206)/COUNT(L206:P206)</f>
        <v>0</v>
      </c>
      <c r="R206" s="255" t="n">
        <f aca="false">COUNT(L206:P206)</f>
        <v>5</v>
      </c>
      <c r="S206" s="253" t="n">
        <f aca="false">IF(ISNUMBER($A206),COUNTIF($D$7:$D$306,$D206),0)</f>
        <v>0</v>
      </c>
      <c r="T206" s="254" t="n">
        <f aca="false">CEILING($F206,1)</f>
        <v>0</v>
      </c>
      <c r="U206" s="255" t="n">
        <f aca="true">SUM(OFFSET(T206,-MOD(ROW()-ROW($U$7),5),0,5,1))</f>
        <v>0</v>
      </c>
      <c r="W206" s="167" t="str">
        <f aca="false">$I206</f>
        <v/>
      </c>
      <c r="X206" s="167" t="str">
        <f aca="false">IF(ISNUMBER($A206),$W206*(Methuselahs!$A$4+1)+$A206,"")</f>
        <v/>
      </c>
      <c r="Y206" s="167" t="str">
        <f aca="false">IF(ISNUMBER($A206),RANK($X206,$X206:$X210,1),"")</f>
        <v/>
      </c>
      <c r="Z206" s="167" t="str">
        <f aca="false">IF(ISNUMBER($A206),VLOOKUP($A206,Methuselahs!$A$7:$X$306,5),"")</f>
        <v/>
      </c>
      <c r="AA206" s="167" t="str">
        <f aca="false">$I206</f>
        <v/>
      </c>
    </row>
    <row r="207" customFormat="false" ht="12.65" hidden="false" customHeight="false" outlineLevel="0" collapsed="false">
      <c r="A207" s="206" t="str">
        <f aca="true">IF(ISBLANK('Tournament Info'!$B$11),"",INDIRECT(ADDRESS(ROW(),2,1,1,"Optimal Seating "&amp;'Tournament Info'!$B$11-1&amp;"R+F")))</f>
        <v/>
      </c>
      <c r="B207" s="207" t="str">
        <f aca="false">IF(ISNUMBER(A207),VLOOKUP(A207,Methuselahs!$A$7:$E$306,2,FALSE()),"")</f>
        <v/>
      </c>
      <c r="C207" s="208" t="str">
        <f aca="false">IF(ISNUMBER(A207),VLOOKUP(A207,Methuselahs!$A$7:$E$306,3,FALSE()),"")</f>
        <v/>
      </c>
      <c r="D207" s="209" t="str">
        <f aca="false">IF(ISNUMBER(A207),FLOOR((ROW()-ROW($A$7))/5,1)+1,"")</f>
        <v/>
      </c>
      <c r="E207" s="210"/>
      <c r="F207" s="262" t="n">
        <f aca="false">IF(ISNUMBER(E207),E207,0)</f>
        <v>0</v>
      </c>
      <c r="G207" s="211" t="str">
        <f aca="false">IF(ISNUMBER($A207),IF(AND($F207&gt;=2,$H207=60),1,0),"")</f>
        <v/>
      </c>
      <c r="H207" s="212" t="str">
        <f aca="false">IF(ISNUMBER(A207),IF(OR($S207=$U207,NOT(ISNA(MATCH($D207*5+$V$4,Override!$C$6:$C$125,0)))),$Q207,0),"")</f>
        <v/>
      </c>
      <c r="I207" s="263" t="str">
        <f aca="false">IF(ISNUMBER(A207),IF(J207=5,K207,IF(AND(J207=4,OR(K207=4,K207=3)),K207+1,K207)),"")</f>
        <v/>
      </c>
      <c r="J207" s="213" t="n">
        <f aca="false">COUNT(A207:A211)</f>
        <v>0</v>
      </c>
      <c r="K207" s="214" t="str">
        <f aca="false">IF(ISNUMBER(A207),RANK(F207,F207:F211),"")</f>
        <v/>
      </c>
      <c r="L207" s="215" t="n">
        <f aca="false">IF(J207=5,VLOOKUP(K207,TPMatrix!$A$6:$B$10,2,FALSE()),IF(J207=4,VLOOKUP(K207,TPMatrix!$D$6:$E$9,2,FALSE()),0))</f>
        <v>0</v>
      </c>
      <c r="M207" s="215" t="n">
        <f aca="false">IF(COUNTIF(K207:K211,K207)&gt;=2,IF(J207=5,VLOOKUP(K207+1,TPMatrix!$A$6:$B$10,2,FALSE()),IF(J207=4,VLOOKUP(K207+1,TPMatrix!$D$6:$E$9,2,FALSE()),0)),"")</f>
        <v>0</v>
      </c>
      <c r="N207" s="215" t="n">
        <f aca="false">IF(COUNTIF(K207:K211,K207)&gt;=3,IF(J207=5,VLOOKUP(K207+2,TPMatrix!$A$6:$B$10,2,FALSE()),IF(J207=4,VLOOKUP(K207+2,TPMatrix!$D$6:$E$9,2,FALSE()),0)),"")</f>
        <v>0</v>
      </c>
      <c r="O207" s="215" t="n">
        <f aca="false">IF(COUNTIF(K207:K211,K207)&gt;=4,IF(J207=5,VLOOKUP(K207+3,TPMatrix!$A$6:$B$10,2,FALSE()),IF(J207=4,VLOOKUP(K207+3,TPMatrix!$D$6:$E$9,2,FALSE()),0)),"")</f>
        <v>0</v>
      </c>
      <c r="P207" s="215" t="n">
        <f aca="false">IF(COUNTIF(K207:K211,K207)&gt;=5,IF(J207=5,VLOOKUP(K207+4,TPMatrix!$A$6:$B$10,2,FALSE()),IF(J207=4,VLOOKUP(K207+4,TPMatrix!$D$6:$E$9,2,FALSE()),0)),"")</f>
        <v>0</v>
      </c>
      <c r="Q207" s="215" t="n">
        <f aca="false">SUM(L207:P207)/COUNT(L207:P207)</f>
        <v>0</v>
      </c>
      <c r="R207" s="216" t="n">
        <f aca="false">COUNT(L207:P207)</f>
        <v>5</v>
      </c>
      <c r="S207" s="217" t="n">
        <f aca="false">IF(ISNUMBER($A207),COUNTIF($D$7:$D$306,$D207),0)</f>
        <v>0</v>
      </c>
      <c r="T207" s="218" t="n">
        <f aca="false">CEILING($F207,1)</f>
        <v>0</v>
      </c>
      <c r="U207" s="219" t="n">
        <f aca="true">SUM(OFFSET(T207,-MOD(ROW()-ROW($U$7),5),0,5,1))</f>
        <v>0</v>
      </c>
      <c r="W207" s="167" t="str">
        <f aca="false">$I207</f>
        <v/>
      </c>
      <c r="X207" s="167" t="str">
        <f aca="false">IF(ISNUMBER($A207),$W207*(Methuselahs!$A$4+1)+$A207,"")</f>
        <v/>
      </c>
      <c r="Y207" s="167" t="str">
        <f aca="false">IF(ISNUMBER($A207),RANK($X207,$X207:$X211,1),"")</f>
        <v/>
      </c>
      <c r="Z207" s="167" t="str">
        <f aca="false">IF(ISNUMBER($A207),VLOOKUP($A207,Methuselahs!$A$7:$X$306,5),"")</f>
        <v/>
      </c>
      <c r="AA207" s="167" t="str">
        <f aca="false">$I207</f>
        <v/>
      </c>
    </row>
    <row r="208" customFormat="false" ht="12.65" hidden="false" customHeight="false" outlineLevel="0" collapsed="false">
      <c r="A208" s="220" t="str">
        <f aca="true">IF(ISBLANK('Tournament Info'!$B$11),"",INDIRECT(ADDRESS(ROW(),2,1,1,"Optimal Seating "&amp;'Tournament Info'!$B$11-1&amp;"R+F")))</f>
        <v/>
      </c>
      <c r="B208" s="221" t="str">
        <f aca="false">IF(ISNUMBER(A208),VLOOKUP(A208,Methuselahs!$A$7:$E$306,2,FALSE()),"")</f>
        <v/>
      </c>
      <c r="C208" s="222" t="str">
        <f aca="false">IF(ISNUMBER(A208),VLOOKUP(A208,Methuselahs!$A$7:$E$306,3,FALSE()),"")</f>
        <v/>
      </c>
      <c r="D208" s="223" t="str">
        <f aca="false">IF(ISNUMBER(A208),FLOOR((ROW()-ROW($A$7))/5,1)+1,"")</f>
        <v/>
      </c>
      <c r="E208" s="224"/>
      <c r="F208" s="264" t="n">
        <f aca="false">IF(ISNUMBER(E208),E208,0)</f>
        <v>0</v>
      </c>
      <c r="G208" s="225" t="str">
        <f aca="false">IF(ISNUMBER($A208),IF(AND($F208&gt;=2,$H208=60),1,0),"")</f>
        <v/>
      </c>
      <c r="H208" s="226" t="str">
        <f aca="false">IF(ISNUMBER(A208),IF(OR($S208=$U208,NOT(ISNA(MATCH($D208*5+$V$4,Override!$C$6:$C$125,0)))),$Q208,0),"")</f>
        <v/>
      </c>
      <c r="I208" s="265" t="str">
        <f aca="false">IF(ISNUMBER(A208),IF(J208=5,K208,IF(AND(J208=4,OR(K208=4,K208=3)),K208+1,K208)),"")</f>
        <v/>
      </c>
      <c r="J208" s="227" t="n">
        <f aca="false">COUNT(A207:A211)</f>
        <v>0</v>
      </c>
      <c r="K208" s="228" t="str">
        <f aca="false">IF(ISNUMBER(A208),RANK(F208,F207:F211),"")</f>
        <v/>
      </c>
      <c r="L208" s="229" t="n">
        <f aca="false">IF(J208=5,VLOOKUP(K208,TPMatrix!$A$6:$B$10,2,FALSE()),IF(J208=4,VLOOKUP(K208,TPMatrix!$D$6:$E$9,2,FALSE()),0))</f>
        <v>0</v>
      </c>
      <c r="M208" s="229" t="n">
        <f aca="false">IF(COUNTIF(K207:K211,K208)&gt;=2,IF(J208=5,VLOOKUP(K208+1,TPMatrix!$A$6:$B$10,2,FALSE()),IF(J208=4,VLOOKUP(K208+1,TPMatrix!$D$6:$E$9,2,FALSE()),0)),"")</f>
        <v>0</v>
      </c>
      <c r="N208" s="229" t="n">
        <f aca="false">IF(COUNTIF(K207:K211,K208)&gt;=3,IF(J208=5,VLOOKUP(K208+2,TPMatrix!$A$6:$B$10,2,FALSE()),IF(J208=4,VLOOKUP(K208+2,TPMatrix!$D$6:$E$9,2,FALSE()),0)),"")</f>
        <v>0</v>
      </c>
      <c r="O208" s="229" t="n">
        <f aca="false">IF(COUNTIF(K207:K211,K208)&gt;=4,IF(J208=5,VLOOKUP(K208+3,TPMatrix!$A$6:$B$10,2,FALSE()),IF(J208=4,VLOOKUP(K208+3,TPMatrix!$D$6:$E$9,2,FALSE()),0)),"")</f>
        <v>0</v>
      </c>
      <c r="P208" s="229" t="n">
        <f aca="false">IF(COUNTIF(K207:K211,K208)&gt;=5,IF(J208=5,VLOOKUP(K208+4,TPMatrix!$A$6:$B$10,2,FALSE()),IF(J208=4,VLOOKUP(K208+4,TPMatrix!$D$6:$E$9,2,FALSE()),0)),"")</f>
        <v>0</v>
      </c>
      <c r="Q208" s="229" t="n">
        <f aca="false">SUM(L208:P208)/COUNT(L208:P208)</f>
        <v>0</v>
      </c>
      <c r="R208" s="230" t="n">
        <f aca="false">COUNT(L208:P208)</f>
        <v>5</v>
      </c>
      <c r="S208" s="228" t="n">
        <f aca="false">IF(ISNUMBER($A208),COUNTIF($D$7:$D$306,$D208),0)</f>
        <v>0</v>
      </c>
      <c r="T208" s="229" t="n">
        <f aca="false">CEILING($F208,1)</f>
        <v>0</v>
      </c>
      <c r="U208" s="230" t="n">
        <f aca="true">SUM(OFFSET(T208,-MOD(ROW()-ROW($U$7),5),0,5,1))</f>
        <v>0</v>
      </c>
      <c r="W208" s="167" t="str">
        <f aca="false">$I208</f>
        <v/>
      </c>
      <c r="X208" s="167" t="str">
        <f aca="false">IF(ISNUMBER($A208),$W208*(Methuselahs!$A$4+1)+$A208,"")</f>
        <v/>
      </c>
      <c r="Y208" s="167" t="str">
        <f aca="false">IF(ISNUMBER($A208),RANK($X208,$X208:$X212,1),"")</f>
        <v/>
      </c>
      <c r="Z208" s="167" t="str">
        <f aca="false">IF(ISNUMBER($A208),VLOOKUP($A208,Methuselahs!$A$7:$X$306,5),"")</f>
        <v/>
      </c>
      <c r="AA208" s="167" t="str">
        <f aca="false">$I208</f>
        <v/>
      </c>
    </row>
    <row r="209" customFormat="false" ht="12.65" hidden="false" customHeight="false" outlineLevel="0" collapsed="false">
      <c r="A209" s="231" t="str">
        <f aca="true">IF(ISBLANK('Tournament Info'!$B$11),"",INDIRECT(ADDRESS(ROW(),2,1,1,"Optimal Seating "&amp;'Tournament Info'!$B$11-1&amp;"R+F")))</f>
        <v/>
      </c>
      <c r="B209" s="207" t="str">
        <f aca="false">IF(ISNUMBER(A209),VLOOKUP(A209,Methuselahs!$A$7:$E$306,2,FALSE()),"")</f>
        <v/>
      </c>
      <c r="C209" s="232" t="str">
        <f aca="false">IF(ISNUMBER(A209),VLOOKUP(A209,Methuselahs!$A$7:$E$306,3,FALSE()),"")</f>
        <v/>
      </c>
      <c r="D209" s="233" t="str">
        <f aca="false">IF(ISNUMBER(A209),FLOOR((ROW()-ROW($A$7))/5,1)+1,"")</f>
        <v/>
      </c>
      <c r="E209" s="234"/>
      <c r="F209" s="267" t="n">
        <f aca="false">IF(ISNUMBER(E209),E209,0)</f>
        <v>0</v>
      </c>
      <c r="G209" s="235" t="str">
        <f aca="false">IF(ISNUMBER($A209),IF(AND($F209&gt;=2,$H209=60),1,0),"")</f>
        <v/>
      </c>
      <c r="H209" s="236" t="str">
        <f aca="false">IF(ISNUMBER(A209),IF(OR($S209=$U209,NOT(ISNA(MATCH($D209*5+$V$4,Override!$C$6:$C$125,0)))),$Q209,0),"")</f>
        <v/>
      </c>
      <c r="I209" s="268" t="str">
        <f aca="false">IF(ISNUMBER(A209),IF(J209=5,K209,IF(AND(J209=4,OR(K209=4,K209=3)),K209+1,K209)),"")</f>
        <v/>
      </c>
      <c r="J209" s="237" t="n">
        <f aca="false">COUNT(A207:A211)</f>
        <v>0</v>
      </c>
      <c r="K209" s="238" t="str">
        <f aca="false">IF(ISNUMBER(A209),RANK(F209,F207:F211),"")</f>
        <v/>
      </c>
      <c r="L209" s="239" t="n">
        <f aca="false">IF(J209=5,VLOOKUP(K209,TPMatrix!$A$6:$B$10,2,FALSE()),IF(J209=4,VLOOKUP(K209,TPMatrix!$D$6:$E$9,2,FALSE()),0))</f>
        <v>0</v>
      </c>
      <c r="M209" s="239" t="n">
        <f aca="false">IF(COUNTIF(K207:K211,K209)&gt;=2,IF(J209=5,VLOOKUP(K209+1,TPMatrix!$A$6:$B$10,2,FALSE()),IF(J209=4,VLOOKUP(K209+1,TPMatrix!$D$6:$E$9,2,FALSE()),0)),"")</f>
        <v>0</v>
      </c>
      <c r="N209" s="239" t="n">
        <f aca="false">IF(COUNTIF(K207:K211,K209)&gt;=3,IF(J209=5,VLOOKUP(K209+2,TPMatrix!$A$6:$B$10,2,FALSE()),IF(J209=4,VLOOKUP(K209+2,TPMatrix!$D$6:$E$9,2,FALSE()),0)),"")</f>
        <v>0</v>
      </c>
      <c r="O209" s="239" t="n">
        <f aca="false">IF(COUNTIF(K207:K211,K209)&gt;=4,IF(J209=5,VLOOKUP(K209+3,TPMatrix!$A$6:$B$10,2,FALSE()),IF(J209=4,VLOOKUP(K209+3,TPMatrix!$D$6:$E$9,2,FALSE()),0)),"")</f>
        <v>0</v>
      </c>
      <c r="P209" s="239" t="n">
        <f aca="false">IF(COUNTIF(K207:K211,K209)&gt;=5,IF(J209=5,VLOOKUP(K209+4,TPMatrix!$A$6:$B$10,2,FALSE()),IF(J209=4,VLOOKUP(K209+4,TPMatrix!$D$6:$E$9,2,FALSE()),0)),"")</f>
        <v>0</v>
      </c>
      <c r="Q209" s="239" t="n">
        <f aca="false">SUM(L209:P209)/COUNT(L209:P209)</f>
        <v>0</v>
      </c>
      <c r="R209" s="240" t="n">
        <f aca="false">COUNT(L209:P209)</f>
        <v>5</v>
      </c>
      <c r="S209" s="238" t="n">
        <f aca="false">IF(ISNUMBER($A209),COUNTIF($D$7:$D$306,$D209),0)</f>
        <v>0</v>
      </c>
      <c r="T209" s="239" t="n">
        <f aca="false">CEILING($F209,1)</f>
        <v>0</v>
      </c>
      <c r="U209" s="240" t="n">
        <f aca="true">SUM(OFFSET(T209,-MOD(ROW()-ROW($U$7),5),0,5,1))</f>
        <v>0</v>
      </c>
      <c r="W209" s="167" t="str">
        <f aca="false">$I209</f>
        <v/>
      </c>
      <c r="X209" s="167" t="str">
        <f aca="false">IF(ISNUMBER($A209),$W209*(Methuselahs!$A$4+1)+$A209,"")</f>
        <v/>
      </c>
      <c r="Y209" s="167" t="str">
        <f aca="false">IF(ISNUMBER($A209),RANK($X209,$X209:$X213,1),"")</f>
        <v/>
      </c>
      <c r="Z209" s="167" t="str">
        <f aca="false">IF(ISNUMBER($A209),VLOOKUP($A209,Methuselahs!$A$7:$X$306,5),"")</f>
        <v/>
      </c>
      <c r="AA209" s="167" t="str">
        <f aca="false">$I209</f>
        <v/>
      </c>
    </row>
    <row r="210" customFormat="false" ht="12.65" hidden="false" customHeight="false" outlineLevel="0" collapsed="false">
      <c r="A210" s="241" t="str">
        <f aca="true">IF(ISBLANK('Tournament Info'!$B$11),"",INDIRECT(ADDRESS(ROW(),2,1,1,"Optimal Seating "&amp;'Tournament Info'!$B$11-1&amp;"R+F")))</f>
        <v/>
      </c>
      <c r="B210" s="242" t="str">
        <f aca="false">IF(ISNUMBER(A210),VLOOKUP(A210,Methuselahs!$A$7:$E$306,2,FALSE()),"")</f>
        <v/>
      </c>
      <c r="C210" s="243" t="str">
        <f aca="false">IF(ISNUMBER(A210),VLOOKUP(A210,Methuselahs!$A$7:$E$306,3,FALSE()),"")</f>
        <v/>
      </c>
      <c r="D210" s="244" t="str">
        <f aca="false">IF(ISNUMBER(A210),FLOOR((ROW()-ROW($A$7))/5,1)+1,"")</f>
        <v/>
      </c>
      <c r="E210" s="245"/>
      <c r="F210" s="269" t="n">
        <f aca="false">IF(ISNUMBER(E210),E210,0)</f>
        <v>0</v>
      </c>
      <c r="G210" s="225" t="str">
        <f aca="false">IF(ISNUMBER($A210),IF(AND($F210&gt;=2,$H210=60),1,0),"")</f>
        <v/>
      </c>
      <c r="H210" s="226" t="str">
        <f aca="false">IF(ISNUMBER(A210),IF(OR($S210=$U210,NOT(ISNA(MATCH($D210*5+$V$4,Override!$C$6:$C$125,0)))),$Q210,0),"")</f>
        <v/>
      </c>
      <c r="I210" s="265" t="str">
        <f aca="false">IF(ISNUMBER(A210),IF(J210=5,K210,IF(AND(J210=4,OR(K210=4,K210=3)),K210+1,K210)),"")</f>
        <v/>
      </c>
      <c r="J210" s="246" t="n">
        <f aca="false">COUNT(A207:A211)</f>
        <v>0</v>
      </c>
      <c r="K210" s="228" t="str">
        <f aca="false">IF(ISNUMBER(A210),RANK(F210,F207:F211),"")</f>
        <v/>
      </c>
      <c r="L210" s="229" t="n">
        <f aca="false">IF(J210=5,VLOOKUP(K210,TPMatrix!$A$6:$B$10,2,FALSE()),IF(J210=4,VLOOKUP(K210,TPMatrix!$D$6:$E$9,2,FALSE()),0))</f>
        <v>0</v>
      </c>
      <c r="M210" s="229" t="n">
        <f aca="false">IF(COUNTIF(K207:K211,K210)&gt;=2,IF(J210=5,VLOOKUP(K210+1,TPMatrix!$A$6:$B$10,2,FALSE()),IF(J210=4,VLOOKUP(K210+1,TPMatrix!$D$6:$E$9,2,FALSE()),0)),"")</f>
        <v>0</v>
      </c>
      <c r="N210" s="229" t="n">
        <f aca="false">IF(COUNTIF(K207:K211,K210)&gt;=3,IF(J210=5,VLOOKUP(K210+2,TPMatrix!$A$6:$B$10,2,FALSE()),IF(J210=4,VLOOKUP(K210+2,TPMatrix!$D$6:$E$9,2,FALSE()),0)),"")</f>
        <v>0</v>
      </c>
      <c r="O210" s="229" t="n">
        <f aca="false">IF(COUNTIF(K207:K211,K210)&gt;=4,IF(J210=5,VLOOKUP(K210+3,TPMatrix!$A$6:$B$10,2,FALSE()),IF(J210=4,VLOOKUP(K210+3,TPMatrix!$D$6:$E$9,2,FALSE()),0)),"")</f>
        <v>0</v>
      </c>
      <c r="P210" s="229" t="n">
        <f aca="false">IF(COUNTIF(K207:K211,K210)&gt;=5,IF(J210=5,VLOOKUP(K210+4,TPMatrix!$A$6:$B$10,2,FALSE()),IF(J210=4,VLOOKUP(K210+4,TPMatrix!$D$6:$E$9,2,FALSE()),0)),"")</f>
        <v>0</v>
      </c>
      <c r="Q210" s="229" t="n">
        <f aca="false">SUM(L210:P210)/COUNT(L210:P210)</f>
        <v>0</v>
      </c>
      <c r="R210" s="230" t="n">
        <f aca="false">COUNT(L210:P210)</f>
        <v>5</v>
      </c>
      <c r="S210" s="228" t="n">
        <f aca="false">IF(ISNUMBER($A210),COUNTIF($D$7:$D$306,$D210),0)</f>
        <v>0</v>
      </c>
      <c r="T210" s="229" t="n">
        <f aca="false">CEILING($F210,1)</f>
        <v>0</v>
      </c>
      <c r="U210" s="230" t="n">
        <f aca="true">SUM(OFFSET(T210,-MOD(ROW()-ROW($U$7),5),0,5,1))</f>
        <v>0</v>
      </c>
      <c r="W210" s="167" t="str">
        <f aca="false">$I210</f>
        <v/>
      </c>
      <c r="X210" s="167" t="str">
        <f aca="false">IF(ISNUMBER($A210),$W210*(Methuselahs!$A$4+1)+$A210,"")</f>
        <v/>
      </c>
      <c r="Y210" s="167" t="str">
        <f aca="false">IF(ISNUMBER($A210),RANK($X210,$X210:$X214,1),"")</f>
        <v/>
      </c>
      <c r="Z210" s="167" t="str">
        <f aca="false">IF(ISNUMBER($A210),VLOOKUP($A210,Methuselahs!$A$7:$X$306,5),"")</f>
        <v/>
      </c>
      <c r="AA210" s="167" t="str">
        <f aca="false">$I210</f>
        <v/>
      </c>
    </row>
    <row r="211" customFormat="false" ht="12.65" hidden="false" customHeight="false" outlineLevel="0" collapsed="false">
      <c r="A211" s="247" t="str">
        <f aca="true">IF(ISBLANK('Tournament Info'!$B$11),"",INDIRECT(ADDRESS(ROW(),2,1,1,"Optimal Seating "&amp;'Tournament Info'!$B$11-1&amp;"R+F")))</f>
        <v/>
      </c>
      <c r="B211" s="248" t="str">
        <f aca="false">IF(ISNUMBER(A211),VLOOKUP(A211,Methuselahs!$A$7:$E$306,2,FALSE()),"")</f>
        <v/>
      </c>
      <c r="C211" s="249" t="str">
        <f aca="false">IF(ISNUMBER(A211),VLOOKUP(A211,Methuselahs!$A$7:$E$306,3,FALSE()),"")</f>
        <v/>
      </c>
      <c r="D211" s="250" t="str">
        <f aca="false">IF(ISNUMBER(A211),FLOOR((ROW()-ROW($A$7))/5,1)+1,"")</f>
        <v/>
      </c>
      <c r="E211" s="251"/>
      <c r="F211" s="270" t="n">
        <f aca="false">IF(ISNUMBER(E211),E211,0)</f>
        <v>0</v>
      </c>
      <c r="G211" s="235" t="str">
        <f aca="false">IF(ISNUMBER($A211),IF(AND($F211&gt;=2,$H211=60),1,0),"")</f>
        <v/>
      </c>
      <c r="H211" s="236" t="str">
        <f aca="false">IF(ISNUMBER(A211),IF(OR($S211=$U211,NOT(ISNA(MATCH($D211*5+$V$4,Override!$C$6:$C$125,0)))),$Q211,0),"")</f>
        <v/>
      </c>
      <c r="I211" s="268" t="str">
        <f aca="false">IF(ISNUMBER(A211),IF(J211=5,K211,IF(AND(J211=4,OR(K211=4,K211=3)),K211+1,K211)),"")</f>
        <v/>
      </c>
      <c r="J211" s="252" t="n">
        <f aca="false">COUNT(A207:A211)</f>
        <v>0</v>
      </c>
      <c r="K211" s="253" t="str">
        <f aca="false">IF(ISNUMBER(A211),RANK(F211,F207:F211),"")</f>
        <v/>
      </c>
      <c r="L211" s="254" t="n">
        <f aca="false">IF(J211=5,VLOOKUP(K211,TPMatrix!$A$6:$B$10,2,FALSE()),IF(J211=4,VLOOKUP(K211,TPMatrix!$D$6:$E$9,2,FALSE()),0))</f>
        <v>0</v>
      </c>
      <c r="M211" s="254" t="n">
        <f aca="false">IF(COUNTIF(K207:K211,K211)&gt;=2,IF(J211=5,VLOOKUP(K211+1,TPMatrix!$A$6:$B$10,2,FALSE()),IF(J211=4,VLOOKUP(K211+1,TPMatrix!$D$6:$E$9,2,FALSE()),0)),"")</f>
        <v>0</v>
      </c>
      <c r="N211" s="254" t="n">
        <f aca="false">IF(COUNTIF(K207:K211,K211)&gt;=3,IF(J211=5,VLOOKUP(K211+2,TPMatrix!$A$6:$B$10,2,FALSE()),IF(J211=4,VLOOKUP(K211+2,TPMatrix!$D$6:$E$9,2,FALSE()),0)),"")</f>
        <v>0</v>
      </c>
      <c r="O211" s="254" t="n">
        <f aca="false">IF(COUNTIF(K207:K211,K211)&gt;=4,IF(J211=5,VLOOKUP(K211+3,TPMatrix!$A$6:$B$10,2,FALSE()),IF(J211=4,VLOOKUP(K211+3,TPMatrix!$D$6:$E$9,2,FALSE()),0)),"")</f>
        <v>0</v>
      </c>
      <c r="P211" s="254" t="n">
        <f aca="false">IF(COUNTIF(K207:K211,K211)&gt;=5,IF(J211=5,VLOOKUP(K211+4,TPMatrix!$A$6:$B$10,2,FALSE()),IF(J211=4,VLOOKUP(K211+4,TPMatrix!$D$6:$E$9,2,FALSE()),0)),"")</f>
        <v>0</v>
      </c>
      <c r="Q211" s="254" t="n">
        <f aca="false">SUM(L211:P211)/COUNT(L211:P211)</f>
        <v>0</v>
      </c>
      <c r="R211" s="255" t="n">
        <f aca="false">COUNT(L211:P211)</f>
        <v>5</v>
      </c>
      <c r="S211" s="253" t="n">
        <f aca="false">IF(ISNUMBER($A211),COUNTIF($D$7:$D$306,$D211),0)</f>
        <v>0</v>
      </c>
      <c r="T211" s="254" t="n">
        <f aca="false">CEILING($F211,1)</f>
        <v>0</v>
      </c>
      <c r="U211" s="255" t="n">
        <f aca="true">SUM(OFFSET(T211,-MOD(ROW()-ROW($U$7),5),0,5,1))</f>
        <v>0</v>
      </c>
      <c r="W211" s="167" t="str">
        <f aca="false">$I211</f>
        <v/>
      </c>
      <c r="X211" s="167" t="str">
        <f aca="false">IF(ISNUMBER($A211),$W211*(Methuselahs!$A$4+1)+$A211,"")</f>
        <v/>
      </c>
      <c r="Y211" s="167" t="str">
        <f aca="false">IF(ISNUMBER($A211),RANK($X211,$X211:$X215,1),"")</f>
        <v/>
      </c>
      <c r="Z211" s="167" t="str">
        <f aca="false">IF(ISNUMBER($A211),VLOOKUP($A211,Methuselahs!$A$7:$X$306,5),"")</f>
        <v/>
      </c>
      <c r="AA211" s="167" t="str">
        <f aca="false">$I211</f>
        <v/>
      </c>
    </row>
    <row r="212" customFormat="false" ht="12.65" hidden="false" customHeight="false" outlineLevel="0" collapsed="false">
      <c r="A212" s="206" t="str">
        <f aca="true">IF(ISBLANK('Tournament Info'!$B$11),"",INDIRECT(ADDRESS(ROW(),2,1,1,"Optimal Seating "&amp;'Tournament Info'!$B$11-1&amp;"R+F")))</f>
        <v/>
      </c>
      <c r="B212" s="256" t="str">
        <f aca="false">IF(ISNUMBER(A212),VLOOKUP(A212,Methuselahs!$A$7:$E$306,2,FALSE()),"")</f>
        <v/>
      </c>
      <c r="C212" s="208" t="str">
        <f aca="false">IF(ISNUMBER(A212),VLOOKUP(A212,Methuselahs!$A$7:$E$306,3,FALSE()),"")</f>
        <v/>
      </c>
      <c r="D212" s="209" t="str">
        <f aca="false">IF(ISNUMBER(A212),FLOOR((ROW()-ROW($A$7))/5,1)+1,"")</f>
        <v/>
      </c>
      <c r="E212" s="210"/>
      <c r="F212" s="262" t="n">
        <f aca="false">IF(ISNUMBER(E212),E212,0)</f>
        <v>0</v>
      </c>
      <c r="G212" s="211" t="str">
        <f aca="false">IF(ISNUMBER($A212),IF(AND($F212&gt;=2,$H212=60),1,0),"")</f>
        <v/>
      </c>
      <c r="H212" s="212" t="str">
        <f aca="false">IF(ISNUMBER(A212),IF(OR($S212=$U212,NOT(ISNA(MATCH($D212*5+$V$4,Override!$C$6:$C$125,0)))),$Q212,0),"")</f>
        <v/>
      </c>
      <c r="I212" s="263" t="str">
        <f aca="false">IF(ISNUMBER(A212),IF(J212=5,K212,IF(AND(J212=4,OR(K212=4,K212=3)),K212+1,K212)),"")</f>
        <v/>
      </c>
      <c r="J212" s="213" t="n">
        <f aca="false">COUNT(A212:A216)</f>
        <v>0</v>
      </c>
      <c r="K212" s="214" t="str">
        <f aca="false">IF(ISNUMBER(A212),RANK(F212,F212:F216),"")</f>
        <v/>
      </c>
      <c r="L212" s="215" t="n">
        <f aca="false">IF(J212=5,VLOOKUP(K212,TPMatrix!$A$6:$B$10,2,FALSE()),IF(J212=4,VLOOKUP(K212,TPMatrix!$D$6:$E$9,2,FALSE()),0))</f>
        <v>0</v>
      </c>
      <c r="M212" s="215" t="n">
        <f aca="false">IF(COUNTIF(K212:K216,K212)&gt;=2,IF(J212=5,VLOOKUP(K212+1,TPMatrix!$A$6:$B$10,2,FALSE()),IF(J212=4,VLOOKUP(K212+1,TPMatrix!$D$6:$E$9,2,FALSE()),0)),"")</f>
        <v>0</v>
      </c>
      <c r="N212" s="215" t="n">
        <f aca="false">IF(COUNTIF(K212:K216,K212)&gt;=3,IF(J212=5,VLOOKUP(K212+2,TPMatrix!$A$6:$B$10,2,FALSE()),IF(J212=4,VLOOKUP(K212+2,TPMatrix!$D$6:$E$9,2,FALSE()),0)),"")</f>
        <v>0</v>
      </c>
      <c r="O212" s="215" t="n">
        <f aca="false">IF(COUNTIF(K212:K216,K212)&gt;=4,IF(J212=5,VLOOKUP(K212+3,TPMatrix!$A$6:$B$10,2,FALSE()),IF(J212=4,VLOOKUP(K212+3,TPMatrix!$D$6:$E$9,2,FALSE()),0)),"")</f>
        <v>0</v>
      </c>
      <c r="P212" s="215" t="n">
        <f aca="false">IF(COUNTIF(K212:K216,K212)&gt;=5,IF(J212=5,VLOOKUP(K212+4,TPMatrix!$A$6:$B$10,2,FALSE()),IF(J212=4,VLOOKUP(K212+4,TPMatrix!$D$6:$E$9,2,FALSE()),0)),"")</f>
        <v>0</v>
      </c>
      <c r="Q212" s="215" t="n">
        <f aca="false">SUM(L212:P212)/COUNT(L212:P212)</f>
        <v>0</v>
      </c>
      <c r="R212" s="216" t="n">
        <f aca="false">COUNT(L212:P212)</f>
        <v>5</v>
      </c>
      <c r="S212" s="217" t="n">
        <f aca="false">IF(ISNUMBER($A212),COUNTIF($D$7:$D$306,$D212),0)</f>
        <v>0</v>
      </c>
      <c r="T212" s="218" t="n">
        <f aca="false">CEILING($F212,1)</f>
        <v>0</v>
      </c>
      <c r="U212" s="219" t="n">
        <f aca="true">SUM(OFFSET(T212,-MOD(ROW()-ROW($U$7),5),0,5,1))</f>
        <v>0</v>
      </c>
      <c r="W212" s="167" t="str">
        <f aca="false">$I212</f>
        <v/>
      </c>
      <c r="X212" s="167" t="str">
        <f aca="false">IF(ISNUMBER($A212),$W212*(Methuselahs!$A$4+1)+$A212,"")</f>
        <v/>
      </c>
      <c r="Y212" s="167" t="str">
        <f aca="false">IF(ISNUMBER($A212),RANK($X212,$X212:$X216,1),"")</f>
        <v/>
      </c>
      <c r="Z212" s="167" t="str">
        <f aca="false">IF(ISNUMBER($A212),VLOOKUP($A212,Methuselahs!$A$7:$X$306,5),"")</f>
        <v/>
      </c>
      <c r="AA212" s="167" t="str">
        <f aca="false">$I212</f>
        <v/>
      </c>
    </row>
    <row r="213" customFormat="false" ht="12.65" hidden="false" customHeight="false" outlineLevel="0" collapsed="false">
      <c r="A213" s="220" t="str">
        <f aca="true">IF(ISBLANK('Tournament Info'!$B$11),"",INDIRECT(ADDRESS(ROW(),2,1,1,"Optimal Seating "&amp;'Tournament Info'!$B$11-1&amp;"R+F")))</f>
        <v/>
      </c>
      <c r="B213" s="221" t="str">
        <f aca="false">IF(ISNUMBER(A213),VLOOKUP(A213,Methuselahs!$A$7:$E$306,2,FALSE()),"")</f>
        <v/>
      </c>
      <c r="C213" s="222" t="str">
        <f aca="false">IF(ISNUMBER(A213),VLOOKUP(A213,Methuselahs!$A$7:$E$306,3,FALSE()),"")</f>
        <v/>
      </c>
      <c r="D213" s="223" t="str">
        <f aca="false">IF(ISNUMBER(A213),FLOOR((ROW()-ROW($A$7))/5,1)+1,"")</f>
        <v/>
      </c>
      <c r="E213" s="224"/>
      <c r="F213" s="264" t="n">
        <f aca="false">IF(ISNUMBER(E213),E213,0)</f>
        <v>0</v>
      </c>
      <c r="G213" s="225" t="str">
        <f aca="false">IF(ISNUMBER($A213),IF(AND($F213&gt;=2,$H213=60),1,0),"")</f>
        <v/>
      </c>
      <c r="H213" s="226" t="str">
        <f aca="false">IF(ISNUMBER(A213),IF(OR($S213=$U213,NOT(ISNA(MATCH($D213*5+$V$4,Override!$C$6:$C$125,0)))),$Q213,0),"")</f>
        <v/>
      </c>
      <c r="I213" s="265" t="str">
        <f aca="false">IF(ISNUMBER(A213),IF(J213=5,K213,IF(AND(J213=4,OR(K213=4,K213=3)),K213+1,K213)),"")</f>
        <v/>
      </c>
      <c r="J213" s="227" t="n">
        <f aca="false">COUNT(A212:A216)</f>
        <v>0</v>
      </c>
      <c r="K213" s="228" t="str">
        <f aca="false">IF(ISNUMBER(A213),RANK(F213,F212:F216),"")</f>
        <v/>
      </c>
      <c r="L213" s="229" t="n">
        <f aca="false">IF(J213=5,VLOOKUP(K213,TPMatrix!$A$6:$B$10,2,FALSE()),IF(J213=4,VLOOKUP(K213,TPMatrix!$D$6:$E$9,2,FALSE()),0))</f>
        <v>0</v>
      </c>
      <c r="M213" s="229" t="n">
        <f aca="false">IF(COUNTIF(K212:K216,K213)&gt;=2,IF(J213=5,VLOOKUP(K213+1,TPMatrix!$A$6:$B$10,2,FALSE()),IF(J213=4,VLOOKUP(K213+1,TPMatrix!$D$6:$E$9,2,FALSE()),0)),"")</f>
        <v>0</v>
      </c>
      <c r="N213" s="229" t="n">
        <f aca="false">IF(COUNTIF(K212:K216,K213)&gt;=3,IF(J213=5,VLOOKUP(K213+2,TPMatrix!$A$6:$B$10,2,FALSE()),IF(J213=4,VLOOKUP(K213+2,TPMatrix!$D$6:$E$9,2,FALSE()),0)),"")</f>
        <v>0</v>
      </c>
      <c r="O213" s="229" t="n">
        <f aca="false">IF(COUNTIF(K212:K216,K213)&gt;=4,IF(J213=5,VLOOKUP(K213+3,TPMatrix!$A$6:$B$10,2,FALSE()),IF(J213=4,VLOOKUP(K213+3,TPMatrix!$D$6:$E$9,2,FALSE()),0)),"")</f>
        <v>0</v>
      </c>
      <c r="P213" s="229" t="n">
        <f aca="false">IF(COUNTIF(K212:K216,K213)&gt;=5,IF(J213=5,VLOOKUP(K213+4,TPMatrix!$A$6:$B$10,2,FALSE()),IF(J213=4,VLOOKUP(K213+4,TPMatrix!$D$6:$E$9,2,FALSE()),0)),"")</f>
        <v>0</v>
      </c>
      <c r="Q213" s="229" t="n">
        <f aca="false">SUM(L213:P213)/COUNT(L213:P213)</f>
        <v>0</v>
      </c>
      <c r="R213" s="230" t="n">
        <f aca="false">COUNT(L213:P213)</f>
        <v>5</v>
      </c>
      <c r="S213" s="228" t="n">
        <f aca="false">IF(ISNUMBER($A213),COUNTIF($D$7:$D$306,$D213),0)</f>
        <v>0</v>
      </c>
      <c r="T213" s="229" t="n">
        <f aca="false">CEILING($F213,1)</f>
        <v>0</v>
      </c>
      <c r="U213" s="230" t="n">
        <f aca="true">SUM(OFFSET(T213,-MOD(ROW()-ROW($U$7),5),0,5,1))</f>
        <v>0</v>
      </c>
      <c r="W213" s="167" t="str">
        <f aca="false">$I213</f>
        <v/>
      </c>
      <c r="X213" s="167" t="str">
        <f aca="false">IF(ISNUMBER($A213),$W213*(Methuselahs!$A$4+1)+$A213,"")</f>
        <v/>
      </c>
      <c r="Y213" s="167" t="str">
        <f aca="false">IF(ISNUMBER($A213),RANK($X213,$X213:$X217,1),"")</f>
        <v/>
      </c>
      <c r="Z213" s="167" t="str">
        <f aca="false">IF(ISNUMBER($A213),VLOOKUP($A213,Methuselahs!$A$7:$X$306,5),"")</f>
        <v/>
      </c>
      <c r="AA213" s="167" t="str">
        <f aca="false">$I213</f>
        <v/>
      </c>
    </row>
    <row r="214" customFormat="false" ht="12.65" hidden="false" customHeight="false" outlineLevel="0" collapsed="false">
      <c r="A214" s="231" t="str">
        <f aca="true">IF(ISBLANK('Tournament Info'!$B$11),"",INDIRECT(ADDRESS(ROW(),2,1,1,"Optimal Seating "&amp;'Tournament Info'!$B$11-1&amp;"R+F")))</f>
        <v/>
      </c>
      <c r="B214" s="207" t="str">
        <f aca="false">IF(ISNUMBER(A214),VLOOKUP(A214,Methuselahs!$A$7:$E$306,2,FALSE()),"")</f>
        <v/>
      </c>
      <c r="C214" s="232" t="str">
        <f aca="false">IF(ISNUMBER(A214),VLOOKUP(A214,Methuselahs!$A$7:$E$306,3,FALSE()),"")</f>
        <v/>
      </c>
      <c r="D214" s="233" t="str">
        <f aca="false">IF(ISNUMBER(A214),FLOOR((ROW()-ROW($A$7))/5,1)+1,"")</f>
        <v/>
      </c>
      <c r="E214" s="234"/>
      <c r="F214" s="267" t="n">
        <f aca="false">IF(ISNUMBER(E214),E214,0)</f>
        <v>0</v>
      </c>
      <c r="G214" s="235" t="str">
        <f aca="false">IF(ISNUMBER($A214),IF(AND($F214&gt;=2,$H214=60),1,0),"")</f>
        <v/>
      </c>
      <c r="H214" s="236" t="str">
        <f aca="false">IF(ISNUMBER(A214),IF(OR($S214=$U214,NOT(ISNA(MATCH($D214*5+$V$4,Override!$C$6:$C$125,0)))),$Q214,0),"")</f>
        <v/>
      </c>
      <c r="I214" s="268" t="str">
        <f aca="false">IF(ISNUMBER(A214),IF(J214=5,K214,IF(AND(J214=4,OR(K214=4,K214=3)),K214+1,K214)),"")</f>
        <v/>
      </c>
      <c r="J214" s="237" t="n">
        <f aca="false">COUNT(A212:A216)</f>
        <v>0</v>
      </c>
      <c r="K214" s="238" t="str">
        <f aca="false">IF(ISNUMBER(A214),RANK(F214,F212:F216),"")</f>
        <v/>
      </c>
      <c r="L214" s="239" t="n">
        <f aca="false">IF(J214=5,VLOOKUP(K214,TPMatrix!$A$6:$B$10,2,FALSE()),IF(J214=4,VLOOKUP(K214,TPMatrix!$D$6:$E$9,2,FALSE()),0))</f>
        <v>0</v>
      </c>
      <c r="M214" s="239" t="n">
        <f aca="false">IF(COUNTIF(K212:K216,K214)&gt;=2,IF(J214=5,VLOOKUP(K214+1,TPMatrix!$A$6:$B$10,2,FALSE()),IF(J214=4,VLOOKUP(K214+1,TPMatrix!$D$6:$E$9,2,FALSE()),0)),"")</f>
        <v>0</v>
      </c>
      <c r="N214" s="239" t="n">
        <f aca="false">IF(COUNTIF(K212:K216,K214)&gt;=3,IF(J214=5,VLOOKUP(K214+2,TPMatrix!$A$6:$B$10,2,FALSE()),IF(J214=4,VLOOKUP(K214+2,TPMatrix!$D$6:$E$9,2,FALSE()),0)),"")</f>
        <v>0</v>
      </c>
      <c r="O214" s="239" t="n">
        <f aca="false">IF(COUNTIF(K212:K216,K214)&gt;=4,IF(J214=5,VLOOKUP(K214+3,TPMatrix!$A$6:$B$10,2,FALSE()),IF(J214=4,VLOOKUP(K214+3,TPMatrix!$D$6:$E$9,2,FALSE()),0)),"")</f>
        <v>0</v>
      </c>
      <c r="P214" s="239" t="n">
        <f aca="false">IF(COUNTIF(K212:K216,K214)&gt;=5,IF(J214=5,VLOOKUP(K214+4,TPMatrix!$A$6:$B$10,2,FALSE()),IF(J214=4,VLOOKUP(K214+4,TPMatrix!$D$6:$E$9,2,FALSE()),0)),"")</f>
        <v>0</v>
      </c>
      <c r="Q214" s="239" t="n">
        <f aca="false">SUM(L214:P214)/COUNT(L214:P214)</f>
        <v>0</v>
      </c>
      <c r="R214" s="240" t="n">
        <f aca="false">COUNT(L214:P214)</f>
        <v>5</v>
      </c>
      <c r="S214" s="238" t="n">
        <f aca="false">IF(ISNUMBER($A214),COUNTIF($D$7:$D$306,$D214),0)</f>
        <v>0</v>
      </c>
      <c r="T214" s="239" t="n">
        <f aca="false">CEILING($F214,1)</f>
        <v>0</v>
      </c>
      <c r="U214" s="240" t="n">
        <f aca="true">SUM(OFFSET(T214,-MOD(ROW()-ROW($U$7),5),0,5,1))</f>
        <v>0</v>
      </c>
      <c r="W214" s="167" t="str">
        <f aca="false">$I214</f>
        <v/>
      </c>
      <c r="X214" s="167" t="str">
        <f aca="false">IF(ISNUMBER($A214),$W214*(Methuselahs!$A$4+1)+$A214,"")</f>
        <v/>
      </c>
      <c r="Y214" s="167" t="str">
        <f aca="false">IF(ISNUMBER($A214),RANK($X214,$X214:$X218,1),"")</f>
        <v/>
      </c>
      <c r="Z214" s="167" t="str">
        <f aca="false">IF(ISNUMBER($A214),VLOOKUP($A214,Methuselahs!$A$7:$X$306,5),"")</f>
        <v/>
      </c>
      <c r="AA214" s="167" t="str">
        <f aca="false">$I214</f>
        <v/>
      </c>
    </row>
    <row r="215" customFormat="false" ht="12.65" hidden="false" customHeight="false" outlineLevel="0" collapsed="false">
      <c r="A215" s="241" t="str">
        <f aca="true">IF(ISBLANK('Tournament Info'!$B$11),"",INDIRECT(ADDRESS(ROW(),2,1,1,"Optimal Seating "&amp;'Tournament Info'!$B$11-1&amp;"R+F")))</f>
        <v/>
      </c>
      <c r="B215" s="242" t="str">
        <f aca="false">IF(ISNUMBER(A215),VLOOKUP(A215,Methuselahs!$A$7:$E$306,2,FALSE()),"")</f>
        <v/>
      </c>
      <c r="C215" s="243" t="str">
        <f aca="false">IF(ISNUMBER(A215),VLOOKUP(A215,Methuselahs!$A$7:$E$306,3,FALSE()),"")</f>
        <v/>
      </c>
      <c r="D215" s="244" t="str">
        <f aca="false">IF(ISNUMBER(A215),FLOOR((ROW()-ROW($A$7))/5,1)+1,"")</f>
        <v/>
      </c>
      <c r="E215" s="245"/>
      <c r="F215" s="269" t="n">
        <f aca="false">IF(ISNUMBER(E215),E215,0)</f>
        <v>0</v>
      </c>
      <c r="G215" s="225" t="str">
        <f aca="false">IF(ISNUMBER($A215),IF(AND($F215&gt;=2,$H215=60),1,0),"")</f>
        <v/>
      </c>
      <c r="H215" s="226" t="str">
        <f aca="false">IF(ISNUMBER(A215),IF(OR($S215=$U215,NOT(ISNA(MATCH($D215*5+$V$4,Override!$C$6:$C$125,0)))),$Q215,0),"")</f>
        <v/>
      </c>
      <c r="I215" s="265" t="str">
        <f aca="false">IF(ISNUMBER(A215),IF(J215=5,K215,IF(AND(J215=4,OR(K215=4,K215=3)),K215+1,K215)),"")</f>
        <v/>
      </c>
      <c r="J215" s="246" t="n">
        <f aca="false">COUNT(A212:A216)</f>
        <v>0</v>
      </c>
      <c r="K215" s="228" t="str">
        <f aca="false">IF(ISNUMBER(A215),RANK(F215,F212:F216),"")</f>
        <v/>
      </c>
      <c r="L215" s="229" t="n">
        <f aca="false">IF(J215=5,VLOOKUP(K215,TPMatrix!$A$6:$B$10,2,FALSE()),IF(J215=4,VLOOKUP(K215,TPMatrix!$D$6:$E$9,2,FALSE()),0))</f>
        <v>0</v>
      </c>
      <c r="M215" s="229" t="n">
        <f aca="false">IF(COUNTIF(K212:K216,K215)&gt;=2,IF(J215=5,VLOOKUP(K215+1,TPMatrix!$A$6:$B$10,2,FALSE()),IF(J215=4,VLOOKUP(K215+1,TPMatrix!$D$6:$E$9,2,FALSE()),0)),"")</f>
        <v>0</v>
      </c>
      <c r="N215" s="229" t="n">
        <f aca="false">IF(COUNTIF(K212:K216,K215)&gt;=3,IF(J215=5,VLOOKUP(K215+2,TPMatrix!$A$6:$B$10,2,FALSE()),IF(J215=4,VLOOKUP(K215+2,TPMatrix!$D$6:$E$9,2,FALSE()),0)),"")</f>
        <v>0</v>
      </c>
      <c r="O215" s="229" t="n">
        <f aca="false">IF(COUNTIF(K212:K216,K215)&gt;=4,IF(J215=5,VLOOKUP(K215+3,TPMatrix!$A$6:$B$10,2,FALSE()),IF(J215=4,VLOOKUP(K215+3,TPMatrix!$D$6:$E$9,2,FALSE()),0)),"")</f>
        <v>0</v>
      </c>
      <c r="P215" s="229" t="n">
        <f aca="false">IF(COUNTIF(K212:K216,K215)&gt;=5,IF(J215=5,VLOOKUP(K215+4,TPMatrix!$A$6:$B$10,2,FALSE()),IF(J215=4,VLOOKUP(K215+4,TPMatrix!$D$6:$E$9,2,FALSE()),0)),"")</f>
        <v>0</v>
      </c>
      <c r="Q215" s="229" t="n">
        <f aca="false">SUM(L215:P215)/COUNT(L215:P215)</f>
        <v>0</v>
      </c>
      <c r="R215" s="230" t="n">
        <f aca="false">COUNT(L215:P215)</f>
        <v>5</v>
      </c>
      <c r="S215" s="228" t="n">
        <f aca="false">IF(ISNUMBER($A215),COUNTIF($D$7:$D$306,$D215),0)</f>
        <v>0</v>
      </c>
      <c r="T215" s="229" t="n">
        <f aca="false">CEILING($F215,1)</f>
        <v>0</v>
      </c>
      <c r="U215" s="230" t="n">
        <f aca="true">SUM(OFFSET(T215,-MOD(ROW()-ROW($U$7),5),0,5,1))</f>
        <v>0</v>
      </c>
      <c r="W215" s="167" t="str">
        <f aca="false">$I215</f>
        <v/>
      </c>
      <c r="X215" s="167" t="str">
        <f aca="false">IF(ISNUMBER($A215),$W215*(Methuselahs!$A$4+1)+$A215,"")</f>
        <v/>
      </c>
      <c r="Y215" s="167" t="str">
        <f aca="false">IF(ISNUMBER($A215),RANK($X215,$X215:$X219,1),"")</f>
        <v/>
      </c>
      <c r="Z215" s="167" t="str">
        <f aca="false">IF(ISNUMBER($A215),VLOOKUP($A215,Methuselahs!$A$7:$X$306,5),"")</f>
        <v/>
      </c>
      <c r="AA215" s="167" t="str">
        <f aca="false">$I215</f>
        <v/>
      </c>
    </row>
    <row r="216" customFormat="false" ht="12.65" hidden="false" customHeight="false" outlineLevel="0" collapsed="false">
      <c r="A216" s="247" t="str">
        <f aca="true">IF(ISBLANK('Tournament Info'!$B$11),"",INDIRECT(ADDRESS(ROW(),2,1,1,"Optimal Seating "&amp;'Tournament Info'!$B$11-1&amp;"R+F")))</f>
        <v/>
      </c>
      <c r="B216" s="248" t="str">
        <f aca="false">IF(ISNUMBER(A216),VLOOKUP(A216,Methuselahs!$A$7:$E$306,2,FALSE()),"")</f>
        <v/>
      </c>
      <c r="C216" s="249" t="str">
        <f aca="false">IF(ISNUMBER(A216),VLOOKUP(A216,Methuselahs!$A$7:$E$306,3,FALSE()),"")</f>
        <v/>
      </c>
      <c r="D216" s="250" t="str">
        <f aca="false">IF(ISNUMBER(A216),FLOOR((ROW()-ROW($A$7))/5,1)+1,"")</f>
        <v/>
      </c>
      <c r="E216" s="251"/>
      <c r="F216" s="270" t="n">
        <f aca="false">IF(ISNUMBER(E216),E216,0)</f>
        <v>0</v>
      </c>
      <c r="G216" s="257" t="str">
        <f aca="false">IF(ISNUMBER($A216),IF(AND($F216&gt;=2,$H216=60),1,0),"")</f>
        <v/>
      </c>
      <c r="H216" s="258" t="str">
        <f aca="false">IF(ISNUMBER(A216),IF(OR($S216=$U216,NOT(ISNA(MATCH($D216*5+$V$4,Override!$C$6:$C$125,0)))),$Q216,0),"")</f>
        <v/>
      </c>
      <c r="I216" s="271" t="str">
        <f aca="false">IF(ISNUMBER(A216),IF(J216=5,K216,IF(AND(J216=4,OR(K216=4,K216=3)),K216+1,K216)),"")</f>
        <v/>
      </c>
      <c r="J216" s="252" t="n">
        <f aca="false">COUNT(A212:A216)</f>
        <v>0</v>
      </c>
      <c r="K216" s="253" t="str">
        <f aca="false">IF(ISNUMBER(A216),RANK(F216,F212:F216),"")</f>
        <v/>
      </c>
      <c r="L216" s="254" t="n">
        <f aca="false">IF(J216=5,VLOOKUP(K216,TPMatrix!$A$6:$B$10,2,FALSE()),IF(J216=4,VLOOKUP(K216,TPMatrix!$D$6:$E$9,2,FALSE()),0))</f>
        <v>0</v>
      </c>
      <c r="M216" s="254" t="n">
        <f aca="false">IF(COUNTIF(K212:K216,K216)&gt;=2,IF(J216=5,VLOOKUP(K216+1,TPMatrix!$A$6:$B$10,2,FALSE()),IF(J216=4,VLOOKUP(K216+1,TPMatrix!$D$6:$E$9,2,FALSE()),0)),"")</f>
        <v>0</v>
      </c>
      <c r="N216" s="254" t="n">
        <f aca="false">IF(COUNTIF(K212:K216,K216)&gt;=3,IF(J216=5,VLOOKUP(K216+2,TPMatrix!$A$6:$B$10,2,FALSE()),IF(J216=4,VLOOKUP(K216+2,TPMatrix!$D$6:$E$9,2,FALSE()),0)),"")</f>
        <v>0</v>
      </c>
      <c r="O216" s="254" t="n">
        <f aca="false">IF(COUNTIF(K212:K216,K216)&gt;=4,IF(J216=5,VLOOKUP(K216+3,TPMatrix!$A$6:$B$10,2,FALSE()),IF(J216=4,VLOOKUP(K216+3,TPMatrix!$D$6:$E$9,2,FALSE()),0)),"")</f>
        <v>0</v>
      </c>
      <c r="P216" s="254" t="n">
        <f aca="false">IF(COUNTIF(K212:K216,K216)&gt;=5,IF(J216=5,VLOOKUP(K216+4,TPMatrix!$A$6:$B$10,2,FALSE()),IF(J216=4,VLOOKUP(K216+4,TPMatrix!$D$6:$E$9,2,FALSE()),0)),"")</f>
        <v>0</v>
      </c>
      <c r="Q216" s="254" t="n">
        <f aca="false">SUM(L216:P216)/COUNT(L216:P216)</f>
        <v>0</v>
      </c>
      <c r="R216" s="255" t="n">
        <f aca="false">COUNT(L216:P216)</f>
        <v>5</v>
      </c>
      <c r="S216" s="253" t="n">
        <f aca="false">IF(ISNUMBER($A216),COUNTIF($D$7:$D$306,$D216),0)</f>
        <v>0</v>
      </c>
      <c r="T216" s="254" t="n">
        <f aca="false">CEILING($F216,1)</f>
        <v>0</v>
      </c>
      <c r="U216" s="255" t="n">
        <f aca="true">SUM(OFFSET(T216,-MOD(ROW()-ROW($U$7),5),0,5,1))</f>
        <v>0</v>
      </c>
      <c r="W216" s="167" t="str">
        <f aca="false">$I216</f>
        <v/>
      </c>
      <c r="X216" s="167" t="str">
        <f aca="false">IF(ISNUMBER($A216),$W216*(Methuselahs!$A$4+1)+$A216,"")</f>
        <v/>
      </c>
      <c r="Y216" s="167" t="str">
        <f aca="false">IF(ISNUMBER($A216),RANK($X216,$X216:$X220,1),"")</f>
        <v/>
      </c>
      <c r="Z216" s="167" t="str">
        <f aca="false">IF(ISNUMBER($A216),VLOOKUP($A216,Methuselahs!$A$7:$X$306,5),"")</f>
        <v/>
      </c>
      <c r="AA216" s="167" t="str">
        <f aca="false">$I216</f>
        <v/>
      </c>
    </row>
    <row r="217" customFormat="false" ht="12.65" hidden="false" customHeight="false" outlineLevel="0" collapsed="false">
      <c r="A217" s="206" t="str">
        <f aca="true">IF(ISBLANK('Tournament Info'!$B$11),"",INDIRECT(ADDRESS(ROW(),2,1,1,"Optimal Seating "&amp;'Tournament Info'!$B$11-1&amp;"R+F")))</f>
        <v/>
      </c>
      <c r="B217" s="207" t="str">
        <f aca="false">IF(ISNUMBER(A217),VLOOKUP(A217,Methuselahs!$A$7:$E$306,2,FALSE()),"")</f>
        <v/>
      </c>
      <c r="C217" s="208" t="str">
        <f aca="false">IF(ISNUMBER(A217),VLOOKUP(A217,Methuselahs!$A$7:$E$306,3,FALSE()),"")</f>
        <v/>
      </c>
      <c r="D217" s="209" t="str">
        <f aca="false">IF(ISNUMBER(A217),FLOOR((ROW()-ROW($A$7))/5,1)+1,"")</f>
        <v/>
      </c>
      <c r="E217" s="210"/>
      <c r="F217" s="262" t="n">
        <f aca="false">IF(ISNUMBER(E217),E217,0)</f>
        <v>0</v>
      </c>
      <c r="G217" s="211" t="str">
        <f aca="false">IF(ISNUMBER($A217),IF(AND($F217&gt;=2,$H217=60),1,0),"")</f>
        <v/>
      </c>
      <c r="H217" s="212" t="str">
        <f aca="false">IF(ISNUMBER(A217),IF(OR($S217=$U217,NOT(ISNA(MATCH($D217*5+$V$4,Override!$C$6:$C$125,0)))),$Q217,0),"")</f>
        <v/>
      </c>
      <c r="I217" s="263" t="str">
        <f aca="false">IF(ISNUMBER(A217),IF(J217=5,K217,IF(AND(J217=4,OR(K217=4,K217=3)),K217+1,K217)),"")</f>
        <v/>
      </c>
      <c r="J217" s="213" t="n">
        <f aca="false">COUNT(A217:A221)</f>
        <v>0</v>
      </c>
      <c r="K217" s="214" t="str">
        <f aca="false">IF(ISNUMBER(A217),RANK(F217,F217:F221),"")</f>
        <v/>
      </c>
      <c r="L217" s="215" t="n">
        <f aca="false">IF(J217=5,VLOOKUP(K217,TPMatrix!$A$6:$B$10,2,FALSE()),IF(J217=4,VLOOKUP(K217,TPMatrix!$D$6:$E$9,2,FALSE()),0))</f>
        <v>0</v>
      </c>
      <c r="M217" s="215" t="n">
        <f aca="false">IF(COUNTIF(K217:K221,K217)&gt;=2,IF(J217=5,VLOOKUP(K217+1,TPMatrix!$A$6:$B$10,2,FALSE()),IF(J217=4,VLOOKUP(K217+1,TPMatrix!$D$6:$E$9,2,FALSE()),0)),"")</f>
        <v>0</v>
      </c>
      <c r="N217" s="215" t="n">
        <f aca="false">IF(COUNTIF(K217:K221,K217)&gt;=3,IF(J217=5,VLOOKUP(K217+2,TPMatrix!$A$6:$B$10,2,FALSE()),IF(J217=4,VLOOKUP(K217+2,TPMatrix!$D$6:$E$9,2,FALSE()),0)),"")</f>
        <v>0</v>
      </c>
      <c r="O217" s="215" t="n">
        <f aca="false">IF(COUNTIF(K217:K221,K217)&gt;=4,IF(J217=5,VLOOKUP(K217+3,TPMatrix!$A$6:$B$10,2,FALSE()),IF(J217=4,VLOOKUP(K217+3,TPMatrix!$D$6:$E$9,2,FALSE()),0)),"")</f>
        <v>0</v>
      </c>
      <c r="P217" s="215" t="n">
        <f aca="false">IF(COUNTIF(K217:K221,K217)&gt;=5,IF(J217=5,VLOOKUP(K217+4,TPMatrix!$A$6:$B$10,2,FALSE()),IF(J217=4,VLOOKUP(K217+4,TPMatrix!$D$6:$E$9,2,FALSE()),0)),"")</f>
        <v>0</v>
      </c>
      <c r="Q217" s="215" t="n">
        <f aca="false">SUM(L217:P217)/COUNT(L217:P217)</f>
        <v>0</v>
      </c>
      <c r="R217" s="216" t="n">
        <f aca="false">COUNT(L217:P217)</f>
        <v>5</v>
      </c>
      <c r="S217" s="217" t="n">
        <f aca="false">IF(ISNUMBER($A217),COUNTIF($D$7:$D$306,$D217),0)</f>
        <v>0</v>
      </c>
      <c r="T217" s="218" t="n">
        <f aca="false">CEILING($F217,1)</f>
        <v>0</v>
      </c>
      <c r="U217" s="219" t="n">
        <f aca="true">SUM(OFFSET(T217,-MOD(ROW()-ROW($U$7),5),0,5,1))</f>
        <v>0</v>
      </c>
      <c r="W217" s="167" t="str">
        <f aca="false">$I217</f>
        <v/>
      </c>
      <c r="X217" s="167" t="str">
        <f aca="false">IF(ISNUMBER($A217),$W217*(Methuselahs!$A$4+1)+$A217,"")</f>
        <v/>
      </c>
      <c r="Y217" s="167" t="str">
        <f aca="false">IF(ISNUMBER($A217),RANK($X217,$X217:$X221,1),"")</f>
        <v/>
      </c>
      <c r="Z217" s="167" t="str">
        <f aca="false">IF(ISNUMBER($A217),VLOOKUP($A217,Methuselahs!$A$7:$X$306,5),"")</f>
        <v/>
      </c>
      <c r="AA217" s="167" t="str">
        <f aca="false">$I217</f>
        <v/>
      </c>
    </row>
    <row r="218" customFormat="false" ht="12.65" hidden="false" customHeight="false" outlineLevel="0" collapsed="false">
      <c r="A218" s="220" t="str">
        <f aca="true">IF(ISBLANK('Tournament Info'!$B$11),"",INDIRECT(ADDRESS(ROW(),2,1,1,"Optimal Seating "&amp;'Tournament Info'!$B$11-1&amp;"R+F")))</f>
        <v/>
      </c>
      <c r="B218" s="221" t="str">
        <f aca="false">IF(ISNUMBER(A218),VLOOKUP(A218,Methuselahs!$A$7:$E$306,2,FALSE()),"")</f>
        <v/>
      </c>
      <c r="C218" s="222" t="str">
        <f aca="false">IF(ISNUMBER(A218),VLOOKUP(A218,Methuselahs!$A$7:$E$306,3,FALSE()),"")</f>
        <v/>
      </c>
      <c r="D218" s="223" t="str">
        <f aca="false">IF(ISNUMBER(A218),FLOOR((ROW()-ROW($A$7))/5,1)+1,"")</f>
        <v/>
      </c>
      <c r="E218" s="224"/>
      <c r="F218" s="264" t="n">
        <f aca="false">IF(ISNUMBER(E218),E218,0)</f>
        <v>0</v>
      </c>
      <c r="G218" s="225" t="str">
        <f aca="false">IF(ISNUMBER($A218),IF(AND($F218&gt;=2,$H218=60),1,0),"")</f>
        <v/>
      </c>
      <c r="H218" s="226" t="str">
        <f aca="false">IF(ISNUMBER(A218),IF(OR($S218=$U218,NOT(ISNA(MATCH($D218*5+$V$4,Override!$C$6:$C$125,0)))),$Q218,0),"")</f>
        <v/>
      </c>
      <c r="I218" s="265" t="str">
        <f aca="false">IF(ISNUMBER(A218),IF(J218=5,K218,IF(AND(J218=4,OR(K218=4,K218=3)),K218+1,K218)),"")</f>
        <v/>
      </c>
      <c r="J218" s="227" t="n">
        <f aca="false">COUNT(A217:A221)</f>
        <v>0</v>
      </c>
      <c r="K218" s="228" t="str">
        <f aca="false">IF(ISNUMBER(A218),RANK(F218,F217:F221),"")</f>
        <v/>
      </c>
      <c r="L218" s="229" t="n">
        <f aca="false">IF(J218=5,VLOOKUP(K218,TPMatrix!$A$6:$B$10,2,FALSE()),IF(J218=4,VLOOKUP(K218,TPMatrix!$D$6:$E$9,2,FALSE()),0))</f>
        <v>0</v>
      </c>
      <c r="M218" s="229" t="n">
        <f aca="false">IF(COUNTIF(K217:K221,K218)&gt;=2,IF(J218=5,VLOOKUP(K218+1,TPMatrix!$A$6:$B$10,2,FALSE()),IF(J218=4,VLOOKUP(K218+1,TPMatrix!$D$6:$E$9,2,FALSE()),0)),"")</f>
        <v>0</v>
      </c>
      <c r="N218" s="229" t="n">
        <f aca="false">IF(COUNTIF(K217:K221,K218)&gt;=3,IF(J218=5,VLOOKUP(K218+2,TPMatrix!$A$6:$B$10,2,FALSE()),IF(J218=4,VLOOKUP(K218+2,TPMatrix!$D$6:$E$9,2,FALSE()),0)),"")</f>
        <v>0</v>
      </c>
      <c r="O218" s="229" t="n">
        <f aca="false">IF(COUNTIF(K217:K221,K218)&gt;=4,IF(J218=5,VLOOKUP(K218+3,TPMatrix!$A$6:$B$10,2,FALSE()),IF(J218=4,VLOOKUP(K218+3,TPMatrix!$D$6:$E$9,2,FALSE()),0)),"")</f>
        <v>0</v>
      </c>
      <c r="P218" s="229" t="n">
        <f aca="false">IF(COUNTIF(K217:K221,K218)&gt;=5,IF(J218=5,VLOOKUP(K218+4,TPMatrix!$A$6:$B$10,2,FALSE()),IF(J218=4,VLOOKUP(K218+4,TPMatrix!$D$6:$E$9,2,FALSE()),0)),"")</f>
        <v>0</v>
      </c>
      <c r="Q218" s="229" t="n">
        <f aca="false">SUM(L218:P218)/COUNT(L218:P218)</f>
        <v>0</v>
      </c>
      <c r="R218" s="230" t="n">
        <f aca="false">COUNT(L218:P218)</f>
        <v>5</v>
      </c>
      <c r="S218" s="228" t="n">
        <f aca="false">IF(ISNUMBER($A218),COUNTIF($D$7:$D$306,$D218),0)</f>
        <v>0</v>
      </c>
      <c r="T218" s="229" t="n">
        <f aca="false">CEILING($F218,1)</f>
        <v>0</v>
      </c>
      <c r="U218" s="230" t="n">
        <f aca="true">SUM(OFFSET(T218,-MOD(ROW()-ROW($U$7),5),0,5,1))</f>
        <v>0</v>
      </c>
      <c r="W218" s="167" t="str">
        <f aca="false">$I218</f>
        <v/>
      </c>
      <c r="X218" s="167" t="str">
        <f aca="false">IF(ISNUMBER($A218),$W218*(Methuselahs!$A$4+1)+$A218,"")</f>
        <v/>
      </c>
      <c r="Y218" s="167" t="str">
        <f aca="false">IF(ISNUMBER($A218),RANK($X218,$X218:$X222,1),"")</f>
        <v/>
      </c>
      <c r="Z218" s="167" t="str">
        <f aca="false">IF(ISNUMBER($A218),VLOOKUP($A218,Methuselahs!$A$7:$X$306,5),"")</f>
        <v/>
      </c>
      <c r="AA218" s="167" t="str">
        <f aca="false">$I218</f>
        <v/>
      </c>
    </row>
    <row r="219" customFormat="false" ht="12.65" hidden="false" customHeight="false" outlineLevel="0" collapsed="false">
      <c r="A219" s="231" t="str">
        <f aca="true">IF(ISBLANK('Tournament Info'!$B$11),"",INDIRECT(ADDRESS(ROW(),2,1,1,"Optimal Seating "&amp;'Tournament Info'!$B$11-1&amp;"R+F")))</f>
        <v/>
      </c>
      <c r="B219" s="207" t="str">
        <f aca="false">IF(ISNUMBER(A219),VLOOKUP(A219,Methuselahs!$A$7:$E$306,2,FALSE()),"")</f>
        <v/>
      </c>
      <c r="C219" s="232" t="str">
        <f aca="false">IF(ISNUMBER(A219),VLOOKUP(A219,Methuselahs!$A$7:$E$306,3,FALSE()),"")</f>
        <v/>
      </c>
      <c r="D219" s="233" t="str">
        <f aca="false">IF(ISNUMBER(A219),FLOOR((ROW()-ROW($A$7))/5,1)+1,"")</f>
        <v/>
      </c>
      <c r="E219" s="234"/>
      <c r="F219" s="267" t="n">
        <f aca="false">IF(ISNUMBER(E219),E219,0)</f>
        <v>0</v>
      </c>
      <c r="G219" s="235" t="str">
        <f aca="false">IF(ISNUMBER($A219),IF(AND($F219&gt;=2,$H219=60),1,0),"")</f>
        <v/>
      </c>
      <c r="H219" s="236" t="str">
        <f aca="false">IF(ISNUMBER(A219),IF(OR($S219=$U219,NOT(ISNA(MATCH($D219*5+$V$4,Override!$C$6:$C$125,0)))),$Q219,0),"")</f>
        <v/>
      </c>
      <c r="I219" s="268" t="str">
        <f aca="false">IF(ISNUMBER(A219),IF(J219=5,K219,IF(AND(J219=4,OR(K219=4,K219=3)),K219+1,K219)),"")</f>
        <v/>
      </c>
      <c r="J219" s="237" t="n">
        <f aca="false">COUNT(A217:A221)</f>
        <v>0</v>
      </c>
      <c r="K219" s="238" t="str">
        <f aca="false">IF(ISNUMBER(A219),RANK(F219,F217:F221),"")</f>
        <v/>
      </c>
      <c r="L219" s="239" t="n">
        <f aca="false">IF(J219=5,VLOOKUP(K219,TPMatrix!$A$6:$B$10,2,FALSE()),IF(J219=4,VLOOKUP(K219,TPMatrix!$D$6:$E$9,2,FALSE()),0))</f>
        <v>0</v>
      </c>
      <c r="M219" s="239" t="n">
        <f aca="false">IF(COUNTIF(K217:K221,K219)&gt;=2,IF(J219=5,VLOOKUP(K219+1,TPMatrix!$A$6:$B$10,2,FALSE()),IF(J219=4,VLOOKUP(K219+1,TPMatrix!$D$6:$E$9,2,FALSE()),0)),"")</f>
        <v>0</v>
      </c>
      <c r="N219" s="239" t="n">
        <f aca="false">IF(COUNTIF(K217:K221,K219)&gt;=3,IF(J219=5,VLOOKUP(K219+2,TPMatrix!$A$6:$B$10,2,FALSE()),IF(J219=4,VLOOKUP(K219+2,TPMatrix!$D$6:$E$9,2,FALSE()),0)),"")</f>
        <v>0</v>
      </c>
      <c r="O219" s="239" t="n">
        <f aca="false">IF(COUNTIF(K217:K221,K219)&gt;=4,IF(J219=5,VLOOKUP(K219+3,TPMatrix!$A$6:$B$10,2,FALSE()),IF(J219=4,VLOOKUP(K219+3,TPMatrix!$D$6:$E$9,2,FALSE()),0)),"")</f>
        <v>0</v>
      </c>
      <c r="P219" s="239" t="n">
        <f aca="false">IF(COUNTIF(K217:K221,K219)&gt;=5,IF(J219=5,VLOOKUP(K219+4,TPMatrix!$A$6:$B$10,2,FALSE()),IF(J219=4,VLOOKUP(K219+4,TPMatrix!$D$6:$E$9,2,FALSE()),0)),"")</f>
        <v>0</v>
      </c>
      <c r="Q219" s="239" t="n">
        <f aca="false">SUM(L219:P219)/COUNT(L219:P219)</f>
        <v>0</v>
      </c>
      <c r="R219" s="240" t="n">
        <f aca="false">COUNT(L219:P219)</f>
        <v>5</v>
      </c>
      <c r="S219" s="238" t="n">
        <f aca="false">IF(ISNUMBER($A219),COUNTIF($D$7:$D$306,$D219),0)</f>
        <v>0</v>
      </c>
      <c r="T219" s="239" t="n">
        <f aca="false">CEILING($F219,1)</f>
        <v>0</v>
      </c>
      <c r="U219" s="240" t="n">
        <f aca="true">SUM(OFFSET(T219,-MOD(ROW()-ROW($U$7),5),0,5,1))</f>
        <v>0</v>
      </c>
      <c r="W219" s="167" t="str">
        <f aca="false">$I219</f>
        <v/>
      </c>
      <c r="X219" s="167" t="str">
        <f aca="false">IF(ISNUMBER($A219),$W219*(Methuselahs!$A$4+1)+$A219,"")</f>
        <v/>
      </c>
      <c r="Y219" s="167" t="str">
        <f aca="false">IF(ISNUMBER($A219),RANK($X219,$X219:$X223,1),"")</f>
        <v/>
      </c>
      <c r="Z219" s="167" t="str">
        <f aca="false">IF(ISNUMBER($A219),VLOOKUP($A219,Methuselahs!$A$7:$X$306,5),"")</f>
        <v/>
      </c>
      <c r="AA219" s="167" t="str">
        <f aca="false">$I219</f>
        <v/>
      </c>
    </row>
    <row r="220" customFormat="false" ht="12.65" hidden="false" customHeight="false" outlineLevel="0" collapsed="false">
      <c r="A220" s="241" t="str">
        <f aca="true">IF(ISBLANK('Tournament Info'!$B$11),"",INDIRECT(ADDRESS(ROW(),2,1,1,"Optimal Seating "&amp;'Tournament Info'!$B$11-1&amp;"R+F")))</f>
        <v/>
      </c>
      <c r="B220" s="242" t="str">
        <f aca="false">IF(ISNUMBER(A220),VLOOKUP(A220,Methuselahs!$A$7:$E$306,2,FALSE()),"")</f>
        <v/>
      </c>
      <c r="C220" s="243" t="str">
        <f aca="false">IF(ISNUMBER(A220),VLOOKUP(A220,Methuselahs!$A$7:$E$306,3,FALSE()),"")</f>
        <v/>
      </c>
      <c r="D220" s="244" t="str">
        <f aca="false">IF(ISNUMBER(A220),FLOOR((ROW()-ROW($A$7))/5,1)+1,"")</f>
        <v/>
      </c>
      <c r="E220" s="245"/>
      <c r="F220" s="269" t="n">
        <f aca="false">IF(ISNUMBER(E220),E220,0)</f>
        <v>0</v>
      </c>
      <c r="G220" s="225" t="str">
        <f aca="false">IF(ISNUMBER($A220),IF(AND($F220&gt;=2,$H220=60),1,0),"")</f>
        <v/>
      </c>
      <c r="H220" s="226" t="str">
        <f aca="false">IF(ISNUMBER(A220),IF(OR($S220=$U220,NOT(ISNA(MATCH($D220*5+$V$4,Override!$C$6:$C$125,0)))),$Q220,0),"")</f>
        <v/>
      </c>
      <c r="I220" s="265" t="str">
        <f aca="false">IF(ISNUMBER(A220),IF(J220=5,K220,IF(AND(J220=4,OR(K220=4,K220=3)),K220+1,K220)),"")</f>
        <v/>
      </c>
      <c r="J220" s="246" t="n">
        <f aca="false">COUNT(A217:A221)</f>
        <v>0</v>
      </c>
      <c r="K220" s="228" t="str">
        <f aca="false">IF(ISNUMBER(A220),RANK(F220,F217:F221),"")</f>
        <v/>
      </c>
      <c r="L220" s="229" t="n">
        <f aca="false">IF(J220=5,VLOOKUP(K220,TPMatrix!$A$6:$B$10,2,FALSE()),IF(J220=4,VLOOKUP(K220,TPMatrix!$D$6:$E$9,2,FALSE()),0))</f>
        <v>0</v>
      </c>
      <c r="M220" s="229" t="n">
        <f aca="false">IF(COUNTIF(K217:K221,K220)&gt;=2,IF(J220=5,VLOOKUP(K220+1,TPMatrix!$A$6:$B$10,2,FALSE()),IF(J220=4,VLOOKUP(K220+1,TPMatrix!$D$6:$E$9,2,FALSE()),0)),"")</f>
        <v>0</v>
      </c>
      <c r="N220" s="229" t="n">
        <f aca="false">IF(COUNTIF(K217:K221,K220)&gt;=3,IF(J220=5,VLOOKUP(K220+2,TPMatrix!$A$6:$B$10,2,FALSE()),IF(J220=4,VLOOKUP(K220+2,TPMatrix!$D$6:$E$9,2,FALSE()),0)),"")</f>
        <v>0</v>
      </c>
      <c r="O220" s="229" t="n">
        <f aca="false">IF(COUNTIF(K217:K221,K220)&gt;=4,IF(J220=5,VLOOKUP(K220+3,TPMatrix!$A$6:$B$10,2,FALSE()),IF(J220=4,VLOOKUP(K220+3,TPMatrix!$D$6:$E$9,2,FALSE()),0)),"")</f>
        <v>0</v>
      </c>
      <c r="P220" s="229" t="n">
        <f aca="false">IF(COUNTIF(K217:K221,K220)&gt;=5,IF(J220=5,VLOOKUP(K220+4,TPMatrix!$A$6:$B$10,2,FALSE()),IF(J220=4,VLOOKUP(K220+4,TPMatrix!$D$6:$E$9,2,FALSE()),0)),"")</f>
        <v>0</v>
      </c>
      <c r="Q220" s="229" t="n">
        <f aca="false">SUM(L220:P220)/COUNT(L220:P220)</f>
        <v>0</v>
      </c>
      <c r="R220" s="230" t="n">
        <f aca="false">COUNT(L220:P220)</f>
        <v>5</v>
      </c>
      <c r="S220" s="228" t="n">
        <f aca="false">IF(ISNUMBER($A220),COUNTIF($D$7:$D$306,$D220),0)</f>
        <v>0</v>
      </c>
      <c r="T220" s="229" t="n">
        <f aca="false">CEILING($F220,1)</f>
        <v>0</v>
      </c>
      <c r="U220" s="230" t="n">
        <f aca="true">SUM(OFFSET(T220,-MOD(ROW()-ROW($U$7),5),0,5,1))</f>
        <v>0</v>
      </c>
      <c r="W220" s="167" t="str">
        <f aca="false">$I220</f>
        <v/>
      </c>
      <c r="X220" s="167" t="str">
        <f aca="false">IF(ISNUMBER($A220),$W220*(Methuselahs!$A$4+1)+$A220,"")</f>
        <v/>
      </c>
      <c r="Y220" s="167" t="str">
        <f aca="false">IF(ISNUMBER($A220),RANK($X220,$X220:$X224,1),"")</f>
        <v/>
      </c>
      <c r="Z220" s="167" t="str">
        <f aca="false">IF(ISNUMBER($A220),VLOOKUP($A220,Methuselahs!$A$7:$X$306,5),"")</f>
        <v/>
      </c>
      <c r="AA220" s="167" t="str">
        <f aca="false">$I220</f>
        <v/>
      </c>
    </row>
    <row r="221" customFormat="false" ht="12.65" hidden="false" customHeight="false" outlineLevel="0" collapsed="false">
      <c r="A221" s="247" t="str">
        <f aca="true">IF(ISBLANK('Tournament Info'!$B$11),"",INDIRECT(ADDRESS(ROW(),2,1,1,"Optimal Seating "&amp;'Tournament Info'!$B$11-1&amp;"R+F")))</f>
        <v/>
      </c>
      <c r="B221" s="248" t="str">
        <f aca="false">IF(ISNUMBER(A221),VLOOKUP(A221,Methuselahs!$A$7:$E$306,2,FALSE()),"")</f>
        <v/>
      </c>
      <c r="C221" s="249" t="str">
        <f aca="false">IF(ISNUMBER(A221),VLOOKUP(A221,Methuselahs!$A$7:$E$306,3,FALSE()),"")</f>
        <v/>
      </c>
      <c r="D221" s="250" t="str">
        <f aca="false">IF(ISNUMBER(A221),FLOOR((ROW()-ROW($A$7))/5,1)+1,"")</f>
        <v/>
      </c>
      <c r="E221" s="251"/>
      <c r="F221" s="270" t="n">
        <f aca="false">IF(ISNUMBER(E221),E221,0)</f>
        <v>0</v>
      </c>
      <c r="G221" s="235" t="str">
        <f aca="false">IF(ISNUMBER($A221),IF(AND($F221&gt;=2,$H221=60),1,0),"")</f>
        <v/>
      </c>
      <c r="H221" s="236" t="str">
        <f aca="false">IF(ISNUMBER(A221),IF(OR($S221=$U221,NOT(ISNA(MATCH($D221*5+$V$4,Override!$C$6:$C$125,0)))),$Q221,0),"")</f>
        <v/>
      </c>
      <c r="I221" s="268" t="str">
        <f aca="false">IF(ISNUMBER(A221),IF(J221=5,K221,IF(AND(J221=4,OR(K221=4,K221=3)),K221+1,K221)),"")</f>
        <v/>
      </c>
      <c r="J221" s="252" t="n">
        <f aca="false">COUNT(A217:A221)</f>
        <v>0</v>
      </c>
      <c r="K221" s="253" t="str">
        <f aca="false">IF(ISNUMBER(A221),RANK(F221,F217:F221),"")</f>
        <v/>
      </c>
      <c r="L221" s="254" t="n">
        <f aca="false">IF(J221=5,VLOOKUP(K221,TPMatrix!$A$6:$B$10,2,FALSE()),IF(J221=4,VLOOKUP(K221,TPMatrix!$D$6:$E$9,2,FALSE()),0))</f>
        <v>0</v>
      </c>
      <c r="M221" s="254" t="n">
        <f aca="false">IF(COUNTIF(K217:K221,K221)&gt;=2,IF(J221=5,VLOOKUP(K221+1,TPMatrix!$A$6:$B$10,2,FALSE()),IF(J221=4,VLOOKUP(K221+1,TPMatrix!$D$6:$E$9,2,FALSE()),0)),"")</f>
        <v>0</v>
      </c>
      <c r="N221" s="254" t="n">
        <f aca="false">IF(COUNTIF(K217:K221,K221)&gt;=3,IF(J221=5,VLOOKUP(K221+2,TPMatrix!$A$6:$B$10,2,FALSE()),IF(J221=4,VLOOKUP(K221+2,TPMatrix!$D$6:$E$9,2,FALSE()),0)),"")</f>
        <v>0</v>
      </c>
      <c r="O221" s="254" t="n">
        <f aca="false">IF(COUNTIF(K217:K221,K221)&gt;=4,IF(J221=5,VLOOKUP(K221+3,TPMatrix!$A$6:$B$10,2,FALSE()),IF(J221=4,VLOOKUP(K221+3,TPMatrix!$D$6:$E$9,2,FALSE()),0)),"")</f>
        <v>0</v>
      </c>
      <c r="P221" s="254" t="n">
        <f aca="false">IF(COUNTIF(K217:K221,K221)&gt;=5,IF(J221=5,VLOOKUP(K221+4,TPMatrix!$A$6:$B$10,2,FALSE()),IF(J221=4,VLOOKUP(K221+4,TPMatrix!$D$6:$E$9,2,FALSE()),0)),"")</f>
        <v>0</v>
      </c>
      <c r="Q221" s="254" t="n">
        <f aca="false">SUM(L221:P221)/COUNT(L221:P221)</f>
        <v>0</v>
      </c>
      <c r="R221" s="255" t="n">
        <f aca="false">COUNT(L221:P221)</f>
        <v>5</v>
      </c>
      <c r="S221" s="253" t="n">
        <f aca="false">IF(ISNUMBER($A221),COUNTIF($D$7:$D$306,$D221),0)</f>
        <v>0</v>
      </c>
      <c r="T221" s="254" t="n">
        <f aca="false">CEILING($F221,1)</f>
        <v>0</v>
      </c>
      <c r="U221" s="255" t="n">
        <f aca="true">SUM(OFFSET(T221,-MOD(ROW()-ROW($U$7),5),0,5,1))</f>
        <v>0</v>
      </c>
      <c r="W221" s="167" t="str">
        <f aca="false">$I221</f>
        <v/>
      </c>
      <c r="X221" s="167" t="str">
        <f aca="false">IF(ISNUMBER($A221),$W221*(Methuselahs!$A$4+1)+$A221,"")</f>
        <v/>
      </c>
      <c r="Y221" s="167" t="str">
        <f aca="false">IF(ISNUMBER($A221),RANK($X221,$X221:$X225,1),"")</f>
        <v/>
      </c>
      <c r="Z221" s="167" t="str">
        <f aca="false">IF(ISNUMBER($A221),VLOOKUP($A221,Methuselahs!$A$7:$X$306,5),"")</f>
        <v/>
      </c>
      <c r="AA221" s="167" t="str">
        <f aca="false">$I221</f>
        <v/>
      </c>
    </row>
    <row r="222" customFormat="false" ht="12.65" hidden="false" customHeight="false" outlineLevel="0" collapsed="false">
      <c r="A222" s="206" t="str">
        <f aca="true">IF(ISBLANK('Tournament Info'!$B$11),"",INDIRECT(ADDRESS(ROW(),2,1,1,"Optimal Seating "&amp;'Tournament Info'!$B$11-1&amp;"R+F")))</f>
        <v/>
      </c>
      <c r="B222" s="256" t="str">
        <f aca="false">IF(ISNUMBER(A222),VLOOKUP(A222,Methuselahs!$A$7:$E$306,2,FALSE()),"")</f>
        <v/>
      </c>
      <c r="C222" s="208" t="str">
        <f aca="false">IF(ISNUMBER(A222),VLOOKUP(A222,Methuselahs!$A$7:$E$306,3,FALSE()),"")</f>
        <v/>
      </c>
      <c r="D222" s="209" t="str">
        <f aca="false">IF(ISNUMBER(A222),FLOOR((ROW()-ROW($A$7))/5,1)+1,"")</f>
        <v/>
      </c>
      <c r="E222" s="210"/>
      <c r="F222" s="262" t="n">
        <f aca="false">IF(ISNUMBER(E222),E222,0)</f>
        <v>0</v>
      </c>
      <c r="G222" s="211" t="str">
        <f aca="false">IF(ISNUMBER($A222),IF(AND($F222&gt;=2,$H222=60),1,0),"")</f>
        <v/>
      </c>
      <c r="H222" s="212" t="str">
        <f aca="false">IF(ISNUMBER(A222),IF(OR($S222=$U222,NOT(ISNA(MATCH($D222*5+$V$4,Override!$C$6:$C$125,0)))),$Q222,0),"")</f>
        <v/>
      </c>
      <c r="I222" s="263" t="str">
        <f aca="false">IF(ISNUMBER(A222),IF(J222=5,K222,IF(AND(J222=4,OR(K222=4,K222=3)),K222+1,K222)),"")</f>
        <v/>
      </c>
      <c r="J222" s="213" t="n">
        <f aca="false">COUNT(A222:A226)</f>
        <v>0</v>
      </c>
      <c r="K222" s="214" t="str">
        <f aca="false">IF(ISNUMBER(A222),RANK(F222,F222:F226),"")</f>
        <v/>
      </c>
      <c r="L222" s="215" t="n">
        <f aca="false">IF(J222=5,VLOOKUP(K222,TPMatrix!$A$6:$B$10,2,FALSE()),IF(J222=4,VLOOKUP(K222,TPMatrix!$D$6:$E$9,2,FALSE()),0))</f>
        <v>0</v>
      </c>
      <c r="M222" s="215" t="n">
        <f aca="false">IF(COUNTIF(K222:K226,K222)&gt;=2,IF(J222=5,VLOOKUP(K222+1,TPMatrix!$A$6:$B$10,2,FALSE()),IF(J222=4,VLOOKUP(K222+1,TPMatrix!$D$6:$E$9,2,FALSE()),0)),"")</f>
        <v>0</v>
      </c>
      <c r="N222" s="215" t="n">
        <f aca="false">IF(COUNTIF(K222:K226,K222)&gt;=3,IF(J222=5,VLOOKUP(K222+2,TPMatrix!$A$6:$B$10,2,FALSE()),IF(J222=4,VLOOKUP(K222+2,TPMatrix!$D$6:$E$9,2,FALSE()),0)),"")</f>
        <v>0</v>
      </c>
      <c r="O222" s="215" t="n">
        <f aca="false">IF(COUNTIF(K222:K226,K222)&gt;=4,IF(J222=5,VLOOKUP(K222+3,TPMatrix!$A$6:$B$10,2,FALSE()),IF(J222=4,VLOOKUP(K222+3,TPMatrix!$D$6:$E$9,2,FALSE()),0)),"")</f>
        <v>0</v>
      </c>
      <c r="P222" s="215" t="n">
        <f aca="false">IF(COUNTIF(K222:K226,K222)&gt;=5,IF(J222=5,VLOOKUP(K222+4,TPMatrix!$A$6:$B$10,2,FALSE()),IF(J222=4,VLOOKUP(K222+4,TPMatrix!$D$6:$E$9,2,FALSE()),0)),"")</f>
        <v>0</v>
      </c>
      <c r="Q222" s="215" t="n">
        <f aca="false">SUM(L222:P222)/COUNT(L222:P222)</f>
        <v>0</v>
      </c>
      <c r="R222" s="216" t="n">
        <f aca="false">COUNT(L222:P222)</f>
        <v>5</v>
      </c>
      <c r="S222" s="217" t="n">
        <f aca="false">IF(ISNUMBER($A222),COUNTIF($D$7:$D$306,$D222),0)</f>
        <v>0</v>
      </c>
      <c r="T222" s="218" t="n">
        <f aca="false">CEILING($F222,1)</f>
        <v>0</v>
      </c>
      <c r="U222" s="219" t="n">
        <f aca="true">SUM(OFFSET(T222,-MOD(ROW()-ROW($U$7),5),0,5,1))</f>
        <v>0</v>
      </c>
      <c r="W222" s="167" t="str">
        <f aca="false">$I222</f>
        <v/>
      </c>
      <c r="X222" s="167" t="str">
        <f aca="false">IF(ISNUMBER($A222),$W222*(Methuselahs!$A$4+1)+$A222,"")</f>
        <v/>
      </c>
      <c r="Y222" s="167" t="str">
        <f aca="false">IF(ISNUMBER($A222),RANK($X222,$X222:$X226,1),"")</f>
        <v/>
      </c>
      <c r="Z222" s="167" t="str">
        <f aca="false">IF(ISNUMBER($A222),VLOOKUP($A222,Methuselahs!$A$7:$X$306,5),"")</f>
        <v/>
      </c>
      <c r="AA222" s="167" t="str">
        <f aca="false">$I222</f>
        <v/>
      </c>
    </row>
    <row r="223" customFormat="false" ht="12.65" hidden="false" customHeight="false" outlineLevel="0" collapsed="false">
      <c r="A223" s="220" t="str">
        <f aca="true">IF(ISBLANK('Tournament Info'!$B$11),"",INDIRECT(ADDRESS(ROW(),2,1,1,"Optimal Seating "&amp;'Tournament Info'!$B$11-1&amp;"R+F")))</f>
        <v/>
      </c>
      <c r="B223" s="221" t="str">
        <f aca="false">IF(ISNUMBER(A223),VLOOKUP(A223,Methuselahs!$A$7:$E$306,2,FALSE()),"")</f>
        <v/>
      </c>
      <c r="C223" s="222" t="str">
        <f aca="false">IF(ISNUMBER(A223),VLOOKUP(A223,Methuselahs!$A$7:$E$306,3,FALSE()),"")</f>
        <v/>
      </c>
      <c r="D223" s="223" t="str">
        <f aca="false">IF(ISNUMBER(A223),FLOOR((ROW()-ROW($A$7))/5,1)+1,"")</f>
        <v/>
      </c>
      <c r="E223" s="224"/>
      <c r="F223" s="264" t="n">
        <f aca="false">IF(ISNUMBER(E223),E223,0)</f>
        <v>0</v>
      </c>
      <c r="G223" s="225" t="str">
        <f aca="false">IF(ISNUMBER($A223),IF(AND($F223&gt;=2,$H223=60),1,0),"")</f>
        <v/>
      </c>
      <c r="H223" s="226" t="str">
        <f aca="false">IF(ISNUMBER(A223),IF(OR($S223=$U223,NOT(ISNA(MATCH($D223*5+$V$4,Override!$C$6:$C$125,0)))),$Q223,0),"")</f>
        <v/>
      </c>
      <c r="I223" s="265" t="str">
        <f aca="false">IF(ISNUMBER(A223),IF(J223=5,K223,IF(AND(J223=4,OR(K223=4,K223=3)),K223+1,K223)),"")</f>
        <v/>
      </c>
      <c r="J223" s="227" t="n">
        <f aca="false">COUNT(A222:A226)</f>
        <v>0</v>
      </c>
      <c r="K223" s="228" t="str">
        <f aca="false">IF(ISNUMBER(A223),RANK(F223,F222:F226),"")</f>
        <v/>
      </c>
      <c r="L223" s="229" t="n">
        <f aca="false">IF(J223=5,VLOOKUP(K223,TPMatrix!$A$6:$B$10,2,FALSE()),IF(J223=4,VLOOKUP(K223,TPMatrix!$D$6:$E$9,2,FALSE()),0))</f>
        <v>0</v>
      </c>
      <c r="M223" s="229" t="n">
        <f aca="false">IF(COUNTIF(K222:K226,K223)&gt;=2,IF(J223=5,VLOOKUP(K223+1,TPMatrix!$A$6:$B$10,2,FALSE()),IF(J223=4,VLOOKUP(K223+1,TPMatrix!$D$6:$E$9,2,FALSE()),0)),"")</f>
        <v>0</v>
      </c>
      <c r="N223" s="229" t="n">
        <f aca="false">IF(COUNTIF(K222:K226,K223)&gt;=3,IF(J223=5,VLOOKUP(K223+2,TPMatrix!$A$6:$B$10,2,FALSE()),IF(J223=4,VLOOKUP(K223+2,TPMatrix!$D$6:$E$9,2,FALSE()),0)),"")</f>
        <v>0</v>
      </c>
      <c r="O223" s="229" t="n">
        <f aca="false">IF(COUNTIF(K222:K226,K223)&gt;=4,IF(J223=5,VLOOKUP(K223+3,TPMatrix!$A$6:$B$10,2,FALSE()),IF(J223=4,VLOOKUP(K223+3,TPMatrix!$D$6:$E$9,2,FALSE()),0)),"")</f>
        <v>0</v>
      </c>
      <c r="P223" s="229" t="n">
        <f aca="false">IF(COUNTIF(K222:K226,K223)&gt;=5,IF(J223=5,VLOOKUP(K223+4,TPMatrix!$A$6:$B$10,2,FALSE()),IF(J223=4,VLOOKUP(K223+4,TPMatrix!$D$6:$E$9,2,FALSE()),0)),"")</f>
        <v>0</v>
      </c>
      <c r="Q223" s="229" t="n">
        <f aca="false">SUM(L223:P223)/COUNT(L223:P223)</f>
        <v>0</v>
      </c>
      <c r="R223" s="230" t="n">
        <f aca="false">COUNT(L223:P223)</f>
        <v>5</v>
      </c>
      <c r="S223" s="228" t="n">
        <f aca="false">IF(ISNUMBER($A223),COUNTIF($D$7:$D$306,$D223),0)</f>
        <v>0</v>
      </c>
      <c r="T223" s="229" t="n">
        <f aca="false">CEILING($F223,1)</f>
        <v>0</v>
      </c>
      <c r="U223" s="230" t="n">
        <f aca="true">SUM(OFFSET(T223,-MOD(ROW()-ROW($U$7),5),0,5,1))</f>
        <v>0</v>
      </c>
      <c r="W223" s="167" t="str">
        <f aca="false">$I223</f>
        <v/>
      </c>
      <c r="X223" s="167" t="str">
        <f aca="false">IF(ISNUMBER($A223),$W223*(Methuselahs!$A$4+1)+$A223,"")</f>
        <v/>
      </c>
      <c r="Y223" s="167" t="str">
        <f aca="false">IF(ISNUMBER($A223),RANK($X223,$X223:$X227,1),"")</f>
        <v/>
      </c>
      <c r="Z223" s="167" t="str">
        <f aca="false">IF(ISNUMBER($A223),VLOOKUP($A223,Methuselahs!$A$7:$X$306,5),"")</f>
        <v/>
      </c>
      <c r="AA223" s="167" t="str">
        <f aca="false">$I223</f>
        <v/>
      </c>
    </row>
    <row r="224" customFormat="false" ht="12.65" hidden="false" customHeight="false" outlineLevel="0" collapsed="false">
      <c r="A224" s="231" t="str">
        <f aca="true">IF(ISBLANK('Tournament Info'!$B$11),"",INDIRECT(ADDRESS(ROW(),2,1,1,"Optimal Seating "&amp;'Tournament Info'!$B$11-1&amp;"R+F")))</f>
        <v/>
      </c>
      <c r="B224" s="207" t="str">
        <f aca="false">IF(ISNUMBER(A224),VLOOKUP(A224,Methuselahs!$A$7:$E$306,2,FALSE()),"")</f>
        <v/>
      </c>
      <c r="C224" s="232" t="str">
        <f aca="false">IF(ISNUMBER(A224),VLOOKUP(A224,Methuselahs!$A$7:$E$306,3,FALSE()),"")</f>
        <v/>
      </c>
      <c r="D224" s="233" t="str">
        <f aca="false">IF(ISNUMBER(A224),FLOOR((ROW()-ROW($A$7))/5,1)+1,"")</f>
        <v/>
      </c>
      <c r="E224" s="234"/>
      <c r="F224" s="267" t="n">
        <f aca="false">IF(ISNUMBER(E224),E224,0)</f>
        <v>0</v>
      </c>
      <c r="G224" s="235" t="str">
        <f aca="false">IF(ISNUMBER($A224),IF(AND($F224&gt;=2,$H224=60),1,0),"")</f>
        <v/>
      </c>
      <c r="H224" s="236" t="str">
        <f aca="false">IF(ISNUMBER(A224),IF(OR($S224=$U224,NOT(ISNA(MATCH($D224*5+$V$4,Override!$C$6:$C$125,0)))),$Q224,0),"")</f>
        <v/>
      </c>
      <c r="I224" s="268" t="str">
        <f aca="false">IF(ISNUMBER(A224),IF(J224=5,K224,IF(AND(J224=4,OR(K224=4,K224=3)),K224+1,K224)),"")</f>
        <v/>
      </c>
      <c r="J224" s="237" t="n">
        <f aca="false">COUNT(A222:A226)</f>
        <v>0</v>
      </c>
      <c r="K224" s="238" t="str">
        <f aca="false">IF(ISNUMBER(A224),RANK(F224,F222:F226),"")</f>
        <v/>
      </c>
      <c r="L224" s="239" t="n">
        <f aca="false">IF(J224=5,VLOOKUP(K224,TPMatrix!$A$6:$B$10,2,FALSE()),IF(J224=4,VLOOKUP(K224,TPMatrix!$D$6:$E$9,2,FALSE()),0))</f>
        <v>0</v>
      </c>
      <c r="M224" s="239" t="n">
        <f aca="false">IF(COUNTIF(K222:K226,K224)&gt;=2,IF(J224=5,VLOOKUP(K224+1,TPMatrix!$A$6:$B$10,2,FALSE()),IF(J224=4,VLOOKUP(K224+1,TPMatrix!$D$6:$E$9,2,FALSE()),0)),"")</f>
        <v>0</v>
      </c>
      <c r="N224" s="239" t="n">
        <f aca="false">IF(COUNTIF(K222:K226,K224)&gt;=3,IF(J224=5,VLOOKUP(K224+2,TPMatrix!$A$6:$B$10,2,FALSE()),IF(J224=4,VLOOKUP(K224+2,TPMatrix!$D$6:$E$9,2,FALSE()),0)),"")</f>
        <v>0</v>
      </c>
      <c r="O224" s="239" t="n">
        <f aca="false">IF(COUNTIF(K222:K226,K224)&gt;=4,IF(J224=5,VLOOKUP(K224+3,TPMatrix!$A$6:$B$10,2,FALSE()),IF(J224=4,VLOOKUP(K224+3,TPMatrix!$D$6:$E$9,2,FALSE()),0)),"")</f>
        <v>0</v>
      </c>
      <c r="P224" s="239" t="n">
        <f aca="false">IF(COUNTIF(K222:K226,K224)&gt;=5,IF(J224=5,VLOOKUP(K224+4,TPMatrix!$A$6:$B$10,2,FALSE()),IF(J224=4,VLOOKUP(K224+4,TPMatrix!$D$6:$E$9,2,FALSE()),0)),"")</f>
        <v>0</v>
      </c>
      <c r="Q224" s="239" t="n">
        <f aca="false">SUM(L224:P224)/COUNT(L224:P224)</f>
        <v>0</v>
      </c>
      <c r="R224" s="240" t="n">
        <f aca="false">COUNT(L224:P224)</f>
        <v>5</v>
      </c>
      <c r="S224" s="238" t="n">
        <f aca="false">IF(ISNUMBER($A224),COUNTIF($D$7:$D$306,$D224),0)</f>
        <v>0</v>
      </c>
      <c r="T224" s="239" t="n">
        <f aca="false">CEILING($F224,1)</f>
        <v>0</v>
      </c>
      <c r="U224" s="240" t="n">
        <f aca="true">SUM(OFFSET(T224,-MOD(ROW()-ROW($U$7),5),0,5,1))</f>
        <v>0</v>
      </c>
      <c r="W224" s="167" t="str">
        <f aca="false">$I224</f>
        <v/>
      </c>
      <c r="X224" s="167" t="str">
        <f aca="false">IF(ISNUMBER($A224),$W224*(Methuselahs!$A$4+1)+$A224,"")</f>
        <v/>
      </c>
      <c r="Y224" s="167" t="str">
        <f aca="false">IF(ISNUMBER($A224),RANK($X224,$X224:$X228,1),"")</f>
        <v/>
      </c>
      <c r="Z224" s="167" t="str">
        <f aca="false">IF(ISNUMBER($A224),VLOOKUP($A224,Methuselahs!$A$7:$X$306,5),"")</f>
        <v/>
      </c>
      <c r="AA224" s="167" t="str">
        <f aca="false">$I224</f>
        <v/>
      </c>
    </row>
    <row r="225" customFormat="false" ht="12.65" hidden="false" customHeight="false" outlineLevel="0" collapsed="false">
      <c r="A225" s="241" t="str">
        <f aca="true">IF(ISBLANK('Tournament Info'!$B$11),"",INDIRECT(ADDRESS(ROW(),2,1,1,"Optimal Seating "&amp;'Tournament Info'!$B$11-1&amp;"R+F")))</f>
        <v/>
      </c>
      <c r="B225" s="242" t="str">
        <f aca="false">IF(ISNUMBER(A225),VLOOKUP(A225,Methuselahs!$A$7:$E$306,2,FALSE()),"")</f>
        <v/>
      </c>
      <c r="C225" s="243" t="str">
        <f aca="false">IF(ISNUMBER(A225),VLOOKUP(A225,Methuselahs!$A$7:$E$306,3,FALSE()),"")</f>
        <v/>
      </c>
      <c r="D225" s="244" t="str">
        <f aca="false">IF(ISNUMBER(A225),FLOOR((ROW()-ROW($A$7))/5,1)+1,"")</f>
        <v/>
      </c>
      <c r="E225" s="245"/>
      <c r="F225" s="269" t="n">
        <f aca="false">IF(ISNUMBER(E225),E225,0)</f>
        <v>0</v>
      </c>
      <c r="G225" s="225" t="str">
        <f aca="false">IF(ISNUMBER($A225),IF(AND($F225&gt;=2,$H225=60),1,0),"")</f>
        <v/>
      </c>
      <c r="H225" s="226" t="str">
        <f aca="false">IF(ISNUMBER(A225),IF(OR($S225=$U225,NOT(ISNA(MATCH($D225*5+$V$4,Override!$C$6:$C$125,0)))),$Q225,0),"")</f>
        <v/>
      </c>
      <c r="I225" s="265" t="str">
        <f aca="false">IF(ISNUMBER(A225),IF(J225=5,K225,IF(AND(J225=4,OR(K225=4,K225=3)),K225+1,K225)),"")</f>
        <v/>
      </c>
      <c r="J225" s="246" t="n">
        <f aca="false">COUNT(A222:A226)</f>
        <v>0</v>
      </c>
      <c r="K225" s="228" t="str">
        <f aca="false">IF(ISNUMBER(A225),RANK(F225,F222:F226),"")</f>
        <v/>
      </c>
      <c r="L225" s="229" t="n">
        <f aca="false">IF(J225=5,VLOOKUP(K225,TPMatrix!$A$6:$B$10,2,FALSE()),IF(J225=4,VLOOKUP(K225,TPMatrix!$D$6:$E$9,2,FALSE()),0))</f>
        <v>0</v>
      </c>
      <c r="M225" s="229" t="n">
        <f aca="false">IF(COUNTIF(K222:K226,K225)&gt;=2,IF(J225=5,VLOOKUP(K225+1,TPMatrix!$A$6:$B$10,2,FALSE()),IF(J225=4,VLOOKUP(K225+1,TPMatrix!$D$6:$E$9,2,FALSE()),0)),"")</f>
        <v>0</v>
      </c>
      <c r="N225" s="229" t="n">
        <f aca="false">IF(COUNTIF(K222:K226,K225)&gt;=3,IF(J225=5,VLOOKUP(K225+2,TPMatrix!$A$6:$B$10,2,FALSE()),IF(J225=4,VLOOKUP(K225+2,TPMatrix!$D$6:$E$9,2,FALSE()),0)),"")</f>
        <v>0</v>
      </c>
      <c r="O225" s="229" t="n">
        <f aca="false">IF(COUNTIF(K222:K226,K225)&gt;=4,IF(J225=5,VLOOKUP(K225+3,TPMatrix!$A$6:$B$10,2,FALSE()),IF(J225=4,VLOOKUP(K225+3,TPMatrix!$D$6:$E$9,2,FALSE()),0)),"")</f>
        <v>0</v>
      </c>
      <c r="P225" s="229" t="n">
        <f aca="false">IF(COUNTIF(K222:K226,K225)&gt;=5,IF(J225=5,VLOOKUP(K225+4,TPMatrix!$A$6:$B$10,2,FALSE()),IF(J225=4,VLOOKUP(K225+4,TPMatrix!$D$6:$E$9,2,FALSE()),0)),"")</f>
        <v>0</v>
      </c>
      <c r="Q225" s="229" t="n">
        <f aca="false">SUM(L225:P225)/COUNT(L225:P225)</f>
        <v>0</v>
      </c>
      <c r="R225" s="230" t="n">
        <f aca="false">COUNT(L225:P225)</f>
        <v>5</v>
      </c>
      <c r="S225" s="228" t="n">
        <f aca="false">IF(ISNUMBER($A225),COUNTIF($D$7:$D$306,$D225),0)</f>
        <v>0</v>
      </c>
      <c r="T225" s="229" t="n">
        <f aca="false">CEILING($F225,1)</f>
        <v>0</v>
      </c>
      <c r="U225" s="230" t="n">
        <f aca="true">SUM(OFFSET(T225,-MOD(ROW()-ROW($U$7),5),0,5,1))</f>
        <v>0</v>
      </c>
      <c r="W225" s="167" t="str">
        <f aca="false">$I225</f>
        <v/>
      </c>
      <c r="X225" s="167" t="str">
        <f aca="false">IF(ISNUMBER($A225),$W225*(Methuselahs!$A$4+1)+$A225,"")</f>
        <v/>
      </c>
      <c r="Y225" s="167" t="str">
        <f aca="false">IF(ISNUMBER($A225),RANK($X225,$X225:$X229,1),"")</f>
        <v/>
      </c>
      <c r="Z225" s="167" t="str">
        <f aca="false">IF(ISNUMBER($A225),VLOOKUP($A225,Methuselahs!$A$7:$X$306,5),"")</f>
        <v/>
      </c>
      <c r="AA225" s="167" t="str">
        <f aca="false">$I225</f>
        <v/>
      </c>
    </row>
    <row r="226" customFormat="false" ht="12.65" hidden="false" customHeight="false" outlineLevel="0" collapsed="false">
      <c r="A226" s="247" t="str">
        <f aca="true">IF(ISBLANK('Tournament Info'!$B$11),"",INDIRECT(ADDRESS(ROW(),2,1,1,"Optimal Seating "&amp;'Tournament Info'!$B$11-1&amp;"R+F")))</f>
        <v/>
      </c>
      <c r="B226" s="248" t="str">
        <f aca="false">IF(ISNUMBER(A226),VLOOKUP(A226,Methuselahs!$A$7:$E$306,2,FALSE()),"")</f>
        <v/>
      </c>
      <c r="C226" s="249" t="str">
        <f aca="false">IF(ISNUMBER(A226),VLOOKUP(A226,Methuselahs!$A$7:$E$306,3,FALSE()),"")</f>
        <v/>
      </c>
      <c r="D226" s="250" t="str">
        <f aca="false">IF(ISNUMBER(A226),FLOOR((ROW()-ROW($A$7))/5,1)+1,"")</f>
        <v/>
      </c>
      <c r="E226" s="251"/>
      <c r="F226" s="270" t="n">
        <f aca="false">IF(ISNUMBER(E226),E226,0)</f>
        <v>0</v>
      </c>
      <c r="G226" s="257" t="str">
        <f aca="false">IF(ISNUMBER($A226),IF(AND($F226&gt;=2,$H226=60),1,0),"")</f>
        <v/>
      </c>
      <c r="H226" s="258" t="str">
        <f aca="false">IF(ISNUMBER(A226),IF(OR($S226=$U226,NOT(ISNA(MATCH($D226*5+$V$4,Override!$C$6:$C$125,0)))),$Q226,0),"")</f>
        <v/>
      </c>
      <c r="I226" s="271" t="str">
        <f aca="false">IF(ISNUMBER(A226),IF(J226=5,K226,IF(AND(J226=4,OR(K226=4,K226=3)),K226+1,K226)),"")</f>
        <v/>
      </c>
      <c r="J226" s="252" t="n">
        <f aca="false">COUNT(A222:A226)</f>
        <v>0</v>
      </c>
      <c r="K226" s="253" t="str">
        <f aca="false">IF(ISNUMBER(A226),RANK(F226,F222:F226),"")</f>
        <v/>
      </c>
      <c r="L226" s="254" t="n">
        <f aca="false">IF(J226=5,VLOOKUP(K226,TPMatrix!$A$6:$B$10,2,FALSE()),IF(J226=4,VLOOKUP(K226,TPMatrix!$D$6:$E$9,2,FALSE()),0))</f>
        <v>0</v>
      </c>
      <c r="M226" s="254" t="n">
        <f aca="false">IF(COUNTIF(K222:K226,K226)&gt;=2,IF(J226=5,VLOOKUP(K226+1,TPMatrix!$A$6:$B$10,2,FALSE()),IF(J226=4,VLOOKUP(K226+1,TPMatrix!$D$6:$E$9,2,FALSE()),0)),"")</f>
        <v>0</v>
      </c>
      <c r="N226" s="254" t="n">
        <f aca="false">IF(COUNTIF(K222:K226,K226)&gt;=3,IF(J226=5,VLOOKUP(K226+2,TPMatrix!$A$6:$B$10,2,FALSE()),IF(J226=4,VLOOKUP(K226+2,TPMatrix!$D$6:$E$9,2,FALSE()),0)),"")</f>
        <v>0</v>
      </c>
      <c r="O226" s="254" t="n">
        <f aca="false">IF(COUNTIF(K222:K226,K226)&gt;=4,IF(J226=5,VLOOKUP(K226+3,TPMatrix!$A$6:$B$10,2,FALSE()),IF(J226=4,VLOOKUP(K226+3,TPMatrix!$D$6:$E$9,2,FALSE()),0)),"")</f>
        <v>0</v>
      </c>
      <c r="P226" s="254" t="n">
        <f aca="false">IF(COUNTIF(K222:K226,K226)&gt;=5,IF(J226=5,VLOOKUP(K226+4,TPMatrix!$A$6:$B$10,2,FALSE()),IF(J226=4,VLOOKUP(K226+4,TPMatrix!$D$6:$E$9,2,FALSE()),0)),"")</f>
        <v>0</v>
      </c>
      <c r="Q226" s="254" t="n">
        <f aca="false">SUM(L226:P226)/COUNT(L226:P226)</f>
        <v>0</v>
      </c>
      <c r="R226" s="255" t="n">
        <f aca="false">COUNT(L226:P226)</f>
        <v>5</v>
      </c>
      <c r="S226" s="253" t="n">
        <f aca="false">IF(ISNUMBER($A226),COUNTIF($D$7:$D$306,$D226),0)</f>
        <v>0</v>
      </c>
      <c r="T226" s="254" t="n">
        <f aca="false">CEILING($F226,1)</f>
        <v>0</v>
      </c>
      <c r="U226" s="255" t="n">
        <f aca="true">SUM(OFFSET(T226,-MOD(ROW()-ROW($U$7),5),0,5,1))</f>
        <v>0</v>
      </c>
      <c r="W226" s="167" t="str">
        <f aca="false">$I226</f>
        <v/>
      </c>
      <c r="X226" s="167" t="str">
        <f aca="false">IF(ISNUMBER($A226),$W226*(Methuselahs!$A$4+1)+$A226,"")</f>
        <v/>
      </c>
      <c r="Y226" s="167" t="str">
        <f aca="false">IF(ISNUMBER($A226),RANK($X226,$X226:$X230,1),"")</f>
        <v/>
      </c>
      <c r="Z226" s="167" t="str">
        <f aca="false">IF(ISNUMBER($A226),VLOOKUP($A226,Methuselahs!$A$7:$X$306,5),"")</f>
        <v/>
      </c>
      <c r="AA226" s="167" t="str">
        <f aca="false">$I226</f>
        <v/>
      </c>
    </row>
    <row r="227" customFormat="false" ht="12.65" hidden="false" customHeight="false" outlineLevel="0" collapsed="false">
      <c r="A227" s="206" t="str">
        <f aca="true">IF(ISBLANK('Tournament Info'!$B$11),"",INDIRECT(ADDRESS(ROW(),2,1,1,"Optimal Seating "&amp;'Tournament Info'!$B$11-1&amp;"R+F")))</f>
        <v/>
      </c>
      <c r="B227" s="207" t="str">
        <f aca="false">IF(ISNUMBER(A227),VLOOKUP(A227,Methuselahs!$A$7:$E$306,2,FALSE()),"")</f>
        <v/>
      </c>
      <c r="C227" s="208" t="str">
        <f aca="false">IF(ISNUMBER(A227),VLOOKUP(A227,Methuselahs!$A$7:$E$306,3,FALSE()),"")</f>
        <v/>
      </c>
      <c r="D227" s="209" t="str">
        <f aca="false">IF(ISNUMBER(A227),FLOOR((ROW()-ROW($A$7))/5,1)+1,"")</f>
        <v/>
      </c>
      <c r="E227" s="210"/>
      <c r="F227" s="262" t="n">
        <f aca="false">IF(ISNUMBER(E227),E227,0)</f>
        <v>0</v>
      </c>
      <c r="G227" s="211" t="str">
        <f aca="false">IF(ISNUMBER($A227),IF(AND($F227&gt;=2,$H227=60),1,0),"")</f>
        <v/>
      </c>
      <c r="H227" s="212" t="str">
        <f aca="false">IF(ISNUMBER(A227),IF(OR($S227=$U227,NOT(ISNA(MATCH($D227*5+$V$4,Override!$C$6:$C$125,0)))),$Q227,0),"")</f>
        <v/>
      </c>
      <c r="I227" s="263" t="str">
        <f aca="false">IF(ISNUMBER(A227),IF(J227=5,K227,IF(AND(J227=4,OR(K227=4,K227=3)),K227+1,K227)),"")</f>
        <v/>
      </c>
      <c r="J227" s="213" t="n">
        <f aca="false">COUNT(A227:A231)</f>
        <v>0</v>
      </c>
      <c r="K227" s="214" t="str">
        <f aca="false">IF(ISNUMBER(A227),RANK(F227,F227:F231),"")</f>
        <v/>
      </c>
      <c r="L227" s="215" t="n">
        <f aca="false">IF(J227=5,VLOOKUP(K227,TPMatrix!$A$6:$B$10,2,FALSE()),IF(J227=4,VLOOKUP(K227,TPMatrix!$D$6:$E$9,2,FALSE()),0))</f>
        <v>0</v>
      </c>
      <c r="M227" s="215" t="n">
        <f aca="false">IF(COUNTIF(K227:K231,K227)&gt;=2,IF(J227=5,VLOOKUP(K227+1,TPMatrix!$A$6:$B$10,2,FALSE()),IF(J227=4,VLOOKUP(K227+1,TPMatrix!$D$6:$E$9,2,FALSE()),0)),"")</f>
        <v>0</v>
      </c>
      <c r="N227" s="215" t="n">
        <f aca="false">IF(COUNTIF(K227:K231,K227)&gt;=3,IF(J227=5,VLOOKUP(K227+2,TPMatrix!$A$6:$B$10,2,FALSE()),IF(J227=4,VLOOKUP(K227+2,TPMatrix!$D$6:$E$9,2,FALSE()),0)),"")</f>
        <v>0</v>
      </c>
      <c r="O227" s="215" t="n">
        <f aca="false">IF(COUNTIF(K227:K231,K227)&gt;=4,IF(J227=5,VLOOKUP(K227+3,TPMatrix!$A$6:$B$10,2,FALSE()),IF(J227=4,VLOOKUP(K227+3,TPMatrix!$D$6:$E$9,2,FALSE()),0)),"")</f>
        <v>0</v>
      </c>
      <c r="P227" s="215" t="n">
        <f aca="false">IF(COUNTIF(K227:K231,K227)&gt;=5,IF(J227=5,VLOOKUP(K227+4,TPMatrix!$A$6:$B$10,2,FALSE()),IF(J227=4,VLOOKUP(K227+4,TPMatrix!$D$6:$E$9,2,FALSE()),0)),"")</f>
        <v>0</v>
      </c>
      <c r="Q227" s="215" t="n">
        <f aca="false">SUM(L227:P227)/COUNT(L227:P227)</f>
        <v>0</v>
      </c>
      <c r="R227" s="216" t="n">
        <f aca="false">COUNT(L227:P227)</f>
        <v>5</v>
      </c>
      <c r="S227" s="217" t="n">
        <f aca="false">IF(ISNUMBER($A227),COUNTIF($D$7:$D$306,$D227),0)</f>
        <v>0</v>
      </c>
      <c r="T227" s="218" t="n">
        <f aca="false">CEILING($F227,1)</f>
        <v>0</v>
      </c>
      <c r="U227" s="219" t="n">
        <f aca="true">SUM(OFFSET(T227,-MOD(ROW()-ROW($U$7),5),0,5,1))</f>
        <v>0</v>
      </c>
      <c r="W227" s="167" t="str">
        <f aca="false">$I227</f>
        <v/>
      </c>
      <c r="X227" s="167" t="str">
        <f aca="false">IF(ISNUMBER($A227),$W227*(Methuselahs!$A$4+1)+$A227,"")</f>
        <v/>
      </c>
      <c r="Y227" s="167" t="str">
        <f aca="false">IF(ISNUMBER($A227),RANK($X227,$X227:$X231,1),"")</f>
        <v/>
      </c>
      <c r="Z227" s="167" t="str">
        <f aca="false">IF(ISNUMBER($A227),VLOOKUP($A227,Methuselahs!$A$7:$X$306,5),"")</f>
        <v/>
      </c>
      <c r="AA227" s="167" t="str">
        <f aca="false">$I227</f>
        <v/>
      </c>
    </row>
    <row r="228" customFormat="false" ht="12.65" hidden="false" customHeight="false" outlineLevel="0" collapsed="false">
      <c r="A228" s="220" t="str">
        <f aca="true">IF(ISBLANK('Tournament Info'!$B$11),"",INDIRECT(ADDRESS(ROW(),2,1,1,"Optimal Seating "&amp;'Tournament Info'!$B$11-1&amp;"R+F")))</f>
        <v/>
      </c>
      <c r="B228" s="221" t="str">
        <f aca="false">IF(ISNUMBER(A228),VLOOKUP(A228,Methuselahs!$A$7:$E$306,2,FALSE()),"")</f>
        <v/>
      </c>
      <c r="C228" s="222" t="str">
        <f aca="false">IF(ISNUMBER(A228),VLOOKUP(A228,Methuselahs!$A$7:$E$306,3,FALSE()),"")</f>
        <v/>
      </c>
      <c r="D228" s="223" t="str">
        <f aca="false">IF(ISNUMBER(A228),FLOOR((ROW()-ROW($A$7))/5,1)+1,"")</f>
        <v/>
      </c>
      <c r="E228" s="224"/>
      <c r="F228" s="264" t="n">
        <f aca="false">IF(ISNUMBER(E228),E228,0)</f>
        <v>0</v>
      </c>
      <c r="G228" s="225" t="str">
        <f aca="false">IF(ISNUMBER($A228),IF(AND($F228&gt;=2,$H228=60),1,0),"")</f>
        <v/>
      </c>
      <c r="H228" s="226" t="str">
        <f aca="false">IF(ISNUMBER(A228),IF(OR($S228=$U228,NOT(ISNA(MATCH($D228*5+$V$4,Override!$C$6:$C$125,0)))),$Q228,0),"")</f>
        <v/>
      </c>
      <c r="I228" s="265" t="str">
        <f aca="false">IF(ISNUMBER(A228),IF(J228=5,K228,IF(AND(J228=4,OR(K228=4,K228=3)),K228+1,K228)),"")</f>
        <v/>
      </c>
      <c r="J228" s="227" t="n">
        <f aca="false">COUNT(A227:A231)</f>
        <v>0</v>
      </c>
      <c r="K228" s="228" t="str">
        <f aca="false">IF(ISNUMBER(A228),RANK(F228,F227:F231),"")</f>
        <v/>
      </c>
      <c r="L228" s="229" t="n">
        <f aca="false">IF(J228=5,VLOOKUP(K228,TPMatrix!$A$6:$B$10,2,FALSE()),IF(J228=4,VLOOKUP(K228,TPMatrix!$D$6:$E$9,2,FALSE()),0))</f>
        <v>0</v>
      </c>
      <c r="M228" s="229" t="n">
        <f aca="false">IF(COUNTIF(K227:K231,K228)&gt;=2,IF(J228=5,VLOOKUP(K228+1,TPMatrix!$A$6:$B$10,2,FALSE()),IF(J228=4,VLOOKUP(K228+1,TPMatrix!$D$6:$E$9,2,FALSE()),0)),"")</f>
        <v>0</v>
      </c>
      <c r="N228" s="229" t="n">
        <f aca="false">IF(COUNTIF(K227:K231,K228)&gt;=3,IF(J228=5,VLOOKUP(K228+2,TPMatrix!$A$6:$B$10,2,FALSE()),IF(J228=4,VLOOKUP(K228+2,TPMatrix!$D$6:$E$9,2,FALSE()),0)),"")</f>
        <v>0</v>
      </c>
      <c r="O228" s="229" t="n">
        <f aca="false">IF(COUNTIF(K227:K231,K228)&gt;=4,IF(J228=5,VLOOKUP(K228+3,TPMatrix!$A$6:$B$10,2,FALSE()),IF(J228=4,VLOOKUP(K228+3,TPMatrix!$D$6:$E$9,2,FALSE()),0)),"")</f>
        <v>0</v>
      </c>
      <c r="P228" s="229" t="n">
        <f aca="false">IF(COUNTIF(K227:K231,K228)&gt;=5,IF(J228=5,VLOOKUP(K228+4,TPMatrix!$A$6:$B$10,2,FALSE()),IF(J228=4,VLOOKUP(K228+4,TPMatrix!$D$6:$E$9,2,FALSE()),0)),"")</f>
        <v>0</v>
      </c>
      <c r="Q228" s="229" t="n">
        <f aca="false">SUM(L228:P228)/COUNT(L228:P228)</f>
        <v>0</v>
      </c>
      <c r="R228" s="230" t="n">
        <f aca="false">COUNT(L228:P228)</f>
        <v>5</v>
      </c>
      <c r="S228" s="228" t="n">
        <f aca="false">IF(ISNUMBER($A228),COUNTIF($D$7:$D$306,$D228),0)</f>
        <v>0</v>
      </c>
      <c r="T228" s="229" t="n">
        <f aca="false">CEILING($F228,1)</f>
        <v>0</v>
      </c>
      <c r="U228" s="230" t="n">
        <f aca="true">SUM(OFFSET(T228,-MOD(ROW()-ROW($U$7),5),0,5,1))</f>
        <v>0</v>
      </c>
      <c r="W228" s="167" t="str">
        <f aca="false">$I228</f>
        <v/>
      </c>
      <c r="X228" s="167" t="str">
        <f aca="false">IF(ISNUMBER($A228),$W228*(Methuselahs!$A$4+1)+$A228,"")</f>
        <v/>
      </c>
      <c r="Y228" s="167" t="str">
        <f aca="false">IF(ISNUMBER($A228),RANK($X228,$X228:$X232,1),"")</f>
        <v/>
      </c>
      <c r="Z228" s="167" t="str">
        <f aca="false">IF(ISNUMBER($A228),VLOOKUP($A228,Methuselahs!$A$7:$X$306,5),"")</f>
        <v/>
      </c>
      <c r="AA228" s="167" t="str">
        <f aca="false">$I228</f>
        <v/>
      </c>
    </row>
    <row r="229" customFormat="false" ht="12.65" hidden="false" customHeight="false" outlineLevel="0" collapsed="false">
      <c r="A229" s="231" t="str">
        <f aca="true">IF(ISBLANK('Tournament Info'!$B$11),"",INDIRECT(ADDRESS(ROW(),2,1,1,"Optimal Seating "&amp;'Tournament Info'!$B$11-1&amp;"R+F")))</f>
        <v/>
      </c>
      <c r="B229" s="207" t="str">
        <f aca="false">IF(ISNUMBER(A229),VLOOKUP(A229,Methuselahs!$A$7:$E$306,2,FALSE()),"")</f>
        <v/>
      </c>
      <c r="C229" s="232" t="str">
        <f aca="false">IF(ISNUMBER(A229),VLOOKUP(A229,Methuselahs!$A$7:$E$306,3,FALSE()),"")</f>
        <v/>
      </c>
      <c r="D229" s="233" t="str">
        <f aca="false">IF(ISNUMBER(A229),FLOOR((ROW()-ROW($A$7))/5,1)+1,"")</f>
        <v/>
      </c>
      <c r="E229" s="234"/>
      <c r="F229" s="267" t="n">
        <f aca="false">IF(ISNUMBER(E229),E229,0)</f>
        <v>0</v>
      </c>
      <c r="G229" s="235" t="str">
        <f aca="false">IF(ISNUMBER($A229),IF(AND($F229&gt;=2,$H229=60),1,0),"")</f>
        <v/>
      </c>
      <c r="H229" s="236" t="str">
        <f aca="false">IF(ISNUMBER(A229),IF(OR($S229=$U229,NOT(ISNA(MATCH($D229*5+$V$4,Override!$C$6:$C$125,0)))),$Q229,0),"")</f>
        <v/>
      </c>
      <c r="I229" s="268" t="str">
        <f aca="false">IF(ISNUMBER(A229),IF(J229=5,K229,IF(AND(J229=4,OR(K229=4,K229=3)),K229+1,K229)),"")</f>
        <v/>
      </c>
      <c r="J229" s="237" t="n">
        <f aca="false">COUNT(A227:A231)</f>
        <v>0</v>
      </c>
      <c r="K229" s="238" t="str">
        <f aca="false">IF(ISNUMBER(A229),RANK(F229,F227:F231),"")</f>
        <v/>
      </c>
      <c r="L229" s="239" t="n">
        <f aca="false">IF(J229=5,VLOOKUP(K229,TPMatrix!$A$6:$B$10,2,FALSE()),IF(J229=4,VLOOKUP(K229,TPMatrix!$D$6:$E$9,2,FALSE()),0))</f>
        <v>0</v>
      </c>
      <c r="M229" s="239" t="n">
        <f aca="false">IF(COUNTIF(K227:K231,K229)&gt;=2,IF(J229=5,VLOOKUP(K229+1,TPMatrix!$A$6:$B$10,2,FALSE()),IF(J229=4,VLOOKUP(K229+1,TPMatrix!$D$6:$E$9,2,FALSE()),0)),"")</f>
        <v>0</v>
      </c>
      <c r="N229" s="239" t="n">
        <f aca="false">IF(COUNTIF(K227:K231,K229)&gt;=3,IF(J229=5,VLOOKUP(K229+2,TPMatrix!$A$6:$B$10,2,FALSE()),IF(J229=4,VLOOKUP(K229+2,TPMatrix!$D$6:$E$9,2,FALSE()),0)),"")</f>
        <v>0</v>
      </c>
      <c r="O229" s="239" t="n">
        <f aca="false">IF(COUNTIF(K227:K231,K229)&gt;=4,IF(J229=5,VLOOKUP(K229+3,TPMatrix!$A$6:$B$10,2,FALSE()),IF(J229=4,VLOOKUP(K229+3,TPMatrix!$D$6:$E$9,2,FALSE()),0)),"")</f>
        <v>0</v>
      </c>
      <c r="P229" s="239" t="n">
        <f aca="false">IF(COUNTIF(K227:K231,K229)&gt;=5,IF(J229=5,VLOOKUP(K229+4,TPMatrix!$A$6:$B$10,2,FALSE()),IF(J229=4,VLOOKUP(K229+4,TPMatrix!$D$6:$E$9,2,FALSE()),0)),"")</f>
        <v>0</v>
      </c>
      <c r="Q229" s="239" t="n">
        <f aca="false">SUM(L229:P229)/COUNT(L229:P229)</f>
        <v>0</v>
      </c>
      <c r="R229" s="240" t="n">
        <f aca="false">COUNT(L229:P229)</f>
        <v>5</v>
      </c>
      <c r="S229" s="238" t="n">
        <f aca="false">IF(ISNUMBER($A229),COUNTIF($D$7:$D$306,$D229),0)</f>
        <v>0</v>
      </c>
      <c r="T229" s="239" t="n">
        <f aca="false">CEILING($F229,1)</f>
        <v>0</v>
      </c>
      <c r="U229" s="240" t="n">
        <f aca="true">SUM(OFFSET(T229,-MOD(ROW()-ROW($U$7),5),0,5,1))</f>
        <v>0</v>
      </c>
      <c r="W229" s="167" t="str">
        <f aca="false">$I229</f>
        <v/>
      </c>
      <c r="X229" s="167" t="str">
        <f aca="false">IF(ISNUMBER($A229),$W229*(Methuselahs!$A$4+1)+$A229,"")</f>
        <v/>
      </c>
      <c r="Y229" s="167" t="str">
        <f aca="false">IF(ISNUMBER($A229),RANK($X229,$X229:$X233,1),"")</f>
        <v/>
      </c>
      <c r="Z229" s="167" t="str">
        <f aca="false">IF(ISNUMBER($A229),VLOOKUP($A229,Methuselahs!$A$7:$X$306,5),"")</f>
        <v/>
      </c>
      <c r="AA229" s="167" t="str">
        <f aca="false">$I229</f>
        <v/>
      </c>
    </row>
    <row r="230" customFormat="false" ht="12.65" hidden="false" customHeight="false" outlineLevel="0" collapsed="false">
      <c r="A230" s="241" t="str">
        <f aca="true">IF(ISBLANK('Tournament Info'!$B$11),"",INDIRECT(ADDRESS(ROW(),2,1,1,"Optimal Seating "&amp;'Tournament Info'!$B$11-1&amp;"R+F")))</f>
        <v/>
      </c>
      <c r="B230" s="242" t="str">
        <f aca="false">IF(ISNUMBER(A230),VLOOKUP(A230,Methuselahs!$A$7:$E$306,2,FALSE()),"")</f>
        <v/>
      </c>
      <c r="C230" s="243" t="str">
        <f aca="false">IF(ISNUMBER(A230),VLOOKUP(A230,Methuselahs!$A$7:$E$306,3,FALSE()),"")</f>
        <v/>
      </c>
      <c r="D230" s="244" t="str">
        <f aca="false">IF(ISNUMBER(A230),FLOOR((ROW()-ROW($A$7))/5,1)+1,"")</f>
        <v/>
      </c>
      <c r="E230" s="245"/>
      <c r="F230" s="269" t="n">
        <f aca="false">IF(ISNUMBER(E230),E230,0)</f>
        <v>0</v>
      </c>
      <c r="G230" s="225" t="str">
        <f aca="false">IF(ISNUMBER($A230),IF(AND($F230&gt;=2,$H230=60),1,0),"")</f>
        <v/>
      </c>
      <c r="H230" s="226" t="str">
        <f aca="false">IF(ISNUMBER(A230),IF(OR($S230=$U230,NOT(ISNA(MATCH($D230*5+$V$4,Override!$C$6:$C$125,0)))),$Q230,0),"")</f>
        <v/>
      </c>
      <c r="I230" s="265" t="str">
        <f aca="false">IF(ISNUMBER(A230),IF(J230=5,K230,IF(AND(J230=4,OR(K230=4,K230=3)),K230+1,K230)),"")</f>
        <v/>
      </c>
      <c r="J230" s="246" t="n">
        <f aca="false">COUNT(A227:A231)</f>
        <v>0</v>
      </c>
      <c r="K230" s="228" t="str">
        <f aca="false">IF(ISNUMBER(A230),RANK(F230,F227:F231),"")</f>
        <v/>
      </c>
      <c r="L230" s="229" t="n">
        <f aca="false">IF(J230=5,VLOOKUP(K230,TPMatrix!$A$6:$B$10,2,FALSE()),IF(J230=4,VLOOKUP(K230,TPMatrix!$D$6:$E$9,2,FALSE()),0))</f>
        <v>0</v>
      </c>
      <c r="M230" s="229" t="n">
        <f aca="false">IF(COUNTIF(K227:K231,K230)&gt;=2,IF(J230=5,VLOOKUP(K230+1,TPMatrix!$A$6:$B$10,2,FALSE()),IF(J230=4,VLOOKUP(K230+1,TPMatrix!$D$6:$E$9,2,FALSE()),0)),"")</f>
        <v>0</v>
      </c>
      <c r="N230" s="229" t="n">
        <f aca="false">IF(COUNTIF(K227:K231,K230)&gt;=3,IF(J230=5,VLOOKUP(K230+2,TPMatrix!$A$6:$B$10,2,FALSE()),IF(J230=4,VLOOKUP(K230+2,TPMatrix!$D$6:$E$9,2,FALSE()),0)),"")</f>
        <v>0</v>
      </c>
      <c r="O230" s="229" t="n">
        <f aca="false">IF(COUNTIF(K227:K231,K230)&gt;=4,IF(J230=5,VLOOKUP(K230+3,TPMatrix!$A$6:$B$10,2,FALSE()),IF(J230=4,VLOOKUP(K230+3,TPMatrix!$D$6:$E$9,2,FALSE()),0)),"")</f>
        <v>0</v>
      </c>
      <c r="P230" s="229" t="n">
        <f aca="false">IF(COUNTIF(K227:K231,K230)&gt;=5,IF(J230=5,VLOOKUP(K230+4,TPMatrix!$A$6:$B$10,2,FALSE()),IF(J230=4,VLOOKUP(K230+4,TPMatrix!$D$6:$E$9,2,FALSE()),0)),"")</f>
        <v>0</v>
      </c>
      <c r="Q230" s="229" t="n">
        <f aca="false">SUM(L230:P230)/COUNT(L230:P230)</f>
        <v>0</v>
      </c>
      <c r="R230" s="230" t="n">
        <f aca="false">COUNT(L230:P230)</f>
        <v>5</v>
      </c>
      <c r="S230" s="228" t="n">
        <f aca="false">IF(ISNUMBER($A230),COUNTIF($D$7:$D$306,$D230),0)</f>
        <v>0</v>
      </c>
      <c r="T230" s="229" t="n">
        <f aca="false">CEILING($F230,1)</f>
        <v>0</v>
      </c>
      <c r="U230" s="230" t="n">
        <f aca="true">SUM(OFFSET(T230,-MOD(ROW()-ROW($U$7),5),0,5,1))</f>
        <v>0</v>
      </c>
      <c r="W230" s="167" t="str">
        <f aca="false">$I230</f>
        <v/>
      </c>
      <c r="X230" s="167" t="str">
        <f aca="false">IF(ISNUMBER($A230),$W230*(Methuselahs!$A$4+1)+$A230,"")</f>
        <v/>
      </c>
      <c r="Y230" s="167" t="str">
        <f aca="false">IF(ISNUMBER($A230),RANK($X230,$X230:$X234,1),"")</f>
        <v/>
      </c>
      <c r="Z230" s="167" t="str">
        <f aca="false">IF(ISNUMBER($A230),VLOOKUP($A230,Methuselahs!$A$7:$X$306,5),"")</f>
        <v/>
      </c>
      <c r="AA230" s="167" t="str">
        <f aca="false">$I230</f>
        <v/>
      </c>
    </row>
    <row r="231" customFormat="false" ht="12.65" hidden="false" customHeight="false" outlineLevel="0" collapsed="false">
      <c r="A231" s="247" t="str">
        <f aca="true">IF(ISBLANK('Tournament Info'!$B$11),"",INDIRECT(ADDRESS(ROW(),2,1,1,"Optimal Seating "&amp;'Tournament Info'!$B$11-1&amp;"R+F")))</f>
        <v/>
      </c>
      <c r="B231" s="248" t="str">
        <f aca="false">IF(ISNUMBER(A231),VLOOKUP(A231,Methuselahs!$A$7:$E$306,2,FALSE()),"")</f>
        <v/>
      </c>
      <c r="C231" s="249" t="str">
        <f aca="false">IF(ISNUMBER(A231),VLOOKUP(A231,Methuselahs!$A$7:$E$306,3,FALSE()),"")</f>
        <v/>
      </c>
      <c r="D231" s="250" t="str">
        <f aca="false">IF(ISNUMBER(A231),FLOOR((ROW()-ROW($A$7))/5,1)+1,"")</f>
        <v/>
      </c>
      <c r="E231" s="251"/>
      <c r="F231" s="270" t="n">
        <f aca="false">IF(ISNUMBER(E231),E231,0)</f>
        <v>0</v>
      </c>
      <c r="G231" s="235" t="str">
        <f aca="false">IF(ISNUMBER($A231),IF(AND($F231&gt;=2,$H231=60),1,0),"")</f>
        <v/>
      </c>
      <c r="H231" s="236" t="str">
        <f aca="false">IF(ISNUMBER(A231),IF(OR($S231=$U231,NOT(ISNA(MATCH($D231*5+$V$4,Override!$C$6:$C$125,0)))),$Q231,0),"")</f>
        <v/>
      </c>
      <c r="I231" s="268" t="str">
        <f aca="false">IF(ISNUMBER(A231),IF(J231=5,K231,IF(AND(J231=4,OR(K231=4,K231=3)),K231+1,K231)),"")</f>
        <v/>
      </c>
      <c r="J231" s="252" t="n">
        <f aca="false">COUNT(A227:A231)</f>
        <v>0</v>
      </c>
      <c r="K231" s="253" t="str">
        <f aca="false">IF(ISNUMBER(A231),RANK(F231,F227:F231),"")</f>
        <v/>
      </c>
      <c r="L231" s="254" t="n">
        <f aca="false">IF(J231=5,VLOOKUP(K231,TPMatrix!$A$6:$B$10,2,FALSE()),IF(J231=4,VLOOKUP(K231,TPMatrix!$D$6:$E$9,2,FALSE()),0))</f>
        <v>0</v>
      </c>
      <c r="M231" s="254" t="n">
        <f aca="false">IF(COUNTIF(K227:K231,K231)&gt;=2,IF(J231=5,VLOOKUP(K231+1,TPMatrix!$A$6:$B$10,2,FALSE()),IF(J231=4,VLOOKUP(K231+1,TPMatrix!$D$6:$E$9,2,FALSE()),0)),"")</f>
        <v>0</v>
      </c>
      <c r="N231" s="254" t="n">
        <f aca="false">IF(COUNTIF(K227:K231,K231)&gt;=3,IF(J231=5,VLOOKUP(K231+2,TPMatrix!$A$6:$B$10,2,FALSE()),IF(J231=4,VLOOKUP(K231+2,TPMatrix!$D$6:$E$9,2,FALSE()),0)),"")</f>
        <v>0</v>
      </c>
      <c r="O231" s="254" t="n">
        <f aca="false">IF(COUNTIF(K227:K231,K231)&gt;=4,IF(J231=5,VLOOKUP(K231+3,TPMatrix!$A$6:$B$10,2,FALSE()),IF(J231=4,VLOOKUP(K231+3,TPMatrix!$D$6:$E$9,2,FALSE()),0)),"")</f>
        <v>0</v>
      </c>
      <c r="P231" s="254" t="n">
        <f aca="false">IF(COUNTIF(K227:K231,K231)&gt;=5,IF(J231=5,VLOOKUP(K231+4,TPMatrix!$A$6:$B$10,2,FALSE()),IF(J231=4,VLOOKUP(K231+4,TPMatrix!$D$6:$E$9,2,FALSE()),0)),"")</f>
        <v>0</v>
      </c>
      <c r="Q231" s="254" t="n">
        <f aca="false">SUM(L231:P231)/COUNT(L231:P231)</f>
        <v>0</v>
      </c>
      <c r="R231" s="255" t="n">
        <f aca="false">COUNT(L231:P231)</f>
        <v>5</v>
      </c>
      <c r="S231" s="253" t="n">
        <f aca="false">IF(ISNUMBER($A231),COUNTIF($D$7:$D$306,$D231),0)</f>
        <v>0</v>
      </c>
      <c r="T231" s="254" t="n">
        <f aca="false">CEILING($F231,1)</f>
        <v>0</v>
      </c>
      <c r="U231" s="255" t="n">
        <f aca="true">SUM(OFFSET(T231,-MOD(ROW()-ROW($U$7),5),0,5,1))</f>
        <v>0</v>
      </c>
      <c r="W231" s="167" t="str">
        <f aca="false">$I231</f>
        <v/>
      </c>
      <c r="X231" s="167" t="str">
        <f aca="false">IF(ISNUMBER($A231),$W231*(Methuselahs!$A$4+1)+$A231,"")</f>
        <v/>
      </c>
      <c r="Y231" s="167" t="str">
        <f aca="false">IF(ISNUMBER($A231),RANK($X231,$X231:$X235,1),"")</f>
        <v/>
      </c>
      <c r="Z231" s="167" t="str">
        <f aca="false">IF(ISNUMBER($A231),VLOOKUP($A231,Methuselahs!$A$7:$X$306,5),"")</f>
        <v/>
      </c>
      <c r="AA231" s="167" t="str">
        <f aca="false">$I231</f>
        <v/>
      </c>
    </row>
    <row r="232" customFormat="false" ht="12.65" hidden="false" customHeight="false" outlineLevel="0" collapsed="false">
      <c r="A232" s="206" t="str">
        <f aca="true">IF(ISBLANK('Tournament Info'!$B$11),"",INDIRECT(ADDRESS(ROW(),2,1,1,"Optimal Seating "&amp;'Tournament Info'!$B$11-1&amp;"R+F")))</f>
        <v/>
      </c>
      <c r="B232" s="256" t="str">
        <f aca="false">IF(ISNUMBER(A232),VLOOKUP(A232,Methuselahs!$A$7:$E$306,2,FALSE()),"")</f>
        <v/>
      </c>
      <c r="C232" s="208" t="str">
        <f aca="false">IF(ISNUMBER(A232),VLOOKUP(A232,Methuselahs!$A$7:$E$306,3,FALSE()),"")</f>
        <v/>
      </c>
      <c r="D232" s="209" t="str">
        <f aca="false">IF(ISNUMBER(A232),FLOOR((ROW()-ROW($A$7))/5,1)+1,"")</f>
        <v/>
      </c>
      <c r="E232" s="210"/>
      <c r="F232" s="262" t="n">
        <f aca="false">IF(ISNUMBER(E232),E232,0)</f>
        <v>0</v>
      </c>
      <c r="G232" s="211" t="str">
        <f aca="false">IF(ISNUMBER($A232),IF(AND($F232&gt;=2,$H232=60),1,0),"")</f>
        <v/>
      </c>
      <c r="H232" s="212" t="str">
        <f aca="false">IF(ISNUMBER(A232),IF(OR($S232=$U232,NOT(ISNA(MATCH($D232*5+$V$4,Override!$C$6:$C$125,0)))),$Q232,0),"")</f>
        <v/>
      </c>
      <c r="I232" s="263" t="str">
        <f aca="false">IF(ISNUMBER(A232),IF(J232=5,K232,IF(AND(J232=4,OR(K232=4,K232=3)),K232+1,K232)),"")</f>
        <v/>
      </c>
      <c r="J232" s="213" t="n">
        <f aca="false">COUNT(A232:A236)</f>
        <v>0</v>
      </c>
      <c r="K232" s="214" t="str">
        <f aca="false">IF(ISNUMBER(A232),RANK(F232,F232:F236),"")</f>
        <v/>
      </c>
      <c r="L232" s="215" t="n">
        <f aca="false">IF(J232=5,VLOOKUP(K232,TPMatrix!$A$6:$B$10,2,FALSE()),IF(J232=4,VLOOKUP(K232,TPMatrix!$D$6:$E$9,2,FALSE()),0))</f>
        <v>0</v>
      </c>
      <c r="M232" s="215" t="n">
        <f aca="false">IF(COUNTIF(K232:K236,K232)&gt;=2,IF(J232=5,VLOOKUP(K232+1,TPMatrix!$A$6:$B$10,2,FALSE()),IF(J232=4,VLOOKUP(K232+1,TPMatrix!$D$6:$E$9,2,FALSE()),0)),"")</f>
        <v>0</v>
      </c>
      <c r="N232" s="215" t="n">
        <f aca="false">IF(COUNTIF(K232:K236,K232)&gt;=3,IF(J232=5,VLOOKUP(K232+2,TPMatrix!$A$6:$B$10,2,FALSE()),IF(J232=4,VLOOKUP(K232+2,TPMatrix!$D$6:$E$9,2,FALSE()),0)),"")</f>
        <v>0</v>
      </c>
      <c r="O232" s="215" t="n">
        <f aca="false">IF(COUNTIF(K232:K236,K232)&gt;=4,IF(J232=5,VLOOKUP(K232+3,TPMatrix!$A$6:$B$10,2,FALSE()),IF(J232=4,VLOOKUP(K232+3,TPMatrix!$D$6:$E$9,2,FALSE()),0)),"")</f>
        <v>0</v>
      </c>
      <c r="P232" s="215" t="n">
        <f aca="false">IF(COUNTIF(K232:K236,K232)&gt;=5,IF(J232=5,VLOOKUP(K232+4,TPMatrix!$A$6:$B$10,2,FALSE()),IF(J232=4,VLOOKUP(K232+4,TPMatrix!$D$6:$E$9,2,FALSE()),0)),"")</f>
        <v>0</v>
      </c>
      <c r="Q232" s="215" t="n">
        <f aca="false">SUM(L232:P232)/COUNT(L232:P232)</f>
        <v>0</v>
      </c>
      <c r="R232" s="216" t="n">
        <f aca="false">COUNT(L232:P232)</f>
        <v>5</v>
      </c>
      <c r="S232" s="217" t="n">
        <f aca="false">IF(ISNUMBER($A232),COUNTIF($D$7:$D$306,$D232),0)</f>
        <v>0</v>
      </c>
      <c r="T232" s="218" t="n">
        <f aca="false">CEILING($F232,1)</f>
        <v>0</v>
      </c>
      <c r="U232" s="219" t="n">
        <f aca="true">SUM(OFFSET(T232,-MOD(ROW()-ROW($U$7),5),0,5,1))</f>
        <v>0</v>
      </c>
      <c r="W232" s="167" t="str">
        <f aca="false">$I232</f>
        <v/>
      </c>
      <c r="X232" s="167" t="str">
        <f aca="false">IF(ISNUMBER($A232),$W232*(Methuselahs!$A$4+1)+$A232,"")</f>
        <v/>
      </c>
      <c r="Y232" s="167" t="str">
        <f aca="false">IF(ISNUMBER($A232),RANK($X232,$X232:$X236,1),"")</f>
        <v/>
      </c>
      <c r="Z232" s="167" t="str">
        <f aca="false">IF(ISNUMBER($A232),VLOOKUP($A232,Methuselahs!$A$7:$X$306,5),"")</f>
        <v/>
      </c>
      <c r="AA232" s="167" t="str">
        <f aca="false">$I232</f>
        <v/>
      </c>
    </row>
    <row r="233" customFormat="false" ht="12.65" hidden="false" customHeight="false" outlineLevel="0" collapsed="false">
      <c r="A233" s="220" t="str">
        <f aca="true">IF(ISBLANK('Tournament Info'!$B$11),"",INDIRECT(ADDRESS(ROW(),2,1,1,"Optimal Seating "&amp;'Tournament Info'!$B$11-1&amp;"R+F")))</f>
        <v/>
      </c>
      <c r="B233" s="221" t="str">
        <f aca="false">IF(ISNUMBER(A233),VLOOKUP(A233,Methuselahs!$A$7:$E$306,2,FALSE()),"")</f>
        <v/>
      </c>
      <c r="C233" s="222" t="str">
        <f aca="false">IF(ISNUMBER(A233),VLOOKUP(A233,Methuselahs!$A$7:$E$306,3,FALSE()),"")</f>
        <v/>
      </c>
      <c r="D233" s="223" t="str">
        <f aca="false">IF(ISNUMBER(A233),FLOOR((ROW()-ROW($A$7))/5,1)+1,"")</f>
        <v/>
      </c>
      <c r="E233" s="224"/>
      <c r="F233" s="264" t="n">
        <f aca="false">IF(ISNUMBER(E233),E233,0)</f>
        <v>0</v>
      </c>
      <c r="G233" s="225" t="str">
        <f aca="false">IF(ISNUMBER($A233),IF(AND($F233&gt;=2,$H233=60),1,0),"")</f>
        <v/>
      </c>
      <c r="H233" s="226" t="str">
        <f aca="false">IF(ISNUMBER(A233),IF(OR($S233=$U233,NOT(ISNA(MATCH($D233*5+$V$4,Override!$C$6:$C$125,0)))),$Q233,0),"")</f>
        <v/>
      </c>
      <c r="I233" s="265" t="str">
        <f aca="false">IF(ISNUMBER(A233),IF(J233=5,K233,IF(AND(J233=4,OR(K233=4,K233=3)),K233+1,K233)),"")</f>
        <v/>
      </c>
      <c r="J233" s="227" t="n">
        <f aca="false">COUNT(A232:A236)</f>
        <v>0</v>
      </c>
      <c r="K233" s="228" t="str">
        <f aca="false">IF(ISNUMBER(A233),RANK(F233,F232:F236),"")</f>
        <v/>
      </c>
      <c r="L233" s="229" t="n">
        <f aca="false">IF(J233=5,VLOOKUP(K233,TPMatrix!$A$6:$B$10,2,FALSE()),IF(J233=4,VLOOKUP(K233,TPMatrix!$D$6:$E$9,2,FALSE()),0))</f>
        <v>0</v>
      </c>
      <c r="M233" s="229" t="n">
        <f aca="false">IF(COUNTIF(K232:K236,K233)&gt;=2,IF(J233=5,VLOOKUP(K233+1,TPMatrix!$A$6:$B$10,2,FALSE()),IF(J233=4,VLOOKUP(K233+1,TPMatrix!$D$6:$E$9,2,FALSE()),0)),"")</f>
        <v>0</v>
      </c>
      <c r="N233" s="229" t="n">
        <f aca="false">IF(COUNTIF(K232:K236,K233)&gt;=3,IF(J233=5,VLOOKUP(K233+2,TPMatrix!$A$6:$B$10,2,FALSE()),IF(J233=4,VLOOKUP(K233+2,TPMatrix!$D$6:$E$9,2,FALSE()),0)),"")</f>
        <v>0</v>
      </c>
      <c r="O233" s="229" t="n">
        <f aca="false">IF(COUNTIF(K232:K236,K233)&gt;=4,IF(J233=5,VLOOKUP(K233+3,TPMatrix!$A$6:$B$10,2,FALSE()),IF(J233=4,VLOOKUP(K233+3,TPMatrix!$D$6:$E$9,2,FALSE()),0)),"")</f>
        <v>0</v>
      </c>
      <c r="P233" s="229" t="n">
        <f aca="false">IF(COUNTIF(K232:K236,K233)&gt;=5,IF(J233=5,VLOOKUP(K233+4,TPMatrix!$A$6:$B$10,2,FALSE()),IF(J233=4,VLOOKUP(K233+4,TPMatrix!$D$6:$E$9,2,FALSE()),0)),"")</f>
        <v>0</v>
      </c>
      <c r="Q233" s="229" t="n">
        <f aca="false">SUM(L233:P233)/COUNT(L233:P233)</f>
        <v>0</v>
      </c>
      <c r="R233" s="230" t="n">
        <f aca="false">COUNT(L233:P233)</f>
        <v>5</v>
      </c>
      <c r="S233" s="228" t="n">
        <f aca="false">IF(ISNUMBER($A233),COUNTIF($D$7:$D$306,$D233),0)</f>
        <v>0</v>
      </c>
      <c r="T233" s="229" t="n">
        <f aca="false">CEILING($F233,1)</f>
        <v>0</v>
      </c>
      <c r="U233" s="230" t="n">
        <f aca="true">SUM(OFFSET(T233,-MOD(ROW()-ROW($U$7),5),0,5,1))</f>
        <v>0</v>
      </c>
      <c r="W233" s="167" t="str">
        <f aca="false">$I233</f>
        <v/>
      </c>
      <c r="X233" s="167" t="str">
        <f aca="false">IF(ISNUMBER($A233),$W233*(Methuselahs!$A$4+1)+$A233,"")</f>
        <v/>
      </c>
      <c r="Y233" s="167" t="str">
        <f aca="false">IF(ISNUMBER($A233),RANK($X233,$X233:$X237,1),"")</f>
        <v/>
      </c>
      <c r="Z233" s="167" t="str">
        <f aca="false">IF(ISNUMBER($A233),VLOOKUP($A233,Methuselahs!$A$7:$X$306,5),"")</f>
        <v/>
      </c>
      <c r="AA233" s="167" t="str">
        <f aca="false">$I233</f>
        <v/>
      </c>
    </row>
    <row r="234" customFormat="false" ht="12.65" hidden="false" customHeight="false" outlineLevel="0" collapsed="false">
      <c r="A234" s="231" t="str">
        <f aca="true">IF(ISBLANK('Tournament Info'!$B$11),"",INDIRECT(ADDRESS(ROW(),2,1,1,"Optimal Seating "&amp;'Tournament Info'!$B$11-1&amp;"R+F")))</f>
        <v/>
      </c>
      <c r="B234" s="207" t="str">
        <f aca="false">IF(ISNUMBER(A234),VLOOKUP(A234,Methuselahs!$A$7:$E$306,2,FALSE()),"")</f>
        <v/>
      </c>
      <c r="C234" s="232" t="str">
        <f aca="false">IF(ISNUMBER(A234),VLOOKUP(A234,Methuselahs!$A$7:$E$306,3,FALSE()),"")</f>
        <v/>
      </c>
      <c r="D234" s="233" t="str">
        <f aca="false">IF(ISNUMBER(A234),FLOOR((ROW()-ROW($A$7))/5,1)+1,"")</f>
        <v/>
      </c>
      <c r="E234" s="234"/>
      <c r="F234" s="267" t="n">
        <f aca="false">IF(ISNUMBER(E234),E234,0)</f>
        <v>0</v>
      </c>
      <c r="G234" s="235" t="str">
        <f aca="false">IF(ISNUMBER($A234),IF(AND($F234&gt;=2,$H234=60),1,0),"")</f>
        <v/>
      </c>
      <c r="H234" s="236" t="str">
        <f aca="false">IF(ISNUMBER(A234),IF(OR($S234=$U234,NOT(ISNA(MATCH($D234*5+$V$4,Override!$C$6:$C$125,0)))),$Q234,0),"")</f>
        <v/>
      </c>
      <c r="I234" s="268" t="str">
        <f aca="false">IF(ISNUMBER(A234),IF(J234=5,K234,IF(AND(J234=4,OR(K234=4,K234=3)),K234+1,K234)),"")</f>
        <v/>
      </c>
      <c r="J234" s="237" t="n">
        <f aca="false">COUNT(A232:A236)</f>
        <v>0</v>
      </c>
      <c r="K234" s="238" t="str">
        <f aca="false">IF(ISNUMBER(A234),RANK(F234,F232:F236),"")</f>
        <v/>
      </c>
      <c r="L234" s="239" t="n">
        <f aca="false">IF(J234=5,VLOOKUP(K234,TPMatrix!$A$6:$B$10,2,FALSE()),IF(J234=4,VLOOKUP(K234,TPMatrix!$D$6:$E$9,2,FALSE()),0))</f>
        <v>0</v>
      </c>
      <c r="M234" s="239" t="n">
        <f aca="false">IF(COUNTIF(K232:K236,K234)&gt;=2,IF(J234=5,VLOOKUP(K234+1,TPMatrix!$A$6:$B$10,2,FALSE()),IF(J234=4,VLOOKUP(K234+1,TPMatrix!$D$6:$E$9,2,FALSE()),0)),"")</f>
        <v>0</v>
      </c>
      <c r="N234" s="239" t="n">
        <f aca="false">IF(COUNTIF(K232:K236,K234)&gt;=3,IF(J234=5,VLOOKUP(K234+2,TPMatrix!$A$6:$B$10,2,FALSE()),IF(J234=4,VLOOKUP(K234+2,TPMatrix!$D$6:$E$9,2,FALSE()),0)),"")</f>
        <v>0</v>
      </c>
      <c r="O234" s="239" t="n">
        <f aca="false">IF(COUNTIF(K232:K236,K234)&gt;=4,IF(J234=5,VLOOKUP(K234+3,TPMatrix!$A$6:$B$10,2,FALSE()),IF(J234=4,VLOOKUP(K234+3,TPMatrix!$D$6:$E$9,2,FALSE()),0)),"")</f>
        <v>0</v>
      </c>
      <c r="P234" s="239" t="n">
        <f aca="false">IF(COUNTIF(K232:K236,K234)&gt;=5,IF(J234=5,VLOOKUP(K234+4,TPMatrix!$A$6:$B$10,2,FALSE()),IF(J234=4,VLOOKUP(K234+4,TPMatrix!$D$6:$E$9,2,FALSE()),0)),"")</f>
        <v>0</v>
      </c>
      <c r="Q234" s="239" t="n">
        <f aca="false">SUM(L234:P234)/COUNT(L234:P234)</f>
        <v>0</v>
      </c>
      <c r="R234" s="240" t="n">
        <f aca="false">COUNT(L234:P234)</f>
        <v>5</v>
      </c>
      <c r="S234" s="238" t="n">
        <f aca="false">IF(ISNUMBER($A234),COUNTIF($D$7:$D$306,$D234),0)</f>
        <v>0</v>
      </c>
      <c r="T234" s="239" t="n">
        <f aca="false">CEILING($F234,1)</f>
        <v>0</v>
      </c>
      <c r="U234" s="240" t="n">
        <f aca="true">SUM(OFFSET(T234,-MOD(ROW()-ROW($U$7),5),0,5,1))</f>
        <v>0</v>
      </c>
      <c r="W234" s="167" t="str">
        <f aca="false">$I234</f>
        <v/>
      </c>
      <c r="X234" s="167" t="str">
        <f aca="false">IF(ISNUMBER($A234),$W234*(Methuselahs!$A$4+1)+$A234,"")</f>
        <v/>
      </c>
      <c r="Y234" s="167" t="str">
        <f aca="false">IF(ISNUMBER($A234),RANK($X234,$X234:$X238,1),"")</f>
        <v/>
      </c>
      <c r="Z234" s="167" t="str">
        <f aca="false">IF(ISNUMBER($A234),VLOOKUP($A234,Methuselahs!$A$7:$X$306,5),"")</f>
        <v/>
      </c>
      <c r="AA234" s="167" t="str">
        <f aca="false">$I234</f>
        <v/>
      </c>
    </row>
    <row r="235" customFormat="false" ht="12.65" hidden="false" customHeight="false" outlineLevel="0" collapsed="false">
      <c r="A235" s="241" t="str">
        <f aca="true">IF(ISBLANK('Tournament Info'!$B$11),"",INDIRECT(ADDRESS(ROW(),2,1,1,"Optimal Seating "&amp;'Tournament Info'!$B$11-1&amp;"R+F")))</f>
        <v/>
      </c>
      <c r="B235" s="242" t="str">
        <f aca="false">IF(ISNUMBER(A235),VLOOKUP(A235,Methuselahs!$A$7:$E$306,2,FALSE()),"")</f>
        <v/>
      </c>
      <c r="C235" s="243" t="str">
        <f aca="false">IF(ISNUMBER(A235),VLOOKUP(A235,Methuselahs!$A$7:$E$306,3,FALSE()),"")</f>
        <v/>
      </c>
      <c r="D235" s="244" t="str">
        <f aca="false">IF(ISNUMBER(A235),FLOOR((ROW()-ROW($A$7))/5,1)+1,"")</f>
        <v/>
      </c>
      <c r="E235" s="245"/>
      <c r="F235" s="269" t="n">
        <f aca="false">IF(ISNUMBER(E235),E235,0)</f>
        <v>0</v>
      </c>
      <c r="G235" s="225" t="str">
        <f aca="false">IF(ISNUMBER($A235),IF(AND($F235&gt;=2,$H235=60),1,0),"")</f>
        <v/>
      </c>
      <c r="H235" s="226" t="str">
        <f aca="false">IF(ISNUMBER(A235),IF(OR($S235=$U235,NOT(ISNA(MATCH($D235*5+$V$4,Override!$C$6:$C$125,0)))),$Q235,0),"")</f>
        <v/>
      </c>
      <c r="I235" s="265" t="str">
        <f aca="false">IF(ISNUMBER(A235),IF(J235=5,K235,IF(AND(J235=4,OR(K235=4,K235=3)),K235+1,K235)),"")</f>
        <v/>
      </c>
      <c r="J235" s="246" t="n">
        <f aca="false">COUNT(A232:A236)</f>
        <v>0</v>
      </c>
      <c r="K235" s="228" t="str">
        <f aca="false">IF(ISNUMBER(A235),RANK(F235,F232:F236),"")</f>
        <v/>
      </c>
      <c r="L235" s="229" t="n">
        <f aca="false">IF(J235=5,VLOOKUP(K235,TPMatrix!$A$6:$B$10,2,FALSE()),IF(J235=4,VLOOKUP(K235,TPMatrix!$D$6:$E$9,2,FALSE()),0))</f>
        <v>0</v>
      </c>
      <c r="M235" s="229" t="n">
        <f aca="false">IF(COUNTIF(K232:K236,K235)&gt;=2,IF(J235=5,VLOOKUP(K235+1,TPMatrix!$A$6:$B$10,2,FALSE()),IF(J235=4,VLOOKUP(K235+1,TPMatrix!$D$6:$E$9,2,FALSE()),0)),"")</f>
        <v>0</v>
      </c>
      <c r="N235" s="229" t="n">
        <f aca="false">IF(COUNTIF(K232:K236,K235)&gt;=3,IF(J235=5,VLOOKUP(K235+2,TPMatrix!$A$6:$B$10,2,FALSE()),IF(J235=4,VLOOKUP(K235+2,TPMatrix!$D$6:$E$9,2,FALSE()),0)),"")</f>
        <v>0</v>
      </c>
      <c r="O235" s="229" t="n">
        <f aca="false">IF(COUNTIF(K232:K236,K235)&gt;=4,IF(J235=5,VLOOKUP(K235+3,TPMatrix!$A$6:$B$10,2,FALSE()),IF(J235=4,VLOOKUP(K235+3,TPMatrix!$D$6:$E$9,2,FALSE()),0)),"")</f>
        <v>0</v>
      </c>
      <c r="P235" s="229" t="n">
        <f aca="false">IF(COUNTIF(K232:K236,K235)&gt;=5,IF(J235=5,VLOOKUP(K235+4,TPMatrix!$A$6:$B$10,2,FALSE()),IF(J235=4,VLOOKUP(K235+4,TPMatrix!$D$6:$E$9,2,FALSE()),0)),"")</f>
        <v>0</v>
      </c>
      <c r="Q235" s="229" t="n">
        <f aca="false">SUM(L235:P235)/COUNT(L235:P235)</f>
        <v>0</v>
      </c>
      <c r="R235" s="230" t="n">
        <f aca="false">COUNT(L235:P235)</f>
        <v>5</v>
      </c>
      <c r="S235" s="228" t="n">
        <f aca="false">IF(ISNUMBER($A235),COUNTIF($D$7:$D$306,$D235),0)</f>
        <v>0</v>
      </c>
      <c r="T235" s="229" t="n">
        <f aca="false">CEILING($F235,1)</f>
        <v>0</v>
      </c>
      <c r="U235" s="230" t="n">
        <f aca="true">SUM(OFFSET(T235,-MOD(ROW()-ROW($U$7),5),0,5,1))</f>
        <v>0</v>
      </c>
      <c r="W235" s="167" t="str">
        <f aca="false">$I235</f>
        <v/>
      </c>
      <c r="X235" s="167" t="str">
        <f aca="false">IF(ISNUMBER($A235),$W235*(Methuselahs!$A$4+1)+$A235,"")</f>
        <v/>
      </c>
      <c r="Y235" s="167" t="str">
        <f aca="false">IF(ISNUMBER($A235),RANK($X235,$X235:$X239,1),"")</f>
        <v/>
      </c>
      <c r="Z235" s="167" t="str">
        <f aca="false">IF(ISNUMBER($A235),VLOOKUP($A235,Methuselahs!$A$7:$X$306,5),"")</f>
        <v/>
      </c>
      <c r="AA235" s="167" t="str">
        <f aca="false">$I235</f>
        <v/>
      </c>
    </row>
    <row r="236" customFormat="false" ht="12.65" hidden="false" customHeight="false" outlineLevel="0" collapsed="false">
      <c r="A236" s="247" t="str">
        <f aca="true">IF(ISBLANK('Tournament Info'!$B$11),"",INDIRECT(ADDRESS(ROW(),2,1,1,"Optimal Seating "&amp;'Tournament Info'!$B$11-1&amp;"R+F")))</f>
        <v/>
      </c>
      <c r="B236" s="248" t="str">
        <f aca="false">IF(ISNUMBER(A236),VLOOKUP(A236,Methuselahs!$A$7:$E$306,2,FALSE()),"")</f>
        <v/>
      </c>
      <c r="C236" s="249" t="str">
        <f aca="false">IF(ISNUMBER(A236),VLOOKUP(A236,Methuselahs!$A$7:$E$306,3,FALSE()),"")</f>
        <v/>
      </c>
      <c r="D236" s="250" t="str">
        <f aca="false">IF(ISNUMBER(A236),FLOOR((ROW()-ROW($A$7))/5,1)+1,"")</f>
        <v/>
      </c>
      <c r="E236" s="251"/>
      <c r="F236" s="270" t="n">
        <f aca="false">IF(ISNUMBER(E236),E236,0)</f>
        <v>0</v>
      </c>
      <c r="G236" s="257" t="str">
        <f aca="false">IF(ISNUMBER($A236),IF(AND($F236&gt;=2,$H236=60),1,0),"")</f>
        <v/>
      </c>
      <c r="H236" s="258" t="str">
        <f aca="false">IF(ISNUMBER(A236),IF(OR($S236=$U236,NOT(ISNA(MATCH($D236*5+$V$4,Override!$C$6:$C$125,0)))),$Q236,0),"")</f>
        <v/>
      </c>
      <c r="I236" s="271" t="str">
        <f aca="false">IF(ISNUMBER(A236),IF(J236=5,K236,IF(AND(J236=4,OR(K236=4,K236=3)),K236+1,K236)),"")</f>
        <v/>
      </c>
      <c r="J236" s="252" t="n">
        <f aca="false">COUNT(A232:A236)</f>
        <v>0</v>
      </c>
      <c r="K236" s="253" t="str">
        <f aca="false">IF(ISNUMBER(A236),RANK(F236,F232:F236),"")</f>
        <v/>
      </c>
      <c r="L236" s="254" t="n">
        <f aca="false">IF(J236=5,VLOOKUP(K236,TPMatrix!$A$6:$B$10,2,FALSE()),IF(J236=4,VLOOKUP(K236,TPMatrix!$D$6:$E$9,2,FALSE()),0))</f>
        <v>0</v>
      </c>
      <c r="M236" s="254" t="n">
        <f aca="false">IF(COUNTIF(K232:K236,K236)&gt;=2,IF(J236=5,VLOOKUP(K236+1,TPMatrix!$A$6:$B$10,2,FALSE()),IF(J236=4,VLOOKUP(K236+1,TPMatrix!$D$6:$E$9,2,FALSE()),0)),"")</f>
        <v>0</v>
      </c>
      <c r="N236" s="254" t="n">
        <f aca="false">IF(COUNTIF(K232:K236,K236)&gt;=3,IF(J236=5,VLOOKUP(K236+2,TPMatrix!$A$6:$B$10,2,FALSE()),IF(J236=4,VLOOKUP(K236+2,TPMatrix!$D$6:$E$9,2,FALSE()),0)),"")</f>
        <v>0</v>
      </c>
      <c r="O236" s="254" t="n">
        <f aca="false">IF(COUNTIF(K232:K236,K236)&gt;=4,IF(J236=5,VLOOKUP(K236+3,TPMatrix!$A$6:$B$10,2,FALSE()),IF(J236=4,VLOOKUP(K236+3,TPMatrix!$D$6:$E$9,2,FALSE()),0)),"")</f>
        <v>0</v>
      </c>
      <c r="P236" s="254" t="n">
        <f aca="false">IF(COUNTIF(K232:K236,K236)&gt;=5,IF(J236=5,VLOOKUP(K236+4,TPMatrix!$A$6:$B$10,2,FALSE()),IF(J236=4,VLOOKUP(K236+4,TPMatrix!$D$6:$E$9,2,FALSE()),0)),"")</f>
        <v>0</v>
      </c>
      <c r="Q236" s="254" t="n">
        <f aca="false">SUM(L236:P236)/COUNT(L236:P236)</f>
        <v>0</v>
      </c>
      <c r="R236" s="255" t="n">
        <f aca="false">COUNT(L236:P236)</f>
        <v>5</v>
      </c>
      <c r="S236" s="253" t="n">
        <f aca="false">IF(ISNUMBER($A236),COUNTIF($D$7:$D$306,$D236),0)</f>
        <v>0</v>
      </c>
      <c r="T236" s="254" t="n">
        <f aca="false">CEILING($F236,1)</f>
        <v>0</v>
      </c>
      <c r="U236" s="255" t="n">
        <f aca="true">SUM(OFFSET(T236,-MOD(ROW()-ROW($U$7),5),0,5,1))</f>
        <v>0</v>
      </c>
      <c r="W236" s="167" t="str">
        <f aca="false">$I236</f>
        <v/>
      </c>
      <c r="X236" s="167" t="str">
        <f aca="false">IF(ISNUMBER($A236),$W236*(Methuselahs!$A$4+1)+$A236,"")</f>
        <v/>
      </c>
      <c r="Y236" s="167" t="str">
        <f aca="false">IF(ISNUMBER($A236),RANK($X236,$X236:$X240,1),"")</f>
        <v/>
      </c>
      <c r="Z236" s="167" t="str">
        <f aca="false">IF(ISNUMBER($A236),VLOOKUP($A236,Methuselahs!$A$7:$X$306,5),"")</f>
        <v/>
      </c>
      <c r="AA236" s="167" t="str">
        <f aca="false">$I236</f>
        <v/>
      </c>
    </row>
    <row r="237" customFormat="false" ht="12.65" hidden="false" customHeight="false" outlineLevel="0" collapsed="false">
      <c r="A237" s="206" t="str">
        <f aca="true">IF(ISBLANK('Tournament Info'!$B$11),"",INDIRECT(ADDRESS(ROW(),2,1,1,"Optimal Seating "&amp;'Tournament Info'!$B$11-1&amp;"R+F")))</f>
        <v/>
      </c>
      <c r="B237" s="207" t="str">
        <f aca="false">IF(ISNUMBER(A237),VLOOKUP(A237,Methuselahs!$A$7:$E$306,2,FALSE()),"")</f>
        <v/>
      </c>
      <c r="C237" s="208" t="str">
        <f aca="false">IF(ISNUMBER(A237),VLOOKUP(A237,Methuselahs!$A$7:$E$306,3,FALSE()),"")</f>
        <v/>
      </c>
      <c r="D237" s="209" t="str">
        <f aca="false">IF(ISNUMBER(A237),FLOOR((ROW()-ROW($A$7))/5,1)+1,"")</f>
        <v/>
      </c>
      <c r="E237" s="210"/>
      <c r="F237" s="262" t="n">
        <f aca="false">IF(ISNUMBER(E237),E237,0)</f>
        <v>0</v>
      </c>
      <c r="G237" s="211" t="str">
        <f aca="false">IF(ISNUMBER($A237),IF(AND($F237&gt;=2,$H237=60),1,0),"")</f>
        <v/>
      </c>
      <c r="H237" s="212" t="str">
        <f aca="false">IF(ISNUMBER(A237),IF(OR($S237=$U237,NOT(ISNA(MATCH($D237*5+$V$4,Override!$C$6:$C$125,0)))),$Q237,0),"")</f>
        <v/>
      </c>
      <c r="I237" s="263" t="str">
        <f aca="false">IF(ISNUMBER(A237),IF(J237=5,K237,IF(AND(J237=4,OR(K237=4,K237=3)),K237+1,K237)),"")</f>
        <v/>
      </c>
      <c r="J237" s="213" t="n">
        <f aca="false">COUNT(A237:A241)</f>
        <v>0</v>
      </c>
      <c r="K237" s="214" t="str">
        <f aca="false">IF(ISNUMBER(A237),RANK(F237,F237:F241),"")</f>
        <v/>
      </c>
      <c r="L237" s="215" t="n">
        <f aca="false">IF(J237=5,VLOOKUP(K237,TPMatrix!$A$6:$B$10,2,FALSE()),IF(J237=4,VLOOKUP(K237,TPMatrix!$D$6:$E$9,2,FALSE()),0))</f>
        <v>0</v>
      </c>
      <c r="M237" s="215" t="n">
        <f aca="false">IF(COUNTIF(K237:K241,K237)&gt;=2,IF(J237=5,VLOOKUP(K237+1,TPMatrix!$A$6:$B$10,2,FALSE()),IF(J237=4,VLOOKUP(K237+1,TPMatrix!$D$6:$E$9,2,FALSE()),0)),"")</f>
        <v>0</v>
      </c>
      <c r="N237" s="215" t="n">
        <f aca="false">IF(COUNTIF(K237:K241,K237)&gt;=3,IF(J237=5,VLOOKUP(K237+2,TPMatrix!$A$6:$B$10,2,FALSE()),IF(J237=4,VLOOKUP(K237+2,TPMatrix!$D$6:$E$9,2,FALSE()),0)),"")</f>
        <v>0</v>
      </c>
      <c r="O237" s="215" t="n">
        <f aca="false">IF(COUNTIF(K237:K241,K237)&gt;=4,IF(J237=5,VLOOKUP(K237+3,TPMatrix!$A$6:$B$10,2,FALSE()),IF(J237=4,VLOOKUP(K237+3,TPMatrix!$D$6:$E$9,2,FALSE()),0)),"")</f>
        <v>0</v>
      </c>
      <c r="P237" s="215" t="n">
        <f aca="false">IF(COUNTIF(K237:K241,K237)&gt;=5,IF(J237=5,VLOOKUP(K237+4,TPMatrix!$A$6:$B$10,2,FALSE()),IF(J237=4,VLOOKUP(K237+4,TPMatrix!$D$6:$E$9,2,FALSE()),0)),"")</f>
        <v>0</v>
      </c>
      <c r="Q237" s="215" t="n">
        <f aca="false">SUM(L237:P237)/COUNT(L237:P237)</f>
        <v>0</v>
      </c>
      <c r="R237" s="216" t="n">
        <f aca="false">COUNT(L237:P237)</f>
        <v>5</v>
      </c>
      <c r="S237" s="217" t="n">
        <f aca="false">IF(ISNUMBER($A237),COUNTIF($D$7:$D$306,$D237),0)</f>
        <v>0</v>
      </c>
      <c r="T237" s="218" t="n">
        <f aca="false">CEILING($F237,1)</f>
        <v>0</v>
      </c>
      <c r="U237" s="219" t="n">
        <f aca="true">SUM(OFFSET(T237,-MOD(ROW()-ROW($U$7),5),0,5,1))</f>
        <v>0</v>
      </c>
      <c r="W237" s="167" t="str">
        <f aca="false">$I237</f>
        <v/>
      </c>
      <c r="X237" s="167" t="str">
        <f aca="false">IF(ISNUMBER($A237),$W237*(Methuselahs!$A$4+1)+$A237,"")</f>
        <v/>
      </c>
      <c r="Y237" s="167" t="str">
        <f aca="false">IF(ISNUMBER($A237),RANK($X237,$X237:$X241,1),"")</f>
        <v/>
      </c>
      <c r="Z237" s="167" t="str">
        <f aca="false">IF(ISNUMBER($A237),VLOOKUP($A237,Methuselahs!$A$7:$X$306,5),"")</f>
        <v/>
      </c>
      <c r="AA237" s="167" t="str">
        <f aca="false">$I237</f>
        <v/>
      </c>
    </row>
    <row r="238" customFormat="false" ht="12.65" hidden="false" customHeight="false" outlineLevel="0" collapsed="false">
      <c r="A238" s="220" t="str">
        <f aca="true">IF(ISBLANK('Tournament Info'!$B$11),"",INDIRECT(ADDRESS(ROW(),2,1,1,"Optimal Seating "&amp;'Tournament Info'!$B$11-1&amp;"R+F")))</f>
        <v/>
      </c>
      <c r="B238" s="221" t="str">
        <f aca="false">IF(ISNUMBER(A238),VLOOKUP(A238,Methuselahs!$A$7:$E$306,2,FALSE()),"")</f>
        <v/>
      </c>
      <c r="C238" s="222" t="str">
        <f aca="false">IF(ISNUMBER(A238),VLOOKUP(A238,Methuselahs!$A$7:$E$306,3,FALSE()),"")</f>
        <v/>
      </c>
      <c r="D238" s="223" t="str">
        <f aca="false">IF(ISNUMBER(A238),FLOOR((ROW()-ROW($A$7))/5,1)+1,"")</f>
        <v/>
      </c>
      <c r="E238" s="224"/>
      <c r="F238" s="264" t="n">
        <f aca="false">IF(ISNUMBER(E238),E238,0)</f>
        <v>0</v>
      </c>
      <c r="G238" s="225" t="str">
        <f aca="false">IF(ISNUMBER($A238),IF(AND($F238&gt;=2,$H238=60),1,0),"")</f>
        <v/>
      </c>
      <c r="H238" s="226" t="str">
        <f aca="false">IF(ISNUMBER(A238),IF(OR($S238=$U238,NOT(ISNA(MATCH($D238*5+$V$4,Override!$C$6:$C$125,0)))),$Q238,0),"")</f>
        <v/>
      </c>
      <c r="I238" s="265" t="str">
        <f aca="false">IF(ISNUMBER(A238),IF(J238=5,K238,IF(AND(J238=4,OR(K238=4,K238=3)),K238+1,K238)),"")</f>
        <v/>
      </c>
      <c r="J238" s="227" t="n">
        <f aca="false">COUNT(A237:A241)</f>
        <v>0</v>
      </c>
      <c r="K238" s="228" t="str">
        <f aca="false">IF(ISNUMBER(A238),RANK(F238,F237:F241),"")</f>
        <v/>
      </c>
      <c r="L238" s="229" t="n">
        <f aca="false">IF(J238=5,VLOOKUP(K238,TPMatrix!$A$6:$B$10,2,FALSE()),IF(J238=4,VLOOKUP(K238,TPMatrix!$D$6:$E$9,2,FALSE()),0))</f>
        <v>0</v>
      </c>
      <c r="M238" s="229" t="n">
        <f aca="false">IF(COUNTIF(K237:K241,K238)&gt;=2,IF(J238=5,VLOOKUP(K238+1,TPMatrix!$A$6:$B$10,2,FALSE()),IF(J238=4,VLOOKUP(K238+1,TPMatrix!$D$6:$E$9,2,FALSE()),0)),"")</f>
        <v>0</v>
      </c>
      <c r="N238" s="229" t="n">
        <f aca="false">IF(COUNTIF(K237:K241,K238)&gt;=3,IF(J238=5,VLOOKUP(K238+2,TPMatrix!$A$6:$B$10,2,FALSE()),IF(J238=4,VLOOKUP(K238+2,TPMatrix!$D$6:$E$9,2,FALSE()),0)),"")</f>
        <v>0</v>
      </c>
      <c r="O238" s="229" t="n">
        <f aca="false">IF(COUNTIF(K237:K241,K238)&gt;=4,IF(J238=5,VLOOKUP(K238+3,TPMatrix!$A$6:$B$10,2,FALSE()),IF(J238=4,VLOOKUP(K238+3,TPMatrix!$D$6:$E$9,2,FALSE()),0)),"")</f>
        <v>0</v>
      </c>
      <c r="P238" s="229" t="n">
        <f aca="false">IF(COUNTIF(K237:K241,K238)&gt;=5,IF(J238=5,VLOOKUP(K238+4,TPMatrix!$A$6:$B$10,2,FALSE()),IF(J238=4,VLOOKUP(K238+4,TPMatrix!$D$6:$E$9,2,FALSE()),0)),"")</f>
        <v>0</v>
      </c>
      <c r="Q238" s="229" t="n">
        <f aca="false">SUM(L238:P238)/COUNT(L238:P238)</f>
        <v>0</v>
      </c>
      <c r="R238" s="230" t="n">
        <f aca="false">COUNT(L238:P238)</f>
        <v>5</v>
      </c>
      <c r="S238" s="228" t="n">
        <f aca="false">IF(ISNUMBER($A238),COUNTIF($D$7:$D$306,$D238),0)</f>
        <v>0</v>
      </c>
      <c r="T238" s="229" t="n">
        <f aca="false">CEILING($F238,1)</f>
        <v>0</v>
      </c>
      <c r="U238" s="230" t="n">
        <f aca="true">SUM(OFFSET(T238,-MOD(ROW()-ROW($U$7),5),0,5,1))</f>
        <v>0</v>
      </c>
      <c r="W238" s="167" t="str">
        <f aca="false">$I238</f>
        <v/>
      </c>
      <c r="X238" s="167" t="str">
        <f aca="false">IF(ISNUMBER($A238),$W238*(Methuselahs!$A$4+1)+$A238,"")</f>
        <v/>
      </c>
      <c r="Y238" s="167" t="str">
        <f aca="false">IF(ISNUMBER($A238),RANK($X238,$X238:$X242,1),"")</f>
        <v/>
      </c>
      <c r="Z238" s="167" t="str">
        <f aca="false">IF(ISNUMBER($A238),VLOOKUP($A238,Methuselahs!$A$7:$X$306,5),"")</f>
        <v/>
      </c>
      <c r="AA238" s="167" t="str">
        <f aca="false">$I238</f>
        <v/>
      </c>
    </row>
    <row r="239" customFormat="false" ht="12.65" hidden="false" customHeight="false" outlineLevel="0" collapsed="false">
      <c r="A239" s="231" t="str">
        <f aca="true">IF(ISBLANK('Tournament Info'!$B$11),"",INDIRECT(ADDRESS(ROW(),2,1,1,"Optimal Seating "&amp;'Tournament Info'!$B$11-1&amp;"R+F")))</f>
        <v/>
      </c>
      <c r="B239" s="207" t="str">
        <f aca="false">IF(ISNUMBER(A239),VLOOKUP(A239,Methuselahs!$A$7:$E$306,2,FALSE()),"")</f>
        <v/>
      </c>
      <c r="C239" s="232" t="str">
        <f aca="false">IF(ISNUMBER(A239),VLOOKUP(A239,Methuselahs!$A$7:$E$306,3,FALSE()),"")</f>
        <v/>
      </c>
      <c r="D239" s="233" t="str">
        <f aca="false">IF(ISNUMBER(A239),FLOOR((ROW()-ROW($A$7))/5,1)+1,"")</f>
        <v/>
      </c>
      <c r="E239" s="234"/>
      <c r="F239" s="267" t="n">
        <f aca="false">IF(ISNUMBER(E239),E239,0)</f>
        <v>0</v>
      </c>
      <c r="G239" s="235" t="str">
        <f aca="false">IF(ISNUMBER($A239),IF(AND($F239&gt;=2,$H239=60),1,0),"")</f>
        <v/>
      </c>
      <c r="H239" s="236" t="str">
        <f aca="false">IF(ISNUMBER(A239),IF(OR($S239=$U239,NOT(ISNA(MATCH($D239*5+$V$4,Override!$C$6:$C$125,0)))),$Q239,0),"")</f>
        <v/>
      </c>
      <c r="I239" s="268" t="str">
        <f aca="false">IF(ISNUMBER(A239),IF(J239=5,K239,IF(AND(J239=4,OR(K239=4,K239=3)),K239+1,K239)),"")</f>
        <v/>
      </c>
      <c r="J239" s="237" t="n">
        <f aca="false">COUNT(A237:A241)</f>
        <v>0</v>
      </c>
      <c r="K239" s="238" t="str">
        <f aca="false">IF(ISNUMBER(A239),RANK(F239,F237:F241),"")</f>
        <v/>
      </c>
      <c r="L239" s="239" t="n">
        <f aca="false">IF(J239=5,VLOOKUP(K239,TPMatrix!$A$6:$B$10,2,FALSE()),IF(J239=4,VLOOKUP(K239,TPMatrix!$D$6:$E$9,2,FALSE()),0))</f>
        <v>0</v>
      </c>
      <c r="M239" s="239" t="n">
        <f aca="false">IF(COUNTIF(K237:K241,K239)&gt;=2,IF(J239=5,VLOOKUP(K239+1,TPMatrix!$A$6:$B$10,2,FALSE()),IF(J239=4,VLOOKUP(K239+1,TPMatrix!$D$6:$E$9,2,FALSE()),0)),"")</f>
        <v>0</v>
      </c>
      <c r="N239" s="239" t="n">
        <f aca="false">IF(COUNTIF(K237:K241,K239)&gt;=3,IF(J239=5,VLOOKUP(K239+2,TPMatrix!$A$6:$B$10,2,FALSE()),IF(J239=4,VLOOKUP(K239+2,TPMatrix!$D$6:$E$9,2,FALSE()),0)),"")</f>
        <v>0</v>
      </c>
      <c r="O239" s="239" t="n">
        <f aca="false">IF(COUNTIF(K237:K241,K239)&gt;=4,IF(J239=5,VLOOKUP(K239+3,TPMatrix!$A$6:$B$10,2,FALSE()),IF(J239=4,VLOOKUP(K239+3,TPMatrix!$D$6:$E$9,2,FALSE()),0)),"")</f>
        <v>0</v>
      </c>
      <c r="P239" s="239" t="n">
        <f aca="false">IF(COUNTIF(K237:K241,K239)&gt;=5,IF(J239=5,VLOOKUP(K239+4,TPMatrix!$A$6:$B$10,2,FALSE()),IF(J239=4,VLOOKUP(K239+4,TPMatrix!$D$6:$E$9,2,FALSE()),0)),"")</f>
        <v>0</v>
      </c>
      <c r="Q239" s="239" t="n">
        <f aca="false">SUM(L239:P239)/COUNT(L239:P239)</f>
        <v>0</v>
      </c>
      <c r="R239" s="240" t="n">
        <f aca="false">COUNT(L239:P239)</f>
        <v>5</v>
      </c>
      <c r="S239" s="238" t="n">
        <f aca="false">IF(ISNUMBER($A239),COUNTIF($D$7:$D$306,$D239),0)</f>
        <v>0</v>
      </c>
      <c r="T239" s="239" t="n">
        <f aca="false">CEILING($F239,1)</f>
        <v>0</v>
      </c>
      <c r="U239" s="240" t="n">
        <f aca="true">SUM(OFFSET(T239,-MOD(ROW()-ROW($U$7),5),0,5,1))</f>
        <v>0</v>
      </c>
      <c r="W239" s="167" t="str">
        <f aca="false">$I239</f>
        <v/>
      </c>
      <c r="X239" s="167" t="str">
        <f aca="false">IF(ISNUMBER($A239),$W239*(Methuselahs!$A$4+1)+$A239,"")</f>
        <v/>
      </c>
      <c r="Y239" s="167" t="str">
        <f aca="false">IF(ISNUMBER($A239),RANK($X239,$X239:$X243,1),"")</f>
        <v/>
      </c>
      <c r="Z239" s="167" t="str">
        <f aca="false">IF(ISNUMBER($A239),VLOOKUP($A239,Methuselahs!$A$7:$X$306,5),"")</f>
        <v/>
      </c>
      <c r="AA239" s="167" t="str">
        <f aca="false">$I239</f>
        <v/>
      </c>
    </row>
    <row r="240" customFormat="false" ht="12.65" hidden="false" customHeight="false" outlineLevel="0" collapsed="false">
      <c r="A240" s="241" t="str">
        <f aca="true">IF(ISBLANK('Tournament Info'!$B$11),"",INDIRECT(ADDRESS(ROW(),2,1,1,"Optimal Seating "&amp;'Tournament Info'!$B$11-1&amp;"R+F")))</f>
        <v/>
      </c>
      <c r="B240" s="242" t="str">
        <f aca="false">IF(ISNUMBER(A240),VLOOKUP(A240,Methuselahs!$A$7:$E$306,2,FALSE()),"")</f>
        <v/>
      </c>
      <c r="C240" s="243" t="str">
        <f aca="false">IF(ISNUMBER(A240),VLOOKUP(A240,Methuselahs!$A$7:$E$306,3,FALSE()),"")</f>
        <v/>
      </c>
      <c r="D240" s="244" t="str">
        <f aca="false">IF(ISNUMBER(A240),FLOOR((ROW()-ROW($A$7))/5,1)+1,"")</f>
        <v/>
      </c>
      <c r="E240" s="245"/>
      <c r="F240" s="269" t="n">
        <f aca="false">IF(ISNUMBER(E240),E240,0)</f>
        <v>0</v>
      </c>
      <c r="G240" s="225" t="str">
        <f aca="false">IF(ISNUMBER($A240),IF(AND($F240&gt;=2,$H240=60),1,0),"")</f>
        <v/>
      </c>
      <c r="H240" s="226" t="str">
        <f aca="false">IF(ISNUMBER(A240),IF(OR($S240=$U240,NOT(ISNA(MATCH($D240*5+$V$4,Override!$C$6:$C$125,0)))),$Q240,0),"")</f>
        <v/>
      </c>
      <c r="I240" s="265" t="str">
        <f aca="false">IF(ISNUMBER(A240),IF(J240=5,K240,IF(AND(J240=4,OR(K240=4,K240=3)),K240+1,K240)),"")</f>
        <v/>
      </c>
      <c r="J240" s="246" t="n">
        <f aca="false">COUNT(A237:A241)</f>
        <v>0</v>
      </c>
      <c r="K240" s="228" t="str">
        <f aca="false">IF(ISNUMBER(A240),RANK(F240,F237:F241),"")</f>
        <v/>
      </c>
      <c r="L240" s="229" t="n">
        <f aca="false">IF(J240=5,VLOOKUP(K240,TPMatrix!$A$6:$B$10,2,FALSE()),IF(J240=4,VLOOKUP(K240,TPMatrix!$D$6:$E$9,2,FALSE()),0))</f>
        <v>0</v>
      </c>
      <c r="M240" s="229" t="n">
        <f aca="false">IF(COUNTIF(K237:K241,K240)&gt;=2,IF(J240=5,VLOOKUP(K240+1,TPMatrix!$A$6:$B$10,2,FALSE()),IF(J240=4,VLOOKUP(K240+1,TPMatrix!$D$6:$E$9,2,FALSE()),0)),"")</f>
        <v>0</v>
      </c>
      <c r="N240" s="229" t="n">
        <f aca="false">IF(COUNTIF(K237:K241,K240)&gt;=3,IF(J240=5,VLOOKUP(K240+2,TPMatrix!$A$6:$B$10,2,FALSE()),IF(J240=4,VLOOKUP(K240+2,TPMatrix!$D$6:$E$9,2,FALSE()),0)),"")</f>
        <v>0</v>
      </c>
      <c r="O240" s="229" t="n">
        <f aca="false">IF(COUNTIF(K237:K241,K240)&gt;=4,IF(J240=5,VLOOKUP(K240+3,TPMatrix!$A$6:$B$10,2,FALSE()),IF(J240=4,VLOOKUP(K240+3,TPMatrix!$D$6:$E$9,2,FALSE()),0)),"")</f>
        <v>0</v>
      </c>
      <c r="P240" s="229" t="n">
        <f aca="false">IF(COUNTIF(K237:K241,K240)&gt;=5,IF(J240=5,VLOOKUP(K240+4,TPMatrix!$A$6:$B$10,2,FALSE()),IF(J240=4,VLOOKUP(K240+4,TPMatrix!$D$6:$E$9,2,FALSE()),0)),"")</f>
        <v>0</v>
      </c>
      <c r="Q240" s="229" t="n">
        <f aca="false">SUM(L240:P240)/COUNT(L240:P240)</f>
        <v>0</v>
      </c>
      <c r="R240" s="230" t="n">
        <f aca="false">COUNT(L240:P240)</f>
        <v>5</v>
      </c>
      <c r="S240" s="228" t="n">
        <f aca="false">IF(ISNUMBER($A240),COUNTIF($D$7:$D$306,$D240),0)</f>
        <v>0</v>
      </c>
      <c r="T240" s="229" t="n">
        <f aca="false">CEILING($F240,1)</f>
        <v>0</v>
      </c>
      <c r="U240" s="230" t="n">
        <f aca="true">SUM(OFFSET(T240,-MOD(ROW()-ROW($U$7),5),0,5,1))</f>
        <v>0</v>
      </c>
      <c r="W240" s="167" t="str">
        <f aca="false">$I240</f>
        <v/>
      </c>
      <c r="X240" s="167" t="str">
        <f aca="false">IF(ISNUMBER($A240),$W240*(Methuselahs!$A$4+1)+$A240,"")</f>
        <v/>
      </c>
      <c r="Y240" s="167" t="str">
        <f aca="false">IF(ISNUMBER($A240),RANK($X240,$X240:$X244,1),"")</f>
        <v/>
      </c>
      <c r="Z240" s="167" t="str">
        <f aca="false">IF(ISNUMBER($A240),VLOOKUP($A240,Methuselahs!$A$7:$X$306,5),"")</f>
        <v/>
      </c>
      <c r="AA240" s="167" t="str">
        <f aca="false">$I240</f>
        <v/>
      </c>
    </row>
    <row r="241" customFormat="false" ht="12.65" hidden="false" customHeight="false" outlineLevel="0" collapsed="false">
      <c r="A241" s="247" t="str">
        <f aca="true">IF(ISBLANK('Tournament Info'!$B$11),"",INDIRECT(ADDRESS(ROW(),2,1,1,"Optimal Seating "&amp;'Tournament Info'!$B$11-1&amp;"R+F")))</f>
        <v/>
      </c>
      <c r="B241" s="248" t="str">
        <f aca="false">IF(ISNUMBER(A241),VLOOKUP(A241,Methuselahs!$A$7:$E$306,2,FALSE()),"")</f>
        <v/>
      </c>
      <c r="C241" s="249" t="str">
        <f aca="false">IF(ISNUMBER(A241),VLOOKUP(A241,Methuselahs!$A$7:$E$306,3,FALSE()),"")</f>
        <v/>
      </c>
      <c r="D241" s="250" t="str">
        <f aca="false">IF(ISNUMBER(A241),FLOOR((ROW()-ROW($A$7))/5,1)+1,"")</f>
        <v/>
      </c>
      <c r="E241" s="251"/>
      <c r="F241" s="270" t="n">
        <f aca="false">IF(ISNUMBER(E241),E241,0)</f>
        <v>0</v>
      </c>
      <c r="G241" s="235" t="str">
        <f aca="false">IF(ISNUMBER($A241),IF(AND($F241&gt;=2,$H241=60),1,0),"")</f>
        <v/>
      </c>
      <c r="H241" s="236" t="str">
        <f aca="false">IF(ISNUMBER(A241),IF(OR($S241=$U241,NOT(ISNA(MATCH($D241*5+$V$4,Override!$C$6:$C$125,0)))),$Q241,0),"")</f>
        <v/>
      </c>
      <c r="I241" s="268" t="str">
        <f aca="false">IF(ISNUMBER(A241),IF(J241=5,K241,IF(AND(J241=4,OR(K241=4,K241=3)),K241+1,K241)),"")</f>
        <v/>
      </c>
      <c r="J241" s="252" t="n">
        <f aca="false">COUNT(A237:A241)</f>
        <v>0</v>
      </c>
      <c r="K241" s="253" t="str">
        <f aca="false">IF(ISNUMBER(A241),RANK(F241,F237:F241),"")</f>
        <v/>
      </c>
      <c r="L241" s="254" t="n">
        <f aca="false">IF(J241=5,VLOOKUP(K241,TPMatrix!$A$6:$B$10,2,FALSE()),IF(J241=4,VLOOKUP(K241,TPMatrix!$D$6:$E$9,2,FALSE()),0))</f>
        <v>0</v>
      </c>
      <c r="M241" s="254" t="n">
        <f aca="false">IF(COUNTIF(K237:K241,K241)&gt;=2,IF(J241=5,VLOOKUP(K241+1,TPMatrix!$A$6:$B$10,2,FALSE()),IF(J241=4,VLOOKUP(K241+1,TPMatrix!$D$6:$E$9,2,FALSE()),0)),"")</f>
        <v>0</v>
      </c>
      <c r="N241" s="254" t="n">
        <f aca="false">IF(COUNTIF(K237:K241,K241)&gt;=3,IF(J241=5,VLOOKUP(K241+2,TPMatrix!$A$6:$B$10,2,FALSE()),IF(J241=4,VLOOKUP(K241+2,TPMatrix!$D$6:$E$9,2,FALSE()),0)),"")</f>
        <v>0</v>
      </c>
      <c r="O241" s="254" t="n">
        <f aca="false">IF(COUNTIF(K237:K241,K241)&gt;=4,IF(J241=5,VLOOKUP(K241+3,TPMatrix!$A$6:$B$10,2,FALSE()),IF(J241=4,VLOOKUP(K241+3,TPMatrix!$D$6:$E$9,2,FALSE()),0)),"")</f>
        <v>0</v>
      </c>
      <c r="P241" s="254" t="n">
        <f aca="false">IF(COUNTIF(K237:K241,K241)&gt;=5,IF(J241=5,VLOOKUP(K241+4,TPMatrix!$A$6:$B$10,2,FALSE()),IF(J241=4,VLOOKUP(K241+4,TPMatrix!$D$6:$E$9,2,FALSE()),0)),"")</f>
        <v>0</v>
      </c>
      <c r="Q241" s="254" t="n">
        <f aca="false">SUM(L241:P241)/COUNT(L241:P241)</f>
        <v>0</v>
      </c>
      <c r="R241" s="255" t="n">
        <f aca="false">COUNT(L241:P241)</f>
        <v>5</v>
      </c>
      <c r="S241" s="253" t="n">
        <f aca="false">IF(ISNUMBER($A241),COUNTIF($D$7:$D$306,$D241),0)</f>
        <v>0</v>
      </c>
      <c r="T241" s="254" t="n">
        <f aca="false">CEILING($F241,1)</f>
        <v>0</v>
      </c>
      <c r="U241" s="255" t="n">
        <f aca="true">SUM(OFFSET(T241,-MOD(ROW()-ROW($U$7),5),0,5,1))</f>
        <v>0</v>
      </c>
      <c r="W241" s="167" t="str">
        <f aca="false">$I241</f>
        <v/>
      </c>
      <c r="X241" s="167" t="str">
        <f aca="false">IF(ISNUMBER($A241),$W241*(Methuselahs!$A$4+1)+$A241,"")</f>
        <v/>
      </c>
      <c r="Y241" s="167" t="str">
        <f aca="false">IF(ISNUMBER($A241),RANK($X241,$X241:$X245,1),"")</f>
        <v/>
      </c>
      <c r="Z241" s="167" t="str">
        <f aca="false">IF(ISNUMBER($A241),VLOOKUP($A241,Methuselahs!$A$7:$X$306,5),"")</f>
        <v/>
      </c>
      <c r="AA241" s="167" t="str">
        <f aca="false">$I241</f>
        <v/>
      </c>
    </row>
    <row r="242" customFormat="false" ht="12.65" hidden="false" customHeight="false" outlineLevel="0" collapsed="false">
      <c r="A242" s="206" t="str">
        <f aca="true">IF(ISBLANK('Tournament Info'!$B$11),"",INDIRECT(ADDRESS(ROW(),2,1,1,"Optimal Seating "&amp;'Tournament Info'!$B$11-1&amp;"R+F")))</f>
        <v/>
      </c>
      <c r="B242" s="256" t="str">
        <f aca="false">IF(ISNUMBER(A242),VLOOKUP(A242,Methuselahs!$A$7:$E$306,2,FALSE()),"")</f>
        <v/>
      </c>
      <c r="C242" s="208" t="str">
        <f aca="false">IF(ISNUMBER(A242),VLOOKUP(A242,Methuselahs!$A$7:$E$306,3,FALSE()),"")</f>
        <v/>
      </c>
      <c r="D242" s="209" t="str">
        <f aca="false">IF(ISNUMBER(A242),FLOOR((ROW()-ROW($A$7))/5,1)+1,"")</f>
        <v/>
      </c>
      <c r="E242" s="210"/>
      <c r="F242" s="262" t="n">
        <f aca="false">IF(ISNUMBER(E242),E242,0)</f>
        <v>0</v>
      </c>
      <c r="G242" s="211" t="str">
        <f aca="false">IF(ISNUMBER($A242),IF(AND($F242&gt;=2,$H242=60),1,0),"")</f>
        <v/>
      </c>
      <c r="H242" s="212" t="str">
        <f aca="false">IF(ISNUMBER(A242),IF(OR($S242=$U242,NOT(ISNA(MATCH($D242*5+$V$4,Override!$C$6:$C$125,0)))),$Q242,0),"")</f>
        <v/>
      </c>
      <c r="I242" s="263" t="str">
        <f aca="false">IF(ISNUMBER(A242),IF(J242=5,K242,IF(AND(J242=4,OR(K242=4,K242=3)),K242+1,K242)),"")</f>
        <v/>
      </c>
      <c r="J242" s="213" t="n">
        <f aca="false">COUNT(A242:A246)</f>
        <v>0</v>
      </c>
      <c r="K242" s="214" t="str">
        <f aca="false">IF(ISNUMBER(A242),RANK(F242,F242:F246),"")</f>
        <v/>
      </c>
      <c r="L242" s="215" t="n">
        <f aca="false">IF(J242=5,VLOOKUP(K242,TPMatrix!$A$6:$B$10,2,FALSE()),IF(J242=4,VLOOKUP(K242,TPMatrix!$D$6:$E$9,2,FALSE()),0))</f>
        <v>0</v>
      </c>
      <c r="M242" s="215" t="n">
        <f aca="false">IF(COUNTIF(K242:K246,K242)&gt;=2,IF(J242=5,VLOOKUP(K242+1,TPMatrix!$A$6:$B$10,2,FALSE()),IF(J242=4,VLOOKUP(K242+1,TPMatrix!$D$6:$E$9,2,FALSE()),0)),"")</f>
        <v>0</v>
      </c>
      <c r="N242" s="215" t="n">
        <f aca="false">IF(COUNTIF(K242:K246,K242)&gt;=3,IF(J242=5,VLOOKUP(K242+2,TPMatrix!$A$6:$B$10,2,FALSE()),IF(J242=4,VLOOKUP(K242+2,TPMatrix!$D$6:$E$9,2,FALSE()),0)),"")</f>
        <v>0</v>
      </c>
      <c r="O242" s="215" t="n">
        <f aca="false">IF(COUNTIF(K242:K246,K242)&gt;=4,IF(J242=5,VLOOKUP(K242+3,TPMatrix!$A$6:$B$10,2,FALSE()),IF(J242=4,VLOOKUP(K242+3,TPMatrix!$D$6:$E$9,2,FALSE()),0)),"")</f>
        <v>0</v>
      </c>
      <c r="P242" s="215" t="n">
        <f aca="false">IF(COUNTIF(K242:K246,K242)&gt;=5,IF(J242=5,VLOOKUP(K242+4,TPMatrix!$A$6:$B$10,2,FALSE()),IF(J242=4,VLOOKUP(K242+4,TPMatrix!$D$6:$E$9,2,FALSE()),0)),"")</f>
        <v>0</v>
      </c>
      <c r="Q242" s="215" t="n">
        <f aca="false">SUM(L242:P242)/COUNT(L242:P242)</f>
        <v>0</v>
      </c>
      <c r="R242" s="216" t="n">
        <f aca="false">COUNT(L242:P242)</f>
        <v>5</v>
      </c>
      <c r="S242" s="217" t="n">
        <f aca="false">IF(ISNUMBER($A242),COUNTIF($D$7:$D$306,$D242),0)</f>
        <v>0</v>
      </c>
      <c r="T242" s="218" t="n">
        <f aca="false">CEILING($F242,1)</f>
        <v>0</v>
      </c>
      <c r="U242" s="219" t="n">
        <f aca="true">SUM(OFFSET(T242,-MOD(ROW()-ROW($U$7),5),0,5,1))</f>
        <v>0</v>
      </c>
      <c r="W242" s="167" t="str">
        <f aca="false">$I242</f>
        <v/>
      </c>
      <c r="X242" s="167" t="str">
        <f aca="false">IF(ISNUMBER($A242),$W242*(Methuselahs!$A$4+1)+$A242,"")</f>
        <v/>
      </c>
      <c r="Y242" s="167" t="str">
        <f aca="false">IF(ISNUMBER($A242),RANK($X242,$X242:$X246,1),"")</f>
        <v/>
      </c>
      <c r="Z242" s="167" t="str">
        <f aca="false">IF(ISNUMBER($A242),VLOOKUP($A242,Methuselahs!$A$7:$X$306,5),"")</f>
        <v/>
      </c>
      <c r="AA242" s="167" t="str">
        <f aca="false">$I242</f>
        <v/>
      </c>
    </row>
    <row r="243" customFormat="false" ht="12.65" hidden="false" customHeight="false" outlineLevel="0" collapsed="false">
      <c r="A243" s="220" t="str">
        <f aca="true">IF(ISBLANK('Tournament Info'!$B$11),"",INDIRECT(ADDRESS(ROW(),2,1,1,"Optimal Seating "&amp;'Tournament Info'!$B$11-1&amp;"R+F")))</f>
        <v/>
      </c>
      <c r="B243" s="221" t="str">
        <f aca="false">IF(ISNUMBER(A243),VLOOKUP(A243,Methuselahs!$A$7:$E$306,2,FALSE()),"")</f>
        <v/>
      </c>
      <c r="C243" s="222" t="str">
        <f aca="false">IF(ISNUMBER(A243),VLOOKUP(A243,Methuselahs!$A$7:$E$306,3,FALSE()),"")</f>
        <v/>
      </c>
      <c r="D243" s="223" t="str">
        <f aca="false">IF(ISNUMBER(A243),FLOOR((ROW()-ROW($A$7))/5,1)+1,"")</f>
        <v/>
      </c>
      <c r="E243" s="224"/>
      <c r="F243" s="264" t="n">
        <f aca="false">IF(ISNUMBER(E243),E243,0)</f>
        <v>0</v>
      </c>
      <c r="G243" s="225" t="str">
        <f aca="false">IF(ISNUMBER($A243),IF(AND($F243&gt;=2,$H243=60),1,0),"")</f>
        <v/>
      </c>
      <c r="H243" s="226" t="str">
        <f aca="false">IF(ISNUMBER(A243),IF(OR($S243=$U243,NOT(ISNA(MATCH($D243*5+$V$4,Override!$C$6:$C$125,0)))),$Q243,0),"")</f>
        <v/>
      </c>
      <c r="I243" s="265" t="str">
        <f aca="false">IF(ISNUMBER(A243),IF(J243=5,K243,IF(AND(J243=4,OR(K243=4,K243=3)),K243+1,K243)),"")</f>
        <v/>
      </c>
      <c r="J243" s="227" t="n">
        <f aca="false">COUNT(A242:A246)</f>
        <v>0</v>
      </c>
      <c r="K243" s="228" t="str">
        <f aca="false">IF(ISNUMBER(A243),RANK(F243,F242:F246),"")</f>
        <v/>
      </c>
      <c r="L243" s="229" t="n">
        <f aca="false">IF(J243=5,VLOOKUP(K243,TPMatrix!$A$6:$B$10,2,FALSE()),IF(J243=4,VLOOKUP(K243,TPMatrix!$D$6:$E$9,2,FALSE()),0))</f>
        <v>0</v>
      </c>
      <c r="M243" s="229" t="n">
        <f aca="false">IF(COUNTIF(K242:K246,K243)&gt;=2,IF(J243=5,VLOOKUP(K243+1,TPMatrix!$A$6:$B$10,2,FALSE()),IF(J243=4,VLOOKUP(K243+1,TPMatrix!$D$6:$E$9,2,FALSE()),0)),"")</f>
        <v>0</v>
      </c>
      <c r="N243" s="229" t="n">
        <f aca="false">IF(COUNTIF(K242:K246,K243)&gt;=3,IF(J243=5,VLOOKUP(K243+2,TPMatrix!$A$6:$B$10,2,FALSE()),IF(J243=4,VLOOKUP(K243+2,TPMatrix!$D$6:$E$9,2,FALSE()),0)),"")</f>
        <v>0</v>
      </c>
      <c r="O243" s="229" t="n">
        <f aca="false">IF(COUNTIF(K242:K246,K243)&gt;=4,IF(J243=5,VLOOKUP(K243+3,TPMatrix!$A$6:$B$10,2,FALSE()),IF(J243=4,VLOOKUP(K243+3,TPMatrix!$D$6:$E$9,2,FALSE()),0)),"")</f>
        <v>0</v>
      </c>
      <c r="P243" s="229" t="n">
        <f aca="false">IF(COUNTIF(K242:K246,K243)&gt;=5,IF(J243=5,VLOOKUP(K243+4,TPMatrix!$A$6:$B$10,2,FALSE()),IF(J243=4,VLOOKUP(K243+4,TPMatrix!$D$6:$E$9,2,FALSE()),0)),"")</f>
        <v>0</v>
      </c>
      <c r="Q243" s="229" t="n">
        <f aca="false">SUM(L243:P243)/COUNT(L243:P243)</f>
        <v>0</v>
      </c>
      <c r="R243" s="230" t="n">
        <f aca="false">COUNT(L243:P243)</f>
        <v>5</v>
      </c>
      <c r="S243" s="228" t="n">
        <f aca="false">IF(ISNUMBER($A243),COUNTIF($D$7:$D$306,$D243),0)</f>
        <v>0</v>
      </c>
      <c r="T243" s="229" t="n">
        <f aca="false">CEILING($F243,1)</f>
        <v>0</v>
      </c>
      <c r="U243" s="230" t="n">
        <f aca="true">SUM(OFFSET(T243,-MOD(ROW()-ROW($U$7),5),0,5,1))</f>
        <v>0</v>
      </c>
      <c r="W243" s="167" t="str">
        <f aca="false">$I243</f>
        <v/>
      </c>
      <c r="X243" s="167" t="str">
        <f aca="false">IF(ISNUMBER($A243),$W243*(Methuselahs!$A$4+1)+$A243,"")</f>
        <v/>
      </c>
      <c r="Y243" s="167" t="str">
        <f aca="false">IF(ISNUMBER($A243),RANK($X243,$X243:$X247,1),"")</f>
        <v/>
      </c>
      <c r="Z243" s="167" t="str">
        <f aca="false">IF(ISNUMBER($A243),VLOOKUP($A243,Methuselahs!$A$7:$X$306,5),"")</f>
        <v/>
      </c>
      <c r="AA243" s="167" t="str">
        <f aca="false">$I243</f>
        <v/>
      </c>
    </row>
    <row r="244" customFormat="false" ht="12.65" hidden="false" customHeight="false" outlineLevel="0" collapsed="false">
      <c r="A244" s="231" t="str">
        <f aca="true">IF(ISBLANK('Tournament Info'!$B$11),"",INDIRECT(ADDRESS(ROW(),2,1,1,"Optimal Seating "&amp;'Tournament Info'!$B$11-1&amp;"R+F")))</f>
        <v/>
      </c>
      <c r="B244" s="207" t="str">
        <f aca="false">IF(ISNUMBER(A244),VLOOKUP(A244,Methuselahs!$A$7:$E$306,2,FALSE()),"")</f>
        <v/>
      </c>
      <c r="C244" s="232" t="str">
        <f aca="false">IF(ISNUMBER(A244),VLOOKUP(A244,Methuselahs!$A$7:$E$306,3,FALSE()),"")</f>
        <v/>
      </c>
      <c r="D244" s="233" t="str">
        <f aca="false">IF(ISNUMBER(A244),FLOOR((ROW()-ROW($A$7))/5,1)+1,"")</f>
        <v/>
      </c>
      <c r="E244" s="234"/>
      <c r="F244" s="267" t="n">
        <f aca="false">IF(ISNUMBER(E244),E244,0)</f>
        <v>0</v>
      </c>
      <c r="G244" s="235" t="str">
        <f aca="false">IF(ISNUMBER($A244),IF(AND($F244&gt;=2,$H244=60),1,0),"")</f>
        <v/>
      </c>
      <c r="H244" s="236" t="str">
        <f aca="false">IF(ISNUMBER(A244),IF(OR($S244=$U244,NOT(ISNA(MATCH($D244*5+$V$4,Override!$C$6:$C$125,0)))),$Q244,0),"")</f>
        <v/>
      </c>
      <c r="I244" s="268" t="str">
        <f aca="false">IF(ISNUMBER(A244),IF(J244=5,K244,IF(AND(J244=4,OR(K244=4,K244=3)),K244+1,K244)),"")</f>
        <v/>
      </c>
      <c r="J244" s="237" t="n">
        <f aca="false">COUNT(A242:A246)</f>
        <v>0</v>
      </c>
      <c r="K244" s="238" t="str">
        <f aca="false">IF(ISNUMBER(A244),RANK(F244,F242:F246),"")</f>
        <v/>
      </c>
      <c r="L244" s="239" t="n">
        <f aca="false">IF(J244=5,VLOOKUP(K244,TPMatrix!$A$6:$B$10,2,FALSE()),IF(J244=4,VLOOKUP(K244,TPMatrix!$D$6:$E$9,2,FALSE()),0))</f>
        <v>0</v>
      </c>
      <c r="M244" s="239" t="n">
        <f aca="false">IF(COUNTIF(K242:K246,K244)&gt;=2,IF(J244=5,VLOOKUP(K244+1,TPMatrix!$A$6:$B$10,2,FALSE()),IF(J244=4,VLOOKUP(K244+1,TPMatrix!$D$6:$E$9,2,FALSE()),0)),"")</f>
        <v>0</v>
      </c>
      <c r="N244" s="239" t="n">
        <f aca="false">IF(COUNTIF(K242:K246,K244)&gt;=3,IF(J244=5,VLOOKUP(K244+2,TPMatrix!$A$6:$B$10,2,FALSE()),IF(J244=4,VLOOKUP(K244+2,TPMatrix!$D$6:$E$9,2,FALSE()),0)),"")</f>
        <v>0</v>
      </c>
      <c r="O244" s="239" t="n">
        <f aca="false">IF(COUNTIF(K242:K246,K244)&gt;=4,IF(J244=5,VLOOKUP(K244+3,TPMatrix!$A$6:$B$10,2,FALSE()),IF(J244=4,VLOOKUP(K244+3,TPMatrix!$D$6:$E$9,2,FALSE()),0)),"")</f>
        <v>0</v>
      </c>
      <c r="P244" s="239" t="n">
        <f aca="false">IF(COUNTIF(K242:K246,K244)&gt;=5,IF(J244=5,VLOOKUP(K244+4,TPMatrix!$A$6:$B$10,2,FALSE()),IF(J244=4,VLOOKUP(K244+4,TPMatrix!$D$6:$E$9,2,FALSE()),0)),"")</f>
        <v>0</v>
      </c>
      <c r="Q244" s="239" t="n">
        <f aca="false">SUM(L244:P244)/COUNT(L244:P244)</f>
        <v>0</v>
      </c>
      <c r="R244" s="240" t="n">
        <f aca="false">COUNT(L244:P244)</f>
        <v>5</v>
      </c>
      <c r="S244" s="238" t="n">
        <f aca="false">IF(ISNUMBER($A244),COUNTIF($D$7:$D$306,$D244),0)</f>
        <v>0</v>
      </c>
      <c r="T244" s="239" t="n">
        <f aca="false">CEILING($F244,1)</f>
        <v>0</v>
      </c>
      <c r="U244" s="240" t="n">
        <f aca="true">SUM(OFFSET(T244,-MOD(ROW()-ROW($U$7),5),0,5,1))</f>
        <v>0</v>
      </c>
      <c r="W244" s="167" t="str">
        <f aca="false">$I244</f>
        <v/>
      </c>
      <c r="X244" s="167" t="str">
        <f aca="false">IF(ISNUMBER($A244),$W244*(Methuselahs!$A$4+1)+$A244,"")</f>
        <v/>
      </c>
      <c r="Y244" s="167" t="str">
        <f aca="false">IF(ISNUMBER($A244),RANK($X244,$X244:$X248,1),"")</f>
        <v/>
      </c>
      <c r="Z244" s="167" t="str">
        <f aca="false">IF(ISNUMBER($A244),VLOOKUP($A244,Methuselahs!$A$7:$X$306,5),"")</f>
        <v/>
      </c>
      <c r="AA244" s="167" t="str">
        <f aca="false">$I244</f>
        <v/>
      </c>
    </row>
    <row r="245" customFormat="false" ht="12.65" hidden="false" customHeight="false" outlineLevel="0" collapsed="false">
      <c r="A245" s="241" t="str">
        <f aca="true">IF(ISBLANK('Tournament Info'!$B$11),"",INDIRECT(ADDRESS(ROW(),2,1,1,"Optimal Seating "&amp;'Tournament Info'!$B$11-1&amp;"R+F")))</f>
        <v/>
      </c>
      <c r="B245" s="242" t="str">
        <f aca="false">IF(ISNUMBER(A245),VLOOKUP(A245,Methuselahs!$A$7:$E$306,2,FALSE()),"")</f>
        <v/>
      </c>
      <c r="C245" s="243" t="str">
        <f aca="false">IF(ISNUMBER(A245),VLOOKUP(A245,Methuselahs!$A$7:$E$306,3,FALSE()),"")</f>
        <v/>
      </c>
      <c r="D245" s="244" t="str">
        <f aca="false">IF(ISNUMBER(A245),FLOOR((ROW()-ROW($A$7))/5,1)+1,"")</f>
        <v/>
      </c>
      <c r="E245" s="245"/>
      <c r="F245" s="269" t="n">
        <f aca="false">IF(ISNUMBER(E245),E245,0)</f>
        <v>0</v>
      </c>
      <c r="G245" s="225" t="str">
        <f aca="false">IF(ISNUMBER($A245),IF(AND($F245&gt;=2,$H245=60),1,0),"")</f>
        <v/>
      </c>
      <c r="H245" s="226" t="str">
        <f aca="false">IF(ISNUMBER(A245),IF(OR($S245=$U245,NOT(ISNA(MATCH($D245*5+$V$4,Override!$C$6:$C$125,0)))),$Q245,0),"")</f>
        <v/>
      </c>
      <c r="I245" s="265" t="str">
        <f aca="false">IF(ISNUMBER(A245),IF(J245=5,K245,IF(AND(J245=4,OR(K245=4,K245=3)),K245+1,K245)),"")</f>
        <v/>
      </c>
      <c r="J245" s="246" t="n">
        <f aca="false">COUNT(A242:A246)</f>
        <v>0</v>
      </c>
      <c r="K245" s="228" t="str">
        <f aca="false">IF(ISNUMBER(A245),RANK(F245,F242:F246),"")</f>
        <v/>
      </c>
      <c r="L245" s="229" t="n">
        <f aca="false">IF(J245=5,VLOOKUP(K245,TPMatrix!$A$6:$B$10,2,FALSE()),IF(J245=4,VLOOKUP(K245,TPMatrix!$D$6:$E$9,2,FALSE()),0))</f>
        <v>0</v>
      </c>
      <c r="M245" s="229" t="n">
        <f aca="false">IF(COUNTIF(K242:K246,K245)&gt;=2,IF(J245=5,VLOOKUP(K245+1,TPMatrix!$A$6:$B$10,2,FALSE()),IF(J245=4,VLOOKUP(K245+1,TPMatrix!$D$6:$E$9,2,FALSE()),0)),"")</f>
        <v>0</v>
      </c>
      <c r="N245" s="229" t="n">
        <f aca="false">IF(COUNTIF(K242:K246,K245)&gt;=3,IF(J245=5,VLOOKUP(K245+2,TPMatrix!$A$6:$B$10,2,FALSE()),IF(J245=4,VLOOKUP(K245+2,TPMatrix!$D$6:$E$9,2,FALSE()),0)),"")</f>
        <v>0</v>
      </c>
      <c r="O245" s="229" t="n">
        <f aca="false">IF(COUNTIF(K242:K246,K245)&gt;=4,IF(J245=5,VLOOKUP(K245+3,TPMatrix!$A$6:$B$10,2,FALSE()),IF(J245=4,VLOOKUP(K245+3,TPMatrix!$D$6:$E$9,2,FALSE()),0)),"")</f>
        <v>0</v>
      </c>
      <c r="P245" s="229" t="n">
        <f aca="false">IF(COUNTIF(K242:K246,K245)&gt;=5,IF(J245=5,VLOOKUP(K245+4,TPMatrix!$A$6:$B$10,2,FALSE()),IF(J245=4,VLOOKUP(K245+4,TPMatrix!$D$6:$E$9,2,FALSE()),0)),"")</f>
        <v>0</v>
      </c>
      <c r="Q245" s="229" t="n">
        <f aca="false">SUM(L245:P245)/COUNT(L245:P245)</f>
        <v>0</v>
      </c>
      <c r="R245" s="230" t="n">
        <f aca="false">COUNT(L245:P245)</f>
        <v>5</v>
      </c>
      <c r="S245" s="228" t="n">
        <f aca="false">IF(ISNUMBER($A245),COUNTIF($D$7:$D$306,$D245),0)</f>
        <v>0</v>
      </c>
      <c r="T245" s="229" t="n">
        <f aca="false">CEILING($F245,1)</f>
        <v>0</v>
      </c>
      <c r="U245" s="230" t="n">
        <f aca="true">SUM(OFFSET(T245,-MOD(ROW()-ROW($U$7),5),0,5,1))</f>
        <v>0</v>
      </c>
      <c r="W245" s="167" t="str">
        <f aca="false">$I245</f>
        <v/>
      </c>
      <c r="X245" s="167" t="str">
        <f aca="false">IF(ISNUMBER($A245),$W245*(Methuselahs!$A$4+1)+$A245,"")</f>
        <v/>
      </c>
      <c r="Y245" s="167" t="str">
        <f aca="false">IF(ISNUMBER($A245),RANK($X245,$X245:$X249,1),"")</f>
        <v/>
      </c>
      <c r="Z245" s="167" t="str">
        <f aca="false">IF(ISNUMBER($A245),VLOOKUP($A245,Methuselahs!$A$7:$X$306,5),"")</f>
        <v/>
      </c>
      <c r="AA245" s="167" t="str">
        <f aca="false">$I245</f>
        <v/>
      </c>
    </row>
    <row r="246" customFormat="false" ht="12.65" hidden="false" customHeight="false" outlineLevel="0" collapsed="false">
      <c r="A246" s="247" t="str">
        <f aca="true">IF(ISBLANK('Tournament Info'!$B$11),"",INDIRECT(ADDRESS(ROW(),2,1,1,"Optimal Seating "&amp;'Tournament Info'!$B$11-1&amp;"R+F")))</f>
        <v/>
      </c>
      <c r="B246" s="248" t="str">
        <f aca="false">IF(ISNUMBER(A246),VLOOKUP(A246,Methuselahs!$A$7:$E$306,2,FALSE()),"")</f>
        <v/>
      </c>
      <c r="C246" s="249" t="str">
        <f aca="false">IF(ISNUMBER(A246),VLOOKUP(A246,Methuselahs!$A$7:$E$306,3,FALSE()),"")</f>
        <v/>
      </c>
      <c r="D246" s="250" t="str">
        <f aca="false">IF(ISNUMBER(A246),FLOOR((ROW()-ROW($A$7))/5,1)+1,"")</f>
        <v/>
      </c>
      <c r="E246" s="251"/>
      <c r="F246" s="270" t="n">
        <f aca="false">IF(ISNUMBER(E246),E246,0)</f>
        <v>0</v>
      </c>
      <c r="G246" s="257" t="str">
        <f aca="false">IF(ISNUMBER($A246),IF(AND($F246&gt;=2,$H246=60),1,0),"")</f>
        <v/>
      </c>
      <c r="H246" s="258" t="str">
        <f aca="false">IF(ISNUMBER(A246),IF(OR($S246=$U246,NOT(ISNA(MATCH($D246*5+$V$4,Override!$C$6:$C$125,0)))),$Q246,0),"")</f>
        <v/>
      </c>
      <c r="I246" s="271" t="str">
        <f aca="false">IF(ISNUMBER(A246),IF(J246=5,K246,IF(AND(J246=4,OR(K246=4,K246=3)),K246+1,K246)),"")</f>
        <v/>
      </c>
      <c r="J246" s="252" t="n">
        <f aca="false">COUNT(A242:A246)</f>
        <v>0</v>
      </c>
      <c r="K246" s="253" t="str">
        <f aca="false">IF(ISNUMBER(A246),RANK(F246,F242:F246),"")</f>
        <v/>
      </c>
      <c r="L246" s="254" t="n">
        <f aca="false">IF(J246=5,VLOOKUP(K246,TPMatrix!$A$6:$B$10,2,FALSE()),IF(J246=4,VLOOKUP(K246,TPMatrix!$D$6:$E$9,2,FALSE()),0))</f>
        <v>0</v>
      </c>
      <c r="M246" s="254" t="n">
        <f aca="false">IF(COUNTIF(K242:K246,K246)&gt;=2,IF(J246=5,VLOOKUP(K246+1,TPMatrix!$A$6:$B$10,2,FALSE()),IF(J246=4,VLOOKUP(K246+1,TPMatrix!$D$6:$E$9,2,FALSE()),0)),"")</f>
        <v>0</v>
      </c>
      <c r="N246" s="254" t="n">
        <f aca="false">IF(COUNTIF(K242:K246,K246)&gt;=3,IF(J246=5,VLOOKUP(K246+2,TPMatrix!$A$6:$B$10,2,FALSE()),IF(J246=4,VLOOKUP(K246+2,TPMatrix!$D$6:$E$9,2,FALSE()),0)),"")</f>
        <v>0</v>
      </c>
      <c r="O246" s="254" t="n">
        <f aca="false">IF(COUNTIF(K242:K246,K246)&gt;=4,IF(J246=5,VLOOKUP(K246+3,TPMatrix!$A$6:$B$10,2,FALSE()),IF(J246=4,VLOOKUP(K246+3,TPMatrix!$D$6:$E$9,2,FALSE()),0)),"")</f>
        <v>0</v>
      </c>
      <c r="P246" s="254" t="n">
        <f aca="false">IF(COUNTIF(K242:K246,K246)&gt;=5,IF(J246=5,VLOOKUP(K246+4,TPMatrix!$A$6:$B$10,2,FALSE()),IF(J246=4,VLOOKUP(K246+4,TPMatrix!$D$6:$E$9,2,FALSE()),0)),"")</f>
        <v>0</v>
      </c>
      <c r="Q246" s="254" t="n">
        <f aca="false">SUM(L246:P246)/COUNT(L246:P246)</f>
        <v>0</v>
      </c>
      <c r="R246" s="255" t="n">
        <f aca="false">COUNT(L246:P246)</f>
        <v>5</v>
      </c>
      <c r="S246" s="253" t="n">
        <f aca="false">IF(ISNUMBER($A246),COUNTIF($D$7:$D$306,$D246),0)</f>
        <v>0</v>
      </c>
      <c r="T246" s="254" t="n">
        <f aca="false">CEILING($F246,1)</f>
        <v>0</v>
      </c>
      <c r="U246" s="255" t="n">
        <f aca="true">SUM(OFFSET(T246,-MOD(ROW()-ROW($U$7),5),0,5,1))</f>
        <v>0</v>
      </c>
      <c r="W246" s="167" t="str">
        <f aca="false">$I246</f>
        <v/>
      </c>
      <c r="X246" s="167" t="str">
        <f aca="false">IF(ISNUMBER($A246),$W246*(Methuselahs!$A$4+1)+$A246,"")</f>
        <v/>
      </c>
      <c r="Y246" s="167" t="str">
        <f aca="false">IF(ISNUMBER($A246),RANK($X246,$X246:$X250,1),"")</f>
        <v/>
      </c>
      <c r="Z246" s="167" t="str">
        <f aca="false">IF(ISNUMBER($A246),VLOOKUP($A246,Methuselahs!$A$7:$X$306,5),"")</f>
        <v/>
      </c>
      <c r="AA246" s="167" t="str">
        <f aca="false">$I246</f>
        <v/>
      </c>
    </row>
    <row r="247" customFormat="false" ht="12.65" hidden="false" customHeight="false" outlineLevel="0" collapsed="false">
      <c r="A247" s="206" t="str">
        <f aca="true">IF(ISBLANK('Tournament Info'!$B$11),"",INDIRECT(ADDRESS(ROW(),2,1,1,"Optimal Seating "&amp;'Tournament Info'!$B$11-1&amp;"R+F")))</f>
        <v/>
      </c>
      <c r="B247" s="207" t="str">
        <f aca="false">IF(ISNUMBER(A247),VLOOKUP(A247,Methuselahs!$A$7:$E$306,2,FALSE()),"")</f>
        <v/>
      </c>
      <c r="C247" s="208" t="str">
        <f aca="false">IF(ISNUMBER(A247),VLOOKUP(A247,Methuselahs!$A$7:$E$306,3,FALSE()),"")</f>
        <v/>
      </c>
      <c r="D247" s="209" t="str">
        <f aca="false">IF(ISNUMBER(A247),FLOOR((ROW()-ROW($A$7))/5,1)+1,"")</f>
        <v/>
      </c>
      <c r="E247" s="210"/>
      <c r="F247" s="262" t="n">
        <f aca="false">IF(ISNUMBER(E247),E247,0)</f>
        <v>0</v>
      </c>
      <c r="G247" s="211" t="str">
        <f aca="false">IF(ISNUMBER($A247),IF(AND($F247&gt;=2,$H247=60),1,0),"")</f>
        <v/>
      </c>
      <c r="H247" s="212" t="str">
        <f aca="false">IF(ISNUMBER(A247),IF(OR($S247=$U247,NOT(ISNA(MATCH($D247*5+$V$4,Override!$C$6:$C$125,0)))),$Q247,0),"")</f>
        <v/>
      </c>
      <c r="I247" s="263" t="str">
        <f aca="false">IF(ISNUMBER(A247),IF(J247=5,K247,IF(AND(J247=4,OR(K247=4,K247=3)),K247+1,K247)),"")</f>
        <v/>
      </c>
      <c r="J247" s="213" t="n">
        <f aca="false">COUNT(A247:A251)</f>
        <v>0</v>
      </c>
      <c r="K247" s="214" t="str">
        <f aca="false">IF(ISNUMBER(A247),RANK(F247,F247:F251),"")</f>
        <v/>
      </c>
      <c r="L247" s="215" t="n">
        <f aca="false">IF(J247=5,VLOOKUP(K247,TPMatrix!$A$6:$B$10,2,FALSE()),IF(J247=4,VLOOKUP(K247,TPMatrix!$D$6:$E$9,2,FALSE()),0))</f>
        <v>0</v>
      </c>
      <c r="M247" s="215" t="n">
        <f aca="false">IF(COUNTIF(K247:K251,K247)&gt;=2,IF(J247=5,VLOOKUP(K247+1,TPMatrix!$A$6:$B$10,2,FALSE()),IF(J247=4,VLOOKUP(K247+1,TPMatrix!$D$6:$E$9,2,FALSE()),0)),"")</f>
        <v>0</v>
      </c>
      <c r="N247" s="215" t="n">
        <f aca="false">IF(COUNTIF(K247:K251,K247)&gt;=3,IF(J247=5,VLOOKUP(K247+2,TPMatrix!$A$6:$B$10,2,FALSE()),IF(J247=4,VLOOKUP(K247+2,TPMatrix!$D$6:$E$9,2,FALSE()),0)),"")</f>
        <v>0</v>
      </c>
      <c r="O247" s="215" t="n">
        <f aca="false">IF(COUNTIF(K247:K251,K247)&gt;=4,IF(J247=5,VLOOKUP(K247+3,TPMatrix!$A$6:$B$10,2,FALSE()),IF(J247=4,VLOOKUP(K247+3,TPMatrix!$D$6:$E$9,2,FALSE()),0)),"")</f>
        <v>0</v>
      </c>
      <c r="P247" s="215" t="n">
        <f aca="false">IF(COUNTIF(K247:K251,K247)&gt;=5,IF(J247=5,VLOOKUP(K247+4,TPMatrix!$A$6:$B$10,2,FALSE()),IF(J247=4,VLOOKUP(K247+4,TPMatrix!$D$6:$E$9,2,FALSE()),0)),"")</f>
        <v>0</v>
      </c>
      <c r="Q247" s="215" t="n">
        <f aca="false">SUM(L247:P247)/COUNT(L247:P247)</f>
        <v>0</v>
      </c>
      <c r="R247" s="216" t="n">
        <f aca="false">COUNT(L247:P247)</f>
        <v>5</v>
      </c>
      <c r="S247" s="217" t="n">
        <f aca="false">IF(ISNUMBER($A247),COUNTIF($D$7:$D$306,$D247),0)</f>
        <v>0</v>
      </c>
      <c r="T247" s="218" t="n">
        <f aca="false">CEILING($F247,1)</f>
        <v>0</v>
      </c>
      <c r="U247" s="219" t="n">
        <f aca="true">SUM(OFFSET(T247,-MOD(ROW()-ROW($U$7),5),0,5,1))</f>
        <v>0</v>
      </c>
      <c r="W247" s="167" t="str">
        <f aca="false">$I247</f>
        <v/>
      </c>
      <c r="X247" s="167" t="str">
        <f aca="false">IF(ISNUMBER($A247),$W247*(Methuselahs!$A$4+1)+$A247,"")</f>
        <v/>
      </c>
      <c r="Y247" s="167" t="str">
        <f aca="false">IF(ISNUMBER($A247),RANK($X247,$X247:$X251,1),"")</f>
        <v/>
      </c>
      <c r="Z247" s="167" t="str">
        <f aca="false">IF(ISNUMBER($A247),VLOOKUP($A247,Methuselahs!$A$7:$X$306,5),"")</f>
        <v/>
      </c>
      <c r="AA247" s="167" t="str">
        <f aca="false">$I247</f>
        <v/>
      </c>
    </row>
    <row r="248" customFormat="false" ht="12.65" hidden="false" customHeight="false" outlineLevel="0" collapsed="false">
      <c r="A248" s="220" t="str">
        <f aca="true">IF(ISBLANK('Tournament Info'!$B$11),"",INDIRECT(ADDRESS(ROW(),2,1,1,"Optimal Seating "&amp;'Tournament Info'!$B$11-1&amp;"R+F")))</f>
        <v/>
      </c>
      <c r="B248" s="221" t="str">
        <f aca="false">IF(ISNUMBER(A248),VLOOKUP(A248,Methuselahs!$A$7:$E$306,2,FALSE()),"")</f>
        <v/>
      </c>
      <c r="C248" s="222" t="str">
        <f aca="false">IF(ISNUMBER(A248),VLOOKUP(A248,Methuselahs!$A$7:$E$306,3,FALSE()),"")</f>
        <v/>
      </c>
      <c r="D248" s="223" t="str">
        <f aca="false">IF(ISNUMBER(A248),FLOOR((ROW()-ROW($A$7))/5,1)+1,"")</f>
        <v/>
      </c>
      <c r="E248" s="224"/>
      <c r="F248" s="264" t="n">
        <f aca="false">IF(ISNUMBER(E248),E248,0)</f>
        <v>0</v>
      </c>
      <c r="G248" s="225" t="str">
        <f aca="false">IF(ISNUMBER($A248),IF(AND($F248&gt;=2,$H248=60),1,0),"")</f>
        <v/>
      </c>
      <c r="H248" s="226" t="str">
        <f aca="false">IF(ISNUMBER(A248),IF(OR($S248=$U248,NOT(ISNA(MATCH($D248*5+$V$4,Override!$C$6:$C$125,0)))),$Q248,0),"")</f>
        <v/>
      </c>
      <c r="I248" s="265" t="str">
        <f aca="false">IF(ISNUMBER(A248),IF(J248=5,K248,IF(AND(J248=4,OR(K248=4,K248=3)),K248+1,K248)),"")</f>
        <v/>
      </c>
      <c r="J248" s="227" t="n">
        <f aca="false">COUNT(A247:A251)</f>
        <v>0</v>
      </c>
      <c r="K248" s="228" t="str">
        <f aca="false">IF(ISNUMBER(A248),RANK(F248,F247:F251),"")</f>
        <v/>
      </c>
      <c r="L248" s="229" t="n">
        <f aca="false">IF(J248=5,VLOOKUP(K248,TPMatrix!$A$6:$B$10,2,FALSE()),IF(J248=4,VLOOKUP(K248,TPMatrix!$D$6:$E$9,2,FALSE()),0))</f>
        <v>0</v>
      </c>
      <c r="M248" s="229" t="n">
        <f aca="false">IF(COUNTIF(K247:K251,K248)&gt;=2,IF(J248=5,VLOOKUP(K248+1,TPMatrix!$A$6:$B$10,2,FALSE()),IF(J248=4,VLOOKUP(K248+1,TPMatrix!$D$6:$E$9,2,FALSE()),0)),"")</f>
        <v>0</v>
      </c>
      <c r="N248" s="229" t="n">
        <f aca="false">IF(COUNTIF(K247:K251,K248)&gt;=3,IF(J248=5,VLOOKUP(K248+2,TPMatrix!$A$6:$B$10,2,FALSE()),IF(J248=4,VLOOKUP(K248+2,TPMatrix!$D$6:$E$9,2,FALSE()),0)),"")</f>
        <v>0</v>
      </c>
      <c r="O248" s="229" t="n">
        <f aca="false">IF(COUNTIF(K247:K251,K248)&gt;=4,IF(J248=5,VLOOKUP(K248+3,TPMatrix!$A$6:$B$10,2,FALSE()),IF(J248=4,VLOOKUP(K248+3,TPMatrix!$D$6:$E$9,2,FALSE()),0)),"")</f>
        <v>0</v>
      </c>
      <c r="P248" s="229" t="n">
        <f aca="false">IF(COUNTIF(K247:K251,K248)&gt;=5,IF(J248=5,VLOOKUP(K248+4,TPMatrix!$A$6:$B$10,2,FALSE()),IF(J248=4,VLOOKUP(K248+4,TPMatrix!$D$6:$E$9,2,FALSE()),0)),"")</f>
        <v>0</v>
      </c>
      <c r="Q248" s="229" t="n">
        <f aca="false">SUM(L248:P248)/COUNT(L248:P248)</f>
        <v>0</v>
      </c>
      <c r="R248" s="230" t="n">
        <f aca="false">COUNT(L248:P248)</f>
        <v>5</v>
      </c>
      <c r="S248" s="228" t="n">
        <f aca="false">IF(ISNUMBER($A248),COUNTIF($D$7:$D$306,$D248),0)</f>
        <v>0</v>
      </c>
      <c r="T248" s="229" t="n">
        <f aca="false">CEILING($F248,1)</f>
        <v>0</v>
      </c>
      <c r="U248" s="230" t="n">
        <f aca="true">SUM(OFFSET(T248,-MOD(ROW()-ROW($U$7),5),0,5,1))</f>
        <v>0</v>
      </c>
      <c r="W248" s="167" t="str">
        <f aca="false">$I248</f>
        <v/>
      </c>
      <c r="X248" s="167" t="str">
        <f aca="false">IF(ISNUMBER($A248),$W248*(Methuselahs!$A$4+1)+$A248,"")</f>
        <v/>
      </c>
      <c r="Y248" s="167" t="str">
        <f aca="false">IF(ISNUMBER($A248),RANK($X248,$X248:$X252,1),"")</f>
        <v/>
      </c>
      <c r="Z248" s="167" t="str">
        <f aca="false">IF(ISNUMBER($A248),VLOOKUP($A248,Methuselahs!$A$7:$X$306,5),"")</f>
        <v/>
      </c>
      <c r="AA248" s="167" t="str">
        <f aca="false">$I248</f>
        <v/>
      </c>
    </row>
    <row r="249" customFormat="false" ht="12.65" hidden="false" customHeight="false" outlineLevel="0" collapsed="false">
      <c r="A249" s="231" t="str">
        <f aca="true">IF(ISBLANK('Tournament Info'!$B$11),"",INDIRECT(ADDRESS(ROW(),2,1,1,"Optimal Seating "&amp;'Tournament Info'!$B$11-1&amp;"R+F")))</f>
        <v/>
      </c>
      <c r="B249" s="207" t="str">
        <f aca="false">IF(ISNUMBER(A249),VLOOKUP(A249,Methuselahs!$A$7:$E$306,2,FALSE()),"")</f>
        <v/>
      </c>
      <c r="C249" s="232" t="str">
        <f aca="false">IF(ISNUMBER(A249),VLOOKUP(A249,Methuselahs!$A$7:$E$306,3,FALSE()),"")</f>
        <v/>
      </c>
      <c r="D249" s="233" t="str">
        <f aca="false">IF(ISNUMBER(A249),FLOOR((ROW()-ROW($A$7))/5,1)+1,"")</f>
        <v/>
      </c>
      <c r="E249" s="234"/>
      <c r="F249" s="267" t="n">
        <f aca="false">IF(ISNUMBER(E249),E249,0)</f>
        <v>0</v>
      </c>
      <c r="G249" s="235" t="str">
        <f aca="false">IF(ISNUMBER($A249),IF(AND($F249&gt;=2,$H249=60),1,0),"")</f>
        <v/>
      </c>
      <c r="H249" s="236" t="str">
        <f aca="false">IF(ISNUMBER(A249),IF(OR($S249=$U249,NOT(ISNA(MATCH($D249*5+$V$4,Override!$C$6:$C$125,0)))),$Q249,0),"")</f>
        <v/>
      </c>
      <c r="I249" s="268" t="str">
        <f aca="false">IF(ISNUMBER(A249),IF(J249=5,K249,IF(AND(J249=4,OR(K249=4,K249=3)),K249+1,K249)),"")</f>
        <v/>
      </c>
      <c r="J249" s="237" t="n">
        <f aca="false">COUNT(A247:A251)</f>
        <v>0</v>
      </c>
      <c r="K249" s="238" t="str">
        <f aca="false">IF(ISNUMBER(A249),RANK(F249,F247:F251),"")</f>
        <v/>
      </c>
      <c r="L249" s="239" t="n">
        <f aca="false">IF(J249=5,VLOOKUP(K249,TPMatrix!$A$6:$B$10,2,FALSE()),IF(J249=4,VLOOKUP(K249,TPMatrix!$D$6:$E$9,2,FALSE()),0))</f>
        <v>0</v>
      </c>
      <c r="M249" s="239" t="n">
        <f aca="false">IF(COUNTIF(K247:K251,K249)&gt;=2,IF(J249=5,VLOOKUP(K249+1,TPMatrix!$A$6:$B$10,2,FALSE()),IF(J249=4,VLOOKUP(K249+1,TPMatrix!$D$6:$E$9,2,FALSE()),0)),"")</f>
        <v>0</v>
      </c>
      <c r="N249" s="239" t="n">
        <f aca="false">IF(COUNTIF(K247:K251,K249)&gt;=3,IF(J249=5,VLOOKUP(K249+2,TPMatrix!$A$6:$B$10,2,FALSE()),IF(J249=4,VLOOKUP(K249+2,TPMatrix!$D$6:$E$9,2,FALSE()),0)),"")</f>
        <v>0</v>
      </c>
      <c r="O249" s="239" t="n">
        <f aca="false">IF(COUNTIF(K247:K251,K249)&gt;=4,IF(J249=5,VLOOKUP(K249+3,TPMatrix!$A$6:$B$10,2,FALSE()),IF(J249=4,VLOOKUP(K249+3,TPMatrix!$D$6:$E$9,2,FALSE()),0)),"")</f>
        <v>0</v>
      </c>
      <c r="P249" s="239" t="n">
        <f aca="false">IF(COUNTIF(K247:K251,K249)&gt;=5,IF(J249=5,VLOOKUP(K249+4,TPMatrix!$A$6:$B$10,2,FALSE()),IF(J249=4,VLOOKUP(K249+4,TPMatrix!$D$6:$E$9,2,FALSE()),0)),"")</f>
        <v>0</v>
      </c>
      <c r="Q249" s="239" t="n">
        <f aca="false">SUM(L249:P249)/COUNT(L249:P249)</f>
        <v>0</v>
      </c>
      <c r="R249" s="240" t="n">
        <f aca="false">COUNT(L249:P249)</f>
        <v>5</v>
      </c>
      <c r="S249" s="238" t="n">
        <f aca="false">IF(ISNUMBER($A249),COUNTIF($D$7:$D$306,$D249),0)</f>
        <v>0</v>
      </c>
      <c r="T249" s="239" t="n">
        <f aca="false">CEILING($F249,1)</f>
        <v>0</v>
      </c>
      <c r="U249" s="240" t="n">
        <f aca="true">SUM(OFFSET(T249,-MOD(ROW()-ROW($U$7),5),0,5,1))</f>
        <v>0</v>
      </c>
      <c r="W249" s="167" t="str">
        <f aca="false">$I249</f>
        <v/>
      </c>
      <c r="X249" s="167" t="str">
        <f aca="false">IF(ISNUMBER($A249),$W249*(Methuselahs!$A$4+1)+$A249,"")</f>
        <v/>
      </c>
      <c r="Y249" s="167" t="str">
        <f aca="false">IF(ISNUMBER($A249),RANK($X249,$X249:$X253,1),"")</f>
        <v/>
      </c>
      <c r="Z249" s="167" t="str">
        <f aca="false">IF(ISNUMBER($A249),VLOOKUP($A249,Methuselahs!$A$7:$X$306,5),"")</f>
        <v/>
      </c>
      <c r="AA249" s="167" t="str">
        <f aca="false">$I249</f>
        <v/>
      </c>
    </row>
    <row r="250" customFormat="false" ht="12.65" hidden="false" customHeight="false" outlineLevel="0" collapsed="false">
      <c r="A250" s="241" t="str">
        <f aca="true">IF(ISBLANK('Tournament Info'!$B$11),"",INDIRECT(ADDRESS(ROW(),2,1,1,"Optimal Seating "&amp;'Tournament Info'!$B$11-1&amp;"R+F")))</f>
        <v/>
      </c>
      <c r="B250" s="242" t="str">
        <f aca="false">IF(ISNUMBER(A250),VLOOKUP(A250,Methuselahs!$A$7:$E$306,2,FALSE()),"")</f>
        <v/>
      </c>
      <c r="C250" s="243" t="str">
        <f aca="false">IF(ISNUMBER(A250),VLOOKUP(A250,Methuselahs!$A$7:$E$306,3,FALSE()),"")</f>
        <v/>
      </c>
      <c r="D250" s="244" t="str">
        <f aca="false">IF(ISNUMBER(A250),FLOOR((ROW()-ROW($A$7))/5,1)+1,"")</f>
        <v/>
      </c>
      <c r="E250" s="245"/>
      <c r="F250" s="269" t="n">
        <f aca="false">IF(ISNUMBER(E250),E250,0)</f>
        <v>0</v>
      </c>
      <c r="G250" s="225" t="str">
        <f aca="false">IF(ISNUMBER($A250),IF(AND($F250&gt;=2,$H250=60),1,0),"")</f>
        <v/>
      </c>
      <c r="H250" s="226" t="str">
        <f aca="false">IF(ISNUMBER(A250),IF(OR($S250=$U250,NOT(ISNA(MATCH($D250*5+$V$4,Override!$C$6:$C$125,0)))),$Q250,0),"")</f>
        <v/>
      </c>
      <c r="I250" s="265" t="str">
        <f aca="false">IF(ISNUMBER(A250),IF(J250=5,K250,IF(AND(J250=4,OR(K250=4,K250=3)),K250+1,K250)),"")</f>
        <v/>
      </c>
      <c r="J250" s="246" t="n">
        <f aca="false">COUNT(A247:A251)</f>
        <v>0</v>
      </c>
      <c r="K250" s="228" t="str">
        <f aca="false">IF(ISNUMBER(A250),RANK(F250,F247:F251),"")</f>
        <v/>
      </c>
      <c r="L250" s="229" t="n">
        <f aca="false">IF(J250=5,VLOOKUP(K250,TPMatrix!$A$6:$B$10,2,FALSE()),IF(J250=4,VLOOKUP(K250,TPMatrix!$D$6:$E$9,2,FALSE()),0))</f>
        <v>0</v>
      </c>
      <c r="M250" s="229" t="n">
        <f aca="false">IF(COUNTIF(K247:K251,K250)&gt;=2,IF(J250=5,VLOOKUP(K250+1,TPMatrix!$A$6:$B$10,2,FALSE()),IF(J250=4,VLOOKUP(K250+1,TPMatrix!$D$6:$E$9,2,FALSE()),0)),"")</f>
        <v>0</v>
      </c>
      <c r="N250" s="229" t="n">
        <f aca="false">IF(COUNTIF(K247:K251,K250)&gt;=3,IF(J250=5,VLOOKUP(K250+2,TPMatrix!$A$6:$B$10,2,FALSE()),IF(J250=4,VLOOKUP(K250+2,TPMatrix!$D$6:$E$9,2,FALSE()),0)),"")</f>
        <v>0</v>
      </c>
      <c r="O250" s="229" t="n">
        <f aca="false">IF(COUNTIF(K247:K251,K250)&gt;=4,IF(J250=5,VLOOKUP(K250+3,TPMatrix!$A$6:$B$10,2,FALSE()),IF(J250=4,VLOOKUP(K250+3,TPMatrix!$D$6:$E$9,2,FALSE()),0)),"")</f>
        <v>0</v>
      </c>
      <c r="P250" s="229" t="n">
        <f aca="false">IF(COUNTIF(K247:K251,K250)&gt;=5,IF(J250=5,VLOOKUP(K250+4,TPMatrix!$A$6:$B$10,2,FALSE()),IF(J250=4,VLOOKUP(K250+4,TPMatrix!$D$6:$E$9,2,FALSE()),0)),"")</f>
        <v>0</v>
      </c>
      <c r="Q250" s="229" t="n">
        <f aca="false">SUM(L250:P250)/COUNT(L250:P250)</f>
        <v>0</v>
      </c>
      <c r="R250" s="230" t="n">
        <f aca="false">COUNT(L250:P250)</f>
        <v>5</v>
      </c>
      <c r="S250" s="228" t="n">
        <f aca="false">IF(ISNUMBER($A250),COUNTIF($D$7:$D$306,$D250),0)</f>
        <v>0</v>
      </c>
      <c r="T250" s="229" t="n">
        <f aca="false">CEILING($F250,1)</f>
        <v>0</v>
      </c>
      <c r="U250" s="230" t="n">
        <f aca="true">SUM(OFFSET(T250,-MOD(ROW()-ROW($U$7),5),0,5,1))</f>
        <v>0</v>
      </c>
      <c r="W250" s="167" t="str">
        <f aca="false">$I250</f>
        <v/>
      </c>
      <c r="X250" s="167" t="str">
        <f aca="false">IF(ISNUMBER($A250),$W250*(Methuselahs!$A$4+1)+$A250,"")</f>
        <v/>
      </c>
      <c r="Y250" s="167" t="str">
        <f aca="false">IF(ISNUMBER($A250),RANK($X250,$X250:$X254,1),"")</f>
        <v/>
      </c>
      <c r="Z250" s="167" t="str">
        <f aca="false">IF(ISNUMBER($A250),VLOOKUP($A250,Methuselahs!$A$7:$X$306,5),"")</f>
        <v/>
      </c>
      <c r="AA250" s="167" t="str">
        <f aca="false">$I250</f>
        <v/>
      </c>
    </row>
    <row r="251" customFormat="false" ht="12.65" hidden="false" customHeight="false" outlineLevel="0" collapsed="false">
      <c r="A251" s="247" t="str">
        <f aca="true">IF(ISBLANK('Tournament Info'!$B$11),"",INDIRECT(ADDRESS(ROW(),2,1,1,"Optimal Seating "&amp;'Tournament Info'!$B$11-1&amp;"R+F")))</f>
        <v/>
      </c>
      <c r="B251" s="248" t="str">
        <f aca="false">IF(ISNUMBER(A251),VLOOKUP(A251,Methuselahs!$A$7:$E$306,2,FALSE()),"")</f>
        <v/>
      </c>
      <c r="C251" s="249" t="str">
        <f aca="false">IF(ISNUMBER(A251),VLOOKUP(A251,Methuselahs!$A$7:$E$306,3,FALSE()),"")</f>
        <v/>
      </c>
      <c r="D251" s="250" t="str">
        <f aca="false">IF(ISNUMBER(A251),FLOOR((ROW()-ROW($A$7))/5,1)+1,"")</f>
        <v/>
      </c>
      <c r="E251" s="251"/>
      <c r="F251" s="270" t="n">
        <f aca="false">IF(ISNUMBER(E251),E251,0)</f>
        <v>0</v>
      </c>
      <c r="G251" s="235" t="str">
        <f aca="false">IF(ISNUMBER($A251),IF(AND($F251&gt;=2,$H251=60),1,0),"")</f>
        <v/>
      </c>
      <c r="H251" s="236" t="str">
        <f aca="false">IF(ISNUMBER(A251),IF(OR($S251=$U251,NOT(ISNA(MATCH($D251*5+$V$4,Override!$C$6:$C$125,0)))),$Q251,0),"")</f>
        <v/>
      </c>
      <c r="I251" s="268" t="str">
        <f aca="false">IF(ISNUMBER(A251),IF(J251=5,K251,IF(AND(J251=4,OR(K251=4,K251=3)),K251+1,K251)),"")</f>
        <v/>
      </c>
      <c r="J251" s="252" t="n">
        <f aca="false">COUNT(A247:A251)</f>
        <v>0</v>
      </c>
      <c r="K251" s="253" t="str">
        <f aca="false">IF(ISNUMBER(A251),RANK(F251,F247:F251),"")</f>
        <v/>
      </c>
      <c r="L251" s="254" t="n">
        <f aca="false">IF(J251=5,VLOOKUP(K251,TPMatrix!$A$6:$B$10,2,FALSE()),IF(J251=4,VLOOKUP(K251,TPMatrix!$D$6:$E$9,2,FALSE()),0))</f>
        <v>0</v>
      </c>
      <c r="M251" s="254" t="n">
        <f aca="false">IF(COUNTIF(K247:K251,K251)&gt;=2,IF(J251=5,VLOOKUP(K251+1,TPMatrix!$A$6:$B$10,2,FALSE()),IF(J251=4,VLOOKUP(K251+1,TPMatrix!$D$6:$E$9,2,FALSE()),0)),"")</f>
        <v>0</v>
      </c>
      <c r="N251" s="254" t="n">
        <f aca="false">IF(COUNTIF(K247:K251,K251)&gt;=3,IF(J251=5,VLOOKUP(K251+2,TPMatrix!$A$6:$B$10,2,FALSE()),IF(J251=4,VLOOKUP(K251+2,TPMatrix!$D$6:$E$9,2,FALSE()),0)),"")</f>
        <v>0</v>
      </c>
      <c r="O251" s="254" t="n">
        <f aca="false">IF(COUNTIF(K247:K251,K251)&gt;=4,IF(J251=5,VLOOKUP(K251+3,TPMatrix!$A$6:$B$10,2,FALSE()),IF(J251=4,VLOOKUP(K251+3,TPMatrix!$D$6:$E$9,2,FALSE()),0)),"")</f>
        <v>0</v>
      </c>
      <c r="P251" s="254" t="n">
        <f aca="false">IF(COUNTIF(K247:K251,K251)&gt;=5,IF(J251=5,VLOOKUP(K251+4,TPMatrix!$A$6:$B$10,2,FALSE()),IF(J251=4,VLOOKUP(K251+4,TPMatrix!$D$6:$E$9,2,FALSE()),0)),"")</f>
        <v>0</v>
      </c>
      <c r="Q251" s="254" t="n">
        <f aca="false">SUM(L251:P251)/COUNT(L251:P251)</f>
        <v>0</v>
      </c>
      <c r="R251" s="255" t="n">
        <f aca="false">COUNT(L251:P251)</f>
        <v>5</v>
      </c>
      <c r="S251" s="253" t="n">
        <f aca="false">IF(ISNUMBER($A251),COUNTIF($D$7:$D$306,$D251),0)</f>
        <v>0</v>
      </c>
      <c r="T251" s="254" t="n">
        <f aca="false">CEILING($F251,1)</f>
        <v>0</v>
      </c>
      <c r="U251" s="255" t="n">
        <f aca="true">SUM(OFFSET(T251,-MOD(ROW()-ROW($U$7),5),0,5,1))</f>
        <v>0</v>
      </c>
      <c r="W251" s="167" t="str">
        <f aca="false">$I251</f>
        <v/>
      </c>
      <c r="X251" s="167" t="str">
        <f aca="false">IF(ISNUMBER($A251),$W251*(Methuselahs!$A$4+1)+$A251,"")</f>
        <v/>
      </c>
      <c r="Y251" s="167" t="str">
        <f aca="false">IF(ISNUMBER($A251),RANK($X251,$X251:$X255,1),"")</f>
        <v/>
      </c>
      <c r="Z251" s="167" t="str">
        <f aca="false">IF(ISNUMBER($A251),VLOOKUP($A251,Methuselahs!$A$7:$X$306,5),"")</f>
        <v/>
      </c>
      <c r="AA251" s="167" t="str">
        <f aca="false">$I251</f>
        <v/>
      </c>
    </row>
    <row r="252" customFormat="false" ht="12.65" hidden="false" customHeight="false" outlineLevel="0" collapsed="false">
      <c r="A252" s="206" t="str">
        <f aca="true">IF(ISBLANK('Tournament Info'!$B$11),"",INDIRECT(ADDRESS(ROW(),2,1,1,"Optimal Seating "&amp;'Tournament Info'!$B$11-1&amp;"R+F")))</f>
        <v/>
      </c>
      <c r="B252" s="256" t="str">
        <f aca="false">IF(ISNUMBER(A252),VLOOKUP(A252,Methuselahs!$A$7:$E$306,2,FALSE()),"")</f>
        <v/>
      </c>
      <c r="C252" s="208" t="str">
        <f aca="false">IF(ISNUMBER(A252),VLOOKUP(A252,Methuselahs!$A$7:$E$306,3,FALSE()),"")</f>
        <v/>
      </c>
      <c r="D252" s="209" t="str">
        <f aca="false">IF(ISNUMBER(A252),FLOOR((ROW()-ROW($A$7))/5,1)+1,"")</f>
        <v/>
      </c>
      <c r="E252" s="210"/>
      <c r="F252" s="262" t="n">
        <f aca="false">IF(ISNUMBER(E252),E252,0)</f>
        <v>0</v>
      </c>
      <c r="G252" s="211" t="str">
        <f aca="false">IF(ISNUMBER($A252),IF(AND($F252&gt;=2,$H252=60),1,0),"")</f>
        <v/>
      </c>
      <c r="H252" s="212" t="str">
        <f aca="false">IF(ISNUMBER(A252),IF(OR($S252=$U252,NOT(ISNA(MATCH($D252*5+$V$4,Override!$C$6:$C$125,0)))),$Q252,0),"")</f>
        <v/>
      </c>
      <c r="I252" s="263" t="str">
        <f aca="false">IF(ISNUMBER(A252),IF(J252=5,K252,IF(AND(J252=4,OR(K252=4,K252=3)),K252+1,K252)),"")</f>
        <v/>
      </c>
      <c r="J252" s="213" t="n">
        <f aca="false">COUNT(A252:A256)</f>
        <v>0</v>
      </c>
      <c r="K252" s="214" t="str">
        <f aca="false">IF(ISNUMBER(A252),RANK(F252,F252:F256),"")</f>
        <v/>
      </c>
      <c r="L252" s="215" t="n">
        <f aca="false">IF(J252=5,VLOOKUP(K252,TPMatrix!$A$6:$B$10,2,FALSE()),IF(J252=4,VLOOKUP(K252,TPMatrix!$D$6:$E$9,2,FALSE()),0))</f>
        <v>0</v>
      </c>
      <c r="M252" s="215" t="n">
        <f aca="false">IF(COUNTIF(K252:K256,K252)&gt;=2,IF(J252=5,VLOOKUP(K252+1,TPMatrix!$A$6:$B$10,2,FALSE()),IF(J252=4,VLOOKUP(K252+1,TPMatrix!$D$6:$E$9,2,FALSE()),0)),"")</f>
        <v>0</v>
      </c>
      <c r="N252" s="215" t="n">
        <f aca="false">IF(COUNTIF(K252:K256,K252)&gt;=3,IF(J252=5,VLOOKUP(K252+2,TPMatrix!$A$6:$B$10,2,FALSE()),IF(J252=4,VLOOKUP(K252+2,TPMatrix!$D$6:$E$9,2,FALSE()),0)),"")</f>
        <v>0</v>
      </c>
      <c r="O252" s="215" t="n">
        <f aca="false">IF(COUNTIF(K252:K256,K252)&gt;=4,IF(J252=5,VLOOKUP(K252+3,TPMatrix!$A$6:$B$10,2,FALSE()),IF(J252=4,VLOOKUP(K252+3,TPMatrix!$D$6:$E$9,2,FALSE()),0)),"")</f>
        <v>0</v>
      </c>
      <c r="P252" s="215" t="n">
        <f aca="false">IF(COUNTIF(K252:K256,K252)&gt;=5,IF(J252=5,VLOOKUP(K252+4,TPMatrix!$A$6:$B$10,2,FALSE()),IF(J252=4,VLOOKUP(K252+4,TPMatrix!$D$6:$E$9,2,FALSE()),0)),"")</f>
        <v>0</v>
      </c>
      <c r="Q252" s="215" t="n">
        <f aca="false">SUM(L252:P252)/COUNT(L252:P252)</f>
        <v>0</v>
      </c>
      <c r="R252" s="216" t="n">
        <f aca="false">COUNT(L252:P252)</f>
        <v>5</v>
      </c>
      <c r="S252" s="217" t="n">
        <f aca="false">IF(ISNUMBER($A252),COUNTIF($D$7:$D$306,$D252),0)</f>
        <v>0</v>
      </c>
      <c r="T252" s="218" t="n">
        <f aca="false">CEILING($F252,1)</f>
        <v>0</v>
      </c>
      <c r="U252" s="219" t="n">
        <f aca="true">SUM(OFFSET(T252,-MOD(ROW()-ROW($U$7),5),0,5,1))</f>
        <v>0</v>
      </c>
      <c r="W252" s="167" t="str">
        <f aca="false">$I252</f>
        <v/>
      </c>
      <c r="X252" s="167" t="str">
        <f aca="false">IF(ISNUMBER($A252),$W252*(Methuselahs!$A$4+1)+$A252,"")</f>
        <v/>
      </c>
      <c r="Y252" s="167" t="str">
        <f aca="false">IF(ISNUMBER($A252),RANK($X252,$X252:$X256,1),"")</f>
        <v/>
      </c>
      <c r="Z252" s="167" t="str">
        <f aca="false">IF(ISNUMBER($A252),VLOOKUP($A252,Methuselahs!$A$7:$X$306,5),"")</f>
        <v/>
      </c>
      <c r="AA252" s="167" t="str">
        <f aca="false">$I252</f>
        <v/>
      </c>
    </row>
    <row r="253" customFormat="false" ht="12.65" hidden="false" customHeight="false" outlineLevel="0" collapsed="false">
      <c r="A253" s="220" t="str">
        <f aca="true">IF(ISBLANK('Tournament Info'!$B$11),"",INDIRECT(ADDRESS(ROW(),2,1,1,"Optimal Seating "&amp;'Tournament Info'!$B$11-1&amp;"R+F")))</f>
        <v/>
      </c>
      <c r="B253" s="221" t="str">
        <f aca="false">IF(ISNUMBER(A253),VLOOKUP(A253,Methuselahs!$A$7:$E$306,2,FALSE()),"")</f>
        <v/>
      </c>
      <c r="C253" s="222" t="str">
        <f aca="false">IF(ISNUMBER(A253),VLOOKUP(A253,Methuselahs!$A$7:$E$306,3,FALSE()),"")</f>
        <v/>
      </c>
      <c r="D253" s="223" t="str">
        <f aca="false">IF(ISNUMBER(A253),FLOOR((ROW()-ROW($A$7))/5,1)+1,"")</f>
        <v/>
      </c>
      <c r="E253" s="224"/>
      <c r="F253" s="264" t="n">
        <f aca="false">IF(ISNUMBER(E253),E253,0)</f>
        <v>0</v>
      </c>
      <c r="G253" s="225" t="str">
        <f aca="false">IF(ISNUMBER($A253),IF(AND($F253&gt;=2,$H253=60),1,0),"")</f>
        <v/>
      </c>
      <c r="H253" s="226" t="str">
        <f aca="false">IF(ISNUMBER(A253),IF(OR($S253=$U253,NOT(ISNA(MATCH($D253*5+$V$4,Override!$C$6:$C$125,0)))),$Q253,0),"")</f>
        <v/>
      </c>
      <c r="I253" s="265" t="str">
        <f aca="false">IF(ISNUMBER(A253),IF(J253=5,K253,IF(AND(J253=4,OR(K253=4,K253=3)),K253+1,K253)),"")</f>
        <v/>
      </c>
      <c r="J253" s="227" t="n">
        <f aca="false">COUNT(A252:A256)</f>
        <v>0</v>
      </c>
      <c r="K253" s="228" t="str">
        <f aca="false">IF(ISNUMBER(A253),RANK(F253,F252:F256),"")</f>
        <v/>
      </c>
      <c r="L253" s="229" t="n">
        <f aca="false">IF(J253=5,VLOOKUP(K253,TPMatrix!$A$6:$B$10,2,FALSE()),IF(J253=4,VLOOKUP(K253,TPMatrix!$D$6:$E$9,2,FALSE()),0))</f>
        <v>0</v>
      </c>
      <c r="M253" s="229" t="n">
        <f aca="false">IF(COUNTIF(K252:K256,K253)&gt;=2,IF(J253=5,VLOOKUP(K253+1,TPMatrix!$A$6:$B$10,2,FALSE()),IF(J253=4,VLOOKUP(K253+1,TPMatrix!$D$6:$E$9,2,FALSE()),0)),"")</f>
        <v>0</v>
      </c>
      <c r="N253" s="229" t="n">
        <f aca="false">IF(COUNTIF(K252:K256,K253)&gt;=3,IF(J253=5,VLOOKUP(K253+2,TPMatrix!$A$6:$B$10,2,FALSE()),IF(J253=4,VLOOKUP(K253+2,TPMatrix!$D$6:$E$9,2,FALSE()),0)),"")</f>
        <v>0</v>
      </c>
      <c r="O253" s="229" t="n">
        <f aca="false">IF(COUNTIF(K252:K256,K253)&gt;=4,IF(J253=5,VLOOKUP(K253+3,TPMatrix!$A$6:$B$10,2,FALSE()),IF(J253=4,VLOOKUP(K253+3,TPMatrix!$D$6:$E$9,2,FALSE()),0)),"")</f>
        <v>0</v>
      </c>
      <c r="P253" s="229" t="n">
        <f aca="false">IF(COUNTIF(K252:K256,K253)&gt;=5,IF(J253=5,VLOOKUP(K253+4,TPMatrix!$A$6:$B$10,2,FALSE()),IF(J253=4,VLOOKUP(K253+4,TPMatrix!$D$6:$E$9,2,FALSE()),0)),"")</f>
        <v>0</v>
      </c>
      <c r="Q253" s="229" t="n">
        <f aca="false">SUM(L253:P253)/COUNT(L253:P253)</f>
        <v>0</v>
      </c>
      <c r="R253" s="230" t="n">
        <f aca="false">COUNT(L253:P253)</f>
        <v>5</v>
      </c>
      <c r="S253" s="228" t="n">
        <f aca="false">IF(ISNUMBER($A253),COUNTIF($D$7:$D$306,$D253),0)</f>
        <v>0</v>
      </c>
      <c r="T253" s="229" t="n">
        <f aca="false">CEILING($F253,1)</f>
        <v>0</v>
      </c>
      <c r="U253" s="230" t="n">
        <f aca="true">SUM(OFFSET(T253,-MOD(ROW()-ROW($U$7),5),0,5,1))</f>
        <v>0</v>
      </c>
      <c r="W253" s="167" t="str">
        <f aca="false">$I253</f>
        <v/>
      </c>
      <c r="X253" s="167" t="str">
        <f aca="false">IF(ISNUMBER($A253),$W253*(Methuselahs!$A$4+1)+$A253,"")</f>
        <v/>
      </c>
      <c r="Y253" s="167" t="str">
        <f aca="false">IF(ISNUMBER($A253),RANK($X253,$X253:$X257,1),"")</f>
        <v/>
      </c>
      <c r="Z253" s="167" t="str">
        <f aca="false">IF(ISNUMBER($A253),VLOOKUP($A253,Methuselahs!$A$7:$X$306,5),"")</f>
        <v/>
      </c>
      <c r="AA253" s="167" t="str">
        <f aca="false">$I253</f>
        <v/>
      </c>
    </row>
    <row r="254" customFormat="false" ht="12.65" hidden="false" customHeight="false" outlineLevel="0" collapsed="false">
      <c r="A254" s="231" t="str">
        <f aca="true">IF(ISBLANK('Tournament Info'!$B$11),"",INDIRECT(ADDRESS(ROW(),2,1,1,"Optimal Seating "&amp;'Tournament Info'!$B$11-1&amp;"R+F")))</f>
        <v/>
      </c>
      <c r="B254" s="207" t="str">
        <f aca="false">IF(ISNUMBER(A254),VLOOKUP(A254,Methuselahs!$A$7:$E$306,2,FALSE()),"")</f>
        <v/>
      </c>
      <c r="C254" s="232" t="str">
        <f aca="false">IF(ISNUMBER(A254),VLOOKUP(A254,Methuselahs!$A$7:$E$306,3,FALSE()),"")</f>
        <v/>
      </c>
      <c r="D254" s="233" t="str">
        <f aca="false">IF(ISNUMBER(A254),FLOOR((ROW()-ROW($A$7))/5,1)+1,"")</f>
        <v/>
      </c>
      <c r="E254" s="234"/>
      <c r="F254" s="267" t="n">
        <f aca="false">IF(ISNUMBER(E254),E254,0)</f>
        <v>0</v>
      </c>
      <c r="G254" s="235" t="str">
        <f aca="false">IF(ISNUMBER($A254),IF(AND($F254&gt;=2,$H254=60),1,0),"")</f>
        <v/>
      </c>
      <c r="H254" s="236" t="str">
        <f aca="false">IF(ISNUMBER(A254),IF(OR($S254=$U254,NOT(ISNA(MATCH($D254*5+$V$4,Override!$C$6:$C$125,0)))),$Q254,0),"")</f>
        <v/>
      </c>
      <c r="I254" s="268" t="str">
        <f aca="false">IF(ISNUMBER(A254),IF(J254=5,K254,IF(AND(J254=4,OR(K254=4,K254=3)),K254+1,K254)),"")</f>
        <v/>
      </c>
      <c r="J254" s="237" t="n">
        <f aca="false">COUNT(A252:A256)</f>
        <v>0</v>
      </c>
      <c r="K254" s="238" t="str">
        <f aca="false">IF(ISNUMBER(A254),RANK(F254,F252:F256),"")</f>
        <v/>
      </c>
      <c r="L254" s="239" t="n">
        <f aca="false">IF(J254=5,VLOOKUP(K254,TPMatrix!$A$6:$B$10,2,FALSE()),IF(J254=4,VLOOKUP(K254,TPMatrix!$D$6:$E$9,2,FALSE()),0))</f>
        <v>0</v>
      </c>
      <c r="M254" s="239" t="n">
        <f aca="false">IF(COUNTIF(K252:K256,K254)&gt;=2,IF(J254=5,VLOOKUP(K254+1,TPMatrix!$A$6:$B$10,2,FALSE()),IF(J254=4,VLOOKUP(K254+1,TPMatrix!$D$6:$E$9,2,FALSE()),0)),"")</f>
        <v>0</v>
      </c>
      <c r="N254" s="239" t="n">
        <f aca="false">IF(COUNTIF(K252:K256,K254)&gt;=3,IF(J254=5,VLOOKUP(K254+2,TPMatrix!$A$6:$B$10,2,FALSE()),IF(J254=4,VLOOKUP(K254+2,TPMatrix!$D$6:$E$9,2,FALSE()),0)),"")</f>
        <v>0</v>
      </c>
      <c r="O254" s="239" t="n">
        <f aca="false">IF(COUNTIF(K252:K256,K254)&gt;=4,IF(J254=5,VLOOKUP(K254+3,TPMatrix!$A$6:$B$10,2,FALSE()),IF(J254=4,VLOOKUP(K254+3,TPMatrix!$D$6:$E$9,2,FALSE()),0)),"")</f>
        <v>0</v>
      </c>
      <c r="P254" s="239" t="n">
        <f aca="false">IF(COUNTIF(K252:K256,K254)&gt;=5,IF(J254=5,VLOOKUP(K254+4,TPMatrix!$A$6:$B$10,2,FALSE()),IF(J254=4,VLOOKUP(K254+4,TPMatrix!$D$6:$E$9,2,FALSE()),0)),"")</f>
        <v>0</v>
      </c>
      <c r="Q254" s="239" t="n">
        <f aca="false">SUM(L254:P254)/COUNT(L254:P254)</f>
        <v>0</v>
      </c>
      <c r="R254" s="240" t="n">
        <f aca="false">COUNT(L254:P254)</f>
        <v>5</v>
      </c>
      <c r="S254" s="238" t="n">
        <f aca="false">IF(ISNUMBER($A254),COUNTIF($D$7:$D$306,$D254),0)</f>
        <v>0</v>
      </c>
      <c r="T254" s="239" t="n">
        <f aca="false">CEILING($F254,1)</f>
        <v>0</v>
      </c>
      <c r="U254" s="240" t="n">
        <f aca="true">SUM(OFFSET(T254,-MOD(ROW()-ROW($U$7),5),0,5,1))</f>
        <v>0</v>
      </c>
      <c r="W254" s="167" t="str">
        <f aca="false">$I254</f>
        <v/>
      </c>
      <c r="X254" s="167" t="str">
        <f aca="false">IF(ISNUMBER($A254),$W254*(Methuselahs!$A$4+1)+$A254,"")</f>
        <v/>
      </c>
      <c r="Y254" s="167" t="str">
        <f aca="false">IF(ISNUMBER($A254),RANK($X254,$X254:$X258,1),"")</f>
        <v/>
      </c>
      <c r="Z254" s="167" t="str">
        <f aca="false">IF(ISNUMBER($A254),VLOOKUP($A254,Methuselahs!$A$7:$X$306,5),"")</f>
        <v/>
      </c>
      <c r="AA254" s="167" t="str">
        <f aca="false">$I254</f>
        <v/>
      </c>
    </row>
    <row r="255" customFormat="false" ht="12.65" hidden="false" customHeight="false" outlineLevel="0" collapsed="false">
      <c r="A255" s="241" t="str">
        <f aca="true">IF(ISBLANK('Tournament Info'!$B$11),"",INDIRECT(ADDRESS(ROW(),2,1,1,"Optimal Seating "&amp;'Tournament Info'!$B$11-1&amp;"R+F")))</f>
        <v/>
      </c>
      <c r="B255" s="242" t="str">
        <f aca="false">IF(ISNUMBER(A255),VLOOKUP(A255,Methuselahs!$A$7:$E$306,2,FALSE()),"")</f>
        <v/>
      </c>
      <c r="C255" s="243" t="str">
        <f aca="false">IF(ISNUMBER(A255),VLOOKUP(A255,Methuselahs!$A$7:$E$306,3,FALSE()),"")</f>
        <v/>
      </c>
      <c r="D255" s="244" t="str">
        <f aca="false">IF(ISNUMBER(A255),FLOOR((ROW()-ROW($A$7))/5,1)+1,"")</f>
        <v/>
      </c>
      <c r="E255" s="245"/>
      <c r="F255" s="269" t="n">
        <f aca="false">IF(ISNUMBER(E255),E255,0)</f>
        <v>0</v>
      </c>
      <c r="G255" s="225" t="str">
        <f aca="false">IF(ISNUMBER($A255),IF(AND($F255&gt;=2,$H255=60),1,0),"")</f>
        <v/>
      </c>
      <c r="H255" s="226" t="str">
        <f aca="false">IF(ISNUMBER(A255),IF(OR($S255=$U255,NOT(ISNA(MATCH($D255*5+$V$4,Override!$C$6:$C$125,0)))),$Q255,0),"")</f>
        <v/>
      </c>
      <c r="I255" s="265" t="str">
        <f aca="false">IF(ISNUMBER(A255),IF(J255=5,K255,IF(AND(J255=4,OR(K255=4,K255=3)),K255+1,K255)),"")</f>
        <v/>
      </c>
      <c r="J255" s="246" t="n">
        <f aca="false">COUNT(A252:A256)</f>
        <v>0</v>
      </c>
      <c r="K255" s="228" t="str">
        <f aca="false">IF(ISNUMBER(A255),RANK(F255,F252:F256),"")</f>
        <v/>
      </c>
      <c r="L255" s="229" t="n">
        <f aca="false">IF(J255=5,VLOOKUP(K255,TPMatrix!$A$6:$B$10,2,FALSE()),IF(J255=4,VLOOKUP(K255,TPMatrix!$D$6:$E$9,2,FALSE()),0))</f>
        <v>0</v>
      </c>
      <c r="M255" s="229" t="n">
        <f aca="false">IF(COUNTIF(K252:K256,K255)&gt;=2,IF(J255=5,VLOOKUP(K255+1,TPMatrix!$A$6:$B$10,2,FALSE()),IF(J255=4,VLOOKUP(K255+1,TPMatrix!$D$6:$E$9,2,FALSE()),0)),"")</f>
        <v>0</v>
      </c>
      <c r="N255" s="229" t="n">
        <f aca="false">IF(COUNTIF(K252:K256,K255)&gt;=3,IF(J255=5,VLOOKUP(K255+2,TPMatrix!$A$6:$B$10,2,FALSE()),IF(J255=4,VLOOKUP(K255+2,TPMatrix!$D$6:$E$9,2,FALSE()),0)),"")</f>
        <v>0</v>
      </c>
      <c r="O255" s="229" t="n">
        <f aca="false">IF(COUNTIF(K252:K256,K255)&gt;=4,IF(J255=5,VLOOKUP(K255+3,TPMatrix!$A$6:$B$10,2,FALSE()),IF(J255=4,VLOOKUP(K255+3,TPMatrix!$D$6:$E$9,2,FALSE()),0)),"")</f>
        <v>0</v>
      </c>
      <c r="P255" s="229" t="n">
        <f aca="false">IF(COUNTIF(K252:K256,K255)&gt;=5,IF(J255=5,VLOOKUP(K255+4,TPMatrix!$A$6:$B$10,2,FALSE()),IF(J255=4,VLOOKUP(K255+4,TPMatrix!$D$6:$E$9,2,FALSE()),0)),"")</f>
        <v>0</v>
      </c>
      <c r="Q255" s="229" t="n">
        <f aca="false">SUM(L255:P255)/COUNT(L255:P255)</f>
        <v>0</v>
      </c>
      <c r="R255" s="230" t="n">
        <f aca="false">COUNT(L255:P255)</f>
        <v>5</v>
      </c>
      <c r="S255" s="228" t="n">
        <f aca="false">IF(ISNUMBER($A255),COUNTIF($D$7:$D$306,$D255),0)</f>
        <v>0</v>
      </c>
      <c r="T255" s="229" t="n">
        <f aca="false">CEILING($F255,1)</f>
        <v>0</v>
      </c>
      <c r="U255" s="230" t="n">
        <f aca="true">SUM(OFFSET(T255,-MOD(ROW()-ROW($U$7),5),0,5,1))</f>
        <v>0</v>
      </c>
      <c r="W255" s="167" t="str">
        <f aca="false">$I255</f>
        <v/>
      </c>
      <c r="X255" s="167" t="str">
        <f aca="false">IF(ISNUMBER($A255),$W255*(Methuselahs!$A$4+1)+$A255,"")</f>
        <v/>
      </c>
      <c r="Y255" s="167" t="str">
        <f aca="false">IF(ISNUMBER($A255),RANK($X255,$X255:$X259,1),"")</f>
        <v/>
      </c>
      <c r="Z255" s="167" t="str">
        <f aca="false">IF(ISNUMBER($A255),VLOOKUP($A255,Methuselahs!$A$7:$X$306,5),"")</f>
        <v/>
      </c>
      <c r="AA255" s="167" t="str">
        <f aca="false">$I255</f>
        <v/>
      </c>
    </row>
    <row r="256" customFormat="false" ht="12.65" hidden="false" customHeight="false" outlineLevel="0" collapsed="false">
      <c r="A256" s="247" t="str">
        <f aca="true">IF(ISBLANK('Tournament Info'!$B$11),"",INDIRECT(ADDRESS(ROW(),2,1,1,"Optimal Seating "&amp;'Tournament Info'!$B$11-1&amp;"R+F")))</f>
        <v/>
      </c>
      <c r="B256" s="248" t="str">
        <f aca="false">IF(ISNUMBER(A256),VLOOKUP(A256,Methuselahs!$A$7:$E$306,2,FALSE()),"")</f>
        <v/>
      </c>
      <c r="C256" s="249" t="str">
        <f aca="false">IF(ISNUMBER(A256),VLOOKUP(A256,Methuselahs!$A$7:$E$306,3,FALSE()),"")</f>
        <v/>
      </c>
      <c r="D256" s="250" t="str">
        <f aca="false">IF(ISNUMBER(A256),FLOOR((ROW()-ROW($A$7))/5,1)+1,"")</f>
        <v/>
      </c>
      <c r="E256" s="251"/>
      <c r="F256" s="270" t="n">
        <f aca="false">IF(ISNUMBER(E256),E256,0)</f>
        <v>0</v>
      </c>
      <c r="G256" s="257" t="str">
        <f aca="false">IF(ISNUMBER($A256),IF(AND($F256&gt;=2,$H256=60),1,0),"")</f>
        <v/>
      </c>
      <c r="H256" s="258" t="str">
        <f aca="false">IF(ISNUMBER(A256),IF(OR($S256=$U256,NOT(ISNA(MATCH($D256*5+$V$4,Override!$C$6:$C$125,0)))),$Q256,0),"")</f>
        <v/>
      </c>
      <c r="I256" s="271" t="str">
        <f aca="false">IF(ISNUMBER(A256),IF(J256=5,K256,IF(AND(J256=4,OR(K256=4,K256=3)),K256+1,K256)),"")</f>
        <v/>
      </c>
      <c r="J256" s="252" t="n">
        <f aca="false">COUNT(A252:A256)</f>
        <v>0</v>
      </c>
      <c r="K256" s="253" t="str">
        <f aca="false">IF(ISNUMBER(A256),RANK(F256,F252:F256),"")</f>
        <v/>
      </c>
      <c r="L256" s="254" t="n">
        <f aca="false">IF(J256=5,VLOOKUP(K256,TPMatrix!$A$6:$B$10,2,FALSE()),IF(J256=4,VLOOKUP(K256,TPMatrix!$D$6:$E$9,2,FALSE()),0))</f>
        <v>0</v>
      </c>
      <c r="M256" s="254" t="n">
        <f aca="false">IF(COUNTIF(K252:K256,K256)&gt;=2,IF(J256=5,VLOOKUP(K256+1,TPMatrix!$A$6:$B$10,2,FALSE()),IF(J256=4,VLOOKUP(K256+1,TPMatrix!$D$6:$E$9,2,FALSE()),0)),"")</f>
        <v>0</v>
      </c>
      <c r="N256" s="254" t="n">
        <f aca="false">IF(COUNTIF(K252:K256,K256)&gt;=3,IF(J256=5,VLOOKUP(K256+2,TPMatrix!$A$6:$B$10,2,FALSE()),IF(J256=4,VLOOKUP(K256+2,TPMatrix!$D$6:$E$9,2,FALSE()),0)),"")</f>
        <v>0</v>
      </c>
      <c r="O256" s="254" t="n">
        <f aca="false">IF(COUNTIF(K252:K256,K256)&gt;=4,IF(J256=5,VLOOKUP(K256+3,TPMatrix!$A$6:$B$10,2,FALSE()),IF(J256=4,VLOOKUP(K256+3,TPMatrix!$D$6:$E$9,2,FALSE()),0)),"")</f>
        <v>0</v>
      </c>
      <c r="P256" s="254" t="n">
        <f aca="false">IF(COUNTIF(K252:K256,K256)&gt;=5,IF(J256=5,VLOOKUP(K256+4,TPMatrix!$A$6:$B$10,2,FALSE()),IF(J256=4,VLOOKUP(K256+4,TPMatrix!$D$6:$E$9,2,FALSE()),0)),"")</f>
        <v>0</v>
      </c>
      <c r="Q256" s="254" t="n">
        <f aca="false">SUM(L256:P256)/COUNT(L256:P256)</f>
        <v>0</v>
      </c>
      <c r="R256" s="255" t="n">
        <f aca="false">COUNT(L256:P256)</f>
        <v>5</v>
      </c>
      <c r="S256" s="253" t="n">
        <f aca="false">IF(ISNUMBER($A256),COUNTIF($D$7:$D$306,$D256),0)</f>
        <v>0</v>
      </c>
      <c r="T256" s="254" t="n">
        <f aca="false">CEILING($F256,1)</f>
        <v>0</v>
      </c>
      <c r="U256" s="255" t="n">
        <f aca="true">SUM(OFFSET(T256,-MOD(ROW()-ROW($U$7),5),0,5,1))</f>
        <v>0</v>
      </c>
      <c r="W256" s="167" t="str">
        <f aca="false">$I256</f>
        <v/>
      </c>
      <c r="X256" s="167" t="str">
        <f aca="false">IF(ISNUMBER($A256),$W256*(Methuselahs!$A$4+1)+$A256,"")</f>
        <v/>
      </c>
      <c r="Y256" s="167" t="str">
        <f aca="false">IF(ISNUMBER($A256),RANK($X256,$X256:$X260,1),"")</f>
        <v/>
      </c>
      <c r="Z256" s="167" t="str">
        <f aca="false">IF(ISNUMBER($A256),VLOOKUP($A256,Methuselahs!$A$7:$X$306,5),"")</f>
        <v/>
      </c>
      <c r="AA256" s="167" t="str">
        <f aca="false">$I256</f>
        <v/>
      </c>
    </row>
    <row r="257" customFormat="false" ht="12.65" hidden="false" customHeight="false" outlineLevel="0" collapsed="false">
      <c r="A257" s="206" t="str">
        <f aca="true">IF(ISBLANK('Tournament Info'!$B$11),"",INDIRECT(ADDRESS(ROW(),2,1,1,"Optimal Seating "&amp;'Tournament Info'!$B$11-1&amp;"R+F")))</f>
        <v/>
      </c>
      <c r="B257" s="207" t="str">
        <f aca="false">IF(ISNUMBER(A257),VLOOKUP(A257,Methuselahs!$A$7:$E$306,2,FALSE()),"")</f>
        <v/>
      </c>
      <c r="C257" s="208" t="str">
        <f aca="false">IF(ISNUMBER(A257),VLOOKUP(A257,Methuselahs!$A$7:$E$306,3,FALSE()),"")</f>
        <v/>
      </c>
      <c r="D257" s="209" t="str">
        <f aca="false">IF(ISNUMBER(A257),FLOOR((ROW()-ROW($A$7))/5,1)+1,"")</f>
        <v/>
      </c>
      <c r="E257" s="210"/>
      <c r="F257" s="262" t="n">
        <f aca="false">IF(ISNUMBER(E257),E257,0)</f>
        <v>0</v>
      </c>
      <c r="G257" s="211" t="str">
        <f aca="false">IF(ISNUMBER($A257),IF(AND($F257&gt;=2,$H257=60),1,0),"")</f>
        <v/>
      </c>
      <c r="H257" s="212" t="str">
        <f aca="false">IF(ISNUMBER(A257),IF(OR($S257=$U257,NOT(ISNA(MATCH($D257*5+$V$4,Override!$C$6:$C$125,0)))),$Q257,0),"")</f>
        <v/>
      </c>
      <c r="I257" s="263" t="str">
        <f aca="false">IF(ISNUMBER(A257),IF(J257=5,K257,IF(AND(J257=4,OR(K257=4,K257=3)),K257+1,K257)),"")</f>
        <v/>
      </c>
      <c r="J257" s="213" t="n">
        <f aca="false">COUNT(A257:A261)</f>
        <v>4</v>
      </c>
      <c r="K257" s="214" t="str">
        <f aca="false">IF(ISNUMBER(A257),RANK(F257,F257:F261),"")</f>
        <v/>
      </c>
      <c r="L257" s="215" t="e">
        <f aca="false">IF(J257=5,VLOOKUP(K257,TPMatrix!$A$6:$B$10,2,FALSE()),IF(J257=4,VLOOKUP(K257,TPMatrix!$D$6:$E$9,2,FALSE()),0))</f>
        <v>#N/A</v>
      </c>
      <c r="M257" s="215" t="e">
        <f aca="false">IF(COUNTIF(K257:K261,K257)&gt;=2,IF(J257=5,VLOOKUP(K257+1,TPMatrix!$A$6:$B$10,2,FALSE()),IF(J257=4,VLOOKUP(K257+1,TPMatrix!$D$6:$E$9,2,FALSE()),0)),"")</f>
        <v>#VALUE!</v>
      </c>
      <c r="N257" s="215" t="e">
        <f aca="false">IF(COUNTIF(K257:K261,K257)&gt;=3,IF(J257=5,VLOOKUP(K257+2,TPMatrix!$A$6:$B$10,2,FALSE()),IF(J257=4,VLOOKUP(K257+2,TPMatrix!$D$6:$E$9,2,FALSE()),0)),"")</f>
        <v>#VALUE!</v>
      </c>
      <c r="O257" s="215" t="e">
        <f aca="false">IF(COUNTIF(K257:K261,K257)&gt;=4,IF(J257=5,VLOOKUP(K257+3,TPMatrix!$A$6:$B$10,2,FALSE()),IF(J257=4,VLOOKUP(K257+3,TPMatrix!$D$6:$E$9,2,FALSE()),0)),"")</f>
        <v>#VALUE!</v>
      </c>
      <c r="P257" s="215" t="e">
        <f aca="false">IF(COUNTIF(K257:K261,K257)&gt;=5,IF(J257=5,VLOOKUP(K257+4,TPMatrix!$A$6:$B$10,2,FALSE()),IF(J257=4,VLOOKUP(K257+4,TPMatrix!$D$6:$E$9,2,FALSE()),0)),"")</f>
        <v>#VALUE!</v>
      </c>
      <c r="Q257" s="215" t="e">
        <f aca="false">SUM(L257:P257)/COUNT(L257:P257)</f>
        <v>#N/A</v>
      </c>
      <c r="R257" s="216" t="n">
        <f aca="false">COUNT(L257:P257)</f>
        <v>0</v>
      </c>
      <c r="S257" s="217" t="n">
        <f aca="false">IF(ISNUMBER($A257),COUNTIF($D$7:$D$306,$D257),0)</f>
        <v>0</v>
      </c>
      <c r="T257" s="218" t="n">
        <f aca="false">CEILING($F257,1)</f>
        <v>0</v>
      </c>
      <c r="U257" s="219" t="n">
        <f aca="true">SUM(OFFSET(T257,-MOD(ROW()-ROW($U$7),5),0,5,1))</f>
        <v>0</v>
      </c>
      <c r="W257" s="167" t="str">
        <f aca="false">$I257</f>
        <v/>
      </c>
      <c r="X257" s="167" t="str">
        <f aca="false">IF(ISNUMBER($A257),$W257*(Methuselahs!$A$4+1)+$A257,"")</f>
        <v/>
      </c>
      <c r="Y257" s="167" t="str">
        <f aca="false">IF(ISNUMBER($A257),RANK($X257,$X257:$X261,1),"")</f>
        <v/>
      </c>
      <c r="Z257" s="167" t="str">
        <f aca="false">IF(ISNUMBER($A257),VLOOKUP($A257,Methuselahs!$A$7:$X$306,5),"")</f>
        <v/>
      </c>
      <c r="AA257" s="167" t="str">
        <f aca="false">$I257</f>
        <v/>
      </c>
    </row>
    <row r="258" customFormat="false" ht="12.65" hidden="false" customHeight="false" outlineLevel="0" collapsed="false">
      <c r="A258" s="220" t="n">
        <f aca="true">IF(ISBLANK('Tournament Info'!$B$11),"",INDIRECT(ADDRESS(ROW(),2,1,1,"Optimal Seating "&amp;'Tournament Info'!$B$11-1&amp;"R+F")))</f>
        <v>0</v>
      </c>
      <c r="B258" s="221" t="str">
        <f aca="false">IF(ISNUMBER(A258),VLOOKUP(A258,Methuselahs!$A$7:$E$306,2,FALSE()),"")</f>
        <v/>
      </c>
      <c r="C258" s="222" t="str">
        <f aca="false">IF(ISNUMBER(A258),VLOOKUP(A258,Methuselahs!$A$7:$E$306,3,FALSE()),"")</f>
        <v/>
      </c>
      <c r="D258" s="223" t="str">
        <f aca="false">IF(ISNUMBER(A258),FLOOR((ROW()-ROW($A$7))/5,1)+1,"")</f>
        <v/>
      </c>
      <c r="E258" s="224"/>
      <c r="F258" s="264" t="n">
        <f aca="false">IF(ISNUMBER(E258),E258,0)</f>
        <v>0</v>
      </c>
      <c r="G258" s="225" t="str">
        <f aca="false">IF(ISNUMBER($A258),IF(AND($F258&gt;=2,$H258=60),1,0),"")</f>
        <v/>
      </c>
      <c r="H258" s="226" t="str">
        <f aca="false">IF(ISNUMBER(A258),IF(OR($S258=$U258,NOT(ISNA(MATCH($D258*5+$V$4,Override!$C$6:$C$125,0)))),$Q258,0),"")</f>
        <v/>
      </c>
      <c r="I258" s="265" t="str">
        <f aca="false">IF(ISNUMBER(A258),IF(J258=5,K258,IF(AND(J258=4,OR(K258=4,K258=3)),K258+1,K258)),"")</f>
        <v/>
      </c>
      <c r="J258" s="227" t="n">
        <f aca="false">COUNT(A257:A261)</f>
        <v>4</v>
      </c>
      <c r="K258" s="228" t="str">
        <f aca="false">IF(ISNUMBER(A258),RANK(F258,F257:F261),"")</f>
        <v/>
      </c>
      <c r="L258" s="229" t="e">
        <f aca="false">IF(J258=5,VLOOKUP(K258,TPMatrix!$A$6:$B$10,2,FALSE()),IF(J258=4,VLOOKUP(K258,TPMatrix!$D$6:$E$9,2,FALSE()),0))</f>
        <v>#N/A</v>
      </c>
      <c r="M258" s="229" t="e">
        <f aca="false">IF(COUNTIF(K257:K261,K258)&gt;=2,IF(J258=5,VLOOKUP(K258+1,TPMatrix!$A$6:$B$10,2,FALSE()),IF(J258=4,VLOOKUP(K258+1,TPMatrix!$D$6:$E$9,2,FALSE()),0)),"")</f>
        <v>#VALUE!</v>
      </c>
      <c r="N258" s="229" t="e">
        <f aca="false">IF(COUNTIF(K257:K261,K258)&gt;=3,IF(J258=5,VLOOKUP(K258+2,TPMatrix!$A$6:$B$10,2,FALSE()),IF(J258=4,VLOOKUP(K258+2,TPMatrix!$D$6:$E$9,2,FALSE()),0)),"")</f>
        <v>#VALUE!</v>
      </c>
      <c r="O258" s="229" t="e">
        <f aca="false">IF(COUNTIF(K257:K261,K258)&gt;=4,IF(J258=5,VLOOKUP(K258+3,TPMatrix!$A$6:$B$10,2,FALSE()),IF(J258=4,VLOOKUP(K258+3,TPMatrix!$D$6:$E$9,2,FALSE()),0)),"")</f>
        <v>#VALUE!</v>
      </c>
      <c r="P258" s="229" t="e">
        <f aca="false">IF(COUNTIF(K257:K261,K258)&gt;=5,IF(J258=5,VLOOKUP(K258+4,TPMatrix!$A$6:$B$10,2,FALSE()),IF(J258=4,VLOOKUP(K258+4,TPMatrix!$D$6:$E$9,2,FALSE()),0)),"")</f>
        <v>#VALUE!</v>
      </c>
      <c r="Q258" s="229" t="e">
        <f aca="false">SUM(L258:P258)/COUNT(L258:P258)</f>
        <v>#N/A</v>
      </c>
      <c r="R258" s="230" t="n">
        <f aca="false">COUNT(L258:P258)</f>
        <v>0</v>
      </c>
      <c r="S258" s="228" t="n">
        <f aca="false">IF(ISNUMBER($A258),COUNTIF($D$7:$D$306,$D258),0)</f>
        <v>0</v>
      </c>
      <c r="T258" s="229" t="n">
        <f aca="false">CEILING($F258,1)</f>
        <v>0</v>
      </c>
      <c r="U258" s="230" t="n">
        <f aca="true">SUM(OFFSET(T258,-MOD(ROW()-ROW($U$7),5),0,5,1))</f>
        <v>0</v>
      </c>
      <c r="W258" s="167" t="str">
        <f aca="false">$I258</f>
        <v/>
      </c>
      <c r="X258" s="167" t="str">
        <f aca="false">IF(ISNUMBER($A258),$W258*(Methuselahs!$A$4+1)+$A258,"")</f>
        <v/>
      </c>
      <c r="Y258" s="167" t="str">
        <f aca="false">IF(ISNUMBER($A258),RANK($X258,$X258:$X262,1),"")</f>
        <v/>
      </c>
      <c r="Z258" s="167" t="str">
        <f aca="false">IF(ISNUMBER($A258),VLOOKUP($A258,Methuselahs!$A$7:$X$306,5),"")</f>
        <v/>
      </c>
      <c r="AA258" s="167" t="str">
        <f aca="false">$I258</f>
        <v/>
      </c>
    </row>
    <row r="259" customFormat="false" ht="12.65" hidden="false" customHeight="false" outlineLevel="0" collapsed="false">
      <c r="A259" s="231" t="n">
        <f aca="true">IF(ISBLANK('Tournament Info'!$B$11),"",INDIRECT(ADDRESS(ROW(),2,1,1,"Optimal Seating "&amp;'Tournament Info'!$B$11-1&amp;"R+F")))</f>
        <v>0</v>
      </c>
      <c r="B259" s="207" t="str">
        <f aca="false">IF(ISNUMBER(A259),VLOOKUP(A259,Methuselahs!$A$7:$E$306,2,FALSE()),"")</f>
        <v/>
      </c>
      <c r="C259" s="232" t="str">
        <f aca="false">IF(ISNUMBER(A259),VLOOKUP(A259,Methuselahs!$A$7:$E$306,3,FALSE()),"")</f>
        <v/>
      </c>
      <c r="D259" s="233" t="str">
        <f aca="false">IF(ISNUMBER(A259),FLOOR((ROW()-ROW($A$7))/5,1)+1,"")</f>
        <v/>
      </c>
      <c r="E259" s="234"/>
      <c r="F259" s="267" t="n">
        <f aca="false">IF(ISNUMBER(E259),E259,0)</f>
        <v>0</v>
      </c>
      <c r="G259" s="235" t="str">
        <f aca="false">IF(ISNUMBER($A259),IF(AND($F259&gt;=2,$H259=60),1,0),"")</f>
        <v/>
      </c>
      <c r="H259" s="236" t="str">
        <f aca="false">IF(ISNUMBER(A259),IF(OR($S259=$U259,NOT(ISNA(MATCH($D259*5+$V$4,Override!$C$6:$C$125,0)))),$Q259,0),"")</f>
        <v/>
      </c>
      <c r="I259" s="268" t="str">
        <f aca="false">IF(ISNUMBER(A259),IF(J259=5,K259,IF(AND(J259=4,OR(K259=4,K259=3)),K259+1,K259)),"")</f>
        <v/>
      </c>
      <c r="J259" s="237" t="n">
        <f aca="false">COUNT(A257:A261)</f>
        <v>4</v>
      </c>
      <c r="K259" s="238" t="str">
        <f aca="false">IF(ISNUMBER(A259),RANK(F259,F257:F261),"")</f>
        <v/>
      </c>
      <c r="L259" s="239" t="e">
        <f aca="false">IF(J259=5,VLOOKUP(K259,TPMatrix!$A$6:$B$10,2,FALSE()),IF(J259=4,VLOOKUP(K259,TPMatrix!$D$6:$E$9,2,FALSE()),0))</f>
        <v>#N/A</v>
      </c>
      <c r="M259" s="239" t="e">
        <f aca="false">IF(COUNTIF(K257:K261,K259)&gt;=2,IF(J259=5,VLOOKUP(K259+1,TPMatrix!$A$6:$B$10,2,FALSE()),IF(J259=4,VLOOKUP(K259+1,TPMatrix!$D$6:$E$9,2,FALSE()),0)),"")</f>
        <v>#VALUE!</v>
      </c>
      <c r="N259" s="239" t="e">
        <f aca="false">IF(COUNTIF(K257:K261,K259)&gt;=3,IF(J259=5,VLOOKUP(K259+2,TPMatrix!$A$6:$B$10,2,FALSE()),IF(J259=4,VLOOKUP(K259+2,TPMatrix!$D$6:$E$9,2,FALSE()),0)),"")</f>
        <v>#VALUE!</v>
      </c>
      <c r="O259" s="239" t="e">
        <f aca="false">IF(COUNTIF(K257:K261,K259)&gt;=4,IF(J259=5,VLOOKUP(K259+3,TPMatrix!$A$6:$B$10,2,FALSE()),IF(J259=4,VLOOKUP(K259+3,TPMatrix!$D$6:$E$9,2,FALSE()),0)),"")</f>
        <v>#VALUE!</v>
      </c>
      <c r="P259" s="239" t="e">
        <f aca="false">IF(COUNTIF(K257:K261,K259)&gt;=5,IF(J259=5,VLOOKUP(K259+4,TPMatrix!$A$6:$B$10,2,FALSE()),IF(J259=4,VLOOKUP(K259+4,TPMatrix!$D$6:$E$9,2,FALSE()),0)),"")</f>
        <v>#VALUE!</v>
      </c>
      <c r="Q259" s="239" t="e">
        <f aca="false">SUM(L259:P259)/COUNT(L259:P259)</f>
        <v>#N/A</v>
      </c>
      <c r="R259" s="240" t="n">
        <f aca="false">COUNT(L259:P259)</f>
        <v>0</v>
      </c>
      <c r="S259" s="238" t="n">
        <f aca="false">IF(ISNUMBER($A259),COUNTIF($D$7:$D$306,$D259),0)</f>
        <v>0</v>
      </c>
      <c r="T259" s="239" t="n">
        <f aca="false">CEILING($F259,1)</f>
        <v>0</v>
      </c>
      <c r="U259" s="240" t="n">
        <f aca="true">SUM(OFFSET(T259,-MOD(ROW()-ROW($U$7),5),0,5,1))</f>
        <v>0</v>
      </c>
      <c r="W259" s="167" t="str">
        <f aca="false">$I259</f>
        <v/>
      </c>
      <c r="X259" s="167" t="str">
        <f aca="false">IF(ISNUMBER($A259),$W259*(Methuselahs!$A$4+1)+$A259,"")</f>
        <v/>
      </c>
      <c r="Y259" s="167" t="str">
        <f aca="false">IF(ISNUMBER($A259),RANK($X259,$X259:$X263,1),"")</f>
        <v/>
      </c>
      <c r="Z259" s="167" t="str">
        <f aca="false">IF(ISNUMBER($A259),VLOOKUP($A259,Methuselahs!$A$7:$X$306,5),"")</f>
        <v/>
      </c>
      <c r="AA259" s="167" t="str">
        <f aca="false">$I259</f>
        <v/>
      </c>
    </row>
    <row r="260" customFormat="false" ht="12.65" hidden="false" customHeight="false" outlineLevel="0" collapsed="false">
      <c r="A260" s="241" t="n">
        <f aca="true">IF(ISBLANK('Tournament Info'!$B$11),"",INDIRECT(ADDRESS(ROW(),2,1,1,"Optimal Seating "&amp;'Tournament Info'!$B$11-1&amp;"R+F")))</f>
        <v>0</v>
      </c>
      <c r="B260" s="242" t="str">
        <f aca="false">IF(ISNUMBER(A260),VLOOKUP(A260,Methuselahs!$A$7:$E$306,2,FALSE()),"")</f>
        <v/>
      </c>
      <c r="C260" s="243" t="str">
        <f aca="false">IF(ISNUMBER(A260),VLOOKUP(A260,Methuselahs!$A$7:$E$306,3,FALSE()),"")</f>
        <v/>
      </c>
      <c r="D260" s="244" t="str">
        <f aca="false">IF(ISNUMBER(A260),FLOOR((ROW()-ROW($A$7))/5,1)+1,"")</f>
        <v/>
      </c>
      <c r="E260" s="245"/>
      <c r="F260" s="269" t="n">
        <f aca="false">IF(ISNUMBER(E260),E260,0)</f>
        <v>0</v>
      </c>
      <c r="G260" s="225" t="str">
        <f aca="false">IF(ISNUMBER($A260),IF(AND($F260&gt;=2,$H260=60),1,0),"")</f>
        <v/>
      </c>
      <c r="H260" s="226" t="str">
        <f aca="false">IF(ISNUMBER(A260),IF(OR($S260=$U260,NOT(ISNA(MATCH($D260*5+$V$4,Override!$C$6:$C$125,0)))),$Q260,0),"")</f>
        <v/>
      </c>
      <c r="I260" s="265" t="str">
        <f aca="false">IF(ISNUMBER(A260),IF(J260=5,K260,IF(AND(J260=4,OR(K260=4,K260=3)),K260+1,K260)),"")</f>
        <v/>
      </c>
      <c r="J260" s="246" t="n">
        <f aca="false">COUNT(A257:A261)</f>
        <v>4</v>
      </c>
      <c r="K260" s="228" t="str">
        <f aca="false">IF(ISNUMBER(A260),RANK(F260,F257:F261),"")</f>
        <v/>
      </c>
      <c r="L260" s="229" t="e">
        <f aca="false">IF(J260=5,VLOOKUP(K260,TPMatrix!$A$6:$B$10,2,FALSE()),IF(J260=4,VLOOKUP(K260,TPMatrix!$D$6:$E$9,2,FALSE()),0))</f>
        <v>#N/A</v>
      </c>
      <c r="M260" s="229" t="e">
        <f aca="false">IF(COUNTIF(K257:K261,K260)&gt;=2,IF(J260=5,VLOOKUP(K260+1,TPMatrix!$A$6:$B$10,2,FALSE()),IF(J260=4,VLOOKUP(K260+1,TPMatrix!$D$6:$E$9,2,FALSE()),0)),"")</f>
        <v>#VALUE!</v>
      </c>
      <c r="N260" s="229" t="e">
        <f aca="false">IF(COUNTIF(K257:K261,K260)&gt;=3,IF(J260=5,VLOOKUP(K260+2,TPMatrix!$A$6:$B$10,2,FALSE()),IF(J260=4,VLOOKUP(K260+2,TPMatrix!$D$6:$E$9,2,FALSE()),0)),"")</f>
        <v>#VALUE!</v>
      </c>
      <c r="O260" s="229" t="e">
        <f aca="false">IF(COUNTIF(K257:K261,K260)&gt;=4,IF(J260=5,VLOOKUP(K260+3,TPMatrix!$A$6:$B$10,2,FALSE()),IF(J260=4,VLOOKUP(K260+3,TPMatrix!$D$6:$E$9,2,FALSE()),0)),"")</f>
        <v>#VALUE!</v>
      </c>
      <c r="P260" s="229" t="e">
        <f aca="false">IF(COUNTIF(K257:K261,K260)&gt;=5,IF(J260=5,VLOOKUP(K260+4,TPMatrix!$A$6:$B$10,2,FALSE()),IF(J260=4,VLOOKUP(K260+4,TPMatrix!$D$6:$E$9,2,FALSE()),0)),"")</f>
        <v>#VALUE!</v>
      </c>
      <c r="Q260" s="229" t="e">
        <f aca="false">SUM(L260:P260)/COUNT(L260:P260)</f>
        <v>#N/A</v>
      </c>
      <c r="R260" s="230" t="n">
        <f aca="false">COUNT(L260:P260)</f>
        <v>0</v>
      </c>
      <c r="S260" s="228" t="n">
        <f aca="false">IF(ISNUMBER($A260),COUNTIF($D$7:$D$306,$D260),0)</f>
        <v>0</v>
      </c>
      <c r="T260" s="229" t="n">
        <f aca="false">CEILING($F260,1)</f>
        <v>0</v>
      </c>
      <c r="U260" s="230" t="n">
        <f aca="true">SUM(OFFSET(T260,-MOD(ROW()-ROW($U$7),5),0,5,1))</f>
        <v>0</v>
      </c>
      <c r="W260" s="167" t="str">
        <f aca="false">$I260</f>
        <v/>
      </c>
      <c r="X260" s="167" t="str">
        <f aca="false">IF(ISNUMBER($A260),$W260*(Methuselahs!$A$4+1)+$A260,"")</f>
        <v/>
      </c>
      <c r="Y260" s="167" t="str">
        <f aca="false">IF(ISNUMBER($A260),RANK($X260,$X260:$X264,1),"")</f>
        <v/>
      </c>
      <c r="Z260" s="167" t="str">
        <f aca="false">IF(ISNUMBER($A260),VLOOKUP($A260,Methuselahs!$A$7:$X$306,5),"")</f>
        <v/>
      </c>
      <c r="AA260" s="167" t="str">
        <f aca="false">$I260</f>
        <v/>
      </c>
    </row>
    <row r="261" customFormat="false" ht="12.65" hidden="false" customHeight="false" outlineLevel="0" collapsed="false">
      <c r="A261" s="247" t="n">
        <f aca="true">IF(ISBLANK('Tournament Info'!$B$11),"",INDIRECT(ADDRESS(ROW(),2,1,1,"Optimal Seating "&amp;'Tournament Info'!$B$11-1&amp;"R+F")))</f>
        <v>0</v>
      </c>
      <c r="B261" s="248" t="str">
        <f aca="false">IF(ISNUMBER(A261),VLOOKUP(A261,Methuselahs!$A$7:$E$306,2,FALSE()),"")</f>
        <v/>
      </c>
      <c r="C261" s="249" t="str">
        <f aca="false">IF(ISNUMBER(A261),VLOOKUP(A261,Methuselahs!$A$7:$E$306,3,FALSE()),"")</f>
        <v/>
      </c>
      <c r="D261" s="250" t="str">
        <f aca="false">IF(ISNUMBER(A261),FLOOR((ROW()-ROW($A$7))/5,1)+1,"")</f>
        <v/>
      </c>
      <c r="E261" s="251"/>
      <c r="F261" s="270" t="n">
        <f aca="false">IF(ISNUMBER(E261),E261,0)</f>
        <v>0</v>
      </c>
      <c r="G261" s="235" t="str">
        <f aca="false">IF(ISNUMBER($A261),IF(AND($F261&gt;=2,$H261=60),1,0),"")</f>
        <v/>
      </c>
      <c r="H261" s="236" t="str">
        <f aca="false">IF(ISNUMBER(A261),IF(OR($S261=$U261,NOT(ISNA(MATCH($D261*5+$V$4,Override!$C$6:$C$125,0)))),$Q261,0),"")</f>
        <v/>
      </c>
      <c r="I261" s="268" t="str">
        <f aca="false">IF(ISNUMBER(A261),IF(J261=5,K261,IF(AND(J261=4,OR(K261=4,K261=3)),K261+1,K261)),"")</f>
        <v/>
      </c>
      <c r="J261" s="252" t="n">
        <f aca="false">COUNT(A257:A261)</f>
        <v>4</v>
      </c>
      <c r="K261" s="253" t="str">
        <f aca="false">IF(ISNUMBER(A261),RANK(F261,F257:F261),"")</f>
        <v/>
      </c>
      <c r="L261" s="254" t="e">
        <f aca="false">IF(J261=5,VLOOKUP(K261,TPMatrix!$A$6:$B$10,2,FALSE()),IF(J261=4,VLOOKUP(K261,TPMatrix!$D$6:$E$9,2,FALSE()),0))</f>
        <v>#N/A</v>
      </c>
      <c r="M261" s="254" t="e">
        <f aca="false">IF(COUNTIF(K257:K261,K261)&gt;=2,IF(J261=5,VLOOKUP(K261+1,TPMatrix!$A$6:$B$10,2,FALSE()),IF(J261=4,VLOOKUP(K261+1,TPMatrix!$D$6:$E$9,2,FALSE()),0)),"")</f>
        <v>#VALUE!</v>
      </c>
      <c r="N261" s="254" t="e">
        <f aca="false">IF(COUNTIF(K257:K261,K261)&gt;=3,IF(J261=5,VLOOKUP(K261+2,TPMatrix!$A$6:$B$10,2,FALSE()),IF(J261=4,VLOOKUP(K261+2,TPMatrix!$D$6:$E$9,2,FALSE()),0)),"")</f>
        <v>#VALUE!</v>
      </c>
      <c r="O261" s="254" t="e">
        <f aca="false">IF(COUNTIF(K257:K261,K261)&gt;=4,IF(J261=5,VLOOKUP(K261+3,TPMatrix!$A$6:$B$10,2,FALSE()),IF(J261=4,VLOOKUP(K261+3,TPMatrix!$D$6:$E$9,2,FALSE()),0)),"")</f>
        <v>#VALUE!</v>
      </c>
      <c r="P261" s="254" t="e">
        <f aca="false">IF(COUNTIF(K257:K261,K261)&gt;=5,IF(J261=5,VLOOKUP(K261+4,TPMatrix!$A$6:$B$10,2,FALSE()),IF(J261=4,VLOOKUP(K261+4,TPMatrix!$D$6:$E$9,2,FALSE()),0)),"")</f>
        <v>#VALUE!</v>
      </c>
      <c r="Q261" s="254" t="e">
        <f aca="false">SUM(L261:P261)/COUNT(L261:P261)</f>
        <v>#N/A</v>
      </c>
      <c r="R261" s="255" t="n">
        <f aca="false">COUNT(L261:P261)</f>
        <v>0</v>
      </c>
      <c r="S261" s="253" t="n">
        <f aca="false">IF(ISNUMBER($A261),COUNTIF($D$7:$D$306,$D261),0)</f>
        <v>0</v>
      </c>
      <c r="T261" s="254" t="n">
        <f aca="false">CEILING($F261,1)</f>
        <v>0</v>
      </c>
      <c r="U261" s="255" t="n">
        <f aca="true">SUM(OFFSET(T261,-MOD(ROW()-ROW($U$7),5),0,5,1))</f>
        <v>0</v>
      </c>
      <c r="W261" s="167" t="str">
        <f aca="false">$I261</f>
        <v/>
      </c>
      <c r="X261" s="167" t="str">
        <f aca="false">IF(ISNUMBER($A261),$W261*(Methuselahs!$A$4+1)+$A261,"")</f>
        <v/>
      </c>
      <c r="Y261" s="167" t="str">
        <f aca="false">IF(ISNUMBER($A261),RANK($X261,$X261:$X265,1),"")</f>
        <v/>
      </c>
      <c r="Z261" s="167" t="str">
        <f aca="false">IF(ISNUMBER($A261),VLOOKUP($A261,Methuselahs!$A$7:$X$306,5),"")</f>
        <v/>
      </c>
      <c r="AA261" s="167" t="str">
        <f aca="false">$I261</f>
        <v/>
      </c>
    </row>
    <row r="262" customFormat="false" ht="12.65" hidden="false" customHeight="false" outlineLevel="0" collapsed="false">
      <c r="A262" s="206" t="n">
        <f aca="true">IF(ISBLANK('Tournament Info'!$B$11),"",INDIRECT(ADDRESS(ROW(),2,1,1,"Optimal Seating "&amp;'Tournament Info'!$B$11-1&amp;"R+F")))</f>
        <v>0</v>
      </c>
      <c r="B262" s="256" t="str">
        <f aca="false">IF(ISNUMBER(A262),VLOOKUP(A262,Methuselahs!$A$7:$E$306,2,FALSE()),"")</f>
        <v/>
      </c>
      <c r="C262" s="208" t="str">
        <f aca="false">IF(ISNUMBER(A262),VLOOKUP(A262,Methuselahs!$A$7:$E$306,3,FALSE()),"")</f>
        <v/>
      </c>
      <c r="D262" s="209" t="str">
        <f aca="false">IF(ISNUMBER(A262),FLOOR((ROW()-ROW($A$7))/5,1)+1,"")</f>
        <v/>
      </c>
      <c r="E262" s="210"/>
      <c r="F262" s="262" t="n">
        <f aca="false">IF(ISNUMBER(E262),E262,0)</f>
        <v>0</v>
      </c>
      <c r="G262" s="211" t="str">
        <f aca="false">IF(ISNUMBER($A262),IF(AND($F262&gt;=2,$H262=60),1,0),"")</f>
        <v/>
      </c>
      <c r="H262" s="212" t="str">
        <f aca="false">IF(ISNUMBER(A262),IF(OR($S262=$U262,NOT(ISNA(MATCH($D262*5+$V$4,Override!$C$6:$C$125,0)))),$Q262,0),"")</f>
        <v/>
      </c>
      <c r="I262" s="263" t="str">
        <f aca="false">IF(ISNUMBER(A262),IF(J262=5,K262,IF(AND(J262=4,OR(K262=4,K262=3)),K262+1,K262)),"")</f>
        <v/>
      </c>
      <c r="J262" s="213" t="n">
        <f aca="false">COUNT(A262:A266)</f>
        <v>5</v>
      </c>
      <c r="K262" s="214" t="str">
        <f aca="false">IF(ISNUMBER(A262),RANK(F262,F262:F266),"")</f>
        <v/>
      </c>
      <c r="L262" s="215" t="e">
        <f aca="false">IF(J262=5,VLOOKUP(K262,TPMatrix!$A$6:$B$10,2,FALSE()),IF(J262=4,VLOOKUP(K262,TPMatrix!$D$6:$E$9,2,FALSE()),0))</f>
        <v>#N/A</v>
      </c>
      <c r="M262" s="215" t="e">
        <f aca="false">IF(COUNTIF(K262:K266,K262)&gt;=2,IF(J262=5,VLOOKUP(K262+1,TPMatrix!$A$6:$B$10,2,FALSE()),IF(J262=4,VLOOKUP(K262+1,TPMatrix!$D$6:$E$9,2,FALSE()),0)),"")</f>
        <v>#VALUE!</v>
      </c>
      <c r="N262" s="215" t="e">
        <f aca="false">IF(COUNTIF(K262:K266,K262)&gt;=3,IF(J262=5,VLOOKUP(K262+2,TPMatrix!$A$6:$B$10,2,FALSE()),IF(J262=4,VLOOKUP(K262+2,TPMatrix!$D$6:$E$9,2,FALSE()),0)),"")</f>
        <v>#VALUE!</v>
      </c>
      <c r="O262" s="215" t="e">
        <f aca="false">IF(COUNTIF(K262:K266,K262)&gt;=4,IF(J262=5,VLOOKUP(K262+3,TPMatrix!$A$6:$B$10,2,FALSE()),IF(J262=4,VLOOKUP(K262+3,TPMatrix!$D$6:$E$9,2,FALSE()),0)),"")</f>
        <v>#VALUE!</v>
      </c>
      <c r="P262" s="215" t="e">
        <f aca="false">IF(COUNTIF(K262:K266,K262)&gt;=5,IF(J262=5,VLOOKUP(K262+4,TPMatrix!$A$6:$B$10,2,FALSE()),IF(J262=4,VLOOKUP(K262+4,TPMatrix!$D$6:$E$9,2,FALSE()),0)),"")</f>
        <v>#VALUE!</v>
      </c>
      <c r="Q262" s="215" t="e">
        <f aca="false">SUM(L262:P262)/COUNT(L262:P262)</f>
        <v>#N/A</v>
      </c>
      <c r="R262" s="216" t="n">
        <f aca="false">COUNT(L262:P262)</f>
        <v>0</v>
      </c>
      <c r="S262" s="217" t="n">
        <f aca="false">IF(ISNUMBER($A262),COUNTIF($D$7:$D$306,$D262),0)</f>
        <v>0</v>
      </c>
      <c r="T262" s="218" t="n">
        <f aca="false">CEILING($F262,1)</f>
        <v>0</v>
      </c>
      <c r="U262" s="219" t="n">
        <f aca="true">SUM(OFFSET(T262,-MOD(ROW()-ROW($U$7),5),0,5,1))</f>
        <v>0</v>
      </c>
      <c r="W262" s="167" t="str">
        <f aca="false">$I262</f>
        <v/>
      </c>
      <c r="X262" s="167" t="str">
        <f aca="false">IF(ISNUMBER($A262),$W262*(Methuselahs!$A$4+1)+$A262,"")</f>
        <v/>
      </c>
      <c r="Y262" s="167" t="str">
        <f aca="false">IF(ISNUMBER($A262),RANK($X262,$X262:$X266,1),"")</f>
        <v/>
      </c>
      <c r="Z262" s="167" t="str">
        <f aca="false">IF(ISNUMBER($A262),VLOOKUP($A262,Methuselahs!$A$7:$X$306,5),"")</f>
        <v/>
      </c>
      <c r="AA262" s="167" t="str">
        <f aca="false">$I262</f>
        <v/>
      </c>
    </row>
    <row r="263" customFormat="false" ht="12.65" hidden="false" customHeight="false" outlineLevel="0" collapsed="false">
      <c r="A263" s="220" t="n">
        <f aca="true">IF(ISBLANK('Tournament Info'!$B$11),"",INDIRECT(ADDRESS(ROW(),2,1,1,"Optimal Seating "&amp;'Tournament Info'!$B$11-1&amp;"R+F")))</f>
        <v>0</v>
      </c>
      <c r="B263" s="221" t="str">
        <f aca="false">IF(ISNUMBER(A263),VLOOKUP(A263,Methuselahs!$A$7:$E$306,2,FALSE()),"")</f>
        <v/>
      </c>
      <c r="C263" s="222" t="str">
        <f aca="false">IF(ISNUMBER(A263),VLOOKUP(A263,Methuselahs!$A$7:$E$306,3,FALSE()),"")</f>
        <v/>
      </c>
      <c r="D263" s="223" t="str">
        <f aca="false">IF(ISNUMBER(A263),FLOOR((ROW()-ROW($A$7))/5,1)+1,"")</f>
        <v/>
      </c>
      <c r="E263" s="224"/>
      <c r="F263" s="264" t="n">
        <f aca="false">IF(ISNUMBER(E263),E263,0)</f>
        <v>0</v>
      </c>
      <c r="G263" s="225" t="str">
        <f aca="false">IF(ISNUMBER($A263),IF(AND($F263&gt;=2,$H263=60),1,0),"")</f>
        <v/>
      </c>
      <c r="H263" s="226" t="str">
        <f aca="false">IF(ISNUMBER(A263),IF(OR($S263=$U263,NOT(ISNA(MATCH($D263*5+$V$4,Override!$C$6:$C$125,0)))),$Q263,0),"")</f>
        <v/>
      </c>
      <c r="I263" s="265" t="str">
        <f aca="false">IF(ISNUMBER(A263),IF(J263=5,K263,IF(AND(J263=4,OR(K263=4,K263=3)),K263+1,K263)),"")</f>
        <v/>
      </c>
      <c r="J263" s="227" t="n">
        <f aca="false">COUNT(A262:A266)</f>
        <v>5</v>
      </c>
      <c r="K263" s="228" t="str">
        <f aca="false">IF(ISNUMBER(A263),RANK(F263,F262:F266),"")</f>
        <v/>
      </c>
      <c r="L263" s="229" t="e">
        <f aca="false">IF(J263=5,VLOOKUP(K263,TPMatrix!$A$6:$B$10,2,FALSE()),IF(J263=4,VLOOKUP(K263,TPMatrix!$D$6:$E$9,2,FALSE()),0))</f>
        <v>#N/A</v>
      </c>
      <c r="M263" s="229" t="e">
        <f aca="false">IF(COUNTIF(K262:K266,K263)&gt;=2,IF(J263=5,VLOOKUP(K263+1,TPMatrix!$A$6:$B$10,2,FALSE()),IF(J263=4,VLOOKUP(K263+1,TPMatrix!$D$6:$E$9,2,FALSE()),0)),"")</f>
        <v>#VALUE!</v>
      </c>
      <c r="N263" s="229" t="e">
        <f aca="false">IF(COUNTIF(K262:K266,K263)&gt;=3,IF(J263=5,VLOOKUP(K263+2,TPMatrix!$A$6:$B$10,2,FALSE()),IF(J263=4,VLOOKUP(K263+2,TPMatrix!$D$6:$E$9,2,FALSE()),0)),"")</f>
        <v>#VALUE!</v>
      </c>
      <c r="O263" s="229" t="e">
        <f aca="false">IF(COUNTIF(K262:K266,K263)&gt;=4,IF(J263=5,VLOOKUP(K263+3,TPMatrix!$A$6:$B$10,2,FALSE()),IF(J263=4,VLOOKUP(K263+3,TPMatrix!$D$6:$E$9,2,FALSE()),0)),"")</f>
        <v>#VALUE!</v>
      </c>
      <c r="P263" s="229" t="e">
        <f aca="false">IF(COUNTIF(K262:K266,K263)&gt;=5,IF(J263=5,VLOOKUP(K263+4,TPMatrix!$A$6:$B$10,2,FALSE()),IF(J263=4,VLOOKUP(K263+4,TPMatrix!$D$6:$E$9,2,FALSE()),0)),"")</f>
        <v>#VALUE!</v>
      </c>
      <c r="Q263" s="229" t="e">
        <f aca="false">SUM(L263:P263)/COUNT(L263:P263)</f>
        <v>#N/A</v>
      </c>
      <c r="R263" s="230" t="n">
        <f aca="false">COUNT(L263:P263)</f>
        <v>0</v>
      </c>
      <c r="S263" s="228" t="n">
        <f aca="false">IF(ISNUMBER($A263),COUNTIF($D$7:$D$306,$D263),0)</f>
        <v>0</v>
      </c>
      <c r="T263" s="229" t="n">
        <f aca="false">CEILING($F263,1)</f>
        <v>0</v>
      </c>
      <c r="U263" s="230" t="n">
        <f aca="true">SUM(OFFSET(T263,-MOD(ROW()-ROW($U$7),5),0,5,1))</f>
        <v>0</v>
      </c>
      <c r="W263" s="167" t="str">
        <f aca="false">$I263</f>
        <v/>
      </c>
      <c r="X263" s="167" t="str">
        <f aca="false">IF(ISNUMBER($A263),$W263*(Methuselahs!$A$4+1)+$A263,"")</f>
        <v/>
      </c>
      <c r="Y263" s="167" t="str">
        <f aca="false">IF(ISNUMBER($A263),RANK($X263,$X263:$X267,1),"")</f>
        <v/>
      </c>
      <c r="Z263" s="167" t="str">
        <f aca="false">IF(ISNUMBER($A263),VLOOKUP($A263,Methuselahs!$A$7:$X$306,5),"")</f>
        <v/>
      </c>
      <c r="AA263" s="167" t="str">
        <f aca="false">$I263</f>
        <v/>
      </c>
    </row>
    <row r="264" customFormat="false" ht="12.65" hidden="false" customHeight="false" outlineLevel="0" collapsed="false">
      <c r="A264" s="231" t="n">
        <f aca="true">IF(ISBLANK('Tournament Info'!$B$11),"",INDIRECT(ADDRESS(ROW(),2,1,1,"Optimal Seating "&amp;'Tournament Info'!$B$11-1&amp;"R+F")))</f>
        <v>0</v>
      </c>
      <c r="B264" s="207" t="str">
        <f aca="false">IF(ISNUMBER(A264),VLOOKUP(A264,Methuselahs!$A$7:$E$306,2,FALSE()),"")</f>
        <v/>
      </c>
      <c r="C264" s="232" t="str">
        <f aca="false">IF(ISNUMBER(A264),VLOOKUP(A264,Methuselahs!$A$7:$E$306,3,FALSE()),"")</f>
        <v/>
      </c>
      <c r="D264" s="233" t="str">
        <f aca="false">IF(ISNUMBER(A264),FLOOR((ROW()-ROW($A$7))/5,1)+1,"")</f>
        <v/>
      </c>
      <c r="E264" s="234"/>
      <c r="F264" s="267" t="n">
        <f aca="false">IF(ISNUMBER(E264),E264,0)</f>
        <v>0</v>
      </c>
      <c r="G264" s="235" t="str">
        <f aca="false">IF(ISNUMBER($A264),IF(AND($F264&gt;=2,$H264=60),1,0),"")</f>
        <v/>
      </c>
      <c r="H264" s="236" t="str">
        <f aca="false">IF(ISNUMBER(A264),IF(OR($S264=$U264,NOT(ISNA(MATCH($D264*5+$V$4,Override!$C$6:$C$125,0)))),$Q264,0),"")</f>
        <v/>
      </c>
      <c r="I264" s="268" t="str">
        <f aca="false">IF(ISNUMBER(A264),IF(J264=5,K264,IF(AND(J264=4,OR(K264=4,K264=3)),K264+1,K264)),"")</f>
        <v/>
      </c>
      <c r="J264" s="237" t="n">
        <f aca="false">COUNT(A262:A266)</f>
        <v>5</v>
      </c>
      <c r="K264" s="238" t="str">
        <f aca="false">IF(ISNUMBER(A264),RANK(F264,F262:F266),"")</f>
        <v/>
      </c>
      <c r="L264" s="239" t="e">
        <f aca="false">IF(J264=5,VLOOKUP(K264,TPMatrix!$A$6:$B$10,2,FALSE()),IF(J264=4,VLOOKUP(K264,TPMatrix!$D$6:$E$9,2,FALSE()),0))</f>
        <v>#N/A</v>
      </c>
      <c r="M264" s="239" t="e">
        <f aca="false">IF(COUNTIF(K262:K266,K264)&gt;=2,IF(J264=5,VLOOKUP(K264+1,TPMatrix!$A$6:$B$10,2,FALSE()),IF(J264=4,VLOOKUP(K264+1,TPMatrix!$D$6:$E$9,2,FALSE()),0)),"")</f>
        <v>#VALUE!</v>
      </c>
      <c r="N264" s="239" t="e">
        <f aca="false">IF(COUNTIF(K262:K266,K264)&gt;=3,IF(J264=5,VLOOKUP(K264+2,TPMatrix!$A$6:$B$10,2,FALSE()),IF(J264=4,VLOOKUP(K264+2,TPMatrix!$D$6:$E$9,2,FALSE()),0)),"")</f>
        <v>#VALUE!</v>
      </c>
      <c r="O264" s="239" t="e">
        <f aca="false">IF(COUNTIF(K262:K266,K264)&gt;=4,IF(J264=5,VLOOKUP(K264+3,TPMatrix!$A$6:$B$10,2,FALSE()),IF(J264=4,VLOOKUP(K264+3,TPMatrix!$D$6:$E$9,2,FALSE()),0)),"")</f>
        <v>#VALUE!</v>
      </c>
      <c r="P264" s="239" t="e">
        <f aca="false">IF(COUNTIF(K262:K266,K264)&gt;=5,IF(J264=5,VLOOKUP(K264+4,TPMatrix!$A$6:$B$10,2,FALSE()),IF(J264=4,VLOOKUP(K264+4,TPMatrix!$D$6:$E$9,2,FALSE()),0)),"")</f>
        <v>#VALUE!</v>
      </c>
      <c r="Q264" s="239" t="e">
        <f aca="false">SUM(L264:P264)/COUNT(L264:P264)</f>
        <v>#N/A</v>
      </c>
      <c r="R264" s="240" t="n">
        <f aca="false">COUNT(L264:P264)</f>
        <v>0</v>
      </c>
      <c r="S264" s="238" t="n">
        <f aca="false">IF(ISNUMBER($A264),COUNTIF($D$7:$D$306,$D264),0)</f>
        <v>0</v>
      </c>
      <c r="T264" s="239" t="n">
        <f aca="false">CEILING($F264,1)</f>
        <v>0</v>
      </c>
      <c r="U264" s="240" t="n">
        <f aca="true">SUM(OFFSET(T264,-MOD(ROW()-ROW($U$7),5),0,5,1))</f>
        <v>0</v>
      </c>
      <c r="W264" s="167" t="str">
        <f aca="false">$I264</f>
        <v/>
      </c>
      <c r="X264" s="167" t="str">
        <f aca="false">IF(ISNUMBER($A264),$W264*(Methuselahs!$A$4+1)+$A264,"")</f>
        <v/>
      </c>
      <c r="Y264" s="167" t="str">
        <f aca="false">IF(ISNUMBER($A264),RANK($X264,$X264:$X268,1),"")</f>
        <v/>
      </c>
      <c r="Z264" s="167" t="str">
        <f aca="false">IF(ISNUMBER($A264),VLOOKUP($A264,Methuselahs!$A$7:$X$306,5),"")</f>
        <v/>
      </c>
      <c r="AA264" s="167" t="str">
        <f aca="false">$I264</f>
        <v/>
      </c>
    </row>
    <row r="265" customFormat="false" ht="12.65" hidden="false" customHeight="false" outlineLevel="0" collapsed="false">
      <c r="A265" s="241" t="n">
        <f aca="true">IF(ISBLANK('Tournament Info'!$B$11),"",INDIRECT(ADDRESS(ROW(),2,1,1,"Optimal Seating "&amp;'Tournament Info'!$B$11-1&amp;"R+F")))</f>
        <v>0</v>
      </c>
      <c r="B265" s="242" t="str">
        <f aca="false">IF(ISNUMBER(A265),VLOOKUP(A265,Methuselahs!$A$7:$E$306,2,FALSE()),"")</f>
        <v/>
      </c>
      <c r="C265" s="243" t="str">
        <f aca="false">IF(ISNUMBER(A265),VLOOKUP(A265,Methuselahs!$A$7:$E$306,3,FALSE()),"")</f>
        <v/>
      </c>
      <c r="D265" s="244" t="str">
        <f aca="false">IF(ISNUMBER(A265),FLOOR((ROW()-ROW($A$7))/5,1)+1,"")</f>
        <v/>
      </c>
      <c r="E265" s="245"/>
      <c r="F265" s="269" t="n">
        <f aca="false">IF(ISNUMBER(E265),E265,0)</f>
        <v>0</v>
      </c>
      <c r="G265" s="225" t="str">
        <f aca="false">IF(ISNUMBER($A265),IF(AND($F265&gt;=2,$H265=60),1,0),"")</f>
        <v/>
      </c>
      <c r="H265" s="226" t="str">
        <f aca="false">IF(ISNUMBER(A265),IF(OR($S265=$U265,NOT(ISNA(MATCH($D265*5+$V$4,Override!$C$6:$C$125,0)))),$Q265,0),"")</f>
        <v/>
      </c>
      <c r="I265" s="265" t="str">
        <f aca="false">IF(ISNUMBER(A265),IF(J265=5,K265,IF(AND(J265=4,OR(K265=4,K265=3)),K265+1,K265)),"")</f>
        <v/>
      </c>
      <c r="J265" s="246" t="n">
        <f aca="false">COUNT(A262:A266)</f>
        <v>5</v>
      </c>
      <c r="K265" s="228" t="str">
        <f aca="false">IF(ISNUMBER(A265),RANK(F265,F262:F266),"")</f>
        <v/>
      </c>
      <c r="L265" s="229" t="e">
        <f aca="false">IF(J265=5,VLOOKUP(K265,TPMatrix!$A$6:$B$10,2,FALSE()),IF(J265=4,VLOOKUP(K265,TPMatrix!$D$6:$E$9,2,FALSE()),0))</f>
        <v>#N/A</v>
      </c>
      <c r="M265" s="229" t="e">
        <f aca="false">IF(COUNTIF(K262:K266,K265)&gt;=2,IF(J265=5,VLOOKUP(K265+1,TPMatrix!$A$6:$B$10,2,FALSE()),IF(J265=4,VLOOKUP(K265+1,TPMatrix!$D$6:$E$9,2,FALSE()),0)),"")</f>
        <v>#VALUE!</v>
      </c>
      <c r="N265" s="229" t="e">
        <f aca="false">IF(COUNTIF(K262:K266,K265)&gt;=3,IF(J265=5,VLOOKUP(K265+2,TPMatrix!$A$6:$B$10,2,FALSE()),IF(J265=4,VLOOKUP(K265+2,TPMatrix!$D$6:$E$9,2,FALSE()),0)),"")</f>
        <v>#VALUE!</v>
      </c>
      <c r="O265" s="229" t="e">
        <f aca="false">IF(COUNTIF(K262:K266,K265)&gt;=4,IF(J265=5,VLOOKUP(K265+3,TPMatrix!$A$6:$B$10,2,FALSE()),IF(J265=4,VLOOKUP(K265+3,TPMatrix!$D$6:$E$9,2,FALSE()),0)),"")</f>
        <v>#VALUE!</v>
      </c>
      <c r="P265" s="229" t="e">
        <f aca="false">IF(COUNTIF(K262:K266,K265)&gt;=5,IF(J265=5,VLOOKUP(K265+4,TPMatrix!$A$6:$B$10,2,FALSE()),IF(J265=4,VLOOKUP(K265+4,TPMatrix!$D$6:$E$9,2,FALSE()),0)),"")</f>
        <v>#VALUE!</v>
      </c>
      <c r="Q265" s="229" t="e">
        <f aca="false">SUM(L265:P265)/COUNT(L265:P265)</f>
        <v>#N/A</v>
      </c>
      <c r="R265" s="230" t="n">
        <f aca="false">COUNT(L265:P265)</f>
        <v>0</v>
      </c>
      <c r="S265" s="228" t="n">
        <f aca="false">IF(ISNUMBER($A265),COUNTIF($D$7:$D$306,$D265),0)</f>
        <v>0</v>
      </c>
      <c r="T265" s="229" t="n">
        <f aca="false">CEILING($F265,1)</f>
        <v>0</v>
      </c>
      <c r="U265" s="230" t="n">
        <f aca="true">SUM(OFFSET(T265,-MOD(ROW()-ROW($U$7),5),0,5,1))</f>
        <v>0</v>
      </c>
      <c r="W265" s="167" t="str">
        <f aca="false">$I265</f>
        <v/>
      </c>
      <c r="X265" s="167" t="str">
        <f aca="false">IF(ISNUMBER($A265),$W265*(Methuselahs!$A$4+1)+$A265,"")</f>
        <v/>
      </c>
      <c r="Y265" s="167" t="str">
        <f aca="false">IF(ISNUMBER($A265),RANK($X265,$X265:$X269,1),"")</f>
        <v/>
      </c>
      <c r="Z265" s="167" t="str">
        <f aca="false">IF(ISNUMBER($A265),VLOOKUP($A265,Methuselahs!$A$7:$X$306,5),"")</f>
        <v/>
      </c>
      <c r="AA265" s="167" t="str">
        <f aca="false">$I265</f>
        <v/>
      </c>
    </row>
    <row r="266" customFormat="false" ht="12.65" hidden="false" customHeight="false" outlineLevel="0" collapsed="false">
      <c r="A266" s="247" t="n">
        <f aca="true">IF(ISBLANK('Tournament Info'!$B$11),"",INDIRECT(ADDRESS(ROW(),2,1,1,"Optimal Seating "&amp;'Tournament Info'!$B$11-1&amp;"R+F")))</f>
        <v>0</v>
      </c>
      <c r="B266" s="248" t="str">
        <f aca="false">IF(ISNUMBER(A266),VLOOKUP(A266,Methuselahs!$A$7:$E$306,2,FALSE()),"")</f>
        <v/>
      </c>
      <c r="C266" s="249" t="str">
        <f aca="false">IF(ISNUMBER(A266),VLOOKUP(A266,Methuselahs!$A$7:$E$306,3,FALSE()),"")</f>
        <v/>
      </c>
      <c r="D266" s="250" t="str">
        <f aca="false">IF(ISNUMBER(A266),FLOOR((ROW()-ROW($A$7))/5,1)+1,"")</f>
        <v/>
      </c>
      <c r="E266" s="251"/>
      <c r="F266" s="270" t="n">
        <f aca="false">IF(ISNUMBER(E266),E266,0)</f>
        <v>0</v>
      </c>
      <c r="G266" s="257" t="str">
        <f aca="false">IF(ISNUMBER($A266),IF(AND($F266&gt;=2,$H266=60),1,0),"")</f>
        <v/>
      </c>
      <c r="H266" s="258" t="str">
        <f aca="false">IF(ISNUMBER(A266),IF(OR($S266=$U266,NOT(ISNA(MATCH($D266*5+$V$4,Override!$C$6:$C$125,0)))),$Q266,0),"")</f>
        <v/>
      </c>
      <c r="I266" s="271" t="str">
        <f aca="false">IF(ISNUMBER(A266),IF(J266=5,K266,IF(AND(J266=4,OR(K266=4,K266=3)),K266+1,K266)),"")</f>
        <v/>
      </c>
      <c r="J266" s="252" t="n">
        <f aca="false">COUNT(A262:A266)</f>
        <v>5</v>
      </c>
      <c r="K266" s="253" t="str">
        <f aca="false">IF(ISNUMBER(A266),RANK(F266,F262:F266),"")</f>
        <v/>
      </c>
      <c r="L266" s="254" t="e">
        <f aca="false">IF(J266=5,VLOOKUP(K266,TPMatrix!$A$6:$B$10,2,FALSE()),IF(J266=4,VLOOKUP(K266,TPMatrix!$D$6:$E$9,2,FALSE()),0))</f>
        <v>#N/A</v>
      </c>
      <c r="M266" s="254" t="e">
        <f aca="false">IF(COUNTIF(K262:K266,K266)&gt;=2,IF(J266=5,VLOOKUP(K266+1,TPMatrix!$A$6:$B$10,2,FALSE()),IF(J266=4,VLOOKUP(K266+1,TPMatrix!$D$6:$E$9,2,FALSE()),0)),"")</f>
        <v>#VALUE!</v>
      </c>
      <c r="N266" s="254" t="e">
        <f aca="false">IF(COUNTIF(K262:K266,K266)&gt;=3,IF(J266=5,VLOOKUP(K266+2,TPMatrix!$A$6:$B$10,2,FALSE()),IF(J266=4,VLOOKUP(K266+2,TPMatrix!$D$6:$E$9,2,FALSE()),0)),"")</f>
        <v>#VALUE!</v>
      </c>
      <c r="O266" s="254" t="e">
        <f aca="false">IF(COUNTIF(K262:K266,K266)&gt;=4,IF(J266=5,VLOOKUP(K266+3,TPMatrix!$A$6:$B$10,2,FALSE()),IF(J266=4,VLOOKUP(K266+3,TPMatrix!$D$6:$E$9,2,FALSE()),0)),"")</f>
        <v>#VALUE!</v>
      </c>
      <c r="P266" s="254" t="e">
        <f aca="false">IF(COUNTIF(K262:K266,K266)&gt;=5,IF(J266=5,VLOOKUP(K266+4,TPMatrix!$A$6:$B$10,2,FALSE()),IF(J266=4,VLOOKUP(K266+4,TPMatrix!$D$6:$E$9,2,FALSE()),0)),"")</f>
        <v>#VALUE!</v>
      </c>
      <c r="Q266" s="254" t="e">
        <f aca="false">SUM(L266:P266)/COUNT(L266:P266)</f>
        <v>#N/A</v>
      </c>
      <c r="R266" s="255" t="n">
        <f aca="false">COUNT(L266:P266)</f>
        <v>0</v>
      </c>
      <c r="S266" s="253" t="n">
        <f aca="false">IF(ISNUMBER($A266),COUNTIF($D$7:$D$306,$D266),0)</f>
        <v>0</v>
      </c>
      <c r="T266" s="254" t="n">
        <f aca="false">CEILING($F266,1)</f>
        <v>0</v>
      </c>
      <c r="U266" s="255" t="n">
        <f aca="true">SUM(OFFSET(T266,-MOD(ROW()-ROW($U$7),5),0,5,1))</f>
        <v>0</v>
      </c>
      <c r="W266" s="167" t="str">
        <f aca="false">$I266</f>
        <v/>
      </c>
      <c r="X266" s="167" t="str">
        <f aca="false">IF(ISNUMBER($A266),$W266*(Methuselahs!$A$4+1)+$A266,"")</f>
        <v/>
      </c>
      <c r="Y266" s="167" t="str">
        <f aca="false">IF(ISNUMBER($A266),RANK($X266,$X266:$X270,1),"")</f>
        <v/>
      </c>
      <c r="Z266" s="167" t="str">
        <f aca="false">IF(ISNUMBER($A266),VLOOKUP($A266,Methuselahs!$A$7:$X$306,5),"")</f>
        <v/>
      </c>
      <c r="AA266" s="167" t="str">
        <f aca="false">$I266</f>
        <v/>
      </c>
    </row>
    <row r="267" customFormat="false" ht="12.65" hidden="false" customHeight="false" outlineLevel="0" collapsed="false">
      <c r="A267" s="206" t="n">
        <f aca="true">IF(ISBLANK('Tournament Info'!$B$11),"",INDIRECT(ADDRESS(ROW(),2,1,1,"Optimal Seating "&amp;'Tournament Info'!$B$11-1&amp;"R+F")))</f>
        <v>0</v>
      </c>
      <c r="B267" s="207" t="str">
        <f aca="false">IF(ISNUMBER(A267),VLOOKUP(A267,Methuselahs!$A$7:$E$306,2,FALSE()),"")</f>
        <v/>
      </c>
      <c r="C267" s="208" t="str">
        <f aca="false">IF(ISNUMBER(A267),VLOOKUP(A267,Methuselahs!$A$7:$E$306,3,FALSE()),"")</f>
        <v/>
      </c>
      <c r="D267" s="209" t="str">
        <f aca="false">IF(ISNUMBER(A267),FLOOR((ROW()-ROW($A$7))/5,1)+1,"")</f>
        <v/>
      </c>
      <c r="E267" s="210"/>
      <c r="F267" s="262" t="n">
        <f aca="false">IF(ISNUMBER(E267),E267,0)</f>
        <v>0</v>
      </c>
      <c r="G267" s="211" t="str">
        <f aca="false">IF(ISNUMBER($A267),IF(AND($F267&gt;=2,$H267=60),1,0),"")</f>
        <v/>
      </c>
      <c r="H267" s="212" t="str">
        <f aca="false">IF(ISNUMBER(A267),IF(OR($S267=$U267,NOT(ISNA(MATCH($D267*5+$V$4,Override!$C$6:$C$125,0)))),$Q267,0),"")</f>
        <v/>
      </c>
      <c r="I267" s="263" t="str">
        <f aca="false">IF(ISNUMBER(A267),IF(J267=5,K267,IF(AND(J267=4,OR(K267=4,K267=3)),K267+1,K267)),"")</f>
        <v/>
      </c>
      <c r="J267" s="213" t="n">
        <f aca="false">COUNT(A267:A271)</f>
        <v>5</v>
      </c>
      <c r="K267" s="214" t="str">
        <f aca="false">IF(ISNUMBER(A267),RANK(F267,F267:F271),"")</f>
        <v/>
      </c>
      <c r="L267" s="215" t="e">
        <f aca="false">IF(J267=5,VLOOKUP(K267,TPMatrix!$A$6:$B$10,2,FALSE()),IF(J267=4,VLOOKUP(K267,TPMatrix!$D$6:$E$9,2,FALSE()),0))</f>
        <v>#N/A</v>
      </c>
      <c r="M267" s="215" t="e">
        <f aca="false">IF(COUNTIF(K267:K271,K267)&gt;=2,IF(J267=5,VLOOKUP(K267+1,TPMatrix!$A$6:$B$10,2,FALSE()),IF(J267=4,VLOOKUP(K267+1,TPMatrix!$D$6:$E$9,2,FALSE()),0)),"")</f>
        <v>#VALUE!</v>
      </c>
      <c r="N267" s="215" t="e">
        <f aca="false">IF(COUNTIF(K267:K271,K267)&gt;=3,IF(J267=5,VLOOKUP(K267+2,TPMatrix!$A$6:$B$10,2,FALSE()),IF(J267=4,VLOOKUP(K267+2,TPMatrix!$D$6:$E$9,2,FALSE()),0)),"")</f>
        <v>#VALUE!</v>
      </c>
      <c r="O267" s="215" t="e">
        <f aca="false">IF(COUNTIF(K267:K271,K267)&gt;=4,IF(J267=5,VLOOKUP(K267+3,TPMatrix!$A$6:$B$10,2,FALSE()),IF(J267=4,VLOOKUP(K267+3,TPMatrix!$D$6:$E$9,2,FALSE()),0)),"")</f>
        <v>#VALUE!</v>
      </c>
      <c r="P267" s="215" t="e">
        <f aca="false">IF(COUNTIF(K267:K271,K267)&gt;=5,IF(J267=5,VLOOKUP(K267+4,TPMatrix!$A$6:$B$10,2,FALSE()),IF(J267=4,VLOOKUP(K267+4,TPMatrix!$D$6:$E$9,2,FALSE()),0)),"")</f>
        <v>#VALUE!</v>
      </c>
      <c r="Q267" s="215" t="e">
        <f aca="false">SUM(L267:P267)/COUNT(L267:P267)</f>
        <v>#N/A</v>
      </c>
      <c r="R267" s="216" t="n">
        <f aca="false">COUNT(L267:P267)</f>
        <v>0</v>
      </c>
      <c r="S267" s="217" t="n">
        <f aca="false">IF(ISNUMBER($A267),COUNTIF($D$7:$D$306,$D267),0)</f>
        <v>0</v>
      </c>
      <c r="T267" s="218" t="n">
        <f aca="false">CEILING($F267,1)</f>
        <v>0</v>
      </c>
      <c r="U267" s="219" t="n">
        <f aca="true">SUM(OFFSET(T267,-MOD(ROW()-ROW($U$7),5),0,5,1))</f>
        <v>0</v>
      </c>
      <c r="W267" s="167" t="str">
        <f aca="false">$I267</f>
        <v/>
      </c>
      <c r="X267" s="167" t="str">
        <f aca="false">IF(ISNUMBER($A267),$W267*(Methuselahs!$A$4+1)+$A267,"")</f>
        <v/>
      </c>
      <c r="Y267" s="167" t="str">
        <f aca="false">IF(ISNUMBER($A267),RANK($X267,$X267:$X271,1),"")</f>
        <v/>
      </c>
      <c r="Z267" s="167" t="str">
        <f aca="false">IF(ISNUMBER($A267),VLOOKUP($A267,Methuselahs!$A$7:$X$306,5),"")</f>
        <v/>
      </c>
      <c r="AA267" s="167" t="str">
        <f aca="false">$I267</f>
        <v/>
      </c>
    </row>
    <row r="268" customFormat="false" ht="12.65" hidden="false" customHeight="false" outlineLevel="0" collapsed="false">
      <c r="A268" s="220" t="n">
        <f aca="true">IF(ISBLANK('Tournament Info'!$B$11),"",INDIRECT(ADDRESS(ROW(),2,1,1,"Optimal Seating "&amp;'Tournament Info'!$B$11-1&amp;"R+F")))</f>
        <v>0</v>
      </c>
      <c r="B268" s="221" t="str">
        <f aca="false">IF(ISNUMBER(A268),VLOOKUP(A268,Methuselahs!$A$7:$E$306,2,FALSE()),"")</f>
        <v/>
      </c>
      <c r="C268" s="222" t="str">
        <f aca="false">IF(ISNUMBER(A268),VLOOKUP(A268,Methuselahs!$A$7:$E$306,3,FALSE()),"")</f>
        <v/>
      </c>
      <c r="D268" s="223" t="str">
        <f aca="false">IF(ISNUMBER(A268),FLOOR((ROW()-ROW($A$7))/5,1)+1,"")</f>
        <v/>
      </c>
      <c r="E268" s="224"/>
      <c r="F268" s="264" t="n">
        <f aca="false">IF(ISNUMBER(E268),E268,0)</f>
        <v>0</v>
      </c>
      <c r="G268" s="225" t="str">
        <f aca="false">IF(ISNUMBER($A268),IF(AND($F268&gt;=2,$H268=60),1,0),"")</f>
        <v/>
      </c>
      <c r="H268" s="226" t="str">
        <f aca="false">IF(ISNUMBER(A268),IF(OR($S268=$U268,NOT(ISNA(MATCH($D268*5+$V$4,Override!$C$6:$C$125,0)))),$Q268,0),"")</f>
        <v/>
      </c>
      <c r="I268" s="265" t="str">
        <f aca="false">IF(ISNUMBER(A268),IF(J268=5,K268,IF(AND(J268=4,OR(K268=4,K268=3)),K268+1,K268)),"")</f>
        <v/>
      </c>
      <c r="J268" s="227" t="n">
        <f aca="false">COUNT(A267:A271)</f>
        <v>5</v>
      </c>
      <c r="K268" s="228" t="str">
        <f aca="false">IF(ISNUMBER(A268),RANK(F268,F267:F271),"")</f>
        <v/>
      </c>
      <c r="L268" s="229" t="e">
        <f aca="false">IF(J268=5,VLOOKUP(K268,TPMatrix!$A$6:$B$10,2,FALSE()),IF(J268=4,VLOOKUP(K268,TPMatrix!$D$6:$E$9,2,FALSE()),0))</f>
        <v>#N/A</v>
      </c>
      <c r="M268" s="229" t="e">
        <f aca="false">IF(COUNTIF(K267:K271,K268)&gt;=2,IF(J268=5,VLOOKUP(K268+1,TPMatrix!$A$6:$B$10,2,FALSE()),IF(J268=4,VLOOKUP(K268+1,TPMatrix!$D$6:$E$9,2,FALSE()),0)),"")</f>
        <v>#VALUE!</v>
      </c>
      <c r="N268" s="229" t="e">
        <f aca="false">IF(COUNTIF(K267:K271,K268)&gt;=3,IF(J268=5,VLOOKUP(K268+2,TPMatrix!$A$6:$B$10,2,FALSE()),IF(J268=4,VLOOKUP(K268+2,TPMatrix!$D$6:$E$9,2,FALSE()),0)),"")</f>
        <v>#VALUE!</v>
      </c>
      <c r="O268" s="229" t="e">
        <f aca="false">IF(COUNTIF(K267:K271,K268)&gt;=4,IF(J268=5,VLOOKUP(K268+3,TPMatrix!$A$6:$B$10,2,FALSE()),IF(J268=4,VLOOKUP(K268+3,TPMatrix!$D$6:$E$9,2,FALSE()),0)),"")</f>
        <v>#VALUE!</v>
      </c>
      <c r="P268" s="229" t="e">
        <f aca="false">IF(COUNTIF(K267:K271,K268)&gt;=5,IF(J268=5,VLOOKUP(K268+4,TPMatrix!$A$6:$B$10,2,FALSE()),IF(J268=4,VLOOKUP(K268+4,TPMatrix!$D$6:$E$9,2,FALSE()),0)),"")</f>
        <v>#VALUE!</v>
      </c>
      <c r="Q268" s="229" t="e">
        <f aca="false">SUM(L268:P268)/COUNT(L268:P268)</f>
        <v>#N/A</v>
      </c>
      <c r="R268" s="230" t="n">
        <f aca="false">COUNT(L268:P268)</f>
        <v>0</v>
      </c>
      <c r="S268" s="228" t="n">
        <f aca="false">IF(ISNUMBER($A268),COUNTIF($D$7:$D$306,$D268),0)</f>
        <v>0</v>
      </c>
      <c r="T268" s="229" t="n">
        <f aca="false">CEILING($F268,1)</f>
        <v>0</v>
      </c>
      <c r="U268" s="230" t="n">
        <f aca="true">SUM(OFFSET(T268,-MOD(ROW()-ROW($U$7),5),0,5,1))</f>
        <v>0</v>
      </c>
      <c r="W268" s="167" t="str">
        <f aca="false">$I268</f>
        <v/>
      </c>
      <c r="X268" s="167" t="str">
        <f aca="false">IF(ISNUMBER($A268),$W268*(Methuselahs!$A$4+1)+$A268,"")</f>
        <v/>
      </c>
      <c r="Y268" s="167" t="str">
        <f aca="false">IF(ISNUMBER($A268),RANK($X268,$X268:$X272,1),"")</f>
        <v/>
      </c>
      <c r="Z268" s="167" t="str">
        <f aca="false">IF(ISNUMBER($A268),VLOOKUP($A268,Methuselahs!$A$7:$X$306,5),"")</f>
        <v/>
      </c>
      <c r="AA268" s="167" t="str">
        <f aca="false">$I268</f>
        <v/>
      </c>
    </row>
    <row r="269" customFormat="false" ht="12.65" hidden="false" customHeight="false" outlineLevel="0" collapsed="false">
      <c r="A269" s="231" t="n">
        <f aca="true">IF(ISBLANK('Tournament Info'!$B$11),"",INDIRECT(ADDRESS(ROW(),2,1,1,"Optimal Seating "&amp;'Tournament Info'!$B$11-1&amp;"R+F")))</f>
        <v>0</v>
      </c>
      <c r="B269" s="207" t="str">
        <f aca="false">IF(ISNUMBER(A269),VLOOKUP(A269,Methuselahs!$A$7:$E$306,2,FALSE()),"")</f>
        <v/>
      </c>
      <c r="C269" s="232" t="str">
        <f aca="false">IF(ISNUMBER(A269),VLOOKUP(A269,Methuselahs!$A$7:$E$306,3,FALSE()),"")</f>
        <v/>
      </c>
      <c r="D269" s="233" t="str">
        <f aca="false">IF(ISNUMBER(A269),FLOOR((ROW()-ROW($A$7))/5,1)+1,"")</f>
        <v/>
      </c>
      <c r="E269" s="234"/>
      <c r="F269" s="267" t="n">
        <f aca="false">IF(ISNUMBER(E269),E269,0)</f>
        <v>0</v>
      </c>
      <c r="G269" s="235" t="str">
        <f aca="false">IF(ISNUMBER($A269),IF(AND($F269&gt;=2,$H269=60),1,0),"")</f>
        <v/>
      </c>
      <c r="H269" s="236" t="str">
        <f aca="false">IF(ISNUMBER(A269),IF(OR($S269=$U269,NOT(ISNA(MATCH($D269*5+$V$4,Override!$C$6:$C$125,0)))),$Q269,0),"")</f>
        <v/>
      </c>
      <c r="I269" s="268" t="str">
        <f aca="false">IF(ISNUMBER(A269),IF(J269=5,K269,IF(AND(J269=4,OR(K269=4,K269=3)),K269+1,K269)),"")</f>
        <v/>
      </c>
      <c r="J269" s="237" t="n">
        <f aca="false">COUNT(A267:A271)</f>
        <v>5</v>
      </c>
      <c r="K269" s="238" t="str">
        <f aca="false">IF(ISNUMBER(A269),RANK(F269,F267:F271),"")</f>
        <v/>
      </c>
      <c r="L269" s="239" t="e">
        <f aca="false">IF(J269=5,VLOOKUP(K269,TPMatrix!$A$6:$B$10,2,FALSE()),IF(J269=4,VLOOKUP(K269,TPMatrix!$D$6:$E$9,2,FALSE()),0))</f>
        <v>#N/A</v>
      </c>
      <c r="M269" s="239" t="e">
        <f aca="false">IF(COUNTIF(K267:K271,K269)&gt;=2,IF(J269=5,VLOOKUP(K269+1,TPMatrix!$A$6:$B$10,2,FALSE()),IF(J269=4,VLOOKUP(K269+1,TPMatrix!$D$6:$E$9,2,FALSE()),0)),"")</f>
        <v>#VALUE!</v>
      </c>
      <c r="N269" s="239" t="e">
        <f aca="false">IF(COUNTIF(K267:K271,K269)&gt;=3,IF(J269=5,VLOOKUP(K269+2,TPMatrix!$A$6:$B$10,2,FALSE()),IF(J269=4,VLOOKUP(K269+2,TPMatrix!$D$6:$E$9,2,FALSE()),0)),"")</f>
        <v>#VALUE!</v>
      </c>
      <c r="O269" s="239" t="e">
        <f aca="false">IF(COUNTIF(K267:K271,K269)&gt;=4,IF(J269=5,VLOOKUP(K269+3,TPMatrix!$A$6:$B$10,2,FALSE()),IF(J269=4,VLOOKUP(K269+3,TPMatrix!$D$6:$E$9,2,FALSE()),0)),"")</f>
        <v>#VALUE!</v>
      </c>
      <c r="P269" s="239" t="e">
        <f aca="false">IF(COUNTIF(K267:K271,K269)&gt;=5,IF(J269=5,VLOOKUP(K269+4,TPMatrix!$A$6:$B$10,2,FALSE()),IF(J269=4,VLOOKUP(K269+4,TPMatrix!$D$6:$E$9,2,FALSE()),0)),"")</f>
        <v>#VALUE!</v>
      </c>
      <c r="Q269" s="239" t="e">
        <f aca="false">SUM(L269:P269)/COUNT(L269:P269)</f>
        <v>#N/A</v>
      </c>
      <c r="R269" s="240" t="n">
        <f aca="false">COUNT(L269:P269)</f>
        <v>0</v>
      </c>
      <c r="S269" s="238" t="n">
        <f aca="false">IF(ISNUMBER($A269),COUNTIF($D$7:$D$306,$D269),0)</f>
        <v>0</v>
      </c>
      <c r="T269" s="239" t="n">
        <f aca="false">CEILING($F269,1)</f>
        <v>0</v>
      </c>
      <c r="U269" s="240" t="n">
        <f aca="true">SUM(OFFSET(T269,-MOD(ROW()-ROW($U$7),5),0,5,1))</f>
        <v>0</v>
      </c>
      <c r="W269" s="167" t="str">
        <f aca="false">$I269</f>
        <v/>
      </c>
      <c r="X269" s="167" t="str">
        <f aca="false">IF(ISNUMBER($A269),$W269*(Methuselahs!$A$4+1)+$A269,"")</f>
        <v/>
      </c>
      <c r="Y269" s="167" t="str">
        <f aca="false">IF(ISNUMBER($A269),RANK($X269,$X269:$X273,1),"")</f>
        <v/>
      </c>
      <c r="Z269" s="167" t="str">
        <f aca="false">IF(ISNUMBER($A269),VLOOKUP($A269,Methuselahs!$A$7:$X$306,5),"")</f>
        <v/>
      </c>
      <c r="AA269" s="167" t="str">
        <f aca="false">$I269</f>
        <v/>
      </c>
    </row>
    <row r="270" customFormat="false" ht="12.65" hidden="false" customHeight="false" outlineLevel="0" collapsed="false">
      <c r="A270" s="241" t="n">
        <f aca="true">IF(ISBLANK('Tournament Info'!$B$11),"",INDIRECT(ADDRESS(ROW(),2,1,1,"Optimal Seating "&amp;'Tournament Info'!$B$11-1&amp;"R+F")))</f>
        <v>0</v>
      </c>
      <c r="B270" s="242" t="str">
        <f aca="false">IF(ISNUMBER(A270),VLOOKUP(A270,Methuselahs!$A$7:$E$306,2,FALSE()),"")</f>
        <v/>
      </c>
      <c r="C270" s="243" t="str">
        <f aca="false">IF(ISNUMBER(A270),VLOOKUP(A270,Methuselahs!$A$7:$E$306,3,FALSE()),"")</f>
        <v/>
      </c>
      <c r="D270" s="244" t="str">
        <f aca="false">IF(ISNUMBER(A270),FLOOR((ROW()-ROW($A$7))/5,1)+1,"")</f>
        <v/>
      </c>
      <c r="E270" s="245"/>
      <c r="F270" s="269" t="n">
        <f aca="false">IF(ISNUMBER(E270),E270,0)</f>
        <v>0</v>
      </c>
      <c r="G270" s="225" t="str">
        <f aca="false">IF(ISNUMBER($A270),IF(AND($F270&gt;=2,$H270=60),1,0),"")</f>
        <v/>
      </c>
      <c r="H270" s="226" t="str">
        <f aca="false">IF(ISNUMBER(A270),IF(OR($S270=$U270,NOT(ISNA(MATCH($D270*5+$V$4,Override!$C$6:$C$125,0)))),$Q270,0),"")</f>
        <v/>
      </c>
      <c r="I270" s="265" t="str">
        <f aca="false">IF(ISNUMBER(A270),IF(J270=5,K270,IF(AND(J270=4,OR(K270=4,K270=3)),K270+1,K270)),"")</f>
        <v/>
      </c>
      <c r="J270" s="246" t="n">
        <f aca="false">COUNT(A267:A271)</f>
        <v>5</v>
      </c>
      <c r="K270" s="228" t="str">
        <f aca="false">IF(ISNUMBER(A270),RANK(F270,F267:F271),"")</f>
        <v/>
      </c>
      <c r="L270" s="229" t="e">
        <f aca="false">IF(J270=5,VLOOKUP(K270,TPMatrix!$A$6:$B$10,2,FALSE()),IF(J270=4,VLOOKUP(K270,TPMatrix!$D$6:$E$9,2,FALSE()),0))</f>
        <v>#N/A</v>
      </c>
      <c r="M270" s="229" t="e">
        <f aca="false">IF(COUNTIF(K267:K271,K270)&gt;=2,IF(J270=5,VLOOKUP(K270+1,TPMatrix!$A$6:$B$10,2,FALSE()),IF(J270=4,VLOOKUP(K270+1,TPMatrix!$D$6:$E$9,2,FALSE()),0)),"")</f>
        <v>#VALUE!</v>
      </c>
      <c r="N270" s="229" t="e">
        <f aca="false">IF(COUNTIF(K267:K271,K270)&gt;=3,IF(J270=5,VLOOKUP(K270+2,TPMatrix!$A$6:$B$10,2,FALSE()),IF(J270=4,VLOOKUP(K270+2,TPMatrix!$D$6:$E$9,2,FALSE()),0)),"")</f>
        <v>#VALUE!</v>
      </c>
      <c r="O270" s="229" t="e">
        <f aca="false">IF(COUNTIF(K267:K271,K270)&gt;=4,IF(J270=5,VLOOKUP(K270+3,TPMatrix!$A$6:$B$10,2,FALSE()),IF(J270=4,VLOOKUP(K270+3,TPMatrix!$D$6:$E$9,2,FALSE()),0)),"")</f>
        <v>#VALUE!</v>
      </c>
      <c r="P270" s="229" t="e">
        <f aca="false">IF(COUNTIF(K267:K271,K270)&gt;=5,IF(J270=5,VLOOKUP(K270+4,TPMatrix!$A$6:$B$10,2,FALSE()),IF(J270=4,VLOOKUP(K270+4,TPMatrix!$D$6:$E$9,2,FALSE()),0)),"")</f>
        <v>#VALUE!</v>
      </c>
      <c r="Q270" s="229" t="e">
        <f aca="false">SUM(L270:P270)/COUNT(L270:P270)</f>
        <v>#N/A</v>
      </c>
      <c r="R270" s="230" t="n">
        <f aca="false">COUNT(L270:P270)</f>
        <v>0</v>
      </c>
      <c r="S270" s="228" t="n">
        <f aca="false">IF(ISNUMBER($A270),COUNTIF($D$7:$D$306,$D270),0)</f>
        <v>0</v>
      </c>
      <c r="T270" s="229" t="n">
        <f aca="false">CEILING($F270,1)</f>
        <v>0</v>
      </c>
      <c r="U270" s="230" t="n">
        <f aca="true">SUM(OFFSET(T270,-MOD(ROW()-ROW($U$7),5),0,5,1))</f>
        <v>0</v>
      </c>
      <c r="W270" s="167" t="str">
        <f aca="false">$I270</f>
        <v/>
      </c>
      <c r="X270" s="167" t="str">
        <f aca="false">IF(ISNUMBER($A270),$W270*(Methuselahs!$A$4+1)+$A270,"")</f>
        <v/>
      </c>
      <c r="Y270" s="167" t="str">
        <f aca="false">IF(ISNUMBER($A270),RANK($X270,$X270:$X274,1),"")</f>
        <v/>
      </c>
      <c r="Z270" s="167" t="str">
        <f aca="false">IF(ISNUMBER($A270),VLOOKUP($A270,Methuselahs!$A$7:$X$306,5),"")</f>
        <v/>
      </c>
      <c r="AA270" s="167" t="str">
        <f aca="false">$I270</f>
        <v/>
      </c>
    </row>
    <row r="271" customFormat="false" ht="12.65" hidden="false" customHeight="false" outlineLevel="0" collapsed="false">
      <c r="A271" s="247" t="n">
        <f aca="true">IF(ISBLANK('Tournament Info'!$B$11),"",INDIRECT(ADDRESS(ROW(),2,1,1,"Optimal Seating "&amp;'Tournament Info'!$B$11-1&amp;"R+F")))</f>
        <v>0</v>
      </c>
      <c r="B271" s="248" t="str">
        <f aca="false">IF(ISNUMBER(A271),VLOOKUP(A271,Methuselahs!$A$7:$E$306,2,FALSE()),"")</f>
        <v/>
      </c>
      <c r="C271" s="249" t="str">
        <f aca="false">IF(ISNUMBER(A271),VLOOKUP(A271,Methuselahs!$A$7:$E$306,3,FALSE()),"")</f>
        <v/>
      </c>
      <c r="D271" s="250" t="str">
        <f aca="false">IF(ISNUMBER(A271),FLOOR((ROW()-ROW($A$7))/5,1)+1,"")</f>
        <v/>
      </c>
      <c r="E271" s="251"/>
      <c r="F271" s="270" t="n">
        <f aca="false">IF(ISNUMBER(E271),E271,0)</f>
        <v>0</v>
      </c>
      <c r="G271" s="235" t="str">
        <f aca="false">IF(ISNUMBER($A271),IF(AND($F271&gt;=2,$H271=60),1,0),"")</f>
        <v/>
      </c>
      <c r="H271" s="236" t="str">
        <f aca="false">IF(ISNUMBER(A271),IF(OR($S271=$U271,NOT(ISNA(MATCH($D271*5+$V$4,Override!$C$6:$C$125,0)))),$Q271,0),"")</f>
        <v/>
      </c>
      <c r="I271" s="268" t="str">
        <f aca="false">IF(ISNUMBER(A271),IF(J271=5,K271,IF(AND(J271=4,OR(K271=4,K271=3)),K271+1,K271)),"")</f>
        <v/>
      </c>
      <c r="J271" s="252" t="n">
        <f aca="false">COUNT(A267:A271)</f>
        <v>5</v>
      </c>
      <c r="K271" s="253" t="str">
        <f aca="false">IF(ISNUMBER(A271),RANK(F271,F267:F271),"")</f>
        <v/>
      </c>
      <c r="L271" s="254" t="e">
        <f aca="false">IF(J271=5,VLOOKUP(K271,TPMatrix!$A$6:$B$10,2,FALSE()),IF(J271=4,VLOOKUP(K271,TPMatrix!$D$6:$E$9,2,FALSE()),0))</f>
        <v>#N/A</v>
      </c>
      <c r="M271" s="254" t="e">
        <f aca="false">IF(COUNTIF(K267:K271,K271)&gt;=2,IF(J271=5,VLOOKUP(K271+1,TPMatrix!$A$6:$B$10,2,FALSE()),IF(J271=4,VLOOKUP(K271+1,TPMatrix!$D$6:$E$9,2,FALSE()),0)),"")</f>
        <v>#VALUE!</v>
      </c>
      <c r="N271" s="254" t="e">
        <f aca="false">IF(COUNTIF(K267:K271,K271)&gt;=3,IF(J271=5,VLOOKUP(K271+2,TPMatrix!$A$6:$B$10,2,FALSE()),IF(J271=4,VLOOKUP(K271+2,TPMatrix!$D$6:$E$9,2,FALSE()),0)),"")</f>
        <v>#VALUE!</v>
      </c>
      <c r="O271" s="254" t="e">
        <f aca="false">IF(COUNTIF(K267:K271,K271)&gt;=4,IF(J271=5,VLOOKUP(K271+3,TPMatrix!$A$6:$B$10,2,FALSE()),IF(J271=4,VLOOKUP(K271+3,TPMatrix!$D$6:$E$9,2,FALSE()),0)),"")</f>
        <v>#VALUE!</v>
      </c>
      <c r="P271" s="254" t="e">
        <f aca="false">IF(COUNTIF(K267:K271,K271)&gt;=5,IF(J271=5,VLOOKUP(K271+4,TPMatrix!$A$6:$B$10,2,FALSE()),IF(J271=4,VLOOKUP(K271+4,TPMatrix!$D$6:$E$9,2,FALSE()),0)),"")</f>
        <v>#VALUE!</v>
      </c>
      <c r="Q271" s="254" t="e">
        <f aca="false">SUM(L271:P271)/COUNT(L271:P271)</f>
        <v>#N/A</v>
      </c>
      <c r="R271" s="255" t="n">
        <f aca="false">COUNT(L271:P271)</f>
        <v>0</v>
      </c>
      <c r="S271" s="253" t="n">
        <f aca="false">IF(ISNUMBER($A271),COUNTIF($D$7:$D$306,$D271),0)</f>
        <v>0</v>
      </c>
      <c r="T271" s="254" t="n">
        <f aca="false">CEILING($F271,1)</f>
        <v>0</v>
      </c>
      <c r="U271" s="255" t="n">
        <f aca="true">SUM(OFFSET(T271,-MOD(ROW()-ROW($U$7),5),0,5,1))</f>
        <v>0</v>
      </c>
      <c r="W271" s="167" t="str">
        <f aca="false">$I271</f>
        <v/>
      </c>
      <c r="X271" s="167" t="str">
        <f aca="false">IF(ISNUMBER($A271),$W271*(Methuselahs!$A$4+1)+$A271,"")</f>
        <v/>
      </c>
      <c r="Y271" s="167" t="str">
        <f aca="false">IF(ISNUMBER($A271),RANK($X271,$X271:$X275,1),"")</f>
        <v/>
      </c>
      <c r="Z271" s="167" t="str">
        <f aca="false">IF(ISNUMBER($A271),VLOOKUP($A271,Methuselahs!$A$7:$X$306,5),"")</f>
        <v/>
      </c>
      <c r="AA271" s="167" t="str">
        <f aca="false">$I271</f>
        <v/>
      </c>
    </row>
    <row r="272" customFormat="false" ht="12.65" hidden="false" customHeight="false" outlineLevel="0" collapsed="false">
      <c r="A272" s="206" t="n">
        <f aca="true">IF(ISBLANK('Tournament Info'!$B$11),"",INDIRECT(ADDRESS(ROW(),2,1,1,"Optimal Seating "&amp;'Tournament Info'!$B$11-1&amp;"R+F")))</f>
        <v>0</v>
      </c>
      <c r="B272" s="256" t="str">
        <f aca="false">IF(ISNUMBER(A272),VLOOKUP(A272,Methuselahs!$A$7:$E$306,2,FALSE()),"")</f>
        <v/>
      </c>
      <c r="C272" s="208" t="str">
        <f aca="false">IF(ISNUMBER(A272),VLOOKUP(A272,Methuselahs!$A$7:$E$306,3,FALSE()),"")</f>
        <v/>
      </c>
      <c r="D272" s="209" t="str">
        <f aca="false">IF(ISNUMBER(A272),FLOOR((ROW()-ROW($A$7))/5,1)+1,"")</f>
        <v/>
      </c>
      <c r="E272" s="210"/>
      <c r="F272" s="262" t="n">
        <f aca="false">IF(ISNUMBER(E272),E272,0)</f>
        <v>0</v>
      </c>
      <c r="G272" s="211" t="str">
        <f aca="false">IF(ISNUMBER($A272),IF(AND($F272&gt;=2,$H272=60),1,0),"")</f>
        <v/>
      </c>
      <c r="H272" s="212" t="str">
        <f aca="false">IF(ISNUMBER(A272),IF(OR($S272=$U272,NOT(ISNA(MATCH($D272*5+$V$4,Override!$C$6:$C$125,0)))),$Q272,0),"")</f>
        <v/>
      </c>
      <c r="I272" s="263" t="str">
        <f aca="false">IF(ISNUMBER(A272),IF(J272=5,K272,IF(AND(J272=4,OR(K272=4,K272=3)),K272+1,K272)),"")</f>
        <v/>
      </c>
      <c r="J272" s="213" t="n">
        <f aca="false">COUNT(A272:A276)</f>
        <v>5</v>
      </c>
      <c r="K272" s="214" t="str">
        <f aca="false">IF(ISNUMBER(A272),RANK(F272,F272:F276),"")</f>
        <v/>
      </c>
      <c r="L272" s="215" t="e">
        <f aca="false">IF(J272=5,VLOOKUP(K272,TPMatrix!$A$6:$B$10,2,FALSE()),IF(J272=4,VLOOKUP(K272,TPMatrix!$D$6:$E$9,2,FALSE()),0))</f>
        <v>#N/A</v>
      </c>
      <c r="M272" s="215" t="e">
        <f aca="false">IF(COUNTIF(K272:K276,K272)&gt;=2,IF(J272=5,VLOOKUP(K272+1,TPMatrix!$A$6:$B$10,2,FALSE()),IF(J272=4,VLOOKUP(K272+1,TPMatrix!$D$6:$E$9,2,FALSE()),0)),"")</f>
        <v>#VALUE!</v>
      </c>
      <c r="N272" s="215" t="e">
        <f aca="false">IF(COUNTIF(K272:K276,K272)&gt;=3,IF(J272=5,VLOOKUP(K272+2,TPMatrix!$A$6:$B$10,2,FALSE()),IF(J272=4,VLOOKUP(K272+2,TPMatrix!$D$6:$E$9,2,FALSE()),0)),"")</f>
        <v>#VALUE!</v>
      </c>
      <c r="O272" s="215" t="e">
        <f aca="false">IF(COUNTIF(K272:K276,K272)&gt;=4,IF(J272=5,VLOOKUP(K272+3,TPMatrix!$A$6:$B$10,2,FALSE()),IF(J272=4,VLOOKUP(K272+3,TPMatrix!$D$6:$E$9,2,FALSE()),0)),"")</f>
        <v>#VALUE!</v>
      </c>
      <c r="P272" s="215" t="e">
        <f aca="false">IF(COUNTIF(K272:K276,K272)&gt;=5,IF(J272=5,VLOOKUP(K272+4,TPMatrix!$A$6:$B$10,2,FALSE()),IF(J272=4,VLOOKUP(K272+4,TPMatrix!$D$6:$E$9,2,FALSE()),0)),"")</f>
        <v>#VALUE!</v>
      </c>
      <c r="Q272" s="215" t="e">
        <f aca="false">SUM(L272:P272)/COUNT(L272:P272)</f>
        <v>#N/A</v>
      </c>
      <c r="R272" s="216" t="n">
        <f aca="false">COUNT(L272:P272)</f>
        <v>0</v>
      </c>
      <c r="S272" s="217" t="n">
        <f aca="false">IF(ISNUMBER($A272),COUNTIF($D$7:$D$306,$D272),0)</f>
        <v>0</v>
      </c>
      <c r="T272" s="218" t="n">
        <f aca="false">CEILING($F272,1)</f>
        <v>0</v>
      </c>
      <c r="U272" s="219" t="n">
        <f aca="true">SUM(OFFSET(T272,-MOD(ROW()-ROW($U$7),5),0,5,1))</f>
        <v>0</v>
      </c>
      <c r="W272" s="167" t="str">
        <f aca="false">$I272</f>
        <v/>
      </c>
      <c r="X272" s="167" t="str">
        <f aca="false">IF(ISNUMBER($A272),$W272*(Methuselahs!$A$4+1)+$A272,"")</f>
        <v/>
      </c>
      <c r="Y272" s="167" t="str">
        <f aca="false">IF(ISNUMBER($A272),RANK($X272,$X272:$X276,1),"")</f>
        <v/>
      </c>
      <c r="Z272" s="167" t="str">
        <f aca="false">IF(ISNUMBER($A272),VLOOKUP($A272,Methuselahs!$A$7:$X$306,5),"")</f>
        <v/>
      </c>
      <c r="AA272" s="167" t="str">
        <f aca="false">$I272</f>
        <v/>
      </c>
    </row>
    <row r="273" customFormat="false" ht="12.65" hidden="false" customHeight="false" outlineLevel="0" collapsed="false">
      <c r="A273" s="220" t="n">
        <f aca="true">IF(ISBLANK('Tournament Info'!$B$11),"",INDIRECT(ADDRESS(ROW(),2,1,1,"Optimal Seating "&amp;'Tournament Info'!$B$11-1&amp;"R+F")))</f>
        <v>0</v>
      </c>
      <c r="B273" s="221" t="str">
        <f aca="false">IF(ISNUMBER(A273),VLOOKUP(A273,Methuselahs!$A$7:$E$306,2,FALSE()),"")</f>
        <v/>
      </c>
      <c r="C273" s="222" t="str">
        <f aca="false">IF(ISNUMBER(A273),VLOOKUP(A273,Methuselahs!$A$7:$E$306,3,FALSE()),"")</f>
        <v/>
      </c>
      <c r="D273" s="223" t="str">
        <f aca="false">IF(ISNUMBER(A273),FLOOR((ROW()-ROW($A$7))/5,1)+1,"")</f>
        <v/>
      </c>
      <c r="E273" s="224"/>
      <c r="F273" s="264" t="n">
        <f aca="false">IF(ISNUMBER(E273),E273,0)</f>
        <v>0</v>
      </c>
      <c r="G273" s="225" t="str">
        <f aca="false">IF(ISNUMBER($A273),IF(AND($F273&gt;=2,$H273=60),1,0),"")</f>
        <v/>
      </c>
      <c r="H273" s="226" t="str">
        <f aca="false">IF(ISNUMBER(A273),IF(OR($S273=$U273,NOT(ISNA(MATCH($D273*5+$V$4,Override!$C$6:$C$125,0)))),$Q273,0),"")</f>
        <v/>
      </c>
      <c r="I273" s="265" t="str">
        <f aca="false">IF(ISNUMBER(A273),IF(J273=5,K273,IF(AND(J273=4,OR(K273=4,K273=3)),K273+1,K273)),"")</f>
        <v/>
      </c>
      <c r="J273" s="227" t="n">
        <f aca="false">COUNT(A272:A276)</f>
        <v>5</v>
      </c>
      <c r="K273" s="228" t="str">
        <f aca="false">IF(ISNUMBER(A273),RANK(F273,F272:F276),"")</f>
        <v/>
      </c>
      <c r="L273" s="229" t="e">
        <f aca="false">IF(J273=5,VLOOKUP(K273,TPMatrix!$A$6:$B$10,2,FALSE()),IF(J273=4,VLOOKUP(K273,TPMatrix!$D$6:$E$9,2,FALSE()),0))</f>
        <v>#N/A</v>
      </c>
      <c r="M273" s="229" t="e">
        <f aca="false">IF(COUNTIF(K272:K276,K273)&gt;=2,IF(J273=5,VLOOKUP(K273+1,TPMatrix!$A$6:$B$10,2,FALSE()),IF(J273=4,VLOOKUP(K273+1,TPMatrix!$D$6:$E$9,2,FALSE()),0)),"")</f>
        <v>#VALUE!</v>
      </c>
      <c r="N273" s="229" t="e">
        <f aca="false">IF(COUNTIF(K272:K276,K273)&gt;=3,IF(J273=5,VLOOKUP(K273+2,TPMatrix!$A$6:$B$10,2,FALSE()),IF(J273=4,VLOOKUP(K273+2,TPMatrix!$D$6:$E$9,2,FALSE()),0)),"")</f>
        <v>#VALUE!</v>
      </c>
      <c r="O273" s="229" t="e">
        <f aca="false">IF(COUNTIF(K272:K276,K273)&gt;=4,IF(J273=5,VLOOKUP(K273+3,TPMatrix!$A$6:$B$10,2,FALSE()),IF(J273=4,VLOOKUP(K273+3,TPMatrix!$D$6:$E$9,2,FALSE()),0)),"")</f>
        <v>#VALUE!</v>
      </c>
      <c r="P273" s="229" t="e">
        <f aca="false">IF(COUNTIF(K272:K276,K273)&gt;=5,IF(J273=5,VLOOKUP(K273+4,TPMatrix!$A$6:$B$10,2,FALSE()),IF(J273=4,VLOOKUP(K273+4,TPMatrix!$D$6:$E$9,2,FALSE()),0)),"")</f>
        <v>#VALUE!</v>
      </c>
      <c r="Q273" s="229" t="e">
        <f aca="false">SUM(L273:P273)/COUNT(L273:P273)</f>
        <v>#N/A</v>
      </c>
      <c r="R273" s="230" t="n">
        <f aca="false">COUNT(L273:P273)</f>
        <v>0</v>
      </c>
      <c r="S273" s="228" t="n">
        <f aca="false">IF(ISNUMBER($A273),COUNTIF($D$7:$D$306,$D273),0)</f>
        <v>0</v>
      </c>
      <c r="T273" s="229" t="n">
        <f aca="false">CEILING($F273,1)</f>
        <v>0</v>
      </c>
      <c r="U273" s="230" t="n">
        <f aca="true">SUM(OFFSET(T273,-MOD(ROW()-ROW($U$7),5),0,5,1))</f>
        <v>0</v>
      </c>
      <c r="W273" s="167" t="str">
        <f aca="false">$I273</f>
        <v/>
      </c>
      <c r="X273" s="167" t="str">
        <f aca="false">IF(ISNUMBER($A273),$W273*(Methuselahs!$A$4+1)+$A273,"")</f>
        <v/>
      </c>
      <c r="Y273" s="167" t="str">
        <f aca="false">IF(ISNUMBER($A273),RANK($X273,$X273:$X277,1),"")</f>
        <v/>
      </c>
      <c r="Z273" s="167" t="str">
        <f aca="false">IF(ISNUMBER($A273),VLOOKUP($A273,Methuselahs!$A$7:$X$306,5),"")</f>
        <v/>
      </c>
      <c r="AA273" s="167" t="str">
        <f aca="false">$I273</f>
        <v/>
      </c>
    </row>
    <row r="274" customFormat="false" ht="12.65" hidden="false" customHeight="false" outlineLevel="0" collapsed="false">
      <c r="A274" s="231" t="n">
        <f aca="true">IF(ISBLANK('Tournament Info'!$B$11),"",INDIRECT(ADDRESS(ROW(),2,1,1,"Optimal Seating "&amp;'Tournament Info'!$B$11-1&amp;"R+F")))</f>
        <v>0</v>
      </c>
      <c r="B274" s="207" t="str">
        <f aca="false">IF(ISNUMBER(A274),VLOOKUP(A274,Methuselahs!$A$7:$E$306,2,FALSE()),"")</f>
        <v/>
      </c>
      <c r="C274" s="232" t="str">
        <f aca="false">IF(ISNUMBER(A274),VLOOKUP(A274,Methuselahs!$A$7:$E$306,3,FALSE()),"")</f>
        <v/>
      </c>
      <c r="D274" s="233" t="str">
        <f aca="false">IF(ISNUMBER(A274),FLOOR((ROW()-ROW($A$7))/5,1)+1,"")</f>
        <v/>
      </c>
      <c r="E274" s="234"/>
      <c r="F274" s="267" t="n">
        <f aca="false">IF(ISNUMBER(E274),E274,0)</f>
        <v>0</v>
      </c>
      <c r="G274" s="235" t="str">
        <f aca="false">IF(ISNUMBER($A274),IF(AND($F274&gt;=2,$H274=60),1,0),"")</f>
        <v/>
      </c>
      <c r="H274" s="236" t="str">
        <f aca="false">IF(ISNUMBER(A274),IF(OR($S274=$U274,NOT(ISNA(MATCH($D274*5+$V$4,Override!$C$6:$C$125,0)))),$Q274,0),"")</f>
        <v/>
      </c>
      <c r="I274" s="268" t="str">
        <f aca="false">IF(ISNUMBER(A274),IF(J274=5,K274,IF(AND(J274=4,OR(K274=4,K274=3)),K274+1,K274)),"")</f>
        <v/>
      </c>
      <c r="J274" s="237" t="n">
        <f aca="false">COUNT(A272:A276)</f>
        <v>5</v>
      </c>
      <c r="K274" s="238" t="str">
        <f aca="false">IF(ISNUMBER(A274),RANK(F274,F272:F276),"")</f>
        <v/>
      </c>
      <c r="L274" s="239" t="e">
        <f aca="false">IF(J274=5,VLOOKUP(K274,TPMatrix!$A$6:$B$10,2,FALSE()),IF(J274=4,VLOOKUP(K274,TPMatrix!$D$6:$E$9,2,FALSE()),0))</f>
        <v>#N/A</v>
      </c>
      <c r="M274" s="239" t="e">
        <f aca="false">IF(COUNTIF(K272:K276,K274)&gt;=2,IF(J274=5,VLOOKUP(K274+1,TPMatrix!$A$6:$B$10,2,FALSE()),IF(J274=4,VLOOKUP(K274+1,TPMatrix!$D$6:$E$9,2,FALSE()),0)),"")</f>
        <v>#VALUE!</v>
      </c>
      <c r="N274" s="239" t="e">
        <f aca="false">IF(COUNTIF(K272:K276,K274)&gt;=3,IF(J274=5,VLOOKUP(K274+2,TPMatrix!$A$6:$B$10,2,FALSE()),IF(J274=4,VLOOKUP(K274+2,TPMatrix!$D$6:$E$9,2,FALSE()),0)),"")</f>
        <v>#VALUE!</v>
      </c>
      <c r="O274" s="239" t="e">
        <f aca="false">IF(COUNTIF(K272:K276,K274)&gt;=4,IF(J274=5,VLOOKUP(K274+3,TPMatrix!$A$6:$B$10,2,FALSE()),IF(J274=4,VLOOKUP(K274+3,TPMatrix!$D$6:$E$9,2,FALSE()),0)),"")</f>
        <v>#VALUE!</v>
      </c>
      <c r="P274" s="239" t="e">
        <f aca="false">IF(COUNTIF(K272:K276,K274)&gt;=5,IF(J274=5,VLOOKUP(K274+4,TPMatrix!$A$6:$B$10,2,FALSE()),IF(J274=4,VLOOKUP(K274+4,TPMatrix!$D$6:$E$9,2,FALSE()),0)),"")</f>
        <v>#VALUE!</v>
      </c>
      <c r="Q274" s="239" t="e">
        <f aca="false">SUM(L274:P274)/COUNT(L274:P274)</f>
        <v>#N/A</v>
      </c>
      <c r="R274" s="240" t="n">
        <f aca="false">COUNT(L274:P274)</f>
        <v>0</v>
      </c>
      <c r="S274" s="238" t="n">
        <f aca="false">IF(ISNUMBER($A274),COUNTIF($D$7:$D$306,$D274),0)</f>
        <v>0</v>
      </c>
      <c r="T274" s="239" t="n">
        <f aca="false">CEILING($F274,1)</f>
        <v>0</v>
      </c>
      <c r="U274" s="240" t="n">
        <f aca="true">SUM(OFFSET(T274,-MOD(ROW()-ROW($U$7),5),0,5,1))</f>
        <v>0</v>
      </c>
      <c r="W274" s="167" t="str">
        <f aca="false">$I274</f>
        <v/>
      </c>
      <c r="X274" s="167" t="str">
        <f aca="false">IF(ISNUMBER($A274),$W274*(Methuselahs!$A$4+1)+$A274,"")</f>
        <v/>
      </c>
      <c r="Y274" s="167" t="str">
        <f aca="false">IF(ISNUMBER($A274),RANK($X274,$X274:$X278,1),"")</f>
        <v/>
      </c>
      <c r="Z274" s="167" t="str">
        <f aca="false">IF(ISNUMBER($A274),VLOOKUP($A274,Methuselahs!$A$7:$X$306,5),"")</f>
        <v/>
      </c>
      <c r="AA274" s="167" t="str">
        <f aca="false">$I274</f>
        <v/>
      </c>
    </row>
    <row r="275" customFormat="false" ht="12.65" hidden="false" customHeight="false" outlineLevel="0" collapsed="false">
      <c r="A275" s="241" t="n">
        <f aca="true">IF(ISBLANK('Tournament Info'!$B$11),"",INDIRECT(ADDRESS(ROW(),2,1,1,"Optimal Seating "&amp;'Tournament Info'!$B$11-1&amp;"R+F")))</f>
        <v>0</v>
      </c>
      <c r="B275" s="242" t="str">
        <f aca="false">IF(ISNUMBER(A275),VLOOKUP(A275,Methuselahs!$A$7:$E$306,2,FALSE()),"")</f>
        <v/>
      </c>
      <c r="C275" s="243" t="str">
        <f aca="false">IF(ISNUMBER(A275),VLOOKUP(A275,Methuselahs!$A$7:$E$306,3,FALSE()),"")</f>
        <v/>
      </c>
      <c r="D275" s="244" t="str">
        <f aca="false">IF(ISNUMBER(A275),FLOOR((ROW()-ROW($A$7))/5,1)+1,"")</f>
        <v/>
      </c>
      <c r="E275" s="245"/>
      <c r="F275" s="269" t="n">
        <f aca="false">IF(ISNUMBER(E275),E275,0)</f>
        <v>0</v>
      </c>
      <c r="G275" s="225" t="str">
        <f aca="false">IF(ISNUMBER($A275),IF(AND($F275&gt;=2,$H275=60),1,0),"")</f>
        <v/>
      </c>
      <c r="H275" s="226" t="str">
        <f aca="false">IF(ISNUMBER(A275),IF(OR($S275=$U275,NOT(ISNA(MATCH($D275*5+$V$4,Override!$C$6:$C$125,0)))),$Q275,0),"")</f>
        <v/>
      </c>
      <c r="I275" s="265" t="str">
        <f aca="false">IF(ISNUMBER(A275),IF(J275=5,K275,IF(AND(J275=4,OR(K275=4,K275=3)),K275+1,K275)),"")</f>
        <v/>
      </c>
      <c r="J275" s="246" t="n">
        <f aca="false">COUNT(A272:A276)</f>
        <v>5</v>
      </c>
      <c r="K275" s="228" t="str">
        <f aca="false">IF(ISNUMBER(A275),RANK(F275,F272:F276),"")</f>
        <v/>
      </c>
      <c r="L275" s="229" t="e">
        <f aca="false">IF(J275=5,VLOOKUP(K275,TPMatrix!$A$6:$B$10,2,FALSE()),IF(J275=4,VLOOKUP(K275,TPMatrix!$D$6:$E$9,2,FALSE()),0))</f>
        <v>#N/A</v>
      </c>
      <c r="M275" s="229" t="e">
        <f aca="false">IF(COUNTIF(K272:K276,K275)&gt;=2,IF(J275=5,VLOOKUP(K275+1,TPMatrix!$A$6:$B$10,2,FALSE()),IF(J275=4,VLOOKUP(K275+1,TPMatrix!$D$6:$E$9,2,FALSE()),0)),"")</f>
        <v>#VALUE!</v>
      </c>
      <c r="N275" s="229" t="e">
        <f aca="false">IF(COUNTIF(K272:K276,K275)&gt;=3,IF(J275=5,VLOOKUP(K275+2,TPMatrix!$A$6:$B$10,2,FALSE()),IF(J275=4,VLOOKUP(K275+2,TPMatrix!$D$6:$E$9,2,FALSE()),0)),"")</f>
        <v>#VALUE!</v>
      </c>
      <c r="O275" s="229" t="e">
        <f aca="false">IF(COUNTIF(K272:K276,K275)&gt;=4,IF(J275=5,VLOOKUP(K275+3,TPMatrix!$A$6:$B$10,2,FALSE()),IF(J275=4,VLOOKUP(K275+3,TPMatrix!$D$6:$E$9,2,FALSE()),0)),"")</f>
        <v>#VALUE!</v>
      </c>
      <c r="P275" s="229" t="e">
        <f aca="false">IF(COUNTIF(K272:K276,K275)&gt;=5,IF(J275=5,VLOOKUP(K275+4,TPMatrix!$A$6:$B$10,2,FALSE()),IF(J275=4,VLOOKUP(K275+4,TPMatrix!$D$6:$E$9,2,FALSE()),0)),"")</f>
        <v>#VALUE!</v>
      </c>
      <c r="Q275" s="229" t="e">
        <f aca="false">SUM(L275:P275)/COUNT(L275:P275)</f>
        <v>#N/A</v>
      </c>
      <c r="R275" s="230" t="n">
        <f aca="false">COUNT(L275:P275)</f>
        <v>0</v>
      </c>
      <c r="S275" s="228" t="n">
        <f aca="false">IF(ISNUMBER($A275),COUNTIF($D$7:$D$306,$D275),0)</f>
        <v>0</v>
      </c>
      <c r="T275" s="229" t="n">
        <f aca="false">CEILING($F275,1)</f>
        <v>0</v>
      </c>
      <c r="U275" s="230" t="n">
        <f aca="true">SUM(OFFSET(T275,-MOD(ROW()-ROW($U$7),5),0,5,1))</f>
        <v>0</v>
      </c>
      <c r="W275" s="167" t="str">
        <f aca="false">$I275</f>
        <v/>
      </c>
      <c r="X275" s="167" t="str">
        <f aca="false">IF(ISNUMBER($A275),$W275*(Methuselahs!$A$4+1)+$A275,"")</f>
        <v/>
      </c>
      <c r="Y275" s="167" t="str">
        <f aca="false">IF(ISNUMBER($A275),RANK($X275,$X275:$X279,1),"")</f>
        <v/>
      </c>
      <c r="Z275" s="167" t="str">
        <f aca="false">IF(ISNUMBER($A275),VLOOKUP($A275,Methuselahs!$A$7:$X$306,5),"")</f>
        <v/>
      </c>
      <c r="AA275" s="167" t="str">
        <f aca="false">$I275</f>
        <v/>
      </c>
    </row>
    <row r="276" customFormat="false" ht="12.65" hidden="false" customHeight="false" outlineLevel="0" collapsed="false">
      <c r="A276" s="247" t="n">
        <f aca="true">IF(ISBLANK('Tournament Info'!$B$11),"",INDIRECT(ADDRESS(ROW(),2,1,1,"Optimal Seating "&amp;'Tournament Info'!$B$11-1&amp;"R+F")))</f>
        <v>0</v>
      </c>
      <c r="B276" s="248" t="str">
        <f aca="false">IF(ISNUMBER(A276),VLOOKUP(A276,Methuselahs!$A$7:$E$306,2,FALSE()),"")</f>
        <v/>
      </c>
      <c r="C276" s="249" t="str">
        <f aca="false">IF(ISNUMBER(A276),VLOOKUP(A276,Methuselahs!$A$7:$E$306,3,FALSE()),"")</f>
        <v/>
      </c>
      <c r="D276" s="250" t="str">
        <f aca="false">IF(ISNUMBER(A276),FLOOR((ROW()-ROW($A$7))/5,1)+1,"")</f>
        <v/>
      </c>
      <c r="E276" s="251"/>
      <c r="F276" s="270" t="n">
        <f aca="false">IF(ISNUMBER(E276),E276,0)</f>
        <v>0</v>
      </c>
      <c r="G276" s="257" t="str">
        <f aca="false">IF(ISNUMBER($A276),IF(AND($F276&gt;=2,$H276=60),1,0),"")</f>
        <v/>
      </c>
      <c r="H276" s="258" t="str">
        <f aca="false">IF(ISNUMBER(A276),IF(OR($S276=$U276,NOT(ISNA(MATCH($D276*5+$V$4,Override!$C$6:$C$125,0)))),$Q276,0),"")</f>
        <v/>
      </c>
      <c r="I276" s="271" t="str">
        <f aca="false">IF(ISNUMBER(A276),IF(J276=5,K276,IF(AND(J276=4,OR(K276=4,K276=3)),K276+1,K276)),"")</f>
        <v/>
      </c>
      <c r="J276" s="252" t="n">
        <f aca="false">COUNT(A272:A276)</f>
        <v>5</v>
      </c>
      <c r="K276" s="253" t="str">
        <f aca="false">IF(ISNUMBER(A276),RANK(F276,F272:F276),"")</f>
        <v/>
      </c>
      <c r="L276" s="254" t="e">
        <f aca="false">IF(J276=5,VLOOKUP(K276,TPMatrix!$A$6:$B$10,2,FALSE()),IF(J276=4,VLOOKUP(K276,TPMatrix!$D$6:$E$9,2,FALSE()),0))</f>
        <v>#N/A</v>
      </c>
      <c r="M276" s="254" t="e">
        <f aca="false">IF(COUNTIF(K272:K276,K276)&gt;=2,IF(J276=5,VLOOKUP(K276+1,TPMatrix!$A$6:$B$10,2,FALSE()),IF(J276=4,VLOOKUP(K276+1,TPMatrix!$D$6:$E$9,2,FALSE()),0)),"")</f>
        <v>#VALUE!</v>
      </c>
      <c r="N276" s="254" t="e">
        <f aca="false">IF(COUNTIF(K272:K276,K276)&gt;=3,IF(J276=5,VLOOKUP(K276+2,TPMatrix!$A$6:$B$10,2,FALSE()),IF(J276=4,VLOOKUP(K276+2,TPMatrix!$D$6:$E$9,2,FALSE()),0)),"")</f>
        <v>#VALUE!</v>
      </c>
      <c r="O276" s="254" t="e">
        <f aca="false">IF(COUNTIF(K272:K276,K276)&gt;=4,IF(J276=5,VLOOKUP(K276+3,TPMatrix!$A$6:$B$10,2,FALSE()),IF(J276=4,VLOOKUP(K276+3,TPMatrix!$D$6:$E$9,2,FALSE()),0)),"")</f>
        <v>#VALUE!</v>
      </c>
      <c r="P276" s="254" t="e">
        <f aca="false">IF(COUNTIF(K272:K276,K276)&gt;=5,IF(J276=5,VLOOKUP(K276+4,TPMatrix!$A$6:$B$10,2,FALSE()),IF(J276=4,VLOOKUP(K276+4,TPMatrix!$D$6:$E$9,2,FALSE()),0)),"")</f>
        <v>#VALUE!</v>
      </c>
      <c r="Q276" s="254" t="e">
        <f aca="false">SUM(L276:P276)/COUNT(L276:P276)</f>
        <v>#N/A</v>
      </c>
      <c r="R276" s="255" t="n">
        <f aca="false">COUNT(L276:P276)</f>
        <v>0</v>
      </c>
      <c r="S276" s="253" t="n">
        <f aca="false">IF(ISNUMBER($A276),COUNTIF($D$7:$D$306,$D276),0)</f>
        <v>0</v>
      </c>
      <c r="T276" s="254" t="n">
        <f aca="false">CEILING($F276,1)</f>
        <v>0</v>
      </c>
      <c r="U276" s="255" t="n">
        <f aca="true">SUM(OFFSET(T276,-MOD(ROW()-ROW($U$7),5),0,5,1))</f>
        <v>0</v>
      </c>
      <c r="W276" s="167" t="str">
        <f aca="false">$I276</f>
        <v/>
      </c>
      <c r="X276" s="167" t="str">
        <f aca="false">IF(ISNUMBER($A276),$W276*(Methuselahs!$A$4+1)+$A276,"")</f>
        <v/>
      </c>
      <c r="Y276" s="167" t="str">
        <f aca="false">IF(ISNUMBER($A276),RANK($X276,$X276:$X280,1),"")</f>
        <v/>
      </c>
      <c r="Z276" s="167" t="str">
        <f aca="false">IF(ISNUMBER($A276),VLOOKUP($A276,Methuselahs!$A$7:$X$306,5),"")</f>
        <v/>
      </c>
      <c r="AA276" s="167" t="str">
        <f aca="false">$I276</f>
        <v/>
      </c>
    </row>
    <row r="277" customFormat="false" ht="12.65" hidden="false" customHeight="false" outlineLevel="0" collapsed="false">
      <c r="A277" s="206" t="n">
        <f aca="true">IF(ISBLANK('Tournament Info'!$B$11),"",INDIRECT(ADDRESS(ROW(),2,1,1,"Optimal Seating "&amp;'Tournament Info'!$B$11-1&amp;"R+F")))</f>
        <v>0</v>
      </c>
      <c r="B277" s="207" t="str">
        <f aca="false">IF(ISNUMBER(A277),VLOOKUP(A277,Methuselahs!$A$7:$E$306,2,FALSE()),"")</f>
        <v/>
      </c>
      <c r="C277" s="208" t="str">
        <f aca="false">IF(ISNUMBER(A277),VLOOKUP(A277,Methuselahs!$A$7:$E$306,3,FALSE()),"")</f>
        <v/>
      </c>
      <c r="D277" s="209" t="str">
        <f aca="false">IF(ISNUMBER(A277),FLOOR((ROW()-ROW($A$7))/5,1)+1,"")</f>
        <v/>
      </c>
      <c r="E277" s="210"/>
      <c r="F277" s="262" t="n">
        <f aca="false">IF(ISNUMBER(E277),E277,0)</f>
        <v>0</v>
      </c>
      <c r="G277" s="211" t="str">
        <f aca="false">IF(ISNUMBER($A277),IF(AND($F277&gt;=2,$H277=60),1,0),"")</f>
        <v/>
      </c>
      <c r="H277" s="212" t="str">
        <f aca="false">IF(ISNUMBER(A277),IF(OR($S277=$U277,NOT(ISNA(MATCH($D277*5+$V$4,Override!$C$6:$C$125,0)))),$Q277,0),"")</f>
        <v/>
      </c>
      <c r="I277" s="263" t="str">
        <f aca="false">IF(ISNUMBER(A277),IF(J277=5,K277,IF(AND(J277=4,OR(K277=4,K277=3)),K277+1,K277)),"")</f>
        <v/>
      </c>
      <c r="J277" s="213" t="n">
        <f aca="false">COUNT(A277:A281)</f>
        <v>5</v>
      </c>
      <c r="K277" s="214" t="str">
        <f aca="false">IF(ISNUMBER(A277),RANK(F277,F277:F281),"")</f>
        <v/>
      </c>
      <c r="L277" s="215" t="e">
        <f aca="false">IF(J277=5,VLOOKUP(K277,TPMatrix!$A$6:$B$10,2,FALSE()),IF(J277=4,VLOOKUP(K277,TPMatrix!$D$6:$E$9,2,FALSE()),0))</f>
        <v>#N/A</v>
      </c>
      <c r="M277" s="215" t="e">
        <f aca="false">IF(COUNTIF(K277:K281,K277)&gt;=2,IF(J277=5,VLOOKUP(K277+1,TPMatrix!$A$6:$B$10,2,FALSE()),IF(J277=4,VLOOKUP(K277+1,TPMatrix!$D$6:$E$9,2,FALSE()),0)),"")</f>
        <v>#VALUE!</v>
      </c>
      <c r="N277" s="215" t="e">
        <f aca="false">IF(COUNTIF(K277:K281,K277)&gt;=3,IF(J277=5,VLOOKUP(K277+2,TPMatrix!$A$6:$B$10,2,FALSE()),IF(J277=4,VLOOKUP(K277+2,TPMatrix!$D$6:$E$9,2,FALSE()),0)),"")</f>
        <v>#VALUE!</v>
      </c>
      <c r="O277" s="215" t="e">
        <f aca="false">IF(COUNTIF(K277:K281,K277)&gt;=4,IF(J277=5,VLOOKUP(K277+3,TPMatrix!$A$6:$B$10,2,FALSE()),IF(J277=4,VLOOKUP(K277+3,TPMatrix!$D$6:$E$9,2,FALSE()),0)),"")</f>
        <v>#VALUE!</v>
      </c>
      <c r="P277" s="215" t="e">
        <f aca="false">IF(COUNTIF(K277:K281,K277)&gt;=5,IF(J277=5,VLOOKUP(K277+4,TPMatrix!$A$6:$B$10,2,FALSE()),IF(J277=4,VLOOKUP(K277+4,TPMatrix!$D$6:$E$9,2,FALSE()),0)),"")</f>
        <v>#VALUE!</v>
      </c>
      <c r="Q277" s="215" t="e">
        <f aca="false">SUM(L277:P277)/COUNT(L277:P277)</f>
        <v>#N/A</v>
      </c>
      <c r="R277" s="216" t="n">
        <f aca="false">COUNT(L277:P277)</f>
        <v>0</v>
      </c>
      <c r="S277" s="217" t="n">
        <f aca="false">IF(ISNUMBER($A277),COUNTIF($D$7:$D$306,$D277),0)</f>
        <v>0</v>
      </c>
      <c r="T277" s="218" t="n">
        <f aca="false">CEILING($F277,1)</f>
        <v>0</v>
      </c>
      <c r="U277" s="219" t="n">
        <f aca="true">SUM(OFFSET(T277,-MOD(ROW()-ROW($U$7),5),0,5,1))</f>
        <v>0</v>
      </c>
      <c r="W277" s="167" t="str">
        <f aca="false">$I277</f>
        <v/>
      </c>
      <c r="X277" s="167" t="str">
        <f aca="false">IF(ISNUMBER($A277),$W277*(Methuselahs!$A$4+1)+$A277,"")</f>
        <v/>
      </c>
      <c r="Y277" s="167" t="str">
        <f aca="false">IF(ISNUMBER($A277),RANK($X277,$X277:$X281,1),"")</f>
        <v/>
      </c>
      <c r="Z277" s="167" t="str">
        <f aca="false">IF(ISNUMBER($A277),VLOOKUP($A277,Methuselahs!$A$7:$X$306,5),"")</f>
        <v/>
      </c>
      <c r="AA277" s="167" t="str">
        <f aca="false">$I277</f>
        <v/>
      </c>
    </row>
    <row r="278" customFormat="false" ht="12.65" hidden="false" customHeight="false" outlineLevel="0" collapsed="false">
      <c r="A278" s="220" t="n">
        <f aca="true">IF(ISBLANK('Tournament Info'!$B$11),"",INDIRECT(ADDRESS(ROW(),2,1,1,"Optimal Seating "&amp;'Tournament Info'!$B$11-1&amp;"R+F")))</f>
        <v>0</v>
      </c>
      <c r="B278" s="221" t="str">
        <f aca="false">IF(ISNUMBER(A278),VLOOKUP(A278,Methuselahs!$A$7:$E$306,2,FALSE()),"")</f>
        <v/>
      </c>
      <c r="C278" s="222" t="str">
        <f aca="false">IF(ISNUMBER(A278),VLOOKUP(A278,Methuselahs!$A$7:$E$306,3,FALSE()),"")</f>
        <v/>
      </c>
      <c r="D278" s="223" t="str">
        <f aca="false">IF(ISNUMBER(A278),FLOOR((ROW()-ROW($A$7))/5,1)+1,"")</f>
        <v/>
      </c>
      <c r="E278" s="224"/>
      <c r="F278" s="264" t="n">
        <f aca="false">IF(ISNUMBER(E278),E278,0)</f>
        <v>0</v>
      </c>
      <c r="G278" s="225" t="str">
        <f aca="false">IF(ISNUMBER($A278),IF(AND($F278&gt;=2,$H278=60),1,0),"")</f>
        <v/>
      </c>
      <c r="H278" s="226" t="str">
        <f aca="false">IF(ISNUMBER(A278),IF(OR($S278=$U278,NOT(ISNA(MATCH($D278*5+$V$4,Override!$C$6:$C$125,0)))),$Q278,0),"")</f>
        <v/>
      </c>
      <c r="I278" s="265" t="str">
        <f aca="false">IF(ISNUMBER(A278),IF(J278=5,K278,IF(AND(J278=4,OR(K278=4,K278=3)),K278+1,K278)),"")</f>
        <v/>
      </c>
      <c r="J278" s="227" t="n">
        <f aca="false">COUNT(A277:A281)</f>
        <v>5</v>
      </c>
      <c r="K278" s="228" t="str">
        <f aca="false">IF(ISNUMBER(A278),RANK(F278,F277:F281),"")</f>
        <v/>
      </c>
      <c r="L278" s="229" t="e">
        <f aca="false">IF(J278=5,VLOOKUP(K278,TPMatrix!$A$6:$B$10,2,FALSE()),IF(J278=4,VLOOKUP(K278,TPMatrix!$D$6:$E$9,2,FALSE()),0))</f>
        <v>#N/A</v>
      </c>
      <c r="M278" s="229" t="e">
        <f aca="false">IF(COUNTIF(K277:K281,K278)&gt;=2,IF(J278=5,VLOOKUP(K278+1,TPMatrix!$A$6:$B$10,2,FALSE()),IF(J278=4,VLOOKUP(K278+1,TPMatrix!$D$6:$E$9,2,FALSE()),0)),"")</f>
        <v>#VALUE!</v>
      </c>
      <c r="N278" s="229" t="e">
        <f aca="false">IF(COUNTIF(K277:K281,K278)&gt;=3,IF(J278=5,VLOOKUP(K278+2,TPMatrix!$A$6:$B$10,2,FALSE()),IF(J278=4,VLOOKUP(K278+2,TPMatrix!$D$6:$E$9,2,FALSE()),0)),"")</f>
        <v>#VALUE!</v>
      </c>
      <c r="O278" s="229" t="e">
        <f aca="false">IF(COUNTIF(K277:K281,K278)&gt;=4,IF(J278=5,VLOOKUP(K278+3,TPMatrix!$A$6:$B$10,2,FALSE()),IF(J278=4,VLOOKUP(K278+3,TPMatrix!$D$6:$E$9,2,FALSE()),0)),"")</f>
        <v>#VALUE!</v>
      </c>
      <c r="P278" s="229" t="e">
        <f aca="false">IF(COUNTIF(K277:K281,K278)&gt;=5,IF(J278=5,VLOOKUP(K278+4,TPMatrix!$A$6:$B$10,2,FALSE()),IF(J278=4,VLOOKUP(K278+4,TPMatrix!$D$6:$E$9,2,FALSE()),0)),"")</f>
        <v>#VALUE!</v>
      </c>
      <c r="Q278" s="229" t="e">
        <f aca="false">SUM(L278:P278)/COUNT(L278:P278)</f>
        <v>#N/A</v>
      </c>
      <c r="R278" s="230" t="n">
        <f aca="false">COUNT(L278:P278)</f>
        <v>0</v>
      </c>
      <c r="S278" s="228" t="n">
        <f aca="false">IF(ISNUMBER($A278),COUNTIF($D$7:$D$306,$D278),0)</f>
        <v>0</v>
      </c>
      <c r="T278" s="229" t="n">
        <f aca="false">CEILING($F278,1)</f>
        <v>0</v>
      </c>
      <c r="U278" s="230" t="n">
        <f aca="true">SUM(OFFSET(T278,-MOD(ROW()-ROW($U$7),5),0,5,1))</f>
        <v>0</v>
      </c>
      <c r="W278" s="167" t="str">
        <f aca="false">$I278</f>
        <v/>
      </c>
      <c r="X278" s="167" t="str">
        <f aca="false">IF(ISNUMBER($A278),$W278*(Methuselahs!$A$4+1)+$A278,"")</f>
        <v/>
      </c>
      <c r="Y278" s="167" t="str">
        <f aca="false">IF(ISNUMBER($A278),RANK($X278,$X278:$X282,1),"")</f>
        <v/>
      </c>
      <c r="Z278" s="167" t="str">
        <f aca="false">IF(ISNUMBER($A278),VLOOKUP($A278,Methuselahs!$A$7:$X$306,5),"")</f>
        <v/>
      </c>
      <c r="AA278" s="167" t="str">
        <f aca="false">$I278</f>
        <v/>
      </c>
    </row>
    <row r="279" customFormat="false" ht="12.65" hidden="false" customHeight="false" outlineLevel="0" collapsed="false">
      <c r="A279" s="231" t="n">
        <f aca="true">IF(ISBLANK('Tournament Info'!$B$11),"",INDIRECT(ADDRESS(ROW(),2,1,1,"Optimal Seating "&amp;'Tournament Info'!$B$11-1&amp;"R+F")))</f>
        <v>0</v>
      </c>
      <c r="B279" s="207" t="str">
        <f aca="false">IF(ISNUMBER(A279),VLOOKUP(A279,Methuselahs!$A$7:$E$306,2,FALSE()),"")</f>
        <v/>
      </c>
      <c r="C279" s="232" t="str">
        <f aca="false">IF(ISNUMBER(A279),VLOOKUP(A279,Methuselahs!$A$7:$E$306,3,FALSE()),"")</f>
        <v/>
      </c>
      <c r="D279" s="233" t="str">
        <f aca="false">IF(ISNUMBER(A279),FLOOR((ROW()-ROW($A$7))/5,1)+1,"")</f>
        <v/>
      </c>
      <c r="E279" s="234"/>
      <c r="F279" s="267" t="n">
        <f aca="false">IF(ISNUMBER(E279),E279,0)</f>
        <v>0</v>
      </c>
      <c r="G279" s="235" t="str">
        <f aca="false">IF(ISNUMBER($A279),IF(AND($F279&gt;=2,$H279=60),1,0),"")</f>
        <v/>
      </c>
      <c r="H279" s="236" t="str">
        <f aca="false">IF(ISNUMBER(A279),IF(OR($S279=$U279,NOT(ISNA(MATCH($D279*5+$V$4,Override!$C$6:$C$125,0)))),$Q279,0),"")</f>
        <v/>
      </c>
      <c r="I279" s="268" t="str">
        <f aca="false">IF(ISNUMBER(A279),IF(J279=5,K279,IF(AND(J279=4,OR(K279=4,K279=3)),K279+1,K279)),"")</f>
        <v/>
      </c>
      <c r="J279" s="237" t="n">
        <f aca="false">COUNT(A277:A281)</f>
        <v>5</v>
      </c>
      <c r="K279" s="238" t="str">
        <f aca="false">IF(ISNUMBER(A279),RANK(F279,F277:F281),"")</f>
        <v/>
      </c>
      <c r="L279" s="239" t="e">
        <f aca="false">IF(J279=5,VLOOKUP(K279,TPMatrix!$A$6:$B$10,2,FALSE()),IF(J279=4,VLOOKUP(K279,TPMatrix!$D$6:$E$9,2,FALSE()),0))</f>
        <v>#N/A</v>
      </c>
      <c r="M279" s="239" t="e">
        <f aca="false">IF(COUNTIF(K277:K281,K279)&gt;=2,IF(J279=5,VLOOKUP(K279+1,TPMatrix!$A$6:$B$10,2,FALSE()),IF(J279=4,VLOOKUP(K279+1,TPMatrix!$D$6:$E$9,2,FALSE()),0)),"")</f>
        <v>#VALUE!</v>
      </c>
      <c r="N279" s="239" t="e">
        <f aca="false">IF(COUNTIF(K277:K281,K279)&gt;=3,IF(J279=5,VLOOKUP(K279+2,TPMatrix!$A$6:$B$10,2,FALSE()),IF(J279=4,VLOOKUP(K279+2,TPMatrix!$D$6:$E$9,2,FALSE()),0)),"")</f>
        <v>#VALUE!</v>
      </c>
      <c r="O279" s="239" t="e">
        <f aca="false">IF(COUNTIF(K277:K281,K279)&gt;=4,IF(J279=5,VLOOKUP(K279+3,TPMatrix!$A$6:$B$10,2,FALSE()),IF(J279=4,VLOOKUP(K279+3,TPMatrix!$D$6:$E$9,2,FALSE()),0)),"")</f>
        <v>#VALUE!</v>
      </c>
      <c r="P279" s="239" t="e">
        <f aca="false">IF(COUNTIF(K277:K281,K279)&gt;=5,IF(J279=5,VLOOKUP(K279+4,TPMatrix!$A$6:$B$10,2,FALSE()),IF(J279=4,VLOOKUP(K279+4,TPMatrix!$D$6:$E$9,2,FALSE()),0)),"")</f>
        <v>#VALUE!</v>
      </c>
      <c r="Q279" s="239" t="e">
        <f aca="false">SUM(L279:P279)/COUNT(L279:P279)</f>
        <v>#N/A</v>
      </c>
      <c r="R279" s="240" t="n">
        <f aca="false">COUNT(L279:P279)</f>
        <v>0</v>
      </c>
      <c r="S279" s="238" t="n">
        <f aca="false">IF(ISNUMBER($A279),COUNTIF($D$7:$D$306,$D279),0)</f>
        <v>0</v>
      </c>
      <c r="T279" s="239" t="n">
        <f aca="false">CEILING($F279,1)</f>
        <v>0</v>
      </c>
      <c r="U279" s="240" t="n">
        <f aca="true">SUM(OFFSET(T279,-MOD(ROW()-ROW($U$7),5),0,5,1))</f>
        <v>0</v>
      </c>
      <c r="W279" s="167" t="str">
        <f aca="false">$I279</f>
        <v/>
      </c>
      <c r="X279" s="167" t="str">
        <f aca="false">IF(ISNUMBER($A279),$W279*(Methuselahs!$A$4+1)+$A279,"")</f>
        <v/>
      </c>
      <c r="Y279" s="167" t="str">
        <f aca="false">IF(ISNUMBER($A279),RANK($X279,$X279:$X283,1),"")</f>
        <v/>
      </c>
      <c r="Z279" s="167" t="str">
        <f aca="false">IF(ISNUMBER($A279),VLOOKUP($A279,Methuselahs!$A$7:$X$306,5),"")</f>
        <v/>
      </c>
      <c r="AA279" s="167" t="str">
        <f aca="false">$I279</f>
        <v/>
      </c>
    </row>
    <row r="280" customFormat="false" ht="12.65" hidden="false" customHeight="false" outlineLevel="0" collapsed="false">
      <c r="A280" s="241" t="n">
        <f aca="true">IF(ISBLANK('Tournament Info'!$B$11),"",INDIRECT(ADDRESS(ROW(),2,1,1,"Optimal Seating "&amp;'Tournament Info'!$B$11-1&amp;"R+F")))</f>
        <v>0</v>
      </c>
      <c r="B280" s="242" t="str">
        <f aca="false">IF(ISNUMBER(A280),VLOOKUP(A280,Methuselahs!$A$7:$E$306,2,FALSE()),"")</f>
        <v/>
      </c>
      <c r="C280" s="243" t="str">
        <f aca="false">IF(ISNUMBER(A280),VLOOKUP(A280,Methuselahs!$A$7:$E$306,3,FALSE()),"")</f>
        <v/>
      </c>
      <c r="D280" s="244" t="str">
        <f aca="false">IF(ISNUMBER(A280),FLOOR((ROW()-ROW($A$7))/5,1)+1,"")</f>
        <v/>
      </c>
      <c r="E280" s="245"/>
      <c r="F280" s="269" t="n">
        <f aca="false">IF(ISNUMBER(E280),E280,0)</f>
        <v>0</v>
      </c>
      <c r="G280" s="225" t="str">
        <f aca="false">IF(ISNUMBER($A280),IF(AND($F280&gt;=2,$H280=60),1,0),"")</f>
        <v/>
      </c>
      <c r="H280" s="226" t="str">
        <f aca="false">IF(ISNUMBER(A280),IF(OR($S280=$U280,NOT(ISNA(MATCH($D280*5+$V$4,Override!$C$6:$C$125,0)))),$Q280,0),"")</f>
        <v/>
      </c>
      <c r="I280" s="265" t="str">
        <f aca="false">IF(ISNUMBER(A280),IF(J280=5,K280,IF(AND(J280=4,OR(K280=4,K280=3)),K280+1,K280)),"")</f>
        <v/>
      </c>
      <c r="J280" s="246" t="n">
        <f aca="false">COUNT(A277:A281)</f>
        <v>5</v>
      </c>
      <c r="K280" s="228" t="str">
        <f aca="false">IF(ISNUMBER(A280),RANK(F280,F277:F281),"")</f>
        <v/>
      </c>
      <c r="L280" s="229" t="e">
        <f aca="false">IF(J280=5,VLOOKUP(K280,TPMatrix!$A$6:$B$10,2,FALSE()),IF(J280=4,VLOOKUP(K280,TPMatrix!$D$6:$E$9,2,FALSE()),0))</f>
        <v>#N/A</v>
      </c>
      <c r="M280" s="229" t="e">
        <f aca="false">IF(COUNTIF(K277:K281,K280)&gt;=2,IF(J280=5,VLOOKUP(K280+1,TPMatrix!$A$6:$B$10,2,FALSE()),IF(J280=4,VLOOKUP(K280+1,TPMatrix!$D$6:$E$9,2,FALSE()),0)),"")</f>
        <v>#VALUE!</v>
      </c>
      <c r="N280" s="229" t="e">
        <f aca="false">IF(COUNTIF(K277:K281,K280)&gt;=3,IF(J280=5,VLOOKUP(K280+2,TPMatrix!$A$6:$B$10,2,FALSE()),IF(J280=4,VLOOKUP(K280+2,TPMatrix!$D$6:$E$9,2,FALSE()),0)),"")</f>
        <v>#VALUE!</v>
      </c>
      <c r="O280" s="229" t="e">
        <f aca="false">IF(COUNTIF(K277:K281,K280)&gt;=4,IF(J280=5,VLOOKUP(K280+3,TPMatrix!$A$6:$B$10,2,FALSE()),IF(J280=4,VLOOKUP(K280+3,TPMatrix!$D$6:$E$9,2,FALSE()),0)),"")</f>
        <v>#VALUE!</v>
      </c>
      <c r="P280" s="229" t="e">
        <f aca="false">IF(COUNTIF(K277:K281,K280)&gt;=5,IF(J280=5,VLOOKUP(K280+4,TPMatrix!$A$6:$B$10,2,FALSE()),IF(J280=4,VLOOKUP(K280+4,TPMatrix!$D$6:$E$9,2,FALSE()),0)),"")</f>
        <v>#VALUE!</v>
      </c>
      <c r="Q280" s="229" t="e">
        <f aca="false">SUM(L280:P280)/COUNT(L280:P280)</f>
        <v>#N/A</v>
      </c>
      <c r="R280" s="230" t="n">
        <f aca="false">COUNT(L280:P280)</f>
        <v>0</v>
      </c>
      <c r="S280" s="228" t="n">
        <f aca="false">IF(ISNUMBER($A280),COUNTIF($D$7:$D$306,$D280),0)</f>
        <v>0</v>
      </c>
      <c r="T280" s="229" t="n">
        <f aca="false">CEILING($F280,1)</f>
        <v>0</v>
      </c>
      <c r="U280" s="230" t="n">
        <f aca="true">SUM(OFFSET(T280,-MOD(ROW()-ROW($U$7),5),0,5,1))</f>
        <v>0</v>
      </c>
      <c r="W280" s="167" t="str">
        <f aca="false">$I280</f>
        <v/>
      </c>
      <c r="X280" s="167" t="str">
        <f aca="false">IF(ISNUMBER($A280),$W280*(Methuselahs!$A$4+1)+$A280,"")</f>
        <v/>
      </c>
      <c r="Y280" s="167" t="str">
        <f aca="false">IF(ISNUMBER($A280),RANK($X280,$X280:$X284,1),"")</f>
        <v/>
      </c>
      <c r="Z280" s="167" t="str">
        <f aca="false">IF(ISNUMBER($A280),VLOOKUP($A280,Methuselahs!$A$7:$X$306,5),"")</f>
        <v/>
      </c>
      <c r="AA280" s="167" t="str">
        <f aca="false">$I280</f>
        <v/>
      </c>
    </row>
    <row r="281" customFormat="false" ht="12.65" hidden="false" customHeight="false" outlineLevel="0" collapsed="false">
      <c r="A281" s="247" t="n">
        <f aca="true">IF(ISBLANK('Tournament Info'!$B$11),"",INDIRECT(ADDRESS(ROW(),2,1,1,"Optimal Seating "&amp;'Tournament Info'!$B$11-1&amp;"R+F")))</f>
        <v>0</v>
      </c>
      <c r="B281" s="248" t="str">
        <f aca="false">IF(ISNUMBER(A281),VLOOKUP(A281,Methuselahs!$A$7:$E$306,2,FALSE()),"")</f>
        <v/>
      </c>
      <c r="C281" s="249" t="str">
        <f aca="false">IF(ISNUMBER(A281),VLOOKUP(A281,Methuselahs!$A$7:$E$306,3,FALSE()),"")</f>
        <v/>
      </c>
      <c r="D281" s="250" t="str">
        <f aca="false">IF(ISNUMBER(A281),FLOOR((ROW()-ROW($A$7))/5,1)+1,"")</f>
        <v/>
      </c>
      <c r="E281" s="251"/>
      <c r="F281" s="270" t="n">
        <f aca="false">IF(ISNUMBER(E281),E281,0)</f>
        <v>0</v>
      </c>
      <c r="G281" s="235" t="str">
        <f aca="false">IF(ISNUMBER($A281),IF(AND($F281&gt;=2,$H281=60),1,0),"")</f>
        <v/>
      </c>
      <c r="H281" s="236" t="str">
        <f aca="false">IF(ISNUMBER(A281),IF(OR($S281=$U281,NOT(ISNA(MATCH($D281*5+$V$4,Override!$C$6:$C$125,0)))),$Q281,0),"")</f>
        <v/>
      </c>
      <c r="I281" s="268" t="str">
        <f aca="false">IF(ISNUMBER(A281),IF(J281=5,K281,IF(AND(J281=4,OR(K281=4,K281=3)),K281+1,K281)),"")</f>
        <v/>
      </c>
      <c r="J281" s="252" t="n">
        <f aca="false">COUNT(A277:A281)</f>
        <v>5</v>
      </c>
      <c r="K281" s="253" t="str">
        <f aca="false">IF(ISNUMBER(A281),RANK(F281,F277:F281),"")</f>
        <v/>
      </c>
      <c r="L281" s="254" t="e">
        <f aca="false">IF(J281=5,VLOOKUP(K281,TPMatrix!$A$6:$B$10,2,FALSE()),IF(J281=4,VLOOKUP(K281,TPMatrix!$D$6:$E$9,2,FALSE()),0))</f>
        <v>#N/A</v>
      </c>
      <c r="M281" s="254" t="e">
        <f aca="false">IF(COUNTIF(K277:K281,K281)&gt;=2,IF(J281=5,VLOOKUP(K281+1,TPMatrix!$A$6:$B$10,2,FALSE()),IF(J281=4,VLOOKUP(K281+1,TPMatrix!$D$6:$E$9,2,FALSE()),0)),"")</f>
        <v>#VALUE!</v>
      </c>
      <c r="N281" s="254" t="e">
        <f aca="false">IF(COUNTIF(K277:K281,K281)&gt;=3,IF(J281=5,VLOOKUP(K281+2,TPMatrix!$A$6:$B$10,2,FALSE()),IF(J281=4,VLOOKUP(K281+2,TPMatrix!$D$6:$E$9,2,FALSE()),0)),"")</f>
        <v>#VALUE!</v>
      </c>
      <c r="O281" s="254" t="e">
        <f aca="false">IF(COUNTIF(K277:K281,K281)&gt;=4,IF(J281=5,VLOOKUP(K281+3,TPMatrix!$A$6:$B$10,2,FALSE()),IF(J281=4,VLOOKUP(K281+3,TPMatrix!$D$6:$E$9,2,FALSE()),0)),"")</f>
        <v>#VALUE!</v>
      </c>
      <c r="P281" s="254" t="e">
        <f aca="false">IF(COUNTIF(K277:K281,K281)&gt;=5,IF(J281=5,VLOOKUP(K281+4,TPMatrix!$A$6:$B$10,2,FALSE()),IF(J281=4,VLOOKUP(K281+4,TPMatrix!$D$6:$E$9,2,FALSE()),0)),"")</f>
        <v>#VALUE!</v>
      </c>
      <c r="Q281" s="254" t="e">
        <f aca="false">SUM(L281:P281)/COUNT(L281:P281)</f>
        <v>#N/A</v>
      </c>
      <c r="R281" s="255" t="n">
        <f aca="false">COUNT(L281:P281)</f>
        <v>0</v>
      </c>
      <c r="S281" s="253" t="n">
        <f aca="false">IF(ISNUMBER($A281),COUNTIF($D$7:$D$306,$D281),0)</f>
        <v>0</v>
      </c>
      <c r="T281" s="254" t="n">
        <f aca="false">CEILING($F281,1)</f>
        <v>0</v>
      </c>
      <c r="U281" s="255" t="n">
        <f aca="true">SUM(OFFSET(T281,-MOD(ROW()-ROW($U$7),5),0,5,1))</f>
        <v>0</v>
      </c>
      <c r="W281" s="167" t="str">
        <f aca="false">$I281</f>
        <v/>
      </c>
      <c r="X281" s="167" t="str">
        <f aca="false">IF(ISNUMBER($A281),$W281*(Methuselahs!$A$4+1)+$A281,"")</f>
        <v/>
      </c>
      <c r="Y281" s="167" t="str">
        <f aca="false">IF(ISNUMBER($A281),RANK($X281,$X281:$X285,1),"")</f>
        <v/>
      </c>
      <c r="Z281" s="167" t="str">
        <f aca="false">IF(ISNUMBER($A281),VLOOKUP($A281,Methuselahs!$A$7:$X$306,5),"")</f>
        <v/>
      </c>
      <c r="AA281" s="167" t="str">
        <f aca="false">$I281</f>
        <v/>
      </c>
    </row>
    <row r="282" customFormat="false" ht="12.65" hidden="false" customHeight="false" outlineLevel="0" collapsed="false">
      <c r="A282" s="206" t="n">
        <f aca="true">IF(ISBLANK('Tournament Info'!$B$11),"",INDIRECT(ADDRESS(ROW(),2,1,1,"Optimal Seating "&amp;'Tournament Info'!$B$11-1&amp;"R+F")))</f>
        <v>0</v>
      </c>
      <c r="B282" s="256" t="str">
        <f aca="false">IF(ISNUMBER(A282),VLOOKUP(A282,Methuselahs!$A$7:$E$306,2,FALSE()),"")</f>
        <v/>
      </c>
      <c r="C282" s="208" t="str">
        <f aca="false">IF(ISNUMBER(A282),VLOOKUP(A282,Methuselahs!$A$7:$E$306,3,FALSE()),"")</f>
        <v/>
      </c>
      <c r="D282" s="209" t="str">
        <f aca="false">IF(ISNUMBER(A282),FLOOR((ROW()-ROW($A$7))/5,1)+1,"")</f>
        <v/>
      </c>
      <c r="E282" s="210"/>
      <c r="F282" s="262" t="n">
        <f aca="false">IF(ISNUMBER(E282),E282,0)</f>
        <v>0</v>
      </c>
      <c r="G282" s="211" t="str">
        <f aca="false">IF(ISNUMBER($A282),IF(AND($F282&gt;=2,$H282=60),1,0),"")</f>
        <v/>
      </c>
      <c r="H282" s="212" t="str">
        <f aca="false">IF(ISNUMBER(A282),IF(OR($S282=$U282,NOT(ISNA(MATCH($D282*5+$V$4,Override!$C$6:$C$125,0)))),$Q282,0),"")</f>
        <v/>
      </c>
      <c r="I282" s="263" t="str">
        <f aca="false">IF(ISNUMBER(A282),IF(J282=5,K282,IF(AND(J282=4,OR(K282=4,K282=3)),K282+1,K282)),"")</f>
        <v/>
      </c>
      <c r="J282" s="213" t="n">
        <f aca="false">COUNT(A282:A286)</f>
        <v>5</v>
      </c>
      <c r="K282" s="214" t="str">
        <f aca="false">IF(ISNUMBER(A282),RANK(F282,F282:F286),"")</f>
        <v/>
      </c>
      <c r="L282" s="215" t="e">
        <f aca="false">IF(J282=5,VLOOKUP(K282,TPMatrix!$A$6:$B$10,2,FALSE()),IF(J282=4,VLOOKUP(K282,TPMatrix!$D$6:$E$9,2,FALSE()),0))</f>
        <v>#N/A</v>
      </c>
      <c r="M282" s="215" t="e">
        <f aca="false">IF(COUNTIF(K282:K286,K282)&gt;=2,IF(J282=5,VLOOKUP(K282+1,TPMatrix!$A$6:$B$10,2,FALSE()),IF(J282=4,VLOOKUP(K282+1,TPMatrix!$D$6:$E$9,2,FALSE()),0)),"")</f>
        <v>#VALUE!</v>
      </c>
      <c r="N282" s="215" t="e">
        <f aca="false">IF(COUNTIF(K282:K286,K282)&gt;=3,IF(J282=5,VLOOKUP(K282+2,TPMatrix!$A$6:$B$10,2,FALSE()),IF(J282=4,VLOOKUP(K282+2,TPMatrix!$D$6:$E$9,2,FALSE()),0)),"")</f>
        <v>#VALUE!</v>
      </c>
      <c r="O282" s="215" t="e">
        <f aca="false">IF(COUNTIF(K282:K286,K282)&gt;=4,IF(J282=5,VLOOKUP(K282+3,TPMatrix!$A$6:$B$10,2,FALSE()),IF(J282=4,VLOOKUP(K282+3,TPMatrix!$D$6:$E$9,2,FALSE()),0)),"")</f>
        <v>#VALUE!</v>
      </c>
      <c r="P282" s="215" t="e">
        <f aca="false">IF(COUNTIF(K282:K286,K282)&gt;=5,IF(J282=5,VLOOKUP(K282+4,TPMatrix!$A$6:$B$10,2,FALSE()),IF(J282=4,VLOOKUP(K282+4,TPMatrix!$D$6:$E$9,2,FALSE()),0)),"")</f>
        <v>#VALUE!</v>
      </c>
      <c r="Q282" s="215" t="e">
        <f aca="false">SUM(L282:P282)/COUNT(L282:P282)</f>
        <v>#N/A</v>
      </c>
      <c r="R282" s="216" t="n">
        <f aca="false">COUNT(L282:P282)</f>
        <v>0</v>
      </c>
      <c r="S282" s="217" t="n">
        <f aca="false">IF(ISNUMBER($A282),COUNTIF($D$7:$D$306,$D282),0)</f>
        <v>0</v>
      </c>
      <c r="T282" s="218" t="n">
        <f aca="false">CEILING($F282,1)</f>
        <v>0</v>
      </c>
      <c r="U282" s="219" t="n">
        <f aca="true">SUM(OFFSET(T282,-MOD(ROW()-ROW($U$7),5),0,5,1))</f>
        <v>0</v>
      </c>
      <c r="W282" s="167" t="str">
        <f aca="false">$I282</f>
        <v/>
      </c>
      <c r="X282" s="167" t="str">
        <f aca="false">IF(ISNUMBER($A282),$W282*(Methuselahs!$A$4+1)+$A282,"")</f>
        <v/>
      </c>
      <c r="Y282" s="167" t="str">
        <f aca="false">IF(ISNUMBER($A282),RANK($X282,$X282:$X286,1),"")</f>
        <v/>
      </c>
      <c r="Z282" s="167" t="str">
        <f aca="false">IF(ISNUMBER($A282),VLOOKUP($A282,Methuselahs!$A$7:$X$306,5),"")</f>
        <v/>
      </c>
      <c r="AA282" s="167" t="str">
        <f aca="false">$I282</f>
        <v/>
      </c>
    </row>
    <row r="283" customFormat="false" ht="12.65" hidden="false" customHeight="false" outlineLevel="0" collapsed="false">
      <c r="A283" s="220" t="n">
        <f aca="true">IF(ISBLANK('Tournament Info'!$B$11),"",INDIRECT(ADDRESS(ROW(),2,1,1,"Optimal Seating "&amp;'Tournament Info'!$B$11-1&amp;"R+F")))</f>
        <v>0</v>
      </c>
      <c r="B283" s="221" t="str">
        <f aca="false">IF(ISNUMBER(A283),VLOOKUP(A283,Methuselahs!$A$7:$E$306,2,FALSE()),"")</f>
        <v/>
      </c>
      <c r="C283" s="222" t="str">
        <f aca="false">IF(ISNUMBER(A283),VLOOKUP(A283,Methuselahs!$A$7:$E$306,3,FALSE()),"")</f>
        <v/>
      </c>
      <c r="D283" s="223" t="str">
        <f aca="false">IF(ISNUMBER(A283),FLOOR((ROW()-ROW($A$7))/5,1)+1,"")</f>
        <v/>
      </c>
      <c r="E283" s="224"/>
      <c r="F283" s="264" t="n">
        <f aca="false">IF(ISNUMBER(E283),E283,0)</f>
        <v>0</v>
      </c>
      <c r="G283" s="225" t="str">
        <f aca="false">IF(ISNUMBER($A283),IF(AND($F283&gt;=2,$H283=60),1,0),"")</f>
        <v/>
      </c>
      <c r="H283" s="226" t="str">
        <f aca="false">IF(ISNUMBER(A283),IF(OR($S283=$U283,NOT(ISNA(MATCH($D283*5+$V$4,Override!$C$6:$C$125,0)))),$Q283,0),"")</f>
        <v/>
      </c>
      <c r="I283" s="265" t="str">
        <f aca="false">IF(ISNUMBER(A283),IF(J283=5,K283,IF(AND(J283=4,OR(K283=4,K283=3)),K283+1,K283)),"")</f>
        <v/>
      </c>
      <c r="J283" s="227" t="n">
        <f aca="false">COUNT(A282:A286)</f>
        <v>5</v>
      </c>
      <c r="K283" s="228" t="str">
        <f aca="false">IF(ISNUMBER(A283),RANK(F283,F282:F286),"")</f>
        <v/>
      </c>
      <c r="L283" s="229" t="e">
        <f aca="false">IF(J283=5,VLOOKUP(K283,TPMatrix!$A$6:$B$10,2,FALSE()),IF(J283=4,VLOOKUP(K283,TPMatrix!$D$6:$E$9,2,FALSE()),0))</f>
        <v>#N/A</v>
      </c>
      <c r="M283" s="229" t="e">
        <f aca="false">IF(COUNTIF(K282:K286,K283)&gt;=2,IF(J283=5,VLOOKUP(K283+1,TPMatrix!$A$6:$B$10,2,FALSE()),IF(J283=4,VLOOKUP(K283+1,TPMatrix!$D$6:$E$9,2,FALSE()),0)),"")</f>
        <v>#VALUE!</v>
      </c>
      <c r="N283" s="229" t="e">
        <f aca="false">IF(COUNTIF(K282:K286,K283)&gt;=3,IF(J283=5,VLOOKUP(K283+2,TPMatrix!$A$6:$B$10,2,FALSE()),IF(J283=4,VLOOKUP(K283+2,TPMatrix!$D$6:$E$9,2,FALSE()),0)),"")</f>
        <v>#VALUE!</v>
      </c>
      <c r="O283" s="229" t="e">
        <f aca="false">IF(COUNTIF(K282:K286,K283)&gt;=4,IF(J283=5,VLOOKUP(K283+3,TPMatrix!$A$6:$B$10,2,FALSE()),IF(J283=4,VLOOKUP(K283+3,TPMatrix!$D$6:$E$9,2,FALSE()),0)),"")</f>
        <v>#VALUE!</v>
      </c>
      <c r="P283" s="229" t="e">
        <f aca="false">IF(COUNTIF(K282:K286,K283)&gt;=5,IF(J283=5,VLOOKUP(K283+4,TPMatrix!$A$6:$B$10,2,FALSE()),IF(J283=4,VLOOKUP(K283+4,TPMatrix!$D$6:$E$9,2,FALSE()),0)),"")</f>
        <v>#VALUE!</v>
      </c>
      <c r="Q283" s="229" t="e">
        <f aca="false">SUM(L283:P283)/COUNT(L283:P283)</f>
        <v>#N/A</v>
      </c>
      <c r="R283" s="230" t="n">
        <f aca="false">COUNT(L283:P283)</f>
        <v>0</v>
      </c>
      <c r="S283" s="228" t="n">
        <f aca="false">IF(ISNUMBER($A283),COUNTIF($D$7:$D$306,$D283),0)</f>
        <v>0</v>
      </c>
      <c r="T283" s="229" t="n">
        <f aca="false">CEILING($F283,1)</f>
        <v>0</v>
      </c>
      <c r="U283" s="230" t="n">
        <f aca="true">SUM(OFFSET(T283,-MOD(ROW()-ROW($U$7),5),0,5,1))</f>
        <v>0</v>
      </c>
      <c r="W283" s="167" t="str">
        <f aca="false">$I283</f>
        <v/>
      </c>
      <c r="X283" s="167" t="str">
        <f aca="false">IF(ISNUMBER($A283),$W283*(Methuselahs!$A$4+1)+$A283,"")</f>
        <v/>
      </c>
      <c r="Y283" s="167" t="str">
        <f aca="false">IF(ISNUMBER($A283),RANK($X283,$X283:$X287,1),"")</f>
        <v/>
      </c>
      <c r="Z283" s="167" t="str">
        <f aca="false">IF(ISNUMBER($A283),VLOOKUP($A283,Methuselahs!$A$7:$X$306,5),"")</f>
        <v/>
      </c>
      <c r="AA283" s="167" t="str">
        <f aca="false">$I283</f>
        <v/>
      </c>
    </row>
    <row r="284" customFormat="false" ht="12.65" hidden="false" customHeight="false" outlineLevel="0" collapsed="false">
      <c r="A284" s="231" t="n">
        <f aca="true">IF(ISBLANK('Tournament Info'!$B$11),"",INDIRECT(ADDRESS(ROW(),2,1,1,"Optimal Seating "&amp;'Tournament Info'!$B$11-1&amp;"R+F")))</f>
        <v>0</v>
      </c>
      <c r="B284" s="207" t="str">
        <f aca="false">IF(ISNUMBER(A284),VLOOKUP(A284,Methuselahs!$A$7:$E$306,2,FALSE()),"")</f>
        <v/>
      </c>
      <c r="C284" s="232" t="str">
        <f aca="false">IF(ISNUMBER(A284),VLOOKUP(A284,Methuselahs!$A$7:$E$306,3,FALSE()),"")</f>
        <v/>
      </c>
      <c r="D284" s="233" t="str">
        <f aca="false">IF(ISNUMBER(A284),FLOOR((ROW()-ROW($A$7))/5,1)+1,"")</f>
        <v/>
      </c>
      <c r="E284" s="234"/>
      <c r="F284" s="267" t="n">
        <f aca="false">IF(ISNUMBER(E284),E284,0)</f>
        <v>0</v>
      </c>
      <c r="G284" s="235" t="str">
        <f aca="false">IF(ISNUMBER($A284),IF(AND($F284&gt;=2,$H284=60),1,0),"")</f>
        <v/>
      </c>
      <c r="H284" s="236" t="str">
        <f aca="false">IF(ISNUMBER(A284),IF(OR($S284=$U284,NOT(ISNA(MATCH($D284*5+$V$4,Override!$C$6:$C$125,0)))),$Q284,0),"")</f>
        <v/>
      </c>
      <c r="I284" s="268" t="str">
        <f aca="false">IF(ISNUMBER(A284),IF(J284=5,K284,IF(AND(J284=4,OR(K284=4,K284=3)),K284+1,K284)),"")</f>
        <v/>
      </c>
      <c r="J284" s="237" t="n">
        <f aca="false">COUNT(A282:A286)</f>
        <v>5</v>
      </c>
      <c r="K284" s="238" t="str">
        <f aca="false">IF(ISNUMBER(A284),RANK(F284,F282:F286),"")</f>
        <v/>
      </c>
      <c r="L284" s="239" t="e">
        <f aca="false">IF(J284=5,VLOOKUP(K284,TPMatrix!$A$6:$B$10,2,FALSE()),IF(J284=4,VLOOKUP(K284,TPMatrix!$D$6:$E$9,2,FALSE()),0))</f>
        <v>#N/A</v>
      </c>
      <c r="M284" s="239" t="e">
        <f aca="false">IF(COUNTIF(K282:K286,K284)&gt;=2,IF(J284=5,VLOOKUP(K284+1,TPMatrix!$A$6:$B$10,2,FALSE()),IF(J284=4,VLOOKUP(K284+1,TPMatrix!$D$6:$E$9,2,FALSE()),0)),"")</f>
        <v>#VALUE!</v>
      </c>
      <c r="N284" s="239" t="e">
        <f aca="false">IF(COUNTIF(K282:K286,K284)&gt;=3,IF(J284=5,VLOOKUP(K284+2,TPMatrix!$A$6:$B$10,2,FALSE()),IF(J284=4,VLOOKUP(K284+2,TPMatrix!$D$6:$E$9,2,FALSE()),0)),"")</f>
        <v>#VALUE!</v>
      </c>
      <c r="O284" s="239" t="e">
        <f aca="false">IF(COUNTIF(K282:K286,K284)&gt;=4,IF(J284=5,VLOOKUP(K284+3,TPMatrix!$A$6:$B$10,2,FALSE()),IF(J284=4,VLOOKUP(K284+3,TPMatrix!$D$6:$E$9,2,FALSE()),0)),"")</f>
        <v>#VALUE!</v>
      </c>
      <c r="P284" s="239" t="e">
        <f aca="false">IF(COUNTIF(K282:K286,K284)&gt;=5,IF(J284=5,VLOOKUP(K284+4,TPMatrix!$A$6:$B$10,2,FALSE()),IF(J284=4,VLOOKUP(K284+4,TPMatrix!$D$6:$E$9,2,FALSE()),0)),"")</f>
        <v>#VALUE!</v>
      </c>
      <c r="Q284" s="239" t="e">
        <f aca="false">SUM(L284:P284)/COUNT(L284:P284)</f>
        <v>#N/A</v>
      </c>
      <c r="R284" s="240" t="n">
        <f aca="false">COUNT(L284:P284)</f>
        <v>0</v>
      </c>
      <c r="S284" s="238" t="n">
        <f aca="false">IF(ISNUMBER($A284),COUNTIF($D$7:$D$306,$D284),0)</f>
        <v>0</v>
      </c>
      <c r="T284" s="239" t="n">
        <f aca="false">CEILING($F284,1)</f>
        <v>0</v>
      </c>
      <c r="U284" s="240" t="n">
        <f aca="true">SUM(OFFSET(T284,-MOD(ROW()-ROW($U$7),5),0,5,1))</f>
        <v>0</v>
      </c>
      <c r="W284" s="167" t="str">
        <f aca="false">$I284</f>
        <v/>
      </c>
      <c r="X284" s="167" t="str">
        <f aca="false">IF(ISNUMBER($A284),$W284*(Methuselahs!$A$4+1)+$A284,"")</f>
        <v/>
      </c>
      <c r="Y284" s="167" t="str">
        <f aca="false">IF(ISNUMBER($A284),RANK($X284,$X284:$X288,1),"")</f>
        <v/>
      </c>
      <c r="Z284" s="167" t="str">
        <f aca="false">IF(ISNUMBER($A284),VLOOKUP($A284,Methuselahs!$A$7:$X$306,5),"")</f>
        <v/>
      </c>
      <c r="AA284" s="167" t="str">
        <f aca="false">$I284</f>
        <v/>
      </c>
    </row>
    <row r="285" customFormat="false" ht="12.65" hidden="false" customHeight="false" outlineLevel="0" collapsed="false">
      <c r="A285" s="241" t="n">
        <f aca="true">IF(ISBLANK('Tournament Info'!$B$11),"",INDIRECT(ADDRESS(ROW(),2,1,1,"Optimal Seating "&amp;'Tournament Info'!$B$11-1&amp;"R+F")))</f>
        <v>0</v>
      </c>
      <c r="B285" s="242" t="str">
        <f aca="false">IF(ISNUMBER(A285),VLOOKUP(A285,Methuselahs!$A$7:$E$306,2,FALSE()),"")</f>
        <v/>
      </c>
      <c r="C285" s="243" t="str">
        <f aca="false">IF(ISNUMBER(A285),VLOOKUP(A285,Methuselahs!$A$7:$E$306,3,FALSE()),"")</f>
        <v/>
      </c>
      <c r="D285" s="244" t="str">
        <f aca="false">IF(ISNUMBER(A285),FLOOR((ROW()-ROW($A$7))/5,1)+1,"")</f>
        <v/>
      </c>
      <c r="E285" s="245"/>
      <c r="F285" s="269" t="n">
        <f aca="false">IF(ISNUMBER(E285),E285,0)</f>
        <v>0</v>
      </c>
      <c r="G285" s="225" t="str">
        <f aca="false">IF(ISNUMBER($A285),IF(AND($F285&gt;=2,$H285=60),1,0),"")</f>
        <v/>
      </c>
      <c r="H285" s="226" t="str">
        <f aca="false">IF(ISNUMBER(A285),IF(OR($S285=$U285,NOT(ISNA(MATCH($D285*5+$V$4,Override!$C$6:$C$125,0)))),$Q285,0),"")</f>
        <v/>
      </c>
      <c r="I285" s="265" t="str">
        <f aca="false">IF(ISNUMBER(A285),IF(J285=5,K285,IF(AND(J285=4,OR(K285=4,K285=3)),K285+1,K285)),"")</f>
        <v/>
      </c>
      <c r="J285" s="246" t="n">
        <f aca="false">COUNT(A282:A286)</f>
        <v>5</v>
      </c>
      <c r="K285" s="228" t="str">
        <f aca="false">IF(ISNUMBER(A285),RANK(F285,F282:F286),"")</f>
        <v/>
      </c>
      <c r="L285" s="229" t="e">
        <f aca="false">IF(J285=5,VLOOKUP(K285,TPMatrix!$A$6:$B$10,2,FALSE()),IF(J285=4,VLOOKUP(K285,TPMatrix!$D$6:$E$9,2,FALSE()),0))</f>
        <v>#N/A</v>
      </c>
      <c r="M285" s="229" t="e">
        <f aca="false">IF(COUNTIF(K282:K286,K285)&gt;=2,IF(J285=5,VLOOKUP(K285+1,TPMatrix!$A$6:$B$10,2,FALSE()),IF(J285=4,VLOOKUP(K285+1,TPMatrix!$D$6:$E$9,2,FALSE()),0)),"")</f>
        <v>#VALUE!</v>
      </c>
      <c r="N285" s="229" t="e">
        <f aca="false">IF(COUNTIF(K282:K286,K285)&gt;=3,IF(J285=5,VLOOKUP(K285+2,TPMatrix!$A$6:$B$10,2,FALSE()),IF(J285=4,VLOOKUP(K285+2,TPMatrix!$D$6:$E$9,2,FALSE()),0)),"")</f>
        <v>#VALUE!</v>
      </c>
      <c r="O285" s="229" t="e">
        <f aca="false">IF(COUNTIF(K282:K286,K285)&gt;=4,IF(J285=5,VLOOKUP(K285+3,TPMatrix!$A$6:$B$10,2,FALSE()),IF(J285=4,VLOOKUP(K285+3,TPMatrix!$D$6:$E$9,2,FALSE()),0)),"")</f>
        <v>#VALUE!</v>
      </c>
      <c r="P285" s="229" t="e">
        <f aca="false">IF(COUNTIF(K282:K286,K285)&gt;=5,IF(J285=5,VLOOKUP(K285+4,TPMatrix!$A$6:$B$10,2,FALSE()),IF(J285=4,VLOOKUP(K285+4,TPMatrix!$D$6:$E$9,2,FALSE()),0)),"")</f>
        <v>#VALUE!</v>
      </c>
      <c r="Q285" s="229" t="e">
        <f aca="false">SUM(L285:P285)/COUNT(L285:P285)</f>
        <v>#N/A</v>
      </c>
      <c r="R285" s="230" t="n">
        <f aca="false">COUNT(L285:P285)</f>
        <v>0</v>
      </c>
      <c r="S285" s="228" t="n">
        <f aca="false">IF(ISNUMBER($A285),COUNTIF($D$7:$D$306,$D285),0)</f>
        <v>0</v>
      </c>
      <c r="T285" s="229" t="n">
        <f aca="false">CEILING($F285,1)</f>
        <v>0</v>
      </c>
      <c r="U285" s="230" t="n">
        <f aca="true">SUM(OFFSET(T285,-MOD(ROW()-ROW($U$7),5),0,5,1))</f>
        <v>0</v>
      </c>
      <c r="W285" s="167" t="str">
        <f aca="false">$I285</f>
        <v/>
      </c>
      <c r="X285" s="167" t="str">
        <f aca="false">IF(ISNUMBER($A285),$W285*(Methuselahs!$A$4+1)+$A285,"")</f>
        <v/>
      </c>
      <c r="Y285" s="167" t="str">
        <f aca="false">IF(ISNUMBER($A285),RANK($X285,$X285:$X289,1),"")</f>
        <v/>
      </c>
      <c r="Z285" s="167" t="str">
        <f aca="false">IF(ISNUMBER($A285),VLOOKUP($A285,Methuselahs!$A$7:$X$306,5),"")</f>
        <v/>
      </c>
      <c r="AA285" s="167" t="str">
        <f aca="false">$I285</f>
        <v/>
      </c>
    </row>
    <row r="286" customFormat="false" ht="12.65" hidden="false" customHeight="false" outlineLevel="0" collapsed="false">
      <c r="A286" s="247" t="n">
        <f aca="true">IF(ISBLANK('Tournament Info'!$B$11),"",INDIRECT(ADDRESS(ROW(),2,1,1,"Optimal Seating "&amp;'Tournament Info'!$B$11-1&amp;"R+F")))</f>
        <v>0</v>
      </c>
      <c r="B286" s="248" t="str">
        <f aca="false">IF(ISNUMBER(A286),VLOOKUP(A286,Methuselahs!$A$7:$E$306,2,FALSE()),"")</f>
        <v/>
      </c>
      <c r="C286" s="249" t="str">
        <f aca="false">IF(ISNUMBER(A286),VLOOKUP(A286,Methuselahs!$A$7:$E$306,3,FALSE()),"")</f>
        <v/>
      </c>
      <c r="D286" s="250" t="str">
        <f aca="false">IF(ISNUMBER(A286),FLOOR((ROW()-ROW($A$7))/5,1)+1,"")</f>
        <v/>
      </c>
      <c r="E286" s="251"/>
      <c r="F286" s="270" t="n">
        <f aca="false">IF(ISNUMBER(E286),E286,0)</f>
        <v>0</v>
      </c>
      <c r="G286" s="257" t="str">
        <f aca="false">IF(ISNUMBER($A286),IF(AND($F286&gt;=2,$H286=60),1,0),"")</f>
        <v/>
      </c>
      <c r="H286" s="258" t="str">
        <f aca="false">IF(ISNUMBER(A286),IF(OR($S286=$U286,NOT(ISNA(MATCH($D286*5+$V$4,Override!$C$6:$C$125,0)))),$Q286,0),"")</f>
        <v/>
      </c>
      <c r="I286" s="271" t="str">
        <f aca="false">IF(ISNUMBER(A286),IF(J286=5,K286,IF(AND(J286=4,OR(K286=4,K286=3)),K286+1,K286)),"")</f>
        <v/>
      </c>
      <c r="J286" s="252" t="n">
        <f aca="false">COUNT(A282:A286)</f>
        <v>5</v>
      </c>
      <c r="K286" s="253" t="str">
        <f aca="false">IF(ISNUMBER(A286),RANK(F286,F282:F286),"")</f>
        <v/>
      </c>
      <c r="L286" s="254" t="e">
        <f aca="false">IF(J286=5,VLOOKUP(K286,TPMatrix!$A$6:$B$10,2,FALSE()),IF(J286=4,VLOOKUP(K286,TPMatrix!$D$6:$E$9,2,FALSE()),0))</f>
        <v>#N/A</v>
      </c>
      <c r="M286" s="254" t="e">
        <f aca="false">IF(COUNTIF(K282:K286,K286)&gt;=2,IF(J286=5,VLOOKUP(K286+1,TPMatrix!$A$6:$B$10,2,FALSE()),IF(J286=4,VLOOKUP(K286+1,TPMatrix!$D$6:$E$9,2,FALSE()),0)),"")</f>
        <v>#VALUE!</v>
      </c>
      <c r="N286" s="254" t="e">
        <f aca="false">IF(COUNTIF(K282:K286,K286)&gt;=3,IF(J286=5,VLOOKUP(K286+2,TPMatrix!$A$6:$B$10,2,FALSE()),IF(J286=4,VLOOKUP(K286+2,TPMatrix!$D$6:$E$9,2,FALSE()),0)),"")</f>
        <v>#VALUE!</v>
      </c>
      <c r="O286" s="254" t="e">
        <f aca="false">IF(COUNTIF(K282:K286,K286)&gt;=4,IF(J286=5,VLOOKUP(K286+3,TPMatrix!$A$6:$B$10,2,FALSE()),IF(J286=4,VLOOKUP(K286+3,TPMatrix!$D$6:$E$9,2,FALSE()),0)),"")</f>
        <v>#VALUE!</v>
      </c>
      <c r="P286" s="254" t="e">
        <f aca="false">IF(COUNTIF(K282:K286,K286)&gt;=5,IF(J286=5,VLOOKUP(K286+4,TPMatrix!$A$6:$B$10,2,FALSE()),IF(J286=4,VLOOKUP(K286+4,TPMatrix!$D$6:$E$9,2,FALSE()),0)),"")</f>
        <v>#VALUE!</v>
      </c>
      <c r="Q286" s="254" t="e">
        <f aca="false">SUM(L286:P286)/COUNT(L286:P286)</f>
        <v>#N/A</v>
      </c>
      <c r="R286" s="255" t="n">
        <f aca="false">COUNT(L286:P286)</f>
        <v>0</v>
      </c>
      <c r="S286" s="253" t="n">
        <f aca="false">IF(ISNUMBER($A286),COUNTIF($D$7:$D$306,$D286),0)</f>
        <v>0</v>
      </c>
      <c r="T286" s="254" t="n">
        <f aca="false">CEILING($F286,1)</f>
        <v>0</v>
      </c>
      <c r="U286" s="255" t="n">
        <f aca="true">SUM(OFFSET(T286,-MOD(ROW()-ROW($U$7),5),0,5,1))</f>
        <v>0</v>
      </c>
      <c r="W286" s="167" t="str">
        <f aca="false">$I286</f>
        <v/>
      </c>
      <c r="X286" s="167" t="str">
        <f aca="false">IF(ISNUMBER($A286),$W286*(Methuselahs!$A$4+1)+$A286,"")</f>
        <v/>
      </c>
      <c r="Y286" s="167" t="str">
        <f aca="false">IF(ISNUMBER($A286),RANK($X286,$X286:$X290,1),"")</f>
        <v/>
      </c>
      <c r="Z286" s="167" t="str">
        <f aca="false">IF(ISNUMBER($A286),VLOOKUP($A286,Methuselahs!$A$7:$X$306,5),"")</f>
        <v/>
      </c>
      <c r="AA286" s="167" t="str">
        <f aca="false">$I286</f>
        <v/>
      </c>
    </row>
    <row r="287" customFormat="false" ht="12.65" hidden="false" customHeight="false" outlineLevel="0" collapsed="false">
      <c r="A287" s="206" t="n">
        <f aca="true">IF(ISBLANK('Tournament Info'!$B$11),"",INDIRECT(ADDRESS(ROW(),2,1,1,"Optimal Seating "&amp;'Tournament Info'!$B$11-1&amp;"R+F")))</f>
        <v>0</v>
      </c>
      <c r="B287" s="207" t="str">
        <f aca="false">IF(ISNUMBER(A287),VLOOKUP(A287,Methuselahs!$A$7:$E$306,2,FALSE()),"")</f>
        <v/>
      </c>
      <c r="C287" s="208" t="str">
        <f aca="false">IF(ISNUMBER(A287),VLOOKUP(A287,Methuselahs!$A$7:$E$306,3,FALSE()),"")</f>
        <v/>
      </c>
      <c r="D287" s="209" t="str">
        <f aca="false">IF(ISNUMBER(A287),FLOOR((ROW()-ROW($A$7))/5,1)+1,"")</f>
        <v/>
      </c>
      <c r="E287" s="210"/>
      <c r="F287" s="262" t="n">
        <f aca="false">IF(ISNUMBER(E287),E287,0)</f>
        <v>0</v>
      </c>
      <c r="G287" s="211" t="str">
        <f aca="false">IF(ISNUMBER($A287),IF(AND($F287&gt;=2,$H287=60),1,0),"")</f>
        <v/>
      </c>
      <c r="H287" s="212" t="str">
        <f aca="false">IF(ISNUMBER(A287),IF(OR($S287=$U287,NOT(ISNA(MATCH($D287*5+$V$4,Override!$C$6:$C$125,0)))),$Q287,0),"")</f>
        <v/>
      </c>
      <c r="I287" s="263" t="str">
        <f aca="false">IF(ISNUMBER(A287),IF(J287=5,K287,IF(AND(J287=4,OR(K287=4,K287=3)),K287+1,K287)),"")</f>
        <v/>
      </c>
      <c r="J287" s="213" t="n">
        <f aca="false">COUNT(A287:A291)</f>
        <v>5</v>
      </c>
      <c r="K287" s="214" t="str">
        <f aca="false">IF(ISNUMBER(A287),RANK(F287,F287:F291),"")</f>
        <v/>
      </c>
      <c r="L287" s="215" t="e">
        <f aca="false">IF(J287=5,VLOOKUP(K287,TPMatrix!$A$6:$B$10,2,FALSE()),IF(J287=4,VLOOKUP(K287,TPMatrix!$D$6:$E$9,2,FALSE()),0))</f>
        <v>#N/A</v>
      </c>
      <c r="M287" s="215" t="e">
        <f aca="false">IF(COUNTIF(K287:K291,K287)&gt;=2,IF(J287=5,VLOOKUP(K287+1,TPMatrix!$A$6:$B$10,2,FALSE()),IF(J287=4,VLOOKUP(K287+1,TPMatrix!$D$6:$E$9,2,FALSE()),0)),"")</f>
        <v>#VALUE!</v>
      </c>
      <c r="N287" s="215" t="e">
        <f aca="false">IF(COUNTIF(K287:K291,K287)&gt;=3,IF(J287=5,VLOOKUP(K287+2,TPMatrix!$A$6:$B$10,2,FALSE()),IF(J287=4,VLOOKUP(K287+2,TPMatrix!$D$6:$E$9,2,FALSE()),0)),"")</f>
        <v>#VALUE!</v>
      </c>
      <c r="O287" s="215" t="e">
        <f aca="false">IF(COUNTIF(K287:K291,K287)&gt;=4,IF(J287=5,VLOOKUP(K287+3,TPMatrix!$A$6:$B$10,2,FALSE()),IF(J287=4,VLOOKUP(K287+3,TPMatrix!$D$6:$E$9,2,FALSE()),0)),"")</f>
        <v>#VALUE!</v>
      </c>
      <c r="P287" s="215" t="e">
        <f aca="false">IF(COUNTIF(K287:K291,K287)&gt;=5,IF(J287=5,VLOOKUP(K287+4,TPMatrix!$A$6:$B$10,2,FALSE()),IF(J287=4,VLOOKUP(K287+4,TPMatrix!$D$6:$E$9,2,FALSE()),0)),"")</f>
        <v>#VALUE!</v>
      </c>
      <c r="Q287" s="215" t="e">
        <f aca="false">SUM(L287:P287)/COUNT(L287:P287)</f>
        <v>#N/A</v>
      </c>
      <c r="R287" s="216" t="n">
        <f aca="false">COUNT(L287:P287)</f>
        <v>0</v>
      </c>
      <c r="S287" s="217" t="n">
        <f aca="false">IF(ISNUMBER($A287),COUNTIF($D$7:$D$306,$D287),0)</f>
        <v>0</v>
      </c>
      <c r="T287" s="218" t="n">
        <f aca="false">CEILING($F287,1)</f>
        <v>0</v>
      </c>
      <c r="U287" s="219" t="n">
        <f aca="true">SUM(OFFSET(T287,-MOD(ROW()-ROW($U$7),5),0,5,1))</f>
        <v>0</v>
      </c>
      <c r="W287" s="167" t="str">
        <f aca="false">$I287</f>
        <v/>
      </c>
      <c r="X287" s="167" t="str">
        <f aca="false">IF(ISNUMBER($A287),$W287*(Methuselahs!$A$4+1)+$A287,"")</f>
        <v/>
      </c>
      <c r="Y287" s="167" t="str">
        <f aca="false">IF(ISNUMBER($A287),RANK($X287,$X287:$X291,1),"")</f>
        <v/>
      </c>
      <c r="Z287" s="167" t="str">
        <f aca="false">IF(ISNUMBER($A287),VLOOKUP($A287,Methuselahs!$A$7:$X$306,5),"")</f>
        <v/>
      </c>
      <c r="AA287" s="167" t="str">
        <f aca="false">$I287</f>
        <v/>
      </c>
    </row>
    <row r="288" customFormat="false" ht="12.65" hidden="false" customHeight="false" outlineLevel="0" collapsed="false">
      <c r="A288" s="220" t="n">
        <f aca="true">IF(ISBLANK('Tournament Info'!$B$11),"",INDIRECT(ADDRESS(ROW(),2,1,1,"Optimal Seating "&amp;'Tournament Info'!$B$11-1&amp;"R+F")))</f>
        <v>0</v>
      </c>
      <c r="B288" s="221" t="str">
        <f aca="false">IF(ISNUMBER(A288),VLOOKUP(A288,Methuselahs!$A$7:$E$306,2,FALSE()),"")</f>
        <v/>
      </c>
      <c r="C288" s="222" t="str">
        <f aca="false">IF(ISNUMBER(A288),VLOOKUP(A288,Methuselahs!$A$7:$E$306,3,FALSE()),"")</f>
        <v/>
      </c>
      <c r="D288" s="223" t="str">
        <f aca="false">IF(ISNUMBER(A288),FLOOR((ROW()-ROW($A$7))/5,1)+1,"")</f>
        <v/>
      </c>
      <c r="E288" s="224"/>
      <c r="F288" s="264" t="n">
        <f aca="false">IF(ISNUMBER(E288),E288,0)</f>
        <v>0</v>
      </c>
      <c r="G288" s="225" t="str">
        <f aca="false">IF(ISNUMBER($A288),IF(AND($F288&gt;=2,$H288=60),1,0),"")</f>
        <v/>
      </c>
      <c r="H288" s="226" t="str">
        <f aca="false">IF(ISNUMBER(A288),IF(OR($S288=$U288,NOT(ISNA(MATCH($D288*5+$V$4,Override!$C$6:$C$125,0)))),$Q288,0),"")</f>
        <v/>
      </c>
      <c r="I288" s="265" t="str">
        <f aca="false">IF(ISNUMBER(A288),IF(J288=5,K288,IF(AND(J288=4,OR(K288=4,K288=3)),K288+1,K288)),"")</f>
        <v/>
      </c>
      <c r="J288" s="227" t="n">
        <f aca="false">COUNT(A287:A291)</f>
        <v>5</v>
      </c>
      <c r="K288" s="228" t="str">
        <f aca="false">IF(ISNUMBER(A288),RANK(F288,F287:F291),"")</f>
        <v/>
      </c>
      <c r="L288" s="229" t="e">
        <f aca="false">IF(J288=5,VLOOKUP(K288,TPMatrix!$A$6:$B$10,2,FALSE()),IF(J288=4,VLOOKUP(K288,TPMatrix!$D$6:$E$9,2,FALSE()),0))</f>
        <v>#N/A</v>
      </c>
      <c r="M288" s="229" t="e">
        <f aca="false">IF(COUNTIF(K287:K291,K288)&gt;=2,IF(J288=5,VLOOKUP(K288+1,TPMatrix!$A$6:$B$10,2,FALSE()),IF(J288=4,VLOOKUP(K288+1,TPMatrix!$D$6:$E$9,2,FALSE()),0)),"")</f>
        <v>#VALUE!</v>
      </c>
      <c r="N288" s="229" t="e">
        <f aca="false">IF(COUNTIF(K287:K291,K288)&gt;=3,IF(J288=5,VLOOKUP(K288+2,TPMatrix!$A$6:$B$10,2,FALSE()),IF(J288=4,VLOOKUP(K288+2,TPMatrix!$D$6:$E$9,2,FALSE()),0)),"")</f>
        <v>#VALUE!</v>
      </c>
      <c r="O288" s="229" t="e">
        <f aca="false">IF(COUNTIF(K287:K291,K288)&gt;=4,IF(J288=5,VLOOKUP(K288+3,TPMatrix!$A$6:$B$10,2,FALSE()),IF(J288=4,VLOOKUP(K288+3,TPMatrix!$D$6:$E$9,2,FALSE()),0)),"")</f>
        <v>#VALUE!</v>
      </c>
      <c r="P288" s="229" t="e">
        <f aca="false">IF(COUNTIF(K287:K291,K288)&gt;=5,IF(J288=5,VLOOKUP(K288+4,TPMatrix!$A$6:$B$10,2,FALSE()),IF(J288=4,VLOOKUP(K288+4,TPMatrix!$D$6:$E$9,2,FALSE()),0)),"")</f>
        <v>#VALUE!</v>
      </c>
      <c r="Q288" s="229" t="e">
        <f aca="false">SUM(L288:P288)/COUNT(L288:P288)</f>
        <v>#N/A</v>
      </c>
      <c r="R288" s="230" t="n">
        <f aca="false">COUNT(L288:P288)</f>
        <v>0</v>
      </c>
      <c r="S288" s="228" t="n">
        <f aca="false">IF(ISNUMBER($A288),COUNTIF($D$7:$D$306,$D288),0)</f>
        <v>0</v>
      </c>
      <c r="T288" s="229" t="n">
        <f aca="false">CEILING($F288,1)</f>
        <v>0</v>
      </c>
      <c r="U288" s="230" t="n">
        <f aca="true">SUM(OFFSET(T288,-MOD(ROW()-ROW($U$7),5),0,5,1))</f>
        <v>0</v>
      </c>
      <c r="W288" s="167" t="str">
        <f aca="false">$I288</f>
        <v/>
      </c>
      <c r="X288" s="167" t="str">
        <f aca="false">IF(ISNUMBER($A288),$W288*(Methuselahs!$A$4+1)+$A288,"")</f>
        <v/>
      </c>
      <c r="Y288" s="167" t="str">
        <f aca="false">IF(ISNUMBER($A288),RANK($X288,$X288:$X292,1),"")</f>
        <v/>
      </c>
      <c r="Z288" s="167" t="str">
        <f aca="false">IF(ISNUMBER($A288),VLOOKUP($A288,Methuselahs!$A$7:$X$306,5),"")</f>
        <v/>
      </c>
      <c r="AA288" s="167" t="str">
        <f aca="false">$I288</f>
        <v/>
      </c>
    </row>
    <row r="289" customFormat="false" ht="12.65" hidden="false" customHeight="false" outlineLevel="0" collapsed="false">
      <c r="A289" s="231" t="n">
        <f aca="true">IF(ISBLANK('Tournament Info'!$B$11),"",INDIRECT(ADDRESS(ROW(),2,1,1,"Optimal Seating "&amp;'Tournament Info'!$B$11-1&amp;"R+F")))</f>
        <v>0</v>
      </c>
      <c r="B289" s="207" t="str">
        <f aca="false">IF(ISNUMBER(A289),VLOOKUP(A289,Methuselahs!$A$7:$E$306,2,FALSE()),"")</f>
        <v/>
      </c>
      <c r="C289" s="232" t="str">
        <f aca="false">IF(ISNUMBER(A289),VLOOKUP(A289,Methuselahs!$A$7:$E$306,3,FALSE()),"")</f>
        <v/>
      </c>
      <c r="D289" s="233" t="str">
        <f aca="false">IF(ISNUMBER(A289),FLOOR((ROW()-ROW($A$7))/5,1)+1,"")</f>
        <v/>
      </c>
      <c r="E289" s="234"/>
      <c r="F289" s="267" t="n">
        <f aca="false">IF(ISNUMBER(E289),E289,0)</f>
        <v>0</v>
      </c>
      <c r="G289" s="235" t="str">
        <f aca="false">IF(ISNUMBER($A289),IF(AND($F289&gt;=2,$H289=60),1,0),"")</f>
        <v/>
      </c>
      <c r="H289" s="236" t="str">
        <f aca="false">IF(ISNUMBER(A289),IF(OR($S289=$U289,NOT(ISNA(MATCH($D289*5+$V$4,Override!$C$6:$C$125,0)))),$Q289,0),"")</f>
        <v/>
      </c>
      <c r="I289" s="268" t="str">
        <f aca="false">IF(ISNUMBER(A289),IF(J289=5,K289,IF(AND(J289=4,OR(K289=4,K289=3)),K289+1,K289)),"")</f>
        <v/>
      </c>
      <c r="J289" s="237" t="n">
        <f aca="false">COUNT(A287:A291)</f>
        <v>5</v>
      </c>
      <c r="K289" s="238" t="str">
        <f aca="false">IF(ISNUMBER(A289),RANK(F289,F287:F291),"")</f>
        <v/>
      </c>
      <c r="L289" s="239" t="e">
        <f aca="false">IF(J289=5,VLOOKUP(K289,TPMatrix!$A$6:$B$10,2,FALSE()),IF(J289=4,VLOOKUP(K289,TPMatrix!$D$6:$E$9,2,FALSE()),0))</f>
        <v>#N/A</v>
      </c>
      <c r="M289" s="239" t="e">
        <f aca="false">IF(COUNTIF(K287:K291,K289)&gt;=2,IF(J289=5,VLOOKUP(K289+1,TPMatrix!$A$6:$B$10,2,FALSE()),IF(J289=4,VLOOKUP(K289+1,TPMatrix!$D$6:$E$9,2,FALSE()),0)),"")</f>
        <v>#VALUE!</v>
      </c>
      <c r="N289" s="239" t="e">
        <f aca="false">IF(COUNTIF(K287:K291,K289)&gt;=3,IF(J289=5,VLOOKUP(K289+2,TPMatrix!$A$6:$B$10,2,FALSE()),IF(J289=4,VLOOKUP(K289+2,TPMatrix!$D$6:$E$9,2,FALSE()),0)),"")</f>
        <v>#VALUE!</v>
      </c>
      <c r="O289" s="239" t="e">
        <f aca="false">IF(COUNTIF(K287:K291,K289)&gt;=4,IF(J289=5,VLOOKUP(K289+3,TPMatrix!$A$6:$B$10,2,FALSE()),IF(J289=4,VLOOKUP(K289+3,TPMatrix!$D$6:$E$9,2,FALSE()),0)),"")</f>
        <v>#VALUE!</v>
      </c>
      <c r="P289" s="239" t="e">
        <f aca="false">IF(COUNTIF(K287:K291,K289)&gt;=5,IF(J289=5,VLOOKUP(K289+4,TPMatrix!$A$6:$B$10,2,FALSE()),IF(J289=4,VLOOKUP(K289+4,TPMatrix!$D$6:$E$9,2,FALSE()),0)),"")</f>
        <v>#VALUE!</v>
      </c>
      <c r="Q289" s="239" t="e">
        <f aca="false">SUM(L289:P289)/COUNT(L289:P289)</f>
        <v>#N/A</v>
      </c>
      <c r="R289" s="240" t="n">
        <f aca="false">COUNT(L289:P289)</f>
        <v>0</v>
      </c>
      <c r="S289" s="238" t="n">
        <f aca="false">IF(ISNUMBER($A289),COUNTIF($D$7:$D$306,$D289),0)</f>
        <v>0</v>
      </c>
      <c r="T289" s="239" t="n">
        <f aca="false">CEILING($F289,1)</f>
        <v>0</v>
      </c>
      <c r="U289" s="240" t="n">
        <f aca="true">SUM(OFFSET(T289,-MOD(ROW()-ROW($U$7),5),0,5,1))</f>
        <v>0</v>
      </c>
      <c r="W289" s="167" t="str">
        <f aca="false">$I289</f>
        <v/>
      </c>
      <c r="X289" s="167" t="str">
        <f aca="false">IF(ISNUMBER($A289),$W289*(Methuselahs!$A$4+1)+$A289,"")</f>
        <v/>
      </c>
      <c r="Y289" s="167" t="str">
        <f aca="false">IF(ISNUMBER($A289),RANK($X289,$X289:$X293,1),"")</f>
        <v/>
      </c>
      <c r="Z289" s="167" t="str">
        <f aca="false">IF(ISNUMBER($A289),VLOOKUP($A289,Methuselahs!$A$7:$X$306,5),"")</f>
        <v/>
      </c>
      <c r="AA289" s="167" t="str">
        <f aca="false">$I289</f>
        <v/>
      </c>
    </row>
    <row r="290" customFormat="false" ht="12.65" hidden="false" customHeight="false" outlineLevel="0" collapsed="false">
      <c r="A290" s="241" t="n">
        <f aca="true">IF(ISBLANK('Tournament Info'!$B$11),"",INDIRECT(ADDRESS(ROW(),2,1,1,"Optimal Seating "&amp;'Tournament Info'!$B$11-1&amp;"R+F")))</f>
        <v>0</v>
      </c>
      <c r="B290" s="242" t="str">
        <f aca="false">IF(ISNUMBER(A290),VLOOKUP(A290,Methuselahs!$A$7:$E$306,2,FALSE()),"")</f>
        <v/>
      </c>
      <c r="C290" s="243" t="str">
        <f aca="false">IF(ISNUMBER(A290),VLOOKUP(A290,Methuselahs!$A$7:$E$306,3,FALSE()),"")</f>
        <v/>
      </c>
      <c r="D290" s="244" t="str">
        <f aca="false">IF(ISNUMBER(A290),FLOOR((ROW()-ROW($A$7))/5,1)+1,"")</f>
        <v/>
      </c>
      <c r="E290" s="245"/>
      <c r="F290" s="269" t="n">
        <f aca="false">IF(ISNUMBER(E290),E290,0)</f>
        <v>0</v>
      </c>
      <c r="G290" s="225" t="str">
        <f aca="false">IF(ISNUMBER($A290),IF(AND($F290&gt;=2,$H290=60),1,0),"")</f>
        <v/>
      </c>
      <c r="H290" s="226" t="str">
        <f aca="false">IF(ISNUMBER(A290),IF(OR($S290=$U290,NOT(ISNA(MATCH($D290*5+$V$4,Override!$C$6:$C$125,0)))),$Q290,0),"")</f>
        <v/>
      </c>
      <c r="I290" s="265" t="str">
        <f aca="false">IF(ISNUMBER(A290),IF(J290=5,K290,IF(AND(J290=4,OR(K290=4,K290=3)),K290+1,K290)),"")</f>
        <v/>
      </c>
      <c r="J290" s="246" t="n">
        <f aca="false">COUNT(A287:A291)</f>
        <v>5</v>
      </c>
      <c r="K290" s="228" t="str">
        <f aca="false">IF(ISNUMBER(A290),RANK(F290,F287:F291),"")</f>
        <v/>
      </c>
      <c r="L290" s="229" t="e">
        <f aca="false">IF(J290=5,VLOOKUP(K290,TPMatrix!$A$6:$B$10,2,FALSE()),IF(J290=4,VLOOKUP(K290,TPMatrix!$D$6:$E$9,2,FALSE()),0))</f>
        <v>#N/A</v>
      </c>
      <c r="M290" s="229" t="e">
        <f aca="false">IF(COUNTIF(K287:K291,K290)&gt;=2,IF(J290=5,VLOOKUP(K290+1,TPMatrix!$A$6:$B$10,2,FALSE()),IF(J290=4,VLOOKUP(K290+1,TPMatrix!$D$6:$E$9,2,FALSE()),0)),"")</f>
        <v>#VALUE!</v>
      </c>
      <c r="N290" s="229" t="e">
        <f aca="false">IF(COUNTIF(K287:K291,K290)&gt;=3,IF(J290=5,VLOOKUP(K290+2,TPMatrix!$A$6:$B$10,2,FALSE()),IF(J290=4,VLOOKUP(K290+2,TPMatrix!$D$6:$E$9,2,FALSE()),0)),"")</f>
        <v>#VALUE!</v>
      </c>
      <c r="O290" s="229" t="e">
        <f aca="false">IF(COUNTIF(K287:K291,K290)&gt;=4,IF(J290=5,VLOOKUP(K290+3,TPMatrix!$A$6:$B$10,2,FALSE()),IF(J290=4,VLOOKUP(K290+3,TPMatrix!$D$6:$E$9,2,FALSE()),0)),"")</f>
        <v>#VALUE!</v>
      </c>
      <c r="P290" s="229" t="e">
        <f aca="false">IF(COUNTIF(K287:K291,K290)&gt;=5,IF(J290=5,VLOOKUP(K290+4,TPMatrix!$A$6:$B$10,2,FALSE()),IF(J290=4,VLOOKUP(K290+4,TPMatrix!$D$6:$E$9,2,FALSE()),0)),"")</f>
        <v>#VALUE!</v>
      </c>
      <c r="Q290" s="229" t="e">
        <f aca="false">SUM(L290:P290)/COUNT(L290:P290)</f>
        <v>#N/A</v>
      </c>
      <c r="R290" s="230" t="n">
        <f aca="false">COUNT(L290:P290)</f>
        <v>0</v>
      </c>
      <c r="S290" s="228" t="n">
        <f aca="false">IF(ISNUMBER($A290),COUNTIF($D$7:$D$306,$D290),0)</f>
        <v>0</v>
      </c>
      <c r="T290" s="229" t="n">
        <f aca="false">CEILING($F290,1)</f>
        <v>0</v>
      </c>
      <c r="U290" s="230" t="n">
        <f aca="true">SUM(OFFSET(T290,-MOD(ROW()-ROW($U$7),5),0,5,1))</f>
        <v>0</v>
      </c>
      <c r="W290" s="167" t="str">
        <f aca="false">$I290</f>
        <v/>
      </c>
      <c r="X290" s="167" t="str">
        <f aca="false">IF(ISNUMBER($A290),$W290*(Methuselahs!$A$4+1)+$A290,"")</f>
        <v/>
      </c>
      <c r="Y290" s="167" t="str">
        <f aca="false">IF(ISNUMBER($A290),RANK($X290,$X290:$X294,1),"")</f>
        <v/>
      </c>
      <c r="Z290" s="167" t="str">
        <f aca="false">IF(ISNUMBER($A290),VLOOKUP($A290,Methuselahs!$A$7:$X$306,5),"")</f>
        <v/>
      </c>
      <c r="AA290" s="167" t="str">
        <f aca="false">$I290</f>
        <v/>
      </c>
    </row>
    <row r="291" customFormat="false" ht="12.65" hidden="false" customHeight="false" outlineLevel="0" collapsed="false">
      <c r="A291" s="247" t="n">
        <f aca="true">IF(ISBLANK('Tournament Info'!$B$11),"",INDIRECT(ADDRESS(ROW(),2,1,1,"Optimal Seating "&amp;'Tournament Info'!$B$11-1&amp;"R+F")))</f>
        <v>0</v>
      </c>
      <c r="B291" s="248" t="str">
        <f aca="false">IF(ISNUMBER(A291),VLOOKUP(A291,Methuselahs!$A$7:$E$306,2,FALSE()),"")</f>
        <v/>
      </c>
      <c r="C291" s="249" t="str">
        <f aca="false">IF(ISNUMBER(A291),VLOOKUP(A291,Methuselahs!$A$7:$E$306,3,FALSE()),"")</f>
        <v/>
      </c>
      <c r="D291" s="250" t="str">
        <f aca="false">IF(ISNUMBER(A291),FLOOR((ROW()-ROW($A$7))/5,1)+1,"")</f>
        <v/>
      </c>
      <c r="E291" s="251"/>
      <c r="F291" s="270" t="n">
        <f aca="false">IF(ISNUMBER(E291),E291,0)</f>
        <v>0</v>
      </c>
      <c r="G291" s="235" t="str">
        <f aca="false">IF(ISNUMBER($A291),IF(AND($F291&gt;=2,$H291=60),1,0),"")</f>
        <v/>
      </c>
      <c r="H291" s="236" t="str">
        <f aca="false">IF(ISNUMBER(A291),IF(OR($S291=$U291,NOT(ISNA(MATCH($D291*5+$V$4,Override!$C$6:$C$125,0)))),$Q291,0),"")</f>
        <v/>
      </c>
      <c r="I291" s="268" t="str">
        <f aca="false">IF(ISNUMBER(A291),IF(J291=5,K291,IF(AND(J291=4,OR(K291=4,K291=3)),K291+1,K291)),"")</f>
        <v/>
      </c>
      <c r="J291" s="252" t="n">
        <f aca="false">COUNT(A287:A291)</f>
        <v>5</v>
      </c>
      <c r="K291" s="253" t="str">
        <f aca="false">IF(ISNUMBER(A291),RANK(F291,F287:F291),"")</f>
        <v/>
      </c>
      <c r="L291" s="254" t="e">
        <f aca="false">IF(J291=5,VLOOKUP(K291,TPMatrix!$A$6:$B$10,2,FALSE()),IF(J291=4,VLOOKUP(K291,TPMatrix!$D$6:$E$9,2,FALSE()),0))</f>
        <v>#N/A</v>
      </c>
      <c r="M291" s="254" t="e">
        <f aca="false">IF(COUNTIF(K287:K291,K291)&gt;=2,IF(J291=5,VLOOKUP(K291+1,TPMatrix!$A$6:$B$10,2,FALSE()),IF(J291=4,VLOOKUP(K291+1,TPMatrix!$D$6:$E$9,2,FALSE()),0)),"")</f>
        <v>#VALUE!</v>
      </c>
      <c r="N291" s="254" t="e">
        <f aca="false">IF(COUNTIF(K287:K291,K291)&gt;=3,IF(J291=5,VLOOKUP(K291+2,TPMatrix!$A$6:$B$10,2,FALSE()),IF(J291=4,VLOOKUP(K291+2,TPMatrix!$D$6:$E$9,2,FALSE()),0)),"")</f>
        <v>#VALUE!</v>
      </c>
      <c r="O291" s="254" t="e">
        <f aca="false">IF(COUNTIF(K287:K291,K291)&gt;=4,IF(J291=5,VLOOKUP(K291+3,TPMatrix!$A$6:$B$10,2,FALSE()),IF(J291=4,VLOOKUP(K291+3,TPMatrix!$D$6:$E$9,2,FALSE()),0)),"")</f>
        <v>#VALUE!</v>
      </c>
      <c r="P291" s="254" t="e">
        <f aca="false">IF(COUNTIF(K287:K291,K291)&gt;=5,IF(J291=5,VLOOKUP(K291+4,TPMatrix!$A$6:$B$10,2,FALSE()),IF(J291=4,VLOOKUP(K291+4,TPMatrix!$D$6:$E$9,2,FALSE()),0)),"")</f>
        <v>#VALUE!</v>
      </c>
      <c r="Q291" s="254" t="e">
        <f aca="false">SUM(L291:P291)/COUNT(L291:P291)</f>
        <v>#N/A</v>
      </c>
      <c r="R291" s="255" t="n">
        <f aca="false">COUNT(L291:P291)</f>
        <v>0</v>
      </c>
      <c r="S291" s="253" t="n">
        <f aca="false">IF(ISNUMBER($A291),COUNTIF($D$7:$D$306,$D291),0)</f>
        <v>0</v>
      </c>
      <c r="T291" s="254" t="n">
        <f aca="false">CEILING($F291,1)</f>
        <v>0</v>
      </c>
      <c r="U291" s="255" t="n">
        <f aca="true">SUM(OFFSET(T291,-MOD(ROW()-ROW($U$7),5),0,5,1))</f>
        <v>0</v>
      </c>
      <c r="W291" s="167" t="str">
        <f aca="false">$I291</f>
        <v/>
      </c>
      <c r="X291" s="167" t="str">
        <f aca="false">IF(ISNUMBER($A291),$W291*(Methuselahs!$A$4+1)+$A291,"")</f>
        <v/>
      </c>
      <c r="Y291" s="167" t="str">
        <f aca="false">IF(ISNUMBER($A291),RANK($X291,$X291:$X295,1),"")</f>
        <v/>
      </c>
      <c r="Z291" s="167" t="str">
        <f aca="false">IF(ISNUMBER($A291),VLOOKUP($A291,Methuselahs!$A$7:$X$306,5),"")</f>
        <v/>
      </c>
      <c r="AA291" s="167" t="str">
        <f aca="false">$I291</f>
        <v/>
      </c>
    </row>
    <row r="292" customFormat="false" ht="12.65" hidden="false" customHeight="false" outlineLevel="0" collapsed="false">
      <c r="A292" s="206" t="n">
        <f aca="true">IF(ISBLANK('Tournament Info'!$B$11),"",INDIRECT(ADDRESS(ROW(),2,1,1,"Optimal Seating "&amp;'Tournament Info'!$B$11-1&amp;"R+F")))</f>
        <v>0</v>
      </c>
      <c r="B292" s="256" t="str">
        <f aca="false">IF(ISNUMBER(A292),VLOOKUP(A292,Methuselahs!$A$7:$E$306,2,FALSE()),"")</f>
        <v/>
      </c>
      <c r="C292" s="208" t="str">
        <f aca="false">IF(ISNUMBER(A292),VLOOKUP(A292,Methuselahs!$A$7:$E$306,3,FALSE()),"")</f>
        <v/>
      </c>
      <c r="D292" s="209" t="str">
        <f aca="false">IF(ISNUMBER(A292),FLOOR((ROW()-ROW($A$7))/5,1)+1,"")</f>
        <v/>
      </c>
      <c r="E292" s="210"/>
      <c r="F292" s="262" t="n">
        <f aca="false">IF(ISNUMBER(E292),E292,0)</f>
        <v>0</v>
      </c>
      <c r="G292" s="211" t="str">
        <f aca="false">IF(ISNUMBER($A292),IF(AND($F292&gt;=2,$H292=60),1,0),"")</f>
        <v/>
      </c>
      <c r="H292" s="212" t="str">
        <f aca="false">IF(ISNUMBER(A292),IF(OR($S292=$U292,NOT(ISNA(MATCH($D292*5+$V$4,Override!$C$6:$C$125,0)))),$Q292,0),"")</f>
        <v/>
      </c>
      <c r="I292" s="263" t="str">
        <f aca="false">IF(ISNUMBER(A292),IF(J292=5,K292,IF(AND(J292=4,OR(K292=4,K292=3)),K292+1,K292)),"")</f>
        <v/>
      </c>
      <c r="J292" s="213" t="n">
        <f aca="false">COUNT(A292:A296)</f>
        <v>5</v>
      </c>
      <c r="K292" s="214" t="str">
        <f aca="false">IF(ISNUMBER(A292),RANK(F292,F292:F296),"")</f>
        <v/>
      </c>
      <c r="L292" s="215" t="e">
        <f aca="false">IF(J292=5,VLOOKUP(K292,TPMatrix!$A$6:$B$10,2,FALSE()),IF(J292=4,VLOOKUP(K292,TPMatrix!$D$6:$E$9,2,FALSE()),0))</f>
        <v>#N/A</v>
      </c>
      <c r="M292" s="215" t="e">
        <f aca="false">IF(COUNTIF(K292:K296,K292)&gt;=2,IF(J292=5,VLOOKUP(K292+1,TPMatrix!$A$6:$B$10,2,FALSE()),IF(J292=4,VLOOKUP(K292+1,TPMatrix!$D$6:$E$9,2,FALSE()),0)),"")</f>
        <v>#VALUE!</v>
      </c>
      <c r="N292" s="215" t="e">
        <f aca="false">IF(COUNTIF(K292:K296,K292)&gt;=3,IF(J292=5,VLOOKUP(K292+2,TPMatrix!$A$6:$B$10,2,FALSE()),IF(J292=4,VLOOKUP(K292+2,TPMatrix!$D$6:$E$9,2,FALSE()),0)),"")</f>
        <v>#VALUE!</v>
      </c>
      <c r="O292" s="215" t="e">
        <f aca="false">IF(COUNTIF(K292:K296,K292)&gt;=4,IF(J292=5,VLOOKUP(K292+3,TPMatrix!$A$6:$B$10,2,FALSE()),IF(J292=4,VLOOKUP(K292+3,TPMatrix!$D$6:$E$9,2,FALSE()),0)),"")</f>
        <v>#VALUE!</v>
      </c>
      <c r="P292" s="215" t="e">
        <f aca="false">IF(COUNTIF(K292:K296,K292)&gt;=5,IF(J292=5,VLOOKUP(K292+4,TPMatrix!$A$6:$B$10,2,FALSE()),IF(J292=4,VLOOKUP(K292+4,TPMatrix!$D$6:$E$9,2,FALSE()),0)),"")</f>
        <v>#VALUE!</v>
      </c>
      <c r="Q292" s="215" t="e">
        <f aca="false">SUM(L292:P292)/COUNT(L292:P292)</f>
        <v>#N/A</v>
      </c>
      <c r="R292" s="216" t="n">
        <f aca="false">COUNT(L292:P292)</f>
        <v>0</v>
      </c>
      <c r="S292" s="217" t="n">
        <f aca="false">IF(ISNUMBER($A292),COUNTIF($D$7:$D$306,$D292),0)</f>
        <v>0</v>
      </c>
      <c r="T292" s="218" t="n">
        <f aca="false">CEILING($F292,1)</f>
        <v>0</v>
      </c>
      <c r="U292" s="219" t="n">
        <f aca="true">SUM(OFFSET(T292,-MOD(ROW()-ROW($U$7),5),0,5,1))</f>
        <v>0</v>
      </c>
      <c r="W292" s="167" t="str">
        <f aca="false">$I292</f>
        <v/>
      </c>
      <c r="X292" s="167" t="str">
        <f aca="false">IF(ISNUMBER($A292),$W292*(Methuselahs!$A$4+1)+$A292,"")</f>
        <v/>
      </c>
      <c r="Y292" s="167" t="str">
        <f aca="false">IF(ISNUMBER($A292),RANK($X292,$X292:$X296,1),"")</f>
        <v/>
      </c>
      <c r="Z292" s="167" t="str">
        <f aca="false">IF(ISNUMBER($A292),VLOOKUP($A292,Methuselahs!$A$7:$X$306,5),"")</f>
        <v/>
      </c>
      <c r="AA292" s="167" t="str">
        <f aca="false">$I292</f>
        <v/>
      </c>
    </row>
    <row r="293" customFormat="false" ht="12.65" hidden="false" customHeight="false" outlineLevel="0" collapsed="false">
      <c r="A293" s="220" t="n">
        <f aca="true">IF(ISBLANK('Tournament Info'!$B$11),"",INDIRECT(ADDRESS(ROW(),2,1,1,"Optimal Seating "&amp;'Tournament Info'!$B$11-1&amp;"R+F")))</f>
        <v>0</v>
      </c>
      <c r="B293" s="221" t="str">
        <f aca="false">IF(ISNUMBER(A293),VLOOKUP(A293,Methuselahs!$A$7:$E$306,2,FALSE()),"")</f>
        <v/>
      </c>
      <c r="C293" s="222" t="str">
        <f aca="false">IF(ISNUMBER(A293),VLOOKUP(A293,Methuselahs!$A$7:$E$306,3,FALSE()),"")</f>
        <v/>
      </c>
      <c r="D293" s="223" t="str">
        <f aca="false">IF(ISNUMBER(A293),FLOOR((ROW()-ROW($A$7))/5,1)+1,"")</f>
        <v/>
      </c>
      <c r="E293" s="224"/>
      <c r="F293" s="264" t="n">
        <f aca="false">IF(ISNUMBER(E293),E293,0)</f>
        <v>0</v>
      </c>
      <c r="G293" s="225" t="str">
        <f aca="false">IF(ISNUMBER($A293),IF(AND($F293&gt;=2,$H293=60),1,0),"")</f>
        <v/>
      </c>
      <c r="H293" s="226" t="str">
        <f aca="false">IF(ISNUMBER(A293),IF(OR($S293=$U293,NOT(ISNA(MATCH($D293*5+$V$4,Override!$C$6:$C$125,0)))),$Q293,0),"")</f>
        <v/>
      </c>
      <c r="I293" s="265" t="str">
        <f aca="false">IF(ISNUMBER(A293),IF(J293=5,K293,IF(AND(J293=4,OR(K293=4,K293=3)),K293+1,K293)),"")</f>
        <v/>
      </c>
      <c r="J293" s="227" t="n">
        <f aca="false">COUNT(A292:A296)</f>
        <v>5</v>
      </c>
      <c r="K293" s="228" t="str">
        <f aca="false">IF(ISNUMBER(A293),RANK(F293,F292:F296),"")</f>
        <v/>
      </c>
      <c r="L293" s="229" t="e">
        <f aca="false">IF(J293=5,VLOOKUP(K293,TPMatrix!$A$6:$B$10,2,FALSE()),IF(J293=4,VLOOKUP(K293,TPMatrix!$D$6:$E$9,2,FALSE()),0))</f>
        <v>#N/A</v>
      </c>
      <c r="M293" s="229" t="e">
        <f aca="false">IF(COUNTIF(K292:K296,K293)&gt;=2,IF(J293=5,VLOOKUP(K293+1,TPMatrix!$A$6:$B$10,2,FALSE()),IF(J293=4,VLOOKUP(K293+1,TPMatrix!$D$6:$E$9,2,FALSE()),0)),"")</f>
        <v>#VALUE!</v>
      </c>
      <c r="N293" s="229" t="e">
        <f aca="false">IF(COUNTIF(K292:K296,K293)&gt;=3,IF(J293=5,VLOOKUP(K293+2,TPMatrix!$A$6:$B$10,2,FALSE()),IF(J293=4,VLOOKUP(K293+2,TPMatrix!$D$6:$E$9,2,FALSE()),0)),"")</f>
        <v>#VALUE!</v>
      </c>
      <c r="O293" s="229" t="e">
        <f aca="false">IF(COUNTIF(K292:K296,K293)&gt;=4,IF(J293=5,VLOOKUP(K293+3,TPMatrix!$A$6:$B$10,2,FALSE()),IF(J293=4,VLOOKUP(K293+3,TPMatrix!$D$6:$E$9,2,FALSE()),0)),"")</f>
        <v>#VALUE!</v>
      </c>
      <c r="P293" s="229" t="e">
        <f aca="false">IF(COUNTIF(K292:K296,K293)&gt;=5,IF(J293=5,VLOOKUP(K293+4,TPMatrix!$A$6:$B$10,2,FALSE()),IF(J293=4,VLOOKUP(K293+4,TPMatrix!$D$6:$E$9,2,FALSE()),0)),"")</f>
        <v>#VALUE!</v>
      </c>
      <c r="Q293" s="229" t="e">
        <f aca="false">SUM(L293:P293)/COUNT(L293:P293)</f>
        <v>#N/A</v>
      </c>
      <c r="R293" s="230" t="n">
        <f aca="false">COUNT(L293:P293)</f>
        <v>0</v>
      </c>
      <c r="S293" s="228" t="n">
        <f aca="false">IF(ISNUMBER($A293),COUNTIF($D$7:$D$306,$D293),0)</f>
        <v>0</v>
      </c>
      <c r="T293" s="229" t="n">
        <f aca="false">CEILING($F293,1)</f>
        <v>0</v>
      </c>
      <c r="U293" s="230" t="n">
        <f aca="true">SUM(OFFSET(T293,-MOD(ROW()-ROW($U$7),5),0,5,1))</f>
        <v>0</v>
      </c>
      <c r="W293" s="167" t="str">
        <f aca="false">$I293</f>
        <v/>
      </c>
      <c r="X293" s="167" t="str">
        <f aca="false">IF(ISNUMBER($A293),$W293*(Methuselahs!$A$4+1)+$A293,"")</f>
        <v/>
      </c>
      <c r="Y293" s="167" t="str">
        <f aca="false">IF(ISNUMBER($A293),RANK($X293,$X293:$X297,1),"")</f>
        <v/>
      </c>
      <c r="Z293" s="167" t="str">
        <f aca="false">IF(ISNUMBER($A293),VLOOKUP($A293,Methuselahs!$A$7:$X$306,5),"")</f>
        <v/>
      </c>
      <c r="AA293" s="167" t="str">
        <f aca="false">$I293</f>
        <v/>
      </c>
    </row>
    <row r="294" customFormat="false" ht="12.65" hidden="false" customHeight="false" outlineLevel="0" collapsed="false">
      <c r="A294" s="231" t="n">
        <f aca="true">IF(ISBLANK('Tournament Info'!$B$11),"",INDIRECT(ADDRESS(ROW(),2,1,1,"Optimal Seating "&amp;'Tournament Info'!$B$11-1&amp;"R+F")))</f>
        <v>0</v>
      </c>
      <c r="B294" s="207" t="str">
        <f aca="false">IF(ISNUMBER(A294),VLOOKUP(A294,Methuselahs!$A$7:$E$306,2,FALSE()),"")</f>
        <v/>
      </c>
      <c r="C294" s="232" t="str">
        <f aca="false">IF(ISNUMBER(A294),VLOOKUP(A294,Methuselahs!$A$7:$E$306,3,FALSE()),"")</f>
        <v/>
      </c>
      <c r="D294" s="233" t="str">
        <f aca="false">IF(ISNUMBER(A294),FLOOR((ROW()-ROW($A$7))/5,1)+1,"")</f>
        <v/>
      </c>
      <c r="E294" s="234"/>
      <c r="F294" s="267" t="n">
        <f aca="false">IF(ISNUMBER(E294),E294,0)</f>
        <v>0</v>
      </c>
      <c r="G294" s="235" t="str">
        <f aca="false">IF(ISNUMBER($A294),IF(AND($F294&gt;=2,$H294=60),1,0),"")</f>
        <v/>
      </c>
      <c r="H294" s="236" t="str">
        <f aca="false">IF(ISNUMBER(A294),IF(OR($S294=$U294,NOT(ISNA(MATCH($D294*5+$V$4,Override!$C$6:$C$125,0)))),$Q294,0),"")</f>
        <v/>
      </c>
      <c r="I294" s="268" t="str">
        <f aca="false">IF(ISNUMBER(A294),IF(J294=5,K294,IF(AND(J294=4,OR(K294=4,K294=3)),K294+1,K294)),"")</f>
        <v/>
      </c>
      <c r="J294" s="237" t="n">
        <f aca="false">COUNT(A292:A296)</f>
        <v>5</v>
      </c>
      <c r="K294" s="238" t="str">
        <f aca="false">IF(ISNUMBER(A294),RANK(F294,F292:F296),"")</f>
        <v/>
      </c>
      <c r="L294" s="239" t="e">
        <f aca="false">IF(J294=5,VLOOKUP(K294,TPMatrix!$A$6:$B$10,2,FALSE()),IF(J294=4,VLOOKUP(K294,TPMatrix!$D$6:$E$9,2,FALSE()),0))</f>
        <v>#N/A</v>
      </c>
      <c r="M294" s="239" t="e">
        <f aca="false">IF(COUNTIF(K292:K296,K294)&gt;=2,IF(J294=5,VLOOKUP(K294+1,TPMatrix!$A$6:$B$10,2,FALSE()),IF(J294=4,VLOOKUP(K294+1,TPMatrix!$D$6:$E$9,2,FALSE()),0)),"")</f>
        <v>#VALUE!</v>
      </c>
      <c r="N294" s="239" t="e">
        <f aca="false">IF(COUNTIF(K292:K296,K294)&gt;=3,IF(J294=5,VLOOKUP(K294+2,TPMatrix!$A$6:$B$10,2,FALSE()),IF(J294=4,VLOOKUP(K294+2,TPMatrix!$D$6:$E$9,2,FALSE()),0)),"")</f>
        <v>#VALUE!</v>
      </c>
      <c r="O294" s="239" t="e">
        <f aca="false">IF(COUNTIF(K292:K296,K294)&gt;=4,IF(J294=5,VLOOKUP(K294+3,TPMatrix!$A$6:$B$10,2,FALSE()),IF(J294=4,VLOOKUP(K294+3,TPMatrix!$D$6:$E$9,2,FALSE()),0)),"")</f>
        <v>#VALUE!</v>
      </c>
      <c r="P294" s="239" t="e">
        <f aca="false">IF(COUNTIF(K292:K296,K294)&gt;=5,IF(J294=5,VLOOKUP(K294+4,TPMatrix!$A$6:$B$10,2,FALSE()),IF(J294=4,VLOOKUP(K294+4,TPMatrix!$D$6:$E$9,2,FALSE()),0)),"")</f>
        <v>#VALUE!</v>
      </c>
      <c r="Q294" s="239" t="e">
        <f aca="false">SUM(L294:P294)/COUNT(L294:P294)</f>
        <v>#N/A</v>
      </c>
      <c r="R294" s="240" t="n">
        <f aca="false">COUNT(L294:P294)</f>
        <v>0</v>
      </c>
      <c r="S294" s="238" t="n">
        <f aca="false">IF(ISNUMBER($A294),COUNTIF($D$7:$D$306,$D294),0)</f>
        <v>0</v>
      </c>
      <c r="T294" s="239" t="n">
        <f aca="false">CEILING($F294,1)</f>
        <v>0</v>
      </c>
      <c r="U294" s="240" t="n">
        <f aca="true">SUM(OFFSET(T294,-MOD(ROW()-ROW($U$7),5),0,5,1))</f>
        <v>0</v>
      </c>
      <c r="W294" s="167" t="str">
        <f aca="false">$I294</f>
        <v/>
      </c>
      <c r="X294" s="167" t="str">
        <f aca="false">IF(ISNUMBER($A294),$W294*(Methuselahs!$A$4+1)+$A294,"")</f>
        <v/>
      </c>
      <c r="Y294" s="167" t="str">
        <f aca="false">IF(ISNUMBER($A294),RANK($X294,$X294:$X298,1),"")</f>
        <v/>
      </c>
      <c r="Z294" s="167" t="str">
        <f aca="false">IF(ISNUMBER($A294),VLOOKUP($A294,Methuselahs!$A$7:$X$306,5),"")</f>
        <v/>
      </c>
      <c r="AA294" s="167" t="str">
        <f aca="false">$I294</f>
        <v/>
      </c>
    </row>
    <row r="295" customFormat="false" ht="12.65" hidden="false" customHeight="false" outlineLevel="0" collapsed="false">
      <c r="A295" s="241" t="n">
        <f aca="true">IF(ISBLANK('Tournament Info'!$B$11),"",INDIRECT(ADDRESS(ROW(),2,1,1,"Optimal Seating "&amp;'Tournament Info'!$B$11-1&amp;"R+F")))</f>
        <v>0</v>
      </c>
      <c r="B295" s="242" t="str">
        <f aca="false">IF(ISNUMBER(A295),VLOOKUP(A295,Methuselahs!$A$7:$E$306,2,FALSE()),"")</f>
        <v/>
      </c>
      <c r="C295" s="243" t="str">
        <f aca="false">IF(ISNUMBER(A295),VLOOKUP(A295,Methuselahs!$A$7:$E$306,3,FALSE()),"")</f>
        <v/>
      </c>
      <c r="D295" s="244" t="str">
        <f aca="false">IF(ISNUMBER(A295),FLOOR((ROW()-ROW($A$7))/5,1)+1,"")</f>
        <v/>
      </c>
      <c r="E295" s="245"/>
      <c r="F295" s="269" t="n">
        <f aca="false">IF(ISNUMBER(E295),E295,0)</f>
        <v>0</v>
      </c>
      <c r="G295" s="225" t="str">
        <f aca="false">IF(ISNUMBER($A295),IF(AND($F295&gt;=2,$H295=60),1,0),"")</f>
        <v/>
      </c>
      <c r="H295" s="226" t="str">
        <f aca="false">IF(ISNUMBER(A295),IF(OR($S295=$U295,NOT(ISNA(MATCH($D295*5+$V$4,Override!$C$6:$C$125,0)))),$Q295,0),"")</f>
        <v/>
      </c>
      <c r="I295" s="265" t="str">
        <f aca="false">IF(ISNUMBER(A295),IF(J295=5,K295,IF(AND(J295=4,OR(K295=4,K295=3)),K295+1,K295)),"")</f>
        <v/>
      </c>
      <c r="J295" s="246" t="n">
        <f aca="false">COUNT(A292:A296)</f>
        <v>5</v>
      </c>
      <c r="K295" s="228" t="str">
        <f aca="false">IF(ISNUMBER(A295),RANK(F295,F292:F296),"")</f>
        <v/>
      </c>
      <c r="L295" s="229" t="e">
        <f aca="false">IF(J295=5,VLOOKUP(K295,TPMatrix!$A$6:$B$10,2,FALSE()),IF(J295=4,VLOOKUP(K295,TPMatrix!$D$6:$E$9,2,FALSE()),0))</f>
        <v>#N/A</v>
      </c>
      <c r="M295" s="229" t="e">
        <f aca="false">IF(COUNTIF(K292:K296,K295)&gt;=2,IF(J295=5,VLOOKUP(K295+1,TPMatrix!$A$6:$B$10,2,FALSE()),IF(J295=4,VLOOKUP(K295+1,TPMatrix!$D$6:$E$9,2,FALSE()),0)),"")</f>
        <v>#VALUE!</v>
      </c>
      <c r="N295" s="229" t="e">
        <f aca="false">IF(COUNTIF(K292:K296,K295)&gt;=3,IF(J295=5,VLOOKUP(K295+2,TPMatrix!$A$6:$B$10,2,FALSE()),IF(J295=4,VLOOKUP(K295+2,TPMatrix!$D$6:$E$9,2,FALSE()),0)),"")</f>
        <v>#VALUE!</v>
      </c>
      <c r="O295" s="229" t="e">
        <f aca="false">IF(COUNTIF(K292:K296,K295)&gt;=4,IF(J295=5,VLOOKUP(K295+3,TPMatrix!$A$6:$B$10,2,FALSE()),IF(J295=4,VLOOKUP(K295+3,TPMatrix!$D$6:$E$9,2,FALSE()),0)),"")</f>
        <v>#VALUE!</v>
      </c>
      <c r="P295" s="229" t="e">
        <f aca="false">IF(COUNTIF(K292:K296,K295)&gt;=5,IF(J295=5,VLOOKUP(K295+4,TPMatrix!$A$6:$B$10,2,FALSE()),IF(J295=4,VLOOKUP(K295+4,TPMatrix!$D$6:$E$9,2,FALSE()),0)),"")</f>
        <v>#VALUE!</v>
      </c>
      <c r="Q295" s="229" t="e">
        <f aca="false">SUM(L295:P295)/COUNT(L295:P295)</f>
        <v>#N/A</v>
      </c>
      <c r="R295" s="230" t="n">
        <f aca="false">COUNT(L295:P295)</f>
        <v>0</v>
      </c>
      <c r="S295" s="228" t="n">
        <f aca="false">IF(ISNUMBER($A295),COUNTIF($D$7:$D$306,$D295),0)</f>
        <v>0</v>
      </c>
      <c r="T295" s="229" t="n">
        <f aca="false">CEILING($F295,1)</f>
        <v>0</v>
      </c>
      <c r="U295" s="230" t="n">
        <f aca="true">SUM(OFFSET(T295,-MOD(ROW()-ROW($U$7),5),0,5,1))</f>
        <v>0</v>
      </c>
      <c r="W295" s="167" t="str">
        <f aca="false">$I295</f>
        <v/>
      </c>
      <c r="X295" s="167" t="str">
        <f aca="false">IF(ISNUMBER($A295),$W295*(Methuselahs!$A$4+1)+$A295,"")</f>
        <v/>
      </c>
      <c r="Y295" s="167" t="str">
        <f aca="false">IF(ISNUMBER($A295),RANK($X295,$X295:$X299,1),"")</f>
        <v/>
      </c>
      <c r="Z295" s="167" t="str">
        <f aca="false">IF(ISNUMBER($A295),VLOOKUP($A295,Methuselahs!$A$7:$X$306,5),"")</f>
        <v/>
      </c>
      <c r="AA295" s="167" t="str">
        <f aca="false">$I295</f>
        <v/>
      </c>
    </row>
    <row r="296" customFormat="false" ht="12.65" hidden="false" customHeight="false" outlineLevel="0" collapsed="false">
      <c r="A296" s="247" t="n">
        <f aca="true">IF(ISBLANK('Tournament Info'!$B$11),"",INDIRECT(ADDRESS(ROW(),2,1,1,"Optimal Seating "&amp;'Tournament Info'!$B$11-1&amp;"R+F")))</f>
        <v>0</v>
      </c>
      <c r="B296" s="248" t="str">
        <f aca="false">IF(ISNUMBER(A296),VLOOKUP(A296,Methuselahs!$A$7:$E$306,2,FALSE()),"")</f>
        <v/>
      </c>
      <c r="C296" s="249" t="str">
        <f aca="false">IF(ISNUMBER(A296),VLOOKUP(A296,Methuselahs!$A$7:$E$306,3,FALSE()),"")</f>
        <v/>
      </c>
      <c r="D296" s="250" t="str">
        <f aca="false">IF(ISNUMBER(A296),FLOOR((ROW()-ROW($A$7))/5,1)+1,"")</f>
        <v/>
      </c>
      <c r="E296" s="251"/>
      <c r="F296" s="270" t="n">
        <f aca="false">IF(ISNUMBER(E296),E296,0)</f>
        <v>0</v>
      </c>
      <c r="G296" s="257" t="str">
        <f aca="false">IF(ISNUMBER($A296),IF(AND($F296&gt;=2,$H296=60),1,0),"")</f>
        <v/>
      </c>
      <c r="H296" s="258" t="str">
        <f aca="false">IF(ISNUMBER(A296),IF(OR($S296=$U296,NOT(ISNA(MATCH($D296*5+$V$4,Override!$C$6:$C$125,0)))),$Q296,0),"")</f>
        <v/>
      </c>
      <c r="I296" s="271" t="str">
        <f aca="false">IF(ISNUMBER(A296),IF(J296=5,K296,IF(AND(J296=4,OR(K296=4,K296=3)),K296+1,K296)),"")</f>
        <v/>
      </c>
      <c r="J296" s="252" t="n">
        <f aca="false">COUNT(A292:A296)</f>
        <v>5</v>
      </c>
      <c r="K296" s="253" t="str">
        <f aca="false">IF(ISNUMBER(A296),RANK(F296,F292:F296),"")</f>
        <v/>
      </c>
      <c r="L296" s="254" t="e">
        <f aca="false">IF(J296=5,VLOOKUP(K296,TPMatrix!$A$6:$B$10,2,FALSE()),IF(J296=4,VLOOKUP(K296,TPMatrix!$D$6:$E$9,2,FALSE()),0))</f>
        <v>#N/A</v>
      </c>
      <c r="M296" s="254" t="e">
        <f aca="false">IF(COUNTIF(K292:K296,K296)&gt;=2,IF(J296=5,VLOOKUP(K296+1,TPMatrix!$A$6:$B$10,2,FALSE()),IF(J296=4,VLOOKUP(K296+1,TPMatrix!$D$6:$E$9,2,FALSE()),0)),"")</f>
        <v>#VALUE!</v>
      </c>
      <c r="N296" s="254" t="e">
        <f aca="false">IF(COUNTIF(K292:K296,K296)&gt;=3,IF(J296=5,VLOOKUP(K296+2,TPMatrix!$A$6:$B$10,2,FALSE()),IF(J296=4,VLOOKUP(K296+2,TPMatrix!$D$6:$E$9,2,FALSE()),0)),"")</f>
        <v>#VALUE!</v>
      </c>
      <c r="O296" s="254" t="e">
        <f aca="false">IF(COUNTIF(K292:K296,K296)&gt;=4,IF(J296=5,VLOOKUP(K296+3,TPMatrix!$A$6:$B$10,2,FALSE()),IF(J296=4,VLOOKUP(K296+3,TPMatrix!$D$6:$E$9,2,FALSE()),0)),"")</f>
        <v>#VALUE!</v>
      </c>
      <c r="P296" s="254" t="e">
        <f aca="false">IF(COUNTIF(K292:K296,K296)&gt;=5,IF(J296=5,VLOOKUP(K296+4,TPMatrix!$A$6:$B$10,2,FALSE()),IF(J296=4,VLOOKUP(K296+4,TPMatrix!$D$6:$E$9,2,FALSE()),0)),"")</f>
        <v>#VALUE!</v>
      </c>
      <c r="Q296" s="254" t="e">
        <f aca="false">SUM(L296:P296)/COUNT(L296:P296)</f>
        <v>#N/A</v>
      </c>
      <c r="R296" s="255" t="n">
        <f aca="false">COUNT(L296:P296)</f>
        <v>0</v>
      </c>
      <c r="S296" s="253" t="n">
        <f aca="false">IF(ISNUMBER($A296),COUNTIF($D$7:$D$306,$D296),0)</f>
        <v>0</v>
      </c>
      <c r="T296" s="254" t="n">
        <f aca="false">CEILING($F296,1)</f>
        <v>0</v>
      </c>
      <c r="U296" s="255" t="n">
        <f aca="true">SUM(OFFSET(T296,-MOD(ROW()-ROW($U$7),5),0,5,1))</f>
        <v>0</v>
      </c>
      <c r="W296" s="167" t="str">
        <f aca="false">$I296</f>
        <v/>
      </c>
      <c r="X296" s="167" t="str">
        <f aca="false">IF(ISNUMBER($A296),$W296*(Methuselahs!$A$4+1)+$A296,"")</f>
        <v/>
      </c>
      <c r="Y296" s="167" t="str">
        <f aca="false">IF(ISNUMBER($A296),RANK($X296,$X296:$X300,1),"")</f>
        <v/>
      </c>
      <c r="Z296" s="167" t="str">
        <f aca="false">IF(ISNUMBER($A296),VLOOKUP($A296,Methuselahs!$A$7:$X$306,5),"")</f>
        <v/>
      </c>
      <c r="AA296" s="167" t="str">
        <f aca="false">$I296</f>
        <v/>
      </c>
    </row>
    <row r="297" customFormat="false" ht="12.65" hidden="false" customHeight="false" outlineLevel="0" collapsed="false">
      <c r="A297" s="206" t="n">
        <f aca="true">IF(ISBLANK('Tournament Info'!$B$11),"",INDIRECT(ADDRESS(ROW(),2,1,1,"Optimal Seating "&amp;'Tournament Info'!$B$11-1&amp;"R+F")))</f>
        <v>0</v>
      </c>
      <c r="B297" s="207" t="str">
        <f aca="false">IF(ISNUMBER(A297),VLOOKUP(A297,Methuselahs!$A$7:$E$306,2,FALSE()),"")</f>
        <v/>
      </c>
      <c r="C297" s="208" t="str">
        <f aca="false">IF(ISNUMBER(A297),VLOOKUP(A297,Methuselahs!$A$7:$E$306,3,FALSE()),"")</f>
        <v/>
      </c>
      <c r="D297" s="209" t="str">
        <f aca="false">IF(ISNUMBER(A297),FLOOR((ROW()-ROW($A$7))/5,1)+1,"")</f>
        <v/>
      </c>
      <c r="E297" s="210"/>
      <c r="F297" s="262" t="n">
        <f aca="false">IF(ISNUMBER(E297),E297,0)</f>
        <v>0</v>
      </c>
      <c r="G297" s="211" t="str">
        <f aca="false">IF(ISNUMBER($A297),IF(AND($F297&gt;=2,$H297=60),1,0),"")</f>
        <v/>
      </c>
      <c r="H297" s="212" t="str">
        <f aca="false">IF(ISNUMBER(A297),IF(OR($S297=$U297,NOT(ISNA(MATCH($D297*5+$V$4,Override!$C$6:$C$125,0)))),$Q297,0),"")</f>
        <v/>
      </c>
      <c r="I297" s="263" t="str">
        <f aca="false">IF(ISNUMBER(A297),IF(J297=5,K297,IF(AND(J297=4,OR(K297=4,K297=3)),K297+1,K297)),"")</f>
        <v/>
      </c>
      <c r="J297" s="213" t="n">
        <f aca="false">COUNT(A297:A301)</f>
        <v>5</v>
      </c>
      <c r="K297" s="214" t="str">
        <f aca="false">IF(ISNUMBER(A297),RANK(F297,F297:F301),"")</f>
        <v/>
      </c>
      <c r="L297" s="215" t="e">
        <f aca="false">IF(J297=5,VLOOKUP(K297,TPMatrix!$A$6:$B$10,2,FALSE()),IF(J297=4,VLOOKUP(K297,TPMatrix!$D$6:$E$9,2,FALSE()),0))</f>
        <v>#N/A</v>
      </c>
      <c r="M297" s="215" t="e">
        <f aca="false">IF(COUNTIF(K297:K301,K297)&gt;=2,IF(J297=5,VLOOKUP(K297+1,TPMatrix!$A$6:$B$10,2,FALSE()),IF(J297=4,VLOOKUP(K297+1,TPMatrix!$D$6:$E$9,2,FALSE()),0)),"")</f>
        <v>#VALUE!</v>
      </c>
      <c r="N297" s="215" t="e">
        <f aca="false">IF(COUNTIF(K297:K301,K297)&gt;=3,IF(J297=5,VLOOKUP(K297+2,TPMatrix!$A$6:$B$10,2,FALSE()),IF(J297=4,VLOOKUP(K297+2,TPMatrix!$D$6:$E$9,2,FALSE()),0)),"")</f>
        <v>#VALUE!</v>
      </c>
      <c r="O297" s="215" t="e">
        <f aca="false">IF(COUNTIF(K297:K301,K297)&gt;=4,IF(J297=5,VLOOKUP(K297+3,TPMatrix!$A$6:$B$10,2,FALSE()),IF(J297=4,VLOOKUP(K297+3,TPMatrix!$D$6:$E$9,2,FALSE()),0)),"")</f>
        <v>#VALUE!</v>
      </c>
      <c r="P297" s="215" t="e">
        <f aca="false">IF(COUNTIF(K297:K301,K297)&gt;=5,IF(J297=5,VLOOKUP(K297+4,TPMatrix!$A$6:$B$10,2,FALSE()),IF(J297=4,VLOOKUP(K297+4,TPMatrix!$D$6:$E$9,2,FALSE()),0)),"")</f>
        <v>#VALUE!</v>
      </c>
      <c r="Q297" s="215" t="e">
        <f aca="false">SUM(L297:P297)/COUNT(L297:P297)</f>
        <v>#N/A</v>
      </c>
      <c r="R297" s="216" t="n">
        <f aca="false">COUNT(L297:P297)</f>
        <v>0</v>
      </c>
      <c r="S297" s="217" t="n">
        <f aca="false">IF(ISNUMBER($A297),COUNTIF($D$7:$D$306,$D297),0)</f>
        <v>0</v>
      </c>
      <c r="T297" s="218" t="n">
        <f aca="false">CEILING($F297,1)</f>
        <v>0</v>
      </c>
      <c r="U297" s="219" t="n">
        <f aca="true">SUM(OFFSET(T297,-MOD(ROW()-ROW($U$7),5),0,5,1))</f>
        <v>0</v>
      </c>
      <c r="W297" s="167" t="str">
        <f aca="false">$I297</f>
        <v/>
      </c>
      <c r="X297" s="167" t="str">
        <f aca="false">IF(ISNUMBER($A297),$W297*(Methuselahs!$A$4+1)+$A297,"")</f>
        <v/>
      </c>
      <c r="Y297" s="167" t="str">
        <f aca="false">IF(ISNUMBER($A297),RANK($X297,$X297:$X301,1),"")</f>
        <v/>
      </c>
      <c r="Z297" s="167" t="str">
        <f aca="false">IF(ISNUMBER($A297),VLOOKUP($A297,Methuselahs!$A$7:$X$306,5),"")</f>
        <v/>
      </c>
      <c r="AA297" s="167" t="str">
        <f aca="false">$I297</f>
        <v/>
      </c>
    </row>
    <row r="298" customFormat="false" ht="12.65" hidden="false" customHeight="false" outlineLevel="0" collapsed="false">
      <c r="A298" s="220" t="n">
        <f aca="true">IF(ISBLANK('Tournament Info'!$B$11),"",INDIRECT(ADDRESS(ROW(),2,1,1,"Optimal Seating "&amp;'Tournament Info'!$B$11-1&amp;"R+F")))</f>
        <v>0</v>
      </c>
      <c r="B298" s="221" t="str">
        <f aca="false">IF(ISNUMBER(A298),VLOOKUP(A298,Methuselahs!$A$7:$E$306,2,FALSE()),"")</f>
        <v/>
      </c>
      <c r="C298" s="222" t="str">
        <f aca="false">IF(ISNUMBER(A298),VLOOKUP(A298,Methuselahs!$A$7:$E$306,3,FALSE()),"")</f>
        <v/>
      </c>
      <c r="D298" s="223" t="str">
        <f aca="false">IF(ISNUMBER(A298),FLOOR((ROW()-ROW($A$7))/5,1)+1,"")</f>
        <v/>
      </c>
      <c r="E298" s="224"/>
      <c r="F298" s="264" t="n">
        <f aca="false">IF(ISNUMBER(E298),E298,0)</f>
        <v>0</v>
      </c>
      <c r="G298" s="225" t="str">
        <f aca="false">IF(ISNUMBER($A298),IF(AND($F298&gt;=2,$H298=60),1,0),"")</f>
        <v/>
      </c>
      <c r="H298" s="226" t="str">
        <f aca="false">IF(ISNUMBER(A298),IF(OR($S298=$U298,NOT(ISNA(MATCH($D298*5+$V$4,Override!$C$6:$C$125,0)))),$Q298,0),"")</f>
        <v/>
      </c>
      <c r="I298" s="265" t="str">
        <f aca="false">IF(ISNUMBER(A298),IF(J298=5,K298,IF(AND(J298=4,OR(K298=4,K298=3)),K298+1,K298)),"")</f>
        <v/>
      </c>
      <c r="J298" s="227" t="n">
        <f aca="false">COUNT(A297:A301)</f>
        <v>5</v>
      </c>
      <c r="K298" s="228" t="str">
        <f aca="false">IF(ISNUMBER(A298),RANK(F298,F297:F301),"")</f>
        <v/>
      </c>
      <c r="L298" s="229" t="e">
        <f aca="false">IF(J298=5,VLOOKUP(K298,TPMatrix!$A$6:$B$10,2,FALSE()),IF(J298=4,VLOOKUP(K298,TPMatrix!$D$6:$E$9,2,FALSE()),0))</f>
        <v>#N/A</v>
      </c>
      <c r="M298" s="229" t="e">
        <f aca="false">IF(COUNTIF(K297:K301,K298)&gt;=2,IF(J298=5,VLOOKUP(K298+1,TPMatrix!$A$6:$B$10,2,FALSE()),IF(J298=4,VLOOKUP(K298+1,TPMatrix!$D$6:$E$9,2,FALSE()),0)),"")</f>
        <v>#VALUE!</v>
      </c>
      <c r="N298" s="229" t="e">
        <f aca="false">IF(COUNTIF(K297:K301,K298)&gt;=3,IF(J298=5,VLOOKUP(K298+2,TPMatrix!$A$6:$B$10,2,FALSE()),IF(J298=4,VLOOKUP(K298+2,TPMatrix!$D$6:$E$9,2,FALSE()),0)),"")</f>
        <v>#VALUE!</v>
      </c>
      <c r="O298" s="229" t="e">
        <f aca="false">IF(COUNTIF(K297:K301,K298)&gt;=4,IF(J298=5,VLOOKUP(K298+3,TPMatrix!$A$6:$B$10,2,FALSE()),IF(J298=4,VLOOKUP(K298+3,TPMatrix!$D$6:$E$9,2,FALSE()),0)),"")</f>
        <v>#VALUE!</v>
      </c>
      <c r="P298" s="229" t="e">
        <f aca="false">IF(COUNTIF(K297:K301,K298)&gt;=5,IF(J298=5,VLOOKUP(K298+4,TPMatrix!$A$6:$B$10,2,FALSE()),IF(J298=4,VLOOKUP(K298+4,TPMatrix!$D$6:$E$9,2,FALSE()),0)),"")</f>
        <v>#VALUE!</v>
      </c>
      <c r="Q298" s="229" t="e">
        <f aca="false">SUM(L298:P298)/COUNT(L298:P298)</f>
        <v>#N/A</v>
      </c>
      <c r="R298" s="230" t="n">
        <f aca="false">COUNT(L298:P298)</f>
        <v>0</v>
      </c>
      <c r="S298" s="228" t="n">
        <f aca="false">IF(ISNUMBER($A298),COUNTIF($D$7:$D$306,$D298),0)</f>
        <v>0</v>
      </c>
      <c r="T298" s="229" t="n">
        <f aca="false">CEILING($F298,1)</f>
        <v>0</v>
      </c>
      <c r="U298" s="230" t="n">
        <f aca="true">SUM(OFFSET(T298,-MOD(ROW()-ROW($U$7),5),0,5,1))</f>
        <v>0</v>
      </c>
      <c r="W298" s="167" t="str">
        <f aca="false">$I298</f>
        <v/>
      </c>
      <c r="X298" s="167" t="str">
        <f aca="false">IF(ISNUMBER($A298),$W298*(Methuselahs!$A$4+1)+$A298,"")</f>
        <v/>
      </c>
      <c r="Y298" s="167" t="str">
        <f aca="false">IF(ISNUMBER($A298),RANK($X298,$X298:$X302,1),"")</f>
        <v/>
      </c>
      <c r="Z298" s="167" t="str">
        <f aca="false">IF(ISNUMBER($A298),VLOOKUP($A298,Methuselahs!$A$7:$X$306,5),"")</f>
        <v/>
      </c>
      <c r="AA298" s="167" t="str">
        <f aca="false">$I298</f>
        <v/>
      </c>
    </row>
    <row r="299" customFormat="false" ht="12.65" hidden="false" customHeight="false" outlineLevel="0" collapsed="false">
      <c r="A299" s="231" t="n">
        <f aca="true">IF(ISBLANK('Tournament Info'!$B$11),"",INDIRECT(ADDRESS(ROW(),2,1,1,"Optimal Seating "&amp;'Tournament Info'!$B$11-1&amp;"R+F")))</f>
        <v>0</v>
      </c>
      <c r="B299" s="207" t="str">
        <f aca="false">IF(ISNUMBER(A299),VLOOKUP(A299,Methuselahs!$A$7:$E$306,2,FALSE()),"")</f>
        <v/>
      </c>
      <c r="C299" s="232" t="str">
        <f aca="false">IF(ISNUMBER(A299),VLOOKUP(A299,Methuselahs!$A$7:$E$306,3,FALSE()),"")</f>
        <v/>
      </c>
      <c r="D299" s="233" t="str">
        <f aca="false">IF(ISNUMBER(A299),FLOOR((ROW()-ROW($A$7))/5,1)+1,"")</f>
        <v/>
      </c>
      <c r="E299" s="234"/>
      <c r="F299" s="267" t="n">
        <f aca="false">IF(ISNUMBER(E299),E299,0)</f>
        <v>0</v>
      </c>
      <c r="G299" s="235" t="str">
        <f aca="false">IF(ISNUMBER($A299),IF(AND($F299&gt;=2,$H299=60),1,0),"")</f>
        <v/>
      </c>
      <c r="H299" s="236" t="str">
        <f aca="false">IF(ISNUMBER(A299),IF(OR($S299=$U299,NOT(ISNA(MATCH($D299*5+$V$4,Override!$C$6:$C$125,0)))),$Q299,0),"")</f>
        <v/>
      </c>
      <c r="I299" s="268" t="str">
        <f aca="false">IF(ISNUMBER(A299),IF(J299=5,K299,IF(AND(J299=4,OR(K299=4,K299=3)),K299+1,K299)),"")</f>
        <v/>
      </c>
      <c r="J299" s="237" t="n">
        <f aca="false">COUNT(A297:A301)</f>
        <v>5</v>
      </c>
      <c r="K299" s="238" t="str">
        <f aca="false">IF(ISNUMBER(A299),RANK(F299,F297:F301),"")</f>
        <v/>
      </c>
      <c r="L299" s="239" t="e">
        <f aca="false">IF(J299=5,VLOOKUP(K299,TPMatrix!$A$6:$B$10,2,FALSE()),IF(J299=4,VLOOKUP(K299,TPMatrix!$D$6:$E$9,2,FALSE()),0))</f>
        <v>#N/A</v>
      </c>
      <c r="M299" s="239" t="e">
        <f aca="false">IF(COUNTIF(K297:K301,K299)&gt;=2,IF(J299=5,VLOOKUP(K299+1,TPMatrix!$A$6:$B$10,2,FALSE()),IF(J299=4,VLOOKUP(K299+1,TPMatrix!$D$6:$E$9,2,FALSE()),0)),"")</f>
        <v>#VALUE!</v>
      </c>
      <c r="N299" s="239" t="e">
        <f aca="false">IF(COUNTIF(K297:K301,K299)&gt;=3,IF(J299=5,VLOOKUP(K299+2,TPMatrix!$A$6:$B$10,2,FALSE()),IF(J299=4,VLOOKUP(K299+2,TPMatrix!$D$6:$E$9,2,FALSE()),0)),"")</f>
        <v>#VALUE!</v>
      </c>
      <c r="O299" s="239" t="e">
        <f aca="false">IF(COUNTIF(K297:K301,K299)&gt;=4,IF(J299=5,VLOOKUP(K299+3,TPMatrix!$A$6:$B$10,2,FALSE()),IF(J299=4,VLOOKUP(K299+3,TPMatrix!$D$6:$E$9,2,FALSE()),0)),"")</f>
        <v>#VALUE!</v>
      </c>
      <c r="P299" s="239" t="e">
        <f aca="false">IF(COUNTIF(K297:K301,K299)&gt;=5,IF(J299=5,VLOOKUP(K299+4,TPMatrix!$A$6:$B$10,2,FALSE()),IF(J299=4,VLOOKUP(K299+4,TPMatrix!$D$6:$E$9,2,FALSE()),0)),"")</f>
        <v>#VALUE!</v>
      </c>
      <c r="Q299" s="239" t="e">
        <f aca="false">SUM(L299:P299)/COUNT(L299:P299)</f>
        <v>#N/A</v>
      </c>
      <c r="R299" s="240" t="n">
        <f aca="false">COUNT(L299:P299)</f>
        <v>0</v>
      </c>
      <c r="S299" s="238" t="n">
        <f aca="false">IF(ISNUMBER($A299),COUNTIF($D$7:$D$306,$D299),0)</f>
        <v>0</v>
      </c>
      <c r="T299" s="239" t="n">
        <f aca="false">CEILING($F299,1)</f>
        <v>0</v>
      </c>
      <c r="U299" s="240" t="n">
        <f aca="true">SUM(OFFSET(T299,-MOD(ROW()-ROW($U$7),5),0,5,1))</f>
        <v>0</v>
      </c>
      <c r="W299" s="167" t="str">
        <f aca="false">$I299</f>
        <v/>
      </c>
      <c r="X299" s="167" t="str">
        <f aca="false">IF(ISNUMBER($A299),$W299*(Methuselahs!$A$4+1)+$A299,"")</f>
        <v/>
      </c>
      <c r="Y299" s="167" t="str">
        <f aca="false">IF(ISNUMBER($A299),RANK($X299,$X299:$X303,1),"")</f>
        <v/>
      </c>
      <c r="Z299" s="167" t="str">
        <f aca="false">IF(ISNUMBER($A299),VLOOKUP($A299,Methuselahs!$A$7:$X$306,5),"")</f>
        <v/>
      </c>
      <c r="AA299" s="167" t="str">
        <f aca="false">$I299</f>
        <v/>
      </c>
    </row>
    <row r="300" customFormat="false" ht="12.65" hidden="false" customHeight="false" outlineLevel="0" collapsed="false">
      <c r="A300" s="241" t="n">
        <f aca="true">IF(ISBLANK('Tournament Info'!$B$11),"",INDIRECT(ADDRESS(ROW(),2,1,1,"Optimal Seating "&amp;'Tournament Info'!$B$11-1&amp;"R+F")))</f>
        <v>0</v>
      </c>
      <c r="B300" s="242" t="str">
        <f aca="false">IF(ISNUMBER(A300),VLOOKUP(A300,Methuselahs!$A$7:$E$306,2,FALSE()),"")</f>
        <v/>
      </c>
      <c r="C300" s="243" t="str">
        <f aca="false">IF(ISNUMBER(A300),VLOOKUP(A300,Methuselahs!$A$7:$E$306,3,FALSE()),"")</f>
        <v/>
      </c>
      <c r="D300" s="244" t="str">
        <f aca="false">IF(ISNUMBER(A300),FLOOR((ROW()-ROW($A$7))/5,1)+1,"")</f>
        <v/>
      </c>
      <c r="E300" s="245"/>
      <c r="F300" s="269" t="n">
        <f aca="false">IF(ISNUMBER(E300),E300,0)</f>
        <v>0</v>
      </c>
      <c r="G300" s="225" t="str">
        <f aca="false">IF(ISNUMBER($A300),IF(AND($F300&gt;=2,$H300=60),1,0),"")</f>
        <v/>
      </c>
      <c r="H300" s="226" t="str">
        <f aca="false">IF(ISNUMBER(A300),IF(OR($S300=$U300,NOT(ISNA(MATCH($D300*5+$V$4,Override!$C$6:$C$125,0)))),$Q300,0),"")</f>
        <v/>
      </c>
      <c r="I300" s="265" t="str">
        <f aca="false">IF(ISNUMBER(A300),IF(J300=5,K300,IF(AND(J300=4,OR(K300=4,K300=3)),K300+1,K300)),"")</f>
        <v/>
      </c>
      <c r="J300" s="246" t="n">
        <f aca="false">COUNT(A297:A301)</f>
        <v>5</v>
      </c>
      <c r="K300" s="228" t="str">
        <f aca="false">IF(ISNUMBER(A300),RANK(F300,F297:F301),"")</f>
        <v/>
      </c>
      <c r="L300" s="229" t="e">
        <f aca="false">IF(J300=5,VLOOKUP(K300,TPMatrix!$A$6:$B$10,2,FALSE()),IF(J300=4,VLOOKUP(K300,TPMatrix!$D$6:$E$9,2,FALSE()),0))</f>
        <v>#N/A</v>
      </c>
      <c r="M300" s="229" t="e">
        <f aca="false">IF(COUNTIF(K297:K301,K300)&gt;=2,IF(J300=5,VLOOKUP(K300+1,TPMatrix!$A$6:$B$10,2,FALSE()),IF(J300=4,VLOOKUP(K300+1,TPMatrix!$D$6:$E$9,2,FALSE()),0)),"")</f>
        <v>#VALUE!</v>
      </c>
      <c r="N300" s="229" t="e">
        <f aca="false">IF(COUNTIF(K297:K301,K300)&gt;=3,IF(J300=5,VLOOKUP(K300+2,TPMatrix!$A$6:$B$10,2,FALSE()),IF(J300=4,VLOOKUP(K300+2,TPMatrix!$D$6:$E$9,2,FALSE()),0)),"")</f>
        <v>#VALUE!</v>
      </c>
      <c r="O300" s="229" t="e">
        <f aca="false">IF(COUNTIF(K297:K301,K300)&gt;=4,IF(J300=5,VLOOKUP(K300+3,TPMatrix!$A$6:$B$10,2,FALSE()),IF(J300=4,VLOOKUP(K300+3,TPMatrix!$D$6:$E$9,2,FALSE()),0)),"")</f>
        <v>#VALUE!</v>
      </c>
      <c r="P300" s="229" t="e">
        <f aca="false">IF(COUNTIF(K297:K301,K300)&gt;=5,IF(J300=5,VLOOKUP(K300+4,TPMatrix!$A$6:$B$10,2,FALSE()),IF(J300=4,VLOOKUP(K300+4,TPMatrix!$D$6:$E$9,2,FALSE()),0)),"")</f>
        <v>#VALUE!</v>
      </c>
      <c r="Q300" s="229" t="e">
        <f aca="false">SUM(L300:P300)/COUNT(L300:P300)</f>
        <v>#N/A</v>
      </c>
      <c r="R300" s="230" t="n">
        <f aca="false">COUNT(L300:P300)</f>
        <v>0</v>
      </c>
      <c r="S300" s="228" t="n">
        <f aca="false">IF(ISNUMBER($A300),COUNTIF($D$7:$D$306,$D300),0)</f>
        <v>0</v>
      </c>
      <c r="T300" s="229" t="n">
        <f aca="false">CEILING($F300,1)</f>
        <v>0</v>
      </c>
      <c r="U300" s="230" t="n">
        <f aca="true">SUM(OFFSET(T300,-MOD(ROW()-ROW($U$7),5),0,5,1))</f>
        <v>0</v>
      </c>
      <c r="W300" s="167" t="str">
        <f aca="false">$I300</f>
        <v/>
      </c>
      <c r="X300" s="167" t="str">
        <f aca="false">IF(ISNUMBER($A300),$W300*(Methuselahs!$A$4+1)+$A300,"")</f>
        <v/>
      </c>
      <c r="Y300" s="167" t="str">
        <f aca="false">IF(ISNUMBER($A300),RANK($X300,$X300:$X304,1),"")</f>
        <v/>
      </c>
      <c r="Z300" s="167" t="str">
        <f aca="false">IF(ISNUMBER($A300),VLOOKUP($A300,Methuselahs!$A$7:$X$306,5),"")</f>
        <v/>
      </c>
      <c r="AA300" s="167" t="str">
        <f aca="false">$I300</f>
        <v/>
      </c>
    </row>
    <row r="301" customFormat="false" ht="12.65" hidden="false" customHeight="false" outlineLevel="0" collapsed="false">
      <c r="A301" s="247" t="n">
        <f aca="true">IF(ISBLANK('Tournament Info'!$B$11),"",INDIRECT(ADDRESS(ROW(),2,1,1,"Optimal Seating "&amp;'Tournament Info'!$B$11-1&amp;"R+F")))</f>
        <v>0</v>
      </c>
      <c r="B301" s="248" t="str">
        <f aca="false">IF(ISNUMBER(A301),VLOOKUP(A301,Methuselahs!$A$7:$E$306,2,FALSE()),"")</f>
        <v/>
      </c>
      <c r="C301" s="249" t="str">
        <f aca="false">IF(ISNUMBER(A301),VLOOKUP(A301,Methuselahs!$A$7:$E$306,3,FALSE()),"")</f>
        <v/>
      </c>
      <c r="D301" s="250" t="str">
        <f aca="false">IF(ISNUMBER(A301),FLOOR((ROW()-ROW($A$7))/5,1)+1,"")</f>
        <v/>
      </c>
      <c r="E301" s="251"/>
      <c r="F301" s="270" t="n">
        <f aca="false">IF(ISNUMBER(E301),E301,0)</f>
        <v>0</v>
      </c>
      <c r="G301" s="235" t="str">
        <f aca="false">IF(ISNUMBER($A301),IF(AND($F301&gt;=2,$H301=60),1,0),"")</f>
        <v/>
      </c>
      <c r="H301" s="236" t="str">
        <f aca="false">IF(ISNUMBER(A301),IF(OR($S301=$U301,NOT(ISNA(MATCH($D301*5+$V$4,Override!$C$6:$C$125,0)))),$Q301,0),"")</f>
        <v/>
      </c>
      <c r="I301" s="268" t="str">
        <f aca="false">IF(ISNUMBER(A301),IF(J301=5,K301,IF(AND(J301=4,OR(K301=4,K301=3)),K301+1,K301)),"")</f>
        <v/>
      </c>
      <c r="J301" s="252" t="n">
        <f aca="false">COUNT(A297:A301)</f>
        <v>5</v>
      </c>
      <c r="K301" s="253" t="str">
        <f aca="false">IF(ISNUMBER(A301),RANK(F301,F297:F301),"")</f>
        <v/>
      </c>
      <c r="L301" s="254" t="e">
        <f aca="false">IF(J301=5,VLOOKUP(K301,TPMatrix!$A$6:$B$10,2,FALSE()),IF(J301=4,VLOOKUP(K301,TPMatrix!$D$6:$E$9,2,FALSE()),0))</f>
        <v>#N/A</v>
      </c>
      <c r="M301" s="254" t="e">
        <f aca="false">IF(COUNTIF(K297:K301,K301)&gt;=2,IF(J301=5,VLOOKUP(K301+1,TPMatrix!$A$6:$B$10,2,FALSE()),IF(J301=4,VLOOKUP(K301+1,TPMatrix!$D$6:$E$9,2,FALSE()),0)),"")</f>
        <v>#VALUE!</v>
      </c>
      <c r="N301" s="254" t="e">
        <f aca="false">IF(COUNTIF(K297:K301,K301)&gt;=3,IF(J301=5,VLOOKUP(K301+2,TPMatrix!$A$6:$B$10,2,FALSE()),IF(J301=4,VLOOKUP(K301+2,TPMatrix!$D$6:$E$9,2,FALSE()),0)),"")</f>
        <v>#VALUE!</v>
      </c>
      <c r="O301" s="254" t="e">
        <f aca="false">IF(COUNTIF(K297:K301,K301)&gt;=4,IF(J301=5,VLOOKUP(K301+3,TPMatrix!$A$6:$B$10,2,FALSE()),IF(J301=4,VLOOKUP(K301+3,TPMatrix!$D$6:$E$9,2,FALSE()),0)),"")</f>
        <v>#VALUE!</v>
      </c>
      <c r="P301" s="254" t="e">
        <f aca="false">IF(COUNTIF(K297:K301,K301)&gt;=5,IF(J301=5,VLOOKUP(K301+4,TPMatrix!$A$6:$B$10,2,FALSE()),IF(J301=4,VLOOKUP(K301+4,TPMatrix!$D$6:$E$9,2,FALSE()),0)),"")</f>
        <v>#VALUE!</v>
      </c>
      <c r="Q301" s="254" t="e">
        <f aca="false">SUM(L301:P301)/COUNT(L301:P301)</f>
        <v>#N/A</v>
      </c>
      <c r="R301" s="255" t="n">
        <f aca="false">COUNT(L301:P301)</f>
        <v>0</v>
      </c>
      <c r="S301" s="253" t="n">
        <f aca="false">IF(ISNUMBER($A301),COUNTIF($D$7:$D$306,$D301),0)</f>
        <v>0</v>
      </c>
      <c r="T301" s="254" t="n">
        <f aca="false">CEILING($F301,1)</f>
        <v>0</v>
      </c>
      <c r="U301" s="255" t="n">
        <f aca="true">SUM(OFFSET(T301,-MOD(ROW()-ROW($U$7),5),0,5,1))</f>
        <v>0</v>
      </c>
      <c r="W301" s="167" t="str">
        <f aca="false">$I301</f>
        <v/>
      </c>
      <c r="X301" s="167" t="str">
        <f aca="false">IF(ISNUMBER($A301),$W301*(Methuselahs!$A$4+1)+$A301,"")</f>
        <v/>
      </c>
      <c r="Y301" s="167" t="str">
        <f aca="false">IF(ISNUMBER($A301),RANK($X301,$X301:$X305,1),"")</f>
        <v/>
      </c>
      <c r="Z301" s="167" t="str">
        <f aca="false">IF(ISNUMBER($A301),VLOOKUP($A301,Methuselahs!$A$7:$X$306,5),"")</f>
        <v/>
      </c>
      <c r="AA301" s="167" t="str">
        <f aca="false">$I301</f>
        <v/>
      </c>
    </row>
    <row r="302" customFormat="false" ht="12.65" hidden="false" customHeight="false" outlineLevel="0" collapsed="false">
      <c r="A302" s="206" t="n">
        <f aca="true">IF(ISBLANK('Tournament Info'!$B$11),"",INDIRECT(ADDRESS(ROW(),2,1,1,"Optimal Seating "&amp;'Tournament Info'!$B$11-1&amp;"R+F")))</f>
        <v>0</v>
      </c>
      <c r="B302" s="256" t="str">
        <f aca="false">IF(ISNUMBER(A302),VLOOKUP(A302,Methuselahs!$A$7:$E$306,2,FALSE()),"")</f>
        <v/>
      </c>
      <c r="C302" s="208" t="str">
        <f aca="false">IF(ISNUMBER(A302),VLOOKUP(A302,Methuselahs!$A$7:$E$306,3,FALSE()),"")</f>
        <v/>
      </c>
      <c r="D302" s="209" t="str">
        <f aca="false">IF(ISNUMBER(A302),FLOOR((ROW()-ROW($A$7))/5,1)+1,"")</f>
        <v/>
      </c>
      <c r="E302" s="210"/>
      <c r="F302" s="262" t="n">
        <f aca="false">IF(ISNUMBER(E302),E302,0)</f>
        <v>0</v>
      </c>
      <c r="G302" s="211" t="str">
        <f aca="false">IF(ISNUMBER($A302),IF(AND($F302&gt;=2,$H302=60),1,0),"")</f>
        <v/>
      </c>
      <c r="H302" s="212" t="str">
        <f aca="false">IF(ISNUMBER(A302),IF(OR($S302=$U302,NOT(ISNA(MATCH($D302*5+$V$4,Override!$C$6:$C$125,0)))),$Q302,0),"")</f>
        <v/>
      </c>
      <c r="I302" s="263" t="str">
        <f aca="false">IF(ISNUMBER(A302),IF(J302=5,K302,IF(AND(J302=4,OR(K302=4,K302=3)),K302+1,K302)),"")</f>
        <v/>
      </c>
      <c r="J302" s="213" t="n">
        <f aca="false">COUNT(A302:A306)</f>
        <v>5</v>
      </c>
      <c r="K302" s="214" t="str">
        <f aca="false">IF(ISNUMBER(A302),RANK(F302,F302:F306),"")</f>
        <v/>
      </c>
      <c r="L302" s="215" t="e">
        <f aca="false">IF(J302=5,VLOOKUP(K302,TPMatrix!$A$6:$B$10,2,FALSE()),IF(J302=4,VLOOKUP(K302,TPMatrix!$D$6:$E$9,2,FALSE()),0))</f>
        <v>#N/A</v>
      </c>
      <c r="M302" s="215" t="e">
        <f aca="false">IF(COUNTIF(K302:K306,K302)&gt;=2,IF(J302=5,VLOOKUP(K302+1,TPMatrix!$A$6:$B$10,2,FALSE()),IF(J302=4,VLOOKUP(K302+1,TPMatrix!$D$6:$E$9,2,FALSE()),0)),"")</f>
        <v>#VALUE!</v>
      </c>
      <c r="N302" s="215" t="e">
        <f aca="false">IF(COUNTIF(K302:K306,K302)&gt;=3,IF(J302=5,VLOOKUP(K302+2,TPMatrix!$A$6:$B$10,2,FALSE()),IF(J302=4,VLOOKUP(K302+2,TPMatrix!$D$6:$E$9,2,FALSE()),0)),"")</f>
        <v>#VALUE!</v>
      </c>
      <c r="O302" s="215" t="e">
        <f aca="false">IF(COUNTIF(K302:K306,K302)&gt;=4,IF(J302=5,VLOOKUP(K302+3,TPMatrix!$A$6:$B$10,2,FALSE()),IF(J302=4,VLOOKUP(K302+3,TPMatrix!$D$6:$E$9,2,FALSE()),0)),"")</f>
        <v>#VALUE!</v>
      </c>
      <c r="P302" s="215" t="e">
        <f aca="false">IF(COUNTIF(K302:K306,K302)&gt;=5,IF(J302=5,VLOOKUP(K302+4,TPMatrix!$A$6:$B$10,2,FALSE()),IF(J302=4,VLOOKUP(K302+4,TPMatrix!$D$6:$E$9,2,FALSE()),0)),"")</f>
        <v>#VALUE!</v>
      </c>
      <c r="Q302" s="215" t="e">
        <f aca="false">SUM(L302:P302)/COUNT(L302:P302)</f>
        <v>#N/A</v>
      </c>
      <c r="R302" s="216" t="n">
        <f aca="false">COUNT(L302:P302)</f>
        <v>0</v>
      </c>
      <c r="S302" s="217" t="n">
        <f aca="false">IF(ISNUMBER($A302),COUNTIF($D$7:$D$306,$D302),0)</f>
        <v>0</v>
      </c>
      <c r="T302" s="218" t="n">
        <f aca="false">CEILING($F302,1)</f>
        <v>0</v>
      </c>
      <c r="U302" s="219" t="n">
        <f aca="true">SUM(OFFSET(T302,-MOD(ROW()-ROW($U$7),5),0,5,1))</f>
        <v>0</v>
      </c>
      <c r="W302" s="167" t="str">
        <f aca="false">$I302</f>
        <v/>
      </c>
      <c r="X302" s="167" t="str">
        <f aca="false">IF(ISNUMBER($A302),$W302*(Methuselahs!$A$4+1)+$A302,"")</f>
        <v/>
      </c>
      <c r="Y302" s="167" t="str">
        <f aca="false">IF(ISNUMBER($A302),RANK($X302,$X302:$X306,1),"")</f>
        <v/>
      </c>
      <c r="Z302" s="167" t="str">
        <f aca="false">IF(ISNUMBER($A302),VLOOKUP($A302,Methuselahs!$A$7:$X$306,5),"")</f>
        <v/>
      </c>
      <c r="AA302" s="167" t="str">
        <f aca="false">$I302</f>
        <v/>
      </c>
    </row>
    <row r="303" customFormat="false" ht="12.65" hidden="false" customHeight="false" outlineLevel="0" collapsed="false">
      <c r="A303" s="220" t="n">
        <f aca="true">IF(ISBLANK('Tournament Info'!$B$11),"",INDIRECT(ADDRESS(ROW(),2,1,1,"Optimal Seating "&amp;'Tournament Info'!$B$11-1&amp;"R+F")))</f>
        <v>0</v>
      </c>
      <c r="B303" s="221" t="str">
        <f aca="false">IF(ISNUMBER(A303),VLOOKUP(A303,Methuselahs!$A$7:$E$306,2,FALSE()),"")</f>
        <v/>
      </c>
      <c r="C303" s="222" t="str">
        <f aca="false">IF(ISNUMBER(A303),VLOOKUP(A303,Methuselahs!$A$7:$E$306,3,FALSE()),"")</f>
        <v/>
      </c>
      <c r="D303" s="223" t="str">
        <f aca="false">IF(ISNUMBER(A303),FLOOR((ROW()-ROW($A$7))/5,1)+1,"")</f>
        <v/>
      </c>
      <c r="E303" s="224"/>
      <c r="F303" s="264" t="n">
        <f aca="false">IF(ISNUMBER(E303),E303,0)</f>
        <v>0</v>
      </c>
      <c r="G303" s="225" t="str">
        <f aca="false">IF(ISNUMBER($A303),IF(AND($F303&gt;=2,$H303=60),1,0),"")</f>
        <v/>
      </c>
      <c r="H303" s="226" t="str">
        <f aca="false">IF(ISNUMBER(A303),IF(OR($S303=$U303,NOT(ISNA(MATCH($D303*5+$V$4,Override!$C$6:$C$125,0)))),$Q303,0),"")</f>
        <v/>
      </c>
      <c r="I303" s="265" t="str">
        <f aca="false">IF(ISNUMBER(A303),IF(J303=5,K303,IF(AND(J303=4,OR(K303=4,K303=3)),K303+1,K303)),"")</f>
        <v/>
      </c>
      <c r="J303" s="227" t="n">
        <f aca="false">COUNT(A302:A306)</f>
        <v>5</v>
      </c>
      <c r="K303" s="228" t="str">
        <f aca="false">IF(ISNUMBER(A303),RANK(F303,F302:F306),"")</f>
        <v/>
      </c>
      <c r="L303" s="229" t="e">
        <f aca="false">IF(J303=5,VLOOKUP(K303,TPMatrix!$A$6:$B$10,2,FALSE()),IF(J303=4,VLOOKUP(K303,TPMatrix!$D$6:$E$9,2,FALSE()),0))</f>
        <v>#N/A</v>
      </c>
      <c r="M303" s="229" t="e">
        <f aca="false">IF(COUNTIF(K302:K306,K303)&gt;=2,IF(J303=5,VLOOKUP(K303+1,TPMatrix!$A$6:$B$10,2,FALSE()),IF(J303=4,VLOOKUP(K303+1,TPMatrix!$D$6:$E$9,2,FALSE()),0)),"")</f>
        <v>#VALUE!</v>
      </c>
      <c r="N303" s="229" t="e">
        <f aca="false">IF(COUNTIF(K302:K306,K303)&gt;=3,IF(J303=5,VLOOKUP(K303+2,TPMatrix!$A$6:$B$10,2,FALSE()),IF(J303=4,VLOOKUP(K303+2,TPMatrix!$D$6:$E$9,2,FALSE()),0)),"")</f>
        <v>#VALUE!</v>
      </c>
      <c r="O303" s="229" t="e">
        <f aca="false">IF(COUNTIF(K302:K306,K303)&gt;=4,IF(J303=5,VLOOKUP(K303+3,TPMatrix!$A$6:$B$10,2,FALSE()),IF(J303=4,VLOOKUP(K303+3,TPMatrix!$D$6:$E$9,2,FALSE()),0)),"")</f>
        <v>#VALUE!</v>
      </c>
      <c r="P303" s="229" t="e">
        <f aca="false">IF(COUNTIF(K302:K306,K303)&gt;=5,IF(J303=5,VLOOKUP(K303+4,TPMatrix!$A$6:$B$10,2,FALSE()),IF(J303=4,VLOOKUP(K303+4,TPMatrix!$D$6:$E$9,2,FALSE()),0)),"")</f>
        <v>#VALUE!</v>
      </c>
      <c r="Q303" s="229" t="e">
        <f aca="false">SUM(L303:P303)/COUNT(L303:P303)</f>
        <v>#N/A</v>
      </c>
      <c r="R303" s="230" t="n">
        <f aca="false">COUNT(L303:P303)</f>
        <v>0</v>
      </c>
      <c r="S303" s="228" t="n">
        <f aca="false">IF(ISNUMBER($A303),COUNTIF($D$7:$D$306,$D303),0)</f>
        <v>0</v>
      </c>
      <c r="T303" s="229" t="n">
        <f aca="false">CEILING($F303,1)</f>
        <v>0</v>
      </c>
      <c r="U303" s="230" t="n">
        <f aca="true">SUM(OFFSET(T303,-MOD(ROW()-ROW($U$7),5),0,5,1))</f>
        <v>0</v>
      </c>
      <c r="W303" s="167" t="str">
        <f aca="false">$I303</f>
        <v/>
      </c>
      <c r="X303" s="167" t="str">
        <f aca="false">IF(ISNUMBER($A303),$W303*(Methuselahs!$A$4+1)+$A303,"")</f>
        <v/>
      </c>
      <c r="Y303" s="167" t="str">
        <f aca="false">IF(ISNUMBER($A303),RANK($X303,$X303:$X307,1),"")</f>
        <v/>
      </c>
      <c r="Z303" s="167" t="str">
        <f aca="false">IF(ISNUMBER($A303),VLOOKUP($A303,Methuselahs!$A$7:$X$306,5),"")</f>
        <v/>
      </c>
      <c r="AA303" s="167" t="str">
        <f aca="false">$I303</f>
        <v/>
      </c>
    </row>
    <row r="304" customFormat="false" ht="12.65" hidden="false" customHeight="false" outlineLevel="0" collapsed="false">
      <c r="A304" s="231" t="n">
        <f aca="true">IF(ISBLANK('Tournament Info'!$B$11),"",INDIRECT(ADDRESS(ROW(),2,1,1,"Optimal Seating "&amp;'Tournament Info'!$B$11-1&amp;"R+F")))</f>
        <v>0</v>
      </c>
      <c r="B304" s="207" t="str">
        <f aca="false">IF(ISNUMBER(A304),VLOOKUP(A304,Methuselahs!$A$7:$E$306,2,FALSE()),"")</f>
        <v/>
      </c>
      <c r="C304" s="232" t="str">
        <f aca="false">IF(ISNUMBER(A304),VLOOKUP(A304,Methuselahs!$A$7:$E$306,3,FALSE()),"")</f>
        <v/>
      </c>
      <c r="D304" s="233" t="str">
        <f aca="false">IF(ISNUMBER(A304),FLOOR((ROW()-ROW($A$7))/5,1)+1,"")</f>
        <v/>
      </c>
      <c r="E304" s="234"/>
      <c r="F304" s="267" t="n">
        <f aca="false">IF(ISNUMBER(E304),E304,0)</f>
        <v>0</v>
      </c>
      <c r="G304" s="235" t="str">
        <f aca="false">IF(ISNUMBER($A304),IF(AND($F304&gt;=2,$H304=60),1,0),"")</f>
        <v/>
      </c>
      <c r="H304" s="236" t="str">
        <f aca="false">IF(ISNUMBER(A304),IF(OR($S304=$U304,NOT(ISNA(MATCH($D304*5+$V$4,Override!$C$6:$C$125,0)))),$Q304,0),"")</f>
        <v/>
      </c>
      <c r="I304" s="268" t="str">
        <f aca="false">IF(ISNUMBER(A304),IF(J304=5,K304,IF(AND(J304=4,OR(K304=4,K304=3)),K304+1,K304)),"")</f>
        <v/>
      </c>
      <c r="J304" s="237" t="n">
        <f aca="false">COUNT(A302:A306)</f>
        <v>5</v>
      </c>
      <c r="K304" s="238" t="str">
        <f aca="false">IF(ISNUMBER(A304),RANK(F304,F302:F306),"")</f>
        <v/>
      </c>
      <c r="L304" s="239" t="e">
        <f aca="false">IF(J304=5,VLOOKUP(K304,TPMatrix!$A$6:$B$10,2,FALSE()),IF(J304=4,VLOOKUP(K304,TPMatrix!$D$6:$E$9,2,FALSE()),0))</f>
        <v>#N/A</v>
      </c>
      <c r="M304" s="239" t="e">
        <f aca="false">IF(COUNTIF(K302:K306,K304)&gt;=2,IF(J304=5,VLOOKUP(K304+1,TPMatrix!$A$6:$B$10,2,FALSE()),IF(J304=4,VLOOKUP(K304+1,TPMatrix!$D$6:$E$9,2,FALSE()),0)),"")</f>
        <v>#VALUE!</v>
      </c>
      <c r="N304" s="239" t="e">
        <f aca="false">IF(COUNTIF(K302:K306,K304)&gt;=3,IF(J304=5,VLOOKUP(K304+2,TPMatrix!$A$6:$B$10,2,FALSE()),IF(J304=4,VLOOKUP(K304+2,TPMatrix!$D$6:$E$9,2,FALSE()),0)),"")</f>
        <v>#VALUE!</v>
      </c>
      <c r="O304" s="239" t="e">
        <f aca="false">IF(COUNTIF(K302:K306,K304)&gt;=4,IF(J304=5,VLOOKUP(K304+3,TPMatrix!$A$6:$B$10,2,FALSE()),IF(J304=4,VLOOKUP(K304+3,TPMatrix!$D$6:$E$9,2,FALSE()),0)),"")</f>
        <v>#VALUE!</v>
      </c>
      <c r="P304" s="239" t="e">
        <f aca="false">IF(COUNTIF(K302:K306,K304)&gt;=5,IF(J304=5,VLOOKUP(K304+4,TPMatrix!$A$6:$B$10,2,FALSE()),IF(J304=4,VLOOKUP(K304+4,TPMatrix!$D$6:$E$9,2,FALSE()),0)),"")</f>
        <v>#VALUE!</v>
      </c>
      <c r="Q304" s="239" t="e">
        <f aca="false">SUM(L304:P304)/COUNT(L304:P304)</f>
        <v>#N/A</v>
      </c>
      <c r="R304" s="240" t="n">
        <f aca="false">COUNT(L304:P304)</f>
        <v>0</v>
      </c>
      <c r="S304" s="238" t="n">
        <f aca="false">IF(ISNUMBER($A304),COUNTIF($D$7:$D$306,$D304),0)</f>
        <v>0</v>
      </c>
      <c r="T304" s="239" t="n">
        <f aca="false">CEILING($F304,1)</f>
        <v>0</v>
      </c>
      <c r="U304" s="240" t="n">
        <f aca="true">SUM(OFFSET(T304,-MOD(ROW()-ROW($U$7),5),0,5,1))</f>
        <v>0</v>
      </c>
      <c r="W304" s="167" t="str">
        <f aca="false">$I304</f>
        <v/>
      </c>
      <c r="X304" s="167" t="str">
        <f aca="false">IF(ISNUMBER($A304),$W304*(Methuselahs!$A$4+1)+$A304,"")</f>
        <v/>
      </c>
      <c r="Y304" s="167" t="str">
        <f aca="false">IF(ISNUMBER($A304),RANK($X304,$X304:$X308,1),"")</f>
        <v/>
      </c>
      <c r="Z304" s="167" t="str">
        <f aca="false">IF(ISNUMBER($A304),VLOOKUP($A304,Methuselahs!$A$7:$X$306,5),"")</f>
        <v/>
      </c>
      <c r="AA304" s="167" t="str">
        <f aca="false">$I304</f>
        <v/>
      </c>
    </row>
    <row r="305" customFormat="false" ht="12.65" hidden="false" customHeight="false" outlineLevel="0" collapsed="false">
      <c r="A305" s="241" t="n">
        <f aca="true">IF(ISBLANK('Tournament Info'!$B$11),"",INDIRECT(ADDRESS(ROW(),2,1,1,"Optimal Seating "&amp;'Tournament Info'!$B$11-1&amp;"R+F")))</f>
        <v>0</v>
      </c>
      <c r="B305" s="242" t="str">
        <f aca="false">IF(ISNUMBER(A305),VLOOKUP(A305,Methuselahs!$A$7:$E$306,2,FALSE()),"")</f>
        <v/>
      </c>
      <c r="C305" s="243" t="str">
        <f aca="false">IF(ISNUMBER(A305),VLOOKUP(A305,Methuselahs!$A$7:$E$306,3,FALSE()),"")</f>
        <v/>
      </c>
      <c r="D305" s="244" t="str">
        <f aca="false">IF(ISNUMBER(A305),FLOOR((ROW()-ROW($A$7))/5,1)+1,"")</f>
        <v/>
      </c>
      <c r="E305" s="245"/>
      <c r="F305" s="269" t="n">
        <f aca="false">IF(ISNUMBER(E305),E305,0)</f>
        <v>0</v>
      </c>
      <c r="G305" s="225" t="str">
        <f aca="false">IF(ISNUMBER($A305),IF(AND($F305&gt;=2,$H305=60),1,0),"")</f>
        <v/>
      </c>
      <c r="H305" s="226" t="str">
        <f aca="false">IF(ISNUMBER(A305),IF(OR($S305=$U305,NOT(ISNA(MATCH($D305*5+$V$4,Override!$C$6:$C$125,0)))),$Q305,0),"")</f>
        <v/>
      </c>
      <c r="I305" s="265" t="str">
        <f aca="false">IF(ISNUMBER(A305),IF(J305=5,K305,IF(AND(J305=4,OR(K305=4,K305=3)),K305+1,K305)),"")</f>
        <v/>
      </c>
      <c r="J305" s="246" t="n">
        <f aca="false">COUNT(A302:A306)</f>
        <v>5</v>
      </c>
      <c r="K305" s="228" t="str">
        <f aca="false">IF(ISNUMBER(A305),RANK(F305,F302:F306),"")</f>
        <v/>
      </c>
      <c r="L305" s="229" t="e">
        <f aca="false">IF(J305=5,VLOOKUP(K305,TPMatrix!$A$6:$B$10,2,FALSE()),IF(J305=4,VLOOKUP(K305,TPMatrix!$D$6:$E$9,2,FALSE()),0))</f>
        <v>#N/A</v>
      </c>
      <c r="M305" s="229" t="e">
        <f aca="false">IF(COUNTIF(K302:K306,K305)&gt;=2,IF(J305=5,VLOOKUP(K305+1,TPMatrix!$A$6:$B$10,2,FALSE()),IF(J305=4,VLOOKUP(K305+1,TPMatrix!$D$6:$E$9,2,FALSE()),0)),"")</f>
        <v>#VALUE!</v>
      </c>
      <c r="N305" s="229" t="e">
        <f aca="false">IF(COUNTIF(K302:K306,K305)&gt;=3,IF(J305=5,VLOOKUP(K305+2,TPMatrix!$A$6:$B$10,2,FALSE()),IF(J305=4,VLOOKUP(K305+2,TPMatrix!$D$6:$E$9,2,FALSE()),0)),"")</f>
        <v>#VALUE!</v>
      </c>
      <c r="O305" s="229" t="e">
        <f aca="false">IF(COUNTIF(K302:K306,K305)&gt;=4,IF(J305=5,VLOOKUP(K305+3,TPMatrix!$A$6:$B$10,2,FALSE()),IF(J305=4,VLOOKUP(K305+3,TPMatrix!$D$6:$E$9,2,FALSE()),0)),"")</f>
        <v>#VALUE!</v>
      </c>
      <c r="P305" s="229" t="e">
        <f aca="false">IF(COUNTIF(K302:K306,K305)&gt;=5,IF(J305=5,VLOOKUP(K305+4,TPMatrix!$A$6:$B$10,2,FALSE()),IF(J305=4,VLOOKUP(K305+4,TPMatrix!$D$6:$E$9,2,FALSE()),0)),"")</f>
        <v>#VALUE!</v>
      </c>
      <c r="Q305" s="229" t="e">
        <f aca="false">SUM(L305:P305)/COUNT(L305:P305)</f>
        <v>#N/A</v>
      </c>
      <c r="R305" s="230" t="n">
        <f aca="false">COUNT(L305:P305)</f>
        <v>0</v>
      </c>
      <c r="S305" s="228" t="n">
        <f aca="false">IF(ISNUMBER($A305),COUNTIF($D$7:$D$306,$D305),0)</f>
        <v>0</v>
      </c>
      <c r="T305" s="229" t="n">
        <f aca="false">CEILING($F305,1)</f>
        <v>0</v>
      </c>
      <c r="U305" s="230" t="n">
        <f aca="true">SUM(OFFSET(T305,-MOD(ROW()-ROW($U$7),5),0,5,1))</f>
        <v>0</v>
      </c>
      <c r="W305" s="167" t="str">
        <f aca="false">$I305</f>
        <v/>
      </c>
      <c r="X305" s="167" t="str">
        <f aca="false">IF(ISNUMBER($A305),$W305*(Methuselahs!$A$4+1)+$A305,"")</f>
        <v/>
      </c>
      <c r="Y305" s="167" t="str">
        <f aca="false">IF(ISNUMBER($A305),RANK($X305,$X305:$X309,1),"")</f>
        <v/>
      </c>
      <c r="Z305" s="167" t="str">
        <f aca="false">IF(ISNUMBER($A305),VLOOKUP($A305,Methuselahs!$A$7:$X$306,5),"")</f>
        <v/>
      </c>
      <c r="AA305" s="167" t="str">
        <f aca="false">$I305</f>
        <v/>
      </c>
    </row>
    <row r="306" customFormat="false" ht="12.65" hidden="false" customHeight="false" outlineLevel="0" collapsed="false">
      <c r="A306" s="247" t="n">
        <f aca="true">IF(ISBLANK('Tournament Info'!$B$11),"",INDIRECT(ADDRESS(ROW(),2,1,1,"Optimal Seating "&amp;'Tournament Info'!$B$11-1&amp;"R+F")))</f>
        <v>0</v>
      </c>
      <c r="B306" s="248" t="str">
        <f aca="false">IF(ISNUMBER(A306),VLOOKUP(A306,Methuselahs!$A$7:$E$306,2,FALSE()),"")</f>
        <v/>
      </c>
      <c r="C306" s="249" t="str">
        <f aca="false">IF(ISNUMBER(A306),VLOOKUP(A306,Methuselahs!$A$7:$E$306,3,FALSE()),"")</f>
        <v/>
      </c>
      <c r="D306" s="250" t="str">
        <f aca="false">IF(ISNUMBER(A306),FLOOR((ROW()-ROW($A$7))/5,1)+1,"")</f>
        <v/>
      </c>
      <c r="E306" s="251"/>
      <c r="F306" s="270" t="n">
        <f aca="false">IF(ISNUMBER(E306),E306,0)</f>
        <v>0</v>
      </c>
      <c r="G306" s="257" t="str">
        <f aca="false">IF(ISNUMBER($A306),IF(AND($F306&gt;=2,$H306=60),1,0),"")</f>
        <v/>
      </c>
      <c r="H306" s="258" t="str">
        <f aca="false">IF(ISNUMBER(A306),IF(OR($S306=$U306,NOT(ISNA(MATCH($D306*5+$V$4,Override!$C$6:$C$125,0)))),$Q306,0),"")</f>
        <v/>
      </c>
      <c r="I306" s="271" t="str">
        <f aca="false">IF(ISNUMBER(A306),IF(J306=5,K306,IF(AND(J306=4,OR(K306=4,K306=3)),K306+1,K306)),"")</f>
        <v/>
      </c>
      <c r="J306" s="252" t="n">
        <f aca="false">COUNT(A302:A306)</f>
        <v>5</v>
      </c>
      <c r="K306" s="253" t="str">
        <f aca="false">IF(ISNUMBER(A306),RANK(F306,F302:F306),"")</f>
        <v/>
      </c>
      <c r="L306" s="254" t="e">
        <f aca="false">IF(J306=5,VLOOKUP(K306,TPMatrix!$A$6:$B$10,2,FALSE()),IF(J306=4,VLOOKUP(K306,TPMatrix!$D$6:$E$9,2,FALSE()),0))</f>
        <v>#N/A</v>
      </c>
      <c r="M306" s="254" t="e">
        <f aca="false">IF(COUNTIF(K302:K306,K306)&gt;=2,IF(J306=5,VLOOKUP(K306+1,TPMatrix!$A$6:$B$10,2,FALSE()),IF(J306=4,VLOOKUP(K306+1,TPMatrix!$D$6:$E$9,2,FALSE()),0)),"")</f>
        <v>#VALUE!</v>
      </c>
      <c r="N306" s="254" t="e">
        <f aca="false">IF(COUNTIF(K302:K306,K306)&gt;=3,IF(J306=5,VLOOKUP(K306+2,TPMatrix!$A$6:$B$10,2,FALSE()),IF(J306=4,VLOOKUP(K306+2,TPMatrix!$D$6:$E$9,2,FALSE()),0)),"")</f>
        <v>#VALUE!</v>
      </c>
      <c r="O306" s="254" t="e">
        <f aca="false">IF(COUNTIF(K302:K306,K306)&gt;=4,IF(J306=5,VLOOKUP(K306+3,TPMatrix!$A$6:$B$10,2,FALSE()),IF(J306=4,VLOOKUP(K306+3,TPMatrix!$D$6:$E$9,2,FALSE()),0)),"")</f>
        <v>#VALUE!</v>
      </c>
      <c r="P306" s="254" t="e">
        <f aca="false">IF(COUNTIF(K302:K306,K306)&gt;=5,IF(J306=5,VLOOKUP(K306+4,TPMatrix!$A$6:$B$10,2,FALSE()),IF(J306=4,VLOOKUP(K306+4,TPMatrix!$D$6:$E$9,2,FALSE()),0)),"")</f>
        <v>#VALUE!</v>
      </c>
      <c r="Q306" s="254" t="e">
        <f aca="false">SUM(L306:P306)/COUNT(L306:P306)</f>
        <v>#N/A</v>
      </c>
      <c r="R306" s="255" t="n">
        <f aca="false">COUNT(L306:P306)</f>
        <v>0</v>
      </c>
      <c r="S306" s="253" t="n">
        <f aca="false">IF(ISNUMBER($A306),COUNTIF($D$7:$D$306,$D306),0)</f>
        <v>0</v>
      </c>
      <c r="T306" s="254" t="n">
        <f aca="false">CEILING($F306,1)</f>
        <v>0</v>
      </c>
      <c r="U306" s="255" t="n">
        <f aca="true">SUM(OFFSET(T306,-MOD(ROW()-ROW($U$7),5),0,5,1))</f>
        <v>0</v>
      </c>
      <c r="W306" s="167" t="str">
        <f aca="false">$I306</f>
        <v/>
      </c>
      <c r="X306" s="167" t="str">
        <f aca="false">IF(ISNUMBER($A306),$W306*(Methuselahs!$A$4+1)+$A306,"")</f>
        <v/>
      </c>
      <c r="Y306" s="167" t="str">
        <f aca="false">IF(ISNUMBER($A306),RANK($X306,$X306:$X310,1),"")</f>
        <v/>
      </c>
      <c r="Z306" s="167" t="str">
        <f aca="false">IF(ISNUMBER($A306),VLOOKUP($A306,Methuselahs!$A$7:$X$306,5),"")</f>
        <v/>
      </c>
      <c r="AA306" s="167" t="str">
        <f aca="false">$I306</f>
        <v/>
      </c>
    </row>
    <row r="307" customFormat="false" ht="12.75" hidden="false" customHeight="false" outlineLevel="0" collapsed="false"/>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7" activeCellId="0" sqref="A7"/>
    </sheetView>
  </sheetViews>
  <sheetFormatPr defaultColWidth="8.82421875" defaultRowHeight="12" customHeight="false" zeroHeight="false" outlineLevelRow="0" outlineLevelCol="0"/>
  <cols>
    <col collapsed="false" customWidth="true" hidden="false" outlineLevel="0" max="1" min="1" style="164" width="3"/>
    <col collapsed="false" customWidth="true" hidden="false" outlineLevel="0" max="2" min="2" style="164" width="16.73"/>
    <col collapsed="false" customWidth="true" hidden="false" outlineLevel="0" max="3" min="3" style="164" width="18"/>
    <col collapsed="false" customWidth="true" hidden="false" outlineLevel="0" max="5" min="4" style="165" width="6.82"/>
    <col collapsed="false" customWidth="true" hidden="true" outlineLevel="0" max="6" min="6" style="164" width="7.73"/>
    <col collapsed="false" customWidth="true" hidden="false" outlineLevel="0" max="8" min="7" style="164" width="7.73"/>
    <col collapsed="false" customWidth="false" hidden="false" outlineLevel="0" max="9" min="9" style="164" width="8.82"/>
    <col collapsed="false" customWidth="true" hidden="true" outlineLevel="0" max="10" min="10" style="166" width="5"/>
    <col collapsed="false" customWidth="true" hidden="true" outlineLevel="0" max="11" min="11" style="167" width="10.73"/>
    <col collapsed="false" customWidth="true" hidden="true" outlineLevel="0" max="12" min="12" style="167" width="7.82"/>
    <col collapsed="false" customWidth="true" hidden="true" outlineLevel="0" max="16" min="13" style="167" width="5"/>
    <col collapsed="false" customWidth="true" hidden="true" outlineLevel="0" max="17" min="17" style="167" width="6.18"/>
    <col collapsed="false" customWidth="true" hidden="true" outlineLevel="0" max="18" min="18" style="167" width="8.45"/>
    <col collapsed="false" customWidth="true" hidden="true" outlineLevel="0" max="19" min="19" style="167" width="19.45"/>
    <col collapsed="false" customWidth="true" hidden="true" outlineLevel="0" max="20" min="20" style="167" width="8.27"/>
    <col collapsed="false" customWidth="true" hidden="true" outlineLevel="0" max="21" min="21" style="167" width="9.82"/>
    <col collapsed="false" customWidth="true" hidden="true" outlineLevel="0" max="22" min="22" style="167" width="12.45"/>
    <col collapsed="false" customWidth="true" hidden="true" outlineLevel="0" max="23" min="23" style="167" width="10.45"/>
    <col collapsed="false" customWidth="true" hidden="true" outlineLevel="0" max="25" min="24" style="167" width="7.45"/>
    <col collapsed="false" customWidth="true" hidden="true" outlineLevel="0" max="26" min="26" style="167" width="4.45"/>
    <col collapsed="false" customWidth="true" hidden="true" outlineLevel="0" max="27" min="27" style="167" width="10.45"/>
    <col collapsed="false" customWidth="true" hidden="false" outlineLevel="0" max="29" min="28" style="167" width="9.18"/>
    <col collapsed="false" customWidth="false" hidden="false" outlineLevel="0" max="16384" min="30" style="167" width="8.82"/>
  </cols>
  <sheetData>
    <row r="1" customFormat="false" ht="24.45" hidden="false" customHeight="false" outlineLevel="0" collapsed="false">
      <c r="A1" s="41" t="str">
        <f aca="false">IF(ISBLANK('Tournament Info'!B3),"Vampire: The Eternal Struggle Tournament",'Tournament Info'!B3)</f>
        <v>Russian Nationals 2026</v>
      </c>
      <c r="B1" s="71"/>
      <c r="C1" s="71"/>
      <c r="D1" s="73"/>
      <c r="E1" s="73"/>
      <c r="F1" s="42"/>
      <c r="G1" s="42"/>
      <c r="H1" s="42"/>
      <c r="I1" s="42"/>
      <c r="J1" s="168"/>
    </row>
    <row r="2" customFormat="false" ht="13.5" hidden="false" customHeight="true" outlineLevel="0" collapsed="false">
      <c r="A2" s="167"/>
      <c r="B2" s="71"/>
      <c r="C2" s="71"/>
      <c r="D2" s="73"/>
      <c r="E2" s="73"/>
      <c r="G2" s="42"/>
      <c r="H2" s="42" t="s">
        <v>197</v>
      </c>
      <c r="I2" s="42"/>
      <c r="AB2" s="169"/>
    </row>
    <row r="3" s="26" customFormat="true" ht="15" hidden="false" customHeight="true" outlineLevel="0" collapsed="false">
      <c r="A3" s="170" t="s">
        <v>227</v>
      </c>
      <c r="B3" s="171"/>
      <c r="C3" s="171"/>
      <c r="D3" s="173"/>
      <c r="E3" s="173"/>
      <c r="G3" s="172"/>
      <c r="H3" s="26" t="s">
        <v>199</v>
      </c>
      <c r="I3" s="172"/>
      <c r="V3" s="174" t="s">
        <v>226</v>
      </c>
      <c r="AB3" s="175"/>
    </row>
    <row r="4" customFormat="false" ht="12.75" hidden="false" customHeight="true" outlineLevel="0" collapsed="false">
      <c r="B4" s="71"/>
      <c r="C4" s="71"/>
      <c r="D4" s="73"/>
      <c r="E4" s="73"/>
      <c r="F4" s="42"/>
      <c r="G4" s="42"/>
      <c r="H4" s="42"/>
      <c r="I4" s="42"/>
      <c r="J4" s="168"/>
      <c r="V4" s="177" t="n">
        <v>3</v>
      </c>
    </row>
    <row r="5" customFormat="false" ht="19.5" hidden="false" customHeight="false" outlineLevel="0" collapsed="false">
      <c r="A5" s="178" t="s">
        <v>200</v>
      </c>
      <c r="B5" s="179"/>
      <c r="C5" s="179"/>
      <c r="D5" s="180"/>
      <c r="E5" s="181" t="s">
        <v>201</v>
      </c>
      <c r="F5" s="259"/>
      <c r="G5" s="181"/>
      <c r="H5" s="182"/>
      <c r="I5" s="183"/>
      <c r="J5" s="184"/>
      <c r="K5" s="185" t="s">
        <v>202</v>
      </c>
      <c r="L5" s="186"/>
      <c r="M5" s="186"/>
      <c r="N5" s="186"/>
      <c r="O5" s="186"/>
      <c r="P5" s="186"/>
      <c r="Q5" s="186"/>
      <c r="R5" s="187"/>
      <c r="S5" s="188" t="s">
        <v>203</v>
      </c>
      <c r="T5" s="186"/>
      <c r="U5" s="187"/>
    </row>
    <row r="6" s="204" customFormat="true" ht="12.75" hidden="false" customHeight="true" outlineLevel="0" collapsed="false">
      <c r="A6" s="189" t="s">
        <v>192</v>
      </c>
      <c r="B6" s="190" t="s">
        <v>204</v>
      </c>
      <c r="C6" s="191" t="s">
        <v>205</v>
      </c>
      <c r="D6" s="192" t="s">
        <v>206</v>
      </c>
      <c r="E6" s="194" t="s">
        <v>182</v>
      </c>
      <c r="F6" s="272" t="s">
        <v>182</v>
      </c>
      <c r="G6" s="273" t="s">
        <v>207</v>
      </c>
      <c r="H6" s="194" t="s">
        <v>183</v>
      </c>
      <c r="I6" s="196" t="s">
        <v>208</v>
      </c>
      <c r="J6" s="261" t="s">
        <v>209</v>
      </c>
      <c r="K6" s="198" t="s">
        <v>210</v>
      </c>
      <c r="L6" s="199" t="s">
        <v>211</v>
      </c>
      <c r="M6" s="199" t="s">
        <v>212</v>
      </c>
      <c r="N6" s="199" t="s">
        <v>213</v>
      </c>
      <c r="O6" s="199" t="s">
        <v>214</v>
      </c>
      <c r="P6" s="199" t="s">
        <v>215</v>
      </c>
      <c r="Q6" s="199" t="s">
        <v>216</v>
      </c>
      <c r="R6" s="200" t="s">
        <v>217</v>
      </c>
      <c r="S6" s="201" t="s">
        <v>218</v>
      </c>
      <c r="T6" s="202" t="s">
        <v>219</v>
      </c>
      <c r="U6" s="203" t="s">
        <v>220</v>
      </c>
      <c r="W6" s="205" t="s">
        <v>221</v>
      </c>
      <c r="X6" s="205" t="s">
        <v>222</v>
      </c>
      <c r="Y6" s="205" t="s">
        <v>223</v>
      </c>
      <c r="Z6" s="205" t="s">
        <v>224</v>
      </c>
      <c r="AA6" s="205" t="s">
        <v>221</v>
      </c>
    </row>
    <row r="7" customFormat="false" ht="12.75" hidden="false" customHeight="true" outlineLevel="0" collapsed="false">
      <c r="A7" s="206" t="str">
        <f aca="true">IF(OR(ISBLANK('Tournament Info'!$B$11),'Tournament Info'!$B$11&lt;&gt;4),"",INDIRECT(ADDRESS(ROW(),3,1,1,"Optimal Seating "&amp;'Tournament Info'!$B$11-1&amp;"R+F")))</f>
        <v/>
      </c>
      <c r="B7" s="207" t="str">
        <f aca="false">IF(ISNUMBER(A7),VLOOKUP(A7,Methuselahs!$A$7:$E$306,2,FALSE()),"")</f>
        <v/>
      </c>
      <c r="C7" s="208" t="str">
        <f aca="false">IF(ISNUMBER(A7),VLOOKUP(A7,Methuselahs!$A$7:$E$306,3,FALSE()),"")</f>
        <v/>
      </c>
      <c r="D7" s="209" t="str">
        <f aca="false">IF(ISNUMBER(A7),FLOOR((ROW()-ROW($A$7))/5,1)+1,"")</f>
        <v/>
      </c>
      <c r="E7" s="210"/>
      <c r="F7" s="262" t="n">
        <f aca="false">IF(ISNUMBER(E7),E7,0)</f>
        <v>0</v>
      </c>
      <c r="G7" s="211" t="str">
        <f aca="false">IF(ISNUMBER($A7),IF(AND($F7&gt;=2,$H7=60),1,0),"")</f>
        <v/>
      </c>
      <c r="H7" s="212" t="str">
        <f aca="false">IF(ISNUMBER(A7),IF(OR($S7=$U7,NOT(ISNA(MATCH($D7*5+$V$4,Override!$C$6:$C$125,0)))),$Q7,0),"")</f>
        <v/>
      </c>
      <c r="I7" s="274" t="str">
        <f aca="false">IF(ISNUMBER(A7),IF(J7=5,K7,IF(AND(J7=4,OR(K7=4,K7=3)),K7+1,K7)),"")</f>
        <v/>
      </c>
      <c r="J7" s="213" t="n">
        <f aca="false">COUNT(A7:A11)</f>
        <v>0</v>
      </c>
      <c r="K7" s="214" t="str">
        <f aca="false">IF(ISNUMBER(A7),RANK(F7,F7:F11),"")</f>
        <v/>
      </c>
      <c r="L7" s="215" t="n">
        <f aca="false">IF(J7=5,VLOOKUP(K7,TPMatrix!$A$6:$B$10,2,FALSE()),IF(J7=4,VLOOKUP(K7,TPMatrix!$D$6:$E$9,2,FALSE()),0))</f>
        <v>0</v>
      </c>
      <c r="M7" s="215" t="n">
        <f aca="false">IF(COUNTIF(K7:K11,K7)&gt;=2,IF(J7=5,VLOOKUP(K7+1,TPMatrix!$A$6:$B$10,2,FALSE()),IF(J7=4,VLOOKUP(K7+1,TPMatrix!$D$6:$E$9,2,FALSE()),0)),"")</f>
        <v>0</v>
      </c>
      <c r="N7" s="215" t="n">
        <f aca="false">IF(COUNTIF(K7:K11,K7)&gt;=3,IF(J7=5,VLOOKUP(K7+2,TPMatrix!$A$6:$B$10,2,FALSE()),IF(J7=4,VLOOKUP(K7+2,TPMatrix!$D$6:$E$9,2,FALSE()),0)),"")</f>
        <v>0</v>
      </c>
      <c r="O7" s="215" t="n">
        <f aca="false">IF(COUNTIF(K7:K11,K7)&gt;=4,IF(J7=5,VLOOKUP(K7+3,TPMatrix!$A$6:$B$10,2,FALSE()),IF(J7=4,VLOOKUP(K7+3,TPMatrix!$D$6:$E$9,2,FALSE()),0)),"")</f>
        <v>0</v>
      </c>
      <c r="P7" s="215" t="n">
        <f aca="false">IF(COUNTIF(K7:K11,K7)&gt;=5,IF(J7=5,VLOOKUP(K7+4,TPMatrix!$A$6:$B$10,2,FALSE()),IF(J7=4,VLOOKUP(K7+4,TPMatrix!$D$6:$E$9,2,FALSE()),0)),"")</f>
        <v>0</v>
      </c>
      <c r="Q7" s="215" t="n">
        <f aca="false">SUM(L7:P7)/COUNT(L7:P7)</f>
        <v>0</v>
      </c>
      <c r="R7" s="216" t="n">
        <f aca="false">COUNT(L7:P7)</f>
        <v>5</v>
      </c>
      <c r="S7" s="217" t="n">
        <f aca="false">IF(ISNUMBER($A7),COUNTIF($D$7:$D$306,$D7),0)</f>
        <v>0</v>
      </c>
      <c r="T7" s="218" t="n">
        <f aca="false">CEILING($F7,1)</f>
        <v>0</v>
      </c>
      <c r="U7" s="219" t="n">
        <f aca="true">SUM(OFFSET(T7,-MOD(ROW()-ROW($U$7),5),0,5,1))</f>
        <v>0</v>
      </c>
      <c r="W7" s="167" t="str">
        <f aca="false">$I7</f>
        <v/>
      </c>
      <c r="X7" s="167" t="str">
        <f aca="false">IF(ISNUMBER($A7),$W7*(Methuselahs!$A$4+1)+$A7,"")</f>
        <v/>
      </c>
      <c r="Y7" s="167" t="str">
        <f aca="false">IF(ISNUMBER($A7),RANK($X7,$X7:$X11,1),"")</f>
        <v/>
      </c>
      <c r="Z7" s="167" t="str">
        <f aca="false">IF(ISNUMBER($A7),VLOOKUP($A7,Methuselahs!$A$7:$X$306,5),"")</f>
        <v/>
      </c>
      <c r="AA7" s="167" t="str">
        <f aca="false">$I7</f>
        <v/>
      </c>
    </row>
    <row r="8" customFormat="false" ht="12.75" hidden="false" customHeight="true" outlineLevel="0" collapsed="false">
      <c r="A8" s="220" t="str">
        <f aca="true">IF(OR(ISBLANK('Tournament Info'!$B$11),'Tournament Info'!$B$11&lt;&gt;4),"",INDIRECT(ADDRESS(ROW(),3,1,1,"Optimal Seating "&amp;'Tournament Info'!$B$11-1&amp;"R+F")))</f>
        <v/>
      </c>
      <c r="B8" s="221" t="str">
        <f aca="false">IF(ISNUMBER(A8),VLOOKUP(A8,Methuselahs!$A$7:$E$306,2,FALSE()),"")</f>
        <v/>
      </c>
      <c r="C8" s="222" t="str">
        <f aca="false">IF(ISNUMBER(A8),VLOOKUP(A8,Methuselahs!$A$7:$E$306,3,FALSE()),"")</f>
        <v/>
      </c>
      <c r="D8" s="223" t="str">
        <f aca="false">IF(ISNUMBER(A8),FLOOR((ROW()-ROW($A$7))/5,1)+1,"")</f>
        <v/>
      </c>
      <c r="E8" s="224"/>
      <c r="F8" s="264" t="n">
        <f aca="false">IF(ISNUMBER(E8),E8,0)</f>
        <v>0</v>
      </c>
      <c r="G8" s="225" t="str">
        <f aca="false">IF(ISNUMBER($A8),IF(AND($F8&gt;=2,$H8=60),1,0),"")</f>
        <v/>
      </c>
      <c r="H8" s="226" t="str">
        <f aca="false">IF(ISNUMBER(A8),IF(OR($S8=$U8,NOT(ISNA(MATCH($D8*5+$V$4,Override!$C$6:$C$125,0)))),$Q8,0),"")</f>
        <v/>
      </c>
      <c r="I8" s="275" t="str">
        <f aca="false">IF(ISNUMBER(A8),IF(J8=5,K8,IF(AND(J8=4,OR(K8=4,K8=3)),K8+1,K8)),"")</f>
        <v/>
      </c>
      <c r="J8" s="227" t="n">
        <f aca="false">COUNT(A7:A11)</f>
        <v>0</v>
      </c>
      <c r="K8" s="228" t="str">
        <f aca="false">IF(ISNUMBER(A8),RANK(F8,F7:F11),"")</f>
        <v/>
      </c>
      <c r="L8" s="229" t="n">
        <f aca="false">IF(J8=5,VLOOKUP(K8,TPMatrix!$A$6:$B$10,2,FALSE()),IF(J8=4,VLOOKUP(K8,TPMatrix!$D$6:$E$9,2,FALSE()),0))</f>
        <v>0</v>
      </c>
      <c r="M8" s="229" t="n">
        <f aca="false">IF(COUNTIF(K7:K11,K8)&gt;=2,IF(J8=5,VLOOKUP(K8+1,TPMatrix!$A$6:$B$10,2,FALSE()),IF(J8=4,VLOOKUP(K8+1,TPMatrix!$D$6:$E$9,2,FALSE()),0)),"")</f>
        <v>0</v>
      </c>
      <c r="N8" s="229" t="n">
        <f aca="false">IF(COUNTIF(K7:K11,K8)&gt;=3,IF(J8=5,VLOOKUP(K8+2,TPMatrix!$A$6:$B$10,2,FALSE()),IF(J8=4,VLOOKUP(K8+2,TPMatrix!$D$6:$E$9,2,FALSE()),0)),"")</f>
        <v>0</v>
      </c>
      <c r="O8" s="229" t="n">
        <f aca="false">IF(COUNTIF(K7:K11,K8)&gt;=4,IF(J8=5,VLOOKUP(K8+3,TPMatrix!$A$6:$B$10,2,FALSE()),IF(J8=4,VLOOKUP(K8+3,TPMatrix!$D$6:$E$9,2,FALSE()),0)),"")</f>
        <v>0</v>
      </c>
      <c r="P8" s="229" t="n">
        <f aca="false">IF(COUNTIF(K7:K11,K8)&gt;=5,IF(J8=5,VLOOKUP(K8+4,TPMatrix!$A$6:$B$10,2,FALSE()),IF(J8=4,VLOOKUP(K8+4,TPMatrix!$D$6:$E$9,2,FALSE()),0)),"")</f>
        <v>0</v>
      </c>
      <c r="Q8" s="229" t="n">
        <f aca="false">SUM(L8:P8)/COUNT(L8:P8)</f>
        <v>0</v>
      </c>
      <c r="R8" s="230" t="n">
        <f aca="false">COUNT(L8:P8)</f>
        <v>5</v>
      </c>
      <c r="S8" s="228" t="n">
        <f aca="false">IF(ISNUMBER($A8),COUNTIF($D$7:$D$306,$D8),0)</f>
        <v>0</v>
      </c>
      <c r="T8" s="229" t="n">
        <f aca="false">CEILING($F8,1)</f>
        <v>0</v>
      </c>
      <c r="U8" s="230" t="n">
        <f aca="true">SUM(OFFSET(T8,-MOD(ROW()-ROW($U$7),5),0,5,1))</f>
        <v>0</v>
      </c>
      <c r="W8" s="167" t="str">
        <f aca="false">$I8</f>
        <v/>
      </c>
      <c r="X8" s="167" t="str">
        <f aca="false">IF(ISNUMBER($A8),$W8*(Methuselahs!$A$4+1)+$A8,"")</f>
        <v/>
      </c>
      <c r="Y8" s="167" t="str">
        <f aca="false">IF(ISNUMBER($A8),RANK($X8,$X8:$X12,1),"")</f>
        <v/>
      </c>
      <c r="Z8" s="167" t="str">
        <f aca="false">IF(ISNUMBER($A8),VLOOKUP($A8,Methuselahs!$A$7:$X$306,5),"")</f>
        <v/>
      </c>
      <c r="AA8" s="167" t="str">
        <f aca="false">$I8</f>
        <v/>
      </c>
    </row>
    <row r="9" customFormat="false" ht="12.75" hidden="false" customHeight="true" outlineLevel="0" collapsed="false">
      <c r="A9" s="231" t="str">
        <f aca="true">IF(OR(ISBLANK('Tournament Info'!$B$11),'Tournament Info'!$B$11&lt;&gt;4),"",INDIRECT(ADDRESS(ROW(),3,1,1,"Optimal Seating "&amp;'Tournament Info'!$B$11-1&amp;"R+F")))</f>
        <v/>
      </c>
      <c r="B9" s="207" t="str">
        <f aca="false">IF(ISNUMBER(A9),VLOOKUP(A9,Methuselahs!$A$7:$E$306,2,FALSE()),"")</f>
        <v/>
      </c>
      <c r="C9" s="232" t="str">
        <f aca="false">IF(ISNUMBER(A9),VLOOKUP(A9,Methuselahs!$A$7:$E$306,3,FALSE()),"")</f>
        <v/>
      </c>
      <c r="D9" s="233" t="str">
        <f aca="false">IF(ISNUMBER(A9),FLOOR((ROW()-ROW($A$7))/5,1)+1,"")</f>
        <v/>
      </c>
      <c r="E9" s="234"/>
      <c r="F9" s="267" t="n">
        <f aca="false">IF(ISNUMBER(E9),E9,0)</f>
        <v>0</v>
      </c>
      <c r="G9" s="235" t="str">
        <f aca="false">IF(ISNUMBER($A9),IF(AND($F9&gt;=2,$H9=60),1,0),"")</f>
        <v/>
      </c>
      <c r="H9" s="236" t="str">
        <f aca="false">IF(ISNUMBER(A9),IF(OR($S9=$U9,NOT(ISNA(MATCH($D9*5+$V$4,Override!$C$6:$C$125,0)))),$Q9,0),"")</f>
        <v/>
      </c>
      <c r="I9" s="139" t="str">
        <f aca="false">IF(ISNUMBER(A9),IF(J9=5,K9,IF(AND(J9=4,OR(K9=4,K9=3)),K9+1,K9)),"")</f>
        <v/>
      </c>
      <c r="J9" s="237" t="n">
        <f aca="false">COUNT(A7:A11)</f>
        <v>0</v>
      </c>
      <c r="K9" s="238" t="str">
        <f aca="false">IF(ISNUMBER(A9),RANK(F9,F7:F11),"")</f>
        <v/>
      </c>
      <c r="L9" s="239" t="n">
        <f aca="false">IF(J9=5,VLOOKUP(K9,TPMatrix!$A$6:$B$10,2,FALSE()),IF(J9=4,VLOOKUP(K9,TPMatrix!$D$6:$E$9,2,FALSE()),0))</f>
        <v>0</v>
      </c>
      <c r="M9" s="239" t="n">
        <f aca="false">IF(COUNTIF(K7:K11,K9)&gt;=2,IF(J9=5,VLOOKUP(K9+1,TPMatrix!$A$6:$B$10,2,FALSE()),IF(J9=4,VLOOKUP(K9+1,TPMatrix!$D$6:$E$9,2,FALSE()),0)),"")</f>
        <v>0</v>
      </c>
      <c r="N9" s="239" t="n">
        <f aca="false">IF(COUNTIF(K7:K11,K9)&gt;=3,IF(J9=5,VLOOKUP(K9+2,TPMatrix!$A$6:$B$10,2,FALSE()),IF(J9=4,VLOOKUP(K9+2,TPMatrix!$D$6:$E$9,2,FALSE()),0)),"")</f>
        <v>0</v>
      </c>
      <c r="O9" s="239" t="n">
        <f aca="false">IF(COUNTIF(K7:K11,K9)&gt;=4,IF(J9=5,VLOOKUP(K9+3,TPMatrix!$A$6:$B$10,2,FALSE()),IF(J9=4,VLOOKUP(K9+3,TPMatrix!$D$6:$E$9,2,FALSE()),0)),"")</f>
        <v>0</v>
      </c>
      <c r="P9" s="239" t="n">
        <f aca="false">IF(COUNTIF(K7:K11,K9)&gt;=5,IF(J9=5,VLOOKUP(K9+4,TPMatrix!$A$6:$B$10,2,FALSE()),IF(J9=4,VLOOKUP(K9+4,TPMatrix!$D$6:$E$9,2,FALSE()),0)),"")</f>
        <v>0</v>
      </c>
      <c r="Q9" s="239" t="n">
        <f aca="false">SUM(L9:P9)/COUNT(L9:P9)</f>
        <v>0</v>
      </c>
      <c r="R9" s="240" t="n">
        <f aca="false">COUNT(L9:P9)</f>
        <v>5</v>
      </c>
      <c r="S9" s="238" t="n">
        <f aca="false">IF(ISNUMBER($A9),COUNTIF($D$7:$D$306,$D9),0)</f>
        <v>0</v>
      </c>
      <c r="T9" s="239" t="n">
        <f aca="false">CEILING($F9,1)</f>
        <v>0</v>
      </c>
      <c r="U9" s="240" t="n">
        <f aca="true">SUM(OFFSET(T9,-MOD(ROW()-ROW($U$7),5),0,5,1))</f>
        <v>0</v>
      </c>
      <c r="W9" s="167" t="str">
        <f aca="false">$I9</f>
        <v/>
      </c>
      <c r="X9" s="167" t="str">
        <f aca="false">IF(ISNUMBER($A9),$W9*(Methuselahs!$A$4+1)+$A9,"")</f>
        <v/>
      </c>
      <c r="Y9" s="167" t="str">
        <f aca="false">IF(ISNUMBER($A9),RANK($X9,$X9:$X13,1),"")</f>
        <v/>
      </c>
      <c r="Z9" s="167" t="str">
        <f aca="false">IF(ISNUMBER($A9),VLOOKUP($A9,Methuselahs!$A$7:$X$306,5),"")</f>
        <v/>
      </c>
      <c r="AA9" s="167" t="str">
        <f aca="false">$I9</f>
        <v/>
      </c>
    </row>
    <row r="10" customFormat="false" ht="12.75" hidden="false" customHeight="true" outlineLevel="0" collapsed="false">
      <c r="A10" s="241" t="str">
        <f aca="true">IF(OR(ISBLANK('Tournament Info'!$B$11),'Tournament Info'!$B$11&lt;&gt;4),"",INDIRECT(ADDRESS(ROW(),3,1,1,"Optimal Seating "&amp;'Tournament Info'!$B$11-1&amp;"R+F")))</f>
        <v/>
      </c>
      <c r="B10" s="242" t="str">
        <f aca="false">IF(ISNUMBER(A10),VLOOKUP(A10,Methuselahs!$A$7:$E$306,2,FALSE()),"")</f>
        <v/>
      </c>
      <c r="C10" s="243" t="str">
        <f aca="false">IF(ISNUMBER(A10),VLOOKUP(A10,Methuselahs!$A$7:$E$306,3,FALSE()),"")</f>
        <v/>
      </c>
      <c r="D10" s="244" t="str">
        <f aca="false">IF(ISNUMBER(A10),FLOOR((ROW()-ROW($A$7))/5,1)+1,"")</f>
        <v/>
      </c>
      <c r="E10" s="245"/>
      <c r="F10" s="269" t="n">
        <f aca="false">IF(ISNUMBER(E10),E10,0)</f>
        <v>0</v>
      </c>
      <c r="G10" s="225" t="str">
        <f aca="false">IF(ISNUMBER($A10),IF(AND($F10&gt;=2,$H10=60),1,0),"")</f>
        <v/>
      </c>
      <c r="H10" s="226" t="str">
        <f aca="false">IF(ISNUMBER(A10),IF(OR($S10=$U10,NOT(ISNA(MATCH($D10*5+$V$4,Override!$C$6:$C$125,0)))),$Q10,0),"")</f>
        <v/>
      </c>
      <c r="I10" s="275" t="str">
        <f aca="false">IF(ISNUMBER(A10),IF(J10=5,K10,IF(AND(J10=4,OR(K10=4,K10=3)),K10+1,K10)),"")</f>
        <v/>
      </c>
      <c r="J10" s="246" t="n">
        <f aca="false">COUNT(A7:A11)</f>
        <v>0</v>
      </c>
      <c r="K10" s="228" t="str">
        <f aca="false">IF(ISNUMBER(A10),RANK(F10,F7:F11),"")</f>
        <v/>
      </c>
      <c r="L10" s="229" t="n">
        <f aca="false">IF(J10=5,VLOOKUP(K10,TPMatrix!$A$6:$B$10,2,FALSE()),IF(J10=4,VLOOKUP(K10,TPMatrix!$D$6:$E$9,2,FALSE()),0))</f>
        <v>0</v>
      </c>
      <c r="M10" s="229" t="n">
        <f aca="false">IF(COUNTIF(K7:K11,K10)&gt;=2,IF(J10=5,VLOOKUP(K10+1,TPMatrix!$A$6:$B$10,2,FALSE()),IF(J10=4,VLOOKUP(K10+1,TPMatrix!$D$6:$E$9,2,FALSE()),0)),"")</f>
        <v>0</v>
      </c>
      <c r="N10" s="229" t="n">
        <f aca="false">IF(COUNTIF(K7:K11,K10)&gt;=3,IF(J10=5,VLOOKUP(K10+2,TPMatrix!$A$6:$B$10,2,FALSE()),IF(J10=4,VLOOKUP(K10+2,TPMatrix!$D$6:$E$9,2,FALSE()),0)),"")</f>
        <v>0</v>
      </c>
      <c r="O10" s="229" t="n">
        <f aca="false">IF(COUNTIF(K7:K11,K10)&gt;=4,IF(J10=5,VLOOKUP(K10+3,TPMatrix!$A$6:$B$10,2,FALSE()),IF(J10=4,VLOOKUP(K10+3,TPMatrix!$D$6:$E$9,2,FALSE()),0)),"")</f>
        <v>0</v>
      </c>
      <c r="P10" s="229" t="n">
        <f aca="false">IF(COUNTIF(K7:K11,K10)&gt;=5,IF(J10=5,VLOOKUP(K10+4,TPMatrix!$A$6:$B$10,2,FALSE()),IF(J10=4,VLOOKUP(K10+4,TPMatrix!$D$6:$E$9,2,FALSE()),0)),"")</f>
        <v>0</v>
      </c>
      <c r="Q10" s="229" t="n">
        <f aca="false">SUM(L10:P10)/COUNT(L10:P10)</f>
        <v>0</v>
      </c>
      <c r="R10" s="230" t="n">
        <f aca="false">COUNT(L10:P10)</f>
        <v>5</v>
      </c>
      <c r="S10" s="228" t="n">
        <f aca="false">IF(ISNUMBER($A10),COUNTIF($D$7:$D$306,$D10),0)</f>
        <v>0</v>
      </c>
      <c r="T10" s="229" t="n">
        <f aca="false">CEILING($F10,1)</f>
        <v>0</v>
      </c>
      <c r="U10" s="230" t="n">
        <f aca="true">SUM(OFFSET(T10,-MOD(ROW()-ROW($U$7),5),0,5,1))</f>
        <v>0</v>
      </c>
      <c r="W10" s="167" t="str">
        <f aca="false">$I10</f>
        <v/>
      </c>
      <c r="X10" s="167" t="str">
        <f aca="false">IF(ISNUMBER($A10),$W10*(Methuselahs!$A$4+1)+$A10,"")</f>
        <v/>
      </c>
      <c r="Y10" s="167" t="str">
        <f aca="false">IF(ISNUMBER($A10),RANK($X10,$X10:$X14,1),"")</f>
        <v/>
      </c>
      <c r="Z10" s="167" t="str">
        <f aca="false">IF(ISNUMBER($A10),VLOOKUP($A10,Methuselahs!$A$7:$X$306,5),"")</f>
        <v/>
      </c>
      <c r="AA10" s="167" t="str">
        <f aca="false">$I10</f>
        <v/>
      </c>
    </row>
    <row r="11" customFormat="false" ht="12.75" hidden="false" customHeight="true" outlineLevel="0" collapsed="false">
      <c r="A11" s="247" t="str">
        <f aca="true">IF(OR(ISBLANK('Tournament Info'!$B$11),'Tournament Info'!$B$11&lt;&gt;4),"",INDIRECT(ADDRESS(ROW(),3,1,1,"Optimal Seating "&amp;'Tournament Info'!$B$11-1&amp;"R+F")))</f>
        <v/>
      </c>
      <c r="B11" s="248" t="str">
        <f aca="false">IF(ISNUMBER(A11),VLOOKUP(A11,Methuselahs!$A$7:$E$306,2,FALSE()),"")</f>
        <v/>
      </c>
      <c r="C11" s="249" t="str">
        <f aca="false">IF(ISNUMBER(A11),VLOOKUP(A11,Methuselahs!$A$7:$E$306,3,FALSE()),"")</f>
        <v/>
      </c>
      <c r="D11" s="250" t="str">
        <f aca="false">IF(ISNUMBER(A11),FLOOR((ROW()-ROW($A$7))/5,1)+1,"")</f>
        <v/>
      </c>
      <c r="E11" s="251"/>
      <c r="F11" s="270" t="n">
        <f aca="false">IF(ISNUMBER(E11),E11,0)</f>
        <v>0</v>
      </c>
      <c r="G11" s="235" t="str">
        <f aca="false">IF(ISNUMBER($A11),IF(AND($F11&gt;=2,$H11=60),1,0),"")</f>
        <v/>
      </c>
      <c r="H11" s="236" t="str">
        <f aca="false">IF(ISNUMBER(A11),IF(OR($S11=$U11,NOT(ISNA(MATCH($D11*5+$V$4,Override!$C$6:$C$125,0)))),$Q11,0),"")</f>
        <v/>
      </c>
      <c r="I11" s="139" t="str">
        <f aca="false">IF(ISNUMBER(A11),IF(J11=5,K11,IF(AND(J11=4,OR(K11=4,K11=3)),K11+1,K11)),"")</f>
        <v/>
      </c>
      <c r="J11" s="252" t="n">
        <f aca="false">COUNT(A7:A11)</f>
        <v>0</v>
      </c>
      <c r="K11" s="253" t="str">
        <f aca="false">IF(ISNUMBER(A11),RANK(F11,F7:F11),"")</f>
        <v/>
      </c>
      <c r="L11" s="254" t="n">
        <f aca="false">IF(J11=5,VLOOKUP(K11,TPMatrix!$A$6:$B$10,2,FALSE()),IF(J11=4,VLOOKUP(K11,TPMatrix!$D$6:$E$9,2,FALSE()),0))</f>
        <v>0</v>
      </c>
      <c r="M11" s="254" t="n">
        <f aca="false">IF(COUNTIF(K7:K11,K11)&gt;=2,IF(J11=5,VLOOKUP(K11+1,TPMatrix!$A$6:$B$10,2,FALSE()),IF(J11=4,VLOOKUP(K11+1,TPMatrix!$D$6:$E$9,2,FALSE()),0)),"")</f>
        <v>0</v>
      </c>
      <c r="N11" s="254" t="n">
        <f aca="false">IF(COUNTIF(K7:K11,K11)&gt;=3,IF(J11=5,VLOOKUP(K11+2,TPMatrix!$A$6:$B$10,2,FALSE()),IF(J11=4,VLOOKUP(K11+2,TPMatrix!$D$6:$E$9,2,FALSE()),0)),"")</f>
        <v>0</v>
      </c>
      <c r="O11" s="254" t="n">
        <f aca="false">IF(COUNTIF(K7:K11,K11)&gt;=4,IF(J11=5,VLOOKUP(K11+3,TPMatrix!$A$6:$B$10,2,FALSE()),IF(J11=4,VLOOKUP(K11+3,TPMatrix!$D$6:$E$9,2,FALSE()),0)),"")</f>
        <v>0</v>
      </c>
      <c r="P11" s="254" t="n">
        <f aca="false">IF(COUNTIF(K7:K11,K11)&gt;=5,IF(J11=5,VLOOKUP(K11+4,TPMatrix!$A$6:$B$10,2,FALSE()),IF(J11=4,VLOOKUP(K11+4,TPMatrix!$D$6:$E$9,2,FALSE()),0)),"")</f>
        <v>0</v>
      </c>
      <c r="Q11" s="254" t="n">
        <f aca="false">SUM(L11:P11)/COUNT(L11:P11)</f>
        <v>0</v>
      </c>
      <c r="R11" s="255" t="n">
        <f aca="false">COUNT(L11:P11)</f>
        <v>5</v>
      </c>
      <c r="S11" s="253" t="n">
        <f aca="false">IF(ISNUMBER($A11),COUNTIF($D$7:$D$306,$D11),0)</f>
        <v>0</v>
      </c>
      <c r="T11" s="254" t="n">
        <f aca="false">CEILING($F11,1)</f>
        <v>0</v>
      </c>
      <c r="U11" s="255" t="n">
        <f aca="true">SUM(OFFSET(T11,-MOD(ROW()-ROW($U$7),5),0,5,1))</f>
        <v>0</v>
      </c>
      <c r="W11" s="167" t="str">
        <f aca="false">$I11</f>
        <v/>
      </c>
      <c r="X11" s="167" t="str">
        <f aca="false">IF(ISNUMBER($A11),$W11*(Methuselahs!$A$4+1)+$A11,"")</f>
        <v/>
      </c>
      <c r="Y11" s="167" t="str">
        <f aca="false">IF(ISNUMBER($A11),RANK($X11,$X11:$X15,1),"")</f>
        <v/>
      </c>
      <c r="Z11" s="167" t="str">
        <f aca="false">IF(ISNUMBER($A11),VLOOKUP($A11,Methuselahs!$A$7:$X$306,5),"")</f>
        <v/>
      </c>
      <c r="AA11" s="167" t="str">
        <f aca="false">$I11</f>
        <v/>
      </c>
    </row>
    <row r="12" customFormat="false" ht="12.75" hidden="false" customHeight="true" outlineLevel="0" collapsed="false">
      <c r="A12" s="206" t="str">
        <f aca="true">IF(OR(ISBLANK('Tournament Info'!$B$11),'Tournament Info'!$B$11&lt;&gt;4),"",INDIRECT(ADDRESS(ROW(),3,1,1,"Optimal Seating "&amp;'Tournament Info'!$B$11-1&amp;"R+F")))</f>
        <v/>
      </c>
      <c r="B12" s="207" t="str">
        <f aca="false">IF(ISNUMBER(A12),VLOOKUP(A12,Methuselahs!$A$7:$E$306,2,FALSE()),"")</f>
        <v/>
      </c>
      <c r="C12" s="208" t="str">
        <f aca="false">IF(ISNUMBER(A12),VLOOKUP(A12,Methuselahs!$A$7:$E$306,3,FALSE()),"")</f>
        <v/>
      </c>
      <c r="D12" s="209" t="str">
        <f aca="false">IF(ISNUMBER(A12),FLOOR((ROW()-ROW($A$7))/5,1)+1,"")</f>
        <v/>
      </c>
      <c r="E12" s="210"/>
      <c r="F12" s="262" t="n">
        <f aca="false">IF(ISNUMBER(E12),E12,0)</f>
        <v>0</v>
      </c>
      <c r="G12" s="211" t="str">
        <f aca="false">IF(ISNUMBER($A12),IF(AND($F12&gt;=2,$H12=60),1,0),"")</f>
        <v/>
      </c>
      <c r="H12" s="212" t="str">
        <f aca="false">IF(ISNUMBER(A12),IF(OR($S12=$U12,NOT(ISNA(MATCH($D12*5+$V$4,Override!$C$6:$C$125,0)))),$Q12,0),"")</f>
        <v/>
      </c>
      <c r="I12" s="274" t="str">
        <f aca="false">IF(ISNUMBER(A12),IF(J12=5,K12,IF(AND(J12=4,OR(K12=4,K12=3)),K12+1,K12)),"")</f>
        <v/>
      </c>
      <c r="J12" s="213" t="n">
        <f aca="false">COUNT(A12:A16)</f>
        <v>0</v>
      </c>
      <c r="K12" s="214" t="str">
        <f aca="false">IF(ISNUMBER(A12),RANK(F12,F12:F16),"")</f>
        <v/>
      </c>
      <c r="L12" s="215" t="n">
        <f aca="false">IF(J12=5,VLOOKUP(K12,TPMatrix!$A$6:$B$10,2,FALSE()),IF(J12=4,VLOOKUP(K12,TPMatrix!$D$6:$E$9,2,FALSE()),0))</f>
        <v>0</v>
      </c>
      <c r="M12" s="215" t="n">
        <f aca="false">IF(COUNTIF(K12:K16,K12)&gt;=2,IF(J12=5,VLOOKUP(K12+1,TPMatrix!$A$6:$B$10,2,FALSE()),IF(J12=4,VLOOKUP(K12+1,TPMatrix!$D$6:$E$9,2,FALSE()),0)),"")</f>
        <v>0</v>
      </c>
      <c r="N12" s="215" t="n">
        <f aca="false">IF(COUNTIF(K12:K16,K12)&gt;=3,IF(J12=5,VLOOKUP(K12+2,TPMatrix!$A$6:$B$10,2,FALSE()),IF(J12=4,VLOOKUP(K12+2,TPMatrix!$D$6:$E$9,2,FALSE()),0)),"")</f>
        <v>0</v>
      </c>
      <c r="O12" s="215" t="n">
        <f aca="false">IF(COUNTIF(K12:K16,K12)&gt;=4,IF(J12=5,VLOOKUP(K12+3,TPMatrix!$A$6:$B$10,2,FALSE()),IF(J12=4,VLOOKUP(K12+3,TPMatrix!$D$6:$E$9,2,FALSE()),0)),"")</f>
        <v>0</v>
      </c>
      <c r="P12" s="215" t="n">
        <f aca="false">IF(COUNTIF(K12:K16,K12)&gt;=5,IF(J12=5,VLOOKUP(K12+4,TPMatrix!$A$6:$B$10,2,FALSE()),IF(J12=4,VLOOKUP(K12+4,TPMatrix!$D$6:$E$9,2,FALSE()),0)),"")</f>
        <v>0</v>
      </c>
      <c r="Q12" s="215" t="n">
        <f aca="false">SUM(L12:P12)/COUNT(L12:P12)</f>
        <v>0</v>
      </c>
      <c r="R12" s="216" t="n">
        <f aca="false">COUNT(L12:P12)</f>
        <v>5</v>
      </c>
      <c r="S12" s="217" t="n">
        <f aca="false">IF(ISNUMBER($A12),COUNTIF($D$7:$D$306,$D12),0)</f>
        <v>0</v>
      </c>
      <c r="T12" s="218" t="n">
        <f aca="false">CEILING($F12,1)</f>
        <v>0</v>
      </c>
      <c r="U12" s="219" t="n">
        <f aca="true">SUM(OFFSET(T12,-MOD(ROW()-ROW($U$7),5),0,5,1))</f>
        <v>0</v>
      </c>
      <c r="W12" s="167" t="str">
        <f aca="false">$I12</f>
        <v/>
      </c>
      <c r="X12" s="167" t="str">
        <f aca="false">IF(ISNUMBER($A12),$W12*(Methuselahs!$A$4+1)+$A12,"")</f>
        <v/>
      </c>
      <c r="Y12" s="167" t="str">
        <f aca="false">IF(ISNUMBER($A12),RANK($X12,$X12:$X16,1),"")</f>
        <v/>
      </c>
      <c r="Z12" s="167" t="str">
        <f aca="false">IF(ISNUMBER($A12),VLOOKUP($A12,Methuselahs!$A$7:$X$306,5),"")</f>
        <v/>
      </c>
      <c r="AA12" s="167" t="str">
        <f aca="false">$I12</f>
        <v/>
      </c>
    </row>
    <row r="13" customFormat="false" ht="12.75" hidden="false" customHeight="true" outlineLevel="0" collapsed="false">
      <c r="A13" s="220" t="str">
        <f aca="true">IF(OR(ISBLANK('Tournament Info'!$B$11),'Tournament Info'!$B$11&lt;&gt;4),"",INDIRECT(ADDRESS(ROW(),3,1,1,"Optimal Seating "&amp;'Tournament Info'!$B$11-1&amp;"R+F")))</f>
        <v/>
      </c>
      <c r="B13" s="221" t="str">
        <f aca="false">IF(ISNUMBER(A13),VLOOKUP(A13,Methuselahs!$A$7:$E$306,2,FALSE()),"")</f>
        <v/>
      </c>
      <c r="C13" s="222" t="str">
        <f aca="false">IF(ISNUMBER(A13),VLOOKUP(A13,Methuselahs!$A$7:$E$306,3,FALSE()),"")</f>
        <v/>
      </c>
      <c r="D13" s="223" t="str">
        <f aca="false">IF(ISNUMBER(A13),FLOOR((ROW()-ROW($A$7))/5,1)+1,"")</f>
        <v/>
      </c>
      <c r="E13" s="224"/>
      <c r="F13" s="264" t="n">
        <f aca="false">IF(ISNUMBER(E13),E13,0)</f>
        <v>0</v>
      </c>
      <c r="G13" s="225" t="str">
        <f aca="false">IF(ISNUMBER($A13),IF(AND($F13&gt;=2,$H13=60),1,0),"")</f>
        <v/>
      </c>
      <c r="H13" s="226" t="str">
        <f aca="false">IF(ISNUMBER(A13),IF(OR($S13=$U13,NOT(ISNA(MATCH($D13*5+$V$4,Override!$C$6:$C$125,0)))),$Q13,0),"")</f>
        <v/>
      </c>
      <c r="I13" s="275" t="str">
        <f aca="false">IF(ISNUMBER(A13),IF(J13=5,K13,IF(AND(J13=4,OR(K13=4,K13=3)),K13+1,K13)),"")</f>
        <v/>
      </c>
      <c r="J13" s="227" t="n">
        <f aca="false">COUNT(A12:A16)</f>
        <v>0</v>
      </c>
      <c r="K13" s="228" t="str">
        <f aca="false">IF(ISNUMBER(A13),RANK(F13,F12:F16),"")</f>
        <v/>
      </c>
      <c r="L13" s="229" t="n">
        <f aca="false">IF(J13=5,VLOOKUP(K13,TPMatrix!$A$6:$B$10,2,FALSE()),IF(J13=4,VLOOKUP(K13,TPMatrix!$D$6:$E$9,2,FALSE()),0))</f>
        <v>0</v>
      </c>
      <c r="M13" s="229" t="n">
        <f aca="false">IF(COUNTIF(K12:K16,K13)&gt;=2,IF(J13=5,VLOOKUP(K13+1,TPMatrix!$A$6:$B$10,2,FALSE()),IF(J13=4,VLOOKUP(K13+1,TPMatrix!$D$6:$E$9,2,FALSE()),0)),"")</f>
        <v>0</v>
      </c>
      <c r="N13" s="229" t="n">
        <f aca="false">IF(COUNTIF(K12:K16,K13)&gt;=3,IF(J13=5,VLOOKUP(K13+2,TPMatrix!$A$6:$B$10,2,FALSE()),IF(J13=4,VLOOKUP(K13+2,TPMatrix!$D$6:$E$9,2,FALSE()),0)),"")</f>
        <v>0</v>
      </c>
      <c r="O13" s="229" t="n">
        <f aca="false">IF(COUNTIF(K12:K16,K13)&gt;=4,IF(J13=5,VLOOKUP(K13+3,TPMatrix!$A$6:$B$10,2,FALSE()),IF(J13=4,VLOOKUP(K13+3,TPMatrix!$D$6:$E$9,2,FALSE()),0)),"")</f>
        <v>0</v>
      </c>
      <c r="P13" s="229" t="n">
        <f aca="false">IF(COUNTIF(K12:K16,K13)&gt;=5,IF(J13=5,VLOOKUP(K13+4,TPMatrix!$A$6:$B$10,2,FALSE()),IF(J13=4,VLOOKUP(K13+4,TPMatrix!$D$6:$E$9,2,FALSE()),0)),"")</f>
        <v>0</v>
      </c>
      <c r="Q13" s="229" t="n">
        <f aca="false">SUM(L13:P13)/COUNT(L13:P13)</f>
        <v>0</v>
      </c>
      <c r="R13" s="230" t="n">
        <f aca="false">COUNT(L13:P13)</f>
        <v>5</v>
      </c>
      <c r="S13" s="228" t="n">
        <f aca="false">IF(ISNUMBER($A13),COUNTIF($D$7:$D$306,$D13),0)</f>
        <v>0</v>
      </c>
      <c r="T13" s="229" t="n">
        <f aca="false">CEILING($F13,1)</f>
        <v>0</v>
      </c>
      <c r="U13" s="230" t="n">
        <f aca="true">SUM(OFFSET(T13,-MOD(ROW()-ROW($U$7),5),0,5,1))</f>
        <v>0</v>
      </c>
      <c r="W13" s="167" t="str">
        <f aca="false">$I13</f>
        <v/>
      </c>
      <c r="X13" s="167" t="str">
        <f aca="false">IF(ISNUMBER($A13),$W13*(Methuselahs!$A$4+1)+$A13,"")</f>
        <v/>
      </c>
      <c r="Y13" s="167" t="str">
        <f aca="false">IF(ISNUMBER($A13),RANK($X13,$X13:$X17,1),"")</f>
        <v/>
      </c>
      <c r="Z13" s="167" t="str">
        <f aca="false">IF(ISNUMBER($A13),VLOOKUP($A13,Methuselahs!$A$7:$X$306,5),"")</f>
        <v/>
      </c>
      <c r="AA13" s="167" t="str">
        <f aca="false">$I13</f>
        <v/>
      </c>
    </row>
    <row r="14" customFormat="false" ht="12.75" hidden="false" customHeight="true" outlineLevel="0" collapsed="false">
      <c r="A14" s="231" t="str">
        <f aca="true">IF(OR(ISBLANK('Tournament Info'!$B$11),'Tournament Info'!$B$11&lt;&gt;4),"",INDIRECT(ADDRESS(ROW(),3,1,1,"Optimal Seating "&amp;'Tournament Info'!$B$11-1&amp;"R+F")))</f>
        <v/>
      </c>
      <c r="B14" s="207" t="str">
        <f aca="false">IF(ISNUMBER(A14),VLOOKUP(A14,Methuselahs!$A$7:$E$306,2,FALSE()),"")</f>
        <v/>
      </c>
      <c r="C14" s="232" t="str">
        <f aca="false">IF(ISNUMBER(A14),VLOOKUP(A14,Methuselahs!$A$7:$E$306,3,FALSE()),"")</f>
        <v/>
      </c>
      <c r="D14" s="233" t="str">
        <f aca="false">IF(ISNUMBER(A14),FLOOR((ROW()-ROW($A$7))/5,1)+1,"")</f>
        <v/>
      </c>
      <c r="E14" s="234"/>
      <c r="F14" s="267" t="n">
        <f aca="false">IF(ISNUMBER(E14),E14,0)</f>
        <v>0</v>
      </c>
      <c r="G14" s="235" t="str">
        <f aca="false">IF(ISNUMBER($A14),IF(AND($F14&gt;=2,$H14=60),1,0),"")</f>
        <v/>
      </c>
      <c r="H14" s="236" t="str">
        <f aca="false">IF(ISNUMBER(A14),IF(OR($S14=$U14,NOT(ISNA(MATCH($D14*5+$V$4,Override!$C$6:$C$125,0)))),$Q14,0),"")</f>
        <v/>
      </c>
      <c r="I14" s="139" t="str">
        <f aca="false">IF(ISNUMBER(A14),IF(J14=5,K14,IF(AND(J14=4,OR(K14=4,K14=3)),K14+1,K14)),"")</f>
        <v/>
      </c>
      <c r="J14" s="237" t="n">
        <f aca="false">COUNT(A12:A16)</f>
        <v>0</v>
      </c>
      <c r="K14" s="238" t="str">
        <f aca="false">IF(ISNUMBER(A14),RANK(F14,F12:F16),"")</f>
        <v/>
      </c>
      <c r="L14" s="239" t="n">
        <f aca="false">IF(J14=5,VLOOKUP(K14,TPMatrix!$A$6:$B$10,2,FALSE()),IF(J14=4,VLOOKUP(K14,TPMatrix!$D$6:$E$9,2,FALSE()),0))</f>
        <v>0</v>
      </c>
      <c r="M14" s="239" t="n">
        <f aca="false">IF(COUNTIF(K12:K16,K14)&gt;=2,IF(J14=5,VLOOKUP(K14+1,TPMatrix!$A$6:$B$10,2,FALSE()),IF(J14=4,VLOOKUP(K14+1,TPMatrix!$D$6:$E$9,2,FALSE()),0)),"")</f>
        <v>0</v>
      </c>
      <c r="N14" s="239" t="n">
        <f aca="false">IF(COUNTIF(K12:K16,K14)&gt;=3,IF(J14=5,VLOOKUP(K14+2,TPMatrix!$A$6:$B$10,2,FALSE()),IF(J14=4,VLOOKUP(K14+2,TPMatrix!$D$6:$E$9,2,FALSE()),0)),"")</f>
        <v>0</v>
      </c>
      <c r="O14" s="239" t="n">
        <f aca="false">IF(COUNTIF(K12:K16,K14)&gt;=4,IF(J14=5,VLOOKUP(K14+3,TPMatrix!$A$6:$B$10,2,FALSE()),IF(J14=4,VLOOKUP(K14+3,TPMatrix!$D$6:$E$9,2,FALSE()),0)),"")</f>
        <v>0</v>
      </c>
      <c r="P14" s="239" t="n">
        <f aca="false">IF(COUNTIF(K12:K16,K14)&gt;=5,IF(J14=5,VLOOKUP(K14+4,TPMatrix!$A$6:$B$10,2,FALSE()),IF(J14=4,VLOOKUP(K14+4,TPMatrix!$D$6:$E$9,2,FALSE()),0)),"")</f>
        <v>0</v>
      </c>
      <c r="Q14" s="239" t="n">
        <f aca="false">SUM(L14:P14)/COUNT(L14:P14)</f>
        <v>0</v>
      </c>
      <c r="R14" s="240" t="n">
        <f aca="false">COUNT(L14:P14)</f>
        <v>5</v>
      </c>
      <c r="S14" s="238" t="n">
        <f aca="false">IF(ISNUMBER($A14),COUNTIF($D$7:$D$306,$D14),0)</f>
        <v>0</v>
      </c>
      <c r="T14" s="239" t="n">
        <f aca="false">CEILING($F14,1)</f>
        <v>0</v>
      </c>
      <c r="U14" s="240" t="n">
        <f aca="true">SUM(OFFSET(T14,-MOD(ROW()-ROW($U$7),5),0,5,1))</f>
        <v>0</v>
      </c>
      <c r="W14" s="167" t="str">
        <f aca="false">$I14</f>
        <v/>
      </c>
      <c r="X14" s="167" t="str">
        <f aca="false">IF(ISNUMBER($A14),$W14*(Methuselahs!$A$4+1)+$A14,"")</f>
        <v/>
      </c>
      <c r="Y14" s="167" t="str">
        <f aca="false">IF(ISNUMBER($A14),RANK($X14,$X14:$X18,1),"")</f>
        <v/>
      </c>
      <c r="Z14" s="167" t="str">
        <f aca="false">IF(ISNUMBER($A14),VLOOKUP($A14,Methuselahs!$A$7:$X$306,5),"")</f>
        <v/>
      </c>
      <c r="AA14" s="167" t="str">
        <f aca="false">$I14</f>
        <v/>
      </c>
    </row>
    <row r="15" customFormat="false" ht="12.75" hidden="false" customHeight="true" outlineLevel="0" collapsed="false">
      <c r="A15" s="241" t="str">
        <f aca="true">IF(OR(ISBLANK('Tournament Info'!$B$11),'Tournament Info'!$B$11&lt;&gt;4),"",INDIRECT(ADDRESS(ROW(),3,1,1,"Optimal Seating "&amp;'Tournament Info'!$B$11-1&amp;"R+F")))</f>
        <v/>
      </c>
      <c r="B15" s="242" t="str">
        <f aca="false">IF(ISNUMBER(A15),VLOOKUP(A15,Methuselahs!$A$7:$E$306,2,FALSE()),"")</f>
        <v/>
      </c>
      <c r="C15" s="243" t="str">
        <f aca="false">IF(ISNUMBER(A15),VLOOKUP(A15,Methuselahs!$A$7:$E$306,3,FALSE()),"")</f>
        <v/>
      </c>
      <c r="D15" s="244" t="str">
        <f aca="false">IF(ISNUMBER(A15),FLOOR((ROW()-ROW($A$7))/5,1)+1,"")</f>
        <v/>
      </c>
      <c r="E15" s="245"/>
      <c r="F15" s="269" t="n">
        <f aca="false">IF(ISNUMBER(E15),E15,0)</f>
        <v>0</v>
      </c>
      <c r="G15" s="225" t="str">
        <f aca="false">IF(ISNUMBER($A15),IF(AND($F15&gt;=2,$H15=60),1,0),"")</f>
        <v/>
      </c>
      <c r="H15" s="226" t="str">
        <f aca="false">IF(ISNUMBER(A15),IF(OR($S15=$U15,NOT(ISNA(MATCH($D15*5+$V$4,Override!$C$6:$C$125,0)))),$Q15,0),"")</f>
        <v/>
      </c>
      <c r="I15" s="275" t="str">
        <f aca="false">IF(ISNUMBER(A15),IF(J15=5,K15,IF(AND(J15=4,OR(K15=4,K15=3)),K15+1,K15)),"")</f>
        <v/>
      </c>
      <c r="J15" s="246" t="n">
        <f aca="false">COUNT(A12:A16)</f>
        <v>0</v>
      </c>
      <c r="K15" s="228" t="str">
        <f aca="false">IF(ISNUMBER(A15),RANK(F15,F12:F16),"")</f>
        <v/>
      </c>
      <c r="L15" s="229" t="n">
        <f aca="false">IF(J15=5,VLOOKUP(K15,TPMatrix!$A$6:$B$10,2,FALSE()),IF(J15=4,VLOOKUP(K15,TPMatrix!$D$6:$E$9,2,FALSE()),0))</f>
        <v>0</v>
      </c>
      <c r="M15" s="229" t="n">
        <f aca="false">IF(COUNTIF(K12:K16,K15)&gt;=2,IF(J15=5,VLOOKUP(K15+1,TPMatrix!$A$6:$B$10,2,FALSE()),IF(J15=4,VLOOKUP(K15+1,TPMatrix!$D$6:$E$9,2,FALSE()),0)),"")</f>
        <v>0</v>
      </c>
      <c r="N15" s="229" t="n">
        <f aca="false">IF(COUNTIF(K12:K16,K15)&gt;=3,IF(J15=5,VLOOKUP(K15+2,TPMatrix!$A$6:$B$10,2,FALSE()),IF(J15=4,VLOOKUP(K15+2,TPMatrix!$D$6:$E$9,2,FALSE()),0)),"")</f>
        <v>0</v>
      </c>
      <c r="O15" s="229" t="n">
        <f aca="false">IF(COUNTIF(K12:K16,K15)&gt;=4,IF(J15=5,VLOOKUP(K15+3,TPMatrix!$A$6:$B$10,2,FALSE()),IF(J15=4,VLOOKUP(K15+3,TPMatrix!$D$6:$E$9,2,FALSE()),0)),"")</f>
        <v>0</v>
      </c>
      <c r="P15" s="229" t="n">
        <f aca="false">IF(COUNTIF(K12:K16,K15)&gt;=5,IF(J15=5,VLOOKUP(K15+4,TPMatrix!$A$6:$B$10,2,FALSE()),IF(J15=4,VLOOKUP(K15+4,TPMatrix!$D$6:$E$9,2,FALSE()),0)),"")</f>
        <v>0</v>
      </c>
      <c r="Q15" s="229" t="n">
        <f aca="false">SUM(L15:P15)/COUNT(L15:P15)</f>
        <v>0</v>
      </c>
      <c r="R15" s="230" t="n">
        <f aca="false">COUNT(L15:P15)</f>
        <v>5</v>
      </c>
      <c r="S15" s="228" t="n">
        <f aca="false">IF(ISNUMBER($A15),COUNTIF($D$7:$D$306,$D15),0)</f>
        <v>0</v>
      </c>
      <c r="T15" s="229" t="n">
        <f aca="false">CEILING($F15,1)</f>
        <v>0</v>
      </c>
      <c r="U15" s="230" t="n">
        <f aca="true">SUM(OFFSET(T15,-MOD(ROW()-ROW($U$7),5),0,5,1))</f>
        <v>0</v>
      </c>
      <c r="W15" s="167" t="str">
        <f aca="false">$I15</f>
        <v/>
      </c>
      <c r="X15" s="167" t="str">
        <f aca="false">IF(ISNUMBER($A15),$W15*(Methuselahs!$A$4+1)+$A15,"")</f>
        <v/>
      </c>
      <c r="Y15" s="167" t="str">
        <f aca="false">IF(ISNUMBER($A15),RANK($X15,$X15:$X19,1),"")</f>
        <v/>
      </c>
      <c r="Z15" s="167" t="str">
        <f aca="false">IF(ISNUMBER($A15),VLOOKUP($A15,Methuselahs!$A$7:$X$306,5),"")</f>
        <v/>
      </c>
      <c r="AA15" s="167" t="str">
        <f aca="false">$I15</f>
        <v/>
      </c>
    </row>
    <row r="16" customFormat="false" ht="12.75" hidden="false" customHeight="true" outlineLevel="0" collapsed="false">
      <c r="A16" s="247" t="str">
        <f aca="true">IF(OR(ISBLANK('Tournament Info'!$B$11),'Tournament Info'!$B$11&lt;&gt;4),"",INDIRECT(ADDRESS(ROW(),3,1,1,"Optimal Seating "&amp;'Tournament Info'!$B$11-1&amp;"R+F")))</f>
        <v/>
      </c>
      <c r="B16" s="248" t="str">
        <f aca="false">IF(ISNUMBER(A16),VLOOKUP(A16,Methuselahs!$A$7:$E$306,2,FALSE()),"")</f>
        <v/>
      </c>
      <c r="C16" s="249" t="str">
        <f aca="false">IF(ISNUMBER(A16),VLOOKUP(A16,Methuselahs!$A$7:$E$306,3,FALSE()),"")</f>
        <v/>
      </c>
      <c r="D16" s="250" t="str">
        <f aca="false">IF(ISNUMBER(A16),FLOOR((ROW()-ROW($A$7))/5,1)+1,"")</f>
        <v/>
      </c>
      <c r="E16" s="251"/>
      <c r="F16" s="270" t="n">
        <f aca="false">IF(ISNUMBER(E16),E16,0)</f>
        <v>0</v>
      </c>
      <c r="G16" s="235" t="str">
        <f aca="false">IF(ISNUMBER($A16),IF(AND($F16&gt;=2,$H16=60),1,0),"")</f>
        <v/>
      </c>
      <c r="H16" s="236" t="str">
        <f aca="false">IF(ISNUMBER(A16),IF(OR($S16=$U16,NOT(ISNA(MATCH($D16*5+$V$4,Override!$C$6:$C$125,0)))),$Q16,0),"")</f>
        <v/>
      </c>
      <c r="I16" s="139" t="str">
        <f aca="false">IF(ISNUMBER(A16),IF(J16=5,K16,IF(AND(J16=4,OR(K16=4,K16=3)),K16+1,K16)),"")</f>
        <v/>
      </c>
      <c r="J16" s="252" t="n">
        <f aca="false">COUNT(A12:A16)</f>
        <v>0</v>
      </c>
      <c r="K16" s="253" t="str">
        <f aca="false">IF(ISNUMBER(A16),RANK(F16,F12:F16),"")</f>
        <v/>
      </c>
      <c r="L16" s="254" t="n">
        <f aca="false">IF(J16=5,VLOOKUP(K16,TPMatrix!$A$6:$B$10,2,FALSE()),IF(J16=4,VLOOKUP(K16,TPMatrix!$D$6:$E$9,2,FALSE()),0))</f>
        <v>0</v>
      </c>
      <c r="M16" s="254" t="n">
        <f aca="false">IF(COUNTIF(K12:K16,K16)&gt;=2,IF(J16=5,VLOOKUP(K16+1,TPMatrix!$A$6:$B$10,2,FALSE()),IF(J16=4,VLOOKUP(K16+1,TPMatrix!$D$6:$E$9,2,FALSE()),0)),"")</f>
        <v>0</v>
      </c>
      <c r="N16" s="254" t="n">
        <f aca="false">IF(COUNTIF(K12:K16,K16)&gt;=3,IF(J16=5,VLOOKUP(K16+2,TPMatrix!$A$6:$B$10,2,FALSE()),IF(J16=4,VLOOKUP(K16+2,TPMatrix!$D$6:$E$9,2,FALSE()),0)),"")</f>
        <v>0</v>
      </c>
      <c r="O16" s="254" t="n">
        <f aca="false">IF(COUNTIF(K12:K16,K16)&gt;=4,IF(J16=5,VLOOKUP(K16+3,TPMatrix!$A$6:$B$10,2,FALSE()),IF(J16=4,VLOOKUP(K16+3,TPMatrix!$D$6:$E$9,2,FALSE()),0)),"")</f>
        <v>0</v>
      </c>
      <c r="P16" s="254" t="n">
        <f aca="false">IF(COUNTIF(K12:K16,K16)&gt;=5,IF(J16=5,VLOOKUP(K16+4,TPMatrix!$A$6:$B$10,2,FALSE()),IF(J16=4,VLOOKUP(K16+4,TPMatrix!$D$6:$E$9,2,FALSE()),0)),"")</f>
        <v>0</v>
      </c>
      <c r="Q16" s="254" t="n">
        <f aca="false">SUM(L16:P16)/COUNT(L16:P16)</f>
        <v>0</v>
      </c>
      <c r="R16" s="255" t="n">
        <f aca="false">COUNT(L16:P16)</f>
        <v>5</v>
      </c>
      <c r="S16" s="253" t="n">
        <f aca="false">IF(ISNUMBER($A16),COUNTIF($D$7:$D$306,$D16),0)</f>
        <v>0</v>
      </c>
      <c r="T16" s="254" t="n">
        <f aca="false">CEILING($F16,1)</f>
        <v>0</v>
      </c>
      <c r="U16" s="255" t="n">
        <f aca="true">SUM(OFFSET(T16,-MOD(ROW()-ROW($U$7),5),0,5,1))</f>
        <v>0</v>
      </c>
      <c r="W16" s="167" t="str">
        <f aca="false">$I16</f>
        <v/>
      </c>
      <c r="X16" s="167" t="str">
        <f aca="false">IF(ISNUMBER($A16),$W16*(Methuselahs!$A$4+1)+$A16,"")</f>
        <v/>
      </c>
      <c r="Y16" s="167" t="str">
        <f aca="false">IF(ISNUMBER($A16),RANK($X16,$X16:$X20,1),"")</f>
        <v/>
      </c>
      <c r="Z16" s="167" t="str">
        <f aca="false">IF(ISNUMBER($A16),VLOOKUP($A16,Methuselahs!$A$7:$X$306,5),"")</f>
        <v/>
      </c>
      <c r="AA16" s="167" t="str">
        <f aca="false">$I16</f>
        <v/>
      </c>
    </row>
    <row r="17" customFormat="false" ht="12.75" hidden="false" customHeight="true" outlineLevel="0" collapsed="false">
      <c r="A17" s="206" t="str">
        <f aca="true">IF(OR(ISBLANK('Tournament Info'!$B$11),'Tournament Info'!$B$11&lt;&gt;4),"",INDIRECT(ADDRESS(ROW(),3,1,1,"Optimal Seating "&amp;'Tournament Info'!$B$11-1&amp;"R+F")))</f>
        <v/>
      </c>
      <c r="B17" s="207" t="str">
        <f aca="false">IF(ISNUMBER(A17),VLOOKUP(A17,Methuselahs!$A$7:$E$306,2,FALSE()),"")</f>
        <v/>
      </c>
      <c r="C17" s="208" t="str">
        <f aca="false">IF(ISNUMBER(A17),VLOOKUP(A17,Methuselahs!$A$7:$E$306,3,FALSE()),"")</f>
        <v/>
      </c>
      <c r="D17" s="209" t="str">
        <f aca="false">IF(ISNUMBER(A17),FLOOR((ROW()-ROW($A$7))/5,1)+1,"")</f>
        <v/>
      </c>
      <c r="E17" s="210"/>
      <c r="F17" s="262" t="n">
        <f aca="false">IF(ISNUMBER(E17),E17,0)</f>
        <v>0</v>
      </c>
      <c r="G17" s="211" t="str">
        <f aca="false">IF(ISNUMBER($A17),IF(AND($F17&gt;=2,$H17=60),1,0),"")</f>
        <v/>
      </c>
      <c r="H17" s="212" t="str">
        <f aca="false">IF(ISNUMBER(A17),IF(OR($S17=$U17,NOT(ISNA(MATCH($D17*5+$V$4,Override!$C$6:$C$125,0)))),$Q17,0),"")</f>
        <v/>
      </c>
      <c r="I17" s="274" t="str">
        <f aca="false">IF(ISNUMBER(A17),IF(J17=5,K17,IF(AND(J17=4,OR(K17=4,K17=3)),K17+1,K17)),"")</f>
        <v/>
      </c>
      <c r="J17" s="213" t="n">
        <f aca="false">COUNT(A17:A21)</f>
        <v>0</v>
      </c>
      <c r="K17" s="214" t="str">
        <f aca="false">IF(ISNUMBER(A17),RANK(F17,F17:F21),"")</f>
        <v/>
      </c>
      <c r="L17" s="215" t="n">
        <f aca="false">IF(J17=5,VLOOKUP(K17,TPMatrix!$A$6:$B$10,2,FALSE()),IF(J17=4,VLOOKUP(K17,TPMatrix!$D$6:$E$9,2,FALSE()),0))</f>
        <v>0</v>
      </c>
      <c r="M17" s="215" t="n">
        <f aca="false">IF(COUNTIF(K17:K21,K17)&gt;=2,IF(J17=5,VLOOKUP(K17+1,TPMatrix!$A$6:$B$10,2,FALSE()),IF(J17=4,VLOOKUP(K17+1,TPMatrix!$D$6:$E$9,2,FALSE()),0)),"")</f>
        <v>0</v>
      </c>
      <c r="N17" s="215" t="n">
        <f aca="false">IF(COUNTIF(K17:K21,K17)&gt;=3,IF(J17=5,VLOOKUP(K17+2,TPMatrix!$A$6:$B$10,2,FALSE()),IF(J17=4,VLOOKUP(K17+2,TPMatrix!$D$6:$E$9,2,FALSE()),0)),"")</f>
        <v>0</v>
      </c>
      <c r="O17" s="215" t="n">
        <f aca="false">IF(COUNTIF(K17:K21,K17)&gt;=4,IF(J17=5,VLOOKUP(K17+3,TPMatrix!$A$6:$B$10,2,FALSE()),IF(J17=4,VLOOKUP(K17+3,TPMatrix!$D$6:$E$9,2,FALSE()),0)),"")</f>
        <v>0</v>
      </c>
      <c r="P17" s="215" t="n">
        <f aca="false">IF(COUNTIF(K17:K21,K17)&gt;=5,IF(J17=5,VLOOKUP(K17+4,TPMatrix!$A$6:$B$10,2,FALSE()),IF(J17=4,VLOOKUP(K17+4,TPMatrix!$D$6:$E$9,2,FALSE()),0)),"")</f>
        <v>0</v>
      </c>
      <c r="Q17" s="215" t="n">
        <f aca="false">SUM(L17:P17)/COUNT(L17:P17)</f>
        <v>0</v>
      </c>
      <c r="R17" s="216" t="n">
        <f aca="false">COUNT(L17:P17)</f>
        <v>5</v>
      </c>
      <c r="S17" s="217" t="n">
        <f aca="false">IF(ISNUMBER($A17),COUNTIF($D$7:$D$306,$D17),0)</f>
        <v>0</v>
      </c>
      <c r="T17" s="218" t="n">
        <f aca="false">CEILING($F17,1)</f>
        <v>0</v>
      </c>
      <c r="U17" s="219" t="n">
        <f aca="true">SUM(OFFSET(T17,-MOD(ROW()-ROW($U$7),5),0,5,1))</f>
        <v>0</v>
      </c>
      <c r="W17" s="167" t="str">
        <f aca="false">$I17</f>
        <v/>
      </c>
      <c r="X17" s="167" t="str">
        <f aca="false">IF(ISNUMBER($A17),$W17*(Methuselahs!$A$4+1)+$A17,"")</f>
        <v/>
      </c>
      <c r="Y17" s="167" t="str">
        <f aca="false">IF(ISNUMBER($A17),RANK($X17,$X17:$X21,1),"")</f>
        <v/>
      </c>
      <c r="Z17" s="167" t="str">
        <f aca="false">IF(ISNUMBER($A17),VLOOKUP($A17,Methuselahs!$A$7:$X$306,5),"")</f>
        <v/>
      </c>
      <c r="AA17" s="167" t="str">
        <f aca="false">$I17</f>
        <v/>
      </c>
    </row>
    <row r="18" customFormat="false" ht="12.75" hidden="false" customHeight="true" outlineLevel="0" collapsed="false">
      <c r="A18" s="220" t="str">
        <f aca="true">IF(OR(ISBLANK('Tournament Info'!$B$11),'Tournament Info'!$B$11&lt;&gt;4),"",INDIRECT(ADDRESS(ROW(),3,1,1,"Optimal Seating "&amp;'Tournament Info'!$B$11-1&amp;"R+F")))</f>
        <v/>
      </c>
      <c r="B18" s="221" t="str">
        <f aca="false">IF(ISNUMBER(A18),VLOOKUP(A18,Methuselahs!$A$7:$E$306,2,FALSE()),"")</f>
        <v/>
      </c>
      <c r="C18" s="222" t="str">
        <f aca="false">IF(ISNUMBER(A18),VLOOKUP(A18,Methuselahs!$A$7:$E$306,3,FALSE()),"")</f>
        <v/>
      </c>
      <c r="D18" s="223" t="str">
        <f aca="false">IF(ISNUMBER(A18),FLOOR((ROW()-ROW($A$7))/5,1)+1,"")</f>
        <v/>
      </c>
      <c r="E18" s="224"/>
      <c r="F18" s="264" t="n">
        <f aca="false">IF(ISNUMBER(E18),E18,0)</f>
        <v>0</v>
      </c>
      <c r="G18" s="225" t="str">
        <f aca="false">IF(ISNUMBER($A18),IF(AND($F18&gt;=2,$H18=60),1,0),"")</f>
        <v/>
      </c>
      <c r="H18" s="226" t="str">
        <f aca="false">IF(ISNUMBER(A18),IF(OR($S18=$U18,NOT(ISNA(MATCH($D18*5+$V$4,Override!$C$6:$C$125,0)))),$Q18,0),"")</f>
        <v/>
      </c>
      <c r="I18" s="275" t="str">
        <f aca="false">IF(ISNUMBER(A18),IF(J18=5,K18,IF(AND(J18=4,OR(K18=4,K18=3)),K18+1,K18)),"")</f>
        <v/>
      </c>
      <c r="J18" s="227" t="n">
        <f aca="false">COUNT(A17:A21)</f>
        <v>0</v>
      </c>
      <c r="K18" s="228" t="str">
        <f aca="false">IF(ISNUMBER(A18),RANK(F18,F17:F21),"")</f>
        <v/>
      </c>
      <c r="L18" s="229" t="n">
        <f aca="false">IF(J18=5,VLOOKUP(K18,TPMatrix!$A$6:$B$10,2,FALSE()),IF(J18=4,VLOOKUP(K18,TPMatrix!$D$6:$E$9,2,FALSE()),0))</f>
        <v>0</v>
      </c>
      <c r="M18" s="229" t="n">
        <f aca="false">IF(COUNTIF(K17:K21,K18)&gt;=2,IF(J18=5,VLOOKUP(K18+1,TPMatrix!$A$6:$B$10,2,FALSE()),IF(J18=4,VLOOKUP(K18+1,TPMatrix!$D$6:$E$9,2,FALSE()),0)),"")</f>
        <v>0</v>
      </c>
      <c r="N18" s="229" t="n">
        <f aca="false">IF(COUNTIF(K17:K21,K18)&gt;=3,IF(J18=5,VLOOKUP(K18+2,TPMatrix!$A$6:$B$10,2,FALSE()),IF(J18=4,VLOOKUP(K18+2,TPMatrix!$D$6:$E$9,2,FALSE()),0)),"")</f>
        <v>0</v>
      </c>
      <c r="O18" s="229" t="n">
        <f aca="false">IF(COUNTIF(K17:K21,K18)&gt;=4,IF(J18=5,VLOOKUP(K18+3,TPMatrix!$A$6:$B$10,2,FALSE()),IF(J18=4,VLOOKUP(K18+3,TPMatrix!$D$6:$E$9,2,FALSE()),0)),"")</f>
        <v>0</v>
      </c>
      <c r="P18" s="229" t="n">
        <f aca="false">IF(COUNTIF(K17:K21,K18)&gt;=5,IF(J18=5,VLOOKUP(K18+4,TPMatrix!$A$6:$B$10,2,FALSE()),IF(J18=4,VLOOKUP(K18+4,TPMatrix!$D$6:$E$9,2,FALSE()),0)),"")</f>
        <v>0</v>
      </c>
      <c r="Q18" s="229" t="n">
        <f aca="false">SUM(L18:P18)/COUNT(L18:P18)</f>
        <v>0</v>
      </c>
      <c r="R18" s="230" t="n">
        <f aca="false">COUNT(L18:P18)</f>
        <v>5</v>
      </c>
      <c r="S18" s="228" t="n">
        <f aca="false">IF(ISNUMBER($A18),COUNTIF($D$7:$D$306,$D18),0)</f>
        <v>0</v>
      </c>
      <c r="T18" s="229" t="n">
        <f aca="false">CEILING($F18,1)</f>
        <v>0</v>
      </c>
      <c r="U18" s="230" t="n">
        <f aca="true">SUM(OFFSET(T18,-MOD(ROW()-ROW($U$7),5),0,5,1))</f>
        <v>0</v>
      </c>
      <c r="W18" s="167" t="str">
        <f aca="false">$I18</f>
        <v/>
      </c>
      <c r="X18" s="167" t="str">
        <f aca="false">IF(ISNUMBER($A18),$W18*(Methuselahs!$A$4+1)+$A18,"")</f>
        <v/>
      </c>
      <c r="Y18" s="167" t="str">
        <f aca="false">IF(ISNUMBER($A18),RANK($X18,$X18:$X22,1),"")</f>
        <v/>
      </c>
      <c r="Z18" s="167" t="str">
        <f aca="false">IF(ISNUMBER($A18),VLOOKUP($A18,Methuselahs!$A$7:$X$306,5),"")</f>
        <v/>
      </c>
      <c r="AA18" s="167" t="str">
        <f aca="false">$I18</f>
        <v/>
      </c>
    </row>
    <row r="19" customFormat="false" ht="12.75" hidden="false" customHeight="true" outlineLevel="0" collapsed="false">
      <c r="A19" s="231" t="str">
        <f aca="true">IF(OR(ISBLANK('Tournament Info'!$B$11),'Tournament Info'!$B$11&lt;&gt;4),"",INDIRECT(ADDRESS(ROW(),3,1,1,"Optimal Seating "&amp;'Tournament Info'!$B$11-1&amp;"R+F")))</f>
        <v/>
      </c>
      <c r="B19" s="207" t="str">
        <f aca="false">IF(ISNUMBER(A19),VLOOKUP(A19,Methuselahs!$A$7:$E$306,2,FALSE()),"")</f>
        <v/>
      </c>
      <c r="C19" s="232" t="str">
        <f aca="false">IF(ISNUMBER(A19),VLOOKUP(A19,Methuselahs!$A$7:$E$306,3,FALSE()),"")</f>
        <v/>
      </c>
      <c r="D19" s="233" t="str">
        <f aca="false">IF(ISNUMBER(A19),FLOOR((ROW()-ROW($A$7))/5,1)+1,"")</f>
        <v/>
      </c>
      <c r="E19" s="234"/>
      <c r="F19" s="267" t="n">
        <f aca="false">IF(ISNUMBER(E19),E19,0)</f>
        <v>0</v>
      </c>
      <c r="G19" s="235" t="str">
        <f aca="false">IF(ISNUMBER($A19),IF(AND($F19&gt;=2,$H19=60),1,0),"")</f>
        <v/>
      </c>
      <c r="H19" s="236" t="str">
        <f aca="false">IF(ISNUMBER(A19),IF(OR($S19=$U19,NOT(ISNA(MATCH($D19*5+$V$4,Override!$C$6:$C$125,0)))),$Q19,0),"")</f>
        <v/>
      </c>
      <c r="I19" s="139" t="str">
        <f aca="false">IF(ISNUMBER(A19),IF(J19=5,K19,IF(AND(J19=4,OR(K19=4,K19=3)),K19+1,K19)),"")</f>
        <v/>
      </c>
      <c r="J19" s="237" t="n">
        <f aca="false">COUNT(A17:A21)</f>
        <v>0</v>
      </c>
      <c r="K19" s="238" t="str">
        <f aca="false">IF(ISNUMBER(A19),RANK(F19,F17:F21),"")</f>
        <v/>
      </c>
      <c r="L19" s="239" t="n">
        <f aca="false">IF(J19=5,VLOOKUP(K19,TPMatrix!$A$6:$B$10,2,FALSE()),IF(J19=4,VLOOKUP(K19,TPMatrix!$D$6:$E$9,2,FALSE()),0))</f>
        <v>0</v>
      </c>
      <c r="M19" s="239" t="n">
        <f aca="false">IF(COUNTIF(K17:K21,K19)&gt;=2,IF(J19=5,VLOOKUP(K19+1,TPMatrix!$A$6:$B$10,2,FALSE()),IF(J19=4,VLOOKUP(K19+1,TPMatrix!$D$6:$E$9,2,FALSE()),0)),"")</f>
        <v>0</v>
      </c>
      <c r="N19" s="239" t="n">
        <f aca="false">IF(COUNTIF(K17:K21,K19)&gt;=3,IF(J19=5,VLOOKUP(K19+2,TPMatrix!$A$6:$B$10,2,FALSE()),IF(J19=4,VLOOKUP(K19+2,TPMatrix!$D$6:$E$9,2,FALSE()),0)),"")</f>
        <v>0</v>
      </c>
      <c r="O19" s="239" t="n">
        <f aca="false">IF(COUNTIF(K17:K21,K19)&gt;=4,IF(J19=5,VLOOKUP(K19+3,TPMatrix!$A$6:$B$10,2,FALSE()),IF(J19=4,VLOOKUP(K19+3,TPMatrix!$D$6:$E$9,2,FALSE()),0)),"")</f>
        <v>0</v>
      </c>
      <c r="P19" s="239" t="n">
        <f aca="false">IF(COUNTIF(K17:K21,K19)&gt;=5,IF(J19=5,VLOOKUP(K19+4,TPMatrix!$A$6:$B$10,2,FALSE()),IF(J19=4,VLOOKUP(K19+4,TPMatrix!$D$6:$E$9,2,FALSE()),0)),"")</f>
        <v>0</v>
      </c>
      <c r="Q19" s="239" t="n">
        <f aca="false">SUM(L19:P19)/COUNT(L19:P19)</f>
        <v>0</v>
      </c>
      <c r="R19" s="240" t="n">
        <f aca="false">COUNT(L19:P19)</f>
        <v>5</v>
      </c>
      <c r="S19" s="238" t="n">
        <f aca="false">IF(ISNUMBER($A19),COUNTIF($D$7:$D$306,$D19),0)</f>
        <v>0</v>
      </c>
      <c r="T19" s="239" t="n">
        <f aca="false">CEILING($F19,1)</f>
        <v>0</v>
      </c>
      <c r="U19" s="240" t="n">
        <f aca="true">SUM(OFFSET(T19,-MOD(ROW()-ROW($U$7),5),0,5,1))</f>
        <v>0</v>
      </c>
      <c r="W19" s="167" t="str">
        <f aca="false">$I19</f>
        <v/>
      </c>
      <c r="X19" s="167" t="str">
        <f aca="false">IF(ISNUMBER($A19),$W19*(Methuselahs!$A$4+1)+$A19,"")</f>
        <v/>
      </c>
      <c r="Y19" s="167" t="str">
        <f aca="false">IF(ISNUMBER($A19),RANK($X19,$X19:$X23,1),"")</f>
        <v/>
      </c>
      <c r="Z19" s="167" t="str">
        <f aca="false">IF(ISNUMBER($A19),VLOOKUP($A19,Methuselahs!$A$7:$X$306,5),"")</f>
        <v/>
      </c>
      <c r="AA19" s="167" t="str">
        <f aca="false">$I19</f>
        <v/>
      </c>
    </row>
    <row r="20" customFormat="false" ht="12.75" hidden="false" customHeight="true" outlineLevel="0" collapsed="false">
      <c r="A20" s="241" t="str">
        <f aca="true">IF(OR(ISBLANK('Tournament Info'!$B$11),'Tournament Info'!$B$11&lt;&gt;4),"",INDIRECT(ADDRESS(ROW(),3,1,1,"Optimal Seating "&amp;'Tournament Info'!$B$11-1&amp;"R+F")))</f>
        <v/>
      </c>
      <c r="B20" s="242" t="str">
        <f aca="false">IF(ISNUMBER(A20),VLOOKUP(A20,Methuselahs!$A$7:$E$306,2,FALSE()),"")</f>
        <v/>
      </c>
      <c r="C20" s="243" t="str">
        <f aca="false">IF(ISNUMBER(A20),VLOOKUP(A20,Methuselahs!$A$7:$E$306,3,FALSE()),"")</f>
        <v/>
      </c>
      <c r="D20" s="244" t="str">
        <f aca="false">IF(ISNUMBER(A20),FLOOR((ROW()-ROW($A$7))/5,1)+1,"")</f>
        <v/>
      </c>
      <c r="E20" s="245"/>
      <c r="F20" s="269" t="n">
        <f aca="false">IF(ISNUMBER(E20),E20,0)</f>
        <v>0</v>
      </c>
      <c r="G20" s="225" t="str">
        <f aca="false">IF(ISNUMBER($A20),IF(AND($F20&gt;=2,$H20=60),1,0),"")</f>
        <v/>
      </c>
      <c r="H20" s="226" t="str">
        <f aca="false">IF(ISNUMBER(A20),IF(OR($S20=$U20,NOT(ISNA(MATCH($D20*5+$V$4,Override!$C$6:$C$125,0)))),$Q20,0),"")</f>
        <v/>
      </c>
      <c r="I20" s="275" t="str">
        <f aca="false">IF(ISNUMBER(A20),IF(J20=5,K20,IF(AND(J20=4,OR(K20=4,K20=3)),K20+1,K20)),"")</f>
        <v/>
      </c>
      <c r="J20" s="246" t="n">
        <f aca="false">COUNT(A17:A21)</f>
        <v>0</v>
      </c>
      <c r="K20" s="228" t="str">
        <f aca="false">IF(ISNUMBER(A20),RANK(F20,F17:F21),"")</f>
        <v/>
      </c>
      <c r="L20" s="229" t="n">
        <f aca="false">IF(J20=5,VLOOKUP(K20,TPMatrix!$A$6:$B$10,2,FALSE()),IF(J20=4,VLOOKUP(K20,TPMatrix!$D$6:$E$9,2,FALSE()),0))</f>
        <v>0</v>
      </c>
      <c r="M20" s="229" t="n">
        <f aca="false">IF(COUNTIF(K17:K21,K20)&gt;=2,IF(J20=5,VLOOKUP(K20+1,TPMatrix!$A$6:$B$10,2,FALSE()),IF(J20=4,VLOOKUP(K20+1,TPMatrix!$D$6:$E$9,2,FALSE()),0)),"")</f>
        <v>0</v>
      </c>
      <c r="N20" s="229" t="n">
        <f aca="false">IF(COUNTIF(K17:K21,K20)&gt;=3,IF(J20=5,VLOOKUP(K20+2,TPMatrix!$A$6:$B$10,2,FALSE()),IF(J20=4,VLOOKUP(K20+2,TPMatrix!$D$6:$E$9,2,FALSE()),0)),"")</f>
        <v>0</v>
      </c>
      <c r="O20" s="229" t="n">
        <f aca="false">IF(COUNTIF(K17:K21,K20)&gt;=4,IF(J20=5,VLOOKUP(K20+3,TPMatrix!$A$6:$B$10,2,FALSE()),IF(J20=4,VLOOKUP(K20+3,TPMatrix!$D$6:$E$9,2,FALSE()),0)),"")</f>
        <v>0</v>
      </c>
      <c r="P20" s="229" t="n">
        <f aca="false">IF(COUNTIF(K17:K21,K20)&gt;=5,IF(J20=5,VLOOKUP(K20+4,TPMatrix!$A$6:$B$10,2,FALSE()),IF(J20=4,VLOOKUP(K20+4,TPMatrix!$D$6:$E$9,2,FALSE()),0)),"")</f>
        <v>0</v>
      </c>
      <c r="Q20" s="229" t="n">
        <f aca="false">SUM(L20:P20)/COUNT(L20:P20)</f>
        <v>0</v>
      </c>
      <c r="R20" s="230" t="n">
        <f aca="false">COUNT(L20:P20)</f>
        <v>5</v>
      </c>
      <c r="S20" s="228" t="n">
        <f aca="false">IF(ISNUMBER($A20),COUNTIF($D$7:$D$306,$D20),0)</f>
        <v>0</v>
      </c>
      <c r="T20" s="229" t="n">
        <f aca="false">CEILING($F20,1)</f>
        <v>0</v>
      </c>
      <c r="U20" s="230" t="n">
        <f aca="true">SUM(OFFSET(T20,-MOD(ROW()-ROW($U$7),5),0,5,1))</f>
        <v>0</v>
      </c>
      <c r="W20" s="167" t="str">
        <f aca="false">$I20</f>
        <v/>
      </c>
      <c r="X20" s="167" t="str">
        <f aca="false">IF(ISNUMBER($A20),$W20*(Methuselahs!$A$4+1)+$A20,"")</f>
        <v/>
      </c>
      <c r="Y20" s="167" t="str">
        <f aca="false">IF(ISNUMBER($A20),RANK($X20,$X20:$X24,1),"")</f>
        <v/>
      </c>
      <c r="Z20" s="167" t="str">
        <f aca="false">IF(ISNUMBER($A20),VLOOKUP($A20,Methuselahs!$A$7:$X$306,5),"")</f>
        <v/>
      </c>
      <c r="AA20" s="167" t="str">
        <f aca="false">$I20</f>
        <v/>
      </c>
    </row>
    <row r="21" customFormat="false" ht="12.75" hidden="false" customHeight="true" outlineLevel="0" collapsed="false">
      <c r="A21" s="247" t="str">
        <f aca="true">IF(OR(ISBLANK('Tournament Info'!$B$11),'Tournament Info'!$B$11&lt;&gt;4),"",INDIRECT(ADDRESS(ROW(),3,1,1,"Optimal Seating "&amp;'Tournament Info'!$B$11-1&amp;"R+F")))</f>
        <v/>
      </c>
      <c r="B21" s="248" t="str">
        <f aca="false">IF(ISNUMBER(A21),VLOOKUP(A21,Methuselahs!$A$7:$E$306,2,FALSE()),"")</f>
        <v/>
      </c>
      <c r="C21" s="249" t="str">
        <f aca="false">IF(ISNUMBER(A21),VLOOKUP(A21,Methuselahs!$A$7:$E$306,3,FALSE()),"")</f>
        <v/>
      </c>
      <c r="D21" s="250" t="str">
        <f aca="false">IF(ISNUMBER(A21),FLOOR((ROW()-ROW($A$7))/5,1)+1,"")</f>
        <v/>
      </c>
      <c r="E21" s="251"/>
      <c r="F21" s="270" t="n">
        <f aca="false">IF(ISNUMBER(E21),E21,0)</f>
        <v>0</v>
      </c>
      <c r="G21" s="235" t="str">
        <f aca="false">IF(ISNUMBER($A21),IF(AND($F21&gt;=2,$H21=60),1,0),"")</f>
        <v/>
      </c>
      <c r="H21" s="236" t="str">
        <f aca="false">IF(ISNUMBER(A21),IF(OR($S21=$U21,NOT(ISNA(MATCH($D21*5+$V$4,Override!$C$6:$C$125,0)))),$Q21,0),"")</f>
        <v/>
      </c>
      <c r="I21" s="139" t="str">
        <f aca="false">IF(ISNUMBER(A21),IF(J21=5,K21,IF(AND(J21=4,OR(K21=4,K21=3)),K21+1,K21)),"")</f>
        <v/>
      </c>
      <c r="J21" s="252" t="n">
        <f aca="false">COUNT(A17:A21)</f>
        <v>0</v>
      </c>
      <c r="K21" s="253" t="str">
        <f aca="false">IF(ISNUMBER(A21),RANK(F21,F17:F21),"")</f>
        <v/>
      </c>
      <c r="L21" s="254" t="n">
        <f aca="false">IF(J21=5,VLOOKUP(K21,TPMatrix!$A$6:$B$10,2,FALSE()),IF(J21=4,VLOOKUP(K21,TPMatrix!$D$6:$E$9,2,FALSE()),0))</f>
        <v>0</v>
      </c>
      <c r="M21" s="254" t="n">
        <f aca="false">IF(COUNTIF(K17:K21,K21)&gt;=2,IF(J21=5,VLOOKUP(K21+1,TPMatrix!$A$6:$B$10,2,FALSE()),IF(J21=4,VLOOKUP(K21+1,TPMatrix!$D$6:$E$9,2,FALSE()),0)),"")</f>
        <v>0</v>
      </c>
      <c r="N21" s="254" t="n">
        <f aca="false">IF(COUNTIF(K17:K21,K21)&gt;=3,IF(J21=5,VLOOKUP(K21+2,TPMatrix!$A$6:$B$10,2,FALSE()),IF(J21=4,VLOOKUP(K21+2,TPMatrix!$D$6:$E$9,2,FALSE()),0)),"")</f>
        <v>0</v>
      </c>
      <c r="O21" s="254" t="n">
        <f aca="false">IF(COUNTIF(K17:K21,K21)&gt;=4,IF(J21=5,VLOOKUP(K21+3,TPMatrix!$A$6:$B$10,2,FALSE()),IF(J21=4,VLOOKUP(K21+3,TPMatrix!$D$6:$E$9,2,FALSE()),0)),"")</f>
        <v>0</v>
      </c>
      <c r="P21" s="254" t="n">
        <f aca="false">IF(COUNTIF(K17:K21,K21)&gt;=5,IF(J21=5,VLOOKUP(K21+4,TPMatrix!$A$6:$B$10,2,FALSE()),IF(J21=4,VLOOKUP(K21+4,TPMatrix!$D$6:$E$9,2,FALSE()),0)),"")</f>
        <v>0</v>
      </c>
      <c r="Q21" s="254" t="n">
        <f aca="false">SUM(L21:P21)/COUNT(L21:P21)</f>
        <v>0</v>
      </c>
      <c r="R21" s="255" t="n">
        <f aca="false">COUNT(L21:P21)</f>
        <v>5</v>
      </c>
      <c r="S21" s="253" t="n">
        <f aca="false">IF(ISNUMBER($A21),COUNTIF($D$7:$D$306,$D21),0)</f>
        <v>0</v>
      </c>
      <c r="T21" s="254" t="n">
        <f aca="false">CEILING($F21,1)</f>
        <v>0</v>
      </c>
      <c r="U21" s="255" t="n">
        <f aca="true">SUM(OFFSET(T21,-MOD(ROW()-ROW($U$7),5),0,5,1))</f>
        <v>0</v>
      </c>
      <c r="W21" s="167" t="str">
        <f aca="false">$I21</f>
        <v/>
      </c>
      <c r="X21" s="167" t="str">
        <f aca="false">IF(ISNUMBER($A21),$W21*(Methuselahs!$A$4+1)+$A21,"")</f>
        <v/>
      </c>
      <c r="Y21" s="167" t="str">
        <f aca="false">IF(ISNUMBER($A21),RANK($X21,$X21:$X25,1),"")</f>
        <v/>
      </c>
      <c r="Z21" s="167" t="str">
        <f aca="false">IF(ISNUMBER($A21),VLOOKUP($A21,Methuselahs!$A$7:$X$306,5),"")</f>
        <v/>
      </c>
      <c r="AA21" s="167" t="str">
        <f aca="false">$I21</f>
        <v/>
      </c>
    </row>
    <row r="22" customFormat="false" ht="12.75" hidden="false" customHeight="true" outlineLevel="0" collapsed="false">
      <c r="A22" s="206" t="str">
        <f aca="true">IF(OR(ISBLANK('Tournament Info'!$B$11),'Tournament Info'!$B$11&lt;&gt;4),"",INDIRECT(ADDRESS(ROW(),3,1,1,"Optimal Seating "&amp;'Tournament Info'!$B$11-1&amp;"R+F")))</f>
        <v/>
      </c>
      <c r="B22" s="207" t="str">
        <f aca="false">IF(ISNUMBER(A22),VLOOKUP(A22,Methuselahs!$A$7:$E$306,2,FALSE()),"")</f>
        <v/>
      </c>
      <c r="C22" s="208" t="str">
        <f aca="false">IF(ISNUMBER(A22),VLOOKUP(A22,Methuselahs!$A$7:$E$306,3,FALSE()),"")</f>
        <v/>
      </c>
      <c r="D22" s="209" t="str">
        <f aca="false">IF(ISNUMBER(A22),FLOOR((ROW()-ROW($A$7))/5,1)+1,"")</f>
        <v/>
      </c>
      <c r="E22" s="210"/>
      <c r="F22" s="262" t="n">
        <f aca="false">IF(ISNUMBER(E22),E22,0)</f>
        <v>0</v>
      </c>
      <c r="G22" s="211" t="str">
        <f aca="false">IF(ISNUMBER($A22),IF(AND($F22&gt;=2,$H22=60),1,0),"")</f>
        <v/>
      </c>
      <c r="H22" s="212" t="str">
        <f aca="false">IF(ISNUMBER(A22),IF(OR($S22=$U22,NOT(ISNA(MATCH($D22*5+$V$4,Override!$C$6:$C$125,0)))),$Q22,0),"")</f>
        <v/>
      </c>
      <c r="I22" s="274" t="str">
        <f aca="false">IF(ISNUMBER(A22),IF(J22=5,K22,IF(AND(J22=4,OR(K22=4,K22=3)),K22+1,K22)),"")</f>
        <v/>
      </c>
      <c r="J22" s="213" t="n">
        <f aca="false">COUNT(A22:A26)</f>
        <v>0</v>
      </c>
      <c r="K22" s="214" t="str">
        <f aca="false">IF(ISNUMBER(A22),RANK(F22,F22:F26),"")</f>
        <v/>
      </c>
      <c r="L22" s="215" t="n">
        <f aca="false">IF(J22=5,VLOOKUP(K22,TPMatrix!$A$6:$B$10,2,FALSE()),IF(J22=4,VLOOKUP(K22,TPMatrix!$D$6:$E$9,2,FALSE()),0))</f>
        <v>0</v>
      </c>
      <c r="M22" s="215" t="n">
        <f aca="false">IF(COUNTIF(K22:K26,K22)&gt;=2,IF(J22=5,VLOOKUP(K22+1,TPMatrix!$A$6:$B$10,2,FALSE()),IF(J22=4,VLOOKUP(K22+1,TPMatrix!$D$6:$E$9,2,FALSE()),0)),"")</f>
        <v>0</v>
      </c>
      <c r="N22" s="215" t="n">
        <f aca="false">IF(COUNTIF(K22:K26,K22)&gt;=3,IF(J22=5,VLOOKUP(K22+2,TPMatrix!$A$6:$B$10,2,FALSE()),IF(J22=4,VLOOKUP(K22+2,TPMatrix!$D$6:$E$9,2,FALSE()),0)),"")</f>
        <v>0</v>
      </c>
      <c r="O22" s="215" t="n">
        <f aca="false">IF(COUNTIF(K22:K26,K22)&gt;=4,IF(J22=5,VLOOKUP(K22+3,TPMatrix!$A$6:$B$10,2,FALSE()),IF(J22=4,VLOOKUP(K22+3,TPMatrix!$D$6:$E$9,2,FALSE()),0)),"")</f>
        <v>0</v>
      </c>
      <c r="P22" s="215" t="n">
        <f aca="false">IF(COUNTIF(K22:K26,K22)&gt;=5,IF(J22=5,VLOOKUP(K22+4,TPMatrix!$A$6:$B$10,2,FALSE()),IF(J22=4,VLOOKUP(K22+4,TPMatrix!$D$6:$E$9,2,FALSE()),0)),"")</f>
        <v>0</v>
      </c>
      <c r="Q22" s="215" t="n">
        <f aca="false">SUM(L22:P22)/COUNT(L22:P22)</f>
        <v>0</v>
      </c>
      <c r="R22" s="216" t="n">
        <f aca="false">COUNT(L22:P22)</f>
        <v>5</v>
      </c>
      <c r="S22" s="217" t="n">
        <f aca="false">IF(ISNUMBER($A22),COUNTIF($D$7:$D$306,$D22),0)</f>
        <v>0</v>
      </c>
      <c r="T22" s="218" t="n">
        <f aca="false">CEILING($F22,1)</f>
        <v>0</v>
      </c>
      <c r="U22" s="219" t="n">
        <f aca="true">SUM(OFFSET(T22,-MOD(ROW()-ROW($U$7),5),0,5,1))</f>
        <v>0</v>
      </c>
      <c r="W22" s="167" t="str">
        <f aca="false">$I22</f>
        <v/>
      </c>
      <c r="X22" s="167" t="str">
        <f aca="false">IF(ISNUMBER($A22),$W22*(Methuselahs!$A$4+1)+$A22,"")</f>
        <v/>
      </c>
      <c r="Y22" s="167" t="str">
        <f aca="false">IF(ISNUMBER($A22),RANK($X22,$X22:$X26,1),"")</f>
        <v/>
      </c>
      <c r="Z22" s="167" t="str">
        <f aca="false">IF(ISNUMBER($A22),VLOOKUP($A22,Methuselahs!$A$7:$X$306,5),"")</f>
        <v/>
      </c>
      <c r="AA22" s="167" t="str">
        <f aca="false">$I22</f>
        <v/>
      </c>
    </row>
    <row r="23" customFormat="false" ht="12.75" hidden="false" customHeight="true" outlineLevel="0" collapsed="false">
      <c r="A23" s="220" t="str">
        <f aca="true">IF(OR(ISBLANK('Tournament Info'!$B$11),'Tournament Info'!$B$11&lt;&gt;4),"",INDIRECT(ADDRESS(ROW(),3,1,1,"Optimal Seating "&amp;'Tournament Info'!$B$11-1&amp;"R+F")))</f>
        <v/>
      </c>
      <c r="B23" s="221" t="str">
        <f aca="false">IF(ISNUMBER(A23),VLOOKUP(A23,Methuselahs!$A$7:$E$306,2,FALSE()),"")</f>
        <v/>
      </c>
      <c r="C23" s="222" t="str">
        <f aca="false">IF(ISNUMBER(A23),VLOOKUP(A23,Methuselahs!$A$7:$E$306,3,FALSE()),"")</f>
        <v/>
      </c>
      <c r="D23" s="223" t="str">
        <f aca="false">IF(ISNUMBER(A23),FLOOR((ROW()-ROW($A$7))/5,1)+1,"")</f>
        <v/>
      </c>
      <c r="E23" s="224"/>
      <c r="F23" s="264" t="n">
        <f aca="false">IF(ISNUMBER(E23),E23,0)</f>
        <v>0</v>
      </c>
      <c r="G23" s="225" t="str">
        <f aca="false">IF(ISNUMBER($A23),IF(AND($F23&gt;=2,$H23=60),1,0),"")</f>
        <v/>
      </c>
      <c r="H23" s="226" t="str">
        <f aca="false">IF(ISNUMBER(A23),IF(OR($S23=$U23,NOT(ISNA(MATCH($D23*5+$V$4,Override!$C$6:$C$125,0)))),$Q23,0),"")</f>
        <v/>
      </c>
      <c r="I23" s="275" t="str">
        <f aca="false">IF(ISNUMBER(A23),IF(J23=5,K23,IF(AND(J23=4,OR(K23=4,K23=3)),K23+1,K23)),"")</f>
        <v/>
      </c>
      <c r="J23" s="227" t="n">
        <f aca="false">COUNT(A22:A26)</f>
        <v>0</v>
      </c>
      <c r="K23" s="228" t="str">
        <f aca="false">IF(ISNUMBER(A23),RANK(F23,F22:F26),"")</f>
        <v/>
      </c>
      <c r="L23" s="229" t="n">
        <f aca="false">IF(J23=5,VLOOKUP(K23,TPMatrix!$A$6:$B$10,2,FALSE()),IF(J23=4,VLOOKUP(K23,TPMatrix!$D$6:$E$9,2,FALSE()),0))</f>
        <v>0</v>
      </c>
      <c r="M23" s="229" t="n">
        <f aca="false">IF(COUNTIF(K22:K26,K23)&gt;=2,IF(J23=5,VLOOKUP(K23+1,TPMatrix!$A$6:$B$10,2,FALSE()),IF(J23=4,VLOOKUP(K23+1,TPMatrix!$D$6:$E$9,2,FALSE()),0)),"")</f>
        <v>0</v>
      </c>
      <c r="N23" s="229" t="n">
        <f aca="false">IF(COUNTIF(K22:K26,K23)&gt;=3,IF(J23=5,VLOOKUP(K23+2,TPMatrix!$A$6:$B$10,2,FALSE()),IF(J23=4,VLOOKUP(K23+2,TPMatrix!$D$6:$E$9,2,FALSE()),0)),"")</f>
        <v>0</v>
      </c>
      <c r="O23" s="229" t="n">
        <f aca="false">IF(COUNTIF(K22:K26,K23)&gt;=4,IF(J23=5,VLOOKUP(K23+3,TPMatrix!$A$6:$B$10,2,FALSE()),IF(J23=4,VLOOKUP(K23+3,TPMatrix!$D$6:$E$9,2,FALSE()),0)),"")</f>
        <v>0</v>
      </c>
      <c r="P23" s="229" t="n">
        <f aca="false">IF(COUNTIF(K22:K26,K23)&gt;=5,IF(J23=5,VLOOKUP(K23+4,TPMatrix!$A$6:$B$10,2,FALSE()),IF(J23=4,VLOOKUP(K23+4,TPMatrix!$D$6:$E$9,2,FALSE()),0)),"")</f>
        <v>0</v>
      </c>
      <c r="Q23" s="229" t="n">
        <f aca="false">SUM(L23:P23)/COUNT(L23:P23)</f>
        <v>0</v>
      </c>
      <c r="R23" s="230" t="n">
        <f aca="false">COUNT(L23:P23)</f>
        <v>5</v>
      </c>
      <c r="S23" s="228" t="n">
        <f aca="false">IF(ISNUMBER($A23),COUNTIF($D$7:$D$306,$D23),0)</f>
        <v>0</v>
      </c>
      <c r="T23" s="229" t="n">
        <f aca="false">CEILING($F23,1)</f>
        <v>0</v>
      </c>
      <c r="U23" s="230" t="n">
        <f aca="true">SUM(OFFSET(T23,-MOD(ROW()-ROW($U$7),5),0,5,1))</f>
        <v>0</v>
      </c>
      <c r="W23" s="167" t="str">
        <f aca="false">$I23</f>
        <v/>
      </c>
      <c r="X23" s="167" t="str">
        <f aca="false">IF(ISNUMBER($A23),$W23*(Methuselahs!$A$4+1)+$A23,"")</f>
        <v/>
      </c>
      <c r="Y23" s="167" t="str">
        <f aca="false">IF(ISNUMBER($A23),RANK($X23,$X23:$X27,1),"")</f>
        <v/>
      </c>
      <c r="Z23" s="167" t="str">
        <f aca="false">IF(ISNUMBER($A23),VLOOKUP($A23,Methuselahs!$A$7:$X$306,5),"")</f>
        <v/>
      </c>
      <c r="AA23" s="167" t="str">
        <f aca="false">$I23</f>
        <v/>
      </c>
    </row>
    <row r="24" customFormat="false" ht="12.75" hidden="false" customHeight="true" outlineLevel="0" collapsed="false">
      <c r="A24" s="231" t="str">
        <f aca="true">IF(OR(ISBLANK('Tournament Info'!$B$11),'Tournament Info'!$B$11&lt;&gt;4),"",INDIRECT(ADDRESS(ROW(),3,1,1,"Optimal Seating "&amp;'Tournament Info'!$B$11-1&amp;"R+F")))</f>
        <v/>
      </c>
      <c r="B24" s="207" t="str">
        <f aca="false">IF(ISNUMBER(A24),VLOOKUP(A24,Methuselahs!$A$7:$E$306,2,FALSE()),"")</f>
        <v/>
      </c>
      <c r="C24" s="232" t="str">
        <f aca="false">IF(ISNUMBER(A24),VLOOKUP(A24,Methuselahs!$A$7:$E$306,3,FALSE()),"")</f>
        <v/>
      </c>
      <c r="D24" s="233" t="str">
        <f aca="false">IF(ISNUMBER(A24),FLOOR((ROW()-ROW($A$7))/5,1)+1,"")</f>
        <v/>
      </c>
      <c r="E24" s="234"/>
      <c r="F24" s="267" t="n">
        <f aca="false">IF(ISNUMBER(E24),E24,0)</f>
        <v>0</v>
      </c>
      <c r="G24" s="235" t="str">
        <f aca="false">IF(ISNUMBER($A24),IF(AND($F24&gt;=2,$H24=60),1,0),"")</f>
        <v/>
      </c>
      <c r="H24" s="236" t="str">
        <f aca="false">IF(ISNUMBER(A24),IF(OR($S24=$U24,NOT(ISNA(MATCH($D24*5+$V$4,Override!$C$6:$C$125,0)))),$Q24,0),"")</f>
        <v/>
      </c>
      <c r="I24" s="139" t="str">
        <f aca="false">IF(ISNUMBER(A24),IF(J24=5,K24,IF(AND(J24=4,OR(K24=4,K24=3)),K24+1,K24)),"")</f>
        <v/>
      </c>
      <c r="J24" s="237" t="n">
        <f aca="false">COUNT(A22:A26)</f>
        <v>0</v>
      </c>
      <c r="K24" s="238" t="str">
        <f aca="false">IF(ISNUMBER(A24),RANK(F24,F22:F26),"")</f>
        <v/>
      </c>
      <c r="L24" s="239" t="n">
        <f aca="false">IF(J24=5,VLOOKUP(K24,TPMatrix!$A$6:$B$10,2,FALSE()),IF(J24=4,VLOOKUP(K24,TPMatrix!$D$6:$E$9,2,FALSE()),0))</f>
        <v>0</v>
      </c>
      <c r="M24" s="239" t="n">
        <f aca="false">IF(COUNTIF(K22:K26,K24)&gt;=2,IF(J24=5,VLOOKUP(K24+1,TPMatrix!$A$6:$B$10,2,FALSE()),IF(J24=4,VLOOKUP(K24+1,TPMatrix!$D$6:$E$9,2,FALSE()),0)),"")</f>
        <v>0</v>
      </c>
      <c r="N24" s="239" t="n">
        <f aca="false">IF(COUNTIF(K22:K26,K24)&gt;=3,IF(J24=5,VLOOKUP(K24+2,TPMatrix!$A$6:$B$10,2,FALSE()),IF(J24=4,VLOOKUP(K24+2,TPMatrix!$D$6:$E$9,2,FALSE()),0)),"")</f>
        <v>0</v>
      </c>
      <c r="O24" s="239" t="n">
        <f aca="false">IF(COUNTIF(K22:K26,K24)&gt;=4,IF(J24=5,VLOOKUP(K24+3,TPMatrix!$A$6:$B$10,2,FALSE()),IF(J24=4,VLOOKUP(K24+3,TPMatrix!$D$6:$E$9,2,FALSE()),0)),"")</f>
        <v>0</v>
      </c>
      <c r="P24" s="239" t="n">
        <f aca="false">IF(COUNTIF(K22:K26,K24)&gt;=5,IF(J24=5,VLOOKUP(K24+4,TPMatrix!$A$6:$B$10,2,FALSE()),IF(J24=4,VLOOKUP(K24+4,TPMatrix!$D$6:$E$9,2,FALSE()),0)),"")</f>
        <v>0</v>
      </c>
      <c r="Q24" s="239" t="n">
        <f aca="false">SUM(L24:P24)/COUNT(L24:P24)</f>
        <v>0</v>
      </c>
      <c r="R24" s="240" t="n">
        <f aca="false">COUNT(L24:P24)</f>
        <v>5</v>
      </c>
      <c r="S24" s="238" t="n">
        <f aca="false">IF(ISNUMBER($A24),COUNTIF($D$7:$D$306,$D24),0)</f>
        <v>0</v>
      </c>
      <c r="T24" s="239" t="n">
        <f aca="false">CEILING($F24,1)</f>
        <v>0</v>
      </c>
      <c r="U24" s="240" t="n">
        <f aca="true">SUM(OFFSET(T24,-MOD(ROW()-ROW($U$7),5),0,5,1))</f>
        <v>0</v>
      </c>
      <c r="W24" s="167" t="str">
        <f aca="false">$I24</f>
        <v/>
      </c>
      <c r="X24" s="167" t="str">
        <f aca="false">IF(ISNUMBER($A24),$W24*(Methuselahs!$A$4+1)+$A24,"")</f>
        <v/>
      </c>
      <c r="Y24" s="167" t="str">
        <f aca="false">IF(ISNUMBER($A24),RANK($X24,$X24:$X28,1),"")</f>
        <v/>
      </c>
      <c r="Z24" s="167" t="str">
        <f aca="false">IF(ISNUMBER($A24),VLOOKUP($A24,Methuselahs!$A$7:$X$306,5),"")</f>
        <v/>
      </c>
      <c r="AA24" s="167" t="str">
        <f aca="false">$I24</f>
        <v/>
      </c>
    </row>
    <row r="25" customFormat="false" ht="12.75" hidden="false" customHeight="true" outlineLevel="0" collapsed="false">
      <c r="A25" s="241" t="str">
        <f aca="true">IF(OR(ISBLANK('Tournament Info'!$B$11),'Tournament Info'!$B$11&lt;&gt;4),"",INDIRECT(ADDRESS(ROW(),3,1,1,"Optimal Seating "&amp;'Tournament Info'!$B$11-1&amp;"R+F")))</f>
        <v/>
      </c>
      <c r="B25" s="242" t="str">
        <f aca="false">IF(ISNUMBER(A25),VLOOKUP(A25,Methuselahs!$A$7:$E$306,2,FALSE()),"")</f>
        <v/>
      </c>
      <c r="C25" s="243" t="str">
        <f aca="false">IF(ISNUMBER(A25),VLOOKUP(A25,Methuselahs!$A$7:$E$306,3,FALSE()),"")</f>
        <v/>
      </c>
      <c r="D25" s="244" t="str">
        <f aca="false">IF(ISNUMBER(A25),FLOOR((ROW()-ROW($A$7))/5,1)+1,"")</f>
        <v/>
      </c>
      <c r="E25" s="245"/>
      <c r="F25" s="269" t="n">
        <f aca="false">IF(ISNUMBER(E25),E25,0)</f>
        <v>0</v>
      </c>
      <c r="G25" s="225" t="str">
        <f aca="false">IF(ISNUMBER($A25),IF(AND($F25&gt;=2,$H25=60),1,0),"")</f>
        <v/>
      </c>
      <c r="H25" s="226" t="str">
        <f aca="false">IF(ISNUMBER(A25),IF(OR($S25=$U25,NOT(ISNA(MATCH($D25*5+$V$4,Override!$C$6:$C$125,0)))),$Q25,0),"")</f>
        <v/>
      </c>
      <c r="I25" s="275" t="str">
        <f aca="false">IF(ISNUMBER(A25),IF(J25=5,K25,IF(AND(J25=4,OR(K25=4,K25=3)),K25+1,K25)),"")</f>
        <v/>
      </c>
      <c r="J25" s="246" t="n">
        <f aca="false">COUNT(A22:A26)</f>
        <v>0</v>
      </c>
      <c r="K25" s="228" t="str">
        <f aca="false">IF(ISNUMBER(A25),RANK(F25,F22:F26),"")</f>
        <v/>
      </c>
      <c r="L25" s="229" t="n">
        <f aca="false">IF(J25=5,VLOOKUP(K25,TPMatrix!$A$6:$B$10,2,FALSE()),IF(J25=4,VLOOKUP(K25,TPMatrix!$D$6:$E$9,2,FALSE()),0))</f>
        <v>0</v>
      </c>
      <c r="M25" s="229" t="n">
        <f aca="false">IF(COUNTIF(K22:K26,K25)&gt;=2,IF(J25=5,VLOOKUP(K25+1,TPMatrix!$A$6:$B$10,2,FALSE()),IF(J25=4,VLOOKUP(K25+1,TPMatrix!$D$6:$E$9,2,FALSE()),0)),"")</f>
        <v>0</v>
      </c>
      <c r="N25" s="229" t="n">
        <f aca="false">IF(COUNTIF(K22:K26,K25)&gt;=3,IF(J25=5,VLOOKUP(K25+2,TPMatrix!$A$6:$B$10,2,FALSE()),IF(J25=4,VLOOKUP(K25+2,TPMatrix!$D$6:$E$9,2,FALSE()),0)),"")</f>
        <v>0</v>
      </c>
      <c r="O25" s="229" t="n">
        <f aca="false">IF(COUNTIF(K22:K26,K25)&gt;=4,IF(J25=5,VLOOKUP(K25+3,TPMatrix!$A$6:$B$10,2,FALSE()),IF(J25=4,VLOOKUP(K25+3,TPMatrix!$D$6:$E$9,2,FALSE()),0)),"")</f>
        <v>0</v>
      </c>
      <c r="P25" s="229" t="n">
        <f aca="false">IF(COUNTIF(K22:K26,K25)&gt;=5,IF(J25=5,VLOOKUP(K25+4,TPMatrix!$A$6:$B$10,2,FALSE()),IF(J25=4,VLOOKUP(K25+4,TPMatrix!$D$6:$E$9,2,FALSE()),0)),"")</f>
        <v>0</v>
      </c>
      <c r="Q25" s="229" t="n">
        <f aca="false">SUM(L25:P25)/COUNT(L25:P25)</f>
        <v>0</v>
      </c>
      <c r="R25" s="230" t="n">
        <f aca="false">COUNT(L25:P25)</f>
        <v>5</v>
      </c>
      <c r="S25" s="228" t="n">
        <f aca="false">IF(ISNUMBER($A25),COUNTIF($D$7:$D$306,$D25),0)</f>
        <v>0</v>
      </c>
      <c r="T25" s="229" t="n">
        <f aca="false">CEILING($F25,1)</f>
        <v>0</v>
      </c>
      <c r="U25" s="230" t="n">
        <f aca="true">SUM(OFFSET(T25,-MOD(ROW()-ROW($U$7),5),0,5,1))</f>
        <v>0</v>
      </c>
      <c r="W25" s="167" t="str">
        <f aca="false">$I25</f>
        <v/>
      </c>
      <c r="X25" s="167" t="str">
        <f aca="false">IF(ISNUMBER($A25),$W25*(Methuselahs!$A$4+1)+$A25,"")</f>
        <v/>
      </c>
      <c r="Y25" s="167" t="str">
        <f aca="false">IF(ISNUMBER($A25),RANK($X25,$X25:$X29,1),"")</f>
        <v/>
      </c>
      <c r="Z25" s="167" t="str">
        <f aca="false">IF(ISNUMBER($A25),VLOOKUP($A25,Methuselahs!$A$7:$X$306,5),"")</f>
        <v/>
      </c>
      <c r="AA25" s="167" t="str">
        <f aca="false">$I25</f>
        <v/>
      </c>
    </row>
    <row r="26" customFormat="false" ht="12.75" hidden="false" customHeight="true" outlineLevel="0" collapsed="false">
      <c r="A26" s="247" t="str">
        <f aca="true">IF(OR(ISBLANK('Tournament Info'!$B$11),'Tournament Info'!$B$11&lt;&gt;4),"",INDIRECT(ADDRESS(ROW(),3,1,1,"Optimal Seating "&amp;'Tournament Info'!$B$11-1&amp;"R+F")))</f>
        <v/>
      </c>
      <c r="B26" s="248" t="str">
        <f aca="false">IF(ISNUMBER(A26),VLOOKUP(A26,Methuselahs!$A$7:$E$306,2,FALSE()),"")</f>
        <v/>
      </c>
      <c r="C26" s="249" t="str">
        <f aca="false">IF(ISNUMBER(A26),VLOOKUP(A26,Methuselahs!$A$7:$E$306,3,FALSE()),"")</f>
        <v/>
      </c>
      <c r="D26" s="250" t="str">
        <f aca="false">IF(ISNUMBER(A26),FLOOR((ROW()-ROW($A$7))/5,1)+1,"")</f>
        <v/>
      </c>
      <c r="E26" s="251"/>
      <c r="F26" s="270" t="n">
        <f aca="false">IF(ISNUMBER(E26),E26,0)</f>
        <v>0</v>
      </c>
      <c r="G26" s="235" t="str">
        <f aca="false">IF(ISNUMBER($A26),IF(AND($F26&gt;=2,$H26=60),1,0),"")</f>
        <v/>
      </c>
      <c r="H26" s="236" t="str">
        <f aca="false">IF(ISNUMBER(A26),IF(OR($S26=$U26,NOT(ISNA(MATCH($D26*5+$V$4,Override!$C$6:$C$125,0)))),$Q26,0),"")</f>
        <v/>
      </c>
      <c r="I26" s="139" t="str">
        <f aca="false">IF(ISNUMBER(A26),IF(J26=5,K26,IF(AND(J26=4,OR(K26=4,K26=3)),K26+1,K26)),"")</f>
        <v/>
      </c>
      <c r="J26" s="252" t="n">
        <f aca="false">COUNT(A22:A26)</f>
        <v>0</v>
      </c>
      <c r="K26" s="253" t="str">
        <f aca="false">IF(ISNUMBER(A26),RANK(F26,F22:F26),"")</f>
        <v/>
      </c>
      <c r="L26" s="254" t="n">
        <f aca="false">IF(J26=5,VLOOKUP(K26,TPMatrix!$A$6:$B$10,2,FALSE()),IF(J26=4,VLOOKUP(K26,TPMatrix!$D$6:$E$9,2,FALSE()),0))</f>
        <v>0</v>
      </c>
      <c r="M26" s="254" t="n">
        <f aca="false">IF(COUNTIF(K22:K26,K26)&gt;=2,IF(J26=5,VLOOKUP(K26+1,TPMatrix!$A$6:$B$10,2,FALSE()),IF(J26=4,VLOOKUP(K26+1,TPMatrix!$D$6:$E$9,2,FALSE()),0)),"")</f>
        <v>0</v>
      </c>
      <c r="N26" s="254" t="n">
        <f aca="false">IF(COUNTIF(K22:K26,K26)&gt;=3,IF(J26=5,VLOOKUP(K26+2,TPMatrix!$A$6:$B$10,2,FALSE()),IF(J26=4,VLOOKUP(K26+2,TPMatrix!$D$6:$E$9,2,FALSE()),0)),"")</f>
        <v>0</v>
      </c>
      <c r="O26" s="254" t="n">
        <f aca="false">IF(COUNTIF(K22:K26,K26)&gt;=4,IF(J26=5,VLOOKUP(K26+3,TPMatrix!$A$6:$B$10,2,FALSE()),IF(J26=4,VLOOKUP(K26+3,TPMatrix!$D$6:$E$9,2,FALSE()),0)),"")</f>
        <v>0</v>
      </c>
      <c r="P26" s="254" t="n">
        <f aca="false">IF(COUNTIF(K22:K26,K26)&gt;=5,IF(J26=5,VLOOKUP(K26+4,TPMatrix!$A$6:$B$10,2,FALSE()),IF(J26=4,VLOOKUP(K26+4,TPMatrix!$D$6:$E$9,2,FALSE()),0)),"")</f>
        <v>0</v>
      </c>
      <c r="Q26" s="254" t="n">
        <f aca="false">SUM(L26:P26)/COUNT(L26:P26)</f>
        <v>0</v>
      </c>
      <c r="R26" s="255" t="n">
        <f aca="false">COUNT(L26:P26)</f>
        <v>5</v>
      </c>
      <c r="S26" s="253" t="n">
        <f aca="false">IF(ISNUMBER($A26),COUNTIF($D$7:$D$306,$D26),0)</f>
        <v>0</v>
      </c>
      <c r="T26" s="254" t="n">
        <f aca="false">CEILING($F26,1)</f>
        <v>0</v>
      </c>
      <c r="U26" s="255" t="n">
        <f aca="true">SUM(OFFSET(T26,-MOD(ROW()-ROW($U$7),5),0,5,1))</f>
        <v>0</v>
      </c>
      <c r="W26" s="167" t="str">
        <f aca="false">$I26</f>
        <v/>
      </c>
      <c r="X26" s="167" t="str">
        <f aca="false">IF(ISNUMBER($A26),$W26*(Methuselahs!$A$4+1)+$A26,"")</f>
        <v/>
      </c>
      <c r="Y26" s="167" t="str">
        <f aca="false">IF(ISNUMBER($A26),RANK($X26,$X26:$X30,1),"")</f>
        <v/>
      </c>
      <c r="Z26" s="167" t="str">
        <f aca="false">IF(ISNUMBER($A26),VLOOKUP($A26,Methuselahs!$A$7:$X$306,5),"")</f>
        <v/>
      </c>
      <c r="AA26" s="167" t="str">
        <f aca="false">$I26</f>
        <v/>
      </c>
    </row>
    <row r="27" customFormat="false" ht="12.75" hidden="false" customHeight="true" outlineLevel="0" collapsed="false">
      <c r="A27" s="206" t="str">
        <f aca="true">IF(OR(ISBLANK('Tournament Info'!$B$11),'Tournament Info'!$B$11&lt;&gt;4),"",INDIRECT(ADDRESS(ROW(),3,1,1,"Optimal Seating "&amp;'Tournament Info'!$B$11-1&amp;"R+F")))</f>
        <v/>
      </c>
      <c r="B27" s="207" t="str">
        <f aca="false">IF(ISNUMBER(A27),VLOOKUP(A27,Methuselahs!$A$7:$E$306,2,FALSE()),"")</f>
        <v/>
      </c>
      <c r="C27" s="208" t="str">
        <f aca="false">IF(ISNUMBER(A27),VLOOKUP(A27,Methuselahs!$A$7:$E$306,3,FALSE()),"")</f>
        <v/>
      </c>
      <c r="D27" s="209" t="str">
        <f aca="false">IF(ISNUMBER(A27),FLOOR((ROW()-ROW($A$7))/5,1)+1,"")</f>
        <v/>
      </c>
      <c r="E27" s="210"/>
      <c r="F27" s="262" t="n">
        <f aca="false">IF(ISNUMBER(E27),E27,0)</f>
        <v>0</v>
      </c>
      <c r="G27" s="211" t="str">
        <f aca="false">IF(ISNUMBER($A27),IF(AND($F27&gt;=2,$H27=60),1,0),"")</f>
        <v/>
      </c>
      <c r="H27" s="212" t="str">
        <f aca="false">IF(ISNUMBER(A27),IF(OR($S27=$U27,NOT(ISNA(MATCH($D27*5+$V$4,Override!$C$6:$C$125,0)))),$Q27,0),"")</f>
        <v/>
      </c>
      <c r="I27" s="274" t="str">
        <f aca="false">IF(ISNUMBER(A27),IF(J27=5,K27,IF(AND(J27=4,OR(K27=4,K27=3)),K27+1,K27)),"")</f>
        <v/>
      </c>
      <c r="J27" s="213" t="n">
        <f aca="false">COUNT(A27:A31)</f>
        <v>0</v>
      </c>
      <c r="K27" s="214" t="str">
        <f aca="false">IF(ISNUMBER(A27),RANK(F27,F27:F31),"")</f>
        <v/>
      </c>
      <c r="L27" s="215" t="n">
        <f aca="false">IF(J27=5,VLOOKUP(K27,TPMatrix!$A$6:$B$10,2,FALSE()),IF(J27=4,VLOOKUP(K27,TPMatrix!$D$6:$E$9,2,FALSE()),0))</f>
        <v>0</v>
      </c>
      <c r="M27" s="215" t="n">
        <f aca="false">IF(COUNTIF(K27:K31,K27)&gt;=2,IF(J27=5,VLOOKUP(K27+1,TPMatrix!$A$6:$B$10,2,FALSE()),IF(J27=4,VLOOKUP(K27+1,TPMatrix!$D$6:$E$9,2,FALSE()),0)),"")</f>
        <v>0</v>
      </c>
      <c r="N27" s="215" t="n">
        <f aca="false">IF(COUNTIF(K27:K31,K27)&gt;=3,IF(J27=5,VLOOKUP(K27+2,TPMatrix!$A$6:$B$10,2,FALSE()),IF(J27=4,VLOOKUP(K27+2,TPMatrix!$D$6:$E$9,2,FALSE()),0)),"")</f>
        <v>0</v>
      </c>
      <c r="O27" s="215" t="n">
        <f aca="false">IF(COUNTIF(K27:K31,K27)&gt;=4,IF(J27=5,VLOOKUP(K27+3,TPMatrix!$A$6:$B$10,2,FALSE()),IF(J27=4,VLOOKUP(K27+3,TPMatrix!$D$6:$E$9,2,FALSE()),0)),"")</f>
        <v>0</v>
      </c>
      <c r="P27" s="215" t="n">
        <f aca="false">IF(COUNTIF(K27:K31,K27)&gt;=5,IF(J27=5,VLOOKUP(K27+4,TPMatrix!$A$6:$B$10,2,FALSE()),IF(J27=4,VLOOKUP(K27+4,TPMatrix!$D$6:$E$9,2,FALSE()),0)),"")</f>
        <v>0</v>
      </c>
      <c r="Q27" s="215" t="n">
        <f aca="false">SUM(L27:P27)/COUNT(L27:P27)</f>
        <v>0</v>
      </c>
      <c r="R27" s="216" t="n">
        <f aca="false">COUNT(L27:P27)</f>
        <v>5</v>
      </c>
      <c r="S27" s="217" t="n">
        <f aca="false">IF(ISNUMBER($A27),COUNTIF($D$7:$D$306,$D27),0)</f>
        <v>0</v>
      </c>
      <c r="T27" s="218" t="n">
        <f aca="false">CEILING($F27,1)</f>
        <v>0</v>
      </c>
      <c r="U27" s="219" t="n">
        <f aca="true">SUM(OFFSET(T27,-MOD(ROW()-ROW($U$7),5),0,5,1))</f>
        <v>0</v>
      </c>
      <c r="W27" s="167" t="str">
        <f aca="false">$I27</f>
        <v/>
      </c>
      <c r="X27" s="167" t="str">
        <f aca="false">IF(ISNUMBER($A27),$W27*(Methuselahs!$A$4+1)+$A27,"")</f>
        <v/>
      </c>
      <c r="Y27" s="167" t="str">
        <f aca="false">IF(ISNUMBER($A27),RANK($X27,$X27:$X31,1),"")</f>
        <v/>
      </c>
      <c r="Z27" s="167" t="str">
        <f aca="false">IF(ISNUMBER($A27),VLOOKUP($A27,Methuselahs!$A$7:$X$306,5),"")</f>
        <v/>
      </c>
      <c r="AA27" s="167" t="str">
        <f aca="false">$I27</f>
        <v/>
      </c>
    </row>
    <row r="28" customFormat="false" ht="12.75" hidden="false" customHeight="true" outlineLevel="0" collapsed="false">
      <c r="A28" s="220" t="str">
        <f aca="true">IF(OR(ISBLANK('Tournament Info'!$B$11),'Tournament Info'!$B$11&lt;&gt;4),"",INDIRECT(ADDRESS(ROW(),3,1,1,"Optimal Seating "&amp;'Tournament Info'!$B$11-1&amp;"R+F")))</f>
        <v/>
      </c>
      <c r="B28" s="221" t="str">
        <f aca="false">IF(ISNUMBER(A28),VLOOKUP(A28,Methuselahs!$A$7:$E$306,2,FALSE()),"")</f>
        <v/>
      </c>
      <c r="C28" s="222" t="str">
        <f aca="false">IF(ISNUMBER(A28),VLOOKUP(A28,Methuselahs!$A$7:$E$306,3,FALSE()),"")</f>
        <v/>
      </c>
      <c r="D28" s="223" t="str">
        <f aca="false">IF(ISNUMBER(A28),FLOOR((ROW()-ROW($A$7))/5,1)+1,"")</f>
        <v/>
      </c>
      <c r="E28" s="224"/>
      <c r="F28" s="264" t="n">
        <f aca="false">IF(ISNUMBER(E28),E28,0)</f>
        <v>0</v>
      </c>
      <c r="G28" s="225" t="str">
        <f aca="false">IF(ISNUMBER($A28),IF(AND($F28&gt;=2,$H28=60),1,0),"")</f>
        <v/>
      </c>
      <c r="H28" s="226" t="str">
        <f aca="false">IF(ISNUMBER(A28),IF(OR($S28=$U28,NOT(ISNA(MATCH($D28*5+$V$4,Override!$C$6:$C$125,0)))),$Q28,0),"")</f>
        <v/>
      </c>
      <c r="I28" s="275" t="str">
        <f aca="false">IF(ISNUMBER(A28),IF(J28=5,K28,IF(AND(J28=4,OR(K28=4,K28=3)),K28+1,K28)),"")</f>
        <v/>
      </c>
      <c r="J28" s="227" t="n">
        <f aca="false">COUNT(A27:A31)</f>
        <v>0</v>
      </c>
      <c r="K28" s="228" t="str">
        <f aca="false">IF(ISNUMBER(A28),RANK(F28,F27:F31),"")</f>
        <v/>
      </c>
      <c r="L28" s="229" t="n">
        <f aca="false">IF(J28=5,VLOOKUP(K28,TPMatrix!$A$6:$B$10,2,FALSE()),IF(J28=4,VLOOKUP(K28,TPMatrix!$D$6:$E$9,2,FALSE()),0))</f>
        <v>0</v>
      </c>
      <c r="M28" s="229" t="n">
        <f aca="false">IF(COUNTIF(K27:K31,K28)&gt;=2,IF(J28=5,VLOOKUP(K28+1,TPMatrix!$A$6:$B$10,2,FALSE()),IF(J28=4,VLOOKUP(K28+1,TPMatrix!$D$6:$E$9,2,FALSE()),0)),"")</f>
        <v>0</v>
      </c>
      <c r="N28" s="229" t="n">
        <f aca="false">IF(COUNTIF(K27:K31,K28)&gt;=3,IF(J28=5,VLOOKUP(K28+2,TPMatrix!$A$6:$B$10,2,FALSE()),IF(J28=4,VLOOKUP(K28+2,TPMatrix!$D$6:$E$9,2,FALSE()),0)),"")</f>
        <v>0</v>
      </c>
      <c r="O28" s="229" t="n">
        <f aca="false">IF(COUNTIF(K27:K31,K28)&gt;=4,IF(J28=5,VLOOKUP(K28+3,TPMatrix!$A$6:$B$10,2,FALSE()),IF(J28=4,VLOOKUP(K28+3,TPMatrix!$D$6:$E$9,2,FALSE()),0)),"")</f>
        <v>0</v>
      </c>
      <c r="P28" s="229" t="n">
        <f aca="false">IF(COUNTIF(K27:K31,K28)&gt;=5,IF(J28=5,VLOOKUP(K28+4,TPMatrix!$A$6:$B$10,2,FALSE()),IF(J28=4,VLOOKUP(K28+4,TPMatrix!$D$6:$E$9,2,FALSE()),0)),"")</f>
        <v>0</v>
      </c>
      <c r="Q28" s="229" t="n">
        <f aca="false">SUM(L28:P28)/COUNT(L28:P28)</f>
        <v>0</v>
      </c>
      <c r="R28" s="230" t="n">
        <f aca="false">COUNT(L28:P28)</f>
        <v>5</v>
      </c>
      <c r="S28" s="228" t="n">
        <f aca="false">IF(ISNUMBER($A28),COUNTIF($D$7:$D$306,$D28),0)</f>
        <v>0</v>
      </c>
      <c r="T28" s="229" t="n">
        <f aca="false">CEILING($F28,1)</f>
        <v>0</v>
      </c>
      <c r="U28" s="230" t="n">
        <f aca="true">SUM(OFFSET(T28,-MOD(ROW()-ROW($U$7),5),0,5,1))</f>
        <v>0</v>
      </c>
      <c r="W28" s="167" t="str">
        <f aca="false">$I28</f>
        <v/>
      </c>
      <c r="X28" s="167" t="str">
        <f aca="false">IF(ISNUMBER($A28),$W28*(Methuselahs!$A$4+1)+$A28,"")</f>
        <v/>
      </c>
      <c r="Y28" s="167" t="str">
        <f aca="false">IF(ISNUMBER($A28),RANK($X28,$X28:$X32,1),"")</f>
        <v/>
      </c>
      <c r="Z28" s="167" t="str">
        <f aca="false">IF(ISNUMBER($A28),VLOOKUP($A28,Methuselahs!$A$7:$X$306,5),"")</f>
        <v/>
      </c>
      <c r="AA28" s="167" t="str">
        <f aca="false">$I28</f>
        <v/>
      </c>
    </row>
    <row r="29" customFormat="false" ht="12.75" hidden="false" customHeight="true" outlineLevel="0" collapsed="false">
      <c r="A29" s="231" t="str">
        <f aca="true">IF(OR(ISBLANK('Tournament Info'!$B$11),'Tournament Info'!$B$11&lt;&gt;4),"",INDIRECT(ADDRESS(ROW(),3,1,1,"Optimal Seating "&amp;'Tournament Info'!$B$11-1&amp;"R+F")))</f>
        <v/>
      </c>
      <c r="B29" s="207" t="str">
        <f aca="false">IF(ISNUMBER(A29),VLOOKUP(A29,Methuselahs!$A$7:$E$306,2,FALSE()),"")</f>
        <v/>
      </c>
      <c r="C29" s="232" t="str">
        <f aca="false">IF(ISNUMBER(A29),VLOOKUP(A29,Methuselahs!$A$7:$E$306,3,FALSE()),"")</f>
        <v/>
      </c>
      <c r="D29" s="233" t="str">
        <f aca="false">IF(ISNUMBER(A29),FLOOR((ROW()-ROW($A$7))/5,1)+1,"")</f>
        <v/>
      </c>
      <c r="E29" s="234"/>
      <c r="F29" s="267" t="n">
        <f aca="false">IF(ISNUMBER(E29),E29,0)</f>
        <v>0</v>
      </c>
      <c r="G29" s="235" t="str">
        <f aca="false">IF(ISNUMBER($A29),IF(AND($F29&gt;=2,$H29=60),1,0),"")</f>
        <v/>
      </c>
      <c r="H29" s="236" t="str">
        <f aca="false">IF(ISNUMBER(A29),IF(OR($S29=$U29,NOT(ISNA(MATCH($D29*5+$V$4,Override!$C$6:$C$125,0)))),$Q29,0),"")</f>
        <v/>
      </c>
      <c r="I29" s="139" t="str">
        <f aca="false">IF(ISNUMBER(A29),IF(J29=5,K29,IF(AND(J29=4,OR(K29=4,K29=3)),K29+1,K29)),"")</f>
        <v/>
      </c>
      <c r="J29" s="237" t="n">
        <f aca="false">COUNT(A27:A31)</f>
        <v>0</v>
      </c>
      <c r="K29" s="238" t="str">
        <f aca="false">IF(ISNUMBER(A29),RANK(F29,F27:F31),"")</f>
        <v/>
      </c>
      <c r="L29" s="239" t="n">
        <f aca="false">IF(J29=5,VLOOKUP(K29,TPMatrix!$A$6:$B$10,2,FALSE()),IF(J29=4,VLOOKUP(K29,TPMatrix!$D$6:$E$9,2,FALSE()),0))</f>
        <v>0</v>
      </c>
      <c r="M29" s="239" t="n">
        <f aca="false">IF(COUNTIF(K27:K31,K29)&gt;=2,IF(J29=5,VLOOKUP(K29+1,TPMatrix!$A$6:$B$10,2,FALSE()),IF(J29=4,VLOOKUP(K29+1,TPMatrix!$D$6:$E$9,2,FALSE()),0)),"")</f>
        <v>0</v>
      </c>
      <c r="N29" s="239" t="n">
        <f aca="false">IF(COUNTIF(K27:K31,K29)&gt;=3,IF(J29=5,VLOOKUP(K29+2,TPMatrix!$A$6:$B$10,2,FALSE()),IF(J29=4,VLOOKUP(K29+2,TPMatrix!$D$6:$E$9,2,FALSE()),0)),"")</f>
        <v>0</v>
      </c>
      <c r="O29" s="239" t="n">
        <f aca="false">IF(COUNTIF(K27:K31,K29)&gt;=4,IF(J29=5,VLOOKUP(K29+3,TPMatrix!$A$6:$B$10,2,FALSE()),IF(J29=4,VLOOKUP(K29+3,TPMatrix!$D$6:$E$9,2,FALSE()),0)),"")</f>
        <v>0</v>
      </c>
      <c r="P29" s="239" t="n">
        <f aca="false">IF(COUNTIF(K27:K31,K29)&gt;=5,IF(J29=5,VLOOKUP(K29+4,TPMatrix!$A$6:$B$10,2,FALSE()),IF(J29=4,VLOOKUP(K29+4,TPMatrix!$D$6:$E$9,2,FALSE()),0)),"")</f>
        <v>0</v>
      </c>
      <c r="Q29" s="239" t="n">
        <f aca="false">SUM(L29:P29)/COUNT(L29:P29)</f>
        <v>0</v>
      </c>
      <c r="R29" s="240" t="n">
        <f aca="false">COUNT(L29:P29)</f>
        <v>5</v>
      </c>
      <c r="S29" s="238" t="n">
        <f aca="false">IF(ISNUMBER($A29),COUNTIF($D$7:$D$306,$D29),0)</f>
        <v>0</v>
      </c>
      <c r="T29" s="239" t="n">
        <f aca="false">CEILING($F29,1)</f>
        <v>0</v>
      </c>
      <c r="U29" s="240" t="n">
        <f aca="true">SUM(OFFSET(T29,-MOD(ROW()-ROW($U$7),5),0,5,1))</f>
        <v>0</v>
      </c>
      <c r="W29" s="167" t="str">
        <f aca="false">$I29</f>
        <v/>
      </c>
      <c r="X29" s="167" t="str">
        <f aca="false">IF(ISNUMBER($A29),$W29*(Methuselahs!$A$4+1)+$A29,"")</f>
        <v/>
      </c>
      <c r="Y29" s="167" t="str">
        <f aca="false">IF(ISNUMBER($A29),RANK($X29,$X29:$X33,1),"")</f>
        <v/>
      </c>
      <c r="Z29" s="167" t="str">
        <f aca="false">IF(ISNUMBER($A29),VLOOKUP($A29,Methuselahs!$A$7:$X$306,5),"")</f>
        <v/>
      </c>
      <c r="AA29" s="167" t="str">
        <f aca="false">$I29</f>
        <v/>
      </c>
    </row>
    <row r="30" customFormat="false" ht="12.75" hidden="false" customHeight="true" outlineLevel="0" collapsed="false">
      <c r="A30" s="241" t="str">
        <f aca="true">IF(OR(ISBLANK('Tournament Info'!$B$11),'Tournament Info'!$B$11&lt;&gt;4),"",INDIRECT(ADDRESS(ROW(),3,1,1,"Optimal Seating "&amp;'Tournament Info'!$B$11-1&amp;"R+F")))</f>
        <v/>
      </c>
      <c r="B30" s="242" t="str">
        <f aca="false">IF(ISNUMBER(A30),VLOOKUP(A30,Methuselahs!$A$7:$E$306,2,FALSE()),"")</f>
        <v/>
      </c>
      <c r="C30" s="243" t="str">
        <f aca="false">IF(ISNUMBER(A30),VLOOKUP(A30,Methuselahs!$A$7:$E$306,3,FALSE()),"")</f>
        <v/>
      </c>
      <c r="D30" s="244" t="str">
        <f aca="false">IF(ISNUMBER(A30),FLOOR((ROW()-ROW($A$7))/5,1)+1,"")</f>
        <v/>
      </c>
      <c r="E30" s="245"/>
      <c r="F30" s="269" t="n">
        <f aca="false">IF(ISNUMBER(E30),E30,0)</f>
        <v>0</v>
      </c>
      <c r="G30" s="225" t="str">
        <f aca="false">IF(ISNUMBER($A30),IF(AND($F30&gt;=2,$H30=60),1,0),"")</f>
        <v/>
      </c>
      <c r="H30" s="226" t="str">
        <f aca="false">IF(ISNUMBER(A30),IF(OR($S30=$U30,NOT(ISNA(MATCH($D30*5+$V$4,Override!$C$6:$C$125,0)))),$Q30,0),"")</f>
        <v/>
      </c>
      <c r="I30" s="275" t="str">
        <f aca="false">IF(ISNUMBER(A30),IF(J30=5,K30,IF(AND(J30=4,OR(K30=4,K30=3)),K30+1,K30)),"")</f>
        <v/>
      </c>
      <c r="J30" s="246" t="n">
        <f aca="false">COUNT(A27:A31)</f>
        <v>0</v>
      </c>
      <c r="K30" s="228" t="str">
        <f aca="false">IF(ISNUMBER(A30),RANK(F30,F27:F31),"")</f>
        <v/>
      </c>
      <c r="L30" s="229" t="n">
        <f aca="false">IF(J30=5,VLOOKUP(K30,TPMatrix!$A$6:$B$10,2,FALSE()),IF(J30=4,VLOOKUP(K30,TPMatrix!$D$6:$E$9,2,FALSE()),0))</f>
        <v>0</v>
      </c>
      <c r="M30" s="229" t="n">
        <f aca="false">IF(COUNTIF(K27:K31,K30)&gt;=2,IF(J30=5,VLOOKUP(K30+1,TPMatrix!$A$6:$B$10,2,FALSE()),IF(J30=4,VLOOKUP(K30+1,TPMatrix!$D$6:$E$9,2,FALSE()),0)),"")</f>
        <v>0</v>
      </c>
      <c r="N30" s="229" t="n">
        <f aca="false">IF(COUNTIF(K27:K31,K30)&gt;=3,IF(J30=5,VLOOKUP(K30+2,TPMatrix!$A$6:$B$10,2,FALSE()),IF(J30=4,VLOOKUP(K30+2,TPMatrix!$D$6:$E$9,2,FALSE()),0)),"")</f>
        <v>0</v>
      </c>
      <c r="O30" s="229" t="n">
        <f aca="false">IF(COUNTIF(K27:K31,K30)&gt;=4,IF(J30=5,VLOOKUP(K30+3,TPMatrix!$A$6:$B$10,2,FALSE()),IF(J30=4,VLOOKUP(K30+3,TPMatrix!$D$6:$E$9,2,FALSE()),0)),"")</f>
        <v>0</v>
      </c>
      <c r="P30" s="229" t="n">
        <f aca="false">IF(COUNTIF(K27:K31,K30)&gt;=5,IF(J30=5,VLOOKUP(K30+4,TPMatrix!$A$6:$B$10,2,FALSE()),IF(J30=4,VLOOKUP(K30+4,TPMatrix!$D$6:$E$9,2,FALSE()),0)),"")</f>
        <v>0</v>
      </c>
      <c r="Q30" s="229" t="n">
        <f aca="false">SUM(L30:P30)/COUNT(L30:P30)</f>
        <v>0</v>
      </c>
      <c r="R30" s="230" t="n">
        <f aca="false">COUNT(L30:P30)</f>
        <v>5</v>
      </c>
      <c r="S30" s="228" t="n">
        <f aca="false">IF(ISNUMBER($A30),COUNTIF($D$7:$D$306,$D30),0)</f>
        <v>0</v>
      </c>
      <c r="T30" s="229" t="n">
        <f aca="false">CEILING($F30,1)</f>
        <v>0</v>
      </c>
      <c r="U30" s="230" t="n">
        <f aca="true">SUM(OFFSET(T30,-MOD(ROW()-ROW($U$7),5),0,5,1))</f>
        <v>0</v>
      </c>
      <c r="W30" s="167" t="str">
        <f aca="false">$I30</f>
        <v/>
      </c>
      <c r="X30" s="167" t="str">
        <f aca="false">IF(ISNUMBER($A30),$W30*(Methuselahs!$A$4+1)+$A30,"")</f>
        <v/>
      </c>
      <c r="Y30" s="167" t="str">
        <f aca="false">IF(ISNUMBER($A30),RANK($X30,$X30:$X34,1),"")</f>
        <v/>
      </c>
      <c r="Z30" s="167" t="str">
        <f aca="false">IF(ISNUMBER($A30),VLOOKUP($A30,Methuselahs!$A$7:$X$306,5),"")</f>
        <v/>
      </c>
      <c r="AA30" s="167" t="str">
        <f aca="false">$I30</f>
        <v/>
      </c>
    </row>
    <row r="31" customFormat="false" ht="12.75" hidden="false" customHeight="true" outlineLevel="0" collapsed="false">
      <c r="A31" s="247" t="str">
        <f aca="true">IF(OR(ISBLANK('Tournament Info'!$B$11),'Tournament Info'!$B$11&lt;&gt;4),"",INDIRECT(ADDRESS(ROW(),3,1,1,"Optimal Seating "&amp;'Tournament Info'!$B$11-1&amp;"R+F")))</f>
        <v/>
      </c>
      <c r="B31" s="248" t="str">
        <f aca="false">IF(ISNUMBER(A31),VLOOKUP(A31,Methuselahs!$A$7:$E$306,2,FALSE()),"")</f>
        <v/>
      </c>
      <c r="C31" s="249" t="str">
        <f aca="false">IF(ISNUMBER(A31),VLOOKUP(A31,Methuselahs!$A$7:$E$306,3,FALSE()),"")</f>
        <v/>
      </c>
      <c r="D31" s="250" t="str">
        <f aca="false">IF(ISNUMBER(A31),FLOOR((ROW()-ROW($A$7))/5,1)+1,"")</f>
        <v/>
      </c>
      <c r="E31" s="251"/>
      <c r="F31" s="270" t="n">
        <f aca="false">IF(ISNUMBER(E31),E31,0)</f>
        <v>0</v>
      </c>
      <c r="G31" s="235" t="str">
        <f aca="false">IF(ISNUMBER($A31),IF(AND($F31&gt;=2,$H31=60),1,0),"")</f>
        <v/>
      </c>
      <c r="H31" s="236" t="str">
        <f aca="false">IF(ISNUMBER(A31),IF(OR($S31=$U31,NOT(ISNA(MATCH($D31*5+$V$4,Override!$C$6:$C$125,0)))),$Q31,0),"")</f>
        <v/>
      </c>
      <c r="I31" s="139" t="str">
        <f aca="false">IF(ISNUMBER(A31),IF(J31=5,K31,IF(AND(J31=4,OR(K31=4,K31=3)),K31+1,K31)),"")</f>
        <v/>
      </c>
      <c r="J31" s="252" t="n">
        <f aca="false">COUNT(A27:A31)</f>
        <v>0</v>
      </c>
      <c r="K31" s="253" t="str">
        <f aca="false">IF(ISNUMBER(A31),RANK(F31,F27:F31),"")</f>
        <v/>
      </c>
      <c r="L31" s="254" t="n">
        <f aca="false">IF(J31=5,VLOOKUP(K31,TPMatrix!$A$6:$B$10,2,FALSE()),IF(J31=4,VLOOKUP(K31,TPMatrix!$D$6:$E$9,2,FALSE()),0))</f>
        <v>0</v>
      </c>
      <c r="M31" s="254" t="n">
        <f aca="false">IF(COUNTIF(K27:K31,K31)&gt;=2,IF(J31=5,VLOOKUP(K31+1,TPMatrix!$A$6:$B$10,2,FALSE()),IF(J31=4,VLOOKUP(K31+1,TPMatrix!$D$6:$E$9,2,FALSE()),0)),"")</f>
        <v>0</v>
      </c>
      <c r="N31" s="254" t="n">
        <f aca="false">IF(COUNTIF(K27:K31,K31)&gt;=3,IF(J31=5,VLOOKUP(K31+2,TPMatrix!$A$6:$B$10,2,FALSE()),IF(J31=4,VLOOKUP(K31+2,TPMatrix!$D$6:$E$9,2,FALSE()),0)),"")</f>
        <v>0</v>
      </c>
      <c r="O31" s="254" t="n">
        <f aca="false">IF(COUNTIF(K27:K31,K31)&gt;=4,IF(J31=5,VLOOKUP(K31+3,TPMatrix!$A$6:$B$10,2,FALSE()),IF(J31=4,VLOOKUP(K31+3,TPMatrix!$D$6:$E$9,2,FALSE()),0)),"")</f>
        <v>0</v>
      </c>
      <c r="P31" s="254" t="n">
        <f aca="false">IF(COUNTIF(K27:K31,K31)&gt;=5,IF(J31=5,VLOOKUP(K31+4,TPMatrix!$A$6:$B$10,2,FALSE()),IF(J31=4,VLOOKUP(K31+4,TPMatrix!$D$6:$E$9,2,FALSE()),0)),"")</f>
        <v>0</v>
      </c>
      <c r="Q31" s="254" t="n">
        <f aca="false">SUM(L31:P31)/COUNT(L31:P31)</f>
        <v>0</v>
      </c>
      <c r="R31" s="255" t="n">
        <f aca="false">COUNT(L31:P31)</f>
        <v>5</v>
      </c>
      <c r="S31" s="253" t="n">
        <f aca="false">IF(ISNUMBER($A31),COUNTIF($D$7:$D$306,$D31),0)</f>
        <v>0</v>
      </c>
      <c r="T31" s="254" t="n">
        <f aca="false">CEILING($F31,1)</f>
        <v>0</v>
      </c>
      <c r="U31" s="255" t="n">
        <f aca="true">SUM(OFFSET(T31,-MOD(ROW()-ROW($U$7),5),0,5,1))</f>
        <v>0</v>
      </c>
      <c r="W31" s="167" t="str">
        <f aca="false">$I31</f>
        <v/>
      </c>
      <c r="X31" s="167" t="str">
        <f aca="false">IF(ISNUMBER($A31),$W31*(Methuselahs!$A$4+1)+$A31,"")</f>
        <v/>
      </c>
      <c r="Y31" s="167" t="str">
        <f aca="false">IF(ISNUMBER($A31),RANK($X31,$X31:$X35,1),"")</f>
        <v/>
      </c>
      <c r="Z31" s="167" t="str">
        <f aca="false">IF(ISNUMBER($A31),VLOOKUP($A31,Methuselahs!$A$7:$X$306,5),"")</f>
        <v/>
      </c>
      <c r="AA31" s="167" t="str">
        <f aca="false">$I31</f>
        <v/>
      </c>
    </row>
    <row r="32" customFormat="false" ht="12.75" hidden="false" customHeight="true" outlineLevel="0" collapsed="false">
      <c r="A32" s="206" t="str">
        <f aca="true">IF(OR(ISBLANK('Tournament Info'!$B$11),'Tournament Info'!$B$11&lt;&gt;4),"",INDIRECT(ADDRESS(ROW(),3,1,1,"Optimal Seating "&amp;'Tournament Info'!$B$11-1&amp;"R+F")))</f>
        <v/>
      </c>
      <c r="B32" s="207" t="str">
        <f aca="false">IF(ISNUMBER(A32),VLOOKUP(A32,Methuselahs!$A$7:$E$306,2,FALSE()),"")</f>
        <v/>
      </c>
      <c r="C32" s="208" t="str">
        <f aca="false">IF(ISNUMBER(A32),VLOOKUP(A32,Methuselahs!$A$7:$E$306,3,FALSE()),"")</f>
        <v/>
      </c>
      <c r="D32" s="209" t="str">
        <f aca="false">IF(ISNUMBER(A32),FLOOR((ROW()-ROW($A$7))/5,1)+1,"")</f>
        <v/>
      </c>
      <c r="E32" s="210"/>
      <c r="F32" s="262" t="n">
        <f aca="false">IF(ISNUMBER(E32),E32,0)</f>
        <v>0</v>
      </c>
      <c r="G32" s="211" t="str">
        <f aca="false">IF(ISNUMBER($A32),IF(AND($F32&gt;=2,$H32=60),1,0),"")</f>
        <v/>
      </c>
      <c r="H32" s="212" t="str">
        <f aca="false">IF(ISNUMBER(A32),IF(OR($S32=$U32,NOT(ISNA(MATCH($D32*5+$V$4,Override!$C$6:$C$125,0)))),$Q32,0),"")</f>
        <v/>
      </c>
      <c r="I32" s="274" t="str">
        <f aca="false">IF(ISNUMBER(A32),IF(J32=5,K32,IF(AND(J32=4,OR(K32=4,K32=3)),K32+1,K32)),"")</f>
        <v/>
      </c>
      <c r="J32" s="213" t="n">
        <f aca="false">COUNT(A32:A36)</f>
        <v>0</v>
      </c>
      <c r="K32" s="214" t="str">
        <f aca="false">IF(ISNUMBER(A32),RANK(F32,F32:F36),"")</f>
        <v/>
      </c>
      <c r="L32" s="215" t="n">
        <f aca="false">IF(J32=5,VLOOKUP(K32,TPMatrix!$A$6:$B$10,2,FALSE()),IF(J32=4,VLOOKUP(K32,TPMatrix!$D$6:$E$9,2,FALSE()),0))</f>
        <v>0</v>
      </c>
      <c r="M32" s="215" t="n">
        <f aca="false">IF(COUNTIF(K32:K36,K32)&gt;=2,IF(J32=5,VLOOKUP(K32+1,TPMatrix!$A$6:$B$10,2,FALSE()),IF(J32=4,VLOOKUP(K32+1,TPMatrix!$D$6:$E$9,2,FALSE()),0)),"")</f>
        <v>0</v>
      </c>
      <c r="N32" s="215" t="n">
        <f aca="false">IF(COUNTIF(K32:K36,K32)&gt;=3,IF(J32=5,VLOOKUP(K32+2,TPMatrix!$A$6:$B$10,2,FALSE()),IF(J32=4,VLOOKUP(K32+2,TPMatrix!$D$6:$E$9,2,FALSE()),0)),"")</f>
        <v>0</v>
      </c>
      <c r="O32" s="215" t="n">
        <f aca="false">IF(COUNTIF(K32:K36,K32)&gt;=4,IF(J32=5,VLOOKUP(K32+3,TPMatrix!$A$6:$B$10,2,FALSE()),IF(J32=4,VLOOKUP(K32+3,TPMatrix!$D$6:$E$9,2,FALSE()),0)),"")</f>
        <v>0</v>
      </c>
      <c r="P32" s="215" t="n">
        <f aca="false">IF(COUNTIF(K32:K36,K32)&gt;=5,IF(J32=5,VLOOKUP(K32+4,TPMatrix!$A$6:$B$10,2,FALSE()),IF(J32=4,VLOOKUP(K32+4,TPMatrix!$D$6:$E$9,2,FALSE()),0)),"")</f>
        <v>0</v>
      </c>
      <c r="Q32" s="215" t="n">
        <f aca="false">SUM(L32:P32)/COUNT(L32:P32)</f>
        <v>0</v>
      </c>
      <c r="R32" s="216" t="n">
        <f aca="false">COUNT(L32:P32)</f>
        <v>5</v>
      </c>
      <c r="S32" s="217" t="n">
        <f aca="false">IF(ISNUMBER($A32),COUNTIF($D$7:$D$306,$D32),0)</f>
        <v>0</v>
      </c>
      <c r="T32" s="218" t="n">
        <f aca="false">CEILING($F32,1)</f>
        <v>0</v>
      </c>
      <c r="U32" s="219" t="n">
        <f aca="true">SUM(OFFSET(T32,-MOD(ROW()-ROW($U$7),5),0,5,1))</f>
        <v>0</v>
      </c>
      <c r="W32" s="167" t="str">
        <f aca="false">$I32</f>
        <v/>
      </c>
      <c r="X32" s="167" t="str">
        <f aca="false">IF(ISNUMBER($A32),$W32*(Methuselahs!$A$4+1)+$A32,"")</f>
        <v/>
      </c>
      <c r="Y32" s="167" t="str">
        <f aca="false">IF(ISNUMBER($A32),RANK($X32,$X32:$X36,1),"")</f>
        <v/>
      </c>
      <c r="Z32" s="167" t="str">
        <f aca="false">IF(ISNUMBER($A32),VLOOKUP($A32,Methuselahs!$A$7:$X$306,5),"")</f>
        <v/>
      </c>
      <c r="AA32" s="167" t="str">
        <f aca="false">$I32</f>
        <v/>
      </c>
    </row>
    <row r="33" customFormat="false" ht="12.75" hidden="false" customHeight="true" outlineLevel="0" collapsed="false">
      <c r="A33" s="220" t="str">
        <f aca="true">IF(OR(ISBLANK('Tournament Info'!$B$11),'Tournament Info'!$B$11&lt;&gt;4),"",INDIRECT(ADDRESS(ROW(),3,1,1,"Optimal Seating "&amp;'Tournament Info'!$B$11-1&amp;"R+F")))</f>
        <v/>
      </c>
      <c r="B33" s="221" t="str">
        <f aca="false">IF(ISNUMBER(A33),VLOOKUP(A33,Methuselahs!$A$7:$E$306,2,FALSE()),"")</f>
        <v/>
      </c>
      <c r="C33" s="222" t="str">
        <f aca="false">IF(ISNUMBER(A33),VLOOKUP(A33,Methuselahs!$A$7:$E$306,3,FALSE()),"")</f>
        <v/>
      </c>
      <c r="D33" s="223" t="str">
        <f aca="false">IF(ISNUMBER(A33),FLOOR((ROW()-ROW($A$7))/5,1)+1,"")</f>
        <v/>
      </c>
      <c r="E33" s="224"/>
      <c r="F33" s="264" t="n">
        <f aca="false">IF(ISNUMBER(E33),E33,0)</f>
        <v>0</v>
      </c>
      <c r="G33" s="225" t="str">
        <f aca="false">IF(ISNUMBER($A33),IF(AND($F33&gt;=2,$H33=60),1,0),"")</f>
        <v/>
      </c>
      <c r="H33" s="226" t="str">
        <f aca="false">IF(ISNUMBER(A33),IF(OR($S33=$U33,NOT(ISNA(MATCH($D33*5+$V$4,Override!$C$6:$C$125,0)))),$Q33,0),"")</f>
        <v/>
      </c>
      <c r="I33" s="275" t="str">
        <f aca="false">IF(ISNUMBER(A33),IF(J33=5,K33,IF(AND(J33=4,OR(K33=4,K33=3)),K33+1,K33)),"")</f>
        <v/>
      </c>
      <c r="J33" s="227" t="n">
        <f aca="false">COUNT(A32:A36)</f>
        <v>0</v>
      </c>
      <c r="K33" s="228" t="str">
        <f aca="false">IF(ISNUMBER(A33),RANK(F33,F32:F36),"")</f>
        <v/>
      </c>
      <c r="L33" s="229" t="n">
        <f aca="false">IF(J33=5,VLOOKUP(K33,TPMatrix!$A$6:$B$10,2,FALSE()),IF(J33=4,VLOOKUP(K33,TPMatrix!$D$6:$E$9,2,FALSE()),0))</f>
        <v>0</v>
      </c>
      <c r="M33" s="229" t="n">
        <f aca="false">IF(COUNTIF(K32:K36,K33)&gt;=2,IF(J33=5,VLOOKUP(K33+1,TPMatrix!$A$6:$B$10,2,FALSE()),IF(J33=4,VLOOKUP(K33+1,TPMatrix!$D$6:$E$9,2,FALSE()),0)),"")</f>
        <v>0</v>
      </c>
      <c r="N33" s="229" t="n">
        <f aca="false">IF(COUNTIF(K32:K36,K33)&gt;=3,IF(J33=5,VLOOKUP(K33+2,TPMatrix!$A$6:$B$10,2,FALSE()),IF(J33=4,VLOOKUP(K33+2,TPMatrix!$D$6:$E$9,2,FALSE()),0)),"")</f>
        <v>0</v>
      </c>
      <c r="O33" s="229" t="n">
        <f aca="false">IF(COUNTIF(K32:K36,K33)&gt;=4,IF(J33=5,VLOOKUP(K33+3,TPMatrix!$A$6:$B$10,2,FALSE()),IF(J33=4,VLOOKUP(K33+3,TPMatrix!$D$6:$E$9,2,FALSE()),0)),"")</f>
        <v>0</v>
      </c>
      <c r="P33" s="229" t="n">
        <f aca="false">IF(COUNTIF(K32:K36,K33)&gt;=5,IF(J33=5,VLOOKUP(K33+4,TPMatrix!$A$6:$B$10,2,FALSE()),IF(J33=4,VLOOKUP(K33+4,TPMatrix!$D$6:$E$9,2,FALSE()),0)),"")</f>
        <v>0</v>
      </c>
      <c r="Q33" s="229" t="n">
        <f aca="false">SUM(L33:P33)/COUNT(L33:P33)</f>
        <v>0</v>
      </c>
      <c r="R33" s="230" t="n">
        <f aca="false">COUNT(L33:P33)</f>
        <v>5</v>
      </c>
      <c r="S33" s="228" t="n">
        <f aca="false">IF(ISNUMBER($A33),COUNTIF($D$7:$D$306,$D33),0)</f>
        <v>0</v>
      </c>
      <c r="T33" s="229" t="n">
        <f aca="false">CEILING($F33,1)</f>
        <v>0</v>
      </c>
      <c r="U33" s="230" t="n">
        <f aca="true">SUM(OFFSET(T33,-MOD(ROW()-ROW($U$7),5),0,5,1))</f>
        <v>0</v>
      </c>
      <c r="W33" s="167" t="str">
        <f aca="false">$I33</f>
        <v/>
      </c>
      <c r="X33" s="167" t="str">
        <f aca="false">IF(ISNUMBER($A33),$W33*(Methuselahs!$A$4+1)+$A33,"")</f>
        <v/>
      </c>
      <c r="Y33" s="167" t="str">
        <f aca="false">IF(ISNUMBER($A33),RANK($X33,$X33:$X37,1),"")</f>
        <v/>
      </c>
      <c r="Z33" s="167" t="str">
        <f aca="false">IF(ISNUMBER($A33),VLOOKUP($A33,Methuselahs!$A$7:$X$306,5),"")</f>
        <v/>
      </c>
      <c r="AA33" s="167" t="str">
        <f aca="false">$I33</f>
        <v/>
      </c>
    </row>
    <row r="34" customFormat="false" ht="12.75" hidden="false" customHeight="true" outlineLevel="0" collapsed="false">
      <c r="A34" s="231" t="str">
        <f aca="true">IF(OR(ISBLANK('Tournament Info'!$B$11),'Tournament Info'!$B$11&lt;&gt;4),"",INDIRECT(ADDRESS(ROW(),3,1,1,"Optimal Seating "&amp;'Tournament Info'!$B$11-1&amp;"R+F")))</f>
        <v/>
      </c>
      <c r="B34" s="207" t="str">
        <f aca="false">IF(ISNUMBER(A34),VLOOKUP(A34,Methuselahs!$A$7:$E$306,2,FALSE()),"")</f>
        <v/>
      </c>
      <c r="C34" s="232" t="str">
        <f aca="false">IF(ISNUMBER(A34),VLOOKUP(A34,Methuselahs!$A$7:$E$306,3,FALSE()),"")</f>
        <v/>
      </c>
      <c r="D34" s="233" t="str">
        <f aca="false">IF(ISNUMBER(A34),FLOOR((ROW()-ROW($A$7))/5,1)+1,"")</f>
        <v/>
      </c>
      <c r="E34" s="234"/>
      <c r="F34" s="267" t="n">
        <f aca="false">IF(ISNUMBER(E34),E34,0)</f>
        <v>0</v>
      </c>
      <c r="G34" s="235" t="str">
        <f aca="false">IF(ISNUMBER($A34),IF(AND($F34&gt;=2,$H34=60),1,0),"")</f>
        <v/>
      </c>
      <c r="H34" s="236" t="str">
        <f aca="false">IF(ISNUMBER(A34),IF(OR($S34=$U34,NOT(ISNA(MATCH($D34*5+$V$4,Override!$C$6:$C$125,0)))),$Q34,0),"")</f>
        <v/>
      </c>
      <c r="I34" s="139" t="str">
        <f aca="false">IF(ISNUMBER(A34),IF(J34=5,K34,IF(AND(J34=4,OR(K34=4,K34=3)),K34+1,K34)),"")</f>
        <v/>
      </c>
      <c r="J34" s="237" t="n">
        <f aca="false">COUNT(A32:A36)</f>
        <v>0</v>
      </c>
      <c r="K34" s="238" t="str">
        <f aca="false">IF(ISNUMBER(A34),RANK(F34,F32:F36),"")</f>
        <v/>
      </c>
      <c r="L34" s="239" t="n">
        <f aca="false">IF(J34=5,VLOOKUP(K34,TPMatrix!$A$6:$B$10,2,FALSE()),IF(J34=4,VLOOKUP(K34,TPMatrix!$D$6:$E$9,2,FALSE()),0))</f>
        <v>0</v>
      </c>
      <c r="M34" s="239" t="n">
        <f aca="false">IF(COUNTIF(K32:K36,K34)&gt;=2,IF(J34=5,VLOOKUP(K34+1,TPMatrix!$A$6:$B$10,2,FALSE()),IF(J34=4,VLOOKUP(K34+1,TPMatrix!$D$6:$E$9,2,FALSE()),0)),"")</f>
        <v>0</v>
      </c>
      <c r="N34" s="239" t="n">
        <f aca="false">IF(COUNTIF(K32:K36,K34)&gt;=3,IF(J34=5,VLOOKUP(K34+2,TPMatrix!$A$6:$B$10,2,FALSE()),IF(J34=4,VLOOKUP(K34+2,TPMatrix!$D$6:$E$9,2,FALSE()),0)),"")</f>
        <v>0</v>
      </c>
      <c r="O34" s="239" t="n">
        <f aca="false">IF(COUNTIF(K32:K36,K34)&gt;=4,IF(J34=5,VLOOKUP(K34+3,TPMatrix!$A$6:$B$10,2,FALSE()),IF(J34=4,VLOOKUP(K34+3,TPMatrix!$D$6:$E$9,2,FALSE()),0)),"")</f>
        <v>0</v>
      </c>
      <c r="P34" s="239" t="n">
        <f aca="false">IF(COUNTIF(K32:K36,K34)&gt;=5,IF(J34=5,VLOOKUP(K34+4,TPMatrix!$A$6:$B$10,2,FALSE()),IF(J34=4,VLOOKUP(K34+4,TPMatrix!$D$6:$E$9,2,FALSE()),0)),"")</f>
        <v>0</v>
      </c>
      <c r="Q34" s="239" t="n">
        <f aca="false">SUM(L34:P34)/COUNT(L34:P34)</f>
        <v>0</v>
      </c>
      <c r="R34" s="240" t="n">
        <f aca="false">COUNT(L34:P34)</f>
        <v>5</v>
      </c>
      <c r="S34" s="238" t="n">
        <f aca="false">IF(ISNUMBER($A34),COUNTIF($D$7:$D$306,$D34),0)</f>
        <v>0</v>
      </c>
      <c r="T34" s="239" t="n">
        <f aca="false">CEILING($F34,1)</f>
        <v>0</v>
      </c>
      <c r="U34" s="240" t="n">
        <f aca="true">SUM(OFFSET(T34,-MOD(ROW()-ROW($U$7),5),0,5,1))</f>
        <v>0</v>
      </c>
      <c r="W34" s="167" t="str">
        <f aca="false">$I34</f>
        <v/>
      </c>
      <c r="X34" s="167" t="str">
        <f aca="false">IF(ISNUMBER($A34),$W34*(Methuselahs!$A$4+1)+$A34,"")</f>
        <v/>
      </c>
      <c r="Y34" s="167" t="str">
        <f aca="false">IF(ISNUMBER($A34),RANK($X34,$X34:$X38,1),"")</f>
        <v/>
      </c>
      <c r="Z34" s="167" t="str">
        <f aca="false">IF(ISNUMBER($A34),VLOOKUP($A34,Methuselahs!$A$7:$X$306,5),"")</f>
        <v/>
      </c>
      <c r="AA34" s="167" t="str">
        <f aca="false">$I34</f>
        <v/>
      </c>
    </row>
    <row r="35" customFormat="false" ht="12.75" hidden="false" customHeight="true" outlineLevel="0" collapsed="false">
      <c r="A35" s="241" t="str">
        <f aca="true">IF(OR(ISBLANK('Tournament Info'!$B$11),'Tournament Info'!$B$11&lt;&gt;4),"",INDIRECT(ADDRESS(ROW(),3,1,1,"Optimal Seating "&amp;'Tournament Info'!$B$11-1&amp;"R+F")))</f>
        <v/>
      </c>
      <c r="B35" s="242" t="str">
        <f aca="false">IF(ISNUMBER(A35),VLOOKUP(A35,Methuselahs!$A$7:$E$306,2,FALSE()),"")</f>
        <v/>
      </c>
      <c r="C35" s="243" t="str">
        <f aca="false">IF(ISNUMBER(A35),VLOOKUP(A35,Methuselahs!$A$7:$E$306,3,FALSE()),"")</f>
        <v/>
      </c>
      <c r="D35" s="244" t="str">
        <f aca="false">IF(ISNUMBER(A35),FLOOR((ROW()-ROW($A$7))/5,1)+1,"")</f>
        <v/>
      </c>
      <c r="E35" s="245"/>
      <c r="F35" s="269" t="n">
        <f aca="false">IF(ISNUMBER(E35),E35,0)</f>
        <v>0</v>
      </c>
      <c r="G35" s="225" t="str">
        <f aca="false">IF(ISNUMBER($A35),IF(AND($F35&gt;=2,$H35=60),1,0),"")</f>
        <v/>
      </c>
      <c r="H35" s="226" t="str">
        <f aca="false">IF(ISNUMBER(A35),IF(OR($S35=$U35,NOT(ISNA(MATCH($D35*5+$V$4,Override!$C$6:$C$125,0)))),$Q35,0),"")</f>
        <v/>
      </c>
      <c r="I35" s="275" t="str">
        <f aca="false">IF(ISNUMBER(A35),IF(J35=5,K35,IF(AND(J35=4,OR(K35=4,K35=3)),K35+1,K35)),"")</f>
        <v/>
      </c>
      <c r="J35" s="246" t="n">
        <f aca="false">COUNT(A32:A36)</f>
        <v>0</v>
      </c>
      <c r="K35" s="228" t="str">
        <f aca="false">IF(ISNUMBER(A35),RANK(F35,F32:F36),"")</f>
        <v/>
      </c>
      <c r="L35" s="229" t="n">
        <f aca="false">IF(J35=5,VLOOKUP(K35,TPMatrix!$A$6:$B$10,2,FALSE()),IF(J35=4,VLOOKUP(K35,TPMatrix!$D$6:$E$9,2,FALSE()),0))</f>
        <v>0</v>
      </c>
      <c r="M35" s="229" t="n">
        <f aca="false">IF(COUNTIF(K32:K36,K35)&gt;=2,IF(J35=5,VLOOKUP(K35+1,TPMatrix!$A$6:$B$10,2,FALSE()),IF(J35=4,VLOOKUP(K35+1,TPMatrix!$D$6:$E$9,2,FALSE()),0)),"")</f>
        <v>0</v>
      </c>
      <c r="N35" s="229" t="n">
        <f aca="false">IF(COUNTIF(K32:K36,K35)&gt;=3,IF(J35=5,VLOOKUP(K35+2,TPMatrix!$A$6:$B$10,2,FALSE()),IF(J35=4,VLOOKUP(K35+2,TPMatrix!$D$6:$E$9,2,FALSE()),0)),"")</f>
        <v>0</v>
      </c>
      <c r="O35" s="229" t="n">
        <f aca="false">IF(COUNTIF(K32:K36,K35)&gt;=4,IF(J35=5,VLOOKUP(K35+3,TPMatrix!$A$6:$B$10,2,FALSE()),IF(J35=4,VLOOKUP(K35+3,TPMatrix!$D$6:$E$9,2,FALSE()),0)),"")</f>
        <v>0</v>
      </c>
      <c r="P35" s="229" t="n">
        <f aca="false">IF(COUNTIF(K32:K36,K35)&gt;=5,IF(J35=5,VLOOKUP(K35+4,TPMatrix!$A$6:$B$10,2,FALSE()),IF(J35=4,VLOOKUP(K35+4,TPMatrix!$D$6:$E$9,2,FALSE()),0)),"")</f>
        <v>0</v>
      </c>
      <c r="Q35" s="229" t="n">
        <f aca="false">SUM(L35:P35)/COUNT(L35:P35)</f>
        <v>0</v>
      </c>
      <c r="R35" s="230" t="n">
        <f aca="false">COUNT(L35:P35)</f>
        <v>5</v>
      </c>
      <c r="S35" s="228" t="n">
        <f aca="false">IF(ISNUMBER($A35),COUNTIF($D$7:$D$306,$D35),0)</f>
        <v>0</v>
      </c>
      <c r="T35" s="229" t="n">
        <f aca="false">CEILING($F35,1)</f>
        <v>0</v>
      </c>
      <c r="U35" s="230" t="n">
        <f aca="true">SUM(OFFSET(T35,-MOD(ROW()-ROW($U$7),5),0,5,1))</f>
        <v>0</v>
      </c>
      <c r="W35" s="167" t="str">
        <f aca="false">$I35</f>
        <v/>
      </c>
      <c r="X35" s="167" t="str">
        <f aca="false">IF(ISNUMBER($A35),$W35*(Methuselahs!$A$4+1)+$A35,"")</f>
        <v/>
      </c>
      <c r="Y35" s="167" t="str">
        <f aca="false">IF(ISNUMBER($A35),RANK($X35,$X35:$X39,1),"")</f>
        <v/>
      </c>
      <c r="Z35" s="167" t="str">
        <f aca="false">IF(ISNUMBER($A35),VLOOKUP($A35,Methuselahs!$A$7:$X$306,5),"")</f>
        <v/>
      </c>
      <c r="AA35" s="167" t="str">
        <f aca="false">$I35</f>
        <v/>
      </c>
    </row>
    <row r="36" customFormat="false" ht="12.75" hidden="false" customHeight="true" outlineLevel="0" collapsed="false">
      <c r="A36" s="247" t="str">
        <f aca="true">IF(OR(ISBLANK('Tournament Info'!$B$11),'Tournament Info'!$B$11&lt;&gt;4),"",INDIRECT(ADDRESS(ROW(),3,1,1,"Optimal Seating "&amp;'Tournament Info'!$B$11-1&amp;"R+F")))</f>
        <v/>
      </c>
      <c r="B36" s="248" t="str">
        <f aca="false">IF(ISNUMBER(A36),VLOOKUP(A36,Methuselahs!$A$7:$E$306,2,FALSE()),"")</f>
        <v/>
      </c>
      <c r="C36" s="249" t="str">
        <f aca="false">IF(ISNUMBER(A36),VLOOKUP(A36,Methuselahs!$A$7:$E$306,3,FALSE()),"")</f>
        <v/>
      </c>
      <c r="D36" s="250" t="str">
        <f aca="false">IF(ISNUMBER(A36),FLOOR((ROW()-ROW($A$7))/5,1)+1,"")</f>
        <v/>
      </c>
      <c r="E36" s="251"/>
      <c r="F36" s="270" t="n">
        <f aca="false">IF(ISNUMBER(E36),E36,0)</f>
        <v>0</v>
      </c>
      <c r="G36" s="235" t="str">
        <f aca="false">IF(ISNUMBER($A36),IF(AND($F36&gt;=2,$H36=60),1,0),"")</f>
        <v/>
      </c>
      <c r="H36" s="236" t="str">
        <f aca="false">IF(ISNUMBER(A36),IF(OR($S36=$U36,NOT(ISNA(MATCH($D36*5+$V$4,Override!$C$6:$C$125,0)))),$Q36,0),"")</f>
        <v/>
      </c>
      <c r="I36" s="139" t="str">
        <f aca="false">IF(ISNUMBER(A36),IF(J36=5,K36,IF(AND(J36=4,OR(K36=4,K36=3)),K36+1,K36)),"")</f>
        <v/>
      </c>
      <c r="J36" s="252" t="n">
        <f aca="false">COUNT(A32:A36)</f>
        <v>0</v>
      </c>
      <c r="K36" s="253" t="str">
        <f aca="false">IF(ISNUMBER(A36),RANK(F36,F32:F36),"")</f>
        <v/>
      </c>
      <c r="L36" s="254" t="n">
        <f aca="false">IF(J36=5,VLOOKUP(K36,TPMatrix!$A$6:$B$10,2,FALSE()),IF(J36=4,VLOOKUP(K36,TPMatrix!$D$6:$E$9,2,FALSE()),0))</f>
        <v>0</v>
      </c>
      <c r="M36" s="254" t="n">
        <f aca="false">IF(COUNTIF(K32:K36,K36)&gt;=2,IF(J36=5,VLOOKUP(K36+1,TPMatrix!$A$6:$B$10,2,FALSE()),IF(J36=4,VLOOKUP(K36+1,TPMatrix!$D$6:$E$9,2,FALSE()),0)),"")</f>
        <v>0</v>
      </c>
      <c r="N36" s="254" t="n">
        <f aca="false">IF(COUNTIF(K32:K36,K36)&gt;=3,IF(J36=5,VLOOKUP(K36+2,TPMatrix!$A$6:$B$10,2,FALSE()),IF(J36=4,VLOOKUP(K36+2,TPMatrix!$D$6:$E$9,2,FALSE()),0)),"")</f>
        <v>0</v>
      </c>
      <c r="O36" s="254" t="n">
        <f aca="false">IF(COUNTIF(K32:K36,K36)&gt;=4,IF(J36=5,VLOOKUP(K36+3,TPMatrix!$A$6:$B$10,2,FALSE()),IF(J36=4,VLOOKUP(K36+3,TPMatrix!$D$6:$E$9,2,FALSE()),0)),"")</f>
        <v>0</v>
      </c>
      <c r="P36" s="254" t="n">
        <f aca="false">IF(COUNTIF(K32:K36,K36)&gt;=5,IF(J36=5,VLOOKUP(K36+4,TPMatrix!$A$6:$B$10,2,FALSE()),IF(J36=4,VLOOKUP(K36+4,TPMatrix!$D$6:$E$9,2,FALSE()),0)),"")</f>
        <v>0</v>
      </c>
      <c r="Q36" s="254" t="n">
        <f aca="false">SUM(L36:P36)/COUNT(L36:P36)</f>
        <v>0</v>
      </c>
      <c r="R36" s="255" t="n">
        <f aca="false">COUNT(L36:P36)</f>
        <v>5</v>
      </c>
      <c r="S36" s="253" t="n">
        <f aca="false">IF(ISNUMBER($A36),COUNTIF($D$7:$D$306,$D36),0)</f>
        <v>0</v>
      </c>
      <c r="T36" s="254" t="n">
        <f aca="false">CEILING($F36,1)</f>
        <v>0</v>
      </c>
      <c r="U36" s="255" t="n">
        <f aca="true">SUM(OFFSET(T36,-MOD(ROW()-ROW($U$7),5),0,5,1))</f>
        <v>0</v>
      </c>
      <c r="W36" s="167" t="str">
        <f aca="false">$I36</f>
        <v/>
      </c>
      <c r="X36" s="167" t="str">
        <f aca="false">IF(ISNUMBER($A36),$W36*(Methuselahs!$A$4+1)+$A36,"")</f>
        <v/>
      </c>
      <c r="Y36" s="167" t="str">
        <f aca="false">IF(ISNUMBER($A36),RANK($X36,$X36:$X40,1),"")</f>
        <v/>
      </c>
      <c r="Z36" s="167" t="str">
        <f aca="false">IF(ISNUMBER($A36),VLOOKUP($A36,Methuselahs!$A$7:$X$306,5),"")</f>
        <v/>
      </c>
      <c r="AA36" s="167" t="str">
        <f aca="false">$I36</f>
        <v/>
      </c>
    </row>
    <row r="37" customFormat="false" ht="12.75" hidden="false" customHeight="true" outlineLevel="0" collapsed="false">
      <c r="A37" s="206" t="str">
        <f aca="true">IF(OR(ISBLANK('Tournament Info'!$B$11),'Tournament Info'!$B$11&lt;&gt;4),"",INDIRECT(ADDRESS(ROW(),3,1,1,"Optimal Seating "&amp;'Tournament Info'!$B$11-1&amp;"R+F")))</f>
        <v/>
      </c>
      <c r="B37" s="207" t="str">
        <f aca="false">IF(ISNUMBER(A37),VLOOKUP(A37,Methuselahs!$A$7:$E$306,2,FALSE()),"")</f>
        <v/>
      </c>
      <c r="C37" s="208" t="str">
        <f aca="false">IF(ISNUMBER(A37),VLOOKUP(A37,Methuselahs!$A$7:$E$306,3,FALSE()),"")</f>
        <v/>
      </c>
      <c r="D37" s="209" t="str">
        <f aca="false">IF(ISNUMBER(A37),FLOOR((ROW()-ROW($A$7))/5,1)+1,"")</f>
        <v/>
      </c>
      <c r="E37" s="210"/>
      <c r="F37" s="262" t="n">
        <f aca="false">IF(ISNUMBER(E37),E37,0)</f>
        <v>0</v>
      </c>
      <c r="G37" s="211" t="str">
        <f aca="false">IF(ISNUMBER($A37),IF(AND($F37&gt;=2,$H37=60),1,0),"")</f>
        <v/>
      </c>
      <c r="H37" s="212" t="str">
        <f aca="false">IF(ISNUMBER(A37),IF(OR($S37=$U37,NOT(ISNA(MATCH($D37*5+$V$4,Override!$C$6:$C$125,0)))),$Q37,0),"")</f>
        <v/>
      </c>
      <c r="I37" s="274" t="str">
        <f aca="false">IF(ISNUMBER(A37),IF(J37=5,K37,IF(AND(J37=4,OR(K37=4,K37=3)),K37+1,K37)),"")</f>
        <v/>
      </c>
      <c r="J37" s="213" t="n">
        <f aca="false">COUNT(A37:A41)</f>
        <v>0</v>
      </c>
      <c r="K37" s="214" t="str">
        <f aca="false">IF(ISNUMBER(A37),RANK(F37,F37:F41),"")</f>
        <v/>
      </c>
      <c r="L37" s="215" t="n">
        <f aca="false">IF(J37=5,VLOOKUP(K37,TPMatrix!$A$6:$B$10,2,FALSE()),IF(J37=4,VLOOKUP(K37,TPMatrix!$D$6:$E$9,2,FALSE()),0))</f>
        <v>0</v>
      </c>
      <c r="M37" s="215" t="n">
        <f aca="false">IF(COUNTIF(K37:K41,K37)&gt;=2,IF(J37=5,VLOOKUP(K37+1,TPMatrix!$A$6:$B$10,2,FALSE()),IF(J37=4,VLOOKUP(K37+1,TPMatrix!$D$6:$E$9,2,FALSE()),0)),"")</f>
        <v>0</v>
      </c>
      <c r="N37" s="215" t="n">
        <f aca="false">IF(COUNTIF(K37:K41,K37)&gt;=3,IF(J37=5,VLOOKUP(K37+2,TPMatrix!$A$6:$B$10,2,FALSE()),IF(J37=4,VLOOKUP(K37+2,TPMatrix!$D$6:$E$9,2,FALSE()),0)),"")</f>
        <v>0</v>
      </c>
      <c r="O37" s="215" t="n">
        <f aca="false">IF(COUNTIF(K37:K41,K37)&gt;=4,IF(J37=5,VLOOKUP(K37+3,TPMatrix!$A$6:$B$10,2,FALSE()),IF(J37=4,VLOOKUP(K37+3,TPMatrix!$D$6:$E$9,2,FALSE()),0)),"")</f>
        <v>0</v>
      </c>
      <c r="P37" s="215" t="n">
        <f aca="false">IF(COUNTIF(K37:K41,K37)&gt;=5,IF(J37=5,VLOOKUP(K37+4,TPMatrix!$A$6:$B$10,2,FALSE()),IF(J37=4,VLOOKUP(K37+4,TPMatrix!$D$6:$E$9,2,FALSE()),0)),"")</f>
        <v>0</v>
      </c>
      <c r="Q37" s="215" t="n">
        <f aca="false">SUM(L37:P37)/COUNT(L37:P37)</f>
        <v>0</v>
      </c>
      <c r="R37" s="216" t="n">
        <f aca="false">COUNT(L37:P37)</f>
        <v>5</v>
      </c>
      <c r="S37" s="217" t="n">
        <f aca="false">IF(ISNUMBER($A37),COUNTIF($D$7:$D$306,$D37),0)</f>
        <v>0</v>
      </c>
      <c r="T37" s="218" t="n">
        <f aca="false">CEILING($F37,1)</f>
        <v>0</v>
      </c>
      <c r="U37" s="219" t="n">
        <f aca="true">SUM(OFFSET(T37,-MOD(ROW()-ROW($U$7),5),0,5,1))</f>
        <v>0</v>
      </c>
      <c r="W37" s="167" t="str">
        <f aca="false">$I37</f>
        <v/>
      </c>
      <c r="X37" s="167" t="str">
        <f aca="false">IF(ISNUMBER($A37),$W37*(Methuselahs!$A$4+1)+$A37,"")</f>
        <v/>
      </c>
      <c r="Y37" s="167" t="str">
        <f aca="false">IF(ISNUMBER($A37),RANK($X37,$X37:$X41,1),"")</f>
        <v/>
      </c>
      <c r="Z37" s="167" t="str">
        <f aca="false">IF(ISNUMBER($A37),VLOOKUP($A37,Methuselahs!$A$7:$X$306,5),"")</f>
        <v/>
      </c>
      <c r="AA37" s="167" t="str">
        <f aca="false">$I37</f>
        <v/>
      </c>
    </row>
    <row r="38" customFormat="false" ht="12.75" hidden="false" customHeight="true" outlineLevel="0" collapsed="false">
      <c r="A38" s="220" t="str">
        <f aca="true">IF(OR(ISBLANK('Tournament Info'!$B$11),'Tournament Info'!$B$11&lt;&gt;4),"",INDIRECT(ADDRESS(ROW(),3,1,1,"Optimal Seating "&amp;'Tournament Info'!$B$11-1&amp;"R+F")))</f>
        <v/>
      </c>
      <c r="B38" s="221" t="str">
        <f aca="false">IF(ISNUMBER(A38),VLOOKUP(A38,Methuselahs!$A$7:$E$306,2,FALSE()),"")</f>
        <v/>
      </c>
      <c r="C38" s="222" t="str">
        <f aca="false">IF(ISNUMBER(A38),VLOOKUP(A38,Methuselahs!$A$7:$E$306,3,FALSE()),"")</f>
        <v/>
      </c>
      <c r="D38" s="223" t="str">
        <f aca="false">IF(ISNUMBER(A38),FLOOR((ROW()-ROW($A$7))/5,1)+1,"")</f>
        <v/>
      </c>
      <c r="E38" s="224"/>
      <c r="F38" s="264" t="n">
        <f aca="false">IF(ISNUMBER(E38),E38,0)</f>
        <v>0</v>
      </c>
      <c r="G38" s="225" t="str">
        <f aca="false">IF(ISNUMBER($A38),IF(AND($F38&gt;=2,$H38=60),1,0),"")</f>
        <v/>
      </c>
      <c r="H38" s="226" t="str">
        <f aca="false">IF(ISNUMBER(A38),IF(OR($S38=$U38,NOT(ISNA(MATCH($D38*5+$V$4,Override!$C$6:$C$125,0)))),$Q38,0),"")</f>
        <v/>
      </c>
      <c r="I38" s="275" t="str">
        <f aca="false">IF(ISNUMBER(A38),IF(J38=5,K38,IF(AND(J38=4,OR(K38=4,K38=3)),K38+1,K38)),"")</f>
        <v/>
      </c>
      <c r="J38" s="227" t="n">
        <f aca="false">COUNT(A37:A41)</f>
        <v>0</v>
      </c>
      <c r="K38" s="228" t="str">
        <f aca="false">IF(ISNUMBER(A38),RANK(F38,F37:F41),"")</f>
        <v/>
      </c>
      <c r="L38" s="229" t="n">
        <f aca="false">IF(J38=5,VLOOKUP(K38,TPMatrix!$A$6:$B$10,2,FALSE()),IF(J38=4,VLOOKUP(K38,TPMatrix!$D$6:$E$9,2,FALSE()),0))</f>
        <v>0</v>
      </c>
      <c r="M38" s="229" t="n">
        <f aca="false">IF(COUNTIF(K37:K41,K38)&gt;=2,IF(J38=5,VLOOKUP(K38+1,TPMatrix!$A$6:$B$10,2,FALSE()),IF(J38=4,VLOOKUP(K38+1,TPMatrix!$D$6:$E$9,2,FALSE()),0)),"")</f>
        <v>0</v>
      </c>
      <c r="N38" s="229" t="n">
        <f aca="false">IF(COUNTIF(K37:K41,K38)&gt;=3,IF(J38=5,VLOOKUP(K38+2,TPMatrix!$A$6:$B$10,2,FALSE()),IF(J38=4,VLOOKUP(K38+2,TPMatrix!$D$6:$E$9,2,FALSE()),0)),"")</f>
        <v>0</v>
      </c>
      <c r="O38" s="229" t="n">
        <f aca="false">IF(COUNTIF(K37:K41,K38)&gt;=4,IF(J38=5,VLOOKUP(K38+3,TPMatrix!$A$6:$B$10,2,FALSE()),IF(J38=4,VLOOKUP(K38+3,TPMatrix!$D$6:$E$9,2,FALSE()),0)),"")</f>
        <v>0</v>
      </c>
      <c r="P38" s="229" t="n">
        <f aca="false">IF(COUNTIF(K37:K41,K38)&gt;=5,IF(J38=5,VLOOKUP(K38+4,TPMatrix!$A$6:$B$10,2,FALSE()),IF(J38=4,VLOOKUP(K38+4,TPMatrix!$D$6:$E$9,2,FALSE()),0)),"")</f>
        <v>0</v>
      </c>
      <c r="Q38" s="229" t="n">
        <f aca="false">SUM(L38:P38)/COUNT(L38:P38)</f>
        <v>0</v>
      </c>
      <c r="R38" s="230" t="n">
        <f aca="false">COUNT(L38:P38)</f>
        <v>5</v>
      </c>
      <c r="S38" s="228" t="n">
        <f aca="false">IF(ISNUMBER($A38),COUNTIF($D$7:$D$306,$D38),0)</f>
        <v>0</v>
      </c>
      <c r="T38" s="229" t="n">
        <f aca="false">CEILING($F38,1)</f>
        <v>0</v>
      </c>
      <c r="U38" s="230" t="n">
        <f aca="true">SUM(OFFSET(T38,-MOD(ROW()-ROW($U$7),5),0,5,1))</f>
        <v>0</v>
      </c>
      <c r="W38" s="167" t="str">
        <f aca="false">$I38</f>
        <v/>
      </c>
      <c r="X38" s="167" t="str">
        <f aca="false">IF(ISNUMBER($A38),$W38*(Methuselahs!$A$4+1)+$A38,"")</f>
        <v/>
      </c>
      <c r="Y38" s="167" t="str">
        <f aca="false">IF(ISNUMBER($A38),RANK($X38,$X38:$X42,1),"")</f>
        <v/>
      </c>
      <c r="Z38" s="167" t="str">
        <f aca="false">IF(ISNUMBER($A38),VLOOKUP($A38,Methuselahs!$A$7:$X$306,5),"")</f>
        <v/>
      </c>
      <c r="AA38" s="167" t="str">
        <f aca="false">$I38</f>
        <v/>
      </c>
    </row>
    <row r="39" customFormat="false" ht="12.75" hidden="false" customHeight="true" outlineLevel="0" collapsed="false">
      <c r="A39" s="231" t="str">
        <f aca="true">IF(OR(ISBLANK('Tournament Info'!$B$11),'Tournament Info'!$B$11&lt;&gt;4),"",INDIRECT(ADDRESS(ROW(),3,1,1,"Optimal Seating "&amp;'Tournament Info'!$B$11-1&amp;"R+F")))</f>
        <v/>
      </c>
      <c r="B39" s="207" t="str">
        <f aca="false">IF(ISNUMBER(A39),VLOOKUP(A39,Methuselahs!$A$7:$E$306,2,FALSE()),"")</f>
        <v/>
      </c>
      <c r="C39" s="232" t="str">
        <f aca="false">IF(ISNUMBER(A39),VLOOKUP(A39,Methuselahs!$A$7:$E$306,3,FALSE()),"")</f>
        <v/>
      </c>
      <c r="D39" s="233" t="str">
        <f aca="false">IF(ISNUMBER(A39),FLOOR((ROW()-ROW($A$7))/5,1)+1,"")</f>
        <v/>
      </c>
      <c r="E39" s="234"/>
      <c r="F39" s="267" t="n">
        <f aca="false">IF(ISNUMBER(E39),E39,0)</f>
        <v>0</v>
      </c>
      <c r="G39" s="235" t="str">
        <f aca="false">IF(ISNUMBER($A39),IF(AND($F39&gt;=2,$H39=60),1,0),"")</f>
        <v/>
      </c>
      <c r="H39" s="236" t="str">
        <f aca="false">IF(ISNUMBER(A39),IF(OR($S39=$U39,NOT(ISNA(MATCH($D39*5+$V$4,Override!$C$6:$C$125,0)))),$Q39,0),"")</f>
        <v/>
      </c>
      <c r="I39" s="139" t="str">
        <f aca="false">IF(ISNUMBER(A39),IF(J39=5,K39,IF(AND(J39=4,OR(K39=4,K39=3)),K39+1,K39)),"")</f>
        <v/>
      </c>
      <c r="J39" s="237" t="n">
        <f aca="false">COUNT(A37:A41)</f>
        <v>0</v>
      </c>
      <c r="K39" s="238" t="str">
        <f aca="false">IF(ISNUMBER(A39),RANK(F39,F37:F41),"")</f>
        <v/>
      </c>
      <c r="L39" s="239" t="n">
        <f aca="false">IF(J39=5,VLOOKUP(K39,TPMatrix!$A$6:$B$10,2,FALSE()),IF(J39=4,VLOOKUP(K39,TPMatrix!$D$6:$E$9,2,FALSE()),0))</f>
        <v>0</v>
      </c>
      <c r="M39" s="239" t="n">
        <f aca="false">IF(COUNTIF(K37:K41,K39)&gt;=2,IF(J39=5,VLOOKUP(K39+1,TPMatrix!$A$6:$B$10,2,FALSE()),IF(J39=4,VLOOKUP(K39+1,TPMatrix!$D$6:$E$9,2,FALSE()),0)),"")</f>
        <v>0</v>
      </c>
      <c r="N39" s="239" t="n">
        <f aca="false">IF(COUNTIF(K37:K41,K39)&gt;=3,IF(J39=5,VLOOKUP(K39+2,TPMatrix!$A$6:$B$10,2,FALSE()),IF(J39=4,VLOOKUP(K39+2,TPMatrix!$D$6:$E$9,2,FALSE()),0)),"")</f>
        <v>0</v>
      </c>
      <c r="O39" s="239" t="n">
        <f aca="false">IF(COUNTIF(K37:K41,K39)&gt;=4,IF(J39=5,VLOOKUP(K39+3,TPMatrix!$A$6:$B$10,2,FALSE()),IF(J39=4,VLOOKUP(K39+3,TPMatrix!$D$6:$E$9,2,FALSE()),0)),"")</f>
        <v>0</v>
      </c>
      <c r="P39" s="239" t="n">
        <f aca="false">IF(COUNTIF(K37:K41,K39)&gt;=5,IF(J39=5,VLOOKUP(K39+4,TPMatrix!$A$6:$B$10,2,FALSE()),IF(J39=4,VLOOKUP(K39+4,TPMatrix!$D$6:$E$9,2,FALSE()),0)),"")</f>
        <v>0</v>
      </c>
      <c r="Q39" s="239" t="n">
        <f aca="false">SUM(L39:P39)/COUNT(L39:P39)</f>
        <v>0</v>
      </c>
      <c r="R39" s="240" t="n">
        <f aca="false">COUNT(L39:P39)</f>
        <v>5</v>
      </c>
      <c r="S39" s="238" t="n">
        <f aca="false">IF(ISNUMBER($A39),COUNTIF($D$7:$D$306,$D39),0)</f>
        <v>0</v>
      </c>
      <c r="T39" s="239" t="n">
        <f aca="false">CEILING($F39,1)</f>
        <v>0</v>
      </c>
      <c r="U39" s="240" t="n">
        <f aca="true">SUM(OFFSET(T39,-MOD(ROW()-ROW($U$7),5),0,5,1))</f>
        <v>0</v>
      </c>
      <c r="W39" s="167" t="str">
        <f aca="false">$I39</f>
        <v/>
      </c>
      <c r="X39" s="167" t="str">
        <f aca="false">IF(ISNUMBER($A39),$W39*(Methuselahs!$A$4+1)+$A39,"")</f>
        <v/>
      </c>
      <c r="Y39" s="167" t="str">
        <f aca="false">IF(ISNUMBER($A39),RANK($X39,$X39:$X43,1),"")</f>
        <v/>
      </c>
      <c r="Z39" s="167" t="str">
        <f aca="false">IF(ISNUMBER($A39),VLOOKUP($A39,Methuselahs!$A$7:$X$306,5),"")</f>
        <v/>
      </c>
      <c r="AA39" s="167" t="str">
        <f aca="false">$I39</f>
        <v/>
      </c>
    </row>
    <row r="40" customFormat="false" ht="12.75" hidden="false" customHeight="true" outlineLevel="0" collapsed="false">
      <c r="A40" s="241" t="str">
        <f aca="true">IF(OR(ISBLANK('Tournament Info'!$B$11),'Tournament Info'!$B$11&lt;&gt;4),"",INDIRECT(ADDRESS(ROW(),3,1,1,"Optimal Seating "&amp;'Tournament Info'!$B$11-1&amp;"R+F")))</f>
        <v/>
      </c>
      <c r="B40" s="242" t="str">
        <f aca="false">IF(ISNUMBER(A40),VLOOKUP(A40,Methuselahs!$A$7:$E$306,2,FALSE()),"")</f>
        <v/>
      </c>
      <c r="C40" s="243" t="str">
        <f aca="false">IF(ISNUMBER(A40),VLOOKUP(A40,Methuselahs!$A$7:$E$306,3,FALSE()),"")</f>
        <v/>
      </c>
      <c r="D40" s="244" t="str">
        <f aca="false">IF(ISNUMBER(A40),FLOOR((ROW()-ROW($A$7))/5,1)+1,"")</f>
        <v/>
      </c>
      <c r="E40" s="245"/>
      <c r="F40" s="269" t="n">
        <f aca="false">IF(ISNUMBER(E40),E40,0)</f>
        <v>0</v>
      </c>
      <c r="G40" s="225" t="str">
        <f aca="false">IF(ISNUMBER($A40),IF(AND($F40&gt;=2,$H40=60),1,0),"")</f>
        <v/>
      </c>
      <c r="H40" s="226" t="str">
        <f aca="false">IF(ISNUMBER(A40),IF(OR($S40=$U40,NOT(ISNA(MATCH($D40*5+$V$4,Override!$C$6:$C$125,0)))),$Q40,0),"")</f>
        <v/>
      </c>
      <c r="I40" s="275" t="str">
        <f aca="false">IF(ISNUMBER(A40),IF(J40=5,K40,IF(AND(J40=4,OR(K40=4,K40=3)),K40+1,K40)),"")</f>
        <v/>
      </c>
      <c r="J40" s="246" t="n">
        <f aca="false">COUNT(A37:A41)</f>
        <v>0</v>
      </c>
      <c r="K40" s="228" t="str">
        <f aca="false">IF(ISNUMBER(A40),RANK(F40,F37:F41),"")</f>
        <v/>
      </c>
      <c r="L40" s="229" t="n">
        <f aca="false">IF(J40=5,VLOOKUP(K40,TPMatrix!$A$6:$B$10,2,FALSE()),IF(J40=4,VLOOKUP(K40,TPMatrix!$D$6:$E$9,2,FALSE()),0))</f>
        <v>0</v>
      </c>
      <c r="M40" s="229" t="n">
        <f aca="false">IF(COUNTIF(K37:K41,K40)&gt;=2,IF(J40=5,VLOOKUP(K40+1,TPMatrix!$A$6:$B$10,2,FALSE()),IF(J40=4,VLOOKUP(K40+1,TPMatrix!$D$6:$E$9,2,FALSE()),0)),"")</f>
        <v>0</v>
      </c>
      <c r="N40" s="229" t="n">
        <f aca="false">IF(COUNTIF(K37:K41,K40)&gt;=3,IF(J40=5,VLOOKUP(K40+2,TPMatrix!$A$6:$B$10,2,FALSE()),IF(J40=4,VLOOKUP(K40+2,TPMatrix!$D$6:$E$9,2,FALSE()),0)),"")</f>
        <v>0</v>
      </c>
      <c r="O40" s="229" t="n">
        <f aca="false">IF(COUNTIF(K37:K41,K40)&gt;=4,IF(J40=5,VLOOKUP(K40+3,TPMatrix!$A$6:$B$10,2,FALSE()),IF(J40=4,VLOOKUP(K40+3,TPMatrix!$D$6:$E$9,2,FALSE()),0)),"")</f>
        <v>0</v>
      </c>
      <c r="P40" s="229" t="n">
        <f aca="false">IF(COUNTIF(K37:K41,K40)&gt;=5,IF(J40=5,VLOOKUP(K40+4,TPMatrix!$A$6:$B$10,2,FALSE()),IF(J40=4,VLOOKUP(K40+4,TPMatrix!$D$6:$E$9,2,FALSE()),0)),"")</f>
        <v>0</v>
      </c>
      <c r="Q40" s="229" t="n">
        <f aca="false">SUM(L40:P40)/COUNT(L40:P40)</f>
        <v>0</v>
      </c>
      <c r="R40" s="230" t="n">
        <f aca="false">COUNT(L40:P40)</f>
        <v>5</v>
      </c>
      <c r="S40" s="228" t="n">
        <f aca="false">IF(ISNUMBER($A40),COUNTIF($D$7:$D$306,$D40),0)</f>
        <v>0</v>
      </c>
      <c r="T40" s="229" t="n">
        <f aca="false">CEILING($F40,1)</f>
        <v>0</v>
      </c>
      <c r="U40" s="230" t="n">
        <f aca="true">SUM(OFFSET(T40,-MOD(ROW()-ROW($U$7),5),0,5,1))</f>
        <v>0</v>
      </c>
      <c r="W40" s="167" t="str">
        <f aca="false">$I40</f>
        <v/>
      </c>
      <c r="X40" s="167" t="str">
        <f aca="false">IF(ISNUMBER($A40),$W40*(Methuselahs!$A$4+1)+$A40,"")</f>
        <v/>
      </c>
      <c r="Y40" s="167" t="str">
        <f aca="false">IF(ISNUMBER($A40),RANK($X40,$X40:$X44,1),"")</f>
        <v/>
      </c>
      <c r="Z40" s="167" t="str">
        <f aca="false">IF(ISNUMBER($A40),VLOOKUP($A40,Methuselahs!$A$7:$X$306,5),"")</f>
        <v/>
      </c>
      <c r="AA40" s="167" t="str">
        <f aca="false">$I40</f>
        <v/>
      </c>
    </row>
    <row r="41" customFormat="false" ht="12.75" hidden="false" customHeight="true" outlineLevel="0" collapsed="false">
      <c r="A41" s="247" t="str">
        <f aca="true">IF(OR(ISBLANK('Tournament Info'!$B$11),'Tournament Info'!$B$11&lt;&gt;4),"",INDIRECT(ADDRESS(ROW(),3,1,1,"Optimal Seating "&amp;'Tournament Info'!$B$11-1&amp;"R+F")))</f>
        <v/>
      </c>
      <c r="B41" s="248" t="str">
        <f aca="false">IF(ISNUMBER(A41),VLOOKUP(A41,Methuselahs!$A$7:$E$306,2,FALSE()),"")</f>
        <v/>
      </c>
      <c r="C41" s="249" t="str">
        <f aca="false">IF(ISNUMBER(A41),VLOOKUP(A41,Methuselahs!$A$7:$E$306,3,FALSE()),"")</f>
        <v/>
      </c>
      <c r="D41" s="250" t="str">
        <f aca="false">IF(ISNUMBER(A41),FLOOR((ROW()-ROW($A$7))/5,1)+1,"")</f>
        <v/>
      </c>
      <c r="E41" s="251"/>
      <c r="F41" s="270" t="n">
        <f aca="false">IF(ISNUMBER(E41),E41,0)</f>
        <v>0</v>
      </c>
      <c r="G41" s="235" t="str">
        <f aca="false">IF(ISNUMBER($A41),IF(AND($F41&gt;=2,$H41=60),1,0),"")</f>
        <v/>
      </c>
      <c r="H41" s="236" t="str">
        <f aca="false">IF(ISNUMBER(A41),IF(OR($S41=$U41,NOT(ISNA(MATCH($D41*5+$V$4,Override!$C$6:$C$125,0)))),$Q41,0),"")</f>
        <v/>
      </c>
      <c r="I41" s="139" t="str">
        <f aca="false">IF(ISNUMBER(A41),IF(J41=5,K41,IF(AND(J41=4,OR(K41=4,K41=3)),K41+1,K41)),"")</f>
        <v/>
      </c>
      <c r="J41" s="252" t="n">
        <f aca="false">COUNT(A37:A41)</f>
        <v>0</v>
      </c>
      <c r="K41" s="253" t="str">
        <f aca="false">IF(ISNUMBER(A41),RANK(F41,F37:F41),"")</f>
        <v/>
      </c>
      <c r="L41" s="254" t="n">
        <f aca="false">IF(J41=5,VLOOKUP(K41,TPMatrix!$A$6:$B$10,2,FALSE()),IF(J41=4,VLOOKUP(K41,TPMatrix!$D$6:$E$9,2,FALSE()),0))</f>
        <v>0</v>
      </c>
      <c r="M41" s="254" t="n">
        <f aca="false">IF(COUNTIF(K37:K41,K41)&gt;=2,IF(J41=5,VLOOKUP(K41+1,TPMatrix!$A$6:$B$10,2,FALSE()),IF(J41=4,VLOOKUP(K41+1,TPMatrix!$D$6:$E$9,2,FALSE()),0)),"")</f>
        <v>0</v>
      </c>
      <c r="N41" s="254" t="n">
        <f aca="false">IF(COUNTIF(K37:K41,K41)&gt;=3,IF(J41=5,VLOOKUP(K41+2,TPMatrix!$A$6:$B$10,2,FALSE()),IF(J41=4,VLOOKUP(K41+2,TPMatrix!$D$6:$E$9,2,FALSE()),0)),"")</f>
        <v>0</v>
      </c>
      <c r="O41" s="254" t="n">
        <f aca="false">IF(COUNTIF(K37:K41,K41)&gt;=4,IF(J41=5,VLOOKUP(K41+3,TPMatrix!$A$6:$B$10,2,FALSE()),IF(J41=4,VLOOKUP(K41+3,TPMatrix!$D$6:$E$9,2,FALSE()),0)),"")</f>
        <v>0</v>
      </c>
      <c r="P41" s="254" t="n">
        <f aca="false">IF(COUNTIF(K37:K41,K41)&gt;=5,IF(J41=5,VLOOKUP(K41+4,TPMatrix!$A$6:$B$10,2,FALSE()),IF(J41=4,VLOOKUP(K41+4,TPMatrix!$D$6:$E$9,2,FALSE()),0)),"")</f>
        <v>0</v>
      </c>
      <c r="Q41" s="254" t="n">
        <f aca="false">SUM(L41:P41)/COUNT(L41:P41)</f>
        <v>0</v>
      </c>
      <c r="R41" s="255" t="n">
        <f aca="false">COUNT(L41:P41)</f>
        <v>5</v>
      </c>
      <c r="S41" s="253" t="n">
        <f aca="false">IF(ISNUMBER($A41),COUNTIF($D$7:$D$306,$D41),0)</f>
        <v>0</v>
      </c>
      <c r="T41" s="254" t="n">
        <f aca="false">CEILING($F41,1)</f>
        <v>0</v>
      </c>
      <c r="U41" s="255" t="n">
        <f aca="true">SUM(OFFSET(T41,-MOD(ROW()-ROW($U$7),5),0,5,1))</f>
        <v>0</v>
      </c>
      <c r="W41" s="167" t="str">
        <f aca="false">$I41</f>
        <v/>
      </c>
      <c r="X41" s="167" t="str">
        <f aca="false">IF(ISNUMBER($A41),$W41*(Methuselahs!$A$4+1)+$A41,"")</f>
        <v/>
      </c>
      <c r="Y41" s="167" t="str">
        <f aca="false">IF(ISNUMBER($A41),RANK($X41,$X41:$X45,1),"")</f>
        <v/>
      </c>
      <c r="Z41" s="167" t="str">
        <f aca="false">IF(ISNUMBER($A41),VLOOKUP($A41,Methuselahs!$A$7:$X$306,5),"")</f>
        <v/>
      </c>
      <c r="AA41" s="167" t="str">
        <f aca="false">$I41</f>
        <v/>
      </c>
    </row>
    <row r="42" customFormat="false" ht="12.75" hidden="false" customHeight="true" outlineLevel="0" collapsed="false">
      <c r="A42" s="206" t="str">
        <f aca="true">IF(OR(ISBLANK('Tournament Info'!$B$11),'Tournament Info'!$B$11&lt;&gt;4),"",INDIRECT(ADDRESS(ROW(),3,1,1,"Optimal Seating "&amp;'Tournament Info'!$B$11-1&amp;"R+F")))</f>
        <v/>
      </c>
      <c r="B42" s="207" t="str">
        <f aca="false">IF(ISNUMBER(A42),VLOOKUP(A42,Methuselahs!$A$7:$E$306,2,FALSE()),"")</f>
        <v/>
      </c>
      <c r="C42" s="208" t="str">
        <f aca="false">IF(ISNUMBER(A42),VLOOKUP(A42,Methuselahs!$A$7:$E$306,3,FALSE()),"")</f>
        <v/>
      </c>
      <c r="D42" s="209" t="str">
        <f aca="false">IF(ISNUMBER(A42),FLOOR((ROW()-ROW($A$7))/5,1)+1,"")</f>
        <v/>
      </c>
      <c r="E42" s="210"/>
      <c r="F42" s="262" t="n">
        <f aca="false">IF(ISNUMBER(E42),E42,0)</f>
        <v>0</v>
      </c>
      <c r="G42" s="211" t="str">
        <f aca="false">IF(ISNUMBER($A42),IF(AND($F42&gt;=2,$H42=60),1,0),"")</f>
        <v/>
      </c>
      <c r="H42" s="212" t="str">
        <f aca="false">IF(ISNUMBER(A42),IF(OR($S42=$U42,NOT(ISNA(MATCH($D42*5+$V$4,Override!$C$6:$C$125,0)))),$Q42,0),"")</f>
        <v/>
      </c>
      <c r="I42" s="274" t="str">
        <f aca="false">IF(ISNUMBER(A42),IF(J42=5,K42,IF(AND(J42=4,OR(K42=4,K42=3)),K42+1,K42)),"")</f>
        <v/>
      </c>
      <c r="J42" s="213" t="n">
        <f aca="false">COUNT(A42:A46)</f>
        <v>0</v>
      </c>
      <c r="K42" s="214" t="str">
        <f aca="false">IF(ISNUMBER(A42),RANK(F42,F42:F46),"")</f>
        <v/>
      </c>
      <c r="L42" s="215" t="n">
        <f aca="false">IF(J42=5,VLOOKUP(K42,TPMatrix!$A$6:$B$10,2,FALSE()),IF(J42=4,VLOOKUP(K42,TPMatrix!$D$6:$E$9,2,FALSE()),0))</f>
        <v>0</v>
      </c>
      <c r="M42" s="215" t="n">
        <f aca="false">IF(COUNTIF(K42:K46,K42)&gt;=2,IF(J42=5,VLOOKUP(K42+1,TPMatrix!$A$6:$B$10,2,FALSE()),IF(J42=4,VLOOKUP(K42+1,TPMatrix!$D$6:$E$9,2,FALSE()),0)),"")</f>
        <v>0</v>
      </c>
      <c r="N42" s="215" t="n">
        <f aca="false">IF(COUNTIF(K42:K46,K42)&gt;=3,IF(J42=5,VLOOKUP(K42+2,TPMatrix!$A$6:$B$10,2,FALSE()),IF(J42=4,VLOOKUP(K42+2,TPMatrix!$D$6:$E$9,2,FALSE()),0)),"")</f>
        <v>0</v>
      </c>
      <c r="O42" s="215" t="n">
        <f aca="false">IF(COUNTIF(K42:K46,K42)&gt;=4,IF(J42=5,VLOOKUP(K42+3,TPMatrix!$A$6:$B$10,2,FALSE()),IF(J42=4,VLOOKUP(K42+3,TPMatrix!$D$6:$E$9,2,FALSE()),0)),"")</f>
        <v>0</v>
      </c>
      <c r="P42" s="215" t="n">
        <f aca="false">IF(COUNTIF(K42:K46,K42)&gt;=5,IF(J42=5,VLOOKUP(K42+4,TPMatrix!$A$6:$B$10,2,FALSE()),IF(J42=4,VLOOKUP(K42+4,TPMatrix!$D$6:$E$9,2,FALSE()),0)),"")</f>
        <v>0</v>
      </c>
      <c r="Q42" s="215" t="n">
        <f aca="false">SUM(L42:P42)/COUNT(L42:P42)</f>
        <v>0</v>
      </c>
      <c r="R42" s="216" t="n">
        <f aca="false">COUNT(L42:P42)</f>
        <v>5</v>
      </c>
      <c r="S42" s="217" t="n">
        <f aca="false">IF(ISNUMBER($A42),COUNTIF($D$7:$D$306,$D42),0)</f>
        <v>0</v>
      </c>
      <c r="T42" s="218" t="n">
        <f aca="false">CEILING($F42,1)</f>
        <v>0</v>
      </c>
      <c r="U42" s="219" t="n">
        <f aca="true">SUM(OFFSET(T42,-MOD(ROW()-ROW($U$7),5),0,5,1))</f>
        <v>0</v>
      </c>
      <c r="W42" s="167" t="str">
        <f aca="false">$I42</f>
        <v/>
      </c>
      <c r="X42" s="167" t="str">
        <f aca="false">IF(ISNUMBER($A42),$W42*(Methuselahs!$A$4+1)+$A42,"")</f>
        <v/>
      </c>
      <c r="Y42" s="167" t="str">
        <f aca="false">IF(ISNUMBER($A42),RANK($X42,$X42:$X46,1),"")</f>
        <v/>
      </c>
      <c r="Z42" s="167" t="str">
        <f aca="false">IF(ISNUMBER($A42),VLOOKUP($A42,Methuselahs!$A$7:$X$306,5),"")</f>
        <v/>
      </c>
      <c r="AA42" s="167" t="str">
        <f aca="false">$I42</f>
        <v/>
      </c>
    </row>
    <row r="43" customFormat="false" ht="12.75" hidden="false" customHeight="true" outlineLevel="0" collapsed="false">
      <c r="A43" s="220" t="str">
        <f aca="true">IF(OR(ISBLANK('Tournament Info'!$B$11),'Tournament Info'!$B$11&lt;&gt;4),"",INDIRECT(ADDRESS(ROW(),3,1,1,"Optimal Seating "&amp;'Tournament Info'!$B$11-1&amp;"R+F")))</f>
        <v/>
      </c>
      <c r="B43" s="221" t="str">
        <f aca="false">IF(ISNUMBER(A43),VLOOKUP(A43,Methuselahs!$A$7:$E$306,2,FALSE()),"")</f>
        <v/>
      </c>
      <c r="C43" s="222" t="str">
        <f aca="false">IF(ISNUMBER(A43),VLOOKUP(A43,Methuselahs!$A$7:$E$306,3,FALSE()),"")</f>
        <v/>
      </c>
      <c r="D43" s="223" t="str">
        <f aca="false">IF(ISNUMBER(A43),FLOOR((ROW()-ROW($A$7))/5,1)+1,"")</f>
        <v/>
      </c>
      <c r="E43" s="224"/>
      <c r="F43" s="264" t="n">
        <f aca="false">IF(ISNUMBER(E43),E43,0)</f>
        <v>0</v>
      </c>
      <c r="G43" s="225" t="str">
        <f aca="false">IF(ISNUMBER($A43),IF(AND($F43&gt;=2,$H43=60),1,0),"")</f>
        <v/>
      </c>
      <c r="H43" s="226" t="str">
        <f aca="false">IF(ISNUMBER(A43),IF(OR($S43=$U43,NOT(ISNA(MATCH($D43*5+$V$4,Override!$C$6:$C$125,0)))),$Q43,0),"")</f>
        <v/>
      </c>
      <c r="I43" s="275" t="str">
        <f aca="false">IF(ISNUMBER(A43),IF(J43=5,K43,IF(AND(J43=4,OR(K43=4,K43=3)),K43+1,K43)),"")</f>
        <v/>
      </c>
      <c r="J43" s="227" t="n">
        <f aca="false">COUNT(A42:A46)</f>
        <v>0</v>
      </c>
      <c r="K43" s="228" t="str">
        <f aca="false">IF(ISNUMBER(A43),RANK(F43,F42:F46),"")</f>
        <v/>
      </c>
      <c r="L43" s="229" t="n">
        <f aca="false">IF(J43=5,VLOOKUP(K43,TPMatrix!$A$6:$B$10,2,FALSE()),IF(J43=4,VLOOKUP(K43,TPMatrix!$D$6:$E$9,2,FALSE()),0))</f>
        <v>0</v>
      </c>
      <c r="M43" s="229" t="n">
        <f aca="false">IF(COUNTIF(K42:K46,K43)&gt;=2,IF(J43=5,VLOOKUP(K43+1,TPMatrix!$A$6:$B$10,2,FALSE()),IF(J43=4,VLOOKUP(K43+1,TPMatrix!$D$6:$E$9,2,FALSE()),0)),"")</f>
        <v>0</v>
      </c>
      <c r="N43" s="229" t="n">
        <f aca="false">IF(COUNTIF(K42:K46,K43)&gt;=3,IF(J43=5,VLOOKUP(K43+2,TPMatrix!$A$6:$B$10,2,FALSE()),IF(J43=4,VLOOKUP(K43+2,TPMatrix!$D$6:$E$9,2,FALSE()),0)),"")</f>
        <v>0</v>
      </c>
      <c r="O43" s="229" t="n">
        <f aca="false">IF(COUNTIF(K42:K46,K43)&gt;=4,IF(J43=5,VLOOKUP(K43+3,TPMatrix!$A$6:$B$10,2,FALSE()),IF(J43=4,VLOOKUP(K43+3,TPMatrix!$D$6:$E$9,2,FALSE()),0)),"")</f>
        <v>0</v>
      </c>
      <c r="P43" s="229" t="n">
        <f aca="false">IF(COUNTIF(K42:K46,K43)&gt;=5,IF(J43=5,VLOOKUP(K43+4,TPMatrix!$A$6:$B$10,2,FALSE()),IF(J43=4,VLOOKUP(K43+4,TPMatrix!$D$6:$E$9,2,FALSE()),0)),"")</f>
        <v>0</v>
      </c>
      <c r="Q43" s="229" t="n">
        <f aca="false">SUM(L43:P43)/COUNT(L43:P43)</f>
        <v>0</v>
      </c>
      <c r="R43" s="230" t="n">
        <f aca="false">COUNT(L43:P43)</f>
        <v>5</v>
      </c>
      <c r="S43" s="228" t="n">
        <f aca="false">IF(ISNUMBER($A43),COUNTIF($D$7:$D$306,$D43),0)</f>
        <v>0</v>
      </c>
      <c r="T43" s="229" t="n">
        <f aca="false">CEILING($F43,1)</f>
        <v>0</v>
      </c>
      <c r="U43" s="230" t="n">
        <f aca="true">SUM(OFFSET(T43,-MOD(ROW()-ROW($U$7),5),0,5,1))</f>
        <v>0</v>
      </c>
      <c r="W43" s="167" t="str">
        <f aca="false">$I43</f>
        <v/>
      </c>
      <c r="X43" s="167" t="str">
        <f aca="false">IF(ISNUMBER($A43),$W43*(Methuselahs!$A$4+1)+$A43,"")</f>
        <v/>
      </c>
      <c r="Y43" s="167" t="str">
        <f aca="false">IF(ISNUMBER($A43),RANK($X43,$X43:$X47,1),"")</f>
        <v/>
      </c>
      <c r="Z43" s="167" t="str">
        <f aca="false">IF(ISNUMBER($A43),VLOOKUP($A43,Methuselahs!$A$7:$X$306,5),"")</f>
        <v/>
      </c>
      <c r="AA43" s="167" t="str">
        <f aca="false">$I43</f>
        <v/>
      </c>
    </row>
    <row r="44" customFormat="false" ht="12.75" hidden="false" customHeight="true" outlineLevel="0" collapsed="false">
      <c r="A44" s="231" t="str">
        <f aca="true">IF(OR(ISBLANK('Tournament Info'!$B$11),'Tournament Info'!$B$11&lt;&gt;4),"",INDIRECT(ADDRESS(ROW(),3,1,1,"Optimal Seating "&amp;'Tournament Info'!$B$11-1&amp;"R+F")))</f>
        <v/>
      </c>
      <c r="B44" s="207" t="str">
        <f aca="false">IF(ISNUMBER(A44),VLOOKUP(A44,Methuselahs!$A$7:$E$306,2,FALSE()),"")</f>
        <v/>
      </c>
      <c r="C44" s="232" t="str">
        <f aca="false">IF(ISNUMBER(A44),VLOOKUP(A44,Methuselahs!$A$7:$E$306,3,FALSE()),"")</f>
        <v/>
      </c>
      <c r="D44" s="233" t="str">
        <f aca="false">IF(ISNUMBER(A44),FLOOR((ROW()-ROW($A$7))/5,1)+1,"")</f>
        <v/>
      </c>
      <c r="E44" s="234"/>
      <c r="F44" s="267" t="n">
        <f aca="false">IF(ISNUMBER(E44),E44,0)</f>
        <v>0</v>
      </c>
      <c r="G44" s="235" t="str">
        <f aca="false">IF(ISNUMBER($A44),IF(AND($F44&gt;=2,$H44=60),1,0),"")</f>
        <v/>
      </c>
      <c r="H44" s="236" t="str">
        <f aca="false">IF(ISNUMBER(A44),IF(OR($S44=$U44,NOT(ISNA(MATCH($D44*5+$V$4,Override!$C$6:$C$125,0)))),$Q44,0),"")</f>
        <v/>
      </c>
      <c r="I44" s="139" t="str">
        <f aca="false">IF(ISNUMBER(A44),IF(J44=5,K44,IF(AND(J44=4,OR(K44=4,K44=3)),K44+1,K44)),"")</f>
        <v/>
      </c>
      <c r="J44" s="237" t="n">
        <f aca="false">COUNT(A42:A46)</f>
        <v>0</v>
      </c>
      <c r="K44" s="238" t="str">
        <f aca="false">IF(ISNUMBER(A44),RANK(F44,F42:F46),"")</f>
        <v/>
      </c>
      <c r="L44" s="239" t="n">
        <f aca="false">IF(J44=5,VLOOKUP(K44,TPMatrix!$A$6:$B$10,2,FALSE()),IF(J44=4,VLOOKUP(K44,TPMatrix!$D$6:$E$9,2,FALSE()),0))</f>
        <v>0</v>
      </c>
      <c r="M44" s="239" t="n">
        <f aca="false">IF(COUNTIF(K42:K46,K44)&gt;=2,IF(J44=5,VLOOKUP(K44+1,TPMatrix!$A$6:$B$10,2,FALSE()),IF(J44=4,VLOOKUP(K44+1,TPMatrix!$D$6:$E$9,2,FALSE()),0)),"")</f>
        <v>0</v>
      </c>
      <c r="N44" s="239" t="n">
        <f aca="false">IF(COUNTIF(K42:K46,K44)&gt;=3,IF(J44=5,VLOOKUP(K44+2,TPMatrix!$A$6:$B$10,2,FALSE()),IF(J44=4,VLOOKUP(K44+2,TPMatrix!$D$6:$E$9,2,FALSE()),0)),"")</f>
        <v>0</v>
      </c>
      <c r="O44" s="239" t="n">
        <f aca="false">IF(COUNTIF(K42:K46,K44)&gt;=4,IF(J44=5,VLOOKUP(K44+3,TPMatrix!$A$6:$B$10,2,FALSE()),IF(J44=4,VLOOKUP(K44+3,TPMatrix!$D$6:$E$9,2,FALSE()),0)),"")</f>
        <v>0</v>
      </c>
      <c r="P44" s="239" t="n">
        <f aca="false">IF(COUNTIF(K42:K46,K44)&gt;=5,IF(J44=5,VLOOKUP(K44+4,TPMatrix!$A$6:$B$10,2,FALSE()),IF(J44=4,VLOOKUP(K44+4,TPMatrix!$D$6:$E$9,2,FALSE()),0)),"")</f>
        <v>0</v>
      </c>
      <c r="Q44" s="239" t="n">
        <f aca="false">SUM(L44:P44)/COUNT(L44:P44)</f>
        <v>0</v>
      </c>
      <c r="R44" s="240" t="n">
        <f aca="false">COUNT(L44:P44)</f>
        <v>5</v>
      </c>
      <c r="S44" s="238" t="n">
        <f aca="false">IF(ISNUMBER($A44),COUNTIF($D$7:$D$306,$D44),0)</f>
        <v>0</v>
      </c>
      <c r="T44" s="239" t="n">
        <f aca="false">CEILING($F44,1)</f>
        <v>0</v>
      </c>
      <c r="U44" s="240" t="n">
        <f aca="true">SUM(OFFSET(T44,-MOD(ROW()-ROW($U$7),5),0,5,1))</f>
        <v>0</v>
      </c>
      <c r="W44" s="167" t="str">
        <f aca="false">$I44</f>
        <v/>
      </c>
      <c r="X44" s="167" t="str">
        <f aca="false">IF(ISNUMBER($A44),$W44*(Methuselahs!$A$4+1)+$A44,"")</f>
        <v/>
      </c>
      <c r="Y44" s="167" t="str">
        <f aca="false">IF(ISNUMBER($A44),RANK($X44,$X44:$X48,1),"")</f>
        <v/>
      </c>
      <c r="Z44" s="167" t="str">
        <f aca="false">IF(ISNUMBER($A44),VLOOKUP($A44,Methuselahs!$A$7:$X$306,5),"")</f>
        <v/>
      </c>
      <c r="AA44" s="167" t="str">
        <f aca="false">$I44</f>
        <v/>
      </c>
    </row>
    <row r="45" customFormat="false" ht="12.75" hidden="false" customHeight="true" outlineLevel="0" collapsed="false">
      <c r="A45" s="241" t="str">
        <f aca="true">IF(OR(ISBLANK('Tournament Info'!$B$11),'Tournament Info'!$B$11&lt;&gt;4),"",INDIRECT(ADDRESS(ROW(),3,1,1,"Optimal Seating "&amp;'Tournament Info'!$B$11-1&amp;"R+F")))</f>
        <v/>
      </c>
      <c r="B45" s="242" t="str">
        <f aca="false">IF(ISNUMBER(A45),VLOOKUP(A45,Methuselahs!$A$7:$E$306,2,FALSE()),"")</f>
        <v/>
      </c>
      <c r="C45" s="243" t="str">
        <f aca="false">IF(ISNUMBER(A45),VLOOKUP(A45,Methuselahs!$A$7:$E$306,3,FALSE()),"")</f>
        <v/>
      </c>
      <c r="D45" s="244" t="str">
        <f aca="false">IF(ISNUMBER(A45),FLOOR((ROW()-ROW($A$7))/5,1)+1,"")</f>
        <v/>
      </c>
      <c r="E45" s="245"/>
      <c r="F45" s="269" t="n">
        <f aca="false">IF(ISNUMBER(E45),E45,0)</f>
        <v>0</v>
      </c>
      <c r="G45" s="225" t="str">
        <f aca="false">IF(ISNUMBER($A45),IF(AND($F45&gt;=2,$H45=60),1,0),"")</f>
        <v/>
      </c>
      <c r="H45" s="226" t="str">
        <f aca="false">IF(ISNUMBER(A45),IF(OR($S45=$U45,NOT(ISNA(MATCH($D45*5+$V$4,Override!$C$6:$C$125,0)))),$Q45,0),"")</f>
        <v/>
      </c>
      <c r="I45" s="275" t="str">
        <f aca="false">IF(ISNUMBER(A45),IF(J45=5,K45,IF(AND(J45=4,OR(K45=4,K45=3)),K45+1,K45)),"")</f>
        <v/>
      </c>
      <c r="J45" s="246" t="n">
        <f aca="false">COUNT(A42:A46)</f>
        <v>0</v>
      </c>
      <c r="K45" s="228" t="str">
        <f aca="false">IF(ISNUMBER(A45),RANK(F45,F42:F46),"")</f>
        <v/>
      </c>
      <c r="L45" s="229" t="n">
        <f aca="false">IF(J45=5,VLOOKUP(K45,TPMatrix!$A$6:$B$10,2,FALSE()),IF(J45=4,VLOOKUP(K45,TPMatrix!$D$6:$E$9,2,FALSE()),0))</f>
        <v>0</v>
      </c>
      <c r="M45" s="229" t="n">
        <f aca="false">IF(COUNTIF(K42:K46,K45)&gt;=2,IF(J45=5,VLOOKUP(K45+1,TPMatrix!$A$6:$B$10,2,FALSE()),IF(J45=4,VLOOKUP(K45+1,TPMatrix!$D$6:$E$9,2,FALSE()),0)),"")</f>
        <v>0</v>
      </c>
      <c r="N45" s="229" t="n">
        <f aca="false">IF(COUNTIF(K42:K46,K45)&gt;=3,IF(J45=5,VLOOKUP(K45+2,TPMatrix!$A$6:$B$10,2,FALSE()),IF(J45=4,VLOOKUP(K45+2,TPMatrix!$D$6:$E$9,2,FALSE()),0)),"")</f>
        <v>0</v>
      </c>
      <c r="O45" s="229" t="n">
        <f aca="false">IF(COUNTIF(K42:K46,K45)&gt;=4,IF(J45=5,VLOOKUP(K45+3,TPMatrix!$A$6:$B$10,2,FALSE()),IF(J45=4,VLOOKUP(K45+3,TPMatrix!$D$6:$E$9,2,FALSE()),0)),"")</f>
        <v>0</v>
      </c>
      <c r="P45" s="229" t="n">
        <f aca="false">IF(COUNTIF(K42:K46,K45)&gt;=5,IF(J45=5,VLOOKUP(K45+4,TPMatrix!$A$6:$B$10,2,FALSE()),IF(J45=4,VLOOKUP(K45+4,TPMatrix!$D$6:$E$9,2,FALSE()),0)),"")</f>
        <v>0</v>
      </c>
      <c r="Q45" s="229" t="n">
        <f aca="false">SUM(L45:P45)/COUNT(L45:P45)</f>
        <v>0</v>
      </c>
      <c r="R45" s="230" t="n">
        <f aca="false">COUNT(L45:P45)</f>
        <v>5</v>
      </c>
      <c r="S45" s="228" t="n">
        <f aca="false">IF(ISNUMBER($A45),COUNTIF($D$7:$D$306,$D45),0)</f>
        <v>0</v>
      </c>
      <c r="T45" s="229" t="n">
        <f aca="false">CEILING($F45,1)</f>
        <v>0</v>
      </c>
      <c r="U45" s="230" t="n">
        <f aca="true">SUM(OFFSET(T45,-MOD(ROW()-ROW($U$7),5),0,5,1))</f>
        <v>0</v>
      </c>
      <c r="W45" s="167" t="str">
        <f aca="false">$I45</f>
        <v/>
      </c>
      <c r="X45" s="167" t="str">
        <f aca="false">IF(ISNUMBER($A45),$W45*(Methuselahs!$A$4+1)+$A45,"")</f>
        <v/>
      </c>
      <c r="Y45" s="167" t="str">
        <f aca="false">IF(ISNUMBER($A45),RANK($X45,$X45:$X49,1),"")</f>
        <v/>
      </c>
      <c r="Z45" s="167" t="str">
        <f aca="false">IF(ISNUMBER($A45),VLOOKUP($A45,Methuselahs!$A$7:$X$306,5),"")</f>
        <v/>
      </c>
      <c r="AA45" s="167" t="str">
        <f aca="false">$I45</f>
        <v/>
      </c>
    </row>
    <row r="46" customFormat="false" ht="12.75" hidden="false" customHeight="true" outlineLevel="0" collapsed="false">
      <c r="A46" s="247" t="str">
        <f aca="true">IF(OR(ISBLANK('Tournament Info'!$B$11),'Tournament Info'!$B$11&lt;&gt;4),"",INDIRECT(ADDRESS(ROW(),3,1,1,"Optimal Seating "&amp;'Tournament Info'!$B$11-1&amp;"R+F")))</f>
        <v/>
      </c>
      <c r="B46" s="248" t="str">
        <f aca="false">IF(ISNUMBER(A46),VLOOKUP(A46,Methuselahs!$A$7:$E$306,2,FALSE()),"")</f>
        <v/>
      </c>
      <c r="C46" s="249" t="str">
        <f aca="false">IF(ISNUMBER(A46),VLOOKUP(A46,Methuselahs!$A$7:$E$306,3,FALSE()),"")</f>
        <v/>
      </c>
      <c r="D46" s="250" t="str">
        <f aca="false">IF(ISNUMBER(A46),FLOOR((ROW()-ROW($A$7))/5,1)+1,"")</f>
        <v/>
      </c>
      <c r="E46" s="251"/>
      <c r="F46" s="270" t="n">
        <f aca="false">IF(ISNUMBER(E46),E46,0)</f>
        <v>0</v>
      </c>
      <c r="G46" s="235" t="str">
        <f aca="false">IF(ISNUMBER($A46),IF(AND($F46&gt;=2,$H46=60),1,0),"")</f>
        <v/>
      </c>
      <c r="H46" s="236" t="str">
        <f aca="false">IF(ISNUMBER(A46),IF(OR($S46=$U46,NOT(ISNA(MATCH($D46*5+$V$4,Override!$C$6:$C$125,0)))),$Q46,0),"")</f>
        <v/>
      </c>
      <c r="I46" s="139" t="str">
        <f aca="false">IF(ISNUMBER(A46),IF(J46=5,K46,IF(AND(J46=4,OR(K46=4,K46=3)),K46+1,K46)),"")</f>
        <v/>
      </c>
      <c r="J46" s="252" t="n">
        <f aca="false">COUNT(A42:A46)</f>
        <v>0</v>
      </c>
      <c r="K46" s="253" t="str">
        <f aca="false">IF(ISNUMBER(A46),RANK(F46,F42:F46),"")</f>
        <v/>
      </c>
      <c r="L46" s="254" t="n">
        <f aca="false">IF(J46=5,VLOOKUP(K46,TPMatrix!$A$6:$B$10,2,FALSE()),IF(J46=4,VLOOKUP(K46,TPMatrix!$D$6:$E$9,2,FALSE()),0))</f>
        <v>0</v>
      </c>
      <c r="M46" s="254" t="n">
        <f aca="false">IF(COUNTIF(K42:K46,K46)&gt;=2,IF(J46=5,VLOOKUP(K46+1,TPMatrix!$A$6:$B$10,2,FALSE()),IF(J46=4,VLOOKUP(K46+1,TPMatrix!$D$6:$E$9,2,FALSE()),0)),"")</f>
        <v>0</v>
      </c>
      <c r="N46" s="254" t="n">
        <f aca="false">IF(COUNTIF(K42:K46,K46)&gt;=3,IF(J46=5,VLOOKUP(K46+2,TPMatrix!$A$6:$B$10,2,FALSE()),IF(J46=4,VLOOKUP(K46+2,TPMatrix!$D$6:$E$9,2,FALSE()),0)),"")</f>
        <v>0</v>
      </c>
      <c r="O46" s="254" t="n">
        <f aca="false">IF(COUNTIF(K42:K46,K46)&gt;=4,IF(J46=5,VLOOKUP(K46+3,TPMatrix!$A$6:$B$10,2,FALSE()),IF(J46=4,VLOOKUP(K46+3,TPMatrix!$D$6:$E$9,2,FALSE()),0)),"")</f>
        <v>0</v>
      </c>
      <c r="P46" s="254" t="n">
        <f aca="false">IF(COUNTIF(K42:K46,K46)&gt;=5,IF(J46=5,VLOOKUP(K46+4,TPMatrix!$A$6:$B$10,2,FALSE()),IF(J46=4,VLOOKUP(K46+4,TPMatrix!$D$6:$E$9,2,FALSE()),0)),"")</f>
        <v>0</v>
      </c>
      <c r="Q46" s="254" t="n">
        <f aca="false">SUM(L46:P46)/COUNT(L46:P46)</f>
        <v>0</v>
      </c>
      <c r="R46" s="255" t="n">
        <f aca="false">COUNT(L46:P46)</f>
        <v>5</v>
      </c>
      <c r="S46" s="253" t="n">
        <f aca="false">IF(ISNUMBER($A46),COUNTIF($D$7:$D$306,$D46),0)</f>
        <v>0</v>
      </c>
      <c r="T46" s="254" t="n">
        <f aca="false">CEILING($F46,1)</f>
        <v>0</v>
      </c>
      <c r="U46" s="255" t="n">
        <f aca="true">SUM(OFFSET(T46,-MOD(ROW()-ROW($U$7),5),0,5,1))</f>
        <v>0</v>
      </c>
      <c r="W46" s="167" t="str">
        <f aca="false">$I46</f>
        <v/>
      </c>
      <c r="X46" s="167" t="str">
        <f aca="false">IF(ISNUMBER($A46),$W46*(Methuselahs!$A$4+1)+$A46,"")</f>
        <v/>
      </c>
      <c r="Y46" s="167" t="str">
        <f aca="false">IF(ISNUMBER($A46),RANK($X46,$X46:$X50,1),"")</f>
        <v/>
      </c>
      <c r="Z46" s="167" t="str">
        <f aca="false">IF(ISNUMBER($A46),VLOOKUP($A46,Methuselahs!$A$7:$X$306,5),"")</f>
        <v/>
      </c>
      <c r="AA46" s="167" t="str">
        <f aca="false">$I46</f>
        <v/>
      </c>
    </row>
    <row r="47" customFormat="false" ht="12.75" hidden="false" customHeight="true" outlineLevel="0" collapsed="false">
      <c r="A47" s="206" t="str">
        <f aca="true">IF(OR(ISBLANK('Tournament Info'!$B$11),'Tournament Info'!$B$11&lt;&gt;4),"",INDIRECT(ADDRESS(ROW(),3,1,1,"Optimal Seating "&amp;'Tournament Info'!$B$11-1&amp;"R+F")))</f>
        <v/>
      </c>
      <c r="B47" s="207" t="str">
        <f aca="false">IF(ISNUMBER(A47),VLOOKUP(A47,Methuselahs!$A$7:$E$306,2,FALSE()),"")</f>
        <v/>
      </c>
      <c r="C47" s="208" t="str">
        <f aca="false">IF(ISNUMBER(A47),VLOOKUP(A47,Methuselahs!$A$7:$E$306,3,FALSE()),"")</f>
        <v/>
      </c>
      <c r="D47" s="209" t="str">
        <f aca="false">IF(ISNUMBER(A47),FLOOR((ROW()-ROW($A$7))/5,1)+1,"")</f>
        <v/>
      </c>
      <c r="E47" s="210"/>
      <c r="F47" s="262" t="n">
        <f aca="false">IF(ISNUMBER(E47),E47,0)</f>
        <v>0</v>
      </c>
      <c r="G47" s="211" t="str">
        <f aca="false">IF(ISNUMBER($A47),IF(AND($F47&gt;=2,$H47=60),1,0),"")</f>
        <v/>
      </c>
      <c r="H47" s="212" t="str">
        <f aca="false">IF(ISNUMBER(A47),IF(OR($S47=$U47,NOT(ISNA(MATCH($D47*5+$V$4,Override!$C$6:$C$125,0)))),$Q47,0),"")</f>
        <v/>
      </c>
      <c r="I47" s="274" t="str">
        <f aca="false">IF(ISNUMBER(A47),IF(J47=5,K47,IF(AND(J47=4,OR(K47=4,K47=3)),K47+1,K47)),"")</f>
        <v/>
      </c>
      <c r="J47" s="213" t="n">
        <f aca="false">COUNT(A47:A51)</f>
        <v>0</v>
      </c>
      <c r="K47" s="214" t="str">
        <f aca="false">IF(ISNUMBER(A47),RANK(F47,F47:F51),"")</f>
        <v/>
      </c>
      <c r="L47" s="215" t="n">
        <f aca="false">IF(J47=5,VLOOKUP(K47,TPMatrix!$A$6:$B$10,2,FALSE()),IF(J47=4,VLOOKUP(K47,TPMatrix!$D$6:$E$9,2,FALSE()),0))</f>
        <v>0</v>
      </c>
      <c r="M47" s="215" t="n">
        <f aca="false">IF(COUNTIF(K47:K51,K47)&gt;=2,IF(J47=5,VLOOKUP(K47+1,TPMatrix!$A$6:$B$10,2,FALSE()),IF(J47=4,VLOOKUP(K47+1,TPMatrix!$D$6:$E$9,2,FALSE()),0)),"")</f>
        <v>0</v>
      </c>
      <c r="N47" s="215" t="n">
        <f aca="false">IF(COUNTIF(K47:K51,K47)&gt;=3,IF(J47=5,VLOOKUP(K47+2,TPMatrix!$A$6:$B$10,2,FALSE()),IF(J47=4,VLOOKUP(K47+2,TPMatrix!$D$6:$E$9,2,FALSE()),0)),"")</f>
        <v>0</v>
      </c>
      <c r="O47" s="215" t="n">
        <f aca="false">IF(COUNTIF(K47:K51,K47)&gt;=4,IF(J47=5,VLOOKUP(K47+3,TPMatrix!$A$6:$B$10,2,FALSE()),IF(J47=4,VLOOKUP(K47+3,TPMatrix!$D$6:$E$9,2,FALSE()),0)),"")</f>
        <v>0</v>
      </c>
      <c r="P47" s="215" t="n">
        <f aca="false">IF(COUNTIF(K47:K51,K47)&gt;=5,IF(J47=5,VLOOKUP(K47+4,TPMatrix!$A$6:$B$10,2,FALSE()),IF(J47=4,VLOOKUP(K47+4,TPMatrix!$D$6:$E$9,2,FALSE()),0)),"")</f>
        <v>0</v>
      </c>
      <c r="Q47" s="215" t="n">
        <f aca="false">SUM(L47:P47)/COUNT(L47:P47)</f>
        <v>0</v>
      </c>
      <c r="R47" s="216" t="n">
        <f aca="false">COUNT(L47:P47)</f>
        <v>5</v>
      </c>
      <c r="S47" s="217" t="n">
        <f aca="false">IF(ISNUMBER($A47),COUNTIF($D$7:$D$306,$D47),0)</f>
        <v>0</v>
      </c>
      <c r="T47" s="218" t="n">
        <f aca="false">CEILING($F47,1)</f>
        <v>0</v>
      </c>
      <c r="U47" s="219" t="n">
        <f aca="true">SUM(OFFSET(T47,-MOD(ROW()-ROW($U$7),5),0,5,1))</f>
        <v>0</v>
      </c>
      <c r="W47" s="167" t="str">
        <f aca="false">$I47</f>
        <v/>
      </c>
      <c r="X47" s="167" t="str">
        <f aca="false">IF(ISNUMBER($A47),$W47*(Methuselahs!$A$4+1)+$A47,"")</f>
        <v/>
      </c>
      <c r="Y47" s="167" t="str">
        <f aca="false">IF(ISNUMBER($A47),RANK($X47,$X47:$X51,1),"")</f>
        <v/>
      </c>
      <c r="Z47" s="167" t="str">
        <f aca="false">IF(ISNUMBER($A47),VLOOKUP($A47,Methuselahs!$A$7:$X$306,5),"")</f>
        <v/>
      </c>
      <c r="AA47" s="167" t="str">
        <f aca="false">$I47</f>
        <v/>
      </c>
    </row>
    <row r="48" customFormat="false" ht="12.75" hidden="false" customHeight="true" outlineLevel="0" collapsed="false">
      <c r="A48" s="220" t="str">
        <f aca="true">IF(OR(ISBLANK('Tournament Info'!$B$11),'Tournament Info'!$B$11&lt;&gt;4),"",INDIRECT(ADDRESS(ROW(),3,1,1,"Optimal Seating "&amp;'Tournament Info'!$B$11-1&amp;"R+F")))</f>
        <v/>
      </c>
      <c r="B48" s="221" t="str">
        <f aca="false">IF(ISNUMBER(A48),VLOOKUP(A48,Methuselahs!$A$7:$E$306,2,FALSE()),"")</f>
        <v/>
      </c>
      <c r="C48" s="222" t="str">
        <f aca="false">IF(ISNUMBER(A48),VLOOKUP(A48,Methuselahs!$A$7:$E$306,3,FALSE()),"")</f>
        <v/>
      </c>
      <c r="D48" s="223" t="str">
        <f aca="false">IF(ISNUMBER(A48),FLOOR((ROW()-ROW($A$7))/5,1)+1,"")</f>
        <v/>
      </c>
      <c r="E48" s="224"/>
      <c r="F48" s="264" t="n">
        <f aca="false">IF(ISNUMBER(E48),E48,0)</f>
        <v>0</v>
      </c>
      <c r="G48" s="225" t="str">
        <f aca="false">IF(ISNUMBER($A48),IF(AND($F48&gt;=2,$H48=60),1,0),"")</f>
        <v/>
      </c>
      <c r="H48" s="226" t="str">
        <f aca="false">IF(ISNUMBER(A48),IF(OR($S48=$U48,NOT(ISNA(MATCH($D48*5+$V$4,Override!$C$6:$C$125,0)))),$Q48,0),"")</f>
        <v/>
      </c>
      <c r="I48" s="275" t="str">
        <f aca="false">IF(ISNUMBER(A48),IF(J48=5,K48,IF(AND(J48=4,OR(K48=4,K48=3)),K48+1,K48)),"")</f>
        <v/>
      </c>
      <c r="J48" s="227" t="n">
        <f aca="false">COUNT(A47:A51)</f>
        <v>0</v>
      </c>
      <c r="K48" s="228" t="str">
        <f aca="false">IF(ISNUMBER(A48),RANK(F48,F47:F51),"")</f>
        <v/>
      </c>
      <c r="L48" s="229" t="n">
        <f aca="false">IF(J48=5,VLOOKUP(K48,TPMatrix!$A$6:$B$10,2,FALSE()),IF(J48=4,VLOOKUP(K48,TPMatrix!$D$6:$E$9,2,FALSE()),0))</f>
        <v>0</v>
      </c>
      <c r="M48" s="229" t="n">
        <f aca="false">IF(COUNTIF(K47:K51,K48)&gt;=2,IF(J48=5,VLOOKUP(K48+1,TPMatrix!$A$6:$B$10,2,FALSE()),IF(J48=4,VLOOKUP(K48+1,TPMatrix!$D$6:$E$9,2,FALSE()),0)),"")</f>
        <v>0</v>
      </c>
      <c r="N48" s="229" t="n">
        <f aca="false">IF(COUNTIF(K47:K51,K48)&gt;=3,IF(J48=5,VLOOKUP(K48+2,TPMatrix!$A$6:$B$10,2,FALSE()),IF(J48=4,VLOOKUP(K48+2,TPMatrix!$D$6:$E$9,2,FALSE()),0)),"")</f>
        <v>0</v>
      </c>
      <c r="O48" s="229" t="n">
        <f aca="false">IF(COUNTIF(K47:K51,K48)&gt;=4,IF(J48=5,VLOOKUP(K48+3,TPMatrix!$A$6:$B$10,2,FALSE()),IF(J48=4,VLOOKUP(K48+3,TPMatrix!$D$6:$E$9,2,FALSE()),0)),"")</f>
        <v>0</v>
      </c>
      <c r="P48" s="229" t="n">
        <f aca="false">IF(COUNTIF(K47:K51,K48)&gt;=5,IF(J48=5,VLOOKUP(K48+4,TPMatrix!$A$6:$B$10,2,FALSE()),IF(J48=4,VLOOKUP(K48+4,TPMatrix!$D$6:$E$9,2,FALSE()),0)),"")</f>
        <v>0</v>
      </c>
      <c r="Q48" s="229" t="n">
        <f aca="false">SUM(L48:P48)/COUNT(L48:P48)</f>
        <v>0</v>
      </c>
      <c r="R48" s="230" t="n">
        <f aca="false">COUNT(L48:P48)</f>
        <v>5</v>
      </c>
      <c r="S48" s="228" t="n">
        <f aca="false">IF(ISNUMBER($A48),COUNTIF($D$7:$D$306,$D48),0)</f>
        <v>0</v>
      </c>
      <c r="T48" s="229" t="n">
        <f aca="false">CEILING($F48,1)</f>
        <v>0</v>
      </c>
      <c r="U48" s="230" t="n">
        <f aca="true">SUM(OFFSET(T48,-MOD(ROW()-ROW($U$7),5),0,5,1))</f>
        <v>0</v>
      </c>
      <c r="W48" s="167" t="str">
        <f aca="false">$I48</f>
        <v/>
      </c>
      <c r="X48" s="167" t="str">
        <f aca="false">IF(ISNUMBER($A48),$W48*(Methuselahs!$A$4+1)+$A48,"")</f>
        <v/>
      </c>
      <c r="Y48" s="167" t="str">
        <f aca="false">IF(ISNUMBER($A48),RANK($X48,$X48:$X52,1),"")</f>
        <v/>
      </c>
      <c r="Z48" s="167" t="str">
        <f aca="false">IF(ISNUMBER($A48),VLOOKUP($A48,Methuselahs!$A$7:$X$306,5),"")</f>
        <v/>
      </c>
      <c r="AA48" s="167" t="str">
        <f aca="false">$I48</f>
        <v/>
      </c>
    </row>
    <row r="49" customFormat="false" ht="12.75" hidden="false" customHeight="true" outlineLevel="0" collapsed="false">
      <c r="A49" s="231" t="str">
        <f aca="true">IF(OR(ISBLANK('Tournament Info'!$B$11),'Tournament Info'!$B$11&lt;&gt;4),"",INDIRECT(ADDRESS(ROW(),3,1,1,"Optimal Seating "&amp;'Tournament Info'!$B$11-1&amp;"R+F")))</f>
        <v/>
      </c>
      <c r="B49" s="207" t="str">
        <f aca="false">IF(ISNUMBER(A49),VLOOKUP(A49,Methuselahs!$A$7:$E$306,2,FALSE()),"")</f>
        <v/>
      </c>
      <c r="C49" s="232" t="str">
        <f aca="false">IF(ISNUMBER(A49),VLOOKUP(A49,Methuselahs!$A$7:$E$306,3,FALSE()),"")</f>
        <v/>
      </c>
      <c r="D49" s="233" t="str">
        <f aca="false">IF(ISNUMBER(A49),FLOOR((ROW()-ROW($A$7))/5,1)+1,"")</f>
        <v/>
      </c>
      <c r="E49" s="234"/>
      <c r="F49" s="267" t="n">
        <f aca="false">IF(ISNUMBER(E49),E49,0)</f>
        <v>0</v>
      </c>
      <c r="G49" s="235" t="str">
        <f aca="false">IF(ISNUMBER($A49),IF(AND($F49&gt;=2,$H49=60),1,0),"")</f>
        <v/>
      </c>
      <c r="H49" s="236" t="str">
        <f aca="false">IF(ISNUMBER(A49),IF(OR($S49=$U49,NOT(ISNA(MATCH($D49*5+$V$4,Override!$C$6:$C$125,0)))),$Q49,0),"")</f>
        <v/>
      </c>
      <c r="I49" s="139" t="str">
        <f aca="false">IF(ISNUMBER(A49),IF(J49=5,K49,IF(AND(J49=4,OR(K49=4,K49=3)),K49+1,K49)),"")</f>
        <v/>
      </c>
      <c r="J49" s="237" t="n">
        <f aca="false">COUNT(A47:A51)</f>
        <v>0</v>
      </c>
      <c r="K49" s="238" t="str">
        <f aca="false">IF(ISNUMBER(A49),RANK(F49,F47:F51),"")</f>
        <v/>
      </c>
      <c r="L49" s="239" t="n">
        <f aca="false">IF(J49=5,VLOOKUP(K49,TPMatrix!$A$6:$B$10,2,FALSE()),IF(J49=4,VLOOKUP(K49,TPMatrix!$D$6:$E$9,2,FALSE()),0))</f>
        <v>0</v>
      </c>
      <c r="M49" s="239" t="n">
        <f aca="false">IF(COUNTIF(K47:K51,K49)&gt;=2,IF(J49=5,VLOOKUP(K49+1,TPMatrix!$A$6:$B$10,2,FALSE()),IF(J49=4,VLOOKUP(K49+1,TPMatrix!$D$6:$E$9,2,FALSE()),0)),"")</f>
        <v>0</v>
      </c>
      <c r="N49" s="239" t="n">
        <f aca="false">IF(COUNTIF(K47:K51,K49)&gt;=3,IF(J49=5,VLOOKUP(K49+2,TPMatrix!$A$6:$B$10,2,FALSE()),IF(J49=4,VLOOKUP(K49+2,TPMatrix!$D$6:$E$9,2,FALSE()),0)),"")</f>
        <v>0</v>
      </c>
      <c r="O49" s="239" t="n">
        <f aca="false">IF(COUNTIF(K47:K51,K49)&gt;=4,IF(J49=5,VLOOKUP(K49+3,TPMatrix!$A$6:$B$10,2,FALSE()),IF(J49=4,VLOOKUP(K49+3,TPMatrix!$D$6:$E$9,2,FALSE()),0)),"")</f>
        <v>0</v>
      </c>
      <c r="P49" s="239" t="n">
        <f aca="false">IF(COUNTIF(K47:K51,K49)&gt;=5,IF(J49=5,VLOOKUP(K49+4,TPMatrix!$A$6:$B$10,2,FALSE()),IF(J49=4,VLOOKUP(K49+4,TPMatrix!$D$6:$E$9,2,FALSE()),0)),"")</f>
        <v>0</v>
      </c>
      <c r="Q49" s="239" t="n">
        <f aca="false">SUM(L49:P49)/COUNT(L49:P49)</f>
        <v>0</v>
      </c>
      <c r="R49" s="240" t="n">
        <f aca="false">COUNT(L49:P49)</f>
        <v>5</v>
      </c>
      <c r="S49" s="238" t="n">
        <f aca="false">IF(ISNUMBER($A49),COUNTIF($D$7:$D$306,$D49),0)</f>
        <v>0</v>
      </c>
      <c r="T49" s="239" t="n">
        <f aca="false">CEILING($F49,1)</f>
        <v>0</v>
      </c>
      <c r="U49" s="240" t="n">
        <f aca="true">SUM(OFFSET(T49,-MOD(ROW()-ROW($U$7),5),0,5,1))</f>
        <v>0</v>
      </c>
      <c r="W49" s="167" t="str">
        <f aca="false">$I49</f>
        <v/>
      </c>
      <c r="X49" s="167" t="str">
        <f aca="false">IF(ISNUMBER($A49),$W49*(Methuselahs!$A$4+1)+$A49,"")</f>
        <v/>
      </c>
      <c r="Y49" s="167" t="str">
        <f aca="false">IF(ISNUMBER($A49),RANK($X49,$X49:$X53,1),"")</f>
        <v/>
      </c>
      <c r="Z49" s="167" t="str">
        <f aca="false">IF(ISNUMBER($A49),VLOOKUP($A49,Methuselahs!$A$7:$X$306,5),"")</f>
        <v/>
      </c>
      <c r="AA49" s="167" t="str">
        <f aca="false">$I49</f>
        <v/>
      </c>
    </row>
    <row r="50" customFormat="false" ht="12.75" hidden="false" customHeight="true" outlineLevel="0" collapsed="false">
      <c r="A50" s="241" t="str">
        <f aca="true">IF(OR(ISBLANK('Tournament Info'!$B$11),'Tournament Info'!$B$11&lt;&gt;4),"",INDIRECT(ADDRESS(ROW(),3,1,1,"Optimal Seating "&amp;'Tournament Info'!$B$11-1&amp;"R+F")))</f>
        <v/>
      </c>
      <c r="B50" s="242" t="str">
        <f aca="false">IF(ISNUMBER(A50),VLOOKUP(A50,Methuselahs!$A$7:$E$306,2,FALSE()),"")</f>
        <v/>
      </c>
      <c r="C50" s="243" t="str">
        <f aca="false">IF(ISNUMBER(A50),VLOOKUP(A50,Methuselahs!$A$7:$E$306,3,FALSE()),"")</f>
        <v/>
      </c>
      <c r="D50" s="244" t="str">
        <f aca="false">IF(ISNUMBER(A50),FLOOR((ROW()-ROW($A$7))/5,1)+1,"")</f>
        <v/>
      </c>
      <c r="E50" s="245"/>
      <c r="F50" s="269" t="n">
        <f aca="false">IF(ISNUMBER(E50),E50,0)</f>
        <v>0</v>
      </c>
      <c r="G50" s="225" t="str">
        <f aca="false">IF(ISNUMBER($A50),IF(AND($F50&gt;=2,$H50=60),1,0),"")</f>
        <v/>
      </c>
      <c r="H50" s="226" t="str">
        <f aca="false">IF(ISNUMBER(A50),IF(OR($S50=$U50,NOT(ISNA(MATCH($D50*5+$V$4,Override!$C$6:$C$125,0)))),$Q50,0),"")</f>
        <v/>
      </c>
      <c r="I50" s="275" t="str">
        <f aca="false">IF(ISNUMBER(A50),IF(J50=5,K50,IF(AND(J50=4,OR(K50=4,K50=3)),K50+1,K50)),"")</f>
        <v/>
      </c>
      <c r="J50" s="246" t="n">
        <f aca="false">COUNT(A47:A51)</f>
        <v>0</v>
      </c>
      <c r="K50" s="228" t="str">
        <f aca="false">IF(ISNUMBER(A50),RANK(F50,F47:F51),"")</f>
        <v/>
      </c>
      <c r="L50" s="229" t="n">
        <f aca="false">IF(J50=5,VLOOKUP(K50,TPMatrix!$A$6:$B$10,2,FALSE()),IF(J50=4,VLOOKUP(K50,TPMatrix!$D$6:$E$9,2,FALSE()),0))</f>
        <v>0</v>
      </c>
      <c r="M50" s="229" t="n">
        <f aca="false">IF(COUNTIF(K47:K51,K50)&gt;=2,IF(J50=5,VLOOKUP(K50+1,TPMatrix!$A$6:$B$10,2,FALSE()),IF(J50=4,VLOOKUP(K50+1,TPMatrix!$D$6:$E$9,2,FALSE()),0)),"")</f>
        <v>0</v>
      </c>
      <c r="N50" s="229" t="n">
        <f aca="false">IF(COUNTIF(K47:K51,K50)&gt;=3,IF(J50=5,VLOOKUP(K50+2,TPMatrix!$A$6:$B$10,2,FALSE()),IF(J50=4,VLOOKUP(K50+2,TPMatrix!$D$6:$E$9,2,FALSE()),0)),"")</f>
        <v>0</v>
      </c>
      <c r="O50" s="229" t="n">
        <f aca="false">IF(COUNTIF(K47:K51,K50)&gt;=4,IF(J50=5,VLOOKUP(K50+3,TPMatrix!$A$6:$B$10,2,FALSE()),IF(J50=4,VLOOKUP(K50+3,TPMatrix!$D$6:$E$9,2,FALSE()),0)),"")</f>
        <v>0</v>
      </c>
      <c r="P50" s="229" t="n">
        <f aca="false">IF(COUNTIF(K47:K51,K50)&gt;=5,IF(J50=5,VLOOKUP(K50+4,TPMatrix!$A$6:$B$10,2,FALSE()),IF(J50=4,VLOOKUP(K50+4,TPMatrix!$D$6:$E$9,2,FALSE()),0)),"")</f>
        <v>0</v>
      </c>
      <c r="Q50" s="229" t="n">
        <f aca="false">SUM(L50:P50)/COUNT(L50:P50)</f>
        <v>0</v>
      </c>
      <c r="R50" s="230" t="n">
        <f aca="false">COUNT(L50:P50)</f>
        <v>5</v>
      </c>
      <c r="S50" s="228" t="n">
        <f aca="false">IF(ISNUMBER($A50),COUNTIF($D$7:$D$306,$D50),0)</f>
        <v>0</v>
      </c>
      <c r="T50" s="229" t="n">
        <f aca="false">CEILING($F50,1)</f>
        <v>0</v>
      </c>
      <c r="U50" s="230" t="n">
        <f aca="true">SUM(OFFSET(T50,-MOD(ROW()-ROW($U$7),5),0,5,1))</f>
        <v>0</v>
      </c>
      <c r="W50" s="167" t="str">
        <f aca="false">$I50</f>
        <v/>
      </c>
      <c r="X50" s="167" t="str">
        <f aca="false">IF(ISNUMBER($A50),$W50*(Methuselahs!$A$4+1)+$A50,"")</f>
        <v/>
      </c>
      <c r="Y50" s="167" t="str">
        <f aca="false">IF(ISNUMBER($A50),RANK($X50,$X50:$X54,1),"")</f>
        <v/>
      </c>
      <c r="Z50" s="167" t="str">
        <f aca="false">IF(ISNUMBER($A50),VLOOKUP($A50,Methuselahs!$A$7:$X$306,5),"")</f>
        <v/>
      </c>
      <c r="AA50" s="167" t="str">
        <f aca="false">$I50</f>
        <v/>
      </c>
    </row>
    <row r="51" customFormat="false" ht="12.75" hidden="false" customHeight="true" outlineLevel="0" collapsed="false">
      <c r="A51" s="247" t="str">
        <f aca="true">IF(OR(ISBLANK('Tournament Info'!$B$11),'Tournament Info'!$B$11&lt;&gt;4),"",INDIRECT(ADDRESS(ROW(),3,1,1,"Optimal Seating "&amp;'Tournament Info'!$B$11-1&amp;"R+F")))</f>
        <v/>
      </c>
      <c r="B51" s="248" t="str">
        <f aca="false">IF(ISNUMBER(A51),VLOOKUP(A51,Methuselahs!$A$7:$E$306,2,FALSE()),"")</f>
        <v/>
      </c>
      <c r="C51" s="249" t="str">
        <f aca="false">IF(ISNUMBER(A51),VLOOKUP(A51,Methuselahs!$A$7:$E$306,3,FALSE()),"")</f>
        <v/>
      </c>
      <c r="D51" s="250" t="str">
        <f aca="false">IF(ISNUMBER(A51),FLOOR((ROW()-ROW($A$7))/5,1)+1,"")</f>
        <v/>
      </c>
      <c r="E51" s="251"/>
      <c r="F51" s="270" t="n">
        <f aca="false">IF(ISNUMBER(E51),E51,0)</f>
        <v>0</v>
      </c>
      <c r="G51" s="235" t="str">
        <f aca="false">IF(ISNUMBER($A51),IF(AND($F51&gt;=2,$H51=60),1,0),"")</f>
        <v/>
      </c>
      <c r="H51" s="236" t="str">
        <f aca="false">IF(ISNUMBER(A51),IF(OR($S51=$U51,NOT(ISNA(MATCH($D51*5+$V$4,Override!$C$6:$C$125,0)))),$Q51,0),"")</f>
        <v/>
      </c>
      <c r="I51" s="139" t="str">
        <f aca="false">IF(ISNUMBER(A51),IF(J51=5,K51,IF(AND(J51=4,OR(K51=4,K51=3)),K51+1,K51)),"")</f>
        <v/>
      </c>
      <c r="J51" s="252" t="n">
        <f aca="false">COUNT(A47:A51)</f>
        <v>0</v>
      </c>
      <c r="K51" s="253" t="str">
        <f aca="false">IF(ISNUMBER(A51),RANK(F51,F47:F51),"")</f>
        <v/>
      </c>
      <c r="L51" s="254" t="n">
        <f aca="false">IF(J51=5,VLOOKUP(K51,TPMatrix!$A$6:$B$10,2,FALSE()),IF(J51=4,VLOOKUP(K51,TPMatrix!$D$6:$E$9,2,FALSE()),0))</f>
        <v>0</v>
      </c>
      <c r="M51" s="254" t="n">
        <f aca="false">IF(COUNTIF(K47:K51,K51)&gt;=2,IF(J51=5,VLOOKUP(K51+1,TPMatrix!$A$6:$B$10,2,FALSE()),IF(J51=4,VLOOKUP(K51+1,TPMatrix!$D$6:$E$9,2,FALSE()),0)),"")</f>
        <v>0</v>
      </c>
      <c r="N51" s="254" t="n">
        <f aca="false">IF(COUNTIF(K47:K51,K51)&gt;=3,IF(J51=5,VLOOKUP(K51+2,TPMatrix!$A$6:$B$10,2,FALSE()),IF(J51=4,VLOOKUP(K51+2,TPMatrix!$D$6:$E$9,2,FALSE()),0)),"")</f>
        <v>0</v>
      </c>
      <c r="O51" s="254" t="n">
        <f aca="false">IF(COUNTIF(K47:K51,K51)&gt;=4,IF(J51=5,VLOOKUP(K51+3,TPMatrix!$A$6:$B$10,2,FALSE()),IF(J51=4,VLOOKUP(K51+3,TPMatrix!$D$6:$E$9,2,FALSE()),0)),"")</f>
        <v>0</v>
      </c>
      <c r="P51" s="254" t="n">
        <f aca="false">IF(COUNTIF(K47:K51,K51)&gt;=5,IF(J51=5,VLOOKUP(K51+4,TPMatrix!$A$6:$B$10,2,FALSE()),IF(J51=4,VLOOKUP(K51+4,TPMatrix!$D$6:$E$9,2,FALSE()),0)),"")</f>
        <v>0</v>
      </c>
      <c r="Q51" s="254" t="n">
        <f aca="false">SUM(L51:P51)/COUNT(L51:P51)</f>
        <v>0</v>
      </c>
      <c r="R51" s="255" t="n">
        <f aca="false">COUNT(L51:P51)</f>
        <v>5</v>
      </c>
      <c r="S51" s="253" t="n">
        <f aca="false">IF(ISNUMBER($A51),COUNTIF($D$7:$D$306,$D51),0)</f>
        <v>0</v>
      </c>
      <c r="T51" s="254" t="n">
        <f aca="false">CEILING($F51,1)</f>
        <v>0</v>
      </c>
      <c r="U51" s="255" t="n">
        <f aca="true">SUM(OFFSET(T51,-MOD(ROW()-ROW($U$7),5),0,5,1))</f>
        <v>0</v>
      </c>
      <c r="W51" s="167" t="str">
        <f aca="false">$I51</f>
        <v/>
      </c>
      <c r="X51" s="167" t="str">
        <f aca="false">IF(ISNUMBER($A51),$W51*(Methuselahs!$A$4+1)+$A51,"")</f>
        <v/>
      </c>
      <c r="Y51" s="167" t="str">
        <f aca="false">IF(ISNUMBER($A51),RANK($X51,$X51:$X55,1),"")</f>
        <v/>
      </c>
      <c r="Z51" s="167" t="str">
        <f aca="false">IF(ISNUMBER($A51),VLOOKUP($A51,Methuselahs!$A$7:$X$306,5),"")</f>
        <v/>
      </c>
      <c r="AA51" s="167" t="str">
        <f aca="false">$I51</f>
        <v/>
      </c>
    </row>
    <row r="52" customFormat="false" ht="12.75" hidden="false" customHeight="true" outlineLevel="0" collapsed="false">
      <c r="A52" s="206" t="str">
        <f aca="true">IF(OR(ISBLANK('Tournament Info'!$B$11),'Tournament Info'!$B$11&lt;&gt;4),"",INDIRECT(ADDRESS(ROW(),3,1,1,"Optimal Seating "&amp;'Tournament Info'!$B$11-1&amp;"R+F")))</f>
        <v/>
      </c>
      <c r="B52" s="207" t="str">
        <f aca="false">IF(ISNUMBER(A52),VLOOKUP(A52,Methuselahs!$A$7:$E$306,2,FALSE()),"")</f>
        <v/>
      </c>
      <c r="C52" s="208" t="str">
        <f aca="false">IF(ISNUMBER(A52),VLOOKUP(A52,Methuselahs!$A$7:$E$306,3,FALSE()),"")</f>
        <v/>
      </c>
      <c r="D52" s="209" t="str">
        <f aca="false">IF(ISNUMBER(A52),FLOOR((ROW()-ROW($A$7))/5,1)+1,"")</f>
        <v/>
      </c>
      <c r="E52" s="210"/>
      <c r="F52" s="262" t="n">
        <f aca="false">IF(ISNUMBER(E52),E52,0)</f>
        <v>0</v>
      </c>
      <c r="G52" s="211" t="str">
        <f aca="false">IF(ISNUMBER($A52),IF(AND($F52&gt;=2,$H52=60),1,0),"")</f>
        <v/>
      </c>
      <c r="H52" s="212" t="str">
        <f aca="false">IF(ISNUMBER(A52),IF(OR($S52=$U52,NOT(ISNA(MATCH($D52*5+$V$4,Override!$C$6:$C$125,0)))),$Q52,0),"")</f>
        <v/>
      </c>
      <c r="I52" s="274" t="str">
        <f aca="false">IF(ISNUMBER(A52),IF(J52=5,K52,IF(AND(J52=4,OR(K52=4,K52=3)),K52+1,K52)),"")</f>
        <v/>
      </c>
      <c r="J52" s="213" t="n">
        <f aca="false">COUNT(A52:A56)</f>
        <v>0</v>
      </c>
      <c r="K52" s="214" t="str">
        <f aca="false">IF(ISNUMBER(A52),RANK(F52,F52:F56),"")</f>
        <v/>
      </c>
      <c r="L52" s="215" t="n">
        <f aca="false">IF(J52=5,VLOOKUP(K52,TPMatrix!$A$6:$B$10,2,FALSE()),IF(J52=4,VLOOKUP(K52,TPMatrix!$D$6:$E$9,2,FALSE()),0))</f>
        <v>0</v>
      </c>
      <c r="M52" s="215" t="n">
        <f aca="false">IF(COUNTIF(K52:K56,K52)&gt;=2,IF(J52=5,VLOOKUP(K52+1,TPMatrix!$A$6:$B$10,2,FALSE()),IF(J52=4,VLOOKUP(K52+1,TPMatrix!$D$6:$E$9,2,FALSE()),0)),"")</f>
        <v>0</v>
      </c>
      <c r="N52" s="215" t="n">
        <f aca="false">IF(COUNTIF(K52:K56,K52)&gt;=3,IF(J52=5,VLOOKUP(K52+2,TPMatrix!$A$6:$B$10,2,FALSE()),IF(J52=4,VLOOKUP(K52+2,TPMatrix!$D$6:$E$9,2,FALSE()),0)),"")</f>
        <v>0</v>
      </c>
      <c r="O52" s="215" t="n">
        <f aca="false">IF(COUNTIF(K52:K56,K52)&gt;=4,IF(J52=5,VLOOKUP(K52+3,TPMatrix!$A$6:$B$10,2,FALSE()),IF(J52=4,VLOOKUP(K52+3,TPMatrix!$D$6:$E$9,2,FALSE()),0)),"")</f>
        <v>0</v>
      </c>
      <c r="P52" s="215" t="n">
        <f aca="false">IF(COUNTIF(K52:K56,K52)&gt;=5,IF(J52=5,VLOOKUP(K52+4,TPMatrix!$A$6:$B$10,2,FALSE()),IF(J52=4,VLOOKUP(K52+4,TPMatrix!$D$6:$E$9,2,FALSE()),0)),"")</f>
        <v>0</v>
      </c>
      <c r="Q52" s="215" t="n">
        <f aca="false">SUM(L52:P52)/COUNT(L52:P52)</f>
        <v>0</v>
      </c>
      <c r="R52" s="216" t="n">
        <f aca="false">COUNT(L52:P52)</f>
        <v>5</v>
      </c>
      <c r="S52" s="217" t="n">
        <f aca="false">IF(ISNUMBER($A52),COUNTIF($D$7:$D$306,$D52),0)</f>
        <v>0</v>
      </c>
      <c r="T52" s="218" t="n">
        <f aca="false">CEILING($F52,1)</f>
        <v>0</v>
      </c>
      <c r="U52" s="219" t="n">
        <f aca="true">SUM(OFFSET(T52,-MOD(ROW()-ROW($U$7),5),0,5,1))</f>
        <v>0</v>
      </c>
      <c r="W52" s="167" t="str">
        <f aca="false">$I52</f>
        <v/>
      </c>
      <c r="X52" s="167" t="str">
        <f aca="false">IF(ISNUMBER($A52),$W52*(Methuselahs!$A$4+1)+$A52,"")</f>
        <v/>
      </c>
      <c r="Y52" s="167" t="str">
        <f aca="false">IF(ISNUMBER($A52),RANK($X52,$X52:$X56,1),"")</f>
        <v/>
      </c>
      <c r="Z52" s="167" t="str">
        <f aca="false">IF(ISNUMBER($A52),VLOOKUP($A52,Methuselahs!$A$7:$X$306,5),"")</f>
        <v/>
      </c>
      <c r="AA52" s="167" t="str">
        <f aca="false">$I52</f>
        <v/>
      </c>
    </row>
    <row r="53" customFormat="false" ht="12.75" hidden="false" customHeight="true" outlineLevel="0" collapsed="false">
      <c r="A53" s="220" t="str">
        <f aca="true">IF(OR(ISBLANK('Tournament Info'!$B$11),'Tournament Info'!$B$11&lt;&gt;4),"",INDIRECT(ADDRESS(ROW(),3,1,1,"Optimal Seating "&amp;'Tournament Info'!$B$11-1&amp;"R+F")))</f>
        <v/>
      </c>
      <c r="B53" s="221" t="str">
        <f aca="false">IF(ISNUMBER(A53),VLOOKUP(A53,Methuselahs!$A$7:$E$306,2,FALSE()),"")</f>
        <v/>
      </c>
      <c r="C53" s="222" t="str">
        <f aca="false">IF(ISNUMBER(A53),VLOOKUP(A53,Methuselahs!$A$7:$E$306,3,FALSE()),"")</f>
        <v/>
      </c>
      <c r="D53" s="223" t="str">
        <f aca="false">IF(ISNUMBER(A53),FLOOR((ROW()-ROW($A$7))/5,1)+1,"")</f>
        <v/>
      </c>
      <c r="E53" s="224"/>
      <c r="F53" s="264" t="n">
        <f aca="false">IF(ISNUMBER(E53),E53,0)</f>
        <v>0</v>
      </c>
      <c r="G53" s="225" t="str">
        <f aca="false">IF(ISNUMBER($A53),IF(AND($F53&gt;=2,$H53=60),1,0),"")</f>
        <v/>
      </c>
      <c r="H53" s="226" t="str">
        <f aca="false">IF(ISNUMBER(A53),IF(OR($S53=$U53,NOT(ISNA(MATCH($D53*5+$V$4,Override!$C$6:$C$125,0)))),$Q53,0),"")</f>
        <v/>
      </c>
      <c r="I53" s="275" t="str">
        <f aca="false">IF(ISNUMBER(A53),IF(J53=5,K53,IF(AND(J53=4,OR(K53=4,K53=3)),K53+1,K53)),"")</f>
        <v/>
      </c>
      <c r="J53" s="227" t="n">
        <f aca="false">COUNT(A52:A56)</f>
        <v>0</v>
      </c>
      <c r="K53" s="228" t="str">
        <f aca="false">IF(ISNUMBER(A53),RANK(F53,F52:F56),"")</f>
        <v/>
      </c>
      <c r="L53" s="229" t="n">
        <f aca="false">IF(J53=5,VLOOKUP(K53,TPMatrix!$A$6:$B$10,2,FALSE()),IF(J53=4,VLOOKUP(K53,TPMatrix!$D$6:$E$9,2,FALSE()),0))</f>
        <v>0</v>
      </c>
      <c r="M53" s="229" t="n">
        <f aca="false">IF(COUNTIF(K52:K56,K53)&gt;=2,IF(J53=5,VLOOKUP(K53+1,TPMatrix!$A$6:$B$10,2,FALSE()),IF(J53=4,VLOOKUP(K53+1,TPMatrix!$D$6:$E$9,2,FALSE()),0)),"")</f>
        <v>0</v>
      </c>
      <c r="N53" s="229" t="n">
        <f aca="false">IF(COUNTIF(K52:K56,K53)&gt;=3,IF(J53=5,VLOOKUP(K53+2,TPMatrix!$A$6:$B$10,2,FALSE()),IF(J53=4,VLOOKUP(K53+2,TPMatrix!$D$6:$E$9,2,FALSE()),0)),"")</f>
        <v>0</v>
      </c>
      <c r="O53" s="229" t="n">
        <f aca="false">IF(COUNTIF(K52:K56,K53)&gt;=4,IF(J53=5,VLOOKUP(K53+3,TPMatrix!$A$6:$B$10,2,FALSE()),IF(J53=4,VLOOKUP(K53+3,TPMatrix!$D$6:$E$9,2,FALSE()),0)),"")</f>
        <v>0</v>
      </c>
      <c r="P53" s="229" t="n">
        <f aca="false">IF(COUNTIF(K52:K56,K53)&gt;=5,IF(J53=5,VLOOKUP(K53+4,TPMatrix!$A$6:$B$10,2,FALSE()),IF(J53=4,VLOOKUP(K53+4,TPMatrix!$D$6:$E$9,2,FALSE()),0)),"")</f>
        <v>0</v>
      </c>
      <c r="Q53" s="229" t="n">
        <f aca="false">SUM(L53:P53)/COUNT(L53:P53)</f>
        <v>0</v>
      </c>
      <c r="R53" s="230" t="n">
        <f aca="false">COUNT(L53:P53)</f>
        <v>5</v>
      </c>
      <c r="S53" s="228" t="n">
        <f aca="false">IF(ISNUMBER($A53),COUNTIF($D$7:$D$306,$D53),0)</f>
        <v>0</v>
      </c>
      <c r="T53" s="229" t="n">
        <f aca="false">CEILING($F53,1)</f>
        <v>0</v>
      </c>
      <c r="U53" s="230" t="n">
        <f aca="true">SUM(OFFSET(T53,-MOD(ROW()-ROW($U$7),5),0,5,1))</f>
        <v>0</v>
      </c>
      <c r="W53" s="167" t="str">
        <f aca="false">$I53</f>
        <v/>
      </c>
      <c r="X53" s="167" t="str">
        <f aca="false">IF(ISNUMBER($A53),$W53*(Methuselahs!$A$4+1)+$A53,"")</f>
        <v/>
      </c>
      <c r="Y53" s="167" t="str">
        <f aca="false">IF(ISNUMBER($A53),RANK($X53,$X53:$X57,1),"")</f>
        <v/>
      </c>
      <c r="Z53" s="167" t="str">
        <f aca="false">IF(ISNUMBER($A53),VLOOKUP($A53,Methuselahs!$A$7:$X$306,5),"")</f>
        <v/>
      </c>
      <c r="AA53" s="167" t="str">
        <f aca="false">$I53</f>
        <v/>
      </c>
    </row>
    <row r="54" customFormat="false" ht="12.75" hidden="false" customHeight="true" outlineLevel="0" collapsed="false">
      <c r="A54" s="231" t="str">
        <f aca="true">IF(OR(ISBLANK('Tournament Info'!$B$11),'Tournament Info'!$B$11&lt;&gt;4),"",INDIRECT(ADDRESS(ROW(),3,1,1,"Optimal Seating "&amp;'Tournament Info'!$B$11-1&amp;"R+F")))</f>
        <v/>
      </c>
      <c r="B54" s="207" t="str">
        <f aca="false">IF(ISNUMBER(A54),VLOOKUP(A54,Methuselahs!$A$7:$E$306,2,FALSE()),"")</f>
        <v/>
      </c>
      <c r="C54" s="232" t="str">
        <f aca="false">IF(ISNUMBER(A54),VLOOKUP(A54,Methuselahs!$A$7:$E$306,3,FALSE()),"")</f>
        <v/>
      </c>
      <c r="D54" s="233" t="str">
        <f aca="false">IF(ISNUMBER(A54),FLOOR((ROW()-ROW($A$7))/5,1)+1,"")</f>
        <v/>
      </c>
      <c r="E54" s="234"/>
      <c r="F54" s="267" t="n">
        <f aca="false">IF(ISNUMBER(E54),E54,0)</f>
        <v>0</v>
      </c>
      <c r="G54" s="235" t="str">
        <f aca="false">IF(ISNUMBER($A54),IF(AND($F54&gt;=2,$H54=60),1,0),"")</f>
        <v/>
      </c>
      <c r="H54" s="236" t="str">
        <f aca="false">IF(ISNUMBER(A54),IF(OR($S54=$U54,NOT(ISNA(MATCH($D54*5+$V$4,Override!$C$6:$C$125,0)))),$Q54,0),"")</f>
        <v/>
      </c>
      <c r="I54" s="139" t="str">
        <f aca="false">IF(ISNUMBER(A54),IF(J54=5,K54,IF(AND(J54=4,OR(K54=4,K54=3)),K54+1,K54)),"")</f>
        <v/>
      </c>
      <c r="J54" s="237" t="n">
        <f aca="false">COUNT(A52:A56)</f>
        <v>0</v>
      </c>
      <c r="K54" s="238" t="str">
        <f aca="false">IF(ISNUMBER(A54),RANK(F54,F52:F56),"")</f>
        <v/>
      </c>
      <c r="L54" s="239" t="n">
        <f aca="false">IF(J54=5,VLOOKUP(K54,TPMatrix!$A$6:$B$10,2,FALSE()),IF(J54=4,VLOOKUP(K54,TPMatrix!$D$6:$E$9,2,FALSE()),0))</f>
        <v>0</v>
      </c>
      <c r="M54" s="239" t="n">
        <f aca="false">IF(COUNTIF(K52:K56,K54)&gt;=2,IF(J54=5,VLOOKUP(K54+1,TPMatrix!$A$6:$B$10,2,FALSE()),IF(J54=4,VLOOKUP(K54+1,TPMatrix!$D$6:$E$9,2,FALSE()),0)),"")</f>
        <v>0</v>
      </c>
      <c r="N54" s="239" t="n">
        <f aca="false">IF(COUNTIF(K52:K56,K54)&gt;=3,IF(J54=5,VLOOKUP(K54+2,TPMatrix!$A$6:$B$10,2,FALSE()),IF(J54=4,VLOOKUP(K54+2,TPMatrix!$D$6:$E$9,2,FALSE()),0)),"")</f>
        <v>0</v>
      </c>
      <c r="O54" s="239" t="n">
        <f aca="false">IF(COUNTIF(K52:K56,K54)&gt;=4,IF(J54=5,VLOOKUP(K54+3,TPMatrix!$A$6:$B$10,2,FALSE()),IF(J54=4,VLOOKUP(K54+3,TPMatrix!$D$6:$E$9,2,FALSE()),0)),"")</f>
        <v>0</v>
      </c>
      <c r="P54" s="239" t="n">
        <f aca="false">IF(COUNTIF(K52:K56,K54)&gt;=5,IF(J54=5,VLOOKUP(K54+4,TPMatrix!$A$6:$B$10,2,FALSE()),IF(J54=4,VLOOKUP(K54+4,TPMatrix!$D$6:$E$9,2,FALSE()),0)),"")</f>
        <v>0</v>
      </c>
      <c r="Q54" s="239" t="n">
        <f aca="false">SUM(L54:P54)/COUNT(L54:P54)</f>
        <v>0</v>
      </c>
      <c r="R54" s="240" t="n">
        <f aca="false">COUNT(L54:P54)</f>
        <v>5</v>
      </c>
      <c r="S54" s="238" t="n">
        <f aca="false">IF(ISNUMBER($A54),COUNTIF($D$7:$D$306,$D54),0)</f>
        <v>0</v>
      </c>
      <c r="T54" s="239" t="n">
        <f aca="false">CEILING($F54,1)</f>
        <v>0</v>
      </c>
      <c r="U54" s="240" t="n">
        <f aca="true">SUM(OFFSET(T54,-MOD(ROW()-ROW($U$7),5),0,5,1))</f>
        <v>0</v>
      </c>
      <c r="W54" s="167" t="str">
        <f aca="false">$I54</f>
        <v/>
      </c>
      <c r="X54" s="167" t="str">
        <f aca="false">IF(ISNUMBER($A54),$W54*(Methuselahs!$A$4+1)+$A54,"")</f>
        <v/>
      </c>
      <c r="Y54" s="167" t="str">
        <f aca="false">IF(ISNUMBER($A54),RANK($X54,$X54:$X58,1),"")</f>
        <v/>
      </c>
      <c r="Z54" s="167" t="str">
        <f aca="false">IF(ISNUMBER($A54),VLOOKUP($A54,Methuselahs!$A$7:$X$306,5),"")</f>
        <v/>
      </c>
      <c r="AA54" s="167" t="str">
        <f aca="false">$I54</f>
        <v/>
      </c>
    </row>
    <row r="55" customFormat="false" ht="12.75" hidden="false" customHeight="true" outlineLevel="0" collapsed="false">
      <c r="A55" s="241" t="str">
        <f aca="true">IF(OR(ISBLANK('Tournament Info'!$B$11),'Tournament Info'!$B$11&lt;&gt;4),"",INDIRECT(ADDRESS(ROW(),3,1,1,"Optimal Seating "&amp;'Tournament Info'!$B$11-1&amp;"R+F")))</f>
        <v/>
      </c>
      <c r="B55" s="242" t="str">
        <f aca="false">IF(ISNUMBER(A55),VLOOKUP(A55,Methuselahs!$A$7:$E$306,2,FALSE()),"")</f>
        <v/>
      </c>
      <c r="C55" s="243" t="str">
        <f aca="false">IF(ISNUMBER(A55),VLOOKUP(A55,Methuselahs!$A$7:$E$306,3,FALSE()),"")</f>
        <v/>
      </c>
      <c r="D55" s="244" t="str">
        <f aca="false">IF(ISNUMBER(A55),FLOOR((ROW()-ROW($A$7))/5,1)+1,"")</f>
        <v/>
      </c>
      <c r="E55" s="245"/>
      <c r="F55" s="269" t="n">
        <f aca="false">IF(ISNUMBER(E55),E55,0)</f>
        <v>0</v>
      </c>
      <c r="G55" s="225" t="str">
        <f aca="false">IF(ISNUMBER($A55),IF(AND($F55&gt;=2,$H55=60),1,0),"")</f>
        <v/>
      </c>
      <c r="H55" s="226" t="str">
        <f aca="false">IF(ISNUMBER(A55),IF(OR($S55=$U55,NOT(ISNA(MATCH($D55*5+$V$4,Override!$C$6:$C$125,0)))),$Q55,0),"")</f>
        <v/>
      </c>
      <c r="I55" s="275" t="str">
        <f aca="false">IF(ISNUMBER(A55),IF(J55=5,K55,IF(AND(J55=4,OR(K55=4,K55=3)),K55+1,K55)),"")</f>
        <v/>
      </c>
      <c r="J55" s="246" t="n">
        <f aca="false">COUNT(A52:A56)</f>
        <v>0</v>
      </c>
      <c r="K55" s="228" t="str">
        <f aca="false">IF(ISNUMBER(A55),RANK(F55,F52:F56),"")</f>
        <v/>
      </c>
      <c r="L55" s="229" t="n">
        <f aca="false">IF(J55=5,VLOOKUP(K55,TPMatrix!$A$6:$B$10,2,FALSE()),IF(J55=4,VLOOKUP(K55,TPMatrix!$D$6:$E$9,2,FALSE()),0))</f>
        <v>0</v>
      </c>
      <c r="M55" s="229" t="n">
        <f aca="false">IF(COUNTIF(K52:K56,K55)&gt;=2,IF(J55=5,VLOOKUP(K55+1,TPMatrix!$A$6:$B$10,2,FALSE()),IF(J55=4,VLOOKUP(K55+1,TPMatrix!$D$6:$E$9,2,FALSE()),0)),"")</f>
        <v>0</v>
      </c>
      <c r="N55" s="229" t="n">
        <f aca="false">IF(COUNTIF(K52:K56,K55)&gt;=3,IF(J55=5,VLOOKUP(K55+2,TPMatrix!$A$6:$B$10,2,FALSE()),IF(J55=4,VLOOKUP(K55+2,TPMatrix!$D$6:$E$9,2,FALSE()),0)),"")</f>
        <v>0</v>
      </c>
      <c r="O55" s="229" t="n">
        <f aca="false">IF(COUNTIF(K52:K56,K55)&gt;=4,IF(J55=5,VLOOKUP(K55+3,TPMatrix!$A$6:$B$10,2,FALSE()),IF(J55=4,VLOOKUP(K55+3,TPMatrix!$D$6:$E$9,2,FALSE()),0)),"")</f>
        <v>0</v>
      </c>
      <c r="P55" s="229" t="n">
        <f aca="false">IF(COUNTIF(K52:K56,K55)&gt;=5,IF(J55=5,VLOOKUP(K55+4,TPMatrix!$A$6:$B$10,2,FALSE()),IF(J55=4,VLOOKUP(K55+4,TPMatrix!$D$6:$E$9,2,FALSE()),0)),"")</f>
        <v>0</v>
      </c>
      <c r="Q55" s="229" t="n">
        <f aca="false">SUM(L55:P55)/COUNT(L55:P55)</f>
        <v>0</v>
      </c>
      <c r="R55" s="230" t="n">
        <f aca="false">COUNT(L55:P55)</f>
        <v>5</v>
      </c>
      <c r="S55" s="228" t="n">
        <f aca="false">IF(ISNUMBER($A55),COUNTIF($D$7:$D$306,$D55),0)</f>
        <v>0</v>
      </c>
      <c r="T55" s="229" t="n">
        <f aca="false">CEILING($F55,1)</f>
        <v>0</v>
      </c>
      <c r="U55" s="230" t="n">
        <f aca="true">SUM(OFFSET(T55,-MOD(ROW()-ROW($U$7),5),0,5,1))</f>
        <v>0</v>
      </c>
      <c r="W55" s="167" t="str">
        <f aca="false">$I55</f>
        <v/>
      </c>
      <c r="X55" s="167" t="str">
        <f aca="false">IF(ISNUMBER($A55),$W55*(Methuselahs!$A$4+1)+$A55,"")</f>
        <v/>
      </c>
      <c r="Y55" s="167" t="str">
        <f aca="false">IF(ISNUMBER($A55),RANK($X55,$X55:$X59,1),"")</f>
        <v/>
      </c>
      <c r="Z55" s="167" t="str">
        <f aca="false">IF(ISNUMBER($A55),VLOOKUP($A55,Methuselahs!$A$7:$X$306,5),"")</f>
        <v/>
      </c>
      <c r="AA55" s="167" t="str">
        <f aca="false">$I55</f>
        <v/>
      </c>
    </row>
    <row r="56" customFormat="false" ht="12.75" hidden="false" customHeight="true" outlineLevel="0" collapsed="false">
      <c r="A56" s="247" t="str">
        <f aca="true">IF(OR(ISBLANK('Tournament Info'!$B$11),'Tournament Info'!$B$11&lt;&gt;4),"",INDIRECT(ADDRESS(ROW(),3,1,1,"Optimal Seating "&amp;'Tournament Info'!$B$11-1&amp;"R+F")))</f>
        <v/>
      </c>
      <c r="B56" s="248" t="str">
        <f aca="false">IF(ISNUMBER(A56),VLOOKUP(A56,Methuselahs!$A$7:$E$306,2,FALSE()),"")</f>
        <v/>
      </c>
      <c r="C56" s="249" t="str">
        <f aca="false">IF(ISNUMBER(A56),VLOOKUP(A56,Methuselahs!$A$7:$E$306,3,FALSE()),"")</f>
        <v/>
      </c>
      <c r="D56" s="250" t="str">
        <f aca="false">IF(ISNUMBER(A56),FLOOR((ROW()-ROW($A$7))/5,1)+1,"")</f>
        <v/>
      </c>
      <c r="E56" s="251"/>
      <c r="F56" s="270" t="n">
        <f aca="false">IF(ISNUMBER(E56),E56,0)</f>
        <v>0</v>
      </c>
      <c r="G56" s="235" t="str">
        <f aca="false">IF(ISNUMBER($A56),IF(AND($F56&gt;=2,$H56=60),1,0),"")</f>
        <v/>
      </c>
      <c r="H56" s="236" t="str">
        <f aca="false">IF(ISNUMBER(A56),IF(OR($S56=$U56,NOT(ISNA(MATCH($D56*5+$V$4,Override!$C$6:$C$125,0)))),$Q56,0),"")</f>
        <v/>
      </c>
      <c r="I56" s="139" t="str">
        <f aca="false">IF(ISNUMBER(A56),IF(J56=5,K56,IF(AND(J56=4,OR(K56=4,K56=3)),K56+1,K56)),"")</f>
        <v/>
      </c>
      <c r="J56" s="252" t="n">
        <f aca="false">COUNT(A52:A56)</f>
        <v>0</v>
      </c>
      <c r="K56" s="253" t="str">
        <f aca="false">IF(ISNUMBER(A56),RANK(F56,F52:F56),"")</f>
        <v/>
      </c>
      <c r="L56" s="254" t="n">
        <f aca="false">IF(J56=5,VLOOKUP(K56,TPMatrix!$A$6:$B$10,2,FALSE()),IF(J56=4,VLOOKUP(K56,TPMatrix!$D$6:$E$9,2,FALSE()),0))</f>
        <v>0</v>
      </c>
      <c r="M56" s="254" t="n">
        <f aca="false">IF(COUNTIF(K52:K56,K56)&gt;=2,IF(J56=5,VLOOKUP(K56+1,TPMatrix!$A$6:$B$10,2,FALSE()),IF(J56=4,VLOOKUP(K56+1,TPMatrix!$D$6:$E$9,2,FALSE()),0)),"")</f>
        <v>0</v>
      </c>
      <c r="N56" s="254" t="n">
        <f aca="false">IF(COUNTIF(K52:K56,K56)&gt;=3,IF(J56=5,VLOOKUP(K56+2,TPMatrix!$A$6:$B$10,2,FALSE()),IF(J56=4,VLOOKUP(K56+2,TPMatrix!$D$6:$E$9,2,FALSE()),0)),"")</f>
        <v>0</v>
      </c>
      <c r="O56" s="254" t="n">
        <f aca="false">IF(COUNTIF(K52:K56,K56)&gt;=4,IF(J56=5,VLOOKUP(K56+3,TPMatrix!$A$6:$B$10,2,FALSE()),IF(J56=4,VLOOKUP(K56+3,TPMatrix!$D$6:$E$9,2,FALSE()),0)),"")</f>
        <v>0</v>
      </c>
      <c r="P56" s="254" t="n">
        <f aca="false">IF(COUNTIF(K52:K56,K56)&gt;=5,IF(J56=5,VLOOKUP(K56+4,TPMatrix!$A$6:$B$10,2,FALSE()),IF(J56=4,VLOOKUP(K56+4,TPMatrix!$D$6:$E$9,2,FALSE()),0)),"")</f>
        <v>0</v>
      </c>
      <c r="Q56" s="254" t="n">
        <f aca="false">SUM(L56:P56)/COUNT(L56:P56)</f>
        <v>0</v>
      </c>
      <c r="R56" s="255" t="n">
        <f aca="false">COUNT(L56:P56)</f>
        <v>5</v>
      </c>
      <c r="S56" s="253" t="n">
        <f aca="false">IF(ISNUMBER($A56),COUNTIF($D$7:$D$306,$D56),0)</f>
        <v>0</v>
      </c>
      <c r="T56" s="254" t="n">
        <f aca="false">CEILING($F56,1)</f>
        <v>0</v>
      </c>
      <c r="U56" s="255" t="n">
        <f aca="true">SUM(OFFSET(T56,-MOD(ROW()-ROW($U$7),5),0,5,1))</f>
        <v>0</v>
      </c>
      <c r="W56" s="167" t="str">
        <f aca="false">$I56</f>
        <v/>
      </c>
      <c r="X56" s="167" t="str">
        <f aca="false">IF(ISNUMBER($A56),$W56*(Methuselahs!$A$4+1)+$A56,"")</f>
        <v/>
      </c>
      <c r="Y56" s="167" t="str">
        <f aca="false">IF(ISNUMBER($A56),RANK($X56,$X56:$X60,1),"")</f>
        <v/>
      </c>
      <c r="Z56" s="167" t="str">
        <f aca="false">IF(ISNUMBER($A56),VLOOKUP($A56,Methuselahs!$A$7:$X$306,5),"")</f>
        <v/>
      </c>
      <c r="AA56" s="167" t="str">
        <f aca="false">$I56</f>
        <v/>
      </c>
    </row>
    <row r="57" customFormat="false" ht="12.75" hidden="false" customHeight="true" outlineLevel="0" collapsed="false">
      <c r="A57" s="206" t="str">
        <f aca="true">IF(OR(ISBLANK('Tournament Info'!$B$11),'Tournament Info'!$B$11&lt;&gt;4),"",INDIRECT(ADDRESS(ROW(),3,1,1,"Optimal Seating "&amp;'Tournament Info'!$B$11-1&amp;"R+F")))</f>
        <v/>
      </c>
      <c r="B57" s="207" t="str">
        <f aca="false">IF(ISNUMBER(A57),VLOOKUP(A57,Methuselahs!$A$7:$E$306,2,FALSE()),"")</f>
        <v/>
      </c>
      <c r="C57" s="208" t="str">
        <f aca="false">IF(ISNUMBER(A57),VLOOKUP(A57,Methuselahs!$A$7:$E$306,3,FALSE()),"")</f>
        <v/>
      </c>
      <c r="D57" s="209" t="str">
        <f aca="false">IF(ISNUMBER(A57),FLOOR((ROW()-ROW($A$7))/5,1)+1,"")</f>
        <v/>
      </c>
      <c r="E57" s="210"/>
      <c r="F57" s="262" t="n">
        <f aca="false">IF(ISNUMBER(E57),E57,0)</f>
        <v>0</v>
      </c>
      <c r="G57" s="211" t="str">
        <f aca="false">IF(ISNUMBER($A57),IF(AND($F57&gt;=2,$H57=60),1,0),"")</f>
        <v/>
      </c>
      <c r="H57" s="212" t="str">
        <f aca="false">IF(ISNUMBER(A57),IF(OR($S57=$U57,NOT(ISNA(MATCH($D57*5+$V$4,Override!$C$6:$C$125,0)))),$Q57,0),"")</f>
        <v/>
      </c>
      <c r="I57" s="274" t="str">
        <f aca="false">IF(ISNUMBER(A57),IF(J57=5,K57,IF(AND(J57=4,OR(K57=4,K57=3)),K57+1,K57)),"")</f>
        <v/>
      </c>
      <c r="J57" s="213" t="n">
        <f aca="false">COUNT(A57:A61)</f>
        <v>0</v>
      </c>
      <c r="K57" s="214" t="str">
        <f aca="false">IF(ISNUMBER(A57),RANK(F57,F57:F61),"")</f>
        <v/>
      </c>
      <c r="L57" s="215" t="n">
        <f aca="false">IF(J57=5,VLOOKUP(K57,TPMatrix!$A$6:$B$10,2,FALSE()),IF(J57=4,VLOOKUP(K57,TPMatrix!$D$6:$E$9,2,FALSE()),0))</f>
        <v>0</v>
      </c>
      <c r="M57" s="215" t="n">
        <f aca="false">IF(COUNTIF(K57:K61,K57)&gt;=2,IF(J57=5,VLOOKUP(K57+1,TPMatrix!$A$6:$B$10,2,FALSE()),IF(J57=4,VLOOKUP(K57+1,TPMatrix!$D$6:$E$9,2,FALSE()),0)),"")</f>
        <v>0</v>
      </c>
      <c r="N57" s="215" t="n">
        <f aca="false">IF(COUNTIF(K57:K61,K57)&gt;=3,IF(J57=5,VLOOKUP(K57+2,TPMatrix!$A$6:$B$10,2,FALSE()),IF(J57=4,VLOOKUP(K57+2,TPMatrix!$D$6:$E$9,2,FALSE()),0)),"")</f>
        <v>0</v>
      </c>
      <c r="O57" s="215" t="n">
        <f aca="false">IF(COUNTIF(K57:K61,K57)&gt;=4,IF(J57=5,VLOOKUP(K57+3,TPMatrix!$A$6:$B$10,2,FALSE()),IF(J57=4,VLOOKUP(K57+3,TPMatrix!$D$6:$E$9,2,FALSE()),0)),"")</f>
        <v>0</v>
      </c>
      <c r="P57" s="215" t="n">
        <f aca="false">IF(COUNTIF(K57:K61,K57)&gt;=5,IF(J57=5,VLOOKUP(K57+4,TPMatrix!$A$6:$B$10,2,FALSE()),IF(J57=4,VLOOKUP(K57+4,TPMatrix!$D$6:$E$9,2,FALSE()),0)),"")</f>
        <v>0</v>
      </c>
      <c r="Q57" s="215" t="n">
        <f aca="false">SUM(L57:P57)/COUNT(L57:P57)</f>
        <v>0</v>
      </c>
      <c r="R57" s="216" t="n">
        <f aca="false">COUNT(L57:P57)</f>
        <v>5</v>
      </c>
      <c r="S57" s="217" t="n">
        <f aca="false">IF(ISNUMBER($A57),COUNTIF($D$7:$D$306,$D57),0)</f>
        <v>0</v>
      </c>
      <c r="T57" s="218" t="n">
        <f aca="false">CEILING($F57,1)</f>
        <v>0</v>
      </c>
      <c r="U57" s="219" t="n">
        <f aca="true">SUM(OFFSET(T57,-MOD(ROW()-ROW($U$7),5),0,5,1))</f>
        <v>0</v>
      </c>
      <c r="W57" s="167" t="str">
        <f aca="false">$I57</f>
        <v/>
      </c>
      <c r="X57" s="167" t="str">
        <f aca="false">IF(ISNUMBER($A57),$W57*(Methuselahs!$A$4+1)+$A57,"")</f>
        <v/>
      </c>
      <c r="Y57" s="167" t="str">
        <f aca="false">IF(ISNUMBER($A57),RANK($X57,$X57:$X61,1),"")</f>
        <v/>
      </c>
      <c r="Z57" s="167" t="str">
        <f aca="false">IF(ISNUMBER($A57),VLOOKUP($A57,Methuselahs!$A$7:$X$306,5),"")</f>
        <v/>
      </c>
      <c r="AA57" s="167" t="str">
        <f aca="false">$I57</f>
        <v/>
      </c>
    </row>
    <row r="58" customFormat="false" ht="12.75" hidden="false" customHeight="true" outlineLevel="0" collapsed="false">
      <c r="A58" s="220" t="str">
        <f aca="true">IF(OR(ISBLANK('Tournament Info'!$B$11),'Tournament Info'!$B$11&lt;&gt;4),"",INDIRECT(ADDRESS(ROW(),3,1,1,"Optimal Seating "&amp;'Tournament Info'!$B$11-1&amp;"R+F")))</f>
        <v/>
      </c>
      <c r="B58" s="221" t="str">
        <f aca="false">IF(ISNUMBER(A58),VLOOKUP(A58,Methuselahs!$A$7:$E$306,2,FALSE()),"")</f>
        <v/>
      </c>
      <c r="C58" s="222" t="str">
        <f aca="false">IF(ISNUMBER(A58),VLOOKUP(A58,Methuselahs!$A$7:$E$306,3,FALSE()),"")</f>
        <v/>
      </c>
      <c r="D58" s="223" t="str">
        <f aca="false">IF(ISNUMBER(A58),FLOOR((ROW()-ROW($A$7))/5,1)+1,"")</f>
        <v/>
      </c>
      <c r="E58" s="224"/>
      <c r="F58" s="264" t="n">
        <f aca="false">IF(ISNUMBER(E58),E58,0)</f>
        <v>0</v>
      </c>
      <c r="G58" s="225" t="str">
        <f aca="false">IF(ISNUMBER($A58),IF(AND($F58&gt;=2,$H58=60),1,0),"")</f>
        <v/>
      </c>
      <c r="H58" s="226" t="str">
        <f aca="false">IF(ISNUMBER(A58),IF(OR($S58=$U58,NOT(ISNA(MATCH($D58*5+$V$4,Override!$C$6:$C$125,0)))),$Q58,0),"")</f>
        <v/>
      </c>
      <c r="I58" s="275" t="str">
        <f aca="false">IF(ISNUMBER(A58),IF(J58=5,K58,IF(AND(J58=4,OR(K58=4,K58=3)),K58+1,K58)),"")</f>
        <v/>
      </c>
      <c r="J58" s="227" t="n">
        <f aca="false">COUNT(A57:A61)</f>
        <v>0</v>
      </c>
      <c r="K58" s="228" t="str">
        <f aca="false">IF(ISNUMBER(A58),RANK(F58,F57:F61),"")</f>
        <v/>
      </c>
      <c r="L58" s="229" t="n">
        <f aca="false">IF(J58=5,VLOOKUP(K58,TPMatrix!$A$6:$B$10,2,FALSE()),IF(J58=4,VLOOKUP(K58,TPMatrix!$D$6:$E$9,2,FALSE()),0))</f>
        <v>0</v>
      </c>
      <c r="M58" s="229" t="n">
        <f aca="false">IF(COUNTIF(K57:K61,K58)&gt;=2,IF(J58=5,VLOOKUP(K58+1,TPMatrix!$A$6:$B$10,2,FALSE()),IF(J58=4,VLOOKUP(K58+1,TPMatrix!$D$6:$E$9,2,FALSE()),0)),"")</f>
        <v>0</v>
      </c>
      <c r="N58" s="229" t="n">
        <f aca="false">IF(COUNTIF(K57:K61,K58)&gt;=3,IF(J58=5,VLOOKUP(K58+2,TPMatrix!$A$6:$B$10,2,FALSE()),IF(J58=4,VLOOKUP(K58+2,TPMatrix!$D$6:$E$9,2,FALSE()),0)),"")</f>
        <v>0</v>
      </c>
      <c r="O58" s="229" t="n">
        <f aca="false">IF(COUNTIF(K57:K61,K58)&gt;=4,IF(J58=5,VLOOKUP(K58+3,TPMatrix!$A$6:$B$10,2,FALSE()),IF(J58=4,VLOOKUP(K58+3,TPMatrix!$D$6:$E$9,2,FALSE()),0)),"")</f>
        <v>0</v>
      </c>
      <c r="P58" s="229" t="n">
        <f aca="false">IF(COUNTIF(K57:K61,K58)&gt;=5,IF(J58=5,VLOOKUP(K58+4,TPMatrix!$A$6:$B$10,2,FALSE()),IF(J58=4,VLOOKUP(K58+4,TPMatrix!$D$6:$E$9,2,FALSE()),0)),"")</f>
        <v>0</v>
      </c>
      <c r="Q58" s="229" t="n">
        <f aca="false">SUM(L58:P58)/COUNT(L58:P58)</f>
        <v>0</v>
      </c>
      <c r="R58" s="230" t="n">
        <f aca="false">COUNT(L58:P58)</f>
        <v>5</v>
      </c>
      <c r="S58" s="228" t="n">
        <f aca="false">IF(ISNUMBER($A58),COUNTIF($D$7:$D$306,$D58),0)</f>
        <v>0</v>
      </c>
      <c r="T58" s="229" t="n">
        <f aca="false">CEILING($F58,1)</f>
        <v>0</v>
      </c>
      <c r="U58" s="230" t="n">
        <f aca="true">SUM(OFFSET(T58,-MOD(ROW()-ROW($U$7),5),0,5,1))</f>
        <v>0</v>
      </c>
      <c r="W58" s="167" t="str">
        <f aca="false">$I58</f>
        <v/>
      </c>
      <c r="X58" s="167" t="str">
        <f aca="false">IF(ISNUMBER($A58),$W58*(Methuselahs!$A$4+1)+$A58,"")</f>
        <v/>
      </c>
      <c r="Y58" s="167" t="str">
        <f aca="false">IF(ISNUMBER($A58),RANK($X58,$X58:$X62,1),"")</f>
        <v/>
      </c>
      <c r="Z58" s="167" t="str">
        <f aca="false">IF(ISNUMBER($A58),VLOOKUP($A58,Methuselahs!$A$7:$X$306,5),"")</f>
        <v/>
      </c>
      <c r="AA58" s="167" t="str">
        <f aca="false">$I58</f>
        <v/>
      </c>
    </row>
    <row r="59" customFormat="false" ht="12.75" hidden="false" customHeight="true" outlineLevel="0" collapsed="false">
      <c r="A59" s="231" t="str">
        <f aca="true">IF(OR(ISBLANK('Tournament Info'!$B$11),'Tournament Info'!$B$11&lt;&gt;4),"",INDIRECT(ADDRESS(ROW(),3,1,1,"Optimal Seating "&amp;'Tournament Info'!$B$11-1&amp;"R+F")))</f>
        <v/>
      </c>
      <c r="B59" s="207" t="str">
        <f aca="false">IF(ISNUMBER(A59),VLOOKUP(A59,Methuselahs!$A$7:$E$306,2,FALSE()),"")</f>
        <v/>
      </c>
      <c r="C59" s="232" t="str">
        <f aca="false">IF(ISNUMBER(A59),VLOOKUP(A59,Methuselahs!$A$7:$E$306,3,FALSE()),"")</f>
        <v/>
      </c>
      <c r="D59" s="233" t="str">
        <f aca="false">IF(ISNUMBER(A59),FLOOR((ROW()-ROW($A$7))/5,1)+1,"")</f>
        <v/>
      </c>
      <c r="E59" s="234"/>
      <c r="F59" s="267" t="n">
        <f aca="false">IF(ISNUMBER(E59),E59,0)</f>
        <v>0</v>
      </c>
      <c r="G59" s="235" t="str">
        <f aca="false">IF(ISNUMBER($A59),IF(AND($F59&gt;=2,$H59=60),1,0),"")</f>
        <v/>
      </c>
      <c r="H59" s="236" t="str">
        <f aca="false">IF(ISNUMBER(A59),IF(OR($S59=$U59,NOT(ISNA(MATCH($D59*5+$V$4,Override!$C$6:$C$125,0)))),$Q59,0),"")</f>
        <v/>
      </c>
      <c r="I59" s="139" t="str">
        <f aca="false">IF(ISNUMBER(A59),IF(J59=5,K59,IF(AND(J59=4,OR(K59=4,K59=3)),K59+1,K59)),"")</f>
        <v/>
      </c>
      <c r="J59" s="237" t="n">
        <f aca="false">COUNT(A57:A61)</f>
        <v>0</v>
      </c>
      <c r="K59" s="238" t="str">
        <f aca="false">IF(ISNUMBER(A59),RANK(F59,F57:F61),"")</f>
        <v/>
      </c>
      <c r="L59" s="239" t="n">
        <f aca="false">IF(J59=5,VLOOKUP(K59,TPMatrix!$A$6:$B$10,2,FALSE()),IF(J59=4,VLOOKUP(K59,TPMatrix!$D$6:$E$9,2,FALSE()),0))</f>
        <v>0</v>
      </c>
      <c r="M59" s="239" t="n">
        <f aca="false">IF(COUNTIF(K57:K61,K59)&gt;=2,IF(J59=5,VLOOKUP(K59+1,TPMatrix!$A$6:$B$10,2,FALSE()),IF(J59=4,VLOOKUP(K59+1,TPMatrix!$D$6:$E$9,2,FALSE()),0)),"")</f>
        <v>0</v>
      </c>
      <c r="N59" s="239" t="n">
        <f aca="false">IF(COUNTIF(K57:K61,K59)&gt;=3,IF(J59=5,VLOOKUP(K59+2,TPMatrix!$A$6:$B$10,2,FALSE()),IF(J59=4,VLOOKUP(K59+2,TPMatrix!$D$6:$E$9,2,FALSE()),0)),"")</f>
        <v>0</v>
      </c>
      <c r="O59" s="239" t="n">
        <f aca="false">IF(COUNTIF(K57:K61,K59)&gt;=4,IF(J59=5,VLOOKUP(K59+3,TPMatrix!$A$6:$B$10,2,FALSE()),IF(J59=4,VLOOKUP(K59+3,TPMatrix!$D$6:$E$9,2,FALSE()),0)),"")</f>
        <v>0</v>
      </c>
      <c r="P59" s="239" t="n">
        <f aca="false">IF(COUNTIF(K57:K61,K59)&gt;=5,IF(J59=5,VLOOKUP(K59+4,TPMatrix!$A$6:$B$10,2,FALSE()),IF(J59=4,VLOOKUP(K59+4,TPMatrix!$D$6:$E$9,2,FALSE()),0)),"")</f>
        <v>0</v>
      </c>
      <c r="Q59" s="239" t="n">
        <f aca="false">SUM(L59:P59)/COUNT(L59:P59)</f>
        <v>0</v>
      </c>
      <c r="R59" s="240" t="n">
        <f aca="false">COUNT(L59:P59)</f>
        <v>5</v>
      </c>
      <c r="S59" s="238" t="n">
        <f aca="false">IF(ISNUMBER($A59),COUNTIF($D$7:$D$306,$D59),0)</f>
        <v>0</v>
      </c>
      <c r="T59" s="239" t="n">
        <f aca="false">CEILING($F59,1)</f>
        <v>0</v>
      </c>
      <c r="U59" s="240" t="n">
        <f aca="true">SUM(OFFSET(T59,-MOD(ROW()-ROW($U$7),5),0,5,1))</f>
        <v>0</v>
      </c>
      <c r="W59" s="167" t="str">
        <f aca="false">$I59</f>
        <v/>
      </c>
      <c r="X59" s="167" t="str">
        <f aca="false">IF(ISNUMBER($A59),$W59*(Methuselahs!$A$4+1)+$A59,"")</f>
        <v/>
      </c>
      <c r="Y59" s="167" t="str">
        <f aca="false">IF(ISNUMBER($A59),RANK($X59,$X59:$X63,1),"")</f>
        <v/>
      </c>
      <c r="Z59" s="167" t="str">
        <f aca="false">IF(ISNUMBER($A59),VLOOKUP($A59,Methuselahs!$A$7:$X$306,5),"")</f>
        <v/>
      </c>
      <c r="AA59" s="167" t="str">
        <f aca="false">$I59</f>
        <v/>
      </c>
    </row>
    <row r="60" customFormat="false" ht="12.75" hidden="false" customHeight="true" outlineLevel="0" collapsed="false">
      <c r="A60" s="241" t="str">
        <f aca="true">IF(OR(ISBLANK('Tournament Info'!$B$11),'Tournament Info'!$B$11&lt;&gt;4),"",INDIRECT(ADDRESS(ROW(),3,1,1,"Optimal Seating "&amp;'Tournament Info'!$B$11-1&amp;"R+F")))</f>
        <v/>
      </c>
      <c r="B60" s="242" t="str">
        <f aca="false">IF(ISNUMBER(A60),VLOOKUP(A60,Methuselahs!$A$7:$E$306,2,FALSE()),"")</f>
        <v/>
      </c>
      <c r="C60" s="243" t="str">
        <f aca="false">IF(ISNUMBER(A60),VLOOKUP(A60,Methuselahs!$A$7:$E$306,3,FALSE()),"")</f>
        <v/>
      </c>
      <c r="D60" s="244" t="str">
        <f aca="false">IF(ISNUMBER(A60),FLOOR((ROW()-ROW($A$7))/5,1)+1,"")</f>
        <v/>
      </c>
      <c r="E60" s="245"/>
      <c r="F60" s="269" t="n">
        <f aca="false">IF(ISNUMBER(E60),E60,0)</f>
        <v>0</v>
      </c>
      <c r="G60" s="225" t="str">
        <f aca="false">IF(ISNUMBER($A60),IF(AND($F60&gt;=2,$H60=60),1,0),"")</f>
        <v/>
      </c>
      <c r="H60" s="226" t="str">
        <f aca="false">IF(ISNUMBER(A60),IF(OR($S60=$U60,NOT(ISNA(MATCH($D60*5+$V$4,Override!$C$6:$C$125,0)))),$Q60,0),"")</f>
        <v/>
      </c>
      <c r="I60" s="275" t="str">
        <f aca="false">IF(ISNUMBER(A60),IF(J60=5,K60,IF(AND(J60=4,OR(K60=4,K60=3)),K60+1,K60)),"")</f>
        <v/>
      </c>
      <c r="J60" s="246" t="n">
        <f aca="false">COUNT(A57:A61)</f>
        <v>0</v>
      </c>
      <c r="K60" s="228" t="str">
        <f aca="false">IF(ISNUMBER(A60),RANK(F60,F57:F61),"")</f>
        <v/>
      </c>
      <c r="L60" s="229" t="n">
        <f aca="false">IF(J60=5,VLOOKUP(K60,TPMatrix!$A$6:$B$10,2,FALSE()),IF(J60=4,VLOOKUP(K60,TPMatrix!$D$6:$E$9,2,FALSE()),0))</f>
        <v>0</v>
      </c>
      <c r="M60" s="229" t="n">
        <f aca="false">IF(COUNTIF(K57:K61,K60)&gt;=2,IF(J60=5,VLOOKUP(K60+1,TPMatrix!$A$6:$B$10,2,FALSE()),IF(J60=4,VLOOKUP(K60+1,TPMatrix!$D$6:$E$9,2,FALSE()),0)),"")</f>
        <v>0</v>
      </c>
      <c r="N60" s="229" t="n">
        <f aca="false">IF(COUNTIF(K57:K61,K60)&gt;=3,IF(J60=5,VLOOKUP(K60+2,TPMatrix!$A$6:$B$10,2,FALSE()),IF(J60=4,VLOOKUP(K60+2,TPMatrix!$D$6:$E$9,2,FALSE()),0)),"")</f>
        <v>0</v>
      </c>
      <c r="O60" s="229" t="n">
        <f aca="false">IF(COUNTIF(K57:K61,K60)&gt;=4,IF(J60=5,VLOOKUP(K60+3,TPMatrix!$A$6:$B$10,2,FALSE()),IF(J60=4,VLOOKUP(K60+3,TPMatrix!$D$6:$E$9,2,FALSE()),0)),"")</f>
        <v>0</v>
      </c>
      <c r="P60" s="229" t="n">
        <f aca="false">IF(COUNTIF(K57:K61,K60)&gt;=5,IF(J60=5,VLOOKUP(K60+4,TPMatrix!$A$6:$B$10,2,FALSE()),IF(J60=4,VLOOKUP(K60+4,TPMatrix!$D$6:$E$9,2,FALSE()),0)),"")</f>
        <v>0</v>
      </c>
      <c r="Q60" s="229" t="n">
        <f aca="false">SUM(L60:P60)/COUNT(L60:P60)</f>
        <v>0</v>
      </c>
      <c r="R60" s="230" t="n">
        <f aca="false">COUNT(L60:P60)</f>
        <v>5</v>
      </c>
      <c r="S60" s="228" t="n">
        <f aca="false">IF(ISNUMBER($A60),COUNTIF($D$7:$D$306,$D60),0)</f>
        <v>0</v>
      </c>
      <c r="T60" s="229" t="n">
        <f aca="false">CEILING($F60,1)</f>
        <v>0</v>
      </c>
      <c r="U60" s="230" t="n">
        <f aca="true">SUM(OFFSET(T60,-MOD(ROW()-ROW($U$7),5),0,5,1))</f>
        <v>0</v>
      </c>
      <c r="W60" s="167" t="str">
        <f aca="false">$I60</f>
        <v/>
      </c>
      <c r="X60" s="167" t="str">
        <f aca="false">IF(ISNUMBER($A60),$W60*(Methuselahs!$A$4+1)+$A60,"")</f>
        <v/>
      </c>
      <c r="Y60" s="167" t="str">
        <f aca="false">IF(ISNUMBER($A60),RANK($X60,$X60:$X64,1),"")</f>
        <v/>
      </c>
      <c r="Z60" s="167" t="str">
        <f aca="false">IF(ISNUMBER($A60),VLOOKUP($A60,Methuselahs!$A$7:$X$306,5),"")</f>
        <v/>
      </c>
      <c r="AA60" s="167" t="str">
        <f aca="false">$I60</f>
        <v/>
      </c>
    </row>
    <row r="61" customFormat="false" ht="12.75" hidden="false" customHeight="true" outlineLevel="0" collapsed="false">
      <c r="A61" s="247" t="str">
        <f aca="true">IF(OR(ISBLANK('Tournament Info'!$B$11),'Tournament Info'!$B$11&lt;&gt;4),"",INDIRECT(ADDRESS(ROW(),3,1,1,"Optimal Seating "&amp;'Tournament Info'!$B$11-1&amp;"R+F")))</f>
        <v/>
      </c>
      <c r="B61" s="248" t="str">
        <f aca="false">IF(ISNUMBER(A61),VLOOKUP(A61,Methuselahs!$A$7:$E$306,2,FALSE()),"")</f>
        <v/>
      </c>
      <c r="C61" s="249" t="str">
        <f aca="false">IF(ISNUMBER(A61),VLOOKUP(A61,Methuselahs!$A$7:$E$306,3,FALSE()),"")</f>
        <v/>
      </c>
      <c r="D61" s="250" t="str">
        <f aca="false">IF(ISNUMBER(A61),FLOOR((ROW()-ROW($A$7))/5,1)+1,"")</f>
        <v/>
      </c>
      <c r="E61" s="251"/>
      <c r="F61" s="270" t="n">
        <f aca="false">IF(ISNUMBER(E61),E61,0)</f>
        <v>0</v>
      </c>
      <c r="G61" s="235" t="str">
        <f aca="false">IF(ISNUMBER($A61),IF(AND($F61&gt;=2,$H61=60),1,0),"")</f>
        <v/>
      </c>
      <c r="H61" s="236" t="str">
        <f aca="false">IF(ISNUMBER(A61),IF(OR($S61=$U61,NOT(ISNA(MATCH($D61*5+$V$4,Override!$C$6:$C$125,0)))),$Q61,0),"")</f>
        <v/>
      </c>
      <c r="I61" s="139" t="str">
        <f aca="false">IF(ISNUMBER(A61),IF(J61=5,K61,IF(AND(J61=4,OR(K61=4,K61=3)),K61+1,K61)),"")</f>
        <v/>
      </c>
      <c r="J61" s="252" t="n">
        <f aca="false">COUNT(A57:A61)</f>
        <v>0</v>
      </c>
      <c r="K61" s="253" t="str">
        <f aca="false">IF(ISNUMBER(A61),RANK(F61,F57:F61),"")</f>
        <v/>
      </c>
      <c r="L61" s="254" t="n">
        <f aca="false">IF(J61=5,VLOOKUP(K61,TPMatrix!$A$6:$B$10,2,FALSE()),IF(J61=4,VLOOKUP(K61,TPMatrix!$D$6:$E$9,2,FALSE()),0))</f>
        <v>0</v>
      </c>
      <c r="M61" s="254" t="n">
        <f aca="false">IF(COUNTIF(K57:K61,K61)&gt;=2,IF(J61=5,VLOOKUP(K61+1,TPMatrix!$A$6:$B$10,2,FALSE()),IF(J61=4,VLOOKUP(K61+1,TPMatrix!$D$6:$E$9,2,FALSE()),0)),"")</f>
        <v>0</v>
      </c>
      <c r="N61" s="254" t="n">
        <f aca="false">IF(COUNTIF(K57:K61,K61)&gt;=3,IF(J61=5,VLOOKUP(K61+2,TPMatrix!$A$6:$B$10,2,FALSE()),IF(J61=4,VLOOKUP(K61+2,TPMatrix!$D$6:$E$9,2,FALSE()),0)),"")</f>
        <v>0</v>
      </c>
      <c r="O61" s="254" t="n">
        <f aca="false">IF(COUNTIF(K57:K61,K61)&gt;=4,IF(J61=5,VLOOKUP(K61+3,TPMatrix!$A$6:$B$10,2,FALSE()),IF(J61=4,VLOOKUP(K61+3,TPMatrix!$D$6:$E$9,2,FALSE()),0)),"")</f>
        <v>0</v>
      </c>
      <c r="P61" s="254" t="n">
        <f aca="false">IF(COUNTIF(K57:K61,K61)&gt;=5,IF(J61=5,VLOOKUP(K61+4,TPMatrix!$A$6:$B$10,2,FALSE()),IF(J61=4,VLOOKUP(K61+4,TPMatrix!$D$6:$E$9,2,FALSE()),0)),"")</f>
        <v>0</v>
      </c>
      <c r="Q61" s="254" t="n">
        <f aca="false">SUM(L61:P61)/COUNT(L61:P61)</f>
        <v>0</v>
      </c>
      <c r="R61" s="255" t="n">
        <f aca="false">COUNT(L61:P61)</f>
        <v>5</v>
      </c>
      <c r="S61" s="253" t="n">
        <f aca="false">IF(ISNUMBER($A61),COUNTIF($D$7:$D$306,$D61),0)</f>
        <v>0</v>
      </c>
      <c r="T61" s="254" t="n">
        <f aca="false">CEILING($F61,1)</f>
        <v>0</v>
      </c>
      <c r="U61" s="255" t="n">
        <f aca="true">SUM(OFFSET(T61,-MOD(ROW()-ROW($U$7),5),0,5,1))</f>
        <v>0</v>
      </c>
      <c r="W61" s="167" t="str">
        <f aca="false">$I61</f>
        <v/>
      </c>
      <c r="X61" s="167" t="str">
        <f aca="false">IF(ISNUMBER($A61),$W61*(Methuselahs!$A$4+1)+$A61,"")</f>
        <v/>
      </c>
      <c r="Y61" s="167" t="str">
        <f aca="false">IF(ISNUMBER($A61),RANK($X61,$X61:$X65,1),"")</f>
        <v/>
      </c>
      <c r="Z61" s="167" t="str">
        <f aca="false">IF(ISNUMBER($A61),VLOOKUP($A61,Methuselahs!$A$7:$X$306,5),"")</f>
        <v/>
      </c>
      <c r="AA61" s="167" t="str">
        <f aca="false">$I61</f>
        <v/>
      </c>
    </row>
    <row r="62" customFormat="false" ht="12.75" hidden="false" customHeight="true" outlineLevel="0" collapsed="false">
      <c r="A62" s="206" t="str">
        <f aca="true">IF(OR(ISBLANK('Tournament Info'!$B$11),'Tournament Info'!$B$11&lt;&gt;4),"",INDIRECT(ADDRESS(ROW(),3,1,1,"Optimal Seating "&amp;'Tournament Info'!$B$11-1&amp;"R+F")))</f>
        <v/>
      </c>
      <c r="B62" s="207" t="str">
        <f aca="false">IF(ISNUMBER(A62),VLOOKUP(A62,Methuselahs!$A$7:$E$306,2,FALSE()),"")</f>
        <v/>
      </c>
      <c r="C62" s="208" t="str">
        <f aca="false">IF(ISNUMBER(A62),VLOOKUP(A62,Methuselahs!$A$7:$E$306,3,FALSE()),"")</f>
        <v/>
      </c>
      <c r="D62" s="209" t="str">
        <f aca="false">IF(ISNUMBER(A62),FLOOR((ROW()-ROW($A$7))/5,1)+1,"")</f>
        <v/>
      </c>
      <c r="E62" s="210"/>
      <c r="F62" s="262" t="n">
        <f aca="false">IF(ISNUMBER(E62),E62,0)</f>
        <v>0</v>
      </c>
      <c r="G62" s="211" t="str">
        <f aca="false">IF(ISNUMBER($A62),IF(AND($F62&gt;=2,$H62=60),1,0),"")</f>
        <v/>
      </c>
      <c r="H62" s="212" t="str">
        <f aca="false">IF(ISNUMBER(A62),IF(OR($S62=$U62,NOT(ISNA(MATCH($D62*5+$V$4,Override!$C$6:$C$125,0)))),$Q62,0),"")</f>
        <v/>
      </c>
      <c r="I62" s="274" t="str">
        <f aca="false">IF(ISNUMBER(A62),IF(J62=5,K62,IF(AND(J62=4,OR(K62=4,K62=3)),K62+1,K62)),"")</f>
        <v/>
      </c>
      <c r="J62" s="213" t="n">
        <f aca="false">COUNT(A62:A66)</f>
        <v>0</v>
      </c>
      <c r="K62" s="214" t="str">
        <f aca="false">IF(ISNUMBER(A62),RANK(F62,F62:F66),"")</f>
        <v/>
      </c>
      <c r="L62" s="215" t="n">
        <f aca="false">IF(J62=5,VLOOKUP(K62,TPMatrix!$A$6:$B$10,2,FALSE()),IF(J62=4,VLOOKUP(K62,TPMatrix!$D$6:$E$9,2,FALSE()),0))</f>
        <v>0</v>
      </c>
      <c r="M62" s="215" t="n">
        <f aca="false">IF(COUNTIF(K62:K66,K62)&gt;=2,IF(J62=5,VLOOKUP(K62+1,TPMatrix!$A$6:$B$10,2,FALSE()),IF(J62=4,VLOOKUP(K62+1,TPMatrix!$D$6:$E$9,2,FALSE()),0)),"")</f>
        <v>0</v>
      </c>
      <c r="N62" s="215" t="n">
        <f aca="false">IF(COUNTIF(K62:K66,K62)&gt;=3,IF(J62=5,VLOOKUP(K62+2,TPMatrix!$A$6:$B$10,2,FALSE()),IF(J62=4,VLOOKUP(K62+2,TPMatrix!$D$6:$E$9,2,FALSE()),0)),"")</f>
        <v>0</v>
      </c>
      <c r="O62" s="215" t="n">
        <f aca="false">IF(COUNTIF(K62:K66,K62)&gt;=4,IF(J62=5,VLOOKUP(K62+3,TPMatrix!$A$6:$B$10,2,FALSE()),IF(J62=4,VLOOKUP(K62+3,TPMatrix!$D$6:$E$9,2,FALSE()),0)),"")</f>
        <v>0</v>
      </c>
      <c r="P62" s="215" t="n">
        <f aca="false">IF(COUNTIF(K62:K66,K62)&gt;=5,IF(J62=5,VLOOKUP(K62+4,TPMatrix!$A$6:$B$10,2,FALSE()),IF(J62=4,VLOOKUP(K62+4,TPMatrix!$D$6:$E$9,2,FALSE()),0)),"")</f>
        <v>0</v>
      </c>
      <c r="Q62" s="215" t="n">
        <f aca="false">SUM(L62:P62)/COUNT(L62:P62)</f>
        <v>0</v>
      </c>
      <c r="R62" s="216" t="n">
        <f aca="false">COUNT(L62:P62)</f>
        <v>5</v>
      </c>
      <c r="S62" s="217" t="n">
        <f aca="false">IF(ISNUMBER($A62),COUNTIF($D$7:$D$306,$D62),0)</f>
        <v>0</v>
      </c>
      <c r="T62" s="218" t="n">
        <f aca="false">CEILING($F62,1)</f>
        <v>0</v>
      </c>
      <c r="U62" s="219" t="n">
        <f aca="true">SUM(OFFSET(T62,-MOD(ROW()-ROW($U$7),5),0,5,1))</f>
        <v>0</v>
      </c>
      <c r="W62" s="167" t="str">
        <f aca="false">$I62</f>
        <v/>
      </c>
      <c r="X62" s="167" t="str">
        <f aca="false">IF(ISNUMBER($A62),$W62*(Methuselahs!$A$4+1)+$A62,"")</f>
        <v/>
      </c>
      <c r="Y62" s="167" t="str">
        <f aca="false">IF(ISNUMBER($A62),RANK($X62,$X62:$X66,1),"")</f>
        <v/>
      </c>
      <c r="Z62" s="167" t="str">
        <f aca="false">IF(ISNUMBER($A62),VLOOKUP($A62,Methuselahs!$A$7:$X$306,5),"")</f>
        <v/>
      </c>
      <c r="AA62" s="167" t="str">
        <f aca="false">$I62</f>
        <v/>
      </c>
    </row>
    <row r="63" customFormat="false" ht="12.75" hidden="false" customHeight="true" outlineLevel="0" collapsed="false">
      <c r="A63" s="220" t="str">
        <f aca="true">IF(OR(ISBLANK('Tournament Info'!$B$11),'Tournament Info'!$B$11&lt;&gt;4),"",INDIRECT(ADDRESS(ROW(),3,1,1,"Optimal Seating "&amp;'Tournament Info'!$B$11-1&amp;"R+F")))</f>
        <v/>
      </c>
      <c r="B63" s="221" t="str">
        <f aca="false">IF(ISNUMBER(A63),VLOOKUP(A63,Methuselahs!$A$7:$E$306,2,FALSE()),"")</f>
        <v/>
      </c>
      <c r="C63" s="222" t="str">
        <f aca="false">IF(ISNUMBER(A63),VLOOKUP(A63,Methuselahs!$A$7:$E$306,3,FALSE()),"")</f>
        <v/>
      </c>
      <c r="D63" s="223" t="str">
        <f aca="false">IF(ISNUMBER(A63),FLOOR((ROW()-ROW($A$7))/5,1)+1,"")</f>
        <v/>
      </c>
      <c r="E63" s="224"/>
      <c r="F63" s="264" t="n">
        <f aca="false">IF(ISNUMBER(E63),E63,0)</f>
        <v>0</v>
      </c>
      <c r="G63" s="225" t="str">
        <f aca="false">IF(ISNUMBER($A63),IF(AND($F63&gt;=2,$H63=60),1,0),"")</f>
        <v/>
      </c>
      <c r="H63" s="226" t="str">
        <f aca="false">IF(ISNUMBER(A63),IF(OR($S63=$U63,NOT(ISNA(MATCH($D63*5+$V$4,Override!$C$6:$C$125,0)))),$Q63,0),"")</f>
        <v/>
      </c>
      <c r="I63" s="275" t="str">
        <f aca="false">IF(ISNUMBER(A63),IF(J63=5,K63,IF(AND(J63=4,OR(K63=4,K63=3)),K63+1,K63)),"")</f>
        <v/>
      </c>
      <c r="J63" s="227" t="n">
        <f aca="false">COUNT(A62:A66)</f>
        <v>0</v>
      </c>
      <c r="K63" s="228" t="str">
        <f aca="false">IF(ISNUMBER(A63),RANK(F63,F62:F66),"")</f>
        <v/>
      </c>
      <c r="L63" s="229" t="n">
        <f aca="false">IF(J63=5,VLOOKUP(K63,TPMatrix!$A$6:$B$10,2,FALSE()),IF(J63=4,VLOOKUP(K63,TPMatrix!$D$6:$E$9,2,FALSE()),0))</f>
        <v>0</v>
      </c>
      <c r="M63" s="229" t="n">
        <f aca="false">IF(COUNTIF(K62:K66,K63)&gt;=2,IF(J63=5,VLOOKUP(K63+1,TPMatrix!$A$6:$B$10,2,FALSE()),IF(J63=4,VLOOKUP(K63+1,TPMatrix!$D$6:$E$9,2,FALSE()),0)),"")</f>
        <v>0</v>
      </c>
      <c r="N63" s="229" t="n">
        <f aca="false">IF(COUNTIF(K62:K66,K63)&gt;=3,IF(J63=5,VLOOKUP(K63+2,TPMatrix!$A$6:$B$10,2,FALSE()),IF(J63=4,VLOOKUP(K63+2,TPMatrix!$D$6:$E$9,2,FALSE()),0)),"")</f>
        <v>0</v>
      </c>
      <c r="O63" s="229" t="n">
        <f aca="false">IF(COUNTIF(K62:K66,K63)&gt;=4,IF(J63=5,VLOOKUP(K63+3,TPMatrix!$A$6:$B$10,2,FALSE()),IF(J63=4,VLOOKUP(K63+3,TPMatrix!$D$6:$E$9,2,FALSE()),0)),"")</f>
        <v>0</v>
      </c>
      <c r="P63" s="229" t="n">
        <f aca="false">IF(COUNTIF(K62:K66,K63)&gt;=5,IF(J63=5,VLOOKUP(K63+4,TPMatrix!$A$6:$B$10,2,FALSE()),IF(J63=4,VLOOKUP(K63+4,TPMatrix!$D$6:$E$9,2,FALSE()),0)),"")</f>
        <v>0</v>
      </c>
      <c r="Q63" s="229" t="n">
        <f aca="false">SUM(L63:P63)/COUNT(L63:P63)</f>
        <v>0</v>
      </c>
      <c r="R63" s="230" t="n">
        <f aca="false">COUNT(L63:P63)</f>
        <v>5</v>
      </c>
      <c r="S63" s="228" t="n">
        <f aca="false">IF(ISNUMBER($A63),COUNTIF($D$7:$D$306,$D63),0)</f>
        <v>0</v>
      </c>
      <c r="T63" s="229" t="n">
        <f aca="false">CEILING($F63,1)</f>
        <v>0</v>
      </c>
      <c r="U63" s="230" t="n">
        <f aca="true">SUM(OFFSET(T63,-MOD(ROW()-ROW($U$7),5),0,5,1))</f>
        <v>0</v>
      </c>
      <c r="W63" s="167" t="str">
        <f aca="false">$I63</f>
        <v/>
      </c>
      <c r="X63" s="167" t="str">
        <f aca="false">IF(ISNUMBER($A63),$W63*(Methuselahs!$A$4+1)+$A63,"")</f>
        <v/>
      </c>
      <c r="Y63" s="167" t="str">
        <f aca="false">IF(ISNUMBER($A63),RANK($X63,$X63:$X67,1),"")</f>
        <v/>
      </c>
      <c r="Z63" s="167" t="str">
        <f aca="false">IF(ISNUMBER($A63),VLOOKUP($A63,Methuselahs!$A$7:$X$306,5),"")</f>
        <v/>
      </c>
      <c r="AA63" s="167" t="str">
        <f aca="false">$I63</f>
        <v/>
      </c>
    </row>
    <row r="64" customFormat="false" ht="12.75" hidden="false" customHeight="true" outlineLevel="0" collapsed="false">
      <c r="A64" s="231" t="str">
        <f aca="true">IF(OR(ISBLANK('Tournament Info'!$B$11),'Tournament Info'!$B$11&lt;&gt;4),"",INDIRECT(ADDRESS(ROW(),3,1,1,"Optimal Seating "&amp;'Tournament Info'!$B$11-1&amp;"R+F")))</f>
        <v/>
      </c>
      <c r="B64" s="207" t="str">
        <f aca="false">IF(ISNUMBER(A64),VLOOKUP(A64,Methuselahs!$A$7:$E$306,2,FALSE()),"")</f>
        <v/>
      </c>
      <c r="C64" s="232" t="str">
        <f aca="false">IF(ISNUMBER(A64),VLOOKUP(A64,Methuselahs!$A$7:$E$306,3,FALSE()),"")</f>
        <v/>
      </c>
      <c r="D64" s="233" t="str">
        <f aca="false">IF(ISNUMBER(A64),FLOOR((ROW()-ROW($A$7))/5,1)+1,"")</f>
        <v/>
      </c>
      <c r="E64" s="234"/>
      <c r="F64" s="267" t="n">
        <f aca="false">IF(ISNUMBER(E64),E64,0)</f>
        <v>0</v>
      </c>
      <c r="G64" s="235" t="str">
        <f aca="false">IF(ISNUMBER($A64),IF(AND($F64&gt;=2,$H64=60),1,0),"")</f>
        <v/>
      </c>
      <c r="H64" s="236" t="str">
        <f aca="false">IF(ISNUMBER(A64),IF(OR($S64=$U64,NOT(ISNA(MATCH($D64*5+$V$4,Override!$C$6:$C$125,0)))),$Q64,0),"")</f>
        <v/>
      </c>
      <c r="I64" s="139" t="str">
        <f aca="false">IF(ISNUMBER(A64),IF(J64=5,K64,IF(AND(J64=4,OR(K64=4,K64=3)),K64+1,K64)),"")</f>
        <v/>
      </c>
      <c r="J64" s="237" t="n">
        <f aca="false">COUNT(A62:A66)</f>
        <v>0</v>
      </c>
      <c r="K64" s="238" t="str">
        <f aca="false">IF(ISNUMBER(A64),RANK(F64,F62:F66),"")</f>
        <v/>
      </c>
      <c r="L64" s="239" t="n">
        <f aca="false">IF(J64=5,VLOOKUP(K64,TPMatrix!$A$6:$B$10,2,FALSE()),IF(J64=4,VLOOKUP(K64,TPMatrix!$D$6:$E$9,2,FALSE()),0))</f>
        <v>0</v>
      </c>
      <c r="M64" s="239" t="n">
        <f aca="false">IF(COUNTIF(K62:K66,K64)&gt;=2,IF(J64=5,VLOOKUP(K64+1,TPMatrix!$A$6:$B$10,2,FALSE()),IF(J64=4,VLOOKUP(K64+1,TPMatrix!$D$6:$E$9,2,FALSE()),0)),"")</f>
        <v>0</v>
      </c>
      <c r="N64" s="239" t="n">
        <f aca="false">IF(COUNTIF(K62:K66,K64)&gt;=3,IF(J64=5,VLOOKUP(K64+2,TPMatrix!$A$6:$B$10,2,FALSE()),IF(J64=4,VLOOKUP(K64+2,TPMatrix!$D$6:$E$9,2,FALSE()),0)),"")</f>
        <v>0</v>
      </c>
      <c r="O64" s="239" t="n">
        <f aca="false">IF(COUNTIF(K62:K66,K64)&gt;=4,IF(J64=5,VLOOKUP(K64+3,TPMatrix!$A$6:$B$10,2,FALSE()),IF(J64=4,VLOOKUP(K64+3,TPMatrix!$D$6:$E$9,2,FALSE()),0)),"")</f>
        <v>0</v>
      </c>
      <c r="P64" s="239" t="n">
        <f aca="false">IF(COUNTIF(K62:K66,K64)&gt;=5,IF(J64=5,VLOOKUP(K64+4,TPMatrix!$A$6:$B$10,2,FALSE()),IF(J64=4,VLOOKUP(K64+4,TPMatrix!$D$6:$E$9,2,FALSE()),0)),"")</f>
        <v>0</v>
      </c>
      <c r="Q64" s="239" t="n">
        <f aca="false">SUM(L64:P64)/COUNT(L64:P64)</f>
        <v>0</v>
      </c>
      <c r="R64" s="240" t="n">
        <f aca="false">COUNT(L64:P64)</f>
        <v>5</v>
      </c>
      <c r="S64" s="238" t="n">
        <f aca="false">IF(ISNUMBER($A64),COUNTIF($D$7:$D$306,$D64),0)</f>
        <v>0</v>
      </c>
      <c r="T64" s="239" t="n">
        <f aca="false">CEILING($F64,1)</f>
        <v>0</v>
      </c>
      <c r="U64" s="240" t="n">
        <f aca="true">SUM(OFFSET(T64,-MOD(ROW()-ROW($U$7),5),0,5,1))</f>
        <v>0</v>
      </c>
      <c r="W64" s="167" t="str">
        <f aca="false">$I64</f>
        <v/>
      </c>
      <c r="X64" s="167" t="str">
        <f aca="false">IF(ISNUMBER($A64),$W64*(Methuselahs!$A$4+1)+$A64,"")</f>
        <v/>
      </c>
      <c r="Y64" s="167" t="str">
        <f aca="false">IF(ISNUMBER($A64),RANK($X64,$X64:$X68,1),"")</f>
        <v/>
      </c>
      <c r="Z64" s="167" t="str">
        <f aca="false">IF(ISNUMBER($A64),VLOOKUP($A64,Methuselahs!$A$7:$X$306,5),"")</f>
        <v/>
      </c>
      <c r="AA64" s="167" t="str">
        <f aca="false">$I64</f>
        <v/>
      </c>
    </row>
    <row r="65" customFormat="false" ht="12.75" hidden="false" customHeight="true" outlineLevel="0" collapsed="false">
      <c r="A65" s="241" t="str">
        <f aca="true">IF(OR(ISBLANK('Tournament Info'!$B$11),'Tournament Info'!$B$11&lt;&gt;4),"",INDIRECT(ADDRESS(ROW(),3,1,1,"Optimal Seating "&amp;'Tournament Info'!$B$11-1&amp;"R+F")))</f>
        <v/>
      </c>
      <c r="B65" s="242" t="str">
        <f aca="false">IF(ISNUMBER(A65),VLOOKUP(A65,Methuselahs!$A$7:$E$306,2,FALSE()),"")</f>
        <v/>
      </c>
      <c r="C65" s="243" t="str">
        <f aca="false">IF(ISNUMBER(A65),VLOOKUP(A65,Methuselahs!$A$7:$E$306,3,FALSE()),"")</f>
        <v/>
      </c>
      <c r="D65" s="244" t="str">
        <f aca="false">IF(ISNUMBER(A65),FLOOR((ROW()-ROW($A$7))/5,1)+1,"")</f>
        <v/>
      </c>
      <c r="E65" s="245"/>
      <c r="F65" s="269" t="n">
        <f aca="false">IF(ISNUMBER(E65),E65,0)</f>
        <v>0</v>
      </c>
      <c r="G65" s="225" t="str">
        <f aca="false">IF(ISNUMBER($A65),IF(AND($F65&gt;=2,$H65=60),1,0),"")</f>
        <v/>
      </c>
      <c r="H65" s="226" t="str">
        <f aca="false">IF(ISNUMBER(A65),IF(OR($S65=$U65,NOT(ISNA(MATCH($D65*5+$V$4,Override!$C$6:$C$125,0)))),$Q65,0),"")</f>
        <v/>
      </c>
      <c r="I65" s="275" t="str">
        <f aca="false">IF(ISNUMBER(A65),IF(J65=5,K65,IF(AND(J65=4,OR(K65=4,K65=3)),K65+1,K65)),"")</f>
        <v/>
      </c>
      <c r="J65" s="246" t="n">
        <f aca="false">COUNT(A62:A66)</f>
        <v>0</v>
      </c>
      <c r="K65" s="228" t="str">
        <f aca="false">IF(ISNUMBER(A65),RANK(F65,F62:F66),"")</f>
        <v/>
      </c>
      <c r="L65" s="229" t="n">
        <f aca="false">IF(J65=5,VLOOKUP(K65,TPMatrix!$A$6:$B$10,2,FALSE()),IF(J65=4,VLOOKUP(K65,TPMatrix!$D$6:$E$9,2,FALSE()),0))</f>
        <v>0</v>
      </c>
      <c r="M65" s="229" t="n">
        <f aca="false">IF(COUNTIF(K62:K66,K65)&gt;=2,IF(J65=5,VLOOKUP(K65+1,TPMatrix!$A$6:$B$10,2,FALSE()),IF(J65=4,VLOOKUP(K65+1,TPMatrix!$D$6:$E$9,2,FALSE()),0)),"")</f>
        <v>0</v>
      </c>
      <c r="N65" s="229" t="n">
        <f aca="false">IF(COUNTIF(K62:K66,K65)&gt;=3,IF(J65=5,VLOOKUP(K65+2,TPMatrix!$A$6:$B$10,2,FALSE()),IF(J65=4,VLOOKUP(K65+2,TPMatrix!$D$6:$E$9,2,FALSE()),0)),"")</f>
        <v>0</v>
      </c>
      <c r="O65" s="229" t="n">
        <f aca="false">IF(COUNTIF(K62:K66,K65)&gt;=4,IF(J65=5,VLOOKUP(K65+3,TPMatrix!$A$6:$B$10,2,FALSE()),IF(J65=4,VLOOKUP(K65+3,TPMatrix!$D$6:$E$9,2,FALSE()),0)),"")</f>
        <v>0</v>
      </c>
      <c r="P65" s="229" t="n">
        <f aca="false">IF(COUNTIF(K62:K66,K65)&gt;=5,IF(J65=5,VLOOKUP(K65+4,TPMatrix!$A$6:$B$10,2,FALSE()),IF(J65=4,VLOOKUP(K65+4,TPMatrix!$D$6:$E$9,2,FALSE()),0)),"")</f>
        <v>0</v>
      </c>
      <c r="Q65" s="229" t="n">
        <f aca="false">SUM(L65:P65)/COUNT(L65:P65)</f>
        <v>0</v>
      </c>
      <c r="R65" s="230" t="n">
        <f aca="false">COUNT(L65:P65)</f>
        <v>5</v>
      </c>
      <c r="S65" s="228" t="n">
        <f aca="false">IF(ISNUMBER($A65),COUNTIF($D$7:$D$306,$D65),0)</f>
        <v>0</v>
      </c>
      <c r="T65" s="229" t="n">
        <f aca="false">CEILING($F65,1)</f>
        <v>0</v>
      </c>
      <c r="U65" s="230" t="n">
        <f aca="true">SUM(OFFSET(T65,-MOD(ROW()-ROW($U$7),5),0,5,1))</f>
        <v>0</v>
      </c>
      <c r="W65" s="167" t="str">
        <f aca="false">$I65</f>
        <v/>
      </c>
      <c r="X65" s="167" t="str">
        <f aca="false">IF(ISNUMBER($A65),$W65*(Methuselahs!$A$4+1)+$A65,"")</f>
        <v/>
      </c>
      <c r="Y65" s="167" t="str">
        <f aca="false">IF(ISNUMBER($A65),RANK($X65,$X65:$X69,1),"")</f>
        <v/>
      </c>
      <c r="Z65" s="167" t="str">
        <f aca="false">IF(ISNUMBER($A65),VLOOKUP($A65,Methuselahs!$A$7:$X$306,5),"")</f>
        <v/>
      </c>
      <c r="AA65" s="167" t="str">
        <f aca="false">$I65</f>
        <v/>
      </c>
    </row>
    <row r="66" customFormat="false" ht="12.75" hidden="false" customHeight="true" outlineLevel="0" collapsed="false">
      <c r="A66" s="247" t="str">
        <f aca="true">IF(OR(ISBLANK('Tournament Info'!$B$11),'Tournament Info'!$B$11&lt;&gt;4),"",INDIRECT(ADDRESS(ROW(),3,1,1,"Optimal Seating "&amp;'Tournament Info'!$B$11-1&amp;"R+F")))</f>
        <v/>
      </c>
      <c r="B66" s="248" t="str">
        <f aca="false">IF(ISNUMBER(A66),VLOOKUP(A66,Methuselahs!$A$7:$E$306,2,FALSE()),"")</f>
        <v/>
      </c>
      <c r="C66" s="249" t="str">
        <f aca="false">IF(ISNUMBER(A66),VLOOKUP(A66,Methuselahs!$A$7:$E$306,3,FALSE()),"")</f>
        <v/>
      </c>
      <c r="D66" s="250" t="str">
        <f aca="false">IF(ISNUMBER(A66),FLOOR((ROW()-ROW($A$7))/5,1)+1,"")</f>
        <v/>
      </c>
      <c r="E66" s="251"/>
      <c r="F66" s="270" t="n">
        <f aca="false">IF(ISNUMBER(E66),E66,0)</f>
        <v>0</v>
      </c>
      <c r="G66" s="235" t="str">
        <f aca="false">IF(ISNUMBER($A66),IF(AND($F66&gt;=2,$H66=60),1,0),"")</f>
        <v/>
      </c>
      <c r="H66" s="236" t="str">
        <f aca="false">IF(ISNUMBER(A66),IF(OR($S66=$U66,NOT(ISNA(MATCH($D66*5+$V$4,Override!$C$6:$C$125,0)))),$Q66,0),"")</f>
        <v/>
      </c>
      <c r="I66" s="139" t="str">
        <f aca="false">IF(ISNUMBER(A66),IF(J66=5,K66,IF(AND(J66=4,OR(K66=4,K66=3)),K66+1,K66)),"")</f>
        <v/>
      </c>
      <c r="J66" s="252" t="n">
        <f aca="false">COUNT(A62:A66)</f>
        <v>0</v>
      </c>
      <c r="K66" s="253" t="str">
        <f aca="false">IF(ISNUMBER(A66),RANK(F66,F62:F66),"")</f>
        <v/>
      </c>
      <c r="L66" s="254" t="n">
        <f aca="false">IF(J66=5,VLOOKUP(K66,TPMatrix!$A$6:$B$10,2,FALSE()),IF(J66=4,VLOOKUP(K66,TPMatrix!$D$6:$E$9,2,FALSE()),0))</f>
        <v>0</v>
      </c>
      <c r="M66" s="254" t="n">
        <f aca="false">IF(COUNTIF(K62:K66,K66)&gt;=2,IF(J66=5,VLOOKUP(K66+1,TPMatrix!$A$6:$B$10,2,FALSE()),IF(J66=4,VLOOKUP(K66+1,TPMatrix!$D$6:$E$9,2,FALSE()),0)),"")</f>
        <v>0</v>
      </c>
      <c r="N66" s="254" t="n">
        <f aca="false">IF(COUNTIF(K62:K66,K66)&gt;=3,IF(J66=5,VLOOKUP(K66+2,TPMatrix!$A$6:$B$10,2,FALSE()),IF(J66=4,VLOOKUP(K66+2,TPMatrix!$D$6:$E$9,2,FALSE()),0)),"")</f>
        <v>0</v>
      </c>
      <c r="O66" s="254" t="n">
        <f aca="false">IF(COUNTIF(K62:K66,K66)&gt;=4,IF(J66=5,VLOOKUP(K66+3,TPMatrix!$A$6:$B$10,2,FALSE()),IF(J66=4,VLOOKUP(K66+3,TPMatrix!$D$6:$E$9,2,FALSE()),0)),"")</f>
        <v>0</v>
      </c>
      <c r="P66" s="254" t="n">
        <f aca="false">IF(COUNTIF(K62:K66,K66)&gt;=5,IF(J66=5,VLOOKUP(K66+4,TPMatrix!$A$6:$B$10,2,FALSE()),IF(J66=4,VLOOKUP(K66+4,TPMatrix!$D$6:$E$9,2,FALSE()),0)),"")</f>
        <v>0</v>
      </c>
      <c r="Q66" s="254" t="n">
        <f aca="false">SUM(L66:P66)/COUNT(L66:P66)</f>
        <v>0</v>
      </c>
      <c r="R66" s="255" t="n">
        <f aca="false">COUNT(L66:P66)</f>
        <v>5</v>
      </c>
      <c r="S66" s="253" t="n">
        <f aca="false">IF(ISNUMBER($A66),COUNTIF($D$7:$D$306,$D66),0)</f>
        <v>0</v>
      </c>
      <c r="T66" s="254" t="n">
        <f aca="false">CEILING($F66,1)</f>
        <v>0</v>
      </c>
      <c r="U66" s="255" t="n">
        <f aca="true">SUM(OFFSET(T66,-MOD(ROW()-ROW($U$7),5),0,5,1))</f>
        <v>0</v>
      </c>
      <c r="W66" s="167" t="str">
        <f aca="false">$I66</f>
        <v/>
      </c>
      <c r="X66" s="167" t="str">
        <f aca="false">IF(ISNUMBER($A66),$W66*(Methuselahs!$A$4+1)+$A66,"")</f>
        <v/>
      </c>
      <c r="Y66" s="167" t="str">
        <f aca="false">IF(ISNUMBER($A66),RANK($X66,$X66:$X70,1),"")</f>
        <v/>
      </c>
      <c r="Z66" s="167" t="str">
        <f aca="false">IF(ISNUMBER($A66),VLOOKUP($A66,Methuselahs!$A$7:$X$306,5),"")</f>
        <v/>
      </c>
      <c r="AA66" s="167" t="str">
        <f aca="false">$I66</f>
        <v/>
      </c>
    </row>
    <row r="67" customFormat="false" ht="12.75" hidden="false" customHeight="true" outlineLevel="0" collapsed="false">
      <c r="A67" s="206" t="str">
        <f aca="true">IF(OR(ISBLANK('Tournament Info'!$B$11),'Tournament Info'!$B$11&lt;&gt;4),"",INDIRECT(ADDRESS(ROW(),3,1,1,"Optimal Seating "&amp;'Tournament Info'!$B$11-1&amp;"R+F")))</f>
        <v/>
      </c>
      <c r="B67" s="207" t="str">
        <f aca="false">IF(ISNUMBER(A67),VLOOKUP(A67,Methuselahs!$A$7:$E$306,2,FALSE()),"")</f>
        <v/>
      </c>
      <c r="C67" s="208" t="str">
        <f aca="false">IF(ISNUMBER(A67),VLOOKUP(A67,Methuselahs!$A$7:$E$306,3,FALSE()),"")</f>
        <v/>
      </c>
      <c r="D67" s="209" t="str">
        <f aca="false">IF(ISNUMBER(A67),FLOOR((ROW()-ROW($A$7))/5,1)+1,"")</f>
        <v/>
      </c>
      <c r="E67" s="210"/>
      <c r="F67" s="262" t="n">
        <f aca="false">IF(ISNUMBER(E67),E67,0)</f>
        <v>0</v>
      </c>
      <c r="G67" s="211" t="str">
        <f aca="false">IF(ISNUMBER($A67),IF(AND($F67&gt;=2,$H67=60),1,0),"")</f>
        <v/>
      </c>
      <c r="H67" s="212" t="str">
        <f aca="false">IF(ISNUMBER(A67),IF(OR($S67=$U67,NOT(ISNA(MATCH($D67*5+$V$4,Override!$C$6:$C$125,0)))),$Q67,0),"")</f>
        <v/>
      </c>
      <c r="I67" s="274" t="str">
        <f aca="false">IF(ISNUMBER(A67),IF(J67=5,K67,IF(AND(J67=4,OR(K67=4,K67=3)),K67+1,K67)),"")</f>
        <v/>
      </c>
      <c r="J67" s="213" t="n">
        <f aca="false">COUNT(A67:A71)</f>
        <v>0</v>
      </c>
      <c r="K67" s="214" t="str">
        <f aca="false">IF(ISNUMBER(A67),RANK(F67,F67:F71),"")</f>
        <v/>
      </c>
      <c r="L67" s="215" t="n">
        <f aca="false">IF(J67=5,VLOOKUP(K67,TPMatrix!$A$6:$B$10,2,FALSE()),IF(J67=4,VLOOKUP(K67,TPMatrix!$D$6:$E$9,2,FALSE()),0))</f>
        <v>0</v>
      </c>
      <c r="M67" s="215" t="n">
        <f aca="false">IF(COUNTIF(K67:K71,K67)&gt;=2,IF(J67=5,VLOOKUP(K67+1,TPMatrix!$A$6:$B$10,2,FALSE()),IF(J67=4,VLOOKUP(K67+1,TPMatrix!$D$6:$E$9,2,FALSE()),0)),"")</f>
        <v>0</v>
      </c>
      <c r="N67" s="215" t="n">
        <f aca="false">IF(COUNTIF(K67:K71,K67)&gt;=3,IF(J67=5,VLOOKUP(K67+2,TPMatrix!$A$6:$B$10,2,FALSE()),IF(J67=4,VLOOKUP(K67+2,TPMatrix!$D$6:$E$9,2,FALSE()),0)),"")</f>
        <v>0</v>
      </c>
      <c r="O67" s="215" t="n">
        <f aca="false">IF(COUNTIF(K67:K71,K67)&gt;=4,IF(J67=5,VLOOKUP(K67+3,TPMatrix!$A$6:$B$10,2,FALSE()),IF(J67=4,VLOOKUP(K67+3,TPMatrix!$D$6:$E$9,2,FALSE()),0)),"")</f>
        <v>0</v>
      </c>
      <c r="P67" s="215" t="n">
        <f aca="false">IF(COUNTIF(K67:K71,K67)&gt;=5,IF(J67=5,VLOOKUP(K67+4,TPMatrix!$A$6:$B$10,2,FALSE()),IF(J67=4,VLOOKUP(K67+4,TPMatrix!$D$6:$E$9,2,FALSE()),0)),"")</f>
        <v>0</v>
      </c>
      <c r="Q67" s="215" t="n">
        <f aca="false">SUM(L67:P67)/COUNT(L67:P67)</f>
        <v>0</v>
      </c>
      <c r="R67" s="216" t="n">
        <f aca="false">COUNT(L67:P67)</f>
        <v>5</v>
      </c>
      <c r="S67" s="217" t="n">
        <f aca="false">IF(ISNUMBER($A67),COUNTIF($D$7:$D$306,$D67),0)</f>
        <v>0</v>
      </c>
      <c r="T67" s="218" t="n">
        <f aca="false">CEILING($F67,1)</f>
        <v>0</v>
      </c>
      <c r="U67" s="219" t="n">
        <f aca="true">SUM(OFFSET(T67,-MOD(ROW()-ROW($U$7),5),0,5,1))</f>
        <v>0</v>
      </c>
      <c r="W67" s="167" t="str">
        <f aca="false">$I67</f>
        <v/>
      </c>
      <c r="X67" s="167" t="str">
        <f aca="false">IF(ISNUMBER($A67),$W67*(Methuselahs!$A$4+1)+$A67,"")</f>
        <v/>
      </c>
      <c r="Y67" s="167" t="str">
        <f aca="false">IF(ISNUMBER($A67),RANK($X67,$X67:$X71,1),"")</f>
        <v/>
      </c>
      <c r="Z67" s="167" t="str">
        <f aca="false">IF(ISNUMBER($A67),VLOOKUP($A67,Methuselahs!$A$7:$X$306,5),"")</f>
        <v/>
      </c>
      <c r="AA67" s="167" t="str">
        <f aca="false">$I67</f>
        <v/>
      </c>
    </row>
    <row r="68" customFormat="false" ht="12.75" hidden="false" customHeight="true" outlineLevel="0" collapsed="false">
      <c r="A68" s="220" t="str">
        <f aca="true">IF(OR(ISBLANK('Tournament Info'!$B$11),'Tournament Info'!$B$11&lt;&gt;4),"",INDIRECT(ADDRESS(ROW(),3,1,1,"Optimal Seating "&amp;'Tournament Info'!$B$11-1&amp;"R+F")))</f>
        <v/>
      </c>
      <c r="B68" s="221" t="str">
        <f aca="false">IF(ISNUMBER(A68),VLOOKUP(A68,Methuselahs!$A$7:$E$306,2,FALSE()),"")</f>
        <v/>
      </c>
      <c r="C68" s="222" t="str">
        <f aca="false">IF(ISNUMBER(A68),VLOOKUP(A68,Methuselahs!$A$7:$E$306,3,FALSE()),"")</f>
        <v/>
      </c>
      <c r="D68" s="223" t="str">
        <f aca="false">IF(ISNUMBER(A68),FLOOR((ROW()-ROW($A$7))/5,1)+1,"")</f>
        <v/>
      </c>
      <c r="E68" s="224"/>
      <c r="F68" s="264" t="n">
        <f aca="false">IF(ISNUMBER(E68),E68,0)</f>
        <v>0</v>
      </c>
      <c r="G68" s="225" t="str">
        <f aca="false">IF(ISNUMBER($A68),IF(AND($F68&gt;=2,$H68=60),1,0),"")</f>
        <v/>
      </c>
      <c r="H68" s="226" t="str">
        <f aca="false">IF(ISNUMBER(A68),IF(OR($S68=$U68,NOT(ISNA(MATCH($D68*5+$V$4,Override!$C$6:$C$125,0)))),$Q68,0),"")</f>
        <v/>
      </c>
      <c r="I68" s="275" t="str">
        <f aca="false">IF(ISNUMBER(A68),IF(J68=5,K68,IF(AND(J68=4,OR(K68=4,K68=3)),K68+1,K68)),"")</f>
        <v/>
      </c>
      <c r="J68" s="227" t="n">
        <f aca="false">COUNT(A67:A71)</f>
        <v>0</v>
      </c>
      <c r="K68" s="228" t="str">
        <f aca="false">IF(ISNUMBER(A68),RANK(F68,F67:F71),"")</f>
        <v/>
      </c>
      <c r="L68" s="229" t="n">
        <f aca="false">IF(J68=5,VLOOKUP(K68,TPMatrix!$A$6:$B$10,2,FALSE()),IF(J68=4,VLOOKUP(K68,TPMatrix!$D$6:$E$9,2,FALSE()),0))</f>
        <v>0</v>
      </c>
      <c r="M68" s="229" t="n">
        <f aca="false">IF(COUNTIF(K67:K71,K68)&gt;=2,IF(J68=5,VLOOKUP(K68+1,TPMatrix!$A$6:$B$10,2,FALSE()),IF(J68=4,VLOOKUP(K68+1,TPMatrix!$D$6:$E$9,2,FALSE()),0)),"")</f>
        <v>0</v>
      </c>
      <c r="N68" s="229" t="n">
        <f aca="false">IF(COUNTIF(K67:K71,K68)&gt;=3,IF(J68=5,VLOOKUP(K68+2,TPMatrix!$A$6:$B$10,2,FALSE()),IF(J68=4,VLOOKUP(K68+2,TPMatrix!$D$6:$E$9,2,FALSE()),0)),"")</f>
        <v>0</v>
      </c>
      <c r="O68" s="229" t="n">
        <f aca="false">IF(COUNTIF(K67:K71,K68)&gt;=4,IF(J68=5,VLOOKUP(K68+3,TPMatrix!$A$6:$B$10,2,FALSE()),IF(J68=4,VLOOKUP(K68+3,TPMatrix!$D$6:$E$9,2,FALSE()),0)),"")</f>
        <v>0</v>
      </c>
      <c r="P68" s="229" t="n">
        <f aca="false">IF(COUNTIF(K67:K71,K68)&gt;=5,IF(J68=5,VLOOKUP(K68+4,TPMatrix!$A$6:$B$10,2,FALSE()),IF(J68=4,VLOOKUP(K68+4,TPMatrix!$D$6:$E$9,2,FALSE()),0)),"")</f>
        <v>0</v>
      </c>
      <c r="Q68" s="229" t="n">
        <f aca="false">SUM(L68:P68)/COUNT(L68:P68)</f>
        <v>0</v>
      </c>
      <c r="R68" s="230" t="n">
        <f aca="false">COUNT(L68:P68)</f>
        <v>5</v>
      </c>
      <c r="S68" s="228" t="n">
        <f aca="false">IF(ISNUMBER($A68),COUNTIF($D$7:$D$306,$D68),0)</f>
        <v>0</v>
      </c>
      <c r="T68" s="229" t="n">
        <f aca="false">CEILING($F68,1)</f>
        <v>0</v>
      </c>
      <c r="U68" s="230" t="n">
        <f aca="true">SUM(OFFSET(T68,-MOD(ROW()-ROW($U$7),5),0,5,1))</f>
        <v>0</v>
      </c>
      <c r="W68" s="167" t="str">
        <f aca="false">$I68</f>
        <v/>
      </c>
      <c r="X68" s="167" t="str">
        <f aca="false">IF(ISNUMBER($A68),$W68*(Methuselahs!$A$4+1)+$A68,"")</f>
        <v/>
      </c>
      <c r="Y68" s="167" t="str">
        <f aca="false">IF(ISNUMBER($A68),RANK($X68,$X68:$X72,1),"")</f>
        <v/>
      </c>
      <c r="Z68" s="167" t="str">
        <f aca="false">IF(ISNUMBER($A68),VLOOKUP($A68,Methuselahs!$A$7:$X$306,5),"")</f>
        <v/>
      </c>
      <c r="AA68" s="167" t="str">
        <f aca="false">$I68</f>
        <v/>
      </c>
    </row>
    <row r="69" customFormat="false" ht="12.75" hidden="false" customHeight="true" outlineLevel="0" collapsed="false">
      <c r="A69" s="231" t="str">
        <f aca="true">IF(OR(ISBLANK('Tournament Info'!$B$11),'Tournament Info'!$B$11&lt;&gt;4),"",INDIRECT(ADDRESS(ROW(),3,1,1,"Optimal Seating "&amp;'Tournament Info'!$B$11-1&amp;"R+F")))</f>
        <v/>
      </c>
      <c r="B69" s="207" t="str">
        <f aca="false">IF(ISNUMBER(A69),VLOOKUP(A69,Methuselahs!$A$7:$E$306,2,FALSE()),"")</f>
        <v/>
      </c>
      <c r="C69" s="232" t="str">
        <f aca="false">IF(ISNUMBER(A69),VLOOKUP(A69,Methuselahs!$A$7:$E$306,3,FALSE()),"")</f>
        <v/>
      </c>
      <c r="D69" s="233" t="str">
        <f aca="false">IF(ISNUMBER(A69),FLOOR((ROW()-ROW($A$7))/5,1)+1,"")</f>
        <v/>
      </c>
      <c r="E69" s="234"/>
      <c r="F69" s="267" t="n">
        <f aca="false">IF(ISNUMBER(E69),E69,0)</f>
        <v>0</v>
      </c>
      <c r="G69" s="235" t="str">
        <f aca="false">IF(ISNUMBER($A69),IF(AND($F69&gt;=2,$H69=60),1,0),"")</f>
        <v/>
      </c>
      <c r="H69" s="236" t="str">
        <f aca="false">IF(ISNUMBER(A69),IF(OR($S69=$U69,NOT(ISNA(MATCH($D69*5+$V$4,Override!$C$6:$C$125,0)))),$Q69,0),"")</f>
        <v/>
      </c>
      <c r="I69" s="139" t="str">
        <f aca="false">IF(ISNUMBER(A69),IF(J69=5,K69,IF(AND(J69=4,OR(K69=4,K69=3)),K69+1,K69)),"")</f>
        <v/>
      </c>
      <c r="J69" s="237" t="n">
        <f aca="false">COUNT(A67:A71)</f>
        <v>0</v>
      </c>
      <c r="K69" s="238" t="str">
        <f aca="false">IF(ISNUMBER(A69),RANK(F69,F67:F71),"")</f>
        <v/>
      </c>
      <c r="L69" s="239" t="n">
        <f aca="false">IF(J69=5,VLOOKUP(K69,TPMatrix!$A$6:$B$10,2,FALSE()),IF(J69=4,VLOOKUP(K69,TPMatrix!$D$6:$E$9,2,FALSE()),0))</f>
        <v>0</v>
      </c>
      <c r="M69" s="239" t="n">
        <f aca="false">IF(COUNTIF(K67:K71,K69)&gt;=2,IF(J69=5,VLOOKUP(K69+1,TPMatrix!$A$6:$B$10,2,FALSE()),IF(J69=4,VLOOKUP(K69+1,TPMatrix!$D$6:$E$9,2,FALSE()),0)),"")</f>
        <v>0</v>
      </c>
      <c r="N69" s="239" t="n">
        <f aca="false">IF(COUNTIF(K67:K71,K69)&gt;=3,IF(J69=5,VLOOKUP(K69+2,TPMatrix!$A$6:$B$10,2,FALSE()),IF(J69=4,VLOOKUP(K69+2,TPMatrix!$D$6:$E$9,2,FALSE()),0)),"")</f>
        <v>0</v>
      </c>
      <c r="O69" s="239" t="n">
        <f aca="false">IF(COUNTIF(K67:K71,K69)&gt;=4,IF(J69=5,VLOOKUP(K69+3,TPMatrix!$A$6:$B$10,2,FALSE()),IF(J69=4,VLOOKUP(K69+3,TPMatrix!$D$6:$E$9,2,FALSE()),0)),"")</f>
        <v>0</v>
      </c>
      <c r="P69" s="239" t="n">
        <f aca="false">IF(COUNTIF(K67:K71,K69)&gt;=5,IF(J69=5,VLOOKUP(K69+4,TPMatrix!$A$6:$B$10,2,FALSE()),IF(J69=4,VLOOKUP(K69+4,TPMatrix!$D$6:$E$9,2,FALSE()),0)),"")</f>
        <v>0</v>
      </c>
      <c r="Q69" s="239" t="n">
        <f aca="false">SUM(L69:P69)/COUNT(L69:P69)</f>
        <v>0</v>
      </c>
      <c r="R69" s="240" t="n">
        <f aca="false">COUNT(L69:P69)</f>
        <v>5</v>
      </c>
      <c r="S69" s="238" t="n">
        <f aca="false">IF(ISNUMBER($A69),COUNTIF($D$7:$D$306,$D69),0)</f>
        <v>0</v>
      </c>
      <c r="T69" s="239" t="n">
        <f aca="false">CEILING($F69,1)</f>
        <v>0</v>
      </c>
      <c r="U69" s="240" t="n">
        <f aca="true">SUM(OFFSET(T69,-MOD(ROW()-ROW($U$7),5),0,5,1))</f>
        <v>0</v>
      </c>
      <c r="W69" s="167" t="str">
        <f aca="false">$I69</f>
        <v/>
      </c>
      <c r="X69" s="167" t="str">
        <f aca="false">IF(ISNUMBER($A69),$W69*(Methuselahs!$A$4+1)+$A69,"")</f>
        <v/>
      </c>
      <c r="Y69" s="167" t="str">
        <f aca="false">IF(ISNUMBER($A69),RANK($X69,$X69:$X73,1),"")</f>
        <v/>
      </c>
      <c r="Z69" s="167" t="str">
        <f aca="false">IF(ISNUMBER($A69),VLOOKUP($A69,Methuselahs!$A$7:$X$306,5),"")</f>
        <v/>
      </c>
      <c r="AA69" s="167" t="str">
        <f aca="false">$I69</f>
        <v/>
      </c>
    </row>
    <row r="70" customFormat="false" ht="12.75" hidden="false" customHeight="true" outlineLevel="0" collapsed="false">
      <c r="A70" s="241" t="str">
        <f aca="true">IF(OR(ISBLANK('Tournament Info'!$B$11),'Tournament Info'!$B$11&lt;&gt;4),"",INDIRECT(ADDRESS(ROW(),3,1,1,"Optimal Seating "&amp;'Tournament Info'!$B$11-1&amp;"R+F")))</f>
        <v/>
      </c>
      <c r="B70" s="242" t="str">
        <f aca="false">IF(ISNUMBER(A70),VLOOKUP(A70,Methuselahs!$A$7:$E$306,2,FALSE()),"")</f>
        <v/>
      </c>
      <c r="C70" s="243" t="str">
        <f aca="false">IF(ISNUMBER(A70),VLOOKUP(A70,Methuselahs!$A$7:$E$306,3,FALSE()),"")</f>
        <v/>
      </c>
      <c r="D70" s="244" t="str">
        <f aca="false">IF(ISNUMBER(A70),FLOOR((ROW()-ROW($A$7))/5,1)+1,"")</f>
        <v/>
      </c>
      <c r="E70" s="245"/>
      <c r="F70" s="269" t="n">
        <f aca="false">IF(ISNUMBER(E70),E70,0)</f>
        <v>0</v>
      </c>
      <c r="G70" s="225" t="str">
        <f aca="false">IF(ISNUMBER($A70),IF(AND($F70&gt;=2,$H70=60),1,0),"")</f>
        <v/>
      </c>
      <c r="H70" s="226" t="str">
        <f aca="false">IF(ISNUMBER(A70),IF(OR($S70=$U70,NOT(ISNA(MATCH($D70*5+$V$4,Override!$C$6:$C$125,0)))),$Q70,0),"")</f>
        <v/>
      </c>
      <c r="I70" s="275" t="str">
        <f aca="false">IF(ISNUMBER(A70),IF(J70=5,K70,IF(AND(J70=4,OR(K70=4,K70=3)),K70+1,K70)),"")</f>
        <v/>
      </c>
      <c r="J70" s="246" t="n">
        <f aca="false">COUNT(A67:A71)</f>
        <v>0</v>
      </c>
      <c r="K70" s="228" t="str">
        <f aca="false">IF(ISNUMBER(A70),RANK(F70,F67:F71),"")</f>
        <v/>
      </c>
      <c r="L70" s="229" t="n">
        <f aca="false">IF(J70=5,VLOOKUP(K70,TPMatrix!$A$6:$B$10,2,FALSE()),IF(J70=4,VLOOKUP(K70,TPMatrix!$D$6:$E$9,2,FALSE()),0))</f>
        <v>0</v>
      </c>
      <c r="M70" s="229" t="n">
        <f aca="false">IF(COUNTIF(K67:K71,K70)&gt;=2,IF(J70=5,VLOOKUP(K70+1,TPMatrix!$A$6:$B$10,2,FALSE()),IF(J70=4,VLOOKUP(K70+1,TPMatrix!$D$6:$E$9,2,FALSE()),0)),"")</f>
        <v>0</v>
      </c>
      <c r="N70" s="229" t="n">
        <f aca="false">IF(COUNTIF(K67:K71,K70)&gt;=3,IF(J70=5,VLOOKUP(K70+2,TPMatrix!$A$6:$B$10,2,FALSE()),IF(J70=4,VLOOKUP(K70+2,TPMatrix!$D$6:$E$9,2,FALSE()),0)),"")</f>
        <v>0</v>
      </c>
      <c r="O70" s="229" t="n">
        <f aca="false">IF(COUNTIF(K67:K71,K70)&gt;=4,IF(J70=5,VLOOKUP(K70+3,TPMatrix!$A$6:$B$10,2,FALSE()),IF(J70=4,VLOOKUP(K70+3,TPMatrix!$D$6:$E$9,2,FALSE()),0)),"")</f>
        <v>0</v>
      </c>
      <c r="P70" s="229" t="n">
        <f aca="false">IF(COUNTIF(K67:K71,K70)&gt;=5,IF(J70=5,VLOOKUP(K70+4,TPMatrix!$A$6:$B$10,2,FALSE()),IF(J70=4,VLOOKUP(K70+4,TPMatrix!$D$6:$E$9,2,FALSE()),0)),"")</f>
        <v>0</v>
      </c>
      <c r="Q70" s="229" t="n">
        <f aca="false">SUM(L70:P70)/COUNT(L70:P70)</f>
        <v>0</v>
      </c>
      <c r="R70" s="230" t="n">
        <f aca="false">COUNT(L70:P70)</f>
        <v>5</v>
      </c>
      <c r="S70" s="228" t="n">
        <f aca="false">IF(ISNUMBER($A70),COUNTIF($D$7:$D$306,$D70),0)</f>
        <v>0</v>
      </c>
      <c r="T70" s="229" t="n">
        <f aca="false">CEILING($F70,1)</f>
        <v>0</v>
      </c>
      <c r="U70" s="230" t="n">
        <f aca="true">SUM(OFFSET(T70,-MOD(ROW()-ROW($U$7),5),0,5,1))</f>
        <v>0</v>
      </c>
      <c r="W70" s="167" t="str">
        <f aca="false">$I70</f>
        <v/>
      </c>
      <c r="X70" s="167" t="str">
        <f aca="false">IF(ISNUMBER($A70),$W70*(Methuselahs!$A$4+1)+$A70,"")</f>
        <v/>
      </c>
      <c r="Y70" s="167" t="str">
        <f aca="false">IF(ISNUMBER($A70),RANK($X70,$X70:$X74,1),"")</f>
        <v/>
      </c>
      <c r="Z70" s="167" t="str">
        <f aca="false">IF(ISNUMBER($A70),VLOOKUP($A70,Methuselahs!$A$7:$X$306,5),"")</f>
        <v/>
      </c>
      <c r="AA70" s="167" t="str">
        <f aca="false">$I70</f>
        <v/>
      </c>
    </row>
    <row r="71" customFormat="false" ht="12.75" hidden="false" customHeight="true" outlineLevel="0" collapsed="false">
      <c r="A71" s="247" t="str">
        <f aca="true">IF(OR(ISBLANK('Tournament Info'!$B$11),'Tournament Info'!$B$11&lt;&gt;4),"",INDIRECT(ADDRESS(ROW(),3,1,1,"Optimal Seating "&amp;'Tournament Info'!$B$11-1&amp;"R+F")))</f>
        <v/>
      </c>
      <c r="B71" s="248" t="str">
        <f aca="false">IF(ISNUMBER(A71),VLOOKUP(A71,Methuselahs!$A$7:$E$306,2,FALSE()),"")</f>
        <v/>
      </c>
      <c r="C71" s="249" t="str">
        <f aca="false">IF(ISNUMBER(A71),VLOOKUP(A71,Methuselahs!$A$7:$E$306,3,FALSE()),"")</f>
        <v/>
      </c>
      <c r="D71" s="250" t="str">
        <f aca="false">IF(ISNUMBER(A71),FLOOR((ROW()-ROW($A$7))/5,1)+1,"")</f>
        <v/>
      </c>
      <c r="E71" s="251"/>
      <c r="F71" s="270" t="n">
        <f aca="false">IF(ISNUMBER(E71),E71,0)</f>
        <v>0</v>
      </c>
      <c r="G71" s="235" t="str">
        <f aca="false">IF(ISNUMBER($A71),IF(AND($F71&gt;=2,$H71=60),1,0),"")</f>
        <v/>
      </c>
      <c r="H71" s="236" t="str">
        <f aca="false">IF(ISNUMBER(A71),IF(OR($S71=$U71,NOT(ISNA(MATCH($D71*5+$V$4,Override!$C$6:$C$125,0)))),$Q71,0),"")</f>
        <v/>
      </c>
      <c r="I71" s="139" t="str">
        <f aca="false">IF(ISNUMBER(A71),IF(J71=5,K71,IF(AND(J71=4,OR(K71=4,K71=3)),K71+1,K71)),"")</f>
        <v/>
      </c>
      <c r="J71" s="252" t="n">
        <f aca="false">COUNT(A67:A71)</f>
        <v>0</v>
      </c>
      <c r="K71" s="253" t="str">
        <f aca="false">IF(ISNUMBER(A71),RANK(F71,F67:F71),"")</f>
        <v/>
      </c>
      <c r="L71" s="254" t="n">
        <f aca="false">IF(J71=5,VLOOKUP(K71,TPMatrix!$A$6:$B$10,2,FALSE()),IF(J71=4,VLOOKUP(K71,TPMatrix!$D$6:$E$9,2,FALSE()),0))</f>
        <v>0</v>
      </c>
      <c r="M71" s="254" t="n">
        <f aca="false">IF(COUNTIF(K67:K71,K71)&gt;=2,IF(J71=5,VLOOKUP(K71+1,TPMatrix!$A$6:$B$10,2,FALSE()),IF(J71=4,VLOOKUP(K71+1,TPMatrix!$D$6:$E$9,2,FALSE()),0)),"")</f>
        <v>0</v>
      </c>
      <c r="N71" s="254" t="n">
        <f aca="false">IF(COUNTIF(K67:K71,K71)&gt;=3,IF(J71=5,VLOOKUP(K71+2,TPMatrix!$A$6:$B$10,2,FALSE()),IF(J71=4,VLOOKUP(K71+2,TPMatrix!$D$6:$E$9,2,FALSE()),0)),"")</f>
        <v>0</v>
      </c>
      <c r="O71" s="254" t="n">
        <f aca="false">IF(COUNTIF(K67:K71,K71)&gt;=4,IF(J71=5,VLOOKUP(K71+3,TPMatrix!$A$6:$B$10,2,FALSE()),IF(J71=4,VLOOKUP(K71+3,TPMatrix!$D$6:$E$9,2,FALSE()),0)),"")</f>
        <v>0</v>
      </c>
      <c r="P71" s="254" t="n">
        <f aca="false">IF(COUNTIF(K67:K71,K71)&gt;=5,IF(J71=5,VLOOKUP(K71+4,TPMatrix!$A$6:$B$10,2,FALSE()),IF(J71=4,VLOOKUP(K71+4,TPMatrix!$D$6:$E$9,2,FALSE()),0)),"")</f>
        <v>0</v>
      </c>
      <c r="Q71" s="254" t="n">
        <f aca="false">SUM(L71:P71)/COUNT(L71:P71)</f>
        <v>0</v>
      </c>
      <c r="R71" s="255" t="n">
        <f aca="false">COUNT(L71:P71)</f>
        <v>5</v>
      </c>
      <c r="S71" s="253" t="n">
        <f aca="false">IF(ISNUMBER($A71),COUNTIF($D$7:$D$306,$D71),0)</f>
        <v>0</v>
      </c>
      <c r="T71" s="254" t="n">
        <f aca="false">CEILING($F71,1)</f>
        <v>0</v>
      </c>
      <c r="U71" s="255" t="n">
        <f aca="true">SUM(OFFSET(T71,-MOD(ROW()-ROW($U$7),5),0,5,1))</f>
        <v>0</v>
      </c>
      <c r="W71" s="167" t="str">
        <f aca="false">$I71</f>
        <v/>
      </c>
      <c r="X71" s="167" t="str">
        <f aca="false">IF(ISNUMBER($A71),$W71*(Methuselahs!$A$4+1)+$A71,"")</f>
        <v/>
      </c>
      <c r="Y71" s="167" t="str">
        <f aca="false">IF(ISNUMBER($A71),RANK($X71,$X71:$X75,1),"")</f>
        <v/>
      </c>
      <c r="Z71" s="167" t="str">
        <f aca="false">IF(ISNUMBER($A71),VLOOKUP($A71,Methuselahs!$A$7:$X$306,5),"")</f>
        <v/>
      </c>
      <c r="AA71" s="167" t="str">
        <f aca="false">$I71</f>
        <v/>
      </c>
    </row>
    <row r="72" customFormat="false" ht="12.75" hidden="false" customHeight="true" outlineLevel="0" collapsed="false">
      <c r="A72" s="206" t="str">
        <f aca="true">IF(OR(ISBLANK('Tournament Info'!$B$11),'Tournament Info'!$B$11&lt;&gt;4),"",INDIRECT(ADDRESS(ROW(),3,1,1,"Optimal Seating "&amp;'Tournament Info'!$B$11-1&amp;"R+F")))</f>
        <v/>
      </c>
      <c r="B72" s="207" t="str">
        <f aca="false">IF(ISNUMBER(A72),VLOOKUP(A72,Methuselahs!$A$7:$E$306,2,FALSE()),"")</f>
        <v/>
      </c>
      <c r="C72" s="208" t="str">
        <f aca="false">IF(ISNUMBER(A72),VLOOKUP(A72,Methuselahs!$A$7:$E$306,3,FALSE()),"")</f>
        <v/>
      </c>
      <c r="D72" s="209" t="str">
        <f aca="false">IF(ISNUMBER(A72),FLOOR((ROW()-ROW($A$7))/5,1)+1,"")</f>
        <v/>
      </c>
      <c r="E72" s="210"/>
      <c r="F72" s="262" t="n">
        <f aca="false">IF(ISNUMBER(E72),E72,0)</f>
        <v>0</v>
      </c>
      <c r="G72" s="211" t="str">
        <f aca="false">IF(ISNUMBER($A72),IF(AND($F72&gt;=2,$H72=60),1,0),"")</f>
        <v/>
      </c>
      <c r="H72" s="212" t="str">
        <f aca="false">IF(ISNUMBER(A72),IF(OR($S72=$U72,NOT(ISNA(MATCH($D72*5+$V$4,Override!$C$6:$C$125,0)))),$Q72,0),"")</f>
        <v/>
      </c>
      <c r="I72" s="274" t="str">
        <f aca="false">IF(ISNUMBER(A72),IF(J72=5,K72,IF(AND(J72=4,OR(K72=4,K72=3)),K72+1,K72)),"")</f>
        <v/>
      </c>
      <c r="J72" s="213" t="n">
        <f aca="false">COUNT(A72:A76)</f>
        <v>0</v>
      </c>
      <c r="K72" s="214" t="str">
        <f aca="false">IF(ISNUMBER(A72),RANK(F72,F72:F76),"")</f>
        <v/>
      </c>
      <c r="L72" s="215" t="n">
        <f aca="false">IF(J72=5,VLOOKUP(K72,TPMatrix!$A$6:$B$10,2,FALSE()),IF(J72=4,VLOOKUP(K72,TPMatrix!$D$6:$E$9,2,FALSE()),0))</f>
        <v>0</v>
      </c>
      <c r="M72" s="215" t="n">
        <f aca="false">IF(COUNTIF(K72:K76,K72)&gt;=2,IF(J72=5,VLOOKUP(K72+1,TPMatrix!$A$6:$B$10,2,FALSE()),IF(J72=4,VLOOKUP(K72+1,TPMatrix!$D$6:$E$9,2,FALSE()),0)),"")</f>
        <v>0</v>
      </c>
      <c r="N72" s="215" t="n">
        <f aca="false">IF(COUNTIF(K72:K76,K72)&gt;=3,IF(J72=5,VLOOKUP(K72+2,TPMatrix!$A$6:$B$10,2,FALSE()),IF(J72=4,VLOOKUP(K72+2,TPMatrix!$D$6:$E$9,2,FALSE()),0)),"")</f>
        <v>0</v>
      </c>
      <c r="O72" s="215" t="n">
        <f aca="false">IF(COUNTIF(K72:K76,K72)&gt;=4,IF(J72=5,VLOOKUP(K72+3,TPMatrix!$A$6:$B$10,2,FALSE()),IF(J72=4,VLOOKUP(K72+3,TPMatrix!$D$6:$E$9,2,FALSE()),0)),"")</f>
        <v>0</v>
      </c>
      <c r="P72" s="215" t="n">
        <f aca="false">IF(COUNTIF(K72:K76,K72)&gt;=5,IF(J72=5,VLOOKUP(K72+4,TPMatrix!$A$6:$B$10,2,FALSE()),IF(J72=4,VLOOKUP(K72+4,TPMatrix!$D$6:$E$9,2,FALSE()),0)),"")</f>
        <v>0</v>
      </c>
      <c r="Q72" s="215" t="n">
        <f aca="false">SUM(L72:P72)/COUNT(L72:P72)</f>
        <v>0</v>
      </c>
      <c r="R72" s="216" t="n">
        <f aca="false">COUNT(L72:P72)</f>
        <v>5</v>
      </c>
      <c r="S72" s="217" t="n">
        <f aca="false">IF(ISNUMBER($A72),COUNTIF($D$7:$D$306,$D72),0)</f>
        <v>0</v>
      </c>
      <c r="T72" s="218" t="n">
        <f aca="false">CEILING($F72,1)</f>
        <v>0</v>
      </c>
      <c r="U72" s="219" t="n">
        <f aca="true">SUM(OFFSET(T72,-MOD(ROW()-ROW($U$7),5),0,5,1))</f>
        <v>0</v>
      </c>
      <c r="W72" s="167" t="str">
        <f aca="false">$I72</f>
        <v/>
      </c>
      <c r="X72" s="167" t="str">
        <f aca="false">IF(ISNUMBER($A72),$W72*(Methuselahs!$A$4+1)+$A72,"")</f>
        <v/>
      </c>
      <c r="Y72" s="167" t="str">
        <f aca="false">IF(ISNUMBER($A72),RANK($X72,$X72:$X76,1),"")</f>
        <v/>
      </c>
      <c r="Z72" s="167" t="str">
        <f aca="false">IF(ISNUMBER($A72),VLOOKUP($A72,Methuselahs!$A$7:$X$306,5),"")</f>
        <v/>
      </c>
      <c r="AA72" s="167" t="str">
        <f aca="false">$I72</f>
        <v/>
      </c>
    </row>
    <row r="73" customFormat="false" ht="12.75" hidden="false" customHeight="true" outlineLevel="0" collapsed="false">
      <c r="A73" s="220" t="str">
        <f aca="true">IF(OR(ISBLANK('Tournament Info'!$B$11),'Tournament Info'!$B$11&lt;&gt;4),"",INDIRECT(ADDRESS(ROW(),3,1,1,"Optimal Seating "&amp;'Tournament Info'!$B$11-1&amp;"R+F")))</f>
        <v/>
      </c>
      <c r="B73" s="221" t="str">
        <f aca="false">IF(ISNUMBER(A73),VLOOKUP(A73,Methuselahs!$A$7:$E$306,2,FALSE()),"")</f>
        <v/>
      </c>
      <c r="C73" s="222" t="str">
        <f aca="false">IF(ISNUMBER(A73),VLOOKUP(A73,Methuselahs!$A$7:$E$306,3,FALSE()),"")</f>
        <v/>
      </c>
      <c r="D73" s="223" t="str">
        <f aca="false">IF(ISNUMBER(A73),FLOOR((ROW()-ROW($A$7))/5,1)+1,"")</f>
        <v/>
      </c>
      <c r="E73" s="224"/>
      <c r="F73" s="264" t="n">
        <f aca="false">IF(ISNUMBER(E73),E73,0)</f>
        <v>0</v>
      </c>
      <c r="G73" s="225" t="str">
        <f aca="false">IF(ISNUMBER($A73),IF(AND($F73&gt;=2,$H73=60),1,0),"")</f>
        <v/>
      </c>
      <c r="H73" s="226" t="str">
        <f aca="false">IF(ISNUMBER(A73),IF(OR($S73=$U73,NOT(ISNA(MATCH($D73*5+$V$4,Override!$C$6:$C$125,0)))),$Q73,0),"")</f>
        <v/>
      </c>
      <c r="I73" s="275" t="str">
        <f aca="false">IF(ISNUMBER(A73),IF(J73=5,K73,IF(AND(J73=4,OR(K73=4,K73=3)),K73+1,K73)),"")</f>
        <v/>
      </c>
      <c r="J73" s="227" t="n">
        <f aca="false">COUNT(A72:A76)</f>
        <v>0</v>
      </c>
      <c r="K73" s="228" t="str">
        <f aca="false">IF(ISNUMBER(A73),RANK(F73,F72:F76),"")</f>
        <v/>
      </c>
      <c r="L73" s="229" t="n">
        <f aca="false">IF(J73=5,VLOOKUP(K73,TPMatrix!$A$6:$B$10,2,FALSE()),IF(J73=4,VLOOKUP(K73,TPMatrix!$D$6:$E$9,2,FALSE()),0))</f>
        <v>0</v>
      </c>
      <c r="M73" s="229" t="n">
        <f aca="false">IF(COUNTIF(K72:K76,K73)&gt;=2,IF(J73=5,VLOOKUP(K73+1,TPMatrix!$A$6:$B$10,2,FALSE()),IF(J73=4,VLOOKUP(K73+1,TPMatrix!$D$6:$E$9,2,FALSE()),0)),"")</f>
        <v>0</v>
      </c>
      <c r="N73" s="229" t="n">
        <f aca="false">IF(COUNTIF(K72:K76,K73)&gt;=3,IF(J73=5,VLOOKUP(K73+2,TPMatrix!$A$6:$B$10,2,FALSE()),IF(J73=4,VLOOKUP(K73+2,TPMatrix!$D$6:$E$9,2,FALSE()),0)),"")</f>
        <v>0</v>
      </c>
      <c r="O73" s="229" t="n">
        <f aca="false">IF(COUNTIF(K72:K76,K73)&gt;=4,IF(J73=5,VLOOKUP(K73+3,TPMatrix!$A$6:$B$10,2,FALSE()),IF(J73=4,VLOOKUP(K73+3,TPMatrix!$D$6:$E$9,2,FALSE()),0)),"")</f>
        <v>0</v>
      </c>
      <c r="P73" s="229" t="n">
        <f aca="false">IF(COUNTIF(K72:K76,K73)&gt;=5,IF(J73=5,VLOOKUP(K73+4,TPMatrix!$A$6:$B$10,2,FALSE()),IF(J73=4,VLOOKUP(K73+4,TPMatrix!$D$6:$E$9,2,FALSE()),0)),"")</f>
        <v>0</v>
      </c>
      <c r="Q73" s="229" t="n">
        <f aca="false">SUM(L73:P73)/COUNT(L73:P73)</f>
        <v>0</v>
      </c>
      <c r="R73" s="230" t="n">
        <f aca="false">COUNT(L73:P73)</f>
        <v>5</v>
      </c>
      <c r="S73" s="228" t="n">
        <f aca="false">IF(ISNUMBER($A73),COUNTIF($D$7:$D$306,$D73),0)</f>
        <v>0</v>
      </c>
      <c r="T73" s="229" t="n">
        <f aca="false">CEILING($F73,1)</f>
        <v>0</v>
      </c>
      <c r="U73" s="230" t="n">
        <f aca="true">SUM(OFFSET(T73,-MOD(ROW()-ROW($U$7),5),0,5,1))</f>
        <v>0</v>
      </c>
      <c r="W73" s="167" t="str">
        <f aca="false">$I73</f>
        <v/>
      </c>
      <c r="X73" s="167" t="str">
        <f aca="false">IF(ISNUMBER($A73),$W73*(Methuselahs!$A$4+1)+$A73,"")</f>
        <v/>
      </c>
      <c r="Y73" s="167" t="str">
        <f aca="false">IF(ISNUMBER($A73),RANK($X73,$X73:$X77,1),"")</f>
        <v/>
      </c>
      <c r="Z73" s="167" t="str">
        <f aca="false">IF(ISNUMBER($A73),VLOOKUP($A73,Methuselahs!$A$7:$X$306,5),"")</f>
        <v/>
      </c>
      <c r="AA73" s="167" t="str">
        <f aca="false">$I73</f>
        <v/>
      </c>
    </row>
    <row r="74" customFormat="false" ht="12.75" hidden="false" customHeight="true" outlineLevel="0" collapsed="false">
      <c r="A74" s="231" t="str">
        <f aca="true">IF(OR(ISBLANK('Tournament Info'!$B$11),'Tournament Info'!$B$11&lt;&gt;4),"",INDIRECT(ADDRESS(ROW(),3,1,1,"Optimal Seating "&amp;'Tournament Info'!$B$11-1&amp;"R+F")))</f>
        <v/>
      </c>
      <c r="B74" s="207" t="str">
        <f aca="false">IF(ISNUMBER(A74),VLOOKUP(A74,Methuselahs!$A$7:$E$306,2,FALSE()),"")</f>
        <v/>
      </c>
      <c r="C74" s="232" t="str">
        <f aca="false">IF(ISNUMBER(A74),VLOOKUP(A74,Methuselahs!$A$7:$E$306,3,FALSE()),"")</f>
        <v/>
      </c>
      <c r="D74" s="233" t="str">
        <f aca="false">IF(ISNUMBER(A74),FLOOR((ROW()-ROW($A$7))/5,1)+1,"")</f>
        <v/>
      </c>
      <c r="E74" s="234"/>
      <c r="F74" s="267" t="n">
        <f aca="false">IF(ISNUMBER(E74),E74,0)</f>
        <v>0</v>
      </c>
      <c r="G74" s="235" t="str">
        <f aca="false">IF(ISNUMBER($A74),IF(AND($F74&gt;=2,$H74=60),1,0),"")</f>
        <v/>
      </c>
      <c r="H74" s="236" t="str">
        <f aca="false">IF(ISNUMBER(A74),IF(OR($S74=$U74,NOT(ISNA(MATCH($D74*5+$V$4,Override!$C$6:$C$125,0)))),$Q74,0),"")</f>
        <v/>
      </c>
      <c r="I74" s="139" t="str">
        <f aca="false">IF(ISNUMBER(A74),IF(J74=5,K74,IF(AND(J74=4,OR(K74=4,K74=3)),K74+1,K74)),"")</f>
        <v/>
      </c>
      <c r="J74" s="237" t="n">
        <f aca="false">COUNT(A72:A76)</f>
        <v>0</v>
      </c>
      <c r="K74" s="238" t="str">
        <f aca="false">IF(ISNUMBER(A74),RANK(F74,F72:F76),"")</f>
        <v/>
      </c>
      <c r="L74" s="239" t="n">
        <f aca="false">IF(J74=5,VLOOKUP(K74,TPMatrix!$A$6:$B$10,2,FALSE()),IF(J74=4,VLOOKUP(K74,TPMatrix!$D$6:$E$9,2,FALSE()),0))</f>
        <v>0</v>
      </c>
      <c r="M74" s="239" t="n">
        <f aca="false">IF(COUNTIF(K72:K76,K74)&gt;=2,IF(J74=5,VLOOKUP(K74+1,TPMatrix!$A$6:$B$10,2,FALSE()),IF(J74=4,VLOOKUP(K74+1,TPMatrix!$D$6:$E$9,2,FALSE()),0)),"")</f>
        <v>0</v>
      </c>
      <c r="N74" s="239" t="n">
        <f aca="false">IF(COUNTIF(K72:K76,K74)&gt;=3,IF(J74=5,VLOOKUP(K74+2,TPMatrix!$A$6:$B$10,2,FALSE()),IF(J74=4,VLOOKUP(K74+2,TPMatrix!$D$6:$E$9,2,FALSE()),0)),"")</f>
        <v>0</v>
      </c>
      <c r="O74" s="239" t="n">
        <f aca="false">IF(COUNTIF(K72:K76,K74)&gt;=4,IF(J74=5,VLOOKUP(K74+3,TPMatrix!$A$6:$B$10,2,FALSE()),IF(J74=4,VLOOKUP(K74+3,TPMatrix!$D$6:$E$9,2,FALSE()),0)),"")</f>
        <v>0</v>
      </c>
      <c r="P74" s="239" t="n">
        <f aca="false">IF(COUNTIF(K72:K76,K74)&gt;=5,IF(J74=5,VLOOKUP(K74+4,TPMatrix!$A$6:$B$10,2,FALSE()),IF(J74=4,VLOOKUP(K74+4,TPMatrix!$D$6:$E$9,2,FALSE()),0)),"")</f>
        <v>0</v>
      </c>
      <c r="Q74" s="239" t="n">
        <f aca="false">SUM(L74:P74)/COUNT(L74:P74)</f>
        <v>0</v>
      </c>
      <c r="R74" s="240" t="n">
        <f aca="false">COUNT(L74:P74)</f>
        <v>5</v>
      </c>
      <c r="S74" s="238" t="n">
        <f aca="false">IF(ISNUMBER($A74),COUNTIF($D$7:$D$306,$D74),0)</f>
        <v>0</v>
      </c>
      <c r="T74" s="239" t="n">
        <f aca="false">CEILING($F74,1)</f>
        <v>0</v>
      </c>
      <c r="U74" s="240" t="n">
        <f aca="true">SUM(OFFSET(T74,-MOD(ROW()-ROW($U$7),5),0,5,1))</f>
        <v>0</v>
      </c>
      <c r="W74" s="167" t="str">
        <f aca="false">$I74</f>
        <v/>
      </c>
      <c r="X74" s="167" t="str">
        <f aca="false">IF(ISNUMBER($A74),$W74*(Methuselahs!$A$4+1)+$A74,"")</f>
        <v/>
      </c>
      <c r="Y74" s="167" t="str">
        <f aca="false">IF(ISNUMBER($A74),RANK($X74,$X74:$X78,1),"")</f>
        <v/>
      </c>
      <c r="Z74" s="167" t="str">
        <f aca="false">IF(ISNUMBER($A74),VLOOKUP($A74,Methuselahs!$A$7:$X$306,5),"")</f>
        <v/>
      </c>
      <c r="AA74" s="167" t="str">
        <f aca="false">$I74</f>
        <v/>
      </c>
    </row>
    <row r="75" customFormat="false" ht="12.75" hidden="false" customHeight="true" outlineLevel="0" collapsed="false">
      <c r="A75" s="241" t="str">
        <f aca="true">IF(OR(ISBLANK('Tournament Info'!$B$11),'Tournament Info'!$B$11&lt;&gt;4),"",INDIRECT(ADDRESS(ROW(),3,1,1,"Optimal Seating "&amp;'Tournament Info'!$B$11-1&amp;"R+F")))</f>
        <v/>
      </c>
      <c r="B75" s="242" t="str">
        <f aca="false">IF(ISNUMBER(A75),VLOOKUP(A75,Methuselahs!$A$7:$E$306,2,FALSE()),"")</f>
        <v/>
      </c>
      <c r="C75" s="243" t="str">
        <f aca="false">IF(ISNUMBER(A75),VLOOKUP(A75,Methuselahs!$A$7:$E$306,3,FALSE()),"")</f>
        <v/>
      </c>
      <c r="D75" s="244" t="str">
        <f aca="false">IF(ISNUMBER(A75),FLOOR((ROW()-ROW($A$7))/5,1)+1,"")</f>
        <v/>
      </c>
      <c r="E75" s="245"/>
      <c r="F75" s="269" t="n">
        <f aca="false">IF(ISNUMBER(E75),E75,0)</f>
        <v>0</v>
      </c>
      <c r="G75" s="225" t="str">
        <f aca="false">IF(ISNUMBER($A75),IF(AND($F75&gt;=2,$H75=60),1,0),"")</f>
        <v/>
      </c>
      <c r="H75" s="226" t="str">
        <f aca="false">IF(ISNUMBER(A75),IF(OR($S75=$U75,NOT(ISNA(MATCH($D75*5+$V$4,Override!$C$6:$C$125,0)))),$Q75,0),"")</f>
        <v/>
      </c>
      <c r="I75" s="275" t="str">
        <f aca="false">IF(ISNUMBER(A75),IF(J75=5,K75,IF(AND(J75=4,OR(K75=4,K75=3)),K75+1,K75)),"")</f>
        <v/>
      </c>
      <c r="J75" s="246" t="n">
        <f aca="false">COUNT(A72:A76)</f>
        <v>0</v>
      </c>
      <c r="K75" s="228" t="str">
        <f aca="false">IF(ISNUMBER(A75),RANK(F75,F72:F76),"")</f>
        <v/>
      </c>
      <c r="L75" s="229" t="n">
        <f aca="false">IF(J75=5,VLOOKUP(K75,TPMatrix!$A$6:$B$10,2,FALSE()),IF(J75=4,VLOOKUP(K75,TPMatrix!$D$6:$E$9,2,FALSE()),0))</f>
        <v>0</v>
      </c>
      <c r="M75" s="229" t="n">
        <f aca="false">IF(COUNTIF(K72:K76,K75)&gt;=2,IF(J75=5,VLOOKUP(K75+1,TPMatrix!$A$6:$B$10,2,FALSE()),IF(J75=4,VLOOKUP(K75+1,TPMatrix!$D$6:$E$9,2,FALSE()),0)),"")</f>
        <v>0</v>
      </c>
      <c r="N75" s="229" t="n">
        <f aca="false">IF(COUNTIF(K72:K76,K75)&gt;=3,IF(J75=5,VLOOKUP(K75+2,TPMatrix!$A$6:$B$10,2,FALSE()),IF(J75=4,VLOOKUP(K75+2,TPMatrix!$D$6:$E$9,2,FALSE()),0)),"")</f>
        <v>0</v>
      </c>
      <c r="O75" s="229" t="n">
        <f aca="false">IF(COUNTIF(K72:K76,K75)&gt;=4,IF(J75=5,VLOOKUP(K75+3,TPMatrix!$A$6:$B$10,2,FALSE()),IF(J75=4,VLOOKUP(K75+3,TPMatrix!$D$6:$E$9,2,FALSE()),0)),"")</f>
        <v>0</v>
      </c>
      <c r="P75" s="229" t="n">
        <f aca="false">IF(COUNTIF(K72:K76,K75)&gt;=5,IF(J75=5,VLOOKUP(K75+4,TPMatrix!$A$6:$B$10,2,FALSE()),IF(J75=4,VLOOKUP(K75+4,TPMatrix!$D$6:$E$9,2,FALSE()),0)),"")</f>
        <v>0</v>
      </c>
      <c r="Q75" s="229" t="n">
        <f aca="false">SUM(L75:P75)/COUNT(L75:P75)</f>
        <v>0</v>
      </c>
      <c r="R75" s="230" t="n">
        <f aca="false">COUNT(L75:P75)</f>
        <v>5</v>
      </c>
      <c r="S75" s="228" t="n">
        <f aca="false">IF(ISNUMBER($A75),COUNTIF($D$7:$D$306,$D75),0)</f>
        <v>0</v>
      </c>
      <c r="T75" s="229" t="n">
        <f aca="false">CEILING($F75,1)</f>
        <v>0</v>
      </c>
      <c r="U75" s="230" t="n">
        <f aca="true">SUM(OFFSET(T75,-MOD(ROW()-ROW($U$7),5),0,5,1))</f>
        <v>0</v>
      </c>
      <c r="W75" s="167" t="str">
        <f aca="false">$I75</f>
        <v/>
      </c>
      <c r="X75" s="167" t="str">
        <f aca="false">IF(ISNUMBER($A75),$W75*(Methuselahs!$A$4+1)+$A75,"")</f>
        <v/>
      </c>
      <c r="Y75" s="167" t="str">
        <f aca="false">IF(ISNUMBER($A75),RANK($X75,$X75:$X79,1),"")</f>
        <v/>
      </c>
      <c r="Z75" s="167" t="str">
        <f aca="false">IF(ISNUMBER($A75),VLOOKUP($A75,Methuselahs!$A$7:$X$306,5),"")</f>
        <v/>
      </c>
      <c r="AA75" s="167" t="str">
        <f aca="false">$I75</f>
        <v/>
      </c>
    </row>
    <row r="76" customFormat="false" ht="12.75" hidden="false" customHeight="true" outlineLevel="0" collapsed="false">
      <c r="A76" s="247" t="str">
        <f aca="true">IF(OR(ISBLANK('Tournament Info'!$B$11),'Tournament Info'!$B$11&lt;&gt;4),"",INDIRECT(ADDRESS(ROW(),3,1,1,"Optimal Seating "&amp;'Tournament Info'!$B$11-1&amp;"R+F")))</f>
        <v/>
      </c>
      <c r="B76" s="248" t="str">
        <f aca="false">IF(ISNUMBER(A76),VLOOKUP(A76,Methuselahs!$A$7:$E$306,2,FALSE()),"")</f>
        <v/>
      </c>
      <c r="C76" s="249" t="str">
        <f aca="false">IF(ISNUMBER(A76),VLOOKUP(A76,Methuselahs!$A$7:$E$306,3,FALSE()),"")</f>
        <v/>
      </c>
      <c r="D76" s="250" t="str">
        <f aca="false">IF(ISNUMBER(A76),FLOOR((ROW()-ROW($A$7))/5,1)+1,"")</f>
        <v/>
      </c>
      <c r="E76" s="251"/>
      <c r="F76" s="270" t="n">
        <f aca="false">IF(ISNUMBER(E76),E76,0)</f>
        <v>0</v>
      </c>
      <c r="G76" s="235" t="str">
        <f aca="false">IF(ISNUMBER($A76),IF(AND($F76&gt;=2,$H76=60),1,0),"")</f>
        <v/>
      </c>
      <c r="H76" s="236" t="str">
        <f aca="false">IF(ISNUMBER(A76),IF(OR($S76=$U76,NOT(ISNA(MATCH($D76*5+$V$4,Override!$C$6:$C$125,0)))),$Q76,0),"")</f>
        <v/>
      </c>
      <c r="I76" s="139" t="str">
        <f aca="false">IF(ISNUMBER(A76),IF(J76=5,K76,IF(AND(J76=4,OR(K76=4,K76=3)),K76+1,K76)),"")</f>
        <v/>
      </c>
      <c r="J76" s="252" t="n">
        <f aca="false">COUNT(A72:A76)</f>
        <v>0</v>
      </c>
      <c r="K76" s="253" t="str">
        <f aca="false">IF(ISNUMBER(A76),RANK(F76,F72:F76),"")</f>
        <v/>
      </c>
      <c r="L76" s="254" t="n">
        <f aca="false">IF(J76=5,VLOOKUP(K76,TPMatrix!$A$6:$B$10,2,FALSE()),IF(J76=4,VLOOKUP(K76,TPMatrix!$D$6:$E$9,2,FALSE()),0))</f>
        <v>0</v>
      </c>
      <c r="M76" s="254" t="n">
        <f aca="false">IF(COUNTIF(K72:K76,K76)&gt;=2,IF(J76=5,VLOOKUP(K76+1,TPMatrix!$A$6:$B$10,2,FALSE()),IF(J76=4,VLOOKUP(K76+1,TPMatrix!$D$6:$E$9,2,FALSE()),0)),"")</f>
        <v>0</v>
      </c>
      <c r="N76" s="254" t="n">
        <f aca="false">IF(COUNTIF(K72:K76,K76)&gt;=3,IF(J76=5,VLOOKUP(K76+2,TPMatrix!$A$6:$B$10,2,FALSE()),IF(J76=4,VLOOKUP(K76+2,TPMatrix!$D$6:$E$9,2,FALSE()),0)),"")</f>
        <v>0</v>
      </c>
      <c r="O76" s="254" t="n">
        <f aca="false">IF(COUNTIF(K72:K76,K76)&gt;=4,IF(J76=5,VLOOKUP(K76+3,TPMatrix!$A$6:$B$10,2,FALSE()),IF(J76=4,VLOOKUP(K76+3,TPMatrix!$D$6:$E$9,2,FALSE()),0)),"")</f>
        <v>0</v>
      </c>
      <c r="P76" s="254" t="n">
        <f aca="false">IF(COUNTIF(K72:K76,K76)&gt;=5,IF(J76=5,VLOOKUP(K76+4,TPMatrix!$A$6:$B$10,2,FALSE()),IF(J76=4,VLOOKUP(K76+4,TPMatrix!$D$6:$E$9,2,FALSE()),0)),"")</f>
        <v>0</v>
      </c>
      <c r="Q76" s="254" t="n">
        <f aca="false">SUM(L76:P76)/COUNT(L76:P76)</f>
        <v>0</v>
      </c>
      <c r="R76" s="255" t="n">
        <f aca="false">COUNT(L76:P76)</f>
        <v>5</v>
      </c>
      <c r="S76" s="253" t="n">
        <f aca="false">IF(ISNUMBER($A76),COUNTIF($D$7:$D$306,$D76),0)</f>
        <v>0</v>
      </c>
      <c r="T76" s="254" t="n">
        <f aca="false">CEILING($F76,1)</f>
        <v>0</v>
      </c>
      <c r="U76" s="255" t="n">
        <f aca="true">SUM(OFFSET(T76,-MOD(ROW()-ROW($U$7),5),0,5,1))</f>
        <v>0</v>
      </c>
      <c r="W76" s="167" t="str">
        <f aca="false">$I76</f>
        <v/>
      </c>
      <c r="X76" s="167" t="str">
        <f aca="false">IF(ISNUMBER($A76),$W76*(Methuselahs!$A$4+1)+$A76,"")</f>
        <v/>
      </c>
      <c r="Y76" s="167" t="str">
        <f aca="false">IF(ISNUMBER($A76),RANK($X76,$X76:$X80,1),"")</f>
        <v/>
      </c>
      <c r="Z76" s="167" t="str">
        <f aca="false">IF(ISNUMBER($A76),VLOOKUP($A76,Methuselahs!$A$7:$X$306,5),"")</f>
        <v/>
      </c>
      <c r="AA76" s="167" t="str">
        <f aca="false">$I76</f>
        <v/>
      </c>
    </row>
    <row r="77" customFormat="false" ht="12.75" hidden="false" customHeight="true" outlineLevel="0" collapsed="false">
      <c r="A77" s="206" t="str">
        <f aca="true">IF(OR(ISBLANK('Tournament Info'!$B$11),'Tournament Info'!$B$11&lt;&gt;4),"",INDIRECT(ADDRESS(ROW(),3,1,1,"Optimal Seating "&amp;'Tournament Info'!$B$11-1&amp;"R+F")))</f>
        <v/>
      </c>
      <c r="B77" s="207" t="str">
        <f aca="false">IF(ISNUMBER(A77),VLOOKUP(A77,Methuselahs!$A$7:$E$306,2,FALSE()),"")</f>
        <v/>
      </c>
      <c r="C77" s="208" t="str">
        <f aca="false">IF(ISNUMBER(A77),VLOOKUP(A77,Methuselahs!$A$7:$E$306,3,FALSE()),"")</f>
        <v/>
      </c>
      <c r="D77" s="209" t="str">
        <f aca="false">IF(ISNUMBER(A77),FLOOR((ROW()-ROW($A$7))/5,1)+1,"")</f>
        <v/>
      </c>
      <c r="E77" s="210"/>
      <c r="F77" s="262" t="n">
        <f aca="false">IF(ISNUMBER(E77),E77,0)</f>
        <v>0</v>
      </c>
      <c r="G77" s="211" t="str">
        <f aca="false">IF(ISNUMBER($A77),IF(AND($F77&gt;=2,$H77=60),1,0),"")</f>
        <v/>
      </c>
      <c r="H77" s="212" t="str">
        <f aca="false">IF(ISNUMBER(A77),IF(OR($S77=$U77,NOT(ISNA(MATCH($D77*5+$V$4,Override!$C$6:$C$125,0)))),$Q77,0),"")</f>
        <v/>
      </c>
      <c r="I77" s="274" t="str">
        <f aca="false">IF(ISNUMBER(A77),IF(J77=5,K77,IF(AND(J77=4,OR(K77=4,K77=3)),K77+1,K77)),"")</f>
        <v/>
      </c>
      <c r="J77" s="213" t="n">
        <f aca="false">COUNT(A77:A81)</f>
        <v>0</v>
      </c>
      <c r="K77" s="214" t="str">
        <f aca="false">IF(ISNUMBER(A77),RANK(F77,F77:F81),"")</f>
        <v/>
      </c>
      <c r="L77" s="215" t="n">
        <f aca="false">IF(J77=5,VLOOKUP(K77,TPMatrix!$A$6:$B$10,2,FALSE()),IF(J77=4,VLOOKUP(K77,TPMatrix!$D$6:$E$9,2,FALSE()),0))</f>
        <v>0</v>
      </c>
      <c r="M77" s="215" t="n">
        <f aca="false">IF(COUNTIF(K77:K81,K77)&gt;=2,IF(J77=5,VLOOKUP(K77+1,TPMatrix!$A$6:$B$10,2,FALSE()),IF(J77=4,VLOOKUP(K77+1,TPMatrix!$D$6:$E$9,2,FALSE()),0)),"")</f>
        <v>0</v>
      </c>
      <c r="N77" s="215" t="n">
        <f aca="false">IF(COUNTIF(K77:K81,K77)&gt;=3,IF(J77=5,VLOOKUP(K77+2,TPMatrix!$A$6:$B$10,2,FALSE()),IF(J77=4,VLOOKUP(K77+2,TPMatrix!$D$6:$E$9,2,FALSE()),0)),"")</f>
        <v>0</v>
      </c>
      <c r="O77" s="215" t="n">
        <f aca="false">IF(COUNTIF(K77:K81,K77)&gt;=4,IF(J77=5,VLOOKUP(K77+3,TPMatrix!$A$6:$B$10,2,FALSE()),IF(J77=4,VLOOKUP(K77+3,TPMatrix!$D$6:$E$9,2,FALSE()),0)),"")</f>
        <v>0</v>
      </c>
      <c r="P77" s="215" t="n">
        <f aca="false">IF(COUNTIF(K77:K81,K77)&gt;=5,IF(J77=5,VLOOKUP(K77+4,TPMatrix!$A$6:$B$10,2,FALSE()),IF(J77=4,VLOOKUP(K77+4,TPMatrix!$D$6:$E$9,2,FALSE()),0)),"")</f>
        <v>0</v>
      </c>
      <c r="Q77" s="215" t="n">
        <f aca="false">SUM(L77:P77)/COUNT(L77:P77)</f>
        <v>0</v>
      </c>
      <c r="R77" s="216" t="n">
        <f aca="false">COUNT(L77:P77)</f>
        <v>5</v>
      </c>
      <c r="S77" s="217" t="n">
        <f aca="false">IF(ISNUMBER($A77),COUNTIF($D$7:$D$306,$D77),0)</f>
        <v>0</v>
      </c>
      <c r="T77" s="218" t="n">
        <f aca="false">CEILING($F77,1)</f>
        <v>0</v>
      </c>
      <c r="U77" s="219" t="n">
        <f aca="true">SUM(OFFSET(T77,-MOD(ROW()-ROW($U$7),5),0,5,1))</f>
        <v>0</v>
      </c>
      <c r="W77" s="167" t="str">
        <f aca="false">$I77</f>
        <v/>
      </c>
      <c r="X77" s="167" t="str">
        <f aca="false">IF(ISNUMBER($A77),$W77*(Methuselahs!$A$4+1)+$A77,"")</f>
        <v/>
      </c>
      <c r="Y77" s="167" t="str">
        <f aca="false">IF(ISNUMBER($A77),RANK($X77,$X77:$X81,1),"")</f>
        <v/>
      </c>
      <c r="Z77" s="167" t="str">
        <f aca="false">IF(ISNUMBER($A77),VLOOKUP($A77,Methuselahs!$A$7:$X$306,5),"")</f>
        <v/>
      </c>
      <c r="AA77" s="167" t="str">
        <f aca="false">$I77</f>
        <v/>
      </c>
    </row>
    <row r="78" customFormat="false" ht="12.75" hidden="false" customHeight="true" outlineLevel="0" collapsed="false">
      <c r="A78" s="220" t="str">
        <f aca="true">IF(OR(ISBLANK('Tournament Info'!$B$11),'Tournament Info'!$B$11&lt;&gt;4),"",INDIRECT(ADDRESS(ROW(),3,1,1,"Optimal Seating "&amp;'Tournament Info'!$B$11-1&amp;"R+F")))</f>
        <v/>
      </c>
      <c r="B78" s="221" t="str">
        <f aca="false">IF(ISNUMBER(A78),VLOOKUP(A78,Methuselahs!$A$7:$E$306,2,FALSE()),"")</f>
        <v/>
      </c>
      <c r="C78" s="222" t="str">
        <f aca="false">IF(ISNUMBER(A78),VLOOKUP(A78,Methuselahs!$A$7:$E$306,3,FALSE()),"")</f>
        <v/>
      </c>
      <c r="D78" s="223" t="str">
        <f aca="false">IF(ISNUMBER(A78),FLOOR((ROW()-ROW($A$7))/5,1)+1,"")</f>
        <v/>
      </c>
      <c r="E78" s="224"/>
      <c r="F78" s="264" t="n">
        <f aca="false">IF(ISNUMBER(E78),E78,0)</f>
        <v>0</v>
      </c>
      <c r="G78" s="225" t="str">
        <f aca="false">IF(ISNUMBER($A78),IF(AND($F78&gt;=2,$H78=60),1,0),"")</f>
        <v/>
      </c>
      <c r="H78" s="226" t="str">
        <f aca="false">IF(ISNUMBER(A78),IF(OR($S78=$U78,NOT(ISNA(MATCH($D78*5+$V$4,Override!$C$6:$C$125,0)))),$Q78,0),"")</f>
        <v/>
      </c>
      <c r="I78" s="275" t="str">
        <f aca="false">IF(ISNUMBER(A78),IF(J78=5,K78,IF(AND(J78=4,OR(K78=4,K78=3)),K78+1,K78)),"")</f>
        <v/>
      </c>
      <c r="J78" s="227" t="n">
        <f aca="false">COUNT(A77:A81)</f>
        <v>0</v>
      </c>
      <c r="K78" s="228" t="str">
        <f aca="false">IF(ISNUMBER(A78),RANK(F78,F77:F81),"")</f>
        <v/>
      </c>
      <c r="L78" s="229" t="n">
        <f aca="false">IF(J78=5,VLOOKUP(K78,TPMatrix!$A$6:$B$10,2,FALSE()),IF(J78=4,VLOOKUP(K78,TPMatrix!$D$6:$E$9,2,FALSE()),0))</f>
        <v>0</v>
      </c>
      <c r="M78" s="229" t="n">
        <f aca="false">IF(COUNTIF(K77:K81,K78)&gt;=2,IF(J78=5,VLOOKUP(K78+1,TPMatrix!$A$6:$B$10,2,FALSE()),IF(J78=4,VLOOKUP(K78+1,TPMatrix!$D$6:$E$9,2,FALSE()),0)),"")</f>
        <v>0</v>
      </c>
      <c r="N78" s="229" t="n">
        <f aca="false">IF(COUNTIF(K77:K81,K78)&gt;=3,IF(J78=5,VLOOKUP(K78+2,TPMatrix!$A$6:$B$10,2,FALSE()),IF(J78=4,VLOOKUP(K78+2,TPMatrix!$D$6:$E$9,2,FALSE()),0)),"")</f>
        <v>0</v>
      </c>
      <c r="O78" s="229" t="n">
        <f aca="false">IF(COUNTIF(K77:K81,K78)&gt;=4,IF(J78=5,VLOOKUP(K78+3,TPMatrix!$A$6:$B$10,2,FALSE()),IF(J78=4,VLOOKUP(K78+3,TPMatrix!$D$6:$E$9,2,FALSE()),0)),"")</f>
        <v>0</v>
      </c>
      <c r="P78" s="229" t="n">
        <f aca="false">IF(COUNTIF(K77:K81,K78)&gt;=5,IF(J78=5,VLOOKUP(K78+4,TPMatrix!$A$6:$B$10,2,FALSE()),IF(J78=4,VLOOKUP(K78+4,TPMatrix!$D$6:$E$9,2,FALSE()),0)),"")</f>
        <v>0</v>
      </c>
      <c r="Q78" s="229" t="n">
        <f aca="false">SUM(L78:P78)/COUNT(L78:P78)</f>
        <v>0</v>
      </c>
      <c r="R78" s="230" t="n">
        <f aca="false">COUNT(L78:P78)</f>
        <v>5</v>
      </c>
      <c r="S78" s="228" t="n">
        <f aca="false">IF(ISNUMBER($A78),COUNTIF($D$7:$D$306,$D78),0)</f>
        <v>0</v>
      </c>
      <c r="T78" s="229" t="n">
        <f aca="false">CEILING($F78,1)</f>
        <v>0</v>
      </c>
      <c r="U78" s="230" t="n">
        <f aca="true">SUM(OFFSET(T78,-MOD(ROW()-ROW($U$7),5),0,5,1))</f>
        <v>0</v>
      </c>
      <c r="W78" s="167" t="str">
        <f aca="false">$I78</f>
        <v/>
      </c>
      <c r="X78" s="167" t="str">
        <f aca="false">IF(ISNUMBER($A78),$W78*(Methuselahs!$A$4+1)+$A78,"")</f>
        <v/>
      </c>
      <c r="Y78" s="167" t="str">
        <f aca="false">IF(ISNUMBER($A78),RANK($X78,$X78:$X82,1),"")</f>
        <v/>
      </c>
      <c r="Z78" s="167" t="str">
        <f aca="false">IF(ISNUMBER($A78),VLOOKUP($A78,Methuselahs!$A$7:$X$306,5),"")</f>
        <v/>
      </c>
      <c r="AA78" s="167" t="str">
        <f aca="false">$I78</f>
        <v/>
      </c>
    </row>
    <row r="79" customFormat="false" ht="12.75" hidden="false" customHeight="true" outlineLevel="0" collapsed="false">
      <c r="A79" s="231" t="str">
        <f aca="true">IF(OR(ISBLANK('Tournament Info'!$B$11),'Tournament Info'!$B$11&lt;&gt;4),"",INDIRECT(ADDRESS(ROW(),3,1,1,"Optimal Seating "&amp;'Tournament Info'!$B$11-1&amp;"R+F")))</f>
        <v/>
      </c>
      <c r="B79" s="207" t="str">
        <f aca="false">IF(ISNUMBER(A79),VLOOKUP(A79,Methuselahs!$A$7:$E$306,2,FALSE()),"")</f>
        <v/>
      </c>
      <c r="C79" s="232" t="str">
        <f aca="false">IF(ISNUMBER(A79),VLOOKUP(A79,Methuselahs!$A$7:$E$306,3,FALSE()),"")</f>
        <v/>
      </c>
      <c r="D79" s="233" t="str">
        <f aca="false">IF(ISNUMBER(A79),FLOOR((ROW()-ROW($A$7))/5,1)+1,"")</f>
        <v/>
      </c>
      <c r="E79" s="234"/>
      <c r="F79" s="267" t="n">
        <f aca="false">IF(ISNUMBER(E79),E79,0)</f>
        <v>0</v>
      </c>
      <c r="G79" s="235" t="str">
        <f aca="false">IF(ISNUMBER($A79),IF(AND($F79&gt;=2,$H79=60),1,0),"")</f>
        <v/>
      </c>
      <c r="H79" s="236" t="str">
        <f aca="false">IF(ISNUMBER(A79),IF(OR($S79=$U79,NOT(ISNA(MATCH($D79*5+$V$4,Override!$C$6:$C$125,0)))),$Q79,0),"")</f>
        <v/>
      </c>
      <c r="I79" s="139" t="str">
        <f aca="false">IF(ISNUMBER(A79),IF(J79=5,K79,IF(AND(J79=4,OR(K79=4,K79=3)),K79+1,K79)),"")</f>
        <v/>
      </c>
      <c r="J79" s="237" t="n">
        <f aca="false">COUNT(A77:A81)</f>
        <v>0</v>
      </c>
      <c r="K79" s="238" t="str">
        <f aca="false">IF(ISNUMBER(A79),RANK(F79,F77:F81),"")</f>
        <v/>
      </c>
      <c r="L79" s="239" t="n">
        <f aca="false">IF(J79=5,VLOOKUP(K79,TPMatrix!$A$6:$B$10,2,FALSE()),IF(J79=4,VLOOKUP(K79,TPMatrix!$D$6:$E$9,2,FALSE()),0))</f>
        <v>0</v>
      </c>
      <c r="M79" s="239" t="n">
        <f aca="false">IF(COUNTIF(K77:K81,K79)&gt;=2,IF(J79=5,VLOOKUP(K79+1,TPMatrix!$A$6:$B$10,2,FALSE()),IF(J79=4,VLOOKUP(K79+1,TPMatrix!$D$6:$E$9,2,FALSE()),0)),"")</f>
        <v>0</v>
      </c>
      <c r="N79" s="239" t="n">
        <f aca="false">IF(COUNTIF(K77:K81,K79)&gt;=3,IF(J79=5,VLOOKUP(K79+2,TPMatrix!$A$6:$B$10,2,FALSE()),IF(J79=4,VLOOKUP(K79+2,TPMatrix!$D$6:$E$9,2,FALSE()),0)),"")</f>
        <v>0</v>
      </c>
      <c r="O79" s="239" t="n">
        <f aca="false">IF(COUNTIF(K77:K81,K79)&gt;=4,IF(J79=5,VLOOKUP(K79+3,TPMatrix!$A$6:$B$10,2,FALSE()),IF(J79=4,VLOOKUP(K79+3,TPMatrix!$D$6:$E$9,2,FALSE()),0)),"")</f>
        <v>0</v>
      </c>
      <c r="P79" s="239" t="n">
        <f aca="false">IF(COUNTIF(K77:K81,K79)&gt;=5,IF(J79=5,VLOOKUP(K79+4,TPMatrix!$A$6:$B$10,2,FALSE()),IF(J79=4,VLOOKUP(K79+4,TPMatrix!$D$6:$E$9,2,FALSE()),0)),"")</f>
        <v>0</v>
      </c>
      <c r="Q79" s="239" t="n">
        <f aca="false">SUM(L79:P79)/COUNT(L79:P79)</f>
        <v>0</v>
      </c>
      <c r="R79" s="240" t="n">
        <f aca="false">COUNT(L79:P79)</f>
        <v>5</v>
      </c>
      <c r="S79" s="238" t="n">
        <f aca="false">IF(ISNUMBER($A79),COUNTIF($D$7:$D$306,$D79),0)</f>
        <v>0</v>
      </c>
      <c r="T79" s="239" t="n">
        <f aca="false">CEILING($F79,1)</f>
        <v>0</v>
      </c>
      <c r="U79" s="240" t="n">
        <f aca="true">SUM(OFFSET(T79,-MOD(ROW()-ROW($U$7),5),0,5,1))</f>
        <v>0</v>
      </c>
      <c r="W79" s="167" t="str">
        <f aca="false">$I79</f>
        <v/>
      </c>
      <c r="X79" s="167" t="str">
        <f aca="false">IF(ISNUMBER($A79),$W79*(Methuselahs!$A$4+1)+$A79,"")</f>
        <v/>
      </c>
      <c r="Y79" s="167" t="str">
        <f aca="false">IF(ISNUMBER($A79),RANK($X79,$X79:$X83,1),"")</f>
        <v/>
      </c>
      <c r="Z79" s="167" t="str">
        <f aca="false">IF(ISNUMBER($A79),VLOOKUP($A79,Methuselahs!$A$7:$X$306,5),"")</f>
        <v/>
      </c>
      <c r="AA79" s="167" t="str">
        <f aca="false">$I79</f>
        <v/>
      </c>
    </row>
    <row r="80" customFormat="false" ht="12.75" hidden="false" customHeight="true" outlineLevel="0" collapsed="false">
      <c r="A80" s="241" t="str">
        <f aca="true">IF(OR(ISBLANK('Tournament Info'!$B$11),'Tournament Info'!$B$11&lt;&gt;4),"",INDIRECT(ADDRESS(ROW(),3,1,1,"Optimal Seating "&amp;'Tournament Info'!$B$11-1&amp;"R+F")))</f>
        <v/>
      </c>
      <c r="B80" s="242" t="str">
        <f aca="false">IF(ISNUMBER(A80),VLOOKUP(A80,Methuselahs!$A$7:$E$306,2,FALSE()),"")</f>
        <v/>
      </c>
      <c r="C80" s="243" t="str">
        <f aca="false">IF(ISNUMBER(A80),VLOOKUP(A80,Methuselahs!$A$7:$E$306,3,FALSE()),"")</f>
        <v/>
      </c>
      <c r="D80" s="244" t="str">
        <f aca="false">IF(ISNUMBER(A80),FLOOR((ROW()-ROW($A$7))/5,1)+1,"")</f>
        <v/>
      </c>
      <c r="E80" s="245"/>
      <c r="F80" s="269" t="n">
        <f aca="false">IF(ISNUMBER(E80),E80,0)</f>
        <v>0</v>
      </c>
      <c r="G80" s="225" t="str">
        <f aca="false">IF(ISNUMBER($A80),IF(AND($F80&gt;=2,$H80=60),1,0),"")</f>
        <v/>
      </c>
      <c r="H80" s="226" t="str">
        <f aca="false">IF(ISNUMBER(A80),IF(OR($S80=$U80,NOT(ISNA(MATCH($D80*5+$V$4,Override!$C$6:$C$125,0)))),$Q80,0),"")</f>
        <v/>
      </c>
      <c r="I80" s="275" t="str">
        <f aca="false">IF(ISNUMBER(A80),IF(J80=5,K80,IF(AND(J80=4,OR(K80=4,K80=3)),K80+1,K80)),"")</f>
        <v/>
      </c>
      <c r="J80" s="246" t="n">
        <f aca="false">COUNT(A77:A81)</f>
        <v>0</v>
      </c>
      <c r="K80" s="228" t="str">
        <f aca="false">IF(ISNUMBER(A80),RANK(F80,F77:F81),"")</f>
        <v/>
      </c>
      <c r="L80" s="229" t="n">
        <f aca="false">IF(J80=5,VLOOKUP(K80,TPMatrix!$A$6:$B$10,2,FALSE()),IF(J80=4,VLOOKUP(K80,TPMatrix!$D$6:$E$9,2,FALSE()),0))</f>
        <v>0</v>
      </c>
      <c r="M80" s="229" t="n">
        <f aca="false">IF(COUNTIF(K77:K81,K80)&gt;=2,IF(J80=5,VLOOKUP(K80+1,TPMatrix!$A$6:$B$10,2,FALSE()),IF(J80=4,VLOOKUP(K80+1,TPMatrix!$D$6:$E$9,2,FALSE()),0)),"")</f>
        <v>0</v>
      </c>
      <c r="N80" s="229" t="n">
        <f aca="false">IF(COUNTIF(K77:K81,K80)&gt;=3,IF(J80=5,VLOOKUP(K80+2,TPMatrix!$A$6:$B$10,2,FALSE()),IF(J80=4,VLOOKUP(K80+2,TPMatrix!$D$6:$E$9,2,FALSE()),0)),"")</f>
        <v>0</v>
      </c>
      <c r="O80" s="229" t="n">
        <f aca="false">IF(COUNTIF(K77:K81,K80)&gt;=4,IF(J80=5,VLOOKUP(K80+3,TPMatrix!$A$6:$B$10,2,FALSE()),IF(J80=4,VLOOKUP(K80+3,TPMatrix!$D$6:$E$9,2,FALSE()),0)),"")</f>
        <v>0</v>
      </c>
      <c r="P80" s="229" t="n">
        <f aca="false">IF(COUNTIF(K77:K81,K80)&gt;=5,IF(J80=5,VLOOKUP(K80+4,TPMatrix!$A$6:$B$10,2,FALSE()),IF(J80=4,VLOOKUP(K80+4,TPMatrix!$D$6:$E$9,2,FALSE()),0)),"")</f>
        <v>0</v>
      </c>
      <c r="Q80" s="229" t="n">
        <f aca="false">SUM(L80:P80)/COUNT(L80:P80)</f>
        <v>0</v>
      </c>
      <c r="R80" s="230" t="n">
        <f aca="false">COUNT(L80:P80)</f>
        <v>5</v>
      </c>
      <c r="S80" s="228" t="n">
        <f aca="false">IF(ISNUMBER($A80),COUNTIF($D$7:$D$306,$D80),0)</f>
        <v>0</v>
      </c>
      <c r="T80" s="229" t="n">
        <f aca="false">CEILING($F80,1)</f>
        <v>0</v>
      </c>
      <c r="U80" s="230" t="n">
        <f aca="true">SUM(OFFSET(T80,-MOD(ROW()-ROW($U$7),5),0,5,1))</f>
        <v>0</v>
      </c>
      <c r="W80" s="167" t="str">
        <f aca="false">$I80</f>
        <v/>
      </c>
      <c r="X80" s="167" t="str">
        <f aca="false">IF(ISNUMBER($A80),$W80*(Methuselahs!$A$4+1)+$A80,"")</f>
        <v/>
      </c>
      <c r="Y80" s="167" t="str">
        <f aca="false">IF(ISNUMBER($A80),RANK($X80,$X80:$X84,1),"")</f>
        <v/>
      </c>
      <c r="Z80" s="167" t="str">
        <f aca="false">IF(ISNUMBER($A80),VLOOKUP($A80,Methuselahs!$A$7:$X$306,5),"")</f>
        <v/>
      </c>
      <c r="AA80" s="167" t="str">
        <f aca="false">$I80</f>
        <v/>
      </c>
    </row>
    <row r="81" customFormat="false" ht="12.75" hidden="false" customHeight="true" outlineLevel="0" collapsed="false">
      <c r="A81" s="247" t="str">
        <f aca="true">IF(OR(ISBLANK('Tournament Info'!$B$11),'Tournament Info'!$B$11&lt;&gt;4),"",INDIRECT(ADDRESS(ROW(),3,1,1,"Optimal Seating "&amp;'Tournament Info'!$B$11-1&amp;"R+F")))</f>
        <v/>
      </c>
      <c r="B81" s="248" t="str">
        <f aca="false">IF(ISNUMBER(A81),VLOOKUP(A81,Methuselahs!$A$7:$E$306,2,FALSE()),"")</f>
        <v/>
      </c>
      <c r="C81" s="249" t="str">
        <f aca="false">IF(ISNUMBER(A81),VLOOKUP(A81,Methuselahs!$A$7:$E$306,3,FALSE()),"")</f>
        <v/>
      </c>
      <c r="D81" s="250" t="str">
        <f aca="false">IF(ISNUMBER(A81),FLOOR((ROW()-ROW($A$7))/5,1)+1,"")</f>
        <v/>
      </c>
      <c r="E81" s="251"/>
      <c r="F81" s="270" t="n">
        <f aca="false">IF(ISNUMBER(E81),E81,0)</f>
        <v>0</v>
      </c>
      <c r="G81" s="235" t="str">
        <f aca="false">IF(ISNUMBER($A81),IF(AND($F81&gt;=2,$H81=60),1,0),"")</f>
        <v/>
      </c>
      <c r="H81" s="236" t="str">
        <f aca="false">IF(ISNUMBER(A81),IF(OR($S81=$U81,NOT(ISNA(MATCH($D81*5+$V$4,Override!$C$6:$C$125,0)))),$Q81,0),"")</f>
        <v/>
      </c>
      <c r="I81" s="139" t="str">
        <f aca="false">IF(ISNUMBER(A81),IF(J81=5,K81,IF(AND(J81=4,OR(K81=4,K81=3)),K81+1,K81)),"")</f>
        <v/>
      </c>
      <c r="J81" s="252" t="n">
        <f aca="false">COUNT(A77:A81)</f>
        <v>0</v>
      </c>
      <c r="K81" s="253" t="str">
        <f aca="false">IF(ISNUMBER(A81),RANK(F81,F77:F81),"")</f>
        <v/>
      </c>
      <c r="L81" s="254" t="n">
        <f aca="false">IF(J81=5,VLOOKUP(K81,TPMatrix!$A$6:$B$10,2,FALSE()),IF(J81=4,VLOOKUP(K81,TPMatrix!$D$6:$E$9,2,FALSE()),0))</f>
        <v>0</v>
      </c>
      <c r="M81" s="254" t="n">
        <f aca="false">IF(COUNTIF(K77:K81,K81)&gt;=2,IF(J81=5,VLOOKUP(K81+1,TPMatrix!$A$6:$B$10,2,FALSE()),IF(J81=4,VLOOKUP(K81+1,TPMatrix!$D$6:$E$9,2,FALSE()),0)),"")</f>
        <v>0</v>
      </c>
      <c r="N81" s="254" t="n">
        <f aca="false">IF(COUNTIF(K77:K81,K81)&gt;=3,IF(J81=5,VLOOKUP(K81+2,TPMatrix!$A$6:$B$10,2,FALSE()),IF(J81=4,VLOOKUP(K81+2,TPMatrix!$D$6:$E$9,2,FALSE()),0)),"")</f>
        <v>0</v>
      </c>
      <c r="O81" s="254" t="n">
        <f aca="false">IF(COUNTIF(K77:K81,K81)&gt;=4,IF(J81=5,VLOOKUP(K81+3,TPMatrix!$A$6:$B$10,2,FALSE()),IF(J81=4,VLOOKUP(K81+3,TPMatrix!$D$6:$E$9,2,FALSE()),0)),"")</f>
        <v>0</v>
      </c>
      <c r="P81" s="254" t="n">
        <f aca="false">IF(COUNTIF(K77:K81,K81)&gt;=5,IF(J81=5,VLOOKUP(K81+4,TPMatrix!$A$6:$B$10,2,FALSE()),IF(J81=4,VLOOKUP(K81+4,TPMatrix!$D$6:$E$9,2,FALSE()),0)),"")</f>
        <v>0</v>
      </c>
      <c r="Q81" s="254" t="n">
        <f aca="false">SUM(L81:P81)/COUNT(L81:P81)</f>
        <v>0</v>
      </c>
      <c r="R81" s="255" t="n">
        <f aca="false">COUNT(L81:P81)</f>
        <v>5</v>
      </c>
      <c r="S81" s="253" t="n">
        <f aca="false">IF(ISNUMBER($A81),COUNTIF($D$7:$D$306,$D81),0)</f>
        <v>0</v>
      </c>
      <c r="T81" s="254" t="n">
        <f aca="false">CEILING($F81,1)</f>
        <v>0</v>
      </c>
      <c r="U81" s="255" t="n">
        <f aca="true">SUM(OFFSET(T81,-MOD(ROW()-ROW($U$7),5),0,5,1))</f>
        <v>0</v>
      </c>
      <c r="W81" s="167" t="str">
        <f aca="false">$I81</f>
        <v/>
      </c>
      <c r="X81" s="167" t="str">
        <f aca="false">IF(ISNUMBER($A81),$W81*(Methuselahs!$A$4+1)+$A81,"")</f>
        <v/>
      </c>
      <c r="Y81" s="167" t="str">
        <f aca="false">IF(ISNUMBER($A81),RANK($X81,$X81:$X85,1),"")</f>
        <v/>
      </c>
      <c r="Z81" s="167" t="str">
        <f aca="false">IF(ISNUMBER($A81),VLOOKUP($A81,Methuselahs!$A$7:$X$306,5),"")</f>
        <v/>
      </c>
      <c r="AA81" s="167" t="str">
        <f aca="false">$I81</f>
        <v/>
      </c>
    </row>
    <row r="82" customFormat="false" ht="12.75" hidden="false" customHeight="true" outlineLevel="0" collapsed="false">
      <c r="A82" s="206" t="str">
        <f aca="true">IF(OR(ISBLANK('Tournament Info'!$B$11),'Tournament Info'!$B$11&lt;&gt;4),"",INDIRECT(ADDRESS(ROW(),3,1,1,"Optimal Seating "&amp;'Tournament Info'!$B$11-1&amp;"R+F")))</f>
        <v/>
      </c>
      <c r="B82" s="207" t="str">
        <f aca="false">IF(ISNUMBER(A82),VLOOKUP(A82,Methuselahs!$A$7:$E$306,2,FALSE()),"")</f>
        <v/>
      </c>
      <c r="C82" s="208" t="str">
        <f aca="false">IF(ISNUMBER(A82),VLOOKUP(A82,Methuselahs!$A$7:$E$306,3,FALSE()),"")</f>
        <v/>
      </c>
      <c r="D82" s="209" t="str">
        <f aca="false">IF(ISNUMBER(A82),FLOOR((ROW()-ROW($A$7))/5,1)+1,"")</f>
        <v/>
      </c>
      <c r="E82" s="210"/>
      <c r="F82" s="262" t="n">
        <f aca="false">IF(ISNUMBER(E82),E82,0)</f>
        <v>0</v>
      </c>
      <c r="G82" s="211" t="str">
        <f aca="false">IF(ISNUMBER($A82),IF(AND($F82&gt;=2,$H82=60),1,0),"")</f>
        <v/>
      </c>
      <c r="H82" s="212" t="str">
        <f aca="false">IF(ISNUMBER(A82),IF(OR($S82=$U82,NOT(ISNA(MATCH($D82*5+$V$4,Override!$C$6:$C$125,0)))),$Q82,0),"")</f>
        <v/>
      </c>
      <c r="I82" s="274" t="str">
        <f aca="false">IF(ISNUMBER(A82),IF(J82=5,K82,IF(AND(J82=4,OR(K82=4,K82=3)),K82+1,K82)),"")</f>
        <v/>
      </c>
      <c r="J82" s="213" t="n">
        <f aca="false">COUNT(A82:A86)</f>
        <v>0</v>
      </c>
      <c r="K82" s="214" t="str">
        <f aca="false">IF(ISNUMBER(A82),RANK(F82,F82:F86),"")</f>
        <v/>
      </c>
      <c r="L82" s="215" t="n">
        <f aca="false">IF(J82=5,VLOOKUP(K82,TPMatrix!$A$6:$B$10,2,FALSE()),IF(J82=4,VLOOKUP(K82,TPMatrix!$D$6:$E$9,2,FALSE()),0))</f>
        <v>0</v>
      </c>
      <c r="M82" s="215" t="n">
        <f aca="false">IF(COUNTIF(K82:K86,K82)&gt;=2,IF(J82=5,VLOOKUP(K82+1,TPMatrix!$A$6:$B$10,2,FALSE()),IF(J82=4,VLOOKUP(K82+1,TPMatrix!$D$6:$E$9,2,FALSE()),0)),"")</f>
        <v>0</v>
      </c>
      <c r="N82" s="215" t="n">
        <f aca="false">IF(COUNTIF(K82:K86,K82)&gt;=3,IF(J82=5,VLOOKUP(K82+2,TPMatrix!$A$6:$B$10,2,FALSE()),IF(J82=4,VLOOKUP(K82+2,TPMatrix!$D$6:$E$9,2,FALSE()),0)),"")</f>
        <v>0</v>
      </c>
      <c r="O82" s="215" t="n">
        <f aca="false">IF(COUNTIF(K82:K86,K82)&gt;=4,IF(J82=5,VLOOKUP(K82+3,TPMatrix!$A$6:$B$10,2,FALSE()),IF(J82=4,VLOOKUP(K82+3,TPMatrix!$D$6:$E$9,2,FALSE()),0)),"")</f>
        <v>0</v>
      </c>
      <c r="P82" s="215" t="n">
        <f aca="false">IF(COUNTIF(K82:K86,K82)&gt;=5,IF(J82=5,VLOOKUP(K82+4,TPMatrix!$A$6:$B$10,2,FALSE()),IF(J82=4,VLOOKUP(K82+4,TPMatrix!$D$6:$E$9,2,FALSE()),0)),"")</f>
        <v>0</v>
      </c>
      <c r="Q82" s="215" t="n">
        <f aca="false">SUM(L82:P82)/COUNT(L82:P82)</f>
        <v>0</v>
      </c>
      <c r="R82" s="216" t="n">
        <f aca="false">COUNT(L82:P82)</f>
        <v>5</v>
      </c>
      <c r="S82" s="217" t="n">
        <f aca="false">IF(ISNUMBER($A82),COUNTIF($D$7:$D$306,$D82),0)</f>
        <v>0</v>
      </c>
      <c r="T82" s="218" t="n">
        <f aca="false">CEILING($F82,1)</f>
        <v>0</v>
      </c>
      <c r="U82" s="219" t="n">
        <f aca="true">SUM(OFFSET(T82,-MOD(ROW()-ROW($U$7),5),0,5,1))</f>
        <v>0</v>
      </c>
      <c r="W82" s="167" t="str">
        <f aca="false">$I82</f>
        <v/>
      </c>
      <c r="X82" s="167" t="str">
        <f aca="false">IF(ISNUMBER($A82),$W82*(Methuselahs!$A$4+1)+$A82,"")</f>
        <v/>
      </c>
      <c r="Y82" s="167" t="str">
        <f aca="false">IF(ISNUMBER($A82),RANK($X82,$X82:$X86,1),"")</f>
        <v/>
      </c>
      <c r="Z82" s="167" t="str">
        <f aca="false">IF(ISNUMBER($A82),VLOOKUP($A82,Methuselahs!$A$7:$X$306,5),"")</f>
        <v/>
      </c>
      <c r="AA82" s="167" t="str">
        <f aca="false">$I82</f>
        <v/>
      </c>
    </row>
    <row r="83" customFormat="false" ht="12.75" hidden="false" customHeight="true" outlineLevel="0" collapsed="false">
      <c r="A83" s="220" t="str">
        <f aca="true">IF(OR(ISBLANK('Tournament Info'!$B$11),'Tournament Info'!$B$11&lt;&gt;4),"",INDIRECT(ADDRESS(ROW(),3,1,1,"Optimal Seating "&amp;'Tournament Info'!$B$11-1&amp;"R+F")))</f>
        <v/>
      </c>
      <c r="B83" s="221" t="str">
        <f aca="false">IF(ISNUMBER(A83),VLOOKUP(A83,Methuselahs!$A$7:$E$306,2,FALSE()),"")</f>
        <v/>
      </c>
      <c r="C83" s="222" t="str">
        <f aca="false">IF(ISNUMBER(A83),VLOOKUP(A83,Methuselahs!$A$7:$E$306,3,FALSE()),"")</f>
        <v/>
      </c>
      <c r="D83" s="223" t="str">
        <f aca="false">IF(ISNUMBER(A83),FLOOR((ROW()-ROW($A$7))/5,1)+1,"")</f>
        <v/>
      </c>
      <c r="E83" s="224"/>
      <c r="F83" s="264" t="n">
        <f aca="false">IF(ISNUMBER(E83),E83,0)</f>
        <v>0</v>
      </c>
      <c r="G83" s="225" t="str">
        <f aca="false">IF(ISNUMBER($A83),IF(AND($F83&gt;=2,$H83=60),1,0),"")</f>
        <v/>
      </c>
      <c r="H83" s="226" t="str">
        <f aca="false">IF(ISNUMBER(A83),IF(OR($S83=$U83,NOT(ISNA(MATCH($D83*5+$V$4,Override!$C$6:$C$125,0)))),$Q83,0),"")</f>
        <v/>
      </c>
      <c r="I83" s="275" t="str">
        <f aca="false">IF(ISNUMBER(A83),IF(J83=5,K83,IF(AND(J83=4,OR(K83=4,K83=3)),K83+1,K83)),"")</f>
        <v/>
      </c>
      <c r="J83" s="227" t="n">
        <f aca="false">COUNT(A82:A86)</f>
        <v>0</v>
      </c>
      <c r="K83" s="228" t="str">
        <f aca="false">IF(ISNUMBER(A83),RANK(F83,F82:F86),"")</f>
        <v/>
      </c>
      <c r="L83" s="229" t="n">
        <f aca="false">IF(J83=5,VLOOKUP(K83,TPMatrix!$A$6:$B$10,2,FALSE()),IF(J83=4,VLOOKUP(K83,TPMatrix!$D$6:$E$9,2,FALSE()),0))</f>
        <v>0</v>
      </c>
      <c r="M83" s="229" t="n">
        <f aca="false">IF(COUNTIF(K82:K86,K83)&gt;=2,IF(J83=5,VLOOKUP(K83+1,TPMatrix!$A$6:$B$10,2,FALSE()),IF(J83=4,VLOOKUP(K83+1,TPMatrix!$D$6:$E$9,2,FALSE()),0)),"")</f>
        <v>0</v>
      </c>
      <c r="N83" s="229" t="n">
        <f aca="false">IF(COUNTIF(K82:K86,K83)&gt;=3,IF(J83=5,VLOOKUP(K83+2,TPMatrix!$A$6:$B$10,2,FALSE()),IF(J83=4,VLOOKUP(K83+2,TPMatrix!$D$6:$E$9,2,FALSE()),0)),"")</f>
        <v>0</v>
      </c>
      <c r="O83" s="229" t="n">
        <f aca="false">IF(COUNTIF(K82:K86,K83)&gt;=4,IF(J83=5,VLOOKUP(K83+3,TPMatrix!$A$6:$B$10,2,FALSE()),IF(J83=4,VLOOKUP(K83+3,TPMatrix!$D$6:$E$9,2,FALSE()),0)),"")</f>
        <v>0</v>
      </c>
      <c r="P83" s="229" t="n">
        <f aca="false">IF(COUNTIF(K82:K86,K83)&gt;=5,IF(J83=5,VLOOKUP(K83+4,TPMatrix!$A$6:$B$10,2,FALSE()),IF(J83=4,VLOOKUP(K83+4,TPMatrix!$D$6:$E$9,2,FALSE()),0)),"")</f>
        <v>0</v>
      </c>
      <c r="Q83" s="229" t="n">
        <f aca="false">SUM(L83:P83)/COUNT(L83:P83)</f>
        <v>0</v>
      </c>
      <c r="R83" s="230" t="n">
        <f aca="false">COUNT(L83:P83)</f>
        <v>5</v>
      </c>
      <c r="S83" s="228" t="n">
        <f aca="false">IF(ISNUMBER($A83),COUNTIF($D$7:$D$306,$D83),0)</f>
        <v>0</v>
      </c>
      <c r="T83" s="229" t="n">
        <f aca="false">CEILING($F83,1)</f>
        <v>0</v>
      </c>
      <c r="U83" s="230" t="n">
        <f aca="true">SUM(OFFSET(T83,-MOD(ROW()-ROW($U$7),5),0,5,1))</f>
        <v>0</v>
      </c>
      <c r="W83" s="167" t="str">
        <f aca="false">$I83</f>
        <v/>
      </c>
      <c r="X83" s="167" t="str">
        <f aca="false">IF(ISNUMBER($A83),$W83*(Methuselahs!$A$4+1)+$A83,"")</f>
        <v/>
      </c>
      <c r="Y83" s="167" t="str">
        <f aca="false">IF(ISNUMBER($A83),RANK($X83,$X83:$X87,1),"")</f>
        <v/>
      </c>
      <c r="Z83" s="167" t="str">
        <f aca="false">IF(ISNUMBER($A83),VLOOKUP($A83,Methuselahs!$A$7:$X$306,5),"")</f>
        <v/>
      </c>
      <c r="AA83" s="167" t="str">
        <f aca="false">$I83</f>
        <v/>
      </c>
    </row>
    <row r="84" customFormat="false" ht="12.75" hidden="false" customHeight="true" outlineLevel="0" collapsed="false">
      <c r="A84" s="231" t="str">
        <f aca="true">IF(OR(ISBLANK('Tournament Info'!$B$11),'Tournament Info'!$B$11&lt;&gt;4),"",INDIRECT(ADDRESS(ROW(),3,1,1,"Optimal Seating "&amp;'Tournament Info'!$B$11-1&amp;"R+F")))</f>
        <v/>
      </c>
      <c r="B84" s="207" t="str">
        <f aca="false">IF(ISNUMBER(A84),VLOOKUP(A84,Methuselahs!$A$7:$E$306,2,FALSE()),"")</f>
        <v/>
      </c>
      <c r="C84" s="232" t="str">
        <f aca="false">IF(ISNUMBER(A84),VLOOKUP(A84,Methuselahs!$A$7:$E$306,3,FALSE()),"")</f>
        <v/>
      </c>
      <c r="D84" s="233" t="str">
        <f aca="false">IF(ISNUMBER(A84),FLOOR((ROW()-ROW($A$7))/5,1)+1,"")</f>
        <v/>
      </c>
      <c r="E84" s="234"/>
      <c r="F84" s="267" t="n">
        <f aca="false">IF(ISNUMBER(E84),E84,0)</f>
        <v>0</v>
      </c>
      <c r="G84" s="235" t="str">
        <f aca="false">IF(ISNUMBER($A84),IF(AND($F84&gt;=2,$H84=60),1,0),"")</f>
        <v/>
      </c>
      <c r="H84" s="236" t="str">
        <f aca="false">IF(ISNUMBER(A84),IF(OR($S84=$U84,NOT(ISNA(MATCH($D84*5+$V$4,Override!$C$6:$C$125,0)))),$Q84,0),"")</f>
        <v/>
      </c>
      <c r="I84" s="139" t="str">
        <f aca="false">IF(ISNUMBER(A84),IF(J84=5,K84,IF(AND(J84=4,OR(K84=4,K84=3)),K84+1,K84)),"")</f>
        <v/>
      </c>
      <c r="J84" s="237" t="n">
        <f aca="false">COUNT(A82:A86)</f>
        <v>0</v>
      </c>
      <c r="K84" s="238" t="str">
        <f aca="false">IF(ISNUMBER(A84),RANK(F84,F82:F86),"")</f>
        <v/>
      </c>
      <c r="L84" s="239" t="n">
        <f aca="false">IF(J84=5,VLOOKUP(K84,TPMatrix!$A$6:$B$10,2,FALSE()),IF(J84=4,VLOOKUP(K84,TPMatrix!$D$6:$E$9,2,FALSE()),0))</f>
        <v>0</v>
      </c>
      <c r="M84" s="239" t="n">
        <f aca="false">IF(COUNTIF(K82:K86,K84)&gt;=2,IF(J84=5,VLOOKUP(K84+1,TPMatrix!$A$6:$B$10,2,FALSE()),IF(J84=4,VLOOKUP(K84+1,TPMatrix!$D$6:$E$9,2,FALSE()),0)),"")</f>
        <v>0</v>
      </c>
      <c r="N84" s="239" t="n">
        <f aca="false">IF(COUNTIF(K82:K86,K84)&gt;=3,IF(J84=5,VLOOKUP(K84+2,TPMatrix!$A$6:$B$10,2,FALSE()),IF(J84=4,VLOOKUP(K84+2,TPMatrix!$D$6:$E$9,2,FALSE()),0)),"")</f>
        <v>0</v>
      </c>
      <c r="O84" s="239" t="n">
        <f aca="false">IF(COUNTIF(K82:K86,K84)&gt;=4,IF(J84=5,VLOOKUP(K84+3,TPMatrix!$A$6:$B$10,2,FALSE()),IF(J84=4,VLOOKUP(K84+3,TPMatrix!$D$6:$E$9,2,FALSE()),0)),"")</f>
        <v>0</v>
      </c>
      <c r="P84" s="239" t="n">
        <f aca="false">IF(COUNTIF(K82:K86,K84)&gt;=5,IF(J84=5,VLOOKUP(K84+4,TPMatrix!$A$6:$B$10,2,FALSE()),IF(J84=4,VLOOKUP(K84+4,TPMatrix!$D$6:$E$9,2,FALSE()),0)),"")</f>
        <v>0</v>
      </c>
      <c r="Q84" s="239" t="n">
        <f aca="false">SUM(L84:P84)/COUNT(L84:P84)</f>
        <v>0</v>
      </c>
      <c r="R84" s="240" t="n">
        <f aca="false">COUNT(L84:P84)</f>
        <v>5</v>
      </c>
      <c r="S84" s="238" t="n">
        <f aca="false">IF(ISNUMBER($A84),COUNTIF($D$7:$D$306,$D84),0)</f>
        <v>0</v>
      </c>
      <c r="T84" s="239" t="n">
        <f aca="false">CEILING($F84,1)</f>
        <v>0</v>
      </c>
      <c r="U84" s="240" t="n">
        <f aca="true">SUM(OFFSET(T84,-MOD(ROW()-ROW($U$7),5),0,5,1))</f>
        <v>0</v>
      </c>
      <c r="W84" s="167" t="str">
        <f aca="false">$I84</f>
        <v/>
      </c>
      <c r="X84" s="167" t="str">
        <f aca="false">IF(ISNUMBER($A84),$W84*(Methuselahs!$A$4+1)+$A84,"")</f>
        <v/>
      </c>
      <c r="Y84" s="167" t="str">
        <f aca="false">IF(ISNUMBER($A84),RANK($X84,$X84:$X88,1),"")</f>
        <v/>
      </c>
      <c r="Z84" s="167" t="str">
        <f aca="false">IF(ISNUMBER($A84),VLOOKUP($A84,Methuselahs!$A$7:$X$306,5),"")</f>
        <v/>
      </c>
      <c r="AA84" s="167" t="str">
        <f aca="false">$I84</f>
        <v/>
      </c>
    </row>
    <row r="85" customFormat="false" ht="12.75" hidden="false" customHeight="true" outlineLevel="0" collapsed="false">
      <c r="A85" s="241" t="str">
        <f aca="true">IF(OR(ISBLANK('Tournament Info'!$B$11),'Tournament Info'!$B$11&lt;&gt;4),"",INDIRECT(ADDRESS(ROW(),3,1,1,"Optimal Seating "&amp;'Tournament Info'!$B$11-1&amp;"R+F")))</f>
        <v/>
      </c>
      <c r="B85" s="242" t="str">
        <f aca="false">IF(ISNUMBER(A85),VLOOKUP(A85,Methuselahs!$A$7:$E$306,2,FALSE()),"")</f>
        <v/>
      </c>
      <c r="C85" s="243" t="str">
        <f aca="false">IF(ISNUMBER(A85),VLOOKUP(A85,Methuselahs!$A$7:$E$306,3,FALSE()),"")</f>
        <v/>
      </c>
      <c r="D85" s="244" t="str">
        <f aca="false">IF(ISNUMBER(A85),FLOOR((ROW()-ROW($A$7))/5,1)+1,"")</f>
        <v/>
      </c>
      <c r="E85" s="245"/>
      <c r="F85" s="269" t="n">
        <f aca="false">IF(ISNUMBER(E85),E85,0)</f>
        <v>0</v>
      </c>
      <c r="G85" s="225" t="str">
        <f aca="false">IF(ISNUMBER($A85),IF(AND($F85&gt;=2,$H85=60),1,0),"")</f>
        <v/>
      </c>
      <c r="H85" s="226" t="str">
        <f aca="false">IF(ISNUMBER(A85),IF(OR($S85=$U85,NOT(ISNA(MATCH($D85*5+$V$4,Override!$C$6:$C$125,0)))),$Q85,0),"")</f>
        <v/>
      </c>
      <c r="I85" s="275" t="str">
        <f aca="false">IF(ISNUMBER(A85),IF(J85=5,K85,IF(AND(J85=4,OR(K85=4,K85=3)),K85+1,K85)),"")</f>
        <v/>
      </c>
      <c r="J85" s="246" t="n">
        <f aca="false">COUNT(A82:A86)</f>
        <v>0</v>
      </c>
      <c r="K85" s="228" t="str">
        <f aca="false">IF(ISNUMBER(A85),RANK(F85,F82:F86),"")</f>
        <v/>
      </c>
      <c r="L85" s="229" t="n">
        <f aca="false">IF(J85=5,VLOOKUP(K85,TPMatrix!$A$6:$B$10,2,FALSE()),IF(J85=4,VLOOKUP(K85,TPMatrix!$D$6:$E$9,2,FALSE()),0))</f>
        <v>0</v>
      </c>
      <c r="M85" s="229" t="n">
        <f aca="false">IF(COUNTIF(K82:K86,K85)&gt;=2,IF(J85=5,VLOOKUP(K85+1,TPMatrix!$A$6:$B$10,2,FALSE()),IF(J85=4,VLOOKUP(K85+1,TPMatrix!$D$6:$E$9,2,FALSE()),0)),"")</f>
        <v>0</v>
      </c>
      <c r="N85" s="229" t="n">
        <f aca="false">IF(COUNTIF(K82:K86,K85)&gt;=3,IF(J85=5,VLOOKUP(K85+2,TPMatrix!$A$6:$B$10,2,FALSE()),IF(J85=4,VLOOKUP(K85+2,TPMatrix!$D$6:$E$9,2,FALSE()),0)),"")</f>
        <v>0</v>
      </c>
      <c r="O85" s="229" t="n">
        <f aca="false">IF(COUNTIF(K82:K86,K85)&gt;=4,IF(J85=5,VLOOKUP(K85+3,TPMatrix!$A$6:$B$10,2,FALSE()),IF(J85=4,VLOOKUP(K85+3,TPMatrix!$D$6:$E$9,2,FALSE()),0)),"")</f>
        <v>0</v>
      </c>
      <c r="P85" s="229" t="n">
        <f aca="false">IF(COUNTIF(K82:K86,K85)&gt;=5,IF(J85=5,VLOOKUP(K85+4,TPMatrix!$A$6:$B$10,2,FALSE()),IF(J85=4,VLOOKUP(K85+4,TPMatrix!$D$6:$E$9,2,FALSE()),0)),"")</f>
        <v>0</v>
      </c>
      <c r="Q85" s="229" t="n">
        <f aca="false">SUM(L85:P85)/COUNT(L85:P85)</f>
        <v>0</v>
      </c>
      <c r="R85" s="230" t="n">
        <f aca="false">COUNT(L85:P85)</f>
        <v>5</v>
      </c>
      <c r="S85" s="228" t="n">
        <f aca="false">IF(ISNUMBER($A85),COUNTIF($D$7:$D$306,$D85),0)</f>
        <v>0</v>
      </c>
      <c r="T85" s="229" t="n">
        <f aca="false">CEILING($F85,1)</f>
        <v>0</v>
      </c>
      <c r="U85" s="230" t="n">
        <f aca="true">SUM(OFFSET(T85,-MOD(ROW()-ROW($U$7),5),0,5,1))</f>
        <v>0</v>
      </c>
      <c r="W85" s="167" t="str">
        <f aca="false">$I85</f>
        <v/>
      </c>
      <c r="X85" s="167" t="str">
        <f aca="false">IF(ISNUMBER($A85),$W85*(Methuselahs!$A$4+1)+$A85,"")</f>
        <v/>
      </c>
      <c r="Y85" s="167" t="str">
        <f aca="false">IF(ISNUMBER($A85),RANK($X85,$X85:$X89,1),"")</f>
        <v/>
      </c>
      <c r="Z85" s="167" t="str">
        <f aca="false">IF(ISNUMBER($A85),VLOOKUP($A85,Methuselahs!$A$7:$X$306,5),"")</f>
        <v/>
      </c>
      <c r="AA85" s="167" t="str">
        <f aca="false">$I85</f>
        <v/>
      </c>
    </row>
    <row r="86" customFormat="false" ht="12.75" hidden="false" customHeight="true" outlineLevel="0" collapsed="false">
      <c r="A86" s="247" t="str">
        <f aca="true">IF(OR(ISBLANK('Tournament Info'!$B$11),'Tournament Info'!$B$11&lt;&gt;4),"",INDIRECT(ADDRESS(ROW(),3,1,1,"Optimal Seating "&amp;'Tournament Info'!$B$11-1&amp;"R+F")))</f>
        <v/>
      </c>
      <c r="B86" s="248" t="str">
        <f aca="false">IF(ISNUMBER(A86),VLOOKUP(A86,Methuselahs!$A$7:$E$306,2,FALSE()),"")</f>
        <v/>
      </c>
      <c r="C86" s="249" t="str">
        <f aca="false">IF(ISNUMBER(A86),VLOOKUP(A86,Methuselahs!$A$7:$E$306,3,FALSE()),"")</f>
        <v/>
      </c>
      <c r="D86" s="250" t="str">
        <f aca="false">IF(ISNUMBER(A86),FLOOR((ROW()-ROW($A$7))/5,1)+1,"")</f>
        <v/>
      </c>
      <c r="E86" s="251"/>
      <c r="F86" s="270" t="n">
        <f aca="false">IF(ISNUMBER(E86),E86,0)</f>
        <v>0</v>
      </c>
      <c r="G86" s="235" t="str">
        <f aca="false">IF(ISNUMBER($A86),IF(AND($F86&gt;=2,$H86=60),1,0),"")</f>
        <v/>
      </c>
      <c r="H86" s="236" t="str">
        <f aca="false">IF(ISNUMBER(A86),IF(OR($S86=$U86,NOT(ISNA(MATCH($D86*5+$V$4,Override!$C$6:$C$125,0)))),$Q86,0),"")</f>
        <v/>
      </c>
      <c r="I86" s="139" t="str">
        <f aca="false">IF(ISNUMBER(A86),IF(J86=5,K86,IF(AND(J86=4,OR(K86=4,K86=3)),K86+1,K86)),"")</f>
        <v/>
      </c>
      <c r="J86" s="252" t="n">
        <f aca="false">COUNT(A82:A86)</f>
        <v>0</v>
      </c>
      <c r="K86" s="253" t="str">
        <f aca="false">IF(ISNUMBER(A86),RANK(F86,F82:F86),"")</f>
        <v/>
      </c>
      <c r="L86" s="254" t="n">
        <f aca="false">IF(J86=5,VLOOKUP(K86,TPMatrix!$A$6:$B$10,2,FALSE()),IF(J86=4,VLOOKUP(K86,TPMatrix!$D$6:$E$9,2,FALSE()),0))</f>
        <v>0</v>
      </c>
      <c r="M86" s="254" t="n">
        <f aca="false">IF(COUNTIF(K82:K86,K86)&gt;=2,IF(J86=5,VLOOKUP(K86+1,TPMatrix!$A$6:$B$10,2,FALSE()),IF(J86=4,VLOOKUP(K86+1,TPMatrix!$D$6:$E$9,2,FALSE()),0)),"")</f>
        <v>0</v>
      </c>
      <c r="N86" s="254" t="n">
        <f aca="false">IF(COUNTIF(K82:K86,K86)&gt;=3,IF(J86=5,VLOOKUP(K86+2,TPMatrix!$A$6:$B$10,2,FALSE()),IF(J86=4,VLOOKUP(K86+2,TPMatrix!$D$6:$E$9,2,FALSE()),0)),"")</f>
        <v>0</v>
      </c>
      <c r="O86" s="254" t="n">
        <f aca="false">IF(COUNTIF(K82:K86,K86)&gt;=4,IF(J86=5,VLOOKUP(K86+3,TPMatrix!$A$6:$B$10,2,FALSE()),IF(J86=4,VLOOKUP(K86+3,TPMatrix!$D$6:$E$9,2,FALSE()),0)),"")</f>
        <v>0</v>
      </c>
      <c r="P86" s="254" t="n">
        <f aca="false">IF(COUNTIF(K82:K86,K86)&gt;=5,IF(J86=5,VLOOKUP(K86+4,TPMatrix!$A$6:$B$10,2,FALSE()),IF(J86=4,VLOOKUP(K86+4,TPMatrix!$D$6:$E$9,2,FALSE()),0)),"")</f>
        <v>0</v>
      </c>
      <c r="Q86" s="254" t="n">
        <f aca="false">SUM(L86:P86)/COUNT(L86:P86)</f>
        <v>0</v>
      </c>
      <c r="R86" s="255" t="n">
        <f aca="false">COUNT(L86:P86)</f>
        <v>5</v>
      </c>
      <c r="S86" s="253" t="n">
        <f aca="false">IF(ISNUMBER($A86),COUNTIF($D$7:$D$306,$D86),0)</f>
        <v>0</v>
      </c>
      <c r="T86" s="254" t="n">
        <f aca="false">CEILING($F86,1)</f>
        <v>0</v>
      </c>
      <c r="U86" s="255" t="n">
        <f aca="true">SUM(OFFSET(T86,-MOD(ROW()-ROW($U$7),5),0,5,1))</f>
        <v>0</v>
      </c>
      <c r="W86" s="167" t="str">
        <f aca="false">$I86</f>
        <v/>
      </c>
      <c r="X86" s="167" t="str">
        <f aca="false">IF(ISNUMBER($A86),$W86*(Methuselahs!$A$4+1)+$A86,"")</f>
        <v/>
      </c>
      <c r="Y86" s="167" t="str">
        <f aca="false">IF(ISNUMBER($A86),RANK($X86,$X86:$X90,1),"")</f>
        <v/>
      </c>
      <c r="Z86" s="167" t="str">
        <f aca="false">IF(ISNUMBER($A86),VLOOKUP($A86,Methuselahs!$A$7:$X$306,5),"")</f>
        <v/>
      </c>
      <c r="AA86" s="167" t="str">
        <f aca="false">$I86</f>
        <v/>
      </c>
    </row>
    <row r="87" customFormat="false" ht="12.75" hidden="false" customHeight="true" outlineLevel="0" collapsed="false">
      <c r="A87" s="206" t="str">
        <f aca="true">IF(OR(ISBLANK('Tournament Info'!$B$11),'Tournament Info'!$B$11&lt;&gt;4),"",INDIRECT(ADDRESS(ROW(),3,1,1,"Optimal Seating "&amp;'Tournament Info'!$B$11-1&amp;"R+F")))</f>
        <v/>
      </c>
      <c r="B87" s="207" t="str">
        <f aca="false">IF(ISNUMBER(A87),VLOOKUP(A87,Methuselahs!$A$7:$E$306,2,FALSE()),"")</f>
        <v/>
      </c>
      <c r="C87" s="208" t="str">
        <f aca="false">IF(ISNUMBER(A87),VLOOKUP(A87,Methuselahs!$A$7:$E$306,3,FALSE()),"")</f>
        <v/>
      </c>
      <c r="D87" s="209" t="str">
        <f aca="false">IF(ISNUMBER(A87),FLOOR((ROW()-ROW($A$7))/5,1)+1,"")</f>
        <v/>
      </c>
      <c r="E87" s="210"/>
      <c r="F87" s="262" t="n">
        <f aca="false">IF(ISNUMBER(E87),E87,0)</f>
        <v>0</v>
      </c>
      <c r="G87" s="211" t="str">
        <f aca="false">IF(ISNUMBER($A87),IF(AND($F87&gt;=2,$H87=60),1,0),"")</f>
        <v/>
      </c>
      <c r="H87" s="212" t="str">
        <f aca="false">IF(ISNUMBER(A87),IF(OR($S87=$U87,NOT(ISNA(MATCH($D87*5+$V$4,Override!$C$6:$C$125,0)))),$Q87,0),"")</f>
        <v/>
      </c>
      <c r="I87" s="274" t="str">
        <f aca="false">IF(ISNUMBER(A87),IF(J87=5,K87,IF(AND(J87=4,OR(K87=4,K87=3)),K87+1,K87)),"")</f>
        <v/>
      </c>
      <c r="J87" s="213" t="n">
        <f aca="false">COUNT(A87:A91)</f>
        <v>0</v>
      </c>
      <c r="K87" s="214" t="str">
        <f aca="false">IF(ISNUMBER(A87),RANK(F87,F87:F91),"")</f>
        <v/>
      </c>
      <c r="L87" s="215" t="n">
        <f aca="false">IF(J87=5,VLOOKUP(K87,TPMatrix!$A$6:$B$10,2,FALSE()),IF(J87=4,VLOOKUP(K87,TPMatrix!$D$6:$E$9,2,FALSE()),0))</f>
        <v>0</v>
      </c>
      <c r="M87" s="215" t="n">
        <f aca="false">IF(COUNTIF(K87:K91,K87)&gt;=2,IF(J87=5,VLOOKUP(K87+1,TPMatrix!$A$6:$B$10,2,FALSE()),IF(J87=4,VLOOKUP(K87+1,TPMatrix!$D$6:$E$9,2,FALSE()),0)),"")</f>
        <v>0</v>
      </c>
      <c r="N87" s="215" t="n">
        <f aca="false">IF(COUNTIF(K87:K91,K87)&gt;=3,IF(J87=5,VLOOKUP(K87+2,TPMatrix!$A$6:$B$10,2,FALSE()),IF(J87=4,VLOOKUP(K87+2,TPMatrix!$D$6:$E$9,2,FALSE()),0)),"")</f>
        <v>0</v>
      </c>
      <c r="O87" s="215" t="n">
        <f aca="false">IF(COUNTIF(K87:K91,K87)&gt;=4,IF(J87=5,VLOOKUP(K87+3,TPMatrix!$A$6:$B$10,2,FALSE()),IF(J87=4,VLOOKUP(K87+3,TPMatrix!$D$6:$E$9,2,FALSE()),0)),"")</f>
        <v>0</v>
      </c>
      <c r="P87" s="215" t="n">
        <f aca="false">IF(COUNTIF(K87:K91,K87)&gt;=5,IF(J87=5,VLOOKUP(K87+4,TPMatrix!$A$6:$B$10,2,FALSE()),IF(J87=4,VLOOKUP(K87+4,TPMatrix!$D$6:$E$9,2,FALSE()),0)),"")</f>
        <v>0</v>
      </c>
      <c r="Q87" s="215" t="n">
        <f aca="false">SUM(L87:P87)/COUNT(L87:P87)</f>
        <v>0</v>
      </c>
      <c r="R87" s="216" t="n">
        <f aca="false">COUNT(L87:P87)</f>
        <v>5</v>
      </c>
      <c r="S87" s="217" t="n">
        <f aca="false">IF(ISNUMBER($A87),COUNTIF($D$7:$D$306,$D87),0)</f>
        <v>0</v>
      </c>
      <c r="T87" s="218" t="n">
        <f aca="false">CEILING($F87,1)</f>
        <v>0</v>
      </c>
      <c r="U87" s="219" t="n">
        <f aca="true">SUM(OFFSET(T87,-MOD(ROW()-ROW($U$7),5),0,5,1))</f>
        <v>0</v>
      </c>
      <c r="W87" s="167" t="str">
        <f aca="false">$I87</f>
        <v/>
      </c>
      <c r="X87" s="167" t="str">
        <f aca="false">IF(ISNUMBER($A87),$W87*(Methuselahs!$A$4+1)+$A87,"")</f>
        <v/>
      </c>
      <c r="Y87" s="167" t="str">
        <f aca="false">IF(ISNUMBER($A87),RANK($X87,$X87:$X91,1),"")</f>
        <v/>
      </c>
      <c r="Z87" s="167" t="str">
        <f aca="false">IF(ISNUMBER($A87),VLOOKUP($A87,Methuselahs!$A$7:$X$306,5),"")</f>
        <v/>
      </c>
      <c r="AA87" s="167" t="str">
        <f aca="false">$I87</f>
        <v/>
      </c>
    </row>
    <row r="88" customFormat="false" ht="12.75" hidden="false" customHeight="true" outlineLevel="0" collapsed="false">
      <c r="A88" s="220" t="str">
        <f aca="true">IF(OR(ISBLANK('Tournament Info'!$B$11),'Tournament Info'!$B$11&lt;&gt;4),"",INDIRECT(ADDRESS(ROW(),3,1,1,"Optimal Seating "&amp;'Tournament Info'!$B$11-1&amp;"R+F")))</f>
        <v/>
      </c>
      <c r="B88" s="221" t="str">
        <f aca="false">IF(ISNUMBER(A88),VLOOKUP(A88,Methuselahs!$A$7:$E$306,2,FALSE()),"")</f>
        <v/>
      </c>
      <c r="C88" s="222" t="str">
        <f aca="false">IF(ISNUMBER(A88),VLOOKUP(A88,Methuselahs!$A$7:$E$306,3,FALSE()),"")</f>
        <v/>
      </c>
      <c r="D88" s="223" t="str">
        <f aca="false">IF(ISNUMBER(A88),FLOOR((ROW()-ROW($A$7))/5,1)+1,"")</f>
        <v/>
      </c>
      <c r="E88" s="224"/>
      <c r="F88" s="264" t="n">
        <f aca="false">IF(ISNUMBER(E88),E88,0)</f>
        <v>0</v>
      </c>
      <c r="G88" s="225" t="str">
        <f aca="false">IF(ISNUMBER($A88),IF(AND($F88&gt;=2,$H88=60),1,0),"")</f>
        <v/>
      </c>
      <c r="H88" s="226" t="str">
        <f aca="false">IF(ISNUMBER(A88),IF(OR($S88=$U88,NOT(ISNA(MATCH($D88*5+$V$4,Override!$C$6:$C$125,0)))),$Q88,0),"")</f>
        <v/>
      </c>
      <c r="I88" s="275" t="str">
        <f aca="false">IF(ISNUMBER(A88),IF(J88=5,K88,IF(AND(J88=4,OR(K88=4,K88=3)),K88+1,K88)),"")</f>
        <v/>
      </c>
      <c r="J88" s="227" t="n">
        <f aca="false">COUNT(A87:A91)</f>
        <v>0</v>
      </c>
      <c r="K88" s="228" t="str">
        <f aca="false">IF(ISNUMBER(A88),RANK(F88,F87:F91),"")</f>
        <v/>
      </c>
      <c r="L88" s="229" t="n">
        <f aca="false">IF(J88=5,VLOOKUP(K88,TPMatrix!$A$6:$B$10,2,FALSE()),IF(J88=4,VLOOKUP(K88,TPMatrix!$D$6:$E$9,2,FALSE()),0))</f>
        <v>0</v>
      </c>
      <c r="M88" s="229" t="n">
        <f aca="false">IF(COUNTIF(K87:K91,K88)&gt;=2,IF(J88=5,VLOOKUP(K88+1,TPMatrix!$A$6:$B$10,2,FALSE()),IF(J88=4,VLOOKUP(K88+1,TPMatrix!$D$6:$E$9,2,FALSE()),0)),"")</f>
        <v>0</v>
      </c>
      <c r="N88" s="229" t="n">
        <f aca="false">IF(COUNTIF(K87:K91,K88)&gt;=3,IF(J88=5,VLOOKUP(K88+2,TPMatrix!$A$6:$B$10,2,FALSE()),IF(J88=4,VLOOKUP(K88+2,TPMatrix!$D$6:$E$9,2,FALSE()),0)),"")</f>
        <v>0</v>
      </c>
      <c r="O88" s="229" t="n">
        <f aca="false">IF(COUNTIF(K87:K91,K88)&gt;=4,IF(J88=5,VLOOKUP(K88+3,TPMatrix!$A$6:$B$10,2,FALSE()),IF(J88=4,VLOOKUP(K88+3,TPMatrix!$D$6:$E$9,2,FALSE()),0)),"")</f>
        <v>0</v>
      </c>
      <c r="P88" s="229" t="n">
        <f aca="false">IF(COUNTIF(K87:K91,K88)&gt;=5,IF(J88=5,VLOOKUP(K88+4,TPMatrix!$A$6:$B$10,2,FALSE()),IF(J88=4,VLOOKUP(K88+4,TPMatrix!$D$6:$E$9,2,FALSE()),0)),"")</f>
        <v>0</v>
      </c>
      <c r="Q88" s="229" t="n">
        <f aca="false">SUM(L88:P88)/COUNT(L88:P88)</f>
        <v>0</v>
      </c>
      <c r="R88" s="230" t="n">
        <f aca="false">COUNT(L88:P88)</f>
        <v>5</v>
      </c>
      <c r="S88" s="228" t="n">
        <f aca="false">IF(ISNUMBER($A88),COUNTIF($D$7:$D$306,$D88),0)</f>
        <v>0</v>
      </c>
      <c r="T88" s="229" t="n">
        <f aca="false">CEILING($F88,1)</f>
        <v>0</v>
      </c>
      <c r="U88" s="230" t="n">
        <f aca="true">SUM(OFFSET(T88,-MOD(ROW()-ROW($U$7),5),0,5,1))</f>
        <v>0</v>
      </c>
      <c r="W88" s="167" t="str">
        <f aca="false">$I88</f>
        <v/>
      </c>
      <c r="X88" s="167" t="str">
        <f aca="false">IF(ISNUMBER($A88),$W88*(Methuselahs!$A$4+1)+$A88,"")</f>
        <v/>
      </c>
      <c r="Y88" s="167" t="str">
        <f aca="false">IF(ISNUMBER($A88),RANK($X88,$X88:$X92,1),"")</f>
        <v/>
      </c>
      <c r="Z88" s="167" t="str">
        <f aca="false">IF(ISNUMBER($A88),VLOOKUP($A88,Methuselahs!$A$7:$X$306,5),"")</f>
        <v/>
      </c>
      <c r="AA88" s="167" t="str">
        <f aca="false">$I88</f>
        <v/>
      </c>
    </row>
    <row r="89" customFormat="false" ht="12.75" hidden="false" customHeight="true" outlineLevel="0" collapsed="false">
      <c r="A89" s="231" t="str">
        <f aca="true">IF(OR(ISBLANK('Tournament Info'!$B$11),'Tournament Info'!$B$11&lt;&gt;4),"",INDIRECT(ADDRESS(ROW(),3,1,1,"Optimal Seating "&amp;'Tournament Info'!$B$11-1&amp;"R+F")))</f>
        <v/>
      </c>
      <c r="B89" s="207" t="str">
        <f aca="false">IF(ISNUMBER(A89),VLOOKUP(A89,Methuselahs!$A$7:$E$306,2,FALSE()),"")</f>
        <v/>
      </c>
      <c r="C89" s="232" t="str">
        <f aca="false">IF(ISNUMBER(A89),VLOOKUP(A89,Methuselahs!$A$7:$E$306,3,FALSE()),"")</f>
        <v/>
      </c>
      <c r="D89" s="233" t="str">
        <f aca="false">IF(ISNUMBER(A89),FLOOR((ROW()-ROW($A$7))/5,1)+1,"")</f>
        <v/>
      </c>
      <c r="E89" s="234"/>
      <c r="F89" s="267" t="n">
        <f aca="false">IF(ISNUMBER(E89),E89,0)</f>
        <v>0</v>
      </c>
      <c r="G89" s="235" t="str">
        <f aca="false">IF(ISNUMBER($A89),IF(AND($F89&gt;=2,$H89=60),1,0),"")</f>
        <v/>
      </c>
      <c r="H89" s="236" t="str">
        <f aca="false">IF(ISNUMBER(A89),IF(OR($S89=$U89,NOT(ISNA(MATCH($D89*5+$V$4,Override!$C$6:$C$125,0)))),$Q89,0),"")</f>
        <v/>
      </c>
      <c r="I89" s="139" t="str">
        <f aca="false">IF(ISNUMBER(A89),IF(J89=5,K89,IF(AND(J89=4,OR(K89=4,K89=3)),K89+1,K89)),"")</f>
        <v/>
      </c>
      <c r="J89" s="237" t="n">
        <f aca="false">COUNT(A87:A91)</f>
        <v>0</v>
      </c>
      <c r="K89" s="238" t="str">
        <f aca="false">IF(ISNUMBER(A89),RANK(F89,F87:F91),"")</f>
        <v/>
      </c>
      <c r="L89" s="239" t="n">
        <f aca="false">IF(J89=5,VLOOKUP(K89,TPMatrix!$A$6:$B$10,2,FALSE()),IF(J89=4,VLOOKUP(K89,TPMatrix!$D$6:$E$9,2,FALSE()),0))</f>
        <v>0</v>
      </c>
      <c r="M89" s="239" t="n">
        <f aca="false">IF(COUNTIF(K87:K91,K89)&gt;=2,IF(J89=5,VLOOKUP(K89+1,TPMatrix!$A$6:$B$10,2,FALSE()),IF(J89=4,VLOOKUP(K89+1,TPMatrix!$D$6:$E$9,2,FALSE()),0)),"")</f>
        <v>0</v>
      </c>
      <c r="N89" s="239" t="n">
        <f aca="false">IF(COUNTIF(K87:K91,K89)&gt;=3,IF(J89=5,VLOOKUP(K89+2,TPMatrix!$A$6:$B$10,2,FALSE()),IF(J89=4,VLOOKUP(K89+2,TPMatrix!$D$6:$E$9,2,FALSE()),0)),"")</f>
        <v>0</v>
      </c>
      <c r="O89" s="239" t="n">
        <f aca="false">IF(COUNTIF(K87:K91,K89)&gt;=4,IF(J89=5,VLOOKUP(K89+3,TPMatrix!$A$6:$B$10,2,FALSE()),IF(J89=4,VLOOKUP(K89+3,TPMatrix!$D$6:$E$9,2,FALSE()),0)),"")</f>
        <v>0</v>
      </c>
      <c r="P89" s="239" t="n">
        <f aca="false">IF(COUNTIF(K87:K91,K89)&gt;=5,IF(J89=5,VLOOKUP(K89+4,TPMatrix!$A$6:$B$10,2,FALSE()),IF(J89=4,VLOOKUP(K89+4,TPMatrix!$D$6:$E$9,2,FALSE()),0)),"")</f>
        <v>0</v>
      </c>
      <c r="Q89" s="239" t="n">
        <f aca="false">SUM(L89:P89)/COUNT(L89:P89)</f>
        <v>0</v>
      </c>
      <c r="R89" s="240" t="n">
        <f aca="false">COUNT(L89:P89)</f>
        <v>5</v>
      </c>
      <c r="S89" s="238" t="n">
        <f aca="false">IF(ISNUMBER($A89),COUNTIF($D$7:$D$306,$D89),0)</f>
        <v>0</v>
      </c>
      <c r="T89" s="239" t="n">
        <f aca="false">CEILING($F89,1)</f>
        <v>0</v>
      </c>
      <c r="U89" s="240" t="n">
        <f aca="true">SUM(OFFSET(T89,-MOD(ROW()-ROW($U$7),5),0,5,1))</f>
        <v>0</v>
      </c>
      <c r="W89" s="167" t="str">
        <f aca="false">$I89</f>
        <v/>
      </c>
      <c r="X89" s="167" t="str">
        <f aca="false">IF(ISNUMBER($A89),$W89*(Methuselahs!$A$4+1)+$A89,"")</f>
        <v/>
      </c>
      <c r="Y89" s="167" t="str">
        <f aca="false">IF(ISNUMBER($A89),RANK($X89,$X89:$X93,1),"")</f>
        <v/>
      </c>
      <c r="Z89" s="167" t="str">
        <f aca="false">IF(ISNUMBER($A89),VLOOKUP($A89,Methuselahs!$A$7:$X$306,5),"")</f>
        <v/>
      </c>
      <c r="AA89" s="167" t="str">
        <f aca="false">$I89</f>
        <v/>
      </c>
    </row>
    <row r="90" customFormat="false" ht="12.75" hidden="false" customHeight="true" outlineLevel="0" collapsed="false">
      <c r="A90" s="241" t="str">
        <f aca="true">IF(OR(ISBLANK('Tournament Info'!$B$11),'Tournament Info'!$B$11&lt;&gt;4),"",INDIRECT(ADDRESS(ROW(),3,1,1,"Optimal Seating "&amp;'Tournament Info'!$B$11-1&amp;"R+F")))</f>
        <v/>
      </c>
      <c r="B90" s="242" t="str">
        <f aca="false">IF(ISNUMBER(A90),VLOOKUP(A90,Methuselahs!$A$7:$E$306,2,FALSE()),"")</f>
        <v/>
      </c>
      <c r="C90" s="243" t="str">
        <f aca="false">IF(ISNUMBER(A90),VLOOKUP(A90,Methuselahs!$A$7:$E$306,3,FALSE()),"")</f>
        <v/>
      </c>
      <c r="D90" s="244" t="str">
        <f aca="false">IF(ISNUMBER(A90),FLOOR((ROW()-ROW($A$7))/5,1)+1,"")</f>
        <v/>
      </c>
      <c r="E90" s="245"/>
      <c r="F90" s="269" t="n">
        <f aca="false">IF(ISNUMBER(E90),E90,0)</f>
        <v>0</v>
      </c>
      <c r="G90" s="225" t="str">
        <f aca="false">IF(ISNUMBER($A90),IF(AND($F90&gt;=2,$H90=60),1,0),"")</f>
        <v/>
      </c>
      <c r="H90" s="226" t="str">
        <f aca="false">IF(ISNUMBER(A90),IF(OR($S90=$U90,NOT(ISNA(MATCH($D90*5+$V$4,Override!$C$6:$C$125,0)))),$Q90,0),"")</f>
        <v/>
      </c>
      <c r="I90" s="275" t="str">
        <f aca="false">IF(ISNUMBER(A90),IF(J90=5,K90,IF(AND(J90=4,OR(K90=4,K90=3)),K90+1,K90)),"")</f>
        <v/>
      </c>
      <c r="J90" s="246" t="n">
        <f aca="false">COUNT(A87:A91)</f>
        <v>0</v>
      </c>
      <c r="K90" s="228" t="str">
        <f aca="false">IF(ISNUMBER(A90),RANK(F90,F87:F91),"")</f>
        <v/>
      </c>
      <c r="L90" s="229" t="n">
        <f aca="false">IF(J90=5,VLOOKUP(K90,TPMatrix!$A$6:$B$10,2,FALSE()),IF(J90=4,VLOOKUP(K90,TPMatrix!$D$6:$E$9,2,FALSE()),0))</f>
        <v>0</v>
      </c>
      <c r="M90" s="229" t="n">
        <f aca="false">IF(COUNTIF(K87:K91,K90)&gt;=2,IF(J90=5,VLOOKUP(K90+1,TPMatrix!$A$6:$B$10,2,FALSE()),IF(J90=4,VLOOKUP(K90+1,TPMatrix!$D$6:$E$9,2,FALSE()),0)),"")</f>
        <v>0</v>
      </c>
      <c r="N90" s="229" t="n">
        <f aca="false">IF(COUNTIF(K87:K91,K90)&gt;=3,IF(J90=5,VLOOKUP(K90+2,TPMatrix!$A$6:$B$10,2,FALSE()),IF(J90=4,VLOOKUP(K90+2,TPMatrix!$D$6:$E$9,2,FALSE()),0)),"")</f>
        <v>0</v>
      </c>
      <c r="O90" s="229" t="n">
        <f aca="false">IF(COUNTIF(K87:K91,K90)&gt;=4,IF(J90=5,VLOOKUP(K90+3,TPMatrix!$A$6:$B$10,2,FALSE()),IF(J90=4,VLOOKUP(K90+3,TPMatrix!$D$6:$E$9,2,FALSE()),0)),"")</f>
        <v>0</v>
      </c>
      <c r="P90" s="229" t="n">
        <f aca="false">IF(COUNTIF(K87:K91,K90)&gt;=5,IF(J90=5,VLOOKUP(K90+4,TPMatrix!$A$6:$B$10,2,FALSE()),IF(J90=4,VLOOKUP(K90+4,TPMatrix!$D$6:$E$9,2,FALSE()),0)),"")</f>
        <v>0</v>
      </c>
      <c r="Q90" s="229" t="n">
        <f aca="false">SUM(L90:P90)/COUNT(L90:P90)</f>
        <v>0</v>
      </c>
      <c r="R90" s="230" t="n">
        <f aca="false">COUNT(L90:P90)</f>
        <v>5</v>
      </c>
      <c r="S90" s="228" t="n">
        <f aca="false">IF(ISNUMBER($A90),COUNTIF($D$7:$D$306,$D90),0)</f>
        <v>0</v>
      </c>
      <c r="T90" s="229" t="n">
        <f aca="false">CEILING($F90,1)</f>
        <v>0</v>
      </c>
      <c r="U90" s="230" t="n">
        <f aca="true">SUM(OFFSET(T90,-MOD(ROW()-ROW($U$7),5),0,5,1))</f>
        <v>0</v>
      </c>
      <c r="W90" s="167" t="str">
        <f aca="false">$I90</f>
        <v/>
      </c>
      <c r="X90" s="167" t="str">
        <f aca="false">IF(ISNUMBER($A90),$W90*(Methuselahs!$A$4+1)+$A90,"")</f>
        <v/>
      </c>
      <c r="Y90" s="167" t="str">
        <f aca="false">IF(ISNUMBER($A90),RANK($X90,$X90:$X94,1),"")</f>
        <v/>
      </c>
      <c r="Z90" s="167" t="str">
        <f aca="false">IF(ISNUMBER($A90),VLOOKUP($A90,Methuselahs!$A$7:$X$306,5),"")</f>
        <v/>
      </c>
      <c r="AA90" s="167" t="str">
        <f aca="false">$I90</f>
        <v/>
      </c>
    </row>
    <row r="91" customFormat="false" ht="12.75" hidden="false" customHeight="true" outlineLevel="0" collapsed="false">
      <c r="A91" s="247" t="str">
        <f aca="true">IF(OR(ISBLANK('Tournament Info'!$B$11),'Tournament Info'!$B$11&lt;&gt;4),"",INDIRECT(ADDRESS(ROW(),3,1,1,"Optimal Seating "&amp;'Tournament Info'!$B$11-1&amp;"R+F")))</f>
        <v/>
      </c>
      <c r="B91" s="248" t="str">
        <f aca="false">IF(ISNUMBER(A91),VLOOKUP(A91,Methuselahs!$A$7:$E$306,2,FALSE()),"")</f>
        <v/>
      </c>
      <c r="C91" s="249" t="str">
        <f aca="false">IF(ISNUMBER(A91),VLOOKUP(A91,Methuselahs!$A$7:$E$306,3,FALSE()),"")</f>
        <v/>
      </c>
      <c r="D91" s="250" t="str">
        <f aca="false">IF(ISNUMBER(A91),FLOOR((ROW()-ROW($A$7))/5,1)+1,"")</f>
        <v/>
      </c>
      <c r="E91" s="251"/>
      <c r="F91" s="270" t="n">
        <f aca="false">IF(ISNUMBER(E91),E91,0)</f>
        <v>0</v>
      </c>
      <c r="G91" s="235" t="str">
        <f aca="false">IF(ISNUMBER($A91),IF(AND($F91&gt;=2,$H91=60),1,0),"")</f>
        <v/>
      </c>
      <c r="H91" s="236" t="str">
        <f aca="false">IF(ISNUMBER(A91),IF(OR($S91=$U91,NOT(ISNA(MATCH($D91*5+$V$4,Override!$C$6:$C$125,0)))),$Q91,0),"")</f>
        <v/>
      </c>
      <c r="I91" s="139" t="str">
        <f aca="false">IF(ISNUMBER(A91),IF(J91=5,K91,IF(AND(J91=4,OR(K91=4,K91=3)),K91+1,K91)),"")</f>
        <v/>
      </c>
      <c r="J91" s="252" t="n">
        <f aca="false">COUNT(A87:A91)</f>
        <v>0</v>
      </c>
      <c r="K91" s="253" t="str">
        <f aca="false">IF(ISNUMBER(A91),RANK(F91,F87:F91),"")</f>
        <v/>
      </c>
      <c r="L91" s="254" t="n">
        <f aca="false">IF(J91=5,VLOOKUP(K91,TPMatrix!$A$6:$B$10,2,FALSE()),IF(J91=4,VLOOKUP(K91,TPMatrix!$D$6:$E$9,2,FALSE()),0))</f>
        <v>0</v>
      </c>
      <c r="M91" s="254" t="n">
        <f aca="false">IF(COUNTIF(K87:K91,K91)&gt;=2,IF(J91=5,VLOOKUP(K91+1,TPMatrix!$A$6:$B$10,2,FALSE()),IF(J91=4,VLOOKUP(K91+1,TPMatrix!$D$6:$E$9,2,FALSE()),0)),"")</f>
        <v>0</v>
      </c>
      <c r="N91" s="254" t="n">
        <f aca="false">IF(COUNTIF(K87:K91,K91)&gt;=3,IF(J91=5,VLOOKUP(K91+2,TPMatrix!$A$6:$B$10,2,FALSE()),IF(J91=4,VLOOKUP(K91+2,TPMatrix!$D$6:$E$9,2,FALSE()),0)),"")</f>
        <v>0</v>
      </c>
      <c r="O91" s="254" t="n">
        <f aca="false">IF(COUNTIF(K87:K91,K91)&gt;=4,IF(J91=5,VLOOKUP(K91+3,TPMatrix!$A$6:$B$10,2,FALSE()),IF(J91=4,VLOOKUP(K91+3,TPMatrix!$D$6:$E$9,2,FALSE()),0)),"")</f>
        <v>0</v>
      </c>
      <c r="P91" s="254" t="n">
        <f aca="false">IF(COUNTIF(K87:K91,K91)&gt;=5,IF(J91=5,VLOOKUP(K91+4,TPMatrix!$A$6:$B$10,2,FALSE()),IF(J91=4,VLOOKUP(K91+4,TPMatrix!$D$6:$E$9,2,FALSE()),0)),"")</f>
        <v>0</v>
      </c>
      <c r="Q91" s="254" t="n">
        <f aca="false">SUM(L91:P91)/COUNT(L91:P91)</f>
        <v>0</v>
      </c>
      <c r="R91" s="255" t="n">
        <f aca="false">COUNT(L91:P91)</f>
        <v>5</v>
      </c>
      <c r="S91" s="253" t="n">
        <f aca="false">IF(ISNUMBER($A91),COUNTIF($D$7:$D$306,$D91),0)</f>
        <v>0</v>
      </c>
      <c r="T91" s="254" t="n">
        <f aca="false">CEILING($F91,1)</f>
        <v>0</v>
      </c>
      <c r="U91" s="255" t="n">
        <f aca="true">SUM(OFFSET(T91,-MOD(ROW()-ROW($U$7),5),0,5,1))</f>
        <v>0</v>
      </c>
      <c r="W91" s="167" t="str">
        <f aca="false">$I91</f>
        <v/>
      </c>
      <c r="X91" s="167" t="str">
        <f aca="false">IF(ISNUMBER($A91),$W91*(Methuselahs!$A$4+1)+$A91,"")</f>
        <v/>
      </c>
      <c r="Y91" s="167" t="str">
        <f aca="false">IF(ISNUMBER($A91),RANK($X91,$X91:$X95,1),"")</f>
        <v/>
      </c>
      <c r="Z91" s="167" t="str">
        <f aca="false">IF(ISNUMBER($A91),VLOOKUP($A91,Methuselahs!$A$7:$X$306,5),"")</f>
        <v/>
      </c>
      <c r="AA91" s="167" t="str">
        <f aca="false">$I91</f>
        <v/>
      </c>
    </row>
    <row r="92" customFormat="false" ht="12.75" hidden="false" customHeight="true" outlineLevel="0" collapsed="false">
      <c r="A92" s="206" t="str">
        <f aca="true">IF(OR(ISBLANK('Tournament Info'!$B$11),'Tournament Info'!$B$11&lt;&gt;4),"",INDIRECT(ADDRESS(ROW(),3,1,1,"Optimal Seating "&amp;'Tournament Info'!$B$11-1&amp;"R+F")))</f>
        <v/>
      </c>
      <c r="B92" s="207" t="str">
        <f aca="false">IF(ISNUMBER(A92),VLOOKUP(A92,Methuselahs!$A$7:$E$306,2,FALSE()),"")</f>
        <v/>
      </c>
      <c r="C92" s="208" t="str">
        <f aca="false">IF(ISNUMBER(A92),VLOOKUP(A92,Methuselahs!$A$7:$E$306,3,FALSE()),"")</f>
        <v/>
      </c>
      <c r="D92" s="209" t="str">
        <f aca="false">IF(ISNUMBER(A92),FLOOR((ROW()-ROW($A$7))/5,1)+1,"")</f>
        <v/>
      </c>
      <c r="E92" s="210"/>
      <c r="F92" s="262" t="n">
        <f aca="false">IF(ISNUMBER(E92),E92,0)</f>
        <v>0</v>
      </c>
      <c r="G92" s="211" t="str">
        <f aca="false">IF(ISNUMBER($A92),IF(AND($F92&gt;=2,$H92=60),1,0),"")</f>
        <v/>
      </c>
      <c r="H92" s="212" t="str">
        <f aca="false">IF(ISNUMBER(A92),IF(OR($S92=$U92,NOT(ISNA(MATCH($D92*5+$V$4,Override!$C$6:$C$125,0)))),$Q92,0),"")</f>
        <v/>
      </c>
      <c r="I92" s="274" t="str">
        <f aca="false">IF(ISNUMBER(A92),IF(J92=5,K92,IF(AND(J92=4,OR(K92=4,K92=3)),K92+1,K92)),"")</f>
        <v/>
      </c>
      <c r="J92" s="213" t="n">
        <f aca="false">COUNT(A92:A96)</f>
        <v>0</v>
      </c>
      <c r="K92" s="214" t="str">
        <f aca="false">IF(ISNUMBER(A92),RANK(F92,F92:F96),"")</f>
        <v/>
      </c>
      <c r="L92" s="215" t="n">
        <f aca="false">IF(J92=5,VLOOKUP(K92,TPMatrix!$A$6:$B$10,2,FALSE()),IF(J92=4,VLOOKUP(K92,TPMatrix!$D$6:$E$9,2,FALSE()),0))</f>
        <v>0</v>
      </c>
      <c r="M92" s="215" t="n">
        <f aca="false">IF(COUNTIF(K92:K96,K92)&gt;=2,IF(J92=5,VLOOKUP(K92+1,TPMatrix!$A$6:$B$10,2,FALSE()),IF(J92=4,VLOOKUP(K92+1,TPMatrix!$D$6:$E$9,2,FALSE()),0)),"")</f>
        <v>0</v>
      </c>
      <c r="N92" s="215" t="n">
        <f aca="false">IF(COUNTIF(K92:K96,K92)&gt;=3,IF(J92=5,VLOOKUP(K92+2,TPMatrix!$A$6:$B$10,2,FALSE()),IF(J92=4,VLOOKUP(K92+2,TPMatrix!$D$6:$E$9,2,FALSE()),0)),"")</f>
        <v>0</v>
      </c>
      <c r="O92" s="215" t="n">
        <f aca="false">IF(COUNTIF(K92:K96,K92)&gt;=4,IF(J92=5,VLOOKUP(K92+3,TPMatrix!$A$6:$B$10,2,FALSE()),IF(J92=4,VLOOKUP(K92+3,TPMatrix!$D$6:$E$9,2,FALSE()),0)),"")</f>
        <v>0</v>
      </c>
      <c r="P92" s="215" t="n">
        <f aca="false">IF(COUNTIF(K92:K96,K92)&gt;=5,IF(J92=5,VLOOKUP(K92+4,TPMatrix!$A$6:$B$10,2,FALSE()),IF(J92=4,VLOOKUP(K92+4,TPMatrix!$D$6:$E$9,2,FALSE()),0)),"")</f>
        <v>0</v>
      </c>
      <c r="Q92" s="215" t="n">
        <f aca="false">SUM(L92:P92)/COUNT(L92:P92)</f>
        <v>0</v>
      </c>
      <c r="R92" s="216" t="n">
        <f aca="false">COUNT(L92:P92)</f>
        <v>5</v>
      </c>
      <c r="S92" s="217" t="n">
        <f aca="false">IF(ISNUMBER($A92),COUNTIF($D$7:$D$306,$D92),0)</f>
        <v>0</v>
      </c>
      <c r="T92" s="218" t="n">
        <f aca="false">CEILING($F92,1)</f>
        <v>0</v>
      </c>
      <c r="U92" s="219" t="n">
        <f aca="true">SUM(OFFSET(T92,-MOD(ROW()-ROW($U$7),5),0,5,1))</f>
        <v>0</v>
      </c>
      <c r="W92" s="167" t="str">
        <f aca="false">$I92</f>
        <v/>
      </c>
      <c r="X92" s="167" t="str">
        <f aca="false">IF(ISNUMBER($A92),$W92*(Methuselahs!$A$4+1)+$A92,"")</f>
        <v/>
      </c>
      <c r="Y92" s="167" t="str">
        <f aca="false">IF(ISNUMBER($A92),RANK($X92,$X92:$X96,1),"")</f>
        <v/>
      </c>
      <c r="Z92" s="167" t="str">
        <f aca="false">IF(ISNUMBER($A92),VLOOKUP($A92,Methuselahs!$A$7:$X$306,5),"")</f>
        <v/>
      </c>
      <c r="AA92" s="167" t="str">
        <f aca="false">$I92</f>
        <v/>
      </c>
    </row>
    <row r="93" customFormat="false" ht="12.75" hidden="false" customHeight="true" outlineLevel="0" collapsed="false">
      <c r="A93" s="220" t="str">
        <f aca="true">IF(OR(ISBLANK('Tournament Info'!$B$11),'Tournament Info'!$B$11&lt;&gt;4),"",INDIRECT(ADDRESS(ROW(),3,1,1,"Optimal Seating "&amp;'Tournament Info'!$B$11-1&amp;"R+F")))</f>
        <v/>
      </c>
      <c r="B93" s="221" t="str">
        <f aca="false">IF(ISNUMBER(A93),VLOOKUP(A93,Methuselahs!$A$7:$E$306,2,FALSE()),"")</f>
        <v/>
      </c>
      <c r="C93" s="222" t="str">
        <f aca="false">IF(ISNUMBER(A93),VLOOKUP(A93,Methuselahs!$A$7:$E$306,3,FALSE()),"")</f>
        <v/>
      </c>
      <c r="D93" s="223" t="str">
        <f aca="false">IF(ISNUMBER(A93),FLOOR((ROW()-ROW($A$7))/5,1)+1,"")</f>
        <v/>
      </c>
      <c r="E93" s="224"/>
      <c r="F93" s="264" t="n">
        <f aca="false">IF(ISNUMBER(E93),E93,0)</f>
        <v>0</v>
      </c>
      <c r="G93" s="225" t="str">
        <f aca="false">IF(ISNUMBER($A93),IF(AND($F93&gt;=2,$H93=60),1,0),"")</f>
        <v/>
      </c>
      <c r="H93" s="226" t="str">
        <f aca="false">IF(ISNUMBER(A93),IF(OR($S93=$U93,NOT(ISNA(MATCH($D93*5+$V$4,Override!$C$6:$C$125,0)))),$Q93,0),"")</f>
        <v/>
      </c>
      <c r="I93" s="275" t="str">
        <f aca="false">IF(ISNUMBER(A93),IF(J93=5,K93,IF(AND(J93=4,OR(K93=4,K93=3)),K93+1,K93)),"")</f>
        <v/>
      </c>
      <c r="J93" s="227" t="n">
        <f aca="false">COUNT(A92:A96)</f>
        <v>0</v>
      </c>
      <c r="K93" s="228" t="str">
        <f aca="false">IF(ISNUMBER(A93),RANK(F93,F92:F96),"")</f>
        <v/>
      </c>
      <c r="L93" s="229" t="n">
        <f aca="false">IF(J93=5,VLOOKUP(K93,TPMatrix!$A$6:$B$10,2,FALSE()),IF(J93=4,VLOOKUP(K93,TPMatrix!$D$6:$E$9,2,FALSE()),0))</f>
        <v>0</v>
      </c>
      <c r="M93" s="229" t="n">
        <f aca="false">IF(COUNTIF(K92:K96,K93)&gt;=2,IF(J93=5,VLOOKUP(K93+1,TPMatrix!$A$6:$B$10,2,FALSE()),IF(J93=4,VLOOKUP(K93+1,TPMatrix!$D$6:$E$9,2,FALSE()),0)),"")</f>
        <v>0</v>
      </c>
      <c r="N93" s="229" t="n">
        <f aca="false">IF(COUNTIF(K92:K96,K93)&gt;=3,IF(J93=5,VLOOKUP(K93+2,TPMatrix!$A$6:$B$10,2,FALSE()),IF(J93=4,VLOOKUP(K93+2,TPMatrix!$D$6:$E$9,2,FALSE()),0)),"")</f>
        <v>0</v>
      </c>
      <c r="O93" s="229" t="n">
        <f aca="false">IF(COUNTIF(K92:K96,K93)&gt;=4,IF(J93=5,VLOOKUP(K93+3,TPMatrix!$A$6:$B$10,2,FALSE()),IF(J93=4,VLOOKUP(K93+3,TPMatrix!$D$6:$E$9,2,FALSE()),0)),"")</f>
        <v>0</v>
      </c>
      <c r="P93" s="229" t="n">
        <f aca="false">IF(COUNTIF(K92:K96,K93)&gt;=5,IF(J93=5,VLOOKUP(K93+4,TPMatrix!$A$6:$B$10,2,FALSE()),IF(J93=4,VLOOKUP(K93+4,TPMatrix!$D$6:$E$9,2,FALSE()),0)),"")</f>
        <v>0</v>
      </c>
      <c r="Q93" s="229" t="n">
        <f aca="false">SUM(L93:P93)/COUNT(L93:P93)</f>
        <v>0</v>
      </c>
      <c r="R93" s="230" t="n">
        <f aca="false">COUNT(L93:P93)</f>
        <v>5</v>
      </c>
      <c r="S93" s="228" t="n">
        <f aca="false">IF(ISNUMBER($A93),COUNTIF($D$7:$D$306,$D93),0)</f>
        <v>0</v>
      </c>
      <c r="T93" s="229" t="n">
        <f aca="false">CEILING($F93,1)</f>
        <v>0</v>
      </c>
      <c r="U93" s="230" t="n">
        <f aca="true">SUM(OFFSET(T93,-MOD(ROW()-ROW($U$7),5),0,5,1))</f>
        <v>0</v>
      </c>
      <c r="W93" s="167" t="str">
        <f aca="false">$I93</f>
        <v/>
      </c>
      <c r="X93" s="167" t="str">
        <f aca="false">IF(ISNUMBER($A93),$W93*(Methuselahs!$A$4+1)+$A93,"")</f>
        <v/>
      </c>
      <c r="Y93" s="167" t="str">
        <f aca="false">IF(ISNUMBER($A93),RANK($X93,$X93:$X97,1),"")</f>
        <v/>
      </c>
      <c r="Z93" s="167" t="str">
        <f aca="false">IF(ISNUMBER($A93),VLOOKUP($A93,Methuselahs!$A$7:$X$306,5),"")</f>
        <v/>
      </c>
      <c r="AA93" s="167" t="str">
        <f aca="false">$I93</f>
        <v/>
      </c>
    </row>
    <row r="94" customFormat="false" ht="12.75" hidden="false" customHeight="true" outlineLevel="0" collapsed="false">
      <c r="A94" s="231" t="str">
        <f aca="true">IF(OR(ISBLANK('Tournament Info'!$B$11),'Tournament Info'!$B$11&lt;&gt;4),"",INDIRECT(ADDRESS(ROW(),3,1,1,"Optimal Seating "&amp;'Tournament Info'!$B$11-1&amp;"R+F")))</f>
        <v/>
      </c>
      <c r="B94" s="207" t="str">
        <f aca="false">IF(ISNUMBER(A94),VLOOKUP(A94,Methuselahs!$A$7:$E$306,2,FALSE()),"")</f>
        <v/>
      </c>
      <c r="C94" s="232" t="str">
        <f aca="false">IF(ISNUMBER(A94),VLOOKUP(A94,Methuselahs!$A$7:$E$306,3,FALSE()),"")</f>
        <v/>
      </c>
      <c r="D94" s="233" t="str">
        <f aca="false">IF(ISNUMBER(A94),FLOOR((ROW()-ROW($A$7))/5,1)+1,"")</f>
        <v/>
      </c>
      <c r="E94" s="234"/>
      <c r="F94" s="267" t="n">
        <f aca="false">IF(ISNUMBER(E94),E94,0)</f>
        <v>0</v>
      </c>
      <c r="G94" s="235" t="str">
        <f aca="false">IF(ISNUMBER($A94),IF(AND($F94&gt;=2,$H94=60),1,0),"")</f>
        <v/>
      </c>
      <c r="H94" s="236" t="str">
        <f aca="false">IF(ISNUMBER(A94),IF(OR($S94=$U94,NOT(ISNA(MATCH($D94*5+$V$4,Override!$C$6:$C$125,0)))),$Q94,0),"")</f>
        <v/>
      </c>
      <c r="I94" s="139" t="str">
        <f aca="false">IF(ISNUMBER(A94),IF(J94=5,K94,IF(AND(J94=4,OR(K94=4,K94=3)),K94+1,K94)),"")</f>
        <v/>
      </c>
      <c r="J94" s="237" t="n">
        <f aca="false">COUNT(A92:A96)</f>
        <v>0</v>
      </c>
      <c r="K94" s="238" t="str">
        <f aca="false">IF(ISNUMBER(A94),RANK(F94,F92:F96),"")</f>
        <v/>
      </c>
      <c r="L94" s="239" t="n">
        <f aca="false">IF(J94=5,VLOOKUP(K94,TPMatrix!$A$6:$B$10,2,FALSE()),IF(J94=4,VLOOKUP(K94,TPMatrix!$D$6:$E$9,2,FALSE()),0))</f>
        <v>0</v>
      </c>
      <c r="M94" s="239" t="n">
        <f aca="false">IF(COUNTIF(K92:K96,K94)&gt;=2,IF(J94=5,VLOOKUP(K94+1,TPMatrix!$A$6:$B$10,2,FALSE()),IF(J94=4,VLOOKUP(K94+1,TPMatrix!$D$6:$E$9,2,FALSE()),0)),"")</f>
        <v>0</v>
      </c>
      <c r="N94" s="239" t="n">
        <f aca="false">IF(COUNTIF(K92:K96,K94)&gt;=3,IF(J94=5,VLOOKUP(K94+2,TPMatrix!$A$6:$B$10,2,FALSE()),IF(J94=4,VLOOKUP(K94+2,TPMatrix!$D$6:$E$9,2,FALSE()),0)),"")</f>
        <v>0</v>
      </c>
      <c r="O94" s="239" t="n">
        <f aca="false">IF(COUNTIF(K92:K96,K94)&gt;=4,IF(J94=5,VLOOKUP(K94+3,TPMatrix!$A$6:$B$10,2,FALSE()),IF(J94=4,VLOOKUP(K94+3,TPMatrix!$D$6:$E$9,2,FALSE()),0)),"")</f>
        <v>0</v>
      </c>
      <c r="P94" s="239" t="n">
        <f aca="false">IF(COUNTIF(K92:K96,K94)&gt;=5,IF(J94=5,VLOOKUP(K94+4,TPMatrix!$A$6:$B$10,2,FALSE()),IF(J94=4,VLOOKUP(K94+4,TPMatrix!$D$6:$E$9,2,FALSE()),0)),"")</f>
        <v>0</v>
      </c>
      <c r="Q94" s="239" t="n">
        <f aca="false">SUM(L94:P94)/COUNT(L94:P94)</f>
        <v>0</v>
      </c>
      <c r="R94" s="240" t="n">
        <f aca="false">COUNT(L94:P94)</f>
        <v>5</v>
      </c>
      <c r="S94" s="238" t="n">
        <f aca="false">IF(ISNUMBER($A94),COUNTIF($D$7:$D$306,$D94),0)</f>
        <v>0</v>
      </c>
      <c r="T94" s="239" t="n">
        <f aca="false">CEILING($F94,1)</f>
        <v>0</v>
      </c>
      <c r="U94" s="240" t="n">
        <f aca="true">SUM(OFFSET(T94,-MOD(ROW()-ROW($U$7),5),0,5,1))</f>
        <v>0</v>
      </c>
      <c r="W94" s="167" t="str">
        <f aca="false">$I94</f>
        <v/>
      </c>
      <c r="X94" s="167" t="str">
        <f aca="false">IF(ISNUMBER($A94),$W94*(Methuselahs!$A$4+1)+$A94,"")</f>
        <v/>
      </c>
      <c r="Y94" s="167" t="str">
        <f aca="false">IF(ISNUMBER($A94),RANK($X94,$X94:$X98,1),"")</f>
        <v/>
      </c>
      <c r="Z94" s="167" t="str">
        <f aca="false">IF(ISNUMBER($A94),VLOOKUP($A94,Methuselahs!$A$7:$X$306,5),"")</f>
        <v/>
      </c>
      <c r="AA94" s="167" t="str">
        <f aca="false">$I94</f>
        <v/>
      </c>
    </row>
    <row r="95" customFormat="false" ht="12.75" hidden="false" customHeight="true" outlineLevel="0" collapsed="false">
      <c r="A95" s="241" t="str">
        <f aca="true">IF(OR(ISBLANK('Tournament Info'!$B$11),'Tournament Info'!$B$11&lt;&gt;4),"",INDIRECT(ADDRESS(ROW(),3,1,1,"Optimal Seating "&amp;'Tournament Info'!$B$11-1&amp;"R+F")))</f>
        <v/>
      </c>
      <c r="B95" s="242" t="str">
        <f aca="false">IF(ISNUMBER(A95),VLOOKUP(A95,Methuselahs!$A$7:$E$306,2,FALSE()),"")</f>
        <v/>
      </c>
      <c r="C95" s="243" t="str">
        <f aca="false">IF(ISNUMBER(A95),VLOOKUP(A95,Methuselahs!$A$7:$E$306,3,FALSE()),"")</f>
        <v/>
      </c>
      <c r="D95" s="244" t="str">
        <f aca="false">IF(ISNUMBER(A95),FLOOR((ROW()-ROW($A$7))/5,1)+1,"")</f>
        <v/>
      </c>
      <c r="E95" s="245"/>
      <c r="F95" s="269" t="n">
        <f aca="false">IF(ISNUMBER(E95),E95,0)</f>
        <v>0</v>
      </c>
      <c r="G95" s="225" t="str">
        <f aca="false">IF(ISNUMBER($A95),IF(AND($F95&gt;=2,$H95=60),1,0),"")</f>
        <v/>
      </c>
      <c r="H95" s="226" t="str">
        <f aca="false">IF(ISNUMBER(A95),IF(OR($S95=$U95,NOT(ISNA(MATCH($D95*5+$V$4,Override!$C$6:$C$125,0)))),$Q95,0),"")</f>
        <v/>
      </c>
      <c r="I95" s="275" t="str">
        <f aca="false">IF(ISNUMBER(A95),IF(J95=5,K95,IF(AND(J95=4,OR(K95=4,K95=3)),K95+1,K95)),"")</f>
        <v/>
      </c>
      <c r="J95" s="246" t="n">
        <f aca="false">COUNT(A92:A96)</f>
        <v>0</v>
      </c>
      <c r="K95" s="228" t="str">
        <f aca="false">IF(ISNUMBER(A95),RANK(F95,F92:F96),"")</f>
        <v/>
      </c>
      <c r="L95" s="229" t="n">
        <f aca="false">IF(J95=5,VLOOKUP(K95,TPMatrix!$A$6:$B$10,2,FALSE()),IF(J95=4,VLOOKUP(K95,TPMatrix!$D$6:$E$9,2,FALSE()),0))</f>
        <v>0</v>
      </c>
      <c r="M95" s="229" t="n">
        <f aca="false">IF(COUNTIF(K92:K96,K95)&gt;=2,IF(J95=5,VLOOKUP(K95+1,TPMatrix!$A$6:$B$10,2,FALSE()),IF(J95=4,VLOOKUP(K95+1,TPMatrix!$D$6:$E$9,2,FALSE()),0)),"")</f>
        <v>0</v>
      </c>
      <c r="N95" s="229" t="n">
        <f aca="false">IF(COUNTIF(K92:K96,K95)&gt;=3,IF(J95=5,VLOOKUP(K95+2,TPMatrix!$A$6:$B$10,2,FALSE()),IF(J95=4,VLOOKUP(K95+2,TPMatrix!$D$6:$E$9,2,FALSE()),0)),"")</f>
        <v>0</v>
      </c>
      <c r="O95" s="229" t="n">
        <f aca="false">IF(COUNTIF(K92:K96,K95)&gt;=4,IF(J95=5,VLOOKUP(K95+3,TPMatrix!$A$6:$B$10,2,FALSE()),IF(J95=4,VLOOKUP(K95+3,TPMatrix!$D$6:$E$9,2,FALSE()),0)),"")</f>
        <v>0</v>
      </c>
      <c r="P95" s="229" t="n">
        <f aca="false">IF(COUNTIF(K92:K96,K95)&gt;=5,IF(J95=5,VLOOKUP(K95+4,TPMatrix!$A$6:$B$10,2,FALSE()),IF(J95=4,VLOOKUP(K95+4,TPMatrix!$D$6:$E$9,2,FALSE()),0)),"")</f>
        <v>0</v>
      </c>
      <c r="Q95" s="229" t="n">
        <f aca="false">SUM(L95:P95)/COUNT(L95:P95)</f>
        <v>0</v>
      </c>
      <c r="R95" s="230" t="n">
        <f aca="false">COUNT(L95:P95)</f>
        <v>5</v>
      </c>
      <c r="S95" s="228" t="n">
        <f aca="false">IF(ISNUMBER($A95),COUNTIF($D$7:$D$306,$D95),0)</f>
        <v>0</v>
      </c>
      <c r="T95" s="229" t="n">
        <f aca="false">CEILING($F95,1)</f>
        <v>0</v>
      </c>
      <c r="U95" s="230" t="n">
        <f aca="true">SUM(OFFSET(T95,-MOD(ROW()-ROW($U$7),5),0,5,1))</f>
        <v>0</v>
      </c>
      <c r="W95" s="167" t="str">
        <f aca="false">$I95</f>
        <v/>
      </c>
      <c r="X95" s="167" t="str">
        <f aca="false">IF(ISNUMBER($A95),$W95*(Methuselahs!$A$4+1)+$A95,"")</f>
        <v/>
      </c>
      <c r="Y95" s="167" t="str">
        <f aca="false">IF(ISNUMBER($A95),RANK($X95,$X95:$X99,1),"")</f>
        <v/>
      </c>
      <c r="Z95" s="167" t="str">
        <f aca="false">IF(ISNUMBER($A95),VLOOKUP($A95,Methuselahs!$A$7:$X$306,5),"")</f>
        <v/>
      </c>
      <c r="AA95" s="167" t="str">
        <f aca="false">$I95</f>
        <v/>
      </c>
    </row>
    <row r="96" customFormat="false" ht="12.75" hidden="false" customHeight="true" outlineLevel="0" collapsed="false">
      <c r="A96" s="247" t="str">
        <f aca="true">IF(OR(ISBLANK('Tournament Info'!$B$11),'Tournament Info'!$B$11&lt;&gt;4),"",INDIRECT(ADDRESS(ROW(),3,1,1,"Optimal Seating "&amp;'Tournament Info'!$B$11-1&amp;"R+F")))</f>
        <v/>
      </c>
      <c r="B96" s="248" t="str">
        <f aca="false">IF(ISNUMBER(A96),VLOOKUP(A96,Methuselahs!$A$7:$E$306,2,FALSE()),"")</f>
        <v/>
      </c>
      <c r="C96" s="249" t="str">
        <f aca="false">IF(ISNUMBER(A96),VLOOKUP(A96,Methuselahs!$A$7:$E$306,3,FALSE()),"")</f>
        <v/>
      </c>
      <c r="D96" s="250" t="str">
        <f aca="false">IF(ISNUMBER(A96),FLOOR((ROW()-ROW($A$7))/5,1)+1,"")</f>
        <v/>
      </c>
      <c r="E96" s="251"/>
      <c r="F96" s="270" t="n">
        <f aca="false">IF(ISNUMBER(E96),E96,0)</f>
        <v>0</v>
      </c>
      <c r="G96" s="235" t="str">
        <f aca="false">IF(ISNUMBER($A96),IF(AND($F96&gt;=2,$H96=60),1,0),"")</f>
        <v/>
      </c>
      <c r="H96" s="236" t="str">
        <f aca="false">IF(ISNUMBER(A96),IF(OR($S96=$U96,NOT(ISNA(MATCH($D96*5+$V$4,Override!$C$6:$C$125,0)))),$Q96,0),"")</f>
        <v/>
      </c>
      <c r="I96" s="139" t="str">
        <f aca="false">IF(ISNUMBER(A96),IF(J96=5,K96,IF(AND(J96=4,OR(K96=4,K96=3)),K96+1,K96)),"")</f>
        <v/>
      </c>
      <c r="J96" s="252" t="n">
        <f aca="false">COUNT(A92:A96)</f>
        <v>0</v>
      </c>
      <c r="K96" s="253" t="str">
        <f aca="false">IF(ISNUMBER(A96),RANK(F96,F92:F96),"")</f>
        <v/>
      </c>
      <c r="L96" s="254" t="n">
        <f aca="false">IF(J96=5,VLOOKUP(K96,TPMatrix!$A$6:$B$10,2,FALSE()),IF(J96=4,VLOOKUP(K96,TPMatrix!$D$6:$E$9,2,FALSE()),0))</f>
        <v>0</v>
      </c>
      <c r="M96" s="254" t="n">
        <f aca="false">IF(COUNTIF(K92:K96,K96)&gt;=2,IF(J96=5,VLOOKUP(K96+1,TPMatrix!$A$6:$B$10,2,FALSE()),IF(J96=4,VLOOKUP(K96+1,TPMatrix!$D$6:$E$9,2,FALSE()),0)),"")</f>
        <v>0</v>
      </c>
      <c r="N96" s="254" t="n">
        <f aca="false">IF(COUNTIF(K92:K96,K96)&gt;=3,IF(J96=5,VLOOKUP(K96+2,TPMatrix!$A$6:$B$10,2,FALSE()),IF(J96=4,VLOOKUP(K96+2,TPMatrix!$D$6:$E$9,2,FALSE()),0)),"")</f>
        <v>0</v>
      </c>
      <c r="O96" s="254" t="n">
        <f aca="false">IF(COUNTIF(K92:K96,K96)&gt;=4,IF(J96=5,VLOOKUP(K96+3,TPMatrix!$A$6:$B$10,2,FALSE()),IF(J96=4,VLOOKUP(K96+3,TPMatrix!$D$6:$E$9,2,FALSE()),0)),"")</f>
        <v>0</v>
      </c>
      <c r="P96" s="254" t="n">
        <f aca="false">IF(COUNTIF(K92:K96,K96)&gt;=5,IF(J96=5,VLOOKUP(K96+4,TPMatrix!$A$6:$B$10,2,FALSE()),IF(J96=4,VLOOKUP(K96+4,TPMatrix!$D$6:$E$9,2,FALSE()),0)),"")</f>
        <v>0</v>
      </c>
      <c r="Q96" s="254" t="n">
        <f aca="false">SUM(L96:P96)/COUNT(L96:P96)</f>
        <v>0</v>
      </c>
      <c r="R96" s="255" t="n">
        <f aca="false">COUNT(L96:P96)</f>
        <v>5</v>
      </c>
      <c r="S96" s="253" t="n">
        <f aca="false">IF(ISNUMBER($A96),COUNTIF($D$7:$D$306,$D96),0)</f>
        <v>0</v>
      </c>
      <c r="T96" s="254" t="n">
        <f aca="false">CEILING($F96,1)</f>
        <v>0</v>
      </c>
      <c r="U96" s="255" t="n">
        <f aca="true">SUM(OFFSET(T96,-MOD(ROW()-ROW($U$7),5),0,5,1))</f>
        <v>0</v>
      </c>
      <c r="W96" s="167" t="str">
        <f aca="false">$I96</f>
        <v/>
      </c>
      <c r="X96" s="167" t="str">
        <f aca="false">IF(ISNUMBER($A96),$W96*(Methuselahs!$A$4+1)+$A96,"")</f>
        <v/>
      </c>
      <c r="Y96" s="167" t="str">
        <f aca="false">IF(ISNUMBER($A96),RANK($X96,$X96:$X100,1),"")</f>
        <v/>
      </c>
      <c r="Z96" s="167" t="str">
        <f aca="false">IF(ISNUMBER($A96),VLOOKUP($A96,Methuselahs!$A$7:$X$306,5),"")</f>
        <v/>
      </c>
      <c r="AA96" s="167" t="str">
        <f aca="false">$I96</f>
        <v/>
      </c>
    </row>
    <row r="97" customFormat="false" ht="12.75" hidden="false" customHeight="true" outlineLevel="0" collapsed="false">
      <c r="A97" s="206" t="str">
        <f aca="true">IF(OR(ISBLANK('Tournament Info'!$B$11),'Tournament Info'!$B$11&lt;&gt;4),"",INDIRECT(ADDRESS(ROW(),3,1,1,"Optimal Seating "&amp;'Tournament Info'!$B$11-1&amp;"R+F")))</f>
        <v/>
      </c>
      <c r="B97" s="207" t="str">
        <f aca="false">IF(ISNUMBER(A97),VLOOKUP(A97,Methuselahs!$A$7:$E$306,2,FALSE()),"")</f>
        <v/>
      </c>
      <c r="C97" s="208" t="str">
        <f aca="false">IF(ISNUMBER(A97),VLOOKUP(A97,Methuselahs!$A$7:$E$306,3,FALSE()),"")</f>
        <v/>
      </c>
      <c r="D97" s="209" t="str">
        <f aca="false">IF(ISNUMBER(A97),FLOOR((ROW()-ROW($A$7))/5,1)+1,"")</f>
        <v/>
      </c>
      <c r="E97" s="210"/>
      <c r="F97" s="262" t="n">
        <f aca="false">IF(ISNUMBER(E97),E97,0)</f>
        <v>0</v>
      </c>
      <c r="G97" s="211" t="str">
        <f aca="false">IF(ISNUMBER($A97),IF(AND($F97&gt;=2,$H97=60),1,0),"")</f>
        <v/>
      </c>
      <c r="H97" s="212" t="str">
        <f aca="false">IF(ISNUMBER(A97),IF(OR($S97=$U97,NOT(ISNA(MATCH($D97*5+$V$4,Override!$C$6:$C$125,0)))),$Q97,0),"")</f>
        <v/>
      </c>
      <c r="I97" s="274" t="str">
        <f aca="false">IF(ISNUMBER(A97),IF(J97=5,K97,IF(AND(J97=4,OR(K97=4,K97=3)),K97+1,K97)),"")</f>
        <v/>
      </c>
      <c r="J97" s="213" t="n">
        <f aca="false">COUNT(A97:A101)</f>
        <v>0</v>
      </c>
      <c r="K97" s="214" t="str">
        <f aca="false">IF(ISNUMBER(A97),RANK(F97,F97:F101),"")</f>
        <v/>
      </c>
      <c r="L97" s="215" t="n">
        <f aca="false">IF(J97=5,VLOOKUP(K97,TPMatrix!$A$6:$B$10,2,FALSE()),IF(J97=4,VLOOKUP(K97,TPMatrix!$D$6:$E$9,2,FALSE()),0))</f>
        <v>0</v>
      </c>
      <c r="M97" s="215" t="n">
        <f aca="false">IF(COUNTIF(K97:K101,K97)&gt;=2,IF(J97=5,VLOOKUP(K97+1,TPMatrix!$A$6:$B$10,2,FALSE()),IF(J97=4,VLOOKUP(K97+1,TPMatrix!$D$6:$E$9,2,FALSE()),0)),"")</f>
        <v>0</v>
      </c>
      <c r="N97" s="215" t="n">
        <f aca="false">IF(COUNTIF(K97:K101,K97)&gt;=3,IF(J97=5,VLOOKUP(K97+2,TPMatrix!$A$6:$B$10,2,FALSE()),IF(J97=4,VLOOKUP(K97+2,TPMatrix!$D$6:$E$9,2,FALSE()),0)),"")</f>
        <v>0</v>
      </c>
      <c r="O97" s="215" t="n">
        <f aca="false">IF(COUNTIF(K97:K101,K97)&gt;=4,IF(J97=5,VLOOKUP(K97+3,TPMatrix!$A$6:$B$10,2,FALSE()),IF(J97=4,VLOOKUP(K97+3,TPMatrix!$D$6:$E$9,2,FALSE()),0)),"")</f>
        <v>0</v>
      </c>
      <c r="P97" s="215" t="n">
        <f aca="false">IF(COUNTIF(K97:K101,K97)&gt;=5,IF(J97=5,VLOOKUP(K97+4,TPMatrix!$A$6:$B$10,2,FALSE()),IF(J97=4,VLOOKUP(K97+4,TPMatrix!$D$6:$E$9,2,FALSE()),0)),"")</f>
        <v>0</v>
      </c>
      <c r="Q97" s="215" t="n">
        <f aca="false">SUM(L97:P97)/COUNT(L97:P97)</f>
        <v>0</v>
      </c>
      <c r="R97" s="216" t="n">
        <f aca="false">COUNT(L97:P97)</f>
        <v>5</v>
      </c>
      <c r="S97" s="217" t="n">
        <f aca="false">IF(ISNUMBER($A97),COUNTIF($D$7:$D$306,$D97),0)</f>
        <v>0</v>
      </c>
      <c r="T97" s="218" t="n">
        <f aca="false">CEILING($F97,1)</f>
        <v>0</v>
      </c>
      <c r="U97" s="219" t="n">
        <f aca="true">SUM(OFFSET(T97,-MOD(ROW()-ROW($U$7),5),0,5,1))</f>
        <v>0</v>
      </c>
      <c r="W97" s="167" t="str">
        <f aca="false">$I97</f>
        <v/>
      </c>
      <c r="X97" s="167" t="str">
        <f aca="false">IF(ISNUMBER($A97),$W97*(Methuselahs!$A$4+1)+$A97,"")</f>
        <v/>
      </c>
      <c r="Y97" s="167" t="str">
        <f aca="false">IF(ISNUMBER($A97),RANK($X97,$X97:$X101,1),"")</f>
        <v/>
      </c>
      <c r="Z97" s="167" t="str">
        <f aca="false">IF(ISNUMBER($A97),VLOOKUP($A97,Methuselahs!$A$7:$X$306,5),"")</f>
        <v/>
      </c>
      <c r="AA97" s="167" t="str">
        <f aca="false">$I97</f>
        <v/>
      </c>
    </row>
    <row r="98" customFormat="false" ht="12.75" hidden="false" customHeight="true" outlineLevel="0" collapsed="false">
      <c r="A98" s="220" t="str">
        <f aca="true">IF(OR(ISBLANK('Tournament Info'!$B$11),'Tournament Info'!$B$11&lt;&gt;4),"",INDIRECT(ADDRESS(ROW(),3,1,1,"Optimal Seating "&amp;'Tournament Info'!$B$11-1&amp;"R+F")))</f>
        <v/>
      </c>
      <c r="B98" s="221" t="str">
        <f aca="false">IF(ISNUMBER(A98),VLOOKUP(A98,Methuselahs!$A$7:$E$306,2,FALSE()),"")</f>
        <v/>
      </c>
      <c r="C98" s="222" t="str">
        <f aca="false">IF(ISNUMBER(A98),VLOOKUP(A98,Methuselahs!$A$7:$E$306,3,FALSE()),"")</f>
        <v/>
      </c>
      <c r="D98" s="223" t="str">
        <f aca="false">IF(ISNUMBER(A98),FLOOR((ROW()-ROW($A$7))/5,1)+1,"")</f>
        <v/>
      </c>
      <c r="E98" s="224"/>
      <c r="F98" s="264" t="n">
        <f aca="false">IF(ISNUMBER(E98),E98,0)</f>
        <v>0</v>
      </c>
      <c r="G98" s="225" t="str">
        <f aca="false">IF(ISNUMBER($A98),IF(AND($F98&gt;=2,$H98=60),1,0),"")</f>
        <v/>
      </c>
      <c r="H98" s="226" t="str">
        <f aca="false">IF(ISNUMBER(A98),IF(OR($S98=$U98,NOT(ISNA(MATCH($D98*5+$V$4,Override!$C$6:$C$125,0)))),$Q98,0),"")</f>
        <v/>
      </c>
      <c r="I98" s="275" t="str">
        <f aca="false">IF(ISNUMBER(A98),IF(J98=5,K98,IF(AND(J98=4,OR(K98=4,K98=3)),K98+1,K98)),"")</f>
        <v/>
      </c>
      <c r="J98" s="227" t="n">
        <f aca="false">COUNT(A97:A101)</f>
        <v>0</v>
      </c>
      <c r="K98" s="228" t="str">
        <f aca="false">IF(ISNUMBER(A98),RANK(F98,F97:F101),"")</f>
        <v/>
      </c>
      <c r="L98" s="229" t="n">
        <f aca="false">IF(J98=5,VLOOKUP(K98,TPMatrix!$A$6:$B$10,2,FALSE()),IF(J98=4,VLOOKUP(K98,TPMatrix!$D$6:$E$9,2,FALSE()),0))</f>
        <v>0</v>
      </c>
      <c r="M98" s="229" t="n">
        <f aca="false">IF(COUNTIF(K97:K101,K98)&gt;=2,IF(J98=5,VLOOKUP(K98+1,TPMatrix!$A$6:$B$10,2,FALSE()),IF(J98=4,VLOOKUP(K98+1,TPMatrix!$D$6:$E$9,2,FALSE()),0)),"")</f>
        <v>0</v>
      </c>
      <c r="N98" s="229" t="n">
        <f aca="false">IF(COUNTIF(K97:K101,K98)&gt;=3,IF(J98=5,VLOOKUP(K98+2,TPMatrix!$A$6:$B$10,2,FALSE()),IF(J98=4,VLOOKUP(K98+2,TPMatrix!$D$6:$E$9,2,FALSE()),0)),"")</f>
        <v>0</v>
      </c>
      <c r="O98" s="229" t="n">
        <f aca="false">IF(COUNTIF(K97:K101,K98)&gt;=4,IF(J98=5,VLOOKUP(K98+3,TPMatrix!$A$6:$B$10,2,FALSE()),IF(J98=4,VLOOKUP(K98+3,TPMatrix!$D$6:$E$9,2,FALSE()),0)),"")</f>
        <v>0</v>
      </c>
      <c r="P98" s="229" t="n">
        <f aca="false">IF(COUNTIF(K97:K101,K98)&gt;=5,IF(J98=5,VLOOKUP(K98+4,TPMatrix!$A$6:$B$10,2,FALSE()),IF(J98=4,VLOOKUP(K98+4,TPMatrix!$D$6:$E$9,2,FALSE()),0)),"")</f>
        <v>0</v>
      </c>
      <c r="Q98" s="229" t="n">
        <f aca="false">SUM(L98:P98)/COUNT(L98:P98)</f>
        <v>0</v>
      </c>
      <c r="R98" s="230" t="n">
        <f aca="false">COUNT(L98:P98)</f>
        <v>5</v>
      </c>
      <c r="S98" s="228" t="n">
        <f aca="false">IF(ISNUMBER($A98),COUNTIF($D$7:$D$306,$D98),0)</f>
        <v>0</v>
      </c>
      <c r="T98" s="229" t="n">
        <f aca="false">CEILING($F98,1)</f>
        <v>0</v>
      </c>
      <c r="U98" s="230" t="n">
        <f aca="true">SUM(OFFSET(T98,-MOD(ROW()-ROW($U$7),5),0,5,1))</f>
        <v>0</v>
      </c>
      <c r="W98" s="167" t="str">
        <f aca="false">$I98</f>
        <v/>
      </c>
      <c r="X98" s="167" t="str">
        <f aca="false">IF(ISNUMBER($A98),$W98*(Methuselahs!$A$4+1)+$A98,"")</f>
        <v/>
      </c>
      <c r="Y98" s="167" t="str">
        <f aca="false">IF(ISNUMBER($A98),RANK($X98,$X98:$X102,1),"")</f>
        <v/>
      </c>
      <c r="Z98" s="167" t="str">
        <f aca="false">IF(ISNUMBER($A98),VLOOKUP($A98,Methuselahs!$A$7:$X$306,5),"")</f>
        <v/>
      </c>
      <c r="AA98" s="167" t="str">
        <f aca="false">$I98</f>
        <v/>
      </c>
    </row>
    <row r="99" customFormat="false" ht="12.75" hidden="false" customHeight="true" outlineLevel="0" collapsed="false">
      <c r="A99" s="231" t="str">
        <f aca="true">IF(OR(ISBLANK('Tournament Info'!$B$11),'Tournament Info'!$B$11&lt;&gt;4),"",INDIRECT(ADDRESS(ROW(),3,1,1,"Optimal Seating "&amp;'Tournament Info'!$B$11-1&amp;"R+F")))</f>
        <v/>
      </c>
      <c r="B99" s="207" t="str">
        <f aca="false">IF(ISNUMBER(A99),VLOOKUP(A99,Methuselahs!$A$7:$E$306,2,FALSE()),"")</f>
        <v/>
      </c>
      <c r="C99" s="232" t="str">
        <f aca="false">IF(ISNUMBER(A99),VLOOKUP(A99,Methuselahs!$A$7:$E$306,3,FALSE()),"")</f>
        <v/>
      </c>
      <c r="D99" s="233" t="str">
        <f aca="false">IF(ISNUMBER(A99),FLOOR((ROW()-ROW($A$7))/5,1)+1,"")</f>
        <v/>
      </c>
      <c r="E99" s="234"/>
      <c r="F99" s="267" t="n">
        <f aca="false">IF(ISNUMBER(E99),E99,0)</f>
        <v>0</v>
      </c>
      <c r="G99" s="235" t="str">
        <f aca="false">IF(ISNUMBER($A99),IF(AND($F99&gt;=2,$H99=60),1,0),"")</f>
        <v/>
      </c>
      <c r="H99" s="236" t="str">
        <f aca="false">IF(ISNUMBER(A99),IF(OR($S99=$U99,NOT(ISNA(MATCH($D99*5+$V$4,Override!$C$6:$C$125,0)))),$Q99,0),"")</f>
        <v/>
      </c>
      <c r="I99" s="139" t="str">
        <f aca="false">IF(ISNUMBER(A99),IF(J99=5,K99,IF(AND(J99=4,OR(K99=4,K99=3)),K99+1,K99)),"")</f>
        <v/>
      </c>
      <c r="J99" s="237" t="n">
        <f aca="false">COUNT(A97:A101)</f>
        <v>0</v>
      </c>
      <c r="K99" s="238" t="str">
        <f aca="false">IF(ISNUMBER(A99),RANK(F99,F97:F101),"")</f>
        <v/>
      </c>
      <c r="L99" s="239" t="n">
        <f aca="false">IF(J99=5,VLOOKUP(K99,TPMatrix!$A$6:$B$10,2,FALSE()),IF(J99=4,VLOOKUP(K99,TPMatrix!$D$6:$E$9,2,FALSE()),0))</f>
        <v>0</v>
      </c>
      <c r="M99" s="239" t="n">
        <f aca="false">IF(COUNTIF(K97:K101,K99)&gt;=2,IF(J99=5,VLOOKUP(K99+1,TPMatrix!$A$6:$B$10,2,FALSE()),IF(J99=4,VLOOKUP(K99+1,TPMatrix!$D$6:$E$9,2,FALSE()),0)),"")</f>
        <v>0</v>
      </c>
      <c r="N99" s="239" t="n">
        <f aca="false">IF(COUNTIF(K97:K101,K99)&gt;=3,IF(J99=5,VLOOKUP(K99+2,TPMatrix!$A$6:$B$10,2,FALSE()),IF(J99=4,VLOOKUP(K99+2,TPMatrix!$D$6:$E$9,2,FALSE()),0)),"")</f>
        <v>0</v>
      </c>
      <c r="O99" s="239" t="n">
        <f aca="false">IF(COUNTIF(K97:K101,K99)&gt;=4,IF(J99=5,VLOOKUP(K99+3,TPMatrix!$A$6:$B$10,2,FALSE()),IF(J99=4,VLOOKUP(K99+3,TPMatrix!$D$6:$E$9,2,FALSE()),0)),"")</f>
        <v>0</v>
      </c>
      <c r="P99" s="239" t="n">
        <f aca="false">IF(COUNTIF(K97:K101,K99)&gt;=5,IF(J99=5,VLOOKUP(K99+4,TPMatrix!$A$6:$B$10,2,FALSE()),IF(J99=4,VLOOKUP(K99+4,TPMatrix!$D$6:$E$9,2,FALSE()),0)),"")</f>
        <v>0</v>
      </c>
      <c r="Q99" s="239" t="n">
        <f aca="false">SUM(L99:P99)/COUNT(L99:P99)</f>
        <v>0</v>
      </c>
      <c r="R99" s="240" t="n">
        <f aca="false">COUNT(L99:P99)</f>
        <v>5</v>
      </c>
      <c r="S99" s="238" t="n">
        <f aca="false">IF(ISNUMBER($A99),COUNTIF($D$7:$D$306,$D99),0)</f>
        <v>0</v>
      </c>
      <c r="T99" s="239" t="n">
        <f aca="false">CEILING($F99,1)</f>
        <v>0</v>
      </c>
      <c r="U99" s="240" t="n">
        <f aca="true">SUM(OFFSET(T99,-MOD(ROW()-ROW($U$7),5),0,5,1))</f>
        <v>0</v>
      </c>
      <c r="W99" s="167" t="str">
        <f aca="false">$I99</f>
        <v/>
      </c>
      <c r="X99" s="167" t="str">
        <f aca="false">IF(ISNUMBER($A99),$W99*(Methuselahs!$A$4+1)+$A99,"")</f>
        <v/>
      </c>
      <c r="Y99" s="167" t="str">
        <f aca="false">IF(ISNUMBER($A99),RANK($X99,$X99:$X103,1),"")</f>
        <v/>
      </c>
      <c r="Z99" s="167" t="str">
        <f aca="false">IF(ISNUMBER($A99),VLOOKUP($A99,Methuselahs!$A$7:$X$306,5),"")</f>
        <v/>
      </c>
      <c r="AA99" s="167" t="str">
        <f aca="false">$I99</f>
        <v/>
      </c>
    </row>
    <row r="100" customFormat="false" ht="12.75" hidden="false" customHeight="true" outlineLevel="0" collapsed="false">
      <c r="A100" s="241" t="str">
        <f aca="true">IF(OR(ISBLANK('Tournament Info'!$B$11),'Tournament Info'!$B$11&lt;&gt;4),"",INDIRECT(ADDRESS(ROW(),3,1,1,"Optimal Seating "&amp;'Tournament Info'!$B$11-1&amp;"R+F")))</f>
        <v/>
      </c>
      <c r="B100" s="242" t="str">
        <f aca="false">IF(ISNUMBER(A100),VLOOKUP(A100,Methuselahs!$A$7:$E$306,2,FALSE()),"")</f>
        <v/>
      </c>
      <c r="C100" s="243" t="str">
        <f aca="false">IF(ISNUMBER(A100),VLOOKUP(A100,Methuselahs!$A$7:$E$306,3,FALSE()),"")</f>
        <v/>
      </c>
      <c r="D100" s="244" t="str">
        <f aca="false">IF(ISNUMBER(A100),FLOOR((ROW()-ROW($A$7))/5,1)+1,"")</f>
        <v/>
      </c>
      <c r="E100" s="245"/>
      <c r="F100" s="269" t="n">
        <f aca="false">IF(ISNUMBER(E100),E100,0)</f>
        <v>0</v>
      </c>
      <c r="G100" s="225" t="str">
        <f aca="false">IF(ISNUMBER($A100),IF(AND($F100&gt;=2,$H100=60),1,0),"")</f>
        <v/>
      </c>
      <c r="H100" s="226" t="str">
        <f aca="false">IF(ISNUMBER(A100),IF(OR($S100=$U100,NOT(ISNA(MATCH($D100*5+$V$4,Override!$C$6:$C$125,0)))),$Q100,0),"")</f>
        <v/>
      </c>
      <c r="I100" s="275" t="str">
        <f aca="false">IF(ISNUMBER(A100),IF(J100=5,K100,IF(AND(J100=4,OR(K100=4,K100=3)),K100+1,K100)),"")</f>
        <v/>
      </c>
      <c r="J100" s="246" t="n">
        <f aca="false">COUNT(A97:A101)</f>
        <v>0</v>
      </c>
      <c r="K100" s="228" t="str">
        <f aca="false">IF(ISNUMBER(A100),RANK(F100,F97:F101),"")</f>
        <v/>
      </c>
      <c r="L100" s="229" t="n">
        <f aca="false">IF(J100=5,VLOOKUP(K100,TPMatrix!$A$6:$B$10,2,FALSE()),IF(J100=4,VLOOKUP(K100,TPMatrix!$D$6:$E$9,2,FALSE()),0))</f>
        <v>0</v>
      </c>
      <c r="M100" s="229" t="n">
        <f aca="false">IF(COUNTIF(K97:K101,K100)&gt;=2,IF(J100=5,VLOOKUP(K100+1,TPMatrix!$A$6:$B$10,2,FALSE()),IF(J100=4,VLOOKUP(K100+1,TPMatrix!$D$6:$E$9,2,FALSE()),0)),"")</f>
        <v>0</v>
      </c>
      <c r="N100" s="229" t="n">
        <f aca="false">IF(COUNTIF(K97:K101,K100)&gt;=3,IF(J100=5,VLOOKUP(K100+2,TPMatrix!$A$6:$B$10,2,FALSE()),IF(J100=4,VLOOKUP(K100+2,TPMatrix!$D$6:$E$9,2,FALSE()),0)),"")</f>
        <v>0</v>
      </c>
      <c r="O100" s="229" t="n">
        <f aca="false">IF(COUNTIF(K97:K101,K100)&gt;=4,IF(J100=5,VLOOKUP(K100+3,TPMatrix!$A$6:$B$10,2,FALSE()),IF(J100=4,VLOOKUP(K100+3,TPMatrix!$D$6:$E$9,2,FALSE()),0)),"")</f>
        <v>0</v>
      </c>
      <c r="P100" s="229" t="n">
        <f aca="false">IF(COUNTIF(K97:K101,K100)&gt;=5,IF(J100=5,VLOOKUP(K100+4,TPMatrix!$A$6:$B$10,2,FALSE()),IF(J100=4,VLOOKUP(K100+4,TPMatrix!$D$6:$E$9,2,FALSE()),0)),"")</f>
        <v>0</v>
      </c>
      <c r="Q100" s="229" t="n">
        <f aca="false">SUM(L100:P100)/COUNT(L100:P100)</f>
        <v>0</v>
      </c>
      <c r="R100" s="230" t="n">
        <f aca="false">COUNT(L100:P100)</f>
        <v>5</v>
      </c>
      <c r="S100" s="228" t="n">
        <f aca="false">IF(ISNUMBER($A100),COUNTIF($D$7:$D$306,$D100),0)</f>
        <v>0</v>
      </c>
      <c r="T100" s="229" t="n">
        <f aca="false">CEILING($F100,1)</f>
        <v>0</v>
      </c>
      <c r="U100" s="230" t="n">
        <f aca="true">SUM(OFFSET(T100,-MOD(ROW()-ROW($U$7),5),0,5,1))</f>
        <v>0</v>
      </c>
      <c r="W100" s="167" t="str">
        <f aca="false">$I100</f>
        <v/>
      </c>
      <c r="X100" s="167" t="str">
        <f aca="false">IF(ISNUMBER($A100),$W100*(Methuselahs!$A$4+1)+$A100,"")</f>
        <v/>
      </c>
      <c r="Y100" s="167" t="str">
        <f aca="false">IF(ISNUMBER($A100),RANK($X100,$X100:$X104,1),"")</f>
        <v/>
      </c>
      <c r="Z100" s="167" t="str">
        <f aca="false">IF(ISNUMBER($A100),VLOOKUP($A100,Methuselahs!$A$7:$X$306,5),"")</f>
        <v/>
      </c>
      <c r="AA100" s="167" t="str">
        <f aca="false">$I100</f>
        <v/>
      </c>
    </row>
    <row r="101" customFormat="false" ht="12.75" hidden="false" customHeight="true" outlineLevel="0" collapsed="false">
      <c r="A101" s="247" t="str">
        <f aca="true">IF(OR(ISBLANK('Tournament Info'!$B$11),'Tournament Info'!$B$11&lt;&gt;4),"",INDIRECT(ADDRESS(ROW(),3,1,1,"Optimal Seating "&amp;'Tournament Info'!$B$11-1&amp;"R+F")))</f>
        <v/>
      </c>
      <c r="B101" s="248" t="str">
        <f aca="false">IF(ISNUMBER(A101),VLOOKUP(A101,Methuselahs!$A$7:$E$306,2,FALSE()),"")</f>
        <v/>
      </c>
      <c r="C101" s="249" t="str">
        <f aca="false">IF(ISNUMBER(A101),VLOOKUP(A101,Methuselahs!$A$7:$E$306,3,FALSE()),"")</f>
        <v/>
      </c>
      <c r="D101" s="250" t="str">
        <f aca="false">IF(ISNUMBER(A101),FLOOR((ROW()-ROW($A$7))/5,1)+1,"")</f>
        <v/>
      </c>
      <c r="E101" s="251"/>
      <c r="F101" s="270" t="n">
        <f aca="false">IF(ISNUMBER(E101),E101,0)</f>
        <v>0</v>
      </c>
      <c r="G101" s="235" t="str">
        <f aca="false">IF(ISNUMBER($A101),IF(AND($F101&gt;=2,$H101=60),1,0),"")</f>
        <v/>
      </c>
      <c r="H101" s="236" t="str">
        <f aca="false">IF(ISNUMBER(A101),IF(OR($S101=$U101,NOT(ISNA(MATCH($D101*5+$V$4,Override!$C$6:$C$125,0)))),$Q101,0),"")</f>
        <v/>
      </c>
      <c r="I101" s="139" t="str">
        <f aca="false">IF(ISNUMBER(A101),IF(J101=5,K101,IF(AND(J101=4,OR(K101=4,K101=3)),K101+1,K101)),"")</f>
        <v/>
      </c>
      <c r="J101" s="252" t="n">
        <f aca="false">COUNT(A97:A101)</f>
        <v>0</v>
      </c>
      <c r="K101" s="253" t="str">
        <f aca="false">IF(ISNUMBER(A101),RANK(F101,F97:F101),"")</f>
        <v/>
      </c>
      <c r="L101" s="254" t="n">
        <f aca="false">IF(J101=5,VLOOKUP(K101,TPMatrix!$A$6:$B$10,2,FALSE()),IF(J101=4,VLOOKUP(K101,TPMatrix!$D$6:$E$9,2,FALSE()),0))</f>
        <v>0</v>
      </c>
      <c r="M101" s="254" t="n">
        <f aca="false">IF(COUNTIF(K97:K101,K101)&gt;=2,IF(J101=5,VLOOKUP(K101+1,TPMatrix!$A$6:$B$10,2,FALSE()),IF(J101=4,VLOOKUP(K101+1,TPMatrix!$D$6:$E$9,2,FALSE()),0)),"")</f>
        <v>0</v>
      </c>
      <c r="N101" s="254" t="n">
        <f aca="false">IF(COUNTIF(K97:K101,K101)&gt;=3,IF(J101=5,VLOOKUP(K101+2,TPMatrix!$A$6:$B$10,2,FALSE()),IF(J101=4,VLOOKUP(K101+2,TPMatrix!$D$6:$E$9,2,FALSE()),0)),"")</f>
        <v>0</v>
      </c>
      <c r="O101" s="254" t="n">
        <f aca="false">IF(COUNTIF(K97:K101,K101)&gt;=4,IF(J101=5,VLOOKUP(K101+3,TPMatrix!$A$6:$B$10,2,FALSE()),IF(J101=4,VLOOKUP(K101+3,TPMatrix!$D$6:$E$9,2,FALSE()),0)),"")</f>
        <v>0</v>
      </c>
      <c r="P101" s="254" t="n">
        <f aca="false">IF(COUNTIF(K97:K101,K101)&gt;=5,IF(J101=5,VLOOKUP(K101+4,TPMatrix!$A$6:$B$10,2,FALSE()),IF(J101=4,VLOOKUP(K101+4,TPMatrix!$D$6:$E$9,2,FALSE()),0)),"")</f>
        <v>0</v>
      </c>
      <c r="Q101" s="254" t="n">
        <f aca="false">SUM(L101:P101)/COUNT(L101:P101)</f>
        <v>0</v>
      </c>
      <c r="R101" s="255" t="n">
        <f aca="false">COUNT(L101:P101)</f>
        <v>5</v>
      </c>
      <c r="S101" s="253" t="n">
        <f aca="false">IF(ISNUMBER($A101),COUNTIF($D$7:$D$306,$D101),0)</f>
        <v>0</v>
      </c>
      <c r="T101" s="254" t="n">
        <f aca="false">CEILING($F101,1)</f>
        <v>0</v>
      </c>
      <c r="U101" s="255" t="n">
        <f aca="true">SUM(OFFSET(T101,-MOD(ROW()-ROW($U$7),5),0,5,1))</f>
        <v>0</v>
      </c>
      <c r="W101" s="167" t="str">
        <f aca="false">$I101</f>
        <v/>
      </c>
      <c r="X101" s="167" t="str">
        <f aca="false">IF(ISNUMBER($A101),$W101*(Methuselahs!$A$4+1)+$A101,"")</f>
        <v/>
      </c>
      <c r="Y101" s="167" t="str">
        <f aca="false">IF(ISNUMBER($A101),RANK($X101,$X101:$X105,1),"")</f>
        <v/>
      </c>
      <c r="Z101" s="167" t="str">
        <f aca="false">IF(ISNUMBER($A101),VLOOKUP($A101,Methuselahs!$A$7:$X$306,5),"")</f>
        <v/>
      </c>
      <c r="AA101" s="167" t="str">
        <f aca="false">$I101</f>
        <v/>
      </c>
    </row>
    <row r="102" customFormat="false" ht="12.75" hidden="false" customHeight="true" outlineLevel="0" collapsed="false">
      <c r="A102" s="206" t="str">
        <f aca="true">IF(OR(ISBLANK('Tournament Info'!$B$11),'Tournament Info'!$B$11&lt;&gt;4),"",INDIRECT(ADDRESS(ROW(),3,1,1,"Optimal Seating "&amp;'Tournament Info'!$B$11-1&amp;"R+F")))</f>
        <v/>
      </c>
      <c r="B102" s="207" t="str">
        <f aca="false">IF(ISNUMBER(A102),VLOOKUP(A102,Methuselahs!$A$7:$E$306,2,FALSE()),"")</f>
        <v/>
      </c>
      <c r="C102" s="208" t="str">
        <f aca="false">IF(ISNUMBER(A102),VLOOKUP(A102,Methuselahs!$A$7:$E$306,3,FALSE()),"")</f>
        <v/>
      </c>
      <c r="D102" s="209" t="str">
        <f aca="false">IF(ISNUMBER(A102),FLOOR((ROW()-ROW($A$7))/5,1)+1,"")</f>
        <v/>
      </c>
      <c r="E102" s="210"/>
      <c r="F102" s="262" t="n">
        <f aca="false">IF(ISNUMBER(E102),E102,0)</f>
        <v>0</v>
      </c>
      <c r="G102" s="211" t="str">
        <f aca="false">IF(ISNUMBER($A102),IF(AND($F102&gt;=2,$H102=60),1,0),"")</f>
        <v/>
      </c>
      <c r="H102" s="212" t="str">
        <f aca="false">IF(ISNUMBER(A102),IF(OR($S102=$U102,NOT(ISNA(MATCH($D102*5+$V$4,Override!$C$6:$C$125,0)))),$Q102,0),"")</f>
        <v/>
      </c>
      <c r="I102" s="274" t="str">
        <f aca="false">IF(ISNUMBER(A102),IF(J102=5,K102,IF(AND(J102=4,OR(K102=4,K102=3)),K102+1,K102)),"")</f>
        <v/>
      </c>
      <c r="J102" s="213" t="n">
        <f aca="false">COUNT(A102:A106)</f>
        <v>0</v>
      </c>
      <c r="K102" s="214" t="str">
        <f aca="false">IF(ISNUMBER(A102),RANK(F102,F102:F106),"")</f>
        <v/>
      </c>
      <c r="L102" s="215" t="n">
        <f aca="false">IF(J102=5,VLOOKUP(K102,TPMatrix!$A$6:$B$10,2,FALSE()),IF(J102=4,VLOOKUP(K102,TPMatrix!$D$6:$E$9,2,FALSE()),0))</f>
        <v>0</v>
      </c>
      <c r="M102" s="215" t="n">
        <f aca="false">IF(COUNTIF(K102:K106,K102)&gt;=2,IF(J102=5,VLOOKUP(K102+1,TPMatrix!$A$6:$B$10,2,FALSE()),IF(J102=4,VLOOKUP(K102+1,TPMatrix!$D$6:$E$9,2,FALSE()),0)),"")</f>
        <v>0</v>
      </c>
      <c r="N102" s="215" t="n">
        <f aca="false">IF(COUNTIF(K102:K106,K102)&gt;=3,IF(J102=5,VLOOKUP(K102+2,TPMatrix!$A$6:$B$10,2,FALSE()),IF(J102=4,VLOOKUP(K102+2,TPMatrix!$D$6:$E$9,2,FALSE()),0)),"")</f>
        <v>0</v>
      </c>
      <c r="O102" s="215" t="n">
        <f aca="false">IF(COUNTIF(K102:K106,K102)&gt;=4,IF(J102=5,VLOOKUP(K102+3,TPMatrix!$A$6:$B$10,2,FALSE()),IF(J102=4,VLOOKUP(K102+3,TPMatrix!$D$6:$E$9,2,FALSE()),0)),"")</f>
        <v>0</v>
      </c>
      <c r="P102" s="215" t="n">
        <f aca="false">IF(COUNTIF(K102:K106,K102)&gt;=5,IF(J102=5,VLOOKUP(K102+4,TPMatrix!$A$6:$B$10,2,FALSE()),IF(J102=4,VLOOKUP(K102+4,TPMatrix!$D$6:$E$9,2,FALSE()),0)),"")</f>
        <v>0</v>
      </c>
      <c r="Q102" s="215" t="n">
        <f aca="false">SUM(L102:P102)/COUNT(L102:P102)</f>
        <v>0</v>
      </c>
      <c r="R102" s="216" t="n">
        <f aca="false">COUNT(L102:P102)</f>
        <v>5</v>
      </c>
      <c r="S102" s="217" t="n">
        <f aca="false">IF(ISNUMBER($A102),COUNTIF($D$7:$D$306,$D102),0)</f>
        <v>0</v>
      </c>
      <c r="T102" s="218" t="n">
        <f aca="false">CEILING($F102,1)</f>
        <v>0</v>
      </c>
      <c r="U102" s="219" t="n">
        <f aca="true">SUM(OFFSET(T102,-MOD(ROW()-ROW($U$7),5),0,5,1))</f>
        <v>0</v>
      </c>
      <c r="W102" s="167" t="str">
        <f aca="false">$I102</f>
        <v/>
      </c>
      <c r="X102" s="167" t="str">
        <f aca="false">IF(ISNUMBER($A102),$W102*(Methuselahs!$A$4+1)+$A102,"")</f>
        <v/>
      </c>
      <c r="Y102" s="167" t="str">
        <f aca="false">IF(ISNUMBER($A102),RANK($X102,$X102:$X106,1),"")</f>
        <v/>
      </c>
      <c r="Z102" s="167" t="str">
        <f aca="false">IF(ISNUMBER($A102),VLOOKUP($A102,Methuselahs!$A$7:$X$306,5),"")</f>
        <v/>
      </c>
      <c r="AA102" s="167" t="str">
        <f aca="false">$I102</f>
        <v/>
      </c>
    </row>
    <row r="103" customFormat="false" ht="12.75" hidden="false" customHeight="true" outlineLevel="0" collapsed="false">
      <c r="A103" s="220" t="str">
        <f aca="true">IF(OR(ISBLANK('Tournament Info'!$B$11),'Tournament Info'!$B$11&lt;&gt;4),"",INDIRECT(ADDRESS(ROW(),3,1,1,"Optimal Seating "&amp;'Tournament Info'!$B$11-1&amp;"R+F")))</f>
        <v/>
      </c>
      <c r="B103" s="221" t="str">
        <f aca="false">IF(ISNUMBER(A103),VLOOKUP(A103,Methuselahs!$A$7:$E$306,2,FALSE()),"")</f>
        <v/>
      </c>
      <c r="C103" s="222" t="str">
        <f aca="false">IF(ISNUMBER(A103),VLOOKUP(A103,Methuselahs!$A$7:$E$306,3,FALSE()),"")</f>
        <v/>
      </c>
      <c r="D103" s="223" t="str">
        <f aca="false">IF(ISNUMBER(A103),FLOOR((ROW()-ROW($A$7))/5,1)+1,"")</f>
        <v/>
      </c>
      <c r="E103" s="224"/>
      <c r="F103" s="264" t="n">
        <f aca="false">IF(ISNUMBER(E103),E103,0)</f>
        <v>0</v>
      </c>
      <c r="G103" s="225" t="str">
        <f aca="false">IF(ISNUMBER($A103),IF(AND($F103&gt;=2,$H103=60),1,0),"")</f>
        <v/>
      </c>
      <c r="H103" s="226" t="str">
        <f aca="false">IF(ISNUMBER(A103),IF(OR($S103=$U103,NOT(ISNA(MATCH($D103*5+$V$4,Override!$C$6:$C$125,0)))),$Q103,0),"")</f>
        <v/>
      </c>
      <c r="I103" s="275" t="str">
        <f aca="false">IF(ISNUMBER(A103),IF(J103=5,K103,IF(AND(J103=4,OR(K103=4,K103=3)),K103+1,K103)),"")</f>
        <v/>
      </c>
      <c r="J103" s="227" t="n">
        <f aca="false">COUNT(A102:A106)</f>
        <v>0</v>
      </c>
      <c r="K103" s="228" t="str">
        <f aca="false">IF(ISNUMBER(A103),RANK(F103,F102:F106),"")</f>
        <v/>
      </c>
      <c r="L103" s="229" t="n">
        <f aca="false">IF(J103=5,VLOOKUP(K103,TPMatrix!$A$6:$B$10,2,FALSE()),IF(J103=4,VLOOKUP(K103,TPMatrix!$D$6:$E$9,2,FALSE()),0))</f>
        <v>0</v>
      </c>
      <c r="M103" s="229" t="n">
        <f aca="false">IF(COUNTIF(K102:K106,K103)&gt;=2,IF(J103=5,VLOOKUP(K103+1,TPMatrix!$A$6:$B$10,2,FALSE()),IF(J103=4,VLOOKUP(K103+1,TPMatrix!$D$6:$E$9,2,FALSE()),0)),"")</f>
        <v>0</v>
      </c>
      <c r="N103" s="229" t="n">
        <f aca="false">IF(COUNTIF(K102:K106,K103)&gt;=3,IF(J103=5,VLOOKUP(K103+2,TPMatrix!$A$6:$B$10,2,FALSE()),IF(J103=4,VLOOKUP(K103+2,TPMatrix!$D$6:$E$9,2,FALSE()),0)),"")</f>
        <v>0</v>
      </c>
      <c r="O103" s="229" t="n">
        <f aca="false">IF(COUNTIF(K102:K106,K103)&gt;=4,IF(J103=5,VLOOKUP(K103+3,TPMatrix!$A$6:$B$10,2,FALSE()),IF(J103=4,VLOOKUP(K103+3,TPMatrix!$D$6:$E$9,2,FALSE()),0)),"")</f>
        <v>0</v>
      </c>
      <c r="P103" s="229" t="n">
        <f aca="false">IF(COUNTIF(K102:K106,K103)&gt;=5,IF(J103=5,VLOOKUP(K103+4,TPMatrix!$A$6:$B$10,2,FALSE()),IF(J103=4,VLOOKUP(K103+4,TPMatrix!$D$6:$E$9,2,FALSE()),0)),"")</f>
        <v>0</v>
      </c>
      <c r="Q103" s="229" t="n">
        <f aca="false">SUM(L103:P103)/COUNT(L103:P103)</f>
        <v>0</v>
      </c>
      <c r="R103" s="230" t="n">
        <f aca="false">COUNT(L103:P103)</f>
        <v>5</v>
      </c>
      <c r="S103" s="228" t="n">
        <f aca="false">IF(ISNUMBER($A103),COUNTIF($D$7:$D$306,$D103),0)</f>
        <v>0</v>
      </c>
      <c r="T103" s="229" t="n">
        <f aca="false">CEILING($F103,1)</f>
        <v>0</v>
      </c>
      <c r="U103" s="230" t="n">
        <f aca="true">SUM(OFFSET(T103,-MOD(ROW()-ROW($U$7),5),0,5,1))</f>
        <v>0</v>
      </c>
      <c r="W103" s="167" t="str">
        <f aca="false">$I103</f>
        <v/>
      </c>
      <c r="X103" s="167" t="str">
        <f aca="false">IF(ISNUMBER($A103),$W103*(Methuselahs!$A$4+1)+$A103,"")</f>
        <v/>
      </c>
      <c r="Y103" s="167" t="str">
        <f aca="false">IF(ISNUMBER($A103),RANK($X103,$X103:$X107,1),"")</f>
        <v/>
      </c>
      <c r="Z103" s="167" t="str">
        <f aca="false">IF(ISNUMBER($A103),VLOOKUP($A103,Methuselahs!$A$7:$X$306,5),"")</f>
        <v/>
      </c>
      <c r="AA103" s="167" t="str">
        <f aca="false">$I103</f>
        <v/>
      </c>
    </row>
    <row r="104" customFormat="false" ht="12.75" hidden="false" customHeight="true" outlineLevel="0" collapsed="false">
      <c r="A104" s="231" t="str">
        <f aca="true">IF(OR(ISBLANK('Tournament Info'!$B$11),'Tournament Info'!$B$11&lt;&gt;4),"",INDIRECT(ADDRESS(ROW(),3,1,1,"Optimal Seating "&amp;'Tournament Info'!$B$11-1&amp;"R+F")))</f>
        <v/>
      </c>
      <c r="B104" s="207" t="str">
        <f aca="false">IF(ISNUMBER(A104),VLOOKUP(A104,Methuselahs!$A$7:$E$306,2,FALSE()),"")</f>
        <v/>
      </c>
      <c r="C104" s="232" t="str">
        <f aca="false">IF(ISNUMBER(A104),VLOOKUP(A104,Methuselahs!$A$7:$E$306,3,FALSE()),"")</f>
        <v/>
      </c>
      <c r="D104" s="233" t="str">
        <f aca="false">IF(ISNUMBER(A104),FLOOR((ROW()-ROW($A$7))/5,1)+1,"")</f>
        <v/>
      </c>
      <c r="E104" s="234"/>
      <c r="F104" s="267" t="n">
        <f aca="false">IF(ISNUMBER(E104),E104,0)</f>
        <v>0</v>
      </c>
      <c r="G104" s="235" t="str">
        <f aca="false">IF(ISNUMBER($A104),IF(AND($F104&gt;=2,$H104=60),1,0),"")</f>
        <v/>
      </c>
      <c r="H104" s="236" t="str">
        <f aca="false">IF(ISNUMBER(A104),IF(OR($S104=$U104,NOT(ISNA(MATCH($D104*5+$V$4,Override!$C$6:$C$125,0)))),$Q104,0),"")</f>
        <v/>
      </c>
      <c r="I104" s="139" t="str">
        <f aca="false">IF(ISNUMBER(A104),IF(J104=5,K104,IF(AND(J104=4,OR(K104=4,K104=3)),K104+1,K104)),"")</f>
        <v/>
      </c>
      <c r="J104" s="237" t="n">
        <f aca="false">COUNT(A102:A106)</f>
        <v>0</v>
      </c>
      <c r="K104" s="238" t="str">
        <f aca="false">IF(ISNUMBER(A104),RANK(F104,F102:F106),"")</f>
        <v/>
      </c>
      <c r="L104" s="239" t="n">
        <f aca="false">IF(J104=5,VLOOKUP(K104,TPMatrix!$A$6:$B$10,2,FALSE()),IF(J104=4,VLOOKUP(K104,TPMatrix!$D$6:$E$9,2,FALSE()),0))</f>
        <v>0</v>
      </c>
      <c r="M104" s="239" t="n">
        <f aca="false">IF(COUNTIF(K102:K106,K104)&gt;=2,IF(J104=5,VLOOKUP(K104+1,TPMatrix!$A$6:$B$10,2,FALSE()),IF(J104=4,VLOOKUP(K104+1,TPMatrix!$D$6:$E$9,2,FALSE()),0)),"")</f>
        <v>0</v>
      </c>
      <c r="N104" s="239" t="n">
        <f aca="false">IF(COUNTIF(K102:K106,K104)&gt;=3,IF(J104=5,VLOOKUP(K104+2,TPMatrix!$A$6:$B$10,2,FALSE()),IF(J104=4,VLOOKUP(K104+2,TPMatrix!$D$6:$E$9,2,FALSE()),0)),"")</f>
        <v>0</v>
      </c>
      <c r="O104" s="239" t="n">
        <f aca="false">IF(COUNTIF(K102:K106,K104)&gt;=4,IF(J104=5,VLOOKUP(K104+3,TPMatrix!$A$6:$B$10,2,FALSE()),IF(J104=4,VLOOKUP(K104+3,TPMatrix!$D$6:$E$9,2,FALSE()),0)),"")</f>
        <v>0</v>
      </c>
      <c r="P104" s="239" t="n">
        <f aca="false">IF(COUNTIF(K102:K106,K104)&gt;=5,IF(J104=5,VLOOKUP(K104+4,TPMatrix!$A$6:$B$10,2,FALSE()),IF(J104=4,VLOOKUP(K104+4,TPMatrix!$D$6:$E$9,2,FALSE()),0)),"")</f>
        <v>0</v>
      </c>
      <c r="Q104" s="239" t="n">
        <f aca="false">SUM(L104:P104)/COUNT(L104:P104)</f>
        <v>0</v>
      </c>
      <c r="R104" s="240" t="n">
        <f aca="false">COUNT(L104:P104)</f>
        <v>5</v>
      </c>
      <c r="S104" s="238" t="n">
        <f aca="false">IF(ISNUMBER($A104),COUNTIF($D$7:$D$306,$D104),0)</f>
        <v>0</v>
      </c>
      <c r="T104" s="239" t="n">
        <f aca="false">CEILING($F104,1)</f>
        <v>0</v>
      </c>
      <c r="U104" s="240" t="n">
        <f aca="true">SUM(OFFSET(T104,-MOD(ROW()-ROW($U$7),5),0,5,1))</f>
        <v>0</v>
      </c>
      <c r="W104" s="167" t="str">
        <f aca="false">$I104</f>
        <v/>
      </c>
      <c r="X104" s="167" t="str">
        <f aca="false">IF(ISNUMBER($A104),$W104*(Methuselahs!$A$4+1)+$A104,"")</f>
        <v/>
      </c>
      <c r="Y104" s="167" t="str">
        <f aca="false">IF(ISNUMBER($A104),RANK($X104,$X104:$X108,1),"")</f>
        <v/>
      </c>
      <c r="Z104" s="167" t="str">
        <f aca="false">IF(ISNUMBER($A104),VLOOKUP($A104,Methuselahs!$A$7:$X$306,5),"")</f>
        <v/>
      </c>
      <c r="AA104" s="167" t="str">
        <f aca="false">$I104</f>
        <v/>
      </c>
    </row>
    <row r="105" customFormat="false" ht="12.75" hidden="false" customHeight="true" outlineLevel="0" collapsed="false">
      <c r="A105" s="241" t="str">
        <f aca="true">IF(OR(ISBLANK('Tournament Info'!$B$11),'Tournament Info'!$B$11&lt;&gt;4),"",INDIRECT(ADDRESS(ROW(),3,1,1,"Optimal Seating "&amp;'Tournament Info'!$B$11-1&amp;"R+F")))</f>
        <v/>
      </c>
      <c r="B105" s="242" t="str">
        <f aca="false">IF(ISNUMBER(A105),VLOOKUP(A105,Methuselahs!$A$7:$E$306,2,FALSE()),"")</f>
        <v/>
      </c>
      <c r="C105" s="243" t="str">
        <f aca="false">IF(ISNUMBER(A105),VLOOKUP(A105,Methuselahs!$A$7:$E$306,3,FALSE()),"")</f>
        <v/>
      </c>
      <c r="D105" s="244" t="str">
        <f aca="false">IF(ISNUMBER(A105),FLOOR((ROW()-ROW($A$7))/5,1)+1,"")</f>
        <v/>
      </c>
      <c r="E105" s="245"/>
      <c r="F105" s="269" t="n">
        <f aca="false">IF(ISNUMBER(E105),E105,0)</f>
        <v>0</v>
      </c>
      <c r="G105" s="225" t="str">
        <f aca="false">IF(ISNUMBER($A105),IF(AND($F105&gt;=2,$H105=60),1,0),"")</f>
        <v/>
      </c>
      <c r="H105" s="226" t="str">
        <f aca="false">IF(ISNUMBER(A105),IF(OR($S105=$U105,NOT(ISNA(MATCH($D105*5+$V$4,Override!$C$6:$C$125,0)))),$Q105,0),"")</f>
        <v/>
      </c>
      <c r="I105" s="275" t="str">
        <f aca="false">IF(ISNUMBER(A105),IF(J105=5,K105,IF(AND(J105=4,OR(K105=4,K105=3)),K105+1,K105)),"")</f>
        <v/>
      </c>
      <c r="J105" s="246" t="n">
        <f aca="false">COUNT(A102:A106)</f>
        <v>0</v>
      </c>
      <c r="K105" s="228" t="str">
        <f aca="false">IF(ISNUMBER(A105),RANK(F105,F102:F106),"")</f>
        <v/>
      </c>
      <c r="L105" s="229" t="n">
        <f aca="false">IF(J105=5,VLOOKUP(K105,TPMatrix!$A$6:$B$10,2,FALSE()),IF(J105=4,VLOOKUP(K105,TPMatrix!$D$6:$E$9,2,FALSE()),0))</f>
        <v>0</v>
      </c>
      <c r="M105" s="229" t="n">
        <f aca="false">IF(COUNTIF(K102:K106,K105)&gt;=2,IF(J105=5,VLOOKUP(K105+1,TPMatrix!$A$6:$B$10,2,FALSE()),IF(J105=4,VLOOKUP(K105+1,TPMatrix!$D$6:$E$9,2,FALSE()),0)),"")</f>
        <v>0</v>
      </c>
      <c r="N105" s="229" t="n">
        <f aca="false">IF(COUNTIF(K102:K106,K105)&gt;=3,IF(J105=5,VLOOKUP(K105+2,TPMatrix!$A$6:$B$10,2,FALSE()),IF(J105=4,VLOOKUP(K105+2,TPMatrix!$D$6:$E$9,2,FALSE()),0)),"")</f>
        <v>0</v>
      </c>
      <c r="O105" s="229" t="n">
        <f aca="false">IF(COUNTIF(K102:K106,K105)&gt;=4,IF(J105=5,VLOOKUP(K105+3,TPMatrix!$A$6:$B$10,2,FALSE()),IF(J105=4,VLOOKUP(K105+3,TPMatrix!$D$6:$E$9,2,FALSE()),0)),"")</f>
        <v>0</v>
      </c>
      <c r="P105" s="229" t="n">
        <f aca="false">IF(COUNTIF(K102:K106,K105)&gt;=5,IF(J105=5,VLOOKUP(K105+4,TPMatrix!$A$6:$B$10,2,FALSE()),IF(J105=4,VLOOKUP(K105+4,TPMatrix!$D$6:$E$9,2,FALSE()),0)),"")</f>
        <v>0</v>
      </c>
      <c r="Q105" s="229" t="n">
        <f aca="false">SUM(L105:P105)/COUNT(L105:P105)</f>
        <v>0</v>
      </c>
      <c r="R105" s="230" t="n">
        <f aca="false">COUNT(L105:P105)</f>
        <v>5</v>
      </c>
      <c r="S105" s="228" t="n">
        <f aca="false">IF(ISNUMBER($A105),COUNTIF($D$7:$D$306,$D105),0)</f>
        <v>0</v>
      </c>
      <c r="T105" s="229" t="n">
        <f aca="false">CEILING($F105,1)</f>
        <v>0</v>
      </c>
      <c r="U105" s="230" t="n">
        <f aca="true">SUM(OFFSET(T105,-MOD(ROW()-ROW($U$7),5),0,5,1))</f>
        <v>0</v>
      </c>
      <c r="W105" s="167" t="str">
        <f aca="false">$I105</f>
        <v/>
      </c>
      <c r="X105" s="167" t="str">
        <f aca="false">IF(ISNUMBER($A105),$W105*(Methuselahs!$A$4+1)+$A105,"")</f>
        <v/>
      </c>
      <c r="Y105" s="167" t="str">
        <f aca="false">IF(ISNUMBER($A105),RANK($X105,$X105:$X109,1),"")</f>
        <v/>
      </c>
      <c r="Z105" s="167" t="str">
        <f aca="false">IF(ISNUMBER($A105),VLOOKUP($A105,Methuselahs!$A$7:$X$306,5),"")</f>
        <v/>
      </c>
      <c r="AA105" s="167" t="str">
        <f aca="false">$I105</f>
        <v/>
      </c>
    </row>
    <row r="106" customFormat="false" ht="12.75" hidden="false" customHeight="true" outlineLevel="0" collapsed="false">
      <c r="A106" s="247" t="str">
        <f aca="true">IF(OR(ISBLANK('Tournament Info'!$B$11),'Tournament Info'!$B$11&lt;&gt;4),"",INDIRECT(ADDRESS(ROW(),3,1,1,"Optimal Seating "&amp;'Tournament Info'!$B$11-1&amp;"R+F")))</f>
        <v/>
      </c>
      <c r="B106" s="248" t="str">
        <f aca="false">IF(ISNUMBER(A106),VLOOKUP(A106,Methuselahs!$A$7:$E$306,2,FALSE()),"")</f>
        <v/>
      </c>
      <c r="C106" s="249" t="str">
        <f aca="false">IF(ISNUMBER(A106),VLOOKUP(A106,Methuselahs!$A$7:$E$306,3,FALSE()),"")</f>
        <v/>
      </c>
      <c r="D106" s="250" t="str">
        <f aca="false">IF(ISNUMBER(A106),FLOOR((ROW()-ROW($A$7))/5,1)+1,"")</f>
        <v/>
      </c>
      <c r="E106" s="251"/>
      <c r="F106" s="270" t="n">
        <f aca="false">IF(ISNUMBER(E106),E106,0)</f>
        <v>0</v>
      </c>
      <c r="G106" s="235" t="str">
        <f aca="false">IF(ISNUMBER($A106),IF(AND($F106&gt;=2,$H106=60),1,0),"")</f>
        <v/>
      </c>
      <c r="H106" s="236" t="str">
        <f aca="false">IF(ISNUMBER(A106),IF(OR($S106=$U106,NOT(ISNA(MATCH($D106*5+$V$4,Override!$C$6:$C$125,0)))),$Q106,0),"")</f>
        <v/>
      </c>
      <c r="I106" s="139" t="str">
        <f aca="false">IF(ISNUMBER(A106),IF(J106=5,K106,IF(AND(J106=4,OR(K106=4,K106=3)),K106+1,K106)),"")</f>
        <v/>
      </c>
      <c r="J106" s="252" t="n">
        <f aca="false">COUNT(A102:A106)</f>
        <v>0</v>
      </c>
      <c r="K106" s="253" t="str">
        <f aca="false">IF(ISNUMBER(A106),RANK(F106,F102:F106),"")</f>
        <v/>
      </c>
      <c r="L106" s="254" t="n">
        <f aca="false">IF(J106=5,VLOOKUP(K106,TPMatrix!$A$6:$B$10,2,FALSE()),IF(J106=4,VLOOKUP(K106,TPMatrix!$D$6:$E$9,2,FALSE()),0))</f>
        <v>0</v>
      </c>
      <c r="M106" s="254" t="n">
        <f aca="false">IF(COUNTIF(K102:K106,K106)&gt;=2,IF(J106=5,VLOOKUP(K106+1,TPMatrix!$A$6:$B$10,2,FALSE()),IF(J106=4,VLOOKUP(K106+1,TPMatrix!$D$6:$E$9,2,FALSE()),0)),"")</f>
        <v>0</v>
      </c>
      <c r="N106" s="254" t="n">
        <f aca="false">IF(COUNTIF(K102:K106,K106)&gt;=3,IF(J106=5,VLOOKUP(K106+2,TPMatrix!$A$6:$B$10,2,FALSE()),IF(J106=4,VLOOKUP(K106+2,TPMatrix!$D$6:$E$9,2,FALSE()),0)),"")</f>
        <v>0</v>
      </c>
      <c r="O106" s="254" t="n">
        <f aca="false">IF(COUNTIF(K102:K106,K106)&gt;=4,IF(J106=5,VLOOKUP(K106+3,TPMatrix!$A$6:$B$10,2,FALSE()),IF(J106=4,VLOOKUP(K106+3,TPMatrix!$D$6:$E$9,2,FALSE()),0)),"")</f>
        <v>0</v>
      </c>
      <c r="P106" s="254" t="n">
        <f aca="false">IF(COUNTIF(K102:K106,K106)&gt;=5,IF(J106=5,VLOOKUP(K106+4,TPMatrix!$A$6:$B$10,2,FALSE()),IF(J106=4,VLOOKUP(K106+4,TPMatrix!$D$6:$E$9,2,FALSE()),0)),"")</f>
        <v>0</v>
      </c>
      <c r="Q106" s="254" t="n">
        <f aca="false">SUM(L106:P106)/COUNT(L106:P106)</f>
        <v>0</v>
      </c>
      <c r="R106" s="255" t="n">
        <f aca="false">COUNT(L106:P106)</f>
        <v>5</v>
      </c>
      <c r="S106" s="253" t="n">
        <f aca="false">IF(ISNUMBER($A106),COUNTIF($D$7:$D$306,$D106),0)</f>
        <v>0</v>
      </c>
      <c r="T106" s="254" t="n">
        <f aca="false">CEILING($F106,1)</f>
        <v>0</v>
      </c>
      <c r="U106" s="255" t="n">
        <f aca="true">SUM(OFFSET(T106,-MOD(ROW()-ROW($U$7),5),0,5,1))</f>
        <v>0</v>
      </c>
      <c r="W106" s="167" t="str">
        <f aca="false">$I106</f>
        <v/>
      </c>
      <c r="X106" s="167" t="str">
        <f aca="false">IF(ISNUMBER($A106),$W106*(Methuselahs!$A$4+1)+$A106,"")</f>
        <v/>
      </c>
      <c r="Y106" s="167" t="str">
        <f aca="false">IF(ISNUMBER($A106),RANK($X106,$X106:$X110,1),"")</f>
        <v/>
      </c>
      <c r="Z106" s="167" t="str">
        <f aca="false">IF(ISNUMBER($A106),VLOOKUP($A106,Methuselahs!$A$7:$X$306,5),"")</f>
        <v/>
      </c>
      <c r="AA106" s="167" t="str">
        <f aca="false">$I106</f>
        <v/>
      </c>
    </row>
    <row r="107" customFormat="false" ht="12.75" hidden="false" customHeight="true" outlineLevel="0" collapsed="false">
      <c r="A107" s="206" t="str">
        <f aca="true">IF(OR(ISBLANK('Tournament Info'!$B$11),'Tournament Info'!$B$11&lt;&gt;4),"",INDIRECT(ADDRESS(ROW(),3,1,1,"Optimal Seating "&amp;'Tournament Info'!$B$11-1&amp;"R+F")))</f>
        <v/>
      </c>
      <c r="B107" s="207" t="str">
        <f aca="false">IF(ISNUMBER(A107),VLOOKUP(A107,Methuselahs!$A$7:$E$306,2,FALSE()),"")</f>
        <v/>
      </c>
      <c r="C107" s="208" t="str">
        <f aca="false">IF(ISNUMBER(A107),VLOOKUP(A107,Methuselahs!$A$7:$E$306,3,FALSE()),"")</f>
        <v/>
      </c>
      <c r="D107" s="209" t="str">
        <f aca="false">IF(ISNUMBER(A107),FLOOR((ROW()-ROW($A$7))/5,1)+1,"")</f>
        <v/>
      </c>
      <c r="E107" s="210"/>
      <c r="F107" s="262" t="n">
        <f aca="false">IF(ISNUMBER(E107),E107,0)</f>
        <v>0</v>
      </c>
      <c r="G107" s="211" t="str">
        <f aca="false">IF(ISNUMBER($A107),IF(AND($F107&gt;=2,$H107=60),1,0),"")</f>
        <v/>
      </c>
      <c r="H107" s="212" t="str">
        <f aca="false">IF(ISNUMBER(A107),IF(OR($S107=$U107,NOT(ISNA(MATCH($D107*5+$V$4,Override!$C$6:$C$125,0)))),$Q107,0),"")</f>
        <v/>
      </c>
      <c r="I107" s="274" t="str">
        <f aca="false">IF(ISNUMBER(A107),IF(J107=5,K107,IF(AND(J107=4,OR(K107=4,K107=3)),K107+1,K107)),"")</f>
        <v/>
      </c>
      <c r="J107" s="213" t="n">
        <f aca="false">COUNT(A107:A111)</f>
        <v>0</v>
      </c>
      <c r="K107" s="214" t="str">
        <f aca="false">IF(ISNUMBER(A107),RANK(F107,F107:F111),"")</f>
        <v/>
      </c>
      <c r="L107" s="215" t="n">
        <f aca="false">IF(J107=5,VLOOKUP(K107,TPMatrix!$A$6:$B$10,2,FALSE()),IF(J107=4,VLOOKUP(K107,TPMatrix!$D$6:$E$9,2,FALSE()),0))</f>
        <v>0</v>
      </c>
      <c r="M107" s="215" t="n">
        <f aca="false">IF(COUNTIF(K107:K111,K107)&gt;=2,IF(J107=5,VLOOKUP(K107+1,TPMatrix!$A$6:$B$10,2,FALSE()),IF(J107=4,VLOOKUP(K107+1,TPMatrix!$D$6:$E$9,2,FALSE()),0)),"")</f>
        <v>0</v>
      </c>
      <c r="N107" s="215" t="n">
        <f aca="false">IF(COUNTIF(K107:K111,K107)&gt;=3,IF(J107=5,VLOOKUP(K107+2,TPMatrix!$A$6:$B$10,2,FALSE()),IF(J107=4,VLOOKUP(K107+2,TPMatrix!$D$6:$E$9,2,FALSE()),0)),"")</f>
        <v>0</v>
      </c>
      <c r="O107" s="215" t="n">
        <f aca="false">IF(COUNTIF(K107:K111,K107)&gt;=4,IF(J107=5,VLOOKUP(K107+3,TPMatrix!$A$6:$B$10,2,FALSE()),IF(J107=4,VLOOKUP(K107+3,TPMatrix!$D$6:$E$9,2,FALSE()),0)),"")</f>
        <v>0</v>
      </c>
      <c r="P107" s="215" t="n">
        <f aca="false">IF(COUNTIF(K107:K111,K107)&gt;=5,IF(J107=5,VLOOKUP(K107+4,TPMatrix!$A$6:$B$10,2,FALSE()),IF(J107=4,VLOOKUP(K107+4,TPMatrix!$D$6:$E$9,2,FALSE()),0)),"")</f>
        <v>0</v>
      </c>
      <c r="Q107" s="215" t="n">
        <f aca="false">SUM(L107:P107)/COUNT(L107:P107)</f>
        <v>0</v>
      </c>
      <c r="R107" s="216" t="n">
        <f aca="false">COUNT(L107:P107)</f>
        <v>5</v>
      </c>
      <c r="S107" s="217" t="n">
        <f aca="false">IF(ISNUMBER($A107),COUNTIF($D$7:$D$306,$D107),0)</f>
        <v>0</v>
      </c>
      <c r="T107" s="218" t="n">
        <f aca="false">CEILING($F107,1)</f>
        <v>0</v>
      </c>
      <c r="U107" s="219" t="n">
        <f aca="true">SUM(OFFSET(T107,-MOD(ROW()-ROW($U$7),5),0,5,1))</f>
        <v>0</v>
      </c>
      <c r="W107" s="167" t="str">
        <f aca="false">$I107</f>
        <v/>
      </c>
      <c r="X107" s="167" t="str">
        <f aca="false">IF(ISNUMBER($A107),$W107*(Methuselahs!$A$4+1)+$A107,"")</f>
        <v/>
      </c>
      <c r="Y107" s="167" t="str">
        <f aca="false">IF(ISNUMBER($A107),RANK($X107,$X107:$X111,1),"")</f>
        <v/>
      </c>
      <c r="Z107" s="167" t="str">
        <f aca="false">IF(ISNUMBER($A107),VLOOKUP($A107,Methuselahs!$A$7:$X$306,5),"")</f>
        <v/>
      </c>
      <c r="AA107" s="167" t="str">
        <f aca="false">$I107</f>
        <v/>
      </c>
    </row>
    <row r="108" customFormat="false" ht="12.75" hidden="false" customHeight="true" outlineLevel="0" collapsed="false">
      <c r="A108" s="220" t="str">
        <f aca="true">IF(OR(ISBLANK('Tournament Info'!$B$11),'Tournament Info'!$B$11&lt;&gt;4),"",INDIRECT(ADDRESS(ROW(),3,1,1,"Optimal Seating "&amp;'Tournament Info'!$B$11-1&amp;"R+F")))</f>
        <v/>
      </c>
      <c r="B108" s="221" t="str">
        <f aca="false">IF(ISNUMBER(A108),VLOOKUP(A108,Methuselahs!$A$7:$E$306,2,FALSE()),"")</f>
        <v/>
      </c>
      <c r="C108" s="222" t="str">
        <f aca="false">IF(ISNUMBER(A108),VLOOKUP(A108,Methuselahs!$A$7:$E$306,3,FALSE()),"")</f>
        <v/>
      </c>
      <c r="D108" s="223" t="str">
        <f aca="false">IF(ISNUMBER(A108),FLOOR((ROW()-ROW($A$7))/5,1)+1,"")</f>
        <v/>
      </c>
      <c r="E108" s="224"/>
      <c r="F108" s="264" t="n">
        <f aca="false">IF(ISNUMBER(E108),E108,0)</f>
        <v>0</v>
      </c>
      <c r="G108" s="225" t="str">
        <f aca="false">IF(ISNUMBER($A108),IF(AND($F108&gt;=2,$H108=60),1,0),"")</f>
        <v/>
      </c>
      <c r="H108" s="226" t="str">
        <f aca="false">IF(ISNUMBER(A108),IF(OR($S108=$U108,NOT(ISNA(MATCH($D108*5+$V$4,Override!$C$6:$C$125,0)))),$Q108,0),"")</f>
        <v/>
      </c>
      <c r="I108" s="275" t="str">
        <f aca="false">IF(ISNUMBER(A108),IF(J108=5,K108,IF(AND(J108=4,OR(K108=4,K108=3)),K108+1,K108)),"")</f>
        <v/>
      </c>
      <c r="J108" s="227" t="n">
        <f aca="false">COUNT(A107:A111)</f>
        <v>0</v>
      </c>
      <c r="K108" s="228" t="str">
        <f aca="false">IF(ISNUMBER(A108),RANK(F108,F107:F111),"")</f>
        <v/>
      </c>
      <c r="L108" s="229" t="n">
        <f aca="false">IF(J108=5,VLOOKUP(K108,TPMatrix!$A$6:$B$10,2,FALSE()),IF(J108=4,VLOOKUP(K108,TPMatrix!$D$6:$E$9,2,FALSE()),0))</f>
        <v>0</v>
      </c>
      <c r="M108" s="229" t="n">
        <f aca="false">IF(COUNTIF(K107:K111,K108)&gt;=2,IF(J108=5,VLOOKUP(K108+1,TPMatrix!$A$6:$B$10,2,FALSE()),IF(J108=4,VLOOKUP(K108+1,TPMatrix!$D$6:$E$9,2,FALSE()),0)),"")</f>
        <v>0</v>
      </c>
      <c r="N108" s="229" t="n">
        <f aca="false">IF(COUNTIF(K107:K111,K108)&gt;=3,IF(J108=5,VLOOKUP(K108+2,TPMatrix!$A$6:$B$10,2,FALSE()),IF(J108=4,VLOOKUP(K108+2,TPMatrix!$D$6:$E$9,2,FALSE()),0)),"")</f>
        <v>0</v>
      </c>
      <c r="O108" s="229" t="n">
        <f aca="false">IF(COUNTIF(K107:K111,K108)&gt;=4,IF(J108=5,VLOOKUP(K108+3,TPMatrix!$A$6:$B$10,2,FALSE()),IF(J108=4,VLOOKUP(K108+3,TPMatrix!$D$6:$E$9,2,FALSE()),0)),"")</f>
        <v>0</v>
      </c>
      <c r="P108" s="229" t="n">
        <f aca="false">IF(COUNTIF(K107:K111,K108)&gt;=5,IF(J108=5,VLOOKUP(K108+4,TPMatrix!$A$6:$B$10,2,FALSE()),IF(J108=4,VLOOKUP(K108+4,TPMatrix!$D$6:$E$9,2,FALSE()),0)),"")</f>
        <v>0</v>
      </c>
      <c r="Q108" s="229" t="n">
        <f aca="false">SUM(L108:P108)/COUNT(L108:P108)</f>
        <v>0</v>
      </c>
      <c r="R108" s="230" t="n">
        <f aca="false">COUNT(L108:P108)</f>
        <v>5</v>
      </c>
      <c r="S108" s="228" t="n">
        <f aca="false">IF(ISNUMBER($A108),COUNTIF($D$7:$D$306,$D108),0)</f>
        <v>0</v>
      </c>
      <c r="T108" s="229" t="n">
        <f aca="false">CEILING($F108,1)</f>
        <v>0</v>
      </c>
      <c r="U108" s="230" t="n">
        <f aca="true">SUM(OFFSET(T108,-MOD(ROW()-ROW($U$7),5),0,5,1))</f>
        <v>0</v>
      </c>
      <c r="W108" s="167" t="str">
        <f aca="false">$I108</f>
        <v/>
      </c>
      <c r="X108" s="167" t="str">
        <f aca="false">IF(ISNUMBER($A108),$W108*(Methuselahs!$A$4+1)+$A108,"")</f>
        <v/>
      </c>
      <c r="Y108" s="167" t="str">
        <f aca="false">IF(ISNUMBER($A108),RANK($X108,$X108:$X112,1),"")</f>
        <v/>
      </c>
      <c r="Z108" s="167" t="str">
        <f aca="false">IF(ISNUMBER($A108),VLOOKUP($A108,Methuselahs!$A$7:$X$306,5),"")</f>
        <v/>
      </c>
      <c r="AA108" s="167" t="str">
        <f aca="false">$I108</f>
        <v/>
      </c>
    </row>
    <row r="109" customFormat="false" ht="12.75" hidden="false" customHeight="true" outlineLevel="0" collapsed="false">
      <c r="A109" s="231" t="str">
        <f aca="true">IF(OR(ISBLANK('Tournament Info'!$B$11),'Tournament Info'!$B$11&lt;&gt;4),"",INDIRECT(ADDRESS(ROW(),3,1,1,"Optimal Seating "&amp;'Tournament Info'!$B$11-1&amp;"R+F")))</f>
        <v/>
      </c>
      <c r="B109" s="207" t="str">
        <f aca="false">IF(ISNUMBER(A109),VLOOKUP(A109,Methuselahs!$A$7:$E$306,2,FALSE()),"")</f>
        <v/>
      </c>
      <c r="C109" s="232" t="str">
        <f aca="false">IF(ISNUMBER(A109),VLOOKUP(A109,Methuselahs!$A$7:$E$306,3,FALSE()),"")</f>
        <v/>
      </c>
      <c r="D109" s="233" t="str">
        <f aca="false">IF(ISNUMBER(A109),FLOOR((ROW()-ROW($A$7))/5,1)+1,"")</f>
        <v/>
      </c>
      <c r="E109" s="234"/>
      <c r="F109" s="267" t="n">
        <f aca="false">IF(ISNUMBER(E109),E109,0)</f>
        <v>0</v>
      </c>
      <c r="G109" s="235" t="str">
        <f aca="false">IF(ISNUMBER($A109),IF(AND($F109&gt;=2,$H109=60),1,0),"")</f>
        <v/>
      </c>
      <c r="H109" s="236" t="str">
        <f aca="false">IF(ISNUMBER(A109),IF(OR($S109=$U109,NOT(ISNA(MATCH($D109*5+$V$4,Override!$C$6:$C$125,0)))),$Q109,0),"")</f>
        <v/>
      </c>
      <c r="I109" s="139" t="str">
        <f aca="false">IF(ISNUMBER(A109),IF(J109=5,K109,IF(AND(J109=4,OR(K109=4,K109=3)),K109+1,K109)),"")</f>
        <v/>
      </c>
      <c r="J109" s="237" t="n">
        <f aca="false">COUNT(A107:A111)</f>
        <v>0</v>
      </c>
      <c r="K109" s="238" t="str">
        <f aca="false">IF(ISNUMBER(A109),RANK(F109,F107:F111),"")</f>
        <v/>
      </c>
      <c r="L109" s="239" t="n">
        <f aca="false">IF(J109=5,VLOOKUP(K109,TPMatrix!$A$6:$B$10,2,FALSE()),IF(J109=4,VLOOKUP(K109,TPMatrix!$D$6:$E$9,2,FALSE()),0))</f>
        <v>0</v>
      </c>
      <c r="M109" s="239" t="n">
        <f aca="false">IF(COUNTIF(K107:K111,K109)&gt;=2,IF(J109=5,VLOOKUP(K109+1,TPMatrix!$A$6:$B$10,2,FALSE()),IF(J109=4,VLOOKUP(K109+1,TPMatrix!$D$6:$E$9,2,FALSE()),0)),"")</f>
        <v>0</v>
      </c>
      <c r="N109" s="239" t="n">
        <f aca="false">IF(COUNTIF(K107:K111,K109)&gt;=3,IF(J109=5,VLOOKUP(K109+2,TPMatrix!$A$6:$B$10,2,FALSE()),IF(J109=4,VLOOKUP(K109+2,TPMatrix!$D$6:$E$9,2,FALSE()),0)),"")</f>
        <v>0</v>
      </c>
      <c r="O109" s="239" t="n">
        <f aca="false">IF(COUNTIF(K107:K111,K109)&gt;=4,IF(J109=5,VLOOKUP(K109+3,TPMatrix!$A$6:$B$10,2,FALSE()),IF(J109=4,VLOOKUP(K109+3,TPMatrix!$D$6:$E$9,2,FALSE()),0)),"")</f>
        <v>0</v>
      </c>
      <c r="P109" s="239" t="n">
        <f aca="false">IF(COUNTIF(K107:K111,K109)&gt;=5,IF(J109=5,VLOOKUP(K109+4,TPMatrix!$A$6:$B$10,2,FALSE()),IF(J109=4,VLOOKUP(K109+4,TPMatrix!$D$6:$E$9,2,FALSE()),0)),"")</f>
        <v>0</v>
      </c>
      <c r="Q109" s="239" t="n">
        <f aca="false">SUM(L109:P109)/COUNT(L109:P109)</f>
        <v>0</v>
      </c>
      <c r="R109" s="240" t="n">
        <f aca="false">COUNT(L109:P109)</f>
        <v>5</v>
      </c>
      <c r="S109" s="238" t="n">
        <f aca="false">IF(ISNUMBER($A109),COUNTIF($D$7:$D$306,$D109),0)</f>
        <v>0</v>
      </c>
      <c r="T109" s="239" t="n">
        <f aca="false">CEILING($F109,1)</f>
        <v>0</v>
      </c>
      <c r="U109" s="240" t="n">
        <f aca="true">SUM(OFFSET(T109,-MOD(ROW()-ROW($U$7),5),0,5,1))</f>
        <v>0</v>
      </c>
      <c r="W109" s="167" t="str">
        <f aca="false">$I109</f>
        <v/>
      </c>
      <c r="X109" s="167" t="str">
        <f aca="false">IF(ISNUMBER($A109),$W109*(Methuselahs!$A$4+1)+$A109,"")</f>
        <v/>
      </c>
      <c r="Y109" s="167" t="str">
        <f aca="false">IF(ISNUMBER($A109),RANK($X109,$X109:$X113,1),"")</f>
        <v/>
      </c>
      <c r="Z109" s="167" t="str">
        <f aca="false">IF(ISNUMBER($A109),VLOOKUP($A109,Methuselahs!$A$7:$X$306,5),"")</f>
        <v/>
      </c>
      <c r="AA109" s="167" t="str">
        <f aca="false">$I109</f>
        <v/>
      </c>
    </row>
    <row r="110" customFormat="false" ht="12.75" hidden="false" customHeight="true" outlineLevel="0" collapsed="false">
      <c r="A110" s="241" t="str">
        <f aca="true">IF(OR(ISBLANK('Tournament Info'!$B$11),'Tournament Info'!$B$11&lt;&gt;4),"",INDIRECT(ADDRESS(ROW(),3,1,1,"Optimal Seating "&amp;'Tournament Info'!$B$11-1&amp;"R+F")))</f>
        <v/>
      </c>
      <c r="B110" s="242" t="str">
        <f aca="false">IF(ISNUMBER(A110),VLOOKUP(A110,Methuselahs!$A$7:$E$306,2,FALSE()),"")</f>
        <v/>
      </c>
      <c r="C110" s="243" t="str">
        <f aca="false">IF(ISNUMBER(A110),VLOOKUP(A110,Methuselahs!$A$7:$E$306,3,FALSE()),"")</f>
        <v/>
      </c>
      <c r="D110" s="244" t="str">
        <f aca="false">IF(ISNUMBER(A110),FLOOR((ROW()-ROW($A$7))/5,1)+1,"")</f>
        <v/>
      </c>
      <c r="E110" s="245"/>
      <c r="F110" s="269" t="n">
        <f aca="false">IF(ISNUMBER(E110),E110,0)</f>
        <v>0</v>
      </c>
      <c r="G110" s="225" t="str">
        <f aca="false">IF(ISNUMBER($A110),IF(AND($F110&gt;=2,$H110=60),1,0),"")</f>
        <v/>
      </c>
      <c r="H110" s="226" t="str">
        <f aca="false">IF(ISNUMBER(A110),IF(OR($S110=$U110,NOT(ISNA(MATCH($D110*5+$V$4,Override!$C$6:$C$125,0)))),$Q110,0),"")</f>
        <v/>
      </c>
      <c r="I110" s="275" t="str">
        <f aca="false">IF(ISNUMBER(A110),IF(J110=5,K110,IF(AND(J110=4,OR(K110=4,K110=3)),K110+1,K110)),"")</f>
        <v/>
      </c>
      <c r="J110" s="246" t="n">
        <f aca="false">COUNT(A107:A111)</f>
        <v>0</v>
      </c>
      <c r="K110" s="228" t="str">
        <f aca="false">IF(ISNUMBER(A110),RANK(F110,F107:F111),"")</f>
        <v/>
      </c>
      <c r="L110" s="229" t="n">
        <f aca="false">IF(J110=5,VLOOKUP(K110,TPMatrix!$A$6:$B$10,2,FALSE()),IF(J110=4,VLOOKUP(K110,TPMatrix!$D$6:$E$9,2,FALSE()),0))</f>
        <v>0</v>
      </c>
      <c r="M110" s="229" t="n">
        <f aca="false">IF(COUNTIF(K107:K111,K110)&gt;=2,IF(J110=5,VLOOKUP(K110+1,TPMatrix!$A$6:$B$10,2,FALSE()),IF(J110=4,VLOOKUP(K110+1,TPMatrix!$D$6:$E$9,2,FALSE()),0)),"")</f>
        <v>0</v>
      </c>
      <c r="N110" s="229" t="n">
        <f aca="false">IF(COUNTIF(K107:K111,K110)&gt;=3,IF(J110=5,VLOOKUP(K110+2,TPMatrix!$A$6:$B$10,2,FALSE()),IF(J110=4,VLOOKUP(K110+2,TPMatrix!$D$6:$E$9,2,FALSE()),0)),"")</f>
        <v>0</v>
      </c>
      <c r="O110" s="229" t="n">
        <f aca="false">IF(COUNTIF(K107:K111,K110)&gt;=4,IF(J110=5,VLOOKUP(K110+3,TPMatrix!$A$6:$B$10,2,FALSE()),IF(J110=4,VLOOKUP(K110+3,TPMatrix!$D$6:$E$9,2,FALSE()),0)),"")</f>
        <v>0</v>
      </c>
      <c r="P110" s="229" t="n">
        <f aca="false">IF(COUNTIF(K107:K111,K110)&gt;=5,IF(J110=5,VLOOKUP(K110+4,TPMatrix!$A$6:$B$10,2,FALSE()),IF(J110=4,VLOOKUP(K110+4,TPMatrix!$D$6:$E$9,2,FALSE()),0)),"")</f>
        <v>0</v>
      </c>
      <c r="Q110" s="229" t="n">
        <f aca="false">SUM(L110:P110)/COUNT(L110:P110)</f>
        <v>0</v>
      </c>
      <c r="R110" s="230" t="n">
        <f aca="false">COUNT(L110:P110)</f>
        <v>5</v>
      </c>
      <c r="S110" s="228" t="n">
        <f aca="false">IF(ISNUMBER($A110),COUNTIF($D$7:$D$306,$D110),0)</f>
        <v>0</v>
      </c>
      <c r="T110" s="229" t="n">
        <f aca="false">CEILING($F110,1)</f>
        <v>0</v>
      </c>
      <c r="U110" s="230" t="n">
        <f aca="true">SUM(OFFSET(T110,-MOD(ROW()-ROW($U$7),5),0,5,1))</f>
        <v>0</v>
      </c>
      <c r="W110" s="167" t="str">
        <f aca="false">$I110</f>
        <v/>
      </c>
      <c r="X110" s="167" t="str">
        <f aca="false">IF(ISNUMBER($A110),$W110*(Methuselahs!$A$4+1)+$A110,"")</f>
        <v/>
      </c>
      <c r="Y110" s="167" t="str">
        <f aca="false">IF(ISNUMBER($A110),RANK($X110,$X110:$X114,1),"")</f>
        <v/>
      </c>
      <c r="Z110" s="167" t="str">
        <f aca="false">IF(ISNUMBER($A110),VLOOKUP($A110,Methuselahs!$A$7:$X$306,5),"")</f>
        <v/>
      </c>
      <c r="AA110" s="167" t="str">
        <f aca="false">$I110</f>
        <v/>
      </c>
    </row>
    <row r="111" customFormat="false" ht="12.75" hidden="false" customHeight="true" outlineLevel="0" collapsed="false">
      <c r="A111" s="247" t="str">
        <f aca="true">IF(OR(ISBLANK('Tournament Info'!$B$11),'Tournament Info'!$B$11&lt;&gt;4),"",INDIRECT(ADDRESS(ROW(),3,1,1,"Optimal Seating "&amp;'Tournament Info'!$B$11-1&amp;"R+F")))</f>
        <v/>
      </c>
      <c r="B111" s="248" t="str">
        <f aca="false">IF(ISNUMBER(A111),VLOOKUP(A111,Methuselahs!$A$7:$E$306,2,FALSE()),"")</f>
        <v/>
      </c>
      <c r="C111" s="249" t="str">
        <f aca="false">IF(ISNUMBER(A111),VLOOKUP(A111,Methuselahs!$A$7:$E$306,3,FALSE()),"")</f>
        <v/>
      </c>
      <c r="D111" s="250" t="str">
        <f aca="false">IF(ISNUMBER(A111),FLOOR((ROW()-ROW($A$7))/5,1)+1,"")</f>
        <v/>
      </c>
      <c r="E111" s="251"/>
      <c r="F111" s="270" t="n">
        <f aca="false">IF(ISNUMBER(E111),E111,0)</f>
        <v>0</v>
      </c>
      <c r="G111" s="235" t="str">
        <f aca="false">IF(ISNUMBER($A111),IF(AND($F111&gt;=2,$H111=60),1,0),"")</f>
        <v/>
      </c>
      <c r="H111" s="236" t="str">
        <f aca="false">IF(ISNUMBER(A111),IF(OR($S111=$U111,NOT(ISNA(MATCH($D111*5+$V$4,Override!$C$6:$C$125,0)))),$Q111,0),"")</f>
        <v/>
      </c>
      <c r="I111" s="139" t="str">
        <f aca="false">IF(ISNUMBER(A111),IF(J111=5,K111,IF(AND(J111=4,OR(K111=4,K111=3)),K111+1,K111)),"")</f>
        <v/>
      </c>
      <c r="J111" s="252" t="n">
        <f aca="false">COUNT(A107:A111)</f>
        <v>0</v>
      </c>
      <c r="K111" s="253" t="str">
        <f aca="false">IF(ISNUMBER(A111),RANK(F111,F107:F111),"")</f>
        <v/>
      </c>
      <c r="L111" s="254" t="n">
        <f aca="false">IF(J111=5,VLOOKUP(K111,TPMatrix!$A$6:$B$10,2,FALSE()),IF(J111=4,VLOOKUP(K111,TPMatrix!$D$6:$E$9,2,FALSE()),0))</f>
        <v>0</v>
      </c>
      <c r="M111" s="254" t="n">
        <f aca="false">IF(COUNTIF(K107:K111,K111)&gt;=2,IF(J111=5,VLOOKUP(K111+1,TPMatrix!$A$6:$B$10,2,FALSE()),IF(J111=4,VLOOKUP(K111+1,TPMatrix!$D$6:$E$9,2,FALSE()),0)),"")</f>
        <v>0</v>
      </c>
      <c r="N111" s="254" t="n">
        <f aca="false">IF(COUNTIF(K107:K111,K111)&gt;=3,IF(J111=5,VLOOKUP(K111+2,TPMatrix!$A$6:$B$10,2,FALSE()),IF(J111=4,VLOOKUP(K111+2,TPMatrix!$D$6:$E$9,2,FALSE()),0)),"")</f>
        <v>0</v>
      </c>
      <c r="O111" s="254" t="n">
        <f aca="false">IF(COUNTIF(K107:K111,K111)&gt;=4,IF(J111=5,VLOOKUP(K111+3,TPMatrix!$A$6:$B$10,2,FALSE()),IF(J111=4,VLOOKUP(K111+3,TPMatrix!$D$6:$E$9,2,FALSE()),0)),"")</f>
        <v>0</v>
      </c>
      <c r="P111" s="254" t="n">
        <f aca="false">IF(COUNTIF(K107:K111,K111)&gt;=5,IF(J111=5,VLOOKUP(K111+4,TPMatrix!$A$6:$B$10,2,FALSE()),IF(J111=4,VLOOKUP(K111+4,TPMatrix!$D$6:$E$9,2,FALSE()),0)),"")</f>
        <v>0</v>
      </c>
      <c r="Q111" s="254" t="n">
        <f aca="false">SUM(L111:P111)/COUNT(L111:P111)</f>
        <v>0</v>
      </c>
      <c r="R111" s="255" t="n">
        <f aca="false">COUNT(L111:P111)</f>
        <v>5</v>
      </c>
      <c r="S111" s="253" t="n">
        <f aca="false">IF(ISNUMBER($A111),COUNTIF($D$7:$D$306,$D111),0)</f>
        <v>0</v>
      </c>
      <c r="T111" s="254" t="n">
        <f aca="false">CEILING($F111,1)</f>
        <v>0</v>
      </c>
      <c r="U111" s="255" t="n">
        <f aca="true">SUM(OFFSET(T111,-MOD(ROW()-ROW($U$7),5),0,5,1))</f>
        <v>0</v>
      </c>
      <c r="W111" s="167" t="str">
        <f aca="false">$I111</f>
        <v/>
      </c>
      <c r="X111" s="167" t="str">
        <f aca="false">IF(ISNUMBER($A111),$W111*(Methuselahs!$A$4+1)+$A111,"")</f>
        <v/>
      </c>
      <c r="Y111" s="167" t="str">
        <f aca="false">IF(ISNUMBER($A111),RANK($X111,$X111:$X115,1),"")</f>
        <v/>
      </c>
      <c r="Z111" s="167" t="str">
        <f aca="false">IF(ISNUMBER($A111),VLOOKUP($A111,Methuselahs!$A$7:$X$306,5),"")</f>
        <v/>
      </c>
      <c r="AA111" s="167" t="str">
        <f aca="false">$I111</f>
        <v/>
      </c>
    </row>
    <row r="112" customFormat="false" ht="12.75" hidden="false" customHeight="true" outlineLevel="0" collapsed="false">
      <c r="A112" s="206" t="str">
        <f aca="true">IF(OR(ISBLANK('Tournament Info'!$B$11),'Tournament Info'!$B$11&lt;&gt;4),"",INDIRECT(ADDRESS(ROW(),3,1,1,"Optimal Seating "&amp;'Tournament Info'!$B$11-1&amp;"R+F")))</f>
        <v/>
      </c>
      <c r="B112" s="207" t="str">
        <f aca="false">IF(ISNUMBER(A112),VLOOKUP(A112,Methuselahs!$A$7:$E$306,2,FALSE()),"")</f>
        <v/>
      </c>
      <c r="C112" s="208" t="str">
        <f aca="false">IF(ISNUMBER(A112),VLOOKUP(A112,Methuselahs!$A$7:$E$306,3,FALSE()),"")</f>
        <v/>
      </c>
      <c r="D112" s="209" t="str">
        <f aca="false">IF(ISNUMBER(A112),FLOOR((ROW()-ROW($A$7))/5,1)+1,"")</f>
        <v/>
      </c>
      <c r="E112" s="210"/>
      <c r="F112" s="262" t="n">
        <f aca="false">IF(ISNUMBER(E112),E112,0)</f>
        <v>0</v>
      </c>
      <c r="G112" s="211" t="str">
        <f aca="false">IF(ISNUMBER($A112),IF(AND($F112&gt;=2,$H112=60),1,0),"")</f>
        <v/>
      </c>
      <c r="H112" s="212" t="str">
        <f aca="false">IF(ISNUMBER(A112),IF(OR($S112=$U112,NOT(ISNA(MATCH($D112*5+$V$4,Override!$C$6:$C$125,0)))),$Q112,0),"")</f>
        <v/>
      </c>
      <c r="I112" s="274" t="str">
        <f aca="false">IF(ISNUMBER(A112),IF(J112=5,K112,IF(AND(J112=4,OR(K112=4,K112=3)),K112+1,K112)),"")</f>
        <v/>
      </c>
      <c r="J112" s="213" t="n">
        <f aca="false">COUNT(A112:A116)</f>
        <v>0</v>
      </c>
      <c r="K112" s="214" t="str">
        <f aca="false">IF(ISNUMBER(A112),RANK(F112,F112:F116),"")</f>
        <v/>
      </c>
      <c r="L112" s="215" t="n">
        <f aca="false">IF(J112=5,VLOOKUP(K112,TPMatrix!$A$6:$B$10,2,FALSE()),IF(J112=4,VLOOKUP(K112,TPMatrix!$D$6:$E$9,2,FALSE()),0))</f>
        <v>0</v>
      </c>
      <c r="M112" s="215" t="n">
        <f aca="false">IF(COUNTIF(K112:K116,K112)&gt;=2,IF(J112=5,VLOOKUP(K112+1,TPMatrix!$A$6:$B$10,2,FALSE()),IF(J112=4,VLOOKUP(K112+1,TPMatrix!$D$6:$E$9,2,FALSE()),0)),"")</f>
        <v>0</v>
      </c>
      <c r="N112" s="215" t="n">
        <f aca="false">IF(COUNTIF(K112:K116,K112)&gt;=3,IF(J112=5,VLOOKUP(K112+2,TPMatrix!$A$6:$B$10,2,FALSE()),IF(J112=4,VLOOKUP(K112+2,TPMatrix!$D$6:$E$9,2,FALSE()),0)),"")</f>
        <v>0</v>
      </c>
      <c r="O112" s="215" t="n">
        <f aca="false">IF(COUNTIF(K112:K116,K112)&gt;=4,IF(J112=5,VLOOKUP(K112+3,TPMatrix!$A$6:$B$10,2,FALSE()),IF(J112=4,VLOOKUP(K112+3,TPMatrix!$D$6:$E$9,2,FALSE()),0)),"")</f>
        <v>0</v>
      </c>
      <c r="P112" s="215" t="n">
        <f aca="false">IF(COUNTIF(K112:K116,K112)&gt;=5,IF(J112=5,VLOOKUP(K112+4,TPMatrix!$A$6:$B$10,2,FALSE()),IF(J112=4,VLOOKUP(K112+4,TPMatrix!$D$6:$E$9,2,FALSE()),0)),"")</f>
        <v>0</v>
      </c>
      <c r="Q112" s="215" t="n">
        <f aca="false">SUM(L112:P112)/COUNT(L112:P112)</f>
        <v>0</v>
      </c>
      <c r="R112" s="216" t="n">
        <f aca="false">COUNT(L112:P112)</f>
        <v>5</v>
      </c>
      <c r="S112" s="217" t="n">
        <f aca="false">IF(ISNUMBER($A112),COUNTIF($D$7:$D$306,$D112),0)</f>
        <v>0</v>
      </c>
      <c r="T112" s="218" t="n">
        <f aca="false">CEILING($F112,1)</f>
        <v>0</v>
      </c>
      <c r="U112" s="219" t="n">
        <f aca="true">SUM(OFFSET(T112,-MOD(ROW()-ROW($U$7),5),0,5,1))</f>
        <v>0</v>
      </c>
      <c r="W112" s="167" t="str">
        <f aca="false">$I112</f>
        <v/>
      </c>
      <c r="X112" s="167" t="str">
        <f aca="false">IF(ISNUMBER($A112),$W112*(Methuselahs!$A$4+1)+$A112,"")</f>
        <v/>
      </c>
      <c r="Y112" s="167" t="str">
        <f aca="false">IF(ISNUMBER($A112),RANK($X112,$X112:$X116,1),"")</f>
        <v/>
      </c>
      <c r="Z112" s="167" t="str">
        <f aca="false">IF(ISNUMBER($A112),VLOOKUP($A112,Methuselahs!$A$7:$X$306,5),"")</f>
        <v/>
      </c>
      <c r="AA112" s="167" t="str">
        <f aca="false">$I112</f>
        <v/>
      </c>
    </row>
    <row r="113" customFormat="false" ht="12.75" hidden="false" customHeight="true" outlineLevel="0" collapsed="false">
      <c r="A113" s="220" t="str">
        <f aca="true">IF(OR(ISBLANK('Tournament Info'!$B$11),'Tournament Info'!$B$11&lt;&gt;4),"",INDIRECT(ADDRESS(ROW(),3,1,1,"Optimal Seating "&amp;'Tournament Info'!$B$11-1&amp;"R+F")))</f>
        <v/>
      </c>
      <c r="B113" s="221" t="str">
        <f aca="false">IF(ISNUMBER(A113),VLOOKUP(A113,Methuselahs!$A$7:$E$306,2,FALSE()),"")</f>
        <v/>
      </c>
      <c r="C113" s="222" t="str">
        <f aca="false">IF(ISNUMBER(A113),VLOOKUP(A113,Methuselahs!$A$7:$E$306,3,FALSE()),"")</f>
        <v/>
      </c>
      <c r="D113" s="223" t="str">
        <f aca="false">IF(ISNUMBER(A113),FLOOR((ROW()-ROW($A$7))/5,1)+1,"")</f>
        <v/>
      </c>
      <c r="E113" s="224"/>
      <c r="F113" s="264" t="n">
        <f aca="false">IF(ISNUMBER(E113),E113,0)</f>
        <v>0</v>
      </c>
      <c r="G113" s="225" t="str">
        <f aca="false">IF(ISNUMBER($A113),IF(AND($F113&gt;=2,$H113=60),1,0),"")</f>
        <v/>
      </c>
      <c r="H113" s="226" t="str">
        <f aca="false">IF(ISNUMBER(A113),IF(OR($S113=$U113,NOT(ISNA(MATCH($D113*5+$V$4,Override!$C$6:$C$125,0)))),$Q113,0),"")</f>
        <v/>
      </c>
      <c r="I113" s="275" t="str">
        <f aca="false">IF(ISNUMBER(A113),IF(J113=5,K113,IF(AND(J113=4,OR(K113=4,K113=3)),K113+1,K113)),"")</f>
        <v/>
      </c>
      <c r="J113" s="227" t="n">
        <f aca="false">COUNT(A112:A116)</f>
        <v>0</v>
      </c>
      <c r="K113" s="228" t="str">
        <f aca="false">IF(ISNUMBER(A113),RANK(F113,F112:F116),"")</f>
        <v/>
      </c>
      <c r="L113" s="229" t="n">
        <f aca="false">IF(J113=5,VLOOKUP(K113,TPMatrix!$A$6:$B$10,2,FALSE()),IF(J113=4,VLOOKUP(K113,TPMatrix!$D$6:$E$9,2,FALSE()),0))</f>
        <v>0</v>
      </c>
      <c r="M113" s="229" t="n">
        <f aca="false">IF(COUNTIF(K112:K116,K113)&gt;=2,IF(J113=5,VLOOKUP(K113+1,TPMatrix!$A$6:$B$10,2,FALSE()),IF(J113=4,VLOOKUP(K113+1,TPMatrix!$D$6:$E$9,2,FALSE()),0)),"")</f>
        <v>0</v>
      </c>
      <c r="N113" s="229" t="n">
        <f aca="false">IF(COUNTIF(K112:K116,K113)&gt;=3,IF(J113=5,VLOOKUP(K113+2,TPMatrix!$A$6:$B$10,2,FALSE()),IF(J113=4,VLOOKUP(K113+2,TPMatrix!$D$6:$E$9,2,FALSE()),0)),"")</f>
        <v>0</v>
      </c>
      <c r="O113" s="229" t="n">
        <f aca="false">IF(COUNTIF(K112:K116,K113)&gt;=4,IF(J113=5,VLOOKUP(K113+3,TPMatrix!$A$6:$B$10,2,FALSE()),IF(J113=4,VLOOKUP(K113+3,TPMatrix!$D$6:$E$9,2,FALSE()),0)),"")</f>
        <v>0</v>
      </c>
      <c r="P113" s="229" t="n">
        <f aca="false">IF(COUNTIF(K112:K116,K113)&gt;=5,IF(J113=5,VLOOKUP(K113+4,TPMatrix!$A$6:$B$10,2,FALSE()),IF(J113=4,VLOOKUP(K113+4,TPMatrix!$D$6:$E$9,2,FALSE()),0)),"")</f>
        <v>0</v>
      </c>
      <c r="Q113" s="229" t="n">
        <f aca="false">SUM(L113:P113)/COUNT(L113:P113)</f>
        <v>0</v>
      </c>
      <c r="R113" s="230" t="n">
        <f aca="false">COUNT(L113:P113)</f>
        <v>5</v>
      </c>
      <c r="S113" s="228" t="n">
        <f aca="false">IF(ISNUMBER($A113),COUNTIF($D$7:$D$306,$D113),0)</f>
        <v>0</v>
      </c>
      <c r="T113" s="229" t="n">
        <f aca="false">CEILING($F113,1)</f>
        <v>0</v>
      </c>
      <c r="U113" s="230" t="n">
        <f aca="true">SUM(OFFSET(T113,-MOD(ROW()-ROW($U$7),5),0,5,1))</f>
        <v>0</v>
      </c>
      <c r="W113" s="167" t="str">
        <f aca="false">$I113</f>
        <v/>
      </c>
      <c r="X113" s="167" t="str">
        <f aca="false">IF(ISNUMBER($A113),$W113*(Methuselahs!$A$4+1)+$A113,"")</f>
        <v/>
      </c>
      <c r="Y113" s="167" t="str">
        <f aca="false">IF(ISNUMBER($A113),RANK($X113,$X113:$X117,1),"")</f>
        <v/>
      </c>
      <c r="Z113" s="167" t="str">
        <f aca="false">IF(ISNUMBER($A113),VLOOKUP($A113,Methuselahs!$A$7:$X$306,5),"")</f>
        <v/>
      </c>
      <c r="AA113" s="167" t="str">
        <f aca="false">$I113</f>
        <v/>
      </c>
    </row>
    <row r="114" customFormat="false" ht="12.75" hidden="false" customHeight="true" outlineLevel="0" collapsed="false">
      <c r="A114" s="231" t="str">
        <f aca="true">IF(OR(ISBLANK('Tournament Info'!$B$11),'Tournament Info'!$B$11&lt;&gt;4),"",INDIRECT(ADDRESS(ROW(),3,1,1,"Optimal Seating "&amp;'Tournament Info'!$B$11-1&amp;"R+F")))</f>
        <v/>
      </c>
      <c r="B114" s="207" t="str">
        <f aca="false">IF(ISNUMBER(A114),VLOOKUP(A114,Methuselahs!$A$7:$E$306,2,FALSE()),"")</f>
        <v/>
      </c>
      <c r="C114" s="232" t="str">
        <f aca="false">IF(ISNUMBER(A114),VLOOKUP(A114,Methuselahs!$A$7:$E$306,3,FALSE()),"")</f>
        <v/>
      </c>
      <c r="D114" s="233" t="str">
        <f aca="false">IF(ISNUMBER(A114),FLOOR((ROW()-ROW($A$7))/5,1)+1,"")</f>
        <v/>
      </c>
      <c r="E114" s="234"/>
      <c r="F114" s="267" t="n">
        <f aca="false">IF(ISNUMBER(E114),E114,0)</f>
        <v>0</v>
      </c>
      <c r="G114" s="235" t="str">
        <f aca="false">IF(ISNUMBER($A114),IF(AND($F114&gt;=2,$H114=60),1,0),"")</f>
        <v/>
      </c>
      <c r="H114" s="236" t="str">
        <f aca="false">IF(ISNUMBER(A114),IF(OR($S114=$U114,NOT(ISNA(MATCH($D114*5+$V$4,Override!$C$6:$C$125,0)))),$Q114,0),"")</f>
        <v/>
      </c>
      <c r="I114" s="139" t="str">
        <f aca="false">IF(ISNUMBER(A114),IF(J114=5,K114,IF(AND(J114=4,OR(K114=4,K114=3)),K114+1,K114)),"")</f>
        <v/>
      </c>
      <c r="J114" s="237" t="n">
        <f aca="false">COUNT(A112:A116)</f>
        <v>0</v>
      </c>
      <c r="K114" s="238" t="str">
        <f aca="false">IF(ISNUMBER(A114),RANK(F114,F112:F116),"")</f>
        <v/>
      </c>
      <c r="L114" s="239" t="n">
        <f aca="false">IF(J114=5,VLOOKUP(K114,TPMatrix!$A$6:$B$10,2,FALSE()),IF(J114=4,VLOOKUP(K114,TPMatrix!$D$6:$E$9,2,FALSE()),0))</f>
        <v>0</v>
      </c>
      <c r="M114" s="239" t="n">
        <f aca="false">IF(COUNTIF(K112:K116,K114)&gt;=2,IF(J114=5,VLOOKUP(K114+1,TPMatrix!$A$6:$B$10,2,FALSE()),IF(J114=4,VLOOKUP(K114+1,TPMatrix!$D$6:$E$9,2,FALSE()),0)),"")</f>
        <v>0</v>
      </c>
      <c r="N114" s="239" t="n">
        <f aca="false">IF(COUNTIF(K112:K116,K114)&gt;=3,IF(J114=5,VLOOKUP(K114+2,TPMatrix!$A$6:$B$10,2,FALSE()),IF(J114=4,VLOOKUP(K114+2,TPMatrix!$D$6:$E$9,2,FALSE()),0)),"")</f>
        <v>0</v>
      </c>
      <c r="O114" s="239" t="n">
        <f aca="false">IF(COUNTIF(K112:K116,K114)&gt;=4,IF(J114=5,VLOOKUP(K114+3,TPMatrix!$A$6:$B$10,2,FALSE()),IF(J114=4,VLOOKUP(K114+3,TPMatrix!$D$6:$E$9,2,FALSE()),0)),"")</f>
        <v>0</v>
      </c>
      <c r="P114" s="239" t="n">
        <f aca="false">IF(COUNTIF(K112:K116,K114)&gt;=5,IF(J114=5,VLOOKUP(K114+4,TPMatrix!$A$6:$B$10,2,FALSE()),IF(J114=4,VLOOKUP(K114+4,TPMatrix!$D$6:$E$9,2,FALSE()),0)),"")</f>
        <v>0</v>
      </c>
      <c r="Q114" s="239" t="n">
        <f aca="false">SUM(L114:P114)/COUNT(L114:P114)</f>
        <v>0</v>
      </c>
      <c r="R114" s="240" t="n">
        <f aca="false">COUNT(L114:P114)</f>
        <v>5</v>
      </c>
      <c r="S114" s="238" t="n">
        <f aca="false">IF(ISNUMBER($A114),COUNTIF($D$7:$D$306,$D114),0)</f>
        <v>0</v>
      </c>
      <c r="T114" s="239" t="n">
        <f aca="false">CEILING($F114,1)</f>
        <v>0</v>
      </c>
      <c r="U114" s="240" t="n">
        <f aca="true">SUM(OFFSET(T114,-MOD(ROW()-ROW($U$7),5),0,5,1))</f>
        <v>0</v>
      </c>
      <c r="W114" s="167" t="str">
        <f aca="false">$I114</f>
        <v/>
      </c>
      <c r="X114" s="167" t="str">
        <f aca="false">IF(ISNUMBER($A114),$W114*(Methuselahs!$A$4+1)+$A114,"")</f>
        <v/>
      </c>
      <c r="Y114" s="167" t="str">
        <f aca="false">IF(ISNUMBER($A114),RANK($X114,$X114:$X118,1),"")</f>
        <v/>
      </c>
      <c r="Z114" s="167" t="str">
        <f aca="false">IF(ISNUMBER($A114),VLOOKUP($A114,Methuselahs!$A$7:$X$306,5),"")</f>
        <v/>
      </c>
      <c r="AA114" s="167" t="str">
        <f aca="false">$I114</f>
        <v/>
      </c>
    </row>
    <row r="115" customFormat="false" ht="12.75" hidden="false" customHeight="true" outlineLevel="0" collapsed="false">
      <c r="A115" s="241" t="str">
        <f aca="true">IF(OR(ISBLANK('Tournament Info'!$B$11),'Tournament Info'!$B$11&lt;&gt;4),"",INDIRECT(ADDRESS(ROW(),3,1,1,"Optimal Seating "&amp;'Tournament Info'!$B$11-1&amp;"R+F")))</f>
        <v/>
      </c>
      <c r="B115" s="242" t="str">
        <f aca="false">IF(ISNUMBER(A115),VLOOKUP(A115,Methuselahs!$A$7:$E$306,2,FALSE()),"")</f>
        <v/>
      </c>
      <c r="C115" s="243" t="str">
        <f aca="false">IF(ISNUMBER(A115),VLOOKUP(A115,Methuselahs!$A$7:$E$306,3,FALSE()),"")</f>
        <v/>
      </c>
      <c r="D115" s="244" t="str">
        <f aca="false">IF(ISNUMBER(A115),FLOOR((ROW()-ROW($A$7))/5,1)+1,"")</f>
        <v/>
      </c>
      <c r="E115" s="245"/>
      <c r="F115" s="269" t="n">
        <f aca="false">IF(ISNUMBER(E115),E115,0)</f>
        <v>0</v>
      </c>
      <c r="G115" s="225" t="str">
        <f aca="false">IF(ISNUMBER($A115),IF(AND($F115&gt;=2,$H115=60),1,0),"")</f>
        <v/>
      </c>
      <c r="H115" s="226" t="str">
        <f aca="false">IF(ISNUMBER(A115),IF(OR($S115=$U115,NOT(ISNA(MATCH($D115*5+$V$4,Override!$C$6:$C$125,0)))),$Q115,0),"")</f>
        <v/>
      </c>
      <c r="I115" s="275" t="str">
        <f aca="false">IF(ISNUMBER(A115),IF(J115=5,K115,IF(AND(J115=4,OR(K115=4,K115=3)),K115+1,K115)),"")</f>
        <v/>
      </c>
      <c r="J115" s="246" t="n">
        <f aca="false">COUNT(A112:A116)</f>
        <v>0</v>
      </c>
      <c r="K115" s="228" t="str">
        <f aca="false">IF(ISNUMBER(A115),RANK(F115,F112:F116),"")</f>
        <v/>
      </c>
      <c r="L115" s="229" t="n">
        <f aca="false">IF(J115=5,VLOOKUP(K115,TPMatrix!$A$6:$B$10,2,FALSE()),IF(J115=4,VLOOKUP(K115,TPMatrix!$D$6:$E$9,2,FALSE()),0))</f>
        <v>0</v>
      </c>
      <c r="M115" s="229" t="n">
        <f aca="false">IF(COUNTIF(K112:K116,K115)&gt;=2,IF(J115=5,VLOOKUP(K115+1,TPMatrix!$A$6:$B$10,2,FALSE()),IF(J115=4,VLOOKUP(K115+1,TPMatrix!$D$6:$E$9,2,FALSE()),0)),"")</f>
        <v>0</v>
      </c>
      <c r="N115" s="229" t="n">
        <f aca="false">IF(COUNTIF(K112:K116,K115)&gt;=3,IF(J115=5,VLOOKUP(K115+2,TPMatrix!$A$6:$B$10,2,FALSE()),IF(J115=4,VLOOKUP(K115+2,TPMatrix!$D$6:$E$9,2,FALSE()),0)),"")</f>
        <v>0</v>
      </c>
      <c r="O115" s="229" t="n">
        <f aca="false">IF(COUNTIF(K112:K116,K115)&gt;=4,IF(J115=5,VLOOKUP(K115+3,TPMatrix!$A$6:$B$10,2,FALSE()),IF(J115=4,VLOOKUP(K115+3,TPMatrix!$D$6:$E$9,2,FALSE()),0)),"")</f>
        <v>0</v>
      </c>
      <c r="P115" s="229" t="n">
        <f aca="false">IF(COUNTIF(K112:K116,K115)&gt;=5,IF(J115=5,VLOOKUP(K115+4,TPMatrix!$A$6:$B$10,2,FALSE()),IF(J115=4,VLOOKUP(K115+4,TPMatrix!$D$6:$E$9,2,FALSE()),0)),"")</f>
        <v>0</v>
      </c>
      <c r="Q115" s="229" t="n">
        <f aca="false">SUM(L115:P115)/COUNT(L115:P115)</f>
        <v>0</v>
      </c>
      <c r="R115" s="230" t="n">
        <f aca="false">COUNT(L115:P115)</f>
        <v>5</v>
      </c>
      <c r="S115" s="228" t="n">
        <f aca="false">IF(ISNUMBER($A115),COUNTIF($D$7:$D$306,$D115),0)</f>
        <v>0</v>
      </c>
      <c r="T115" s="229" t="n">
        <f aca="false">CEILING($F115,1)</f>
        <v>0</v>
      </c>
      <c r="U115" s="230" t="n">
        <f aca="true">SUM(OFFSET(T115,-MOD(ROW()-ROW($U$7),5),0,5,1))</f>
        <v>0</v>
      </c>
      <c r="W115" s="167" t="str">
        <f aca="false">$I115</f>
        <v/>
      </c>
      <c r="X115" s="167" t="str">
        <f aca="false">IF(ISNUMBER($A115),$W115*(Methuselahs!$A$4+1)+$A115,"")</f>
        <v/>
      </c>
      <c r="Y115" s="167" t="str">
        <f aca="false">IF(ISNUMBER($A115),RANK($X115,$X115:$X119,1),"")</f>
        <v/>
      </c>
      <c r="Z115" s="167" t="str">
        <f aca="false">IF(ISNUMBER($A115),VLOOKUP($A115,Methuselahs!$A$7:$X$306,5),"")</f>
        <v/>
      </c>
      <c r="AA115" s="167" t="str">
        <f aca="false">$I115</f>
        <v/>
      </c>
    </row>
    <row r="116" customFormat="false" ht="12.75" hidden="false" customHeight="true" outlineLevel="0" collapsed="false">
      <c r="A116" s="247" t="str">
        <f aca="true">IF(OR(ISBLANK('Tournament Info'!$B$11),'Tournament Info'!$B$11&lt;&gt;4),"",INDIRECT(ADDRESS(ROW(),3,1,1,"Optimal Seating "&amp;'Tournament Info'!$B$11-1&amp;"R+F")))</f>
        <v/>
      </c>
      <c r="B116" s="248" t="str">
        <f aca="false">IF(ISNUMBER(A116),VLOOKUP(A116,Methuselahs!$A$7:$E$306,2,FALSE()),"")</f>
        <v/>
      </c>
      <c r="C116" s="249" t="str">
        <f aca="false">IF(ISNUMBER(A116),VLOOKUP(A116,Methuselahs!$A$7:$E$306,3,FALSE()),"")</f>
        <v/>
      </c>
      <c r="D116" s="250" t="str">
        <f aca="false">IF(ISNUMBER(A116),FLOOR((ROW()-ROW($A$7))/5,1)+1,"")</f>
        <v/>
      </c>
      <c r="E116" s="251"/>
      <c r="F116" s="270" t="n">
        <f aca="false">IF(ISNUMBER(E116),E116,0)</f>
        <v>0</v>
      </c>
      <c r="G116" s="235" t="str">
        <f aca="false">IF(ISNUMBER($A116),IF(AND($F116&gt;=2,$H116=60),1,0),"")</f>
        <v/>
      </c>
      <c r="H116" s="236" t="str">
        <f aca="false">IF(ISNUMBER(A116),IF(OR($S116=$U116,NOT(ISNA(MATCH($D116*5+$V$4,Override!$C$6:$C$125,0)))),$Q116,0),"")</f>
        <v/>
      </c>
      <c r="I116" s="139" t="str">
        <f aca="false">IF(ISNUMBER(A116),IF(J116=5,K116,IF(AND(J116=4,OR(K116=4,K116=3)),K116+1,K116)),"")</f>
        <v/>
      </c>
      <c r="J116" s="252" t="n">
        <f aca="false">COUNT(A112:A116)</f>
        <v>0</v>
      </c>
      <c r="K116" s="253" t="str">
        <f aca="false">IF(ISNUMBER(A116),RANK(F116,F112:F116),"")</f>
        <v/>
      </c>
      <c r="L116" s="254" t="n">
        <f aca="false">IF(J116=5,VLOOKUP(K116,TPMatrix!$A$6:$B$10,2,FALSE()),IF(J116=4,VLOOKUP(K116,TPMatrix!$D$6:$E$9,2,FALSE()),0))</f>
        <v>0</v>
      </c>
      <c r="M116" s="254" t="n">
        <f aca="false">IF(COUNTIF(K112:K116,K116)&gt;=2,IF(J116=5,VLOOKUP(K116+1,TPMatrix!$A$6:$B$10,2,FALSE()),IF(J116=4,VLOOKUP(K116+1,TPMatrix!$D$6:$E$9,2,FALSE()),0)),"")</f>
        <v>0</v>
      </c>
      <c r="N116" s="254" t="n">
        <f aca="false">IF(COUNTIF(K112:K116,K116)&gt;=3,IF(J116=5,VLOOKUP(K116+2,TPMatrix!$A$6:$B$10,2,FALSE()),IF(J116=4,VLOOKUP(K116+2,TPMatrix!$D$6:$E$9,2,FALSE()),0)),"")</f>
        <v>0</v>
      </c>
      <c r="O116" s="254" t="n">
        <f aca="false">IF(COUNTIF(K112:K116,K116)&gt;=4,IF(J116=5,VLOOKUP(K116+3,TPMatrix!$A$6:$B$10,2,FALSE()),IF(J116=4,VLOOKUP(K116+3,TPMatrix!$D$6:$E$9,2,FALSE()),0)),"")</f>
        <v>0</v>
      </c>
      <c r="P116" s="254" t="n">
        <f aca="false">IF(COUNTIF(K112:K116,K116)&gt;=5,IF(J116=5,VLOOKUP(K116+4,TPMatrix!$A$6:$B$10,2,FALSE()),IF(J116=4,VLOOKUP(K116+4,TPMatrix!$D$6:$E$9,2,FALSE()),0)),"")</f>
        <v>0</v>
      </c>
      <c r="Q116" s="254" t="n">
        <f aca="false">SUM(L116:P116)/COUNT(L116:P116)</f>
        <v>0</v>
      </c>
      <c r="R116" s="255" t="n">
        <f aca="false">COUNT(L116:P116)</f>
        <v>5</v>
      </c>
      <c r="S116" s="253" t="n">
        <f aca="false">IF(ISNUMBER($A116),COUNTIF($D$7:$D$306,$D116),0)</f>
        <v>0</v>
      </c>
      <c r="T116" s="254" t="n">
        <f aca="false">CEILING($F116,1)</f>
        <v>0</v>
      </c>
      <c r="U116" s="255" t="n">
        <f aca="true">SUM(OFFSET(T116,-MOD(ROW()-ROW($U$7),5),0,5,1))</f>
        <v>0</v>
      </c>
      <c r="W116" s="167" t="str">
        <f aca="false">$I116</f>
        <v/>
      </c>
      <c r="X116" s="167" t="str">
        <f aca="false">IF(ISNUMBER($A116),$W116*(Methuselahs!$A$4+1)+$A116,"")</f>
        <v/>
      </c>
      <c r="Y116" s="167" t="str">
        <f aca="false">IF(ISNUMBER($A116),RANK($X116,$X116:$X120,1),"")</f>
        <v/>
      </c>
      <c r="Z116" s="167" t="str">
        <f aca="false">IF(ISNUMBER($A116),VLOOKUP($A116,Methuselahs!$A$7:$X$306,5),"")</f>
        <v/>
      </c>
      <c r="AA116" s="167" t="str">
        <f aca="false">$I116</f>
        <v/>
      </c>
    </row>
    <row r="117" customFormat="false" ht="12.75" hidden="false" customHeight="true" outlineLevel="0" collapsed="false">
      <c r="A117" s="206" t="str">
        <f aca="true">IF(OR(ISBLANK('Tournament Info'!$B$11),'Tournament Info'!$B$11&lt;&gt;4),"",INDIRECT(ADDRESS(ROW(),3,1,1,"Optimal Seating "&amp;'Tournament Info'!$B$11-1&amp;"R+F")))</f>
        <v/>
      </c>
      <c r="B117" s="207" t="str">
        <f aca="false">IF(ISNUMBER(A117),VLOOKUP(A117,Methuselahs!$A$7:$E$306,2,FALSE()),"")</f>
        <v/>
      </c>
      <c r="C117" s="208" t="str">
        <f aca="false">IF(ISNUMBER(A117),VLOOKUP(A117,Methuselahs!$A$7:$E$306,3,FALSE()),"")</f>
        <v/>
      </c>
      <c r="D117" s="209" t="str">
        <f aca="false">IF(ISNUMBER(A117),FLOOR((ROW()-ROW($A$7))/5,1)+1,"")</f>
        <v/>
      </c>
      <c r="E117" s="210"/>
      <c r="F117" s="262" t="n">
        <f aca="false">IF(ISNUMBER(E117),E117,0)</f>
        <v>0</v>
      </c>
      <c r="G117" s="211" t="str">
        <f aca="false">IF(ISNUMBER($A117),IF(AND($F117&gt;=2,$H117=60),1,0),"")</f>
        <v/>
      </c>
      <c r="H117" s="212" t="str">
        <f aca="false">IF(ISNUMBER(A117),IF(OR($S117=$U117,NOT(ISNA(MATCH($D117*5+$V$4,Override!$C$6:$C$125,0)))),$Q117,0),"")</f>
        <v/>
      </c>
      <c r="I117" s="274" t="str">
        <f aca="false">IF(ISNUMBER(A117),IF(J117=5,K117,IF(AND(J117=4,OR(K117=4,K117=3)),K117+1,K117)),"")</f>
        <v/>
      </c>
      <c r="J117" s="213" t="n">
        <f aca="false">COUNT(A117:A121)</f>
        <v>0</v>
      </c>
      <c r="K117" s="214" t="str">
        <f aca="false">IF(ISNUMBER(A117),RANK(F117,F117:F121),"")</f>
        <v/>
      </c>
      <c r="L117" s="215" t="n">
        <f aca="false">IF(J117=5,VLOOKUP(K117,TPMatrix!$A$6:$B$10,2,FALSE()),IF(J117=4,VLOOKUP(K117,TPMatrix!$D$6:$E$9,2,FALSE()),0))</f>
        <v>0</v>
      </c>
      <c r="M117" s="215" t="n">
        <f aca="false">IF(COUNTIF(K117:K121,K117)&gt;=2,IF(J117=5,VLOOKUP(K117+1,TPMatrix!$A$6:$B$10,2,FALSE()),IF(J117=4,VLOOKUP(K117+1,TPMatrix!$D$6:$E$9,2,FALSE()),0)),"")</f>
        <v>0</v>
      </c>
      <c r="N117" s="215" t="n">
        <f aca="false">IF(COUNTIF(K117:K121,K117)&gt;=3,IF(J117=5,VLOOKUP(K117+2,TPMatrix!$A$6:$B$10,2,FALSE()),IF(J117=4,VLOOKUP(K117+2,TPMatrix!$D$6:$E$9,2,FALSE()),0)),"")</f>
        <v>0</v>
      </c>
      <c r="O117" s="215" t="n">
        <f aca="false">IF(COUNTIF(K117:K121,K117)&gt;=4,IF(J117=5,VLOOKUP(K117+3,TPMatrix!$A$6:$B$10,2,FALSE()),IF(J117=4,VLOOKUP(K117+3,TPMatrix!$D$6:$E$9,2,FALSE()),0)),"")</f>
        <v>0</v>
      </c>
      <c r="P117" s="215" t="n">
        <f aca="false">IF(COUNTIF(K117:K121,K117)&gt;=5,IF(J117=5,VLOOKUP(K117+4,TPMatrix!$A$6:$B$10,2,FALSE()),IF(J117=4,VLOOKUP(K117+4,TPMatrix!$D$6:$E$9,2,FALSE()),0)),"")</f>
        <v>0</v>
      </c>
      <c r="Q117" s="215" t="n">
        <f aca="false">SUM(L117:P117)/COUNT(L117:P117)</f>
        <v>0</v>
      </c>
      <c r="R117" s="216" t="n">
        <f aca="false">COUNT(L117:P117)</f>
        <v>5</v>
      </c>
      <c r="S117" s="217" t="n">
        <f aca="false">IF(ISNUMBER($A117),COUNTIF($D$7:$D$306,$D117),0)</f>
        <v>0</v>
      </c>
      <c r="T117" s="218" t="n">
        <f aca="false">CEILING($F117,1)</f>
        <v>0</v>
      </c>
      <c r="U117" s="219" t="n">
        <f aca="true">SUM(OFFSET(T117,-MOD(ROW()-ROW($U$7),5),0,5,1))</f>
        <v>0</v>
      </c>
      <c r="W117" s="167" t="str">
        <f aca="false">$I117</f>
        <v/>
      </c>
      <c r="X117" s="167" t="str">
        <f aca="false">IF(ISNUMBER($A117),$W117*(Methuselahs!$A$4+1)+$A117,"")</f>
        <v/>
      </c>
      <c r="Y117" s="167" t="str">
        <f aca="false">IF(ISNUMBER($A117),RANK($X117,$X117:$X121,1),"")</f>
        <v/>
      </c>
      <c r="Z117" s="167" t="str">
        <f aca="false">IF(ISNUMBER($A117),VLOOKUP($A117,Methuselahs!$A$7:$X$306,5),"")</f>
        <v/>
      </c>
      <c r="AA117" s="167" t="str">
        <f aca="false">$I117</f>
        <v/>
      </c>
    </row>
    <row r="118" customFormat="false" ht="12.75" hidden="false" customHeight="true" outlineLevel="0" collapsed="false">
      <c r="A118" s="220" t="str">
        <f aca="true">IF(OR(ISBLANK('Tournament Info'!$B$11),'Tournament Info'!$B$11&lt;&gt;4),"",INDIRECT(ADDRESS(ROW(),3,1,1,"Optimal Seating "&amp;'Tournament Info'!$B$11-1&amp;"R+F")))</f>
        <v/>
      </c>
      <c r="B118" s="221" t="str">
        <f aca="false">IF(ISNUMBER(A118),VLOOKUP(A118,Methuselahs!$A$7:$E$306,2,FALSE()),"")</f>
        <v/>
      </c>
      <c r="C118" s="222" t="str">
        <f aca="false">IF(ISNUMBER(A118),VLOOKUP(A118,Methuselahs!$A$7:$E$306,3,FALSE()),"")</f>
        <v/>
      </c>
      <c r="D118" s="223" t="str">
        <f aca="false">IF(ISNUMBER(A118),FLOOR((ROW()-ROW($A$7))/5,1)+1,"")</f>
        <v/>
      </c>
      <c r="E118" s="224"/>
      <c r="F118" s="264" t="n">
        <f aca="false">IF(ISNUMBER(E118),E118,0)</f>
        <v>0</v>
      </c>
      <c r="G118" s="225" t="str">
        <f aca="false">IF(ISNUMBER($A118),IF(AND($F118&gt;=2,$H118=60),1,0),"")</f>
        <v/>
      </c>
      <c r="H118" s="226" t="str">
        <f aca="false">IF(ISNUMBER(A118),IF(OR($S118=$U118,NOT(ISNA(MATCH($D118*5+$V$4,Override!$C$6:$C$125,0)))),$Q118,0),"")</f>
        <v/>
      </c>
      <c r="I118" s="275" t="str">
        <f aca="false">IF(ISNUMBER(A118),IF(J118=5,K118,IF(AND(J118=4,OR(K118=4,K118=3)),K118+1,K118)),"")</f>
        <v/>
      </c>
      <c r="J118" s="227" t="n">
        <f aca="false">COUNT(A117:A121)</f>
        <v>0</v>
      </c>
      <c r="K118" s="228" t="str">
        <f aca="false">IF(ISNUMBER(A118),RANK(F118,F117:F121),"")</f>
        <v/>
      </c>
      <c r="L118" s="229" t="n">
        <f aca="false">IF(J118=5,VLOOKUP(K118,TPMatrix!$A$6:$B$10,2,FALSE()),IF(J118=4,VLOOKUP(K118,TPMatrix!$D$6:$E$9,2,FALSE()),0))</f>
        <v>0</v>
      </c>
      <c r="M118" s="229" t="n">
        <f aca="false">IF(COUNTIF(K117:K121,K118)&gt;=2,IF(J118=5,VLOOKUP(K118+1,TPMatrix!$A$6:$B$10,2,FALSE()),IF(J118=4,VLOOKUP(K118+1,TPMatrix!$D$6:$E$9,2,FALSE()),0)),"")</f>
        <v>0</v>
      </c>
      <c r="N118" s="229" t="n">
        <f aca="false">IF(COUNTIF(K117:K121,K118)&gt;=3,IF(J118=5,VLOOKUP(K118+2,TPMatrix!$A$6:$B$10,2,FALSE()),IF(J118=4,VLOOKUP(K118+2,TPMatrix!$D$6:$E$9,2,FALSE()),0)),"")</f>
        <v>0</v>
      </c>
      <c r="O118" s="229" t="n">
        <f aca="false">IF(COUNTIF(K117:K121,K118)&gt;=4,IF(J118=5,VLOOKUP(K118+3,TPMatrix!$A$6:$B$10,2,FALSE()),IF(J118=4,VLOOKUP(K118+3,TPMatrix!$D$6:$E$9,2,FALSE()),0)),"")</f>
        <v>0</v>
      </c>
      <c r="P118" s="229" t="n">
        <f aca="false">IF(COUNTIF(K117:K121,K118)&gt;=5,IF(J118=5,VLOOKUP(K118+4,TPMatrix!$A$6:$B$10,2,FALSE()),IF(J118=4,VLOOKUP(K118+4,TPMatrix!$D$6:$E$9,2,FALSE()),0)),"")</f>
        <v>0</v>
      </c>
      <c r="Q118" s="229" t="n">
        <f aca="false">SUM(L118:P118)/COUNT(L118:P118)</f>
        <v>0</v>
      </c>
      <c r="R118" s="230" t="n">
        <f aca="false">COUNT(L118:P118)</f>
        <v>5</v>
      </c>
      <c r="S118" s="228" t="n">
        <f aca="false">IF(ISNUMBER($A118),COUNTIF($D$7:$D$306,$D118),0)</f>
        <v>0</v>
      </c>
      <c r="T118" s="229" t="n">
        <f aca="false">CEILING($F118,1)</f>
        <v>0</v>
      </c>
      <c r="U118" s="230" t="n">
        <f aca="true">SUM(OFFSET(T118,-MOD(ROW()-ROW($U$7),5),0,5,1))</f>
        <v>0</v>
      </c>
      <c r="W118" s="167" t="str">
        <f aca="false">$I118</f>
        <v/>
      </c>
      <c r="X118" s="167" t="str">
        <f aca="false">IF(ISNUMBER($A118),$W118*(Methuselahs!$A$4+1)+$A118,"")</f>
        <v/>
      </c>
      <c r="Y118" s="167" t="str">
        <f aca="false">IF(ISNUMBER($A118),RANK($X118,$X118:$X122,1),"")</f>
        <v/>
      </c>
      <c r="Z118" s="167" t="str">
        <f aca="false">IF(ISNUMBER($A118),VLOOKUP($A118,Methuselahs!$A$7:$X$306,5),"")</f>
        <v/>
      </c>
      <c r="AA118" s="167" t="str">
        <f aca="false">$I118</f>
        <v/>
      </c>
    </row>
    <row r="119" customFormat="false" ht="12.75" hidden="false" customHeight="true" outlineLevel="0" collapsed="false">
      <c r="A119" s="231" t="str">
        <f aca="true">IF(OR(ISBLANK('Tournament Info'!$B$11),'Tournament Info'!$B$11&lt;&gt;4),"",INDIRECT(ADDRESS(ROW(),3,1,1,"Optimal Seating "&amp;'Tournament Info'!$B$11-1&amp;"R+F")))</f>
        <v/>
      </c>
      <c r="B119" s="207" t="str">
        <f aca="false">IF(ISNUMBER(A119),VLOOKUP(A119,Methuselahs!$A$7:$E$306,2,FALSE()),"")</f>
        <v/>
      </c>
      <c r="C119" s="232" t="str">
        <f aca="false">IF(ISNUMBER(A119),VLOOKUP(A119,Methuselahs!$A$7:$E$306,3,FALSE()),"")</f>
        <v/>
      </c>
      <c r="D119" s="233" t="str">
        <f aca="false">IF(ISNUMBER(A119),FLOOR((ROW()-ROW($A$7))/5,1)+1,"")</f>
        <v/>
      </c>
      <c r="E119" s="234"/>
      <c r="F119" s="267" t="n">
        <f aca="false">IF(ISNUMBER(E119),E119,0)</f>
        <v>0</v>
      </c>
      <c r="G119" s="235" t="str">
        <f aca="false">IF(ISNUMBER($A119),IF(AND($F119&gt;=2,$H119=60),1,0),"")</f>
        <v/>
      </c>
      <c r="H119" s="236" t="str">
        <f aca="false">IF(ISNUMBER(A119),IF(OR($S119=$U119,NOT(ISNA(MATCH($D119*5+$V$4,Override!$C$6:$C$125,0)))),$Q119,0),"")</f>
        <v/>
      </c>
      <c r="I119" s="139" t="str">
        <f aca="false">IF(ISNUMBER(A119),IF(J119=5,K119,IF(AND(J119=4,OR(K119=4,K119=3)),K119+1,K119)),"")</f>
        <v/>
      </c>
      <c r="J119" s="237" t="n">
        <f aca="false">COUNT(A117:A121)</f>
        <v>0</v>
      </c>
      <c r="K119" s="238" t="str">
        <f aca="false">IF(ISNUMBER(A119),RANK(F119,F117:F121),"")</f>
        <v/>
      </c>
      <c r="L119" s="239" t="n">
        <f aca="false">IF(J119=5,VLOOKUP(K119,TPMatrix!$A$6:$B$10,2,FALSE()),IF(J119=4,VLOOKUP(K119,TPMatrix!$D$6:$E$9,2,FALSE()),0))</f>
        <v>0</v>
      </c>
      <c r="M119" s="239" t="n">
        <f aca="false">IF(COUNTIF(K117:K121,K119)&gt;=2,IF(J119=5,VLOOKUP(K119+1,TPMatrix!$A$6:$B$10,2,FALSE()),IF(J119=4,VLOOKUP(K119+1,TPMatrix!$D$6:$E$9,2,FALSE()),0)),"")</f>
        <v>0</v>
      </c>
      <c r="N119" s="239" t="n">
        <f aca="false">IF(COUNTIF(K117:K121,K119)&gt;=3,IF(J119=5,VLOOKUP(K119+2,TPMatrix!$A$6:$B$10,2,FALSE()),IF(J119=4,VLOOKUP(K119+2,TPMatrix!$D$6:$E$9,2,FALSE()),0)),"")</f>
        <v>0</v>
      </c>
      <c r="O119" s="239" t="n">
        <f aca="false">IF(COUNTIF(K117:K121,K119)&gt;=4,IF(J119=5,VLOOKUP(K119+3,TPMatrix!$A$6:$B$10,2,FALSE()),IF(J119=4,VLOOKUP(K119+3,TPMatrix!$D$6:$E$9,2,FALSE()),0)),"")</f>
        <v>0</v>
      </c>
      <c r="P119" s="239" t="n">
        <f aca="false">IF(COUNTIF(K117:K121,K119)&gt;=5,IF(J119=5,VLOOKUP(K119+4,TPMatrix!$A$6:$B$10,2,FALSE()),IF(J119=4,VLOOKUP(K119+4,TPMatrix!$D$6:$E$9,2,FALSE()),0)),"")</f>
        <v>0</v>
      </c>
      <c r="Q119" s="239" t="n">
        <f aca="false">SUM(L119:P119)/COUNT(L119:P119)</f>
        <v>0</v>
      </c>
      <c r="R119" s="240" t="n">
        <f aca="false">COUNT(L119:P119)</f>
        <v>5</v>
      </c>
      <c r="S119" s="238" t="n">
        <f aca="false">IF(ISNUMBER($A119),COUNTIF($D$7:$D$306,$D119),0)</f>
        <v>0</v>
      </c>
      <c r="T119" s="239" t="n">
        <f aca="false">CEILING($F119,1)</f>
        <v>0</v>
      </c>
      <c r="U119" s="240" t="n">
        <f aca="true">SUM(OFFSET(T119,-MOD(ROW()-ROW($U$7),5),0,5,1))</f>
        <v>0</v>
      </c>
      <c r="W119" s="167" t="str">
        <f aca="false">$I119</f>
        <v/>
      </c>
      <c r="X119" s="167" t="str">
        <f aca="false">IF(ISNUMBER($A119),$W119*(Methuselahs!$A$4+1)+$A119,"")</f>
        <v/>
      </c>
      <c r="Y119" s="167" t="str">
        <f aca="false">IF(ISNUMBER($A119),RANK($X119,$X119:$X123,1),"")</f>
        <v/>
      </c>
      <c r="Z119" s="167" t="str">
        <f aca="false">IF(ISNUMBER($A119),VLOOKUP($A119,Methuselahs!$A$7:$X$306,5),"")</f>
        <v/>
      </c>
      <c r="AA119" s="167" t="str">
        <f aca="false">$I119</f>
        <v/>
      </c>
    </row>
    <row r="120" customFormat="false" ht="12.75" hidden="false" customHeight="true" outlineLevel="0" collapsed="false">
      <c r="A120" s="241" t="str">
        <f aca="true">IF(OR(ISBLANK('Tournament Info'!$B$11),'Tournament Info'!$B$11&lt;&gt;4),"",INDIRECT(ADDRESS(ROW(),3,1,1,"Optimal Seating "&amp;'Tournament Info'!$B$11-1&amp;"R+F")))</f>
        <v/>
      </c>
      <c r="B120" s="242" t="str">
        <f aca="false">IF(ISNUMBER(A120),VLOOKUP(A120,Methuselahs!$A$7:$E$306,2,FALSE()),"")</f>
        <v/>
      </c>
      <c r="C120" s="243" t="str">
        <f aca="false">IF(ISNUMBER(A120),VLOOKUP(A120,Methuselahs!$A$7:$E$306,3,FALSE()),"")</f>
        <v/>
      </c>
      <c r="D120" s="244" t="str">
        <f aca="false">IF(ISNUMBER(A120),FLOOR((ROW()-ROW($A$7))/5,1)+1,"")</f>
        <v/>
      </c>
      <c r="E120" s="245"/>
      <c r="F120" s="269" t="n">
        <f aca="false">IF(ISNUMBER(E120),E120,0)</f>
        <v>0</v>
      </c>
      <c r="G120" s="225" t="str">
        <f aca="false">IF(ISNUMBER($A120),IF(AND($F120&gt;=2,$H120=60),1,0),"")</f>
        <v/>
      </c>
      <c r="H120" s="226" t="str">
        <f aca="false">IF(ISNUMBER(A120),IF(OR($S120=$U120,NOT(ISNA(MATCH($D120*5+$V$4,Override!$C$6:$C$125,0)))),$Q120,0),"")</f>
        <v/>
      </c>
      <c r="I120" s="275" t="str">
        <f aca="false">IF(ISNUMBER(A120),IF(J120=5,K120,IF(AND(J120=4,OR(K120=4,K120=3)),K120+1,K120)),"")</f>
        <v/>
      </c>
      <c r="J120" s="246" t="n">
        <f aca="false">COUNT(A117:A121)</f>
        <v>0</v>
      </c>
      <c r="K120" s="228" t="str">
        <f aca="false">IF(ISNUMBER(A120),RANK(F120,F117:F121),"")</f>
        <v/>
      </c>
      <c r="L120" s="229" t="n">
        <f aca="false">IF(J120=5,VLOOKUP(K120,TPMatrix!$A$6:$B$10,2,FALSE()),IF(J120=4,VLOOKUP(K120,TPMatrix!$D$6:$E$9,2,FALSE()),0))</f>
        <v>0</v>
      </c>
      <c r="M120" s="229" t="n">
        <f aca="false">IF(COUNTIF(K117:K121,K120)&gt;=2,IF(J120=5,VLOOKUP(K120+1,TPMatrix!$A$6:$B$10,2,FALSE()),IF(J120=4,VLOOKUP(K120+1,TPMatrix!$D$6:$E$9,2,FALSE()),0)),"")</f>
        <v>0</v>
      </c>
      <c r="N120" s="229" t="n">
        <f aca="false">IF(COUNTIF(K117:K121,K120)&gt;=3,IF(J120=5,VLOOKUP(K120+2,TPMatrix!$A$6:$B$10,2,FALSE()),IF(J120=4,VLOOKUP(K120+2,TPMatrix!$D$6:$E$9,2,FALSE()),0)),"")</f>
        <v>0</v>
      </c>
      <c r="O120" s="229" t="n">
        <f aca="false">IF(COUNTIF(K117:K121,K120)&gt;=4,IF(J120=5,VLOOKUP(K120+3,TPMatrix!$A$6:$B$10,2,FALSE()),IF(J120=4,VLOOKUP(K120+3,TPMatrix!$D$6:$E$9,2,FALSE()),0)),"")</f>
        <v>0</v>
      </c>
      <c r="P120" s="229" t="n">
        <f aca="false">IF(COUNTIF(K117:K121,K120)&gt;=5,IF(J120=5,VLOOKUP(K120+4,TPMatrix!$A$6:$B$10,2,FALSE()),IF(J120=4,VLOOKUP(K120+4,TPMatrix!$D$6:$E$9,2,FALSE()),0)),"")</f>
        <v>0</v>
      </c>
      <c r="Q120" s="229" t="n">
        <f aca="false">SUM(L120:P120)/COUNT(L120:P120)</f>
        <v>0</v>
      </c>
      <c r="R120" s="230" t="n">
        <f aca="false">COUNT(L120:P120)</f>
        <v>5</v>
      </c>
      <c r="S120" s="228" t="n">
        <f aca="false">IF(ISNUMBER($A120),COUNTIF($D$7:$D$306,$D120),0)</f>
        <v>0</v>
      </c>
      <c r="T120" s="229" t="n">
        <f aca="false">CEILING($F120,1)</f>
        <v>0</v>
      </c>
      <c r="U120" s="230" t="n">
        <f aca="true">SUM(OFFSET(T120,-MOD(ROW()-ROW($U$7),5),0,5,1))</f>
        <v>0</v>
      </c>
      <c r="W120" s="167" t="str">
        <f aca="false">$I120</f>
        <v/>
      </c>
      <c r="X120" s="167" t="str">
        <f aca="false">IF(ISNUMBER($A120),$W120*(Methuselahs!$A$4+1)+$A120,"")</f>
        <v/>
      </c>
      <c r="Y120" s="167" t="str">
        <f aca="false">IF(ISNUMBER($A120),RANK($X120,$X120:$X124,1),"")</f>
        <v/>
      </c>
      <c r="Z120" s="167" t="str">
        <f aca="false">IF(ISNUMBER($A120),VLOOKUP($A120,Methuselahs!$A$7:$X$306,5),"")</f>
        <v/>
      </c>
      <c r="AA120" s="167" t="str">
        <f aca="false">$I120</f>
        <v/>
      </c>
    </row>
    <row r="121" customFormat="false" ht="12.75" hidden="false" customHeight="true" outlineLevel="0" collapsed="false">
      <c r="A121" s="247" t="str">
        <f aca="true">IF(OR(ISBLANK('Tournament Info'!$B$11),'Tournament Info'!$B$11&lt;&gt;4),"",INDIRECT(ADDRESS(ROW(),3,1,1,"Optimal Seating "&amp;'Tournament Info'!$B$11-1&amp;"R+F")))</f>
        <v/>
      </c>
      <c r="B121" s="248" t="str">
        <f aca="false">IF(ISNUMBER(A121),VLOOKUP(A121,Methuselahs!$A$7:$E$306,2,FALSE()),"")</f>
        <v/>
      </c>
      <c r="C121" s="249" t="str">
        <f aca="false">IF(ISNUMBER(A121),VLOOKUP(A121,Methuselahs!$A$7:$E$306,3,FALSE()),"")</f>
        <v/>
      </c>
      <c r="D121" s="250" t="str">
        <f aca="false">IF(ISNUMBER(A121),FLOOR((ROW()-ROW($A$7))/5,1)+1,"")</f>
        <v/>
      </c>
      <c r="E121" s="251"/>
      <c r="F121" s="270" t="n">
        <f aca="false">IF(ISNUMBER(E121),E121,0)</f>
        <v>0</v>
      </c>
      <c r="G121" s="235" t="str">
        <f aca="false">IF(ISNUMBER($A121),IF(AND($F121&gt;=2,$H121=60),1,0),"")</f>
        <v/>
      </c>
      <c r="H121" s="236" t="str">
        <f aca="false">IF(ISNUMBER(A121),IF(OR($S121=$U121,NOT(ISNA(MATCH($D121*5+$V$4,Override!$C$6:$C$125,0)))),$Q121,0),"")</f>
        <v/>
      </c>
      <c r="I121" s="139" t="str">
        <f aca="false">IF(ISNUMBER(A121),IF(J121=5,K121,IF(AND(J121=4,OR(K121=4,K121=3)),K121+1,K121)),"")</f>
        <v/>
      </c>
      <c r="J121" s="252" t="n">
        <f aca="false">COUNT(A117:A121)</f>
        <v>0</v>
      </c>
      <c r="K121" s="253" t="str">
        <f aca="false">IF(ISNUMBER(A121),RANK(F121,F117:F121),"")</f>
        <v/>
      </c>
      <c r="L121" s="254" t="n">
        <f aca="false">IF(J121=5,VLOOKUP(K121,TPMatrix!$A$6:$B$10,2,FALSE()),IF(J121=4,VLOOKUP(K121,TPMatrix!$D$6:$E$9,2,FALSE()),0))</f>
        <v>0</v>
      </c>
      <c r="M121" s="254" t="n">
        <f aca="false">IF(COUNTIF(K117:K121,K121)&gt;=2,IF(J121=5,VLOOKUP(K121+1,TPMatrix!$A$6:$B$10,2,FALSE()),IF(J121=4,VLOOKUP(K121+1,TPMatrix!$D$6:$E$9,2,FALSE()),0)),"")</f>
        <v>0</v>
      </c>
      <c r="N121" s="254" t="n">
        <f aca="false">IF(COUNTIF(K117:K121,K121)&gt;=3,IF(J121=5,VLOOKUP(K121+2,TPMatrix!$A$6:$B$10,2,FALSE()),IF(J121=4,VLOOKUP(K121+2,TPMatrix!$D$6:$E$9,2,FALSE()),0)),"")</f>
        <v>0</v>
      </c>
      <c r="O121" s="254" t="n">
        <f aca="false">IF(COUNTIF(K117:K121,K121)&gt;=4,IF(J121=5,VLOOKUP(K121+3,TPMatrix!$A$6:$B$10,2,FALSE()),IF(J121=4,VLOOKUP(K121+3,TPMatrix!$D$6:$E$9,2,FALSE()),0)),"")</f>
        <v>0</v>
      </c>
      <c r="P121" s="254" t="n">
        <f aca="false">IF(COUNTIF(K117:K121,K121)&gt;=5,IF(J121=5,VLOOKUP(K121+4,TPMatrix!$A$6:$B$10,2,FALSE()),IF(J121=4,VLOOKUP(K121+4,TPMatrix!$D$6:$E$9,2,FALSE()),0)),"")</f>
        <v>0</v>
      </c>
      <c r="Q121" s="254" t="n">
        <f aca="false">SUM(L121:P121)/COUNT(L121:P121)</f>
        <v>0</v>
      </c>
      <c r="R121" s="255" t="n">
        <f aca="false">COUNT(L121:P121)</f>
        <v>5</v>
      </c>
      <c r="S121" s="253" t="n">
        <f aca="false">IF(ISNUMBER($A121),COUNTIF($D$7:$D$306,$D121),0)</f>
        <v>0</v>
      </c>
      <c r="T121" s="254" t="n">
        <f aca="false">CEILING($F121,1)</f>
        <v>0</v>
      </c>
      <c r="U121" s="255" t="n">
        <f aca="true">SUM(OFFSET(T121,-MOD(ROW()-ROW($U$7),5),0,5,1))</f>
        <v>0</v>
      </c>
      <c r="W121" s="167" t="str">
        <f aca="false">$I121</f>
        <v/>
      </c>
      <c r="X121" s="167" t="str">
        <f aca="false">IF(ISNUMBER($A121),$W121*(Methuselahs!$A$4+1)+$A121,"")</f>
        <v/>
      </c>
      <c r="Y121" s="167" t="str">
        <f aca="false">IF(ISNUMBER($A121),RANK($X121,$X121:$X125,1),"")</f>
        <v/>
      </c>
      <c r="Z121" s="167" t="str">
        <f aca="false">IF(ISNUMBER($A121),VLOOKUP($A121,Methuselahs!$A$7:$X$306,5),"")</f>
        <v/>
      </c>
      <c r="AA121" s="167" t="str">
        <f aca="false">$I121</f>
        <v/>
      </c>
    </row>
    <row r="122" customFormat="false" ht="12.75" hidden="false" customHeight="true" outlineLevel="0" collapsed="false">
      <c r="A122" s="206" t="str">
        <f aca="true">IF(OR(ISBLANK('Tournament Info'!$B$11),'Tournament Info'!$B$11&lt;&gt;4),"",INDIRECT(ADDRESS(ROW(),3,1,1,"Optimal Seating "&amp;'Tournament Info'!$B$11-1&amp;"R+F")))</f>
        <v/>
      </c>
      <c r="B122" s="207" t="str">
        <f aca="false">IF(ISNUMBER(A122),VLOOKUP(A122,Methuselahs!$A$7:$E$306,2,FALSE()),"")</f>
        <v/>
      </c>
      <c r="C122" s="208" t="str">
        <f aca="false">IF(ISNUMBER(A122),VLOOKUP(A122,Methuselahs!$A$7:$E$306,3,FALSE()),"")</f>
        <v/>
      </c>
      <c r="D122" s="209" t="str">
        <f aca="false">IF(ISNUMBER(A122),FLOOR((ROW()-ROW($A$7))/5,1)+1,"")</f>
        <v/>
      </c>
      <c r="E122" s="210"/>
      <c r="F122" s="262" t="n">
        <f aca="false">IF(ISNUMBER(E122),E122,0)</f>
        <v>0</v>
      </c>
      <c r="G122" s="211" t="str">
        <f aca="false">IF(ISNUMBER($A122),IF(AND($F122&gt;=2,$H122=60),1,0),"")</f>
        <v/>
      </c>
      <c r="H122" s="212" t="str">
        <f aca="false">IF(ISNUMBER(A122),IF(OR($S122=$U122,NOT(ISNA(MATCH($D122*5+$V$4,Override!$C$6:$C$125,0)))),$Q122,0),"")</f>
        <v/>
      </c>
      <c r="I122" s="274" t="str">
        <f aca="false">IF(ISNUMBER(A122),IF(J122=5,K122,IF(AND(J122=4,OR(K122=4,K122=3)),K122+1,K122)),"")</f>
        <v/>
      </c>
      <c r="J122" s="213" t="n">
        <f aca="false">COUNT(A122:A126)</f>
        <v>0</v>
      </c>
      <c r="K122" s="214" t="str">
        <f aca="false">IF(ISNUMBER(A122),RANK(F122,F122:F126),"")</f>
        <v/>
      </c>
      <c r="L122" s="215" t="n">
        <f aca="false">IF(J122=5,VLOOKUP(K122,TPMatrix!$A$6:$B$10,2,FALSE()),IF(J122=4,VLOOKUP(K122,TPMatrix!$D$6:$E$9,2,FALSE()),0))</f>
        <v>0</v>
      </c>
      <c r="M122" s="215" t="n">
        <f aca="false">IF(COUNTIF(K122:K126,K122)&gt;=2,IF(J122=5,VLOOKUP(K122+1,TPMatrix!$A$6:$B$10,2,FALSE()),IF(J122=4,VLOOKUP(K122+1,TPMatrix!$D$6:$E$9,2,FALSE()),0)),"")</f>
        <v>0</v>
      </c>
      <c r="N122" s="215" t="n">
        <f aca="false">IF(COUNTIF(K122:K126,K122)&gt;=3,IF(J122=5,VLOOKUP(K122+2,TPMatrix!$A$6:$B$10,2,FALSE()),IF(J122=4,VLOOKUP(K122+2,TPMatrix!$D$6:$E$9,2,FALSE()),0)),"")</f>
        <v>0</v>
      </c>
      <c r="O122" s="215" t="n">
        <f aca="false">IF(COUNTIF(K122:K126,K122)&gt;=4,IF(J122=5,VLOOKUP(K122+3,TPMatrix!$A$6:$B$10,2,FALSE()),IF(J122=4,VLOOKUP(K122+3,TPMatrix!$D$6:$E$9,2,FALSE()),0)),"")</f>
        <v>0</v>
      </c>
      <c r="P122" s="215" t="n">
        <f aca="false">IF(COUNTIF(K122:K126,K122)&gt;=5,IF(J122=5,VLOOKUP(K122+4,TPMatrix!$A$6:$B$10,2,FALSE()),IF(J122=4,VLOOKUP(K122+4,TPMatrix!$D$6:$E$9,2,FALSE()),0)),"")</f>
        <v>0</v>
      </c>
      <c r="Q122" s="215" t="n">
        <f aca="false">SUM(L122:P122)/COUNT(L122:P122)</f>
        <v>0</v>
      </c>
      <c r="R122" s="216" t="n">
        <f aca="false">COUNT(L122:P122)</f>
        <v>5</v>
      </c>
      <c r="S122" s="217" t="n">
        <f aca="false">IF(ISNUMBER($A122),COUNTIF($D$7:$D$306,$D122),0)</f>
        <v>0</v>
      </c>
      <c r="T122" s="218" t="n">
        <f aca="false">CEILING($F122,1)</f>
        <v>0</v>
      </c>
      <c r="U122" s="219" t="n">
        <f aca="true">SUM(OFFSET(T122,-MOD(ROW()-ROW($U$7),5),0,5,1))</f>
        <v>0</v>
      </c>
      <c r="W122" s="167" t="str">
        <f aca="false">$I122</f>
        <v/>
      </c>
      <c r="X122" s="167" t="str">
        <f aca="false">IF(ISNUMBER($A122),$W122*(Methuselahs!$A$4+1)+$A122,"")</f>
        <v/>
      </c>
      <c r="Y122" s="167" t="str">
        <f aca="false">IF(ISNUMBER($A122),RANK($X122,$X122:$X126,1),"")</f>
        <v/>
      </c>
      <c r="Z122" s="167" t="str">
        <f aca="false">IF(ISNUMBER($A122),VLOOKUP($A122,Methuselahs!$A$7:$X$306,5),"")</f>
        <v/>
      </c>
      <c r="AA122" s="167" t="str">
        <f aca="false">$I122</f>
        <v/>
      </c>
    </row>
    <row r="123" customFormat="false" ht="12.75" hidden="false" customHeight="true" outlineLevel="0" collapsed="false">
      <c r="A123" s="220" t="str">
        <f aca="true">IF(OR(ISBLANK('Tournament Info'!$B$11),'Tournament Info'!$B$11&lt;&gt;4),"",INDIRECT(ADDRESS(ROW(),3,1,1,"Optimal Seating "&amp;'Tournament Info'!$B$11-1&amp;"R+F")))</f>
        <v/>
      </c>
      <c r="B123" s="221" t="str">
        <f aca="false">IF(ISNUMBER(A123),VLOOKUP(A123,Methuselahs!$A$7:$E$306,2,FALSE()),"")</f>
        <v/>
      </c>
      <c r="C123" s="222" t="str">
        <f aca="false">IF(ISNUMBER(A123),VLOOKUP(A123,Methuselahs!$A$7:$E$306,3,FALSE()),"")</f>
        <v/>
      </c>
      <c r="D123" s="223" t="str">
        <f aca="false">IF(ISNUMBER(A123),FLOOR((ROW()-ROW($A$7))/5,1)+1,"")</f>
        <v/>
      </c>
      <c r="E123" s="224"/>
      <c r="F123" s="264" t="n">
        <f aca="false">IF(ISNUMBER(E123),E123,0)</f>
        <v>0</v>
      </c>
      <c r="G123" s="225" t="str">
        <f aca="false">IF(ISNUMBER($A123),IF(AND($F123&gt;=2,$H123=60),1,0),"")</f>
        <v/>
      </c>
      <c r="H123" s="226" t="str">
        <f aca="false">IF(ISNUMBER(A123),IF(OR($S123=$U123,NOT(ISNA(MATCH($D123*5+$V$4,Override!$C$6:$C$125,0)))),$Q123,0),"")</f>
        <v/>
      </c>
      <c r="I123" s="275" t="str">
        <f aca="false">IF(ISNUMBER(A123),IF(J123=5,K123,IF(AND(J123=4,OR(K123=4,K123=3)),K123+1,K123)),"")</f>
        <v/>
      </c>
      <c r="J123" s="227" t="n">
        <f aca="false">COUNT(A122:A126)</f>
        <v>0</v>
      </c>
      <c r="K123" s="228" t="str">
        <f aca="false">IF(ISNUMBER(A123),RANK(F123,F122:F126),"")</f>
        <v/>
      </c>
      <c r="L123" s="229" t="n">
        <f aca="false">IF(J123=5,VLOOKUP(K123,TPMatrix!$A$6:$B$10,2,FALSE()),IF(J123=4,VLOOKUP(K123,TPMatrix!$D$6:$E$9,2,FALSE()),0))</f>
        <v>0</v>
      </c>
      <c r="M123" s="229" t="n">
        <f aca="false">IF(COUNTIF(K122:K126,K123)&gt;=2,IF(J123=5,VLOOKUP(K123+1,TPMatrix!$A$6:$B$10,2,FALSE()),IF(J123=4,VLOOKUP(K123+1,TPMatrix!$D$6:$E$9,2,FALSE()),0)),"")</f>
        <v>0</v>
      </c>
      <c r="N123" s="229" t="n">
        <f aca="false">IF(COUNTIF(K122:K126,K123)&gt;=3,IF(J123=5,VLOOKUP(K123+2,TPMatrix!$A$6:$B$10,2,FALSE()),IF(J123=4,VLOOKUP(K123+2,TPMatrix!$D$6:$E$9,2,FALSE()),0)),"")</f>
        <v>0</v>
      </c>
      <c r="O123" s="229" t="n">
        <f aca="false">IF(COUNTIF(K122:K126,K123)&gt;=4,IF(J123=5,VLOOKUP(K123+3,TPMatrix!$A$6:$B$10,2,FALSE()),IF(J123=4,VLOOKUP(K123+3,TPMatrix!$D$6:$E$9,2,FALSE()),0)),"")</f>
        <v>0</v>
      </c>
      <c r="P123" s="229" t="n">
        <f aca="false">IF(COUNTIF(K122:K126,K123)&gt;=5,IF(J123=5,VLOOKUP(K123+4,TPMatrix!$A$6:$B$10,2,FALSE()),IF(J123=4,VLOOKUP(K123+4,TPMatrix!$D$6:$E$9,2,FALSE()),0)),"")</f>
        <v>0</v>
      </c>
      <c r="Q123" s="229" t="n">
        <f aca="false">SUM(L123:P123)/COUNT(L123:P123)</f>
        <v>0</v>
      </c>
      <c r="R123" s="230" t="n">
        <f aca="false">COUNT(L123:P123)</f>
        <v>5</v>
      </c>
      <c r="S123" s="228" t="n">
        <f aca="false">IF(ISNUMBER($A123),COUNTIF($D$7:$D$306,$D123),0)</f>
        <v>0</v>
      </c>
      <c r="T123" s="229" t="n">
        <f aca="false">CEILING($F123,1)</f>
        <v>0</v>
      </c>
      <c r="U123" s="230" t="n">
        <f aca="true">SUM(OFFSET(T123,-MOD(ROW()-ROW($U$7),5),0,5,1))</f>
        <v>0</v>
      </c>
      <c r="W123" s="167" t="str">
        <f aca="false">$I123</f>
        <v/>
      </c>
      <c r="X123" s="167" t="str">
        <f aca="false">IF(ISNUMBER($A123),$W123*(Methuselahs!$A$4+1)+$A123,"")</f>
        <v/>
      </c>
      <c r="Y123" s="167" t="str">
        <f aca="false">IF(ISNUMBER($A123),RANK($X123,$X123:$X127,1),"")</f>
        <v/>
      </c>
      <c r="Z123" s="167" t="str">
        <f aca="false">IF(ISNUMBER($A123),VLOOKUP($A123,Methuselahs!$A$7:$X$306,5),"")</f>
        <v/>
      </c>
      <c r="AA123" s="167" t="str">
        <f aca="false">$I123</f>
        <v/>
      </c>
    </row>
    <row r="124" customFormat="false" ht="12.75" hidden="false" customHeight="true" outlineLevel="0" collapsed="false">
      <c r="A124" s="231" t="str">
        <f aca="true">IF(OR(ISBLANK('Tournament Info'!$B$11),'Tournament Info'!$B$11&lt;&gt;4),"",INDIRECT(ADDRESS(ROW(),3,1,1,"Optimal Seating "&amp;'Tournament Info'!$B$11-1&amp;"R+F")))</f>
        <v/>
      </c>
      <c r="B124" s="207" t="str">
        <f aca="false">IF(ISNUMBER(A124),VLOOKUP(A124,Methuselahs!$A$7:$E$306,2,FALSE()),"")</f>
        <v/>
      </c>
      <c r="C124" s="232" t="str">
        <f aca="false">IF(ISNUMBER(A124),VLOOKUP(A124,Methuselahs!$A$7:$E$306,3,FALSE()),"")</f>
        <v/>
      </c>
      <c r="D124" s="233" t="str">
        <f aca="false">IF(ISNUMBER(A124),FLOOR((ROW()-ROW($A$7))/5,1)+1,"")</f>
        <v/>
      </c>
      <c r="E124" s="234"/>
      <c r="F124" s="267" t="n">
        <f aca="false">IF(ISNUMBER(E124),E124,0)</f>
        <v>0</v>
      </c>
      <c r="G124" s="235" t="str">
        <f aca="false">IF(ISNUMBER($A124),IF(AND($F124&gt;=2,$H124=60),1,0),"")</f>
        <v/>
      </c>
      <c r="H124" s="236" t="str">
        <f aca="false">IF(ISNUMBER(A124),IF(OR($S124=$U124,NOT(ISNA(MATCH($D124*5+$V$4,Override!$C$6:$C$125,0)))),$Q124,0),"")</f>
        <v/>
      </c>
      <c r="I124" s="139" t="str">
        <f aca="false">IF(ISNUMBER(A124),IF(J124=5,K124,IF(AND(J124=4,OR(K124=4,K124=3)),K124+1,K124)),"")</f>
        <v/>
      </c>
      <c r="J124" s="237" t="n">
        <f aca="false">COUNT(A122:A126)</f>
        <v>0</v>
      </c>
      <c r="K124" s="238" t="str">
        <f aca="false">IF(ISNUMBER(A124),RANK(F124,F122:F126),"")</f>
        <v/>
      </c>
      <c r="L124" s="239" t="n">
        <f aca="false">IF(J124=5,VLOOKUP(K124,TPMatrix!$A$6:$B$10,2,FALSE()),IF(J124=4,VLOOKUP(K124,TPMatrix!$D$6:$E$9,2,FALSE()),0))</f>
        <v>0</v>
      </c>
      <c r="M124" s="239" t="n">
        <f aca="false">IF(COUNTIF(K122:K126,K124)&gt;=2,IF(J124=5,VLOOKUP(K124+1,TPMatrix!$A$6:$B$10,2,FALSE()),IF(J124=4,VLOOKUP(K124+1,TPMatrix!$D$6:$E$9,2,FALSE()),0)),"")</f>
        <v>0</v>
      </c>
      <c r="N124" s="239" t="n">
        <f aca="false">IF(COUNTIF(K122:K126,K124)&gt;=3,IF(J124=5,VLOOKUP(K124+2,TPMatrix!$A$6:$B$10,2,FALSE()),IF(J124=4,VLOOKUP(K124+2,TPMatrix!$D$6:$E$9,2,FALSE()),0)),"")</f>
        <v>0</v>
      </c>
      <c r="O124" s="239" t="n">
        <f aca="false">IF(COUNTIF(K122:K126,K124)&gt;=4,IF(J124=5,VLOOKUP(K124+3,TPMatrix!$A$6:$B$10,2,FALSE()),IF(J124=4,VLOOKUP(K124+3,TPMatrix!$D$6:$E$9,2,FALSE()),0)),"")</f>
        <v>0</v>
      </c>
      <c r="P124" s="239" t="n">
        <f aca="false">IF(COUNTIF(K122:K126,K124)&gt;=5,IF(J124=5,VLOOKUP(K124+4,TPMatrix!$A$6:$B$10,2,FALSE()),IF(J124=4,VLOOKUP(K124+4,TPMatrix!$D$6:$E$9,2,FALSE()),0)),"")</f>
        <v>0</v>
      </c>
      <c r="Q124" s="239" t="n">
        <f aca="false">SUM(L124:P124)/COUNT(L124:P124)</f>
        <v>0</v>
      </c>
      <c r="R124" s="240" t="n">
        <f aca="false">COUNT(L124:P124)</f>
        <v>5</v>
      </c>
      <c r="S124" s="238" t="n">
        <f aca="false">IF(ISNUMBER($A124),COUNTIF($D$7:$D$306,$D124),0)</f>
        <v>0</v>
      </c>
      <c r="T124" s="239" t="n">
        <f aca="false">CEILING($F124,1)</f>
        <v>0</v>
      </c>
      <c r="U124" s="240" t="n">
        <f aca="true">SUM(OFFSET(T124,-MOD(ROW()-ROW($U$7),5),0,5,1))</f>
        <v>0</v>
      </c>
      <c r="W124" s="167" t="str">
        <f aca="false">$I124</f>
        <v/>
      </c>
      <c r="X124" s="167" t="str">
        <f aca="false">IF(ISNUMBER($A124),$W124*(Methuselahs!$A$4+1)+$A124,"")</f>
        <v/>
      </c>
      <c r="Y124" s="167" t="str">
        <f aca="false">IF(ISNUMBER($A124),RANK($X124,$X124:$X128,1),"")</f>
        <v/>
      </c>
      <c r="Z124" s="167" t="str">
        <f aca="false">IF(ISNUMBER($A124),VLOOKUP($A124,Methuselahs!$A$7:$X$306,5),"")</f>
        <v/>
      </c>
      <c r="AA124" s="167" t="str">
        <f aca="false">$I124</f>
        <v/>
      </c>
    </row>
    <row r="125" customFormat="false" ht="12.75" hidden="false" customHeight="true" outlineLevel="0" collapsed="false">
      <c r="A125" s="241" t="str">
        <f aca="true">IF(OR(ISBLANK('Tournament Info'!$B$11),'Tournament Info'!$B$11&lt;&gt;4),"",INDIRECT(ADDRESS(ROW(),3,1,1,"Optimal Seating "&amp;'Tournament Info'!$B$11-1&amp;"R+F")))</f>
        <v/>
      </c>
      <c r="B125" s="242" t="str">
        <f aca="false">IF(ISNUMBER(A125),VLOOKUP(A125,Methuselahs!$A$7:$E$306,2,FALSE()),"")</f>
        <v/>
      </c>
      <c r="C125" s="243" t="str">
        <f aca="false">IF(ISNUMBER(A125),VLOOKUP(A125,Methuselahs!$A$7:$E$306,3,FALSE()),"")</f>
        <v/>
      </c>
      <c r="D125" s="244" t="str">
        <f aca="false">IF(ISNUMBER(A125),FLOOR((ROW()-ROW($A$7))/5,1)+1,"")</f>
        <v/>
      </c>
      <c r="E125" s="245"/>
      <c r="F125" s="269" t="n">
        <f aca="false">IF(ISNUMBER(E125),E125,0)</f>
        <v>0</v>
      </c>
      <c r="G125" s="225" t="str">
        <f aca="false">IF(ISNUMBER($A125),IF(AND($F125&gt;=2,$H125=60),1,0),"")</f>
        <v/>
      </c>
      <c r="H125" s="226" t="str">
        <f aca="false">IF(ISNUMBER(A125),IF(OR($S125=$U125,NOT(ISNA(MATCH($D125*5+$V$4,Override!$C$6:$C$125,0)))),$Q125,0),"")</f>
        <v/>
      </c>
      <c r="I125" s="275" t="str">
        <f aca="false">IF(ISNUMBER(A125),IF(J125=5,K125,IF(AND(J125=4,OR(K125=4,K125=3)),K125+1,K125)),"")</f>
        <v/>
      </c>
      <c r="J125" s="246" t="n">
        <f aca="false">COUNT(A122:A126)</f>
        <v>0</v>
      </c>
      <c r="K125" s="228" t="str">
        <f aca="false">IF(ISNUMBER(A125),RANK(F125,F122:F126),"")</f>
        <v/>
      </c>
      <c r="L125" s="229" t="n">
        <f aca="false">IF(J125=5,VLOOKUP(K125,TPMatrix!$A$6:$B$10,2,FALSE()),IF(J125=4,VLOOKUP(K125,TPMatrix!$D$6:$E$9,2,FALSE()),0))</f>
        <v>0</v>
      </c>
      <c r="M125" s="229" t="n">
        <f aca="false">IF(COUNTIF(K122:K126,K125)&gt;=2,IF(J125=5,VLOOKUP(K125+1,TPMatrix!$A$6:$B$10,2,FALSE()),IF(J125=4,VLOOKUP(K125+1,TPMatrix!$D$6:$E$9,2,FALSE()),0)),"")</f>
        <v>0</v>
      </c>
      <c r="N125" s="229" t="n">
        <f aca="false">IF(COUNTIF(K122:K126,K125)&gt;=3,IF(J125=5,VLOOKUP(K125+2,TPMatrix!$A$6:$B$10,2,FALSE()),IF(J125=4,VLOOKUP(K125+2,TPMatrix!$D$6:$E$9,2,FALSE()),0)),"")</f>
        <v>0</v>
      </c>
      <c r="O125" s="229" t="n">
        <f aca="false">IF(COUNTIF(K122:K126,K125)&gt;=4,IF(J125=5,VLOOKUP(K125+3,TPMatrix!$A$6:$B$10,2,FALSE()),IF(J125=4,VLOOKUP(K125+3,TPMatrix!$D$6:$E$9,2,FALSE()),0)),"")</f>
        <v>0</v>
      </c>
      <c r="P125" s="229" t="n">
        <f aca="false">IF(COUNTIF(K122:K126,K125)&gt;=5,IF(J125=5,VLOOKUP(K125+4,TPMatrix!$A$6:$B$10,2,FALSE()),IF(J125=4,VLOOKUP(K125+4,TPMatrix!$D$6:$E$9,2,FALSE()),0)),"")</f>
        <v>0</v>
      </c>
      <c r="Q125" s="229" t="n">
        <f aca="false">SUM(L125:P125)/COUNT(L125:P125)</f>
        <v>0</v>
      </c>
      <c r="R125" s="230" t="n">
        <f aca="false">COUNT(L125:P125)</f>
        <v>5</v>
      </c>
      <c r="S125" s="228" t="n">
        <f aca="false">IF(ISNUMBER($A125),COUNTIF($D$7:$D$306,$D125),0)</f>
        <v>0</v>
      </c>
      <c r="T125" s="229" t="n">
        <f aca="false">CEILING($F125,1)</f>
        <v>0</v>
      </c>
      <c r="U125" s="230" t="n">
        <f aca="true">SUM(OFFSET(T125,-MOD(ROW()-ROW($U$7),5),0,5,1))</f>
        <v>0</v>
      </c>
      <c r="W125" s="167" t="str">
        <f aca="false">$I125</f>
        <v/>
      </c>
      <c r="X125" s="167" t="str">
        <f aca="false">IF(ISNUMBER($A125),$W125*(Methuselahs!$A$4+1)+$A125,"")</f>
        <v/>
      </c>
      <c r="Y125" s="167" t="str">
        <f aca="false">IF(ISNUMBER($A125),RANK($X125,$X125:$X129,1),"")</f>
        <v/>
      </c>
      <c r="Z125" s="167" t="str">
        <f aca="false">IF(ISNUMBER($A125),VLOOKUP($A125,Methuselahs!$A$7:$X$306,5),"")</f>
        <v/>
      </c>
      <c r="AA125" s="167" t="str">
        <f aca="false">$I125</f>
        <v/>
      </c>
    </row>
    <row r="126" customFormat="false" ht="12.75" hidden="false" customHeight="true" outlineLevel="0" collapsed="false">
      <c r="A126" s="247" t="str">
        <f aca="true">IF(OR(ISBLANK('Tournament Info'!$B$11),'Tournament Info'!$B$11&lt;&gt;4),"",INDIRECT(ADDRESS(ROW(),3,1,1,"Optimal Seating "&amp;'Tournament Info'!$B$11-1&amp;"R+F")))</f>
        <v/>
      </c>
      <c r="B126" s="248" t="str">
        <f aca="false">IF(ISNUMBER(A126),VLOOKUP(A126,Methuselahs!$A$7:$E$306,2,FALSE()),"")</f>
        <v/>
      </c>
      <c r="C126" s="249" t="str">
        <f aca="false">IF(ISNUMBER(A126),VLOOKUP(A126,Methuselahs!$A$7:$E$306,3,FALSE()),"")</f>
        <v/>
      </c>
      <c r="D126" s="250" t="str">
        <f aca="false">IF(ISNUMBER(A126),FLOOR((ROW()-ROW($A$7))/5,1)+1,"")</f>
        <v/>
      </c>
      <c r="E126" s="251"/>
      <c r="F126" s="270" t="n">
        <f aca="false">IF(ISNUMBER(E126),E126,0)</f>
        <v>0</v>
      </c>
      <c r="G126" s="235" t="str">
        <f aca="false">IF(ISNUMBER($A126),IF(AND($F126&gt;=2,$H126=60),1,0),"")</f>
        <v/>
      </c>
      <c r="H126" s="236" t="str">
        <f aca="false">IF(ISNUMBER(A126),IF(OR($S126=$U126,NOT(ISNA(MATCH($D126*5+$V$4,Override!$C$6:$C$125,0)))),$Q126,0),"")</f>
        <v/>
      </c>
      <c r="I126" s="139" t="str">
        <f aca="false">IF(ISNUMBER(A126),IF(J126=5,K126,IF(AND(J126=4,OR(K126=4,K126=3)),K126+1,K126)),"")</f>
        <v/>
      </c>
      <c r="J126" s="252" t="n">
        <f aca="false">COUNT(A122:A126)</f>
        <v>0</v>
      </c>
      <c r="K126" s="253" t="str">
        <f aca="false">IF(ISNUMBER(A126),RANK(F126,F122:F126),"")</f>
        <v/>
      </c>
      <c r="L126" s="254" t="n">
        <f aca="false">IF(J126=5,VLOOKUP(K126,TPMatrix!$A$6:$B$10,2,FALSE()),IF(J126=4,VLOOKUP(K126,TPMatrix!$D$6:$E$9,2,FALSE()),0))</f>
        <v>0</v>
      </c>
      <c r="M126" s="254" t="n">
        <f aca="false">IF(COUNTIF(K122:K126,K126)&gt;=2,IF(J126=5,VLOOKUP(K126+1,TPMatrix!$A$6:$B$10,2,FALSE()),IF(J126=4,VLOOKUP(K126+1,TPMatrix!$D$6:$E$9,2,FALSE()),0)),"")</f>
        <v>0</v>
      </c>
      <c r="N126" s="254" t="n">
        <f aca="false">IF(COUNTIF(K122:K126,K126)&gt;=3,IF(J126=5,VLOOKUP(K126+2,TPMatrix!$A$6:$B$10,2,FALSE()),IF(J126=4,VLOOKUP(K126+2,TPMatrix!$D$6:$E$9,2,FALSE()),0)),"")</f>
        <v>0</v>
      </c>
      <c r="O126" s="254" t="n">
        <f aca="false">IF(COUNTIF(K122:K126,K126)&gt;=4,IF(J126=5,VLOOKUP(K126+3,TPMatrix!$A$6:$B$10,2,FALSE()),IF(J126=4,VLOOKUP(K126+3,TPMatrix!$D$6:$E$9,2,FALSE()),0)),"")</f>
        <v>0</v>
      </c>
      <c r="P126" s="254" t="n">
        <f aca="false">IF(COUNTIF(K122:K126,K126)&gt;=5,IF(J126=5,VLOOKUP(K126+4,TPMatrix!$A$6:$B$10,2,FALSE()),IF(J126=4,VLOOKUP(K126+4,TPMatrix!$D$6:$E$9,2,FALSE()),0)),"")</f>
        <v>0</v>
      </c>
      <c r="Q126" s="254" t="n">
        <f aca="false">SUM(L126:P126)/COUNT(L126:P126)</f>
        <v>0</v>
      </c>
      <c r="R126" s="255" t="n">
        <f aca="false">COUNT(L126:P126)</f>
        <v>5</v>
      </c>
      <c r="S126" s="253" t="n">
        <f aca="false">IF(ISNUMBER($A126),COUNTIF($D$7:$D$306,$D126),0)</f>
        <v>0</v>
      </c>
      <c r="T126" s="254" t="n">
        <f aca="false">CEILING($F126,1)</f>
        <v>0</v>
      </c>
      <c r="U126" s="255" t="n">
        <f aca="true">SUM(OFFSET(T126,-MOD(ROW()-ROW($U$7),5),0,5,1))</f>
        <v>0</v>
      </c>
      <c r="W126" s="167" t="str">
        <f aca="false">$I126</f>
        <v/>
      </c>
      <c r="X126" s="167" t="str">
        <f aca="false">IF(ISNUMBER($A126),$W126*(Methuselahs!$A$4+1)+$A126,"")</f>
        <v/>
      </c>
      <c r="Y126" s="167" t="str">
        <f aca="false">IF(ISNUMBER($A126),RANK($X126,$X126:$X130,1),"")</f>
        <v/>
      </c>
      <c r="Z126" s="167" t="str">
        <f aca="false">IF(ISNUMBER($A126),VLOOKUP($A126,Methuselahs!$A$7:$X$306,5),"")</f>
        <v/>
      </c>
      <c r="AA126" s="167" t="str">
        <f aca="false">$I126</f>
        <v/>
      </c>
    </row>
    <row r="127" customFormat="false" ht="12.75" hidden="false" customHeight="true" outlineLevel="0" collapsed="false">
      <c r="A127" s="206" t="str">
        <f aca="true">IF(OR(ISBLANK('Tournament Info'!$B$11),'Tournament Info'!$B$11&lt;&gt;4),"",INDIRECT(ADDRESS(ROW(),3,1,1,"Optimal Seating "&amp;'Tournament Info'!$B$11-1&amp;"R+F")))</f>
        <v/>
      </c>
      <c r="B127" s="207" t="str">
        <f aca="false">IF(ISNUMBER(A127),VLOOKUP(A127,Methuselahs!$A$7:$E$306,2,FALSE()),"")</f>
        <v/>
      </c>
      <c r="C127" s="208" t="str">
        <f aca="false">IF(ISNUMBER(A127),VLOOKUP(A127,Methuselahs!$A$7:$E$306,3,FALSE()),"")</f>
        <v/>
      </c>
      <c r="D127" s="209" t="str">
        <f aca="false">IF(ISNUMBER(A127),FLOOR((ROW()-ROW($A$7))/5,1)+1,"")</f>
        <v/>
      </c>
      <c r="E127" s="210"/>
      <c r="F127" s="262" t="n">
        <f aca="false">IF(ISNUMBER(E127),E127,0)</f>
        <v>0</v>
      </c>
      <c r="G127" s="211" t="str">
        <f aca="false">IF(ISNUMBER($A127),IF(AND($F127&gt;=2,$H127=60),1,0),"")</f>
        <v/>
      </c>
      <c r="H127" s="212" t="str">
        <f aca="false">IF(ISNUMBER(A127),IF(OR($S127=$U127,NOT(ISNA(MATCH($D127*5+$V$4,Override!$C$6:$C$125,0)))),$Q127,0),"")</f>
        <v/>
      </c>
      <c r="I127" s="274" t="str">
        <f aca="false">IF(ISNUMBER(A127),IF(J127=5,K127,IF(AND(J127=4,OR(K127=4,K127=3)),K127+1,K127)),"")</f>
        <v/>
      </c>
      <c r="J127" s="213" t="n">
        <f aca="false">COUNT(A127:A131)</f>
        <v>0</v>
      </c>
      <c r="K127" s="214" t="str">
        <f aca="false">IF(ISNUMBER(A127),RANK(F127,F127:F131),"")</f>
        <v/>
      </c>
      <c r="L127" s="215" t="n">
        <f aca="false">IF(J127=5,VLOOKUP(K127,TPMatrix!$A$6:$B$10,2,FALSE()),IF(J127=4,VLOOKUP(K127,TPMatrix!$D$6:$E$9,2,FALSE()),0))</f>
        <v>0</v>
      </c>
      <c r="M127" s="215" t="n">
        <f aca="false">IF(COUNTIF(K127:K131,K127)&gt;=2,IF(J127=5,VLOOKUP(K127+1,TPMatrix!$A$6:$B$10,2,FALSE()),IF(J127=4,VLOOKUP(K127+1,TPMatrix!$D$6:$E$9,2,FALSE()),0)),"")</f>
        <v>0</v>
      </c>
      <c r="N127" s="215" t="n">
        <f aca="false">IF(COUNTIF(K127:K131,K127)&gt;=3,IF(J127=5,VLOOKUP(K127+2,TPMatrix!$A$6:$B$10,2,FALSE()),IF(J127=4,VLOOKUP(K127+2,TPMatrix!$D$6:$E$9,2,FALSE()),0)),"")</f>
        <v>0</v>
      </c>
      <c r="O127" s="215" t="n">
        <f aca="false">IF(COUNTIF(K127:K131,K127)&gt;=4,IF(J127=5,VLOOKUP(K127+3,TPMatrix!$A$6:$B$10,2,FALSE()),IF(J127=4,VLOOKUP(K127+3,TPMatrix!$D$6:$E$9,2,FALSE()),0)),"")</f>
        <v>0</v>
      </c>
      <c r="P127" s="215" t="n">
        <f aca="false">IF(COUNTIF(K127:K131,K127)&gt;=5,IF(J127=5,VLOOKUP(K127+4,TPMatrix!$A$6:$B$10,2,FALSE()),IF(J127=4,VLOOKUP(K127+4,TPMatrix!$D$6:$E$9,2,FALSE()),0)),"")</f>
        <v>0</v>
      </c>
      <c r="Q127" s="215" t="n">
        <f aca="false">SUM(L127:P127)/COUNT(L127:P127)</f>
        <v>0</v>
      </c>
      <c r="R127" s="216" t="n">
        <f aca="false">COUNT(L127:P127)</f>
        <v>5</v>
      </c>
      <c r="S127" s="217" t="n">
        <f aca="false">IF(ISNUMBER($A127),COUNTIF($D$7:$D$306,$D127),0)</f>
        <v>0</v>
      </c>
      <c r="T127" s="218" t="n">
        <f aca="false">CEILING($F127,1)</f>
        <v>0</v>
      </c>
      <c r="U127" s="219" t="n">
        <f aca="true">SUM(OFFSET(T127,-MOD(ROW()-ROW($U$7),5),0,5,1))</f>
        <v>0</v>
      </c>
      <c r="W127" s="167" t="str">
        <f aca="false">$I127</f>
        <v/>
      </c>
      <c r="X127" s="167" t="str">
        <f aca="false">IF(ISNUMBER($A127),$W127*(Methuselahs!$A$4+1)+$A127,"")</f>
        <v/>
      </c>
      <c r="Y127" s="167" t="str">
        <f aca="false">IF(ISNUMBER($A127),RANK($X127,$X127:$X131,1),"")</f>
        <v/>
      </c>
      <c r="Z127" s="167" t="str">
        <f aca="false">IF(ISNUMBER($A127),VLOOKUP($A127,Methuselahs!$A$7:$X$306,5),"")</f>
        <v/>
      </c>
      <c r="AA127" s="167" t="str">
        <f aca="false">$I127</f>
        <v/>
      </c>
    </row>
    <row r="128" customFormat="false" ht="12.75" hidden="false" customHeight="true" outlineLevel="0" collapsed="false">
      <c r="A128" s="220" t="str">
        <f aca="true">IF(OR(ISBLANK('Tournament Info'!$B$11),'Tournament Info'!$B$11&lt;&gt;4),"",INDIRECT(ADDRESS(ROW(),3,1,1,"Optimal Seating "&amp;'Tournament Info'!$B$11-1&amp;"R+F")))</f>
        <v/>
      </c>
      <c r="B128" s="221" t="str">
        <f aca="false">IF(ISNUMBER(A128),VLOOKUP(A128,Methuselahs!$A$7:$E$306,2,FALSE()),"")</f>
        <v/>
      </c>
      <c r="C128" s="222" t="str">
        <f aca="false">IF(ISNUMBER(A128),VLOOKUP(A128,Methuselahs!$A$7:$E$306,3,FALSE()),"")</f>
        <v/>
      </c>
      <c r="D128" s="223" t="str">
        <f aca="false">IF(ISNUMBER(A128),FLOOR((ROW()-ROW($A$7))/5,1)+1,"")</f>
        <v/>
      </c>
      <c r="E128" s="224"/>
      <c r="F128" s="264" t="n">
        <f aca="false">IF(ISNUMBER(E128),E128,0)</f>
        <v>0</v>
      </c>
      <c r="G128" s="225" t="str">
        <f aca="false">IF(ISNUMBER($A128),IF(AND($F128&gt;=2,$H128=60),1,0),"")</f>
        <v/>
      </c>
      <c r="H128" s="226" t="str">
        <f aca="false">IF(ISNUMBER(A128),IF(OR($S128=$U128,NOT(ISNA(MATCH($D128*5+$V$4,Override!$C$6:$C$125,0)))),$Q128,0),"")</f>
        <v/>
      </c>
      <c r="I128" s="275" t="str">
        <f aca="false">IF(ISNUMBER(A128),IF(J128=5,K128,IF(AND(J128=4,OR(K128=4,K128=3)),K128+1,K128)),"")</f>
        <v/>
      </c>
      <c r="J128" s="227" t="n">
        <f aca="false">COUNT(A127:A131)</f>
        <v>0</v>
      </c>
      <c r="K128" s="228" t="str">
        <f aca="false">IF(ISNUMBER(A128),RANK(F128,F127:F131),"")</f>
        <v/>
      </c>
      <c r="L128" s="229" t="n">
        <f aca="false">IF(J128=5,VLOOKUP(K128,TPMatrix!$A$6:$B$10,2,FALSE()),IF(J128=4,VLOOKUP(K128,TPMatrix!$D$6:$E$9,2,FALSE()),0))</f>
        <v>0</v>
      </c>
      <c r="M128" s="229" t="n">
        <f aca="false">IF(COUNTIF(K127:K131,K128)&gt;=2,IF(J128=5,VLOOKUP(K128+1,TPMatrix!$A$6:$B$10,2,FALSE()),IF(J128=4,VLOOKUP(K128+1,TPMatrix!$D$6:$E$9,2,FALSE()),0)),"")</f>
        <v>0</v>
      </c>
      <c r="N128" s="229" t="n">
        <f aca="false">IF(COUNTIF(K127:K131,K128)&gt;=3,IF(J128=5,VLOOKUP(K128+2,TPMatrix!$A$6:$B$10,2,FALSE()),IF(J128=4,VLOOKUP(K128+2,TPMatrix!$D$6:$E$9,2,FALSE()),0)),"")</f>
        <v>0</v>
      </c>
      <c r="O128" s="229" t="n">
        <f aca="false">IF(COUNTIF(K127:K131,K128)&gt;=4,IF(J128=5,VLOOKUP(K128+3,TPMatrix!$A$6:$B$10,2,FALSE()),IF(J128=4,VLOOKUP(K128+3,TPMatrix!$D$6:$E$9,2,FALSE()),0)),"")</f>
        <v>0</v>
      </c>
      <c r="P128" s="229" t="n">
        <f aca="false">IF(COUNTIF(K127:K131,K128)&gt;=5,IF(J128=5,VLOOKUP(K128+4,TPMatrix!$A$6:$B$10,2,FALSE()),IF(J128=4,VLOOKUP(K128+4,TPMatrix!$D$6:$E$9,2,FALSE()),0)),"")</f>
        <v>0</v>
      </c>
      <c r="Q128" s="229" t="n">
        <f aca="false">SUM(L128:P128)/COUNT(L128:P128)</f>
        <v>0</v>
      </c>
      <c r="R128" s="230" t="n">
        <f aca="false">COUNT(L128:P128)</f>
        <v>5</v>
      </c>
      <c r="S128" s="228" t="n">
        <f aca="false">IF(ISNUMBER($A128),COUNTIF($D$7:$D$306,$D128),0)</f>
        <v>0</v>
      </c>
      <c r="T128" s="229" t="n">
        <f aca="false">CEILING($F128,1)</f>
        <v>0</v>
      </c>
      <c r="U128" s="230" t="n">
        <f aca="true">SUM(OFFSET(T128,-MOD(ROW()-ROW($U$7),5),0,5,1))</f>
        <v>0</v>
      </c>
      <c r="W128" s="167" t="str">
        <f aca="false">$I128</f>
        <v/>
      </c>
      <c r="X128" s="167" t="str">
        <f aca="false">IF(ISNUMBER($A128),$W128*(Methuselahs!$A$4+1)+$A128,"")</f>
        <v/>
      </c>
      <c r="Y128" s="167" t="str">
        <f aca="false">IF(ISNUMBER($A128),RANK($X128,$X128:$X132,1),"")</f>
        <v/>
      </c>
      <c r="Z128" s="167" t="str">
        <f aca="false">IF(ISNUMBER($A128),VLOOKUP($A128,Methuselahs!$A$7:$X$306,5),"")</f>
        <v/>
      </c>
      <c r="AA128" s="167" t="str">
        <f aca="false">$I128</f>
        <v/>
      </c>
    </row>
    <row r="129" customFormat="false" ht="12.75" hidden="false" customHeight="true" outlineLevel="0" collapsed="false">
      <c r="A129" s="231" t="str">
        <f aca="true">IF(OR(ISBLANK('Tournament Info'!$B$11),'Tournament Info'!$B$11&lt;&gt;4),"",INDIRECT(ADDRESS(ROW(),3,1,1,"Optimal Seating "&amp;'Tournament Info'!$B$11-1&amp;"R+F")))</f>
        <v/>
      </c>
      <c r="B129" s="207" t="str">
        <f aca="false">IF(ISNUMBER(A129),VLOOKUP(A129,Methuselahs!$A$7:$E$306,2,FALSE()),"")</f>
        <v/>
      </c>
      <c r="C129" s="232" t="str">
        <f aca="false">IF(ISNUMBER(A129),VLOOKUP(A129,Methuselahs!$A$7:$E$306,3,FALSE()),"")</f>
        <v/>
      </c>
      <c r="D129" s="233" t="str">
        <f aca="false">IF(ISNUMBER(A129),FLOOR((ROW()-ROW($A$7))/5,1)+1,"")</f>
        <v/>
      </c>
      <c r="E129" s="234"/>
      <c r="F129" s="267" t="n">
        <f aca="false">IF(ISNUMBER(E129),E129,0)</f>
        <v>0</v>
      </c>
      <c r="G129" s="235" t="str">
        <f aca="false">IF(ISNUMBER($A129),IF(AND($F129&gt;=2,$H129=60),1,0),"")</f>
        <v/>
      </c>
      <c r="H129" s="236" t="str">
        <f aca="false">IF(ISNUMBER(A129),IF(OR($S129=$U129,NOT(ISNA(MATCH($D129*5+$V$4,Override!$C$6:$C$125,0)))),$Q129,0),"")</f>
        <v/>
      </c>
      <c r="I129" s="139" t="str">
        <f aca="false">IF(ISNUMBER(A129),IF(J129=5,K129,IF(AND(J129=4,OR(K129=4,K129=3)),K129+1,K129)),"")</f>
        <v/>
      </c>
      <c r="J129" s="237" t="n">
        <f aca="false">COUNT(A127:A131)</f>
        <v>0</v>
      </c>
      <c r="K129" s="238" t="str">
        <f aca="false">IF(ISNUMBER(A129),RANK(F129,F127:F131),"")</f>
        <v/>
      </c>
      <c r="L129" s="239" t="n">
        <f aca="false">IF(J129=5,VLOOKUP(K129,TPMatrix!$A$6:$B$10,2,FALSE()),IF(J129=4,VLOOKUP(K129,TPMatrix!$D$6:$E$9,2,FALSE()),0))</f>
        <v>0</v>
      </c>
      <c r="M129" s="239" t="n">
        <f aca="false">IF(COUNTIF(K127:K131,K129)&gt;=2,IF(J129=5,VLOOKUP(K129+1,TPMatrix!$A$6:$B$10,2,FALSE()),IF(J129=4,VLOOKUP(K129+1,TPMatrix!$D$6:$E$9,2,FALSE()),0)),"")</f>
        <v>0</v>
      </c>
      <c r="N129" s="239" t="n">
        <f aca="false">IF(COUNTIF(K127:K131,K129)&gt;=3,IF(J129=5,VLOOKUP(K129+2,TPMatrix!$A$6:$B$10,2,FALSE()),IF(J129=4,VLOOKUP(K129+2,TPMatrix!$D$6:$E$9,2,FALSE()),0)),"")</f>
        <v>0</v>
      </c>
      <c r="O129" s="239" t="n">
        <f aca="false">IF(COUNTIF(K127:K131,K129)&gt;=4,IF(J129=5,VLOOKUP(K129+3,TPMatrix!$A$6:$B$10,2,FALSE()),IF(J129=4,VLOOKUP(K129+3,TPMatrix!$D$6:$E$9,2,FALSE()),0)),"")</f>
        <v>0</v>
      </c>
      <c r="P129" s="239" t="n">
        <f aca="false">IF(COUNTIF(K127:K131,K129)&gt;=5,IF(J129=5,VLOOKUP(K129+4,TPMatrix!$A$6:$B$10,2,FALSE()),IF(J129=4,VLOOKUP(K129+4,TPMatrix!$D$6:$E$9,2,FALSE()),0)),"")</f>
        <v>0</v>
      </c>
      <c r="Q129" s="239" t="n">
        <f aca="false">SUM(L129:P129)/COUNT(L129:P129)</f>
        <v>0</v>
      </c>
      <c r="R129" s="240" t="n">
        <f aca="false">COUNT(L129:P129)</f>
        <v>5</v>
      </c>
      <c r="S129" s="238" t="n">
        <f aca="false">IF(ISNUMBER($A129),COUNTIF($D$7:$D$306,$D129),0)</f>
        <v>0</v>
      </c>
      <c r="T129" s="239" t="n">
        <f aca="false">CEILING($F129,1)</f>
        <v>0</v>
      </c>
      <c r="U129" s="240" t="n">
        <f aca="true">SUM(OFFSET(T129,-MOD(ROW()-ROW($U$7),5),0,5,1))</f>
        <v>0</v>
      </c>
      <c r="W129" s="167" t="str">
        <f aca="false">$I129</f>
        <v/>
      </c>
      <c r="X129" s="167" t="str">
        <f aca="false">IF(ISNUMBER($A129),$W129*(Methuselahs!$A$4+1)+$A129,"")</f>
        <v/>
      </c>
      <c r="Y129" s="167" t="str">
        <f aca="false">IF(ISNUMBER($A129),RANK($X129,$X129:$X133,1),"")</f>
        <v/>
      </c>
      <c r="Z129" s="167" t="str">
        <f aca="false">IF(ISNUMBER($A129),VLOOKUP($A129,Methuselahs!$A$7:$X$306,5),"")</f>
        <v/>
      </c>
      <c r="AA129" s="167" t="str">
        <f aca="false">$I129</f>
        <v/>
      </c>
    </row>
    <row r="130" customFormat="false" ht="12.75" hidden="false" customHeight="true" outlineLevel="0" collapsed="false">
      <c r="A130" s="241" t="str">
        <f aca="true">IF(OR(ISBLANK('Tournament Info'!$B$11),'Tournament Info'!$B$11&lt;&gt;4),"",INDIRECT(ADDRESS(ROW(),3,1,1,"Optimal Seating "&amp;'Tournament Info'!$B$11-1&amp;"R+F")))</f>
        <v/>
      </c>
      <c r="B130" s="242" t="str">
        <f aca="false">IF(ISNUMBER(A130),VLOOKUP(A130,Methuselahs!$A$7:$E$306,2,FALSE()),"")</f>
        <v/>
      </c>
      <c r="C130" s="243" t="str">
        <f aca="false">IF(ISNUMBER(A130),VLOOKUP(A130,Methuselahs!$A$7:$E$306,3,FALSE()),"")</f>
        <v/>
      </c>
      <c r="D130" s="244" t="str">
        <f aca="false">IF(ISNUMBER(A130),FLOOR((ROW()-ROW($A$7))/5,1)+1,"")</f>
        <v/>
      </c>
      <c r="E130" s="245"/>
      <c r="F130" s="269" t="n">
        <f aca="false">IF(ISNUMBER(E130),E130,0)</f>
        <v>0</v>
      </c>
      <c r="G130" s="225" t="str">
        <f aca="false">IF(ISNUMBER($A130),IF(AND($F130&gt;=2,$H130=60),1,0),"")</f>
        <v/>
      </c>
      <c r="H130" s="226" t="str">
        <f aca="false">IF(ISNUMBER(A130),IF(OR($S130=$U130,NOT(ISNA(MATCH($D130*5+$V$4,Override!$C$6:$C$125,0)))),$Q130,0),"")</f>
        <v/>
      </c>
      <c r="I130" s="275" t="str">
        <f aca="false">IF(ISNUMBER(A130),IF(J130=5,K130,IF(AND(J130=4,OR(K130=4,K130=3)),K130+1,K130)),"")</f>
        <v/>
      </c>
      <c r="J130" s="246" t="n">
        <f aca="false">COUNT(A127:A131)</f>
        <v>0</v>
      </c>
      <c r="K130" s="228" t="str">
        <f aca="false">IF(ISNUMBER(A130),RANK(F130,F127:F131),"")</f>
        <v/>
      </c>
      <c r="L130" s="229" t="n">
        <f aca="false">IF(J130=5,VLOOKUP(K130,TPMatrix!$A$6:$B$10,2,FALSE()),IF(J130=4,VLOOKUP(K130,TPMatrix!$D$6:$E$9,2,FALSE()),0))</f>
        <v>0</v>
      </c>
      <c r="M130" s="229" t="n">
        <f aca="false">IF(COUNTIF(K127:K131,K130)&gt;=2,IF(J130=5,VLOOKUP(K130+1,TPMatrix!$A$6:$B$10,2,FALSE()),IF(J130=4,VLOOKUP(K130+1,TPMatrix!$D$6:$E$9,2,FALSE()),0)),"")</f>
        <v>0</v>
      </c>
      <c r="N130" s="229" t="n">
        <f aca="false">IF(COUNTIF(K127:K131,K130)&gt;=3,IF(J130=5,VLOOKUP(K130+2,TPMatrix!$A$6:$B$10,2,FALSE()),IF(J130=4,VLOOKUP(K130+2,TPMatrix!$D$6:$E$9,2,FALSE()),0)),"")</f>
        <v>0</v>
      </c>
      <c r="O130" s="229" t="n">
        <f aca="false">IF(COUNTIF(K127:K131,K130)&gt;=4,IF(J130=5,VLOOKUP(K130+3,TPMatrix!$A$6:$B$10,2,FALSE()),IF(J130=4,VLOOKUP(K130+3,TPMatrix!$D$6:$E$9,2,FALSE()),0)),"")</f>
        <v>0</v>
      </c>
      <c r="P130" s="229" t="n">
        <f aca="false">IF(COUNTIF(K127:K131,K130)&gt;=5,IF(J130=5,VLOOKUP(K130+4,TPMatrix!$A$6:$B$10,2,FALSE()),IF(J130=4,VLOOKUP(K130+4,TPMatrix!$D$6:$E$9,2,FALSE()),0)),"")</f>
        <v>0</v>
      </c>
      <c r="Q130" s="229" t="n">
        <f aca="false">SUM(L130:P130)/COUNT(L130:P130)</f>
        <v>0</v>
      </c>
      <c r="R130" s="230" t="n">
        <f aca="false">COUNT(L130:P130)</f>
        <v>5</v>
      </c>
      <c r="S130" s="228" t="n">
        <f aca="false">IF(ISNUMBER($A130),COUNTIF($D$7:$D$306,$D130),0)</f>
        <v>0</v>
      </c>
      <c r="T130" s="229" t="n">
        <f aca="false">CEILING($F130,1)</f>
        <v>0</v>
      </c>
      <c r="U130" s="230" t="n">
        <f aca="true">SUM(OFFSET(T130,-MOD(ROW()-ROW($U$7),5),0,5,1))</f>
        <v>0</v>
      </c>
      <c r="W130" s="167" t="str">
        <f aca="false">$I130</f>
        <v/>
      </c>
      <c r="X130" s="167" t="str">
        <f aca="false">IF(ISNUMBER($A130),$W130*(Methuselahs!$A$4+1)+$A130,"")</f>
        <v/>
      </c>
      <c r="Y130" s="167" t="str">
        <f aca="false">IF(ISNUMBER($A130),RANK($X130,$X130:$X134,1),"")</f>
        <v/>
      </c>
      <c r="Z130" s="167" t="str">
        <f aca="false">IF(ISNUMBER($A130),VLOOKUP($A130,Methuselahs!$A$7:$X$306,5),"")</f>
        <v/>
      </c>
      <c r="AA130" s="167" t="str">
        <f aca="false">$I130</f>
        <v/>
      </c>
    </row>
    <row r="131" customFormat="false" ht="12.75" hidden="false" customHeight="true" outlineLevel="0" collapsed="false">
      <c r="A131" s="247" t="str">
        <f aca="true">IF(OR(ISBLANK('Tournament Info'!$B$11),'Tournament Info'!$B$11&lt;&gt;4),"",INDIRECT(ADDRESS(ROW(),3,1,1,"Optimal Seating "&amp;'Tournament Info'!$B$11-1&amp;"R+F")))</f>
        <v/>
      </c>
      <c r="B131" s="248" t="str">
        <f aca="false">IF(ISNUMBER(A131),VLOOKUP(A131,Methuselahs!$A$7:$E$306,2,FALSE()),"")</f>
        <v/>
      </c>
      <c r="C131" s="249" t="str">
        <f aca="false">IF(ISNUMBER(A131),VLOOKUP(A131,Methuselahs!$A$7:$E$306,3,FALSE()),"")</f>
        <v/>
      </c>
      <c r="D131" s="250" t="str">
        <f aca="false">IF(ISNUMBER(A131),FLOOR((ROW()-ROW($A$7))/5,1)+1,"")</f>
        <v/>
      </c>
      <c r="E131" s="251"/>
      <c r="F131" s="270" t="n">
        <f aca="false">IF(ISNUMBER(E131),E131,0)</f>
        <v>0</v>
      </c>
      <c r="G131" s="235" t="str">
        <f aca="false">IF(ISNUMBER($A131),IF(AND($F131&gt;=2,$H131=60),1,0),"")</f>
        <v/>
      </c>
      <c r="H131" s="236" t="str">
        <f aca="false">IF(ISNUMBER(A131),IF(OR($S131=$U131,NOT(ISNA(MATCH($D131*5+$V$4,Override!$C$6:$C$125,0)))),$Q131,0),"")</f>
        <v/>
      </c>
      <c r="I131" s="139" t="str">
        <f aca="false">IF(ISNUMBER(A131),IF(J131=5,K131,IF(AND(J131=4,OR(K131=4,K131=3)),K131+1,K131)),"")</f>
        <v/>
      </c>
      <c r="J131" s="252" t="n">
        <f aca="false">COUNT(A127:A131)</f>
        <v>0</v>
      </c>
      <c r="K131" s="253" t="str">
        <f aca="false">IF(ISNUMBER(A131),RANK(F131,F127:F131),"")</f>
        <v/>
      </c>
      <c r="L131" s="254" t="n">
        <f aca="false">IF(J131=5,VLOOKUP(K131,TPMatrix!$A$6:$B$10,2,FALSE()),IF(J131=4,VLOOKUP(K131,TPMatrix!$D$6:$E$9,2,FALSE()),0))</f>
        <v>0</v>
      </c>
      <c r="M131" s="254" t="n">
        <f aca="false">IF(COUNTIF(K127:K131,K131)&gt;=2,IF(J131=5,VLOOKUP(K131+1,TPMatrix!$A$6:$B$10,2,FALSE()),IF(J131=4,VLOOKUP(K131+1,TPMatrix!$D$6:$E$9,2,FALSE()),0)),"")</f>
        <v>0</v>
      </c>
      <c r="N131" s="254" t="n">
        <f aca="false">IF(COUNTIF(K127:K131,K131)&gt;=3,IF(J131=5,VLOOKUP(K131+2,TPMatrix!$A$6:$B$10,2,FALSE()),IF(J131=4,VLOOKUP(K131+2,TPMatrix!$D$6:$E$9,2,FALSE()),0)),"")</f>
        <v>0</v>
      </c>
      <c r="O131" s="254" t="n">
        <f aca="false">IF(COUNTIF(K127:K131,K131)&gt;=4,IF(J131=5,VLOOKUP(K131+3,TPMatrix!$A$6:$B$10,2,FALSE()),IF(J131=4,VLOOKUP(K131+3,TPMatrix!$D$6:$E$9,2,FALSE()),0)),"")</f>
        <v>0</v>
      </c>
      <c r="P131" s="254" t="n">
        <f aca="false">IF(COUNTIF(K127:K131,K131)&gt;=5,IF(J131=5,VLOOKUP(K131+4,TPMatrix!$A$6:$B$10,2,FALSE()),IF(J131=4,VLOOKUP(K131+4,TPMatrix!$D$6:$E$9,2,FALSE()),0)),"")</f>
        <v>0</v>
      </c>
      <c r="Q131" s="254" t="n">
        <f aca="false">SUM(L131:P131)/COUNT(L131:P131)</f>
        <v>0</v>
      </c>
      <c r="R131" s="255" t="n">
        <f aca="false">COUNT(L131:P131)</f>
        <v>5</v>
      </c>
      <c r="S131" s="253" t="n">
        <f aca="false">IF(ISNUMBER($A131),COUNTIF($D$7:$D$306,$D131),0)</f>
        <v>0</v>
      </c>
      <c r="T131" s="254" t="n">
        <f aca="false">CEILING($F131,1)</f>
        <v>0</v>
      </c>
      <c r="U131" s="255" t="n">
        <f aca="true">SUM(OFFSET(T131,-MOD(ROW()-ROW($U$7),5),0,5,1))</f>
        <v>0</v>
      </c>
      <c r="W131" s="167" t="str">
        <f aca="false">$I131</f>
        <v/>
      </c>
      <c r="X131" s="167" t="str">
        <f aca="false">IF(ISNUMBER($A131),$W131*(Methuselahs!$A$4+1)+$A131,"")</f>
        <v/>
      </c>
      <c r="Y131" s="167" t="str">
        <f aca="false">IF(ISNUMBER($A131),RANK($X131,$X131:$X135,1),"")</f>
        <v/>
      </c>
      <c r="Z131" s="167" t="str">
        <f aca="false">IF(ISNUMBER($A131),VLOOKUP($A131,Methuselahs!$A$7:$X$306,5),"")</f>
        <v/>
      </c>
      <c r="AA131" s="167" t="str">
        <f aca="false">$I131</f>
        <v/>
      </c>
    </row>
    <row r="132" customFormat="false" ht="12.75" hidden="false" customHeight="true" outlineLevel="0" collapsed="false">
      <c r="A132" s="206" t="str">
        <f aca="true">IF(OR(ISBLANK('Tournament Info'!$B$11),'Tournament Info'!$B$11&lt;&gt;4),"",INDIRECT(ADDRESS(ROW(),3,1,1,"Optimal Seating "&amp;'Tournament Info'!$B$11-1&amp;"R+F")))</f>
        <v/>
      </c>
      <c r="B132" s="207" t="str">
        <f aca="false">IF(ISNUMBER(A132),VLOOKUP(A132,Methuselahs!$A$7:$E$306,2,FALSE()),"")</f>
        <v/>
      </c>
      <c r="C132" s="208" t="str">
        <f aca="false">IF(ISNUMBER(A132),VLOOKUP(A132,Methuselahs!$A$7:$E$306,3,FALSE()),"")</f>
        <v/>
      </c>
      <c r="D132" s="209" t="str">
        <f aca="false">IF(ISNUMBER(A132),FLOOR((ROW()-ROW($A$7))/5,1)+1,"")</f>
        <v/>
      </c>
      <c r="E132" s="210"/>
      <c r="F132" s="262" t="n">
        <f aca="false">IF(ISNUMBER(E132),E132,0)</f>
        <v>0</v>
      </c>
      <c r="G132" s="211" t="str">
        <f aca="false">IF(ISNUMBER($A132),IF(AND($F132&gt;=2,$H132=60),1,0),"")</f>
        <v/>
      </c>
      <c r="H132" s="212" t="str">
        <f aca="false">IF(ISNUMBER(A132),IF(OR($S132=$U132,NOT(ISNA(MATCH($D132*5+$V$4,Override!$C$6:$C$125,0)))),$Q132,0),"")</f>
        <v/>
      </c>
      <c r="I132" s="274" t="str">
        <f aca="false">IF(ISNUMBER(A132),IF(J132=5,K132,IF(AND(J132=4,OR(K132=4,K132=3)),K132+1,K132)),"")</f>
        <v/>
      </c>
      <c r="J132" s="213" t="n">
        <f aca="false">COUNT(A132:A136)</f>
        <v>0</v>
      </c>
      <c r="K132" s="214" t="str">
        <f aca="false">IF(ISNUMBER(A132),RANK(F132,F132:F136),"")</f>
        <v/>
      </c>
      <c r="L132" s="215" t="n">
        <f aca="false">IF(J132=5,VLOOKUP(K132,TPMatrix!$A$6:$B$10,2,FALSE()),IF(J132=4,VLOOKUP(K132,TPMatrix!$D$6:$E$9,2,FALSE()),0))</f>
        <v>0</v>
      </c>
      <c r="M132" s="215" t="n">
        <f aca="false">IF(COUNTIF(K132:K136,K132)&gt;=2,IF(J132=5,VLOOKUP(K132+1,TPMatrix!$A$6:$B$10,2,FALSE()),IF(J132=4,VLOOKUP(K132+1,TPMatrix!$D$6:$E$9,2,FALSE()),0)),"")</f>
        <v>0</v>
      </c>
      <c r="N132" s="215" t="n">
        <f aca="false">IF(COUNTIF(K132:K136,K132)&gt;=3,IF(J132=5,VLOOKUP(K132+2,TPMatrix!$A$6:$B$10,2,FALSE()),IF(J132=4,VLOOKUP(K132+2,TPMatrix!$D$6:$E$9,2,FALSE()),0)),"")</f>
        <v>0</v>
      </c>
      <c r="O132" s="215" t="n">
        <f aca="false">IF(COUNTIF(K132:K136,K132)&gt;=4,IF(J132=5,VLOOKUP(K132+3,TPMatrix!$A$6:$B$10,2,FALSE()),IF(J132=4,VLOOKUP(K132+3,TPMatrix!$D$6:$E$9,2,FALSE()),0)),"")</f>
        <v>0</v>
      </c>
      <c r="P132" s="215" t="n">
        <f aca="false">IF(COUNTIF(K132:K136,K132)&gt;=5,IF(J132=5,VLOOKUP(K132+4,TPMatrix!$A$6:$B$10,2,FALSE()),IF(J132=4,VLOOKUP(K132+4,TPMatrix!$D$6:$E$9,2,FALSE()),0)),"")</f>
        <v>0</v>
      </c>
      <c r="Q132" s="215" t="n">
        <f aca="false">SUM(L132:P132)/COUNT(L132:P132)</f>
        <v>0</v>
      </c>
      <c r="R132" s="216" t="n">
        <f aca="false">COUNT(L132:P132)</f>
        <v>5</v>
      </c>
      <c r="S132" s="217" t="n">
        <f aca="false">IF(ISNUMBER($A132),COUNTIF($D$7:$D$306,$D132),0)</f>
        <v>0</v>
      </c>
      <c r="T132" s="218" t="n">
        <f aca="false">CEILING($F132,1)</f>
        <v>0</v>
      </c>
      <c r="U132" s="219" t="n">
        <f aca="true">SUM(OFFSET(T132,-MOD(ROW()-ROW($U$7),5),0,5,1))</f>
        <v>0</v>
      </c>
      <c r="W132" s="167" t="str">
        <f aca="false">$I132</f>
        <v/>
      </c>
      <c r="X132" s="167" t="str">
        <f aca="false">IF(ISNUMBER($A132),$W132*(Methuselahs!$A$4+1)+$A132,"")</f>
        <v/>
      </c>
      <c r="Y132" s="167" t="str">
        <f aca="false">IF(ISNUMBER($A132),RANK($X132,$X132:$X136,1),"")</f>
        <v/>
      </c>
      <c r="Z132" s="167" t="str">
        <f aca="false">IF(ISNUMBER($A132),VLOOKUP($A132,Methuselahs!$A$7:$X$306,5),"")</f>
        <v/>
      </c>
      <c r="AA132" s="167" t="str">
        <f aca="false">$I132</f>
        <v/>
      </c>
    </row>
    <row r="133" customFormat="false" ht="12.75" hidden="false" customHeight="true" outlineLevel="0" collapsed="false">
      <c r="A133" s="220" t="str">
        <f aca="true">IF(OR(ISBLANK('Tournament Info'!$B$11),'Tournament Info'!$B$11&lt;&gt;4),"",INDIRECT(ADDRESS(ROW(),3,1,1,"Optimal Seating "&amp;'Tournament Info'!$B$11-1&amp;"R+F")))</f>
        <v/>
      </c>
      <c r="B133" s="221" t="str">
        <f aca="false">IF(ISNUMBER(A133),VLOOKUP(A133,Methuselahs!$A$7:$E$306,2,FALSE()),"")</f>
        <v/>
      </c>
      <c r="C133" s="222" t="str">
        <f aca="false">IF(ISNUMBER(A133),VLOOKUP(A133,Methuselahs!$A$7:$E$306,3,FALSE()),"")</f>
        <v/>
      </c>
      <c r="D133" s="223" t="str">
        <f aca="false">IF(ISNUMBER(A133),FLOOR((ROW()-ROW($A$7))/5,1)+1,"")</f>
        <v/>
      </c>
      <c r="E133" s="224"/>
      <c r="F133" s="264" t="n">
        <f aca="false">IF(ISNUMBER(E133),E133,0)</f>
        <v>0</v>
      </c>
      <c r="G133" s="225" t="str">
        <f aca="false">IF(ISNUMBER($A133),IF(AND($F133&gt;=2,$H133=60),1,0),"")</f>
        <v/>
      </c>
      <c r="H133" s="226" t="str">
        <f aca="false">IF(ISNUMBER(A133),IF(OR($S133=$U133,NOT(ISNA(MATCH($D133*5+$V$4,Override!$C$6:$C$125,0)))),$Q133,0),"")</f>
        <v/>
      </c>
      <c r="I133" s="275" t="str">
        <f aca="false">IF(ISNUMBER(A133),IF(J133=5,K133,IF(AND(J133=4,OR(K133=4,K133=3)),K133+1,K133)),"")</f>
        <v/>
      </c>
      <c r="J133" s="227" t="n">
        <f aca="false">COUNT(A132:A136)</f>
        <v>0</v>
      </c>
      <c r="K133" s="228" t="str">
        <f aca="false">IF(ISNUMBER(A133),RANK(F133,F132:F136),"")</f>
        <v/>
      </c>
      <c r="L133" s="229" t="n">
        <f aca="false">IF(J133=5,VLOOKUP(K133,TPMatrix!$A$6:$B$10,2,FALSE()),IF(J133=4,VLOOKUP(K133,TPMatrix!$D$6:$E$9,2,FALSE()),0))</f>
        <v>0</v>
      </c>
      <c r="M133" s="229" t="n">
        <f aca="false">IF(COUNTIF(K132:K136,K133)&gt;=2,IF(J133=5,VLOOKUP(K133+1,TPMatrix!$A$6:$B$10,2,FALSE()),IF(J133=4,VLOOKUP(K133+1,TPMatrix!$D$6:$E$9,2,FALSE()),0)),"")</f>
        <v>0</v>
      </c>
      <c r="N133" s="229" t="n">
        <f aca="false">IF(COUNTIF(K132:K136,K133)&gt;=3,IF(J133=5,VLOOKUP(K133+2,TPMatrix!$A$6:$B$10,2,FALSE()),IF(J133=4,VLOOKUP(K133+2,TPMatrix!$D$6:$E$9,2,FALSE()),0)),"")</f>
        <v>0</v>
      </c>
      <c r="O133" s="229" t="n">
        <f aca="false">IF(COUNTIF(K132:K136,K133)&gt;=4,IF(J133=5,VLOOKUP(K133+3,TPMatrix!$A$6:$B$10,2,FALSE()),IF(J133=4,VLOOKUP(K133+3,TPMatrix!$D$6:$E$9,2,FALSE()),0)),"")</f>
        <v>0</v>
      </c>
      <c r="P133" s="229" t="n">
        <f aca="false">IF(COUNTIF(K132:K136,K133)&gt;=5,IF(J133=5,VLOOKUP(K133+4,TPMatrix!$A$6:$B$10,2,FALSE()),IF(J133=4,VLOOKUP(K133+4,TPMatrix!$D$6:$E$9,2,FALSE()),0)),"")</f>
        <v>0</v>
      </c>
      <c r="Q133" s="229" t="n">
        <f aca="false">SUM(L133:P133)/COUNT(L133:P133)</f>
        <v>0</v>
      </c>
      <c r="R133" s="230" t="n">
        <f aca="false">COUNT(L133:P133)</f>
        <v>5</v>
      </c>
      <c r="S133" s="228" t="n">
        <f aca="false">IF(ISNUMBER($A133),COUNTIF($D$7:$D$306,$D133),0)</f>
        <v>0</v>
      </c>
      <c r="T133" s="229" t="n">
        <f aca="false">CEILING($F133,1)</f>
        <v>0</v>
      </c>
      <c r="U133" s="230" t="n">
        <f aca="true">SUM(OFFSET(T133,-MOD(ROW()-ROW($U$7),5),0,5,1))</f>
        <v>0</v>
      </c>
      <c r="W133" s="167" t="str">
        <f aca="false">$I133</f>
        <v/>
      </c>
      <c r="X133" s="167" t="str">
        <f aca="false">IF(ISNUMBER($A133),$W133*(Methuselahs!$A$4+1)+$A133,"")</f>
        <v/>
      </c>
      <c r="Y133" s="167" t="str">
        <f aca="false">IF(ISNUMBER($A133),RANK($X133,$X133:$X137,1),"")</f>
        <v/>
      </c>
      <c r="Z133" s="167" t="str">
        <f aca="false">IF(ISNUMBER($A133),VLOOKUP($A133,Methuselahs!$A$7:$X$306,5),"")</f>
        <v/>
      </c>
      <c r="AA133" s="167" t="str">
        <f aca="false">$I133</f>
        <v/>
      </c>
    </row>
    <row r="134" customFormat="false" ht="12.75" hidden="false" customHeight="true" outlineLevel="0" collapsed="false">
      <c r="A134" s="231" t="str">
        <f aca="true">IF(OR(ISBLANK('Tournament Info'!$B$11),'Tournament Info'!$B$11&lt;&gt;4),"",INDIRECT(ADDRESS(ROW(),3,1,1,"Optimal Seating "&amp;'Tournament Info'!$B$11-1&amp;"R+F")))</f>
        <v/>
      </c>
      <c r="B134" s="207" t="str">
        <f aca="false">IF(ISNUMBER(A134),VLOOKUP(A134,Methuselahs!$A$7:$E$306,2,FALSE()),"")</f>
        <v/>
      </c>
      <c r="C134" s="232" t="str">
        <f aca="false">IF(ISNUMBER(A134),VLOOKUP(A134,Methuselahs!$A$7:$E$306,3,FALSE()),"")</f>
        <v/>
      </c>
      <c r="D134" s="233" t="str">
        <f aca="false">IF(ISNUMBER(A134),FLOOR((ROW()-ROW($A$7))/5,1)+1,"")</f>
        <v/>
      </c>
      <c r="E134" s="234"/>
      <c r="F134" s="267" t="n">
        <f aca="false">IF(ISNUMBER(E134),E134,0)</f>
        <v>0</v>
      </c>
      <c r="G134" s="235" t="str">
        <f aca="false">IF(ISNUMBER($A134),IF(AND($F134&gt;=2,$H134=60),1,0),"")</f>
        <v/>
      </c>
      <c r="H134" s="236" t="str">
        <f aca="false">IF(ISNUMBER(A134),IF(OR($S134=$U134,NOT(ISNA(MATCH($D134*5+$V$4,Override!$C$6:$C$125,0)))),$Q134,0),"")</f>
        <v/>
      </c>
      <c r="I134" s="139" t="str">
        <f aca="false">IF(ISNUMBER(A134),IF(J134=5,K134,IF(AND(J134=4,OR(K134=4,K134=3)),K134+1,K134)),"")</f>
        <v/>
      </c>
      <c r="J134" s="237" t="n">
        <f aca="false">COUNT(A132:A136)</f>
        <v>0</v>
      </c>
      <c r="K134" s="238" t="str">
        <f aca="false">IF(ISNUMBER(A134),RANK(F134,F132:F136),"")</f>
        <v/>
      </c>
      <c r="L134" s="239" t="n">
        <f aca="false">IF(J134=5,VLOOKUP(K134,TPMatrix!$A$6:$B$10,2,FALSE()),IF(J134=4,VLOOKUP(K134,TPMatrix!$D$6:$E$9,2,FALSE()),0))</f>
        <v>0</v>
      </c>
      <c r="M134" s="239" t="n">
        <f aca="false">IF(COUNTIF(K132:K136,K134)&gt;=2,IF(J134=5,VLOOKUP(K134+1,TPMatrix!$A$6:$B$10,2,FALSE()),IF(J134=4,VLOOKUP(K134+1,TPMatrix!$D$6:$E$9,2,FALSE()),0)),"")</f>
        <v>0</v>
      </c>
      <c r="N134" s="239" t="n">
        <f aca="false">IF(COUNTIF(K132:K136,K134)&gt;=3,IF(J134=5,VLOOKUP(K134+2,TPMatrix!$A$6:$B$10,2,FALSE()),IF(J134=4,VLOOKUP(K134+2,TPMatrix!$D$6:$E$9,2,FALSE()),0)),"")</f>
        <v>0</v>
      </c>
      <c r="O134" s="239" t="n">
        <f aca="false">IF(COUNTIF(K132:K136,K134)&gt;=4,IF(J134=5,VLOOKUP(K134+3,TPMatrix!$A$6:$B$10,2,FALSE()),IF(J134=4,VLOOKUP(K134+3,TPMatrix!$D$6:$E$9,2,FALSE()),0)),"")</f>
        <v>0</v>
      </c>
      <c r="P134" s="239" t="n">
        <f aca="false">IF(COUNTIF(K132:K136,K134)&gt;=5,IF(J134=5,VLOOKUP(K134+4,TPMatrix!$A$6:$B$10,2,FALSE()),IF(J134=4,VLOOKUP(K134+4,TPMatrix!$D$6:$E$9,2,FALSE()),0)),"")</f>
        <v>0</v>
      </c>
      <c r="Q134" s="239" t="n">
        <f aca="false">SUM(L134:P134)/COUNT(L134:P134)</f>
        <v>0</v>
      </c>
      <c r="R134" s="240" t="n">
        <f aca="false">COUNT(L134:P134)</f>
        <v>5</v>
      </c>
      <c r="S134" s="238" t="n">
        <f aca="false">IF(ISNUMBER($A134),COUNTIF($D$7:$D$306,$D134),0)</f>
        <v>0</v>
      </c>
      <c r="T134" s="239" t="n">
        <f aca="false">CEILING($F134,1)</f>
        <v>0</v>
      </c>
      <c r="U134" s="240" t="n">
        <f aca="true">SUM(OFFSET(T134,-MOD(ROW()-ROW($U$7),5),0,5,1))</f>
        <v>0</v>
      </c>
      <c r="W134" s="167" t="str">
        <f aca="false">$I134</f>
        <v/>
      </c>
      <c r="X134" s="167" t="str">
        <f aca="false">IF(ISNUMBER($A134),$W134*(Methuselahs!$A$4+1)+$A134,"")</f>
        <v/>
      </c>
      <c r="Y134" s="167" t="str">
        <f aca="false">IF(ISNUMBER($A134),RANK($X134,$X134:$X138,1),"")</f>
        <v/>
      </c>
      <c r="Z134" s="167" t="str">
        <f aca="false">IF(ISNUMBER($A134),VLOOKUP($A134,Methuselahs!$A$7:$X$306,5),"")</f>
        <v/>
      </c>
      <c r="AA134" s="167" t="str">
        <f aca="false">$I134</f>
        <v/>
      </c>
    </row>
    <row r="135" customFormat="false" ht="12.75" hidden="false" customHeight="true" outlineLevel="0" collapsed="false">
      <c r="A135" s="241" t="str">
        <f aca="true">IF(OR(ISBLANK('Tournament Info'!$B$11),'Tournament Info'!$B$11&lt;&gt;4),"",INDIRECT(ADDRESS(ROW(),3,1,1,"Optimal Seating "&amp;'Tournament Info'!$B$11-1&amp;"R+F")))</f>
        <v/>
      </c>
      <c r="B135" s="242" t="str">
        <f aca="false">IF(ISNUMBER(A135),VLOOKUP(A135,Methuselahs!$A$7:$E$306,2,FALSE()),"")</f>
        <v/>
      </c>
      <c r="C135" s="243" t="str">
        <f aca="false">IF(ISNUMBER(A135),VLOOKUP(A135,Methuselahs!$A$7:$E$306,3,FALSE()),"")</f>
        <v/>
      </c>
      <c r="D135" s="244" t="str">
        <f aca="false">IF(ISNUMBER(A135),FLOOR((ROW()-ROW($A$7))/5,1)+1,"")</f>
        <v/>
      </c>
      <c r="E135" s="245"/>
      <c r="F135" s="269" t="n">
        <f aca="false">IF(ISNUMBER(E135),E135,0)</f>
        <v>0</v>
      </c>
      <c r="G135" s="225" t="str">
        <f aca="false">IF(ISNUMBER($A135),IF(AND($F135&gt;=2,$H135=60),1,0),"")</f>
        <v/>
      </c>
      <c r="H135" s="226" t="str">
        <f aca="false">IF(ISNUMBER(A135),IF(OR($S135=$U135,NOT(ISNA(MATCH($D135*5+$V$4,Override!$C$6:$C$125,0)))),$Q135,0),"")</f>
        <v/>
      </c>
      <c r="I135" s="275" t="str">
        <f aca="false">IF(ISNUMBER(A135),IF(J135=5,K135,IF(AND(J135=4,OR(K135=4,K135=3)),K135+1,K135)),"")</f>
        <v/>
      </c>
      <c r="J135" s="246" t="n">
        <f aca="false">COUNT(A132:A136)</f>
        <v>0</v>
      </c>
      <c r="K135" s="228" t="str">
        <f aca="false">IF(ISNUMBER(A135),RANK(F135,F132:F136),"")</f>
        <v/>
      </c>
      <c r="L135" s="229" t="n">
        <f aca="false">IF(J135=5,VLOOKUP(K135,TPMatrix!$A$6:$B$10,2,FALSE()),IF(J135=4,VLOOKUP(K135,TPMatrix!$D$6:$E$9,2,FALSE()),0))</f>
        <v>0</v>
      </c>
      <c r="M135" s="229" t="n">
        <f aca="false">IF(COUNTIF(K132:K136,K135)&gt;=2,IF(J135=5,VLOOKUP(K135+1,TPMatrix!$A$6:$B$10,2,FALSE()),IF(J135=4,VLOOKUP(K135+1,TPMatrix!$D$6:$E$9,2,FALSE()),0)),"")</f>
        <v>0</v>
      </c>
      <c r="N135" s="229" t="n">
        <f aca="false">IF(COUNTIF(K132:K136,K135)&gt;=3,IF(J135=5,VLOOKUP(K135+2,TPMatrix!$A$6:$B$10,2,FALSE()),IF(J135=4,VLOOKUP(K135+2,TPMatrix!$D$6:$E$9,2,FALSE()),0)),"")</f>
        <v>0</v>
      </c>
      <c r="O135" s="229" t="n">
        <f aca="false">IF(COUNTIF(K132:K136,K135)&gt;=4,IF(J135=5,VLOOKUP(K135+3,TPMatrix!$A$6:$B$10,2,FALSE()),IF(J135=4,VLOOKUP(K135+3,TPMatrix!$D$6:$E$9,2,FALSE()),0)),"")</f>
        <v>0</v>
      </c>
      <c r="P135" s="229" t="n">
        <f aca="false">IF(COUNTIF(K132:K136,K135)&gt;=5,IF(J135=5,VLOOKUP(K135+4,TPMatrix!$A$6:$B$10,2,FALSE()),IF(J135=4,VLOOKUP(K135+4,TPMatrix!$D$6:$E$9,2,FALSE()),0)),"")</f>
        <v>0</v>
      </c>
      <c r="Q135" s="229" t="n">
        <f aca="false">SUM(L135:P135)/COUNT(L135:P135)</f>
        <v>0</v>
      </c>
      <c r="R135" s="230" t="n">
        <f aca="false">COUNT(L135:P135)</f>
        <v>5</v>
      </c>
      <c r="S135" s="228" t="n">
        <f aca="false">IF(ISNUMBER($A135),COUNTIF($D$7:$D$306,$D135),0)</f>
        <v>0</v>
      </c>
      <c r="T135" s="229" t="n">
        <f aca="false">CEILING($F135,1)</f>
        <v>0</v>
      </c>
      <c r="U135" s="230" t="n">
        <f aca="true">SUM(OFFSET(T135,-MOD(ROW()-ROW($U$7),5),0,5,1))</f>
        <v>0</v>
      </c>
      <c r="W135" s="167" t="str">
        <f aca="false">$I135</f>
        <v/>
      </c>
      <c r="X135" s="167" t="str">
        <f aca="false">IF(ISNUMBER($A135),$W135*(Methuselahs!$A$4+1)+$A135,"")</f>
        <v/>
      </c>
      <c r="Y135" s="167" t="str">
        <f aca="false">IF(ISNUMBER($A135),RANK($X135,$X135:$X139,1),"")</f>
        <v/>
      </c>
      <c r="Z135" s="167" t="str">
        <f aca="false">IF(ISNUMBER($A135),VLOOKUP($A135,Methuselahs!$A$7:$X$306,5),"")</f>
        <v/>
      </c>
      <c r="AA135" s="167" t="str">
        <f aca="false">$I135</f>
        <v/>
      </c>
    </row>
    <row r="136" customFormat="false" ht="12.75" hidden="false" customHeight="true" outlineLevel="0" collapsed="false">
      <c r="A136" s="247" t="str">
        <f aca="true">IF(OR(ISBLANK('Tournament Info'!$B$11),'Tournament Info'!$B$11&lt;&gt;4),"",INDIRECT(ADDRESS(ROW(),3,1,1,"Optimal Seating "&amp;'Tournament Info'!$B$11-1&amp;"R+F")))</f>
        <v/>
      </c>
      <c r="B136" s="248" t="str">
        <f aca="false">IF(ISNUMBER(A136),VLOOKUP(A136,Methuselahs!$A$7:$E$306,2,FALSE()),"")</f>
        <v/>
      </c>
      <c r="C136" s="249" t="str">
        <f aca="false">IF(ISNUMBER(A136),VLOOKUP(A136,Methuselahs!$A$7:$E$306,3,FALSE()),"")</f>
        <v/>
      </c>
      <c r="D136" s="250" t="str">
        <f aca="false">IF(ISNUMBER(A136),FLOOR((ROW()-ROW($A$7))/5,1)+1,"")</f>
        <v/>
      </c>
      <c r="E136" s="251"/>
      <c r="F136" s="270" t="n">
        <f aca="false">IF(ISNUMBER(E136),E136,0)</f>
        <v>0</v>
      </c>
      <c r="G136" s="235" t="str">
        <f aca="false">IF(ISNUMBER($A136),IF(AND($F136&gt;=2,$H136=60),1,0),"")</f>
        <v/>
      </c>
      <c r="H136" s="236" t="str">
        <f aca="false">IF(ISNUMBER(A136),IF(OR($S136=$U136,NOT(ISNA(MATCH($D136*5+$V$4,Override!$C$6:$C$125,0)))),$Q136,0),"")</f>
        <v/>
      </c>
      <c r="I136" s="139" t="str">
        <f aca="false">IF(ISNUMBER(A136),IF(J136=5,K136,IF(AND(J136=4,OR(K136=4,K136=3)),K136+1,K136)),"")</f>
        <v/>
      </c>
      <c r="J136" s="252" t="n">
        <f aca="false">COUNT(A132:A136)</f>
        <v>0</v>
      </c>
      <c r="K136" s="253" t="str">
        <f aca="false">IF(ISNUMBER(A136),RANK(F136,F132:F136),"")</f>
        <v/>
      </c>
      <c r="L136" s="254" t="n">
        <f aca="false">IF(J136=5,VLOOKUP(K136,TPMatrix!$A$6:$B$10,2,FALSE()),IF(J136=4,VLOOKUP(K136,TPMatrix!$D$6:$E$9,2,FALSE()),0))</f>
        <v>0</v>
      </c>
      <c r="M136" s="254" t="n">
        <f aca="false">IF(COUNTIF(K132:K136,K136)&gt;=2,IF(J136=5,VLOOKUP(K136+1,TPMatrix!$A$6:$B$10,2,FALSE()),IF(J136=4,VLOOKUP(K136+1,TPMatrix!$D$6:$E$9,2,FALSE()),0)),"")</f>
        <v>0</v>
      </c>
      <c r="N136" s="254" t="n">
        <f aca="false">IF(COUNTIF(K132:K136,K136)&gt;=3,IF(J136=5,VLOOKUP(K136+2,TPMatrix!$A$6:$B$10,2,FALSE()),IF(J136=4,VLOOKUP(K136+2,TPMatrix!$D$6:$E$9,2,FALSE()),0)),"")</f>
        <v>0</v>
      </c>
      <c r="O136" s="254" t="n">
        <f aca="false">IF(COUNTIF(K132:K136,K136)&gt;=4,IF(J136=5,VLOOKUP(K136+3,TPMatrix!$A$6:$B$10,2,FALSE()),IF(J136=4,VLOOKUP(K136+3,TPMatrix!$D$6:$E$9,2,FALSE()),0)),"")</f>
        <v>0</v>
      </c>
      <c r="P136" s="254" t="n">
        <f aca="false">IF(COUNTIF(K132:K136,K136)&gt;=5,IF(J136=5,VLOOKUP(K136+4,TPMatrix!$A$6:$B$10,2,FALSE()),IF(J136=4,VLOOKUP(K136+4,TPMatrix!$D$6:$E$9,2,FALSE()),0)),"")</f>
        <v>0</v>
      </c>
      <c r="Q136" s="254" t="n">
        <f aca="false">SUM(L136:P136)/COUNT(L136:P136)</f>
        <v>0</v>
      </c>
      <c r="R136" s="255" t="n">
        <f aca="false">COUNT(L136:P136)</f>
        <v>5</v>
      </c>
      <c r="S136" s="253" t="n">
        <f aca="false">IF(ISNUMBER($A136),COUNTIF($D$7:$D$306,$D136),0)</f>
        <v>0</v>
      </c>
      <c r="T136" s="254" t="n">
        <f aca="false">CEILING($F136,1)</f>
        <v>0</v>
      </c>
      <c r="U136" s="255" t="n">
        <f aca="true">SUM(OFFSET(T136,-MOD(ROW()-ROW($U$7),5),0,5,1))</f>
        <v>0</v>
      </c>
      <c r="W136" s="167" t="str">
        <f aca="false">$I136</f>
        <v/>
      </c>
      <c r="X136" s="167" t="str">
        <f aca="false">IF(ISNUMBER($A136),$W136*(Methuselahs!$A$4+1)+$A136,"")</f>
        <v/>
      </c>
      <c r="Y136" s="167" t="str">
        <f aca="false">IF(ISNUMBER($A136),RANK($X136,$X136:$X140,1),"")</f>
        <v/>
      </c>
      <c r="Z136" s="167" t="str">
        <f aca="false">IF(ISNUMBER($A136),VLOOKUP($A136,Methuselahs!$A$7:$X$306,5),"")</f>
        <v/>
      </c>
      <c r="AA136" s="167" t="str">
        <f aca="false">$I136</f>
        <v/>
      </c>
    </row>
    <row r="137" customFormat="false" ht="12.75" hidden="false" customHeight="true" outlineLevel="0" collapsed="false">
      <c r="A137" s="206" t="str">
        <f aca="true">IF(OR(ISBLANK('Tournament Info'!$B$11),'Tournament Info'!$B$11&lt;&gt;4),"",INDIRECT(ADDRESS(ROW(),3,1,1,"Optimal Seating "&amp;'Tournament Info'!$B$11-1&amp;"R+F")))</f>
        <v/>
      </c>
      <c r="B137" s="207" t="str">
        <f aca="false">IF(ISNUMBER(A137),VLOOKUP(A137,Methuselahs!$A$7:$E$306,2,FALSE()),"")</f>
        <v/>
      </c>
      <c r="C137" s="208" t="str">
        <f aca="false">IF(ISNUMBER(A137),VLOOKUP(A137,Methuselahs!$A$7:$E$306,3,FALSE()),"")</f>
        <v/>
      </c>
      <c r="D137" s="209" t="str">
        <f aca="false">IF(ISNUMBER(A137),FLOOR((ROW()-ROW($A$7))/5,1)+1,"")</f>
        <v/>
      </c>
      <c r="E137" s="210"/>
      <c r="F137" s="262" t="n">
        <f aca="false">IF(ISNUMBER(E137),E137,0)</f>
        <v>0</v>
      </c>
      <c r="G137" s="211" t="str">
        <f aca="false">IF(ISNUMBER($A137),IF(AND($F137&gt;=2,$H137=60),1,0),"")</f>
        <v/>
      </c>
      <c r="H137" s="212" t="str">
        <f aca="false">IF(ISNUMBER(A137),IF(OR($S137=$U137,NOT(ISNA(MATCH($D137*5+$V$4,Override!$C$6:$C$125,0)))),$Q137,0),"")</f>
        <v/>
      </c>
      <c r="I137" s="274" t="str">
        <f aca="false">IF(ISNUMBER(A137),IF(J137=5,K137,IF(AND(J137=4,OR(K137=4,K137=3)),K137+1,K137)),"")</f>
        <v/>
      </c>
      <c r="J137" s="213" t="n">
        <f aca="false">COUNT(A137:A141)</f>
        <v>0</v>
      </c>
      <c r="K137" s="214" t="str">
        <f aca="false">IF(ISNUMBER(A137),RANK(F137,F137:F141),"")</f>
        <v/>
      </c>
      <c r="L137" s="215" t="n">
        <f aca="false">IF(J137=5,VLOOKUP(K137,TPMatrix!$A$6:$B$10,2,FALSE()),IF(J137=4,VLOOKUP(K137,TPMatrix!$D$6:$E$9,2,FALSE()),0))</f>
        <v>0</v>
      </c>
      <c r="M137" s="215" t="n">
        <f aca="false">IF(COUNTIF(K137:K141,K137)&gt;=2,IF(J137=5,VLOOKUP(K137+1,TPMatrix!$A$6:$B$10,2,FALSE()),IF(J137=4,VLOOKUP(K137+1,TPMatrix!$D$6:$E$9,2,FALSE()),0)),"")</f>
        <v>0</v>
      </c>
      <c r="N137" s="215" t="n">
        <f aca="false">IF(COUNTIF(K137:K141,K137)&gt;=3,IF(J137=5,VLOOKUP(K137+2,TPMatrix!$A$6:$B$10,2,FALSE()),IF(J137=4,VLOOKUP(K137+2,TPMatrix!$D$6:$E$9,2,FALSE()),0)),"")</f>
        <v>0</v>
      </c>
      <c r="O137" s="215" t="n">
        <f aca="false">IF(COUNTIF(K137:K141,K137)&gt;=4,IF(J137=5,VLOOKUP(K137+3,TPMatrix!$A$6:$B$10,2,FALSE()),IF(J137=4,VLOOKUP(K137+3,TPMatrix!$D$6:$E$9,2,FALSE()),0)),"")</f>
        <v>0</v>
      </c>
      <c r="P137" s="215" t="n">
        <f aca="false">IF(COUNTIF(K137:K141,K137)&gt;=5,IF(J137=5,VLOOKUP(K137+4,TPMatrix!$A$6:$B$10,2,FALSE()),IF(J137=4,VLOOKUP(K137+4,TPMatrix!$D$6:$E$9,2,FALSE()),0)),"")</f>
        <v>0</v>
      </c>
      <c r="Q137" s="215" t="n">
        <f aca="false">SUM(L137:P137)/COUNT(L137:P137)</f>
        <v>0</v>
      </c>
      <c r="R137" s="216" t="n">
        <f aca="false">COUNT(L137:P137)</f>
        <v>5</v>
      </c>
      <c r="S137" s="217" t="n">
        <f aca="false">IF(ISNUMBER($A137),COUNTIF($D$7:$D$306,$D137),0)</f>
        <v>0</v>
      </c>
      <c r="T137" s="218" t="n">
        <f aca="false">CEILING($F137,1)</f>
        <v>0</v>
      </c>
      <c r="U137" s="219" t="n">
        <f aca="true">SUM(OFFSET(T137,-MOD(ROW()-ROW($U$7),5),0,5,1))</f>
        <v>0</v>
      </c>
      <c r="W137" s="167" t="str">
        <f aca="false">$I137</f>
        <v/>
      </c>
      <c r="X137" s="167" t="str">
        <f aca="false">IF(ISNUMBER($A137),$W137*(Methuselahs!$A$4+1)+$A137,"")</f>
        <v/>
      </c>
      <c r="Y137" s="167" t="str">
        <f aca="false">IF(ISNUMBER($A137),RANK($X137,$X137:$X141,1),"")</f>
        <v/>
      </c>
      <c r="Z137" s="167" t="str">
        <f aca="false">IF(ISNUMBER($A137),VLOOKUP($A137,Methuselahs!$A$7:$X$306,5),"")</f>
        <v/>
      </c>
      <c r="AA137" s="167" t="str">
        <f aca="false">$I137</f>
        <v/>
      </c>
    </row>
    <row r="138" customFormat="false" ht="12.75" hidden="false" customHeight="true" outlineLevel="0" collapsed="false">
      <c r="A138" s="220" t="str">
        <f aca="true">IF(OR(ISBLANK('Tournament Info'!$B$11),'Tournament Info'!$B$11&lt;&gt;4),"",INDIRECT(ADDRESS(ROW(),3,1,1,"Optimal Seating "&amp;'Tournament Info'!$B$11-1&amp;"R+F")))</f>
        <v/>
      </c>
      <c r="B138" s="221" t="str">
        <f aca="false">IF(ISNUMBER(A138),VLOOKUP(A138,Methuselahs!$A$7:$E$306,2,FALSE()),"")</f>
        <v/>
      </c>
      <c r="C138" s="222" t="str">
        <f aca="false">IF(ISNUMBER(A138),VLOOKUP(A138,Methuselahs!$A$7:$E$306,3,FALSE()),"")</f>
        <v/>
      </c>
      <c r="D138" s="223" t="str">
        <f aca="false">IF(ISNUMBER(A138),FLOOR((ROW()-ROW($A$7))/5,1)+1,"")</f>
        <v/>
      </c>
      <c r="E138" s="224"/>
      <c r="F138" s="264" t="n">
        <f aca="false">IF(ISNUMBER(E138),E138,0)</f>
        <v>0</v>
      </c>
      <c r="G138" s="225" t="str">
        <f aca="false">IF(ISNUMBER($A138),IF(AND($F138&gt;=2,$H138=60),1,0),"")</f>
        <v/>
      </c>
      <c r="H138" s="226" t="str">
        <f aca="false">IF(ISNUMBER(A138),IF(OR($S138=$U138,NOT(ISNA(MATCH($D138*5+$V$4,Override!$C$6:$C$125,0)))),$Q138,0),"")</f>
        <v/>
      </c>
      <c r="I138" s="275" t="str">
        <f aca="false">IF(ISNUMBER(A138),IF(J138=5,K138,IF(AND(J138=4,OR(K138=4,K138=3)),K138+1,K138)),"")</f>
        <v/>
      </c>
      <c r="J138" s="227" t="n">
        <f aca="false">COUNT(A137:A141)</f>
        <v>0</v>
      </c>
      <c r="K138" s="228" t="str">
        <f aca="false">IF(ISNUMBER(A138),RANK(F138,F137:F141),"")</f>
        <v/>
      </c>
      <c r="L138" s="229" t="n">
        <f aca="false">IF(J138=5,VLOOKUP(K138,TPMatrix!$A$6:$B$10,2,FALSE()),IF(J138=4,VLOOKUP(K138,TPMatrix!$D$6:$E$9,2,FALSE()),0))</f>
        <v>0</v>
      </c>
      <c r="M138" s="229" t="n">
        <f aca="false">IF(COUNTIF(K137:K141,K138)&gt;=2,IF(J138=5,VLOOKUP(K138+1,TPMatrix!$A$6:$B$10,2,FALSE()),IF(J138=4,VLOOKUP(K138+1,TPMatrix!$D$6:$E$9,2,FALSE()),0)),"")</f>
        <v>0</v>
      </c>
      <c r="N138" s="229" t="n">
        <f aca="false">IF(COUNTIF(K137:K141,K138)&gt;=3,IF(J138=5,VLOOKUP(K138+2,TPMatrix!$A$6:$B$10,2,FALSE()),IF(J138=4,VLOOKUP(K138+2,TPMatrix!$D$6:$E$9,2,FALSE()),0)),"")</f>
        <v>0</v>
      </c>
      <c r="O138" s="229" t="n">
        <f aca="false">IF(COUNTIF(K137:K141,K138)&gt;=4,IF(J138=5,VLOOKUP(K138+3,TPMatrix!$A$6:$B$10,2,FALSE()),IF(J138=4,VLOOKUP(K138+3,TPMatrix!$D$6:$E$9,2,FALSE()),0)),"")</f>
        <v>0</v>
      </c>
      <c r="P138" s="229" t="n">
        <f aca="false">IF(COUNTIF(K137:K141,K138)&gt;=5,IF(J138=5,VLOOKUP(K138+4,TPMatrix!$A$6:$B$10,2,FALSE()),IF(J138=4,VLOOKUP(K138+4,TPMatrix!$D$6:$E$9,2,FALSE()),0)),"")</f>
        <v>0</v>
      </c>
      <c r="Q138" s="229" t="n">
        <f aca="false">SUM(L138:P138)/COUNT(L138:P138)</f>
        <v>0</v>
      </c>
      <c r="R138" s="230" t="n">
        <f aca="false">COUNT(L138:P138)</f>
        <v>5</v>
      </c>
      <c r="S138" s="228" t="n">
        <f aca="false">IF(ISNUMBER($A138),COUNTIF($D$7:$D$306,$D138),0)</f>
        <v>0</v>
      </c>
      <c r="T138" s="229" t="n">
        <f aca="false">CEILING($F138,1)</f>
        <v>0</v>
      </c>
      <c r="U138" s="230" t="n">
        <f aca="true">SUM(OFFSET(T138,-MOD(ROW()-ROW($U$7),5),0,5,1))</f>
        <v>0</v>
      </c>
      <c r="W138" s="167" t="str">
        <f aca="false">$I138</f>
        <v/>
      </c>
      <c r="X138" s="167" t="str">
        <f aca="false">IF(ISNUMBER($A138),$W138*(Methuselahs!$A$4+1)+$A138,"")</f>
        <v/>
      </c>
      <c r="Y138" s="167" t="str">
        <f aca="false">IF(ISNUMBER($A138),RANK($X138,$X138:$X142,1),"")</f>
        <v/>
      </c>
      <c r="Z138" s="167" t="str">
        <f aca="false">IF(ISNUMBER($A138),VLOOKUP($A138,Methuselahs!$A$7:$X$306,5),"")</f>
        <v/>
      </c>
      <c r="AA138" s="167" t="str">
        <f aca="false">$I138</f>
        <v/>
      </c>
    </row>
    <row r="139" customFormat="false" ht="12.75" hidden="false" customHeight="true" outlineLevel="0" collapsed="false">
      <c r="A139" s="231" t="str">
        <f aca="true">IF(OR(ISBLANK('Tournament Info'!$B$11),'Tournament Info'!$B$11&lt;&gt;4),"",INDIRECT(ADDRESS(ROW(),3,1,1,"Optimal Seating "&amp;'Tournament Info'!$B$11-1&amp;"R+F")))</f>
        <v/>
      </c>
      <c r="B139" s="207" t="str">
        <f aca="false">IF(ISNUMBER(A139),VLOOKUP(A139,Methuselahs!$A$7:$E$306,2,FALSE()),"")</f>
        <v/>
      </c>
      <c r="C139" s="232" t="str">
        <f aca="false">IF(ISNUMBER(A139),VLOOKUP(A139,Methuselahs!$A$7:$E$306,3,FALSE()),"")</f>
        <v/>
      </c>
      <c r="D139" s="233" t="str">
        <f aca="false">IF(ISNUMBER(A139),FLOOR((ROW()-ROW($A$7))/5,1)+1,"")</f>
        <v/>
      </c>
      <c r="E139" s="234"/>
      <c r="F139" s="267" t="n">
        <f aca="false">IF(ISNUMBER(E139),E139,0)</f>
        <v>0</v>
      </c>
      <c r="G139" s="235" t="str">
        <f aca="false">IF(ISNUMBER($A139),IF(AND($F139&gt;=2,$H139=60),1,0),"")</f>
        <v/>
      </c>
      <c r="H139" s="236" t="str">
        <f aca="false">IF(ISNUMBER(A139),IF(OR($S139=$U139,NOT(ISNA(MATCH($D139*5+$V$4,Override!$C$6:$C$125,0)))),$Q139,0),"")</f>
        <v/>
      </c>
      <c r="I139" s="139" t="str">
        <f aca="false">IF(ISNUMBER(A139),IF(J139=5,K139,IF(AND(J139=4,OR(K139=4,K139=3)),K139+1,K139)),"")</f>
        <v/>
      </c>
      <c r="J139" s="237" t="n">
        <f aca="false">COUNT(A137:A141)</f>
        <v>0</v>
      </c>
      <c r="K139" s="238" t="str">
        <f aca="false">IF(ISNUMBER(A139),RANK(F139,F137:F141),"")</f>
        <v/>
      </c>
      <c r="L139" s="239" t="n">
        <f aca="false">IF(J139=5,VLOOKUP(K139,TPMatrix!$A$6:$B$10,2,FALSE()),IF(J139=4,VLOOKUP(K139,TPMatrix!$D$6:$E$9,2,FALSE()),0))</f>
        <v>0</v>
      </c>
      <c r="M139" s="239" t="n">
        <f aca="false">IF(COUNTIF(K137:K141,K139)&gt;=2,IF(J139=5,VLOOKUP(K139+1,TPMatrix!$A$6:$B$10,2,FALSE()),IF(J139=4,VLOOKUP(K139+1,TPMatrix!$D$6:$E$9,2,FALSE()),0)),"")</f>
        <v>0</v>
      </c>
      <c r="N139" s="239" t="n">
        <f aca="false">IF(COUNTIF(K137:K141,K139)&gt;=3,IF(J139=5,VLOOKUP(K139+2,TPMatrix!$A$6:$B$10,2,FALSE()),IF(J139=4,VLOOKUP(K139+2,TPMatrix!$D$6:$E$9,2,FALSE()),0)),"")</f>
        <v>0</v>
      </c>
      <c r="O139" s="239" t="n">
        <f aca="false">IF(COUNTIF(K137:K141,K139)&gt;=4,IF(J139=5,VLOOKUP(K139+3,TPMatrix!$A$6:$B$10,2,FALSE()),IF(J139=4,VLOOKUP(K139+3,TPMatrix!$D$6:$E$9,2,FALSE()),0)),"")</f>
        <v>0</v>
      </c>
      <c r="P139" s="239" t="n">
        <f aca="false">IF(COUNTIF(K137:K141,K139)&gt;=5,IF(J139=5,VLOOKUP(K139+4,TPMatrix!$A$6:$B$10,2,FALSE()),IF(J139=4,VLOOKUP(K139+4,TPMatrix!$D$6:$E$9,2,FALSE()),0)),"")</f>
        <v>0</v>
      </c>
      <c r="Q139" s="239" t="n">
        <f aca="false">SUM(L139:P139)/COUNT(L139:P139)</f>
        <v>0</v>
      </c>
      <c r="R139" s="240" t="n">
        <f aca="false">COUNT(L139:P139)</f>
        <v>5</v>
      </c>
      <c r="S139" s="238" t="n">
        <f aca="false">IF(ISNUMBER($A139),COUNTIF($D$7:$D$306,$D139),0)</f>
        <v>0</v>
      </c>
      <c r="T139" s="239" t="n">
        <f aca="false">CEILING($F139,1)</f>
        <v>0</v>
      </c>
      <c r="U139" s="240" t="n">
        <f aca="true">SUM(OFFSET(T139,-MOD(ROW()-ROW($U$7),5),0,5,1))</f>
        <v>0</v>
      </c>
      <c r="W139" s="167" t="str">
        <f aca="false">$I139</f>
        <v/>
      </c>
      <c r="X139" s="167" t="str">
        <f aca="false">IF(ISNUMBER($A139),$W139*(Methuselahs!$A$4+1)+$A139,"")</f>
        <v/>
      </c>
      <c r="Y139" s="167" t="str">
        <f aca="false">IF(ISNUMBER($A139),RANK($X139,$X139:$X143,1),"")</f>
        <v/>
      </c>
      <c r="Z139" s="167" t="str">
        <f aca="false">IF(ISNUMBER($A139),VLOOKUP($A139,Methuselahs!$A$7:$X$306,5),"")</f>
        <v/>
      </c>
      <c r="AA139" s="167" t="str">
        <f aca="false">$I139</f>
        <v/>
      </c>
    </row>
    <row r="140" customFormat="false" ht="12.75" hidden="false" customHeight="true" outlineLevel="0" collapsed="false">
      <c r="A140" s="241" t="str">
        <f aca="true">IF(OR(ISBLANK('Tournament Info'!$B$11),'Tournament Info'!$B$11&lt;&gt;4),"",INDIRECT(ADDRESS(ROW(),3,1,1,"Optimal Seating "&amp;'Tournament Info'!$B$11-1&amp;"R+F")))</f>
        <v/>
      </c>
      <c r="B140" s="242" t="str">
        <f aca="false">IF(ISNUMBER(A140),VLOOKUP(A140,Methuselahs!$A$7:$E$306,2,FALSE()),"")</f>
        <v/>
      </c>
      <c r="C140" s="243" t="str">
        <f aca="false">IF(ISNUMBER(A140),VLOOKUP(A140,Methuselahs!$A$7:$E$306,3,FALSE()),"")</f>
        <v/>
      </c>
      <c r="D140" s="244" t="str">
        <f aca="false">IF(ISNUMBER(A140),FLOOR((ROW()-ROW($A$7))/5,1)+1,"")</f>
        <v/>
      </c>
      <c r="E140" s="245"/>
      <c r="F140" s="269" t="n">
        <f aca="false">IF(ISNUMBER(E140),E140,0)</f>
        <v>0</v>
      </c>
      <c r="G140" s="225" t="str">
        <f aca="false">IF(ISNUMBER($A140),IF(AND($F140&gt;=2,$H140=60),1,0),"")</f>
        <v/>
      </c>
      <c r="H140" s="226" t="str">
        <f aca="false">IF(ISNUMBER(A140),IF(OR($S140=$U140,NOT(ISNA(MATCH($D140*5+$V$4,Override!$C$6:$C$125,0)))),$Q140,0),"")</f>
        <v/>
      </c>
      <c r="I140" s="275" t="str">
        <f aca="false">IF(ISNUMBER(A140),IF(J140=5,K140,IF(AND(J140=4,OR(K140=4,K140=3)),K140+1,K140)),"")</f>
        <v/>
      </c>
      <c r="J140" s="246" t="n">
        <f aca="false">COUNT(A137:A141)</f>
        <v>0</v>
      </c>
      <c r="K140" s="228" t="str">
        <f aca="false">IF(ISNUMBER(A140),RANK(F140,F137:F141),"")</f>
        <v/>
      </c>
      <c r="L140" s="229" t="n">
        <f aca="false">IF(J140=5,VLOOKUP(K140,TPMatrix!$A$6:$B$10,2,FALSE()),IF(J140=4,VLOOKUP(K140,TPMatrix!$D$6:$E$9,2,FALSE()),0))</f>
        <v>0</v>
      </c>
      <c r="M140" s="229" t="n">
        <f aca="false">IF(COUNTIF(K137:K141,K140)&gt;=2,IF(J140=5,VLOOKUP(K140+1,TPMatrix!$A$6:$B$10,2,FALSE()),IF(J140=4,VLOOKUP(K140+1,TPMatrix!$D$6:$E$9,2,FALSE()),0)),"")</f>
        <v>0</v>
      </c>
      <c r="N140" s="229" t="n">
        <f aca="false">IF(COUNTIF(K137:K141,K140)&gt;=3,IF(J140=5,VLOOKUP(K140+2,TPMatrix!$A$6:$B$10,2,FALSE()),IF(J140=4,VLOOKUP(K140+2,TPMatrix!$D$6:$E$9,2,FALSE()),0)),"")</f>
        <v>0</v>
      </c>
      <c r="O140" s="229" t="n">
        <f aca="false">IF(COUNTIF(K137:K141,K140)&gt;=4,IF(J140=5,VLOOKUP(K140+3,TPMatrix!$A$6:$B$10,2,FALSE()),IF(J140=4,VLOOKUP(K140+3,TPMatrix!$D$6:$E$9,2,FALSE()),0)),"")</f>
        <v>0</v>
      </c>
      <c r="P140" s="229" t="n">
        <f aca="false">IF(COUNTIF(K137:K141,K140)&gt;=5,IF(J140=5,VLOOKUP(K140+4,TPMatrix!$A$6:$B$10,2,FALSE()),IF(J140=4,VLOOKUP(K140+4,TPMatrix!$D$6:$E$9,2,FALSE()),0)),"")</f>
        <v>0</v>
      </c>
      <c r="Q140" s="229" t="n">
        <f aca="false">SUM(L140:P140)/COUNT(L140:P140)</f>
        <v>0</v>
      </c>
      <c r="R140" s="230" t="n">
        <f aca="false">COUNT(L140:P140)</f>
        <v>5</v>
      </c>
      <c r="S140" s="228" t="n">
        <f aca="false">IF(ISNUMBER($A140),COUNTIF($D$7:$D$306,$D140),0)</f>
        <v>0</v>
      </c>
      <c r="T140" s="229" t="n">
        <f aca="false">CEILING($F140,1)</f>
        <v>0</v>
      </c>
      <c r="U140" s="230" t="n">
        <f aca="true">SUM(OFFSET(T140,-MOD(ROW()-ROW($U$7),5),0,5,1))</f>
        <v>0</v>
      </c>
      <c r="W140" s="167" t="str">
        <f aca="false">$I140</f>
        <v/>
      </c>
      <c r="X140" s="167" t="str">
        <f aca="false">IF(ISNUMBER($A140),$W140*(Methuselahs!$A$4+1)+$A140,"")</f>
        <v/>
      </c>
      <c r="Y140" s="167" t="str">
        <f aca="false">IF(ISNUMBER($A140),RANK($X140,$X140:$X144,1),"")</f>
        <v/>
      </c>
      <c r="Z140" s="167" t="str">
        <f aca="false">IF(ISNUMBER($A140),VLOOKUP($A140,Methuselahs!$A$7:$X$306,5),"")</f>
        <v/>
      </c>
      <c r="AA140" s="167" t="str">
        <f aca="false">$I140</f>
        <v/>
      </c>
    </row>
    <row r="141" customFormat="false" ht="12.75" hidden="false" customHeight="true" outlineLevel="0" collapsed="false">
      <c r="A141" s="247" t="str">
        <f aca="true">IF(OR(ISBLANK('Tournament Info'!$B$11),'Tournament Info'!$B$11&lt;&gt;4),"",INDIRECT(ADDRESS(ROW(),3,1,1,"Optimal Seating "&amp;'Tournament Info'!$B$11-1&amp;"R+F")))</f>
        <v/>
      </c>
      <c r="B141" s="248" t="str">
        <f aca="false">IF(ISNUMBER(A141),VLOOKUP(A141,Methuselahs!$A$7:$E$306,2,FALSE()),"")</f>
        <v/>
      </c>
      <c r="C141" s="249" t="str">
        <f aca="false">IF(ISNUMBER(A141),VLOOKUP(A141,Methuselahs!$A$7:$E$306,3,FALSE()),"")</f>
        <v/>
      </c>
      <c r="D141" s="250" t="str">
        <f aca="false">IF(ISNUMBER(A141),FLOOR((ROW()-ROW($A$7))/5,1)+1,"")</f>
        <v/>
      </c>
      <c r="E141" s="251"/>
      <c r="F141" s="270" t="n">
        <f aca="false">IF(ISNUMBER(E141),E141,0)</f>
        <v>0</v>
      </c>
      <c r="G141" s="235" t="str">
        <f aca="false">IF(ISNUMBER($A141),IF(AND($F141&gt;=2,$H141=60),1,0),"")</f>
        <v/>
      </c>
      <c r="H141" s="236" t="str">
        <f aca="false">IF(ISNUMBER(A141),IF(OR($S141=$U141,NOT(ISNA(MATCH($D141*5+$V$4,Override!$C$6:$C$125,0)))),$Q141,0),"")</f>
        <v/>
      </c>
      <c r="I141" s="139" t="str">
        <f aca="false">IF(ISNUMBER(A141),IF(J141=5,K141,IF(AND(J141=4,OR(K141=4,K141=3)),K141+1,K141)),"")</f>
        <v/>
      </c>
      <c r="J141" s="252" t="n">
        <f aca="false">COUNT(A137:A141)</f>
        <v>0</v>
      </c>
      <c r="K141" s="253" t="str">
        <f aca="false">IF(ISNUMBER(A141),RANK(F141,F137:F141),"")</f>
        <v/>
      </c>
      <c r="L141" s="254" t="n">
        <f aca="false">IF(J141=5,VLOOKUP(K141,TPMatrix!$A$6:$B$10,2,FALSE()),IF(J141=4,VLOOKUP(K141,TPMatrix!$D$6:$E$9,2,FALSE()),0))</f>
        <v>0</v>
      </c>
      <c r="M141" s="254" t="n">
        <f aca="false">IF(COUNTIF(K137:K141,K141)&gt;=2,IF(J141=5,VLOOKUP(K141+1,TPMatrix!$A$6:$B$10,2,FALSE()),IF(J141=4,VLOOKUP(K141+1,TPMatrix!$D$6:$E$9,2,FALSE()),0)),"")</f>
        <v>0</v>
      </c>
      <c r="N141" s="254" t="n">
        <f aca="false">IF(COUNTIF(K137:K141,K141)&gt;=3,IF(J141=5,VLOOKUP(K141+2,TPMatrix!$A$6:$B$10,2,FALSE()),IF(J141=4,VLOOKUP(K141+2,TPMatrix!$D$6:$E$9,2,FALSE()),0)),"")</f>
        <v>0</v>
      </c>
      <c r="O141" s="254" t="n">
        <f aca="false">IF(COUNTIF(K137:K141,K141)&gt;=4,IF(J141=5,VLOOKUP(K141+3,TPMatrix!$A$6:$B$10,2,FALSE()),IF(J141=4,VLOOKUP(K141+3,TPMatrix!$D$6:$E$9,2,FALSE()),0)),"")</f>
        <v>0</v>
      </c>
      <c r="P141" s="254" t="n">
        <f aca="false">IF(COUNTIF(K137:K141,K141)&gt;=5,IF(J141=5,VLOOKUP(K141+4,TPMatrix!$A$6:$B$10,2,FALSE()),IF(J141=4,VLOOKUP(K141+4,TPMatrix!$D$6:$E$9,2,FALSE()),0)),"")</f>
        <v>0</v>
      </c>
      <c r="Q141" s="254" t="n">
        <f aca="false">SUM(L141:P141)/COUNT(L141:P141)</f>
        <v>0</v>
      </c>
      <c r="R141" s="255" t="n">
        <f aca="false">COUNT(L141:P141)</f>
        <v>5</v>
      </c>
      <c r="S141" s="253" t="n">
        <f aca="false">IF(ISNUMBER($A141),COUNTIF($D$7:$D$306,$D141),0)</f>
        <v>0</v>
      </c>
      <c r="T141" s="254" t="n">
        <f aca="false">CEILING($F141,1)</f>
        <v>0</v>
      </c>
      <c r="U141" s="255" t="n">
        <f aca="true">SUM(OFFSET(T141,-MOD(ROW()-ROW($U$7),5),0,5,1))</f>
        <v>0</v>
      </c>
      <c r="W141" s="167" t="str">
        <f aca="false">$I141</f>
        <v/>
      </c>
      <c r="X141" s="167" t="str">
        <f aca="false">IF(ISNUMBER($A141),$W141*(Methuselahs!$A$4+1)+$A141,"")</f>
        <v/>
      </c>
      <c r="Y141" s="167" t="str">
        <f aca="false">IF(ISNUMBER($A141),RANK($X141,$X141:$X145,1),"")</f>
        <v/>
      </c>
      <c r="Z141" s="167" t="str">
        <f aca="false">IF(ISNUMBER($A141),VLOOKUP($A141,Methuselahs!$A$7:$X$306,5),"")</f>
        <v/>
      </c>
      <c r="AA141" s="167" t="str">
        <f aca="false">$I141</f>
        <v/>
      </c>
    </row>
    <row r="142" customFormat="false" ht="12.75" hidden="false" customHeight="true" outlineLevel="0" collapsed="false">
      <c r="A142" s="206" t="str">
        <f aca="true">IF(OR(ISBLANK('Tournament Info'!$B$11),'Tournament Info'!$B$11&lt;&gt;4),"",INDIRECT(ADDRESS(ROW(),3,1,1,"Optimal Seating "&amp;'Tournament Info'!$B$11-1&amp;"R+F")))</f>
        <v/>
      </c>
      <c r="B142" s="207" t="str">
        <f aca="false">IF(ISNUMBER(A142),VLOOKUP(A142,Methuselahs!$A$7:$E$306,2,FALSE()),"")</f>
        <v/>
      </c>
      <c r="C142" s="208" t="str">
        <f aca="false">IF(ISNUMBER(A142),VLOOKUP(A142,Methuselahs!$A$7:$E$306,3,FALSE()),"")</f>
        <v/>
      </c>
      <c r="D142" s="209" t="str">
        <f aca="false">IF(ISNUMBER(A142),FLOOR((ROW()-ROW($A$7))/5,1)+1,"")</f>
        <v/>
      </c>
      <c r="E142" s="210"/>
      <c r="F142" s="262" t="n">
        <f aca="false">IF(ISNUMBER(E142),E142,0)</f>
        <v>0</v>
      </c>
      <c r="G142" s="211" t="str">
        <f aca="false">IF(ISNUMBER($A142),IF(AND($F142&gt;=2,$H142=60),1,0),"")</f>
        <v/>
      </c>
      <c r="H142" s="212" t="str">
        <f aca="false">IF(ISNUMBER(A142),IF(OR($S142=$U142,NOT(ISNA(MATCH($D142*5+$V$4,Override!$C$6:$C$125,0)))),$Q142,0),"")</f>
        <v/>
      </c>
      <c r="I142" s="274" t="str">
        <f aca="false">IF(ISNUMBER(A142),IF(J142=5,K142,IF(AND(J142=4,OR(K142=4,K142=3)),K142+1,K142)),"")</f>
        <v/>
      </c>
      <c r="J142" s="213" t="n">
        <f aca="false">COUNT(A142:A146)</f>
        <v>0</v>
      </c>
      <c r="K142" s="214" t="str">
        <f aca="false">IF(ISNUMBER(A142),RANK(F142,F142:F146),"")</f>
        <v/>
      </c>
      <c r="L142" s="215" t="n">
        <f aca="false">IF(J142=5,VLOOKUP(K142,TPMatrix!$A$6:$B$10,2,FALSE()),IF(J142=4,VLOOKUP(K142,TPMatrix!$D$6:$E$9,2,FALSE()),0))</f>
        <v>0</v>
      </c>
      <c r="M142" s="215" t="n">
        <f aca="false">IF(COUNTIF(K142:K146,K142)&gt;=2,IF(J142=5,VLOOKUP(K142+1,TPMatrix!$A$6:$B$10,2,FALSE()),IF(J142=4,VLOOKUP(K142+1,TPMatrix!$D$6:$E$9,2,FALSE()),0)),"")</f>
        <v>0</v>
      </c>
      <c r="N142" s="215" t="n">
        <f aca="false">IF(COUNTIF(K142:K146,K142)&gt;=3,IF(J142=5,VLOOKUP(K142+2,TPMatrix!$A$6:$B$10,2,FALSE()),IF(J142=4,VLOOKUP(K142+2,TPMatrix!$D$6:$E$9,2,FALSE()),0)),"")</f>
        <v>0</v>
      </c>
      <c r="O142" s="215" t="n">
        <f aca="false">IF(COUNTIF(K142:K146,K142)&gt;=4,IF(J142=5,VLOOKUP(K142+3,TPMatrix!$A$6:$B$10,2,FALSE()),IF(J142=4,VLOOKUP(K142+3,TPMatrix!$D$6:$E$9,2,FALSE()),0)),"")</f>
        <v>0</v>
      </c>
      <c r="P142" s="215" t="n">
        <f aca="false">IF(COUNTIF(K142:K146,K142)&gt;=5,IF(J142=5,VLOOKUP(K142+4,TPMatrix!$A$6:$B$10,2,FALSE()),IF(J142=4,VLOOKUP(K142+4,TPMatrix!$D$6:$E$9,2,FALSE()),0)),"")</f>
        <v>0</v>
      </c>
      <c r="Q142" s="215" t="n">
        <f aca="false">SUM(L142:P142)/COUNT(L142:P142)</f>
        <v>0</v>
      </c>
      <c r="R142" s="216" t="n">
        <f aca="false">COUNT(L142:P142)</f>
        <v>5</v>
      </c>
      <c r="S142" s="217" t="n">
        <f aca="false">IF(ISNUMBER($A142),COUNTIF($D$7:$D$306,$D142),0)</f>
        <v>0</v>
      </c>
      <c r="T142" s="218" t="n">
        <f aca="false">CEILING($F142,1)</f>
        <v>0</v>
      </c>
      <c r="U142" s="219" t="n">
        <f aca="true">SUM(OFFSET(T142,-MOD(ROW()-ROW($U$7),5),0,5,1))</f>
        <v>0</v>
      </c>
      <c r="W142" s="167" t="str">
        <f aca="false">$I142</f>
        <v/>
      </c>
      <c r="X142" s="167" t="str">
        <f aca="false">IF(ISNUMBER($A142),$W142*(Methuselahs!$A$4+1)+$A142,"")</f>
        <v/>
      </c>
      <c r="Y142" s="167" t="str">
        <f aca="false">IF(ISNUMBER($A142),RANK($X142,$X142:$X146,1),"")</f>
        <v/>
      </c>
      <c r="Z142" s="167" t="str">
        <f aca="false">IF(ISNUMBER($A142),VLOOKUP($A142,Methuselahs!$A$7:$X$306,5),"")</f>
        <v/>
      </c>
      <c r="AA142" s="167" t="str">
        <f aca="false">$I142</f>
        <v/>
      </c>
    </row>
    <row r="143" customFormat="false" ht="12.75" hidden="false" customHeight="true" outlineLevel="0" collapsed="false">
      <c r="A143" s="220" t="str">
        <f aca="true">IF(OR(ISBLANK('Tournament Info'!$B$11),'Tournament Info'!$B$11&lt;&gt;4),"",INDIRECT(ADDRESS(ROW(),3,1,1,"Optimal Seating "&amp;'Tournament Info'!$B$11-1&amp;"R+F")))</f>
        <v/>
      </c>
      <c r="B143" s="221" t="str">
        <f aca="false">IF(ISNUMBER(A143),VLOOKUP(A143,Methuselahs!$A$7:$E$306,2,FALSE()),"")</f>
        <v/>
      </c>
      <c r="C143" s="222" t="str">
        <f aca="false">IF(ISNUMBER(A143),VLOOKUP(A143,Methuselahs!$A$7:$E$306,3,FALSE()),"")</f>
        <v/>
      </c>
      <c r="D143" s="223" t="str">
        <f aca="false">IF(ISNUMBER(A143),FLOOR((ROW()-ROW($A$7))/5,1)+1,"")</f>
        <v/>
      </c>
      <c r="E143" s="224"/>
      <c r="F143" s="264" t="n">
        <f aca="false">IF(ISNUMBER(E143),E143,0)</f>
        <v>0</v>
      </c>
      <c r="G143" s="225" t="str">
        <f aca="false">IF(ISNUMBER($A143),IF(AND($F143&gt;=2,$H143=60),1,0),"")</f>
        <v/>
      </c>
      <c r="H143" s="226" t="str">
        <f aca="false">IF(ISNUMBER(A143),IF(OR($S143=$U143,NOT(ISNA(MATCH($D143*5+$V$4,Override!$C$6:$C$125,0)))),$Q143,0),"")</f>
        <v/>
      </c>
      <c r="I143" s="275" t="str">
        <f aca="false">IF(ISNUMBER(A143),IF(J143=5,K143,IF(AND(J143=4,OR(K143=4,K143=3)),K143+1,K143)),"")</f>
        <v/>
      </c>
      <c r="J143" s="227" t="n">
        <f aca="false">COUNT(A142:A146)</f>
        <v>0</v>
      </c>
      <c r="K143" s="228" t="str">
        <f aca="false">IF(ISNUMBER(A143),RANK(F143,F142:F146),"")</f>
        <v/>
      </c>
      <c r="L143" s="229" t="n">
        <f aca="false">IF(J143=5,VLOOKUP(K143,TPMatrix!$A$6:$B$10,2,FALSE()),IF(J143=4,VLOOKUP(K143,TPMatrix!$D$6:$E$9,2,FALSE()),0))</f>
        <v>0</v>
      </c>
      <c r="M143" s="229" t="n">
        <f aca="false">IF(COUNTIF(K142:K146,K143)&gt;=2,IF(J143=5,VLOOKUP(K143+1,TPMatrix!$A$6:$B$10,2,FALSE()),IF(J143=4,VLOOKUP(K143+1,TPMatrix!$D$6:$E$9,2,FALSE()),0)),"")</f>
        <v>0</v>
      </c>
      <c r="N143" s="229" t="n">
        <f aca="false">IF(COUNTIF(K142:K146,K143)&gt;=3,IF(J143=5,VLOOKUP(K143+2,TPMatrix!$A$6:$B$10,2,FALSE()),IF(J143=4,VLOOKUP(K143+2,TPMatrix!$D$6:$E$9,2,FALSE()),0)),"")</f>
        <v>0</v>
      </c>
      <c r="O143" s="229" t="n">
        <f aca="false">IF(COUNTIF(K142:K146,K143)&gt;=4,IF(J143=5,VLOOKUP(K143+3,TPMatrix!$A$6:$B$10,2,FALSE()),IF(J143=4,VLOOKUP(K143+3,TPMatrix!$D$6:$E$9,2,FALSE()),0)),"")</f>
        <v>0</v>
      </c>
      <c r="P143" s="229" t="n">
        <f aca="false">IF(COUNTIF(K142:K146,K143)&gt;=5,IF(J143=5,VLOOKUP(K143+4,TPMatrix!$A$6:$B$10,2,FALSE()),IF(J143=4,VLOOKUP(K143+4,TPMatrix!$D$6:$E$9,2,FALSE()),0)),"")</f>
        <v>0</v>
      </c>
      <c r="Q143" s="229" t="n">
        <f aca="false">SUM(L143:P143)/COUNT(L143:P143)</f>
        <v>0</v>
      </c>
      <c r="R143" s="230" t="n">
        <f aca="false">COUNT(L143:P143)</f>
        <v>5</v>
      </c>
      <c r="S143" s="228" t="n">
        <f aca="false">IF(ISNUMBER($A143),COUNTIF($D$7:$D$306,$D143),0)</f>
        <v>0</v>
      </c>
      <c r="T143" s="229" t="n">
        <f aca="false">CEILING($F143,1)</f>
        <v>0</v>
      </c>
      <c r="U143" s="230" t="n">
        <f aca="true">SUM(OFFSET(T143,-MOD(ROW()-ROW($U$7),5),0,5,1))</f>
        <v>0</v>
      </c>
      <c r="W143" s="167" t="str">
        <f aca="false">$I143</f>
        <v/>
      </c>
      <c r="X143" s="167" t="str">
        <f aca="false">IF(ISNUMBER($A143),$W143*(Methuselahs!$A$4+1)+$A143,"")</f>
        <v/>
      </c>
      <c r="Y143" s="167" t="str">
        <f aca="false">IF(ISNUMBER($A143),RANK($X143,$X143:$X147,1),"")</f>
        <v/>
      </c>
      <c r="Z143" s="167" t="str">
        <f aca="false">IF(ISNUMBER($A143),VLOOKUP($A143,Methuselahs!$A$7:$X$306,5),"")</f>
        <v/>
      </c>
      <c r="AA143" s="167" t="str">
        <f aca="false">$I143</f>
        <v/>
      </c>
    </row>
    <row r="144" customFormat="false" ht="12.75" hidden="false" customHeight="true" outlineLevel="0" collapsed="false">
      <c r="A144" s="231" t="str">
        <f aca="true">IF(OR(ISBLANK('Tournament Info'!$B$11),'Tournament Info'!$B$11&lt;&gt;4),"",INDIRECT(ADDRESS(ROW(),3,1,1,"Optimal Seating "&amp;'Tournament Info'!$B$11-1&amp;"R+F")))</f>
        <v/>
      </c>
      <c r="B144" s="207" t="str">
        <f aca="false">IF(ISNUMBER(A144),VLOOKUP(A144,Methuselahs!$A$7:$E$306,2,FALSE()),"")</f>
        <v/>
      </c>
      <c r="C144" s="232" t="str">
        <f aca="false">IF(ISNUMBER(A144),VLOOKUP(A144,Methuselahs!$A$7:$E$306,3,FALSE()),"")</f>
        <v/>
      </c>
      <c r="D144" s="233" t="str">
        <f aca="false">IF(ISNUMBER(A144),FLOOR((ROW()-ROW($A$7))/5,1)+1,"")</f>
        <v/>
      </c>
      <c r="E144" s="234"/>
      <c r="F144" s="267" t="n">
        <f aca="false">IF(ISNUMBER(E144),E144,0)</f>
        <v>0</v>
      </c>
      <c r="G144" s="235" t="str">
        <f aca="false">IF(ISNUMBER($A144),IF(AND($F144&gt;=2,$H144=60),1,0),"")</f>
        <v/>
      </c>
      <c r="H144" s="236" t="str">
        <f aca="false">IF(ISNUMBER(A144),IF(OR($S144=$U144,NOT(ISNA(MATCH($D144*5+$V$4,Override!$C$6:$C$125,0)))),$Q144,0),"")</f>
        <v/>
      </c>
      <c r="I144" s="139" t="str">
        <f aca="false">IF(ISNUMBER(A144),IF(J144=5,K144,IF(AND(J144=4,OR(K144=4,K144=3)),K144+1,K144)),"")</f>
        <v/>
      </c>
      <c r="J144" s="237" t="n">
        <f aca="false">COUNT(A142:A146)</f>
        <v>0</v>
      </c>
      <c r="K144" s="238" t="str">
        <f aca="false">IF(ISNUMBER(A144),RANK(F144,F142:F146),"")</f>
        <v/>
      </c>
      <c r="L144" s="239" t="n">
        <f aca="false">IF(J144=5,VLOOKUP(K144,TPMatrix!$A$6:$B$10,2,FALSE()),IF(J144=4,VLOOKUP(K144,TPMatrix!$D$6:$E$9,2,FALSE()),0))</f>
        <v>0</v>
      </c>
      <c r="M144" s="239" t="n">
        <f aca="false">IF(COUNTIF(K142:K146,K144)&gt;=2,IF(J144=5,VLOOKUP(K144+1,TPMatrix!$A$6:$B$10,2,FALSE()),IF(J144=4,VLOOKUP(K144+1,TPMatrix!$D$6:$E$9,2,FALSE()),0)),"")</f>
        <v>0</v>
      </c>
      <c r="N144" s="239" t="n">
        <f aca="false">IF(COUNTIF(K142:K146,K144)&gt;=3,IF(J144=5,VLOOKUP(K144+2,TPMatrix!$A$6:$B$10,2,FALSE()),IF(J144=4,VLOOKUP(K144+2,TPMatrix!$D$6:$E$9,2,FALSE()),0)),"")</f>
        <v>0</v>
      </c>
      <c r="O144" s="239" t="n">
        <f aca="false">IF(COUNTIF(K142:K146,K144)&gt;=4,IF(J144=5,VLOOKUP(K144+3,TPMatrix!$A$6:$B$10,2,FALSE()),IF(J144=4,VLOOKUP(K144+3,TPMatrix!$D$6:$E$9,2,FALSE()),0)),"")</f>
        <v>0</v>
      </c>
      <c r="P144" s="239" t="n">
        <f aca="false">IF(COUNTIF(K142:K146,K144)&gt;=5,IF(J144=5,VLOOKUP(K144+4,TPMatrix!$A$6:$B$10,2,FALSE()),IF(J144=4,VLOOKUP(K144+4,TPMatrix!$D$6:$E$9,2,FALSE()),0)),"")</f>
        <v>0</v>
      </c>
      <c r="Q144" s="239" t="n">
        <f aca="false">SUM(L144:P144)/COUNT(L144:P144)</f>
        <v>0</v>
      </c>
      <c r="R144" s="240" t="n">
        <f aca="false">COUNT(L144:P144)</f>
        <v>5</v>
      </c>
      <c r="S144" s="238" t="n">
        <f aca="false">IF(ISNUMBER($A144),COUNTIF($D$7:$D$306,$D144),0)</f>
        <v>0</v>
      </c>
      <c r="T144" s="239" t="n">
        <f aca="false">CEILING($F144,1)</f>
        <v>0</v>
      </c>
      <c r="U144" s="240" t="n">
        <f aca="true">SUM(OFFSET(T144,-MOD(ROW()-ROW($U$7),5),0,5,1))</f>
        <v>0</v>
      </c>
      <c r="W144" s="167" t="str">
        <f aca="false">$I144</f>
        <v/>
      </c>
      <c r="X144" s="167" t="str">
        <f aca="false">IF(ISNUMBER($A144),$W144*(Methuselahs!$A$4+1)+$A144,"")</f>
        <v/>
      </c>
      <c r="Y144" s="167" t="str">
        <f aca="false">IF(ISNUMBER($A144),RANK($X144,$X144:$X148,1),"")</f>
        <v/>
      </c>
      <c r="Z144" s="167" t="str">
        <f aca="false">IF(ISNUMBER($A144),VLOOKUP($A144,Methuselahs!$A$7:$X$306,5),"")</f>
        <v/>
      </c>
      <c r="AA144" s="167" t="str">
        <f aca="false">$I144</f>
        <v/>
      </c>
    </row>
    <row r="145" customFormat="false" ht="12.75" hidden="false" customHeight="true" outlineLevel="0" collapsed="false">
      <c r="A145" s="241" t="str">
        <f aca="true">IF(OR(ISBLANK('Tournament Info'!$B$11),'Tournament Info'!$B$11&lt;&gt;4),"",INDIRECT(ADDRESS(ROW(),3,1,1,"Optimal Seating "&amp;'Tournament Info'!$B$11-1&amp;"R+F")))</f>
        <v/>
      </c>
      <c r="B145" s="242" t="str">
        <f aca="false">IF(ISNUMBER(A145),VLOOKUP(A145,Methuselahs!$A$7:$E$306,2,FALSE()),"")</f>
        <v/>
      </c>
      <c r="C145" s="243" t="str">
        <f aca="false">IF(ISNUMBER(A145),VLOOKUP(A145,Methuselahs!$A$7:$E$306,3,FALSE()),"")</f>
        <v/>
      </c>
      <c r="D145" s="244" t="str">
        <f aca="false">IF(ISNUMBER(A145),FLOOR((ROW()-ROW($A$7))/5,1)+1,"")</f>
        <v/>
      </c>
      <c r="E145" s="245"/>
      <c r="F145" s="269" t="n">
        <f aca="false">IF(ISNUMBER(E145),E145,0)</f>
        <v>0</v>
      </c>
      <c r="G145" s="225" t="str">
        <f aca="false">IF(ISNUMBER($A145),IF(AND($F145&gt;=2,$H145=60),1,0),"")</f>
        <v/>
      </c>
      <c r="H145" s="226" t="str">
        <f aca="false">IF(ISNUMBER(A145),IF(OR($S145=$U145,NOT(ISNA(MATCH($D145*5+$V$4,Override!$C$6:$C$125,0)))),$Q145,0),"")</f>
        <v/>
      </c>
      <c r="I145" s="275" t="str">
        <f aca="false">IF(ISNUMBER(A145),IF(J145=5,K145,IF(AND(J145=4,OR(K145=4,K145=3)),K145+1,K145)),"")</f>
        <v/>
      </c>
      <c r="J145" s="246" t="n">
        <f aca="false">COUNT(A142:A146)</f>
        <v>0</v>
      </c>
      <c r="K145" s="228" t="str">
        <f aca="false">IF(ISNUMBER(A145),RANK(F145,F142:F146),"")</f>
        <v/>
      </c>
      <c r="L145" s="229" t="n">
        <f aca="false">IF(J145=5,VLOOKUP(K145,TPMatrix!$A$6:$B$10,2,FALSE()),IF(J145=4,VLOOKUP(K145,TPMatrix!$D$6:$E$9,2,FALSE()),0))</f>
        <v>0</v>
      </c>
      <c r="M145" s="229" t="n">
        <f aca="false">IF(COUNTIF(K142:K146,K145)&gt;=2,IF(J145=5,VLOOKUP(K145+1,TPMatrix!$A$6:$B$10,2,FALSE()),IF(J145=4,VLOOKUP(K145+1,TPMatrix!$D$6:$E$9,2,FALSE()),0)),"")</f>
        <v>0</v>
      </c>
      <c r="N145" s="229" t="n">
        <f aca="false">IF(COUNTIF(K142:K146,K145)&gt;=3,IF(J145=5,VLOOKUP(K145+2,TPMatrix!$A$6:$B$10,2,FALSE()),IF(J145=4,VLOOKUP(K145+2,TPMatrix!$D$6:$E$9,2,FALSE()),0)),"")</f>
        <v>0</v>
      </c>
      <c r="O145" s="229" t="n">
        <f aca="false">IF(COUNTIF(K142:K146,K145)&gt;=4,IF(J145=5,VLOOKUP(K145+3,TPMatrix!$A$6:$B$10,2,FALSE()),IF(J145=4,VLOOKUP(K145+3,TPMatrix!$D$6:$E$9,2,FALSE()),0)),"")</f>
        <v>0</v>
      </c>
      <c r="P145" s="229" t="n">
        <f aca="false">IF(COUNTIF(K142:K146,K145)&gt;=5,IF(J145=5,VLOOKUP(K145+4,TPMatrix!$A$6:$B$10,2,FALSE()),IF(J145=4,VLOOKUP(K145+4,TPMatrix!$D$6:$E$9,2,FALSE()),0)),"")</f>
        <v>0</v>
      </c>
      <c r="Q145" s="229" t="n">
        <f aca="false">SUM(L145:P145)/COUNT(L145:P145)</f>
        <v>0</v>
      </c>
      <c r="R145" s="230" t="n">
        <f aca="false">COUNT(L145:P145)</f>
        <v>5</v>
      </c>
      <c r="S145" s="228" t="n">
        <f aca="false">IF(ISNUMBER($A145),COUNTIF($D$7:$D$306,$D145),0)</f>
        <v>0</v>
      </c>
      <c r="T145" s="229" t="n">
        <f aca="false">CEILING($F145,1)</f>
        <v>0</v>
      </c>
      <c r="U145" s="230" t="n">
        <f aca="true">SUM(OFFSET(T145,-MOD(ROW()-ROW($U$7),5),0,5,1))</f>
        <v>0</v>
      </c>
      <c r="W145" s="167" t="str">
        <f aca="false">$I145</f>
        <v/>
      </c>
      <c r="X145" s="167" t="str">
        <f aca="false">IF(ISNUMBER($A145),$W145*(Methuselahs!$A$4+1)+$A145,"")</f>
        <v/>
      </c>
      <c r="Y145" s="167" t="str">
        <f aca="false">IF(ISNUMBER($A145),RANK($X145,$X145:$X149,1),"")</f>
        <v/>
      </c>
      <c r="Z145" s="167" t="str">
        <f aca="false">IF(ISNUMBER($A145),VLOOKUP($A145,Methuselahs!$A$7:$X$306,5),"")</f>
        <v/>
      </c>
      <c r="AA145" s="167" t="str">
        <f aca="false">$I145</f>
        <v/>
      </c>
    </row>
    <row r="146" customFormat="false" ht="12.75" hidden="false" customHeight="true" outlineLevel="0" collapsed="false">
      <c r="A146" s="247" t="str">
        <f aca="true">IF(OR(ISBLANK('Tournament Info'!$B$11),'Tournament Info'!$B$11&lt;&gt;4),"",INDIRECT(ADDRESS(ROW(),3,1,1,"Optimal Seating "&amp;'Tournament Info'!$B$11-1&amp;"R+F")))</f>
        <v/>
      </c>
      <c r="B146" s="248" t="str">
        <f aca="false">IF(ISNUMBER(A146),VLOOKUP(A146,Methuselahs!$A$7:$E$306,2,FALSE()),"")</f>
        <v/>
      </c>
      <c r="C146" s="249" t="str">
        <f aca="false">IF(ISNUMBER(A146),VLOOKUP(A146,Methuselahs!$A$7:$E$306,3,FALSE()),"")</f>
        <v/>
      </c>
      <c r="D146" s="250" t="str">
        <f aca="false">IF(ISNUMBER(A146),FLOOR((ROW()-ROW($A$7))/5,1)+1,"")</f>
        <v/>
      </c>
      <c r="E146" s="251"/>
      <c r="F146" s="270" t="n">
        <f aca="false">IF(ISNUMBER(E146),E146,0)</f>
        <v>0</v>
      </c>
      <c r="G146" s="235" t="str">
        <f aca="false">IF(ISNUMBER($A146),IF(AND($F146&gt;=2,$H146=60),1,0),"")</f>
        <v/>
      </c>
      <c r="H146" s="236" t="str">
        <f aca="false">IF(ISNUMBER(A146),IF(OR($S146=$U146,NOT(ISNA(MATCH($D146*5+$V$4,Override!$C$6:$C$125,0)))),$Q146,0),"")</f>
        <v/>
      </c>
      <c r="I146" s="139" t="str">
        <f aca="false">IF(ISNUMBER(A146),IF(J146=5,K146,IF(AND(J146=4,OR(K146=4,K146=3)),K146+1,K146)),"")</f>
        <v/>
      </c>
      <c r="J146" s="252" t="n">
        <f aca="false">COUNT(A142:A146)</f>
        <v>0</v>
      </c>
      <c r="K146" s="253" t="str">
        <f aca="false">IF(ISNUMBER(A146),RANK(F146,F142:F146),"")</f>
        <v/>
      </c>
      <c r="L146" s="254" t="n">
        <f aca="false">IF(J146=5,VLOOKUP(K146,TPMatrix!$A$6:$B$10,2,FALSE()),IF(J146=4,VLOOKUP(K146,TPMatrix!$D$6:$E$9,2,FALSE()),0))</f>
        <v>0</v>
      </c>
      <c r="M146" s="254" t="n">
        <f aca="false">IF(COUNTIF(K142:K146,K146)&gt;=2,IF(J146=5,VLOOKUP(K146+1,TPMatrix!$A$6:$B$10,2,FALSE()),IF(J146=4,VLOOKUP(K146+1,TPMatrix!$D$6:$E$9,2,FALSE()),0)),"")</f>
        <v>0</v>
      </c>
      <c r="N146" s="254" t="n">
        <f aca="false">IF(COUNTIF(K142:K146,K146)&gt;=3,IF(J146=5,VLOOKUP(K146+2,TPMatrix!$A$6:$B$10,2,FALSE()),IF(J146=4,VLOOKUP(K146+2,TPMatrix!$D$6:$E$9,2,FALSE()),0)),"")</f>
        <v>0</v>
      </c>
      <c r="O146" s="254" t="n">
        <f aca="false">IF(COUNTIF(K142:K146,K146)&gt;=4,IF(J146=5,VLOOKUP(K146+3,TPMatrix!$A$6:$B$10,2,FALSE()),IF(J146=4,VLOOKUP(K146+3,TPMatrix!$D$6:$E$9,2,FALSE()),0)),"")</f>
        <v>0</v>
      </c>
      <c r="P146" s="254" t="n">
        <f aca="false">IF(COUNTIF(K142:K146,K146)&gt;=5,IF(J146=5,VLOOKUP(K146+4,TPMatrix!$A$6:$B$10,2,FALSE()),IF(J146=4,VLOOKUP(K146+4,TPMatrix!$D$6:$E$9,2,FALSE()),0)),"")</f>
        <v>0</v>
      </c>
      <c r="Q146" s="254" t="n">
        <f aca="false">SUM(L146:P146)/COUNT(L146:P146)</f>
        <v>0</v>
      </c>
      <c r="R146" s="255" t="n">
        <f aca="false">COUNT(L146:P146)</f>
        <v>5</v>
      </c>
      <c r="S146" s="253" t="n">
        <f aca="false">IF(ISNUMBER($A146),COUNTIF($D$7:$D$306,$D146),0)</f>
        <v>0</v>
      </c>
      <c r="T146" s="254" t="n">
        <f aca="false">CEILING($F146,1)</f>
        <v>0</v>
      </c>
      <c r="U146" s="255" t="n">
        <f aca="true">SUM(OFFSET(T146,-MOD(ROW()-ROW($U$7),5),0,5,1))</f>
        <v>0</v>
      </c>
      <c r="W146" s="167" t="str">
        <f aca="false">$I146</f>
        <v/>
      </c>
      <c r="X146" s="167" t="str">
        <f aca="false">IF(ISNUMBER($A146),$W146*(Methuselahs!$A$4+1)+$A146,"")</f>
        <v/>
      </c>
      <c r="Y146" s="167" t="str">
        <f aca="false">IF(ISNUMBER($A146),RANK($X146,$X146:$X150,1),"")</f>
        <v/>
      </c>
      <c r="Z146" s="167" t="str">
        <f aca="false">IF(ISNUMBER($A146),VLOOKUP($A146,Methuselahs!$A$7:$X$306,5),"")</f>
        <v/>
      </c>
      <c r="AA146" s="167" t="str">
        <f aca="false">$I146</f>
        <v/>
      </c>
    </row>
    <row r="147" customFormat="false" ht="12.75" hidden="false" customHeight="true" outlineLevel="0" collapsed="false">
      <c r="A147" s="206" t="str">
        <f aca="true">IF(OR(ISBLANK('Tournament Info'!$B$11),'Tournament Info'!$B$11&lt;&gt;4),"",INDIRECT(ADDRESS(ROW(),3,1,1,"Optimal Seating "&amp;'Tournament Info'!$B$11-1&amp;"R+F")))</f>
        <v/>
      </c>
      <c r="B147" s="207" t="str">
        <f aca="false">IF(ISNUMBER(A147),VLOOKUP(A147,Methuselahs!$A$7:$E$306,2,FALSE()),"")</f>
        <v/>
      </c>
      <c r="C147" s="208" t="str">
        <f aca="false">IF(ISNUMBER(A147),VLOOKUP(A147,Methuselahs!$A$7:$E$306,3,FALSE()),"")</f>
        <v/>
      </c>
      <c r="D147" s="209" t="str">
        <f aca="false">IF(ISNUMBER(A147),FLOOR((ROW()-ROW($A$7))/5,1)+1,"")</f>
        <v/>
      </c>
      <c r="E147" s="210"/>
      <c r="F147" s="262" t="n">
        <f aca="false">IF(ISNUMBER(E147),E147,0)</f>
        <v>0</v>
      </c>
      <c r="G147" s="211" t="str">
        <f aca="false">IF(ISNUMBER($A147),IF(AND($F147&gt;=2,$H147=60),1,0),"")</f>
        <v/>
      </c>
      <c r="H147" s="212" t="str">
        <f aca="false">IF(ISNUMBER(A147),IF(OR($S147=$U147,NOT(ISNA(MATCH($D147*5+$V$4,Override!$C$6:$C$125,0)))),$Q147,0),"")</f>
        <v/>
      </c>
      <c r="I147" s="274" t="str">
        <f aca="false">IF(ISNUMBER(A147),IF(J147=5,K147,IF(AND(J147=4,OR(K147=4,K147=3)),K147+1,K147)),"")</f>
        <v/>
      </c>
      <c r="J147" s="213" t="n">
        <f aca="false">COUNT(A147:A151)</f>
        <v>0</v>
      </c>
      <c r="K147" s="214" t="str">
        <f aca="false">IF(ISNUMBER(A147),RANK(F147,F147:F151),"")</f>
        <v/>
      </c>
      <c r="L147" s="215" t="n">
        <f aca="false">IF(J147=5,VLOOKUP(K147,TPMatrix!$A$6:$B$10,2,FALSE()),IF(J147=4,VLOOKUP(K147,TPMatrix!$D$6:$E$9,2,FALSE()),0))</f>
        <v>0</v>
      </c>
      <c r="M147" s="215" t="n">
        <f aca="false">IF(COUNTIF(K147:K151,K147)&gt;=2,IF(J147=5,VLOOKUP(K147+1,TPMatrix!$A$6:$B$10,2,FALSE()),IF(J147=4,VLOOKUP(K147+1,TPMatrix!$D$6:$E$9,2,FALSE()),0)),"")</f>
        <v>0</v>
      </c>
      <c r="N147" s="215" t="n">
        <f aca="false">IF(COUNTIF(K147:K151,K147)&gt;=3,IF(J147=5,VLOOKUP(K147+2,TPMatrix!$A$6:$B$10,2,FALSE()),IF(J147=4,VLOOKUP(K147+2,TPMatrix!$D$6:$E$9,2,FALSE()),0)),"")</f>
        <v>0</v>
      </c>
      <c r="O147" s="215" t="n">
        <f aca="false">IF(COUNTIF(K147:K151,K147)&gt;=4,IF(J147=5,VLOOKUP(K147+3,TPMatrix!$A$6:$B$10,2,FALSE()),IF(J147=4,VLOOKUP(K147+3,TPMatrix!$D$6:$E$9,2,FALSE()),0)),"")</f>
        <v>0</v>
      </c>
      <c r="P147" s="215" t="n">
        <f aca="false">IF(COUNTIF(K147:K151,K147)&gt;=5,IF(J147=5,VLOOKUP(K147+4,TPMatrix!$A$6:$B$10,2,FALSE()),IF(J147=4,VLOOKUP(K147+4,TPMatrix!$D$6:$E$9,2,FALSE()),0)),"")</f>
        <v>0</v>
      </c>
      <c r="Q147" s="215" t="n">
        <f aca="false">SUM(L147:P147)/COUNT(L147:P147)</f>
        <v>0</v>
      </c>
      <c r="R147" s="216" t="n">
        <f aca="false">COUNT(L147:P147)</f>
        <v>5</v>
      </c>
      <c r="S147" s="217" t="n">
        <f aca="false">IF(ISNUMBER($A147),COUNTIF($D$7:$D$306,$D147),0)</f>
        <v>0</v>
      </c>
      <c r="T147" s="218" t="n">
        <f aca="false">CEILING($F147,1)</f>
        <v>0</v>
      </c>
      <c r="U147" s="219" t="n">
        <f aca="true">SUM(OFFSET(T147,-MOD(ROW()-ROW($U$7),5),0,5,1))</f>
        <v>0</v>
      </c>
      <c r="W147" s="167" t="str">
        <f aca="false">$I147</f>
        <v/>
      </c>
      <c r="X147" s="167" t="str">
        <f aca="false">IF(ISNUMBER($A147),$W147*(Methuselahs!$A$4+1)+$A147,"")</f>
        <v/>
      </c>
      <c r="Y147" s="167" t="str">
        <f aca="false">IF(ISNUMBER($A147),RANK($X147,$X147:$X151,1),"")</f>
        <v/>
      </c>
      <c r="Z147" s="167" t="str">
        <f aca="false">IF(ISNUMBER($A147),VLOOKUP($A147,Methuselahs!$A$7:$X$306,5),"")</f>
        <v/>
      </c>
      <c r="AA147" s="167" t="str">
        <f aca="false">$I147</f>
        <v/>
      </c>
    </row>
    <row r="148" customFormat="false" ht="12.75" hidden="false" customHeight="true" outlineLevel="0" collapsed="false">
      <c r="A148" s="220" t="str">
        <f aca="true">IF(OR(ISBLANK('Tournament Info'!$B$11),'Tournament Info'!$B$11&lt;&gt;4),"",INDIRECT(ADDRESS(ROW(),3,1,1,"Optimal Seating "&amp;'Tournament Info'!$B$11-1&amp;"R+F")))</f>
        <v/>
      </c>
      <c r="B148" s="221" t="str">
        <f aca="false">IF(ISNUMBER(A148),VLOOKUP(A148,Methuselahs!$A$7:$E$306,2,FALSE()),"")</f>
        <v/>
      </c>
      <c r="C148" s="222" t="str">
        <f aca="false">IF(ISNUMBER(A148),VLOOKUP(A148,Methuselahs!$A$7:$E$306,3,FALSE()),"")</f>
        <v/>
      </c>
      <c r="D148" s="223" t="str">
        <f aca="false">IF(ISNUMBER(A148),FLOOR((ROW()-ROW($A$7))/5,1)+1,"")</f>
        <v/>
      </c>
      <c r="E148" s="224"/>
      <c r="F148" s="264" t="n">
        <f aca="false">IF(ISNUMBER(E148),E148,0)</f>
        <v>0</v>
      </c>
      <c r="G148" s="225" t="str">
        <f aca="false">IF(ISNUMBER($A148),IF(AND($F148&gt;=2,$H148=60),1,0),"")</f>
        <v/>
      </c>
      <c r="H148" s="226" t="str">
        <f aca="false">IF(ISNUMBER(A148),IF(OR($S148=$U148,NOT(ISNA(MATCH($D148*5+$V$4,Override!$C$6:$C$125,0)))),$Q148,0),"")</f>
        <v/>
      </c>
      <c r="I148" s="275" t="str">
        <f aca="false">IF(ISNUMBER(A148),IF(J148=5,K148,IF(AND(J148=4,OR(K148=4,K148=3)),K148+1,K148)),"")</f>
        <v/>
      </c>
      <c r="J148" s="227" t="n">
        <f aca="false">COUNT(A147:A151)</f>
        <v>0</v>
      </c>
      <c r="K148" s="228" t="str">
        <f aca="false">IF(ISNUMBER(A148),RANK(F148,F147:F151),"")</f>
        <v/>
      </c>
      <c r="L148" s="229" t="n">
        <f aca="false">IF(J148=5,VLOOKUP(K148,TPMatrix!$A$6:$B$10,2,FALSE()),IF(J148=4,VLOOKUP(K148,TPMatrix!$D$6:$E$9,2,FALSE()),0))</f>
        <v>0</v>
      </c>
      <c r="M148" s="229" t="n">
        <f aca="false">IF(COUNTIF(K147:K151,K148)&gt;=2,IF(J148=5,VLOOKUP(K148+1,TPMatrix!$A$6:$B$10,2,FALSE()),IF(J148=4,VLOOKUP(K148+1,TPMatrix!$D$6:$E$9,2,FALSE()),0)),"")</f>
        <v>0</v>
      </c>
      <c r="N148" s="229" t="n">
        <f aca="false">IF(COUNTIF(K147:K151,K148)&gt;=3,IF(J148=5,VLOOKUP(K148+2,TPMatrix!$A$6:$B$10,2,FALSE()),IF(J148=4,VLOOKUP(K148+2,TPMatrix!$D$6:$E$9,2,FALSE()),0)),"")</f>
        <v>0</v>
      </c>
      <c r="O148" s="229" t="n">
        <f aca="false">IF(COUNTIF(K147:K151,K148)&gt;=4,IF(J148=5,VLOOKUP(K148+3,TPMatrix!$A$6:$B$10,2,FALSE()),IF(J148=4,VLOOKUP(K148+3,TPMatrix!$D$6:$E$9,2,FALSE()),0)),"")</f>
        <v>0</v>
      </c>
      <c r="P148" s="229" t="n">
        <f aca="false">IF(COUNTIF(K147:K151,K148)&gt;=5,IF(J148=5,VLOOKUP(K148+4,TPMatrix!$A$6:$B$10,2,FALSE()),IF(J148=4,VLOOKUP(K148+4,TPMatrix!$D$6:$E$9,2,FALSE()),0)),"")</f>
        <v>0</v>
      </c>
      <c r="Q148" s="229" t="n">
        <f aca="false">SUM(L148:P148)/COUNT(L148:P148)</f>
        <v>0</v>
      </c>
      <c r="R148" s="230" t="n">
        <f aca="false">COUNT(L148:P148)</f>
        <v>5</v>
      </c>
      <c r="S148" s="228" t="n">
        <f aca="false">IF(ISNUMBER($A148),COUNTIF($D$7:$D$306,$D148),0)</f>
        <v>0</v>
      </c>
      <c r="T148" s="229" t="n">
        <f aca="false">CEILING($F148,1)</f>
        <v>0</v>
      </c>
      <c r="U148" s="230" t="n">
        <f aca="true">SUM(OFFSET(T148,-MOD(ROW()-ROW($U$7),5),0,5,1))</f>
        <v>0</v>
      </c>
      <c r="W148" s="167" t="str">
        <f aca="false">$I148</f>
        <v/>
      </c>
      <c r="X148" s="167" t="str">
        <f aca="false">IF(ISNUMBER($A148),$W148*(Methuselahs!$A$4+1)+$A148,"")</f>
        <v/>
      </c>
      <c r="Y148" s="167" t="str">
        <f aca="false">IF(ISNUMBER($A148),RANK($X148,$X148:$X152,1),"")</f>
        <v/>
      </c>
      <c r="Z148" s="167" t="str">
        <f aca="false">IF(ISNUMBER($A148),VLOOKUP($A148,Methuselahs!$A$7:$X$306,5),"")</f>
        <v/>
      </c>
      <c r="AA148" s="167" t="str">
        <f aca="false">$I148</f>
        <v/>
      </c>
    </row>
    <row r="149" customFormat="false" ht="12.75" hidden="false" customHeight="true" outlineLevel="0" collapsed="false">
      <c r="A149" s="231" t="str">
        <f aca="true">IF(OR(ISBLANK('Tournament Info'!$B$11),'Tournament Info'!$B$11&lt;&gt;4),"",INDIRECT(ADDRESS(ROW(),3,1,1,"Optimal Seating "&amp;'Tournament Info'!$B$11-1&amp;"R+F")))</f>
        <v/>
      </c>
      <c r="B149" s="207" t="str">
        <f aca="false">IF(ISNUMBER(A149),VLOOKUP(A149,Methuselahs!$A$7:$E$306,2,FALSE()),"")</f>
        <v/>
      </c>
      <c r="C149" s="232" t="str">
        <f aca="false">IF(ISNUMBER(A149),VLOOKUP(A149,Methuselahs!$A$7:$E$306,3,FALSE()),"")</f>
        <v/>
      </c>
      <c r="D149" s="233" t="str">
        <f aca="false">IF(ISNUMBER(A149),FLOOR((ROW()-ROW($A$7))/5,1)+1,"")</f>
        <v/>
      </c>
      <c r="E149" s="234"/>
      <c r="F149" s="267" t="n">
        <f aca="false">IF(ISNUMBER(E149),E149,0)</f>
        <v>0</v>
      </c>
      <c r="G149" s="235" t="str">
        <f aca="false">IF(ISNUMBER($A149),IF(AND($F149&gt;=2,$H149=60),1,0),"")</f>
        <v/>
      </c>
      <c r="H149" s="236" t="str">
        <f aca="false">IF(ISNUMBER(A149),IF(OR($S149=$U149,NOT(ISNA(MATCH($D149*5+$V$4,Override!$C$6:$C$125,0)))),$Q149,0),"")</f>
        <v/>
      </c>
      <c r="I149" s="139" t="str">
        <f aca="false">IF(ISNUMBER(A149),IF(J149=5,K149,IF(AND(J149=4,OR(K149=4,K149=3)),K149+1,K149)),"")</f>
        <v/>
      </c>
      <c r="J149" s="237" t="n">
        <f aca="false">COUNT(A147:A151)</f>
        <v>0</v>
      </c>
      <c r="K149" s="238" t="str">
        <f aca="false">IF(ISNUMBER(A149),RANK(F149,F147:F151),"")</f>
        <v/>
      </c>
      <c r="L149" s="239" t="n">
        <f aca="false">IF(J149=5,VLOOKUP(K149,TPMatrix!$A$6:$B$10,2,FALSE()),IF(J149=4,VLOOKUP(K149,TPMatrix!$D$6:$E$9,2,FALSE()),0))</f>
        <v>0</v>
      </c>
      <c r="M149" s="239" t="n">
        <f aca="false">IF(COUNTIF(K147:K151,K149)&gt;=2,IF(J149=5,VLOOKUP(K149+1,TPMatrix!$A$6:$B$10,2,FALSE()),IF(J149=4,VLOOKUP(K149+1,TPMatrix!$D$6:$E$9,2,FALSE()),0)),"")</f>
        <v>0</v>
      </c>
      <c r="N149" s="239" t="n">
        <f aca="false">IF(COUNTIF(K147:K151,K149)&gt;=3,IF(J149=5,VLOOKUP(K149+2,TPMatrix!$A$6:$B$10,2,FALSE()),IF(J149=4,VLOOKUP(K149+2,TPMatrix!$D$6:$E$9,2,FALSE()),0)),"")</f>
        <v>0</v>
      </c>
      <c r="O149" s="239" t="n">
        <f aca="false">IF(COUNTIF(K147:K151,K149)&gt;=4,IF(J149=5,VLOOKUP(K149+3,TPMatrix!$A$6:$B$10,2,FALSE()),IF(J149=4,VLOOKUP(K149+3,TPMatrix!$D$6:$E$9,2,FALSE()),0)),"")</f>
        <v>0</v>
      </c>
      <c r="P149" s="239" t="n">
        <f aca="false">IF(COUNTIF(K147:K151,K149)&gt;=5,IF(J149=5,VLOOKUP(K149+4,TPMatrix!$A$6:$B$10,2,FALSE()),IF(J149=4,VLOOKUP(K149+4,TPMatrix!$D$6:$E$9,2,FALSE()),0)),"")</f>
        <v>0</v>
      </c>
      <c r="Q149" s="239" t="n">
        <f aca="false">SUM(L149:P149)/COUNT(L149:P149)</f>
        <v>0</v>
      </c>
      <c r="R149" s="240" t="n">
        <f aca="false">COUNT(L149:P149)</f>
        <v>5</v>
      </c>
      <c r="S149" s="238" t="n">
        <f aca="false">IF(ISNUMBER($A149),COUNTIF($D$7:$D$306,$D149),0)</f>
        <v>0</v>
      </c>
      <c r="T149" s="239" t="n">
        <f aca="false">CEILING($F149,1)</f>
        <v>0</v>
      </c>
      <c r="U149" s="240" t="n">
        <f aca="true">SUM(OFFSET(T149,-MOD(ROW()-ROW($U$7),5),0,5,1))</f>
        <v>0</v>
      </c>
      <c r="W149" s="167" t="str">
        <f aca="false">$I149</f>
        <v/>
      </c>
      <c r="X149" s="167" t="str">
        <f aca="false">IF(ISNUMBER($A149),$W149*(Methuselahs!$A$4+1)+$A149,"")</f>
        <v/>
      </c>
      <c r="Y149" s="167" t="str">
        <f aca="false">IF(ISNUMBER($A149),RANK($X149,$X149:$X153,1),"")</f>
        <v/>
      </c>
      <c r="Z149" s="167" t="str">
        <f aca="false">IF(ISNUMBER($A149),VLOOKUP($A149,Methuselahs!$A$7:$X$306,5),"")</f>
        <v/>
      </c>
      <c r="AA149" s="167" t="str">
        <f aca="false">$I149</f>
        <v/>
      </c>
    </row>
    <row r="150" customFormat="false" ht="12.75" hidden="false" customHeight="true" outlineLevel="0" collapsed="false">
      <c r="A150" s="241" t="str">
        <f aca="true">IF(OR(ISBLANK('Tournament Info'!$B$11),'Tournament Info'!$B$11&lt;&gt;4),"",INDIRECT(ADDRESS(ROW(),3,1,1,"Optimal Seating "&amp;'Tournament Info'!$B$11-1&amp;"R+F")))</f>
        <v/>
      </c>
      <c r="B150" s="242" t="str">
        <f aca="false">IF(ISNUMBER(A150),VLOOKUP(A150,Methuselahs!$A$7:$E$306,2,FALSE()),"")</f>
        <v/>
      </c>
      <c r="C150" s="243" t="str">
        <f aca="false">IF(ISNUMBER(A150),VLOOKUP(A150,Methuselahs!$A$7:$E$306,3,FALSE()),"")</f>
        <v/>
      </c>
      <c r="D150" s="244" t="str">
        <f aca="false">IF(ISNUMBER(A150),FLOOR((ROW()-ROW($A$7))/5,1)+1,"")</f>
        <v/>
      </c>
      <c r="E150" s="245"/>
      <c r="F150" s="269" t="n">
        <f aca="false">IF(ISNUMBER(E150),E150,0)</f>
        <v>0</v>
      </c>
      <c r="G150" s="225" t="str">
        <f aca="false">IF(ISNUMBER($A150),IF(AND($F150&gt;=2,$H150=60),1,0),"")</f>
        <v/>
      </c>
      <c r="H150" s="226" t="str">
        <f aca="false">IF(ISNUMBER(A150),IF(OR($S150=$U150,NOT(ISNA(MATCH($D150*5+$V$4,Override!$C$6:$C$125,0)))),$Q150,0),"")</f>
        <v/>
      </c>
      <c r="I150" s="275" t="str">
        <f aca="false">IF(ISNUMBER(A150),IF(J150=5,K150,IF(AND(J150=4,OR(K150=4,K150=3)),K150+1,K150)),"")</f>
        <v/>
      </c>
      <c r="J150" s="246" t="n">
        <f aca="false">COUNT(A147:A151)</f>
        <v>0</v>
      </c>
      <c r="K150" s="228" t="str">
        <f aca="false">IF(ISNUMBER(A150),RANK(F150,F147:F151),"")</f>
        <v/>
      </c>
      <c r="L150" s="229" t="n">
        <f aca="false">IF(J150=5,VLOOKUP(K150,TPMatrix!$A$6:$B$10,2,FALSE()),IF(J150=4,VLOOKUP(K150,TPMatrix!$D$6:$E$9,2,FALSE()),0))</f>
        <v>0</v>
      </c>
      <c r="M150" s="229" t="n">
        <f aca="false">IF(COUNTIF(K147:K151,K150)&gt;=2,IF(J150=5,VLOOKUP(K150+1,TPMatrix!$A$6:$B$10,2,FALSE()),IF(J150=4,VLOOKUP(K150+1,TPMatrix!$D$6:$E$9,2,FALSE()),0)),"")</f>
        <v>0</v>
      </c>
      <c r="N150" s="229" t="n">
        <f aca="false">IF(COUNTIF(K147:K151,K150)&gt;=3,IF(J150=5,VLOOKUP(K150+2,TPMatrix!$A$6:$B$10,2,FALSE()),IF(J150=4,VLOOKUP(K150+2,TPMatrix!$D$6:$E$9,2,FALSE()),0)),"")</f>
        <v>0</v>
      </c>
      <c r="O150" s="229" t="n">
        <f aca="false">IF(COUNTIF(K147:K151,K150)&gt;=4,IF(J150=5,VLOOKUP(K150+3,TPMatrix!$A$6:$B$10,2,FALSE()),IF(J150=4,VLOOKUP(K150+3,TPMatrix!$D$6:$E$9,2,FALSE()),0)),"")</f>
        <v>0</v>
      </c>
      <c r="P150" s="229" t="n">
        <f aca="false">IF(COUNTIF(K147:K151,K150)&gt;=5,IF(J150=5,VLOOKUP(K150+4,TPMatrix!$A$6:$B$10,2,FALSE()),IF(J150=4,VLOOKUP(K150+4,TPMatrix!$D$6:$E$9,2,FALSE()),0)),"")</f>
        <v>0</v>
      </c>
      <c r="Q150" s="229" t="n">
        <f aca="false">SUM(L150:P150)/COUNT(L150:P150)</f>
        <v>0</v>
      </c>
      <c r="R150" s="230" t="n">
        <f aca="false">COUNT(L150:P150)</f>
        <v>5</v>
      </c>
      <c r="S150" s="228" t="n">
        <f aca="false">IF(ISNUMBER($A150),COUNTIF($D$7:$D$306,$D150),0)</f>
        <v>0</v>
      </c>
      <c r="T150" s="229" t="n">
        <f aca="false">CEILING($F150,1)</f>
        <v>0</v>
      </c>
      <c r="U150" s="230" t="n">
        <f aca="true">SUM(OFFSET(T150,-MOD(ROW()-ROW($U$7),5),0,5,1))</f>
        <v>0</v>
      </c>
      <c r="W150" s="167" t="str">
        <f aca="false">$I150</f>
        <v/>
      </c>
      <c r="X150" s="167" t="str">
        <f aca="false">IF(ISNUMBER($A150),$W150*(Methuselahs!$A$4+1)+$A150,"")</f>
        <v/>
      </c>
      <c r="Y150" s="167" t="str">
        <f aca="false">IF(ISNUMBER($A150),RANK($X150,$X150:$X154,1),"")</f>
        <v/>
      </c>
      <c r="Z150" s="167" t="str">
        <f aca="false">IF(ISNUMBER($A150),VLOOKUP($A150,Methuselahs!$A$7:$X$306,5),"")</f>
        <v/>
      </c>
      <c r="AA150" s="167" t="str">
        <f aca="false">$I150</f>
        <v/>
      </c>
    </row>
    <row r="151" customFormat="false" ht="12.75" hidden="false" customHeight="true" outlineLevel="0" collapsed="false">
      <c r="A151" s="247" t="str">
        <f aca="true">IF(OR(ISBLANK('Tournament Info'!$B$11),'Tournament Info'!$B$11&lt;&gt;4),"",INDIRECT(ADDRESS(ROW(),3,1,1,"Optimal Seating "&amp;'Tournament Info'!$B$11-1&amp;"R+F")))</f>
        <v/>
      </c>
      <c r="B151" s="248" t="str">
        <f aca="false">IF(ISNUMBER(A151),VLOOKUP(A151,Methuselahs!$A$7:$E$306,2,FALSE()),"")</f>
        <v/>
      </c>
      <c r="C151" s="249" t="str">
        <f aca="false">IF(ISNUMBER(A151),VLOOKUP(A151,Methuselahs!$A$7:$E$306,3,FALSE()),"")</f>
        <v/>
      </c>
      <c r="D151" s="250" t="str">
        <f aca="false">IF(ISNUMBER(A151),FLOOR((ROW()-ROW($A$7))/5,1)+1,"")</f>
        <v/>
      </c>
      <c r="E151" s="251"/>
      <c r="F151" s="270" t="n">
        <f aca="false">IF(ISNUMBER(E151),E151,0)</f>
        <v>0</v>
      </c>
      <c r="G151" s="235" t="str">
        <f aca="false">IF(ISNUMBER($A151),IF(AND($F151&gt;=2,$H151=60),1,0),"")</f>
        <v/>
      </c>
      <c r="H151" s="236" t="str">
        <f aca="false">IF(ISNUMBER(A151),IF(OR($S151=$U151,NOT(ISNA(MATCH($D151*5+$V$4,Override!$C$6:$C$125,0)))),$Q151,0),"")</f>
        <v/>
      </c>
      <c r="I151" s="139" t="str">
        <f aca="false">IF(ISNUMBER(A151),IF(J151=5,K151,IF(AND(J151=4,OR(K151=4,K151=3)),K151+1,K151)),"")</f>
        <v/>
      </c>
      <c r="J151" s="252" t="n">
        <f aca="false">COUNT(A147:A151)</f>
        <v>0</v>
      </c>
      <c r="K151" s="253" t="str">
        <f aca="false">IF(ISNUMBER(A151),RANK(F151,F147:F151),"")</f>
        <v/>
      </c>
      <c r="L151" s="254" t="n">
        <f aca="false">IF(J151=5,VLOOKUP(K151,TPMatrix!$A$6:$B$10,2,FALSE()),IF(J151=4,VLOOKUP(K151,TPMatrix!$D$6:$E$9,2,FALSE()),0))</f>
        <v>0</v>
      </c>
      <c r="M151" s="254" t="n">
        <f aca="false">IF(COUNTIF(K147:K151,K151)&gt;=2,IF(J151=5,VLOOKUP(K151+1,TPMatrix!$A$6:$B$10,2,FALSE()),IF(J151=4,VLOOKUP(K151+1,TPMatrix!$D$6:$E$9,2,FALSE()),0)),"")</f>
        <v>0</v>
      </c>
      <c r="N151" s="254" t="n">
        <f aca="false">IF(COUNTIF(K147:K151,K151)&gt;=3,IF(J151=5,VLOOKUP(K151+2,TPMatrix!$A$6:$B$10,2,FALSE()),IF(J151=4,VLOOKUP(K151+2,TPMatrix!$D$6:$E$9,2,FALSE()),0)),"")</f>
        <v>0</v>
      </c>
      <c r="O151" s="254" t="n">
        <f aca="false">IF(COUNTIF(K147:K151,K151)&gt;=4,IF(J151=5,VLOOKUP(K151+3,TPMatrix!$A$6:$B$10,2,FALSE()),IF(J151=4,VLOOKUP(K151+3,TPMatrix!$D$6:$E$9,2,FALSE()),0)),"")</f>
        <v>0</v>
      </c>
      <c r="P151" s="254" t="n">
        <f aca="false">IF(COUNTIF(K147:K151,K151)&gt;=5,IF(J151=5,VLOOKUP(K151+4,TPMatrix!$A$6:$B$10,2,FALSE()),IF(J151=4,VLOOKUP(K151+4,TPMatrix!$D$6:$E$9,2,FALSE()),0)),"")</f>
        <v>0</v>
      </c>
      <c r="Q151" s="254" t="n">
        <f aca="false">SUM(L151:P151)/COUNT(L151:P151)</f>
        <v>0</v>
      </c>
      <c r="R151" s="255" t="n">
        <f aca="false">COUNT(L151:P151)</f>
        <v>5</v>
      </c>
      <c r="S151" s="253" t="n">
        <f aca="false">IF(ISNUMBER($A151),COUNTIF($D$7:$D$306,$D151),0)</f>
        <v>0</v>
      </c>
      <c r="T151" s="254" t="n">
        <f aca="false">CEILING($F151,1)</f>
        <v>0</v>
      </c>
      <c r="U151" s="255" t="n">
        <f aca="true">SUM(OFFSET(T151,-MOD(ROW()-ROW($U$7),5),0,5,1))</f>
        <v>0</v>
      </c>
      <c r="W151" s="167" t="str">
        <f aca="false">$I151</f>
        <v/>
      </c>
      <c r="X151" s="167" t="str">
        <f aca="false">IF(ISNUMBER($A151),$W151*(Methuselahs!$A$4+1)+$A151,"")</f>
        <v/>
      </c>
      <c r="Y151" s="167" t="str">
        <f aca="false">IF(ISNUMBER($A151),RANK($X151,$X151:$X155,1),"")</f>
        <v/>
      </c>
      <c r="Z151" s="167" t="str">
        <f aca="false">IF(ISNUMBER($A151),VLOOKUP($A151,Methuselahs!$A$7:$X$306,5),"")</f>
        <v/>
      </c>
      <c r="AA151" s="167" t="str">
        <f aca="false">$I151</f>
        <v/>
      </c>
    </row>
    <row r="152" customFormat="false" ht="12.75" hidden="false" customHeight="true" outlineLevel="0" collapsed="false">
      <c r="A152" s="206" t="str">
        <f aca="true">IF(OR(ISBLANK('Tournament Info'!$B$11),'Tournament Info'!$B$11&lt;&gt;4),"",INDIRECT(ADDRESS(ROW(),3,1,1,"Optimal Seating "&amp;'Tournament Info'!$B$11-1&amp;"R+F")))</f>
        <v/>
      </c>
      <c r="B152" s="207" t="str">
        <f aca="false">IF(ISNUMBER(A152),VLOOKUP(A152,Methuselahs!$A$7:$E$306,2,FALSE()),"")</f>
        <v/>
      </c>
      <c r="C152" s="208" t="str">
        <f aca="false">IF(ISNUMBER(A152),VLOOKUP(A152,Methuselahs!$A$7:$E$306,3,FALSE()),"")</f>
        <v/>
      </c>
      <c r="D152" s="209" t="str">
        <f aca="false">IF(ISNUMBER(A152),FLOOR((ROW()-ROW($A$7))/5,1)+1,"")</f>
        <v/>
      </c>
      <c r="E152" s="210"/>
      <c r="F152" s="262" t="n">
        <f aca="false">IF(ISNUMBER(E152),E152,0)</f>
        <v>0</v>
      </c>
      <c r="G152" s="211" t="str">
        <f aca="false">IF(ISNUMBER($A152),IF(AND($F152&gt;=2,$H152=60),1,0),"")</f>
        <v/>
      </c>
      <c r="H152" s="212" t="str">
        <f aca="false">IF(ISNUMBER(A152),IF(OR($S152=$U152,NOT(ISNA(MATCH($D152*5+$V$4,Override!$C$6:$C$125,0)))),$Q152,0),"")</f>
        <v/>
      </c>
      <c r="I152" s="274" t="str">
        <f aca="false">IF(ISNUMBER(A152),IF(J152=5,K152,IF(AND(J152=4,OR(K152=4,K152=3)),K152+1,K152)),"")</f>
        <v/>
      </c>
      <c r="J152" s="213" t="n">
        <f aca="false">COUNT(A152:A156)</f>
        <v>0</v>
      </c>
      <c r="K152" s="214" t="str">
        <f aca="false">IF(ISNUMBER(A152),RANK(F152,F152:F156),"")</f>
        <v/>
      </c>
      <c r="L152" s="215" t="n">
        <f aca="false">IF(J152=5,VLOOKUP(K152,TPMatrix!$A$6:$B$10,2,FALSE()),IF(J152=4,VLOOKUP(K152,TPMatrix!$D$6:$E$9,2,FALSE()),0))</f>
        <v>0</v>
      </c>
      <c r="M152" s="215" t="n">
        <f aca="false">IF(COUNTIF(K152:K156,K152)&gt;=2,IF(J152=5,VLOOKUP(K152+1,TPMatrix!$A$6:$B$10,2,FALSE()),IF(J152=4,VLOOKUP(K152+1,TPMatrix!$D$6:$E$9,2,FALSE()),0)),"")</f>
        <v>0</v>
      </c>
      <c r="N152" s="215" t="n">
        <f aca="false">IF(COUNTIF(K152:K156,K152)&gt;=3,IF(J152=5,VLOOKUP(K152+2,TPMatrix!$A$6:$B$10,2,FALSE()),IF(J152=4,VLOOKUP(K152+2,TPMatrix!$D$6:$E$9,2,FALSE()),0)),"")</f>
        <v>0</v>
      </c>
      <c r="O152" s="215" t="n">
        <f aca="false">IF(COUNTIF(K152:K156,K152)&gt;=4,IF(J152=5,VLOOKUP(K152+3,TPMatrix!$A$6:$B$10,2,FALSE()),IF(J152=4,VLOOKUP(K152+3,TPMatrix!$D$6:$E$9,2,FALSE()),0)),"")</f>
        <v>0</v>
      </c>
      <c r="P152" s="215" t="n">
        <f aca="false">IF(COUNTIF(K152:K156,K152)&gt;=5,IF(J152=5,VLOOKUP(K152+4,TPMatrix!$A$6:$B$10,2,FALSE()),IF(J152=4,VLOOKUP(K152+4,TPMatrix!$D$6:$E$9,2,FALSE()),0)),"")</f>
        <v>0</v>
      </c>
      <c r="Q152" s="215" t="n">
        <f aca="false">SUM(L152:P152)/COUNT(L152:P152)</f>
        <v>0</v>
      </c>
      <c r="R152" s="216" t="n">
        <f aca="false">COUNT(L152:P152)</f>
        <v>5</v>
      </c>
      <c r="S152" s="217" t="n">
        <f aca="false">IF(ISNUMBER($A152),COUNTIF($D$7:$D$306,$D152),0)</f>
        <v>0</v>
      </c>
      <c r="T152" s="218" t="n">
        <f aca="false">CEILING($F152,1)</f>
        <v>0</v>
      </c>
      <c r="U152" s="219" t="n">
        <f aca="true">SUM(OFFSET(T152,-MOD(ROW()-ROW($U$7),5),0,5,1))</f>
        <v>0</v>
      </c>
      <c r="W152" s="167" t="str">
        <f aca="false">$I152</f>
        <v/>
      </c>
      <c r="X152" s="167" t="str">
        <f aca="false">IF(ISNUMBER($A152),$W152*(Methuselahs!$A$4+1)+$A152,"")</f>
        <v/>
      </c>
      <c r="Y152" s="167" t="str">
        <f aca="false">IF(ISNUMBER($A152),RANK($X152,$X152:$X156,1),"")</f>
        <v/>
      </c>
      <c r="Z152" s="167" t="str">
        <f aca="false">IF(ISNUMBER($A152),VLOOKUP($A152,Methuselahs!$A$7:$X$306,5),"")</f>
        <v/>
      </c>
      <c r="AA152" s="167" t="str">
        <f aca="false">$I152</f>
        <v/>
      </c>
    </row>
    <row r="153" customFormat="false" ht="12.75" hidden="false" customHeight="true" outlineLevel="0" collapsed="false">
      <c r="A153" s="220" t="str">
        <f aca="true">IF(OR(ISBLANK('Tournament Info'!$B$11),'Tournament Info'!$B$11&lt;&gt;4),"",INDIRECT(ADDRESS(ROW(),3,1,1,"Optimal Seating "&amp;'Tournament Info'!$B$11-1&amp;"R+F")))</f>
        <v/>
      </c>
      <c r="B153" s="221" t="str">
        <f aca="false">IF(ISNUMBER(A153),VLOOKUP(A153,Methuselahs!$A$7:$E$306,2,FALSE()),"")</f>
        <v/>
      </c>
      <c r="C153" s="222" t="str">
        <f aca="false">IF(ISNUMBER(A153),VLOOKUP(A153,Methuselahs!$A$7:$E$306,3,FALSE()),"")</f>
        <v/>
      </c>
      <c r="D153" s="223" t="str">
        <f aca="false">IF(ISNUMBER(A153),FLOOR((ROW()-ROW($A$7))/5,1)+1,"")</f>
        <v/>
      </c>
      <c r="E153" s="224"/>
      <c r="F153" s="264" t="n">
        <f aca="false">IF(ISNUMBER(E153),E153,0)</f>
        <v>0</v>
      </c>
      <c r="G153" s="225" t="str">
        <f aca="false">IF(ISNUMBER($A153),IF(AND($F153&gt;=2,$H153=60),1,0),"")</f>
        <v/>
      </c>
      <c r="H153" s="226" t="str">
        <f aca="false">IF(ISNUMBER(A153),IF(OR($S153=$U153,NOT(ISNA(MATCH($D153*5+$V$4,Override!$C$6:$C$125,0)))),$Q153,0),"")</f>
        <v/>
      </c>
      <c r="I153" s="275" t="str">
        <f aca="false">IF(ISNUMBER(A153),IF(J153=5,K153,IF(AND(J153=4,OR(K153=4,K153=3)),K153+1,K153)),"")</f>
        <v/>
      </c>
      <c r="J153" s="227" t="n">
        <f aca="false">COUNT(A152:A156)</f>
        <v>0</v>
      </c>
      <c r="K153" s="228" t="str">
        <f aca="false">IF(ISNUMBER(A153),RANK(F153,F152:F156),"")</f>
        <v/>
      </c>
      <c r="L153" s="229" t="n">
        <f aca="false">IF(J153=5,VLOOKUP(K153,TPMatrix!$A$6:$B$10,2,FALSE()),IF(J153=4,VLOOKUP(K153,TPMatrix!$D$6:$E$9,2,FALSE()),0))</f>
        <v>0</v>
      </c>
      <c r="M153" s="229" t="n">
        <f aca="false">IF(COUNTIF(K152:K156,K153)&gt;=2,IF(J153=5,VLOOKUP(K153+1,TPMatrix!$A$6:$B$10,2,FALSE()),IF(J153=4,VLOOKUP(K153+1,TPMatrix!$D$6:$E$9,2,FALSE()),0)),"")</f>
        <v>0</v>
      </c>
      <c r="N153" s="229" t="n">
        <f aca="false">IF(COUNTIF(K152:K156,K153)&gt;=3,IF(J153=5,VLOOKUP(K153+2,TPMatrix!$A$6:$B$10,2,FALSE()),IF(J153=4,VLOOKUP(K153+2,TPMatrix!$D$6:$E$9,2,FALSE()),0)),"")</f>
        <v>0</v>
      </c>
      <c r="O153" s="229" t="n">
        <f aca="false">IF(COUNTIF(K152:K156,K153)&gt;=4,IF(J153=5,VLOOKUP(K153+3,TPMatrix!$A$6:$B$10,2,FALSE()),IF(J153=4,VLOOKUP(K153+3,TPMatrix!$D$6:$E$9,2,FALSE()),0)),"")</f>
        <v>0</v>
      </c>
      <c r="P153" s="229" t="n">
        <f aca="false">IF(COUNTIF(K152:K156,K153)&gt;=5,IF(J153=5,VLOOKUP(K153+4,TPMatrix!$A$6:$B$10,2,FALSE()),IF(J153=4,VLOOKUP(K153+4,TPMatrix!$D$6:$E$9,2,FALSE()),0)),"")</f>
        <v>0</v>
      </c>
      <c r="Q153" s="229" t="n">
        <f aca="false">SUM(L153:P153)/COUNT(L153:P153)</f>
        <v>0</v>
      </c>
      <c r="R153" s="230" t="n">
        <f aca="false">COUNT(L153:P153)</f>
        <v>5</v>
      </c>
      <c r="S153" s="228" t="n">
        <f aca="false">IF(ISNUMBER($A153),COUNTIF($D$7:$D$306,$D153),0)</f>
        <v>0</v>
      </c>
      <c r="T153" s="229" t="n">
        <f aca="false">CEILING($F153,1)</f>
        <v>0</v>
      </c>
      <c r="U153" s="230" t="n">
        <f aca="true">SUM(OFFSET(T153,-MOD(ROW()-ROW($U$7),5),0,5,1))</f>
        <v>0</v>
      </c>
      <c r="W153" s="167" t="str">
        <f aca="false">$I153</f>
        <v/>
      </c>
      <c r="X153" s="167" t="str">
        <f aca="false">IF(ISNUMBER($A153),$W153*(Methuselahs!$A$4+1)+$A153,"")</f>
        <v/>
      </c>
      <c r="Y153" s="167" t="str">
        <f aca="false">IF(ISNUMBER($A153),RANK($X153,$X153:$X157,1),"")</f>
        <v/>
      </c>
      <c r="Z153" s="167" t="str">
        <f aca="false">IF(ISNUMBER($A153),VLOOKUP($A153,Methuselahs!$A$7:$X$306,5),"")</f>
        <v/>
      </c>
      <c r="AA153" s="167" t="str">
        <f aca="false">$I153</f>
        <v/>
      </c>
    </row>
    <row r="154" customFormat="false" ht="12.75" hidden="false" customHeight="true" outlineLevel="0" collapsed="false">
      <c r="A154" s="231" t="str">
        <f aca="true">IF(OR(ISBLANK('Tournament Info'!$B$11),'Tournament Info'!$B$11&lt;&gt;4),"",INDIRECT(ADDRESS(ROW(),3,1,1,"Optimal Seating "&amp;'Tournament Info'!$B$11-1&amp;"R+F")))</f>
        <v/>
      </c>
      <c r="B154" s="207" t="str">
        <f aca="false">IF(ISNUMBER(A154),VLOOKUP(A154,Methuselahs!$A$7:$E$306,2,FALSE()),"")</f>
        <v/>
      </c>
      <c r="C154" s="232" t="str">
        <f aca="false">IF(ISNUMBER(A154),VLOOKUP(A154,Methuselahs!$A$7:$E$306,3,FALSE()),"")</f>
        <v/>
      </c>
      <c r="D154" s="233" t="str">
        <f aca="false">IF(ISNUMBER(A154),FLOOR((ROW()-ROW($A$7))/5,1)+1,"")</f>
        <v/>
      </c>
      <c r="E154" s="234"/>
      <c r="F154" s="267" t="n">
        <f aca="false">IF(ISNUMBER(E154),E154,0)</f>
        <v>0</v>
      </c>
      <c r="G154" s="235" t="str">
        <f aca="false">IF(ISNUMBER($A154),IF(AND($F154&gt;=2,$H154=60),1,0),"")</f>
        <v/>
      </c>
      <c r="H154" s="236" t="str">
        <f aca="false">IF(ISNUMBER(A154),IF(OR($S154=$U154,NOT(ISNA(MATCH($D154*5+$V$4,Override!$C$6:$C$125,0)))),$Q154,0),"")</f>
        <v/>
      </c>
      <c r="I154" s="139" t="str">
        <f aca="false">IF(ISNUMBER(A154),IF(J154=5,K154,IF(AND(J154=4,OR(K154=4,K154=3)),K154+1,K154)),"")</f>
        <v/>
      </c>
      <c r="J154" s="237" t="n">
        <f aca="false">COUNT(A152:A156)</f>
        <v>0</v>
      </c>
      <c r="K154" s="238" t="str">
        <f aca="false">IF(ISNUMBER(A154),RANK(F154,F152:F156),"")</f>
        <v/>
      </c>
      <c r="L154" s="239" t="n">
        <f aca="false">IF(J154=5,VLOOKUP(K154,TPMatrix!$A$6:$B$10,2,FALSE()),IF(J154=4,VLOOKUP(K154,TPMatrix!$D$6:$E$9,2,FALSE()),0))</f>
        <v>0</v>
      </c>
      <c r="M154" s="239" t="n">
        <f aca="false">IF(COUNTIF(K152:K156,K154)&gt;=2,IF(J154=5,VLOOKUP(K154+1,TPMatrix!$A$6:$B$10,2,FALSE()),IF(J154=4,VLOOKUP(K154+1,TPMatrix!$D$6:$E$9,2,FALSE()),0)),"")</f>
        <v>0</v>
      </c>
      <c r="N154" s="239" t="n">
        <f aca="false">IF(COUNTIF(K152:K156,K154)&gt;=3,IF(J154=5,VLOOKUP(K154+2,TPMatrix!$A$6:$B$10,2,FALSE()),IF(J154=4,VLOOKUP(K154+2,TPMatrix!$D$6:$E$9,2,FALSE()),0)),"")</f>
        <v>0</v>
      </c>
      <c r="O154" s="239" t="n">
        <f aca="false">IF(COUNTIF(K152:K156,K154)&gt;=4,IF(J154=5,VLOOKUP(K154+3,TPMatrix!$A$6:$B$10,2,FALSE()),IF(J154=4,VLOOKUP(K154+3,TPMatrix!$D$6:$E$9,2,FALSE()),0)),"")</f>
        <v>0</v>
      </c>
      <c r="P154" s="239" t="n">
        <f aca="false">IF(COUNTIF(K152:K156,K154)&gt;=5,IF(J154=5,VLOOKUP(K154+4,TPMatrix!$A$6:$B$10,2,FALSE()),IF(J154=4,VLOOKUP(K154+4,TPMatrix!$D$6:$E$9,2,FALSE()),0)),"")</f>
        <v>0</v>
      </c>
      <c r="Q154" s="239" t="n">
        <f aca="false">SUM(L154:P154)/COUNT(L154:P154)</f>
        <v>0</v>
      </c>
      <c r="R154" s="240" t="n">
        <f aca="false">COUNT(L154:P154)</f>
        <v>5</v>
      </c>
      <c r="S154" s="238" t="n">
        <f aca="false">IF(ISNUMBER($A154),COUNTIF($D$7:$D$306,$D154),0)</f>
        <v>0</v>
      </c>
      <c r="T154" s="239" t="n">
        <f aca="false">CEILING($F154,1)</f>
        <v>0</v>
      </c>
      <c r="U154" s="240" t="n">
        <f aca="true">SUM(OFFSET(T154,-MOD(ROW()-ROW($U$7),5),0,5,1))</f>
        <v>0</v>
      </c>
      <c r="W154" s="167" t="str">
        <f aca="false">$I154</f>
        <v/>
      </c>
      <c r="X154" s="167" t="str">
        <f aca="false">IF(ISNUMBER($A154),$W154*(Methuselahs!$A$4+1)+$A154,"")</f>
        <v/>
      </c>
      <c r="Y154" s="167" t="str">
        <f aca="false">IF(ISNUMBER($A154),RANK($X154,$X154:$X158,1),"")</f>
        <v/>
      </c>
      <c r="Z154" s="167" t="str">
        <f aca="false">IF(ISNUMBER($A154),VLOOKUP($A154,Methuselahs!$A$7:$X$306,5),"")</f>
        <v/>
      </c>
      <c r="AA154" s="167" t="str">
        <f aca="false">$I154</f>
        <v/>
      </c>
    </row>
    <row r="155" customFormat="false" ht="12.75" hidden="false" customHeight="true" outlineLevel="0" collapsed="false">
      <c r="A155" s="241" t="str">
        <f aca="true">IF(OR(ISBLANK('Tournament Info'!$B$11),'Tournament Info'!$B$11&lt;&gt;4),"",INDIRECT(ADDRESS(ROW(),3,1,1,"Optimal Seating "&amp;'Tournament Info'!$B$11-1&amp;"R+F")))</f>
        <v/>
      </c>
      <c r="B155" s="242" t="str">
        <f aca="false">IF(ISNUMBER(A155),VLOOKUP(A155,Methuselahs!$A$7:$E$306,2,FALSE()),"")</f>
        <v/>
      </c>
      <c r="C155" s="243" t="str">
        <f aca="false">IF(ISNUMBER(A155),VLOOKUP(A155,Methuselahs!$A$7:$E$306,3,FALSE()),"")</f>
        <v/>
      </c>
      <c r="D155" s="244" t="str">
        <f aca="false">IF(ISNUMBER(A155),FLOOR((ROW()-ROW($A$7))/5,1)+1,"")</f>
        <v/>
      </c>
      <c r="E155" s="245"/>
      <c r="F155" s="269" t="n">
        <f aca="false">IF(ISNUMBER(E155),E155,0)</f>
        <v>0</v>
      </c>
      <c r="G155" s="225" t="str">
        <f aca="false">IF(ISNUMBER($A155),IF(AND($F155&gt;=2,$H155=60),1,0),"")</f>
        <v/>
      </c>
      <c r="H155" s="226" t="str">
        <f aca="false">IF(ISNUMBER(A155),IF(OR($S155=$U155,NOT(ISNA(MATCH($D155*5+$V$4,Override!$C$6:$C$125,0)))),$Q155,0),"")</f>
        <v/>
      </c>
      <c r="I155" s="275" t="str">
        <f aca="false">IF(ISNUMBER(A155),IF(J155=5,K155,IF(AND(J155=4,OR(K155=4,K155=3)),K155+1,K155)),"")</f>
        <v/>
      </c>
      <c r="J155" s="246" t="n">
        <f aca="false">COUNT(A152:A156)</f>
        <v>0</v>
      </c>
      <c r="K155" s="228" t="str">
        <f aca="false">IF(ISNUMBER(A155),RANK(F155,F152:F156),"")</f>
        <v/>
      </c>
      <c r="L155" s="229" t="n">
        <f aca="false">IF(J155=5,VLOOKUP(K155,TPMatrix!$A$6:$B$10,2,FALSE()),IF(J155=4,VLOOKUP(K155,TPMatrix!$D$6:$E$9,2,FALSE()),0))</f>
        <v>0</v>
      </c>
      <c r="M155" s="229" t="n">
        <f aca="false">IF(COUNTIF(K152:K156,K155)&gt;=2,IF(J155=5,VLOOKUP(K155+1,TPMatrix!$A$6:$B$10,2,FALSE()),IF(J155=4,VLOOKUP(K155+1,TPMatrix!$D$6:$E$9,2,FALSE()),0)),"")</f>
        <v>0</v>
      </c>
      <c r="N155" s="229" t="n">
        <f aca="false">IF(COUNTIF(K152:K156,K155)&gt;=3,IF(J155=5,VLOOKUP(K155+2,TPMatrix!$A$6:$B$10,2,FALSE()),IF(J155=4,VLOOKUP(K155+2,TPMatrix!$D$6:$E$9,2,FALSE()),0)),"")</f>
        <v>0</v>
      </c>
      <c r="O155" s="229" t="n">
        <f aca="false">IF(COUNTIF(K152:K156,K155)&gt;=4,IF(J155=5,VLOOKUP(K155+3,TPMatrix!$A$6:$B$10,2,FALSE()),IF(J155=4,VLOOKUP(K155+3,TPMatrix!$D$6:$E$9,2,FALSE()),0)),"")</f>
        <v>0</v>
      </c>
      <c r="P155" s="229" t="n">
        <f aca="false">IF(COUNTIF(K152:K156,K155)&gt;=5,IF(J155=5,VLOOKUP(K155+4,TPMatrix!$A$6:$B$10,2,FALSE()),IF(J155=4,VLOOKUP(K155+4,TPMatrix!$D$6:$E$9,2,FALSE()),0)),"")</f>
        <v>0</v>
      </c>
      <c r="Q155" s="229" t="n">
        <f aca="false">SUM(L155:P155)/COUNT(L155:P155)</f>
        <v>0</v>
      </c>
      <c r="R155" s="230" t="n">
        <f aca="false">COUNT(L155:P155)</f>
        <v>5</v>
      </c>
      <c r="S155" s="228" t="n">
        <f aca="false">IF(ISNUMBER($A155),COUNTIF($D$7:$D$306,$D155),0)</f>
        <v>0</v>
      </c>
      <c r="T155" s="229" t="n">
        <f aca="false">CEILING($F155,1)</f>
        <v>0</v>
      </c>
      <c r="U155" s="230" t="n">
        <f aca="true">SUM(OFFSET(T155,-MOD(ROW()-ROW($U$7),5),0,5,1))</f>
        <v>0</v>
      </c>
      <c r="W155" s="167" t="str">
        <f aca="false">$I155</f>
        <v/>
      </c>
      <c r="X155" s="167" t="str">
        <f aca="false">IF(ISNUMBER($A155),$W155*(Methuselahs!$A$4+1)+$A155,"")</f>
        <v/>
      </c>
      <c r="Y155" s="167" t="str">
        <f aca="false">IF(ISNUMBER($A155),RANK($X155,$X155:$X159,1),"")</f>
        <v/>
      </c>
      <c r="Z155" s="167" t="str">
        <f aca="false">IF(ISNUMBER($A155),VLOOKUP($A155,Methuselahs!$A$7:$X$306,5),"")</f>
        <v/>
      </c>
      <c r="AA155" s="167" t="str">
        <f aca="false">$I155</f>
        <v/>
      </c>
    </row>
    <row r="156" customFormat="false" ht="12.75" hidden="false" customHeight="true" outlineLevel="0" collapsed="false">
      <c r="A156" s="247" t="str">
        <f aca="true">IF(OR(ISBLANK('Tournament Info'!$B$11),'Tournament Info'!$B$11&lt;&gt;4),"",INDIRECT(ADDRESS(ROW(),3,1,1,"Optimal Seating "&amp;'Tournament Info'!$B$11-1&amp;"R+F")))</f>
        <v/>
      </c>
      <c r="B156" s="248" t="str">
        <f aca="false">IF(ISNUMBER(A156),VLOOKUP(A156,Methuselahs!$A$7:$E$306,2,FALSE()),"")</f>
        <v/>
      </c>
      <c r="C156" s="249" t="str">
        <f aca="false">IF(ISNUMBER(A156),VLOOKUP(A156,Methuselahs!$A$7:$E$306,3,FALSE()),"")</f>
        <v/>
      </c>
      <c r="D156" s="250" t="str">
        <f aca="false">IF(ISNUMBER(A156),FLOOR((ROW()-ROW($A$7))/5,1)+1,"")</f>
        <v/>
      </c>
      <c r="E156" s="251"/>
      <c r="F156" s="270" t="n">
        <f aca="false">IF(ISNUMBER(E156),E156,0)</f>
        <v>0</v>
      </c>
      <c r="G156" s="235" t="str">
        <f aca="false">IF(ISNUMBER($A156),IF(AND($F156&gt;=2,$H156=60),1,0),"")</f>
        <v/>
      </c>
      <c r="H156" s="236" t="str">
        <f aca="false">IF(ISNUMBER(A156),IF(OR($S156=$U156,NOT(ISNA(MATCH($D156*5+$V$4,Override!$C$6:$C$125,0)))),$Q156,0),"")</f>
        <v/>
      </c>
      <c r="I156" s="139" t="str">
        <f aca="false">IF(ISNUMBER(A156),IF(J156=5,K156,IF(AND(J156=4,OR(K156=4,K156=3)),K156+1,K156)),"")</f>
        <v/>
      </c>
      <c r="J156" s="252" t="n">
        <f aca="false">COUNT(A152:A156)</f>
        <v>0</v>
      </c>
      <c r="K156" s="253" t="str">
        <f aca="false">IF(ISNUMBER(A156),RANK(F156,F152:F156),"")</f>
        <v/>
      </c>
      <c r="L156" s="254" t="n">
        <f aca="false">IF(J156=5,VLOOKUP(K156,TPMatrix!$A$6:$B$10,2,FALSE()),IF(J156=4,VLOOKUP(K156,TPMatrix!$D$6:$E$9,2,FALSE()),0))</f>
        <v>0</v>
      </c>
      <c r="M156" s="254" t="n">
        <f aca="false">IF(COUNTIF(K152:K156,K156)&gt;=2,IF(J156=5,VLOOKUP(K156+1,TPMatrix!$A$6:$B$10,2,FALSE()),IF(J156=4,VLOOKUP(K156+1,TPMatrix!$D$6:$E$9,2,FALSE()),0)),"")</f>
        <v>0</v>
      </c>
      <c r="N156" s="254" t="n">
        <f aca="false">IF(COUNTIF(K152:K156,K156)&gt;=3,IF(J156=5,VLOOKUP(K156+2,TPMatrix!$A$6:$B$10,2,FALSE()),IF(J156=4,VLOOKUP(K156+2,TPMatrix!$D$6:$E$9,2,FALSE()),0)),"")</f>
        <v>0</v>
      </c>
      <c r="O156" s="254" t="n">
        <f aca="false">IF(COUNTIF(K152:K156,K156)&gt;=4,IF(J156=5,VLOOKUP(K156+3,TPMatrix!$A$6:$B$10,2,FALSE()),IF(J156=4,VLOOKUP(K156+3,TPMatrix!$D$6:$E$9,2,FALSE()),0)),"")</f>
        <v>0</v>
      </c>
      <c r="P156" s="254" t="n">
        <f aca="false">IF(COUNTIF(K152:K156,K156)&gt;=5,IF(J156=5,VLOOKUP(K156+4,TPMatrix!$A$6:$B$10,2,FALSE()),IF(J156=4,VLOOKUP(K156+4,TPMatrix!$D$6:$E$9,2,FALSE()),0)),"")</f>
        <v>0</v>
      </c>
      <c r="Q156" s="254" t="n">
        <f aca="false">SUM(L156:P156)/COUNT(L156:P156)</f>
        <v>0</v>
      </c>
      <c r="R156" s="255" t="n">
        <f aca="false">COUNT(L156:P156)</f>
        <v>5</v>
      </c>
      <c r="S156" s="253" t="n">
        <f aca="false">IF(ISNUMBER($A156),COUNTIF($D$7:$D$306,$D156),0)</f>
        <v>0</v>
      </c>
      <c r="T156" s="254" t="n">
        <f aca="false">CEILING($F156,1)</f>
        <v>0</v>
      </c>
      <c r="U156" s="255" t="n">
        <f aca="true">SUM(OFFSET(T156,-MOD(ROW()-ROW($U$7),5),0,5,1))</f>
        <v>0</v>
      </c>
      <c r="W156" s="167" t="str">
        <f aca="false">$I156</f>
        <v/>
      </c>
      <c r="X156" s="167" t="str">
        <f aca="false">IF(ISNUMBER($A156),$W156*(Methuselahs!$A$4+1)+$A156,"")</f>
        <v/>
      </c>
      <c r="Y156" s="167" t="str">
        <f aca="false">IF(ISNUMBER($A156),RANK($X156,$X156:$X160,1),"")</f>
        <v/>
      </c>
      <c r="Z156" s="167" t="str">
        <f aca="false">IF(ISNUMBER($A156),VLOOKUP($A156,Methuselahs!$A$7:$X$306,5),"")</f>
        <v/>
      </c>
      <c r="AA156" s="167" t="str">
        <f aca="false">$I156</f>
        <v/>
      </c>
    </row>
    <row r="157" customFormat="false" ht="12.75" hidden="false" customHeight="true" outlineLevel="0" collapsed="false">
      <c r="A157" s="206" t="str">
        <f aca="true">IF(OR(ISBLANK('Tournament Info'!$B$11),'Tournament Info'!$B$11&lt;&gt;4),"",INDIRECT(ADDRESS(ROW(),3,1,1,"Optimal Seating "&amp;'Tournament Info'!$B$11-1&amp;"R+F")))</f>
        <v/>
      </c>
      <c r="B157" s="207" t="str">
        <f aca="false">IF(ISNUMBER(A157),VLOOKUP(A157,Methuselahs!$A$7:$E$306,2,FALSE()),"")</f>
        <v/>
      </c>
      <c r="C157" s="208" t="str">
        <f aca="false">IF(ISNUMBER(A157),VLOOKUP(A157,Methuselahs!$A$7:$E$306,3,FALSE()),"")</f>
        <v/>
      </c>
      <c r="D157" s="209" t="str">
        <f aca="false">IF(ISNUMBER(A157),FLOOR((ROW()-ROW($A$7))/5,1)+1,"")</f>
        <v/>
      </c>
      <c r="E157" s="210"/>
      <c r="F157" s="262" t="n">
        <f aca="false">IF(ISNUMBER(E157),E157,0)</f>
        <v>0</v>
      </c>
      <c r="G157" s="211" t="str">
        <f aca="false">IF(ISNUMBER($A157),IF(AND($F157&gt;=2,$H157=60),1,0),"")</f>
        <v/>
      </c>
      <c r="H157" s="212" t="str">
        <f aca="false">IF(ISNUMBER(A157),IF(OR($S157=$U157,NOT(ISNA(MATCH($D157*5+$V$4,Override!$C$6:$C$125,0)))),$Q157,0),"")</f>
        <v/>
      </c>
      <c r="I157" s="274" t="str">
        <f aca="false">IF(ISNUMBER(A157),IF(J157=5,K157,IF(AND(J157=4,OR(K157=4,K157=3)),K157+1,K157)),"")</f>
        <v/>
      </c>
      <c r="J157" s="213" t="n">
        <f aca="false">COUNT(A157:A161)</f>
        <v>0</v>
      </c>
      <c r="K157" s="214" t="str">
        <f aca="false">IF(ISNUMBER(A157),RANK(F157,F157:F161),"")</f>
        <v/>
      </c>
      <c r="L157" s="215" t="n">
        <f aca="false">IF(J157=5,VLOOKUP(K157,TPMatrix!$A$6:$B$10,2,FALSE()),IF(J157=4,VLOOKUP(K157,TPMatrix!$D$6:$E$9,2,FALSE()),0))</f>
        <v>0</v>
      </c>
      <c r="M157" s="215" t="n">
        <f aca="false">IF(COUNTIF(K157:K161,K157)&gt;=2,IF(J157=5,VLOOKUP(K157+1,TPMatrix!$A$6:$B$10,2,FALSE()),IF(J157=4,VLOOKUP(K157+1,TPMatrix!$D$6:$E$9,2,FALSE()),0)),"")</f>
        <v>0</v>
      </c>
      <c r="N157" s="215" t="n">
        <f aca="false">IF(COUNTIF(K157:K161,K157)&gt;=3,IF(J157=5,VLOOKUP(K157+2,TPMatrix!$A$6:$B$10,2,FALSE()),IF(J157=4,VLOOKUP(K157+2,TPMatrix!$D$6:$E$9,2,FALSE()),0)),"")</f>
        <v>0</v>
      </c>
      <c r="O157" s="215" t="n">
        <f aca="false">IF(COUNTIF(K157:K161,K157)&gt;=4,IF(J157=5,VLOOKUP(K157+3,TPMatrix!$A$6:$B$10,2,FALSE()),IF(J157=4,VLOOKUP(K157+3,TPMatrix!$D$6:$E$9,2,FALSE()),0)),"")</f>
        <v>0</v>
      </c>
      <c r="P157" s="215" t="n">
        <f aca="false">IF(COUNTIF(K157:K161,K157)&gt;=5,IF(J157=5,VLOOKUP(K157+4,TPMatrix!$A$6:$B$10,2,FALSE()),IF(J157=4,VLOOKUP(K157+4,TPMatrix!$D$6:$E$9,2,FALSE()),0)),"")</f>
        <v>0</v>
      </c>
      <c r="Q157" s="215" t="n">
        <f aca="false">SUM(L157:P157)/COUNT(L157:P157)</f>
        <v>0</v>
      </c>
      <c r="R157" s="216" t="n">
        <f aca="false">COUNT(L157:P157)</f>
        <v>5</v>
      </c>
      <c r="S157" s="217" t="n">
        <f aca="false">IF(ISNUMBER($A157),COUNTIF($D$7:$D$306,$D157),0)</f>
        <v>0</v>
      </c>
      <c r="T157" s="218" t="n">
        <f aca="false">CEILING($F157,1)</f>
        <v>0</v>
      </c>
      <c r="U157" s="219" t="n">
        <f aca="true">SUM(OFFSET(T157,-MOD(ROW()-ROW($U$7),5),0,5,1))</f>
        <v>0</v>
      </c>
      <c r="W157" s="167" t="str">
        <f aca="false">$I157</f>
        <v/>
      </c>
      <c r="X157" s="167" t="str">
        <f aca="false">IF(ISNUMBER($A157),$W157*(Methuselahs!$A$4+1)+$A157,"")</f>
        <v/>
      </c>
      <c r="Y157" s="167" t="str">
        <f aca="false">IF(ISNUMBER($A157),RANK($X157,$X157:$X161,1),"")</f>
        <v/>
      </c>
      <c r="Z157" s="167" t="str">
        <f aca="false">IF(ISNUMBER($A157),VLOOKUP($A157,Methuselahs!$A$7:$X$306,5),"")</f>
        <v/>
      </c>
      <c r="AA157" s="167" t="str">
        <f aca="false">$I157</f>
        <v/>
      </c>
    </row>
    <row r="158" customFormat="false" ht="12.75" hidden="false" customHeight="true" outlineLevel="0" collapsed="false">
      <c r="A158" s="220" t="str">
        <f aca="true">IF(OR(ISBLANK('Tournament Info'!$B$11),'Tournament Info'!$B$11&lt;&gt;4),"",INDIRECT(ADDRESS(ROW(),3,1,1,"Optimal Seating "&amp;'Tournament Info'!$B$11-1&amp;"R+F")))</f>
        <v/>
      </c>
      <c r="B158" s="221" t="str">
        <f aca="false">IF(ISNUMBER(A158),VLOOKUP(A158,Methuselahs!$A$7:$E$306,2,FALSE()),"")</f>
        <v/>
      </c>
      <c r="C158" s="222" t="str">
        <f aca="false">IF(ISNUMBER(A158),VLOOKUP(A158,Methuselahs!$A$7:$E$306,3,FALSE()),"")</f>
        <v/>
      </c>
      <c r="D158" s="223" t="str">
        <f aca="false">IF(ISNUMBER(A158),FLOOR((ROW()-ROW($A$7))/5,1)+1,"")</f>
        <v/>
      </c>
      <c r="E158" s="224"/>
      <c r="F158" s="264" t="n">
        <f aca="false">IF(ISNUMBER(E158),E158,0)</f>
        <v>0</v>
      </c>
      <c r="G158" s="225" t="str">
        <f aca="false">IF(ISNUMBER($A158),IF(AND($F158&gt;=2,$H158=60),1,0),"")</f>
        <v/>
      </c>
      <c r="H158" s="226" t="str">
        <f aca="false">IF(ISNUMBER(A158),IF(OR($S158=$U158,NOT(ISNA(MATCH($D158*5+$V$4,Override!$C$6:$C$125,0)))),$Q158,0),"")</f>
        <v/>
      </c>
      <c r="I158" s="275" t="str">
        <f aca="false">IF(ISNUMBER(A158),IF(J158=5,K158,IF(AND(J158=4,OR(K158=4,K158=3)),K158+1,K158)),"")</f>
        <v/>
      </c>
      <c r="J158" s="227" t="n">
        <f aca="false">COUNT(A157:A161)</f>
        <v>0</v>
      </c>
      <c r="K158" s="228" t="str">
        <f aca="false">IF(ISNUMBER(A158),RANK(F158,F157:F161),"")</f>
        <v/>
      </c>
      <c r="L158" s="229" t="n">
        <f aca="false">IF(J158=5,VLOOKUP(K158,TPMatrix!$A$6:$B$10,2,FALSE()),IF(J158=4,VLOOKUP(K158,TPMatrix!$D$6:$E$9,2,FALSE()),0))</f>
        <v>0</v>
      </c>
      <c r="M158" s="229" t="n">
        <f aca="false">IF(COUNTIF(K157:K161,K158)&gt;=2,IF(J158=5,VLOOKUP(K158+1,TPMatrix!$A$6:$B$10,2,FALSE()),IF(J158=4,VLOOKUP(K158+1,TPMatrix!$D$6:$E$9,2,FALSE()),0)),"")</f>
        <v>0</v>
      </c>
      <c r="N158" s="229" t="n">
        <f aca="false">IF(COUNTIF(K157:K161,K158)&gt;=3,IF(J158=5,VLOOKUP(K158+2,TPMatrix!$A$6:$B$10,2,FALSE()),IF(J158=4,VLOOKUP(K158+2,TPMatrix!$D$6:$E$9,2,FALSE()),0)),"")</f>
        <v>0</v>
      </c>
      <c r="O158" s="229" t="n">
        <f aca="false">IF(COUNTIF(K157:K161,K158)&gt;=4,IF(J158=5,VLOOKUP(K158+3,TPMatrix!$A$6:$B$10,2,FALSE()),IF(J158=4,VLOOKUP(K158+3,TPMatrix!$D$6:$E$9,2,FALSE()),0)),"")</f>
        <v>0</v>
      </c>
      <c r="P158" s="229" t="n">
        <f aca="false">IF(COUNTIF(K157:K161,K158)&gt;=5,IF(J158=5,VLOOKUP(K158+4,TPMatrix!$A$6:$B$10,2,FALSE()),IF(J158=4,VLOOKUP(K158+4,TPMatrix!$D$6:$E$9,2,FALSE()),0)),"")</f>
        <v>0</v>
      </c>
      <c r="Q158" s="229" t="n">
        <f aca="false">SUM(L158:P158)/COUNT(L158:P158)</f>
        <v>0</v>
      </c>
      <c r="R158" s="230" t="n">
        <f aca="false">COUNT(L158:P158)</f>
        <v>5</v>
      </c>
      <c r="S158" s="228" t="n">
        <f aca="false">IF(ISNUMBER($A158),COUNTIF($D$7:$D$306,$D158),0)</f>
        <v>0</v>
      </c>
      <c r="T158" s="229" t="n">
        <f aca="false">CEILING($F158,1)</f>
        <v>0</v>
      </c>
      <c r="U158" s="230" t="n">
        <f aca="true">SUM(OFFSET(T158,-MOD(ROW()-ROW($U$7),5),0,5,1))</f>
        <v>0</v>
      </c>
      <c r="W158" s="167" t="str">
        <f aca="false">$I158</f>
        <v/>
      </c>
      <c r="X158" s="167" t="str">
        <f aca="false">IF(ISNUMBER($A158),$W158*(Methuselahs!$A$4+1)+$A158,"")</f>
        <v/>
      </c>
      <c r="Y158" s="167" t="str">
        <f aca="false">IF(ISNUMBER($A158),RANK($X158,$X158:$X162,1),"")</f>
        <v/>
      </c>
      <c r="Z158" s="167" t="str">
        <f aca="false">IF(ISNUMBER($A158),VLOOKUP($A158,Methuselahs!$A$7:$X$306,5),"")</f>
        <v/>
      </c>
      <c r="AA158" s="167" t="str">
        <f aca="false">$I158</f>
        <v/>
      </c>
    </row>
    <row r="159" customFormat="false" ht="12.75" hidden="false" customHeight="true" outlineLevel="0" collapsed="false">
      <c r="A159" s="231" t="str">
        <f aca="true">IF(OR(ISBLANK('Tournament Info'!$B$11),'Tournament Info'!$B$11&lt;&gt;4),"",INDIRECT(ADDRESS(ROW(),3,1,1,"Optimal Seating "&amp;'Tournament Info'!$B$11-1&amp;"R+F")))</f>
        <v/>
      </c>
      <c r="B159" s="207" t="str">
        <f aca="false">IF(ISNUMBER(A159),VLOOKUP(A159,Methuselahs!$A$7:$E$306,2,FALSE()),"")</f>
        <v/>
      </c>
      <c r="C159" s="232" t="str">
        <f aca="false">IF(ISNUMBER(A159),VLOOKUP(A159,Methuselahs!$A$7:$E$306,3,FALSE()),"")</f>
        <v/>
      </c>
      <c r="D159" s="233" t="str">
        <f aca="false">IF(ISNUMBER(A159),FLOOR((ROW()-ROW($A$7))/5,1)+1,"")</f>
        <v/>
      </c>
      <c r="E159" s="234"/>
      <c r="F159" s="267" t="n">
        <f aca="false">IF(ISNUMBER(E159),E159,0)</f>
        <v>0</v>
      </c>
      <c r="G159" s="235" t="str">
        <f aca="false">IF(ISNUMBER($A159),IF(AND($F159&gt;=2,$H159=60),1,0),"")</f>
        <v/>
      </c>
      <c r="H159" s="236" t="str">
        <f aca="false">IF(ISNUMBER(A159),IF(OR($S159=$U159,NOT(ISNA(MATCH($D159*5+$V$4,Override!$C$6:$C$125,0)))),$Q159,0),"")</f>
        <v/>
      </c>
      <c r="I159" s="139" t="str">
        <f aca="false">IF(ISNUMBER(A159),IF(J159=5,K159,IF(AND(J159=4,OR(K159=4,K159=3)),K159+1,K159)),"")</f>
        <v/>
      </c>
      <c r="J159" s="237" t="n">
        <f aca="false">COUNT(A157:A161)</f>
        <v>0</v>
      </c>
      <c r="K159" s="238" t="str">
        <f aca="false">IF(ISNUMBER(A159),RANK(F159,F157:F161),"")</f>
        <v/>
      </c>
      <c r="L159" s="239" t="n">
        <f aca="false">IF(J159=5,VLOOKUP(K159,TPMatrix!$A$6:$B$10,2,FALSE()),IF(J159=4,VLOOKUP(K159,TPMatrix!$D$6:$E$9,2,FALSE()),0))</f>
        <v>0</v>
      </c>
      <c r="M159" s="239" t="n">
        <f aca="false">IF(COUNTIF(K157:K161,K159)&gt;=2,IF(J159=5,VLOOKUP(K159+1,TPMatrix!$A$6:$B$10,2,FALSE()),IF(J159=4,VLOOKUP(K159+1,TPMatrix!$D$6:$E$9,2,FALSE()),0)),"")</f>
        <v>0</v>
      </c>
      <c r="N159" s="239" t="n">
        <f aca="false">IF(COUNTIF(K157:K161,K159)&gt;=3,IF(J159=5,VLOOKUP(K159+2,TPMatrix!$A$6:$B$10,2,FALSE()),IF(J159=4,VLOOKUP(K159+2,TPMatrix!$D$6:$E$9,2,FALSE()),0)),"")</f>
        <v>0</v>
      </c>
      <c r="O159" s="239" t="n">
        <f aca="false">IF(COUNTIF(K157:K161,K159)&gt;=4,IF(J159=5,VLOOKUP(K159+3,TPMatrix!$A$6:$B$10,2,FALSE()),IF(J159=4,VLOOKUP(K159+3,TPMatrix!$D$6:$E$9,2,FALSE()),0)),"")</f>
        <v>0</v>
      </c>
      <c r="P159" s="239" t="n">
        <f aca="false">IF(COUNTIF(K157:K161,K159)&gt;=5,IF(J159=5,VLOOKUP(K159+4,TPMatrix!$A$6:$B$10,2,FALSE()),IF(J159=4,VLOOKUP(K159+4,TPMatrix!$D$6:$E$9,2,FALSE()),0)),"")</f>
        <v>0</v>
      </c>
      <c r="Q159" s="239" t="n">
        <f aca="false">SUM(L159:P159)/COUNT(L159:P159)</f>
        <v>0</v>
      </c>
      <c r="R159" s="240" t="n">
        <f aca="false">COUNT(L159:P159)</f>
        <v>5</v>
      </c>
      <c r="S159" s="238" t="n">
        <f aca="false">IF(ISNUMBER($A159),COUNTIF($D$7:$D$306,$D159),0)</f>
        <v>0</v>
      </c>
      <c r="T159" s="239" t="n">
        <f aca="false">CEILING($F159,1)</f>
        <v>0</v>
      </c>
      <c r="U159" s="240" t="n">
        <f aca="true">SUM(OFFSET(T159,-MOD(ROW()-ROW($U$7),5),0,5,1))</f>
        <v>0</v>
      </c>
      <c r="W159" s="167" t="str">
        <f aca="false">$I159</f>
        <v/>
      </c>
      <c r="X159" s="167" t="str">
        <f aca="false">IF(ISNUMBER($A159),$W159*(Methuselahs!$A$4+1)+$A159,"")</f>
        <v/>
      </c>
      <c r="Y159" s="167" t="str">
        <f aca="false">IF(ISNUMBER($A159),RANK($X159,$X159:$X163,1),"")</f>
        <v/>
      </c>
      <c r="Z159" s="167" t="str">
        <f aca="false">IF(ISNUMBER($A159),VLOOKUP($A159,Methuselahs!$A$7:$X$306,5),"")</f>
        <v/>
      </c>
      <c r="AA159" s="167" t="str">
        <f aca="false">$I159</f>
        <v/>
      </c>
    </row>
    <row r="160" customFormat="false" ht="12.75" hidden="false" customHeight="true" outlineLevel="0" collapsed="false">
      <c r="A160" s="241" t="str">
        <f aca="true">IF(OR(ISBLANK('Tournament Info'!$B$11),'Tournament Info'!$B$11&lt;&gt;4),"",INDIRECT(ADDRESS(ROW(),3,1,1,"Optimal Seating "&amp;'Tournament Info'!$B$11-1&amp;"R+F")))</f>
        <v/>
      </c>
      <c r="B160" s="242" t="str">
        <f aca="false">IF(ISNUMBER(A160),VLOOKUP(A160,Methuselahs!$A$7:$E$306,2,FALSE()),"")</f>
        <v/>
      </c>
      <c r="C160" s="243" t="str">
        <f aca="false">IF(ISNUMBER(A160),VLOOKUP(A160,Methuselahs!$A$7:$E$306,3,FALSE()),"")</f>
        <v/>
      </c>
      <c r="D160" s="244" t="str">
        <f aca="false">IF(ISNUMBER(A160),FLOOR((ROW()-ROW($A$7))/5,1)+1,"")</f>
        <v/>
      </c>
      <c r="E160" s="245"/>
      <c r="F160" s="269" t="n">
        <f aca="false">IF(ISNUMBER(E160),E160,0)</f>
        <v>0</v>
      </c>
      <c r="G160" s="225" t="str">
        <f aca="false">IF(ISNUMBER($A160),IF(AND($F160&gt;=2,$H160=60),1,0),"")</f>
        <v/>
      </c>
      <c r="H160" s="226" t="str">
        <f aca="false">IF(ISNUMBER(A160),IF(OR($S160=$U160,NOT(ISNA(MATCH($D160*5+$V$4,Override!$C$6:$C$125,0)))),$Q160,0),"")</f>
        <v/>
      </c>
      <c r="I160" s="275" t="str">
        <f aca="false">IF(ISNUMBER(A160),IF(J160=5,K160,IF(AND(J160=4,OR(K160=4,K160=3)),K160+1,K160)),"")</f>
        <v/>
      </c>
      <c r="J160" s="246" t="n">
        <f aca="false">COUNT(A157:A161)</f>
        <v>0</v>
      </c>
      <c r="K160" s="228" t="str">
        <f aca="false">IF(ISNUMBER(A160),RANK(F160,F157:F161),"")</f>
        <v/>
      </c>
      <c r="L160" s="229" t="n">
        <f aca="false">IF(J160=5,VLOOKUP(K160,TPMatrix!$A$6:$B$10,2,FALSE()),IF(J160=4,VLOOKUP(K160,TPMatrix!$D$6:$E$9,2,FALSE()),0))</f>
        <v>0</v>
      </c>
      <c r="M160" s="229" t="n">
        <f aca="false">IF(COUNTIF(K157:K161,K160)&gt;=2,IF(J160=5,VLOOKUP(K160+1,TPMatrix!$A$6:$B$10,2,FALSE()),IF(J160=4,VLOOKUP(K160+1,TPMatrix!$D$6:$E$9,2,FALSE()),0)),"")</f>
        <v>0</v>
      </c>
      <c r="N160" s="229" t="n">
        <f aca="false">IF(COUNTIF(K157:K161,K160)&gt;=3,IF(J160=5,VLOOKUP(K160+2,TPMatrix!$A$6:$B$10,2,FALSE()),IF(J160=4,VLOOKUP(K160+2,TPMatrix!$D$6:$E$9,2,FALSE()),0)),"")</f>
        <v>0</v>
      </c>
      <c r="O160" s="229" t="n">
        <f aca="false">IF(COUNTIF(K157:K161,K160)&gt;=4,IF(J160=5,VLOOKUP(K160+3,TPMatrix!$A$6:$B$10,2,FALSE()),IF(J160=4,VLOOKUP(K160+3,TPMatrix!$D$6:$E$9,2,FALSE()),0)),"")</f>
        <v>0</v>
      </c>
      <c r="P160" s="229" t="n">
        <f aca="false">IF(COUNTIF(K157:K161,K160)&gt;=5,IF(J160=5,VLOOKUP(K160+4,TPMatrix!$A$6:$B$10,2,FALSE()),IF(J160=4,VLOOKUP(K160+4,TPMatrix!$D$6:$E$9,2,FALSE()),0)),"")</f>
        <v>0</v>
      </c>
      <c r="Q160" s="229" t="n">
        <f aca="false">SUM(L160:P160)/COUNT(L160:P160)</f>
        <v>0</v>
      </c>
      <c r="R160" s="230" t="n">
        <f aca="false">COUNT(L160:P160)</f>
        <v>5</v>
      </c>
      <c r="S160" s="228" t="n">
        <f aca="false">IF(ISNUMBER($A160),COUNTIF($D$7:$D$306,$D160),0)</f>
        <v>0</v>
      </c>
      <c r="T160" s="229" t="n">
        <f aca="false">CEILING($F160,1)</f>
        <v>0</v>
      </c>
      <c r="U160" s="230" t="n">
        <f aca="true">SUM(OFFSET(T160,-MOD(ROW()-ROW($U$7),5),0,5,1))</f>
        <v>0</v>
      </c>
      <c r="W160" s="167" t="str">
        <f aca="false">$I160</f>
        <v/>
      </c>
      <c r="X160" s="167" t="str">
        <f aca="false">IF(ISNUMBER($A160),$W160*(Methuselahs!$A$4+1)+$A160,"")</f>
        <v/>
      </c>
      <c r="Y160" s="167" t="str">
        <f aca="false">IF(ISNUMBER($A160),RANK($X160,$X160:$X164,1),"")</f>
        <v/>
      </c>
      <c r="Z160" s="167" t="str">
        <f aca="false">IF(ISNUMBER($A160),VLOOKUP($A160,Methuselahs!$A$7:$X$306,5),"")</f>
        <v/>
      </c>
      <c r="AA160" s="167" t="str">
        <f aca="false">$I160</f>
        <v/>
      </c>
    </row>
    <row r="161" customFormat="false" ht="12.75" hidden="false" customHeight="true" outlineLevel="0" collapsed="false">
      <c r="A161" s="247" t="str">
        <f aca="true">IF(OR(ISBLANK('Tournament Info'!$B$11),'Tournament Info'!$B$11&lt;&gt;4),"",INDIRECT(ADDRESS(ROW(),3,1,1,"Optimal Seating "&amp;'Tournament Info'!$B$11-1&amp;"R+F")))</f>
        <v/>
      </c>
      <c r="B161" s="248" t="str">
        <f aca="false">IF(ISNUMBER(A161),VLOOKUP(A161,Methuselahs!$A$7:$E$306,2,FALSE()),"")</f>
        <v/>
      </c>
      <c r="C161" s="249" t="str">
        <f aca="false">IF(ISNUMBER(A161),VLOOKUP(A161,Methuselahs!$A$7:$E$306,3,FALSE()),"")</f>
        <v/>
      </c>
      <c r="D161" s="250" t="str">
        <f aca="false">IF(ISNUMBER(A161),FLOOR((ROW()-ROW($A$7))/5,1)+1,"")</f>
        <v/>
      </c>
      <c r="E161" s="251"/>
      <c r="F161" s="270" t="n">
        <f aca="false">IF(ISNUMBER(E161),E161,0)</f>
        <v>0</v>
      </c>
      <c r="G161" s="235" t="str">
        <f aca="false">IF(ISNUMBER($A161),IF(AND($F161&gt;=2,$H161=60),1,0),"")</f>
        <v/>
      </c>
      <c r="H161" s="236" t="str">
        <f aca="false">IF(ISNUMBER(A161),IF(OR($S161=$U161,NOT(ISNA(MATCH($D161*5+$V$4,Override!$C$6:$C$125,0)))),$Q161,0),"")</f>
        <v/>
      </c>
      <c r="I161" s="139" t="str">
        <f aca="false">IF(ISNUMBER(A161),IF(J161=5,K161,IF(AND(J161=4,OR(K161=4,K161=3)),K161+1,K161)),"")</f>
        <v/>
      </c>
      <c r="J161" s="252" t="n">
        <f aca="false">COUNT(A157:A161)</f>
        <v>0</v>
      </c>
      <c r="K161" s="253" t="str">
        <f aca="false">IF(ISNUMBER(A161),RANK(F161,F157:F161),"")</f>
        <v/>
      </c>
      <c r="L161" s="254" t="n">
        <f aca="false">IF(J161=5,VLOOKUP(K161,TPMatrix!$A$6:$B$10,2,FALSE()),IF(J161=4,VLOOKUP(K161,TPMatrix!$D$6:$E$9,2,FALSE()),0))</f>
        <v>0</v>
      </c>
      <c r="M161" s="254" t="n">
        <f aca="false">IF(COUNTIF(K157:K161,K161)&gt;=2,IF(J161=5,VLOOKUP(K161+1,TPMatrix!$A$6:$B$10,2,FALSE()),IF(J161=4,VLOOKUP(K161+1,TPMatrix!$D$6:$E$9,2,FALSE()),0)),"")</f>
        <v>0</v>
      </c>
      <c r="N161" s="254" t="n">
        <f aca="false">IF(COUNTIF(K157:K161,K161)&gt;=3,IF(J161=5,VLOOKUP(K161+2,TPMatrix!$A$6:$B$10,2,FALSE()),IF(J161=4,VLOOKUP(K161+2,TPMatrix!$D$6:$E$9,2,FALSE()),0)),"")</f>
        <v>0</v>
      </c>
      <c r="O161" s="254" t="n">
        <f aca="false">IF(COUNTIF(K157:K161,K161)&gt;=4,IF(J161=5,VLOOKUP(K161+3,TPMatrix!$A$6:$B$10,2,FALSE()),IF(J161=4,VLOOKUP(K161+3,TPMatrix!$D$6:$E$9,2,FALSE()),0)),"")</f>
        <v>0</v>
      </c>
      <c r="P161" s="254" t="n">
        <f aca="false">IF(COUNTIF(K157:K161,K161)&gt;=5,IF(J161=5,VLOOKUP(K161+4,TPMatrix!$A$6:$B$10,2,FALSE()),IF(J161=4,VLOOKUP(K161+4,TPMatrix!$D$6:$E$9,2,FALSE()),0)),"")</f>
        <v>0</v>
      </c>
      <c r="Q161" s="254" t="n">
        <f aca="false">SUM(L161:P161)/COUNT(L161:P161)</f>
        <v>0</v>
      </c>
      <c r="R161" s="255" t="n">
        <f aca="false">COUNT(L161:P161)</f>
        <v>5</v>
      </c>
      <c r="S161" s="253" t="n">
        <f aca="false">IF(ISNUMBER($A161),COUNTIF($D$7:$D$306,$D161),0)</f>
        <v>0</v>
      </c>
      <c r="T161" s="254" t="n">
        <f aca="false">CEILING($F161,1)</f>
        <v>0</v>
      </c>
      <c r="U161" s="255" t="n">
        <f aca="true">SUM(OFFSET(T161,-MOD(ROW()-ROW($U$7),5),0,5,1))</f>
        <v>0</v>
      </c>
      <c r="W161" s="167" t="str">
        <f aca="false">$I161</f>
        <v/>
      </c>
      <c r="X161" s="167" t="str">
        <f aca="false">IF(ISNUMBER($A161),$W161*(Methuselahs!$A$4+1)+$A161,"")</f>
        <v/>
      </c>
      <c r="Y161" s="167" t="str">
        <f aca="false">IF(ISNUMBER($A161),RANK($X161,$X161:$X165,1),"")</f>
        <v/>
      </c>
      <c r="Z161" s="167" t="str">
        <f aca="false">IF(ISNUMBER($A161),VLOOKUP($A161,Methuselahs!$A$7:$X$306,5),"")</f>
        <v/>
      </c>
      <c r="AA161" s="167" t="str">
        <f aca="false">$I161</f>
        <v/>
      </c>
    </row>
    <row r="162" customFormat="false" ht="12.75" hidden="false" customHeight="true" outlineLevel="0" collapsed="false">
      <c r="A162" s="206" t="str">
        <f aca="true">IF(OR(ISBLANK('Tournament Info'!$B$11),'Tournament Info'!$B$11&lt;&gt;4),"",INDIRECT(ADDRESS(ROW(),3,1,1,"Optimal Seating "&amp;'Tournament Info'!$B$11-1&amp;"R+F")))</f>
        <v/>
      </c>
      <c r="B162" s="207" t="str">
        <f aca="false">IF(ISNUMBER(A162),VLOOKUP(A162,Methuselahs!$A$7:$E$306,2,FALSE()),"")</f>
        <v/>
      </c>
      <c r="C162" s="208" t="str">
        <f aca="false">IF(ISNUMBER(A162),VLOOKUP(A162,Methuselahs!$A$7:$E$306,3,FALSE()),"")</f>
        <v/>
      </c>
      <c r="D162" s="209" t="str">
        <f aca="false">IF(ISNUMBER(A162),FLOOR((ROW()-ROW($A$7))/5,1)+1,"")</f>
        <v/>
      </c>
      <c r="E162" s="210"/>
      <c r="F162" s="262" t="n">
        <f aca="false">IF(ISNUMBER(E162),E162,0)</f>
        <v>0</v>
      </c>
      <c r="G162" s="211" t="str">
        <f aca="false">IF(ISNUMBER($A162),IF(AND($F162&gt;=2,$H162=60),1,0),"")</f>
        <v/>
      </c>
      <c r="H162" s="212" t="str">
        <f aca="false">IF(ISNUMBER(A162),IF(OR($S162=$U162,NOT(ISNA(MATCH($D162*5+$V$4,Override!$C$6:$C$125,0)))),$Q162,0),"")</f>
        <v/>
      </c>
      <c r="I162" s="274" t="str">
        <f aca="false">IF(ISNUMBER(A162),IF(J162=5,K162,IF(AND(J162=4,OR(K162=4,K162=3)),K162+1,K162)),"")</f>
        <v/>
      </c>
      <c r="J162" s="213" t="n">
        <f aca="false">COUNT(A162:A166)</f>
        <v>0</v>
      </c>
      <c r="K162" s="214" t="str">
        <f aca="false">IF(ISNUMBER(A162),RANK(F162,F162:F166),"")</f>
        <v/>
      </c>
      <c r="L162" s="215" t="n">
        <f aca="false">IF(J162=5,VLOOKUP(K162,TPMatrix!$A$6:$B$10,2,FALSE()),IF(J162=4,VLOOKUP(K162,TPMatrix!$D$6:$E$9,2,FALSE()),0))</f>
        <v>0</v>
      </c>
      <c r="M162" s="215" t="n">
        <f aca="false">IF(COUNTIF(K162:K166,K162)&gt;=2,IF(J162=5,VLOOKUP(K162+1,TPMatrix!$A$6:$B$10,2,FALSE()),IF(J162=4,VLOOKUP(K162+1,TPMatrix!$D$6:$E$9,2,FALSE()),0)),"")</f>
        <v>0</v>
      </c>
      <c r="N162" s="215" t="n">
        <f aca="false">IF(COUNTIF(K162:K166,K162)&gt;=3,IF(J162=5,VLOOKUP(K162+2,TPMatrix!$A$6:$B$10,2,FALSE()),IF(J162=4,VLOOKUP(K162+2,TPMatrix!$D$6:$E$9,2,FALSE()),0)),"")</f>
        <v>0</v>
      </c>
      <c r="O162" s="215" t="n">
        <f aca="false">IF(COUNTIF(K162:K166,K162)&gt;=4,IF(J162=5,VLOOKUP(K162+3,TPMatrix!$A$6:$B$10,2,FALSE()),IF(J162=4,VLOOKUP(K162+3,TPMatrix!$D$6:$E$9,2,FALSE()),0)),"")</f>
        <v>0</v>
      </c>
      <c r="P162" s="215" t="n">
        <f aca="false">IF(COUNTIF(K162:K166,K162)&gt;=5,IF(J162=5,VLOOKUP(K162+4,TPMatrix!$A$6:$B$10,2,FALSE()),IF(J162=4,VLOOKUP(K162+4,TPMatrix!$D$6:$E$9,2,FALSE()),0)),"")</f>
        <v>0</v>
      </c>
      <c r="Q162" s="215" t="n">
        <f aca="false">SUM(L162:P162)/COUNT(L162:P162)</f>
        <v>0</v>
      </c>
      <c r="R162" s="216" t="n">
        <f aca="false">COUNT(L162:P162)</f>
        <v>5</v>
      </c>
      <c r="S162" s="217" t="n">
        <f aca="false">IF(ISNUMBER($A162),COUNTIF($D$7:$D$306,$D162),0)</f>
        <v>0</v>
      </c>
      <c r="T162" s="218" t="n">
        <f aca="false">CEILING($F162,1)</f>
        <v>0</v>
      </c>
      <c r="U162" s="219" t="n">
        <f aca="true">SUM(OFFSET(T162,-MOD(ROW()-ROW($U$7),5),0,5,1))</f>
        <v>0</v>
      </c>
      <c r="W162" s="167" t="str">
        <f aca="false">$I162</f>
        <v/>
      </c>
      <c r="X162" s="167" t="str">
        <f aca="false">IF(ISNUMBER($A162),$W162*(Methuselahs!$A$4+1)+$A162,"")</f>
        <v/>
      </c>
      <c r="Y162" s="167" t="str">
        <f aca="false">IF(ISNUMBER($A162),RANK($X162,$X162:$X166,1),"")</f>
        <v/>
      </c>
      <c r="Z162" s="167" t="str">
        <f aca="false">IF(ISNUMBER($A162),VLOOKUP($A162,Methuselahs!$A$7:$X$306,5),"")</f>
        <v/>
      </c>
      <c r="AA162" s="167" t="str">
        <f aca="false">$I162</f>
        <v/>
      </c>
    </row>
    <row r="163" customFormat="false" ht="12.75" hidden="false" customHeight="true" outlineLevel="0" collapsed="false">
      <c r="A163" s="220" t="str">
        <f aca="true">IF(OR(ISBLANK('Tournament Info'!$B$11),'Tournament Info'!$B$11&lt;&gt;4),"",INDIRECT(ADDRESS(ROW(),3,1,1,"Optimal Seating "&amp;'Tournament Info'!$B$11-1&amp;"R+F")))</f>
        <v/>
      </c>
      <c r="B163" s="221" t="str">
        <f aca="false">IF(ISNUMBER(A163),VLOOKUP(A163,Methuselahs!$A$7:$E$306,2,FALSE()),"")</f>
        <v/>
      </c>
      <c r="C163" s="222" t="str">
        <f aca="false">IF(ISNUMBER(A163),VLOOKUP(A163,Methuselahs!$A$7:$E$306,3,FALSE()),"")</f>
        <v/>
      </c>
      <c r="D163" s="223" t="str">
        <f aca="false">IF(ISNUMBER(A163),FLOOR((ROW()-ROW($A$7))/5,1)+1,"")</f>
        <v/>
      </c>
      <c r="E163" s="224"/>
      <c r="F163" s="264" t="n">
        <f aca="false">IF(ISNUMBER(E163),E163,0)</f>
        <v>0</v>
      </c>
      <c r="G163" s="225" t="str">
        <f aca="false">IF(ISNUMBER($A163),IF(AND($F163&gt;=2,$H163=60),1,0),"")</f>
        <v/>
      </c>
      <c r="H163" s="226" t="str">
        <f aca="false">IF(ISNUMBER(A163),IF(OR($S163=$U163,NOT(ISNA(MATCH($D163*5+$V$4,Override!$C$6:$C$125,0)))),$Q163,0),"")</f>
        <v/>
      </c>
      <c r="I163" s="275" t="str">
        <f aca="false">IF(ISNUMBER(A163),IF(J163=5,K163,IF(AND(J163=4,OR(K163=4,K163=3)),K163+1,K163)),"")</f>
        <v/>
      </c>
      <c r="J163" s="227" t="n">
        <f aca="false">COUNT(A162:A166)</f>
        <v>0</v>
      </c>
      <c r="K163" s="228" t="str">
        <f aca="false">IF(ISNUMBER(A163),RANK(F163,F162:F166),"")</f>
        <v/>
      </c>
      <c r="L163" s="229" t="n">
        <f aca="false">IF(J163=5,VLOOKUP(K163,TPMatrix!$A$6:$B$10,2,FALSE()),IF(J163=4,VLOOKUP(K163,TPMatrix!$D$6:$E$9,2,FALSE()),0))</f>
        <v>0</v>
      </c>
      <c r="M163" s="229" t="n">
        <f aca="false">IF(COUNTIF(K162:K166,K163)&gt;=2,IF(J163=5,VLOOKUP(K163+1,TPMatrix!$A$6:$B$10,2,FALSE()),IF(J163=4,VLOOKUP(K163+1,TPMatrix!$D$6:$E$9,2,FALSE()),0)),"")</f>
        <v>0</v>
      </c>
      <c r="N163" s="229" t="n">
        <f aca="false">IF(COUNTIF(K162:K166,K163)&gt;=3,IF(J163=5,VLOOKUP(K163+2,TPMatrix!$A$6:$B$10,2,FALSE()),IF(J163=4,VLOOKUP(K163+2,TPMatrix!$D$6:$E$9,2,FALSE()),0)),"")</f>
        <v>0</v>
      </c>
      <c r="O163" s="229" t="n">
        <f aca="false">IF(COUNTIF(K162:K166,K163)&gt;=4,IF(J163=5,VLOOKUP(K163+3,TPMatrix!$A$6:$B$10,2,FALSE()),IF(J163=4,VLOOKUP(K163+3,TPMatrix!$D$6:$E$9,2,FALSE()),0)),"")</f>
        <v>0</v>
      </c>
      <c r="P163" s="229" t="n">
        <f aca="false">IF(COUNTIF(K162:K166,K163)&gt;=5,IF(J163=5,VLOOKUP(K163+4,TPMatrix!$A$6:$B$10,2,FALSE()),IF(J163=4,VLOOKUP(K163+4,TPMatrix!$D$6:$E$9,2,FALSE()),0)),"")</f>
        <v>0</v>
      </c>
      <c r="Q163" s="229" t="n">
        <f aca="false">SUM(L163:P163)/COUNT(L163:P163)</f>
        <v>0</v>
      </c>
      <c r="R163" s="230" t="n">
        <f aca="false">COUNT(L163:P163)</f>
        <v>5</v>
      </c>
      <c r="S163" s="228" t="n">
        <f aca="false">IF(ISNUMBER($A163),COUNTIF($D$7:$D$306,$D163),0)</f>
        <v>0</v>
      </c>
      <c r="T163" s="229" t="n">
        <f aca="false">CEILING($F163,1)</f>
        <v>0</v>
      </c>
      <c r="U163" s="230" t="n">
        <f aca="true">SUM(OFFSET(T163,-MOD(ROW()-ROW($U$7),5),0,5,1))</f>
        <v>0</v>
      </c>
      <c r="W163" s="167" t="str">
        <f aca="false">$I163</f>
        <v/>
      </c>
      <c r="X163" s="167" t="str">
        <f aca="false">IF(ISNUMBER($A163),$W163*(Methuselahs!$A$4+1)+$A163,"")</f>
        <v/>
      </c>
      <c r="Y163" s="167" t="str">
        <f aca="false">IF(ISNUMBER($A163),RANK($X163,$X163:$X167,1),"")</f>
        <v/>
      </c>
      <c r="Z163" s="167" t="str">
        <f aca="false">IF(ISNUMBER($A163),VLOOKUP($A163,Methuselahs!$A$7:$X$306,5),"")</f>
        <v/>
      </c>
      <c r="AA163" s="167" t="str">
        <f aca="false">$I163</f>
        <v/>
      </c>
    </row>
    <row r="164" customFormat="false" ht="12.75" hidden="false" customHeight="true" outlineLevel="0" collapsed="false">
      <c r="A164" s="231" t="str">
        <f aca="true">IF(OR(ISBLANK('Tournament Info'!$B$11),'Tournament Info'!$B$11&lt;&gt;4),"",INDIRECT(ADDRESS(ROW(),3,1,1,"Optimal Seating "&amp;'Tournament Info'!$B$11-1&amp;"R+F")))</f>
        <v/>
      </c>
      <c r="B164" s="207" t="str">
        <f aca="false">IF(ISNUMBER(A164),VLOOKUP(A164,Methuselahs!$A$7:$E$306,2,FALSE()),"")</f>
        <v/>
      </c>
      <c r="C164" s="232" t="str">
        <f aca="false">IF(ISNUMBER(A164),VLOOKUP(A164,Methuselahs!$A$7:$E$306,3,FALSE()),"")</f>
        <v/>
      </c>
      <c r="D164" s="233" t="str">
        <f aca="false">IF(ISNUMBER(A164),FLOOR((ROW()-ROW($A$7))/5,1)+1,"")</f>
        <v/>
      </c>
      <c r="E164" s="234"/>
      <c r="F164" s="267" t="n">
        <f aca="false">IF(ISNUMBER(E164),E164,0)</f>
        <v>0</v>
      </c>
      <c r="G164" s="235" t="str">
        <f aca="false">IF(ISNUMBER($A164),IF(AND($F164&gt;=2,$H164=60),1,0),"")</f>
        <v/>
      </c>
      <c r="H164" s="236" t="str">
        <f aca="false">IF(ISNUMBER(A164),IF(OR($S164=$U164,NOT(ISNA(MATCH($D164*5+$V$4,Override!$C$6:$C$125,0)))),$Q164,0),"")</f>
        <v/>
      </c>
      <c r="I164" s="139" t="str">
        <f aca="false">IF(ISNUMBER(A164),IF(J164=5,K164,IF(AND(J164=4,OR(K164=4,K164=3)),K164+1,K164)),"")</f>
        <v/>
      </c>
      <c r="J164" s="237" t="n">
        <f aca="false">COUNT(A162:A166)</f>
        <v>0</v>
      </c>
      <c r="K164" s="238" t="str">
        <f aca="false">IF(ISNUMBER(A164),RANK(F164,F162:F166),"")</f>
        <v/>
      </c>
      <c r="L164" s="239" t="n">
        <f aca="false">IF(J164=5,VLOOKUP(K164,TPMatrix!$A$6:$B$10,2,FALSE()),IF(J164=4,VLOOKUP(K164,TPMatrix!$D$6:$E$9,2,FALSE()),0))</f>
        <v>0</v>
      </c>
      <c r="M164" s="239" t="n">
        <f aca="false">IF(COUNTIF(K162:K166,K164)&gt;=2,IF(J164=5,VLOOKUP(K164+1,TPMatrix!$A$6:$B$10,2,FALSE()),IF(J164=4,VLOOKUP(K164+1,TPMatrix!$D$6:$E$9,2,FALSE()),0)),"")</f>
        <v>0</v>
      </c>
      <c r="N164" s="239" t="n">
        <f aca="false">IF(COUNTIF(K162:K166,K164)&gt;=3,IF(J164=5,VLOOKUP(K164+2,TPMatrix!$A$6:$B$10,2,FALSE()),IF(J164=4,VLOOKUP(K164+2,TPMatrix!$D$6:$E$9,2,FALSE()),0)),"")</f>
        <v>0</v>
      </c>
      <c r="O164" s="239" t="n">
        <f aca="false">IF(COUNTIF(K162:K166,K164)&gt;=4,IF(J164=5,VLOOKUP(K164+3,TPMatrix!$A$6:$B$10,2,FALSE()),IF(J164=4,VLOOKUP(K164+3,TPMatrix!$D$6:$E$9,2,FALSE()),0)),"")</f>
        <v>0</v>
      </c>
      <c r="P164" s="239" t="n">
        <f aca="false">IF(COUNTIF(K162:K166,K164)&gt;=5,IF(J164=5,VLOOKUP(K164+4,TPMatrix!$A$6:$B$10,2,FALSE()),IF(J164=4,VLOOKUP(K164+4,TPMatrix!$D$6:$E$9,2,FALSE()),0)),"")</f>
        <v>0</v>
      </c>
      <c r="Q164" s="239" t="n">
        <f aca="false">SUM(L164:P164)/COUNT(L164:P164)</f>
        <v>0</v>
      </c>
      <c r="R164" s="240" t="n">
        <f aca="false">COUNT(L164:P164)</f>
        <v>5</v>
      </c>
      <c r="S164" s="238" t="n">
        <f aca="false">IF(ISNUMBER($A164),COUNTIF($D$7:$D$306,$D164),0)</f>
        <v>0</v>
      </c>
      <c r="T164" s="239" t="n">
        <f aca="false">CEILING($F164,1)</f>
        <v>0</v>
      </c>
      <c r="U164" s="240" t="n">
        <f aca="true">SUM(OFFSET(T164,-MOD(ROW()-ROW($U$7),5),0,5,1))</f>
        <v>0</v>
      </c>
      <c r="W164" s="167" t="str">
        <f aca="false">$I164</f>
        <v/>
      </c>
      <c r="X164" s="167" t="str">
        <f aca="false">IF(ISNUMBER($A164),$W164*(Methuselahs!$A$4+1)+$A164,"")</f>
        <v/>
      </c>
      <c r="Y164" s="167" t="str">
        <f aca="false">IF(ISNUMBER($A164),RANK($X164,$X164:$X168,1),"")</f>
        <v/>
      </c>
      <c r="Z164" s="167" t="str">
        <f aca="false">IF(ISNUMBER($A164),VLOOKUP($A164,Methuselahs!$A$7:$X$306,5),"")</f>
        <v/>
      </c>
      <c r="AA164" s="167" t="str">
        <f aca="false">$I164</f>
        <v/>
      </c>
    </row>
    <row r="165" customFormat="false" ht="12.75" hidden="false" customHeight="true" outlineLevel="0" collapsed="false">
      <c r="A165" s="241" t="str">
        <f aca="true">IF(OR(ISBLANK('Tournament Info'!$B$11),'Tournament Info'!$B$11&lt;&gt;4),"",INDIRECT(ADDRESS(ROW(),3,1,1,"Optimal Seating "&amp;'Tournament Info'!$B$11-1&amp;"R+F")))</f>
        <v/>
      </c>
      <c r="B165" s="242" t="str">
        <f aca="false">IF(ISNUMBER(A165),VLOOKUP(A165,Methuselahs!$A$7:$E$306,2,FALSE()),"")</f>
        <v/>
      </c>
      <c r="C165" s="243" t="str">
        <f aca="false">IF(ISNUMBER(A165),VLOOKUP(A165,Methuselahs!$A$7:$E$306,3,FALSE()),"")</f>
        <v/>
      </c>
      <c r="D165" s="244" t="str">
        <f aca="false">IF(ISNUMBER(A165),FLOOR((ROW()-ROW($A$7))/5,1)+1,"")</f>
        <v/>
      </c>
      <c r="E165" s="245"/>
      <c r="F165" s="269" t="n">
        <f aca="false">IF(ISNUMBER(E165),E165,0)</f>
        <v>0</v>
      </c>
      <c r="G165" s="225" t="str">
        <f aca="false">IF(ISNUMBER($A165),IF(AND($F165&gt;=2,$H165=60),1,0),"")</f>
        <v/>
      </c>
      <c r="H165" s="226" t="str">
        <f aca="false">IF(ISNUMBER(A165),IF(OR($S165=$U165,NOT(ISNA(MATCH($D165*5+$V$4,Override!$C$6:$C$125,0)))),$Q165,0),"")</f>
        <v/>
      </c>
      <c r="I165" s="275" t="str">
        <f aca="false">IF(ISNUMBER(A165),IF(J165=5,K165,IF(AND(J165=4,OR(K165=4,K165=3)),K165+1,K165)),"")</f>
        <v/>
      </c>
      <c r="J165" s="246" t="n">
        <f aca="false">COUNT(A162:A166)</f>
        <v>0</v>
      </c>
      <c r="K165" s="228" t="str">
        <f aca="false">IF(ISNUMBER(A165),RANK(F165,F162:F166),"")</f>
        <v/>
      </c>
      <c r="L165" s="229" t="n">
        <f aca="false">IF(J165=5,VLOOKUP(K165,TPMatrix!$A$6:$B$10,2,FALSE()),IF(J165=4,VLOOKUP(K165,TPMatrix!$D$6:$E$9,2,FALSE()),0))</f>
        <v>0</v>
      </c>
      <c r="M165" s="229" t="n">
        <f aca="false">IF(COUNTIF(K162:K166,K165)&gt;=2,IF(J165=5,VLOOKUP(K165+1,TPMatrix!$A$6:$B$10,2,FALSE()),IF(J165=4,VLOOKUP(K165+1,TPMatrix!$D$6:$E$9,2,FALSE()),0)),"")</f>
        <v>0</v>
      </c>
      <c r="N165" s="229" t="n">
        <f aca="false">IF(COUNTIF(K162:K166,K165)&gt;=3,IF(J165=5,VLOOKUP(K165+2,TPMatrix!$A$6:$B$10,2,FALSE()),IF(J165=4,VLOOKUP(K165+2,TPMatrix!$D$6:$E$9,2,FALSE()),0)),"")</f>
        <v>0</v>
      </c>
      <c r="O165" s="229" t="n">
        <f aca="false">IF(COUNTIF(K162:K166,K165)&gt;=4,IF(J165=5,VLOOKUP(K165+3,TPMatrix!$A$6:$B$10,2,FALSE()),IF(J165=4,VLOOKUP(K165+3,TPMatrix!$D$6:$E$9,2,FALSE()),0)),"")</f>
        <v>0</v>
      </c>
      <c r="P165" s="229" t="n">
        <f aca="false">IF(COUNTIF(K162:K166,K165)&gt;=5,IF(J165=5,VLOOKUP(K165+4,TPMatrix!$A$6:$B$10,2,FALSE()),IF(J165=4,VLOOKUP(K165+4,TPMatrix!$D$6:$E$9,2,FALSE()),0)),"")</f>
        <v>0</v>
      </c>
      <c r="Q165" s="229" t="n">
        <f aca="false">SUM(L165:P165)/COUNT(L165:P165)</f>
        <v>0</v>
      </c>
      <c r="R165" s="230" t="n">
        <f aca="false">COUNT(L165:P165)</f>
        <v>5</v>
      </c>
      <c r="S165" s="228" t="n">
        <f aca="false">IF(ISNUMBER($A165),COUNTIF($D$7:$D$306,$D165),0)</f>
        <v>0</v>
      </c>
      <c r="T165" s="229" t="n">
        <f aca="false">CEILING($F165,1)</f>
        <v>0</v>
      </c>
      <c r="U165" s="230" t="n">
        <f aca="true">SUM(OFFSET(T165,-MOD(ROW()-ROW($U$7),5),0,5,1))</f>
        <v>0</v>
      </c>
      <c r="W165" s="167" t="str">
        <f aca="false">$I165</f>
        <v/>
      </c>
      <c r="X165" s="167" t="str">
        <f aca="false">IF(ISNUMBER($A165),$W165*(Methuselahs!$A$4+1)+$A165,"")</f>
        <v/>
      </c>
      <c r="Y165" s="167" t="str">
        <f aca="false">IF(ISNUMBER($A165),RANK($X165,$X165:$X169,1),"")</f>
        <v/>
      </c>
      <c r="Z165" s="167" t="str">
        <f aca="false">IF(ISNUMBER($A165),VLOOKUP($A165,Methuselahs!$A$7:$X$306,5),"")</f>
        <v/>
      </c>
      <c r="AA165" s="167" t="str">
        <f aca="false">$I165</f>
        <v/>
      </c>
    </row>
    <row r="166" customFormat="false" ht="12.75" hidden="false" customHeight="true" outlineLevel="0" collapsed="false">
      <c r="A166" s="247" t="str">
        <f aca="true">IF(OR(ISBLANK('Tournament Info'!$B$11),'Tournament Info'!$B$11&lt;&gt;4),"",INDIRECT(ADDRESS(ROW(),3,1,1,"Optimal Seating "&amp;'Tournament Info'!$B$11-1&amp;"R+F")))</f>
        <v/>
      </c>
      <c r="B166" s="248" t="str">
        <f aca="false">IF(ISNUMBER(A166),VLOOKUP(A166,Methuselahs!$A$7:$E$306,2,FALSE()),"")</f>
        <v/>
      </c>
      <c r="C166" s="249" t="str">
        <f aca="false">IF(ISNUMBER(A166),VLOOKUP(A166,Methuselahs!$A$7:$E$306,3,FALSE()),"")</f>
        <v/>
      </c>
      <c r="D166" s="250" t="str">
        <f aca="false">IF(ISNUMBER(A166),FLOOR((ROW()-ROW($A$7))/5,1)+1,"")</f>
        <v/>
      </c>
      <c r="E166" s="251"/>
      <c r="F166" s="270" t="n">
        <f aca="false">IF(ISNUMBER(E166),E166,0)</f>
        <v>0</v>
      </c>
      <c r="G166" s="235" t="str">
        <f aca="false">IF(ISNUMBER($A166),IF(AND($F166&gt;=2,$H166=60),1,0),"")</f>
        <v/>
      </c>
      <c r="H166" s="236" t="str">
        <f aca="false">IF(ISNUMBER(A166),IF(OR($S166=$U166,NOT(ISNA(MATCH($D166*5+$V$4,Override!$C$6:$C$125,0)))),$Q166,0),"")</f>
        <v/>
      </c>
      <c r="I166" s="139" t="str">
        <f aca="false">IF(ISNUMBER(A166),IF(J166=5,K166,IF(AND(J166=4,OR(K166=4,K166=3)),K166+1,K166)),"")</f>
        <v/>
      </c>
      <c r="J166" s="252" t="n">
        <f aca="false">COUNT(A162:A166)</f>
        <v>0</v>
      </c>
      <c r="K166" s="253" t="str">
        <f aca="false">IF(ISNUMBER(A166),RANK(F166,F162:F166),"")</f>
        <v/>
      </c>
      <c r="L166" s="254" t="n">
        <f aca="false">IF(J166=5,VLOOKUP(K166,TPMatrix!$A$6:$B$10,2,FALSE()),IF(J166=4,VLOOKUP(K166,TPMatrix!$D$6:$E$9,2,FALSE()),0))</f>
        <v>0</v>
      </c>
      <c r="M166" s="254" t="n">
        <f aca="false">IF(COUNTIF(K162:K166,K166)&gt;=2,IF(J166=5,VLOOKUP(K166+1,TPMatrix!$A$6:$B$10,2,FALSE()),IF(J166=4,VLOOKUP(K166+1,TPMatrix!$D$6:$E$9,2,FALSE()),0)),"")</f>
        <v>0</v>
      </c>
      <c r="N166" s="254" t="n">
        <f aca="false">IF(COUNTIF(K162:K166,K166)&gt;=3,IF(J166=5,VLOOKUP(K166+2,TPMatrix!$A$6:$B$10,2,FALSE()),IF(J166=4,VLOOKUP(K166+2,TPMatrix!$D$6:$E$9,2,FALSE()),0)),"")</f>
        <v>0</v>
      </c>
      <c r="O166" s="254" t="n">
        <f aca="false">IF(COUNTIF(K162:K166,K166)&gt;=4,IF(J166=5,VLOOKUP(K166+3,TPMatrix!$A$6:$B$10,2,FALSE()),IF(J166=4,VLOOKUP(K166+3,TPMatrix!$D$6:$E$9,2,FALSE()),0)),"")</f>
        <v>0</v>
      </c>
      <c r="P166" s="254" t="n">
        <f aca="false">IF(COUNTIF(K162:K166,K166)&gt;=5,IF(J166=5,VLOOKUP(K166+4,TPMatrix!$A$6:$B$10,2,FALSE()),IF(J166=4,VLOOKUP(K166+4,TPMatrix!$D$6:$E$9,2,FALSE()),0)),"")</f>
        <v>0</v>
      </c>
      <c r="Q166" s="254" t="n">
        <f aca="false">SUM(L166:P166)/COUNT(L166:P166)</f>
        <v>0</v>
      </c>
      <c r="R166" s="255" t="n">
        <f aca="false">COUNT(L166:P166)</f>
        <v>5</v>
      </c>
      <c r="S166" s="253" t="n">
        <f aca="false">IF(ISNUMBER($A166),COUNTIF($D$7:$D$306,$D166),0)</f>
        <v>0</v>
      </c>
      <c r="T166" s="254" t="n">
        <f aca="false">CEILING($F166,1)</f>
        <v>0</v>
      </c>
      <c r="U166" s="255" t="n">
        <f aca="true">SUM(OFFSET(T166,-MOD(ROW()-ROW($U$7),5),0,5,1))</f>
        <v>0</v>
      </c>
      <c r="W166" s="167" t="str">
        <f aca="false">$I166</f>
        <v/>
      </c>
      <c r="X166" s="167" t="str">
        <f aca="false">IF(ISNUMBER($A166),$W166*(Methuselahs!$A$4+1)+$A166,"")</f>
        <v/>
      </c>
      <c r="Y166" s="167" t="str">
        <f aca="false">IF(ISNUMBER($A166),RANK($X166,$X166:$X170,1),"")</f>
        <v/>
      </c>
      <c r="Z166" s="167" t="str">
        <f aca="false">IF(ISNUMBER($A166),VLOOKUP($A166,Methuselahs!$A$7:$X$306,5),"")</f>
        <v/>
      </c>
      <c r="AA166" s="167" t="str">
        <f aca="false">$I166</f>
        <v/>
      </c>
    </row>
    <row r="167" customFormat="false" ht="12.75" hidden="false" customHeight="true" outlineLevel="0" collapsed="false">
      <c r="A167" s="206" t="str">
        <f aca="true">IF(OR(ISBLANK('Tournament Info'!$B$11),'Tournament Info'!$B$11&lt;&gt;4),"",INDIRECT(ADDRESS(ROW(),3,1,1,"Optimal Seating "&amp;'Tournament Info'!$B$11-1&amp;"R+F")))</f>
        <v/>
      </c>
      <c r="B167" s="207" t="str">
        <f aca="false">IF(ISNUMBER(A167),VLOOKUP(A167,Methuselahs!$A$7:$E$306,2,FALSE()),"")</f>
        <v/>
      </c>
      <c r="C167" s="208" t="str">
        <f aca="false">IF(ISNUMBER(A167),VLOOKUP(A167,Methuselahs!$A$7:$E$306,3,FALSE()),"")</f>
        <v/>
      </c>
      <c r="D167" s="209" t="str">
        <f aca="false">IF(ISNUMBER(A167),FLOOR((ROW()-ROW($A$7))/5,1)+1,"")</f>
        <v/>
      </c>
      <c r="E167" s="210"/>
      <c r="F167" s="262" t="n">
        <f aca="false">IF(ISNUMBER(E167),E167,0)</f>
        <v>0</v>
      </c>
      <c r="G167" s="211" t="str">
        <f aca="false">IF(ISNUMBER($A167),IF(AND($F167&gt;=2,$H167=60),1,0),"")</f>
        <v/>
      </c>
      <c r="H167" s="212" t="str">
        <f aca="false">IF(ISNUMBER(A167),IF(OR($S167=$U167,NOT(ISNA(MATCH($D167*5+$V$4,Override!$C$6:$C$125,0)))),$Q167,0),"")</f>
        <v/>
      </c>
      <c r="I167" s="274" t="str">
        <f aca="false">IF(ISNUMBER(A167),IF(J167=5,K167,IF(AND(J167=4,OR(K167=4,K167=3)),K167+1,K167)),"")</f>
        <v/>
      </c>
      <c r="J167" s="213" t="n">
        <f aca="false">COUNT(A167:A171)</f>
        <v>0</v>
      </c>
      <c r="K167" s="214" t="str">
        <f aca="false">IF(ISNUMBER(A167),RANK(F167,F167:F171),"")</f>
        <v/>
      </c>
      <c r="L167" s="215" t="n">
        <f aca="false">IF(J167=5,VLOOKUP(K167,TPMatrix!$A$6:$B$10,2,FALSE()),IF(J167=4,VLOOKUP(K167,TPMatrix!$D$6:$E$9,2,FALSE()),0))</f>
        <v>0</v>
      </c>
      <c r="M167" s="215" t="n">
        <f aca="false">IF(COUNTIF(K167:K171,K167)&gt;=2,IF(J167=5,VLOOKUP(K167+1,TPMatrix!$A$6:$B$10,2,FALSE()),IF(J167=4,VLOOKUP(K167+1,TPMatrix!$D$6:$E$9,2,FALSE()),0)),"")</f>
        <v>0</v>
      </c>
      <c r="N167" s="215" t="n">
        <f aca="false">IF(COUNTIF(K167:K171,K167)&gt;=3,IF(J167=5,VLOOKUP(K167+2,TPMatrix!$A$6:$B$10,2,FALSE()),IF(J167=4,VLOOKUP(K167+2,TPMatrix!$D$6:$E$9,2,FALSE()),0)),"")</f>
        <v>0</v>
      </c>
      <c r="O167" s="215" t="n">
        <f aca="false">IF(COUNTIF(K167:K171,K167)&gt;=4,IF(J167=5,VLOOKUP(K167+3,TPMatrix!$A$6:$B$10,2,FALSE()),IF(J167=4,VLOOKUP(K167+3,TPMatrix!$D$6:$E$9,2,FALSE()),0)),"")</f>
        <v>0</v>
      </c>
      <c r="P167" s="215" t="n">
        <f aca="false">IF(COUNTIF(K167:K171,K167)&gt;=5,IF(J167=5,VLOOKUP(K167+4,TPMatrix!$A$6:$B$10,2,FALSE()),IF(J167=4,VLOOKUP(K167+4,TPMatrix!$D$6:$E$9,2,FALSE()),0)),"")</f>
        <v>0</v>
      </c>
      <c r="Q167" s="215" t="n">
        <f aca="false">SUM(L167:P167)/COUNT(L167:P167)</f>
        <v>0</v>
      </c>
      <c r="R167" s="216" t="n">
        <f aca="false">COUNT(L167:P167)</f>
        <v>5</v>
      </c>
      <c r="S167" s="217" t="n">
        <f aca="false">IF(ISNUMBER($A167),COUNTIF($D$7:$D$306,$D167),0)</f>
        <v>0</v>
      </c>
      <c r="T167" s="218" t="n">
        <f aca="false">CEILING($F167,1)</f>
        <v>0</v>
      </c>
      <c r="U167" s="219" t="n">
        <f aca="true">SUM(OFFSET(T167,-MOD(ROW()-ROW($U$7),5),0,5,1))</f>
        <v>0</v>
      </c>
      <c r="W167" s="167" t="str">
        <f aca="false">$I167</f>
        <v/>
      </c>
      <c r="X167" s="167" t="str">
        <f aca="false">IF(ISNUMBER($A167),$W167*(Methuselahs!$A$4+1)+$A167,"")</f>
        <v/>
      </c>
      <c r="Y167" s="167" t="str">
        <f aca="false">IF(ISNUMBER($A167),RANK($X167,$X167:$X171,1),"")</f>
        <v/>
      </c>
      <c r="Z167" s="167" t="str">
        <f aca="false">IF(ISNUMBER($A167),VLOOKUP($A167,Methuselahs!$A$7:$X$306,5),"")</f>
        <v/>
      </c>
      <c r="AA167" s="167" t="str">
        <f aca="false">$I167</f>
        <v/>
      </c>
    </row>
    <row r="168" customFormat="false" ht="12.75" hidden="false" customHeight="true" outlineLevel="0" collapsed="false">
      <c r="A168" s="220" t="str">
        <f aca="true">IF(OR(ISBLANK('Tournament Info'!$B$11),'Tournament Info'!$B$11&lt;&gt;4),"",INDIRECT(ADDRESS(ROW(),3,1,1,"Optimal Seating "&amp;'Tournament Info'!$B$11-1&amp;"R+F")))</f>
        <v/>
      </c>
      <c r="B168" s="221" t="str">
        <f aca="false">IF(ISNUMBER(A168),VLOOKUP(A168,Methuselahs!$A$7:$E$306,2,FALSE()),"")</f>
        <v/>
      </c>
      <c r="C168" s="222" t="str">
        <f aca="false">IF(ISNUMBER(A168),VLOOKUP(A168,Methuselahs!$A$7:$E$306,3,FALSE()),"")</f>
        <v/>
      </c>
      <c r="D168" s="223" t="str">
        <f aca="false">IF(ISNUMBER(A168),FLOOR((ROW()-ROW($A$7))/5,1)+1,"")</f>
        <v/>
      </c>
      <c r="E168" s="224"/>
      <c r="F168" s="264" t="n">
        <f aca="false">IF(ISNUMBER(E168),E168,0)</f>
        <v>0</v>
      </c>
      <c r="G168" s="225" t="str">
        <f aca="false">IF(ISNUMBER($A168),IF(AND($F168&gt;=2,$H168=60),1,0),"")</f>
        <v/>
      </c>
      <c r="H168" s="226" t="str">
        <f aca="false">IF(ISNUMBER(A168),IF(OR($S168=$U168,NOT(ISNA(MATCH($D168*5+$V$4,Override!$C$6:$C$125,0)))),$Q168,0),"")</f>
        <v/>
      </c>
      <c r="I168" s="275" t="str">
        <f aca="false">IF(ISNUMBER(A168),IF(J168=5,K168,IF(AND(J168=4,OR(K168=4,K168=3)),K168+1,K168)),"")</f>
        <v/>
      </c>
      <c r="J168" s="227" t="n">
        <f aca="false">COUNT(A167:A171)</f>
        <v>0</v>
      </c>
      <c r="K168" s="228" t="str">
        <f aca="false">IF(ISNUMBER(A168),RANK(F168,F167:F171),"")</f>
        <v/>
      </c>
      <c r="L168" s="229" t="n">
        <f aca="false">IF(J168=5,VLOOKUP(K168,TPMatrix!$A$6:$B$10,2,FALSE()),IF(J168=4,VLOOKUP(K168,TPMatrix!$D$6:$E$9,2,FALSE()),0))</f>
        <v>0</v>
      </c>
      <c r="M168" s="229" t="n">
        <f aca="false">IF(COUNTIF(K167:K171,K168)&gt;=2,IF(J168=5,VLOOKUP(K168+1,TPMatrix!$A$6:$B$10,2,FALSE()),IF(J168=4,VLOOKUP(K168+1,TPMatrix!$D$6:$E$9,2,FALSE()),0)),"")</f>
        <v>0</v>
      </c>
      <c r="N168" s="229" t="n">
        <f aca="false">IF(COUNTIF(K167:K171,K168)&gt;=3,IF(J168=5,VLOOKUP(K168+2,TPMatrix!$A$6:$B$10,2,FALSE()),IF(J168=4,VLOOKUP(K168+2,TPMatrix!$D$6:$E$9,2,FALSE()),0)),"")</f>
        <v>0</v>
      </c>
      <c r="O168" s="229" t="n">
        <f aca="false">IF(COUNTIF(K167:K171,K168)&gt;=4,IF(J168=5,VLOOKUP(K168+3,TPMatrix!$A$6:$B$10,2,FALSE()),IF(J168=4,VLOOKUP(K168+3,TPMatrix!$D$6:$E$9,2,FALSE()),0)),"")</f>
        <v>0</v>
      </c>
      <c r="P168" s="229" t="n">
        <f aca="false">IF(COUNTIF(K167:K171,K168)&gt;=5,IF(J168=5,VLOOKUP(K168+4,TPMatrix!$A$6:$B$10,2,FALSE()),IF(J168=4,VLOOKUP(K168+4,TPMatrix!$D$6:$E$9,2,FALSE()),0)),"")</f>
        <v>0</v>
      </c>
      <c r="Q168" s="229" t="n">
        <f aca="false">SUM(L168:P168)/COUNT(L168:P168)</f>
        <v>0</v>
      </c>
      <c r="R168" s="230" t="n">
        <f aca="false">COUNT(L168:P168)</f>
        <v>5</v>
      </c>
      <c r="S168" s="228" t="n">
        <f aca="false">IF(ISNUMBER($A168),COUNTIF($D$7:$D$306,$D168),0)</f>
        <v>0</v>
      </c>
      <c r="T168" s="229" t="n">
        <f aca="false">CEILING($F168,1)</f>
        <v>0</v>
      </c>
      <c r="U168" s="230" t="n">
        <f aca="true">SUM(OFFSET(T168,-MOD(ROW()-ROW($U$7),5),0,5,1))</f>
        <v>0</v>
      </c>
      <c r="W168" s="167" t="str">
        <f aca="false">$I168</f>
        <v/>
      </c>
      <c r="X168" s="167" t="str">
        <f aca="false">IF(ISNUMBER($A168),$W168*(Methuselahs!$A$4+1)+$A168,"")</f>
        <v/>
      </c>
      <c r="Y168" s="167" t="str">
        <f aca="false">IF(ISNUMBER($A168),RANK($X168,$X168:$X172,1),"")</f>
        <v/>
      </c>
      <c r="Z168" s="167" t="str">
        <f aca="false">IF(ISNUMBER($A168),VLOOKUP($A168,Methuselahs!$A$7:$X$306,5),"")</f>
        <v/>
      </c>
      <c r="AA168" s="167" t="str">
        <f aca="false">$I168</f>
        <v/>
      </c>
    </row>
    <row r="169" customFormat="false" ht="12.75" hidden="false" customHeight="true" outlineLevel="0" collapsed="false">
      <c r="A169" s="231" t="str">
        <f aca="true">IF(OR(ISBLANK('Tournament Info'!$B$11),'Tournament Info'!$B$11&lt;&gt;4),"",INDIRECT(ADDRESS(ROW(),3,1,1,"Optimal Seating "&amp;'Tournament Info'!$B$11-1&amp;"R+F")))</f>
        <v/>
      </c>
      <c r="B169" s="207" t="str">
        <f aca="false">IF(ISNUMBER(A169),VLOOKUP(A169,Methuselahs!$A$7:$E$306,2,FALSE()),"")</f>
        <v/>
      </c>
      <c r="C169" s="232" t="str">
        <f aca="false">IF(ISNUMBER(A169),VLOOKUP(A169,Methuselahs!$A$7:$E$306,3,FALSE()),"")</f>
        <v/>
      </c>
      <c r="D169" s="233" t="str">
        <f aca="false">IF(ISNUMBER(A169),FLOOR((ROW()-ROW($A$7))/5,1)+1,"")</f>
        <v/>
      </c>
      <c r="E169" s="234"/>
      <c r="F169" s="267" t="n">
        <f aca="false">IF(ISNUMBER(E169),E169,0)</f>
        <v>0</v>
      </c>
      <c r="G169" s="235" t="str">
        <f aca="false">IF(ISNUMBER($A169),IF(AND($F169&gt;=2,$H169=60),1,0),"")</f>
        <v/>
      </c>
      <c r="H169" s="236" t="str">
        <f aca="false">IF(ISNUMBER(A169),IF(OR($S169=$U169,NOT(ISNA(MATCH($D169*5+$V$4,Override!$C$6:$C$125,0)))),$Q169,0),"")</f>
        <v/>
      </c>
      <c r="I169" s="139" t="str">
        <f aca="false">IF(ISNUMBER(A169),IF(J169=5,K169,IF(AND(J169=4,OR(K169=4,K169=3)),K169+1,K169)),"")</f>
        <v/>
      </c>
      <c r="J169" s="237" t="n">
        <f aca="false">COUNT(A167:A171)</f>
        <v>0</v>
      </c>
      <c r="K169" s="238" t="str">
        <f aca="false">IF(ISNUMBER(A169),RANK(F169,F167:F171),"")</f>
        <v/>
      </c>
      <c r="L169" s="239" t="n">
        <f aca="false">IF(J169=5,VLOOKUP(K169,TPMatrix!$A$6:$B$10,2,FALSE()),IF(J169=4,VLOOKUP(K169,TPMatrix!$D$6:$E$9,2,FALSE()),0))</f>
        <v>0</v>
      </c>
      <c r="M169" s="239" t="n">
        <f aca="false">IF(COUNTIF(K167:K171,K169)&gt;=2,IF(J169=5,VLOOKUP(K169+1,TPMatrix!$A$6:$B$10,2,FALSE()),IF(J169=4,VLOOKUP(K169+1,TPMatrix!$D$6:$E$9,2,FALSE()),0)),"")</f>
        <v>0</v>
      </c>
      <c r="N169" s="239" t="n">
        <f aca="false">IF(COUNTIF(K167:K171,K169)&gt;=3,IF(J169=5,VLOOKUP(K169+2,TPMatrix!$A$6:$B$10,2,FALSE()),IF(J169=4,VLOOKUP(K169+2,TPMatrix!$D$6:$E$9,2,FALSE()),0)),"")</f>
        <v>0</v>
      </c>
      <c r="O169" s="239" t="n">
        <f aca="false">IF(COUNTIF(K167:K171,K169)&gt;=4,IF(J169=5,VLOOKUP(K169+3,TPMatrix!$A$6:$B$10,2,FALSE()),IF(J169=4,VLOOKUP(K169+3,TPMatrix!$D$6:$E$9,2,FALSE()),0)),"")</f>
        <v>0</v>
      </c>
      <c r="P169" s="239" t="n">
        <f aca="false">IF(COUNTIF(K167:K171,K169)&gt;=5,IF(J169=5,VLOOKUP(K169+4,TPMatrix!$A$6:$B$10,2,FALSE()),IF(J169=4,VLOOKUP(K169+4,TPMatrix!$D$6:$E$9,2,FALSE()),0)),"")</f>
        <v>0</v>
      </c>
      <c r="Q169" s="239" t="n">
        <f aca="false">SUM(L169:P169)/COUNT(L169:P169)</f>
        <v>0</v>
      </c>
      <c r="R169" s="240" t="n">
        <f aca="false">COUNT(L169:P169)</f>
        <v>5</v>
      </c>
      <c r="S169" s="238" t="n">
        <f aca="false">IF(ISNUMBER($A169),COUNTIF($D$7:$D$306,$D169),0)</f>
        <v>0</v>
      </c>
      <c r="T169" s="239" t="n">
        <f aca="false">CEILING($F169,1)</f>
        <v>0</v>
      </c>
      <c r="U169" s="240" t="n">
        <f aca="true">SUM(OFFSET(T169,-MOD(ROW()-ROW($U$7),5),0,5,1))</f>
        <v>0</v>
      </c>
      <c r="W169" s="167" t="str">
        <f aca="false">$I169</f>
        <v/>
      </c>
      <c r="X169" s="167" t="str">
        <f aca="false">IF(ISNUMBER($A169),$W169*(Methuselahs!$A$4+1)+$A169,"")</f>
        <v/>
      </c>
      <c r="Y169" s="167" t="str">
        <f aca="false">IF(ISNUMBER($A169),RANK($X169,$X169:$X173,1),"")</f>
        <v/>
      </c>
      <c r="Z169" s="167" t="str">
        <f aca="false">IF(ISNUMBER($A169),VLOOKUP($A169,Methuselahs!$A$7:$X$306,5),"")</f>
        <v/>
      </c>
      <c r="AA169" s="167" t="str">
        <f aca="false">$I169</f>
        <v/>
      </c>
    </row>
    <row r="170" customFormat="false" ht="12.75" hidden="false" customHeight="true" outlineLevel="0" collapsed="false">
      <c r="A170" s="241" t="str">
        <f aca="true">IF(OR(ISBLANK('Tournament Info'!$B$11),'Tournament Info'!$B$11&lt;&gt;4),"",INDIRECT(ADDRESS(ROW(),3,1,1,"Optimal Seating "&amp;'Tournament Info'!$B$11-1&amp;"R+F")))</f>
        <v/>
      </c>
      <c r="B170" s="242" t="str">
        <f aca="false">IF(ISNUMBER(A170),VLOOKUP(A170,Methuselahs!$A$7:$E$306,2,FALSE()),"")</f>
        <v/>
      </c>
      <c r="C170" s="243" t="str">
        <f aca="false">IF(ISNUMBER(A170),VLOOKUP(A170,Methuselahs!$A$7:$E$306,3,FALSE()),"")</f>
        <v/>
      </c>
      <c r="D170" s="244" t="str">
        <f aca="false">IF(ISNUMBER(A170),FLOOR((ROW()-ROW($A$7))/5,1)+1,"")</f>
        <v/>
      </c>
      <c r="E170" s="245"/>
      <c r="F170" s="269" t="n">
        <f aca="false">IF(ISNUMBER(E170),E170,0)</f>
        <v>0</v>
      </c>
      <c r="G170" s="225" t="str">
        <f aca="false">IF(ISNUMBER($A170),IF(AND($F170&gt;=2,$H170=60),1,0),"")</f>
        <v/>
      </c>
      <c r="H170" s="226" t="str">
        <f aca="false">IF(ISNUMBER(A170),IF(OR($S170=$U170,NOT(ISNA(MATCH($D170*5+$V$4,Override!$C$6:$C$125,0)))),$Q170,0),"")</f>
        <v/>
      </c>
      <c r="I170" s="275" t="str">
        <f aca="false">IF(ISNUMBER(A170),IF(J170=5,K170,IF(AND(J170=4,OR(K170=4,K170=3)),K170+1,K170)),"")</f>
        <v/>
      </c>
      <c r="J170" s="246" t="n">
        <f aca="false">COUNT(A167:A171)</f>
        <v>0</v>
      </c>
      <c r="K170" s="228" t="str">
        <f aca="false">IF(ISNUMBER(A170),RANK(F170,F167:F171),"")</f>
        <v/>
      </c>
      <c r="L170" s="229" t="n">
        <f aca="false">IF(J170=5,VLOOKUP(K170,TPMatrix!$A$6:$B$10,2,FALSE()),IF(J170=4,VLOOKUP(K170,TPMatrix!$D$6:$E$9,2,FALSE()),0))</f>
        <v>0</v>
      </c>
      <c r="M170" s="229" t="n">
        <f aca="false">IF(COUNTIF(K167:K171,K170)&gt;=2,IF(J170=5,VLOOKUP(K170+1,TPMatrix!$A$6:$B$10,2,FALSE()),IF(J170=4,VLOOKUP(K170+1,TPMatrix!$D$6:$E$9,2,FALSE()),0)),"")</f>
        <v>0</v>
      </c>
      <c r="N170" s="229" t="n">
        <f aca="false">IF(COUNTIF(K167:K171,K170)&gt;=3,IF(J170=5,VLOOKUP(K170+2,TPMatrix!$A$6:$B$10,2,FALSE()),IF(J170=4,VLOOKUP(K170+2,TPMatrix!$D$6:$E$9,2,FALSE()),0)),"")</f>
        <v>0</v>
      </c>
      <c r="O170" s="229" t="n">
        <f aca="false">IF(COUNTIF(K167:K171,K170)&gt;=4,IF(J170=5,VLOOKUP(K170+3,TPMatrix!$A$6:$B$10,2,FALSE()),IF(J170=4,VLOOKUP(K170+3,TPMatrix!$D$6:$E$9,2,FALSE()),0)),"")</f>
        <v>0</v>
      </c>
      <c r="P170" s="229" t="n">
        <f aca="false">IF(COUNTIF(K167:K171,K170)&gt;=5,IF(J170=5,VLOOKUP(K170+4,TPMatrix!$A$6:$B$10,2,FALSE()),IF(J170=4,VLOOKUP(K170+4,TPMatrix!$D$6:$E$9,2,FALSE()),0)),"")</f>
        <v>0</v>
      </c>
      <c r="Q170" s="229" t="n">
        <f aca="false">SUM(L170:P170)/COUNT(L170:P170)</f>
        <v>0</v>
      </c>
      <c r="R170" s="230" t="n">
        <f aca="false">COUNT(L170:P170)</f>
        <v>5</v>
      </c>
      <c r="S170" s="228" t="n">
        <f aca="false">IF(ISNUMBER($A170),COUNTIF($D$7:$D$306,$D170),0)</f>
        <v>0</v>
      </c>
      <c r="T170" s="229" t="n">
        <f aca="false">CEILING($F170,1)</f>
        <v>0</v>
      </c>
      <c r="U170" s="230" t="n">
        <f aca="true">SUM(OFFSET(T170,-MOD(ROW()-ROW($U$7),5),0,5,1))</f>
        <v>0</v>
      </c>
      <c r="W170" s="167" t="str">
        <f aca="false">$I170</f>
        <v/>
      </c>
      <c r="X170" s="167" t="str">
        <f aca="false">IF(ISNUMBER($A170),$W170*(Methuselahs!$A$4+1)+$A170,"")</f>
        <v/>
      </c>
      <c r="Y170" s="167" t="str">
        <f aca="false">IF(ISNUMBER($A170),RANK($X170,$X170:$X174,1),"")</f>
        <v/>
      </c>
      <c r="Z170" s="167" t="str">
        <f aca="false">IF(ISNUMBER($A170),VLOOKUP($A170,Methuselahs!$A$7:$X$306,5),"")</f>
        <v/>
      </c>
      <c r="AA170" s="167" t="str">
        <f aca="false">$I170</f>
        <v/>
      </c>
    </row>
    <row r="171" customFormat="false" ht="12.75" hidden="false" customHeight="true" outlineLevel="0" collapsed="false">
      <c r="A171" s="247" t="str">
        <f aca="true">IF(OR(ISBLANK('Tournament Info'!$B$11),'Tournament Info'!$B$11&lt;&gt;4),"",INDIRECT(ADDRESS(ROW(),3,1,1,"Optimal Seating "&amp;'Tournament Info'!$B$11-1&amp;"R+F")))</f>
        <v/>
      </c>
      <c r="B171" s="248" t="str">
        <f aca="false">IF(ISNUMBER(A171),VLOOKUP(A171,Methuselahs!$A$7:$E$306,2,FALSE()),"")</f>
        <v/>
      </c>
      <c r="C171" s="249" t="str">
        <f aca="false">IF(ISNUMBER(A171),VLOOKUP(A171,Methuselahs!$A$7:$E$306,3,FALSE()),"")</f>
        <v/>
      </c>
      <c r="D171" s="250" t="str">
        <f aca="false">IF(ISNUMBER(A171),FLOOR((ROW()-ROW($A$7))/5,1)+1,"")</f>
        <v/>
      </c>
      <c r="E171" s="251"/>
      <c r="F171" s="270" t="n">
        <f aca="false">IF(ISNUMBER(E171),E171,0)</f>
        <v>0</v>
      </c>
      <c r="G171" s="235" t="str">
        <f aca="false">IF(ISNUMBER($A171),IF(AND($F171&gt;=2,$H171=60),1,0),"")</f>
        <v/>
      </c>
      <c r="H171" s="236" t="str">
        <f aca="false">IF(ISNUMBER(A171),IF(OR($S171=$U171,NOT(ISNA(MATCH($D171*5+$V$4,Override!$C$6:$C$125,0)))),$Q171,0),"")</f>
        <v/>
      </c>
      <c r="I171" s="139" t="str">
        <f aca="false">IF(ISNUMBER(A171),IF(J171=5,K171,IF(AND(J171=4,OR(K171=4,K171=3)),K171+1,K171)),"")</f>
        <v/>
      </c>
      <c r="J171" s="252" t="n">
        <f aca="false">COUNT(A167:A171)</f>
        <v>0</v>
      </c>
      <c r="K171" s="253" t="str">
        <f aca="false">IF(ISNUMBER(A171),RANK(F171,F167:F171),"")</f>
        <v/>
      </c>
      <c r="L171" s="254" t="n">
        <f aca="false">IF(J171=5,VLOOKUP(K171,TPMatrix!$A$6:$B$10,2,FALSE()),IF(J171=4,VLOOKUP(K171,TPMatrix!$D$6:$E$9,2,FALSE()),0))</f>
        <v>0</v>
      </c>
      <c r="M171" s="254" t="n">
        <f aca="false">IF(COUNTIF(K167:K171,K171)&gt;=2,IF(J171=5,VLOOKUP(K171+1,TPMatrix!$A$6:$B$10,2,FALSE()),IF(J171=4,VLOOKUP(K171+1,TPMatrix!$D$6:$E$9,2,FALSE()),0)),"")</f>
        <v>0</v>
      </c>
      <c r="N171" s="254" t="n">
        <f aca="false">IF(COUNTIF(K167:K171,K171)&gt;=3,IF(J171=5,VLOOKUP(K171+2,TPMatrix!$A$6:$B$10,2,FALSE()),IF(J171=4,VLOOKUP(K171+2,TPMatrix!$D$6:$E$9,2,FALSE()),0)),"")</f>
        <v>0</v>
      </c>
      <c r="O171" s="254" t="n">
        <f aca="false">IF(COUNTIF(K167:K171,K171)&gt;=4,IF(J171=5,VLOOKUP(K171+3,TPMatrix!$A$6:$B$10,2,FALSE()),IF(J171=4,VLOOKUP(K171+3,TPMatrix!$D$6:$E$9,2,FALSE()),0)),"")</f>
        <v>0</v>
      </c>
      <c r="P171" s="254" t="n">
        <f aca="false">IF(COUNTIF(K167:K171,K171)&gt;=5,IF(J171=5,VLOOKUP(K171+4,TPMatrix!$A$6:$B$10,2,FALSE()),IF(J171=4,VLOOKUP(K171+4,TPMatrix!$D$6:$E$9,2,FALSE()),0)),"")</f>
        <v>0</v>
      </c>
      <c r="Q171" s="254" t="n">
        <f aca="false">SUM(L171:P171)/COUNT(L171:P171)</f>
        <v>0</v>
      </c>
      <c r="R171" s="255" t="n">
        <f aca="false">COUNT(L171:P171)</f>
        <v>5</v>
      </c>
      <c r="S171" s="253" t="n">
        <f aca="false">IF(ISNUMBER($A171),COUNTIF($D$7:$D$306,$D171),0)</f>
        <v>0</v>
      </c>
      <c r="T171" s="254" t="n">
        <f aca="false">CEILING($F171,1)</f>
        <v>0</v>
      </c>
      <c r="U171" s="255" t="n">
        <f aca="true">SUM(OFFSET(T171,-MOD(ROW()-ROW($U$7),5),0,5,1))</f>
        <v>0</v>
      </c>
      <c r="W171" s="167" t="str">
        <f aca="false">$I171</f>
        <v/>
      </c>
      <c r="X171" s="167" t="str">
        <f aca="false">IF(ISNUMBER($A171),$W171*(Methuselahs!$A$4+1)+$A171,"")</f>
        <v/>
      </c>
      <c r="Y171" s="167" t="str">
        <f aca="false">IF(ISNUMBER($A171),RANK($X171,$X171:$X175,1),"")</f>
        <v/>
      </c>
      <c r="Z171" s="167" t="str">
        <f aca="false">IF(ISNUMBER($A171),VLOOKUP($A171,Methuselahs!$A$7:$X$306,5),"")</f>
        <v/>
      </c>
      <c r="AA171" s="167" t="str">
        <f aca="false">$I171</f>
        <v/>
      </c>
    </row>
    <row r="172" customFormat="false" ht="12.75" hidden="false" customHeight="true" outlineLevel="0" collapsed="false">
      <c r="A172" s="206" t="str">
        <f aca="true">IF(OR(ISBLANK('Tournament Info'!$B$11),'Tournament Info'!$B$11&lt;&gt;4),"",INDIRECT(ADDRESS(ROW(),3,1,1,"Optimal Seating "&amp;'Tournament Info'!$B$11-1&amp;"R+F")))</f>
        <v/>
      </c>
      <c r="B172" s="207" t="str">
        <f aca="false">IF(ISNUMBER(A172),VLOOKUP(A172,Methuselahs!$A$7:$E$306,2,FALSE()),"")</f>
        <v/>
      </c>
      <c r="C172" s="208" t="str">
        <f aca="false">IF(ISNUMBER(A172),VLOOKUP(A172,Methuselahs!$A$7:$E$306,3,FALSE()),"")</f>
        <v/>
      </c>
      <c r="D172" s="209" t="str">
        <f aca="false">IF(ISNUMBER(A172),FLOOR((ROW()-ROW($A$7))/5,1)+1,"")</f>
        <v/>
      </c>
      <c r="E172" s="210"/>
      <c r="F172" s="262" t="n">
        <f aca="false">IF(ISNUMBER(E172),E172,0)</f>
        <v>0</v>
      </c>
      <c r="G172" s="211" t="str">
        <f aca="false">IF(ISNUMBER($A172),IF(AND($F172&gt;=2,$H172=60),1,0),"")</f>
        <v/>
      </c>
      <c r="H172" s="212" t="str">
        <f aca="false">IF(ISNUMBER(A172),IF(OR($S172=$U172,NOT(ISNA(MATCH($D172*5+$V$4,Override!$C$6:$C$125,0)))),$Q172,0),"")</f>
        <v/>
      </c>
      <c r="I172" s="274" t="str">
        <f aca="false">IF(ISNUMBER(A172),IF(J172=5,K172,IF(AND(J172=4,OR(K172=4,K172=3)),K172+1,K172)),"")</f>
        <v/>
      </c>
      <c r="J172" s="213" t="n">
        <f aca="false">COUNT(A172:A176)</f>
        <v>0</v>
      </c>
      <c r="K172" s="214" t="str">
        <f aca="false">IF(ISNUMBER(A172),RANK(F172,F172:F176),"")</f>
        <v/>
      </c>
      <c r="L172" s="215" t="n">
        <f aca="false">IF(J172=5,VLOOKUP(K172,TPMatrix!$A$6:$B$10,2,FALSE()),IF(J172=4,VLOOKUP(K172,TPMatrix!$D$6:$E$9,2,FALSE()),0))</f>
        <v>0</v>
      </c>
      <c r="M172" s="215" t="n">
        <f aca="false">IF(COUNTIF(K172:K176,K172)&gt;=2,IF(J172=5,VLOOKUP(K172+1,TPMatrix!$A$6:$B$10,2,FALSE()),IF(J172=4,VLOOKUP(K172+1,TPMatrix!$D$6:$E$9,2,FALSE()),0)),"")</f>
        <v>0</v>
      </c>
      <c r="N172" s="215" t="n">
        <f aca="false">IF(COUNTIF(K172:K176,K172)&gt;=3,IF(J172=5,VLOOKUP(K172+2,TPMatrix!$A$6:$B$10,2,FALSE()),IF(J172=4,VLOOKUP(K172+2,TPMatrix!$D$6:$E$9,2,FALSE()),0)),"")</f>
        <v>0</v>
      </c>
      <c r="O172" s="215" t="n">
        <f aca="false">IF(COUNTIF(K172:K176,K172)&gt;=4,IF(J172=5,VLOOKUP(K172+3,TPMatrix!$A$6:$B$10,2,FALSE()),IF(J172=4,VLOOKUP(K172+3,TPMatrix!$D$6:$E$9,2,FALSE()),0)),"")</f>
        <v>0</v>
      </c>
      <c r="P172" s="215" t="n">
        <f aca="false">IF(COUNTIF(K172:K176,K172)&gt;=5,IF(J172=5,VLOOKUP(K172+4,TPMatrix!$A$6:$B$10,2,FALSE()),IF(J172=4,VLOOKUP(K172+4,TPMatrix!$D$6:$E$9,2,FALSE()),0)),"")</f>
        <v>0</v>
      </c>
      <c r="Q172" s="215" t="n">
        <f aca="false">SUM(L172:P172)/COUNT(L172:P172)</f>
        <v>0</v>
      </c>
      <c r="R172" s="216" t="n">
        <f aca="false">COUNT(L172:P172)</f>
        <v>5</v>
      </c>
      <c r="S172" s="217" t="n">
        <f aca="false">IF(ISNUMBER($A172),COUNTIF($D$7:$D$306,$D172),0)</f>
        <v>0</v>
      </c>
      <c r="T172" s="218" t="n">
        <f aca="false">CEILING($F172,1)</f>
        <v>0</v>
      </c>
      <c r="U172" s="219" t="n">
        <f aca="true">SUM(OFFSET(T172,-MOD(ROW()-ROW($U$7),5),0,5,1))</f>
        <v>0</v>
      </c>
      <c r="W172" s="167" t="str">
        <f aca="false">$I172</f>
        <v/>
      </c>
      <c r="X172" s="167" t="str">
        <f aca="false">IF(ISNUMBER($A172),$W172*(Methuselahs!$A$4+1)+$A172,"")</f>
        <v/>
      </c>
      <c r="Y172" s="167" t="str">
        <f aca="false">IF(ISNUMBER($A172),RANK($X172,$X172:$X176,1),"")</f>
        <v/>
      </c>
      <c r="Z172" s="167" t="str">
        <f aca="false">IF(ISNUMBER($A172),VLOOKUP($A172,Methuselahs!$A$7:$X$306,5),"")</f>
        <v/>
      </c>
      <c r="AA172" s="167" t="str">
        <f aca="false">$I172</f>
        <v/>
      </c>
    </row>
    <row r="173" customFormat="false" ht="12.75" hidden="false" customHeight="true" outlineLevel="0" collapsed="false">
      <c r="A173" s="220" t="str">
        <f aca="true">IF(OR(ISBLANK('Tournament Info'!$B$11),'Tournament Info'!$B$11&lt;&gt;4),"",INDIRECT(ADDRESS(ROW(),3,1,1,"Optimal Seating "&amp;'Tournament Info'!$B$11-1&amp;"R+F")))</f>
        <v/>
      </c>
      <c r="B173" s="221" t="str">
        <f aca="false">IF(ISNUMBER(A173),VLOOKUP(A173,Methuselahs!$A$7:$E$306,2,FALSE()),"")</f>
        <v/>
      </c>
      <c r="C173" s="222" t="str">
        <f aca="false">IF(ISNUMBER(A173),VLOOKUP(A173,Methuselahs!$A$7:$E$306,3,FALSE()),"")</f>
        <v/>
      </c>
      <c r="D173" s="223" t="str">
        <f aca="false">IF(ISNUMBER(A173),FLOOR((ROW()-ROW($A$7))/5,1)+1,"")</f>
        <v/>
      </c>
      <c r="E173" s="224"/>
      <c r="F173" s="264" t="n">
        <f aca="false">IF(ISNUMBER(E173),E173,0)</f>
        <v>0</v>
      </c>
      <c r="G173" s="225" t="str">
        <f aca="false">IF(ISNUMBER($A173),IF(AND($F173&gt;=2,$H173=60),1,0),"")</f>
        <v/>
      </c>
      <c r="H173" s="226" t="str">
        <f aca="false">IF(ISNUMBER(A173),IF(OR($S173=$U173,NOT(ISNA(MATCH($D173*5+$V$4,Override!$C$6:$C$125,0)))),$Q173,0),"")</f>
        <v/>
      </c>
      <c r="I173" s="275" t="str">
        <f aca="false">IF(ISNUMBER(A173),IF(J173=5,K173,IF(AND(J173=4,OR(K173=4,K173=3)),K173+1,K173)),"")</f>
        <v/>
      </c>
      <c r="J173" s="227" t="n">
        <f aca="false">COUNT(A172:A176)</f>
        <v>0</v>
      </c>
      <c r="K173" s="228" t="str">
        <f aca="false">IF(ISNUMBER(A173),RANK(F173,F172:F176),"")</f>
        <v/>
      </c>
      <c r="L173" s="229" t="n">
        <f aca="false">IF(J173=5,VLOOKUP(K173,TPMatrix!$A$6:$B$10,2,FALSE()),IF(J173=4,VLOOKUP(K173,TPMatrix!$D$6:$E$9,2,FALSE()),0))</f>
        <v>0</v>
      </c>
      <c r="M173" s="229" t="n">
        <f aca="false">IF(COUNTIF(K172:K176,K173)&gt;=2,IF(J173=5,VLOOKUP(K173+1,TPMatrix!$A$6:$B$10,2,FALSE()),IF(J173=4,VLOOKUP(K173+1,TPMatrix!$D$6:$E$9,2,FALSE()),0)),"")</f>
        <v>0</v>
      </c>
      <c r="N173" s="229" t="n">
        <f aca="false">IF(COUNTIF(K172:K176,K173)&gt;=3,IF(J173=5,VLOOKUP(K173+2,TPMatrix!$A$6:$B$10,2,FALSE()),IF(J173=4,VLOOKUP(K173+2,TPMatrix!$D$6:$E$9,2,FALSE()),0)),"")</f>
        <v>0</v>
      </c>
      <c r="O173" s="229" t="n">
        <f aca="false">IF(COUNTIF(K172:K176,K173)&gt;=4,IF(J173=5,VLOOKUP(K173+3,TPMatrix!$A$6:$B$10,2,FALSE()),IF(J173=4,VLOOKUP(K173+3,TPMatrix!$D$6:$E$9,2,FALSE()),0)),"")</f>
        <v>0</v>
      </c>
      <c r="P173" s="229" t="n">
        <f aca="false">IF(COUNTIF(K172:K176,K173)&gt;=5,IF(J173=5,VLOOKUP(K173+4,TPMatrix!$A$6:$B$10,2,FALSE()),IF(J173=4,VLOOKUP(K173+4,TPMatrix!$D$6:$E$9,2,FALSE()),0)),"")</f>
        <v>0</v>
      </c>
      <c r="Q173" s="229" t="n">
        <f aca="false">SUM(L173:P173)/COUNT(L173:P173)</f>
        <v>0</v>
      </c>
      <c r="R173" s="230" t="n">
        <f aca="false">COUNT(L173:P173)</f>
        <v>5</v>
      </c>
      <c r="S173" s="228" t="n">
        <f aca="false">IF(ISNUMBER($A173),COUNTIF($D$7:$D$306,$D173),0)</f>
        <v>0</v>
      </c>
      <c r="T173" s="229" t="n">
        <f aca="false">CEILING($F173,1)</f>
        <v>0</v>
      </c>
      <c r="U173" s="230" t="n">
        <f aca="true">SUM(OFFSET(T173,-MOD(ROW()-ROW($U$7),5),0,5,1))</f>
        <v>0</v>
      </c>
      <c r="W173" s="167" t="str">
        <f aca="false">$I173</f>
        <v/>
      </c>
      <c r="X173" s="167" t="str">
        <f aca="false">IF(ISNUMBER($A173),$W173*(Methuselahs!$A$4+1)+$A173,"")</f>
        <v/>
      </c>
      <c r="Y173" s="167" t="str">
        <f aca="false">IF(ISNUMBER($A173),RANK($X173,$X173:$X177,1),"")</f>
        <v/>
      </c>
      <c r="Z173" s="167" t="str">
        <f aca="false">IF(ISNUMBER($A173),VLOOKUP($A173,Methuselahs!$A$7:$X$306,5),"")</f>
        <v/>
      </c>
      <c r="AA173" s="167" t="str">
        <f aca="false">$I173</f>
        <v/>
      </c>
    </row>
    <row r="174" customFormat="false" ht="12.75" hidden="false" customHeight="true" outlineLevel="0" collapsed="false">
      <c r="A174" s="231" t="str">
        <f aca="true">IF(OR(ISBLANK('Tournament Info'!$B$11),'Tournament Info'!$B$11&lt;&gt;4),"",INDIRECT(ADDRESS(ROW(),3,1,1,"Optimal Seating "&amp;'Tournament Info'!$B$11-1&amp;"R+F")))</f>
        <v/>
      </c>
      <c r="B174" s="207" t="str">
        <f aca="false">IF(ISNUMBER(A174),VLOOKUP(A174,Methuselahs!$A$7:$E$306,2,FALSE()),"")</f>
        <v/>
      </c>
      <c r="C174" s="232" t="str">
        <f aca="false">IF(ISNUMBER(A174),VLOOKUP(A174,Methuselahs!$A$7:$E$306,3,FALSE()),"")</f>
        <v/>
      </c>
      <c r="D174" s="233" t="str">
        <f aca="false">IF(ISNUMBER(A174),FLOOR((ROW()-ROW($A$7))/5,1)+1,"")</f>
        <v/>
      </c>
      <c r="E174" s="234"/>
      <c r="F174" s="267" t="n">
        <f aca="false">IF(ISNUMBER(E174),E174,0)</f>
        <v>0</v>
      </c>
      <c r="G174" s="235" t="str">
        <f aca="false">IF(ISNUMBER($A174),IF(AND($F174&gt;=2,$H174=60),1,0),"")</f>
        <v/>
      </c>
      <c r="H174" s="236" t="str">
        <f aca="false">IF(ISNUMBER(A174),IF(OR($S174=$U174,NOT(ISNA(MATCH($D174*5+$V$4,Override!$C$6:$C$125,0)))),$Q174,0),"")</f>
        <v/>
      </c>
      <c r="I174" s="139" t="str">
        <f aca="false">IF(ISNUMBER(A174),IF(J174=5,K174,IF(AND(J174=4,OR(K174=4,K174=3)),K174+1,K174)),"")</f>
        <v/>
      </c>
      <c r="J174" s="237" t="n">
        <f aca="false">COUNT(A172:A176)</f>
        <v>0</v>
      </c>
      <c r="K174" s="238" t="str">
        <f aca="false">IF(ISNUMBER(A174),RANK(F174,F172:F176),"")</f>
        <v/>
      </c>
      <c r="L174" s="239" t="n">
        <f aca="false">IF(J174=5,VLOOKUP(K174,TPMatrix!$A$6:$B$10,2,FALSE()),IF(J174=4,VLOOKUP(K174,TPMatrix!$D$6:$E$9,2,FALSE()),0))</f>
        <v>0</v>
      </c>
      <c r="M174" s="239" t="n">
        <f aca="false">IF(COUNTIF(K172:K176,K174)&gt;=2,IF(J174=5,VLOOKUP(K174+1,TPMatrix!$A$6:$B$10,2,FALSE()),IF(J174=4,VLOOKUP(K174+1,TPMatrix!$D$6:$E$9,2,FALSE()),0)),"")</f>
        <v>0</v>
      </c>
      <c r="N174" s="239" t="n">
        <f aca="false">IF(COUNTIF(K172:K176,K174)&gt;=3,IF(J174=5,VLOOKUP(K174+2,TPMatrix!$A$6:$B$10,2,FALSE()),IF(J174=4,VLOOKUP(K174+2,TPMatrix!$D$6:$E$9,2,FALSE()),0)),"")</f>
        <v>0</v>
      </c>
      <c r="O174" s="239" t="n">
        <f aca="false">IF(COUNTIF(K172:K176,K174)&gt;=4,IF(J174=5,VLOOKUP(K174+3,TPMatrix!$A$6:$B$10,2,FALSE()),IF(J174=4,VLOOKUP(K174+3,TPMatrix!$D$6:$E$9,2,FALSE()),0)),"")</f>
        <v>0</v>
      </c>
      <c r="P174" s="239" t="n">
        <f aca="false">IF(COUNTIF(K172:K176,K174)&gt;=5,IF(J174=5,VLOOKUP(K174+4,TPMatrix!$A$6:$B$10,2,FALSE()),IF(J174=4,VLOOKUP(K174+4,TPMatrix!$D$6:$E$9,2,FALSE()),0)),"")</f>
        <v>0</v>
      </c>
      <c r="Q174" s="239" t="n">
        <f aca="false">SUM(L174:P174)/COUNT(L174:P174)</f>
        <v>0</v>
      </c>
      <c r="R174" s="240" t="n">
        <f aca="false">COUNT(L174:P174)</f>
        <v>5</v>
      </c>
      <c r="S174" s="238" t="n">
        <f aca="false">IF(ISNUMBER($A174),COUNTIF($D$7:$D$306,$D174),0)</f>
        <v>0</v>
      </c>
      <c r="T174" s="239" t="n">
        <f aca="false">CEILING($F174,1)</f>
        <v>0</v>
      </c>
      <c r="U174" s="240" t="n">
        <f aca="true">SUM(OFFSET(T174,-MOD(ROW()-ROW($U$7),5),0,5,1))</f>
        <v>0</v>
      </c>
      <c r="W174" s="167" t="str">
        <f aca="false">$I174</f>
        <v/>
      </c>
      <c r="X174" s="167" t="str">
        <f aca="false">IF(ISNUMBER($A174),$W174*(Methuselahs!$A$4+1)+$A174,"")</f>
        <v/>
      </c>
      <c r="Y174" s="167" t="str">
        <f aca="false">IF(ISNUMBER($A174),RANK($X174,$X174:$X178,1),"")</f>
        <v/>
      </c>
      <c r="Z174" s="167" t="str">
        <f aca="false">IF(ISNUMBER($A174),VLOOKUP($A174,Methuselahs!$A$7:$X$306,5),"")</f>
        <v/>
      </c>
      <c r="AA174" s="167" t="str">
        <f aca="false">$I174</f>
        <v/>
      </c>
    </row>
    <row r="175" customFormat="false" ht="12.75" hidden="false" customHeight="true" outlineLevel="0" collapsed="false">
      <c r="A175" s="241" t="str">
        <f aca="true">IF(OR(ISBLANK('Tournament Info'!$B$11),'Tournament Info'!$B$11&lt;&gt;4),"",INDIRECT(ADDRESS(ROW(),3,1,1,"Optimal Seating "&amp;'Tournament Info'!$B$11-1&amp;"R+F")))</f>
        <v/>
      </c>
      <c r="B175" s="242" t="str">
        <f aca="false">IF(ISNUMBER(A175),VLOOKUP(A175,Methuselahs!$A$7:$E$306,2,FALSE()),"")</f>
        <v/>
      </c>
      <c r="C175" s="243" t="str">
        <f aca="false">IF(ISNUMBER(A175),VLOOKUP(A175,Methuselahs!$A$7:$E$306,3,FALSE()),"")</f>
        <v/>
      </c>
      <c r="D175" s="244" t="str">
        <f aca="false">IF(ISNUMBER(A175),FLOOR((ROW()-ROW($A$7))/5,1)+1,"")</f>
        <v/>
      </c>
      <c r="E175" s="245"/>
      <c r="F175" s="269" t="n">
        <f aca="false">IF(ISNUMBER(E175),E175,0)</f>
        <v>0</v>
      </c>
      <c r="G175" s="225" t="str">
        <f aca="false">IF(ISNUMBER($A175),IF(AND($F175&gt;=2,$H175=60),1,0),"")</f>
        <v/>
      </c>
      <c r="H175" s="226" t="str">
        <f aca="false">IF(ISNUMBER(A175),IF(OR($S175=$U175,NOT(ISNA(MATCH($D175*5+$V$4,Override!$C$6:$C$125,0)))),$Q175,0),"")</f>
        <v/>
      </c>
      <c r="I175" s="275" t="str">
        <f aca="false">IF(ISNUMBER(A175),IF(J175=5,K175,IF(AND(J175=4,OR(K175=4,K175=3)),K175+1,K175)),"")</f>
        <v/>
      </c>
      <c r="J175" s="246" t="n">
        <f aca="false">COUNT(A172:A176)</f>
        <v>0</v>
      </c>
      <c r="K175" s="228" t="str">
        <f aca="false">IF(ISNUMBER(A175),RANK(F175,F172:F176),"")</f>
        <v/>
      </c>
      <c r="L175" s="229" t="n">
        <f aca="false">IF(J175=5,VLOOKUP(K175,TPMatrix!$A$6:$B$10,2,FALSE()),IF(J175=4,VLOOKUP(K175,TPMatrix!$D$6:$E$9,2,FALSE()),0))</f>
        <v>0</v>
      </c>
      <c r="M175" s="229" t="n">
        <f aca="false">IF(COUNTIF(K172:K176,K175)&gt;=2,IF(J175=5,VLOOKUP(K175+1,TPMatrix!$A$6:$B$10,2,FALSE()),IF(J175=4,VLOOKUP(K175+1,TPMatrix!$D$6:$E$9,2,FALSE()),0)),"")</f>
        <v>0</v>
      </c>
      <c r="N175" s="229" t="n">
        <f aca="false">IF(COUNTIF(K172:K176,K175)&gt;=3,IF(J175=5,VLOOKUP(K175+2,TPMatrix!$A$6:$B$10,2,FALSE()),IF(J175=4,VLOOKUP(K175+2,TPMatrix!$D$6:$E$9,2,FALSE()),0)),"")</f>
        <v>0</v>
      </c>
      <c r="O175" s="229" t="n">
        <f aca="false">IF(COUNTIF(K172:K176,K175)&gt;=4,IF(J175=5,VLOOKUP(K175+3,TPMatrix!$A$6:$B$10,2,FALSE()),IF(J175=4,VLOOKUP(K175+3,TPMatrix!$D$6:$E$9,2,FALSE()),0)),"")</f>
        <v>0</v>
      </c>
      <c r="P175" s="229" t="n">
        <f aca="false">IF(COUNTIF(K172:K176,K175)&gt;=5,IF(J175=5,VLOOKUP(K175+4,TPMatrix!$A$6:$B$10,2,FALSE()),IF(J175=4,VLOOKUP(K175+4,TPMatrix!$D$6:$E$9,2,FALSE()),0)),"")</f>
        <v>0</v>
      </c>
      <c r="Q175" s="229" t="n">
        <f aca="false">SUM(L175:P175)/COUNT(L175:P175)</f>
        <v>0</v>
      </c>
      <c r="R175" s="230" t="n">
        <f aca="false">COUNT(L175:P175)</f>
        <v>5</v>
      </c>
      <c r="S175" s="228" t="n">
        <f aca="false">IF(ISNUMBER($A175),COUNTIF($D$7:$D$306,$D175),0)</f>
        <v>0</v>
      </c>
      <c r="T175" s="229" t="n">
        <f aca="false">CEILING($F175,1)</f>
        <v>0</v>
      </c>
      <c r="U175" s="230" t="n">
        <f aca="true">SUM(OFFSET(T175,-MOD(ROW()-ROW($U$7),5),0,5,1))</f>
        <v>0</v>
      </c>
      <c r="W175" s="167" t="str">
        <f aca="false">$I175</f>
        <v/>
      </c>
      <c r="X175" s="167" t="str">
        <f aca="false">IF(ISNUMBER($A175),$W175*(Methuselahs!$A$4+1)+$A175,"")</f>
        <v/>
      </c>
      <c r="Y175" s="167" t="str">
        <f aca="false">IF(ISNUMBER($A175),RANK($X175,$X175:$X179,1),"")</f>
        <v/>
      </c>
      <c r="Z175" s="167" t="str">
        <f aca="false">IF(ISNUMBER($A175),VLOOKUP($A175,Methuselahs!$A$7:$X$306,5),"")</f>
        <v/>
      </c>
      <c r="AA175" s="167" t="str">
        <f aca="false">$I175</f>
        <v/>
      </c>
    </row>
    <row r="176" customFormat="false" ht="12.75" hidden="false" customHeight="true" outlineLevel="0" collapsed="false">
      <c r="A176" s="247" t="str">
        <f aca="true">IF(OR(ISBLANK('Tournament Info'!$B$11),'Tournament Info'!$B$11&lt;&gt;4),"",INDIRECT(ADDRESS(ROW(),3,1,1,"Optimal Seating "&amp;'Tournament Info'!$B$11-1&amp;"R+F")))</f>
        <v/>
      </c>
      <c r="B176" s="248" t="str">
        <f aca="false">IF(ISNUMBER(A176),VLOOKUP(A176,Methuselahs!$A$7:$E$306,2,FALSE()),"")</f>
        <v/>
      </c>
      <c r="C176" s="249" t="str">
        <f aca="false">IF(ISNUMBER(A176),VLOOKUP(A176,Methuselahs!$A$7:$E$306,3,FALSE()),"")</f>
        <v/>
      </c>
      <c r="D176" s="250" t="str">
        <f aca="false">IF(ISNUMBER(A176),FLOOR((ROW()-ROW($A$7))/5,1)+1,"")</f>
        <v/>
      </c>
      <c r="E176" s="251"/>
      <c r="F176" s="270" t="n">
        <f aca="false">IF(ISNUMBER(E176),E176,0)</f>
        <v>0</v>
      </c>
      <c r="G176" s="235" t="str">
        <f aca="false">IF(ISNUMBER($A176),IF(AND($F176&gt;=2,$H176=60),1,0),"")</f>
        <v/>
      </c>
      <c r="H176" s="236" t="str">
        <f aca="false">IF(ISNUMBER(A176),IF(OR($S176=$U176,NOT(ISNA(MATCH($D176*5+$V$4,Override!$C$6:$C$125,0)))),$Q176,0),"")</f>
        <v/>
      </c>
      <c r="I176" s="139" t="str">
        <f aca="false">IF(ISNUMBER(A176),IF(J176=5,K176,IF(AND(J176=4,OR(K176=4,K176=3)),K176+1,K176)),"")</f>
        <v/>
      </c>
      <c r="J176" s="252" t="n">
        <f aca="false">COUNT(A172:A176)</f>
        <v>0</v>
      </c>
      <c r="K176" s="253" t="str">
        <f aca="false">IF(ISNUMBER(A176),RANK(F176,F172:F176),"")</f>
        <v/>
      </c>
      <c r="L176" s="254" t="n">
        <f aca="false">IF(J176=5,VLOOKUP(K176,TPMatrix!$A$6:$B$10,2,FALSE()),IF(J176=4,VLOOKUP(K176,TPMatrix!$D$6:$E$9,2,FALSE()),0))</f>
        <v>0</v>
      </c>
      <c r="M176" s="254" t="n">
        <f aca="false">IF(COUNTIF(K172:K176,K176)&gt;=2,IF(J176=5,VLOOKUP(K176+1,TPMatrix!$A$6:$B$10,2,FALSE()),IF(J176=4,VLOOKUP(K176+1,TPMatrix!$D$6:$E$9,2,FALSE()),0)),"")</f>
        <v>0</v>
      </c>
      <c r="N176" s="254" t="n">
        <f aca="false">IF(COUNTIF(K172:K176,K176)&gt;=3,IF(J176=5,VLOOKUP(K176+2,TPMatrix!$A$6:$B$10,2,FALSE()),IF(J176=4,VLOOKUP(K176+2,TPMatrix!$D$6:$E$9,2,FALSE()),0)),"")</f>
        <v>0</v>
      </c>
      <c r="O176" s="254" t="n">
        <f aca="false">IF(COUNTIF(K172:K176,K176)&gt;=4,IF(J176=5,VLOOKUP(K176+3,TPMatrix!$A$6:$B$10,2,FALSE()),IF(J176=4,VLOOKUP(K176+3,TPMatrix!$D$6:$E$9,2,FALSE()),0)),"")</f>
        <v>0</v>
      </c>
      <c r="P176" s="254" t="n">
        <f aca="false">IF(COUNTIF(K172:K176,K176)&gt;=5,IF(J176=5,VLOOKUP(K176+4,TPMatrix!$A$6:$B$10,2,FALSE()),IF(J176=4,VLOOKUP(K176+4,TPMatrix!$D$6:$E$9,2,FALSE()),0)),"")</f>
        <v>0</v>
      </c>
      <c r="Q176" s="254" t="n">
        <f aca="false">SUM(L176:P176)/COUNT(L176:P176)</f>
        <v>0</v>
      </c>
      <c r="R176" s="255" t="n">
        <f aca="false">COUNT(L176:P176)</f>
        <v>5</v>
      </c>
      <c r="S176" s="253" t="n">
        <f aca="false">IF(ISNUMBER($A176),COUNTIF($D$7:$D$306,$D176),0)</f>
        <v>0</v>
      </c>
      <c r="T176" s="254" t="n">
        <f aca="false">CEILING($F176,1)</f>
        <v>0</v>
      </c>
      <c r="U176" s="255" t="n">
        <f aca="true">SUM(OFFSET(T176,-MOD(ROW()-ROW($U$7),5),0,5,1))</f>
        <v>0</v>
      </c>
      <c r="W176" s="167" t="str">
        <f aca="false">$I176</f>
        <v/>
      </c>
      <c r="X176" s="167" t="str">
        <f aca="false">IF(ISNUMBER($A176),$W176*(Methuselahs!$A$4+1)+$A176,"")</f>
        <v/>
      </c>
      <c r="Y176" s="167" t="str">
        <f aca="false">IF(ISNUMBER($A176),RANK($X176,$X176:$X180,1),"")</f>
        <v/>
      </c>
      <c r="Z176" s="167" t="str">
        <f aca="false">IF(ISNUMBER($A176),VLOOKUP($A176,Methuselahs!$A$7:$X$306,5),"")</f>
        <v/>
      </c>
      <c r="AA176" s="167" t="str">
        <f aca="false">$I176</f>
        <v/>
      </c>
    </row>
    <row r="177" customFormat="false" ht="12.75" hidden="false" customHeight="true" outlineLevel="0" collapsed="false">
      <c r="A177" s="206" t="str">
        <f aca="true">IF(OR(ISBLANK('Tournament Info'!$B$11),'Tournament Info'!$B$11&lt;&gt;4),"",INDIRECT(ADDRESS(ROW(),3,1,1,"Optimal Seating "&amp;'Tournament Info'!$B$11-1&amp;"R+F")))</f>
        <v/>
      </c>
      <c r="B177" s="207" t="str">
        <f aca="false">IF(ISNUMBER(A177),VLOOKUP(A177,Methuselahs!$A$7:$E$306,2,FALSE()),"")</f>
        <v/>
      </c>
      <c r="C177" s="208" t="str">
        <f aca="false">IF(ISNUMBER(A177),VLOOKUP(A177,Methuselahs!$A$7:$E$306,3,FALSE()),"")</f>
        <v/>
      </c>
      <c r="D177" s="209" t="str">
        <f aca="false">IF(ISNUMBER(A177),FLOOR((ROW()-ROW($A$7))/5,1)+1,"")</f>
        <v/>
      </c>
      <c r="E177" s="210"/>
      <c r="F177" s="262" t="n">
        <f aca="false">IF(ISNUMBER(E177),E177,0)</f>
        <v>0</v>
      </c>
      <c r="G177" s="211" t="str">
        <f aca="false">IF(ISNUMBER($A177),IF(AND($F177&gt;=2,$H177=60),1,0),"")</f>
        <v/>
      </c>
      <c r="H177" s="212" t="str">
        <f aca="false">IF(ISNUMBER(A177),IF(OR($S177=$U177,NOT(ISNA(MATCH($D177*5+$V$4,Override!$C$6:$C$125,0)))),$Q177,0),"")</f>
        <v/>
      </c>
      <c r="I177" s="274" t="str">
        <f aca="false">IF(ISNUMBER(A177),IF(J177=5,K177,IF(AND(J177=4,OR(K177=4,K177=3)),K177+1,K177)),"")</f>
        <v/>
      </c>
      <c r="J177" s="213" t="n">
        <f aca="false">COUNT(A177:A181)</f>
        <v>0</v>
      </c>
      <c r="K177" s="214" t="str">
        <f aca="false">IF(ISNUMBER(A177),RANK(F177,F177:F181),"")</f>
        <v/>
      </c>
      <c r="L177" s="215" t="n">
        <f aca="false">IF(J177=5,VLOOKUP(K177,TPMatrix!$A$6:$B$10,2,FALSE()),IF(J177=4,VLOOKUP(K177,TPMatrix!$D$6:$E$9,2,FALSE()),0))</f>
        <v>0</v>
      </c>
      <c r="M177" s="215" t="n">
        <f aca="false">IF(COUNTIF(K177:K181,K177)&gt;=2,IF(J177=5,VLOOKUP(K177+1,TPMatrix!$A$6:$B$10,2,FALSE()),IF(J177=4,VLOOKUP(K177+1,TPMatrix!$D$6:$E$9,2,FALSE()),0)),"")</f>
        <v>0</v>
      </c>
      <c r="N177" s="215" t="n">
        <f aca="false">IF(COUNTIF(K177:K181,K177)&gt;=3,IF(J177=5,VLOOKUP(K177+2,TPMatrix!$A$6:$B$10,2,FALSE()),IF(J177=4,VLOOKUP(K177+2,TPMatrix!$D$6:$E$9,2,FALSE()),0)),"")</f>
        <v>0</v>
      </c>
      <c r="O177" s="215" t="n">
        <f aca="false">IF(COUNTIF(K177:K181,K177)&gt;=4,IF(J177=5,VLOOKUP(K177+3,TPMatrix!$A$6:$B$10,2,FALSE()),IF(J177=4,VLOOKUP(K177+3,TPMatrix!$D$6:$E$9,2,FALSE()),0)),"")</f>
        <v>0</v>
      </c>
      <c r="P177" s="215" t="n">
        <f aca="false">IF(COUNTIF(K177:K181,K177)&gt;=5,IF(J177=5,VLOOKUP(K177+4,TPMatrix!$A$6:$B$10,2,FALSE()),IF(J177=4,VLOOKUP(K177+4,TPMatrix!$D$6:$E$9,2,FALSE()),0)),"")</f>
        <v>0</v>
      </c>
      <c r="Q177" s="215" t="n">
        <f aca="false">SUM(L177:P177)/COUNT(L177:P177)</f>
        <v>0</v>
      </c>
      <c r="R177" s="216" t="n">
        <f aca="false">COUNT(L177:P177)</f>
        <v>5</v>
      </c>
      <c r="S177" s="217" t="n">
        <f aca="false">IF(ISNUMBER($A177),COUNTIF($D$7:$D$306,$D177),0)</f>
        <v>0</v>
      </c>
      <c r="T177" s="218" t="n">
        <f aca="false">CEILING($F177,1)</f>
        <v>0</v>
      </c>
      <c r="U177" s="219" t="n">
        <f aca="true">SUM(OFFSET(T177,-MOD(ROW()-ROW($U$7),5),0,5,1))</f>
        <v>0</v>
      </c>
      <c r="W177" s="167" t="str">
        <f aca="false">$I177</f>
        <v/>
      </c>
      <c r="X177" s="167" t="str">
        <f aca="false">IF(ISNUMBER($A177),$W177*(Methuselahs!$A$4+1)+$A177,"")</f>
        <v/>
      </c>
      <c r="Y177" s="167" t="str">
        <f aca="false">IF(ISNUMBER($A177),RANK($X177,$X177:$X181,1),"")</f>
        <v/>
      </c>
      <c r="Z177" s="167" t="str">
        <f aca="false">IF(ISNUMBER($A177),VLOOKUP($A177,Methuselahs!$A$7:$X$306,5),"")</f>
        <v/>
      </c>
      <c r="AA177" s="167" t="str">
        <f aca="false">$I177</f>
        <v/>
      </c>
    </row>
    <row r="178" customFormat="false" ht="12.75" hidden="false" customHeight="true" outlineLevel="0" collapsed="false">
      <c r="A178" s="220" t="str">
        <f aca="true">IF(OR(ISBLANK('Tournament Info'!$B$11),'Tournament Info'!$B$11&lt;&gt;4),"",INDIRECT(ADDRESS(ROW(),3,1,1,"Optimal Seating "&amp;'Tournament Info'!$B$11-1&amp;"R+F")))</f>
        <v/>
      </c>
      <c r="B178" s="221" t="str">
        <f aca="false">IF(ISNUMBER(A178),VLOOKUP(A178,Methuselahs!$A$7:$E$306,2,FALSE()),"")</f>
        <v/>
      </c>
      <c r="C178" s="222" t="str">
        <f aca="false">IF(ISNUMBER(A178),VLOOKUP(A178,Methuselahs!$A$7:$E$306,3,FALSE()),"")</f>
        <v/>
      </c>
      <c r="D178" s="223" t="str">
        <f aca="false">IF(ISNUMBER(A178),FLOOR((ROW()-ROW($A$7))/5,1)+1,"")</f>
        <v/>
      </c>
      <c r="E178" s="224"/>
      <c r="F178" s="264" t="n">
        <f aca="false">IF(ISNUMBER(E178),E178,0)</f>
        <v>0</v>
      </c>
      <c r="G178" s="225" t="str">
        <f aca="false">IF(ISNUMBER($A178),IF(AND($F178&gt;=2,$H178=60),1,0),"")</f>
        <v/>
      </c>
      <c r="H178" s="226" t="str">
        <f aca="false">IF(ISNUMBER(A178),IF(OR($S178=$U178,NOT(ISNA(MATCH($D178*5+$V$4,Override!$C$6:$C$125,0)))),$Q178,0),"")</f>
        <v/>
      </c>
      <c r="I178" s="275" t="str">
        <f aca="false">IF(ISNUMBER(A178),IF(J178=5,K178,IF(AND(J178=4,OR(K178=4,K178=3)),K178+1,K178)),"")</f>
        <v/>
      </c>
      <c r="J178" s="227" t="n">
        <f aca="false">COUNT(A177:A181)</f>
        <v>0</v>
      </c>
      <c r="K178" s="228" t="str">
        <f aca="false">IF(ISNUMBER(A178),RANK(F178,F177:F181),"")</f>
        <v/>
      </c>
      <c r="L178" s="229" t="n">
        <f aca="false">IF(J178=5,VLOOKUP(K178,TPMatrix!$A$6:$B$10,2,FALSE()),IF(J178=4,VLOOKUP(K178,TPMatrix!$D$6:$E$9,2,FALSE()),0))</f>
        <v>0</v>
      </c>
      <c r="M178" s="229" t="n">
        <f aca="false">IF(COUNTIF(K177:K181,K178)&gt;=2,IF(J178=5,VLOOKUP(K178+1,TPMatrix!$A$6:$B$10,2,FALSE()),IF(J178=4,VLOOKUP(K178+1,TPMatrix!$D$6:$E$9,2,FALSE()),0)),"")</f>
        <v>0</v>
      </c>
      <c r="N178" s="229" t="n">
        <f aca="false">IF(COUNTIF(K177:K181,K178)&gt;=3,IF(J178=5,VLOOKUP(K178+2,TPMatrix!$A$6:$B$10,2,FALSE()),IF(J178=4,VLOOKUP(K178+2,TPMatrix!$D$6:$E$9,2,FALSE()),0)),"")</f>
        <v>0</v>
      </c>
      <c r="O178" s="229" t="n">
        <f aca="false">IF(COUNTIF(K177:K181,K178)&gt;=4,IF(J178=5,VLOOKUP(K178+3,TPMatrix!$A$6:$B$10,2,FALSE()),IF(J178=4,VLOOKUP(K178+3,TPMatrix!$D$6:$E$9,2,FALSE()),0)),"")</f>
        <v>0</v>
      </c>
      <c r="P178" s="229" t="n">
        <f aca="false">IF(COUNTIF(K177:K181,K178)&gt;=5,IF(J178=5,VLOOKUP(K178+4,TPMatrix!$A$6:$B$10,2,FALSE()),IF(J178=4,VLOOKUP(K178+4,TPMatrix!$D$6:$E$9,2,FALSE()),0)),"")</f>
        <v>0</v>
      </c>
      <c r="Q178" s="229" t="n">
        <f aca="false">SUM(L178:P178)/COUNT(L178:P178)</f>
        <v>0</v>
      </c>
      <c r="R178" s="230" t="n">
        <f aca="false">COUNT(L178:P178)</f>
        <v>5</v>
      </c>
      <c r="S178" s="228" t="n">
        <f aca="false">IF(ISNUMBER($A178),COUNTIF($D$7:$D$306,$D178),0)</f>
        <v>0</v>
      </c>
      <c r="T178" s="229" t="n">
        <f aca="false">CEILING($F178,1)</f>
        <v>0</v>
      </c>
      <c r="U178" s="230" t="n">
        <f aca="true">SUM(OFFSET(T178,-MOD(ROW()-ROW($U$7),5),0,5,1))</f>
        <v>0</v>
      </c>
      <c r="W178" s="167" t="str">
        <f aca="false">$I178</f>
        <v/>
      </c>
      <c r="X178" s="167" t="str">
        <f aca="false">IF(ISNUMBER($A178),$W178*(Methuselahs!$A$4+1)+$A178,"")</f>
        <v/>
      </c>
      <c r="Y178" s="167" t="str">
        <f aca="false">IF(ISNUMBER($A178),RANK($X178,$X178:$X182,1),"")</f>
        <v/>
      </c>
      <c r="Z178" s="167" t="str">
        <f aca="false">IF(ISNUMBER($A178),VLOOKUP($A178,Methuselahs!$A$7:$X$306,5),"")</f>
        <v/>
      </c>
      <c r="AA178" s="167" t="str">
        <f aca="false">$I178</f>
        <v/>
      </c>
    </row>
    <row r="179" customFormat="false" ht="12.75" hidden="false" customHeight="true" outlineLevel="0" collapsed="false">
      <c r="A179" s="231" t="str">
        <f aca="true">IF(OR(ISBLANK('Tournament Info'!$B$11),'Tournament Info'!$B$11&lt;&gt;4),"",INDIRECT(ADDRESS(ROW(),3,1,1,"Optimal Seating "&amp;'Tournament Info'!$B$11-1&amp;"R+F")))</f>
        <v/>
      </c>
      <c r="B179" s="207" t="str">
        <f aca="false">IF(ISNUMBER(A179),VLOOKUP(A179,Methuselahs!$A$7:$E$306,2,FALSE()),"")</f>
        <v/>
      </c>
      <c r="C179" s="232" t="str">
        <f aca="false">IF(ISNUMBER(A179),VLOOKUP(A179,Methuselahs!$A$7:$E$306,3,FALSE()),"")</f>
        <v/>
      </c>
      <c r="D179" s="233" t="str">
        <f aca="false">IF(ISNUMBER(A179),FLOOR((ROW()-ROW($A$7))/5,1)+1,"")</f>
        <v/>
      </c>
      <c r="E179" s="234"/>
      <c r="F179" s="267" t="n">
        <f aca="false">IF(ISNUMBER(E179),E179,0)</f>
        <v>0</v>
      </c>
      <c r="G179" s="235" t="str">
        <f aca="false">IF(ISNUMBER($A179),IF(AND($F179&gt;=2,$H179=60),1,0),"")</f>
        <v/>
      </c>
      <c r="H179" s="236" t="str">
        <f aca="false">IF(ISNUMBER(A179),IF(OR($S179=$U179,NOT(ISNA(MATCH($D179*5+$V$4,Override!$C$6:$C$125,0)))),$Q179,0),"")</f>
        <v/>
      </c>
      <c r="I179" s="139" t="str">
        <f aca="false">IF(ISNUMBER(A179),IF(J179=5,K179,IF(AND(J179=4,OR(K179=4,K179=3)),K179+1,K179)),"")</f>
        <v/>
      </c>
      <c r="J179" s="237" t="n">
        <f aca="false">COUNT(A177:A181)</f>
        <v>0</v>
      </c>
      <c r="K179" s="238" t="str">
        <f aca="false">IF(ISNUMBER(A179),RANK(F179,F177:F181),"")</f>
        <v/>
      </c>
      <c r="L179" s="239" t="n">
        <f aca="false">IF(J179=5,VLOOKUP(K179,TPMatrix!$A$6:$B$10,2,FALSE()),IF(J179=4,VLOOKUP(K179,TPMatrix!$D$6:$E$9,2,FALSE()),0))</f>
        <v>0</v>
      </c>
      <c r="M179" s="239" t="n">
        <f aca="false">IF(COUNTIF(K177:K181,K179)&gt;=2,IF(J179=5,VLOOKUP(K179+1,TPMatrix!$A$6:$B$10,2,FALSE()),IF(J179=4,VLOOKUP(K179+1,TPMatrix!$D$6:$E$9,2,FALSE()),0)),"")</f>
        <v>0</v>
      </c>
      <c r="N179" s="239" t="n">
        <f aca="false">IF(COUNTIF(K177:K181,K179)&gt;=3,IF(J179=5,VLOOKUP(K179+2,TPMatrix!$A$6:$B$10,2,FALSE()),IF(J179=4,VLOOKUP(K179+2,TPMatrix!$D$6:$E$9,2,FALSE()),0)),"")</f>
        <v>0</v>
      </c>
      <c r="O179" s="239" t="n">
        <f aca="false">IF(COUNTIF(K177:K181,K179)&gt;=4,IF(J179=5,VLOOKUP(K179+3,TPMatrix!$A$6:$B$10,2,FALSE()),IF(J179=4,VLOOKUP(K179+3,TPMatrix!$D$6:$E$9,2,FALSE()),0)),"")</f>
        <v>0</v>
      </c>
      <c r="P179" s="239" t="n">
        <f aca="false">IF(COUNTIF(K177:K181,K179)&gt;=5,IF(J179=5,VLOOKUP(K179+4,TPMatrix!$A$6:$B$10,2,FALSE()),IF(J179=4,VLOOKUP(K179+4,TPMatrix!$D$6:$E$9,2,FALSE()),0)),"")</f>
        <v>0</v>
      </c>
      <c r="Q179" s="239" t="n">
        <f aca="false">SUM(L179:P179)/COUNT(L179:P179)</f>
        <v>0</v>
      </c>
      <c r="R179" s="240" t="n">
        <f aca="false">COUNT(L179:P179)</f>
        <v>5</v>
      </c>
      <c r="S179" s="238" t="n">
        <f aca="false">IF(ISNUMBER($A179),COUNTIF($D$7:$D$306,$D179),0)</f>
        <v>0</v>
      </c>
      <c r="T179" s="239" t="n">
        <f aca="false">CEILING($F179,1)</f>
        <v>0</v>
      </c>
      <c r="U179" s="240" t="n">
        <f aca="true">SUM(OFFSET(T179,-MOD(ROW()-ROW($U$7),5),0,5,1))</f>
        <v>0</v>
      </c>
      <c r="W179" s="167" t="str">
        <f aca="false">$I179</f>
        <v/>
      </c>
      <c r="X179" s="167" t="str">
        <f aca="false">IF(ISNUMBER($A179),$W179*(Methuselahs!$A$4+1)+$A179,"")</f>
        <v/>
      </c>
      <c r="Y179" s="167" t="str">
        <f aca="false">IF(ISNUMBER($A179),RANK($X179,$X179:$X183,1),"")</f>
        <v/>
      </c>
      <c r="Z179" s="167" t="str">
        <f aca="false">IF(ISNUMBER($A179),VLOOKUP($A179,Methuselahs!$A$7:$X$306,5),"")</f>
        <v/>
      </c>
      <c r="AA179" s="167" t="str">
        <f aca="false">$I179</f>
        <v/>
      </c>
    </row>
    <row r="180" customFormat="false" ht="12.75" hidden="false" customHeight="true" outlineLevel="0" collapsed="false">
      <c r="A180" s="241" t="str">
        <f aca="true">IF(OR(ISBLANK('Tournament Info'!$B$11),'Tournament Info'!$B$11&lt;&gt;4),"",INDIRECT(ADDRESS(ROW(),3,1,1,"Optimal Seating "&amp;'Tournament Info'!$B$11-1&amp;"R+F")))</f>
        <v/>
      </c>
      <c r="B180" s="242" t="str">
        <f aca="false">IF(ISNUMBER(A180),VLOOKUP(A180,Methuselahs!$A$7:$E$306,2,FALSE()),"")</f>
        <v/>
      </c>
      <c r="C180" s="243" t="str">
        <f aca="false">IF(ISNUMBER(A180),VLOOKUP(A180,Methuselahs!$A$7:$E$306,3,FALSE()),"")</f>
        <v/>
      </c>
      <c r="D180" s="244" t="str">
        <f aca="false">IF(ISNUMBER(A180),FLOOR((ROW()-ROW($A$7))/5,1)+1,"")</f>
        <v/>
      </c>
      <c r="E180" s="245"/>
      <c r="F180" s="269" t="n">
        <f aca="false">IF(ISNUMBER(E180),E180,0)</f>
        <v>0</v>
      </c>
      <c r="G180" s="225" t="str">
        <f aca="false">IF(ISNUMBER($A180),IF(AND($F180&gt;=2,$H180=60),1,0),"")</f>
        <v/>
      </c>
      <c r="H180" s="226" t="str">
        <f aca="false">IF(ISNUMBER(A180),IF(OR($S180=$U180,NOT(ISNA(MATCH($D180*5+$V$4,Override!$C$6:$C$125,0)))),$Q180,0),"")</f>
        <v/>
      </c>
      <c r="I180" s="275" t="str">
        <f aca="false">IF(ISNUMBER(A180),IF(J180=5,K180,IF(AND(J180=4,OR(K180=4,K180=3)),K180+1,K180)),"")</f>
        <v/>
      </c>
      <c r="J180" s="246" t="n">
        <f aca="false">COUNT(A177:A181)</f>
        <v>0</v>
      </c>
      <c r="K180" s="228" t="str">
        <f aca="false">IF(ISNUMBER(A180),RANK(F180,F177:F181),"")</f>
        <v/>
      </c>
      <c r="L180" s="229" t="n">
        <f aca="false">IF(J180=5,VLOOKUP(K180,TPMatrix!$A$6:$B$10,2,FALSE()),IF(J180=4,VLOOKUP(K180,TPMatrix!$D$6:$E$9,2,FALSE()),0))</f>
        <v>0</v>
      </c>
      <c r="M180" s="229" t="n">
        <f aca="false">IF(COUNTIF(K177:K181,K180)&gt;=2,IF(J180=5,VLOOKUP(K180+1,TPMatrix!$A$6:$B$10,2,FALSE()),IF(J180=4,VLOOKUP(K180+1,TPMatrix!$D$6:$E$9,2,FALSE()),0)),"")</f>
        <v>0</v>
      </c>
      <c r="N180" s="229" t="n">
        <f aca="false">IF(COUNTIF(K177:K181,K180)&gt;=3,IF(J180=5,VLOOKUP(K180+2,TPMatrix!$A$6:$B$10,2,FALSE()),IF(J180=4,VLOOKUP(K180+2,TPMatrix!$D$6:$E$9,2,FALSE()),0)),"")</f>
        <v>0</v>
      </c>
      <c r="O180" s="229" t="n">
        <f aca="false">IF(COUNTIF(K177:K181,K180)&gt;=4,IF(J180=5,VLOOKUP(K180+3,TPMatrix!$A$6:$B$10,2,FALSE()),IF(J180=4,VLOOKUP(K180+3,TPMatrix!$D$6:$E$9,2,FALSE()),0)),"")</f>
        <v>0</v>
      </c>
      <c r="P180" s="229" t="n">
        <f aca="false">IF(COUNTIF(K177:K181,K180)&gt;=5,IF(J180=5,VLOOKUP(K180+4,TPMatrix!$A$6:$B$10,2,FALSE()),IF(J180=4,VLOOKUP(K180+4,TPMatrix!$D$6:$E$9,2,FALSE()),0)),"")</f>
        <v>0</v>
      </c>
      <c r="Q180" s="229" t="n">
        <f aca="false">SUM(L180:P180)/COUNT(L180:P180)</f>
        <v>0</v>
      </c>
      <c r="R180" s="230" t="n">
        <f aca="false">COUNT(L180:P180)</f>
        <v>5</v>
      </c>
      <c r="S180" s="228" t="n">
        <f aca="false">IF(ISNUMBER($A180),COUNTIF($D$7:$D$306,$D180),0)</f>
        <v>0</v>
      </c>
      <c r="T180" s="229" t="n">
        <f aca="false">CEILING($F180,1)</f>
        <v>0</v>
      </c>
      <c r="U180" s="230" t="n">
        <f aca="true">SUM(OFFSET(T180,-MOD(ROW()-ROW($U$7),5),0,5,1))</f>
        <v>0</v>
      </c>
      <c r="W180" s="167" t="str">
        <f aca="false">$I180</f>
        <v/>
      </c>
      <c r="X180" s="167" t="str">
        <f aca="false">IF(ISNUMBER($A180),$W180*(Methuselahs!$A$4+1)+$A180,"")</f>
        <v/>
      </c>
      <c r="Y180" s="167" t="str">
        <f aca="false">IF(ISNUMBER($A180),RANK($X180,$X180:$X184,1),"")</f>
        <v/>
      </c>
      <c r="Z180" s="167" t="str">
        <f aca="false">IF(ISNUMBER($A180),VLOOKUP($A180,Methuselahs!$A$7:$X$306,5),"")</f>
        <v/>
      </c>
      <c r="AA180" s="167" t="str">
        <f aca="false">$I180</f>
        <v/>
      </c>
    </row>
    <row r="181" customFormat="false" ht="12.75" hidden="false" customHeight="true" outlineLevel="0" collapsed="false">
      <c r="A181" s="247" t="str">
        <f aca="true">IF(OR(ISBLANK('Tournament Info'!$B$11),'Tournament Info'!$B$11&lt;&gt;4),"",INDIRECT(ADDRESS(ROW(),3,1,1,"Optimal Seating "&amp;'Tournament Info'!$B$11-1&amp;"R+F")))</f>
        <v/>
      </c>
      <c r="B181" s="248" t="str">
        <f aca="false">IF(ISNUMBER(A181),VLOOKUP(A181,Methuselahs!$A$7:$E$306,2,FALSE()),"")</f>
        <v/>
      </c>
      <c r="C181" s="249" t="str">
        <f aca="false">IF(ISNUMBER(A181),VLOOKUP(A181,Methuselahs!$A$7:$E$306,3,FALSE()),"")</f>
        <v/>
      </c>
      <c r="D181" s="250" t="str">
        <f aca="false">IF(ISNUMBER(A181),FLOOR((ROW()-ROW($A$7))/5,1)+1,"")</f>
        <v/>
      </c>
      <c r="E181" s="251"/>
      <c r="F181" s="270" t="n">
        <f aca="false">IF(ISNUMBER(E181),E181,0)</f>
        <v>0</v>
      </c>
      <c r="G181" s="235" t="str">
        <f aca="false">IF(ISNUMBER($A181),IF(AND($F181&gt;=2,$H181=60),1,0),"")</f>
        <v/>
      </c>
      <c r="H181" s="236" t="str">
        <f aca="false">IF(ISNUMBER(A181),IF(OR($S181=$U181,NOT(ISNA(MATCH($D181*5+$V$4,Override!$C$6:$C$125,0)))),$Q181,0),"")</f>
        <v/>
      </c>
      <c r="I181" s="139" t="str">
        <f aca="false">IF(ISNUMBER(A181),IF(J181=5,K181,IF(AND(J181=4,OR(K181=4,K181=3)),K181+1,K181)),"")</f>
        <v/>
      </c>
      <c r="J181" s="252" t="n">
        <f aca="false">COUNT(A177:A181)</f>
        <v>0</v>
      </c>
      <c r="K181" s="253" t="str">
        <f aca="false">IF(ISNUMBER(A181),RANK(F181,F177:F181),"")</f>
        <v/>
      </c>
      <c r="L181" s="254" t="n">
        <f aca="false">IF(J181=5,VLOOKUP(K181,TPMatrix!$A$6:$B$10,2,FALSE()),IF(J181=4,VLOOKUP(K181,TPMatrix!$D$6:$E$9,2,FALSE()),0))</f>
        <v>0</v>
      </c>
      <c r="M181" s="254" t="n">
        <f aca="false">IF(COUNTIF(K177:K181,K181)&gt;=2,IF(J181=5,VLOOKUP(K181+1,TPMatrix!$A$6:$B$10,2,FALSE()),IF(J181=4,VLOOKUP(K181+1,TPMatrix!$D$6:$E$9,2,FALSE()),0)),"")</f>
        <v>0</v>
      </c>
      <c r="N181" s="254" t="n">
        <f aca="false">IF(COUNTIF(K177:K181,K181)&gt;=3,IF(J181=5,VLOOKUP(K181+2,TPMatrix!$A$6:$B$10,2,FALSE()),IF(J181=4,VLOOKUP(K181+2,TPMatrix!$D$6:$E$9,2,FALSE()),0)),"")</f>
        <v>0</v>
      </c>
      <c r="O181" s="254" t="n">
        <f aca="false">IF(COUNTIF(K177:K181,K181)&gt;=4,IF(J181=5,VLOOKUP(K181+3,TPMatrix!$A$6:$B$10,2,FALSE()),IF(J181=4,VLOOKUP(K181+3,TPMatrix!$D$6:$E$9,2,FALSE()),0)),"")</f>
        <v>0</v>
      </c>
      <c r="P181" s="254" t="n">
        <f aca="false">IF(COUNTIF(K177:K181,K181)&gt;=5,IF(J181=5,VLOOKUP(K181+4,TPMatrix!$A$6:$B$10,2,FALSE()),IF(J181=4,VLOOKUP(K181+4,TPMatrix!$D$6:$E$9,2,FALSE()),0)),"")</f>
        <v>0</v>
      </c>
      <c r="Q181" s="254" t="n">
        <f aca="false">SUM(L181:P181)/COUNT(L181:P181)</f>
        <v>0</v>
      </c>
      <c r="R181" s="255" t="n">
        <f aca="false">COUNT(L181:P181)</f>
        <v>5</v>
      </c>
      <c r="S181" s="253" t="n">
        <f aca="false">IF(ISNUMBER($A181),COUNTIF($D$7:$D$306,$D181),0)</f>
        <v>0</v>
      </c>
      <c r="T181" s="254" t="n">
        <f aca="false">CEILING($F181,1)</f>
        <v>0</v>
      </c>
      <c r="U181" s="255" t="n">
        <f aca="true">SUM(OFFSET(T181,-MOD(ROW()-ROW($U$7),5),0,5,1))</f>
        <v>0</v>
      </c>
      <c r="W181" s="167" t="str">
        <f aca="false">$I181</f>
        <v/>
      </c>
      <c r="X181" s="167" t="str">
        <f aca="false">IF(ISNUMBER($A181),$W181*(Methuselahs!$A$4+1)+$A181,"")</f>
        <v/>
      </c>
      <c r="Y181" s="167" t="str">
        <f aca="false">IF(ISNUMBER($A181),RANK($X181,$X181:$X185,1),"")</f>
        <v/>
      </c>
      <c r="Z181" s="167" t="str">
        <f aca="false">IF(ISNUMBER($A181),VLOOKUP($A181,Methuselahs!$A$7:$X$306,5),"")</f>
        <v/>
      </c>
      <c r="AA181" s="167" t="str">
        <f aca="false">$I181</f>
        <v/>
      </c>
    </row>
    <row r="182" customFormat="false" ht="12.75" hidden="false" customHeight="true" outlineLevel="0" collapsed="false">
      <c r="A182" s="206" t="str">
        <f aca="true">IF(OR(ISBLANK('Tournament Info'!$B$11),'Tournament Info'!$B$11&lt;&gt;4),"",INDIRECT(ADDRESS(ROW(),3,1,1,"Optimal Seating "&amp;'Tournament Info'!$B$11-1&amp;"R+F")))</f>
        <v/>
      </c>
      <c r="B182" s="207" t="str">
        <f aca="false">IF(ISNUMBER(A182),VLOOKUP(A182,Methuselahs!$A$7:$E$306,2,FALSE()),"")</f>
        <v/>
      </c>
      <c r="C182" s="208" t="str">
        <f aca="false">IF(ISNUMBER(A182),VLOOKUP(A182,Methuselahs!$A$7:$E$306,3,FALSE()),"")</f>
        <v/>
      </c>
      <c r="D182" s="209" t="str">
        <f aca="false">IF(ISNUMBER(A182),FLOOR((ROW()-ROW($A$7))/5,1)+1,"")</f>
        <v/>
      </c>
      <c r="E182" s="210"/>
      <c r="F182" s="262" t="n">
        <f aca="false">IF(ISNUMBER(E182),E182,0)</f>
        <v>0</v>
      </c>
      <c r="G182" s="211" t="str">
        <f aca="false">IF(ISNUMBER($A182),IF(AND($F182&gt;=2,$H182=60),1,0),"")</f>
        <v/>
      </c>
      <c r="H182" s="212" t="str">
        <f aca="false">IF(ISNUMBER(A182),IF(OR($S182=$U182,NOT(ISNA(MATCH($D182*5+$V$4,Override!$C$6:$C$125,0)))),$Q182,0),"")</f>
        <v/>
      </c>
      <c r="I182" s="274" t="str">
        <f aca="false">IF(ISNUMBER(A182),IF(J182=5,K182,IF(AND(J182=4,OR(K182=4,K182=3)),K182+1,K182)),"")</f>
        <v/>
      </c>
      <c r="J182" s="213" t="n">
        <f aca="false">COUNT(A182:A186)</f>
        <v>0</v>
      </c>
      <c r="K182" s="214" t="str">
        <f aca="false">IF(ISNUMBER(A182),RANK(F182,F182:F186),"")</f>
        <v/>
      </c>
      <c r="L182" s="215" t="n">
        <f aca="false">IF(J182=5,VLOOKUP(K182,TPMatrix!$A$6:$B$10,2,FALSE()),IF(J182=4,VLOOKUP(K182,TPMatrix!$D$6:$E$9,2,FALSE()),0))</f>
        <v>0</v>
      </c>
      <c r="M182" s="215" t="n">
        <f aca="false">IF(COUNTIF(K182:K186,K182)&gt;=2,IF(J182=5,VLOOKUP(K182+1,TPMatrix!$A$6:$B$10,2,FALSE()),IF(J182=4,VLOOKUP(K182+1,TPMatrix!$D$6:$E$9,2,FALSE()),0)),"")</f>
        <v>0</v>
      </c>
      <c r="N182" s="215" t="n">
        <f aca="false">IF(COUNTIF(K182:K186,K182)&gt;=3,IF(J182=5,VLOOKUP(K182+2,TPMatrix!$A$6:$B$10,2,FALSE()),IF(J182=4,VLOOKUP(K182+2,TPMatrix!$D$6:$E$9,2,FALSE()),0)),"")</f>
        <v>0</v>
      </c>
      <c r="O182" s="215" t="n">
        <f aca="false">IF(COUNTIF(K182:K186,K182)&gt;=4,IF(J182=5,VLOOKUP(K182+3,TPMatrix!$A$6:$B$10,2,FALSE()),IF(J182=4,VLOOKUP(K182+3,TPMatrix!$D$6:$E$9,2,FALSE()),0)),"")</f>
        <v>0</v>
      </c>
      <c r="P182" s="215" t="n">
        <f aca="false">IF(COUNTIF(K182:K186,K182)&gt;=5,IF(J182=5,VLOOKUP(K182+4,TPMatrix!$A$6:$B$10,2,FALSE()),IF(J182=4,VLOOKUP(K182+4,TPMatrix!$D$6:$E$9,2,FALSE()),0)),"")</f>
        <v>0</v>
      </c>
      <c r="Q182" s="215" t="n">
        <f aca="false">SUM(L182:P182)/COUNT(L182:P182)</f>
        <v>0</v>
      </c>
      <c r="R182" s="216" t="n">
        <f aca="false">COUNT(L182:P182)</f>
        <v>5</v>
      </c>
      <c r="S182" s="217" t="n">
        <f aca="false">IF(ISNUMBER($A182),COUNTIF($D$7:$D$306,$D182),0)</f>
        <v>0</v>
      </c>
      <c r="T182" s="218" t="n">
        <f aca="false">CEILING($F182,1)</f>
        <v>0</v>
      </c>
      <c r="U182" s="219" t="n">
        <f aca="true">SUM(OFFSET(T182,-MOD(ROW()-ROW($U$7),5),0,5,1))</f>
        <v>0</v>
      </c>
      <c r="W182" s="167" t="str">
        <f aca="false">$I182</f>
        <v/>
      </c>
      <c r="X182" s="167" t="str">
        <f aca="false">IF(ISNUMBER($A182),$W182*(Methuselahs!$A$4+1)+$A182,"")</f>
        <v/>
      </c>
      <c r="Y182" s="167" t="str">
        <f aca="false">IF(ISNUMBER($A182),RANK($X182,$X182:$X186,1),"")</f>
        <v/>
      </c>
      <c r="Z182" s="167" t="str">
        <f aca="false">IF(ISNUMBER($A182),VLOOKUP($A182,Methuselahs!$A$7:$X$306,5),"")</f>
        <v/>
      </c>
      <c r="AA182" s="167" t="str">
        <f aca="false">$I182</f>
        <v/>
      </c>
    </row>
    <row r="183" customFormat="false" ht="12.75" hidden="false" customHeight="true" outlineLevel="0" collapsed="false">
      <c r="A183" s="220" t="str">
        <f aca="true">IF(OR(ISBLANK('Tournament Info'!$B$11),'Tournament Info'!$B$11&lt;&gt;4),"",INDIRECT(ADDRESS(ROW(),3,1,1,"Optimal Seating "&amp;'Tournament Info'!$B$11-1&amp;"R+F")))</f>
        <v/>
      </c>
      <c r="B183" s="221" t="str">
        <f aca="false">IF(ISNUMBER(A183),VLOOKUP(A183,Methuselahs!$A$7:$E$306,2,FALSE()),"")</f>
        <v/>
      </c>
      <c r="C183" s="222" t="str">
        <f aca="false">IF(ISNUMBER(A183),VLOOKUP(A183,Methuselahs!$A$7:$E$306,3,FALSE()),"")</f>
        <v/>
      </c>
      <c r="D183" s="223" t="str">
        <f aca="false">IF(ISNUMBER(A183),FLOOR((ROW()-ROW($A$7))/5,1)+1,"")</f>
        <v/>
      </c>
      <c r="E183" s="224"/>
      <c r="F183" s="264" t="n">
        <f aca="false">IF(ISNUMBER(E183),E183,0)</f>
        <v>0</v>
      </c>
      <c r="G183" s="225" t="str">
        <f aca="false">IF(ISNUMBER($A183),IF(AND($F183&gt;=2,$H183=60),1,0),"")</f>
        <v/>
      </c>
      <c r="H183" s="226" t="str">
        <f aca="false">IF(ISNUMBER(A183),IF(OR($S183=$U183,NOT(ISNA(MATCH($D183*5+$V$4,Override!$C$6:$C$125,0)))),$Q183,0),"")</f>
        <v/>
      </c>
      <c r="I183" s="275" t="str">
        <f aca="false">IF(ISNUMBER(A183),IF(J183=5,K183,IF(AND(J183=4,OR(K183=4,K183=3)),K183+1,K183)),"")</f>
        <v/>
      </c>
      <c r="J183" s="227" t="n">
        <f aca="false">COUNT(A182:A186)</f>
        <v>0</v>
      </c>
      <c r="K183" s="228" t="str">
        <f aca="false">IF(ISNUMBER(A183),RANK(F183,F182:F186),"")</f>
        <v/>
      </c>
      <c r="L183" s="229" t="n">
        <f aca="false">IF(J183=5,VLOOKUP(K183,TPMatrix!$A$6:$B$10,2,FALSE()),IF(J183=4,VLOOKUP(K183,TPMatrix!$D$6:$E$9,2,FALSE()),0))</f>
        <v>0</v>
      </c>
      <c r="M183" s="229" t="n">
        <f aca="false">IF(COUNTIF(K182:K186,K183)&gt;=2,IF(J183=5,VLOOKUP(K183+1,TPMatrix!$A$6:$B$10,2,FALSE()),IF(J183=4,VLOOKUP(K183+1,TPMatrix!$D$6:$E$9,2,FALSE()),0)),"")</f>
        <v>0</v>
      </c>
      <c r="N183" s="229" t="n">
        <f aca="false">IF(COUNTIF(K182:K186,K183)&gt;=3,IF(J183=5,VLOOKUP(K183+2,TPMatrix!$A$6:$B$10,2,FALSE()),IF(J183=4,VLOOKUP(K183+2,TPMatrix!$D$6:$E$9,2,FALSE()),0)),"")</f>
        <v>0</v>
      </c>
      <c r="O183" s="229" t="n">
        <f aca="false">IF(COUNTIF(K182:K186,K183)&gt;=4,IF(J183=5,VLOOKUP(K183+3,TPMatrix!$A$6:$B$10,2,FALSE()),IF(J183=4,VLOOKUP(K183+3,TPMatrix!$D$6:$E$9,2,FALSE()),0)),"")</f>
        <v>0</v>
      </c>
      <c r="P183" s="229" t="n">
        <f aca="false">IF(COUNTIF(K182:K186,K183)&gt;=5,IF(J183=5,VLOOKUP(K183+4,TPMatrix!$A$6:$B$10,2,FALSE()),IF(J183=4,VLOOKUP(K183+4,TPMatrix!$D$6:$E$9,2,FALSE()),0)),"")</f>
        <v>0</v>
      </c>
      <c r="Q183" s="229" t="n">
        <f aca="false">SUM(L183:P183)/COUNT(L183:P183)</f>
        <v>0</v>
      </c>
      <c r="R183" s="230" t="n">
        <f aca="false">COUNT(L183:P183)</f>
        <v>5</v>
      </c>
      <c r="S183" s="228" t="n">
        <f aca="false">IF(ISNUMBER($A183),COUNTIF($D$7:$D$306,$D183),0)</f>
        <v>0</v>
      </c>
      <c r="T183" s="229" t="n">
        <f aca="false">CEILING($F183,1)</f>
        <v>0</v>
      </c>
      <c r="U183" s="230" t="n">
        <f aca="true">SUM(OFFSET(T183,-MOD(ROW()-ROW($U$7),5),0,5,1))</f>
        <v>0</v>
      </c>
      <c r="W183" s="167" t="str">
        <f aca="false">$I183</f>
        <v/>
      </c>
      <c r="X183" s="167" t="str">
        <f aca="false">IF(ISNUMBER($A183),$W183*(Methuselahs!$A$4+1)+$A183,"")</f>
        <v/>
      </c>
      <c r="Y183" s="167" t="str">
        <f aca="false">IF(ISNUMBER($A183),RANK($X183,$X183:$X187,1),"")</f>
        <v/>
      </c>
      <c r="Z183" s="167" t="str">
        <f aca="false">IF(ISNUMBER($A183),VLOOKUP($A183,Methuselahs!$A$7:$X$306,5),"")</f>
        <v/>
      </c>
      <c r="AA183" s="167" t="str">
        <f aca="false">$I183</f>
        <v/>
      </c>
    </row>
    <row r="184" customFormat="false" ht="12.75" hidden="false" customHeight="true" outlineLevel="0" collapsed="false">
      <c r="A184" s="231" t="str">
        <f aca="true">IF(OR(ISBLANK('Tournament Info'!$B$11),'Tournament Info'!$B$11&lt;&gt;4),"",INDIRECT(ADDRESS(ROW(),3,1,1,"Optimal Seating "&amp;'Tournament Info'!$B$11-1&amp;"R+F")))</f>
        <v/>
      </c>
      <c r="B184" s="207" t="str">
        <f aca="false">IF(ISNUMBER(A184),VLOOKUP(A184,Methuselahs!$A$7:$E$306,2,FALSE()),"")</f>
        <v/>
      </c>
      <c r="C184" s="232" t="str">
        <f aca="false">IF(ISNUMBER(A184),VLOOKUP(A184,Methuselahs!$A$7:$E$306,3,FALSE()),"")</f>
        <v/>
      </c>
      <c r="D184" s="233" t="str">
        <f aca="false">IF(ISNUMBER(A184),FLOOR((ROW()-ROW($A$7))/5,1)+1,"")</f>
        <v/>
      </c>
      <c r="E184" s="234"/>
      <c r="F184" s="267" t="n">
        <f aca="false">IF(ISNUMBER(E184),E184,0)</f>
        <v>0</v>
      </c>
      <c r="G184" s="235" t="str">
        <f aca="false">IF(ISNUMBER($A184),IF(AND($F184&gt;=2,$H184=60),1,0),"")</f>
        <v/>
      </c>
      <c r="H184" s="236" t="str">
        <f aca="false">IF(ISNUMBER(A184),IF(OR($S184=$U184,NOT(ISNA(MATCH($D184*5+$V$4,Override!$C$6:$C$125,0)))),$Q184,0),"")</f>
        <v/>
      </c>
      <c r="I184" s="139" t="str">
        <f aca="false">IF(ISNUMBER(A184),IF(J184=5,K184,IF(AND(J184=4,OR(K184=4,K184=3)),K184+1,K184)),"")</f>
        <v/>
      </c>
      <c r="J184" s="237" t="n">
        <f aca="false">COUNT(A182:A186)</f>
        <v>0</v>
      </c>
      <c r="K184" s="238" t="str">
        <f aca="false">IF(ISNUMBER(A184),RANK(F184,F182:F186),"")</f>
        <v/>
      </c>
      <c r="L184" s="239" t="n">
        <f aca="false">IF(J184=5,VLOOKUP(K184,TPMatrix!$A$6:$B$10,2,FALSE()),IF(J184=4,VLOOKUP(K184,TPMatrix!$D$6:$E$9,2,FALSE()),0))</f>
        <v>0</v>
      </c>
      <c r="M184" s="239" t="n">
        <f aca="false">IF(COUNTIF(K182:K186,K184)&gt;=2,IF(J184=5,VLOOKUP(K184+1,TPMatrix!$A$6:$B$10,2,FALSE()),IF(J184=4,VLOOKUP(K184+1,TPMatrix!$D$6:$E$9,2,FALSE()),0)),"")</f>
        <v>0</v>
      </c>
      <c r="N184" s="239" t="n">
        <f aca="false">IF(COUNTIF(K182:K186,K184)&gt;=3,IF(J184=5,VLOOKUP(K184+2,TPMatrix!$A$6:$B$10,2,FALSE()),IF(J184=4,VLOOKUP(K184+2,TPMatrix!$D$6:$E$9,2,FALSE()),0)),"")</f>
        <v>0</v>
      </c>
      <c r="O184" s="239" t="n">
        <f aca="false">IF(COUNTIF(K182:K186,K184)&gt;=4,IF(J184=5,VLOOKUP(K184+3,TPMatrix!$A$6:$B$10,2,FALSE()),IF(J184=4,VLOOKUP(K184+3,TPMatrix!$D$6:$E$9,2,FALSE()),0)),"")</f>
        <v>0</v>
      </c>
      <c r="P184" s="239" t="n">
        <f aca="false">IF(COUNTIF(K182:K186,K184)&gt;=5,IF(J184=5,VLOOKUP(K184+4,TPMatrix!$A$6:$B$10,2,FALSE()),IF(J184=4,VLOOKUP(K184+4,TPMatrix!$D$6:$E$9,2,FALSE()),0)),"")</f>
        <v>0</v>
      </c>
      <c r="Q184" s="239" t="n">
        <f aca="false">SUM(L184:P184)/COUNT(L184:P184)</f>
        <v>0</v>
      </c>
      <c r="R184" s="240" t="n">
        <f aca="false">COUNT(L184:P184)</f>
        <v>5</v>
      </c>
      <c r="S184" s="238" t="n">
        <f aca="false">IF(ISNUMBER($A184),COUNTIF($D$7:$D$306,$D184),0)</f>
        <v>0</v>
      </c>
      <c r="T184" s="239" t="n">
        <f aca="false">CEILING($F184,1)</f>
        <v>0</v>
      </c>
      <c r="U184" s="240" t="n">
        <f aca="true">SUM(OFFSET(T184,-MOD(ROW()-ROW($U$7),5),0,5,1))</f>
        <v>0</v>
      </c>
      <c r="W184" s="167" t="str">
        <f aca="false">$I184</f>
        <v/>
      </c>
      <c r="X184" s="167" t="str">
        <f aca="false">IF(ISNUMBER($A184),$W184*(Methuselahs!$A$4+1)+$A184,"")</f>
        <v/>
      </c>
      <c r="Y184" s="167" t="str">
        <f aca="false">IF(ISNUMBER($A184),RANK($X184,$X184:$X188,1),"")</f>
        <v/>
      </c>
      <c r="Z184" s="167" t="str">
        <f aca="false">IF(ISNUMBER($A184),VLOOKUP($A184,Methuselahs!$A$7:$X$306,5),"")</f>
        <v/>
      </c>
      <c r="AA184" s="167" t="str">
        <f aca="false">$I184</f>
        <v/>
      </c>
    </row>
    <row r="185" customFormat="false" ht="12.75" hidden="false" customHeight="true" outlineLevel="0" collapsed="false">
      <c r="A185" s="241" t="str">
        <f aca="true">IF(OR(ISBLANK('Tournament Info'!$B$11),'Tournament Info'!$B$11&lt;&gt;4),"",INDIRECT(ADDRESS(ROW(),3,1,1,"Optimal Seating "&amp;'Tournament Info'!$B$11-1&amp;"R+F")))</f>
        <v/>
      </c>
      <c r="B185" s="242" t="str">
        <f aca="false">IF(ISNUMBER(A185),VLOOKUP(A185,Methuselahs!$A$7:$E$306,2,FALSE()),"")</f>
        <v/>
      </c>
      <c r="C185" s="243" t="str">
        <f aca="false">IF(ISNUMBER(A185),VLOOKUP(A185,Methuselahs!$A$7:$E$306,3,FALSE()),"")</f>
        <v/>
      </c>
      <c r="D185" s="244" t="str">
        <f aca="false">IF(ISNUMBER(A185),FLOOR((ROW()-ROW($A$7))/5,1)+1,"")</f>
        <v/>
      </c>
      <c r="E185" s="245"/>
      <c r="F185" s="269" t="n">
        <f aca="false">IF(ISNUMBER(E185),E185,0)</f>
        <v>0</v>
      </c>
      <c r="G185" s="225" t="str">
        <f aca="false">IF(ISNUMBER($A185),IF(AND($F185&gt;=2,$H185=60),1,0),"")</f>
        <v/>
      </c>
      <c r="H185" s="226" t="str">
        <f aca="false">IF(ISNUMBER(A185),IF(OR($S185=$U185,NOT(ISNA(MATCH($D185*5+$V$4,Override!$C$6:$C$125,0)))),$Q185,0),"")</f>
        <v/>
      </c>
      <c r="I185" s="275" t="str">
        <f aca="false">IF(ISNUMBER(A185),IF(J185=5,K185,IF(AND(J185=4,OR(K185=4,K185=3)),K185+1,K185)),"")</f>
        <v/>
      </c>
      <c r="J185" s="246" t="n">
        <f aca="false">COUNT(A182:A186)</f>
        <v>0</v>
      </c>
      <c r="K185" s="228" t="str">
        <f aca="false">IF(ISNUMBER(A185),RANK(F185,F182:F186),"")</f>
        <v/>
      </c>
      <c r="L185" s="229" t="n">
        <f aca="false">IF(J185=5,VLOOKUP(K185,TPMatrix!$A$6:$B$10,2,FALSE()),IF(J185=4,VLOOKUP(K185,TPMatrix!$D$6:$E$9,2,FALSE()),0))</f>
        <v>0</v>
      </c>
      <c r="M185" s="229" t="n">
        <f aca="false">IF(COUNTIF(K182:K186,K185)&gt;=2,IF(J185=5,VLOOKUP(K185+1,TPMatrix!$A$6:$B$10,2,FALSE()),IF(J185=4,VLOOKUP(K185+1,TPMatrix!$D$6:$E$9,2,FALSE()),0)),"")</f>
        <v>0</v>
      </c>
      <c r="N185" s="229" t="n">
        <f aca="false">IF(COUNTIF(K182:K186,K185)&gt;=3,IF(J185=5,VLOOKUP(K185+2,TPMatrix!$A$6:$B$10,2,FALSE()),IF(J185=4,VLOOKUP(K185+2,TPMatrix!$D$6:$E$9,2,FALSE()),0)),"")</f>
        <v>0</v>
      </c>
      <c r="O185" s="229" t="n">
        <f aca="false">IF(COUNTIF(K182:K186,K185)&gt;=4,IF(J185=5,VLOOKUP(K185+3,TPMatrix!$A$6:$B$10,2,FALSE()),IF(J185=4,VLOOKUP(K185+3,TPMatrix!$D$6:$E$9,2,FALSE()),0)),"")</f>
        <v>0</v>
      </c>
      <c r="P185" s="229" t="n">
        <f aca="false">IF(COUNTIF(K182:K186,K185)&gt;=5,IF(J185=5,VLOOKUP(K185+4,TPMatrix!$A$6:$B$10,2,FALSE()),IF(J185=4,VLOOKUP(K185+4,TPMatrix!$D$6:$E$9,2,FALSE()),0)),"")</f>
        <v>0</v>
      </c>
      <c r="Q185" s="229" t="n">
        <f aca="false">SUM(L185:P185)/COUNT(L185:P185)</f>
        <v>0</v>
      </c>
      <c r="R185" s="230" t="n">
        <f aca="false">COUNT(L185:P185)</f>
        <v>5</v>
      </c>
      <c r="S185" s="228" t="n">
        <f aca="false">IF(ISNUMBER($A185),COUNTIF($D$7:$D$306,$D185),0)</f>
        <v>0</v>
      </c>
      <c r="T185" s="229" t="n">
        <f aca="false">CEILING($F185,1)</f>
        <v>0</v>
      </c>
      <c r="U185" s="230" t="n">
        <f aca="true">SUM(OFFSET(T185,-MOD(ROW()-ROW($U$7),5),0,5,1))</f>
        <v>0</v>
      </c>
      <c r="W185" s="167" t="str">
        <f aca="false">$I185</f>
        <v/>
      </c>
      <c r="X185" s="167" t="str">
        <f aca="false">IF(ISNUMBER($A185),$W185*(Methuselahs!$A$4+1)+$A185,"")</f>
        <v/>
      </c>
      <c r="Y185" s="167" t="str">
        <f aca="false">IF(ISNUMBER($A185),RANK($X185,$X185:$X189,1),"")</f>
        <v/>
      </c>
      <c r="Z185" s="167" t="str">
        <f aca="false">IF(ISNUMBER($A185),VLOOKUP($A185,Methuselahs!$A$7:$X$306,5),"")</f>
        <v/>
      </c>
      <c r="AA185" s="167" t="str">
        <f aca="false">$I185</f>
        <v/>
      </c>
    </row>
    <row r="186" customFormat="false" ht="12.75" hidden="false" customHeight="true" outlineLevel="0" collapsed="false">
      <c r="A186" s="247" t="str">
        <f aca="true">IF(OR(ISBLANK('Tournament Info'!$B$11),'Tournament Info'!$B$11&lt;&gt;4),"",INDIRECT(ADDRESS(ROW(),3,1,1,"Optimal Seating "&amp;'Tournament Info'!$B$11-1&amp;"R+F")))</f>
        <v/>
      </c>
      <c r="B186" s="248" t="str">
        <f aca="false">IF(ISNUMBER(A186),VLOOKUP(A186,Methuselahs!$A$7:$E$306,2,FALSE()),"")</f>
        <v/>
      </c>
      <c r="C186" s="249" t="str">
        <f aca="false">IF(ISNUMBER(A186),VLOOKUP(A186,Methuselahs!$A$7:$E$306,3,FALSE()),"")</f>
        <v/>
      </c>
      <c r="D186" s="250" t="str">
        <f aca="false">IF(ISNUMBER(A186),FLOOR((ROW()-ROW($A$7))/5,1)+1,"")</f>
        <v/>
      </c>
      <c r="E186" s="251"/>
      <c r="F186" s="270" t="n">
        <f aca="false">IF(ISNUMBER(E186),E186,0)</f>
        <v>0</v>
      </c>
      <c r="G186" s="235" t="str">
        <f aca="false">IF(ISNUMBER($A186),IF(AND($F186&gt;=2,$H186=60),1,0),"")</f>
        <v/>
      </c>
      <c r="H186" s="236" t="str">
        <f aca="false">IF(ISNUMBER(A186),IF(OR($S186=$U186,NOT(ISNA(MATCH($D186*5+$V$4,Override!$C$6:$C$125,0)))),$Q186,0),"")</f>
        <v/>
      </c>
      <c r="I186" s="139" t="str">
        <f aca="false">IF(ISNUMBER(A186),IF(J186=5,K186,IF(AND(J186=4,OR(K186=4,K186=3)),K186+1,K186)),"")</f>
        <v/>
      </c>
      <c r="J186" s="252" t="n">
        <f aca="false">COUNT(A182:A186)</f>
        <v>0</v>
      </c>
      <c r="K186" s="253" t="str">
        <f aca="false">IF(ISNUMBER(A186),RANK(F186,F182:F186),"")</f>
        <v/>
      </c>
      <c r="L186" s="254" t="n">
        <f aca="false">IF(J186=5,VLOOKUP(K186,TPMatrix!$A$6:$B$10,2,FALSE()),IF(J186=4,VLOOKUP(K186,TPMatrix!$D$6:$E$9,2,FALSE()),0))</f>
        <v>0</v>
      </c>
      <c r="M186" s="254" t="n">
        <f aca="false">IF(COUNTIF(K182:K186,K186)&gt;=2,IF(J186=5,VLOOKUP(K186+1,TPMatrix!$A$6:$B$10,2,FALSE()),IF(J186=4,VLOOKUP(K186+1,TPMatrix!$D$6:$E$9,2,FALSE()),0)),"")</f>
        <v>0</v>
      </c>
      <c r="N186" s="254" t="n">
        <f aca="false">IF(COUNTIF(K182:K186,K186)&gt;=3,IF(J186=5,VLOOKUP(K186+2,TPMatrix!$A$6:$B$10,2,FALSE()),IF(J186=4,VLOOKUP(K186+2,TPMatrix!$D$6:$E$9,2,FALSE()),0)),"")</f>
        <v>0</v>
      </c>
      <c r="O186" s="254" t="n">
        <f aca="false">IF(COUNTIF(K182:K186,K186)&gt;=4,IF(J186=5,VLOOKUP(K186+3,TPMatrix!$A$6:$B$10,2,FALSE()),IF(J186=4,VLOOKUP(K186+3,TPMatrix!$D$6:$E$9,2,FALSE()),0)),"")</f>
        <v>0</v>
      </c>
      <c r="P186" s="254" t="n">
        <f aca="false">IF(COUNTIF(K182:K186,K186)&gt;=5,IF(J186=5,VLOOKUP(K186+4,TPMatrix!$A$6:$B$10,2,FALSE()),IF(J186=4,VLOOKUP(K186+4,TPMatrix!$D$6:$E$9,2,FALSE()),0)),"")</f>
        <v>0</v>
      </c>
      <c r="Q186" s="254" t="n">
        <f aca="false">SUM(L186:P186)/COUNT(L186:P186)</f>
        <v>0</v>
      </c>
      <c r="R186" s="255" t="n">
        <f aca="false">COUNT(L186:P186)</f>
        <v>5</v>
      </c>
      <c r="S186" s="253" t="n">
        <f aca="false">IF(ISNUMBER($A186),COUNTIF($D$7:$D$306,$D186),0)</f>
        <v>0</v>
      </c>
      <c r="T186" s="254" t="n">
        <f aca="false">CEILING($F186,1)</f>
        <v>0</v>
      </c>
      <c r="U186" s="255" t="n">
        <f aca="true">SUM(OFFSET(T186,-MOD(ROW()-ROW($U$7),5),0,5,1))</f>
        <v>0</v>
      </c>
      <c r="W186" s="167" t="str">
        <f aca="false">$I186</f>
        <v/>
      </c>
      <c r="X186" s="167" t="str">
        <f aca="false">IF(ISNUMBER($A186),$W186*(Methuselahs!$A$4+1)+$A186,"")</f>
        <v/>
      </c>
      <c r="Y186" s="167" t="str">
        <f aca="false">IF(ISNUMBER($A186),RANK($X186,$X186:$X190,1),"")</f>
        <v/>
      </c>
      <c r="Z186" s="167" t="str">
        <f aca="false">IF(ISNUMBER($A186),VLOOKUP($A186,Methuselahs!$A$7:$X$306,5),"")</f>
        <v/>
      </c>
      <c r="AA186" s="167" t="str">
        <f aca="false">$I186</f>
        <v/>
      </c>
    </row>
    <row r="187" customFormat="false" ht="12.75" hidden="false" customHeight="true" outlineLevel="0" collapsed="false">
      <c r="A187" s="206" t="str">
        <f aca="true">IF(OR(ISBLANK('Tournament Info'!$B$11),'Tournament Info'!$B$11&lt;&gt;4),"",INDIRECT(ADDRESS(ROW(),3,1,1,"Optimal Seating "&amp;'Tournament Info'!$B$11-1&amp;"R+F")))</f>
        <v/>
      </c>
      <c r="B187" s="207" t="str">
        <f aca="false">IF(ISNUMBER(A187),VLOOKUP(A187,Methuselahs!$A$7:$E$306,2,FALSE()),"")</f>
        <v/>
      </c>
      <c r="C187" s="208" t="str">
        <f aca="false">IF(ISNUMBER(A187),VLOOKUP(A187,Methuselahs!$A$7:$E$306,3,FALSE()),"")</f>
        <v/>
      </c>
      <c r="D187" s="209" t="str">
        <f aca="false">IF(ISNUMBER(A187),FLOOR((ROW()-ROW($A$7))/5,1)+1,"")</f>
        <v/>
      </c>
      <c r="E187" s="210"/>
      <c r="F187" s="262" t="n">
        <f aca="false">IF(ISNUMBER(E187),E187,0)</f>
        <v>0</v>
      </c>
      <c r="G187" s="211" t="str">
        <f aca="false">IF(ISNUMBER($A187),IF(AND($F187&gt;=2,$H187=60),1,0),"")</f>
        <v/>
      </c>
      <c r="H187" s="212" t="str">
        <f aca="false">IF(ISNUMBER(A187),IF(OR($S187=$U187,NOT(ISNA(MATCH($D187*5+$V$4,Override!$C$6:$C$125,0)))),$Q187,0),"")</f>
        <v/>
      </c>
      <c r="I187" s="274" t="str">
        <f aca="false">IF(ISNUMBER(A187),IF(J187=5,K187,IF(AND(J187=4,OR(K187=4,K187=3)),K187+1,K187)),"")</f>
        <v/>
      </c>
      <c r="J187" s="213" t="n">
        <f aca="false">COUNT(A187:A191)</f>
        <v>0</v>
      </c>
      <c r="K187" s="214" t="str">
        <f aca="false">IF(ISNUMBER(A187),RANK(F187,F187:F191),"")</f>
        <v/>
      </c>
      <c r="L187" s="215" t="n">
        <f aca="false">IF(J187=5,VLOOKUP(K187,TPMatrix!$A$6:$B$10,2,FALSE()),IF(J187=4,VLOOKUP(K187,TPMatrix!$D$6:$E$9,2,FALSE()),0))</f>
        <v>0</v>
      </c>
      <c r="M187" s="215" t="n">
        <f aca="false">IF(COUNTIF(K187:K191,K187)&gt;=2,IF(J187=5,VLOOKUP(K187+1,TPMatrix!$A$6:$B$10,2,FALSE()),IF(J187=4,VLOOKUP(K187+1,TPMatrix!$D$6:$E$9,2,FALSE()),0)),"")</f>
        <v>0</v>
      </c>
      <c r="N187" s="215" t="n">
        <f aca="false">IF(COUNTIF(K187:K191,K187)&gt;=3,IF(J187=5,VLOOKUP(K187+2,TPMatrix!$A$6:$B$10,2,FALSE()),IF(J187=4,VLOOKUP(K187+2,TPMatrix!$D$6:$E$9,2,FALSE()),0)),"")</f>
        <v>0</v>
      </c>
      <c r="O187" s="215" t="n">
        <f aca="false">IF(COUNTIF(K187:K191,K187)&gt;=4,IF(J187=5,VLOOKUP(K187+3,TPMatrix!$A$6:$B$10,2,FALSE()),IF(J187=4,VLOOKUP(K187+3,TPMatrix!$D$6:$E$9,2,FALSE()),0)),"")</f>
        <v>0</v>
      </c>
      <c r="P187" s="215" t="n">
        <f aca="false">IF(COUNTIF(K187:K191,K187)&gt;=5,IF(J187=5,VLOOKUP(K187+4,TPMatrix!$A$6:$B$10,2,FALSE()),IF(J187=4,VLOOKUP(K187+4,TPMatrix!$D$6:$E$9,2,FALSE()),0)),"")</f>
        <v>0</v>
      </c>
      <c r="Q187" s="215" t="n">
        <f aca="false">SUM(L187:P187)/COUNT(L187:P187)</f>
        <v>0</v>
      </c>
      <c r="R187" s="216" t="n">
        <f aca="false">COUNT(L187:P187)</f>
        <v>5</v>
      </c>
      <c r="S187" s="217" t="n">
        <f aca="false">IF(ISNUMBER($A187),COUNTIF($D$7:$D$306,$D187),0)</f>
        <v>0</v>
      </c>
      <c r="T187" s="218" t="n">
        <f aca="false">CEILING($F187,1)</f>
        <v>0</v>
      </c>
      <c r="U187" s="219" t="n">
        <f aca="true">SUM(OFFSET(T187,-MOD(ROW()-ROW($U$7),5),0,5,1))</f>
        <v>0</v>
      </c>
      <c r="W187" s="167" t="str">
        <f aca="false">$I187</f>
        <v/>
      </c>
      <c r="X187" s="167" t="str">
        <f aca="false">IF(ISNUMBER($A187),$W187*(Methuselahs!$A$4+1)+$A187,"")</f>
        <v/>
      </c>
      <c r="Y187" s="167" t="str">
        <f aca="false">IF(ISNUMBER($A187),RANK($X187,$X187:$X191,1),"")</f>
        <v/>
      </c>
      <c r="Z187" s="167" t="str">
        <f aca="false">IF(ISNUMBER($A187),VLOOKUP($A187,Methuselahs!$A$7:$X$306,5),"")</f>
        <v/>
      </c>
      <c r="AA187" s="167" t="str">
        <f aca="false">$I187</f>
        <v/>
      </c>
    </row>
    <row r="188" customFormat="false" ht="12.75" hidden="false" customHeight="true" outlineLevel="0" collapsed="false">
      <c r="A188" s="220" t="str">
        <f aca="true">IF(OR(ISBLANK('Tournament Info'!$B$11),'Tournament Info'!$B$11&lt;&gt;4),"",INDIRECT(ADDRESS(ROW(),3,1,1,"Optimal Seating "&amp;'Tournament Info'!$B$11-1&amp;"R+F")))</f>
        <v/>
      </c>
      <c r="B188" s="221" t="str">
        <f aca="false">IF(ISNUMBER(A188),VLOOKUP(A188,Methuselahs!$A$7:$E$306,2,FALSE()),"")</f>
        <v/>
      </c>
      <c r="C188" s="222" t="str">
        <f aca="false">IF(ISNUMBER(A188),VLOOKUP(A188,Methuselahs!$A$7:$E$306,3,FALSE()),"")</f>
        <v/>
      </c>
      <c r="D188" s="223" t="str">
        <f aca="false">IF(ISNUMBER(A188),FLOOR((ROW()-ROW($A$7))/5,1)+1,"")</f>
        <v/>
      </c>
      <c r="E188" s="224"/>
      <c r="F188" s="264" t="n">
        <f aca="false">IF(ISNUMBER(E188),E188,0)</f>
        <v>0</v>
      </c>
      <c r="G188" s="225" t="str">
        <f aca="false">IF(ISNUMBER($A188),IF(AND($F188&gt;=2,$H188=60),1,0),"")</f>
        <v/>
      </c>
      <c r="H188" s="226" t="str">
        <f aca="false">IF(ISNUMBER(A188),IF(OR($S188=$U188,NOT(ISNA(MATCH($D188*5+$V$4,Override!$C$6:$C$125,0)))),$Q188,0),"")</f>
        <v/>
      </c>
      <c r="I188" s="275" t="str">
        <f aca="false">IF(ISNUMBER(A188),IF(J188=5,K188,IF(AND(J188=4,OR(K188=4,K188=3)),K188+1,K188)),"")</f>
        <v/>
      </c>
      <c r="J188" s="227" t="n">
        <f aca="false">COUNT(A187:A191)</f>
        <v>0</v>
      </c>
      <c r="K188" s="228" t="str">
        <f aca="false">IF(ISNUMBER(A188),RANK(F188,F187:F191),"")</f>
        <v/>
      </c>
      <c r="L188" s="229" t="n">
        <f aca="false">IF(J188=5,VLOOKUP(K188,TPMatrix!$A$6:$B$10,2,FALSE()),IF(J188=4,VLOOKUP(K188,TPMatrix!$D$6:$E$9,2,FALSE()),0))</f>
        <v>0</v>
      </c>
      <c r="M188" s="229" t="n">
        <f aca="false">IF(COUNTIF(K187:K191,K188)&gt;=2,IF(J188=5,VLOOKUP(K188+1,TPMatrix!$A$6:$B$10,2,FALSE()),IF(J188=4,VLOOKUP(K188+1,TPMatrix!$D$6:$E$9,2,FALSE()),0)),"")</f>
        <v>0</v>
      </c>
      <c r="N188" s="229" t="n">
        <f aca="false">IF(COUNTIF(K187:K191,K188)&gt;=3,IF(J188=5,VLOOKUP(K188+2,TPMatrix!$A$6:$B$10,2,FALSE()),IF(J188=4,VLOOKUP(K188+2,TPMatrix!$D$6:$E$9,2,FALSE()),0)),"")</f>
        <v>0</v>
      </c>
      <c r="O188" s="229" t="n">
        <f aca="false">IF(COUNTIF(K187:K191,K188)&gt;=4,IF(J188=5,VLOOKUP(K188+3,TPMatrix!$A$6:$B$10,2,FALSE()),IF(J188=4,VLOOKUP(K188+3,TPMatrix!$D$6:$E$9,2,FALSE()),0)),"")</f>
        <v>0</v>
      </c>
      <c r="P188" s="229" t="n">
        <f aca="false">IF(COUNTIF(K187:K191,K188)&gt;=5,IF(J188=5,VLOOKUP(K188+4,TPMatrix!$A$6:$B$10,2,FALSE()),IF(J188=4,VLOOKUP(K188+4,TPMatrix!$D$6:$E$9,2,FALSE()),0)),"")</f>
        <v>0</v>
      </c>
      <c r="Q188" s="229" t="n">
        <f aca="false">SUM(L188:P188)/COUNT(L188:P188)</f>
        <v>0</v>
      </c>
      <c r="R188" s="230" t="n">
        <f aca="false">COUNT(L188:P188)</f>
        <v>5</v>
      </c>
      <c r="S188" s="228" t="n">
        <f aca="false">IF(ISNUMBER($A188),COUNTIF($D$7:$D$306,$D188),0)</f>
        <v>0</v>
      </c>
      <c r="T188" s="229" t="n">
        <f aca="false">CEILING($F188,1)</f>
        <v>0</v>
      </c>
      <c r="U188" s="230" t="n">
        <f aca="true">SUM(OFFSET(T188,-MOD(ROW()-ROW($U$7),5),0,5,1))</f>
        <v>0</v>
      </c>
      <c r="W188" s="167" t="str">
        <f aca="false">$I188</f>
        <v/>
      </c>
      <c r="X188" s="167" t="str">
        <f aca="false">IF(ISNUMBER($A188),$W188*(Methuselahs!$A$4+1)+$A188,"")</f>
        <v/>
      </c>
      <c r="Y188" s="167" t="str">
        <f aca="false">IF(ISNUMBER($A188),RANK($X188,$X188:$X192,1),"")</f>
        <v/>
      </c>
      <c r="Z188" s="167" t="str">
        <f aca="false">IF(ISNUMBER($A188),VLOOKUP($A188,Methuselahs!$A$7:$X$306,5),"")</f>
        <v/>
      </c>
      <c r="AA188" s="167" t="str">
        <f aca="false">$I188</f>
        <v/>
      </c>
    </row>
    <row r="189" customFormat="false" ht="12.75" hidden="false" customHeight="true" outlineLevel="0" collapsed="false">
      <c r="A189" s="231" t="str">
        <f aca="true">IF(OR(ISBLANK('Tournament Info'!$B$11),'Tournament Info'!$B$11&lt;&gt;4),"",INDIRECT(ADDRESS(ROW(),3,1,1,"Optimal Seating "&amp;'Tournament Info'!$B$11-1&amp;"R+F")))</f>
        <v/>
      </c>
      <c r="B189" s="207" t="str">
        <f aca="false">IF(ISNUMBER(A189),VLOOKUP(A189,Methuselahs!$A$7:$E$306,2,FALSE()),"")</f>
        <v/>
      </c>
      <c r="C189" s="232" t="str">
        <f aca="false">IF(ISNUMBER(A189),VLOOKUP(A189,Methuselahs!$A$7:$E$306,3,FALSE()),"")</f>
        <v/>
      </c>
      <c r="D189" s="233" t="str">
        <f aca="false">IF(ISNUMBER(A189),FLOOR((ROW()-ROW($A$7))/5,1)+1,"")</f>
        <v/>
      </c>
      <c r="E189" s="234"/>
      <c r="F189" s="267" t="n">
        <f aca="false">IF(ISNUMBER(E189),E189,0)</f>
        <v>0</v>
      </c>
      <c r="G189" s="235" t="str">
        <f aca="false">IF(ISNUMBER($A189),IF(AND($F189&gt;=2,$H189=60),1,0),"")</f>
        <v/>
      </c>
      <c r="H189" s="236" t="str">
        <f aca="false">IF(ISNUMBER(A189),IF(OR($S189=$U189,NOT(ISNA(MATCH($D189*5+$V$4,Override!$C$6:$C$125,0)))),$Q189,0),"")</f>
        <v/>
      </c>
      <c r="I189" s="139" t="str">
        <f aca="false">IF(ISNUMBER(A189),IF(J189=5,K189,IF(AND(J189=4,OR(K189=4,K189=3)),K189+1,K189)),"")</f>
        <v/>
      </c>
      <c r="J189" s="237" t="n">
        <f aca="false">COUNT(A187:A191)</f>
        <v>0</v>
      </c>
      <c r="K189" s="238" t="str">
        <f aca="false">IF(ISNUMBER(A189),RANK(F189,F187:F191),"")</f>
        <v/>
      </c>
      <c r="L189" s="239" t="n">
        <f aca="false">IF(J189=5,VLOOKUP(K189,TPMatrix!$A$6:$B$10,2,FALSE()),IF(J189=4,VLOOKUP(K189,TPMatrix!$D$6:$E$9,2,FALSE()),0))</f>
        <v>0</v>
      </c>
      <c r="M189" s="239" t="n">
        <f aca="false">IF(COUNTIF(K187:K191,K189)&gt;=2,IF(J189=5,VLOOKUP(K189+1,TPMatrix!$A$6:$B$10,2,FALSE()),IF(J189=4,VLOOKUP(K189+1,TPMatrix!$D$6:$E$9,2,FALSE()),0)),"")</f>
        <v>0</v>
      </c>
      <c r="N189" s="239" t="n">
        <f aca="false">IF(COUNTIF(K187:K191,K189)&gt;=3,IF(J189=5,VLOOKUP(K189+2,TPMatrix!$A$6:$B$10,2,FALSE()),IF(J189=4,VLOOKUP(K189+2,TPMatrix!$D$6:$E$9,2,FALSE()),0)),"")</f>
        <v>0</v>
      </c>
      <c r="O189" s="239" t="n">
        <f aca="false">IF(COUNTIF(K187:K191,K189)&gt;=4,IF(J189=5,VLOOKUP(K189+3,TPMatrix!$A$6:$B$10,2,FALSE()),IF(J189=4,VLOOKUP(K189+3,TPMatrix!$D$6:$E$9,2,FALSE()),0)),"")</f>
        <v>0</v>
      </c>
      <c r="P189" s="239" t="n">
        <f aca="false">IF(COUNTIF(K187:K191,K189)&gt;=5,IF(J189=5,VLOOKUP(K189+4,TPMatrix!$A$6:$B$10,2,FALSE()),IF(J189=4,VLOOKUP(K189+4,TPMatrix!$D$6:$E$9,2,FALSE()),0)),"")</f>
        <v>0</v>
      </c>
      <c r="Q189" s="239" t="n">
        <f aca="false">SUM(L189:P189)/COUNT(L189:P189)</f>
        <v>0</v>
      </c>
      <c r="R189" s="240" t="n">
        <f aca="false">COUNT(L189:P189)</f>
        <v>5</v>
      </c>
      <c r="S189" s="238" t="n">
        <f aca="false">IF(ISNUMBER($A189),COUNTIF($D$7:$D$306,$D189),0)</f>
        <v>0</v>
      </c>
      <c r="T189" s="239" t="n">
        <f aca="false">CEILING($F189,1)</f>
        <v>0</v>
      </c>
      <c r="U189" s="240" t="n">
        <f aca="true">SUM(OFFSET(T189,-MOD(ROW()-ROW($U$7),5),0,5,1))</f>
        <v>0</v>
      </c>
      <c r="W189" s="167" t="str">
        <f aca="false">$I189</f>
        <v/>
      </c>
      <c r="X189" s="167" t="str">
        <f aca="false">IF(ISNUMBER($A189),$W189*(Methuselahs!$A$4+1)+$A189,"")</f>
        <v/>
      </c>
      <c r="Y189" s="167" t="str">
        <f aca="false">IF(ISNUMBER($A189),RANK($X189,$X189:$X193,1),"")</f>
        <v/>
      </c>
      <c r="Z189" s="167" t="str">
        <f aca="false">IF(ISNUMBER($A189),VLOOKUP($A189,Methuselahs!$A$7:$X$306,5),"")</f>
        <v/>
      </c>
      <c r="AA189" s="167" t="str">
        <f aca="false">$I189</f>
        <v/>
      </c>
    </row>
    <row r="190" customFormat="false" ht="12.75" hidden="false" customHeight="true" outlineLevel="0" collapsed="false">
      <c r="A190" s="241" t="str">
        <f aca="true">IF(OR(ISBLANK('Tournament Info'!$B$11),'Tournament Info'!$B$11&lt;&gt;4),"",INDIRECT(ADDRESS(ROW(),3,1,1,"Optimal Seating "&amp;'Tournament Info'!$B$11-1&amp;"R+F")))</f>
        <v/>
      </c>
      <c r="B190" s="242" t="str">
        <f aca="false">IF(ISNUMBER(A190),VLOOKUP(A190,Methuselahs!$A$7:$E$306,2,FALSE()),"")</f>
        <v/>
      </c>
      <c r="C190" s="243" t="str">
        <f aca="false">IF(ISNUMBER(A190),VLOOKUP(A190,Methuselahs!$A$7:$E$306,3,FALSE()),"")</f>
        <v/>
      </c>
      <c r="D190" s="244" t="str">
        <f aca="false">IF(ISNUMBER(A190),FLOOR((ROW()-ROW($A$7))/5,1)+1,"")</f>
        <v/>
      </c>
      <c r="E190" s="245"/>
      <c r="F190" s="269" t="n">
        <f aca="false">IF(ISNUMBER(E190),E190,0)</f>
        <v>0</v>
      </c>
      <c r="G190" s="225" t="str">
        <f aca="false">IF(ISNUMBER($A190),IF(AND($F190&gt;=2,$H190=60),1,0),"")</f>
        <v/>
      </c>
      <c r="H190" s="226" t="str">
        <f aca="false">IF(ISNUMBER(A190),IF(OR($S190=$U190,NOT(ISNA(MATCH($D190*5+$V$4,Override!$C$6:$C$125,0)))),$Q190,0),"")</f>
        <v/>
      </c>
      <c r="I190" s="275" t="str">
        <f aca="false">IF(ISNUMBER(A190),IF(J190=5,K190,IF(AND(J190=4,OR(K190=4,K190=3)),K190+1,K190)),"")</f>
        <v/>
      </c>
      <c r="J190" s="246" t="n">
        <f aca="false">COUNT(A187:A191)</f>
        <v>0</v>
      </c>
      <c r="K190" s="228" t="str">
        <f aca="false">IF(ISNUMBER(A190),RANK(F190,F187:F191),"")</f>
        <v/>
      </c>
      <c r="L190" s="229" t="n">
        <f aca="false">IF(J190=5,VLOOKUP(K190,TPMatrix!$A$6:$B$10,2,FALSE()),IF(J190=4,VLOOKUP(K190,TPMatrix!$D$6:$E$9,2,FALSE()),0))</f>
        <v>0</v>
      </c>
      <c r="M190" s="229" t="n">
        <f aca="false">IF(COUNTIF(K187:K191,K190)&gt;=2,IF(J190=5,VLOOKUP(K190+1,TPMatrix!$A$6:$B$10,2,FALSE()),IF(J190=4,VLOOKUP(K190+1,TPMatrix!$D$6:$E$9,2,FALSE()),0)),"")</f>
        <v>0</v>
      </c>
      <c r="N190" s="229" t="n">
        <f aca="false">IF(COUNTIF(K187:K191,K190)&gt;=3,IF(J190=5,VLOOKUP(K190+2,TPMatrix!$A$6:$B$10,2,FALSE()),IF(J190=4,VLOOKUP(K190+2,TPMatrix!$D$6:$E$9,2,FALSE()),0)),"")</f>
        <v>0</v>
      </c>
      <c r="O190" s="229" t="n">
        <f aca="false">IF(COUNTIF(K187:K191,K190)&gt;=4,IF(J190=5,VLOOKUP(K190+3,TPMatrix!$A$6:$B$10,2,FALSE()),IF(J190=4,VLOOKUP(K190+3,TPMatrix!$D$6:$E$9,2,FALSE()),0)),"")</f>
        <v>0</v>
      </c>
      <c r="P190" s="229" t="n">
        <f aca="false">IF(COUNTIF(K187:K191,K190)&gt;=5,IF(J190=5,VLOOKUP(K190+4,TPMatrix!$A$6:$B$10,2,FALSE()),IF(J190=4,VLOOKUP(K190+4,TPMatrix!$D$6:$E$9,2,FALSE()),0)),"")</f>
        <v>0</v>
      </c>
      <c r="Q190" s="229" t="n">
        <f aca="false">SUM(L190:P190)/COUNT(L190:P190)</f>
        <v>0</v>
      </c>
      <c r="R190" s="230" t="n">
        <f aca="false">COUNT(L190:P190)</f>
        <v>5</v>
      </c>
      <c r="S190" s="228" t="n">
        <f aca="false">IF(ISNUMBER($A190),COUNTIF($D$7:$D$306,$D190),0)</f>
        <v>0</v>
      </c>
      <c r="T190" s="229" t="n">
        <f aca="false">CEILING($F190,1)</f>
        <v>0</v>
      </c>
      <c r="U190" s="230" t="n">
        <f aca="true">SUM(OFFSET(T190,-MOD(ROW()-ROW($U$7),5),0,5,1))</f>
        <v>0</v>
      </c>
      <c r="W190" s="167" t="str">
        <f aca="false">$I190</f>
        <v/>
      </c>
      <c r="X190" s="167" t="str">
        <f aca="false">IF(ISNUMBER($A190),$W190*(Methuselahs!$A$4+1)+$A190,"")</f>
        <v/>
      </c>
      <c r="Y190" s="167" t="str">
        <f aca="false">IF(ISNUMBER($A190),RANK($X190,$X190:$X194,1),"")</f>
        <v/>
      </c>
      <c r="Z190" s="167" t="str">
        <f aca="false">IF(ISNUMBER($A190),VLOOKUP($A190,Methuselahs!$A$7:$X$306,5),"")</f>
        <v/>
      </c>
      <c r="AA190" s="167" t="str">
        <f aca="false">$I190</f>
        <v/>
      </c>
    </row>
    <row r="191" customFormat="false" ht="12.75" hidden="false" customHeight="true" outlineLevel="0" collapsed="false">
      <c r="A191" s="247" t="str">
        <f aca="true">IF(OR(ISBLANK('Tournament Info'!$B$11),'Tournament Info'!$B$11&lt;&gt;4),"",INDIRECT(ADDRESS(ROW(),3,1,1,"Optimal Seating "&amp;'Tournament Info'!$B$11-1&amp;"R+F")))</f>
        <v/>
      </c>
      <c r="B191" s="248" t="str">
        <f aca="false">IF(ISNUMBER(A191),VLOOKUP(A191,Methuselahs!$A$7:$E$306,2,FALSE()),"")</f>
        <v/>
      </c>
      <c r="C191" s="249" t="str">
        <f aca="false">IF(ISNUMBER(A191),VLOOKUP(A191,Methuselahs!$A$7:$E$306,3,FALSE()),"")</f>
        <v/>
      </c>
      <c r="D191" s="250" t="str">
        <f aca="false">IF(ISNUMBER(A191),FLOOR((ROW()-ROW($A$7))/5,1)+1,"")</f>
        <v/>
      </c>
      <c r="E191" s="251"/>
      <c r="F191" s="270" t="n">
        <f aca="false">IF(ISNUMBER(E191),E191,0)</f>
        <v>0</v>
      </c>
      <c r="G191" s="235" t="str">
        <f aca="false">IF(ISNUMBER($A191),IF(AND($F191&gt;=2,$H191=60),1,0),"")</f>
        <v/>
      </c>
      <c r="H191" s="236" t="str">
        <f aca="false">IF(ISNUMBER(A191),IF(OR($S191=$U191,NOT(ISNA(MATCH($D191*5+$V$4,Override!$C$6:$C$125,0)))),$Q191,0),"")</f>
        <v/>
      </c>
      <c r="I191" s="139" t="str">
        <f aca="false">IF(ISNUMBER(A191),IF(J191=5,K191,IF(AND(J191=4,OR(K191=4,K191=3)),K191+1,K191)),"")</f>
        <v/>
      </c>
      <c r="J191" s="252" t="n">
        <f aca="false">COUNT(A187:A191)</f>
        <v>0</v>
      </c>
      <c r="K191" s="253" t="str">
        <f aca="false">IF(ISNUMBER(A191),RANK(F191,F187:F191),"")</f>
        <v/>
      </c>
      <c r="L191" s="254" t="n">
        <f aca="false">IF(J191=5,VLOOKUP(K191,TPMatrix!$A$6:$B$10,2,FALSE()),IF(J191=4,VLOOKUP(K191,TPMatrix!$D$6:$E$9,2,FALSE()),0))</f>
        <v>0</v>
      </c>
      <c r="M191" s="254" t="n">
        <f aca="false">IF(COUNTIF(K187:K191,K191)&gt;=2,IF(J191=5,VLOOKUP(K191+1,TPMatrix!$A$6:$B$10,2,FALSE()),IF(J191=4,VLOOKUP(K191+1,TPMatrix!$D$6:$E$9,2,FALSE()),0)),"")</f>
        <v>0</v>
      </c>
      <c r="N191" s="254" t="n">
        <f aca="false">IF(COUNTIF(K187:K191,K191)&gt;=3,IF(J191=5,VLOOKUP(K191+2,TPMatrix!$A$6:$B$10,2,FALSE()),IF(J191=4,VLOOKUP(K191+2,TPMatrix!$D$6:$E$9,2,FALSE()),0)),"")</f>
        <v>0</v>
      </c>
      <c r="O191" s="254" t="n">
        <f aca="false">IF(COUNTIF(K187:K191,K191)&gt;=4,IF(J191=5,VLOOKUP(K191+3,TPMatrix!$A$6:$B$10,2,FALSE()),IF(J191=4,VLOOKUP(K191+3,TPMatrix!$D$6:$E$9,2,FALSE()),0)),"")</f>
        <v>0</v>
      </c>
      <c r="P191" s="254" t="n">
        <f aca="false">IF(COUNTIF(K187:K191,K191)&gt;=5,IF(J191=5,VLOOKUP(K191+4,TPMatrix!$A$6:$B$10,2,FALSE()),IF(J191=4,VLOOKUP(K191+4,TPMatrix!$D$6:$E$9,2,FALSE()),0)),"")</f>
        <v>0</v>
      </c>
      <c r="Q191" s="254" t="n">
        <f aca="false">SUM(L191:P191)/COUNT(L191:P191)</f>
        <v>0</v>
      </c>
      <c r="R191" s="255" t="n">
        <f aca="false">COUNT(L191:P191)</f>
        <v>5</v>
      </c>
      <c r="S191" s="253" t="n">
        <f aca="false">IF(ISNUMBER($A191),COUNTIF($D$7:$D$306,$D191),0)</f>
        <v>0</v>
      </c>
      <c r="T191" s="254" t="n">
        <f aca="false">CEILING($F191,1)</f>
        <v>0</v>
      </c>
      <c r="U191" s="255" t="n">
        <f aca="true">SUM(OFFSET(T191,-MOD(ROW()-ROW($U$7),5),0,5,1))</f>
        <v>0</v>
      </c>
      <c r="W191" s="167" t="str">
        <f aca="false">$I191</f>
        <v/>
      </c>
      <c r="X191" s="167" t="str">
        <f aca="false">IF(ISNUMBER($A191),$W191*(Methuselahs!$A$4+1)+$A191,"")</f>
        <v/>
      </c>
      <c r="Y191" s="167" t="str">
        <f aca="false">IF(ISNUMBER($A191),RANK($X191,$X191:$X195,1),"")</f>
        <v/>
      </c>
      <c r="Z191" s="167" t="str">
        <f aca="false">IF(ISNUMBER($A191),VLOOKUP($A191,Methuselahs!$A$7:$X$306,5),"")</f>
        <v/>
      </c>
      <c r="AA191" s="167" t="str">
        <f aca="false">$I191</f>
        <v/>
      </c>
    </row>
    <row r="192" customFormat="false" ht="12.75" hidden="false" customHeight="true" outlineLevel="0" collapsed="false">
      <c r="A192" s="206" t="str">
        <f aca="true">IF(OR(ISBLANK('Tournament Info'!$B$11),'Tournament Info'!$B$11&lt;&gt;4),"",INDIRECT(ADDRESS(ROW(),3,1,1,"Optimal Seating "&amp;'Tournament Info'!$B$11-1&amp;"R+F")))</f>
        <v/>
      </c>
      <c r="B192" s="207" t="str">
        <f aca="false">IF(ISNUMBER(A192),VLOOKUP(A192,Methuselahs!$A$7:$E$306,2,FALSE()),"")</f>
        <v/>
      </c>
      <c r="C192" s="208" t="str">
        <f aca="false">IF(ISNUMBER(A192),VLOOKUP(A192,Methuselahs!$A$7:$E$306,3,FALSE()),"")</f>
        <v/>
      </c>
      <c r="D192" s="209" t="str">
        <f aca="false">IF(ISNUMBER(A192),FLOOR((ROW()-ROW($A$7))/5,1)+1,"")</f>
        <v/>
      </c>
      <c r="E192" s="210"/>
      <c r="F192" s="262" t="n">
        <f aca="false">IF(ISNUMBER(E192),E192,0)</f>
        <v>0</v>
      </c>
      <c r="G192" s="211" t="str">
        <f aca="false">IF(ISNUMBER($A192),IF(AND($F192&gt;=2,$H192=60),1,0),"")</f>
        <v/>
      </c>
      <c r="H192" s="212" t="str">
        <f aca="false">IF(ISNUMBER(A192),IF(OR($S192=$U192,NOT(ISNA(MATCH($D192*5+$V$4,Override!$C$6:$C$125,0)))),$Q192,0),"")</f>
        <v/>
      </c>
      <c r="I192" s="274" t="str">
        <f aca="false">IF(ISNUMBER(A192),IF(J192=5,K192,IF(AND(J192=4,OR(K192=4,K192=3)),K192+1,K192)),"")</f>
        <v/>
      </c>
      <c r="J192" s="213" t="n">
        <f aca="false">COUNT(A192:A196)</f>
        <v>0</v>
      </c>
      <c r="K192" s="214" t="str">
        <f aca="false">IF(ISNUMBER(A192),RANK(F192,F192:F196),"")</f>
        <v/>
      </c>
      <c r="L192" s="215" t="n">
        <f aca="false">IF(J192=5,VLOOKUP(K192,TPMatrix!$A$6:$B$10,2,FALSE()),IF(J192=4,VLOOKUP(K192,TPMatrix!$D$6:$E$9,2,FALSE()),0))</f>
        <v>0</v>
      </c>
      <c r="M192" s="215" t="n">
        <f aca="false">IF(COUNTIF(K192:K196,K192)&gt;=2,IF(J192=5,VLOOKUP(K192+1,TPMatrix!$A$6:$B$10,2,FALSE()),IF(J192=4,VLOOKUP(K192+1,TPMatrix!$D$6:$E$9,2,FALSE()),0)),"")</f>
        <v>0</v>
      </c>
      <c r="N192" s="215" t="n">
        <f aca="false">IF(COUNTIF(K192:K196,K192)&gt;=3,IF(J192=5,VLOOKUP(K192+2,TPMatrix!$A$6:$B$10,2,FALSE()),IF(J192=4,VLOOKUP(K192+2,TPMatrix!$D$6:$E$9,2,FALSE()),0)),"")</f>
        <v>0</v>
      </c>
      <c r="O192" s="215" t="n">
        <f aca="false">IF(COUNTIF(K192:K196,K192)&gt;=4,IF(J192=5,VLOOKUP(K192+3,TPMatrix!$A$6:$B$10,2,FALSE()),IF(J192=4,VLOOKUP(K192+3,TPMatrix!$D$6:$E$9,2,FALSE()),0)),"")</f>
        <v>0</v>
      </c>
      <c r="P192" s="215" t="n">
        <f aca="false">IF(COUNTIF(K192:K196,K192)&gt;=5,IF(J192=5,VLOOKUP(K192+4,TPMatrix!$A$6:$B$10,2,FALSE()),IF(J192=4,VLOOKUP(K192+4,TPMatrix!$D$6:$E$9,2,FALSE()),0)),"")</f>
        <v>0</v>
      </c>
      <c r="Q192" s="215" t="n">
        <f aca="false">SUM(L192:P192)/COUNT(L192:P192)</f>
        <v>0</v>
      </c>
      <c r="R192" s="216" t="n">
        <f aca="false">COUNT(L192:P192)</f>
        <v>5</v>
      </c>
      <c r="S192" s="217" t="n">
        <f aca="false">IF(ISNUMBER($A192),COUNTIF($D$7:$D$306,$D192),0)</f>
        <v>0</v>
      </c>
      <c r="T192" s="218" t="n">
        <f aca="false">CEILING($F192,1)</f>
        <v>0</v>
      </c>
      <c r="U192" s="219" t="n">
        <f aca="true">SUM(OFFSET(T192,-MOD(ROW()-ROW($U$7),5),0,5,1))</f>
        <v>0</v>
      </c>
      <c r="W192" s="167" t="str">
        <f aca="false">$I192</f>
        <v/>
      </c>
      <c r="X192" s="167" t="str">
        <f aca="false">IF(ISNUMBER($A192),$W192*(Methuselahs!$A$4+1)+$A192,"")</f>
        <v/>
      </c>
      <c r="Y192" s="167" t="str">
        <f aca="false">IF(ISNUMBER($A192),RANK($X192,$X192:$X196,1),"")</f>
        <v/>
      </c>
      <c r="Z192" s="167" t="str">
        <f aca="false">IF(ISNUMBER($A192),VLOOKUP($A192,Methuselahs!$A$7:$X$306,5),"")</f>
        <v/>
      </c>
      <c r="AA192" s="167" t="str">
        <f aca="false">$I192</f>
        <v/>
      </c>
    </row>
    <row r="193" customFormat="false" ht="12.75" hidden="false" customHeight="true" outlineLevel="0" collapsed="false">
      <c r="A193" s="220" t="str">
        <f aca="true">IF(OR(ISBLANK('Tournament Info'!$B$11),'Tournament Info'!$B$11&lt;&gt;4),"",INDIRECT(ADDRESS(ROW(),3,1,1,"Optimal Seating "&amp;'Tournament Info'!$B$11-1&amp;"R+F")))</f>
        <v/>
      </c>
      <c r="B193" s="221" t="str">
        <f aca="false">IF(ISNUMBER(A193),VLOOKUP(A193,Methuselahs!$A$7:$E$306,2,FALSE()),"")</f>
        <v/>
      </c>
      <c r="C193" s="222" t="str">
        <f aca="false">IF(ISNUMBER(A193),VLOOKUP(A193,Methuselahs!$A$7:$E$306,3,FALSE()),"")</f>
        <v/>
      </c>
      <c r="D193" s="223" t="str">
        <f aca="false">IF(ISNUMBER(A193),FLOOR((ROW()-ROW($A$7))/5,1)+1,"")</f>
        <v/>
      </c>
      <c r="E193" s="224"/>
      <c r="F193" s="264" t="n">
        <f aca="false">IF(ISNUMBER(E193),E193,0)</f>
        <v>0</v>
      </c>
      <c r="G193" s="225" t="str">
        <f aca="false">IF(ISNUMBER($A193),IF(AND($F193&gt;=2,$H193=60),1,0),"")</f>
        <v/>
      </c>
      <c r="H193" s="226" t="str">
        <f aca="false">IF(ISNUMBER(A193),IF(OR($S193=$U193,NOT(ISNA(MATCH($D193*5+$V$4,Override!$C$6:$C$125,0)))),$Q193,0),"")</f>
        <v/>
      </c>
      <c r="I193" s="275" t="str">
        <f aca="false">IF(ISNUMBER(A193),IF(J193=5,K193,IF(AND(J193=4,OR(K193=4,K193=3)),K193+1,K193)),"")</f>
        <v/>
      </c>
      <c r="J193" s="227" t="n">
        <f aca="false">COUNT(A192:A196)</f>
        <v>0</v>
      </c>
      <c r="K193" s="228" t="str">
        <f aca="false">IF(ISNUMBER(A193),RANK(F193,F192:F196),"")</f>
        <v/>
      </c>
      <c r="L193" s="229" t="n">
        <f aca="false">IF(J193=5,VLOOKUP(K193,TPMatrix!$A$6:$B$10,2,FALSE()),IF(J193=4,VLOOKUP(K193,TPMatrix!$D$6:$E$9,2,FALSE()),0))</f>
        <v>0</v>
      </c>
      <c r="M193" s="229" t="n">
        <f aca="false">IF(COUNTIF(K192:K196,K193)&gt;=2,IF(J193=5,VLOOKUP(K193+1,TPMatrix!$A$6:$B$10,2,FALSE()),IF(J193=4,VLOOKUP(K193+1,TPMatrix!$D$6:$E$9,2,FALSE()),0)),"")</f>
        <v>0</v>
      </c>
      <c r="N193" s="229" t="n">
        <f aca="false">IF(COUNTIF(K192:K196,K193)&gt;=3,IF(J193=5,VLOOKUP(K193+2,TPMatrix!$A$6:$B$10,2,FALSE()),IF(J193=4,VLOOKUP(K193+2,TPMatrix!$D$6:$E$9,2,FALSE()),0)),"")</f>
        <v>0</v>
      </c>
      <c r="O193" s="229" t="n">
        <f aca="false">IF(COUNTIF(K192:K196,K193)&gt;=4,IF(J193=5,VLOOKUP(K193+3,TPMatrix!$A$6:$B$10,2,FALSE()),IF(J193=4,VLOOKUP(K193+3,TPMatrix!$D$6:$E$9,2,FALSE()),0)),"")</f>
        <v>0</v>
      </c>
      <c r="P193" s="229" t="n">
        <f aca="false">IF(COUNTIF(K192:K196,K193)&gt;=5,IF(J193=5,VLOOKUP(K193+4,TPMatrix!$A$6:$B$10,2,FALSE()),IF(J193=4,VLOOKUP(K193+4,TPMatrix!$D$6:$E$9,2,FALSE()),0)),"")</f>
        <v>0</v>
      </c>
      <c r="Q193" s="229" t="n">
        <f aca="false">SUM(L193:P193)/COUNT(L193:P193)</f>
        <v>0</v>
      </c>
      <c r="R193" s="230" t="n">
        <f aca="false">COUNT(L193:P193)</f>
        <v>5</v>
      </c>
      <c r="S193" s="228" t="n">
        <f aca="false">IF(ISNUMBER($A193),COUNTIF($D$7:$D$306,$D193),0)</f>
        <v>0</v>
      </c>
      <c r="T193" s="229" t="n">
        <f aca="false">CEILING($F193,1)</f>
        <v>0</v>
      </c>
      <c r="U193" s="230" t="n">
        <f aca="true">SUM(OFFSET(T193,-MOD(ROW()-ROW($U$7),5),0,5,1))</f>
        <v>0</v>
      </c>
      <c r="W193" s="167" t="str">
        <f aca="false">$I193</f>
        <v/>
      </c>
      <c r="X193" s="167" t="str">
        <f aca="false">IF(ISNUMBER($A193),$W193*(Methuselahs!$A$4+1)+$A193,"")</f>
        <v/>
      </c>
      <c r="Y193" s="167" t="str">
        <f aca="false">IF(ISNUMBER($A193),RANK($X193,$X193:$X197,1),"")</f>
        <v/>
      </c>
      <c r="Z193" s="167" t="str">
        <f aca="false">IF(ISNUMBER($A193),VLOOKUP($A193,Methuselahs!$A$7:$X$306,5),"")</f>
        <v/>
      </c>
      <c r="AA193" s="167" t="str">
        <f aca="false">$I193</f>
        <v/>
      </c>
    </row>
    <row r="194" customFormat="false" ht="12.75" hidden="false" customHeight="true" outlineLevel="0" collapsed="false">
      <c r="A194" s="231" t="str">
        <f aca="true">IF(OR(ISBLANK('Tournament Info'!$B$11),'Tournament Info'!$B$11&lt;&gt;4),"",INDIRECT(ADDRESS(ROW(),3,1,1,"Optimal Seating "&amp;'Tournament Info'!$B$11-1&amp;"R+F")))</f>
        <v/>
      </c>
      <c r="B194" s="207" t="str">
        <f aca="false">IF(ISNUMBER(A194),VLOOKUP(A194,Methuselahs!$A$7:$E$306,2,FALSE()),"")</f>
        <v/>
      </c>
      <c r="C194" s="232" t="str">
        <f aca="false">IF(ISNUMBER(A194),VLOOKUP(A194,Methuselahs!$A$7:$E$306,3,FALSE()),"")</f>
        <v/>
      </c>
      <c r="D194" s="233" t="str">
        <f aca="false">IF(ISNUMBER(A194),FLOOR((ROW()-ROW($A$7))/5,1)+1,"")</f>
        <v/>
      </c>
      <c r="E194" s="234"/>
      <c r="F194" s="267" t="n">
        <f aca="false">IF(ISNUMBER(E194),E194,0)</f>
        <v>0</v>
      </c>
      <c r="G194" s="235" t="str">
        <f aca="false">IF(ISNUMBER($A194),IF(AND($F194&gt;=2,$H194=60),1,0),"")</f>
        <v/>
      </c>
      <c r="H194" s="236" t="str">
        <f aca="false">IF(ISNUMBER(A194),IF(OR($S194=$U194,NOT(ISNA(MATCH($D194*5+$V$4,Override!$C$6:$C$125,0)))),$Q194,0),"")</f>
        <v/>
      </c>
      <c r="I194" s="139" t="str">
        <f aca="false">IF(ISNUMBER(A194),IF(J194=5,K194,IF(AND(J194=4,OR(K194=4,K194=3)),K194+1,K194)),"")</f>
        <v/>
      </c>
      <c r="J194" s="237" t="n">
        <f aca="false">COUNT(A192:A196)</f>
        <v>0</v>
      </c>
      <c r="K194" s="238" t="str">
        <f aca="false">IF(ISNUMBER(A194),RANK(F194,F192:F196),"")</f>
        <v/>
      </c>
      <c r="L194" s="239" t="n">
        <f aca="false">IF(J194=5,VLOOKUP(K194,TPMatrix!$A$6:$B$10,2,FALSE()),IF(J194=4,VLOOKUP(K194,TPMatrix!$D$6:$E$9,2,FALSE()),0))</f>
        <v>0</v>
      </c>
      <c r="M194" s="239" t="n">
        <f aca="false">IF(COUNTIF(K192:K196,K194)&gt;=2,IF(J194=5,VLOOKUP(K194+1,TPMatrix!$A$6:$B$10,2,FALSE()),IF(J194=4,VLOOKUP(K194+1,TPMatrix!$D$6:$E$9,2,FALSE()),0)),"")</f>
        <v>0</v>
      </c>
      <c r="N194" s="239" t="n">
        <f aca="false">IF(COUNTIF(K192:K196,K194)&gt;=3,IF(J194=5,VLOOKUP(K194+2,TPMatrix!$A$6:$B$10,2,FALSE()),IF(J194=4,VLOOKUP(K194+2,TPMatrix!$D$6:$E$9,2,FALSE()),0)),"")</f>
        <v>0</v>
      </c>
      <c r="O194" s="239" t="n">
        <f aca="false">IF(COUNTIF(K192:K196,K194)&gt;=4,IF(J194=5,VLOOKUP(K194+3,TPMatrix!$A$6:$B$10,2,FALSE()),IF(J194=4,VLOOKUP(K194+3,TPMatrix!$D$6:$E$9,2,FALSE()),0)),"")</f>
        <v>0</v>
      </c>
      <c r="P194" s="239" t="n">
        <f aca="false">IF(COUNTIF(K192:K196,K194)&gt;=5,IF(J194=5,VLOOKUP(K194+4,TPMatrix!$A$6:$B$10,2,FALSE()),IF(J194=4,VLOOKUP(K194+4,TPMatrix!$D$6:$E$9,2,FALSE()),0)),"")</f>
        <v>0</v>
      </c>
      <c r="Q194" s="239" t="n">
        <f aca="false">SUM(L194:P194)/COUNT(L194:P194)</f>
        <v>0</v>
      </c>
      <c r="R194" s="240" t="n">
        <f aca="false">COUNT(L194:P194)</f>
        <v>5</v>
      </c>
      <c r="S194" s="238" t="n">
        <f aca="false">IF(ISNUMBER($A194),COUNTIF($D$7:$D$306,$D194),0)</f>
        <v>0</v>
      </c>
      <c r="T194" s="239" t="n">
        <f aca="false">CEILING($F194,1)</f>
        <v>0</v>
      </c>
      <c r="U194" s="240" t="n">
        <f aca="true">SUM(OFFSET(T194,-MOD(ROW()-ROW($U$7),5),0,5,1))</f>
        <v>0</v>
      </c>
      <c r="W194" s="167" t="str">
        <f aca="false">$I194</f>
        <v/>
      </c>
      <c r="X194" s="167" t="str">
        <f aca="false">IF(ISNUMBER($A194),$W194*(Methuselahs!$A$4+1)+$A194,"")</f>
        <v/>
      </c>
      <c r="Y194" s="167" t="str">
        <f aca="false">IF(ISNUMBER($A194),RANK($X194,$X194:$X198,1),"")</f>
        <v/>
      </c>
      <c r="Z194" s="167" t="str">
        <f aca="false">IF(ISNUMBER($A194),VLOOKUP($A194,Methuselahs!$A$7:$X$306,5),"")</f>
        <v/>
      </c>
      <c r="AA194" s="167" t="str">
        <f aca="false">$I194</f>
        <v/>
      </c>
    </row>
    <row r="195" customFormat="false" ht="12.75" hidden="false" customHeight="true" outlineLevel="0" collapsed="false">
      <c r="A195" s="241" t="str">
        <f aca="true">IF(OR(ISBLANK('Tournament Info'!$B$11),'Tournament Info'!$B$11&lt;&gt;4),"",INDIRECT(ADDRESS(ROW(),3,1,1,"Optimal Seating "&amp;'Tournament Info'!$B$11-1&amp;"R+F")))</f>
        <v/>
      </c>
      <c r="B195" s="242" t="str">
        <f aca="false">IF(ISNUMBER(A195),VLOOKUP(A195,Methuselahs!$A$7:$E$306,2,FALSE()),"")</f>
        <v/>
      </c>
      <c r="C195" s="243" t="str">
        <f aca="false">IF(ISNUMBER(A195),VLOOKUP(A195,Methuselahs!$A$7:$E$306,3,FALSE()),"")</f>
        <v/>
      </c>
      <c r="D195" s="244" t="str">
        <f aca="false">IF(ISNUMBER(A195),FLOOR((ROW()-ROW($A$7))/5,1)+1,"")</f>
        <v/>
      </c>
      <c r="E195" s="245"/>
      <c r="F195" s="269" t="n">
        <f aca="false">IF(ISNUMBER(E195),E195,0)</f>
        <v>0</v>
      </c>
      <c r="G195" s="225" t="str">
        <f aca="false">IF(ISNUMBER($A195),IF(AND($F195&gt;=2,$H195=60),1,0),"")</f>
        <v/>
      </c>
      <c r="H195" s="226" t="str">
        <f aca="false">IF(ISNUMBER(A195),IF(OR($S195=$U195,NOT(ISNA(MATCH($D195*5+$V$4,Override!$C$6:$C$125,0)))),$Q195,0),"")</f>
        <v/>
      </c>
      <c r="I195" s="275" t="str">
        <f aca="false">IF(ISNUMBER(A195),IF(J195=5,K195,IF(AND(J195=4,OR(K195=4,K195=3)),K195+1,K195)),"")</f>
        <v/>
      </c>
      <c r="J195" s="246" t="n">
        <f aca="false">COUNT(A192:A196)</f>
        <v>0</v>
      </c>
      <c r="K195" s="228" t="str">
        <f aca="false">IF(ISNUMBER(A195),RANK(F195,F192:F196),"")</f>
        <v/>
      </c>
      <c r="L195" s="229" t="n">
        <f aca="false">IF(J195=5,VLOOKUP(K195,TPMatrix!$A$6:$B$10,2,FALSE()),IF(J195=4,VLOOKUP(K195,TPMatrix!$D$6:$E$9,2,FALSE()),0))</f>
        <v>0</v>
      </c>
      <c r="M195" s="229" t="n">
        <f aca="false">IF(COUNTIF(K192:K196,K195)&gt;=2,IF(J195=5,VLOOKUP(K195+1,TPMatrix!$A$6:$B$10,2,FALSE()),IF(J195=4,VLOOKUP(K195+1,TPMatrix!$D$6:$E$9,2,FALSE()),0)),"")</f>
        <v>0</v>
      </c>
      <c r="N195" s="229" t="n">
        <f aca="false">IF(COUNTIF(K192:K196,K195)&gt;=3,IF(J195=5,VLOOKUP(K195+2,TPMatrix!$A$6:$B$10,2,FALSE()),IF(J195=4,VLOOKUP(K195+2,TPMatrix!$D$6:$E$9,2,FALSE()),0)),"")</f>
        <v>0</v>
      </c>
      <c r="O195" s="229" t="n">
        <f aca="false">IF(COUNTIF(K192:K196,K195)&gt;=4,IF(J195=5,VLOOKUP(K195+3,TPMatrix!$A$6:$B$10,2,FALSE()),IF(J195=4,VLOOKUP(K195+3,TPMatrix!$D$6:$E$9,2,FALSE()),0)),"")</f>
        <v>0</v>
      </c>
      <c r="P195" s="229" t="n">
        <f aca="false">IF(COUNTIF(K192:K196,K195)&gt;=5,IF(J195=5,VLOOKUP(K195+4,TPMatrix!$A$6:$B$10,2,FALSE()),IF(J195=4,VLOOKUP(K195+4,TPMatrix!$D$6:$E$9,2,FALSE()),0)),"")</f>
        <v>0</v>
      </c>
      <c r="Q195" s="229" t="n">
        <f aca="false">SUM(L195:P195)/COUNT(L195:P195)</f>
        <v>0</v>
      </c>
      <c r="R195" s="230" t="n">
        <f aca="false">COUNT(L195:P195)</f>
        <v>5</v>
      </c>
      <c r="S195" s="228" t="n">
        <f aca="false">IF(ISNUMBER($A195),COUNTIF($D$7:$D$306,$D195),0)</f>
        <v>0</v>
      </c>
      <c r="T195" s="229" t="n">
        <f aca="false">CEILING($F195,1)</f>
        <v>0</v>
      </c>
      <c r="U195" s="230" t="n">
        <f aca="true">SUM(OFFSET(T195,-MOD(ROW()-ROW($U$7),5),0,5,1))</f>
        <v>0</v>
      </c>
      <c r="W195" s="167" t="str">
        <f aca="false">$I195</f>
        <v/>
      </c>
      <c r="X195" s="167" t="str">
        <f aca="false">IF(ISNUMBER($A195),$W195*(Methuselahs!$A$4+1)+$A195,"")</f>
        <v/>
      </c>
      <c r="Y195" s="167" t="str">
        <f aca="false">IF(ISNUMBER($A195),RANK($X195,$X195:$X199,1),"")</f>
        <v/>
      </c>
      <c r="Z195" s="167" t="str">
        <f aca="false">IF(ISNUMBER($A195),VLOOKUP($A195,Methuselahs!$A$7:$X$306,5),"")</f>
        <v/>
      </c>
      <c r="AA195" s="167" t="str">
        <f aca="false">$I195</f>
        <v/>
      </c>
    </row>
    <row r="196" customFormat="false" ht="12.75" hidden="false" customHeight="true" outlineLevel="0" collapsed="false">
      <c r="A196" s="247" t="str">
        <f aca="true">IF(OR(ISBLANK('Tournament Info'!$B$11),'Tournament Info'!$B$11&lt;&gt;4),"",INDIRECT(ADDRESS(ROW(),3,1,1,"Optimal Seating "&amp;'Tournament Info'!$B$11-1&amp;"R+F")))</f>
        <v/>
      </c>
      <c r="B196" s="248" t="str">
        <f aca="false">IF(ISNUMBER(A196),VLOOKUP(A196,Methuselahs!$A$7:$E$306,2,FALSE()),"")</f>
        <v/>
      </c>
      <c r="C196" s="249" t="str">
        <f aca="false">IF(ISNUMBER(A196),VLOOKUP(A196,Methuselahs!$A$7:$E$306,3,FALSE()),"")</f>
        <v/>
      </c>
      <c r="D196" s="250" t="str">
        <f aca="false">IF(ISNUMBER(A196),FLOOR((ROW()-ROW($A$7))/5,1)+1,"")</f>
        <v/>
      </c>
      <c r="E196" s="251"/>
      <c r="F196" s="270" t="n">
        <f aca="false">IF(ISNUMBER(E196),E196,0)</f>
        <v>0</v>
      </c>
      <c r="G196" s="235" t="str">
        <f aca="false">IF(ISNUMBER($A196),IF(AND($F196&gt;=2,$H196=60),1,0),"")</f>
        <v/>
      </c>
      <c r="H196" s="236" t="str">
        <f aca="false">IF(ISNUMBER(A196),IF(OR($S196=$U196,NOT(ISNA(MATCH($D196*5+$V$4,Override!$C$6:$C$125,0)))),$Q196,0),"")</f>
        <v/>
      </c>
      <c r="I196" s="139" t="str">
        <f aca="false">IF(ISNUMBER(A196),IF(J196=5,K196,IF(AND(J196=4,OR(K196=4,K196=3)),K196+1,K196)),"")</f>
        <v/>
      </c>
      <c r="J196" s="252" t="n">
        <f aca="false">COUNT(A192:A196)</f>
        <v>0</v>
      </c>
      <c r="K196" s="253" t="str">
        <f aca="false">IF(ISNUMBER(A196),RANK(F196,F192:F196),"")</f>
        <v/>
      </c>
      <c r="L196" s="254" t="n">
        <f aca="false">IF(J196=5,VLOOKUP(K196,TPMatrix!$A$6:$B$10,2,FALSE()),IF(J196=4,VLOOKUP(K196,TPMatrix!$D$6:$E$9,2,FALSE()),0))</f>
        <v>0</v>
      </c>
      <c r="M196" s="254" t="n">
        <f aca="false">IF(COUNTIF(K192:K196,K196)&gt;=2,IF(J196=5,VLOOKUP(K196+1,TPMatrix!$A$6:$B$10,2,FALSE()),IF(J196=4,VLOOKUP(K196+1,TPMatrix!$D$6:$E$9,2,FALSE()),0)),"")</f>
        <v>0</v>
      </c>
      <c r="N196" s="254" t="n">
        <f aca="false">IF(COUNTIF(K192:K196,K196)&gt;=3,IF(J196=5,VLOOKUP(K196+2,TPMatrix!$A$6:$B$10,2,FALSE()),IF(J196=4,VLOOKUP(K196+2,TPMatrix!$D$6:$E$9,2,FALSE()),0)),"")</f>
        <v>0</v>
      </c>
      <c r="O196" s="254" t="n">
        <f aca="false">IF(COUNTIF(K192:K196,K196)&gt;=4,IF(J196=5,VLOOKUP(K196+3,TPMatrix!$A$6:$B$10,2,FALSE()),IF(J196=4,VLOOKUP(K196+3,TPMatrix!$D$6:$E$9,2,FALSE()),0)),"")</f>
        <v>0</v>
      </c>
      <c r="P196" s="254" t="n">
        <f aca="false">IF(COUNTIF(K192:K196,K196)&gt;=5,IF(J196=5,VLOOKUP(K196+4,TPMatrix!$A$6:$B$10,2,FALSE()),IF(J196=4,VLOOKUP(K196+4,TPMatrix!$D$6:$E$9,2,FALSE()),0)),"")</f>
        <v>0</v>
      </c>
      <c r="Q196" s="254" t="n">
        <f aca="false">SUM(L196:P196)/COUNT(L196:P196)</f>
        <v>0</v>
      </c>
      <c r="R196" s="255" t="n">
        <f aca="false">COUNT(L196:P196)</f>
        <v>5</v>
      </c>
      <c r="S196" s="253" t="n">
        <f aca="false">IF(ISNUMBER($A196),COUNTIF($D$7:$D$306,$D196),0)</f>
        <v>0</v>
      </c>
      <c r="T196" s="254" t="n">
        <f aca="false">CEILING($F196,1)</f>
        <v>0</v>
      </c>
      <c r="U196" s="255" t="n">
        <f aca="true">SUM(OFFSET(T196,-MOD(ROW()-ROW($U$7),5),0,5,1))</f>
        <v>0</v>
      </c>
      <c r="W196" s="167" t="str">
        <f aca="false">$I196</f>
        <v/>
      </c>
      <c r="X196" s="167" t="str">
        <f aca="false">IF(ISNUMBER($A196),$W196*(Methuselahs!$A$4+1)+$A196,"")</f>
        <v/>
      </c>
      <c r="Y196" s="167" t="str">
        <f aca="false">IF(ISNUMBER($A196),RANK($X196,$X196:$X200,1),"")</f>
        <v/>
      </c>
      <c r="Z196" s="167" t="str">
        <f aca="false">IF(ISNUMBER($A196),VLOOKUP($A196,Methuselahs!$A$7:$X$306,5),"")</f>
        <v/>
      </c>
      <c r="AA196" s="167" t="str">
        <f aca="false">$I196</f>
        <v/>
      </c>
    </row>
    <row r="197" customFormat="false" ht="12.75" hidden="false" customHeight="true" outlineLevel="0" collapsed="false">
      <c r="A197" s="206" t="str">
        <f aca="true">IF(OR(ISBLANK('Tournament Info'!$B$11),'Tournament Info'!$B$11&lt;&gt;4),"",INDIRECT(ADDRESS(ROW(),3,1,1,"Optimal Seating "&amp;'Tournament Info'!$B$11-1&amp;"R+F")))</f>
        <v/>
      </c>
      <c r="B197" s="207" t="str">
        <f aca="false">IF(ISNUMBER(A197),VLOOKUP(A197,Methuselahs!$A$7:$E$306,2,FALSE()),"")</f>
        <v/>
      </c>
      <c r="C197" s="208" t="str">
        <f aca="false">IF(ISNUMBER(A197),VLOOKUP(A197,Methuselahs!$A$7:$E$306,3,FALSE()),"")</f>
        <v/>
      </c>
      <c r="D197" s="209" t="str">
        <f aca="false">IF(ISNUMBER(A197),FLOOR((ROW()-ROW($A$7))/5,1)+1,"")</f>
        <v/>
      </c>
      <c r="E197" s="210"/>
      <c r="F197" s="262" t="n">
        <f aca="false">IF(ISNUMBER(E197),E197,0)</f>
        <v>0</v>
      </c>
      <c r="G197" s="211" t="str">
        <f aca="false">IF(ISNUMBER($A197),IF(AND($F197&gt;=2,$H197=60),1,0),"")</f>
        <v/>
      </c>
      <c r="H197" s="212" t="str">
        <f aca="false">IF(ISNUMBER(A197),IF(OR($S197=$U197,NOT(ISNA(MATCH($D197*5+$V$4,Override!$C$6:$C$125,0)))),$Q197,0),"")</f>
        <v/>
      </c>
      <c r="I197" s="274" t="str">
        <f aca="false">IF(ISNUMBER(A197),IF(J197=5,K197,IF(AND(J197=4,OR(K197=4,K197=3)),K197+1,K197)),"")</f>
        <v/>
      </c>
      <c r="J197" s="213" t="n">
        <f aca="false">COUNT(A197:A201)</f>
        <v>0</v>
      </c>
      <c r="K197" s="214" t="str">
        <f aca="false">IF(ISNUMBER(A197),RANK(F197,F197:F201),"")</f>
        <v/>
      </c>
      <c r="L197" s="215" t="n">
        <f aca="false">IF(J197=5,VLOOKUP(K197,TPMatrix!$A$6:$B$10,2,FALSE()),IF(J197=4,VLOOKUP(K197,TPMatrix!$D$6:$E$9,2,FALSE()),0))</f>
        <v>0</v>
      </c>
      <c r="M197" s="215" t="n">
        <f aca="false">IF(COUNTIF(K197:K201,K197)&gt;=2,IF(J197=5,VLOOKUP(K197+1,TPMatrix!$A$6:$B$10,2,FALSE()),IF(J197=4,VLOOKUP(K197+1,TPMatrix!$D$6:$E$9,2,FALSE()),0)),"")</f>
        <v>0</v>
      </c>
      <c r="N197" s="215" t="n">
        <f aca="false">IF(COUNTIF(K197:K201,K197)&gt;=3,IF(J197=5,VLOOKUP(K197+2,TPMatrix!$A$6:$B$10,2,FALSE()),IF(J197=4,VLOOKUP(K197+2,TPMatrix!$D$6:$E$9,2,FALSE()),0)),"")</f>
        <v>0</v>
      </c>
      <c r="O197" s="215" t="n">
        <f aca="false">IF(COUNTIF(K197:K201,K197)&gt;=4,IF(J197=5,VLOOKUP(K197+3,TPMatrix!$A$6:$B$10,2,FALSE()),IF(J197=4,VLOOKUP(K197+3,TPMatrix!$D$6:$E$9,2,FALSE()),0)),"")</f>
        <v>0</v>
      </c>
      <c r="P197" s="215" t="n">
        <f aca="false">IF(COUNTIF(K197:K201,K197)&gt;=5,IF(J197=5,VLOOKUP(K197+4,TPMatrix!$A$6:$B$10,2,FALSE()),IF(J197=4,VLOOKUP(K197+4,TPMatrix!$D$6:$E$9,2,FALSE()),0)),"")</f>
        <v>0</v>
      </c>
      <c r="Q197" s="215" t="n">
        <f aca="false">SUM(L197:P197)/COUNT(L197:P197)</f>
        <v>0</v>
      </c>
      <c r="R197" s="216" t="n">
        <f aca="false">COUNT(L197:P197)</f>
        <v>5</v>
      </c>
      <c r="S197" s="217" t="n">
        <f aca="false">IF(ISNUMBER($A197),COUNTIF($D$7:$D$306,$D197),0)</f>
        <v>0</v>
      </c>
      <c r="T197" s="218" t="n">
        <f aca="false">CEILING($F197,1)</f>
        <v>0</v>
      </c>
      <c r="U197" s="219" t="n">
        <f aca="true">SUM(OFFSET(T197,-MOD(ROW()-ROW($U$7),5),0,5,1))</f>
        <v>0</v>
      </c>
      <c r="W197" s="167" t="str">
        <f aca="false">$I197</f>
        <v/>
      </c>
      <c r="X197" s="167" t="str">
        <f aca="false">IF(ISNUMBER($A197),$W197*(Methuselahs!$A$4+1)+$A197,"")</f>
        <v/>
      </c>
      <c r="Y197" s="167" t="str">
        <f aca="false">IF(ISNUMBER($A197),RANK($X197,$X197:$X201,1),"")</f>
        <v/>
      </c>
      <c r="Z197" s="167" t="str">
        <f aca="false">IF(ISNUMBER($A197),VLOOKUP($A197,Methuselahs!$A$7:$X$306,5),"")</f>
        <v/>
      </c>
      <c r="AA197" s="167" t="str">
        <f aca="false">$I197</f>
        <v/>
      </c>
    </row>
    <row r="198" customFormat="false" ht="12.75" hidden="false" customHeight="true" outlineLevel="0" collapsed="false">
      <c r="A198" s="220" t="str">
        <f aca="true">IF(OR(ISBLANK('Tournament Info'!$B$11),'Tournament Info'!$B$11&lt;&gt;4),"",INDIRECT(ADDRESS(ROW(),3,1,1,"Optimal Seating "&amp;'Tournament Info'!$B$11-1&amp;"R+F")))</f>
        <v/>
      </c>
      <c r="B198" s="221" t="str">
        <f aca="false">IF(ISNUMBER(A198),VLOOKUP(A198,Methuselahs!$A$7:$E$306,2,FALSE()),"")</f>
        <v/>
      </c>
      <c r="C198" s="222" t="str">
        <f aca="false">IF(ISNUMBER(A198),VLOOKUP(A198,Methuselahs!$A$7:$E$306,3,FALSE()),"")</f>
        <v/>
      </c>
      <c r="D198" s="223" t="str">
        <f aca="false">IF(ISNUMBER(A198),FLOOR((ROW()-ROW($A$7))/5,1)+1,"")</f>
        <v/>
      </c>
      <c r="E198" s="224"/>
      <c r="F198" s="264" t="n">
        <f aca="false">IF(ISNUMBER(E198),E198,0)</f>
        <v>0</v>
      </c>
      <c r="G198" s="225" t="str">
        <f aca="false">IF(ISNUMBER($A198),IF(AND($F198&gt;=2,$H198=60),1,0),"")</f>
        <v/>
      </c>
      <c r="H198" s="226" t="str">
        <f aca="false">IF(ISNUMBER(A198),IF(OR($S198=$U198,NOT(ISNA(MATCH($D198*5+$V$4,Override!$C$6:$C$125,0)))),$Q198,0),"")</f>
        <v/>
      </c>
      <c r="I198" s="275" t="str">
        <f aca="false">IF(ISNUMBER(A198),IF(J198=5,K198,IF(AND(J198=4,OR(K198=4,K198=3)),K198+1,K198)),"")</f>
        <v/>
      </c>
      <c r="J198" s="227" t="n">
        <f aca="false">COUNT(A197:A201)</f>
        <v>0</v>
      </c>
      <c r="K198" s="228" t="str">
        <f aca="false">IF(ISNUMBER(A198),RANK(F198,F197:F201),"")</f>
        <v/>
      </c>
      <c r="L198" s="229" t="n">
        <f aca="false">IF(J198=5,VLOOKUP(K198,TPMatrix!$A$6:$B$10,2,FALSE()),IF(J198=4,VLOOKUP(K198,TPMatrix!$D$6:$E$9,2,FALSE()),0))</f>
        <v>0</v>
      </c>
      <c r="M198" s="229" t="n">
        <f aca="false">IF(COUNTIF(K197:K201,K198)&gt;=2,IF(J198=5,VLOOKUP(K198+1,TPMatrix!$A$6:$B$10,2,FALSE()),IF(J198=4,VLOOKUP(K198+1,TPMatrix!$D$6:$E$9,2,FALSE()),0)),"")</f>
        <v>0</v>
      </c>
      <c r="N198" s="229" t="n">
        <f aca="false">IF(COUNTIF(K197:K201,K198)&gt;=3,IF(J198=5,VLOOKUP(K198+2,TPMatrix!$A$6:$B$10,2,FALSE()),IF(J198=4,VLOOKUP(K198+2,TPMatrix!$D$6:$E$9,2,FALSE()),0)),"")</f>
        <v>0</v>
      </c>
      <c r="O198" s="229" t="n">
        <f aca="false">IF(COUNTIF(K197:K201,K198)&gt;=4,IF(J198=5,VLOOKUP(K198+3,TPMatrix!$A$6:$B$10,2,FALSE()),IF(J198=4,VLOOKUP(K198+3,TPMatrix!$D$6:$E$9,2,FALSE()),0)),"")</f>
        <v>0</v>
      </c>
      <c r="P198" s="229" t="n">
        <f aca="false">IF(COUNTIF(K197:K201,K198)&gt;=5,IF(J198=5,VLOOKUP(K198+4,TPMatrix!$A$6:$B$10,2,FALSE()),IF(J198=4,VLOOKUP(K198+4,TPMatrix!$D$6:$E$9,2,FALSE()),0)),"")</f>
        <v>0</v>
      </c>
      <c r="Q198" s="229" t="n">
        <f aca="false">SUM(L198:P198)/COUNT(L198:P198)</f>
        <v>0</v>
      </c>
      <c r="R198" s="230" t="n">
        <f aca="false">COUNT(L198:P198)</f>
        <v>5</v>
      </c>
      <c r="S198" s="228" t="n">
        <f aca="false">IF(ISNUMBER($A198),COUNTIF($D$7:$D$306,$D198),0)</f>
        <v>0</v>
      </c>
      <c r="T198" s="229" t="n">
        <f aca="false">CEILING($F198,1)</f>
        <v>0</v>
      </c>
      <c r="U198" s="230" t="n">
        <f aca="true">SUM(OFFSET(T198,-MOD(ROW()-ROW($U$7),5),0,5,1))</f>
        <v>0</v>
      </c>
      <c r="W198" s="167" t="str">
        <f aca="false">$I198</f>
        <v/>
      </c>
      <c r="X198" s="167" t="str">
        <f aca="false">IF(ISNUMBER($A198),$W198*(Methuselahs!$A$4+1)+$A198,"")</f>
        <v/>
      </c>
      <c r="Y198" s="167" t="str">
        <f aca="false">IF(ISNUMBER($A198),RANK($X198,$X198:$X202,1),"")</f>
        <v/>
      </c>
      <c r="Z198" s="167" t="str">
        <f aca="false">IF(ISNUMBER($A198),VLOOKUP($A198,Methuselahs!$A$7:$X$306,5),"")</f>
        <v/>
      </c>
      <c r="AA198" s="167" t="str">
        <f aca="false">$I198</f>
        <v/>
      </c>
    </row>
    <row r="199" customFormat="false" ht="12.75" hidden="false" customHeight="true" outlineLevel="0" collapsed="false">
      <c r="A199" s="231" t="str">
        <f aca="true">IF(OR(ISBLANK('Tournament Info'!$B$11),'Tournament Info'!$B$11&lt;&gt;4),"",INDIRECT(ADDRESS(ROW(),3,1,1,"Optimal Seating "&amp;'Tournament Info'!$B$11-1&amp;"R+F")))</f>
        <v/>
      </c>
      <c r="B199" s="207" t="str">
        <f aca="false">IF(ISNUMBER(A199),VLOOKUP(A199,Methuselahs!$A$7:$E$306,2,FALSE()),"")</f>
        <v/>
      </c>
      <c r="C199" s="232" t="str">
        <f aca="false">IF(ISNUMBER(A199),VLOOKUP(A199,Methuselahs!$A$7:$E$306,3,FALSE()),"")</f>
        <v/>
      </c>
      <c r="D199" s="233" t="str">
        <f aca="false">IF(ISNUMBER(A199),FLOOR((ROW()-ROW($A$7))/5,1)+1,"")</f>
        <v/>
      </c>
      <c r="E199" s="234"/>
      <c r="F199" s="267" t="n">
        <f aca="false">IF(ISNUMBER(E199),E199,0)</f>
        <v>0</v>
      </c>
      <c r="G199" s="235" t="str">
        <f aca="false">IF(ISNUMBER($A199),IF(AND($F199&gt;=2,$H199=60),1,0),"")</f>
        <v/>
      </c>
      <c r="H199" s="236" t="str">
        <f aca="false">IF(ISNUMBER(A199),IF(OR($S199=$U199,NOT(ISNA(MATCH($D199*5+$V$4,Override!$C$6:$C$125,0)))),$Q199,0),"")</f>
        <v/>
      </c>
      <c r="I199" s="139" t="str">
        <f aca="false">IF(ISNUMBER(A199),IF(J199=5,K199,IF(AND(J199=4,OR(K199=4,K199=3)),K199+1,K199)),"")</f>
        <v/>
      </c>
      <c r="J199" s="237" t="n">
        <f aca="false">COUNT(A197:A201)</f>
        <v>0</v>
      </c>
      <c r="K199" s="238" t="str">
        <f aca="false">IF(ISNUMBER(A199),RANK(F199,F197:F201),"")</f>
        <v/>
      </c>
      <c r="L199" s="239" t="n">
        <f aca="false">IF(J199=5,VLOOKUP(K199,TPMatrix!$A$6:$B$10,2,FALSE()),IF(J199=4,VLOOKUP(K199,TPMatrix!$D$6:$E$9,2,FALSE()),0))</f>
        <v>0</v>
      </c>
      <c r="M199" s="239" t="n">
        <f aca="false">IF(COUNTIF(K197:K201,K199)&gt;=2,IF(J199=5,VLOOKUP(K199+1,TPMatrix!$A$6:$B$10,2,FALSE()),IF(J199=4,VLOOKUP(K199+1,TPMatrix!$D$6:$E$9,2,FALSE()),0)),"")</f>
        <v>0</v>
      </c>
      <c r="N199" s="239" t="n">
        <f aca="false">IF(COUNTIF(K197:K201,K199)&gt;=3,IF(J199=5,VLOOKUP(K199+2,TPMatrix!$A$6:$B$10,2,FALSE()),IF(J199=4,VLOOKUP(K199+2,TPMatrix!$D$6:$E$9,2,FALSE()),0)),"")</f>
        <v>0</v>
      </c>
      <c r="O199" s="239" t="n">
        <f aca="false">IF(COUNTIF(K197:K201,K199)&gt;=4,IF(J199=5,VLOOKUP(K199+3,TPMatrix!$A$6:$B$10,2,FALSE()),IF(J199=4,VLOOKUP(K199+3,TPMatrix!$D$6:$E$9,2,FALSE()),0)),"")</f>
        <v>0</v>
      </c>
      <c r="P199" s="239" t="n">
        <f aca="false">IF(COUNTIF(K197:K201,K199)&gt;=5,IF(J199=5,VLOOKUP(K199+4,TPMatrix!$A$6:$B$10,2,FALSE()),IF(J199=4,VLOOKUP(K199+4,TPMatrix!$D$6:$E$9,2,FALSE()),0)),"")</f>
        <v>0</v>
      </c>
      <c r="Q199" s="239" t="n">
        <f aca="false">SUM(L199:P199)/COUNT(L199:P199)</f>
        <v>0</v>
      </c>
      <c r="R199" s="240" t="n">
        <f aca="false">COUNT(L199:P199)</f>
        <v>5</v>
      </c>
      <c r="S199" s="238" t="n">
        <f aca="false">IF(ISNUMBER($A199),COUNTIF($D$7:$D$306,$D199),0)</f>
        <v>0</v>
      </c>
      <c r="T199" s="239" t="n">
        <f aca="false">CEILING($F199,1)</f>
        <v>0</v>
      </c>
      <c r="U199" s="240" t="n">
        <f aca="true">SUM(OFFSET(T199,-MOD(ROW()-ROW($U$7),5),0,5,1))</f>
        <v>0</v>
      </c>
      <c r="W199" s="167" t="str">
        <f aca="false">$I199</f>
        <v/>
      </c>
      <c r="X199" s="167" t="str">
        <f aca="false">IF(ISNUMBER($A199),$W199*(Methuselahs!$A$4+1)+$A199,"")</f>
        <v/>
      </c>
      <c r="Y199" s="167" t="str">
        <f aca="false">IF(ISNUMBER($A199),RANK($X199,$X199:$X203,1),"")</f>
        <v/>
      </c>
      <c r="Z199" s="167" t="str">
        <f aca="false">IF(ISNUMBER($A199),VLOOKUP($A199,Methuselahs!$A$7:$X$306,5),"")</f>
        <v/>
      </c>
      <c r="AA199" s="167" t="str">
        <f aca="false">$I199</f>
        <v/>
      </c>
    </row>
    <row r="200" customFormat="false" ht="12.75" hidden="false" customHeight="true" outlineLevel="0" collapsed="false">
      <c r="A200" s="241" t="str">
        <f aca="true">IF(OR(ISBLANK('Tournament Info'!$B$11),'Tournament Info'!$B$11&lt;&gt;4),"",INDIRECT(ADDRESS(ROW(),3,1,1,"Optimal Seating "&amp;'Tournament Info'!$B$11-1&amp;"R+F")))</f>
        <v/>
      </c>
      <c r="B200" s="242" t="str">
        <f aca="false">IF(ISNUMBER(A200),VLOOKUP(A200,Methuselahs!$A$7:$E$306,2,FALSE()),"")</f>
        <v/>
      </c>
      <c r="C200" s="243" t="str">
        <f aca="false">IF(ISNUMBER(A200),VLOOKUP(A200,Methuselahs!$A$7:$E$306,3,FALSE()),"")</f>
        <v/>
      </c>
      <c r="D200" s="244" t="str">
        <f aca="false">IF(ISNUMBER(A200),FLOOR((ROW()-ROW($A$7))/5,1)+1,"")</f>
        <v/>
      </c>
      <c r="E200" s="245"/>
      <c r="F200" s="269" t="n">
        <f aca="false">IF(ISNUMBER(E200),E200,0)</f>
        <v>0</v>
      </c>
      <c r="G200" s="225" t="str">
        <f aca="false">IF(ISNUMBER($A200),IF(AND($F200&gt;=2,$H200=60),1,0),"")</f>
        <v/>
      </c>
      <c r="H200" s="226" t="str">
        <f aca="false">IF(ISNUMBER(A200),IF(OR($S200=$U200,NOT(ISNA(MATCH($D200*5+$V$4,Override!$C$6:$C$125,0)))),$Q200,0),"")</f>
        <v/>
      </c>
      <c r="I200" s="275" t="str">
        <f aca="false">IF(ISNUMBER(A200),IF(J200=5,K200,IF(AND(J200=4,OR(K200=4,K200=3)),K200+1,K200)),"")</f>
        <v/>
      </c>
      <c r="J200" s="246" t="n">
        <f aca="false">COUNT(A197:A201)</f>
        <v>0</v>
      </c>
      <c r="K200" s="228" t="str">
        <f aca="false">IF(ISNUMBER(A200),RANK(F200,F197:F201),"")</f>
        <v/>
      </c>
      <c r="L200" s="229" t="n">
        <f aca="false">IF(J200=5,VLOOKUP(K200,TPMatrix!$A$6:$B$10,2,FALSE()),IF(J200=4,VLOOKUP(K200,TPMatrix!$D$6:$E$9,2,FALSE()),0))</f>
        <v>0</v>
      </c>
      <c r="M200" s="229" t="n">
        <f aca="false">IF(COUNTIF(K197:K201,K200)&gt;=2,IF(J200=5,VLOOKUP(K200+1,TPMatrix!$A$6:$B$10,2,FALSE()),IF(J200=4,VLOOKUP(K200+1,TPMatrix!$D$6:$E$9,2,FALSE()),0)),"")</f>
        <v>0</v>
      </c>
      <c r="N200" s="229" t="n">
        <f aca="false">IF(COUNTIF(K197:K201,K200)&gt;=3,IF(J200=5,VLOOKUP(K200+2,TPMatrix!$A$6:$B$10,2,FALSE()),IF(J200=4,VLOOKUP(K200+2,TPMatrix!$D$6:$E$9,2,FALSE()),0)),"")</f>
        <v>0</v>
      </c>
      <c r="O200" s="229" t="n">
        <f aca="false">IF(COUNTIF(K197:K201,K200)&gt;=4,IF(J200=5,VLOOKUP(K200+3,TPMatrix!$A$6:$B$10,2,FALSE()),IF(J200=4,VLOOKUP(K200+3,TPMatrix!$D$6:$E$9,2,FALSE()),0)),"")</f>
        <v>0</v>
      </c>
      <c r="P200" s="229" t="n">
        <f aca="false">IF(COUNTIF(K197:K201,K200)&gt;=5,IF(J200=5,VLOOKUP(K200+4,TPMatrix!$A$6:$B$10,2,FALSE()),IF(J200=4,VLOOKUP(K200+4,TPMatrix!$D$6:$E$9,2,FALSE()),0)),"")</f>
        <v>0</v>
      </c>
      <c r="Q200" s="229" t="n">
        <f aca="false">SUM(L200:P200)/COUNT(L200:P200)</f>
        <v>0</v>
      </c>
      <c r="R200" s="230" t="n">
        <f aca="false">COUNT(L200:P200)</f>
        <v>5</v>
      </c>
      <c r="S200" s="228" t="n">
        <f aca="false">IF(ISNUMBER($A200),COUNTIF($D$7:$D$306,$D200),0)</f>
        <v>0</v>
      </c>
      <c r="T200" s="229" t="n">
        <f aca="false">CEILING($F200,1)</f>
        <v>0</v>
      </c>
      <c r="U200" s="230" t="n">
        <f aca="true">SUM(OFFSET(T200,-MOD(ROW()-ROW($U$7),5),0,5,1))</f>
        <v>0</v>
      </c>
      <c r="W200" s="167" t="str">
        <f aca="false">$I200</f>
        <v/>
      </c>
      <c r="X200" s="167" t="str">
        <f aca="false">IF(ISNUMBER($A200),$W200*(Methuselahs!$A$4+1)+$A200,"")</f>
        <v/>
      </c>
      <c r="Y200" s="167" t="str">
        <f aca="false">IF(ISNUMBER($A200),RANK($X200,$X200:$X204,1),"")</f>
        <v/>
      </c>
      <c r="Z200" s="167" t="str">
        <f aca="false">IF(ISNUMBER($A200),VLOOKUP($A200,Methuselahs!$A$7:$X$306,5),"")</f>
        <v/>
      </c>
      <c r="AA200" s="167" t="str">
        <f aca="false">$I200</f>
        <v/>
      </c>
    </row>
    <row r="201" customFormat="false" ht="12.75" hidden="false" customHeight="true" outlineLevel="0" collapsed="false">
      <c r="A201" s="247" t="str">
        <f aca="true">IF(OR(ISBLANK('Tournament Info'!$B$11),'Tournament Info'!$B$11&lt;&gt;4),"",INDIRECT(ADDRESS(ROW(),3,1,1,"Optimal Seating "&amp;'Tournament Info'!$B$11-1&amp;"R+F")))</f>
        <v/>
      </c>
      <c r="B201" s="248" t="str">
        <f aca="false">IF(ISNUMBER(A201),VLOOKUP(A201,Methuselahs!$A$7:$E$306,2,FALSE()),"")</f>
        <v/>
      </c>
      <c r="C201" s="249" t="str">
        <f aca="false">IF(ISNUMBER(A201),VLOOKUP(A201,Methuselahs!$A$7:$E$306,3,FALSE()),"")</f>
        <v/>
      </c>
      <c r="D201" s="250" t="str">
        <f aca="false">IF(ISNUMBER(A201),FLOOR((ROW()-ROW($A$7))/5,1)+1,"")</f>
        <v/>
      </c>
      <c r="E201" s="251"/>
      <c r="F201" s="270" t="n">
        <f aca="false">IF(ISNUMBER(E201),E201,0)</f>
        <v>0</v>
      </c>
      <c r="G201" s="235" t="str">
        <f aca="false">IF(ISNUMBER($A201),IF(AND($F201&gt;=2,$H201=60),1,0),"")</f>
        <v/>
      </c>
      <c r="H201" s="236" t="str">
        <f aca="false">IF(ISNUMBER(A201),IF(OR($S201=$U201,NOT(ISNA(MATCH($D201*5+$V$4,Override!$C$6:$C$125,0)))),$Q201,0),"")</f>
        <v/>
      </c>
      <c r="I201" s="139" t="str">
        <f aca="false">IF(ISNUMBER(A201),IF(J201=5,K201,IF(AND(J201=4,OR(K201=4,K201=3)),K201+1,K201)),"")</f>
        <v/>
      </c>
      <c r="J201" s="252" t="n">
        <f aca="false">COUNT(A197:A201)</f>
        <v>0</v>
      </c>
      <c r="K201" s="253" t="str">
        <f aca="false">IF(ISNUMBER(A201),RANK(F201,F197:F201),"")</f>
        <v/>
      </c>
      <c r="L201" s="254" t="n">
        <f aca="false">IF(J201=5,VLOOKUP(K201,TPMatrix!$A$6:$B$10,2,FALSE()),IF(J201=4,VLOOKUP(K201,TPMatrix!$D$6:$E$9,2,FALSE()),0))</f>
        <v>0</v>
      </c>
      <c r="M201" s="254" t="n">
        <f aca="false">IF(COUNTIF(K197:K201,K201)&gt;=2,IF(J201=5,VLOOKUP(K201+1,TPMatrix!$A$6:$B$10,2,FALSE()),IF(J201=4,VLOOKUP(K201+1,TPMatrix!$D$6:$E$9,2,FALSE()),0)),"")</f>
        <v>0</v>
      </c>
      <c r="N201" s="254" t="n">
        <f aca="false">IF(COUNTIF(K197:K201,K201)&gt;=3,IF(J201=5,VLOOKUP(K201+2,TPMatrix!$A$6:$B$10,2,FALSE()),IF(J201=4,VLOOKUP(K201+2,TPMatrix!$D$6:$E$9,2,FALSE()),0)),"")</f>
        <v>0</v>
      </c>
      <c r="O201" s="254" t="n">
        <f aca="false">IF(COUNTIF(K197:K201,K201)&gt;=4,IF(J201=5,VLOOKUP(K201+3,TPMatrix!$A$6:$B$10,2,FALSE()),IF(J201=4,VLOOKUP(K201+3,TPMatrix!$D$6:$E$9,2,FALSE()),0)),"")</f>
        <v>0</v>
      </c>
      <c r="P201" s="254" t="n">
        <f aca="false">IF(COUNTIF(K197:K201,K201)&gt;=5,IF(J201=5,VLOOKUP(K201+4,TPMatrix!$A$6:$B$10,2,FALSE()),IF(J201=4,VLOOKUP(K201+4,TPMatrix!$D$6:$E$9,2,FALSE()),0)),"")</f>
        <v>0</v>
      </c>
      <c r="Q201" s="254" t="n">
        <f aca="false">SUM(L201:P201)/COUNT(L201:P201)</f>
        <v>0</v>
      </c>
      <c r="R201" s="255" t="n">
        <f aca="false">COUNT(L201:P201)</f>
        <v>5</v>
      </c>
      <c r="S201" s="253" t="n">
        <f aca="false">IF(ISNUMBER($A201),COUNTIF($D$7:$D$306,$D201),0)</f>
        <v>0</v>
      </c>
      <c r="T201" s="254" t="n">
        <f aca="false">CEILING($F201,1)</f>
        <v>0</v>
      </c>
      <c r="U201" s="255" t="n">
        <f aca="true">SUM(OFFSET(T201,-MOD(ROW()-ROW($U$7),5),0,5,1))</f>
        <v>0</v>
      </c>
      <c r="W201" s="167" t="str">
        <f aca="false">$I201</f>
        <v/>
      </c>
      <c r="X201" s="167" t="str">
        <f aca="false">IF(ISNUMBER($A201),$W201*(Methuselahs!$A$4+1)+$A201,"")</f>
        <v/>
      </c>
      <c r="Y201" s="167" t="str">
        <f aca="false">IF(ISNUMBER($A201),RANK($X201,$X201:$X205,1),"")</f>
        <v/>
      </c>
      <c r="Z201" s="167" t="str">
        <f aca="false">IF(ISNUMBER($A201),VLOOKUP($A201,Methuselahs!$A$7:$X$306,5),"")</f>
        <v/>
      </c>
      <c r="AA201" s="167" t="str">
        <f aca="false">$I201</f>
        <v/>
      </c>
    </row>
    <row r="202" customFormat="false" ht="12.75" hidden="false" customHeight="true" outlineLevel="0" collapsed="false">
      <c r="A202" s="206" t="str">
        <f aca="true">IF(OR(ISBLANK('Tournament Info'!$B$11),'Tournament Info'!$B$11&lt;&gt;4),"",INDIRECT(ADDRESS(ROW(),3,1,1,"Optimal Seating "&amp;'Tournament Info'!$B$11-1&amp;"R+F")))</f>
        <v/>
      </c>
      <c r="B202" s="256" t="str">
        <f aca="false">IF(ISNUMBER(A202),VLOOKUP(A202,Methuselahs!$A$7:$E$306,2,FALSE()),"")</f>
        <v/>
      </c>
      <c r="C202" s="208" t="str">
        <f aca="false">IF(ISNUMBER(A202),VLOOKUP(A202,Methuselahs!$A$7:$E$306,3,FALSE()),"")</f>
        <v/>
      </c>
      <c r="D202" s="209" t="str">
        <f aca="false">IF(ISNUMBER(A202),FLOOR((ROW()-ROW($A$7))/5,1)+1,"")</f>
        <v/>
      </c>
      <c r="E202" s="210"/>
      <c r="F202" s="262" t="n">
        <f aca="false">IF(ISNUMBER(E202),E202,0)</f>
        <v>0</v>
      </c>
      <c r="G202" s="211" t="str">
        <f aca="false">IF(ISNUMBER($A202),IF(AND($F202&gt;=2,$H202=60),1,0),"")</f>
        <v/>
      </c>
      <c r="H202" s="212" t="str">
        <f aca="false">IF(ISNUMBER(A202),IF(OR($S202=$U202,NOT(ISNA(MATCH($D202*5+$V$4,Override!$C$6:$C$125,0)))),$Q202,0),"")</f>
        <v/>
      </c>
      <c r="I202" s="274" t="str">
        <f aca="false">IF(ISNUMBER(A202),IF(J202=5,K202,IF(AND(J202=4,OR(K202=4,K202=3)),K202+1,K202)),"")</f>
        <v/>
      </c>
      <c r="J202" s="213" t="n">
        <f aca="false">COUNT(A202:A206)</f>
        <v>0</v>
      </c>
      <c r="K202" s="214" t="str">
        <f aca="false">IF(ISNUMBER(A202),RANK(F202,F202:F206),"")</f>
        <v/>
      </c>
      <c r="L202" s="215" t="n">
        <f aca="false">IF(J202=5,VLOOKUP(K202,TPMatrix!$A$6:$B$10,2,FALSE()),IF(J202=4,VLOOKUP(K202,TPMatrix!$D$6:$E$9,2,FALSE()),0))</f>
        <v>0</v>
      </c>
      <c r="M202" s="215" t="n">
        <f aca="false">IF(COUNTIF(K202:K206,K202)&gt;=2,IF(J202=5,VLOOKUP(K202+1,TPMatrix!$A$6:$B$10,2,FALSE()),IF(J202=4,VLOOKUP(K202+1,TPMatrix!$D$6:$E$9,2,FALSE()),0)),"")</f>
        <v>0</v>
      </c>
      <c r="N202" s="215" t="n">
        <f aca="false">IF(COUNTIF(K202:K206,K202)&gt;=3,IF(J202=5,VLOOKUP(K202+2,TPMatrix!$A$6:$B$10,2,FALSE()),IF(J202=4,VLOOKUP(K202+2,TPMatrix!$D$6:$E$9,2,FALSE()),0)),"")</f>
        <v>0</v>
      </c>
      <c r="O202" s="215" t="n">
        <f aca="false">IF(COUNTIF(K202:K206,K202)&gt;=4,IF(J202=5,VLOOKUP(K202+3,TPMatrix!$A$6:$B$10,2,FALSE()),IF(J202=4,VLOOKUP(K202+3,TPMatrix!$D$6:$E$9,2,FALSE()),0)),"")</f>
        <v>0</v>
      </c>
      <c r="P202" s="215" t="n">
        <f aca="false">IF(COUNTIF(K202:K206,K202)&gt;=5,IF(J202=5,VLOOKUP(K202+4,TPMatrix!$A$6:$B$10,2,FALSE()),IF(J202=4,VLOOKUP(K202+4,TPMatrix!$D$6:$E$9,2,FALSE()),0)),"")</f>
        <v>0</v>
      </c>
      <c r="Q202" s="215" t="n">
        <f aca="false">SUM(L202:P202)/COUNT(L202:P202)</f>
        <v>0</v>
      </c>
      <c r="R202" s="216" t="n">
        <f aca="false">COUNT(L202:P202)</f>
        <v>5</v>
      </c>
      <c r="S202" s="217" t="n">
        <f aca="false">IF(ISNUMBER($A202),COUNTIF($D$7:$D$306,$D202),0)</f>
        <v>0</v>
      </c>
      <c r="T202" s="218" t="n">
        <f aca="false">CEILING($F202,1)</f>
        <v>0</v>
      </c>
      <c r="U202" s="219" t="n">
        <f aca="true">SUM(OFFSET(T202,-MOD(ROW()-ROW($U$7),5),0,5,1))</f>
        <v>0</v>
      </c>
      <c r="W202" s="167" t="str">
        <f aca="false">$I202</f>
        <v/>
      </c>
      <c r="X202" s="167" t="str">
        <f aca="false">IF(ISNUMBER($A202),$W202*(Methuselahs!$A$4+1)+$A202,"")</f>
        <v/>
      </c>
      <c r="Y202" s="167" t="str">
        <f aca="false">IF(ISNUMBER($A202),RANK($X202,$X202:$X206,1),"")</f>
        <v/>
      </c>
      <c r="Z202" s="167" t="str">
        <f aca="false">IF(ISNUMBER($A202),VLOOKUP($A202,Methuselahs!$A$7:$X$306,5),"")</f>
        <v/>
      </c>
      <c r="AA202" s="167" t="str">
        <f aca="false">$I202</f>
        <v/>
      </c>
    </row>
    <row r="203" customFormat="false" ht="12.75" hidden="false" customHeight="true" outlineLevel="0" collapsed="false">
      <c r="A203" s="220" t="str">
        <f aca="true">IF(OR(ISBLANK('Tournament Info'!$B$11),'Tournament Info'!$B$11&lt;&gt;4),"",INDIRECT(ADDRESS(ROW(),3,1,1,"Optimal Seating "&amp;'Tournament Info'!$B$11-1&amp;"R+F")))</f>
        <v/>
      </c>
      <c r="B203" s="221" t="str">
        <f aca="false">IF(ISNUMBER(A203),VLOOKUP(A203,Methuselahs!$A$7:$E$306,2,FALSE()),"")</f>
        <v/>
      </c>
      <c r="C203" s="222" t="str">
        <f aca="false">IF(ISNUMBER(A203),VLOOKUP(A203,Methuselahs!$A$7:$E$306,3,FALSE()),"")</f>
        <v/>
      </c>
      <c r="D203" s="223" t="str">
        <f aca="false">IF(ISNUMBER(A203),FLOOR((ROW()-ROW($A$7))/5,1)+1,"")</f>
        <v/>
      </c>
      <c r="E203" s="224"/>
      <c r="F203" s="264" t="n">
        <f aca="false">IF(ISNUMBER(E203),E203,0)</f>
        <v>0</v>
      </c>
      <c r="G203" s="225" t="str">
        <f aca="false">IF(ISNUMBER($A203),IF(AND($F203&gt;=2,$H203=60),1,0),"")</f>
        <v/>
      </c>
      <c r="H203" s="226" t="str">
        <f aca="false">IF(ISNUMBER(A203),IF(OR($S203=$U203,NOT(ISNA(MATCH($D203*5+$V$4,Override!$C$6:$C$125,0)))),$Q203,0),"")</f>
        <v/>
      </c>
      <c r="I203" s="275" t="str">
        <f aca="false">IF(ISNUMBER(A203),IF(J203=5,K203,IF(AND(J203=4,OR(K203=4,K203=3)),K203+1,K203)),"")</f>
        <v/>
      </c>
      <c r="J203" s="227" t="n">
        <f aca="false">COUNT(A202:A206)</f>
        <v>0</v>
      </c>
      <c r="K203" s="228" t="str">
        <f aca="false">IF(ISNUMBER(A203),RANK(F203,F202:F206),"")</f>
        <v/>
      </c>
      <c r="L203" s="229" t="n">
        <f aca="false">IF(J203=5,VLOOKUP(K203,TPMatrix!$A$6:$B$10,2,FALSE()),IF(J203=4,VLOOKUP(K203,TPMatrix!$D$6:$E$9,2,FALSE()),0))</f>
        <v>0</v>
      </c>
      <c r="M203" s="229" t="n">
        <f aca="false">IF(COUNTIF(K202:K206,K203)&gt;=2,IF(J203=5,VLOOKUP(K203+1,TPMatrix!$A$6:$B$10,2,FALSE()),IF(J203=4,VLOOKUP(K203+1,TPMatrix!$D$6:$E$9,2,FALSE()),0)),"")</f>
        <v>0</v>
      </c>
      <c r="N203" s="229" t="n">
        <f aca="false">IF(COUNTIF(K202:K206,K203)&gt;=3,IF(J203=5,VLOOKUP(K203+2,TPMatrix!$A$6:$B$10,2,FALSE()),IF(J203=4,VLOOKUP(K203+2,TPMatrix!$D$6:$E$9,2,FALSE()),0)),"")</f>
        <v>0</v>
      </c>
      <c r="O203" s="229" t="n">
        <f aca="false">IF(COUNTIF(K202:K206,K203)&gt;=4,IF(J203=5,VLOOKUP(K203+3,TPMatrix!$A$6:$B$10,2,FALSE()),IF(J203=4,VLOOKUP(K203+3,TPMatrix!$D$6:$E$9,2,FALSE()),0)),"")</f>
        <v>0</v>
      </c>
      <c r="P203" s="229" t="n">
        <f aca="false">IF(COUNTIF(K202:K206,K203)&gt;=5,IF(J203=5,VLOOKUP(K203+4,TPMatrix!$A$6:$B$10,2,FALSE()),IF(J203=4,VLOOKUP(K203+4,TPMatrix!$D$6:$E$9,2,FALSE()),0)),"")</f>
        <v>0</v>
      </c>
      <c r="Q203" s="229" t="n">
        <f aca="false">SUM(L203:P203)/COUNT(L203:P203)</f>
        <v>0</v>
      </c>
      <c r="R203" s="230" t="n">
        <f aca="false">COUNT(L203:P203)</f>
        <v>5</v>
      </c>
      <c r="S203" s="228" t="n">
        <f aca="false">IF(ISNUMBER($A203),COUNTIF($D$7:$D$306,$D203),0)</f>
        <v>0</v>
      </c>
      <c r="T203" s="229" t="n">
        <f aca="false">CEILING($F203,1)</f>
        <v>0</v>
      </c>
      <c r="U203" s="230" t="n">
        <f aca="true">SUM(OFFSET(T203,-MOD(ROW()-ROW($U$7),5),0,5,1))</f>
        <v>0</v>
      </c>
      <c r="W203" s="167" t="str">
        <f aca="false">$I203</f>
        <v/>
      </c>
      <c r="X203" s="167" t="str">
        <f aca="false">IF(ISNUMBER($A203),$W203*(Methuselahs!$A$4+1)+$A203,"")</f>
        <v/>
      </c>
      <c r="Y203" s="167" t="str">
        <f aca="false">IF(ISNUMBER($A203),RANK($X203,$X203:$X207,1),"")</f>
        <v/>
      </c>
      <c r="Z203" s="167" t="str">
        <f aca="false">IF(ISNUMBER($A203),VLOOKUP($A203,Methuselahs!$A$7:$X$306,5),"")</f>
        <v/>
      </c>
      <c r="AA203" s="167" t="str">
        <f aca="false">$I203</f>
        <v/>
      </c>
    </row>
    <row r="204" customFormat="false" ht="12.75" hidden="false" customHeight="true" outlineLevel="0" collapsed="false">
      <c r="A204" s="231" t="str">
        <f aca="true">IF(OR(ISBLANK('Tournament Info'!$B$11),'Tournament Info'!$B$11&lt;&gt;4),"",INDIRECT(ADDRESS(ROW(),3,1,1,"Optimal Seating "&amp;'Tournament Info'!$B$11-1&amp;"R+F")))</f>
        <v/>
      </c>
      <c r="B204" s="207" t="str">
        <f aca="false">IF(ISNUMBER(A204),VLOOKUP(A204,Methuselahs!$A$7:$E$306,2,FALSE()),"")</f>
        <v/>
      </c>
      <c r="C204" s="232" t="str">
        <f aca="false">IF(ISNUMBER(A204),VLOOKUP(A204,Methuselahs!$A$7:$E$306,3,FALSE()),"")</f>
        <v/>
      </c>
      <c r="D204" s="233" t="str">
        <f aca="false">IF(ISNUMBER(A204),FLOOR((ROW()-ROW($A$7))/5,1)+1,"")</f>
        <v/>
      </c>
      <c r="E204" s="234"/>
      <c r="F204" s="267" t="n">
        <f aca="false">IF(ISNUMBER(E204),E204,0)</f>
        <v>0</v>
      </c>
      <c r="G204" s="235" t="str">
        <f aca="false">IF(ISNUMBER($A204),IF(AND($F204&gt;=2,$H204=60),1,0),"")</f>
        <v/>
      </c>
      <c r="H204" s="236" t="str">
        <f aca="false">IF(ISNUMBER(A204),IF(OR($S204=$U204,NOT(ISNA(MATCH($D204*5+$V$4,Override!$C$6:$C$125,0)))),$Q204,0),"")</f>
        <v/>
      </c>
      <c r="I204" s="139" t="str">
        <f aca="false">IF(ISNUMBER(A204),IF(J204=5,K204,IF(AND(J204=4,OR(K204=4,K204=3)),K204+1,K204)),"")</f>
        <v/>
      </c>
      <c r="J204" s="237" t="n">
        <f aca="false">COUNT(A202:A206)</f>
        <v>0</v>
      </c>
      <c r="K204" s="238" t="str">
        <f aca="false">IF(ISNUMBER(A204),RANK(F204,F202:F206),"")</f>
        <v/>
      </c>
      <c r="L204" s="239" t="n">
        <f aca="false">IF(J204=5,VLOOKUP(K204,TPMatrix!$A$6:$B$10,2,FALSE()),IF(J204=4,VLOOKUP(K204,TPMatrix!$D$6:$E$9,2,FALSE()),0))</f>
        <v>0</v>
      </c>
      <c r="M204" s="239" t="n">
        <f aca="false">IF(COUNTIF(K202:K206,K204)&gt;=2,IF(J204=5,VLOOKUP(K204+1,TPMatrix!$A$6:$B$10,2,FALSE()),IF(J204=4,VLOOKUP(K204+1,TPMatrix!$D$6:$E$9,2,FALSE()),0)),"")</f>
        <v>0</v>
      </c>
      <c r="N204" s="239" t="n">
        <f aca="false">IF(COUNTIF(K202:K206,K204)&gt;=3,IF(J204=5,VLOOKUP(K204+2,TPMatrix!$A$6:$B$10,2,FALSE()),IF(J204=4,VLOOKUP(K204+2,TPMatrix!$D$6:$E$9,2,FALSE()),0)),"")</f>
        <v>0</v>
      </c>
      <c r="O204" s="239" t="n">
        <f aca="false">IF(COUNTIF(K202:K206,K204)&gt;=4,IF(J204=5,VLOOKUP(K204+3,TPMatrix!$A$6:$B$10,2,FALSE()),IF(J204=4,VLOOKUP(K204+3,TPMatrix!$D$6:$E$9,2,FALSE()),0)),"")</f>
        <v>0</v>
      </c>
      <c r="P204" s="239" t="n">
        <f aca="false">IF(COUNTIF(K202:K206,K204)&gt;=5,IF(J204=5,VLOOKUP(K204+4,TPMatrix!$A$6:$B$10,2,FALSE()),IF(J204=4,VLOOKUP(K204+4,TPMatrix!$D$6:$E$9,2,FALSE()),0)),"")</f>
        <v>0</v>
      </c>
      <c r="Q204" s="239" t="n">
        <f aca="false">SUM(L204:P204)/COUNT(L204:P204)</f>
        <v>0</v>
      </c>
      <c r="R204" s="240" t="n">
        <f aca="false">COUNT(L204:P204)</f>
        <v>5</v>
      </c>
      <c r="S204" s="238" t="n">
        <f aca="false">IF(ISNUMBER($A204),COUNTIF($D$7:$D$306,$D204),0)</f>
        <v>0</v>
      </c>
      <c r="T204" s="239" t="n">
        <f aca="false">CEILING($F204,1)</f>
        <v>0</v>
      </c>
      <c r="U204" s="240" t="n">
        <f aca="true">SUM(OFFSET(T204,-MOD(ROW()-ROW($U$7),5),0,5,1))</f>
        <v>0</v>
      </c>
      <c r="W204" s="167" t="str">
        <f aca="false">$I204</f>
        <v/>
      </c>
      <c r="X204" s="167" t="str">
        <f aca="false">IF(ISNUMBER($A204),$W204*(Methuselahs!$A$4+1)+$A204,"")</f>
        <v/>
      </c>
      <c r="Y204" s="167" t="str">
        <f aca="false">IF(ISNUMBER($A204),RANK($X204,$X204:$X208,1),"")</f>
        <v/>
      </c>
      <c r="Z204" s="167" t="str">
        <f aca="false">IF(ISNUMBER($A204),VLOOKUP($A204,Methuselahs!$A$7:$X$306,5),"")</f>
        <v/>
      </c>
      <c r="AA204" s="167" t="str">
        <f aca="false">$I204</f>
        <v/>
      </c>
    </row>
    <row r="205" customFormat="false" ht="12.75" hidden="false" customHeight="true" outlineLevel="0" collapsed="false">
      <c r="A205" s="241" t="str">
        <f aca="true">IF(OR(ISBLANK('Tournament Info'!$B$11),'Tournament Info'!$B$11&lt;&gt;4),"",INDIRECT(ADDRESS(ROW(),3,1,1,"Optimal Seating "&amp;'Tournament Info'!$B$11-1&amp;"R+F")))</f>
        <v/>
      </c>
      <c r="B205" s="242" t="str">
        <f aca="false">IF(ISNUMBER(A205),VLOOKUP(A205,Methuselahs!$A$7:$E$306,2,FALSE()),"")</f>
        <v/>
      </c>
      <c r="C205" s="243" t="str">
        <f aca="false">IF(ISNUMBER(A205),VLOOKUP(A205,Methuselahs!$A$7:$E$306,3,FALSE()),"")</f>
        <v/>
      </c>
      <c r="D205" s="244" t="str">
        <f aca="false">IF(ISNUMBER(A205),FLOOR((ROW()-ROW($A$7))/5,1)+1,"")</f>
        <v/>
      </c>
      <c r="E205" s="245"/>
      <c r="F205" s="269" t="n">
        <f aca="false">IF(ISNUMBER(E205),E205,0)</f>
        <v>0</v>
      </c>
      <c r="G205" s="225" t="str">
        <f aca="false">IF(ISNUMBER($A205),IF(AND($F205&gt;=2,$H205=60),1,0),"")</f>
        <v/>
      </c>
      <c r="H205" s="226" t="str">
        <f aca="false">IF(ISNUMBER(A205),IF(OR($S205=$U205,NOT(ISNA(MATCH($D205*5+$V$4,Override!$C$6:$C$125,0)))),$Q205,0),"")</f>
        <v/>
      </c>
      <c r="I205" s="275" t="str">
        <f aca="false">IF(ISNUMBER(A205),IF(J205=5,K205,IF(AND(J205=4,OR(K205=4,K205=3)),K205+1,K205)),"")</f>
        <v/>
      </c>
      <c r="J205" s="246" t="n">
        <f aca="false">COUNT(A202:A206)</f>
        <v>0</v>
      </c>
      <c r="K205" s="228" t="str">
        <f aca="false">IF(ISNUMBER(A205),RANK(F205,F202:F206),"")</f>
        <v/>
      </c>
      <c r="L205" s="229" t="n">
        <f aca="false">IF(J205=5,VLOOKUP(K205,TPMatrix!$A$6:$B$10,2,FALSE()),IF(J205=4,VLOOKUP(K205,TPMatrix!$D$6:$E$9,2,FALSE()),0))</f>
        <v>0</v>
      </c>
      <c r="M205" s="229" t="n">
        <f aca="false">IF(COUNTIF(K202:K206,K205)&gt;=2,IF(J205=5,VLOOKUP(K205+1,TPMatrix!$A$6:$B$10,2,FALSE()),IF(J205=4,VLOOKUP(K205+1,TPMatrix!$D$6:$E$9,2,FALSE()),0)),"")</f>
        <v>0</v>
      </c>
      <c r="N205" s="229" t="n">
        <f aca="false">IF(COUNTIF(K202:K206,K205)&gt;=3,IF(J205=5,VLOOKUP(K205+2,TPMatrix!$A$6:$B$10,2,FALSE()),IF(J205=4,VLOOKUP(K205+2,TPMatrix!$D$6:$E$9,2,FALSE()),0)),"")</f>
        <v>0</v>
      </c>
      <c r="O205" s="229" t="n">
        <f aca="false">IF(COUNTIF(K202:K206,K205)&gt;=4,IF(J205=5,VLOOKUP(K205+3,TPMatrix!$A$6:$B$10,2,FALSE()),IF(J205=4,VLOOKUP(K205+3,TPMatrix!$D$6:$E$9,2,FALSE()),0)),"")</f>
        <v>0</v>
      </c>
      <c r="P205" s="229" t="n">
        <f aca="false">IF(COUNTIF(K202:K206,K205)&gt;=5,IF(J205=5,VLOOKUP(K205+4,TPMatrix!$A$6:$B$10,2,FALSE()),IF(J205=4,VLOOKUP(K205+4,TPMatrix!$D$6:$E$9,2,FALSE()),0)),"")</f>
        <v>0</v>
      </c>
      <c r="Q205" s="229" t="n">
        <f aca="false">SUM(L205:P205)/COUNT(L205:P205)</f>
        <v>0</v>
      </c>
      <c r="R205" s="230" t="n">
        <f aca="false">COUNT(L205:P205)</f>
        <v>5</v>
      </c>
      <c r="S205" s="228" t="n">
        <f aca="false">IF(ISNUMBER($A205),COUNTIF($D$7:$D$306,$D205),0)</f>
        <v>0</v>
      </c>
      <c r="T205" s="229" t="n">
        <f aca="false">CEILING($F205,1)</f>
        <v>0</v>
      </c>
      <c r="U205" s="230" t="n">
        <f aca="true">SUM(OFFSET(T205,-MOD(ROW()-ROW($U$7),5),0,5,1))</f>
        <v>0</v>
      </c>
      <c r="W205" s="167" t="str">
        <f aca="false">$I205</f>
        <v/>
      </c>
      <c r="X205" s="167" t="str">
        <f aca="false">IF(ISNUMBER($A205),$W205*(Methuselahs!$A$4+1)+$A205,"")</f>
        <v/>
      </c>
      <c r="Y205" s="167" t="str">
        <f aca="false">IF(ISNUMBER($A205),RANK($X205,$X205:$X209,1),"")</f>
        <v/>
      </c>
      <c r="Z205" s="167" t="str">
        <f aca="false">IF(ISNUMBER($A205),VLOOKUP($A205,Methuselahs!$A$7:$X$306,5),"")</f>
        <v/>
      </c>
      <c r="AA205" s="167" t="str">
        <f aca="false">$I205</f>
        <v/>
      </c>
    </row>
    <row r="206" customFormat="false" ht="12.75" hidden="false" customHeight="true" outlineLevel="0" collapsed="false">
      <c r="A206" s="247" t="str">
        <f aca="true">IF(OR(ISBLANK('Tournament Info'!$B$11),'Tournament Info'!$B$11&lt;&gt;4),"",INDIRECT(ADDRESS(ROW(),3,1,1,"Optimal Seating "&amp;'Tournament Info'!$B$11-1&amp;"R+F")))</f>
        <v/>
      </c>
      <c r="B206" s="248" t="str">
        <f aca="false">IF(ISNUMBER(A206),VLOOKUP(A206,Methuselahs!$A$7:$E$306,2,FALSE()),"")</f>
        <v/>
      </c>
      <c r="C206" s="249" t="str">
        <f aca="false">IF(ISNUMBER(A206),VLOOKUP(A206,Methuselahs!$A$7:$E$306,3,FALSE()),"")</f>
        <v/>
      </c>
      <c r="D206" s="250" t="str">
        <f aca="false">IF(ISNUMBER(A206),FLOOR((ROW()-ROW($A$7))/5,1)+1,"")</f>
        <v/>
      </c>
      <c r="E206" s="251"/>
      <c r="F206" s="270" t="n">
        <f aca="false">IF(ISNUMBER(E206),E206,0)</f>
        <v>0</v>
      </c>
      <c r="G206" s="257" t="str">
        <f aca="false">IF(ISNUMBER($A206),IF(AND($F206&gt;=2,$H206=60),1,0),"")</f>
        <v/>
      </c>
      <c r="H206" s="258" t="str">
        <f aca="false">IF(ISNUMBER(A206),IF(OR($S206=$U206,NOT(ISNA(MATCH($D206*5+$V$4,Override!$C$6:$C$125,0)))),$Q206,0),"")</f>
        <v/>
      </c>
      <c r="I206" s="276" t="str">
        <f aca="false">IF(ISNUMBER(A206),IF(J206=5,K206,IF(AND(J206=4,OR(K206=4,K206=3)),K206+1,K206)),"")</f>
        <v/>
      </c>
      <c r="J206" s="252" t="n">
        <f aca="false">COUNT(A202:A206)</f>
        <v>0</v>
      </c>
      <c r="K206" s="253" t="str">
        <f aca="false">IF(ISNUMBER(A206),RANK(F206,F202:F206),"")</f>
        <v/>
      </c>
      <c r="L206" s="254" t="n">
        <f aca="false">IF(J206=5,VLOOKUP(K206,TPMatrix!$A$6:$B$10,2,FALSE()),IF(J206=4,VLOOKUP(K206,TPMatrix!$D$6:$E$9,2,FALSE()),0))</f>
        <v>0</v>
      </c>
      <c r="M206" s="254" t="n">
        <f aca="false">IF(COUNTIF(K202:K206,K206)&gt;=2,IF(J206=5,VLOOKUP(K206+1,TPMatrix!$A$6:$B$10,2,FALSE()),IF(J206=4,VLOOKUP(K206+1,TPMatrix!$D$6:$E$9,2,FALSE()),0)),"")</f>
        <v>0</v>
      </c>
      <c r="N206" s="254" t="n">
        <f aca="false">IF(COUNTIF(K202:K206,K206)&gt;=3,IF(J206=5,VLOOKUP(K206+2,TPMatrix!$A$6:$B$10,2,FALSE()),IF(J206=4,VLOOKUP(K206+2,TPMatrix!$D$6:$E$9,2,FALSE()),0)),"")</f>
        <v>0</v>
      </c>
      <c r="O206" s="254" t="n">
        <f aca="false">IF(COUNTIF(K202:K206,K206)&gt;=4,IF(J206=5,VLOOKUP(K206+3,TPMatrix!$A$6:$B$10,2,FALSE()),IF(J206=4,VLOOKUP(K206+3,TPMatrix!$D$6:$E$9,2,FALSE()),0)),"")</f>
        <v>0</v>
      </c>
      <c r="P206" s="254" t="n">
        <f aca="false">IF(COUNTIF(K202:K206,K206)&gt;=5,IF(J206=5,VLOOKUP(K206+4,TPMatrix!$A$6:$B$10,2,FALSE()),IF(J206=4,VLOOKUP(K206+4,TPMatrix!$D$6:$E$9,2,FALSE()),0)),"")</f>
        <v>0</v>
      </c>
      <c r="Q206" s="254" t="n">
        <f aca="false">SUM(L206:P206)/COUNT(L206:P206)</f>
        <v>0</v>
      </c>
      <c r="R206" s="255" t="n">
        <f aca="false">COUNT(L206:P206)</f>
        <v>5</v>
      </c>
      <c r="S206" s="253" t="n">
        <f aca="false">IF(ISNUMBER($A206),COUNTIF($D$7:$D$306,$D206),0)</f>
        <v>0</v>
      </c>
      <c r="T206" s="254" t="n">
        <f aca="false">CEILING($F206,1)</f>
        <v>0</v>
      </c>
      <c r="U206" s="255" t="n">
        <f aca="true">SUM(OFFSET(T206,-MOD(ROW()-ROW($U$7),5),0,5,1))</f>
        <v>0</v>
      </c>
      <c r="W206" s="167" t="str">
        <f aca="false">$I206</f>
        <v/>
      </c>
      <c r="X206" s="167" t="str">
        <f aca="false">IF(ISNUMBER($A206),$W206*(Methuselahs!$A$4+1)+$A206,"")</f>
        <v/>
      </c>
      <c r="Y206" s="167" t="str">
        <f aca="false">IF(ISNUMBER($A206),RANK($X206,$X206:$X210,1),"")</f>
        <v/>
      </c>
      <c r="Z206" s="167" t="str">
        <f aca="false">IF(ISNUMBER($A206),VLOOKUP($A206,Methuselahs!$A$7:$X$306,5),"")</f>
        <v/>
      </c>
      <c r="AA206" s="167" t="str">
        <f aca="false">$I206</f>
        <v/>
      </c>
    </row>
    <row r="207" customFormat="false" ht="12.65" hidden="false" customHeight="false" outlineLevel="0" collapsed="false">
      <c r="A207" s="206" t="str">
        <f aca="true">IF(OR(ISBLANK('Tournament Info'!$B$11),'Tournament Info'!$B$11&lt;&gt;4),"",INDIRECT(ADDRESS(ROW(),3,1,1,"Optimal Seating "&amp;'Tournament Info'!$B$11-1&amp;"R+F")))</f>
        <v/>
      </c>
      <c r="B207" s="207" t="str">
        <f aca="false">IF(ISNUMBER(A207),VLOOKUP(A207,Methuselahs!$A$7:$E$306,2,FALSE()),"")</f>
        <v/>
      </c>
      <c r="C207" s="208" t="str">
        <f aca="false">IF(ISNUMBER(A207),VLOOKUP(A207,Methuselahs!$A$7:$E$306,3,FALSE()),"")</f>
        <v/>
      </c>
      <c r="D207" s="209" t="str">
        <f aca="false">IF(ISNUMBER(A207),FLOOR((ROW()-ROW($A$7))/5,1)+1,"")</f>
        <v/>
      </c>
      <c r="E207" s="210"/>
      <c r="F207" s="262" t="n">
        <f aca="false">IF(ISNUMBER(E207),E207,0)</f>
        <v>0</v>
      </c>
      <c r="G207" s="211" t="str">
        <f aca="false">IF(ISNUMBER($A207),IF(AND($F207&gt;=2,$H207=60),1,0),"")</f>
        <v/>
      </c>
      <c r="H207" s="212" t="str">
        <f aca="false">IF(ISNUMBER(A207),IF(OR($S207=$U207,NOT(ISNA(MATCH($D207*5+$V$4,Override!$C$6:$C$125,0)))),$Q207,0),"")</f>
        <v/>
      </c>
      <c r="I207" s="274" t="str">
        <f aca="false">IF(ISNUMBER(A207),IF(J207=5,K207,IF(AND(J207=4,OR(K207=4,K207=3)),K207+1,K207)),"")</f>
        <v/>
      </c>
      <c r="J207" s="213" t="n">
        <f aca="false">COUNT(A207:A211)</f>
        <v>0</v>
      </c>
      <c r="K207" s="214" t="str">
        <f aca="false">IF(ISNUMBER(A207),RANK(F207,F207:F211),"")</f>
        <v/>
      </c>
      <c r="L207" s="215" t="n">
        <f aca="false">IF(J207=5,VLOOKUP(K207,TPMatrix!$A$6:$B$10,2,FALSE()),IF(J207=4,VLOOKUP(K207,TPMatrix!$D$6:$E$9,2,FALSE()),0))</f>
        <v>0</v>
      </c>
      <c r="M207" s="215" t="n">
        <f aca="false">IF(COUNTIF(K207:K211,K207)&gt;=2,IF(J207=5,VLOOKUP(K207+1,TPMatrix!$A$6:$B$10,2,FALSE()),IF(J207=4,VLOOKUP(K207+1,TPMatrix!$D$6:$E$9,2,FALSE()),0)),"")</f>
        <v>0</v>
      </c>
      <c r="N207" s="215" t="n">
        <f aca="false">IF(COUNTIF(K207:K211,K207)&gt;=3,IF(J207=5,VLOOKUP(K207+2,TPMatrix!$A$6:$B$10,2,FALSE()),IF(J207=4,VLOOKUP(K207+2,TPMatrix!$D$6:$E$9,2,FALSE()),0)),"")</f>
        <v>0</v>
      </c>
      <c r="O207" s="215" t="n">
        <f aca="false">IF(COUNTIF(K207:K211,K207)&gt;=4,IF(J207=5,VLOOKUP(K207+3,TPMatrix!$A$6:$B$10,2,FALSE()),IF(J207=4,VLOOKUP(K207+3,TPMatrix!$D$6:$E$9,2,FALSE()),0)),"")</f>
        <v>0</v>
      </c>
      <c r="P207" s="215" t="n">
        <f aca="false">IF(COUNTIF(K207:K211,K207)&gt;=5,IF(J207=5,VLOOKUP(K207+4,TPMatrix!$A$6:$B$10,2,FALSE()),IF(J207=4,VLOOKUP(K207+4,TPMatrix!$D$6:$E$9,2,FALSE()),0)),"")</f>
        <v>0</v>
      </c>
      <c r="Q207" s="215" t="n">
        <f aca="false">SUM(L207:P207)/COUNT(L207:P207)</f>
        <v>0</v>
      </c>
      <c r="R207" s="216" t="n">
        <f aca="false">COUNT(L207:P207)</f>
        <v>5</v>
      </c>
      <c r="S207" s="217" t="n">
        <f aca="false">IF(ISNUMBER($A207),COUNTIF($D$7:$D$306,$D207),0)</f>
        <v>0</v>
      </c>
      <c r="T207" s="218" t="n">
        <f aca="false">CEILING($F207,1)</f>
        <v>0</v>
      </c>
      <c r="U207" s="219" t="n">
        <f aca="true">SUM(OFFSET(T207,-MOD(ROW()-ROW($U$7),5),0,5,1))</f>
        <v>0</v>
      </c>
      <c r="W207" s="167" t="str">
        <f aca="false">$I207</f>
        <v/>
      </c>
      <c r="X207" s="167" t="str">
        <f aca="false">IF(ISNUMBER($A207),$W207*(Methuselahs!$A$4+1)+$A207,"")</f>
        <v/>
      </c>
      <c r="Y207" s="167" t="str">
        <f aca="false">IF(ISNUMBER($A207),RANK($X207,$X207:$X211,1),"")</f>
        <v/>
      </c>
      <c r="Z207" s="167" t="str">
        <f aca="false">IF(ISNUMBER($A207),VLOOKUP($A207,Methuselahs!$A$7:$X$306,5),"")</f>
        <v/>
      </c>
      <c r="AA207" s="167" t="str">
        <f aca="false">$I207</f>
        <v/>
      </c>
    </row>
    <row r="208" customFormat="false" ht="12.65" hidden="false" customHeight="false" outlineLevel="0" collapsed="false">
      <c r="A208" s="220" t="str">
        <f aca="true">IF(OR(ISBLANK('Tournament Info'!$B$11),'Tournament Info'!$B$11&lt;&gt;4),"",INDIRECT(ADDRESS(ROW(),3,1,1,"Optimal Seating "&amp;'Tournament Info'!$B$11-1&amp;"R+F")))</f>
        <v/>
      </c>
      <c r="B208" s="221" t="str">
        <f aca="false">IF(ISNUMBER(A208),VLOOKUP(A208,Methuselahs!$A$7:$E$306,2,FALSE()),"")</f>
        <v/>
      </c>
      <c r="C208" s="222" t="str">
        <f aca="false">IF(ISNUMBER(A208),VLOOKUP(A208,Methuselahs!$A$7:$E$306,3,FALSE()),"")</f>
        <v/>
      </c>
      <c r="D208" s="223" t="str">
        <f aca="false">IF(ISNUMBER(A208),FLOOR((ROW()-ROW($A$7))/5,1)+1,"")</f>
        <v/>
      </c>
      <c r="E208" s="224"/>
      <c r="F208" s="264" t="n">
        <f aca="false">IF(ISNUMBER(E208),E208,0)</f>
        <v>0</v>
      </c>
      <c r="G208" s="225" t="str">
        <f aca="false">IF(ISNUMBER($A208),IF(AND($F208&gt;=2,$H208=60),1,0),"")</f>
        <v/>
      </c>
      <c r="H208" s="226" t="str">
        <f aca="false">IF(ISNUMBER(A208),IF(OR($S208=$U208,NOT(ISNA(MATCH($D208*5+$V$4,Override!$C$6:$C$125,0)))),$Q208,0),"")</f>
        <v/>
      </c>
      <c r="I208" s="275" t="str">
        <f aca="false">IF(ISNUMBER(A208),IF(J208=5,K208,IF(AND(J208=4,OR(K208=4,K208=3)),K208+1,K208)),"")</f>
        <v/>
      </c>
      <c r="J208" s="227" t="n">
        <f aca="false">COUNT(A207:A211)</f>
        <v>0</v>
      </c>
      <c r="K208" s="228" t="str">
        <f aca="false">IF(ISNUMBER(A208),RANK(F208,F207:F211),"")</f>
        <v/>
      </c>
      <c r="L208" s="229" t="n">
        <f aca="false">IF(J208=5,VLOOKUP(K208,TPMatrix!$A$6:$B$10,2,FALSE()),IF(J208=4,VLOOKUP(K208,TPMatrix!$D$6:$E$9,2,FALSE()),0))</f>
        <v>0</v>
      </c>
      <c r="M208" s="229" t="n">
        <f aca="false">IF(COUNTIF(K207:K211,K208)&gt;=2,IF(J208=5,VLOOKUP(K208+1,TPMatrix!$A$6:$B$10,2,FALSE()),IF(J208=4,VLOOKUP(K208+1,TPMatrix!$D$6:$E$9,2,FALSE()),0)),"")</f>
        <v>0</v>
      </c>
      <c r="N208" s="229" t="n">
        <f aca="false">IF(COUNTIF(K207:K211,K208)&gt;=3,IF(J208=5,VLOOKUP(K208+2,TPMatrix!$A$6:$B$10,2,FALSE()),IF(J208=4,VLOOKUP(K208+2,TPMatrix!$D$6:$E$9,2,FALSE()),0)),"")</f>
        <v>0</v>
      </c>
      <c r="O208" s="229" t="n">
        <f aca="false">IF(COUNTIF(K207:K211,K208)&gt;=4,IF(J208=5,VLOOKUP(K208+3,TPMatrix!$A$6:$B$10,2,FALSE()),IF(J208=4,VLOOKUP(K208+3,TPMatrix!$D$6:$E$9,2,FALSE()),0)),"")</f>
        <v>0</v>
      </c>
      <c r="P208" s="229" t="n">
        <f aca="false">IF(COUNTIF(K207:K211,K208)&gt;=5,IF(J208=5,VLOOKUP(K208+4,TPMatrix!$A$6:$B$10,2,FALSE()),IF(J208=4,VLOOKUP(K208+4,TPMatrix!$D$6:$E$9,2,FALSE()),0)),"")</f>
        <v>0</v>
      </c>
      <c r="Q208" s="229" t="n">
        <f aca="false">SUM(L208:P208)/COUNT(L208:P208)</f>
        <v>0</v>
      </c>
      <c r="R208" s="230" t="n">
        <f aca="false">COUNT(L208:P208)</f>
        <v>5</v>
      </c>
      <c r="S208" s="228" t="n">
        <f aca="false">IF(ISNUMBER($A208),COUNTIF($D$7:$D$306,$D208),0)</f>
        <v>0</v>
      </c>
      <c r="T208" s="229" t="n">
        <f aca="false">CEILING($F208,1)</f>
        <v>0</v>
      </c>
      <c r="U208" s="230" t="n">
        <f aca="true">SUM(OFFSET(T208,-MOD(ROW()-ROW($U$7),5),0,5,1))</f>
        <v>0</v>
      </c>
      <c r="W208" s="167" t="str">
        <f aca="false">$I208</f>
        <v/>
      </c>
      <c r="X208" s="167" t="str">
        <f aca="false">IF(ISNUMBER($A208),$W208*(Methuselahs!$A$4+1)+$A208,"")</f>
        <v/>
      </c>
      <c r="Y208" s="167" t="str">
        <f aca="false">IF(ISNUMBER($A208),RANK($X208,$X208:$X212,1),"")</f>
        <v/>
      </c>
      <c r="Z208" s="167" t="str">
        <f aca="false">IF(ISNUMBER($A208),VLOOKUP($A208,Methuselahs!$A$7:$X$306,5),"")</f>
        <v/>
      </c>
      <c r="AA208" s="167" t="str">
        <f aca="false">$I208</f>
        <v/>
      </c>
    </row>
    <row r="209" customFormat="false" ht="12.65" hidden="false" customHeight="false" outlineLevel="0" collapsed="false">
      <c r="A209" s="231" t="str">
        <f aca="true">IF(OR(ISBLANK('Tournament Info'!$B$11),'Tournament Info'!$B$11&lt;&gt;4),"",INDIRECT(ADDRESS(ROW(),3,1,1,"Optimal Seating "&amp;'Tournament Info'!$B$11-1&amp;"R+F")))</f>
        <v/>
      </c>
      <c r="B209" s="207" t="str">
        <f aca="false">IF(ISNUMBER(A209),VLOOKUP(A209,Methuselahs!$A$7:$E$306,2,FALSE()),"")</f>
        <v/>
      </c>
      <c r="C209" s="232" t="str">
        <f aca="false">IF(ISNUMBER(A209),VLOOKUP(A209,Methuselahs!$A$7:$E$306,3,FALSE()),"")</f>
        <v/>
      </c>
      <c r="D209" s="233" t="str">
        <f aca="false">IF(ISNUMBER(A209),FLOOR((ROW()-ROW($A$7))/5,1)+1,"")</f>
        <v/>
      </c>
      <c r="E209" s="234"/>
      <c r="F209" s="267" t="n">
        <f aca="false">IF(ISNUMBER(E209),E209,0)</f>
        <v>0</v>
      </c>
      <c r="G209" s="235" t="str">
        <f aca="false">IF(ISNUMBER($A209),IF(AND($F209&gt;=2,$H209=60),1,0),"")</f>
        <v/>
      </c>
      <c r="H209" s="236" t="str">
        <f aca="false">IF(ISNUMBER(A209),IF(OR($S209=$U209,NOT(ISNA(MATCH($D209*5+$V$4,Override!$C$6:$C$125,0)))),$Q209,0),"")</f>
        <v/>
      </c>
      <c r="I209" s="139" t="str">
        <f aca="false">IF(ISNUMBER(A209),IF(J209=5,K209,IF(AND(J209=4,OR(K209=4,K209=3)),K209+1,K209)),"")</f>
        <v/>
      </c>
      <c r="J209" s="237" t="n">
        <f aca="false">COUNT(A207:A211)</f>
        <v>0</v>
      </c>
      <c r="K209" s="238" t="str">
        <f aca="false">IF(ISNUMBER(A209),RANK(F209,F207:F211),"")</f>
        <v/>
      </c>
      <c r="L209" s="239" t="n">
        <f aca="false">IF(J209=5,VLOOKUP(K209,TPMatrix!$A$6:$B$10,2,FALSE()),IF(J209=4,VLOOKUP(K209,TPMatrix!$D$6:$E$9,2,FALSE()),0))</f>
        <v>0</v>
      </c>
      <c r="M209" s="239" t="n">
        <f aca="false">IF(COUNTIF(K207:K211,K209)&gt;=2,IF(J209=5,VLOOKUP(K209+1,TPMatrix!$A$6:$B$10,2,FALSE()),IF(J209=4,VLOOKUP(K209+1,TPMatrix!$D$6:$E$9,2,FALSE()),0)),"")</f>
        <v>0</v>
      </c>
      <c r="N209" s="239" t="n">
        <f aca="false">IF(COUNTIF(K207:K211,K209)&gt;=3,IF(J209=5,VLOOKUP(K209+2,TPMatrix!$A$6:$B$10,2,FALSE()),IF(J209=4,VLOOKUP(K209+2,TPMatrix!$D$6:$E$9,2,FALSE()),0)),"")</f>
        <v>0</v>
      </c>
      <c r="O209" s="239" t="n">
        <f aca="false">IF(COUNTIF(K207:K211,K209)&gt;=4,IF(J209=5,VLOOKUP(K209+3,TPMatrix!$A$6:$B$10,2,FALSE()),IF(J209=4,VLOOKUP(K209+3,TPMatrix!$D$6:$E$9,2,FALSE()),0)),"")</f>
        <v>0</v>
      </c>
      <c r="P209" s="239" t="n">
        <f aca="false">IF(COUNTIF(K207:K211,K209)&gt;=5,IF(J209=5,VLOOKUP(K209+4,TPMatrix!$A$6:$B$10,2,FALSE()),IF(J209=4,VLOOKUP(K209+4,TPMatrix!$D$6:$E$9,2,FALSE()),0)),"")</f>
        <v>0</v>
      </c>
      <c r="Q209" s="239" t="n">
        <f aca="false">SUM(L209:P209)/COUNT(L209:P209)</f>
        <v>0</v>
      </c>
      <c r="R209" s="240" t="n">
        <f aca="false">COUNT(L209:P209)</f>
        <v>5</v>
      </c>
      <c r="S209" s="238" t="n">
        <f aca="false">IF(ISNUMBER($A209),COUNTIF($D$7:$D$306,$D209),0)</f>
        <v>0</v>
      </c>
      <c r="T209" s="239" t="n">
        <f aca="false">CEILING($F209,1)</f>
        <v>0</v>
      </c>
      <c r="U209" s="240" t="n">
        <f aca="true">SUM(OFFSET(T209,-MOD(ROW()-ROW($U$7),5),0,5,1))</f>
        <v>0</v>
      </c>
      <c r="W209" s="167" t="str">
        <f aca="false">$I209</f>
        <v/>
      </c>
      <c r="X209" s="167" t="str">
        <f aca="false">IF(ISNUMBER($A209),$W209*(Methuselahs!$A$4+1)+$A209,"")</f>
        <v/>
      </c>
      <c r="Y209" s="167" t="str">
        <f aca="false">IF(ISNUMBER($A209),RANK($X209,$X209:$X213,1),"")</f>
        <v/>
      </c>
      <c r="Z209" s="167" t="str">
        <f aca="false">IF(ISNUMBER($A209),VLOOKUP($A209,Methuselahs!$A$7:$X$306,5),"")</f>
        <v/>
      </c>
      <c r="AA209" s="167" t="str">
        <f aca="false">$I209</f>
        <v/>
      </c>
    </row>
    <row r="210" customFormat="false" ht="12.65" hidden="false" customHeight="false" outlineLevel="0" collapsed="false">
      <c r="A210" s="241" t="str">
        <f aca="true">IF(OR(ISBLANK('Tournament Info'!$B$11),'Tournament Info'!$B$11&lt;&gt;4),"",INDIRECT(ADDRESS(ROW(),3,1,1,"Optimal Seating "&amp;'Tournament Info'!$B$11-1&amp;"R+F")))</f>
        <v/>
      </c>
      <c r="B210" s="242" t="str">
        <f aca="false">IF(ISNUMBER(A210),VLOOKUP(A210,Methuselahs!$A$7:$E$306,2,FALSE()),"")</f>
        <v/>
      </c>
      <c r="C210" s="243" t="str">
        <f aca="false">IF(ISNUMBER(A210),VLOOKUP(A210,Methuselahs!$A$7:$E$306,3,FALSE()),"")</f>
        <v/>
      </c>
      <c r="D210" s="244" t="str">
        <f aca="false">IF(ISNUMBER(A210),FLOOR((ROW()-ROW($A$7))/5,1)+1,"")</f>
        <v/>
      </c>
      <c r="E210" s="245"/>
      <c r="F210" s="269" t="n">
        <f aca="false">IF(ISNUMBER(E210),E210,0)</f>
        <v>0</v>
      </c>
      <c r="G210" s="225" t="str">
        <f aca="false">IF(ISNUMBER($A210),IF(AND($F210&gt;=2,$H210=60),1,0),"")</f>
        <v/>
      </c>
      <c r="H210" s="226" t="str">
        <f aca="false">IF(ISNUMBER(A210),IF(OR($S210=$U210,NOT(ISNA(MATCH($D210*5+$V$4,Override!$C$6:$C$125,0)))),$Q210,0),"")</f>
        <v/>
      </c>
      <c r="I210" s="275" t="str">
        <f aca="false">IF(ISNUMBER(A210),IF(J210=5,K210,IF(AND(J210=4,OR(K210=4,K210=3)),K210+1,K210)),"")</f>
        <v/>
      </c>
      <c r="J210" s="246" t="n">
        <f aca="false">COUNT(A207:A211)</f>
        <v>0</v>
      </c>
      <c r="K210" s="228" t="str">
        <f aca="false">IF(ISNUMBER(A210),RANK(F210,F207:F211),"")</f>
        <v/>
      </c>
      <c r="L210" s="229" t="n">
        <f aca="false">IF(J210=5,VLOOKUP(K210,TPMatrix!$A$6:$B$10,2,FALSE()),IF(J210=4,VLOOKUP(K210,TPMatrix!$D$6:$E$9,2,FALSE()),0))</f>
        <v>0</v>
      </c>
      <c r="M210" s="229" t="n">
        <f aca="false">IF(COUNTIF(K207:K211,K210)&gt;=2,IF(J210=5,VLOOKUP(K210+1,TPMatrix!$A$6:$B$10,2,FALSE()),IF(J210=4,VLOOKUP(K210+1,TPMatrix!$D$6:$E$9,2,FALSE()),0)),"")</f>
        <v>0</v>
      </c>
      <c r="N210" s="229" t="n">
        <f aca="false">IF(COUNTIF(K207:K211,K210)&gt;=3,IF(J210=5,VLOOKUP(K210+2,TPMatrix!$A$6:$B$10,2,FALSE()),IF(J210=4,VLOOKUP(K210+2,TPMatrix!$D$6:$E$9,2,FALSE()),0)),"")</f>
        <v>0</v>
      </c>
      <c r="O210" s="229" t="n">
        <f aca="false">IF(COUNTIF(K207:K211,K210)&gt;=4,IF(J210=5,VLOOKUP(K210+3,TPMatrix!$A$6:$B$10,2,FALSE()),IF(J210=4,VLOOKUP(K210+3,TPMatrix!$D$6:$E$9,2,FALSE()),0)),"")</f>
        <v>0</v>
      </c>
      <c r="P210" s="229" t="n">
        <f aca="false">IF(COUNTIF(K207:K211,K210)&gt;=5,IF(J210=5,VLOOKUP(K210+4,TPMatrix!$A$6:$B$10,2,FALSE()),IF(J210=4,VLOOKUP(K210+4,TPMatrix!$D$6:$E$9,2,FALSE()),0)),"")</f>
        <v>0</v>
      </c>
      <c r="Q210" s="229" t="n">
        <f aca="false">SUM(L210:P210)/COUNT(L210:P210)</f>
        <v>0</v>
      </c>
      <c r="R210" s="230" t="n">
        <f aca="false">COUNT(L210:P210)</f>
        <v>5</v>
      </c>
      <c r="S210" s="228" t="n">
        <f aca="false">IF(ISNUMBER($A210),COUNTIF($D$7:$D$306,$D210),0)</f>
        <v>0</v>
      </c>
      <c r="T210" s="229" t="n">
        <f aca="false">CEILING($F210,1)</f>
        <v>0</v>
      </c>
      <c r="U210" s="230" t="n">
        <f aca="true">SUM(OFFSET(T210,-MOD(ROW()-ROW($U$7),5),0,5,1))</f>
        <v>0</v>
      </c>
      <c r="W210" s="167" t="str">
        <f aca="false">$I210</f>
        <v/>
      </c>
      <c r="X210" s="167" t="str">
        <f aca="false">IF(ISNUMBER($A210),$W210*(Methuselahs!$A$4+1)+$A210,"")</f>
        <v/>
      </c>
      <c r="Y210" s="167" t="str">
        <f aca="false">IF(ISNUMBER($A210),RANK($X210,$X210:$X214,1),"")</f>
        <v/>
      </c>
      <c r="Z210" s="167" t="str">
        <f aca="false">IF(ISNUMBER($A210),VLOOKUP($A210,Methuselahs!$A$7:$X$306,5),"")</f>
        <v/>
      </c>
      <c r="AA210" s="167" t="str">
        <f aca="false">$I210</f>
        <v/>
      </c>
    </row>
    <row r="211" customFormat="false" ht="12.65" hidden="false" customHeight="false" outlineLevel="0" collapsed="false">
      <c r="A211" s="247" t="str">
        <f aca="true">IF(OR(ISBLANK('Tournament Info'!$B$11),'Tournament Info'!$B$11&lt;&gt;4),"",INDIRECT(ADDRESS(ROW(),3,1,1,"Optimal Seating "&amp;'Tournament Info'!$B$11-1&amp;"R+F")))</f>
        <v/>
      </c>
      <c r="B211" s="248" t="str">
        <f aca="false">IF(ISNUMBER(A211),VLOOKUP(A211,Methuselahs!$A$7:$E$306,2,FALSE()),"")</f>
        <v/>
      </c>
      <c r="C211" s="249" t="str">
        <f aca="false">IF(ISNUMBER(A211),VLOOKUP(A211,Methuselahs!$A$7:$E$306,3,FALSE()),"")</f>
        <v/>
      </c>
      <c r="D211" s="250" t="str">
        <f aca="false">IF(ISNUMBER(A211),FLOOR((ROW()-ROW($A$7))/5,1)+1,"")</f>
        <v/>
      </c>
      <c r="E211" s="251"/>
      <c r="F211" s="270" t="n">
        <f aca="false">IF(ISNUMBER(E211),E211,0)</f>
        <v>0</v>
      </c>
      <c r="G211" s="235" t="str">
        <f aca="false">IF(ISNUMBER($A211),IF(AND($F211&gt;=2,$H211=60),1,0),"")</f>
        <v/>
      </c>
      <c r="H211" s="236" t="str">
        <f aca="false">IF(ISNUMBER(A211),IF(OR($S211=$U211,NOT(ISNA(MATCH($D211*5+$V$4,Override!$C$6:$C$125,0)))),$Q211,0),"")</f>
        <v/>
      </c>
      <c r="I211" s="139" t="str">
        <f aca="false">IF(ISNUMBER(A211),IF(J211=5,K211,IF(AND(J211=4,OR(K211=4,K211=3)),K211+1,K211)),"")</f>
        <v/>
      </c>
      <c r="J211" s="252" t="n">
        <f aca="false">COUNT(A207:A211)</f>
        <v>0</v>
      </c>
      <c r="K211" s="253" t="str">
        <f aca="false">IF(ISNUMBER(A211),RANK(F211,F207:F211),"")</f>
        <v/>
      </c>
      <c r="L211" s="254" t="n">
        <f aca="false">IF(J211=5,VLOOKUP(K211,TPMatrix!$A$6:$B$10,2,FALSE()),IF(J211=4,VLOOKUP(K211,TPMatrix!$D$6:$E$9,2,FALSE()),0))</f>
        <v>0</v>
      </c>
      <c r="M211" s="254" t="n">
        <f aca="false">IF(COUNTIF(K207:K211,K211)&gt;=2,IF(J211=5,VLOOKUP(K211+1,TPMatrix!$A$6:$B$10,2,FALSE()),IF(J211=4,VLOOKUP(K211+1,TPMatrix!$D$6:$E$9,2,FALSE()),0)),"")</f>
        <v>0</v>
      </c>
      <c r="N211" s="254" t="n">
        <f aca="false">IF(COUNTIF(K207:K211,K211)&gt;=3,IF(J211=5,VLOOKUP(K211+2,TPMatrix!$A$6:$B$10,2,FALSE()),IF(J211=4,VLOOKUP(K211+2,TPMatrix!$D$6:$E$9,2,FALSE()),0)),"")</f>
        <v>0</v>
      </c>
      <c r="O211" s="254" t="n">
        <f aca="false">IF(COUNTIF(K207:K211,K211)&gt;=4,IF(J211=5,VLOOKUP(K211+3,TPMatrix!$A$6:$B$10,2,FALSE()),IF(J211=4,VLOOKUP(K211+3,TPMatrix!$D$6:$E$9,2,FALSE()),0)),"")</f>
        <v>0</v>
      </c>
      <c r="P211" s="254" t="n">
        <f aca="false">IF(COUNTIF(K207:K211,K211)&gt;=5,IF(J211=5,VLOOKUP(K211+4,TPMatrix!$A$6:$B$10,2,FALSE()),IF(J211=4,VLOOKUP(K211+4,TPMatrix!$D$6:$E$9,2,FALSE()),0)),"")</f>
        <v>0</v>
      </c>
      <c r="Q211" s="254" t="n">
        <f aca="false">SUM(L211:P211)/COUNT(L211:P211)</f>
        <v>0</v>
      </c>
      <c r="R211" s="255" t="n">
        <f aca="false">COUNT(L211:P211)</f>
        <v>5</v>
      </c>
      <c r="S211" s="253" t="n">
        <f aca="false">IF(ISNUMBER($A211),COUNTIF($D$7:$D$306,$D211),0)</f>
        <v>0</v>
      </c>
      <c r="T211" s="254" t="n">
        <f aca="false">CEILING($F211,1)</f>
        <v>0</v>
      </c>
      <c r="U211" s="255" t="n">
        <f aca="true">SUM(OFFSET(T211,-MOD(ROW()-ROW($U$7),5),0,5,1))</f>
        <v>0</v>
      </c>
      <c r="W211" s="167" t="str">
        <f aca="false">$I211</f>
        <v/>
      </c>
      <c r="X211" s="167" t="str">
        <f aca="false">IF(ISNUMBER($A211),$W211*(Methuselahs!$A$4+1)+$A211,"")</f>
        <v/>
      </c>
      <c r="Y211" s="167" t="str">
        <f aca="false">IF(ISNUMBER($A211),RANK($X211,$X211:$X215,1),"")</f>
        <v/>
      </c>
      <c r="Z211" s="167" t="str">
        <f aca="false">IF(ISNUMBER($A211),VLOOKUP($A211,Methuselahs!$A$7:$X$306,5),"")</f>
        <v/>
      </c>
      <c r="AA211" s="167" t="str">
        <f aca="false">$I211</f>
        <v/>
      </c>
    </row>
    <row r="212" customFormat="false" ht="12.65" hidden="false" customHeight="false" outlineLevel="0" collapsed="false">
      <c r="A212" s="206" t="str">
        <f aca="true">IF(OR(ISBLANK('Tournament Info'!$B$11),'Tournament Info'!$B$11&lt;&gt;4),"",INDIRECT(ADDRESS(ROW(),3,1,1,"Optimal Seating "&amp;'Tournament Info'!$B$11-1&amp;"R+F")))</f>
        <v/>
      </c>
      <c r="B212" s="256" t="str">
        <f aca="false">IF(ISNUMBER(A212),VLOOKUP(A212,Methuselahs!$A$7:$E$306,2,FALSE()),"")</f>
        <v/>
      </c>
      <c r="C212" s="208" t="str">
        <f aca="false">IF(ISNUMBER(A212),VLOOKUP(A212,Methuselahs!$A$7:$E$306,3,FALSE()),"")</f>
        <v/>
      </c>
      <c r="D212" s="209" t="str">
        <f aca="false">IF(ISNUMBER(A212),FLOOR((ROW()-ROW($A$7))/5,1)+1,"")</f>
        <v/>
      </c>
      <c r="E212" s="210"/>
      <c r="F212" s="262" t="n">
        <f aca="false">IF(ISNUMBER(E212),E212,0)</f>
        <v>0</v>
      </c>
      <c r="G212" s="211" t="str">
        <f aca="false">IF(ISNUMBER($A212),IF(AND($F212&gt;=2,$H212=60),1,0),"")</f>
        <v/>
      </c>
      <c r="H212" s="212" t="str">
        <f aca="false">IF(ISNUMBER(A212),IF(OR($S212=$U212,NOT(ISNA(MATCH($D212*5+$V$4,Override!$C$6:$C$125,0)))),$Q212,0),"")</f>
        <v/>
      </c>
      <c r="I212" s="274" t="str">
        <f aca="false">IF(ISNUMBER(A212),IF(J212=5,K212,IF(AND(J212=4,OR(K212=4,K212=3)),K212+1,K212)),"")</f>
        <v/>
      </c>
      <c r="J212" s="213" t="n">
        <f aca="false">COUNT(A212:A216)</f>
        <v>0</v>
      </c>
      <c r="K212" s="214" t="str">
        <f aca="false">IF(ISNUMBER(A212),RANK(F212,F212:F216),"")</f>
        <v/>
      </c>
      <c r="L212" s="215" t="n">
        <f aca="false">IF(J212=5,VLOOKUP(K212,TPMatrix!$A$6:$B$10,2,FALSE()),IF(J212=4,VLOOKUP(K212,TPMatrix!$D$6:$E$9,2,FALSE()),0))</f>
        <v>0</v>
      </c>
      <c r="M212" s="215" t="n">
        <f aca="false">IF(COUNTIF(K212:K216,K212)&gt;=2,IF(J212=5,VLOOKUP(K212+1,TPMatrix!$A$6:$B$10,2,FALSE()),IF(J212=4,VLOOKUP(K212+1,TPMatrix!$D$6:$E$9,2,FALSE()),0)),"")</f>
        <v>0</v>
      </c>
      <c r="N212" s="215" t="n">
        <f aca="false">IF(COUNTIF(K212:K216,K212)&gt;=3,IF(J212=5,VLOOKUP(K212+2,TPMatrix!$A$6:$B$10,2,FALSE()),IF(J212=4,VLOOKUP(K212+2,TPMatrix!$D$6:$E$9,2,FALSE()),0)),"")</f>
        <v>0</v>
      </c>
      <c r="O212" s="215" t="n">
        <f aca="false">IF(COUNTIF(K212:K216,K212)&gt;=4,IF(J212=5,VLOOKUP(K212+3,TPMatrix!$A$6:$B$10,2,FALSE()),IF(J212=4,VLOOKUP(K212+3,TPMatrix!$D$6:$E$9,2,FALSE()),0)),"")</f>
        <v>0</v>
      </c>
      <c r="P212" s="215" t="n">
        <f aca="false">IF(COUNTIF(K212:K216,K212)&gt;=5,IF(J212=5,VLOOKUP(K212+4,TPMatrix!$A$6:$B$10,2,FALSE()),IF(J212=4,VLOOKUP(K212+4,TPMatrix!$D$6:$E$9,2,FALSE()),0)),"")</f>
        <v>0</v>
      </c>
      <c r="Q212" s="215" t="n">
        <f aca="false">SUM(L212:P212)/COUNT(L212:P212)</f>
        <v>0</v>
      </c>
      <c r="R212" s="216" t="n">
        <f aca="false">COUNT(L212:P212)</f>
        <v>5</v>
      </c>
      <c r="S212" s="217" t="n">
        <f aca="false">IF(ISNUMBER($A212),COUNTIF($D$7:$D$306,$D212),0)</f>
        <v>0</v>
      </c>
      <c r="T212" s="218" t="n">
        <f aca="false">CEILING($F212,1)</f>
        <v>0</v>
      </c>
      <c r="U212" s="219" t="n">
        <f aca="true">SUM(OFFSET(T212,-MOD(ROW()-ROW($U$7),5),0,5,1))</f>
        <v>0</v>
      </c>
      <c r="W212" s="167" t="str">
        <f aca="false">$I212</f>
        <v/>
      </c>
      <c r="X212" s="167" t="str">
        <f aca="false">IF(ISNUMBER($A212),$W212*(Methuselahs!$A$4+1)+$A212,"")</f>
        <v/>
      </c>
      <c r="Y212" s="167" t="str">
        <f aca="false">IF(ISNUMBER($A212),RANK($X212,$X212:$X216,1),"")</f>
        <v/>
      </c>
      <c r="Z212" s="167" t="str">
        <f aca="false">IF(ISNUMBER($A212),VLOOKUP($A212,Methuselahs!$A$7:$X$306,5),"")</f>
        <v/>
      </c>
      <c r="AA212" s="167" t="str">
        <f aca="false">$I212</f>
        <v/>
      </c>
    </row>
    <row r="213" customFormat="false" ht="12.65" hidden="false" customHeight="false" outlineLevel="0" collapsed="false">
      <c r="A213" s="220" t="str">
        <f aca="true">IF(OR(ISBLANK('Tournament Info'!$B$11),'Tournament Info'!$B$11&lt;&gt;4),"",INDIRECT(ADDRESS(ROW(),3,1,1,"Optimal Seating "&amp;'Tournament Info'!$B$11-1&amp;"R+F")))</f>
        <v/>
      </c>
      <c r="B213" s="221" t="str">
        <f aca="false">IF(ISNUMBER(A213),VLOOKUP(A213,Methuselahs!$A$7:$E$306,2,FALSE()),"")</f>
        <v/>
      </c>
      <c r="C213" s="222" t="str">
        <f aca="false">IF(ISNUMBER(A213),VLOOKUP(A213,Methuselahs!$A$7:$E$306,3,FALSE()),"")</f>
        <v/>
      </c>
      <c r="D213" s="223" t="str">
        <f aca="false">IF(ISNUMBER(A213),FLOOR((ROW()-ROW($A$7))/5,1)+1,"")</f>
        <v/>
      </c>
      <c r="E213" s="224"/>
      <c r="F213" s="264" t="n">
        <f aca="false">IF(ISNUMBER(E213),E213,0)</f>
        <v>0</v>
      </c>
      <c r="G213" s="225" t="str">
        <f aca="false">IF(ISNUMBER($A213),IF(AND($F213&gt;=2,$H213=60),1,0),"")</f>
        <v/>
      </c>
      <c r="H213" s="226" t="str">
        <f aca="false">IF(ISNUMBER(A213),IF(OR($S213=$U213,NOT(ISNA(MATCH($D213*5+$V$4,Override!$C$6:$C$125,0)))),$Q213,0),"")</f>
        <v/>
      </c>
      <c r="I213" s="275" t="str">
        <f aca="false">IF(ISNUMBER(A213),IF(J213=5,K213,IF(AND(J213=4,OR(K213=4,K213=3)),K213+1,K213)),"")</f>
        <v/>
      </c>
      <c r="J213" s="227" t="n">
        <f aca="false">COUNT(A212:A216)</f>
        <v>0</v>
      </c>
      <c r="K213" s="228" t="str">
        <f aca="false">IF(ISNUMBER(A213),RANK(F213,F212:F216),"")</f>
        <v/>
      </c>
      <c r="L213" s="229" t="n">
        <f aca="false">IF(J213=5,VLOOKUP(K213,TPMatrix!$A$6:$B$10,2,FALSE()),IF(J213=4,VLOOKUP(K213,TPMatrix!$D$6:$E$9,2,FALSE()),0))</f>
        <v>0</v>
      </c>
      <c r="M213" s="229" t="n">
        <f aca="false">IF(COUNTIF(K212:K216,K213)&gt;=2,IF(J213=5,VLOOKUP(K213+1,TPMatrix!$A$6:$B$10,2,FALSE()),IF(J213=4,VLOOKUP(K213+1,TPMatrix!$D$6:$E$9,2,FALSE()),0)),"")</f>
        <v>0</v>
      </c>
      <c r="N213" s="229" t="n">
        <f aca="false">IF(COUNTIF(K212:K216,K213)&gt;=3,IF(J213=5,VLOOKUP(K213+2,TPMatrix!$A$6:$B$10,2,FALSE()),IF(J213=4,VLOOKUP(K213+2,TPMatrix!$D$6:$E$9,2,FALSE()),0)),"")</f>
        <v>0</v>
      </c>
      <c r="O213" s="229" t="n">
        <f aca="false">IF(COUNTIF(K212:K216,K213)&gt;=4,IF(J213=5,VLOOKUP(K213+3,TPMatrix!$A$6:$B$10,2,FALSE()),IF(J213=4,VLOOKUP(K213+3,TPMatrix!$D$6:$E$9,2,FALSE()),0)),"")</f>
        <v>0</v>
      </c>
      <c r="P213" s="229" t="n">
        <f aca="false">IF(COUNTIF(K212:K216,K213)&gt;=5,IF(J213=5,VLOOKUP(K213+4,TPMatrix!$A$6:$B$10,2,FALSE()),IF(J213=4,VLOOKUP(K213+4,TPMatrix!$D$6:$E$9,2,FALSE()),0)),"")</f>
        <v>0</v>
      </c>
      <c r="Q213" s="229" t="n">
        <f aca="false">SUM(L213:P213)/COUNT(L213:P213)</f>
        <v>0</v>
      </c>
      <c r="R213" s="230" t="n">
        <f aca="false">COUNT(L213:P213)</f>
        <v>5</v>
      </c>
      <c r="S213" s="228" t="n">
        <f aca="false">IF(ISNUMBER($A213),COUNTIF($D$7:$D$306,$D213),0)</f>
        <v>0</v>
      </c>
      <c r="T213" s="229" t="n">
        <f aca="false">CEILING($F213,1)</f>
        <v>0</v>
      </c>
      <c r="U213" s="230" t="n">
        <f aca="true">SUM(OFFSET(T213,-MOD(ROW()-ROW($U$7),5),0,5,1))</f>
        <v>0</v>
      </c>
      <c r="W213" s="167" t="str">
        <f aca="false">$I213</f>
        <v/>
      </c>
      <c r="X213" s="167" t="str">
        <f aca="false">IF(ISNUMBER($A213),$W213*(Methuselahs!$A$4+1)+$A213,"")</f>
        <v/>
      </c>
      <c r="Y213" s="167" t="str">
        <f aca="false">IF(ISNUMBER($A213),RANK($X213,$X213:$X217,1),"")</f>
        <v/>
      </c>
      <c r="Z213" s="167" t="str">
        <f aca="false">IF(ISNUMBER($A213),VLOOKUP($A213,Methuselahs!$A$7:$X$306,5),"")</f>
        <v/>
      </c>
      <c r="AA213" s="167" t="str">
        <f aca="false">$I213</f>
        <v/>
      </c>
    </row>
    <row r="214" customFormat="false" ht="12.65" hidden="false" customHeight="false" outlineLevel="0" collapsed="false">
      <c r="A214" s="231" t="str">
        <f aca="true">IF(OR(ISBLANK('Tournament Info'!$B$11),'Tournament Info'!$B$11&lt;&gt;4),"",INDIRECT(ADDRESS(ROW(),3,1,1,"Optimal Seating "&amp;'Tournament Info'!$B$11-1&amp;"R+F")))</f>
        <v/>
      </c>
      <c r="B214" s="207" t="str">
        <f aca="false">IF(ISNUMBER(A214),VLOOKUP(A214,Methuselahs!$A$7:$E$306,2,FALSE()),"")</f>
        <v/>
      </c>
      <c r="C214" s="232" t="str">
        <f aca="false">IF(ISNUMBER(A214),VLOOKUP(A214,Methuselahs!$A$7:$E$306,3,FALSE()),"")</f>
        <v/>
      </c>
      <c r="D214" s="233" t="str">
        <f aca="false">IF(ISNUMBER(A214),FLOOR((ROW()-ROW($A$7))/5,1)+1,"")</f>
        <v/>
      </c>
      <c r="E214" s="234"/>
      <c r="F214" s="267" t="n">
        <f aca="false">IF(ISNUMBER(E214),E214,0)</f>
        <v>0</v>
      </c>
      <c r="G214" s="235" t="str">
        <f aca="false">IF(ISNUMBER($A214),IF(AND($F214&gt;=2,$H214=60),1,0),"")</f>
        <v/>
      </c>
      <c r="H214" s="236" t="str">
        <f aca="false">IF(ISNUMBER(A214),IF(OR($S214=$U214,NOT(ISNA(MATCH($D214*5+$V$4,Override!$C$6:$C$125,0)))),$Q214,0),"")</f>
        <v/>
      </c>
      <c r="I214" s="139" t="str">
        <f aca="false">IF(ISNUMBER(A214),IF(J214=5,K214,IF(AND(J214=4,OR(K214=4,K214=3)),K214+1,K214)),"")</f>
        <v/>
      </c>
      <c r="J214" s="237" t="n">
        <f aca="false">COUNT(A212:A216)</f>
        <v>0</v>
      </c>
      <c r="K214" s="238" t="str">
        <f aca="false">IF(ISNUMBER(A214),RANK(F214,F212:F216),"")</f>
        <v/>
      </c>
      <c r="L214" s="239" t="n">
        <f aca="false">IF(J214=5,VLOOKUP(K214,TPMatrix!$A$6:$B$10,2,FALSE()),IF(J214=4,VLOOKUP(K214,TPMatrix!$D$6:$E$9,2,FALSE()),0))</f>
        <v>0</v>
      </c>
      <c r="M214" s="239" t="n">
        <f aca="false">IF(COUNTIF(K212:K216,K214)&gt;=2,IF(J214=5,VLOOKUP(K214+1,TPMatrix!$A$6:$B$10,2,FALSE()),IF(J214=4,VLOOKUP(K214+1,TPMatrix!$D$6:$E$9,2,FALSE()),0)),"")</f>
        <v>0</v>
      </c>
      <c r="N214" s="239" t="n">
        <f aca="false">IF(COUNTIF(K212:K216,K214)&gt;=3,IF(J214=5,VLOOKUP(K214+2,TPMatrix!$A$6:$B$10,2,FALSE()),IF(J214=4,VLOOKUP(K214+2,TPMatrix!$D$6:$E$9,2,FALSE()),0)),"")</f>
        <v>0</v>
      </c>
      <c r="O214" s="239" t="n">
        <f aca="false">IF(COUNTIF(K212:K216,K214)&gt;=4,IF(J214=5,VLOOKUP(K214+3,TPMatrix!$A$6:$B$10,2,FALSE()),IF(J214=4,VLOOKUP(K214+3,TPMatrix!$D$6:$E$9,2,FALSE()),0)),"")</f>
        <v>0</v>
      </c>
      <c r="P214" s="239" t="n">
        <f aca="false">IF(COUNTIF(K212:K216,K214)&gt;=5,IF(J214=5,VLOOKUP(K214+4,TPMatrix!$A$6:$B$10,2,FALSE()),IF(J214=4,VLOOKUP(K214+4,TPMatrix!$D$6:$E$9,2,FALSE()),0)),"")</f>
        <v>0</v>
      </c>
      <c r="Q214" s="239" t="n">
        <f aca="false">SUM(L214:P214)/COUNT(L214:P214)</f>
        <v>0</v>
      </c>
      <c r="R214" s="240" t="n">
        <f aca="false">COUNT(L214:P214)</f>
        <v>5</v>
      </c>
      <c r="S214" s="238" t="n">
        <f aca="false">IF(ISNUMBER($A214),COUNTIF($D$7:$D$306,$D214),0)</f>
        <v>0</v>
      </c>
      <c r="T214" s="239" t="n">
        <f aca="false">CEILING($F214,1)</f>
        <v>0</v>
      </c>
      <c r="U214" s="240" t="n">
        <f aca="true">SUM(OFFSET(T214,-MOD(ROW()-ROW($U$7),5),0,5,1))</f>
        <v>0</v>
      </c>
      <c r="W214" s="167" t="str">
        <f aca="false">$I214</f>
        <v/>
      </c>
      <c r="X214" s="167" t="str">
        <f aca="false">IF(ISNUMBER($A214),$W214*(Methuselahs!$A$4+1)+$A214,"")</f>
        <v/>
      </c>
      <c r="Y214" s="167" t="str">
        <f aca="false">IF(ISNUMBER($A214),RANK($X214,$X214:$X218,1),"")</f>
        <v/>
      </c>
      <c r="Z214" s="167" t="str">
        <f aca="false">IF(ISNUMBER($A214),VLOOKUP($A214,Methuselahs!$A$7:$X$306,5),"")</f>
        <v/>
      </c>
      <c r="AA214" s="167" t="str">
        <f aca="false">$I214</f>
        <v/>
      </c>
    </row>
    <row r="215" customFormat="false" ht="12.65" hidden="false" customHeight="false" outlineLevel="0" collapsed="false">
      <c r="A215" s="241" t="str">
        <f aca="true">IF(OR(ISBLANK('Tournament Info'!$B$11),'Tournament Info'!$B$11&lt;&gt;4),"",INDIRECT(ADDRESS(ROW(),3,1,1,"Optimal Seating "&amp;'Tournament Info'!$B$11-1&amp;"R+F")))</f>
        <v/>
      </c>
      <c r="B215" s="242" t="str">
        <f aca="false">IF(ISNUMBER(A215),VLOOKUP(A215,Methuselahs!$A$7:$E$306,2,FALSE()),"")</f>
        <v/>
      </c>
      <c r="C215" s="243" t="str">
        <f aca="false">IF(ISNUMBER(A215),VLOOKUP(A215,Methuselahs!$A$7:$E$306,3,FALSE()),"")</f>
        <v/>
      </c>
      <c r="D215" s="244" t="str">
        <f aca="false">IF(ISNUMBER(A215),FLOOR((ROW()-ROW($A$7))/5,1)+1,"")</f>
        <v/>
      </c>
      <c r="E215" s="245"/>
      <c r="F215" s="269" t="n">
        <f aca="false">IF(ISNUMBER(E215),E215,0)</f>
        <v>0</v>
      </c>
      <c r="G215" s="225" t="str">
        <f aca="false">IF(ISNUMBER($A215),IF(AND($F215&gt;=2,$H215=60),1,0),"")</f>
        <v/>
      </c>
      <c r="H215" s="226" t="str">
        <f aca="false">IF(ISNUMBER(A215),IF(OR($S215=$U215,NOT(ISNA(MATCH($D215*5+$V$4,Override!$C$6:$C$125,0)))),$Q215,0),"")</f>
        <v/>
      </c>
      <c r="I215" s="275" t="str">
        <f aca="false">IF(ISNUMBER(A215),IF(J215=5,K215,IF(AND(J215=4,OR(K215=4,K215=3)),K215+1,K215)),"")</f>
        <v/>
      </c>
      <c r="J215" s="246" t="n">
        <f aca="false">COUNT(A212:A216)</f>
        <v>0</v>
      </c>
      <c r="K215" s="228" t="str">
        <f aca="false">IF(ISNUMBER(A215),RANK(F215,F212:F216),"")</f>
        <v/>
      </c>
      <c r="L215" s="229" t="n">
        <f aca="false">IF(J215=5,VLOOKUP(K215,TPMatrix!$A$6:$B$10,2,FALSE()),IF(J215=4,VLOOKUP(K215,TPMatrix!$D$6:$E$9,2,FALSE()),0))</f>
        <v>0</v>
      </c>
      <c r="M215" s="229" t="n">
        <f aca="false">IF(COUNTIF(K212:K216,K215)&gt;=2,IF(J215=5,VLOOKUP(K215+1,TPMatrix!$A$6:$B$10,2,FALSE()),IF(J215=4,VLOOKUP(K215+1,TPMatrix!$D$6:$E$9,2,FALSE()),0)),"")</f>
        <v>0</v>
      </c>
      <c r="N215" s="229" t="n">
        <f aca="false">IF(COUNTIF(K212:K216,K215)&gt;=3,IF(J215=5,VLOOKUP(K215+2,TPMatrix!$A$6:$B$10,2,FALSE()),IF(J215=4,VLOOKUP(K215+2,TPMatrix!$D$6:$E$9,2,FALSE()),0)),"")</f>
        <v>0</v>
      </c>
      <c r="O215" s="229" t="n">
        <f aca="false">IF(COUNTIF(K212:K216,K215)&gt;=4,IF(J215=5,VLOOKUP(K215+3,TPMatrix!$A$6:$B$10,2,FALSE()),IF(J215=4,VLOOKUP(K215+3,TPMatrix!$D$6:$E$9,2,FALSE()),0)),"")</f>
        <v>0</v>
      </c>
      <c r="P215" s="229" t="n">
        <f aca="false">IF(COUNTIF(K212:K216,K215)&gt;=5,IF(J215=5,VLOOKUP(K215+4,TPMatrix!$A$6:$B$10,2,FALSE()),IF(J215=4,VLOOKUP(K215+4,TPMatrix!$D$6:$E$9,2,FALSE()),0)),"")</f>
        <v>0</v>
      </c>
      <c r="Q215" s="229" t="n">
        <f aca="false">SUM(L215:P215)/COUNT(L215:P215)</f>
        <v>0</v>
      </c>
      <c r="R215" s="230" t="n">
        <f aca="false">COUNT(L215:P215)</f>
        <v>5</v>
      </c>
      <c r="S215" s="228" t="n">
        <f aca="false">IF(ISNUMBER($A215),COUNTIF($D$7:$D$306,$D215),0)</f>
        <v>0</v>
      </c>
      <c r="T215" s="229" t="n">
        <f aca="false">CEILING($F215,1)</f>
        <v>0</v>
      </c>
      <c r="U215" s="230" t="n">
        <f aca="true">SUM(OFFSET(T215,-MOD(ROW()-ROW($U$7),5),0,5,1))</f>
        <v>0</v>
      </c>
      <c r="W215" s="167" t="str">
        <f aca="false">$I215</f>
        <v/>
      </c>
      <c r="X215" s="167" t="str">
        <f aca="false">IF(ISNUMBER($A215),$W215*(Methuselahs!$A$4+1)+$A215,"")</f>
        <v/>
      </c>
      <c r="Y215" s="167" t="str">
        <f aca="false">IF(ISNUMBER($A215),RANK($X215,$X215:$X219,1),"")</f>
        <v/>
      </c>
      <c r="Z215" s="167" t="str">
        <f aca="false">IF(ISNUMBER($A215),VLOOKUP($A215,Methuselahs!$A$7:$X$306,5),"")</f>
        <v/>
      </c>
      <c r="AA215" s="167" t="str">
        <f aca="false">$I215</f>
        <v/>
      </c>
    </row>
    <row r="216" customFormat="false" ht="12.65" hidden="false" customHeight="false" outlineLevel="0" collapsed="false">
      <c r="A216" s="247" t="str">
        <f aca="true">IF(OR(ISBLANK('Tournament Info'!$B$11),'Tournament Info'!$B$11&lt;&gt;4),"",INDIRECT(ADDRESS(ROW(),3,1,1,"Optimal Seating "&amp;'Tournament Info'!$B$11-1&amp;"R+F")))</f>
        <v/>
      </c>
      <c r="B216" s="248" t="str">
        <f aca="false">IF(ISNUMBER(A216),VLOOKUP(A216,Methuselahs!$A$7:$E$306,2,FALSE()),"")</f>
        <v/>
      </c>
      <c r="C216" s="249" t="str">
        <f aca="false">IF(ISNUMBER(A216),VLOOKUP(A216,Methuselahs!$A$7:$E$306,3,FALSE()),"")</f>
        <v/>
      </c>
      <c r="D216" s="250" t="str">
        <f aca="false">IF(ISNUMBER(A216),FLOOR((ROW()-ROW($A$7))/5,1)+1,"")</f>
        <v/>
      </c>
      <c r="E216" s="251"/>
      <c r="F216" s="270" t="n">
        <f aca="false">IF(ISNUMBER(E216),E216,0)</f>
        <v>0</v>
      </c>
      <c r="G216" s="257" t="str">
        <f aca="false">IF(ISNUMBER($A216),IF(AND($F216&gt;=2,$H216=60),1,0),"")</f>
        <v/>
      </c>
      <c r="H216" s="258" t="str">
        <f aca="false">IF(ISNUMBER(A216),IF(OR($S216=$U216,NOT(ISNA(MATCH($D216*5+$V$4,Override!$C$6:$C$125,0)))),$Q216,0),"")</f>
        <v/>
      </c>
      <c r="I216" s="276" t="str">
        <f aca="false">IF(ISNUMBER(A216),IF(J216=5,K216,IF(AND(J216=4,OR(K216=4,K216=3)),K216+1,K216)),"")</f>
        <v/>
      </c>
      <c r="J216" s="252" t="n">
        <f aca="false">COUNT(A212:A216)</f>
        <v>0</v>
      </c>
      <c r="K216" s="253" t="str">
        <f aca="false">IF(ISNUMBER(A216),RANK(F216,F212:F216),"")</f>
        <v/>
      </c>
      <c r="L216" s="254" t="n">
        <f aca="false">IF(J216=5,VLOOKUP(K216,TPMatrix!$A$6:$B$10,2,FALSE()),IF(J216=4,VLOOKUP(K216,TPMatrix!$D$6:$E$9,2,FALSE()),0))</f>
        <v>0</v>
      </c>
      <c r="M216" s="254" t="n">
        <f aca="false">IF(COUNTIF(K212:K216,K216)&gt;=2,IF(J216=5,VLOOKUP(K216+1,TPMatrix!$A$6:$B$10,2,FALSE()),IF(J216=4,VLOOKUP(K216+1,TPMatrix!$D$6:$E$9,2,FALSE()),0)),"")</f>
        <v>0</v>
      </c>
      <c r="N216" s="254" t="n">
        <f aca="false">IF(COUNTIF(K212:K216,K216)&gt;=3,IF(J216=5,VLOOKUP(K216+2,TPMatrix!$A$6:$B$10,2,FALSE()),IF(J216=4,VLOOKUP(K216+2,TPMatrix!$D$6:$E$9,2,FALSE()),0)),"")</f>
        <v>0</v>
      </c>
      <c r="O216" s="254" t="n">
        <f aca="false">IF(COUNTIF(K212:K216,K216)&gt;=4,IF(J216=5,VLOOKUP(K216+3,TPMatrix!$A$6:$B$10,2,FALSE()),IF(J216=4,VLOOKUP(K216+3,TPMatrix!$D$6:$E$9,2,FALSE()),0)),"")</f>
        <v>0</v>
      </c>
      <c r="P216" s="254" t="n">
        <f aca="false">IF(COUNTIF(K212:K216,K216)&gt;=5,IF(J216=5,VLOOKUP(K216+4,TPMatrix!$A$6:$B$10,2,FALSE()),IF(J216=4,VLOOKUP(K216+4,TPMatrix!$D$6:$E$9,2,FALSE()),0)),"")</f>
        <v>0</v>
      </c>
      <c r="Q216" s="254" t="n">
        <f aca="false">SUM(L216:P216)/COUNT(L216:P216)</f>
        <v>0</v>
      </c>
      <c r="R216" s="255" t="n">
        <f aca="false">COUNT(L216:P216)</f>
        <v>5</v>
      </c>
      <c r="S216" s="253" t="n">
        <f aca="false">IF(ISNUMBER($A216),COUNTIF($D$7:$D$306,$D216),0)</f>
        <v>0</v>
      </c>
      <c r="T216" s="254" t="n">
        <f aca="false">CEILING($F216,1)</f>
        <v>0</v>
      </c>
      <c r="U216" s="255" t="n">
        <f aca="true">SUM(OFFSET(T216,-MOD(ROW()-ROW($U$7),5),0,5,1))</f>
        <v>0</v>
      </c>
      <c r="W216" s="167" t="str">
        <f aca="false">$I216</f>
        <v/>
      </c>
      <c r="X216" s="167" t="str">
        <f aca="false">IF(ISNUMBER($A216),$W216*(Methuselahs!$A$4+1)+$A216,"")</f>
        <v/>
      </c>
      <c r="Y216" s="167" t="str">
        <f aca="false">IF(ISNUMBER($A216),RANK($X216,$X216:$X220,1),"")</f>
        <v/>
      </c>
      <c r="Z216" s="167" t="str">
        <f aca="false">IF(ISNUMBER($A216),VLOOKUP($A216,Methuselahs!$A$7:$X$306,5),"")</f>
        <v/>
      </c>
      <c r="AA216" s="167" t="str">
        <f aca="false">$I216</f>
        <v/>
      </c>
    </row>
    <row r="217" customFormat="false" ht="12.65" hidden="false" customHeight="false" outlineLevel="0" collapsed="false">
      <c r="A217" s="206" t="str">
        <f aca="true">IF(OR(ISBLANK('Tournament Info'!$B$11),'Tournament Info'!$B$11&lt;&gt;4),"",INDIRECT(ADDRESS(ROW(),3,1,1,"Optimal Seating "&amp;'Tournament Info'!$B$11-1&amp;"R+F")))</f>
        <v/>
      </c>
      <c r="B217" s="207" t="str">
        <f aca="false">IF(ISNUMBER(A217),VLOOKUP(A217,Methuselahs!$A$7:$E$306,2,FALSE()),"")</f>
        <v/>
      </c>
      <c r="C217" s="208" t="str">
        <f aca="false">IF(ISNUMBER(A217),VLOOKUP(A217,Methuselahs!$A$7:$E$306,3,FALSE()),"")</f>
        <v/>
      </c>
      <c r="D217" s="209" t="str">
        <f aca="false">IF(ISNUMBER(A217),FLOOR((ROW()-ROW($A$7))/5,1)+1,"")</f>
        <v/>
      </c>
      <c r="E217" s="210"/>
      <c r="F217" s="262" t="n">
        <f aca="false">IF(ISNUMBER(E217),E217,0)</f>
        <v>0</v>
      </c>
      <c r="G217" s="211" t="str">
        <f aca="false">IF(ISNUMBER($A217),IF(AND($F217&gt;=2,$H217=60),1,0),"")</f>
        <v/>
      </c>
      <c r="H217" s="212" t="str">
        <f aca="false">IF(ISNUMBER(A217),IF(OR($S217=$U217,NOT(ISNA(MATCH($D217*5+$V$4,Override!$C$6:$C$125,0)))),$Q217,0),"")</f>
        <v/>
      </c>
      <c r="I217" s="274" t="str">
        <f aca="false">IF(ISNUMBER(A217),IF(J217=5,K217,IF(AND(J217=4,OR(K217=4,K217=3)),K217+1,K217)),"")</f>
        <v/>
      </c>
      <c r="J217" s="213" t="n">
        <f aca="false">COUNT(A217:A221)</f>
        <v>0</v>
      </c>
      <c r="K217" s="214" t="str">
        <f aca="false">IF(ISNUMBER(A217),RANK(F217,F217:F221),"")</f>
        <v/>
      </c>
      <c r="L217" s="215" t="n">
        <f aca="false">IF(J217=5,VLOOKUP(K217,TPMatrix!$A$6:$B$10,2,FALSE()),IF(J217=4,VLOOKUP(K217,TPMatrix!$D$6:$E$9,2,FALSE()),0))</f>
        <v>0</v>
      </c>
      <c r="M217" s="215" t="n">
        <f aca="false">IF(COUNTIF(K217:K221,K217)&gt;=2,IF(J217=5,VLOOKUP(K217+1,TPMatrix!$A$6:$B$10,2,FALSE()),IF(J217=4,VLOOKUP(K217+1,TPMatrix!$D$6:$E$9,2,FALSE()),0)),"")</f>
        <v>0</v>
      </c>
      <c r="N217" s="215" t="n">
        <f aca="false">IF(COUNTIF(K217:K221,K217)&gt;=3,IF(J217=5,VLOOKUP(K217+2,TPMatrix!$A$6:$B$10,2,FALSE()),IF(J217=4,VLOOKUP(K217+2,TPMatrix!$D$6:$E$9,2,FALSE()),0)),"")</f>
        <v>0</v>
      </c>
      <c r="O217" s="215" t="n">
        <f aca="false">IF(COUNTIF(K217:K221,K217)&gt;=4,IF(J217=5,VLOOKUP(K217+3,TPMatrix!$A$6:$B$10,2,FALSE()),IF(J217=4,VLOOKUP(K217+3,TPMatrix!$D$6:$E$9,2,FALSE()),0)),"")</f>
        <v>0</v>
      </c>
      <c r="P217" s="215" t="n">
        <f aca="false">IF(COUNTIF(K217:K221,K217)&gt;=5,IF(J217=5,VLOOKUP(K217+4,TPMatrix!$A$6:$B$10,2,FALSE()),IF(J217=4,VLOOKUP(K217+4,TPMatrix!$D$6:$E$9,2,FALSE()),0)),"")</f>
        <v>0</v>
      </c>
      <c r="Q217" s="215" t="n">
        <f aca="false">SUM(L217:P217)/COUNT(L217:P217)</f>
        <v>0</v>
      </c>
      <c r="R217" s="216" t="n">
        <f aca="false">COUNT(L217:P217)</f>
        <v>5</v>
      </c>
      <c r="S217" s="217" t="n">
        <f aca="false">IF(ISNUMBER($A217),COUNTIF($D$7:$D$306,$D217),0)</f>
        <v>0</v>
      </c>
      <c r="T217" s="218" t="n">
        <f aca="false">CEILING($F217,1)</f>
        <v>0</v>
      </c>
      <c r="U217" s="219" t="n">
        <f aca="true">SUM(OFFSET(T217,-MOD(ROW()-ROW($U$7),5),0,5,1))</f>
        <v>0</v>
      </c>
      <c r="W217" s="167" t="str">
        <f aca="false">$I217</f>
        <v/>
      </c>
      <c r="X217" s="167" t="str">
        <f aca="false">IF(ISNUMBER($A217),$W217*(Methuselahs!$A$4+1)+$A217,"")</f>
        <v/>
      </c>
      <c r="Y217" s="167" t="str">
        <f aca="false">IF(ISNUMBER($A217),RANK($X217,$X217:$X221,1),"")</f>
        <v/>
      </c>
      <c r="Z217" s="167" t="str">
        <f aca="false">IF(ISNUMBER($A217),VLOOKUP($A217,Methuselahs!$A$7:$X$306,5),"")</f>
        <v/>
      </c>
      <c r="AA217" s="167" t="str">
        <f aca="false">$I217</f>
        <v/>
      </c>
    </row>
    <row r="218" customFormat="false" ht="12.65" hidden="false" customHeight="false" outlineLevel="0" collapsed="false">
      <c r="A218" s="220" t="str">
        <f aca="true">IF(OR(ISBLANK('Tournament Info'!$B$11),'Tournament Info'!$B$11&lt;&gt;4),"",INDIRECT(ADDRESS(ROW(),3,1,1,"Optimal Seating "&amp;'Tournament Info'!$B$11-1&amp;"R+F")))</f>
        <v/>
      </c>
      <c r="B218" s="221" t="str">
        <f aca="false">IF(ISNUMBER(A218),VLOOKUP(A218,Methuselahs!$A$7:$E$306,2,FALSE()),"")</f>
        <v/>
      </c>
      <c r="C218" s="222" t="str">
        <f aca="false">IF(ISNUMBER(A218),VLOOKUP(A218,Methuselahs!$A$7:$E$306,3,FALSE()),"")</f>
        <v/>
      </c>
      <c r="D218" s="223" t="str">
        <f aca="false">IF(ISNUMBER(A218),FLOOR((ROW()-ROW($A$7))/5,1)+1,"")</f>
        <v/>
      </c>
      <c r="E218" s="224"/>
      <c r="F218" s="264" t="n">
        <f aca="false">IF(ISNUMBER(E218),E218,0)</f>
        <v>0</v>
      </c>
      <c r="G218" s="225" t="str">
        <f aca="false">IF(ISNUMBER($A218),IF(AND($F218&gt;=2,$H218=60),1,0),"")</f>
        <v/>
      </c>
      <c r="H218" s="226" t="str">
        <f aca="false">IF(ISNUMBER(A218),IF(OR($S218=$U218,NOT(ISNA(MATCH($D218*5+$V$4,Override!$C$6:$C$125,0)))),$Q218,0),"")</f>
        <v/>
      </c>
      <c r="I218" s="275" t="str">
        <f aca="false">IF(ISNUMBER(A218),IF(J218=5,K218,IF(AND(J218=4,OR(K218=4,K218=3)),K218+1,K218)),"")</f>
        <v/>
      </c>
      <c r="J218" s="227" t="n">
        <f aca="false">COUNT(A217:A221)</f>
        <v>0</v>
      </c>
      <c r="K218" s="228" t="str">
        <f aca="false">IF(ISNUMBER(A218),RANK(F218,F217:F221),"")</f>
        <v/>
      </c>
      <c r="L218" s="229" t="n">
        <f aca="false">IF(J218=5,VLOOKUP(K218,TPMatrix!$A$6:$B$10,2,FALSE()),IF(J218=4,VLOOKUP(K218,TPMatrix!$D$6:$E$9,2,FALSE()),0))</f>
        <v>0</v>
      </c>
      <c r="M218" s="229" t="n">
        <f aca="false">IF(COUNTIF(K217:K221,K218)&gt;=2,IF(J218=5,VLOOKUP(K218+1,TPMatrix!$A$6:$B$10,2,FALSE()),IF(J218=4,VLOOKUP(K218+1,TPMatrix!$D$6:$E$9,2,FALSE()),0)),"")</f>
        <v>0</v>
      </c>
      <c r="N218" s="229" t="n">
        <f aca="false">IF(COUNTIF(K217:K221,K218)&gt;=3,IF(J218=5,VLOOKUP(K218+2,TPMatrix!$A$6:$B$10,2,FALSE()),IF(J218=4,VLOOKUP(K218+2,TPMatrix!$D$6:$E$9,2,FALSE()),0)),"")</f>
        <v>0</v>
      </c>
      <c r="O218" s="229" t="n">
        <f aca="false">IF(COUNTIF(K217:K221,K218)&gt;=4,IF(J218=5,VLOOKUP(K218+3,TPMatrix!$A$6:$B$10,2,FALSE()),IF(J218=4,VLOOKUP(K218+3,TPMatrix!$D$6:$E$9,2,FALSE()),0)),"")</f>
        <v>0</v>
      </c>
      <c r="P218" s="229" t="n">
        <f aca="false">IF(COUNTIF(K217:K221,K218)&gt;=5,IF(J218=5,VLOOKUP(K218+4,TPMatrix!$A$6:$B$10,2,FALSE()),IF(J218=4,VLOOKUP(K218+4,TPMatrix!$D$6:$E$9,2,FALSE()),0)),"")</f>
        <v>0</v>
      </c>
      <c r="Q218" s="229" t="n">
        <f aca="false">SUM(L218:P218)/COUNT(L218:P218)</f>
        <v>0</v>
      </c>
      <c r="R218" s="230" t="n">
        <f aca="false">COUNT(L218:P218)</f>
        <v>5</v>
      </c>
      <c r="S218" s="228" t="n">
        <f aca="false">IF(ISNUMBER($A218),COUNTIF($D$7:$D$306,$D218),0)</f>
        <v>0</v>
      </c>
      <c r="T218" s="229" t="n">
        <f aca="false">CEILING($F218,1)</f>
        <v>0</v>
      </c>
      <c r="U218" s="230" t="n">
        <f aca="true">SUM(OFFSET(T218,-MOD(ROW()-ROW($U$7),5),0,5,1))</f>
        <v>0</v>
      </c>
      <c r="W218" s="167" t="str">
        <f aca="false">$I218</f>
        <v/>
      </c>
      <c r="X218" s="167" t="str">
        <f aca="false">IF(ISNUMBER($A218),$W218*(Methuselahs!$A$4+1)+$A218,"")</f>
        <v/>
      </c>
      <c r="Y218" s="167" t="str">
        <f aca="false">IF(ISNUMBER($A218),RANK($X218,$X218:$X222,1),"")</f>
        <v/>
      </c>
      <c r="Z218" s="167" t="str">
        <f aca="false">IF(ISNUMBER($A218),VLOOKUP($A218,Methuselahs!$A$7:$X$306,5),"")</f>
        <v/>
      </c>
      <c r="AA218" s="167" t="str">
        <f aca="false">$I218</f>
        <v/>
      </c>
    </row>
    <row r="219" customFormat="false" ht="12.65" hidden="false" customHeight="false" outlineLevel="0" collapsed="false">
      <c r="A219" s="231" t="str">
        <f aca="true">IF(OR(ISBLANK('Tournament Info'!$B$11),'Tournament Info'!$B$11&lt;&gt;4),"",INDIRECT(ADDRESS(ROW(),3,1,1,"Optimal Seating "&amp;'Tournament Info'!$B$11-1&amp;"R+F")))</f>
        <v/>
      </c>
      <c r="B219" s="207" t="str">
        <f aca="false">IF(ISNUMBER(A219),VLOOKUP(A219,Methuselahs!$A$7:$E$306,2,FALSE()),"")</f>
        <v/>
      </c>
      <c r="C219" s="232" t="str">
        <f aca="false">IF(ISNUMBER(A219),VLOOKUP(A219,Methuselahs!$A$7:$E$306,3,FALSE()),"")</f>
        <v/>
      </c>
      <c r="D219" s="233" t="str">
        <f aca="false">IF(ISNUMBER(A219),FLOOR((ROW()-ROW($A$7))/5,1)+1,"")</f>
        <v/>
      </c>
      <c r="E219" s="234"/>
      <c r="F219" s="267" t="n">
        <f aca="false">IF(ISNUMBER(E219),E219,0)</f>
        <v>0</v>
      </c>
      <c r="G219" s="235" t="str">
        <f aca="false">IF(ISNUMBER($A219),IF(AND($F219&gt;=2,$H219=60),1,0),"")</f>
        <v/>
      </c>
      <c r="H219" s="236" t="str">
        <f aca="false">IF(ISNUMBER(A219),IF(OR($S219=$U219,NOT(ISNA(MATCH($D219*5+$V$4,Override!$C$6:$C$125,0)))),$Q219,0),"")</f>
        <v/>
      </c>
      <c r="I219" s="139" t="str">
        <f aca="false">IF(ISNUMBER(A219),IF(J219=5,K219,IF(AND(J219=4,OR(K219=4,K219=3)),K219+1,K219)),"")</f>
        <v/>
      </c>
      <c r="J219" s="237" t="n">
        <f aca="false">COUNT(A217:A221)</f>
        <v>0</v>
      </c>
      <c r="K219" s="238" t="str">
        <f aca="false">IF(ISNUMBER(A219),RANK(F219,F217:F221),"")</f>
        <v/>
      </c>
      <c r="L219" s="239" t="n">
        <f aca="false">IF(J219=5,VLOOKUP(K219,TPMatrix!$A$6:$B$10,2,FALSE()),IF(J219=4,VLOOKUP(K219,TPMatrix!$D$6:$E$9,2,FALSE()),0))</f>
        <v>0</v>
      </c>
      <c r="M219" s="239" t="n">
        <f aca="false">IF(COUNTIF(K217:K221,K219)&gt;=2,IF(J219=5,VLOOKUP(K219+1,TPMatrix!$A$6:$B$10,2,FALSE()),IF(J219=4,VLOOKUP(K219+1,TPMatrix!$D$6:$E$9,2,FALSE()),0)),"")</f>
        <v>0</v>
      </c>
      <c r="N219" s="239" t="n">
        <f aca="false">IF(COUNTIF(K217:K221,K219)&gt;=3,IF(J219=5,VLOOKUP(K219+2,TPMatrix!$A$6:$B$10,2,FALSE()),IF(J219=4,VLOOKUP(K219+2,TPMatrix!$D$6:$E$9,2,FALSE()),0)),"")</f>
        <v>0</v>
      </c>
      <c r="O219" s="239" t="n">
        <f aca="false">IF(COUNTIF(K217:K221,K219)&gt;=4,IF(J219=5,VLOOKUP(K219+3,TPMatrix!$A$6:$B$10,2,FALSE()),IF(J219=4,VLOOKUP(K219+3,TPMatrix!$D$6:$E$9,2,FALSE()),0)),"")</f>
        <v>0</v>
      </c>
      <c r="P219" s="239" t="n">
        <f aca="false">IF(COUNTIF(K217:K221,K219)&gt;=5,IF(J219=5,VLOOKUP(K219+4,TPMatrix!$A$6:$B$10,2,FALSE()),IF(J219=4,VLOOKUP(K219+4,TPMatrix!$D$6:$E$9,2,FALSE()),0)),"")</f>
        <v>0</v>
      </c>
      <c r="Q219" s="239" t="n">
        <f aca="false">SUM(L219:P219)/COUNT(L219:P219)</f>
        <v>0</v>
      </c>
      <c r="R219" s="240" t="n">
        <f aca="false">COUNT(L219:P219)</f>
        <v>5</v>
      </c>
      <c r="S219" s="238" t="n">
        <f aca="false">IF(ISNUMBER($A219),COUNTIF($D$7:$D$306,$D219),0)</f>
        <v>0</v>
      </c>
      <c r="T219" s="239" t="n">
        <f aca="false">CEILING($F219,1)</f>
        <v>0</v>
      </c>
      <c r="U219" s="240" t="n">
        <f aca="true">SUM(OFFSET(T219,-MOD(ROW()-ROW($U$7),5),0,5,1))</f>
        <v>0</v>
      </c>
      <c r="W219" s="167" t="str">
        <f aca="false">$I219</f>
        <v/>
      </c>
      <c r="X219" s="167" t="str">
        <f aca="false">IF(ISNUMBER($A219),$W219*(Methuselahs!$A$4+1)+$A219,"")</f>
        <v/>
      </c>
      <c r="Y219" s="167" t="str">
        <f aca="false">IF(ISNUMBER($A219),RANK($X219,$X219:$X223,1),"")</f>
        <v/>
      </c>
      <c r="Z219" s="167" t="str">
        <f aca="false">IF(ISNUMBER($A219),VLOOKUP($A219,Methuselahs!$A$7:$X$306,5),"")</f>
        <v/>
      </c>
      <c r="AA219" s="167" t="str">
        <f aca="false">$I219</f>
        <v/>
      </c>
    </row>
    <row r="220" customFormat="false" ht="12.65" hidden="false" customHeight="false" outlineLevel="0" collapsed="false">
      <c r="A220" s="241" t="str">
        <f aca="true">IF(OR(ISBLANK('Tournament Info'!$B$11),'Tournament Info'!$B$11&lt;&gt;4),"",INDIRECT(ADDRESS(ROW(),3,1,1,"Optimal Seating "&amp;'Tournament Info'!$B$11-1&amp;"R+F")))</f>
        <v/>
      </c>
      <c r="B220" s="242" t="str">
        <f aca="false">IF(ISNUMBER(A220),VLOOKUP(A220,Methuselahs!$A$7:$E$306,2,FALSE()),"")</f>
        <v/>
      </c>
      <c r="C220" s="243" t="str">
        <f aca="false">IF(ISNUMBER(A220),VLOOKUP(A220,Methuselahs!$A$7:$E$306,3,FALSE()),"")</f>
        <v/>
      </c>
      <c r="D220" s="244" t="str">
        <f aca="false">IF(ISNUMBER(A220),FLOOR((ROW()-ROW($A$7))/5,1)+1,"")</f>
        <v/>
      </c>
      <c r="E220" s="245"/>
      <c r="F220" s="269" t="n">
        <f aca="false">IF(ISNUMBER(E220),E220,0)</f>
        <v>0</v>
      </c>
      <c r="G220" s="225" t="str">
        <f aca="false">IF(ISNUMBER($A220),IF(AND($F220&gt;=2,$H220=60),1,0),"")</f>
        <v/>
      </c>
      <c r="H220" s="226" t="str">
        <f aca="false">IF(ISNUMBER(A220),IF(OR($S220=$U220,NOT(ISNA(MATCH($D220*5+$V$4,Override!$C$6:$C$125,0)))),$Q220,0),"")</f>
        <v/>
      </c>
      <c r="I220" s="275" t="str">
        <f aca="false">IF(ISNUMBER(A220),IF(J220=5,K220,IF(AND(J220=4,OR(K220=4,K220=3)),K220+1,K220)),"")</f>
        <v/>
      </c>
      <c r="J220" s="246" t="n">
        <f aca="false">COUNT(A217:A221)</f>
        <v>0</v>
      </c>
      <c r="K220" s="228" t="str">
        <f aca="false">IF(ISNUMBER(A220),RANK(F220,F217:F221),"")</f>
        <v/>
      </c>
      <c r="L220" s="229" t="n">
        <f aca="false">IF(J220=5,VLOOKUP(K220,TPMatrix!$A$6:$B$10,2,FALSE()),IF(J220=4,VLOOKUP(K220,TPMatrix!$D$6:$E$9,2,FALSE()),0))</f>
        <v>0</v>
      </c>
      <c r="M220" s="229" t="n">
        <f aca="false">IF(COUNTIF(K217:K221,K220)&gt;=2,IF(J220=5,VLOOKUP(K220+1,TPMatrix!$A$6:$B$10,2,FALSE()),IF(J220=4,VLOOKUP(K220+1,TPMatrix!$D$6:$E$9,2,FALSE()),0)),"")</f>
        <v>0</v>
      </c>
      <c r="N220" s="229" t="n">
        <f aca="false">IF(COUNTIF(K217:K221,K220)&gt;=3,IF(J220=5,VLOOKUP(K220+2,TPMatrix!$A$6:$B$10,2,FALSE()),IF(J220=4,VLOOKUP(K220+2,TPMatrix!$D$6:$E$9,2,FALSE()),0)),"")</f>
        <v>0</v>
      </c>
      <c r="O220" s="229" t="n">
        <f aca="false">IF(COUNTIF(K217:K221,K220)&gt;=4,IF(J220=5,VLOOKUP(K220+3,TPMatrix!$A$6:$B$10,2,FALSE()),IF(J220=4,VLOOKUP(K220+3,TPMatrix!$D$6:$E$9,2,FALSE()),0)),"")</f>
        <v>0</v>
      </c>
      <c r="P220" s="229" t="n">
        <f aca="false">IF(COUNTIF(K217:K221,K220)&gt;=5,IF(J220=5,VLOOKUP(K220+4,TPMatrix!$A$6:$B$10,2,FALSE()),IF(J220=4,VLOOKUP(K220+4,TPMatrix!$D$6:$E$9,2,FALSE()),0)),"")</f>
        <v>0</v>
      </c>
      <c r="Q220" s="229" t="n">
        <f aca="false">SUM(L220:P220)/COUNT(L220:P220)</f>
        <v>0</v>
      </c>
      <c r="R220" s="230" t="n">
        <f aca="false">COUNT(L220:P220)</f>
        <v>5</v>
      </c>
      <c r="S220" s="228" t="n">
        <f aca="false">IF(ISNUMBER($A220),COUNTIF($D$7:$D$306,$D220),0)</f>
        <v>0</v>
      </c>
      <c r="T220" s="229" t="n">
        <f aca="false">CEILING($F220,1)</f>
        <v>0</v>
      </c>
      <c r="U220" s="230" t="n">
        <f aca="true">SUM(OFFSET(T220,-MOD(ROW()-ROW($U$7),5),0,5,1))</f>
        <v>0</v>
      </c>
      <c r="W220" s="167" t="str">
        <f aca="false">$I220</f>
        <v/>
      </c>
      <c r="X220" s="167" t="str">
        <f aca="false">IF(ISNUMBER($A220),$W220*(Methuselahs!$A$4+1)+$A220,"")</f>
        <v/>
      </c>
      <c r="Y220" s="167" t="str">
        <f aca="false">IF(ISNUMBER($A220),RANK($X220,$X220:$X224,1),"")</f>
        <v/>
      </c>
      <c r="Z220" s="167" t="str">
        <f aca="false">IF(ISNUMBER($A220),VLOOKUP($A220,Methuselahs!$A$7:$X$306,5),"")</f>
        <v/>
      </c>
      <c r="AA220" s="167" t="str">
        <f aca="false">$I220</f>
        <v/>
      </c>
    </row>
    <row r="221" customFormat="false" ht="12.65" hidden="false" customHeight="false" outlineLevel="0" collapsed="false">
      <c r="A221" s="247" t="str">
        <f aca="true">IF(OR(ISBLANK('Tournament Info'!$B$11),'Tournament Info'!$B$11&lt;&gt;4),"",INDIRECT(ADDRESS(ROW(),3,1,1,"Optimal Seating "&amp;'Tournament Info'!$B$11-1&amp;"R+F")))</f>
        <v/>
      </c>
      <c r="B221" s="248" t="str">
        <f aca="false">IF(ISNUMBER(A221),VLOOKUP(A221,Methuselahs!$A$7:$E$306,2,FALSE()),"")</f>
        <v/>
      </c>
      <c r="C221" s="249" t="str">
        <f aca="false">IF(ISNUMBER(A221),VLOOKUP(A221,Methuselahs!$A$7:$E$306,3,FALSE()),"")</f>
        <v/>
      </c>
      <c r="D221" s="250" t="str">
        <f aca="false">IF(ISNUMBER(A221),FLOOR((ROW()-ROW($A$7))/5,1)+1,"")</f>
        <v/>
      </c>
      <c r="E221" s="251"/>
      <c r="F221" s="270" t="n">
        <f aca="false">IF(ISNUMBER(E221),E221,0)</f>
        <v>0</v>
      </c>
      <c r="G221" s="235" t="str">
        <f aca="false">IF(ISNUMBER($A221),IF(AND($F221&gt;=2,$H221=60),1,0),"")</f>
        <v/>
      </c>
      <c r="H221" s="236" t="str">
        <f aca="false">IF(ISNUMBER(A221),IF(OR($S221=$U221,NOT(ISNA(MATCH($D221*5+$V$4,Override!$C$6:$C$125,0)))),$Q221,0),"")</f>
        <v/>
      </c>
      <c r="I221" s="139" t="str">
        <f aca="false">IF(ISNUMBER(A221),IF(J221=5,K221,IF(AND(J221=4,OR(K221=4,K221=3)),K221+1,K221)),"")</f>
        <v/>
      </c>
      <c r="J221" s="252" t="n">
        <f aca="false">COUNT(A217:A221)</f>
        <v>0</v>
      </c>
      <c r="K221" s="253" t="str">
        <f aca="false">IF(ISNUMBER(A221),RANK(F221,F217:F221),"")</f>
        <v/>
      </c>
      <c r="L221" s="254" t="n">
        <f aca="false">IF(J221=5,VLOOKUP(K221,TPMatrix!$A$6:$B$10,2,FALSE()),IF(J221=4,VLOOKUP(K221,TPMatrix!$D$6:$E$9,2,FALSE()),0))</f>
        <v>0</v>
      </c>
      <c r="M221" s="254" t="n">
        <f aca="false">IF(COUNTIF(K217:K221,K221)&gt;=2,IF(J221=5,VLOOKUP(K221+1,TPMatrix!$A$6:$B$10,2,FALSE()),IF(J221=4,VLOOKUP(K221+1,TPMatrix!$D$6:$E$9,2,FALSE()),0)),"")</f>
        <v>0</v>
      </c>
      <c r="N221" s="254" t="n">
        <f aca="false">IF(COUNTIF(K217:K221,K221)&gt;=3,IF(J221=5,VLOOKUP(K221+2,TPMatrix!$A$6:$B$10,2,FALSE()),IF(J221=4,VLOOKUP(K221+2,TPMatrix!$D$6:$E$9,2,FALSE()),0)),"")</f>
        <v>0</v>
      </c>
      <c r="O221" s="254" t="n">
        <f aca="false">IF(COUNTIF(K217:K221,K221)&gt;=4,IF(J221=5,VLOOKUP(K221+3,TPMatrix!$A$6:$B$10,2,FALSE()),IF(J221=4,VLOOKUP(K221+3,TPMatrix!$D$6:$E$9,2,FALSE()),0)),"")</f>
        <v>0</v>
      </c>
      <c r="P221" s="254" t="n">
        <f aca="false">IF(COUNTIF(K217:K221,K221)&gt;=5,IF(J221=5,VLOOKUP(K221+4,TPMatrix!$A$6:$B$10,2,FALSE()),IF(J221=4,VLOOKUP(K221+4,TPMatrix!$D$6:$E$9,2,FALSE()),0)),"")</f>
        <v>0</v>
      </c>
      <c r="Q221" s="254" t="n">
        <f aca="false">SUM(L221:P221)/COUNT(L221:P221)</f>
        <v>0</v>
      </c>
      <c r="R221" s="255" t="n">
        <f aca="false">COUNT(L221:P221)</f>
        <v>5</v>
      </c>
      <c r="S221" s="253" t="n">
        <f aca="false">IF(ISNUMBER($A221),COUNTIF($D$7:$D$306,$D221),0)</f>
        <v>0</v>
      </c>
      <c r="T221" s="254" t="n">
        <f aca="false">CEILING($F221,1)</f>
        <v>0</v>
      </c>
      <c r="U221" s="255" t="n">
        <f aca="true">SUM(OFFSET(T221,-MOD(ROW()-ROW($U$7),5),0,5,1))</f>
        <v>0</v>
      </c>
      <c r="W221" s="167" t="str">
        <f aca="false">$I221</f>
        <v/>
      </c>
      <c r="X221" s="167" t="str">
        <f aca="false">IF(ISNUMBER($A221),$W221*(Methuselahs!$A$4+1)+$A221,"")</f>
        <v/>
      </c>
      <c r="Y221" s="167" t="str">
        <f aca="false">IF(ISNUMBER($A221),RANK($X221,$X221:$X225,1),"")</f>
        <v/>
      </c>
      <c r="Z221" s="167" t="str">
        <f aca="false">IF(ISNUMBER($A221),VLOOKUP($A221,Methuselahs!$A$7:$X$306,5),"")</f>
        <v/>
      </c>
      <c r="AA221" s="167" t="str">
        <f aca="false">$I221</f>
        <v/>
      </c>
    </row>
    <row r="222" customFormat="false" ht="12.65" hidden="false" customHeight="false" outlineLevel="0" collapsed="false">
      <c r="A222" s="206" t="str">
        <f aca="true">IF(OR(ISBLANK('Tournament Info'!$B$11),'Tournament Info'!$B$11&lt;&gt;4),"",INDIRECT(ADDRESS(ROW(),3,1,1,"Optimal Seating "&amp;'Tournament Info'!$B$11-1&amp;"R+F")))</f>
        <v/>
      </c>
      <c r="B222" s="256" t="str">
        <f aca="false">IF(ISNUMBER(A222),VLOOKUP(A222,Methuselahs!$A$7:$E$306,2,FALSE()),"")</f>
        <v/>
      </c>
      <c r="C222" s="208" t="str">
        <f aca="false">IF(ISNUMBER(A222),VLOOKUP(A222,Methuselahs!$A$7:$E$306,3,FALSE()),"")</f>
        <v/>
      </c>
      <c r="D222" s="209" t="str">
        <f aca="false">IF(ISNUMBER(A222),FLOOR((ROW()-ROW($A$7))/5,1)+1,"")</f>
        <v/>
      </c>
      <c r="E222" s="210"/>
      <c r="F222" s="262" t="n">
        <f aca="false">IF(ISNUMBER(E222),E222,0)</f>
        <v>0</v>
      </c>
      <c r="G222" s="211" t="str">
        <f aca="false">IF(ISNUMBER($A222),IF(AND($F222&gt;=2,$H222=60),1,0),"")</f>
        <v/>
      </c>
      <c r="H222" s="212" t="str">
        <f aca="false">IF(ISNUMBER(A222),IF(OR($S222=$U222,NOT(ISNA(MATCH($D222*5+$V$4,Override!$C$6:$C$125,0)))),$Q222,0),"")</f>
        <v/>
      </c>
      <c r="I222" s="274" t="str">
        <f aca="false">IF(ISNUMBER(A222),IF(J222=5,K222,IF(AND(J222=4,OR(K222=4,K222=3)),K222+1,K222)),"")</f>
        <v/>
      </c>
      <c r="J222" s="213" t="n">
        <f aca="false">COUNT(A222:A226)</f>
        <v>0</v>
      </c>
      <c r="K222" s="214" t="str">
        <f aca="false">IF(ISNUMBER(A222),RANK(F222,F222:F226),"")</f>
        <v/>
      </c>
      <c r="L222" s="215" t="n">
        <f aca="false">IF(J222=5,VLOOKUP(K222,TPMatrix!$A$6:$B$10,2,FALSE()),IF(J222=4,VLOOKUP(K222,TPMatrix!$D$6:$E$9,2,FALSE()),0))</f>
        <v>0</v>
      </c>
      <c r="M222" s="215" t="n">
        <f aca="false">IF(COUNTIF(K222:K226,K222)&gt;=2,IF(J222=5,VLOOKUP(K222+1,TPMatrix!$A$6:$B$10,2,FALSE()),IF(J222=4,VLOOKUP(K222+1,TPMatrix!$D$6:$E$9,2,FALSE()),0)),"")</f>
        <v>0</v>
      </c>
      <c r="N222" s="215" t="n">
        <f aca="false">IF(COUNTIF(K222:K226,K222)&gt;=3,IF(J222=5,VLOOKUP(K222+2,TPMatrix!$A$6:$B$10,2,FALSE()),IF(J222=4,VLOOKUP(K222+2,TPMatrix!$D$6:$E$9,2,FALSE()),0)),"")</f>
        <v>0</v>
      </c>
      <c r="O222" s="215" t="n">
        <f aca="false">IF(COUNTIF(K222:K226,K222)&gt;=4,IF(J222=5,VLOOKUP(K222+3,TPMatrix!$A$6:$B$10,2,FALSE()),IF(J222=4,VLOOKUP(K222+3,TPMatrix!$D$6:$E$9,2,FALSE()),0)),"")</f>
        <v>0</v>
      </c>
      <c r="P222" s="215" t="n">
        <f aca="false">IF(COUNTIF(K222:K226,K222)&gt;=5,IF(J222=5,VLOOKUP(K222+4,TPMatrix!$A$6:$B$10,2,FALSE()),IF(J222=4,VLOOKUP(K222+4,TPMatrix!$D$6:$E$9,2,FALSE()),0)),"")</f>
        <v>0</v>
      </c>
      <c r="Q222" s="215" t="n">
        <f aca="false">SUM(L222:P222)/COUNT(L222:P222)</f>
        <v>0</v>
      </c>
      <c r="R222" s="216" t="n">
        <f aca="false">COUNT(L222:P222)</f>
        <v>5</v>
      </c>
      <c r="S222" s="217" t="n">
        <f aca="false">IF(ISNUMBER($A222),COUNTIF($D$7:$D$306,$D222),0)</f>
        <v>0</v>
      </c>
      <c r="T222" s="218" t="n">
        <f aca="false">CEILING($F222,1)</f>
        <v>0</v>
      </c>
      <c r="U222" s="219" t="n">
        <f aca="true">SUM(OFFSET(T222,-MOD(ROW()-ROW($U$7),5),0,5,1))</f>
        <v>0</v>
      </c>
      <c r="W222" s="167" t="str">
        <f aca="false">$I222</f>
        <v/>
      </c>
      <c r="X222" s="167" t="str">
        <f aca="false">IF(ISNUMBER($A222),$W222*(Methuselahs!$A$4+1)+$A222,"")</f>
        <v/>
      </c>
      <c r="Y222" s="167" t="str">
        <f aca="false">IF(ISNUMBER($A222),RANK($X222,$X222:$X226,1),"")</f>
        <v/>
      </c>
      <c r="Z222" s="167" t="str">
        <f aca="false">IF(ISNUMBER($A222),VLOOKUP($A222,Methuselahs!$A$7:$X$306,5),"")</f>
        <v/>
      </c>
      <c r="AA222" s="167" t="str">
        <f aca="false">$I222</f>
        <v/>
      </c>
    </row>
    <row r="223" customFormat="false" ht="12.65" hidden="false" customHeight="false" outlineLevel="0" collapsed="false">
      <c r="A223" s="220" t="str">
        <f aca="true">IF(OR(ISBLANK('Tournament Info'!$B$11),'Tournament Info'!$B$11&lt;&gt;4),"",INDIRECT(ADDRESS(ROW(),3,1,1,"Optimal Seating "&amp;'Tournament Info'!$B$11-1&amp;"R+F")))</f>
        <v/>
      </c>
      <c r="B223" s="221" t="str">
        <f aca="false">IF(ISNUMBER(A223),VLOOKUP(A223,Methuselahs!$A$7:$E$306,2,FALSE()),"")</f>
        <v/>
      </c>
      <c r="C223" s="222" t="str">
        <f aca="false">IF(ISNUMBER(A223),VLOOKUP(A223,Methuselahs!$A$7:$E$306,3,FALSE()),"")</f>
        <v/>
      </c>
      <c r="D223" s="223" t="str">
        <f aca="false">IF(ISNUMBER(A223),FLOOR((ROW()-ROW($A$7))/5,1)+1,"")</f>
        <v/>
      </c>
      <c r="E223" s="224"/>
      <c r="F223" s="264" t="n">
        <f aca="false">IF(ISNUMBER(E223),E223,0)</f>
        <v>0</v>
      </c>
      <c r="G223" s="225" t="str">
        <f aca="false">IF(ISNUMBER($A223),IF(AND($F223&gt;=2,$H223=60),1,0),"")</f>
        <v/>
      </c>
      <c r="H223" s="226" t="str">
        <f aca="false">IF(ISNUMBER(A223),IF(OR($S223=$U223,NOT(ISNA(MATCH($D223*5+$V$4,Override!$C$6:$C$125,0)))),$Q223,0),"")</f>
        <v/>
      </c>
      <c r="I223" s="275" t="str">
        <f aca="false">IF(ISNUMBER(A223),IF(J223=5,K223,IF(AND(J223=4,OR(K223=4,K223=3)),K223+1,K223)),"")</f>
        <v/>
      </c>
      <c r="J223" s="227" t="n">
        <f aca="false">COUNT(A222:A226)</f>
        <v>0</v>
      </c>
      <c r="K223" s="228" t="str">
        <f aca="false">IF(ISNUMBER(A223),RANK(F223,F222:F226),"")</f>
        <v/>
      </c>
      <c r="L223" s="229" t="n">
        <f aca="false">IF(J223=5,VLOOKUP(K223,TPMatrix!$A$6:$B$10,2,FALSE()),IF(J223=4,VLOOKUP(K223,TPMatrix!$D$6:$E$9,2,FALSE()),0))</f>
        <v>0</v>
      </c>
      <c r="M223" s="229" t="n">
        <f aca="false">IF(COUNTIF(K222:K226,K223)&gt;=2,IF(J223=5,VLOOKUP(K223+1,TPMatrix!$A$6:$B$10,2,FALSE()),IF(J223=4,VLOOKUP(K223+1,TPMatrix!$D$6:$E$9,2,FALSE()),0)),"")</f>
        <v>0</v>
      </c>
      <c r="N223" s="229" t="n">
        <f aca="false">IF(COUNTIF(K222:K226,K223)&gt;=3,IF(J223=5,VLOOKUP(K223+2,TPMatrix!$A$6:$B$10,2,FALSE()),IF(J223=4,VLOOKUP(K223+2,TPMatrix!$D$6:$E$9,2,FALSE()),0)),"")</f>
        <v>0</v>
      </c>
      <c r="O223" s="229" t="n">
        <f aca="false">IF(COUNTIF(K222:K226,K223)&gt;=4,IF(J223=5,VLOOKUP(K223+3,TPMatrix!$A$6:$B$10,2,FALSE()),IF(J223=4,VLOOKUP(K223+3,TPMatrix!$D$6:$E$9,2,FALSE()),0)),"")</f>
        <v>0</v>
      </c>
      <c r="P223" s="229" t="n">
        <f aca="false">IF(COUNTIF(K222:K226,K223)&gt;=5,IF(J223=5,VLOOKUP(K223+4,TPMatrix!$A$6:$B$10,2,FALSE()),IF(J223=4,VLOOKUP(K223+4,TPMatrix!$D$6:$E$9,2,FALSE()),0)),"")</f>
        <v>0</v>
      </c>
      <c r="Q223" s="229" t="n">
        <f aca="false">SUM(L223:P223)/COUNT(L223:P223)</f>
        <v>0</v>
      </c>
      <c r="R223" s="230" t="n">
        <f aca="false">COUNT(L223:P223)</f>
        <v>5</v>
      </c>
      <c r="S223" s="228" t="n">
        <f aca="false">IF(ISNUMBER($A223),COUNTIF($D$7:$D$306,$D223),0)</f>
        <v>0</v>
      </c>
      <c r="T223" s="229" t="n">
        <f aca="false">CEILING($F223,1)</f>
        <v>0</v>
      </c>
      <c r="U223" s="230" t="n">
        <f aca="true">SUM(OFFSET(T223,-MOD(ROW()-ROW($U$7),5),0,5,1))</f>
        <v>0</v>
      </c>
      <c r="W223" s="167" t="str">
        <f aca="false">$I223</f>
        <v/>
      </c>
      <c r="X223" s="167" t="str">
        <f aca="false">IF(ISNUMBER($A223),$W223*(Methuselahs!$A$4+1)+$A223,"")</f>
        <v/>
      </c>
      <c r="Y223" s="167" t="str">
        <f aca="false">IF(ISNUMBER($A223),RANK($X223,$X223:$X227,1),"")</f>
        <v/>
      </c>
      <c r="Z223" s="167" t="str">
        <f aca="false">IF(ISNUMBER($A223),VLOOKUP($A223,Methuselahs!$A$7:$X$306,5),"")</f>
        <v/>
      </c>
      <c r="AA223" s="167" t="str">
        <f aca="false">$I223</f>
        <v/>
      </c>
    </row>
    <row r="224" customFormat="false" ht="12.65" hidden="false" customHeight="false" outlineLevel="0" collapsed="false">
      <c r="A224" s="231" t="str">
        <f aca="true">IF(OR(ISBLANK('Tournament Info'!$B$11),'Tournament Info'!$B$11&lt;&gt;4),"",INDIRECT(ADDRESS(ROW(),3,1,1,"Optimal Seating "&amp;'Tournament Info'!$B$11-1&amp;"R+F")))</f>
        <v/>
      </c>
      <c r="B224" s="207" t="str">
        <f aca="false">IF(ISNUMBER(A224),VLOOKUP(A224,Methuselahs!$A$7:$E$306,2,FALSE()),"")</f>
        <v/>
      </c>
      <c r="C224" s="232" t="str">
        <f aca="false">IF(ISNUMBER(A224),VLOOKUP(A224,Methuselahs!$A$7:$E$306,3,FALSE()),"")</f>
        <v/>
      </c>
      <c r="D224" s="233" t="str">
        <f aca="false">IF(ISNUMBER(A224),FLOOR((ROW()-ROW($A$7))/5,1)+1,"")</f>
        <v/>
      </c>
      <c r="E224" s="234"/>
      <c r="F224" s="267" t="n">
        <f aca="false">IF(ISNUMBER(E224),E224,0)</f>
        <v>0</v>
      </c>
      <c r="G224" s="235" t="str">
        <f aca="false">IF(ISNUMBER($A224),IF(AND($F224&gt;=2,$H224=60),1,0),"")</f>
        <v/>
      </c>
      <c r="H224" s="236" t="str">
        <f aca="false">IF(ISNUMBER(A224),IF(OR($S224=$U224,NOT(ISNA(MATCH($D224*5+$V$4,Override!$C$6:$C$125,0)))),$Q224,0),"")</f>
        <v/>
      </c>
      <c r="I224" s="139" t="str">
        <f aca="false">IF(ISNUMBER(A224),IF(J224=5,K224,IF(AND(J224=4,OR(K224=4,K224=3)),K224+1,K224)),"")</f>
        <v/>
      </c>
      <c r="J224" s="237" t="n">
        <f aca="false">COUNT(A222:A226)</f>
        <v>0</v>
      </c>
      <c r="K224" s="238" t="str">
        <f aca="false">IF(ISNUMBER(A224),RANK(F224,F222:F226),"")</f>
        <v/>
      </c>
      <c r="L224" s="239" t="n">
        <f aca="false">IF(J224=5,VLOOKUP(K224,TPMatrix!$A$6:$B$10,2,FALSE()),IF(J224=4,VLOOKUP(K224,TPMatrix!$D$6:$E$9,2,FALSE()),0))</f>
        <v>0</v>
      </c>
      <c r="M224" s="239" t="n">
        <f aca="false">IF(COUNTIF(K222:K226,K224)&gt;=2,IF(J224=5,VLOOKUP(K224+1,TPMatrix!$A$6:$B$10,2,FALSE()),IF(J224=4,VLOOKUP(K224+1,TPMatrix!$D$6:$E$9,2,FALSE()),0)),"")</f>
        <v>0</v>
      </c>
      <c r="N224" s="239" t="n">
        <f aca="false">IF(COUNTIF(K222:K226,K224)&gt;=3,IF(J224=5,VLOOKUP(K224+2,TPMatrix!$A$6:$B$10,2,FALSE()),IF(J224=4,VLOOKUP(K224+2,TPMatrix!$D$6:$E$9,2,FALSE()),0)),"")</f>
        <v>0</v>
      </c>
      <c r="O224" s="239" t="n">
        <f aca="false">IF(COUNTIF(K222:K226,K224)&gt;=4,IF(J224=5,VLOOKUP(K224+3,TPMatrix!$A$6:$B$10,2,FALSE()),IF(J224=4,VLOOKUP(K224+3,TPMatrix!$D$6:$E$9,2,FALSE()),0)),"")</f>
        <v>0</v>
      </c>
      <c r="P224" s="239" t="n">
        <f aca="false">IF(COUNTIF(K222:K226,K224)&gt;=5,IF(J224=5,VLOOKUP(K224+4,TPMatrix!$A$6:$B$10,2,FALSE()),IF(J224=4,VLOOKUP(K224+4,TPMatrix!$D$6:$E$9,2,FALSE()),0)),"")</f>
        <v>0</v>
      </c>
      <c r="Q224" s="239" t="n">
        <f aca="false">SUM(L224:P224)/COUNT(L224:P224)</f>
        <v>0</v>
      </c>
      <c r="R224" s="240" t="n">
        <f aca="false">COUNT(L224:P224)</f>
        <v>5</v>
      </c>
      <c r="S224" s="238" t="n">
        <f aca="false">IF(ISNUMBER($A224),COUNTIF($D$7:$D$306,$D224),0)</f>
        <v>0</v>
      </c>
      <c r="T224" s="239" t="n">
        <f aca="false">CEILING($F224,1)</f>
        <v>0</v>
      </c>
      <c r="U224" s="240" t="n">
        <f aca="true">SUM(OFFSET(T224,-MOD(ROW()-ROW($U$7),5),0,5,1))</f>
        <v>0</v>
      </c>
      <c r="W224" s="167" t="str">
        <f aca="false">$I224</f>
        <v/>
      </c>
      <c r="X224" s="167" t="str">
        <f aca="false">IF(ISNUMBER($A224),$W224*(Methuselahs!$A$4+1)+$A224,"")</f>
        <v/>
      </c>
      <c r="Y224" s="167" t="str">
        <f aca="false">IF(ISNUMBER($A224),RANK($X224,$X224:$X228,1),"")</f>
        <v/>
      </c>
      <c r="Z224" s="167" t="str">
        <f aca="false">IF(ISNUMBER($A224),VLOOKUP($A224,Methuselahs!$A$7:$X$306,5),"")</f>
        <v/>
      </c>
      <c r="AA224" s="167" t="str">
        <f aca="false">$I224</f>
        <v/>
      </c>
    </row>
    <row r="225" customFormat="false" ht="12.65" hidden="false" customHeight="false" outlineLevel="0" collapsed="false">
      <c r="A225" s="241" t="str">
        <f aca="true">IF(OR(ISBLANK('Tournament Info'!$B$11),'Tournament Info'!$B$11&lt;&gt;4),"",INDIRECT(ADDRESS(ROW(),3,1,1,"Optimal Seating "&amp;'Tournament Info'!$B$11-1&amp;"R+F")))</f>
        <v/>
      </c>
      <c r="B225" s="242" t="str">
        <f aca="false">IF(ISNUMBER(A225),VLOOKUP(A225,Methuselahs!$A$7:$E$306,2,FALSE()),"")</f>
        <v/>
      </c>
      <c r="C225" s="243" t="str">
        <f aca="false">IF(ISNUMBER(A225),VLOOKUP(A225,Methuselahs!$A$7:$E$306,3,FALSE()),"")</f>
        <v/>
      </c>
      <c r="D225" s="244" t="str">
        <f aca="false">IF(ISNUMBER(A225),FLOOR((ROW()-ROW($A$7))/5,1)+1,"")</f>
        <v/>
      </c>
      <c r="E225" s="245"/>
      <c r="F225" s="269" t="n">
        <f aca="false">IF(ISNUMBER(E225),E225,0)</f>
        <v>0</v>
      </c>
      <c r="G225" s="225" t="str">
        <f aca="false">IF(ISNUMBER($A225),IF(AND($F225&gt;=2,$H225=60),1,0),"")</f>
        <v/>
      </c>
      <c r="H225" s="226" t="str">
        <f aca="false">IF(ISNUMBER(A225),IF(OR($S225=$U225,NOT(ISNA(MATCH($D225*5+$V$4,Override!$C$6:$C$125,0)))),$Q225,0),"")</f>
        <v/>
      </c>
      <c r="I225" s="275" t="str">
        <f aca="false">IF(ISNUMBER(A225),IF(J225=5,K225,IF(AND(J225=4,OR(K225=4,K225=3)),K225+1,K225)),"")</f>
        <v/>
      </c>
      <c r="J225" s="246" t="n">
        <f aca="false">COUNT(A222:A226)</f>
        <v>0</v>
      </c>
      <c r="K225" s="228" t="str">
        <f aca="false">IF(ISNUMBER(A225),RANK(F225,F222:F226),"")</f>
        <v/>
      </c>
      <c r="L225" s="229" t="n">
        <f aca="false">IF(J225=5,VLOOKUP(K225,TPMatrix!$A$6:$B$10,2,FALSE()),IF(J225=4,VLOOKUP(K225,TPMatrix!$D$6:$E$9,2,FALSE()),0))</f>
        <v>0</v>
      </c>
      <c r="M225" s="229" t="n">
        <f aca="false">IF(COUNTIF(K222:K226,K225)&gt;=2,IF(J225=5,VLOOKUP(K225+1,TPMatrix!$A$6:$B$10,2,FALSE()),IF(J225=4,VLOOKUP(K225+1,TPMatrix!$D$6:$E$9,2,FALSE()),0)),"")</f>
        <v>0</v>
      </c>
      <c r="N225" s="229" t="n">
        <f aca="false">IF(COUNTIF(K222:K226,K225)&gt;=3,IF(J225=5,VLOOKUP(K225+2,TPMatrix!$A$6:$B$10,2,FALSE()),IF(J225=4,VLOOKUP(K225+2,TPMatrix!$D$6:$E$9,2,FALSE()),0)),"")</f>
        <v>0</v>
      </c>
      <c r="O225" s="229" t="n">
        <f aca="false">IF(COUNTIF(K222:K226,K225)&gt;=4,IF(J225=5,VLOOKUP(K225+3,TPMatrix!$A$6:$B$10,2,FALSE()),IF(J225=4,VLOOKUP(K225+3,TPMatrix!$D$6:$E$9,2,FALSE()),0)),"")</f>
        <v>0</v>
      </c>
      <c r="P225" s="229" t="n">
        <f aca="false">IF(COUNTIF(K222:K226,K225)&gt;=5,IF(J225=5,VLOOKUP(K225+4,TPMatrix!$A$6:$B$10,2,FALSE()),IF(J225=4,VLOOKUP(K225+4,TPMatrix!$D$6:$E$9,2,FALSE()),0)),"")</f>
        <v>0</v>
      </c>
      <c r="Q225" s="229" t="n">
        <f aca="false">SUM(L225:P225)/COUNT(L225:P225)</f>
        <v>0</v>
      </c>
      <c r="R225" s="230" t="n">
        <f aca="false">COUNT(L225:P225)</f>
        <v>5</v>
      </c>
      <c r="S225" s="228" t="n">
        <f aca="false">IF(ISNUMBER($A225),COUNTIF($D$7:$D$306,$D225),0)</f>
        <v>0</v>
      </c>
      <c r="T225" s="229" t="n">
        <f aca="false">CEILING($F225,1)</f>
        <v>0</v>
      </c>
      <c r="U225" s="230" t="n">
        <f aca="true">SUM(OFFSET(T225,-MOD(ROW()-ROW($U$7),5),0,5,1))</f>
        <v>0</v>
      </c>
      <c r="W225" s="167" t="str">
        <f aca="false">$I225</f>
        <v/>
      </c>
      <c r="X225" s="167" t="str">
        <f aca="false">IF(ISNUMBER($A225),$W225*(Methuselahs!$A$4+1)+$A225,"")</f>
        <v/>
      </c>
      <c r="Y225" s="167" t="str">
        <f aca="false">IF(ISNUMBER($A225),RANK($X225,$X225:$X229,1),"")</f>
        <v/>
      </c>
      <c r="Z225" s="167" t="str">
        <f aca="false">IF(ISNUMBER($A225),VLOOKUP($A225,Methuselahs!$A$7:$X$306,5),"")</f>
        <v/>
      </c>
      <c r="AA225" s="167" t="str">
        <f aca="false">$I225</f>
        <v/>
      </c>
    </row>
    <row r="226" customFormat="false" ht="12.65" hidden="false" customHeight="false" outlineLevel="0" collapsed="false">
      <c r="A226" s="247" t="str">
        <f aca="true">IF(OR(ISBLANK('Tournament Info'!$B$11),'Tournament Info'!$B$11&lt;&gt;4),"",INDIRECT(ADDRESS(ROW(),3,1,1,"Optimal Seating "&amp;'Tournament Info'!$B$11-1&amp;"R+F")))</f>
        <v/>
      </c>
      <c r="B226" s="248" t="str">
        <f aca="false">IF(ISNUMBER(A226),VLOOKUP(A226,Methuselahs!$A$7:$E$306,2,FALSE()),"")</f>
        <v/>
      </c>
      <c r="C226" s="249" t="str">
        <f aca="false">IF(ISNUMBER(A226),VLOOKUP(A226,Methuselahs!$A$7:$E$306,3,FALSE()),"")</f>
        <v/>
      </c>
      <c r="D226" s="250" t="str">
        <f aca="false">IF(ISNUMBER(A226),FLOOR((ROW()-ROW($A$7))/5,1)+1,"")</f>
        <v/>
      </c>
      <c r="E226" s="251"/>
      <c r="F226" s="270" t="n">
        <f aca="false">IF(ISNUMBER(E226),E226,0)</f>
        <v>0</v>
      </c>
      <c r="G226" s="257" t="str">
        <f aca="false">IF(ISNUMBER($A226),IF(AND($F226&gt;=2,$H226=60),1,0),"")</f>
        <v/>
      </c>
      <c r="H226" s="258" t="str">
        <f aca="false">IF(ISNUMBER(A226),IF(OR($S226=$U226,NOT(ISNA(MATCH($D226*5+$V$4,Override!$C$6:$C$125,0)))),$Q226,0),"")</f>
        <v/>
      </c>
      <c r="I226" s="276" t="str">
        <f aca="false">IF(ISNUMBER(A226),IF(J226=5,K226,IF(AND(J226=4,OR(K226=4,K226=3)),K226+1,K226)),"")</f>
        <v/>
      </c>
      <c r="J226" s="252" t="n">
        <f aca="false">COUNT(A222:A226)</f>
        <v>0</v>
      </c>
      <c r="K226" s="253" t="str">
        <f aca="false">IF(ISNUMBER(A226),RANK(F226,F222:F226),"")</f>
        <v/>
      </c>
      <c r="L226" s="254" t="n">
        <f aca="false">IF(J226=5,VLOOKUP(K226,TPMatrix!$A$6:$B$10,2,FALSE()),IF(J226=4,VLOOKUP(K226,TPMatrix!$D$6:$E$9,2,FALSE()),0))</f>
        <v>0</v>
      </c>
      <c r="M226" s="254" t="n">
        <f aca="false">IF(COUNTIF(K222:K226,K226)&gt;=2,IF(J226=5,VLOOKUP(K226+1,TPMatrix!$A$6:$B$10,2,FALSE()),IF(J226=4,VLOOKUP(K226+1,TPMatrix!$D$6:$E$9,2,FALSE()),0)),"")</f>
        <v>0</v>
      </c>
      <c r="N226" s="254" t="n">
        <f aca="false">IF(COUNTIF(K222:K226,K226)&gt;=3,IF(J226=5,VLOOKUP(K226+2,TPMatrix!$A$6:$B$10,2,FALSE()),IF(J226=4,VLOOKUP(K226+2,TPMatrix!$D$6:$E$9,2,FALSE()),0)),"")</f>
        <v>0</v>
      </c>
      <c r="O226" s="254" t="n">
        <f aca="false">IF(COUNTIF(K222:K226,K226)&gt;=4,IF(J226=5,VLOOKUP(K226+3,TPMatrix!$A$6:$B$10,2,FALSE()),IF(J226=4,VLOOKUP(K226+3,TPMatrix!$D$6:$E$9,2,FALSE()),0)),"")</f>
        <v>0</v>
      </c>
      <c r="P226" s="254" t="n">
        <f aca="false">IF(COUNTIF(K222:K226,K226)&gt;=5,IF(J226=5,VLOOKUP(K226+4,TPMatrix!$A$6:$B$10,2,FALSE()),IF(J226=4,VLOOKUP(K226+4,TPMatrix!$D$6:$E$9,2,FALSE()),0)),"")</f>
        <v>0</v>
      </c>
      <c r="Q226" s="254" t="n">
        <f aca="false">SUM(L226:P226)/COUNT(L226:P226)</f>
        <v>0</v>
      </c>
      <c r="R226" s="255" t="n">
        <f aca="false">COUNT(L226:P226)</f>
        <v>5</v>
      </c>
      <c r="S226" s="253" t="n">
        <f aca="false">IF(ISNUMBER($A226),COUNTIF($D$7:$D$306,$D226),0)</f>
        <v>0</v>
      </c>
      <c r="T226" s="254" t="n">
        <f aca="false">CEILING($F226,1)</f>
        <v>0</v>
      </c>
      <c r="U226" s="255" t="n">
        <f aca="true">SUM(OFFSET(T226,-MOD(ROW()-ROW($U$7),5),0,5,1))</f>
        <v>0</v>
      </c>
      <c r="W226" s="167" t="str">
        <f aca="false">$I226</f>
        <v/>
      </c>
      <c r="X226" s="167" t="str">
        <f aca="false">IF(ISNUMBER($A226),$W226*(Methuselahs!$A$4+1)+$A226,"")</f>
        <v/>
      </c>
      <c r="Y226" s="167" t="str">
        <f aca="false">IF(ISNUMBER($A226),RANK($X226,$X226:$X230,1),"")</f>
        <v/>
      </c>
      <c r="Z226" s="167" t="str">
        <f aca="false">IF(ISNUMBER($A226),VLOOKUP($A226,Methuselahs!$A$7:$X$306,5),"")</f>
        <v/>
      </c>
      <c r="AA226" s="167" t="str">
        <f aca="false">$I226</f>
        <v/>
      </c>
    </row>
    <row r="227" customFormat="false" ht="12.65" hidden="false" customHeight="false" outlineLevel="0" collapsed="false">
      <c r="A227" s="206" t="str">
        <f aca="true">IF(OR(ISBLANK('Tournament Info'!$B$11),'Tournament Info'!$B$11&lt;&gt;4),"",INDIRECT(ADDRESS(ROW(),3,1,1,"Optimal Seating "&amp;'Tournament Info'!$B$11-1&amp;"R+F")))</f>
        <v/>
      </c>
      <c r="B227" s="207" t="str">
        <f aca="false">IF(ISNUMBER(A227),VLOOKUP(A227,Methuselahs!$A$7:$E$306,2,FALSE()),"")</f>
        <v/>
      </c>
      <c r="C227" s="208" t="str">
        <f aca="false">IF(ISNUMBER(A227),VLOOKUP(A227,Methuselahs!$A$7:$E$306,3,FALSE()),"")</f>
        <v/>
      </c>
      <c r="D227" s="209" t="str">
        <f aca="false">IF(ISNUMBER(A227),FLOOR((ROW()-ROW($A$7))/5,1)+1,"")</f>
        <v/>
      </c>
      <c r="E227" s="210"/>
      <c r="F227" s="262" t="n">
        <f aca="false">IF(ISNUMBER(E227),E227,0)</f>
        <v>0</v>
      </c>
      <c r="G227" s="211" t="str">
        <f aca="false">IF(ISNUMBER($A227),IF(AND($F227&gt;=2,$H227=60),1,0),"")</f>
        <v/>
      </c>
      <c r="H227" s="212" t="str">
        <f aca="false">IF(ISNUMBER(A227),IF(OR($S227=$U227,NOT(ISNA(MATCH($D227*5+$V$4,Override!$C$6:$C$125,0)))),$Q227,0),"")</f>
        <v/>
      </c>
      <c r="I227" s="274" t="str">
        <f aca="false">IF(ISNUMBER(A227),IF(J227=5,K227,IF(AND(J227=4,OR(K227=4,K227=3)),K227+1,K227)),"")</f>
        <v/>
      </c>
      <c r="J227" s="213" t="n">
        <f aca="false">COUNT(A227:A231)</f>
        <v>0</v>
      </c>
      <c r="K227" s="214" t="str">
        <f aca="false">IF(ISNUMBER(A227),RANK(F227,F227:F231),"")</f>
        <v/>
      </c>
      <c r="L227" s="215" t="n">
        <f aca="false">IF(J227=5,VLOOKUP(K227,TPMatrix!$A$6:$B$10,2,FALSE()),IF(J227=4,VLOOKUP(K227,TPMatrix!$D$6:$E$9,2,FALSE()),0))</f>
        <v>0</v>
      </c>
      <c r="M227" s="215" t="n">
        <f aca="false">IF(COUNTIF(K227:K231,K227)&gt;=2,IF(J227=5,VLOOKUP(K227+1,TPMatrix!$A$6:$B$10,2,FALSE()),IF(J227=4,VLOOKUP(K227+1,TPMatrix!$D$6:$E$9,2,FALSE()),0)),"")</f>
        <v>0</v>
      </c>
      <c r="N227" s="215" t="n">
        <f aca="false">IF(COUNTIF(K227:K231,K227)&gt;=3,IF(J227=5,VLOOKUP(K227+2,TPMatrix!$A$6:$B$10,2,FALSE()),IF(J227=4,VLOOKUP(K227+2,TPMatrix!$D$6:$E$9,2,FALSE()),0)),"")</f>
        <v>0</v>
      </c>
      <c r="O227" s="215" t="n">
        <f aca="false">IF(COUNTIF(K227:K231,K227)&gt;=4,IF(J227=5,VLOOKUP(K227+3,TPMatrix!$A$6:$B$10,2,FALSE()),IF(J227=4,VLOOKUP(K227+3,TPMatrix!$D$6:$E$9,2,FALSE()),0)),"")</f>
        <v>0</v>
      </c>
      <c r="P227" s="215" t="n">
        <f aca="false">IF(COUNTIF(K227:K231,K227)&gt;=5,IF(J227=5,VLOOKUP(K227+4,TPMatrix!$A$6:$B$10,2,FALSE()),IF(J227=4,VLOOKUP(K227+4,TPMatrix!$D$6:$E$9,2,FALSE()),0)),"")</f>
        <v>0</v>
      </c>
      <c r="Q227" s="215" t="n">
        <f aca="false">SUM(L227:P227)/COUNT(L227:P227)</f>
        <v>0</v>
      </c>
      <c r="R227" s="216" t="n">
        <f aca="false">COUNT(L227:P227)</f>
        <v>5</v>
      </c>
      <c r="S227" s="217" t="n">
        <f aca="false">IF(ISNUMBER($A227),COUNTIF($D$7:$D$306,$D227),0)</f>
        <v>0</v>
      </c>
      <c r="T227" s="218" t="n">
        <f aca="false">CEILING($F227,1)</f>
        <v>0</v>
      </c>
      <c r="U227" s="219" t="n">
        <f aca="true">SUM(OFFSET(T227,-MOD(ROW()-ROW($U$7),5),0,5,1))</f>
        <v>0</v>
      </c>
      <c r="W227" s="167" t="str">
        <f aca="false">$I227</f>
        <v/>
      </c>
      <c r="X227" s="167" t="str">
        <f aca="false">IF(ISNUMBER($A227),$W227*(Methuselahs!$A$4+1)+$A227,"")</f>
        <v/>
      </c>
      <c r="Y227" s="167" t="str">
        <f aca="false">IF(ISNUMBER($A227),RANK($X227,$X227:$X231,1),"")</f>
        <v/>
      </c>
      <c r="Z227" s="167" t="str">
        <f aca="false">IF(ISNUMBER($A227),VLOOKUP($A227,Methuselahs!$A$7:$X$306,5),"")</f>
        <v/>
      </c>
      <c r="AA227" s="167" t="str">
        <f aca="false">$I227</f>
        <v/>
      </c>
    </row>
    <row r="228" customFormat="false" ht="12.65" hidden="false" customHeight="false" outlineLevel="0" collapsed="false">
      <c r="A228" s="220" t="str">
        <f aca="true">IF(OR(ISBLANK('Tournament Info'!$B$11),'Tournament Info'!$B$11&lt;&gt;4),"",INDIRECT(ADDRESS(ROW(),3,1,1,"Optimal Seating "&amp;'Tournament Info'!$B$11-1&amp;"R+F")))</f>
        <v/>
      </c>
      <c r="B228" s="221" t="str">
        <f aca="false">IF(ISNUMBER(A228),VLOOKUP(A228,Methuselahs!$A$7:$E$306,2,FALSE()),"")</f>
        <v/>
      </c>
      <c r="C228" s="222" t="str">
        <f aca="false">IF(ISNUMBER(A228),VLOOKUP(A228,Methuselahs!$A$7:$E$306,3,FALSE()),"")</f>
        <v/>
      </c>
      <c r="D228" s="223" t="str">
        <f aca="false">IF(ISNUMBER(A228),FLOOR((ROW()-ROW($A$7))/5,1)+1,"")</f>
        <v/>
      </c>
      <c r="E228" s="224"/>
      <c r="F228" s="264" t="n">
        <f aca="false">IF(ISNUMBER(E228),E228,0)</f>
        <v>0</v>
      </c>
      <c r="G228" s="225" t="str">
        <f aca="false">IF(ISNUMBER($A228),IF(AND($F228&gt;=2,$H228=60),1,0),"")</f>
        <v/>
      </c>
      <c r="H228" s="226" t="str">
        <f aca="false">IF(ISNUMBER(A228),IF(OR($S228=$U228,NOT(ISNA(MATCH($D228*5+$V$4,Override!$C$6:$C$125,0)))),$Q228,0),"")</f>
        <v/>
      </c>
      <c r="I228" s="275" t="str">
        <f aca="false">IF(ISNUMBER(A228),IF(J228=5,K228,IF(AND(J228=4,OR(K228=4,K228=3)),K228+1,K228)),"")</f>
        <v/>
      </c>
      <c r="J228" s="227" t="n">
        <f aca="false">COUNT(A227:A231)</f>
        <v>0</v>
      </c>
      <c r="K228" s="228" t="str">
        <f aca="false">IF(ISNUMBER(A228),RANK(F228,F227:F231),"")</f>
        <v/>
      </c>
      <c r="L228" s="229" t="n">
        <f aca="false">IF(J228=5,VLOOKUP(K228,TPMatrix!$A$6:$B$10,2,FALSE()),IF(J228=4,VLOOKUP(K228,TPMatrix!$D$6:$E$9,2,FALSE()),0))</f>
        <v>0</v>
      </c>
      <c r="M228" s="229" t="n">
        <f aca="false">IF(COUNTIF(K227:K231,K228)&gt;=2,IF(J228=5,VLOOKUP(K228+1,TPMatrix!$A$6:$B$10,2,FALSE()),IF(J228=4,VLOOKUP(K228+1,TPMatrix!$D$6:$E$9,2,FALSE()),0)),"")</f>
        <v>0</v>
      </c>
      <c r="N228" s="229" t="n">
        <f aca="false">IF(COUNTIF(K227:K231,K228)&gt;=3,IF(J228=5,VLOOKUP(K228+2,TPMatrix!$A$6:$B$10,2,FALSE()),IF(J228=4,VLOOKUP(K228+2,TPMatrix!$D$6:$E$9,2,FALSE()),0)),"")</f>
        <v>0</v>
      </c>
      <c r="O228" s="229" t="n">
        <f aca="false">IF(COUNTIF(K227:K231,K228)&gt;=4,IF(J228=5,VLOOKUP(K228+3,TPMatrix!$A$6:$B$10,2,FALSE()),IF(J228=4,VLOOKUP(K228+3,TPMatrix!$D$6:$E$9,2,FALSE()),0)),"")</f>
        <v>0</v>
      </c>
      <c r="P228" s="229" t="n">
        <f aca="false">IF(COUNTIF(K227:K231,K228)&gt;=5,IF(J228=5,VLOOKUP(K228+4,TPMatrix!$A$6:$B$10,2,FALSE()),IF(J228=4,VLOOKUP(K228+4,TPMatrix!$D$6:$E$9,2,FALSE()),0)),"")</f>
        <v>0</v>
      </c>
      <c r="Q228" s="229" t="n">
        <f aca="false">SUM(L228:P228)/COUNT(L228:P228)</f>
        <v>0</v>
      </c>
      <c r="R228" s="230" t="n">
        <f aca="false">COUNT(L228:P228)</f>
        <v>5</v>
      </c>
      <c r="S228" s="228" t="n">
        <f aca="false">IF(ISNUMBER($A228),COUNTIF($D$7:$D$306,$D228),0)</f>
        <v>0</v>
      </c>
      <c r="T228" s="229" t="n">
        <f aca="false">CEILING($F228,1)</f>
        <v>0</v>
      </c>
      <c r="U228" s="230" t="n">
        <f aca="true">SUM(OFFSET(T228,-MOD(ROW()-ROW($U$7),5),0,5,1))</f>
        <v>0</v>
      </c>
      <c r="W228" s="167" t="str">
        <f aca="false">$I228</f>
        <v/>
      </c>
      <c r="X228" s="167" t="str">
        <f aca="false">IF(ISNUMBER($A228),$W228*(Methuselahs!$A$4+1)+$A228,"")</f>
        <v/>
      </c>
      <c r="Y228" s="167" t="str">
        <f aca="false">IF(ISNUMBER($A228),RANK($X228,$X228:$X232,1),"")</f>
        <v/>
      </c>
      <c r="Z228" s="167" t="str">
        <f aca="false">IF(ISNUMBER($A228),VLOOKUP($A228,Methuselahs!$A$7:$X$306,5),"")</f>
        <v/>
      </c>
      <c r="AA228" s="167" t="str">
        <f aca="false">$I228</f>
        <v/>
      </c>
    </row>
    <row r="229" customFormat="false" ht="12.65" hidden="false" customHeight="false" outlineLevel="0" collapsed="false">
      <c r="A229" s="231" t="str">
        <f aca="true">IF(OR(ISBLANK('Tournament Info'!$B$11),'Tournament Info'!$B$11&lt;&gt;4),"",INDIRECT(ADDRESS(ROW(),3,1,1,"Optimal Seating "&amp;'Tournament Info'!$B$11-1&amp;"R+F")))</f>
        <v/>
      </c>
      <c r="B229" s="207" t="str">
        <f aca="false">IF(ISNUMBER(A229),VLOOKUP(A229,Methuselahs!$A$7:$E$306,2,FALSE()),"")</f>
        <v/>
      </c>
      <c r="C229" s="232" t="str">
        <f aca="false">IF(ISNUMBER(A229),VLOOKUP(A229,Methuselahs!$A$7:$E$306,3,FALSE()),"")</f>
        <v/>
      </c>
      <c r="D229" s="233" t="str">
        <f aca="false">IF(ISNUMBER(A229),FLOOR((ROW()-ROW($A$7))/5,1)+1,"")</f>
        <v/>
      </c>
      <c r="E229" s="234"/>
      <c r="F229" s="267" t="n">
        <f aca="false">IF(ISNUMBER(E229),E229,0)</f>
        <v>0</v>
      </c>
      <c r="G229" s="235" t="str">
        <f aca="false">IF(ISNUMBER($A229),IF(AND($F229&gt;=2,$H229=60),1,0),"")</f>
        <v/>
      </c>
      <c r="H229" s="236" t="str">
        <f aca="false">IF(ISNUMBER(A229),IF(OR($S229=$U229,NOT(ISNA(MATCH($D229*5+$V$4,Override!$C$6:$C$125,0)))),$Q229,0),"")</f>
        <v/>
      </c>
      <c r="I229" s="139" t="str">
        <f aca="false">IF(ISNUMBER(A229),IF(J229=5,K229,IF(AND(J229=4,OR(K229=4,K229=3)),K229+1,K229)),"")</f>
        <v/>
      </c>
      <c r="J229" s="237" t="n">
        <f aca="false">COUNT(A227:A231)</f>
        <v>0</v>
      </c>
      <c r="K229" s="238" t="str">
        <f aca="false">IF(ISNUMBER(A229),RANK(F229,F227:F231),"")</f>
        <v/>
      </c>
      <c r="L229" s="239" t="n">
        <f aca="false">IF(J229=5,VLOOKUP(K229,TPMatrix!$A$6:$B$10,2,FALSE()),IF(J229=4,VLOOKUP(K229,TPMatrix!$D$6:$E$9,2,FALSE()),0))</f>
        <v>0</v>
      </c>
      <c r="M229" s="239" t="n">
        <f aca="false">IF(COUNTIF(K227:K231,K229)&gt;=2,IF(J229=5,VLOOKUP(K229+1,TPMatrix!$A$6:$B$10,2,FALSE()),IF(J229=4,VLOOKUP(K229+1,TPMatrix!$D$6:$E$9,2,FALSE()),0)),"")</f>
        <v>0</v>
      </c>
      <c r="N229" s="239" t="n">
        <f aca="false">IF(COUNTIF(K227:K231,K229)&gt;=3,IF(J229=5,VLOOKUP(K229+2,TPMatrix!$A$6:$B$10,2,FALSE()),IF(J229=4,VLOOKUP(K229+2,TPMatrix!$D$6:$E$9,2,FALSE()),0)),"")</f>
        <v>0</v>
      </c>
      <c r="O229" s="239" t="n">
        <f aca="false">IF(COUNTIF(K227:K231,K229)&gt;=4,IF(J229=5,VLOOKUP(K229+3,TPMatrix!$A$6:$B$10,2,FALSE()),IF(J229=4,VLOOKUP(K229+3,TPMatrix!$D$6:$E$9,2,FALSE()),0)),"")</f>
        <v>0</v>
      </c>
      <c r="P229" s="239" t="n">
        <f aca="false">IF(COUNTIF(K227:K231,K229)&gt;=5,IF(J229=5,VLOOKUP(K229+4,TPMatrix!$A$6:$B$10,2,FALSE()),IF(J229=4,VLOOKUP(K229+4,TPMatrix!$D$6:$E$9,2,FALSE()),0)),"")</f>
        <v>0</v>
      </c>
      <c r="Q229" s="239" t="n">
        <f aca="false">SUM(L229:P229)/COUNT(L229:P229)</f>
        <v>0</v>
      </c>
      <c r="R229" s="240" t="n">
        <f aca="false">COUNT(L229:P229)</f>
        <v>5</v>
      </c>
      <c r="S229" s="238" t="n">
        <f aca="false">IF(ISNUMBER($A229),COUNTIF($D$7:$D$306,$D229),0)</f>
        <v>0</v>
      </c>
      <c r="T229" s="239" t="n">
        <f aca="false">CEILING($F229,1)</f>
        <v>0</v>
      </c>
      <c r="U229" s="240" t="n">
        <f aca="true">SUM(OFFSET(T229,-MOD(ROW()-ROW($U$7),5),0,5,1))</f>
        <v>0</v>
      </c>
      <c r="W229" s="167" t="str">
        <f aca="false">$I229</f>
        <v/>
      </c>
      <c r="X229" s="167" t="str">
        <f aca="false">IF(ISNUMBER($A229),$W229*(Methuselahs!$A$4+1)+$A229,"")</f>
        <v/>
      </c>
      <c r="Y229" s="167" t="str">
        <f aca="false">IF(ISNUMBER($A229),RANK($X229,$X229:$X233,1),"")</f>
        <v/>
      </c>
      <c r="Z229" s="167" t="str">
        <f aca="false">IF(ISNUMBER($A229),VLOOKUP($A229,Methuselahs!$A$7:$X$306,5),"")</f>
        <v/>
      </c>
      <c r="AA229" s="167" t="str">
        <f aca="false">$I229</f>
        <v/>
      </c>
    </row>
    <row r="230" customFormat="false" ht="12.65" hidden="false" customHeight="false" outlineLevel="0" collapsed="false">
      <c r="A230" s="241" t="str">
        <f aca="true">IF(OR(ISBLANK('Tournament Info'!$B$11),'Tournament Info'!$B$11&lt;&gt;4),"",INDIRECT(ADDRESS(ROW(),3,1,1,"Optimal Seating "&amp;'Tournament Info'!$B$11-1&amp;"R+F")))</f>
        <v/>
      </c>
      <c r="B230" s="242" t="str">
        <f aca="false">IF(ISNUMBER(A230),VLOOKUP(A230,Methuselahs!$A$7:$E$306,2,FALSE()),"")</f>
        <v/>
      </c>
      <c r="C230" s="243" t="str">
        <f aca="false">IF(ISNUMBER(A230),VLOOKUP(A230,Methuselahs!$A$7:$E$306,3,FALSE()),"")</f>
        <v/>
      </c>
      <c r="D230" s="244" t="str">
        <f aca="false">IF(ISNUMBER(A230),FLOOR((ROW()-ROW($A$7))/5,1)+1,"")</f>
        <v/>
      </c>
      <c r="E230" s="245"/>
      <c r="F230" s="269" t="n">
        <f aca="false">IF(ISNUMBER(E230),E230,0)</f>
        <v>0</v>
      </c>
      <c r="G230" s="225" t="str">
        <f aca="false">IF(ISNUMBER($A230),IF(AND($F230&gt;=2,$H230=60),1,0),"")</f>
        <v/>
      </c>
      <c r="H230" s="226" t="str">
        <f aca="false">IF(ISNUMBER(A230),IF(OR($S230=$U230,NOT(ISNA(MATCH($D230*5+$V$4,Override!$C$6:$C$125,0)))),$Q230,0),"")</f>
        <v/>
      </c>
      <c r="I230" s="275" t="str">
        <f aca="false">IF(ISNUMBER(A230),IF(J230=5,K230,IF(AND(J230=4,OR(K230=4,K230=3)),K230+1,K230)),"")</f>
        <v/>
      </c>
      <c r="J230" s="246" t="n">
        <f aca="false">COUNT(A227:A231)</f>
        <v>0</v>
      </c>
      <c r="K230" s="228" t="str">
        <f aca="false">IF(ISNUMBER(A230),RANK(F230,F227:F231),"")</f>
        <v/>
      </c>
      <c r="L230" s="229" t="n">
        <f aca="false">IF(J230=5,VLOOKUP(K230,TPMatrix!$A$6:$B$10,2,FALSE()),IF(J230=4,VLOOKUP(K230,TPMatrix!$D$6:$E$9,2,FALSE()),0))</f>
        <v>0</v>
      </c>
      <c r="M230" s="229" t="n">
        <f aca="false">IF(COUNTIF(K227:K231,K230)&gt;=2,IF(J230=5,VLOOKUP(K230+1,TPMatrix!$A$6:$B$10,2,FALSE()),IF(J230=4,VLOOKUP(K230+1,TPMatrix!$D$6:$E$9,2,FALSE()),0)),"")</f>
        <v>0</v>
      </c>
      <c r="N230" s="229" t="n">
        <f aca="false">IF(COUNTIF(K227:K231,K230)&gt;=3,IF(J230=5,VLOOKUP(K230+2,TPMatrix!$A$6:$B$10,2,FALSE()),IF(J230=4,VLOOKUP(K230+2,TPMatrix!$D$6:$E$9,2,FALSE()),0)),"")</f>
        <v>0</v>
      </c>
      <c r="O230" s="229" t="n">
        <f aca="false">IF(COUNTIF(K227:K231,K230)&gt;=4,IF(J230=5,VLOOKUP(K230+3,TPMatrix!$A$6:$B$10,2,FALSE()),IF(J230=4,VLOOKUP(K230+3,TPMatrix!$D$6:$E$9,2,FALSE()),0)),"")</f>
        <v>0</v>
      </c>
      <c r="P230" s="229" t="n">
        <f aca="false">IF(COUNTIF(K227:K231,K230)&gt;=5,IF(J230=5,VLOOKUP(K230+4,TPMatrix!$A$6:$B$10,2,FALSE()),IF(J230=4,VLOOKUP(K230+4,TPMatrix!$D$6:$E$9,2,FALSE()),0)),"")</f>
        <v>0</v>
      </c>
      <c r="Q230" s="229" t="n">
        <f aca="false">SUM(L230:P230)/COUNT(L230:P230)</f>
        <v>0</v>
      </c>
      <c r="R230" s="230" t="n">
        <f aca="false">COUNT(L230:P230)</f>
        <v>5</v>
      </c>
      <c r="S230" s="228" t="n">
        <f aca="false">IF(ISNUMBER($A230),COUNTIF($D$7:$D$306,$D230),0)</f>
        <v>0</v>
      </c>
      <c r="T230" s="229" t="n">
        <f aca="false">CEILING($F230,1)</f>
        <v>0</v>
      </c>
      <c r="U230" s="230" t="n">
        <f aca="true">SUM(OFFSET(T230,-MOD(ROW()-ROW($U$7),5),0,5,1))</f>
        <v>0</v>
      </c>
      <c r="W230" s="167" t="str">
        <f aca="false">$I230</f>
        <v/>
      </c>
      <c r="X230" s="167" t="str">
        <f aca="false">IF(ISNUMBER($A230),$W230*(Methuselahs!$A$4+1)+$A230,"")</f>
        <v/>
      </c>
      <c r="Y230" s="167" t="str">
        <f aca="false">IF(ISNUMBER($A230),RANK($X230,$X230:$X234,1),"")</f>
        <v/>
      </c>
      <c r="Z230" s="167" t="str">
        <f aca="false">IF(ISNUMBER($A230),VLOOKUP($A230,Methuselahs!$A$7:$X$306,5),"")</f>
        <v/>
      </c>
      <c r="AA230" s="167" t="str">
        <f aca="false">$I230</f>
        <v/>
      </c>
    </row>
    <row r="231" customFormat="false" ht="12.65" hidden="false" customHeight="false" outlineLevel="0" collapsed="false">
      <c r="A231" s="247" t="str">
        <f aca="true">IF(OR(ISBLANK('Tournament Info'!$B$11),'Tournament Info'!$B$11&lt;&gt;4),"",INDIRECT(ADDRESS(ROW(),3,1,1,"Optimal Seating "&amp;'Tournament Info'!$B$11-1&amp;"R+F")))</f>
        <v/>
      </c>
      <c r="B231" s="248" t="str">
        <f aca="false">IF(ISNUMBER(A231),VLOOKUP(A231,Methuselahs!$A$7:$E$306,2,FALSE()),"")</f>
        <v/>
      </c>
      <c r="C231" s="249" t="str">
        <f aca="false">IF(ISNUMBER(A231),VLOOKUP(A231,Methuselahs!$A$7:$E$306,3,FALSE()),"")</f>
        <v/>
      </c>
      <c r="D231" s="250" t="str">
        <f aca="false">IF(ISNUMBER(A231),FLOOR((ROW()-ROW($A$7))/5,1)+1,"")</f>
        <v/>
      </c>
      <c r="E231" s="251"/>
      <c r="F231" s="270" t="n">
        <f aca="false">IF(ISNUMBER(E231),E231,0)</f>
        <v>0</v>
      </c>
      <c r="G231" s="235" t="str">
        <f aca="false">IF(ISNUMBER($A231),IF(AND($F231&gt;=2,$H231=60),1,0),"")</f>
        <v/>
      </c>
      <c r="H231" s="236" t="str">
        <f aca="false">IF(ISNUMBER(A231),IF(OR($S231=$U231,NOT(ISNA(MATCH($D231*5+$V$4,Override!$C$6:$C$125,0)))),$Q231,0),"")</f>
        <v/>
      </c>
      <c r="I231" s="139" t="str">
        <f aca="false">IF(ISNUMBER(A231),IF(J231=5,K231,IF(AND(J231=4,OR(K231=4,K231=3)),K231+1,K231)),"")</f>
        <v/>
      </c>
      <c r="J231" s="252" t="n">
        <f aca="false">COUNT(A227:A231)</f>
        <v>0</v>
      </c>
      <c r="K231" s="253" t="str">
        <f aca="false">IF(ISNUMBER(A231),RANK(F231,F227:F231),"")</f>
        <v/>
      </c>
      <c r="L231" s="254" t="n">
        <f aca="false">IF(J231=5,VLOOKUP(K231,TPMatrix!$A$6:$B$10,2,FALSE()),IF(J231=4,VLOOKUP(K231,TPMatrix!$D$6:$E$9,2,FALSE()),0))</f>
        <v>0</v>
      </c>
      <c r="M231" s="254" t="n">
        <f aca="false">IF(COUNTIF(K227:K231,K231)&gt;=2,IF(J231=5,VLOOKUP(K231+1,TPMatrix!$A$6:$B$10,2,FALSE()),IF(J231=4,VLOOKUP(K231+1,TPMatrix!$D$6:$E$9,2,FALSE()),0)),"")</f>
        <v>0</v>
      </c>
      <c r="N231" s="254" t="n">
        <f aca="false">IF(COUNTIF(K227:K231,K231)&gt;=3,IF(J231=5,VLOOKUP(K231+2,TPMatrix!$A$6:$B$10,2,FALSE()),IF(J231=4,VLOOKUP(K231+2,TPMatrix!$D$6:$E$9,2,FALSE()),0)),"")</f>
        <v>0</v>
      </c>
      <c r="O231" s="254" t="n">
        <f aca="false">IF(COUNTIF(K227:K231,K231)&gt;=4,IF(J231=5,VLOOKUP(K231+3,TPMatrix!$A$6:$B$10,2,FALSE()),IF(J231=4,VLOOKUP(K231+3,TPMatrix!$D$6:$E$9,2,FALSE()),0)),"")</f>
        <v>0</v>
      </c>
      <c r="P231" s="254" t="n">
        <f aca="false">IF(COUNTIF(K227:K231,K231)&gt;=5,IF(J231=5,VLOOKUP(K231+4,TPMatrix!$A$6:$B$10,2,FALSE()),IF(J231=4,VLOOKUP(K231+4,TPMatrix!$D$6:$E$9,2,FALSE()),0)),"")</f>
        <v>0</v>
      </c>
      <c r="Q231" s="254" t="n">
        <f aca="false">SUM(L231:P231)/COUNT(L231:P231)</f>
        <v>0</v>
      </c>
      <c r="R231" s="255" t="n">
        <f aca="false">COUNT(L231:P231)</f>
        <v>5</v>
      </c>
      <c r="S231" s="253" t="n">
        <f aca="false">IF(ISNUMBER($A231),COUNTIF($D$7:$D$306,$D231),0)</f>
        <v>0</v>
      </c>
      <c r="T231" s="254" t="n">
        <f aca="false">CEILING($F231,1)</f>
        <v>0</v>
      </c>
      <c r="U231" s="255" t="n">
        <f aca="true">SUM(OFFSET(T231,-MOD(ROW()-ROW($U$7),5),0,5,1))</f>
        <v>0</v>
      </c>
      <c r="W231" s="167" t="str">
        <f aca="false">$I231</f>
        <v/>
      </c>
      <c r="X231" s="167" t="str">
        <f aca="false">IF(ISNUMBER($A231),$W231*(Methuselahs!$A$4+1)+$A231,"")</f>
        <v/>
      </c>
      <c r="Y231" s="167" t="str">
        <f aca="false">IF(ISNUMBER($A231),RANK($X231,$X231:$X235,1),"")</f>
        <v/>
      </c>
      <c r="Z231" s="167" t="str">
        <f aca="false">IF(ISNUMBER($A231),VLOOKUP($A231,Methuselahs!$A$7:$X$306,5),"")</f>
        <v/>
      </c>
      <c r="AA231" s="167" t="str">
        <f aca="false">$I231</f>
        <v/>
      </c>
    </row>
    <row r="232" customFormat="false" ht="12.65" hidden="false" customHeight="false" outlineLevel="0" collapsed="false">
      <c r="A232" s="206" t="str">
        <f aca="true">IF(OR(ISBLANK('Tournament Info'!$B$11),'Tournament Info'!$B$11&lt;&gt;4),"",INDIRECT(ADDRESS(ROW(),3,1,1,"Optimal Seating "&amp;'Tournament Info'!$B$11-1&amp;"R+F")))</f>
        <v/>
      </c>
      <c r="B232" s="256" t="str">
        <f aca="false">IF(ISNUMBER(A232),VLOOKUP(A232,Methuselahs!$A$7:$E$306,2,FALSE()),"")</f>
        <v/>
      </c>
      <c r="C232" s="208" t="str">
        <f aca="false">IF(ISNUMBER(A232),VLOOKUP(A232,Methuselahs!$A$7:$E$306,3,FALSE()),"")</f>
        <v/>
      </c>
      <c r="D232" s="209" t="str">
        <f aca="false">IF(ISNUMBER(A232),FLOOR((ROW()-ROW($A$7))/5,1)+1,"")</f>
        <v/>
      </c>
      <c r="E232" s="210"/>
      <c r="F232" s="262" t="n">
        <f aca="false">IF(ISNUMBER(E232),E232,0)</f>
        <v>0</v>
      </c>
      <c r="G232" s="211" t="str">
        <f aca="false">IF(ISNUMBER($A232),IF(AND($F232&gt;=2,$H232=60),1,0),"")</f>
        <v/>
      </c>
      <c r="H232" s="212" t="str">
        <f aca="false">IF(ISNUMBER(A232),IF(OR($S232=$U232,NOT(ISNA(MATCH($D232*5+$V$4,Override!$C$6:$C$125,0)))),$Q232,0),"")</f>
        <v/>
      </c>
      <c r="I232" s="274" t="str">
        <f aca="false">IF(ISNUMBER(A232),IF(J232=5,K232,IF(AND(J232=4,OR(K232=4,K232=3)),K232+1,K232)),"")</f>
        <v/>
      </c>
      <c r="J232" s="213" t="n">
        <f aca="false">COUNT(A232:A236)</f>
        <v>0</v>
      </c>
      <c r="K232" s="214" t="str">
        <f aca="false">IF(ISNUMBER(A232),RANK(F232,F232:F236),"")</f>
        <v/>
      </c>
      <c r="L232" s="215" t="n">
        <f aca="false">IF(J232=5,VLOOKUP(K232,TPMatrix!$A$6:$B$10,2,FALSE()),IF(J232=4,VLOOKUP(K232,TPMatrix!$D$6:$E$9,2,FALSE()),0))</f>
        <v>0</v>
      </c>
      <c r="M232" s="215" t="n">
        <f aca="false">IF(COUNTIF(K232:K236,K232)&gt;=2,IF(J232=5,VLOOKUP(K232+1,TPMatrix!$A$6:$B$10,2,FALSE()),IF(J232=4,VLOOKUP(K232+1,TPMatrix!$D$6:$E$9,2,FALSE()),0)),"")</f>
        <v>0</v>
      </c>
      <c r="N232" s="215" t="n">
        <f aca="false">IF(COUNTIF(K232:K236,K232)&gt;=3,IF(J232=5,VLOOKUP(K232+2,TPMatrix!$A$6:$B$10,2,FALSE()),IF(J232=4,VLOOKUP(K232+2,TPMatrix!$D$6:$E$9,2,FALSE()),0)),"")</f>
        <v>0</v>
      </c>
      <c r="O232" s="215" t="n">
        <f aca="false">IF(COUNTIF(K232:K236,K232)&gt;=4,IF(J232=5,VLOOKUP(K232+3,TPMatrix!$A$6:$B$10,2,FALSE()),IF(J232=4,VLOOKUP(K232+3,TPMatrix!$D$6:$E$9,2,FALSE()),0)),"")</f>
        <v>0</v>
      </c>
      <c r="P232" s="215" t="n">
        <f aca="false">IF(COUNTIF(K232:K236,K232)&gt;=5,IF(J232=5,VLOOKUP(K232+4,TPMatrix!$A$6:$B$10,2,FALSE()),IF(J232=4,VLOOKUP(K232+4,TPMatrix!$D$6:$E$9,2,FALSE()),0)),"")</f>
        <v>0</v>
      </c>
      <c r="Q232" s="215" t="n">
        <f aca="false">SUM(L232:P232)/COUNT(L232:P232)</f>
        <v>0</v>
      </c>
      <c r="R232" s="216" t="n">
        <f aca="false">COUNT(L232:P232)</f>
        <v>5</v>
      </c>
      <c r="S232" s="217" t="n">
        <f aca="false">IF(ISNUMBER($A232),COUNTIF($D$7:$D$306,$D232),0)</f>
        <v>0</v>
      </c>
      <c r="T232" s="218" t="n">
        <f aca="false">CEILING($F232,1)</f>
        <v>0</v>
      </c>
      <c r="U232" s="219" t="n">
        <f aca="true">SUM(OFFSET(T232,-MOD(ROW()-ROW($U$7),5),0,5,1))</f>
        <v>0</v>
      </c>
      <c r="W232" s="167" t="str">
        <f aca="false">$I232</f>
        <v/>
      </c>
      <c r="X232" s="167" t="str">
        <f aca="false">IF(ISNUMBER($A232),$W232*(Methuselahs!$A$4+1)+$A232,"")</f>
        <v/>
      </c>
      <c r="Y232" s="167" t="str">
        <f aca="false">IF(ISNUMBER($A232),RANK($X232,$X232:$X236,1),"")</f>
        <v/>
      </c>
      <c r="Z232" s="167" t="str">
        <f aca="false">IF(ISNUMBER($A232),VLOOKUP($A232,Methuselahs!$A$7:$X$306,5),"")</f>
        <v/>
      </c>
      <c r="AA232" s="167" t="str">
        <f aca="false">$I232</f>
        <v/>
      </c>
    </row>
    <row r="233" customFormat="false" ht="12.65" hidden="false" customHeight="false" outlineLevel="0" collapsed="false">
      <c r="A233" s="220" t="str">
        <f aca="true">IF(OR(ISBLANK('Tournament Info'!$B$11),'Tournament Info'!$B$11&lt;&gt;4),"",INDIRECT(ADDRESS(ROW(),3,1,1,"Optimal Seating "&amp;'Tournament Info'!$B$11-1&amp;"R+F")))</f>
        <v/>
      </c>
      <c r="B233" s="221" t="str">
        <f aca="false">IF(ISNUMBER(A233),VLOOKUP(A233,Methuselahs!$A$7:$E$306,2,FALSE()),"")</f>
        <v/>
      </c>
      <c r="C233" s="222" t="str">
        <f aca="false">IF(ISNUMBER(A233),VLOOKUP(A233,Methuselahs!$A$7:$E$306,3,FALSE()),"")</f>
        <v/>
      </c>
      <c r="D233" s="223" t="str">
        <f aca="false">IF(ISNUMBER(A233),FLOOR((ROW()-ROW($A$7))/5,1)+1,"")</f>
        <v/>
      </c>
      <c r="E233" s="224"/>
      <c r="F233" s="264" t="n">
        <f aca="false">IF(ISNUMBER(E233),E233,0)</f>
        <v>0</v>
      </c>
      <c r="G233" s="225" t="str">
        <f aca="false">IF(ISNUMBER($A233),IF(AND($F233&gt;=2,$H233=60),1,0),"")</f>
        <v/>
      </c>
      <c r="H233" s="226" t="str">
        <f aca="false">IF(ISNUMBER(A233),IF(OR($S233=$U233,NOT(ISNA(MATCH($D233*5+$V$4,Override!$C$6:$C$125,0)))),$Q233,0),"")</f>
        <v/>
      </c>
      <c r="I233" s="275" t="str">
        <f aca="false">IF(ISNUMBER(A233),IF(J233=5,K233,IF(AND(J233=4,OR(K233=4,K233=3)),K233+1,K233)),"")</f>
        <v/>
      </c>
      <c r="J233" s="227" t="n">
        <f aca="false">COUNT(A232:A236)</f>
        <v>0</v>
      </c>
      <c r="K233" s="228" t="str">
        <f aca="false">IF(ISNUMBER(A233),RANK(F233,F232:F236),"")</f>
        <v/>
      </c>
      <c r="L233" s="229" t="n">
        <f aca="false">IF(J233=5,VLOOKUP(K233,TPMatrix!$A$6:$B$10,2,FALSE()),IF(J233=4,VLOOKUP(K233,TPMatrix!$D$6:$E$9,2,FALSE()),0))</f>
        <v>0</v>
      </c>
      <c r="M233" s="229" t="n">
        <f aca="false">IF(COUNTIF(K232:K236,K233)&gt;=2,IF(J233=5,VLOOKUP(K233+1,TPMatrix!$A$6:$B$10,2,FALSE()),IF(J233=4,VLOOKUP(K233+1,TPMatrix!$D$6:$E$9,2,FALSE()),0)),"")</f>
        <v>0</v>
      </c>
      <c r="N233" s="229" t="n">
        <f aca="false">IF(COUNTIF(K232:K236,K233)&gt;=3,IF(J233=5,VLOOKUP(K233+2,TPMatrix!$A$6:$B$10,2,FALSE()),IF(J233=4,VLOOKUP(K233+2,TPMatrix!$D$6:$E$9,2,FALSE()),0)),"")</f>
        <v>0</v>
      </c>
      <c r="O233" s="229" t="n">
        <f aca="false">IF(COUNTIF(K232:K236,K233)&gt;=4,IF(J233=5,VLOOKUP(K233+3,TPMatrix!$A$6:$B$10,2,FALSE()),IF(J233=4,VLOOKUP(K233+3,TPMatrix!$D$6:$E$9,2,FALSE()),0)),"")</f>
        <v>0</v>
      </c>
      <c r="P233" s="229" t="n">
        <f aca="false">IF(COUNTIF(K232:K236,K233)&gt;=5,IF(J233=5,VLOOKUP(K233+4,TPMatrix!$A$6:$B$10,2,FALSE()),IF(J233=4,VLOOKUP(K233+4,TPMatrix!$D$6:$E$9,2,FALSE()),0)),"")</f>
        <v>0</v>
      </c>
      <c r="Q233" s="229" t="n">
        <f aca="false">SUM(L233:P233)/COUNT(L233:P233)</f>
        <v>0</v>
      </c>
      <c r="R233" s="230" t="n">
        <f aca="false">COUNT(L233:P233)</f>
        <v>5</v>
      </c>
      <c r="S233" s="228" t="n">
        <f aca="false">IF(ISNUMBER($A233),COUNTIF($D$7:$D$306,$D233),0)</f>
        <v>0</v>
      </c>
      <c r="T233" s="229" t="n">
        <f aca="false">CEILING($F233,1)</f>
        <v>0</v>
      </c>
      <c r="U233" s="230" t="n">
        <f aca="true">SUM(OFFSET(T233,-MOD(ROW()-ROW($U$7),5),0,5,1))</f>
        <v>0</v>
      </c>
      <c r="W233" s="167" t="str">
        <f aca="false">$I233</f>
        <v/>
      </c>
      <c r="X233" s="167" t="str">
        <f aca="false">IF(ISNUMBER($A233),$W233*(Methuselahs!$A$4+1)+$A233,"")</f>
        <v/>
      </c>
      <c r="Y233" s="167" t="str">
        <f aca="false">IF(ISNUMBER($A233),RANK($X233,$X233:$X237,1),"")</f>
        <v/>
      </c>
      <c r="Z233" s="167" t="str">
        <f aca="false">IF(ISNUMBER($A233),VLOOKUP($A233,Methuselahs!$A$7:$X$306,5),"")</f>
        <v/>
      </c>
      <c r="AA233" s="167" t="str">
        <f aca="false">$I233</f>
        <v/>
      </c>
    </row>
    <row r="234" customFormat="false" ht="12.65" hidden="false" customHeight="false" outlineLevel="0" collapsed="false">
      <c r="A234" s="231" t="str">
        <f aca="true">IF(OR(ISBLANK('Tournament Info'!$B$11),'Tournament Info'!$B$11&lt;&gt;4),"",INDIRECT(ADDRESS(ROW(),3,1,1,"Optimal Seating "&amp;'Tournament Info'!$B$11-1&amp;"R+F")))</f>
        <v/>
      </c>
      <c r="B234" s="207" t="str">
        <f aca="false">IF(ISNUMBER(A234),VLOOKUP(A234,Methuselahs!$A$7:$E$306,2,FALSE()),"")</f>
        <v/>
      </c>
      <c r="C234" s="232" t="str">
        <f aca="false">IF(ISNUMBER(A234),VLOOKUP(A234,Methuselahs!$A$7:$E$306,3,FALSE()),"")</f>
        <v/>
      </c>
      <c r="D234" s="233" t="str">
        <f aca="false">IF(ISNUMBER(A234),FLOOR((ROW()-ROW($A$7))/5,1)+1,"")</f>
        <v/>
      </c>
      <c r="E234" s="234"/>
      <c r="F234" s="267" t="n">
        <f aca="false">IF(ISNUMBER(E234),E234,0)</f>
        <v>0</v>
      </c>
      <c r="G234" s="235" t="str">
        <f aca="false">IF(ISNUMBER($A234),IF(AND($F234&gt;=2,$H234=60),1,0),"")</f>
        <v/>
      </c>
      <c r="H234" s="236" t="str">
        <f aca="false">IF(ISNUMBER(A234),IF(OR($S234=$U234,NOT(ISNA(MATCH($D234*5+$V$4,Override!$C$6:$C$125,0)))),$Q234,0),"")</f>
        <v/>
      </c>
      <c r="I234" s="139" t="str">
        <f aca="false">IF(ISNUMBER(A234),IF(J234=5,K234,IF(AND(J234=4,OR(K234=4,K234=3)),K234+1,K234)),"")</f>
        <v/>
      </c>
      <c r="J234" s="237" t="n">
        <f aca="false">COUNT(A232:A236)</f>
        <v>0</v>
      </c>
      <c r="K234" s="238" t="str">
        <f aca="false">IF(ISNUMBER(A234),RANK(F234,F232:F236),"")</f>
        <v/>
      </c>
      <c r="L234" s="239" t="n">
        <f aca="false">IF(J234=5,VLOOKUP(K234,TPMatrix!$A$6:$B$10,2,FALSE()),IF(J234=4,VLOOKUP(K234,TPMatrix!$D$6:$E$9,2,FALSE()),0))</f>
        <v>0</v>
      </c>
      <c r="M234" s="239" t="n">
        <f aca="false">IF(COUNTIF(K232:K236,K234)&gt;=2,IF(J234=5,VLOOKUP(K234+1,TPMatrix!$A$6:$B$10,2,FALSE()),IF(J234=4,VLOOKUP(K234+1,TPMatrix!$D$6:$E$9,2,FALSE()),0)),"")</f>
        <v>0</v>
      </c>
      <c r="N234" s="239" t="n">
        <f aca="false">IF(COUNTIF(K232:K236,K234)&gt;=3,IF(J234=5,VLOOKUP(K234+2,TPMatrix!$A$6:$B$10,2,FALSE()),IF(J234=4,VLOOKUP(K234+2,TPMatrix!$D$6:$E$9,2,FALSE()),0)),"")</f>
        <v>0</v>
      </c>
      <c r="O234" s="239" t="n">
        <f aca="false">IF(COUNTIF(K232:K236,K234)&gt;=4,IF(J234=5,VLOOKUP(K234+3,TPMatrix!$A$6:$B$10,2,FALSE()),IF(J234=4,VLOOKUP(K234+3,TPMatrix!$D$6:$E$9,2,FALSE()),0)),"")</f>
        <v>0</v>
      </c>
      <c r="P234" s="239" t="n">
        <f aca="false">IF(COUNTIF(K232:K236,K234)&gt;=5,IF(J234=5,VLOOKUP(K234+4,TPMatrix!$A$6:$B$10,2,FALSE()),IF(J234=4,VLOOKUP(K234+4,TPMatrix!$D$6:$E$9,2,FALSE()),0)),"")</f>
        <v>0</v>
      </c>
      <c r="Q234" s="239" t="n">
        <f aca="false">SUM(L234:P234)/COUNT(L234:P234)</f>
        <v>0</v>
      </c>
      <c r="R234" s="240" t="n">
        <f aca="false">COUNT(L234:P234)</f>
        <v>5</v>
      </c>
      <c r="S234" s="238" t="n">
        <f aca="false">IF(ISNUMBER($A234),COUNTIF($D$7:$D$306,$D234),0)</f>
        <v>0</v>
      </c>
      <c r="T234" s="239" t="n">
        <f aca="false">CEILING($F234,1)</f>
        <v>0</v>
      </c>
      <c r="U234" s="240" t="n">
        <f aca="true">SUM(OFFSET(T234,-MOD(ROW()-ROW($U$7),5),0,5,1))</f>
        <v>0</v>
      </c>
      <c r="W234" s="167" t="str">
        <f aca="false">$I234</f>
        <v/>
      </c>
      <c r="X234" s="167" t="str">
        <f aca="false">IF(ISNUMBER($A234),$W234*(Methuselahs!$A$4+1)+$A234,"")</f>
        <v/>
      </c>
      <c r="Y234" s="167" t="str">
        <f aca="false">IF(ISNUMBER($A234),RANK($X234,$X234:$X238,1),"")</f>
        <v/>
      </c>
      <c r="Z234" s="167" t="str">
        <f aca="false">IF(ISNUMBER($A234),VLOOKUP($A234,Methuselahs!$A$7:$X$306,5),"")</f>
        <v/>
      </c>
      <c r="AA234" s="167" t="str">
        <f aca="false">$I234</f>
        <v/>
      </c>
    </row>
    <row r="235" customFormat="false" ht="12.65" hidden="false" customHeight="false" outlineLevel="0" collapsed="false">
      <c r="A235" s="241" t="str">
        <f aca="true">IF(OR(ISBLANK('Tournament Info'!$B$11),'Tournament Info'!$B$11&lt;&gt;4),"",INDIRECT(ADDRESS(ROW(),3,1,1,"Optimal Seating "&amp;'Tournament Info'!$B$11-1&amp;"R+F")))</f>
        <v/>
      </c>
      <c r="B235" s="242" t="str">
        <f aca="false">IF(ISNUMBER(A235),VLOOKUP(A235,Methuselahs!$A$7:$E$306,2,FALSE()),"")</f>
        <v/>
      </c>
      <c r="C235" s="243" t="str">
        <f aca="false">IF(ISNUMBER(A235),VLOOKUP(A235,Methuselahs!$A$7:$E$306,3,FALSE()),"")</f>
        <v/>
      </c>
      <c r="D235" s="244" t="str">
        <f aca="false">IF(ISNUMBER(A235),FLOOR((ROW()-ROW($A$7))/5,1)+1,"")</f>
        <v/>
      </c>
      <c r="E235" s="245"/>
      <c r="F235" s="269" t="n">
        <f aca="false">IF(ISNUMBER(E235),E235,0)</f>
        <v>0</v>
      </c>
      <c r="G235" s="225" t="str">
        <f aca="false">IF(ISNUMBER($A235),IF(AND($F235&gt;=2,$H235=60),1,0),"")</f>
        <v/>
      </c>
      <c r="H235" s="226" t="str">
        <f aca="false">IF(ISNUMBER(A235),IF(OR($S235=$U235,NOT(ISNA(MATCH($D235*5+$V$4,Override!$C$6:$C$125,0)))),$Q235,0),"")</f>
        <v/>
      </c>
      <c r="I235" s="275" t="str">
        <f aca="false">IF(ISNUMBER(A235),IF(J235=5,K235,IF(AND(J235=4,OR(K235=4,K235=3)),K235+1,K235)),"")</f>
        <v/>
      </c>
      <c r="J235" s="246" t="n">
        <f aca="false">COUNT(A232:A236)</f>
        <v>0</v>
      </c>
      <c r="K235" s="228" t="str">
        <f aca="false">IF(ISNUMBER(A235),RANK(F235,F232:F236),"")</f>
        <v/>
      </c>
      <c r="L235" s="229" t="n">
        <f aca="false">IF(J235=5,VLOOKUP(K235,TPMatrix!$A$6:$B$10,2,FALSE()),IF(J235=4,VLOOKUP(K235,TPMatrix!$D$6:$E$9,2,FALSE()),0))</f>
        <v>0</v>
      </c>
      <c r="M235" s="229" t="n">
        <f aca="false">IF(COUNTIF(K232:K236,K235)&gt;=2,IF(J235=5,VLOOKUP(K235+1,TPMatrix!$A$6:$B$10,2,FALSE()),IF(J235=4,VLOOKUP(K235+1,TPMatrix!$D$6:$E$9,2,FALSE()),0)),"")</f>
        <v>0</v>
      </c>
      <c r="N235" s="229" t="n">
        <f aca="false">IF(COUNTIF(K232:K236,K235)&gt;=3,IF(J235=5,VLOOKUP(K235+2,TPMatrix!$A$6:$B$10,2,FALSE()),IF(J235=4,VLOOKUP(K235+2,TPMatrix!$D$6:$E$9,2,FALSE()),0)),"")</f>
        <v>0</v>
      </c>
      <c r="O235" s="229" t="n">
        <f aca="false">IF(COUNTIF(K232:K236,K235)&gt;=4,IF(J235=5,VLOOKUP(K235+3,TPMatrix!$A$6:$B$10,2,FALSE()),IF(J235=4,VLOOKUP(K235+3,TPMatrix!$D$6:$E$9,2,FALSE()),0)),"")</f>
        <v>0</v>
      </c>
      <c r="P235" s="229" t="n">
        <f aca="false">IF(COUNTIF(K232:K236,K235)&gt;=5,IF(J235=5,VLOOKUP(K235+4,TPMatrix!$A$6:$B$10,2,FALSE()),IF(J235=4,VLOOKUP(K235+4,TPMatrix!$D$6:$E$9,2,FALSE()),0)),"")</f>
        <v>0</v>
      </c>
      <c r="Q235" s="229" t="n">
        <f aca="false">SUM(L235:P235)/COUNT(L235:P235)</f>
        <v>0</v>
      </c>
      <c r="R235" s="230" t="n">
        <f aca="false">COUNT(L235:P235)</f>
        <v>5</v>
      </c>
      <c r="S235" s="228" t="n">
        <f aca="false">IF(ISNUMBER($A235),COUNTIF($D$7:$D$306,$D235),0)</f>
        <v>0</v>
      </c>
      <c r="T235" s="229" t="n">
        <f aca="false">CEILING($F235,1)</f>
        <v>0</v>
      </c>
      <c r="U235" s="230" t="n">
        <f aca="true">SUM(OFFSET(T235,-MOD(ROW()-ROW($U$7),5),0,5,1))</f>
        <v>0</v>
      </c>
      <c r="W235" s="167" t="str">
        <f aca="false">$I235</f>
        <v/>
      </c>
      <c r="X235" s="167" t="str">
        <f aca="false">IF(ISNUMBER($A235),$W235*(Methuselahs!$A$4+1)+$A235,"")</f>
        <v/>
      </c>
      <c r="Y235" s="167" t="str">
        <f aca="false">IF(ISNUMBER($A235),RANK($X235,$X235:$X239,1),"")</f>
        <v/>
      </c>
      <c r="Z235" s="167" t="str">
        <f aca="false">IF(ISNUMBER($A235),VLOOKUP($A235,Methuselahs!$A$7:$X$306,5),"")</f>
        <v/>
      </c>
      <c r="AA235" s="167" t="str">
        <f aca="false">$I235</f>
        <v/>
      </c>
    </row>
    <row r="236" customFormat="false" ht="12.65" hidden="false" customHeight="false" outlineLevel="0" collapsed="false">
      <c r="A236" s="247" t="str">
        <f aca="true">IF(OR(ISBLANK('Tournament Info'!$B$11),'Tournament Info'!$B$11&lt;&gt;4),"",INDIRECT(ADDRESS(ROW(),3,1,1,"Optimal Seating "&amp;'Tournament Info'!$B$11-1&amp;"R+F")))</f>
        <v/>
      </c>
      <c r="B236" s="248" t="str">
        <f aca="false">IF(ISNUMBER(A236),VLOOKUP(A236,Methuselahs!$A$7:$E$306,2,FALSE()),"")</f>
        <v/>
      </c>
      <c r="C236" s="249" t="str">
        <f aca="false">IF(ISNUMBER(A236),VLOOKUP(A236,Methuselahs!$A$7:$E$306,3,FALSE()),"")</f>
        <v/>
      </c>
      <c r="D236" s="250" t="str">
        <f aca="false">IF(ISNUMBER(A236),FLOOR((ROW()-ROW($A$7))/5,1)+1,"")</f>
        <v/>
      </c>
      <c r="E236" s="251"/>
      <c r="F236" s="270" t="n">
        <f aca="false">IF(ISNUMBER(E236),E236,0)</f>
        <v>0</v>
      </c>
      <c r="G236" s="257" t="str">
        <f aca="false">IF(ISNUMBER($A236),IF(AND($F236&gt;=2,$H236=60),1,0),"")</f>
        <v/>
      </c>
      <c r="H236" s="258" t="str">
        <f aca="false">IF(ISNUMBER(A236),IF(OR($S236=$U236,NOT(ISNA(MATCH($D236*5+$V$4,Override!$C$6:$C$125,0)))),$Q236,0),"")</f>
        <v/>
      </c>
      <c r="I236" s="276" t="str">
        <f aca="false">IF(ISNUMBER(A236),IF(J236=5,K236,IF(AND(J236=4,OR(K236=4,K236=3)),K236+1,K236)),"")</f>
        <v/>
      </c>
      <c r="J236" s="252" t="n">
        <f aca="false">COUNT(A232:A236)</f>
        <v>0</v>
      </c>
      <c r="K236" s="253" t="str">
        <f aca="false">IF(ISNUMBER(A236),RANK(F236,F232:F236),"")</f>
        <v/>
      </c>
      <c r="L236" s="254" t="n">
        <f aca="false">IF(J236=5,VLOOKUP(K236,TPMatrix!$A$6:$B$10,2,FALSE()),IF(J236=4,VLOOKUP(K236,TPMatrix!$D$6:$E$9,2,FALSE()),0))</f>
        <v>0</v>
      </c>
      <c r="M236" s="254" t="n">
        <f aca="false">IF(COUNTIF(K232:K236,K236)&gt;=2,IF(J236=5,VLOOKUP(K236+1,TPMatrix!$A$6:$B$10,2,FALSE()),IF(J236=4,VLOOKUP(K236+1,TPMatrix!$D$6:$E$9,2,FALSE()),0)),"")</f>
        <v>0</v>
      </c>
      <c r="N236" s="254" t="n">
        <f aca="false">IF(COUNTIF(K232:K236,K236)&gt;=3,IF(J236=5,VLOOKUP(K236+2,TPMatrix!$A$6:$B$10,2,FALSE()),IF(J236=4,VLOOKUP(K236+2,TPMatrix!$D$6:$E$9,2,FALSE()),0)),"")</f>
        <v>0</v>
      </c>
      <c r="O236" s="254" t="n">
        <f aca="false">IF(COUNTIF(K232:K236,K236)&gt;=4,IF(J236=5,VLOOKUP(K236+3,TPMatrix!$A$6:$B$10,2,FALSE()),IF(J236=4,VLOOKUP(K236+3,TPMatrix!$D$6:$E$9,2,FALSE()),0)),"")</f>
        <v>0</v>
      </c>
      <c r="P236" s="254" t="n">
        <f aca="false">IF(COUNTIF(K232:K236,K236)&gt;=5,IF(J236=5,VLOOKUP(K236+4,TPMatrix!$A$6:$B$10,2,FALSE()),IF(J236=4,VLOOKUP(K236+4,TPMatrix!$D$6:$E$9,2,FALSE()),0)),"")</f>
        <v>0</v>
      </c>
      <c r="Q236" s="254" t="n">
        <f aca="false">SUM(L236:P236)/COUNT(L236:P236)</f>
        <v>0</v>
      </c>
      <c r="R236" s="255" t="n">
        <f aca="false">COUNT(L236:P236)</f>
        <v>5</v>
      </c>
      <c r="S236" s="253" t="n">
        <f aca="false">IF(ISNUMBER($A236),COUNTIF($D$7:$D$306,$D236),0)</f>
        <v>0</v>
      </c>
      <c r="T236" s="254" t="n">
        <f aca="false">CEILING($F236,1)</f>
        <v>0</v>
      </c>
      <c r="U236" s="255" t="n">
        <f aca="true">SUM(OFFSET(T236,-MOD(ROW()-ROW($U$7),5),0,5,1))</f>
        <v>0</v>
      </c>
      <c r="W236" s="167" t="str">
        <f aca="false">$I236</f>
        <v/>
      </c>
      <c r="X236" s="167" t="str">
        <f aca="false">IF(ISNUMBER($A236),$W236*(Methuselahs!$A$4+1)+$A236,"")</f>
        <v/>
      </c>
      <c r="Y236" s="167" t="str">
        <f aca="false">IF(ISNUMBER($A236),RANK($X236,$X236:$X240,1),"")</f>
        <v/>
      </c>
      <c r="Z236" s="167" t="str">
        <f aca="false">IF(ISNUMBER($A236),VLOOKUP($A236,Methuselahs!$A$7:$X$306,5),"")</f>
        <v/>
      </c>
      <c r="AA236" s="167" t="str">
        <f aca="false">$I236</f>
        <v/>
      </c>
    </row>
    <row r="237" customFormat="false" ht="12.65" hidden="false" customHeight="false" outlineLevel="0" collapsed="false">
      <c r="A237" s="206" t="str">
        <f aca="true">IF(OR(ISBLANK('Tournament Info'!$B$11),'Tournament Info'!$B$11&lt;&gt;4),"",INDIRECT(ADDRESS(ROW(),3,1,1,"Optimal Seating "&amp;'Tournament Info'!$B$11-1&amp;"R+F")))</f>
        <v/>
      </c>
      <c r="B237" s="207" t="str">
        <f aca="false">IF(ISNUMBER(A237),VLOOKUP(A237,Methuselahs!$A$7:$E$306,2,FALSE()),"")</f>
        <v/>
      </c>
      <c r="C237" s="208" t="str">
        <f aca="false">IF(ISNUMBER(A237),VLOOKUP(A237,Methuselahs!$A$7:$E$306,3,FALSE()),"")</f>
        <v/>
      </c>
      <c r="D237" s="209" t="str">
        <f aca="false">IF(ISNUMBER(A237),FLOOR((ROW()-ROW($A$7))/5,1)+1,"")</f>
        <v/>
      </c>
      <c r="E237" s="210"/>
      <c r="F237" s="262" t="n">
        <f aca="false">IF(ISNUMBER(E237),E237,0)</f>
        <v>0</v>
      </c>
      <c r="G237" s="211" t="str">
        <f aca="false">IF(ISNUMBER($A237),IF(AND($F237&gt;=2,$H237=60),1,0),"")</f>
        <v/>
      </c>
      <c r="H237" s="212" t="str">
        <f aca="false">IF(ISNUMBER(A237),IF(OR($S237=$U237,NOT(ISNA(MATCH($D237*5+$V$4,Override!$C$6:$C$125,0)))),$Q237,0),"")</f>
        <v/>
      </c>
      <c r="I237" s="274" t="str">
        <f aca="false">IF(ISNUMBER(A237),IF(J237=5,K237,IF(AND(J237=4,OR(K237=4,K237=3)),K237+1,K237)),"")</f>
        <v/>
      </c>
      <c r="J237" s="213" t="n">
        <f aca="false">COUNT(A237:A241)</f>
        <v>0</v>
      </c>
      <c r="K237" s="214" t="str">
        <f aca="false">IF(ISNUMBER(A237),RANK(F237,F237:F241),"")</f>
        <v/>
      </c>
      <c r="L237" s="215" t="n">
        <f aca="false">IF(J237=5,VLOOKUP(K237,TPMatrix!$A$6:$B$10,2,FALSE()),IF(J237=4,VLOOKUP(K237,TPMatrix!$D$6:$E$9,2,FALSE()),0))</f>
        <v>0</v>
      </c>
      <c r="M237" s="215" t="n">
        <f aca="false">IF(COUNTIF(K237:K241,K237)&gt;=2,IF(J237=5,VLOOKUP(K237+1,TPMatrix!$A$6:$B$10,2,FALSE()),IF(J237=4,VLOOKUP(K237+1,TPMatrix!$D$6:$E$9,2,FALSE()),0)),"")</f>
        <v>0</v>
      </c>
      <c r="N237" s="215" t="n">
        <f aca="false">IF(COUNTIF(K237:K241,K237)&gt;=3,IF(J237=5,VLOOKUP(K237+2,TPMatrix!$A$6:$B$10,2,FALSE()),IF(J237=4,VLOOKUP(K237+2,TPMatrix!$D$6:$E$9,2,FALSE()),0)),"")</f>
        <v>0</v>
      </c>
      <c r="O237" s="215" t="n">
        <f aca="false">IF(COUNTIF(K237:K241,K237)&gt;=4,IF(J237=5,VLOOKUP(K237+3,TPMatrix!$A$6:$B$10,2,FALSE()),IF(J237=4,VLOOKUP(K237+3,TPMatrix!$D$6:$E$9,2,FALSE()),0)),"")</f>
        <v>0</v>
      </c>
      <c r="P237" s="215" t="n">
        <f aca="false">IF(COUNTIF(K237:K241,K237)&gt;=5,IF(J237=5,VLOOKUP(K237+4,TPMatrix!$A$6:$B$10,2,FALSE()),IF(J237=4,VLOOKUP(K237+4,TPMatrix!$D$6:$E$9,2,FALSE()),0)),"")</f>
        <v>0</v>
      </c>
      <c r="Q237" s="215" t="n">
        <f aca="false">SUM(L237:P237)/COUNT(L237:P237)</f>
        <v>0</v>
      </c>
      <c r="R237" s="216" t="n">
        <f aca="false">COUNT(L237:P237)</f>
        <v>5</v>
      </c>
      <c r="S237" s="217" t="n">
        <f aca="false">IF(ISNUMBER($A237),COUNTIF($D$7:$D$306,$D237),0)</f>
        <v>0</v>
      </c>
      <c r="T237" s="218" t="n">
        <f aca="false">CEILING($F237,1)</f>
        <v>0</v>
      </c>
      <c r="U237" s="219" t="n">
        <f aca="true">SUM(OFFSET(T237,-MOD(ROW()-ROW($U$7),5),0,5,1))</f>
        <v>0</v>
      </c>
      <c r="W237" s="167" t="str">
        <f aca="false">$I237</f>
        <v/>
      </c>
      <c r="X237" s="167" t="str">
        <f aca="false">IF(ISNUMBER($A237),$W237*(Methuselahs!$A$4+1)+$A237,"")</f>
        <v/>
      </c>
      <c r="Y237" s="167" t="str">
        <f aca="false">IF(ISNUMBER($A237),RANK($X237,$X237:$X241,1),"")</f>
        <v/>
      </c>
      <c r="Z237" s="167" t="str">
        <f aca="false">IF(ISNUMBER($A237),VLOOKUP($A237,Methuselahs!$A$7:$X$306,5),"")</f>
        <v/>
      </c>
      <c r="AA237" s="167" t="str">
        <f aca="false">$I237</f>
        <v/>
      </c>
    </row>
    <row r="238" customFormat="false" ht="12.65" hidden="false" customHeight="false" outlineLevel="0" collapsed="false">
      <c r="A238" s="220" t="str">
        <f aca="true">IF(OR(ISBLANK('Tournament Info'!$B$11),'Tournament Info'!$B$11&lt;&gt;4),"",INDIRECT(ADDRESS(ROW(),3,1,1,"Optimal Seating "&amp;'Tournament Info'!$B$11-1&amp;"R+F")))</f>
        <v/>
      </c>
      <c r="B238" s="221" t="str">
        <f aca="false">IF(ISNUMBER(A238),VLOOKUP(A238,Methuselahs!$A$7:$E$306,2,FALSE()),"")</f>
        <v/>
      </c>
      <c r="C238" s="222" t="str">
        <f aca="false">IF(ISNUMBER(A238),VLOOKUP(A238,Methuselahs!$A$7:$E$306,3,FALSE()),"")</f>
        <v/>
      </c>
      <c r="D238" s="223" t="str">
        <f aca="false">IF(ISNUMBER(A238),FLOOR((ROW()-ROW($A$7))/5,1)+1,"")</f>
        <v/>
      </c>
      <c r="E238" s="224"/>
      <c r="F238" s="264" t="n">
        <f aca="false">IF(ISNUMBER(E238),E238,0)</f>
        <v>0</v>
      </c>
      <c r="G238" s="225" t="str">
        <f aca="false">IF(ISNUMBER($A238),IF(AND($F238&gt;=2,$H238=60),1,0),"")</f>
        <v/>
      </c>
      <c r="H238" s="226" t="str">
        <f aca="false">IF(ISNUMBER(A238),IF(OR($S238=$U238,NOT(ISNA(MATCH($D238*5+$V$4,Override!$C$6:$C$125,0)))),$Q238,0),"")</f>
        <v/>
      </c>
      <c r="I238" s="275" t="str">
        <f aca="false">IF(ISNUMBER(A238),IF(J238=5,K238,IF(AND(J238=4,OR(K238=4,K238=3)),K238+1,K238)),"")</f>
        <v/>
      </c>
      <c r="J238" s="227" t="n">
        <f aca="false">COUNT(A237:A241)</f>
        <v>0</v>
      </c>
      <c r="K238" s="228" t="str">
        <f aca="false">IF(ISNUMBER(A238),RANK(F238,F237:F241),"")</f>
        <v/>
      </c>
      <c r="L238" s="229" t="n">
        <f aca="false">IF(J238=5,VLOOKUP(K238,TPMatrix!$A$6:$B$10,2,FALSE()),IF(J238=4,VLOOKUP(K238,TPMatrix!$D$6:$E$9,2,FALSE()),0))</f>
        <v>0</v>
      </c>
      <c r="M238" s="229" t="n">
        <f aca="false">IF(COUNTIF(K237:K241,K238)&gt;=2,IF(J238=5,VLOOKUP(K238+1,TPMatrix!$A$6:$B$10,2,FALSE()),IF(J238=4,VLOOKUP(K238+1,TPMatrix!$D$6:$E$9,2,FALSE()),0)),"")</f>
        <v>0</v>
      </c>
      <c r="N238" s="229" t="n">
        <f aca="false">IF(COUNTIF(K237:K241,K238)&gt;=3,IF(J238=5,VLOOKUP(K238+2,TPMatrix!$A$6:$B$10,2,FALSE()),IF(J238=4,VLOOKUP(K238+2,TPMatrix!$D$6:$E$9,2,FALSE()),0)),"")</f>
        <v>0</v>
      </c>
      <c r="O238" s="229" t="n">
        <f aca="false">IF(COUNTIF(K237:K241,K238)&gt;=4,IF(J238=5,VLOOKUP(K238+3,TPMatrix!$A$6:$B$10,2,FALSE()),IF(J238=4,VLOOKUP(K238+3,TPMatrix!$D$6:$E$9,2,FALSE()),0)),"")</f>
        <v>0</v>
      </c>
      <c r="P238" s="229" t="n">
        <f aca="false">IF(COUNTIF(K237:K241,K238)&gt;=5,IF(J238=5,VLOOKUP(K238+4,TPMatrix!$A$6:$B$10,2,FALSE()),IF(J238=4,VLOOKUP(K238+4,TPMatrix!$D$6:$E$9,2,FALSE()),0)),"")</f>
        <v>0</v>
      </c>
      <c r="Q238" s="229" t="n">
        <f aca="false">SUM(L238:P238)/COUNT(L238:P238)</f>
        <v>0</v>
      </c>
      <c r="R238" s="230" t="n">
        <f aca="false">COUNT(L238:P238)</f>
        <v>5</v>
      </c>
      <c r="S238" s="228" t="n">
        <f aca="false">IF(ISNUMBER($A238),COUNTIF($D$7:$D$306,$D238),0)</f>
        <v>0</v>
      </c>
      <c r="T238" s="229" t="n">
        <f aca="false">CEILING($F238,1)</f>
        <v>0</v>
      </c>
      <c r="U238" s="230" t="n">
        <f aca="true">SUM(OFFSET(T238,-MOD(ROW()-ROW($U$7),5),0,5,1))</f>
        <v>0</v>
      </c>
      <c r="W238" s="167" t="str">
        <f aca="false">$I238</f>
        <v/>
      </c>
      <c r="X238" s="167" t="str">
        <f aca="false">IF(ISNUMBER($A238),$W238*(Methuselahs!$A$4+1)+$A238,"")</f>
        <v/>
      </c>
      <c r="Y238" s="167" t="str">
        <f aca="false">IF(ISNUMBER($A238),RANK($X238,$X238:$X242,1),"")</f>
        <v/>
      </c>
      <c r="Z238" s="167" t="str">
        <f aca="false">IF(ISNUMBER($A238),VLOOKUP($A238,Methuselahs!$A$7:$X$306,5),"")</f>
        <v/>
      </c>
      <c r="AA238" s="167" t="str">
        <f aca="false">$I238</f>
        <v/>
      </c>
    </row>
    <row r="239" customFormat="false" ht="12.65" hidden="false" customHeight="false" outlineLevel="0" collapsed="false">
      <c r="A239" s="231" t="str">
        <f aca="true">IF(OR(ISBLANK('Tournament Info'!$B$11),'Tournament Info'!$B$11&lt;&gt;4),"",INDIRECT(ADDRESS(ROW(),3,1,1,"Optimal Seating "&amp;'Tournament Info'!$B$11-1&amp;"R+F")))</f>
        <v/>
      </c>
      <c r="B239" s="207" t="str">
        <f aca="false">IF(ISNUMBER(A239),VLOOKUP(A239,Methuselahs!$A$7:$E$306,2,FALSE()),"")</f>
        <v/>
      </c>
      <c r="C239" s="232" t="str">
        <f aca="false">IF(ISNUMBER(A239),VLOOKUP(A239,Methuselahs!$A$7:$E$306,3,FALSE()),"")</f>
        <v/>
      </c>
      <c r="D239" s="233" t="str">
        <f aca="false">IF(ISNUMBER(A239),FLOOR((ROW()-ROW($A$7))/5,1)+1,"")</f>
        <v/>
      </c>
      <c r="E239" s="234"/>
      <c r="F239" s="267" t="n">
        <f aca="false">IF(ISNUMBER(E239),E239,0)</f>
        <v>0</v>
      </c>
      <c r="G239" s="235" t="str">
        <f aca="false">IF(ISNUMBER($A239),IF(AND($F239&gt;=2,$H239=60),1,0),"")</f>
        <v/>
      </c>
      <c r="H239" s="236" t="str">
        <f aca="false">IF(ISNUMBER(A239),IF(OR($S239=$U239,NOT(ISNA(MATCH($D239*5+$V$4,Override!$C$6:$C$125,0)))),$Q239,0),"")</f>
        <v/>
      </c>
      <c r="I239" s="139" t="str">
        <f aca="false">IF(ISNUMBER(A239),IF(J239=5,K239,IF(AND(J239=4,OR(K239=4,K239=3)),K239+1,K239)),"")</f>
        <v/>
      </c>
      <c r="J239" s="237" t="n">
        <f aca="false">COUNT(A237:A241)</f>
        <v>0</v>
      </c>
      <c r="K239" s="238" t="str">
        <f aca="false">IF(ISNUMBER(A239),RANK(F239,F237:F241),"")</f>
        <v/>
      </c>
      <c r="L239" s="239" t="n">
        <f aca="false">IF(J239=5,VLOOKUP(K239,TPMatrix!$A$6:$B$10,2,FALSE()),IF(J239=4,VLOOKUP(K239,TPMatrix!$D$6:$E$9,2,FALSE()),0))</f>
        <v>0</v>
      </c>
      <c r="M239" s="239" t="n">
        <f aca="false">IF(COUNTIF(K237:K241,K239)&gt;=2,IF(J239=5,VLOOKUP(K239+1,TPMatrix!$A$6:$B$10,2,FALSE()),IF(J239=4,VLOOKUP(K239+1,TPMatrix!$D$6:$E$9,2,FALSE()),0)),"")</f>
        <v>0</v>
      </c>
      <c r="N239" s="239" t="n">
        <f aca="false">IF(COUNTIF(K237:K241,K239)&gt;=3,IF(J239=5,VLOOKUP(K239+2,TPMatrix!$A$6:$B$10,2,FALSE()),IF(J239=4,VLOOKUP(K239+2,TPMatrix!$D$6:$E$9,2,FALSE()),0)),"")</f>
        <v>0</v>
      </c>
      <c r="O239" s="239" t="n">
        <f aca="false">IF(COUNTIF(K237:K241,K239)&gt;=4,IF(J239=5,VLOOKUP(K239+3,TPMatrix!$A$6:$B$10,2,FALSE()),IF(J239=4,VLOOKUP(K239+3,TPMatrix!$D$6:$E$9,2,FALSE()),0)),"")</f>
        <v>0</v>
      </c>
      <c r="P239" s="239" t="n">
        <f aca="false">IF(COUNTIF(K237:K241,K239)&gt;=5,IF(J239=5,VLOOKUP(K239+4,TPMatrix!$A$6:$B$10,2,FALSE()),IF(J239=4,VLOOKUP(K239+4,TPMatrix!$D$6:$E$9,2,FALSE()),0)),"")</f>
        <v>0</v>
      </c>
      <c r="Q239" s="239" t="n">
        <f aca="false">SUM(L239:P239)/COUNT(L239:P239)</f>
        <v>0</v>
      </c>
      <c r="R239" s="240" t="n">
        <f aca="false">COUNT(L239:P239)</f>
        <v>5</v>
      </c>
      <c r="S239" s="238" t="n">
        <f aca="false">IF(ISNUMBER($A239),COUNTIF($D$7:$D$306,$D239),0)</f>
        <v>0</v>
      </c>
      <c r="T239" s="239" t="n">
        <f aca="false">CEILING($F239,1)</f>
        <v>0</v>
      </c>
      <c r="U239" s="240" t="n">
        <f aca="true">SUM(OFFSET(T239,-MOD(ROW()-ROW($U$7),5),0,5,1))</f>
        <v>0</v>
      </c>
      <c r="W239" s="167" t="str">
        <f aca="false">$I239</f>
        <v/>
      </c>
      <c r="X239" s="167" t="str">
        <f aca="false">IF(ISNUMBER($A239),$W239*(Methuselahs!$A$4+1)+$A239,"")</f>
        <v/>
      </c>
      <c r="Y239" s="167" t="str">
        <f aca="false">IF(ISNUMBER($A239),RANK($X239,$X239:$X243,1),"")</f>
        <v/>
      </c>
      <c r="Z239" s="167" t="str">
        <f aca="false">IF(ISNUMBER($A239),VLOOKUP($A239,Methuselahs!$A$7:$X$306,5),"")</f>
        <v/>
      </c>
      <c r="AA239" s="167" t="str">
        <f aca="false">$I239</f>
        <v/>
      </c>
    </row>
    <row r="240" customFormat="false" ht="12.65" hidden="false" customHeight="false" outlineLevel="0" collapsed="false">
      <c r="A240" s="241" t="str">
        <f aca="true">IF(OR(ISBLANK('Tournament Info'!$B$11),'Tournament Info'!$B$11&lt;&gt;4),"",INDIRECT(ADDRESS(ROW(),3,1,1,"Optimal Seating "&amp;'Tournament Info'!$B$11-1&amp;"R+F")))</f>
        <v/>
      </c>
      <c r="B240" s="242" t="str">
        <f aca="false">IF(ISNUMBER(A240),VLOOKUP(A240,Methuselahs!$A$7:$E$306,2,FALSE()),"")</f>
        <v/>
      </c>
      <c r="C240" s="243" t="str">
        <f aca="false">IF(ISNUMBER(A240),VLOOKUP(A240,Methuselahs!$A$7:$E$306,3,FALSE()),"")</f>
        <v/>
      </c>
      <c r="D240" s="244" t="str">
        <f aca="false">IF(ISNUMBER(A240),FLOOR((ROW()-ROW($A$7))/5,1)+1,"")</f>
        <v/>
      </c>
      <c r="E240" s="245"/>
      <c r="F240" s="269" t="n">
        <f aca="false">IF(ISNUMBER(E240),E240,0)</f>
        <v>0</v>
      </c>
      <c r="G240" s="225" t="str">
        <f aca="false">IF(ISNUMBER($A240),IF(AND($F240&gt;=2,$H240=60),1,0),"")</f>
        <v/>
      </c>
      <c r="H240" s="226" t="str">
        <f aca="false">IF(ISNUMBER(A240),IF(OR($S240=$U240,NOT(ISNA(MATCH($D240*5+$V$4,Override!$C$6:$C$125,0)))),$Q240,0),"")</f>
        <v/>
      </c>
      <c r="I240" s="275" t="str">
        <f aca="false">IF(ISNUMBER(A240),IF(J240=5,K240,IF(AND(J240=4,OR(K240=4,K240=3)),K240+1,K240)),"")</f>
        <v/>
      </c>
      <c r="J240" s="246" t="n">
        <f aca="false">COUNT(A237:A241)</f>
        <v>0</v>
      </c>
      <c r="K240" s="228" t="str">
        <f aca="false">IF(ISNUMBER(A240),RANK(F240,F237:F241),"")</f>
        <v/>
      </c>
      <c r="L240" s="229" t="n">
        <f aca="false">IF(J240=5,VLOOKUP(K240,TPMatrix!$A$6:$B$10,2,FALSE()),IF(J240=4,VLOOKUP(K240,TPMatrix!$D$6:$E$9,2,FALSE()),0))</f>
        <v>0</v>
      </c>
      <c r="M240" s="229" t="n">
        <f aca="false">IF(COUNTIF(K237:K241,K240)&gt;=2,IF(J240=5,VLOOKUP(K240+1,TPMatrix!$A$6:$B$10,2,FALSE()),IF(J240=4,VLOOKUP(K240+1,TPMatrix!$D$6:$E$9,2,FALSE()),0)),"")</f>
        <v>0</v>
      </c>
      <c r="N240" s="229" t="n">
        <f aca="false">IF(COUNTIF(K237:K241,K240)&gt;=3,IF(J240=5,VLOOKUP(K240+2,TPMatrix!$A$6:$B$10,2,FALSE()),IF(J240=4,VLOOKUP(K240+2,TPMatrix!$D$6:$E$9,2,FALSE()),0)),"")</f>
        <v>0</v>
      </c>
      <c r="O240" s="229" t="n">
        <f aca="false">IF(COUNTIF(K237:K241,K240)&gt;=4,IF(J240=5,VLOOKUP(K240+3,TPMatrix!$A$6:$B$10,2,FALSE()),IF(J240=4,VLOOKUP(K240+3,TPMatrix!$D$6:$E$9,2,FALSE()),0)),"")</f>
        <v>0</v>
      </c>
      <c r="P240" s="229" t="n">
        <f aca="false">IF(COUNTIF(K237:K241,K240)&gt;=5,IF(J240=5,VLOOKUP(K240+4,TPMatrix!$A$6:$B$10,2,FALSE()),IF(J240=4,VLOOKUP(K240+4,TPMatrix!$D$6:$E$9,2,FALSE()),0)),"")</f>
        <v>0</v>
      </c>
      <c r="Q240" s="229" t="n">
        <f aca="false">SUM(L240:P240)/COUNT(L240:P240)</f>
        <v>0</v>
      </c>
      <c r="R240" s="230" t="n">
        <f aca="false">COUNT(L240:P240)</f>
        <v>5</v>
      </c>
      <c r="S240" s="228" t="n">
        <f aca="false">IF(ISNUMBER($A240),COUNTIF($D$7:$D$306,$D240),0)</f>
        <v>0</v>
      </c>
      <c r="T240" s="229" t="n">
        <f aca="false">CEILING($F240,1)</f>
        <v>0</v>
      </c>
      <c r="U240" s="230" t="n">
        <f aca="true">SUM(OFFSET(T240,-MOD(ROW()-ROW($U$7),5),0,5,1))</f>
        <v>0</v>
      </c>
      <c r="W240" s="167" t="str">
        <f aca="false">$I240</f>
        <v/>
      </c>
      <c r="X240" s="167" t="str">
        <f aca="false">IF(ISNUMBER($A240),$W240*(Methuselahs!$A$4+1)+$A240,"")</f>
        <v/>
      </c>
      <c r="Y240" s="167" t="str">
        <f aca="false">IF(ISNUMBER($A240),RANK($X240,$X240:$X244,1),"")</f>
        <v/>
      </c>
      <c r="Z240" s="167" t="str">
        <f aca="false">IF(ISNUMBER($A240),VLOOKUP($A240,Methuselahs!$A$7:$X$306,5),"")</f>
        <v/>
      </c>
      <c r="AA240" s="167" t="str">
        <f aca="false">$I240</f>
        <v/>
      </c>
    </row>
    <row r="241" customFormat="false" ht="12.65" hidden="false" customHeight="false" outlineLevel="0" collapsed="false">
      <c r="A241" s="247" t="str">
        <f aca="true">IF(OR(ISBLANK('Tournament Info'!$B$11),'Tournament Info'!$B$11&lt;&gt;4),"",INDIRECT(ADDRESS(ROW(),3,1,1,"Optimal Seating "&amp;'Tournament Info'!$B$11-1&amp;"R+F")))</f>
        <v/>
      </c>
      <c r="B241" s="248" t="str">
        <f aca="false">IF(ISNUMBER(A241),VLOOKUP(A241,Methuselahs!$A$7:$E$306,2,FALSE()),"")</f>
        <v/>
      </c>
      <c r="C241" s="249" t="str">
        <f aca="false">IF(ISNUMBER(A241),VLOOKUP(A241,Methuselahs!$A$7:$E$306,3,FALSE()),"")</f>
        <v/>
      </c>
      <c r="D241" s="250" t="str">
        <f aca="false">IF(ISNUMBER(A241),FLOOR((ROW()-ROW($A$7))/5,1)+1,"")</f>
        <v/>
      </c>
      <c r="E241" s="251"/>
      <c r="F241" s="270" t="n">
        <f aca="false">IF(ISNUMBER(E241),E241,0)</f>
        <v>0</v>
      </c>
      <c r="G241" s="235" t="str">
        <f aca="false">IF(ISNUMBER($A241),IF(AND($F241&gt;=2,$H241=60),1,0),"")</f>
        <v/>
      </c>
      <c r="H241" s="236" t="str">
        <f aca="false">IF(ISNUMBER(A241),IF(OR($S241=$U241,NOT(ISNA(MATCH($D241*5+$V$4,Override!$C$6:$C$125,0)))),$Q241,0),"")</f>
        <v/>
      </c>
      <c r="I241" s="139" t="str">
        <f aca="false">IF(ISNUMBER(A241),IF(J241=5,K241,IF(AND(J241=4,OR(K241=4,K241=3)),K241+1,K241)),"")</f>
        <v/>
      </c>
      <c r="J241" s="252" t="n">
        <f aca="false">COUNT(A237:A241)</f>
        <v>0</v>
      </c>
      <c r="K241" s="253" t="str">
        <f aca="false">IF(ISNUMBER(A241),RANK(F241,F237:F241),"")</f>
        <v/>
      </c>
      <c r="L241" s="254" t="n">
        <f aca="false">IF(J241=5,VLOOKUP(K241,TPMatrix!$A$6:$B$10,2,FALSE()),IF(J241=4,VLOOKUP(K241,TPMatrix!$D$6:$E$9,2,FALSE()),0))</f>
        <v>0</v>
      </c>
      <c r="M241" s="254" t="n">
        <f aca="false">IF(COUNTIF(K237:K241,K241)&gt;=2,IF(J241=5,VLOOKUP(K241+1,TPMatrix!$A$6:$B$10,2,FALSE()),IF(J241=4,VLOOKUP(K241+1,TPMatrix!$D$6:$E$9,2,FALSE()),0)),"")</f>
        <v>0</v>
      </c>
      <c r="N241" s="254" t="n">
        <f aca="false">IF(COUNTIF(K237:K241,K241)&gt;=3,IF(J241=5,VLOOKUP(K241+2,TPMatrix!$A$6:$B$10,2,FALSE()),IF(J241=4,VLOOKUP(K241+2,TPMatrix!$D$6:$E$9,2,FALSE()),0)),"")</f>
        <v>0</v>
      </c>
      <c r="O241" s="254" t="n">
        <f aca="false">IF(COUNTIF(K237:K241,K241)&gt;=4,IF(J241=5,VLOOKUP(K241+3,TPMatrix!$A$6:$B$10,2,FALSE()),IF(J241=4,VLOOKUP(K241+3,TPMatrix!$D$6:$E$9,2,FALSE()),0)),"")</f>
        <v>0</v>
      </c>
      <c r="P241" s="254" t="n">
        <f aca="false">IF(COUNTIF(K237:K241,K241)&gt;=5,IF(J241=5,VLOOKUP(K241+4,TPMatrix!$A$6:$B$10,2,FALSE()),IF(J241=4,VLOOKUP(K241+4,TPMatrix!$D$6:$E$9,2,FALSE()),0)),"")</f>
        <v>0</v>
      </c>
      <c r="Q241" s="254" t="n">
        <f aca="false">SUM(L241:P241)/COUNT(L241:P241)</f>
        <v>0</v>
      </c>
      <c r="R241" s="255" t="n">
        <f aca="false">COUNT(L241:P241)</f>
        <v>5</v>
      </c>
      <c r="S241" s="253" t="n">
        <f aca="false">IF(ISNUMBER($A241),COUNTIF($D$7:$D$306,$D241),0)</f>
        <v>0</v>
      </c>
      <c r="T241" s="254" t="n">
        <f aca="false">CEILING($F241,1)</f>
        <v>0</v>
      </c>
      <c r="U241" s="255" t="n">
        <f aca="true">SUM(OFFSET(T241,-MOD(ROW()-ROW($U$7),5),0,5,1))</f>
        <v>0</v>
      </c>
      <c r="W241" s="167" t="str">
        <f aca="false">$I241</f>
        <v/>
      </c>
      <c r="X241" s="167" t="str">
        <f aca="false">IF(ISNUMBER($A241),$W241*(Methuselahs!$A$4+1)+$A241,"")</f>
        <v/>
      </c>
      <c r="Y241" s="167" t="str">
        <f aca="false">IF(ISNUMBER($A241),RANK($X241,$X241:$X245,1),"")</f>
        <v/>
      </c>
      <c r="Z241" s="167" t="str">
        <f aca="false">IF(ISNUMBER($A241),VLOOKUP($A241,Methuselahs!$A$7:$X$306,5),"")</f>
        <v/>
      </c>
      <c r="AA241" s="167" t="str">
        <f aca="false">$I241</f>
        <v/>
      </c>
    </row>
    <row r="242" customFormat="false" ht="12.65" hidden="false" customHeight="false" outlineLevel="0" collapsed="false">
      <c r="A242" s="206" t="str">
        <f aca="true">IF(OR(ISBLANK('Tournament Info'!$B$11),'Tournament Info'!$B$11&lt;&gt;4),"",INDIRECT(ADDRESS(ROW(),3,1,1,"Optimal Seating "&amp;'Tournament Info'!$B$11-1&amp;"R+F")))</f>
        <v/>
      </c>
      <c r="B242" s="256" t="str">
        <f aca="false">IF(ISNUMBER(A242),VLOOKUP(A242,Methuselahs!$A$7:$E$306,2,FALSE()),"")</f>
        <v/>
      </c>
      <c r="C242" s="208" t="str">
        <f aca="false">IF(ISNUMBER(A242),VLOOKUP(A242,Methuselahs!$A$7:$E$306,3,FALSE()),"")</f>
        <v/>
      </c>
      <c r="D242" s="209" t="str">
        <f aca="false">IF(ISNUMBER(A242),FLOOR((ROW()-ROW($A$7))/5,1)+1,"")</f>
        <v/>
      </c>
      <c r="E242" s="210"/>
      <c r="F242" s="262" t="n">
        <f aca="false">IF(ISNUMBER(E242),E242,0)</f>
        <v>0</v>
      </c>
      <c r="G242" s="211" t="str">
        <f aca="false">IF(ISNUMBER($A242),IF(AND($F242&gt;=2,$H242=60),1,0),"")</f>
        <v/>
      </c>
      <c r="H242" s="212" t="str">
        <f aca="false">IF(ISNUMBER(A242),IF(OR($S242=$U242,NOT(ISNA(MATCH($D242*5+$V$4,Override!$C$6:$C$125,0)))),$Q242,0),"")</f>
        <v/>
      </c>
      <c r="I242" s="274" t="str">
        <f aca="false">IF(ISNUMBER(A242),IF(J242=5,K242,IF(AND(J242=4,OR(K242=4,K242=3)),K242+1,K242)),"")</f>
        <v/>
      </c>
      <c r="J242" s="213" t="n">
        <f aca="false">COUNT(A242:A246)</f>
        <v>0</v>
      </c>
      <c r="K242" s="214" t="str">
        <f aca="false">IF(ISNUMBER(A242),RANK(F242,F242:F246),"")</f>
        <v/>
      </c>
      <c r="L242" s="215" t="n">
        <f aca="false">IF(J242=5,VLOOKUP(K242,TPMatrix!$A$6:$B$10,2,FALSE()),IF(J242=4,VLOOKUP(K242,TPMatrix!$D$6:$E$9,2,FALSE()),0))</f>
        <v>0</v>
      </c>
      <c r="M242" s="215" t="n">
        <f aca="false">IF(COUNTIF(K242:K246,K242)&gt;=2,IF(J242=5,VLOOKUP(K242+1,TPMatrix!$A$6:$B$10,2,FALSE()),IF(J242=4,VLOOKUP(K242+1,TPMatrix!$D$6:$E$9,2,FALSE()),0)),"")</f>
        <v>0</v>
      </c>
      <c r="N242" s="215" t="n">
        <f aca="false">IF(COUNTIF(K242:K246,K242)&gt;=3,IF(J242=5,VLOOKUP(K242+2,TPMatrix!$A$6:$B$10,2,FALSE()),IF(J242=4,VLOOKUP(K242+2,TPMatrix!$D$6:$E$9,2,FALSE()),0)),"")</f>
        <v>0</v>
      </c>
      <c r="O242" s="215" t="n">
        <f aca="false">IF(COUNTIF(K242:K246,K242)&gt;=4,IF(J242=5,VLOOKUP(K242+3,TPMatrix!$A$6:$B$10,2,FALSE()),IF(J242=4,VLOOKUP(K242+3,TPMatrix!$D$6:$E$9,2,FALSE()),0)),"")</f>
        <v>0</v>
      </c>
      <c r="P242" s="215" t="n">
        <f aca="false">IF(COUNTIF(K242:K246,K242)&gt;=5,IF(J242=5,VLOOKUP(K242+4,TPMatrix!$A$6:$B$10,2,FALSE()),IF(J242=4,VLOOKUP(K242+4,TPMatrix!$D$6:$E$9,2,FALSE()),0)),"")</f>
        <v>0</v>
      </c>
      <c r="Q242" s="215" t="n">
        <f aca="false">SUM(L242:P242)/COUNT(L242:P242)</f>
        <v>0</v>
      </c>
      <c r="R242" s="216" t="n">
        <f aca="false">COUNT(L242:P242)</f>
        <v>5</v>
      </c>
      <c r="S242" s="217" t="n">
        <f aca="false">IF(ISNUMBER($A242),COUNTIF($D$7:$D$306,$D242),0)</f>
        <v>0</v>
      </c>
      <c r="T242" s="218" t="n">
        <f aca="false">CEILING($F242,1)</f>
        <v>0</v>
      </c>
      <c r="U242" s="219" t="n">
        <f aca="true">SUM(OFFSET(T242,-MOD(ROW()-ROW($U$7),5),0,5,1))</f>
        <v>0</v>
      </c>
      <c r="W242" s="167" t="str">
        <f aca="false">$I242</f>
        <v/>
      </c>
      <c r="X242" s="167" t="str">
        <f aca="false">IF(ISNUMBER($A242),$W242*(Methuselahs!$A$4+1)+$A242,"")</f>
        <v/>
      </c>
      <c r="Y242" s="167" t="str">
        <f aca="false">IF(ISNUMBER($A242),RANK($X242,$X242:$X246,1),"")</f>
        <v/>
      </c>
      <c r="Z242" s="167" t="str">
        <f aca="false">IF(ISNUMBER($A242),VLOOKUP($A242,Methuselahs!$A$7:$X$306,5),"")</f>
        <v/>
      </c>
      <c r="AA242" s="167" t="str">
        <f aca="false">$I242</f>
        <v/>
      </c>
    </row>
    <row r="243" customFormat="false" ht="12.65" hidden="false" customHeight="false" outlineLevel="0" collapsed="false">
      <c r="A243" s="220" t="str">
        <f aca="true">IF(OR(ISBLANK('Tournament Info'!$B$11),'Tournament Info'!$B$11&lt;&gt;4),"",INDIRECT(ADDRESS(ROW(),3,1,1,"Optimal Seating "&amp;'Tournament Info'!$B$11-1&amp;"R+F")))</f>
        <v/>
      </c>
      <c r="B243" s="221" t="str">
        <f aca="false">IF(ISNUMBER(A243),VLOOKUP(A243,Methuselahs!$A$7:$E$306,2,FALSE()),"")</f>
        <v/>
      </c>
      <c r="C243" s="222" t="str">
        <f aca="false">IF(ISNUMBER(A243),VLOOKUP(A243,Methuselahs!$A$7:$E$306,3,FALSE()),"")</f>
        <v/>
      </c>
      <c r="D243" s="223" t="str">
        <f aca="false">IF(ISNUMBER(A243),FLOOR((ROW()-ROW($A$7))/5,1)+1,"")</f>
        <v/>
      </c>
      <c r="E243" s="224"/>
      <c r="F243" s="264" t="n">
        <f aca="false">IF(ISNUMBER(E243),E243,0)</f>
        <v>0</v>
      </c>
      <c r="G243" s="225" t="str">
        <f aca="false">IF(ISNUMBER($A243),IF(AND($F243&gt;=2,$H243=60),1,0),"")</f>
        <v/>
      </c>
      <c r="H243" s="226" t="str">
        <f aca="false">IF(ISNUMBER(A243),IF(OR($S243=$U243,NOT(ISNA(MATCH($D243*5+$V$4,Override!$C$6:$C$125,0)))),$Q243,0),"")</f>
        <v/>
      </c>
      <c r="I243" s="275" t="str">
        <f aca="false">IF(ISNUMBER(A243),IF(J243=5,K243,IF(AND(J243=4,OR(K243=4,K243=3)),K243+1,K243)),"")</f>
        <v/>
      </c>
      <c r="J243" s="227" t="n">
        <f aca="false">COUNT(A242:A246)</f>
        <v>0</v>
      </c>
      <c r="K243" s="228" t="str">
        <f aca="false">IF(ISNUMBER(A243),RANK(F243,F242:F246),"")</f>
        <v/>
      </c>
      <c r="L243" s="229" t="n">
        <f aca="false">IF(J243=5,VLOOKUP(K243,TPMatrix!$A$6:$B$10,2,FALSE()),IF(J243=4,VLOOKUP(K243,TPMatrix!$D$6:$E$9,2,FALSE()),0))</f>
        <v>0</v>
      </c>
      <c r="M243" s="229" t="n">
        <f aca="false">IF(COUNTIF(K242:K246,K243)&gt;=2,IF(J243=5,VLOOKUP(K243+1,TPMatrix!$A$6:$B$10,2,FALSE()),IF(J243=4,VLOOKUP(K243+1,TPMatrix!$D$6:$E$9,2,FALSE()),0)),"")</f>
        <v>0</v>
      </c>
      <c r="N243" s="229" t="n">
        <f aca="false">IF(COUNTIF(K242:K246,K243)&gt;=3,IF(J243=5,VLOOKUP(K243+2,TPMatrix!$A$6:$B$10,2,FALSE()),IF(J243=4,VLOOKUP(K243+2,TPMatrix!$D$6:$E$9,2,FALSE()),0)),"")</f>
        <v>0</v>
      </c>
      <c r="O243" s="229" t="n">
        <f aca="false">IF(COUNTIF(K242:K246,K243)&gt;=4,IF(J243=5,VLOOKUP(K243+3,TPMatrix!$A$6:$B$10,2,FALSE()),IF(J243=4,VLOOKUP(K243+3,TPMatrix!$D$6:$E$9,2,FALSE()),0)),"")</f>
        <v>0</v>
      </c>
      <c r="P243" s="229" t="n">
        <f aca="false">IF(COUNTIF(K242:K246,K243)&gt;=5,IF(J243=5,VLOOKUP(K243+4,TPMatrix!$A$6:$B$10,2,FALSE()),IF(J243=4,VLOOKUP(K243+4,TPMatrix!$D$6:$E$9,2,FALSE()),0)),"")</f>
        <v>0</v>
      </c>
      <c r="Q243" s="229" t="n">
        <f aca="false">SUM(L243:P243)/COUNT(L243:P243)</f>
        <v>0</v>
      </c>
      <c r="R243" s="230" t="n">
        <f aca="false">COUNT(L243:P243)</f>
        <v>5</v>
      </c>
      <c r="S243" s="228" t="n">
        <f aca="false">IF(ISNUMBER($A243),COUNTIF($D$7:$D$306,$D243),0)</f>
        <v>0</v>
      </c>
      <c r="T243" s="229" t="n">
        <f aca="false">CEILING($F243,1)</f>
        <v>0</v>
      </c>
      <c r="U243" s="230" t="n">
        <f aca="true">SUM(OFFSET(T243,-MOD(ROW()-ROW($U$7),5),0,5,1))</f>
        <v>0</v>
      </c>
      <c r="W243" s="167" t="str">
        <f aca="false">$I243</f>
        <v/>
      </c>
      <c r="X243" s="167" t="str">
        <f aca="false">IF(ISNUMBER($A243),$W243*(Methuselahs!$A$4+1)+$A243,"")</f>
        <v/>
      </c>
      <c r="Y243" s="167" t="str">
        <f aca="false">IF(ISNUMBER($A243),RANK($X243,$X243:$X247,1),"")</f>
        <v/>
      </c>
      <c r="Z243" s="167" t="str">
        <f aca="false">IF(ISNUMBER($A243),VLOOKUP($A243,Methuselahs!$A$7:$X$306,5),"")</f>
        <v/>
      </c>
      <c r="AA243" s="167" t="str">
        <f aca="false">$I243</f>
        <v/>
      </c>
    </row>
    <row r="244" customFormat="false" ht="12.65" hidden="false" customHeight="false" outlineLevel="0" collapsed="false">
      <c r="A244" s="231" t="str">
        <f aca="true">IF(OR(ISBLANK('Tournament Info'!$B$11),'Tournament Info'!$B$11&lt;&gt;4),"",INDIRECT(ADDRESS(ROW(),3,1,1,"Optimal Seating "&amp;'Tournament Info'!$B$11-1&amp;"R+F")))</f>
        <v/>
      </c>
      <c r="B244" s="207" t="str">
        <f aca="false">IF(ISNUMBER(A244),VLOOKUP(A244,Methuselahs!$A$7:$E$306,2,FALSE()),"")</f>
        <v/>
      </c>
      <c r="C244" s="232" t="str">
        <f aca="false">IF(ISNUMBER(A244),VLOOKUP(A244,Methuselahs!$A$7:$E$306,3,FALSE()),"")</f>
        <v/>
      </c>
      <c r="D244" s="233" t="str">
        <f aca="false">IF(ISNUMBER(A244),FLOOR((ROW()-ROW($A$7))/5,1)+1,"")</f>
        <v/>
      </c>
      <c r="E244" s="234"/>
      <c r="F244" s="267" t="n">
        <f aca="false">IF(ISNUMBER(E244),E244,0)</f>
        <v>0</v>
      </c>
      <c r="G244" s="235" t="str">
        <f aca="false">IF(ISNUMBER($A244),IF(AND($F244&gt;=2,$H244=60),1,0),"")</f>
        <v/>
      </c>
      <c r="H244" s="236" t="str">
        <f aca="false">IF(ISNUMBER(A244),IF(OR($S244=$U244,NOT(ISNA(MATCH($D244*5+$V$4,Override!$C$6:$C$125,0)))),$Q244,0),"")</f>
        <v/>
      </c>
      <c r="I244" s="139" t="str">
        <f aca="false">IF(ISNUMBER(A244),IF(J244=5,K244,IF(AND(J244=4,OR(K244=4,K244=3)),K244+1,K244)),"")</f>
        <v/>
      </c>
      <c r="J244" s="237" t="n">
        <f aca="false">COUNT(A242:A246)</f>
        <v>0</v>
      </c>
      <c r="K244" s="238" t="str">
        <f aca="false">IF(ISNUMBER(A244),RANK(F244,F242:F246),"")</f>
        <v/>
      </c>
      <c r="L244" s="239" t="n">
        <f aca="false">IF(J244=5,VLOOKUP(K244,TPMatrix!$A$6:$B$10,2,FALSE()),IF(J244=4,VLOOKUP(K244,TPMatrix!$D$6:$E$9,2,FALSE()),0))</f>
        <v>0</v>
      </c>
      <c r="M244" s="239" t="n">
        <f aca="false">IF(COUNTIF(K242:K246,K244)&gt;=2,IF(J244=5,VLOOKUP(K244+1,TPMatrix!$A$6:$B$10,2,FALSE()),IF(J244=4,VLOOKUP(K244+1,TPMatrix!$D$6:$E$9,2,FALSE()),0)),"")</f>
        <v>0</v>
      </c>
      <c r="N244" s="239" t="n">
        <f aca="false">IF(COUNTIF(K242:K246,K244)&gt;=3,IF(J244=5,VLOOKUP(K244+2,TPMatrix!$A$6:$B$10,2,FALSE()),IF(J244=4,VLOOKUP(K244+2,TPMatrix!$D$6:$E$9,2,FALSE()),0)),"")</f>
        <v>0</v>
      </c>
      <c r="O244" s="239" t="n">
        <f aca="false">IF(COUNTIF(K242:K246,K244)&gt;=4,IF(J244=5,VLOOKUP(K244+3,TPMatrix!$A$6:$B$10,2,FALSE()),IF(J244=4,VLOOKUP(K244+3,TPMatrix!$D$6:$E$9,2,FALSE()),0)),"")</f>
        <v>0</v>
      </c>
      <c r="P244" s="239" t="n">
        <f aca="false">IF(COUNTIF(K242:K246,K244)&gt;=5,IF(J244=5,VLOOKUP(K244+4,TPMatrix!$A$6:$B$10,2,FALSE()),IF(J244=4,VLOOKUP(K244+4,TPMatrix!$D$6:$E$9,2,FALSE()),0)),"")</f>
        <v>0</v>
      </c>
      <c r="Q244" s="239" t="n">
        <f aca="false">SUM(L244:P244)/COUNT(L244:P244)</f>
        <v>0</v>
      </c>
      <c r="R244" s="240" t="n">
        <f aca="false">COUNT(L244:P244)</f>
        <v>5</v>
      </c>
      <c r="S244" s="238" t="n">
        <f aca="false">IF(ISNUMBER($A244),COUNTIF($D$7:$D$306,$D244),0)</f>
        <v>0</v>
      </c>
      <c r="T244" s="239" t="n">
        <f aca="false">CEILING($F244,1)</f>
        <v>0</v>
      </c>
      <c r="U244" s="240" t="n">
        <f aca="true">SUM(OFFSET(T244,-MOD(ROW()-ROW($U$7),5),0,5,1))</f>
        <v>0</v>
      </c>
      <c r="W244" s="167" t="str">
        <f aca="false">$I244</f>
        <v/>
      </c>
      <c r="X244" s="167" t="str">
        <f aca="false">IF(ISNUMBER($A244),$W244*(Methuselahs!$A$4+1)+$A244,"")</f>
        <v/>
      </c>
      <c r="Y244" s="167" t="str">
        <f aca="false">IF(ISNUMBER($A244),RANK($X244,$X244:$X248,1),"")</f>
        <v/>
      </c>
      <c r="Z244" s="167" t="str">
        <f aca="false">IF(ISNUMBER($A244),VLOOKUP($A244,Methuselahs!$A$7:$X$306,5),"")</f>
        <v/>
      </c>
      <c r="AA244" s="167" t="str">
        <f aca="false">$I244</f>
        <v/>
      </c>
    </row>
    <row r="245" customFormat="false" ht="12.65" hidden="false" customHeight="false" outlineLevel="0" collapsed="false">
      <c r="A245" s="241" t="str">
        <f aca="true">IF(OR(ISBLANK('Tournament Info'!$B$11),'Tournament Info'!$B$11&lt;&gt;4),"",INDIRECT(ADDRESS(ROW(),3,1,1,"Optimal Seating "&amp;'Tournament Info'!$B$11-1&amp;"R+F")))</f>
        <v/>
      </c>
      <c r="B245" s="242" t="str">
        <f aca="false">IF(ISNUMBER(A245),VLOOKUP(A245,Methuselahs!$A$7:$E$306,2,FALSE()),"")</f>
        <v/>
      </c>
      <c r="C245" s="243" t="str">
        <f aca="false">IF(ISNUMBER(A245),VLOOKUP(A245,Methuselahs!$A$7:$E$306,3,FALSE()),"")</f>
        <v/>
      </c>
      <c r="D245" s="244" t="str">
        <f aca="false">IF(ISNUMBER(A245),FLOOR((ROW()-ROW($A$7))/5,1)+1,"")</f>
        <v/>
      </c>
      <c r="E245" s="245"/>
      <c r="F245" s="269" t="n">
        <f aca="false">IF(ISNUMBER(E245),E245,0)</f>
        <v>0</v>
      </c>
      <c r="G245" s="225" t="str">
        <f aca="false">IF(ISNUMBER($A245),IF(AND($F245&gt;=2,$H245=60),1,0),"")</f>
        <v/>
      </c>
      <c r="H245" s="226" t="str">
        <f aca="false">IF(ISNUMBER(A245),IF(OR($S245=$U245,NOT(ISNA(MATCH($D245*5+$V$4,Override!$C$6:$C$125,0)))),$Q245,0),"")</f>
        <v/>
      </c>
      <c r="I245" s="275" t="str">
        <f aca="false">IF(ISNUMBER(A245),IF(J245=5,K245,IF(AND(J245=4,OR(K245=4,K245=3)),K245+1,K245)),"")</f>
        <v/>
      </c>
      <c r="J245" s="246" t="n">
        <f aca="false">COUNT(A242:A246)</f>
        <v>0</v>
      </c>
      <c r="K245" s="228" t="str">
        <f aca="false">IF(ISNUMBER(A245),RANK(F245,F242:F246),"")</f>
        <v/>
      </c>
      <c r="L245" s="229" t="n">
        <f aca="false">IF(J245=5,VLOOKUP(K245,TPMatrix!$A$6:$B$10,2,FALSE()),IF(J245=4,VLOOKUP(K245,TPMatrix!$D$6:$E$9,2,FALSE()),0))</f>
        <v>0</v>
      </c>
      <c r="M245" s="229" t="n">
        <f aca="false">IF(COUNTIF(K242:K246,K245)&gt;=2,IF(J245=5,VLOOKUP(K245+1,TPMatrix!$A$6:$B$10,2,FALSE()),IF(J245=4,VLOOKUP(K245+1,TPMatrix!$D$6:$E$9,2,FALSE()),0)),"")</f>
        <v>0</v>
      </c>
      <c r="N245" s="229" t="n">
        <f aca="false">IF(COUNTIF(K242:K246,K245)&gt;=3,IF(J245=5,VLOOKUP(K245+2,TPMatrix!$A$6:$B$10,2,FALSE()),IF(J245=4,VLOOKUP(K245+2,TPMatrix!$D$6:$E$9,2,FALSE()),0)),"")</f>
        <v>0</v>
      </c>
      <c r="O245" s="229" t="n">
        <f aca="false">IF(COUNTIF(K242:K246,K245)&gt;=4,IF(J245=5,VLOOKUP(K245+3,TPMatrix!$A$6:$B$10,2,FALSE()),IF(J245=4,VLOOKUP(K245+3,TPMatrix!$D$6:$E$9,2,FALSE()),0)),"")</f>
        <v>0</v>
      </c>
      <c r="P245" s="229" t="n">
        <f aca="false">IF(COUNTIF(K242:K246,K245)&gt;=5,IF(J245=5,VLOOKUP(K245+4,TPMatrix!$A$6:$B$10,2,FALSE()),IF(J245=4,VLOOKUP(K245+4,TPMatrix!$D$6:$E$9,2,FALSE()),0)),"")</f>
        <v>0</v>
      </c>
      <c r="Q245" s="229" t="n">
        <f aca="false">SUM(L245:P245)/COUNT(L245:P245)</f>
        <v>0</v>
      </c>
      <c r="R245" s="230" t="n">
        <f aca="false">COUNT(L245:P245)</f>
        <v>5</v>
      </c>
      <c r="S245" s="228" t="n">
        <f aca="false">IF(ISNUMBER($A245),COUNTIF($D$7:$D$306,$D245),0)</f>
        <v>0</v>
      </c>
      <c r="T245" s="229" t="n">
        <f aca="false">CEILING($F245,1)</f>
        <v>0</v>
      </c>
      <c r="U245" s="230" t="n">
        <f aca="true">SUM(OFFSET(T245,-MOD(ROW()-ROW($U$7),5),0,5,1))</f>
        <v>0</v>
      </c>
      <c r="W245" s="167" t="str">
        <f aca="false">$I245</f>
        <v/>
      </c>
      <c r="X245" s="167" t="str">
        <f aca="false">IF(ISNUMBER($A245),$W245*(Methuselahs!$A$4+1)+$A245,"")</f>
        <v/>
      </c>
      <c r="Y245" s="167" t="str">
        <f aca="false">IF(ISNUMBER($A245),RANK($X245,$X245:$X249,1),"")</f>
        <v/>
      </c>
      <c r="Z245" s="167" t="str">
        <f aca="false">IF(ISNUMBER($A245),VLOOKUP($A245,Methuselahs!$A$7:$X$306,5),"")</f>
        <v/>
      </c>
      <c r="AA245" s="167" t="str">
        <f aca="false">$I245</f>
        <v/>
      </c>
    </row>
    <row r="246" customFormat="false" ht="12.65" hidden="false" customHeight="false" outlineLevel="0" collapsed="false">
      <c r="A246" s="247" t="str">
        <f aca="true">IF(OR(ISBLANK('Tournament Info'!$B$11),'Tournament Info'!$B$11&lt;&gt;4),"",INDIRECT(ADDRESS(ROW(),3,1,1,"Optimal Seating "&amp;'Tournament Info'!$B$11-1&amp;"R+F")))</f>
        <v/>
      </c>
      <c r="B246" s="248" t="str">
        <f aca="false">IF(ISNUMBER(A246),VLOOKUP(A246,Methuselahs!$A$7:$E$306,2,FALSE()),"")</f>
        <v/>
      </c>
      <c r="C246" s="249" t="str">
        <f aca="false">IF(ISNUMBER(A246),VLOOKUP(A246,Methuselahs!$A$7:$E$306,3,FALSE()),"")</f>
        <v/>
      </c>
      <c r="D246" s="250" t="str">
        <f aca="false">IF(ISNUMBER(A246),FLOOR((ROW()-ROW($A$7))/5,1)+1,"")</f>
        <v/>
      </c>
      <c r="E246" s="251"/>
      <c r="F246" s="270" t="n">
        <f aca="false">IF(ISNUMBER(E246),E246,0)</f>
        <v>0</v>
      </c>
      <c r="G246" s="257" t="str">
        <f aca="false">IF(ISNUMBER($A246),IF(AND($F246&gt;=2,$H246=60),1,0),"")</f>
        <v/>
      </c>
      <c r="H246" s="258" t="str">
        <f aca="false">IF(ISNUMBER(A246),IF(OR($S246=$U246,NOT(ISNA(MATCH($D246*5+$V$4,Override!$C$6:$C$125,0)))),$Q246,0),"")</f>
        <v/>
      </c>
      <c r="I246" s="276" t="str">
        <f aca="false">IF(ISNUMBER(A246),IF(J246=5,K246,IF(AND(J246=4,OR(K246=4,K246=3)),K246+1,K246)),"")</f>
        <v/>
      </c>
      <c r="J246" s="252" t="n">
        <f aca="false">COUNT(A242:A246)</f>
        <v>0</v>
      </c>
      <c r="K246" s="253" t="str">
        <f aca="false">IF(ISNUMBER(A246),RANK(F246,F242:F246),"")</f>
        <v/>
      </c>
      <c r="L246" s="254" t="n">
        <f aca="false">IF(J246=5,VLOOKUP(K246,TPMatrix!$A$6:$B$10,2,FALSE()),IF(J246=4,VLOOKUP(K246,TPMatrix!$D$6:$E$9,2,FALSE()),0))</f>
        <v>0</v>
      </c>
      <c r="M246" s="254" t="n">
        <f aca="false">IF(COUNTIF(K242:K246,K246)&gt;=2,IF(J246=5,VLOOKUP(K246+1,TPMatrix!$A$6:$B$10,2,FALSE()),IF(J246=4,VLOOKUP(K246+1,TPMatrix!$D$6:$E$9,2,FALSE()),0)),"")</f>
        <v>0</v>
      </c>
      <c r="N246" s="254" t="n">
        <f aca="false">IF(COUNTIF(K242:K246,K246)&gt;=3,IF(J246=5,VLOOKUP(K246+2,TPMatrix!$A$6:$B$10,2,FALSE()),IF(J246=4,VLOOKUP(K246+2,TPMatrix!$D$6:$E$9,2,FALSE()),0)),"")</f>
        <v>0</v>
      </c>
      <c r="O246" s="254" t="n">
        <f aca="false">IF(COUNTIF(K242:K246,K246)&gt;=4,IF(J246=5,VLOOKUP(K246+3,TPMatrix!$A$6:$B$10,2,FALSE()),IF(J246=4,VLOOKUP(K246+3,TPMatrix!$D$6:$E$9,2,FALSE()),0)),"")</f>
        <v>0</v>
      </c>
      <c r="P246" s="254" t="n">
        <f aca="false">IF(COUNTIF(K242:K246,K246)&gt;=5,IF(J246=5,VLOOKUP(K246+4,TPMatrix!$A$6:$B$10,2,FALSE()),IF(J246=4,VLOOKUP(K246+4,TPMatrix!$D$6:$E$9,2,FALSE()),0)),"")</f>
        <v>0</v>
      </c>
      <c r="Q246" s="254" t="n">
        <f aca="false">SUM(L246:P246)/COUNT(L246:P246)</f>
        <v>0</v>
      </c>
      <c r="R246" s="255" t="n">
        <f aca="false">COUNT(L246:P246)</f>
        <v>5</v>
      </c>
      <c r="S246" s="253" t="n">
        <f aca="false">IF(ISNUMBER($A246),COUNTIF($D$7:$D$306,$D246),0)</f>
        <v>0</v>
      </c>
      <c r="T246" s="254" t="n">
        <f aca="false">CEILING($F246,1)</f>
        <v>0</v>
      </c>
      <c r="U246" s="255" t="n">
        <f aca="true">SUM(OFFSET(T246,-MOD(ROW()-ROW($U$7),5),0,5,1))</f>
        <v>0</v>
      </c>
      <c r="W246" s="167" t="str">
        <f aca="false">$I246</f>
        <v/>
      </c>
      <c r="X246" s="167" t="str">
        <f aca="false">IF(ISNUMBER($A246),$W246*(Methuselahs!$A$4+1)+$A246,"")</f>
        <v/>
      </c>
      <c r="Y246" s="167" t="str">
        <f aca="false">IF(ISNUMBER($A246),RANK($X246,$X246:$X250,1),"")</f>
        <v/>
      </c>
      <c r="Z246" s="167" t="str">
        <f aca="false">IF(ISNUMBER($A246),VLOOKUP($A246,Methuselahs!$A$7:$X$306,5),"")</f>
        <v/>
      </c>
      <c r="AA246" s="167" t="str">
        <f aca="false">$I246</f>
        <v/>
      </c>
    </row>
    <row r="247" customFormat="false" ht="12.65" hidden="false" customHeight="false" outlineLevel="0" collapsed="false">
      <c r="A247" s="206" t="str">
        <f aca="true">IF(OR(ISBLANK('Tournament Info'!$B$11),'Tournament Info'!$B$11&lt;&gt;4),"",INDIRECT(ADDRESS(ROW(),3,1,1,"Optimal Seating "&amp;'Tournament Info'!$B$11-1&amp;"R+F")))</f>
        <v/>
      </c>
      <c r="B247" s="207" t="str">
        <f aca="false">IF(ISNUMBER(A247),VLOOKUP(A247,Methuselahs!$A$7:$E$306,2,FALSE()),"")</f>
        <v/>
      </c>
      <c r="C247" s="208" t="str">
        <f aca="false">IF(ISNUMBER(A247),VLOOKUP(A247,Methuselahs!$A$7:$E$306,3,FALSE()),"")</f>
        <v/>
      </c>
      <c r="D247" s="209" t="str">
        <f aca="false">IF(ISNUMBER(A247),FLOOR((ROW()-ROW($A$7))/5,1)+1,"")</f>
        <v/>
      </c>
      <c r="E247" s="210"/>
      <c r="F247" s="262" t="n">
        <f aca="false">IF(ISNUMBER(E247),E247,0)</f>
        <v>0</v>
      </c>
      <c r="G247" s="211" t="str">
        <f aca="false">IF(ISNUMBER($A247),IF(AND($F247&gt;=2,$H247=60),1,0),"")</f>
        <v/>
      </c>
      <c r="H247" s="212" t="str">
        <f aca="false">IF(ISNUMBER(A247),IF(OR($S247=$U247,NOT(ISNA(MATCH($D247*5+$V$4,Override!$C$6:$C$125,0)))),$Q247,0),"")</f>
        <v/>
      </c>
      <c r="I247" s="274" t="str">
        <f aca="false">IF(ISNUMBER(A247),IF(J247=5,K247,IF(AND(J247=4,OR(K247=4,K247=3)),K247+1,K247)),"")</f>
        <v/>
      </c>
      <c r="J247" s="213" t="n">
        <f aca="false">COUNT(A247:A251)</f>
        <v>0</v>
      </c>
      <c r="K247" s="214" t="str">
        <f aca="false">IF(ISNUMBER(A247),RANK(F247,F247:F251),"")</f>
        <v/>
      </c>
      <c r="L247" s="215" t="n">
        <f aca="false">IF(J247=5,VLOOKUP(K247,TPMatrix!$A$6:$B$10,2,FALSE()),IF(J247=4,VLOOKUP(K247,TPMatrix!$D$6:$E$9,2,FALSE()),0))</f>
        <v>0</v>
      </c>
      <c r="M247" s="215" t="n">
        <f aca="false">IF(COUNTIF(K247:K251,K247)&gt;=2,IF(J247=5,VLOOKUP(K247+1,TPMatrix!$A$6:$B$10,2,FALSE()),IF(J247=4,VLOOKUP(K247+1,TPMatrix!$D$6:$E$9,2,FALSE()),0)),"")</f>
        <v>0</v>
      </c>
      <c r="N247" s="215" t="n">
        <f aca="false">IF(COUNTIF(K247:K251,K247)&gt;=3,IF(J247=5,VLOOKUP(K247+2,TPMatrix!$A$6:$B$10,2,FALSE()),IF(J247=4,VLOOKUP(K247+2,TPMatrix!$D$6:$E$9,2,FALSE()),0)),"")</f>
        <v>0</v>
      </c>
      <c r="O247" s="215" t="n">
        <f aca="false">IF(COUNTIF(K247:K251,K247)&gt;=4,IF(J247=5,VLOOKUP(K247+3,TPMatrix!$A$6:$B$10,2,FALSE()),IF(J247=4,VLOOKUP(K247+3,TPMatrix!$D$6:$E$9,2,FALSE()),0)),"")</f>
        <v>0</v>
      </c>
      <c r="P247" s="215" t="n">
        <f aca="false">IF(COUNTIF(K247:K251,K247)&gt;=5,IF(J247=5,VLOOKUP(K247+4,TPMatrix!$A$6:$B$10,2,FALSE()),IF(J247=4,VLOOKUP(K247+4,TPMatrix!$D$6:$E$9,2,FALSE()),0)),"")</f>
        <v>0</v>
      </c>
      <c r="Q247" s="215" t="n">
        <f aca="false">SUM(L247:P247)/COUNT(L247:P247)</f>
        <v>0</v>
      </c>
      <c r="R247" s="216" t="n">
        <f aca="false">COUNT(L247:P247)</f>
        <v>5</v>
      </c>
      <c r="S247" s="217" t="n">
        <f aca="false">IF(ISNUMBER($A247),COUNTIF($D$7:$D$306,$D247),0)</f>
        <v>0</v>
      </c>
      <c r="T247" s="218" t="n">
        <f aca="false">CEILING($F247,1)</f>
        <v>0</v>
      </c>
      <c r="U247" s="219" t="n">
        <f aca="true">SUM(OFFSET(T247,-MOD(ROW()-ROW($U$7),5),0,5,1))</f>
        <v>0</v>
      </c>
      <c r="W247" s="167" t="str">
        <f aca="false">$I247</f>
        <v/>
      </c>
      <c r="X247" s="167" t="str">
        <f aca="false">IF(ISNUMBER($A247),$W247*(Methuselahs!$A$4+1)+$A247,"")</f>
        <v/>
      </c>
      <c r="Y247" s="167" t="str">
        <f aca="false">IF(ISNUMBER($A247),RANK($X247,$X247:$X251,1),"")</f>
        <v/>
      </c>
      <c r="Z247" s="167" t="str">
        <f aca="false">IF(ISNUMBER($A247),VLOOKUP($A247,Methuselahs!$A$7:$X$306,5),"")</f>
        <v/>
      </c>
      <c r="AA247" s="167" t="str">
        <f aca="false">$I247</f>
        <v/>
      </c>
    </row>
    <row r="248" customFormat="false" ht="12.65" hidden="false" customHeight="false" outlineLevel="0" collapsed="false">
      <c r="A248" s="220" t="str">
        <f aca="true">IF(OR(ISBLANK('Tournament Info'!$B$11),'Tournament Info'!$B$11&lt;&gt;4),"",INDIRECT(ADDRESS(ROW(),3,1,1,"Optimal Seating "&amp;'Tournament Info'!$B$11-1&amp;"R+F")))</f>
        <v/>
      </c>
      <c r="B248" s="221" t="str">
        <f aca="false">IF(ISNUMBER(A248),VLOOKUP(A248,Methuselahs!$A$7:$E$306,2,FALSE()),"")</f>
        <v/>
      </c>
      <c r="C248" s="222" t="str">
        <f aca="false">IF(ISNUMBER(A248),VLOOKUP(A248,Methuselahs!$A$7:$E$306,3,FALSE()),"")</f>
        <v/>
      </c>
      <c r="D248" s="223" t="str">
        <f aca="false">IF(ISNUMBER(A248),FLOOR((ROW()-ROW($A$7))/5,1)+1,"")</f>
        <v/>
      </c>
      <c r="E248" s="224"/>
      <c r="F248" s="264" t="n">
        <f aca="false">IF(ISNUMBER(E248),E248,0)</f>
        <v>0</v>
      </c>
      <c r="G248" s="225" t="str">
        <f aca="false">IF(ISNUMBER($A248),IF(AND($F248&gt;=2,$H248=60),1,0),"")</f>
        <v/>
      </c>
      <c r="H248" s="226" t="str">
        <f aca="false">IF(ISNUMBER(A248),IF(OR($S248=$U248,NOT(ISNA(MATCH($D248*5+$V$4,Override!$C$6:$C$125,0)))),$Q248,0),"")</f>
        <v/>
      </c>
      <c r="I248" s="275" t="str">
        <f aca="false">IF(ISNUMBER(A248),IF(J248=5,K248,IF(AND(J248=4,OR(K248=4,K248=3)),K248+1,K248)),"")</f>
        <v/>
      </c>
      <c r="J248" s="227" t="n">
        <f aca="false">COUNT(A247:A251)</f>
        <v>0</v>
      </c>
      <c r="K248" s="228" t="str">
        <f aca="false">IF(ISNUMBER(A248),RANK(F248,F247:F251),"")</f>
        <v/>
      </c>
      <c r="L248" s="229" t="n">
        <f aca="false">IF(J248=5,VLOOKUP(K248,TPMatrix!$A$6:$B$10,2,FALSE()),IF(J248=4,VLOOKUP(K248,TPMatrix!$D$6:$E$9,2,FALSE()),0))</f>
        <v>0</v>
      </c>
      <c r="M248" s="229" t="n">
        <f aca="false">IF(COUNTIF(K247:K251,K248)&gt;=2,IF(J248=5,VLOOKUP(K248+1,TPMatrix!$A$6:$B$10,2,FALSE()),IF(J248=4,VLOOKUP(K248+1,TPMatrix!$D$6:$E$9,2,FALSE()),0)),"")</f>
        <v>0</v>
      </c>
      <c r="N248" s="229" t="n">
        <f aca="false">IF(COUNTIF(K247:K251,K248)&gt;=3,IF(J248=5,VLOOKUP(K248+2,TPMatrix!$A$6:$B$10,2,FALSE()),IF(J248=4,VLOOKUP(K248+2,TPMatrix!$D$6:$E$9,2,FALSE()),0)),"")</f>
        <v>0</v>
      </c>
      <c r="O248" s="229" t="n">
        <f aca="false">IF(COUNTIF(K247:K251,K248)&gt;=4,IF(J248=5,VLOOKUP(K248+3,TPMatrix!$A$6:$B$10,2,FALSE()),IF(J248=4,VLOOKUP(K248+3,TPMatrix!$D$6:$E$9,2,FALSE()),0)),"")</f>
        <v>0</v>
      </c>
      <c r="P248" s="229" t="n">
        <f aca="false">IF(COUNTIF(K247:K251,K248)&gt;=5,IF(J248=5,VLOOKUP(K248+4,TPMatrix!$A$6:$B$10,2,FALSE()),IF(J248=4,VLOOKUP(K248+4,TPMatrix!$D$6:$E$9,2,FALSE()),0)),"")</f>
        <v>0</v>
      </c>
      <c r="Q248" s="229" t="n">
        <f aca="false">SUM(L248:P248)/COUNT(L248:P248)</f>
        <v>0</v>
      </c>
      <c r="R248" s="230" t="n">
        <f aca="false">COUNT(L248:P248)</f>
        <v>5</v>
      </c>
      <c r="S248" s="228" t="n">
        <f aca="false">IF(ISNUMBER($A248),COUNTIF($D$7:$D$306,$D248),0)</f>
        <v>0</v>
      </c>
      <c r="T248" s="229" t="n">
        <f aca="false">CEILING($F248,1)</f>
        <v>0</v>
      </c>
      <c r="U248" s="230" t="n">
        <f aca="true">SUM(OFFSET(T248,-MOD(ROW()-ROW($U$7),5),0,5,1))</f>
        <v>0</v>
      </c>
      <c r="W248" s="167" t="str">
        <f aca="false">$I248</f>
        <v/>
      </c>
      <c r="X248" s="167" t="str">
        <f aca="false">IF(ISNUMBER($A248),$W248*(Methuselahs!$A$4+1)+$A248,"")</f>
        <v/>
      </c>
      <c r="Y248" s="167" t="str">
        <f aca="false">IF(ISNUMBER($A248),RANK($X248,$X248:$X252,1),"")</f>
        <v/>
      </c>
      <c r="Z248" s="167" t="str">
        <f aca="false">IF(ISNUMBER($A248),VLOOKUP($A248,Methuselahs!$A$7:$X$306,5),"")</f>
        <v/>
      </c>
      <c r="AA248" s="167" t="str">
        <f aca="false">$I248</f>
        <v/>
      </c>
    </row>
    <row r="249" customFormat="false" ht="12.65" hidden="false" customHeight="false" outlineLevel="0" collapsed="false">
      <c r="A249" s="231" t="str">
        <f aca="true">IF(OR(ISBLANK('Tournament Info'!$B$11),'Tournament Info'!$B$11&lt;&gt;4),"",INDIRECT(ADDRESS(ROW(),3,1,1,"Optimal Seating "&amp;'Tournament Info'!$B$11-1&amp;"R+F")))</f>
        <v/>
      </c>
      <c r="B249" s="207" t="str">
        <f aca="false">IF(ISNUMBER(A249),VLOOKUP(A249,Methuselahs!$A$7:$E$306,2,FALSE()),"")</f>
        <v/>
      </c>
      <c r="C249" s="232" t="str">
        <f aca="false">IF(ISNUMBER(A249),VLOOKUP(A249,Methuselahs!$A$7:$E$306,3,FALSE()),"")</f>
        <v/>
      </c>
      <c r="D249" s="233" t="str">
        <f aca="false">IF(ISNUMBER(A249),FLOOR((ROW()-ROW($A$7))/5,1)+1,"")</f>
        <v/>
      </c>
      <c r="E249" s="234"/>
      <c r="F249" s="267" t="n">
        <f aca="false">IF(ISNUMBER(E249),E249,0)</f>
        <v>0</v>
      </c>
      <c r="G249" s="235" t="str">
        <f aca="false">IF(ISNUMBER($A249),IF(AND($F249&gt;=2,$H249=60),1,0),"")</f>
        <v/>
      </c>
      <c r="H249" s="236" t="str">
        <f aca="false">IF(ISNUMBER(A249),IF(OR($S249=$U249,NOT(ISNA(MATCH($D249*5+$V$4,Override!$C$6:$C$125,0)))),$Q249,0),"")</f>
        <v/>
      </c>
      <c r="I249" s="139" t="str">
        <f aca="false">IF(ISNUMBER(A249),IF(J249=5,K249,IF(AND(J249=4,OR(K249=4,K249=3)),K249+1,K249)),"")</f>
        <v/>
      </c>
      <c r="J249" s="237" t="n">
        <f aca="false">COUNT(A247:A251)</f>
        <v>0</v>
      </c>
      <c r="K249" s="238" t="str">
        <f aca="false">IF(ISNUMBER(A249),RANK(F249,F247:F251),"")</f>
        <v/>
      </c>
      <c r="L249" s="239" t="n">
        <f aca="false">IF(J249=5,VLOOKUP(K249,TPMatrix!$A$6:$B$10,2,FALSE()),IF(J249=4,VLOOKUP(K249,TPMatrix!$D$6:$E$9,2,FALSE()),0))</f>
        <v>0</v>
      </c>
      <c r="M249" s="239" t="n">
        <f aca="false">IF(COUNTIF(K247:K251,K249)&gt;=2,IF(J249=5,VLOOKUP(K249+1,TPMatrix!$A$6:$B$10,2,FALSE()),IF(J249=4,VLOOKUP(K249+1,TPMatrix!$D$6:$E$9,2,FALSE()),0)),"")</f>
        <v>0</v>
      </c>
      <c r="N249" s="239" t="n">
        <f aca="false">IF(COUNTIF(K247:K251,K249)&gt;=3,IF(J249=5,VLOOKUP(K249+2,TPMatrix!$A$6:$B$10,2,FALSE()),IF(J249=4,VLOOKUP(K249+2,TPMatrix!$D$6:$E$9,2,FALSE()),0)),"")</f>
        <v>0</v>
      </c>
      <c r="O249" s="239" t="n">
        <f aca="false">IF(COUNTIF(K247:K251,K249)&gt;=4,IF(J249=5,VLOOKUP(K249+3,TPMatrix!$A$6:$B$10,2,FALSE()),IF(J249=4,VLOOKUP(K249+3,TPMatrix!$D$6:$E$9,2,FALSE()),0)),"")</f>
        <v>0</v>
      </c>
      <c r="P249" s="239" t="n">
        <f aca="false">IF(COUNTIF(K247:K251,K249)&gt;=5,IF(J249=5,VLOOKUP(K249+4,TPMatrix!$A$6:$B$10,2,FALSE()),IF(J249=4,VLOOKUP(K249+4,TPMatrix!$D$6:$E$9,2,FALSE()),0)),"")</f>
        <v>0</v>
      </c>
      <c r="Q249" s="239" t="n">
        <f aca="false">SUM(L249:P249)/COUNT(L249:P249)</f>
        <v>0</v>
      </c>
      <c r="R249" s="240" t="n">
        <f aca="false">COUNT(L249:P249)</f>
        <v>5</v>
      </c>
      <c r="S249" s="238" t="n">
        <f aca="false">IF(ISNUMBER($A249),COUNTIF($D$7:$D$306,$D249),0)</f>
        <v>0</v>
      </c>
      <c r="T249" s="239" t="n">
        <f aca="false">CEILING($F249,1)</f>
        <v>0</v>
      </c>
      <c r="U249" s="240" t="n">
        <f aca="true">SUM(OFFSET(T249,-MOD(ROW()-ROW($U$7),5),0,5,1))</f>
        <v>0</v>
      </c>
      <c r="W249" s="167" t="str">
        <f aca="false">$I249</f>
        <v/>
      </c>
      <c r="X249" s="167" t="str">
        <f aca="false">IF(ISNUMBER($A249),$W249*(Methuselahs!$A$4+1)+$A249,"")</f>
        <v/>
      </c>
      <c r="Y249" s="167" t="str">
        <f aca="false">IF(ISNUMBER($A249),RANK($X249,$X249:$X253,1),"")</f>
        <v/>
      </c>
      <c r="Z249" s="167" t="str">
        <f aca="false">IF(ISNUMBER($A249),VLOOKUP($A249,Methuselahs!$A$7:$X$306,5),"")</f>
        <v/>
      </c>
      <c r="AA249" s="167" t="str">
        <f aca="false">$I249</f>
        <v/>
      </c>
    </row>
    <row r="250" customFormat="false" ht="12.65" hidden="false" customHeight="false" outlineLevel="0" collapsed="false">
      <c r="A250" s="241" t="str">
        <f aca="true">IF(OR(ISBLANK('Tournament Info'!$B$11),'Tournament Info'!$B$11&lt;&gt;4),"",INDIRECT(ADDRESS(ROW(),3,1,1,"Optimal Seating "&amp;'Tournament Info'!$B$11-1&amp;"R+F")))</f>
        <v/>
      </c>
      <c r="B250" s="242" t="str">
        <f aca="false">IF(ISNUMBER(A250),VLOOKUP(A250,Methuselahs!$A$7:$E$306,2,FALSE()),"")</f>
        <v/>
      </c>
      <c r="C250" s="243" t="str">
        <f aca="false">IF(ISNUMBER(A250),VLOOKUP(A250,Methuselahs!$A$7:$E$306,3,FALSE()),"")</f>
        <v/>
      </c>
      <c r="D250" s="244" t="str">
        <f aca="false">IF(ISNUMBER(A250),FLOOR((ROW()-ROW($A$7))/5,1)+1,"")</f>
        <v/>
      </c>
      <c r="E250" s="245"/>
      <c r="F250" s="269" t="n">
        <f aca="false">IF(ISNUMBER(E250),E250,0)</f>
        <v>0</v>
      </c>
      <c r="G250" s="225" t="str">
        <f aca="false">IF(ISNUMBER($A250),IF(AND($F250&gt;=2,$H250=60),1,0),"")</f>
        <v/>
      </c>
      <c r="H250" s="226" t="str">
        <f aca="false">IF(ISNUMBER(A250),IF(OR($S250=$U250,NOT(ISNA(MATCH($D250*5+$V$4,Override!$C$6:$C$125,0)))),$Q250,0),"")</f>
        <v/>
      </c>
      <c r="I250" s="275" t="str">
        <f aca="false">IF(ISNUMBER(A250),IF(J250=5,K250,IF(AND(J250=4,OR(K250=4,K250=3)),K250+1,K250)),"")</f>
        <v/>
      </c>
      <c r="J250" s="246" t="n">
        <f aca="false">COUNT(A247:A251)</f>
        <v>0</v>
      </c>
      <c r="K250" s="228" t="str">
        <f aca="false">IF(ISNUMBER(A250),RANK(F250,F247:F251),"")</f>
        <v/>
      </c>
      <c r="L250" s="229" t="n">
        <f aca="false">IF(J250=5,VLOOKUP(K250,TPMatrix!$A$6:$B$10,2,FALSE()),IF(J250=4,VLOOKUP(K250,TPMatrix!$D$6:$E$9,2,FALSE()),0))</f>
        <v>0</v>
      </c>
      <c r="M250" s="229" t="n">
        <f aca="false">IF(COUNTIF(K247:K251,K250)&gt;=2,IF(J250=5,VLOOKUP(K250+1,TPMatrix!$A$6:$B$10,2,FALSE()),IF(J250=4,VLOOKUP(K250+1,TPMatrix!$D$6:$E$9,2,FALSE()),0)),"")</f>
        <v>0</v>
      </c>
      <c r="N250" s="229" t="n">
        <f aca="false">IF(COUNTIF(K247:K251,K250)&gt;=3,IF(J250=5,VLOOKUP(K250+2,TPMatrix!$A$6:$B$10,2,FALSE()),IF(J250=4,VLOOKUP(K250+2,TPMatrix!$D$6:$E$9,2,FALSE()),0)),"")</f>
        <v>0</v>
      </c>
      <c r="O250" s="229" t="n">
        <f aca="false">IF(COUNTIF(K247:K251,K250)&gt;=4,IF(J250=5,VLOOKUP(K250+3,TPMatrix!$A$6:$B$10,2,FALSE()),IF(J250=4,VLOOKUP(K250+3,TPMatrix!$D$6:$E$9,2,FALSE()),0)),"")</f>
        <v>0</v>
      </c>
      <c r="P250" s="229" t="n">
        <f aca="false">IF(COUNTIF(K247:K251,K250)&gt;=5,IF(J250=5,VLOOKUP(K250+4,TPMatrix!$A$6:$B$10,2,FALSE()),IF(J250=4,VLOOKUP(K250+4,TPMatrix!$D$6:$E$9,2,FALSE()),0)),"")</f>
        <v>0</v>
      </c>
      <c r="Q250" s="229" t="n">
        <f aca="false">SUM(L250:P250)/COUNT(L250:P250)</f>
        <v>0</v>
      </c>
      <c r="R250" s="230" t="n">
        <f aca="false">COUNT(L250:P250)</f>
        <v>5</v>
      </c>
      <c r="S250" s="228" t="n">
        <f aca="false">IF(ISNUMBER($A250),COUNTIF($D$7:$D$306,$D250),0)</f>
        <v>0</v>
      </c>
      <c r="T250" s="229" t="n">
        <f aca="false">CEILING($F250,1)</f>
        <v>0</v>
      </c>
      <c r="U250" s="230" t="n">
        <f aca="true">SUM(OFFSET(T250,-MOD(ROW()-ROW($U$7),5),0,5,1))</f>
        <v>0</v>
      </c>
      <c r="W250" s="167" t="str">
        <f aca="false">$I250</f>
        <v/>
      </c>
      <c r="X250" s="167" t="str">
        <f aca="false">IF(ISNUMBER($A250),$W250*(Methuselahs!$A$4+1)+$A250,"")</f>
        <v/>
      </c>
      <c r="Y250" s="167" t="str">
        <f aca="false">IF(ISNUMBER($A250),RANK($X250,$X250:$X254,1),"")</f>
        <v/>
      </c>
      <c r="Z250" s="167" t="str">
        <f aca="false">IF(ISNUMBER($A250),VLOOKUP($A250,Methuselahs!$A$7:$X$306,5),"")</f>
        <v/>
      </c>
      <c r="AA250" s="167" t="str">
        <f aca="false">$I250</f>
        <v/>
      </c>
    </row>
    <row r="251" customFormat="false" ht="12.65" hidden="false" customHeight="false" outlineLevel="0" collapsed="false">
      <c r="A251" s="247" t="str">
        <f aca="true">IF(OR(ISBLANK('Tournament Info'!$B$11),'Tournament Info'!$B$11&lt;&gt;4),"",INDIRECT(ADDRESS(ROW(),3,1,1,"Optimal Seating "&amp;'Tournament Info'!$B$11-1&amp;"R+F")))</f>
        <v/>
      </c>
      <c r="B251" s="248" t="str">
        <f aca="false">IF(ISNUMBER(A251),VLOOKUP(A251,Methuselahs!$A$7:$E$306,2,FALSE()),"")</f>
        <v/>
      </c>
      <c r="C251" s="249" t="str">
        <f aca="false">IF(ISNUMBER(A251),VLOOKUP(A251,Methuselahs!$A$7:$E$306,3,FALSE()),"")</f>
        <v/>
      </c>
      <c r="D251" s="250" t="str">
        <f aca="false">IF(ISNUMBER(A251),FLOOR((ROW()-ROW($A$7))/5,1)+1,"")</f>
        <v/>
      </c>
      <c r="E251" s="251"/>
      <c r="F251" s="270" t="n">
        <f aca="false">IF(ISNUMBER(E251),E251,0)</f>
        <v>0</v>
      </c>
      <c r="G251" s="235" t="str">
        <f aca="false">IF(ISNUMBER($A251),IF(AND($F251&gt;=2,$H251=60),1,0),"")</f>
        <v/>
      </c>
      <c r="H251" s="236" t="str">
        <f aca="false">IF(ISNUMBER(A251),IF(OR($S251=$U251,NOT(ISNA(MATCH($D251*5+$V$4,Override!$C$6:$C$125,0)))),$Q251,0),"")</f>
        <v/>
      </c>
      <c r="I251" s="139" t="str">
        <f aca="false">IF(ISNUMBER(A251),IF(J251=5,K251,IF(AND(J251=4,OR(K251=4,K251=3)),K251+1,K251)),"")</f>
        <v/>
      </c>
      <c r="J251" s="252" t="n">
        <f aca="false">COUNT(A247:A251)</f>
        <v>0</v>
      </c>
      <c r="K251" s="253" t="str">
        <f aca="false">IF(ISNUMBER(A251),RANK(F251,F247:F251),"")</f>
        <v/>
      </c>
      <c r="L251" s="254" t="n">
        <f aca="false">IF(J251=5,VLOOKUP(K251,TPMatrix!$A$6:$B$10,2,FALSE()),IF(J251=4,VLOOKUP(K251,TPMatrix!$D$6:$E$9,2,FALSE()),0))</f>
        <v>0</v>
      </c>
      <c r="M251" s="254" t="n">
        <f aca="false">IF(COUNTIF(K247:K251,K251)&gt;=2,IF(J251=5,VLOOKUP(K251+1,TPMatrix!$A$6:$B$10,2,FALSE()),IF(J251=4,VLOOKUP(K251+1,TPMatrix!$D$6:$E$9,2,FALSE()),0)),"")</f>
        <v>0</v>
      </c>
      <c r="N251" s="254" t="n">
        <f aca="false">IF(COUNTIF(K247:K251,K251)&gt;=3,IF(J251=5,VLOOKUP(K251+2,TPMatrix!$A$6:$B$10,2,FALSE()),IF(J251=4,VLOOKUP(K251+2,TPMatrix!$D$6:$E$9,2,FALSE()),0)),"")</f>
        <v>0</v>
      </c>
      <c r="O251" s="254" t="n">
        <f aca="false">IF(COUNTIF(K247:K251,K251)&gt;=4,IF(J251=5,VLOOKUP(K251+3,TPMatrix!$A$6:$B$10,2,FALSE()),IF(J251=4,VLOOKUP(K251+3,TPMatrix!$D$6:$E$9,2,FALSE()),0)),"")</f>
        <v>0</v>
      </c>
      <c r="P251" s="254" t="n">
        <f aca="false">IF(COUNTIF(K247:K251,K251)&gt;=5,IF(J251=5,VLOOKUP(K251+4,TPMatrix!$A$6:$B$10,2,FALSE()),IF(J251=4,VLOOKUP(K251+4,TPMatrix!$D$6:$E$9,2,FALSE()),0)),"")</f>
        <v>0</v>
      </c>
      <c r="Q251" s="254" t="n">
        <f aca="false">SUM(L251:P251)/COUNT(L251:P251)</f>
        <v>0</v>
      </c>
      <c r="R251" s="255" t="n">
        <f aca="false">COUNT(L251:P251)</f>
        <v>5</v>
      </c>
      <c r="S251" s="253" t="n">
        <f aca="false">IF(ISNUMBER($A251),COUNTIF($D$7:$D$306,$D251),0)</f>
        <v>0</v>
      </c>
      <c r="T251" s="254" t="n">
        <f aca="false">CEILING($F251,1)</f>
        <v>0</v>
      </c>
      <c r="U251" s="255" t="n">
        <f aca="true">SUM(OFFSET(T251,-MOD(ROW()-ROW($U$7),5),0,5,1))</f>
        <v>0</v>
      </c>
      <c r="W251" s="167" t="str">
        <f aca="false">$I251</f>
        <v/>
      </c>
      <c r="X251" s="167" t="str">
        <f aca="false">IF(ISNUMBER($A251),$W251*(Methuselahs!$A$4+1)+$A251,"")</f>
        <v/>
      </c>
      <c r="Y251" s="167" t="str">
        <f aca="false">IF(ISNUMBER($A251),RANK($X251,$X251:$X255,1),"")</f>
        <v/>
      </c>
      <c r="Z251" s="167" t="str">
        <f aca="false">IF(ISNUMBER($A251),VLOOKUP($A251,Methuselahs!$A$7:$X$306,5),"")</f>
        <v/>
      </c>
      <c r="AA251" s="167" t="str">
        <f aca="false">$I251</f>
        <v/>
      </c>
    </row>
    <row r="252" customFormat="false" ht="12.65" hidden="false" customHeight="false" outlineLevel="0" collapsed="false">
      <c r="A252" s="206" t="str">
        <f aca="true">IF(OR(ISBLANK('Tournament Info'!$B$11),'Tournament Info'!$B$11&lt;&gt;4),"",INDIRECT(ADDRESS(ROW(),3,1,1,"Optimal Seating "&amp;'Tournament Info'!$B$11-1&amp;"R+F")))</f>
        <v/>
      </c>
      <c r="B252" s="256" t="str">
        <f aca="false">IF(ISNUMBER(A252),VLOOKUP(A252,Methuselahs!$A$7:$E$306,2,FALSE()),"")</f>
        <v/>
      </c>
      <c r="C252" s="208" t="str">
        <f aca="false">IF(ISNUMBER(A252),VLOOKUP(A252,Methuselahs!$A$7:$E$306,3,FALSE()),"")</f>
        <v/>
      </c>
      <c r="D252" s="209" t="str">
        <f aca="false">IF(ISNUMBER(A252),FLOOR((ROW()-ROW($A$7))/5,1)+1,"")</f>
        <v/>
      </c>
      <c r="E252" s="210"/>
      <c r="F252" s="262" t="n">
        <f aca="false">IF(ISNUMBER(E252),E252,0)</f>
        <v>0</v>
      </c>
      <c r="G252" s="211" t="str">
        <f aca="false">IF(ISNUMBER($A252),IF(AND($F252&gt;=2,$H252=60),1,0),"")</f>
        <v/>
      </c>
      <c r="H252" s="212" t="str">
        <f aca="false">IF(ISNUMBER(A252),IF(OR($S252=$U252,NOT(ISNA(MATCH($D252*5+$V$4,Override!$C$6:$C$125,0)))),$Q252,0),"")</f>
        <v/>
      </c>
      <c r="I252" s="274" t="str">
        <f aca="false">IF(ISNUMBER(A252),IF(J252=5,K252,IF(AND(J252=4,OR(K252=4,K252=3)),K252+1,K252)),"")</f>
        <v/>
      </c>
      <c r="J252" s="213" t="n">
        <f aca="false">COUNT(A252:A256)</f>
        <v>0</v>
      </c>
      <c r="K252" s="214" t="str">
        <f aca="false">IF(ISNUMBER(A252),RANK(F252,F252:F256),"")</f>
        <v/>
      </c>
      <c r="L252" s="215" t="n">
        <f aca="false">IF(J252=5,VLOOKUP(K252,TPMatrix!$A$6:$B$10,2,FALSE()),IF(J252=4,VLOOKUP(K252,TPMatrix!$D$6:$E$9,2,FALSE()),0))</f>
        <v>0</v>
      </c>
      <c r="M252" s="215" t="n">
        <f aca="false">IF(COUNTIF(K252:K256,K252)&gt;=2,IF(J252=5,VLOOKUP(K252+1,TPMatrix!$A$6:$B$10,2,FALSE()),IF(J252=4,VLOOKUP(K252+1,TPMatrix!$D$6:$E$9,2,FALSE()),0)),"")</f>
        <v>0</v>
      </c>
      <c r="N252" s="215" t="n">
        <f aca="false">IF(COUNTIF(K252:K256,K252)&gt;=3,IF(J252=5,VLOOKUP(K252+2,TPMatrix!$A$6:$B$10,2,FALSE()),IF(J252=4,VLOOKUP(K252+2,TPMatrix!$D$6:$E$9,2,FALSE()),0)),"")</f>
        <v>0</v>
      </c>
      <c r="O252" s="215" t="n">
        <f aca="false">IF(COUNTIF(K252:K256,K252)&gt;=4,IF(J252=5,VLOOKUP(K252+3,TPMatrix!$A$6:$B$10,2,FALSE()),IF(J252=4,VLOOKUP(K252+3,TPMatrix!$D$6:$E$9,2,FALSE()),0)),"")</f>
        <v>0</v>
      </c>
      <c r="P252" s="215" t="n">
        <f aca="false">IF(COUNTIF(K252:K256,K252)&gt;=5,IF(J252=5,VLOOKUP(K252+4,TPMatrix!$A$6:$B$10,2,FALSE()),IF(J252=4,VLOOKUP(K252+4,TPMatrix!$D$6:$E$9,2,FALSE()),0)),"")</f>
        <v>0</v>
      </c>
      <c r="Q252" s="215" t="n">
        <f aca="false">SUM(L252:P252)/COUNT(L252:P252)</f>
        <v>0</v>
      </c>
      <c r="R252" s="216" t="n">
        <f aca="false">COUNT(L252:P252)</f>
        <v>5</v>
      </c>
      <c r="S252" s="217" t="n">
        <f aca="false">IF(ISNUMBER($A252),COUNTIF($D$7:$D$306,$D252),0)</f>
        <v>0</v>
      </c>
      <c r="T252" s="218" t="n">
        <f aca="false">CEILING($F252,1)</f>
        <v>0</v>
      </c>
      <c r="U252" s="219" t="n">
        <f aca="true">SUM(OFFSET(T252,-MOD(ROW()-ROW($U$7),5),0,5,1))</f>
        <v>0</v>
      </c>
      <c r="W252" s="167" t="str">
        <f aca="false">$I252</f>
        <v/>
      </c>
      <c r="X252" s="167" t="str">
        <f aca="false">IF(ISNUMBER($A252),$W252*(Methuselahs!$A$4+1)+$A252,"")</f>
        <v/>
      </c>
      <c r="Y252" s="167" t="str">
        <f aca="false">IF(ISNUMBER($A252),RANK($X252,$X252:$X256,1),"")</f>
        <v/>
      </c>
      <c r="Z252" s="167" t="str">
        <f aca="false">IF(ISNUMBER($A252),VLOOKUP($A252,Methuselahs!$A$7:$X$306,5),"")</f>
        <v/>
      </c>
      <c r="AA252" s="167" t="str">
        <f aca="false">$I252</f>
        <v/>
      </c>
    </row>
    <row r="253" customFormat="false" ht="12.65" hidden="false" customHeight="false" outlineLevel="0" collapsed="false">
      <c r="A253" s="220" t="str">
        <f aca="true">IF(OR(ISBLANK('Tournament Info'!$B$11),'Tournament Info'!$B$11&lt;&gt;4),"",INDIRECT(ADDRESS(ROW(),3,1,1,"Optimal Seating "&amp;'Tournament Info'!$B$11-1&amp;"R+F")))</f>
        <v/>
      </c>
      <c r="B253" s="221" t="str">
        <f aca="false">IF(ISNUMBER(A253),VLOOKUP(A253,Methuselahs!$A$7:$E$306,2,FALSE()),"")</f>
        <v/>
      </c>
      <c r="C253" s="222" t="str">
        <f aca="false">IF(ISNUMBER(A253),VLOOKUP(A253,Methuselahs!$A$7:$E$306,3,FALSE()),"")</f>
        <v/>
      </c>
      <c r="D253" s="223" t="str">
        <f aca="false">IF(ISNUMBER(A253),FLOOR((ROW()-ROW($A$7))/5,1)+1,"")</f>
        <v/>
      </c>
      <c r="E253" s="224"/>
      <c r="F253" s="264" t="n">
        <f aca="false">IF(ISNUMBER(E253),E253,0)</f>
        <v>0</v>
      </c>
      <c r="G253" s="225" t="str">
        <f aca="false">IF(ISNUMBER($A253),IF(AND($F253&gt;=2,$H253=60),1,0),"")</f>
        <v/>
      </c>
      <c r="H253" s="226" t="str">
        <f aca="false">IF(ISNUMBER(A253),IF(OR($S253=$U253,NOT(ISNA(MATCH($D253*5+$V$4,Override!$C$6:$C$125,0)))),$Q253,0),"")</f>
        <v/>
      </c>
      <c r="I253" s="275" t="str">
        <f aca="false">IF(ISNUMBER(A253),IF(J253=5,K253,IF(AND(J253=4,OR(K253=4,K253=3)),K253+1,K253)),"")</f>
        <v/>
      </c>
      <c r="J253" s="227" t="n">
        <f aca="false">COUNT(A252:A256)</f>
        <v>0</v>
      </c>
      <c r="K253" s="228" t="str">
        <f aca="false">IF(ISNUMBER(A253),RANK(F253,F252:F256),"")</f>
        <v/>
      </c>
      <c r="L253" s="229" t="n">
        <f aca="false">IF(J253=5,VLOOKUP(K253,TPMatrix!$A$6:$B$10,2,FALSE()),IF(J253=4,VLOOKUP(K253,TPMatrix!$D$6:$E$9,2,FALSE()),0))</f>
        <v>0</v>
      </c>
      <c r="M253" s="229" t="n">
        <f aca="false">IF(COUNTIF(K252:K256,K253)&gt;=2,IF(J253=5,VLOOKUP(K253+1,TPMatrix!$A$6:$B$10,2,FALSE()),IF(J253=4,VLOOKUP(K253+1,TPMatrix!$D$6:$E$9,2,FALSE()),0)),"")</f>
        <v>0</v>
      </c>
      <c r="N253" s="229" t="n">
        <f aca="false">IF(COUNTIF(K252:K256,K253)&gt;=3,IF(J253=5,VLOOKUP(K253+2,TPMatrix!$A$6:$B$10,2,FALSE()),IF(J253=4,VLOOKUP(K253+2,TPMatrix!$D$6:$E$9,2,FALSE()),0)),"")</f>
        <v>0</v>
      </c>
      <c r="O253" s="229" t="n">
        <f aca="false">IF(COUNTIF(K252:K256,K253)&gt;=4,IF(J253=5,VLOOKUP(K253+3,TPMatrix!$A$6:$B$10,2,FALSE()),IF(J253=4,VLOOKUP(K253+3,TPMatrix!$D$6:$E$9,2,FALSE()),0)),"")</f>
        <v>0</v>
      </c>
      <c r="P253" s="229" t="n">
        <f aca="false">IF(COUNTIF(K252:K256,K253)&gt;=5,IF(J253=5,VLOOKUP(K253+4,TPMatrix!$A$6:$B$10,2,FALSE()),IF(J253=4,VLOOKUP(K253+4,TPMatrix!$D$6:$E$9,2,FALSE()),0)),"")</f>
        <v>0</v>
      </c>
      <c r="Q253" s="229" t="n">
        <f aca="false">SUM(L253:P253)/COUNT(L253:P253)</f>
        <v>0</v>
      </c>
      <c r="R253" s="230" t="n">
        <f aca="false">COUNT(L253:P253)</f>
        <v>5</v>
      </c>
      <c r="S253" s="228" t="n">
        <f aca="false">IF(ISNUMBER($A253),COUNTIF($D$7:$D$306,$D253),0)</f>
        <v>0</v>
      </c>
      <c r="T253" s="229" t="n">
        <f aca="false">CEILING($F253,1)</f>
        <v>0</v>
      </c>
      <c r="U253" s="230" t="n">
        <f aca="true">SUM(OFFSET(T253,-MOD(ROW()-ROW($U$7),5),0,5,1))</f>
        <v>0</v>
      </c>
      <c r="W253" s="167" t="str">
        <f aca="false">$I253</f>
        <v/>
      </c>
      <c r="X253" s="167" t="str">
        <f aca="false">IF(ISNUMBER($A253),$W253*(Methuselahs!$A$4+1)+$A253,"")</f>
        <v/>
      </c>
      <c r="Y253" s="167" t="str">
        <f aca="false">IF(ISNUMBER($A253),RANK($X253,$X253:$X257,1),"")</f>
        <v/>
      </c>
      <c r="Z253" s="167" t="str">
        <f aca="false">IF(ISNUMBER($A253),VLOOKUP($A253,Methuselahs!$A$7:$X$306,5),"")</f>
        <v/>
      </c>
      <c r="AA253" s="167" t="str">
        <f aca="false">$I253</f>
        <v/>
      </c>
    </row>
    <row r="254" customFormat="false" ht="12.65" hidden="false" customHeight="false" outlineLevel="0" collapsed="false">
      <c r="A254" s="231" t="str">
        <f aca="true">IF(OR(ISBLANK('Tournament Info'!$B$11),'Tournament Info'!$B$11&lt;&gt;4),"",INDIRECT(ADDRESS(ROW(),3,1,1,"Optimal Seating "&amp;'Tournament Info'!$B$11-1&amp;"R+F")))</f>
        <v/>
      </c>
      <c r="B254" s="207" t="str">
        <f aca="false">IF(ISNUMBER(A254),VLOOKUP(A254,Methuselahs!$A$7:$E$306,2,FALSE()),"")</f>
        <v/>
      </c>
      <c r="C254" s="232" t="str">
        <f aca="false">IF(ISNUMBER(A254),VLOOKUP(A254,Methuselahs!$A$7:$E$306,3,FALSE()),"")</f>
        <v/>
      </c>
      <c r="D254" s="233" t="str">
        <f aca="false">IF(ISNUMBER(A254),FLOOR((ROW()-ROW($A$7))/5,1)+1,"")</f>
        <v/>
      </c>
      <c r="E254" s="234"/>
      <c r="F254" s="267" t="n">
        <f aca="false">IF(ISNUMBER(E254),E254,0)</f>
        <v>0</v>
      </c>
      <c r="G254" s="235" t="str">
        <f aca="false">IF(ISNUMBER($A254),IF(AND($F254&gt;=2,$H254=60),1,0),"")</f>
        <v/>
      </c>
      <c r="H254" s="236" t="str">
        <f aca="false">IF(ISNUMBER(A254),IF(OR($S254=$U254,NOT(ISNA(MATCH($D254*5+$V$4,Override!$C$6:$C$125,0)))),$Q254,0),"")</f>
        <v/>
      </c>
      <c r="I254" s="139" t="str">
        <f aca="false">IF(ISNUMBER(A254),IF(J254=5,K254,IF(AND(J254=4,OR(K254=4,K254=3)),K254+1,K254)),"")</f>
        <v/>
      </c>
      <c r="J254" s="237" t="n">
        <f aca="false">COUNT(A252:A256)</f>
        <v>0</v>
      </c>
      <c r="K254" s="238" t="str">
        <f aca="false">IF(ISNUMBER(A254),RANK(F254,F252:F256),"")</f>
        <v/>
      </c>
      <c r="L254" s="239" t="n">
        <f aca="false">IF(J254=5,VLOOKUP(K254,TPMatrix!$A$6:$B$10,2,FALSE()),IF(J254=4,VLOOKUP(K254,TPMatrix!$D$6:$E$9,2,FALSE()),0))</f>
        <v>0</v>
      </c>
      <c r="M254" s="239" t="n">
        <f aca="false">IF(COUNTIF(K252:K256,K254)&gt;=2,IF(J254=5,VLOOKUP(K254+1,TPMatrix!$A$6:$B$10,2,FALSE()),IF(J254=4,VLOOKUP(K254+1,TPMatrix!$D$6:$E$9,2,FALSE()),0)),"")</f>
        <v>0</v>
      </c>
      <c r="N254" s="239" t="n">
        <f aca="false">IF(COUNTIF(K252:K256,K254)&gt;=3,IF(J254=5,VLOOKUP(K254+2,TPMatrix!$A$6:$B$10,2,FALSE()),IF(J254=4,VLOOKUP(K254+2,TPMatrix!$D$6:$E$9,2,FALSE()),0)),"")</f>
        <v>0</v>
      </c>
      <c r="O254" s="239" t="n">
        <f aca="false">IF(COUNTIF(K252:K256,K254)&gt;=4,IF(J254=5,VLOOKUP(K254+3,TPMatrix!$A$6:$B$10,2,FALSE()),IF(J254=4,VLOOKUP(K254+3,TPMatrix!$D$6:$E$9,2,FALSE()),0)),"")</f>
        <v>0</v>
      </c>
      <c r="P254" s="239" t="n">
        <f aca="false">IF(COUNTIF(K252:K256,K254)&gt;=5,IF(J254=5,VLOOKUP(K254+4,TPMatrix!$A$6:$B$10,2,FALSE()),IF(J254=4,VLOOKUP(K254+4,TPMatrix!$D$6:$E$9,2,FALSE()),0)),"")</f>
        <v>0</v>
      </c>
      <c r="Q254" s="239" t="n">
        <f aca="false">SUM(L254:P254)/COUNT(L254:P254)</f>
        <v>0</v>
      </c>
      <c r="R254" s="240" t="n">
        <f aca="false">COUNT(L254:P254)</f>
        <v>5</v>
      </c>
      <c r="S254" s="238" t="n">
        <f aca="false">IF(ISNUMBER($A254),COUNTIF($D$7:$D$306,$D254),0)</f>
        <v>0</v>
      </c>
      <c r="T254" s="239" t="n">
        <f aca="false">CEILING($F254,1)</f>
        <v>0</v>
      </c>
      <c r="U254" s="240" t="n">
        <f aca="true">SUM(OFFSET(T254,-MOD(ROW()-ROW($U$7),5),0,5,1))</f>
        <v>0</v>
      </c>
      <c r="W254" s="167" t="str">
        <f aca="false">$I254</f>
        <v/>
      </c>
      <c r="X254" s="167" t="str">
        <f aca="false">IF(ISNUMBER($A254),$W254*(Methuselahs!$A$4+1)+$A254,"")</f>
        <v/>
      </c>
      <c r="Y254" s="167" t="str">
        <f aca="false">IF(ISNUMBER($A254),RANK($X254,$X254:$X258,1),"")</f>
        <v/>
      </c>
      <c r="Z254" s="167" t="str">
        <f aca="false">IF(ISNUMBER($A254),VLOOKUP($A254,Methuselahs!$A$7:$X$306,5),"")</f>
        <v/>
      </c>
      <c r="AA254" s="167" t="str">
        <f aca="false">$I254</f>
        <v/>
      </c>
    </row>
    <row r="255" customFormat="false" ht="12.65" hidden="false" customHeight="false" outlineLevel="0" collapsed="false">
      <c r="A255" s="241" t="str">
        <f aca="true">IF(OR(ISBLANK('Tournament Info'!$B$11),'Tournament Info'!$B$11&lt;&gt;4),"",INDIRECT(ADDRESS(ROW(),3,1,1,"Optimal Seating "&amp;'Tournament Info'!$B$11-1&amp;"R+F")))</f>
        <v/>
      </c>
      <c r="B255" s="242" t="str">
        <f aca="false">IF(ISNUMBER(A255),VLOOKUP(A255,Methuselahs!$A$7:$E$306,2,FALSE()),"")</f>
        <v/>
      </c>
      <c r="C255" s="243" t="str">
        <f aca="false">IF(ISNUMBER(A255),VLOOKUP(A255,Methuselahs!$A$7:$E$306,3,FALSE()),"")</f>
        <v/>
      </c>
      <c r="D255" s="244" t="str">
        <f aca="false">IF(ISNUMBER(A255),FLOOR((ROW()-ROW($A$7))/5,1)+1,"")</f>
        <v/>
      </c>
      <c r="E255" s="245"/>
      <c r="F255" s="269" t="n">
        <f aca="false">IF(ISNUMBER(E255),E255,0)</f>
        <v>0</v>
      </c>
      <c r="G255" s="225" t="str">
        <f aca="false">IF(ISNUMBER($A255),IF(AND($F255&gt;=2,$H255=60),1,0),"")</f>
        <v/>
      </c>
      <c r="H255" s="226" t="str">
        <f aca="false">IF(ISNUMBER(A255),IF(OR($S255=$U255,NOT(ISNA(MATCH($D255*5+$V$4,Override!$C$6:$C$125,0)))),$Q255,0),"")</f>
        <v/>
      </c>
      <c r="I255" s="275" t="str">
        <f aca="false">IF(ISNUMBER(A255),IF(J255=5,K255,IF(AND(J255=4,OR(K255=4,K255=3)),K255+1,K255)),"")</f>
        <v/>
      </c>
      <c r="J255" s="246" t="n">
        <f aca="false">COUNT(A252:A256)</f>
        <v>0</v>
      </c>
      <c r="K255" s="228" t="str">
        <f aca="false">IF(ISNUMBER(A255),RANK(F255,F252:F256),"")</f>
        <v/>
      </c>
      <c r="L255" s="229" t="n">
        <f aca="false">IF(J255=5,VLOOKUP(K255,TPMatrix!$A$6:$B$10,2,FALSE()),IF(J255=4,VLOOKUP(K255,TPMatrix!$D$6:$E$9,2,FALSE()),0))</f>
        <v>0</v>
      </c>
      <c r="M255" s="229" t="n">
        <f aca="false">IF(COUNTIF(K252:K256,K255)&gt;=2,IF(J255=5,VLOOKUP(K255+1,TPMatrix!$A$6:$B$10,2,FALSE()),IF(J255=4,VLOOKUP(K255+1,TPMatrix!$D$6:$E$9,2,FALSE()),0)),"")</f>
        <v>0</v>
      </c>
      <c r="N255" s="229" t="n">
        <f aca="false">IF(COUNTIF(K252:K256,K255)&gt;=3,IF(J255=5,VLOOKUP(K255+2,TPMatrix!$A$6:$B$10,2,FALSE()),IF(J255=4,VLOOKUP(K255+2,TPMatrix!$D$6:$E$9,2,FALSE()),0)),"")</f>
        <v>0</v>
      </c>
      <c r="O255" s="229" t="n">
        <f aca="false">IF(COUNTIF(K252:K256,K255)&gt;=4,IF(J255=5,VLOOKUP(K255+3,TPMatrix!$A$6:$B$10,2,FALSE()),IF(J255=4,VLOOKUP(K255+3,TPMatrix!$D$6:$E$9,2,FALSE()),0)),"")</f>
        <v>0</v>
      </c>
      <c r="P255" s="229" t="n">
        <f aca="false">IF(COUNTIF(K252:K256,K255)&gt;=5,IF(J255=5,VLOOKUP(K255+4,TPMatrix!$A$6:$B$10,2,FALSE()),IF(J255=4,VLOOKUP(K255+4,TPMatrix!$D$6:$E$9,2,FALSE()),0)),"")</f>
        <v>0</v>
      </c>
      <c r="Q255" s="229" t="n">
        <f aca="false">SUM(L255:P255)/COUNT(L255:P255)</f>
        <v>0</v>
      </c>
      <c r="R255" s="230" t="n">
        <f aca="false">COUNT(L255:P255)</f>
        <v>5</v>
      </c>
      <c r="S255" s="228" t="n">
        <f aca="false">IF(ISNUMBER($A255),COUNTIF($D$7:$D$306,$D255),0)</f>
        <v>0</v>
      </c>
      <c r="T255" s="229" t="n">
        <f aca="false">CEILING($F255,1)</f>
        <v>0</v>
      </c>
      <c r="U255" s="230" t="n">
        <f aca="true">SUM(OFFSET(T255,-MOD(ROW()-ROW($U$7),5),0,5,1))</f>
        <v>0</v>
      </c>
      <c r="W255" s="167" t="str">
        <f aca="false">$I255</f>
        <v/>
      </c>
      <c r="X255" s="167" t="str">
        <f aca="false">IF(ISNUMBER($A255),$W255*(Methuselahs!$A$4+1)+$A255,"")</f>
        <v/>
      </c>
      <c r="Y255" s="167" t="str">
        <f aca="false">IF(ISNUMBER($A255),RANK($X255,$X255:$X259,1),"")</f>
        <v/>
      </c>
      <c r="Z255" s="167" t="str">
        <f aca="false">IF(ISNUMBER($A255),VLOOKUP($A255,Methuselahs!$A$7:$X$306,5),"")</f>
        <v/>
      </c>
      <c r="AA255" s="167" t="str">
        <f aca="false">$I255</f>
        <v/>
      </c>
    </row>
    <row r="256" customFormat="false" ht="12.65" hidden="false" customHeight="false" outlineLevel="0" collapsed="false">
      <c r="A256" s="247" t="str">
        <f aca="true">IF(OR(ISBLANK('Tournament Info'!$B$11),'Tournament Info'!$B$11&lt;&gt;4),"",INDIRECT(ADDRESS(ROW(),3,1,1,"Optimal Seating "&amp;'Tournament Info'!$B$11-1&amp;"R+F")))</f>
        <v/>
      </c>
      <c r="B256" s="248" t="str">
        <f aca="false">IF(ISNUMBER(A256),VLOOKUP(A256,Methuselahs!$A$7:$E$306,2,FALSE()),"")</f>
        <v/>
      </c>
      <c r="C256" s="249" t="str">
        <f aca="false">IF(ISNUMBER(A256),VLOOKUP(A256,Methuselahs!$A$7:$E$306,3,FALSE()),"")</f>
        <v/>
      </c>
      <c r="D256" s="250" t="str">
        <f aca="false">IF(ISNUMBER(A256),FLOOR((ROW()-ROW($A$7))/5,1)+1,"")</f>
        <v/>
      </c>
      <c r="E256" s="251"/>
      <c r="F256" s="270" t="n">
        <f aca="false">IF(ISNUMBER(E256),E256,0)</f>
        <v>0</v>
      </c>
      <c r="G256" s="257" t="str">
        <f aca="false">IF(ISNUMBER($A256),IF(AND($F256&gt;=2,$H256=60),1,0),"")</f>
        <v/>
      </c>
      <c r="H256" s="258" t="str">
        <f aca="false">IF(ISNUMBER(A256),IF(OR($S256=$U256,NOT(ISNA(MATCH($D256*5+$V$4,Override!$C$6:$C$125,0)))),$Q256,0),"")</f>
        <v/>
      </c>
      <c r="I256" s="276" t="str">
        <f aca="false">IF(ISNUMBER(A256),IF(J256=5,K256,IF(AND(J256=4,OR(K256=4,K256=3)),K256+1,K256)),"")</f>
        <v/>
      </c>
      <c r="J256" s="252" t="n">
        <f aca="false">COUNT(A252:A256)</f>
        <v>0</v>
      </c>
      <c r="K256" s="253" t="str">
        <f aca="false">IF(ISNUMBER(A256),RANK(F256,F252:F256),"")</f>
        <v/>
      </c>
      <c r="L256" s="254" t="n">
        <f aca="false">IF(J256=5,VLOOKUP(K256,TPMatrix!$A$6:$B$10,2,FALSE()),IF(J256=4,VLOOKUP(K256,TPMatrix!$D$6:$E$9,2,FALSE()),0))</f>
        <v>0</v>
      </c>
      <c r="M256" s="254" t="n">
        <f aca="false">IF(COUNTIF(K252:K256,K256)&gt;=2,IF(J256=5,VLOOKUP(K256+1,TPMatrix!$A$6:$B$10,2,FALSE()),IF(J256=4,VLOOKUP(K256+1,TPMatrix!$D$6:$E$9,2,FALSE()),0)),"")</f>
        <v>0</v>
      </c>
      <c r="N256" s="254" t="n">
        <f aca="false">IF(COUNTIF(K252:K256,K256)&gt;=3,IF(J256=5,VLOOKUP(K256+2,TPMatrix!$A$6:$B$10,2,FALSE()),IF(J256=4,VLOOKUP(K256+2,TPMatrix!$D$6:$E$9,2,FALSE()),0)),"")</f>
        <v>0</v>
      </c>
      <c r="O256" s="254" t="n">
        <f aca="false">IF(COUNTIF(K252:K256,K256)&gt;=4,IF(J256=5,VLOOKUP(K256+3,TPMatrix!$A$6:$B$10,2,FALSE()),IF(J256=4,VLOOKUP(K256+3,TPMatrix!$D$6:$E$9,2,FALSE()),0)),"")</f>
        <v>0</v>
      </c>
      <c r="P256" s="254" t="n">
        <f aca="false">IF(COUNTIF(K252:K256,K256)&gt;=5,IF(J256=5,VLOOKUP(K256+4,TPMatrix!$A$6:$B$10,2,FALSE()),IF(J256=4,VLOOKUP(K256+4,TPMatrix!$D$6:$E$9,2,FALSE()),0)),"")</f>
        <v>0</v>
      </c>
      <c r="Q256" s="254" t="n">
        <f aca="false">SUM(L256:P256)/COUNT(L256:P256)</f>
        <v>0</v>
      </c>
      <c r="R256" s="255" t="n">
        <f aca="false">COUNT(L256:P256)</f>
        <v>5</v>
      </c>
      <c r="S256" s="253" t="n">
        <f aca="false">IF(ISNUMBER($A256),COUNTIF($D$7:$D$306,$D256),0)</f>
        <v>0</v>
      </c>
      <c r="T256" s="254" t="n">
        <f aca="false">CEILING($F256,1)</f>
        <v>0</v>
      </c>
      <c r="U256" s="255" t="n">
        <f aca="true">SUM(OFFSET(T256,-MOD(ROW()-ROW($U$7),5),0,5,1))</f>
        <v>0</v>
      </c>
      <c r="W256" s="167" t="str">
        <f aca="false">$I256</f>
        <v/>
      </c>
      <c r="X256" s="167" t="str">
        <f aca="false">IF(ISNUMBER($A256),$W256*(Methuselahs!$A$4+1)+$A256,"")</f>
        <v/>
      </c>
      <c r="Y256" s="167" t="str">
        <f aca="false">IF(ISNUMBER($A256),RANK($X256,$X256:$X260,1),"")</f>
        <v/>
      </c>
      <c r="Z256" s="167" t="str">
        <f aca="false">IF(ISNUMBER($A256),VLOOKUP($A256,Methuselahs!$A$7:$X$306,5),"")</f>
        <v/>
      </c>
      <c r="AA256" s="167" t="str">
        <f aca="false">$I256</f>
        <v/>
      </c>
    </row>
    <row r="257" customFormat="false" ht="12.65" hidden="false" customHeight="false" outlineLevel="0" collapsed="false">
      <c r="A257" s="206" t="str">
        <f aca="true">IF(OR(ISBLANK('Tournament Info'!$B$11),'Tournament Info'!$B$11&lt;&gt;4),"",INDIRECT(ADDRESS(ROW(),3,1,1,"Optimal Seating "&amp;'Tournament Info'!$B$11-1&amp;"R+F")))</f>
        <v/>
      </c>
      <c r="B257" s="207" t="str">
        <f aca="false">IF(ISNUMBER(A257),VLOOKUP(A257,Methuselahs!$A$7:$E$306,2,FALSE()),"")</f>
        <v/>
      </c>
      <c r="C257" s="208" t="str">
        <f aca="false">IF(ISNUMBER(A257),VLOOKUP(A257,Methuselahs!$A$7:$E$306,3,FALSE()),"")</f>
        <v/>
      </c>
      <c r="D257" s="209" t="str">
        <f aca="false">IF(ISNUMBER(A257),FLOOR((ROW()-ROW($A$7))/5,1)+1,"")</f>
        <v/>
      </c>
      <c r="E257" s="210"/>
      <c r="F257" s="262" t="n">
        <f aca="false">IF(ISNUMBER(E257),E257,0)</f>
        <v>0</v>
      </c>
      <c r="G257" s="211" t="str">
        <f aca="false">IF(ISNUMBER($A257),IF(AND($F257&gt;=2,$H257=60),1,0),"")</f>
        <v/>
      </c>
      <c r="H257" s="212" t="str">
        <f aca="false">IF(ISNUMBER(A257),IF(OR($S257=$U257,NOT(ISNA(MATCH($D257*5+$V$4,Override!$C$6:$C$125,0)))),$Q257,0),"")</f>
        <v/>
      </c>
      <c r="I257" s="274" t="str">
        <f aca="false">IF(ISNUMBER(A257),IF(J257=5,K257,IF(AND(J257=4,OR(K257=4,K257=3)),K257+1,K257)),"")</f>
        <v/>
      </c>
      <c r="J257" s="213" t="n">
        <f aca="false">COUNT(A257:A261)</f>
        <v>0</v>
      </c>
      <c r="K257" s="214" t="str">
        <f aca="false">IF(ISNUMBER(A257),RANK(F257,F257:F261),"")</f>
        <v/>
      </c>
      <c r="L257" s="215" t="n">
        <f aca="false">IF(J257=5,VLOOKUP(K257,TPMatrix!$A$6:$B$10,2,FALSE()),IF(J257=4,VLOOKUP(K257,TPMatrix!$D$6:$E$9,2,FALSE()),0))</f>
        <v>0</v>
      </c>
      <c r="M257" s="215" t="n">
        <f aca="false">IF(COUNTIF(K257:K261,K257)&gt;=2,IF(J257=5,VLOOKUP(K257+1,TPMatrix!$A$6:$B$10,2,FALSE()),IF(J257=4,VLOOKUP(K257+1,TPMatrix!$D$6:$E$9,2,FALSE()),0)),"")</f>
        <v>0</v>
      </c>
      <c r="N257" s="215" t="n">
        <f aca="false">IF(COUNTIF(K257:K261,K257)&gt;=3,IF(J257=5,VLOOKUP(K257+2,TPMatrix!$A$6:$B$10,2,FALSE()),IF(J257=4,VLOOKUP(K257+2,TPMatrix!$D$6:$E$9,2,FALSE()),0)),"")</f>
        <v>0</v>
      </c>
      <c r="O257" s="215" t="n">
        <f aca="false">IF(COUNTIF(K257:K261,K257)&gt;=4,IF(J257=5,VLOOKUP(K257+3,TPMatrix!$A$6:$B$10,2,FALSE()),IF(J257=4,VLOOKUP(K257+3,TPMatrix!$D$6:$E$9,2,FALSE()),0)),"")</f>
        <v>0</v>
      </c>
      <c r="P257" s="215" t="n">
        <f aca="false">IF(COUNTIF(K257:K261,K257)&gt;=5,IF(J257=5,VLOOKUP(K257+4,TPMatrix!$A$6:$B$10,2,FALSE()),IF(J257=4,VLOOKUP(K257+4,TPMatrix!$D$6:$E$9,2,FALSE()),0)),"")</f>
        <v>0</v>
      </c>
      <c r="Q257" s="215" t="n">
        <f aca="false">SUM(L257:P257)/COUNT(L257:P257)</f>
        <v>0</v>
      </c>
      <c r="R257" s="216" t="n">
        <f aca="false">COUNT(L257:P257)</f>
        <v>5</v>
      </c>
      <c r="S257" s="217" t="n">
        <f aca="false">IF(ISNUMBER($A257),COUNTIF($D$7:$D$306,$D257),0)</f>
        <v>0</v>
      </c>
      <c r="T257" s="218" t="n">
        <f aca="false">CEILING($F257,1)</f>
        <v>0</v>
      </c>
      <c r="U257" s="219" t="n">
        <f aca="true">SUM(OFFSET(T257,-MOD(ROW()-ROW($U$7),5),0,5,1))</f>
        <v>0</v>
      </c>
      <c r="W257" s="167" t="str">
        <f aca="false">$I257</f>
        <v/>
      </c>
      <c r="X257" s="167" t="str">
        <f aca="false">IF(ISNUMBER($A257),$W257*(Methuselahs!$A$4+1)+$A257,"")</f>
        <v/>
      </c>
      <c r="Y257" s="167" t="str">
        <f aca="false">IF(ISNUMBER($A257),RANK($X257,$X257:$X261,1),"")</f>
        <v/>
      </c>
      <c r="Z257" s="167" t="str">
        <f aca="false">IF(ISNUMBER($A257),VLOOKUP($A257,Methuselahs!$A$7:$X$306,5),"")</f>
        <v/>
      </c>
      <c r="AA257" s="167" t="str">
        <f aca="false">$I257</f>
        <v/>
      </c>
    </row>
    <row r="258" customFormat="false" ht="12.65" hidden="false" customHeight="false" outlineLevel="0" collapsed="false">
      <c r="A258" s="220" t="str">
        <f aca="true">IF(OR(ISBLANK('Tournament Info'!$B$11),'Tournament Info'!$B$11&lt;&gt;4),"",INDIRECT(ADDRESS(ROW(),3,1,1,"Optimal Seating "&amp;'Tournament Info'!$B$11-1&amp;"R+F")))</f>
        <v/>
      </c>
      <c r="B258" s="221" t="str">
        <f aca="false">IF(ISNUMBER(A258),VLOOKUP(A258,Methuselahs!$A$7:$E$306,2,FALSE()),"")</f>
        <v/>
      </c>
      <c r="C258" s="222" t="str">
        <f aca="false">IF(ISNUMBER(A258),VLOOKUP(A258,Methuselahs!$A$7:$E$306,3,FALSE()),"")</f>
        <v/>
      </c>
      <c r="D258" s="223" t="str">
        <f aca="false">IF(ISNUMBER(A258),FLOOR((ROW()-ROW($A$7))/5,1)+1,"")</f>
        <v/>
      </c>
      <c r="E258" s="224"/>
      <c r="F258" s="264" t="n">
        <f aca="false">IF(ISNUMBER(E258),E258,0)</f>
        <v>0</v>
      </c>
      <c r="G258" s="225" t="str">
        <f aca="false">IF(ISNUMBER($A258),IF(AND($F258&gt;=2,$H258=60),1,0),"")</f>
        <v/>
      </c>
      <c r="H258" s="226" t="str">
        <f aca="false">IF(ISNUMBER(A258),IF(OR($S258=$U258,NOT(ISNA(MATCH($D258*5+$V$4,Override!$C$6:$C$125,0)))),$Q258,0),"")</f>
        <v/>
      </c>
      <c r="I258" s="275" t="str">
        <f aca="false">IF(ISNUMBER(A258),IF(J258=5,K258,IF(AND(J258=4,OR(K258=4,K258=3)),K258+1,K258)),"")</f>
        <v/>
      </c>
      <c r="J258" s="227" t="n">
        <f aca="false">COUNT(A257:A261)</f>
        <v>0</v>
      </c>
      <c r="K258" s="228" t="str">
        <f aca="false">IF(ISNUMBER(A258),RANK(F258,F257:F261),"")</f>
        <v/>
      </c>
      <c r="L258" s="229" t="n">
        <f aca="false">IF(J258=5,VLOOKUP(K258,TPMatrix!$A$6:$B$10,2,FALSE()),IF(J258=4,VLOOKUP(K258,TPMatrix!$D$6:$E$9,2,FALSE()),0))</f>
        <v>0</v>
      </c>
      <c r="M258" s="229" t="n">
        <f aca="false">IF(COUNTIF(K257:K261,K258)&gt;=2,IF(J258=5,VLOOKUP(K258+1,TPMatrix!$A$6:$B$10,2,FALSE()),IF(J258=4,VLOOKUP(K258+1,TPMatrix!$D$6:$E$9,2,FALSE()),0)),"")</f>
        <v>0</v>
      </c>
      <c r="N258" s="229" t="n">
        <f aca="false">IF(COUNTIF(K257:K261,K258)&gt;=3,IF(J258=5,VLOOKUP(K258+2,TPMatrix!$A$6:$B$10,2,FALSE()),IF(J258=4,VLOOKUP(K258+2,TPMatrix!$D$6:$E$9,2,FALSE()),0)),"")</f>
        <v>0</v>
      </c>
      <c r="O258" s="229" t="n">
        <f aca="false">IF(COUNTIF(K257:K261,K258)&gt;=4,IF(J258=5,VLOOKUP(K258+3,TPMatrix!$A$6:$B$10,2,FALSE()),IF(J258=4,VLOOKUP(K258+3,TPMatrix!$D$6:$E$9,2,FALSE()),0)),"")</f>
        <v>0</v>
      </c>
      <c r="P258" s="229" t="n">
        <f aca="false">IF(COUNTIF(K257:K261,K258)&gt;=5,IF(J258=5,VLOOKUP(K258+4,TPMatrix!$A$6:$B$10,2,FALSE()),IF(J258=4,VLOOKUP(K258+4,TPMatrix!$D$6:$E$9,2,FALSE()),0)),"")</f>
        <v>0</v>
      </c>
      <c r="Q258" s="229" t="n">
        <f aca="false">SUM(L258:P258)/COUNT(L258:P258)</f>
        <v>0</v>
      </c>
      <c r="R258" s="230" t="n">
        <f aca="false">COUNT(L258:P258)</f>
        <v>5</v>
      </c>
      <c r="S258" s="228" t="n">
        <f aca="false">IF(ISNUMBER($A258),COUNTIF($D$7:$D$306,$D258),0)</f>
        <v>0</v>
      </c>
      <c r="T258" s="229" t="n">
        <f aca="false">CEILING($F258,1)</f>
        <v>0</v>
      </c>
      <c r="U258" s="230" t="n">
        <f aca="true">SUM(OFFSET(T258,-MOD(ROW()-ROW($U$7),5),0,5,1))</f>
        <v>0</v>
      </c>
      <c r="W258" s="167" t="str">
        <f aca="false">$I258</f>
        <v/>
      </c>
      <c r="X258" s="167" t="str">
        <f aca="false">IF(ISNUMBER($A258),$W258*(Methuselahs!$A$4+1)+$A258,"")</f>
        <v/>
      </c>
      <c r="Y258" s="167" t="str">
        <f aca="false">IF(ISNUMBER($A258),RANK($X258,$X258:$X262,1),"")</f>
        <v/>
      </c>
      <c r="Z258" s="167" t="str">
        <f aca="false">IF(ISNUMBER($A258),VLOOKUP($A258,Methuselahs!$A$7:$X$306,5),"")</f>
        <v/>
      </c>
      <c r="AA258" s="167" t="str">
        <f aca="false">$I258</f>
        <v/>
      </c>
    </row>
    <row r="259" customFormat="false" ht="12.65" hidden="false" customHeight="false" outlineLevel="0" collapsed="false">
      <c r="A259" s="231" t="str">
        <f aca="true">IF(OR(ISBLANK('Tournament Info'!$B$11),'Tournament Info'!$B$11&lt;&gt;4),"",INDIRECT(ADDRESS(ROW(),3,1,1,"Optimal Seating "&amp;'Tournament Info'!$B$11-1&amp;"R+F")))</f>
        <v/>
      </c>
      <c r="B259" s="207" t="str">
        <f aca="false">IF(ISNUMBER(A259),VLOOKUP(A259,Methuselahs!$A$7:$E$306,2,FALSE()),"")</f>
        <v/>
      </c>
      <c r="C259" s="232" t="str">
        <f aca="false">IF(ISNUMBER(A259),VLOOKUP(A259,Methuselahs!$A$7:$E$306,3,FALSE()),"")</f>
        <v/>
      </c>
      <c r="D259" s="233" t="str">
        <f aca="false">IF(ISNUMBER(A259),FLOOR((ROW()-ROW($A$7))/5,1)+1,"")</f>
        <v/>
      </c>
      <c r="E259" s="234"/>
      <c r="F259" s="267" t="n">
        <f aca="false">IF(ISNUMBER(E259),E259,0)</f>
        <v>0</v>
      </c>
      <c r="G259" s="235" t="str">
        <f aca="false">IF(ISNUMBER($A259),IF(AND($F259&gt;=2,$H259=60),1,0),"")</f>
        <v/>
      </c>
      <c r="H259" s="236" t="str">
        <f aca="false">IF(ISNUMBER(A259),IF(OR($S259=$U259,NOT(ISNA(MATCH($D259*5+$V$4,Override!$C$6:$C$125,0)))),$Q259,0),"")</f>
        <v/>
      </c>
      <c r="I259" s="139" t="str">
        <f aca="false">IF(ISNUMBER(A259),IF(J259=5,K259,IF(AND(J259=4,OR(K259=4,K259=3)),K259+1,K259)),"")</f>
        <v/>
      </c>
      <c r="J259" s="237" t="n">
        <f aca="false">COUNT(A257:A261)</f>
        <v>0</v>
      </c>
      <c r="K259" s="238" t="str">
        <f aca="false">IF(ISNUMBER(A259),RANK(F259,F257:F261),"")</f>
        <v/>
      </c>
      <c r="L259" s="239" t="n">
        <f aca="false">IF(J259=5,VLOOKUP(K259,TPMatrix!$A$6:$B$10,2,FALSE()),IF(J259=4,VLOOKUP(K259,TPMatrix!$D$6:$E$9,2,FALSE()),0))</f>
        <v>0</v>
      </c>
      <c r="M259" s="239" t="n">
        <f aca="false">IF(COUNTIF(K257:K261,K259)&gt;=2,IF(J259=5,VLOOKUP(K259+1,TPMatrix!$A$6:$B$10,2,FALSE()),IF(J259=4,VLOOKUP(K259+1,TPMatrix!$D$6:$E$9,2,FALSE()),0)),"")</f>
        <v>0</v>
      </c>
      <c r="N259" s="239" t="n">
        <f aca="false">IF(COUNTIF(K257:K261,K259)&gt;=3,IF(J259=5,VLOOKUP(K259+2,TPMatrix!$A$6:$B$10,2,FALSE()),IF(J259=4,VLOOKUP(K259+2,TPMatrix!$D$6:$E$9,2,FALSE()),0)),"")</f>
        <v>0</v>
      </c>
      <c r="O259" s="239" t="n">
        <f aca="false">IF(COUNTIF(K257:K261,K259)&gt;=4,IF(J259=5,VLOOKUP(K259+3,TPMatrix!$A$6:$B$10,2,FALSE()),IF(J259=4,VLOOKUP(K259+3,TPMatrix!$D$6:$E$9,2,FALSE()),0)),"")</f>
        <v>0</v>
      </c>
      <c r="P259" s="239" t="n">
        <f aca="false">IF(COUNTIF(K257:K261,K259)&gt;=5,IF(J259=5,VLOOKUP(K259+4,TPMatrix!$A$6:$B$10,2,FALSE()),IF(J259=4,VLOOKUP(K259+4,TPMatrix!$D$6:$E$9,2,FALSE()),0)),"")</f>
        <v>0</v>
      </c>
      <c r="Q259" s="239" t="n">
        <f aca="false">SUM(L259:P259)/COUNT(L259:P259)</f>
        <v>0</v>
      </c>
      <c r="R259" s="240" t="n">
        <f aca="false">COUNT(L259:P259)</f>
        <v>5</v>
      </c>
      <c r="S259" s="238" t="n">
        <f aca="false">IF(ISNUMBER($A259),COUNTIF($D$7:$D$306,$D259),0)</f>
        <v>0</v>
      </c>
      <c r="T259" s="239" t="n">
        <f aca="false">CEILING($F259,1)</f>
        <v>0</v>
      </c>
      <c r="U259" s="240" t="n">
        <f aca="true">SUM(OFFSET(T259,-MOD(ROW()-ROW($U$7),5),0,5,1))</f>
        <v>0</v>
      </c>
      <c r="W259" s="167" t="str">
        <f aca="false">$I259</f>
        <v/>
      </c>
      <c r="X259" s="167" t="str">
        <f aca="false">IF(ISNUMBER($A259),$W259*(Methuselahs!$A$4+1)+$A259,"")</f>
        <v/>
      </c>
      <c r="Y259" s="167" t="str">
        <f aca="false">IF(ISNUMBER($A259),RANK($X259,$X259:$X263,1),"")</f>
        <v/>
      </c>
      <c r="Z259" s="167" t="str">
        <f aca="false">IF(ISNUMBER($A259),VLOOKUP($A259,Methuselahs!$A$7:$X$306,5),"")</f>
        <v/>
      </c>
      <c r="AA259" s="167" t="str">
        <f aca="false">$I259</f>
        <v/>
      </c>
    </row>
    <row r="260" customFormat="false" ht="12.65" hidden="false" customHeight="false" outlineLevel="0" collapsed="false">
      <c r="A260" s="241" t="str">
        <f aca="true">IF(OR(ISBLANK('Tournament Info'!$B$11),'Tournament Info'!$B$11&lt;&gt;4),"",INDIRECT(ADDRESS(ROW(),3,1,1,"Optimal Seating "&amp;'Tournament Info'!$B$11-1&amp;"R+F")))</f>
        <v/>
      </c>
      <c r="B260" s="242" t="str">
        <f aca="false">IF(ISNUMBER(A260),VLOOKUP(A260,Methuselahs!$A$7:$E$306,2,FALSE()),"")</f>
        <v/>
      </c>
      <c r="C260" s="243" t="str">
        <f aca="false">IF(ISNUMBER(A260),VLOOKUP(A260,Methuselahs!$A$7:$E$306,3,FALSE()),"")</f>
        <v/>
      </c>
      <c r="D260" s="244" t="str">
        <f aca="false">IF(ISNUMBER(A260),FLOOR((ROW()-ROW($A$7))/5,1)+1,"")</f>
        <v/>
      </c>
      <c r="E260" s="245"/>
      <c r="F260" s="269" t="n">
        <f aca="false">IF(ISNUMBER(E260),E260,0)</f>
        <v>0</v>
      </c>
      <c r="G260" s="225" t="str">
        <f aca="false">IF(ISNUMBER($A260),IF(AND($F260&gt;=2,$H260=60),1,0),"")</f>
        <v/>
      </c>
      <c r="H260" s="226" t="str">
        <f aca="false">IF(ISNUMBER(A260),IF(OR($S260=$U260,NOT(ISNA(MATCH($D260*5+$V$4,Override!$C$6:$C$125,0)))),$Q260,0),"")</f>
        <v/>
      </c>
      <c r="I260" s="275" t="str">
        <f aca="false">IF(ISNUMBER(A260),IF(J260=5,K260,IF(AND(J260=4,OR(K260=4,K260=3)),K260+1,K260)),"")</f>
        <v/>
      </c>
      <c r="J260" s="246" t="n">
        <f aca="false">COUNT(A257:A261)</f>
        <v>0</v>
      </c>
      <c r="K260" s="228" t="str">
        <f aca="false">IF(ISNUMBER(A260),RANK(F260,F257:F261),"")</f>
        <v/>
      </c>
      <c r="L260" s="229" t="n">
        <f aca="false">IF(J260=5,VLOOKUP(K260,TPMatrix!$A$6:$B$10,2,FALSE()),IF(J260=4,VLOOKUP(K260,TPMatrix!$D$6:$E$9,2,FALSE()),0))</f>
        <v>0</v>
      </c>
      <c r="M260" s="229" t="n">
        <f aca="false">IF(COUNTIF(K257:K261,K260)&gt;=2,IF(J260=5,VLOOKUP(K260+1,TPMatrix!$A$6:$B$10,2,FALSE()),IF(J260=4,VLOOKUP(K260+1,TPMatrix!$D$6:$E$9,2,FALSE()),0)),"")</f>
        <v>0</v>
      </c>
      <c r="N260" s="229" t="n">
        <f aca="false">IF(COUNTIF(K257:K261,K260)&gt;=3,IF(J260=5,VLOOKUP(K260+2,TPMatrix!$A$6:$B$10,2,FALSE()),IF(J260=4,VLOOKUP(K260+2,TPMatrix!$D$6:$E$9,2,FALSE()),0)),"")</f>
        <v>0</v>
      </c>
      <c r="O260" s="229" t="n">
        <f aca="false">IF(COUNTIF(K257:K261,K260)&gt;=4,IF(J260=5,VLOOKUP(K260+3,TPMatrix!$A$6:$B$10,2,FALSE()),IF(J260=4,VLOOKUP(K260+3,TPMatrix!$D$6:$E$9,2,FALSE()),0)),"")</f>
        <v>0</v>
      </c>
      <c r="P260" s="229" t="n">
        <f aca="false">IF(COUNTIF(K257:K261,K260)&gt;=5,IF(J260=5,VLOOKUP(K260+4,TPMatrix!$A$6:$B$10,2,FALSE()),IF(J260=4,VLOOKUP(K260+4,TPMatrix!$D$6:$E$9,2,FALSE()),0)),"")</f>
        <v>0</v>
      </c>
      <c r="Q260" s="229" t="n">
        <f aca="false">SUM(L260:P260)/COUNT(L260:P260)</f>
        <v>0</v>
      </c>
      <c r="R260" s="230" t="n">
        <f aca="false">COUNT(L260:P260)</f>
        <v>5</v>
      </c>
      <c r="S260" s="228" t="n">
        <f aca="false">IF(ISNUMBER($A260),COUNTIF($D$7:$D$306,$D260),0)</f>
        <v>0</v>
      </c>
      <c r="T260" s="229" t="n">
        <f aca="false">CEILING($F260,1)</f>
        <v>0</v>
      </c>
      <c r="U260" s="230" t="n">
        <f aca="true">SUM(OFFSET(T260,-MOD(ROW()-ROW($U$7),5),0,5,1))</f>
        <v>0</v>
      </c>
      <c r="W260" s="167" t="str">
        <f aca="false">$I260</f>
        <v/>
      </c>
      <c r="X260" s="167" t="str">
        <f aca="false">IF(ISNUMBER($A260),$W260*(Methuselahs!$A$4+1)+$A260,"")</f>
        <v/>
      </c>
      <c r="Y260" s="167" t="str">
        <f aca="false">IF(ISNUMBER($A260),RANK($X260,$X260:$X264,1),"")</f>
        <v/>
      </c>
      <c r="Z260" s="167" t="str">
        <f aca="false">IF(ISNUMBER($A260),VLOOKUP($A260,Methuselahs!$A$7:$X$306,5),"")</f>
        <v/>
      </c>
      <c r="AA260" s="167" t="str">
        <f aca="false">$I260</f>
        <v/>
      </c>
    </row>
    <row r="261" customFormat="false" ht="12.65" hidden="false" customHeight="false" outlineLevel="0" collapsed="false">
      <c r="A261" s="247" t="str">
        <f aca="true">IF(OR(ISBLANK('Tournament Info'!$B$11),'Tournament Info'!$B$11&lt;&gt;4),"",INDIRECT(ADDRESS(ROW(),3,1,1,"Optimal Seating "&amp;'Tournament Info'!$B$11-1&amp;"R+F")))</f>
        <v/>
      </c>
      <c r="B261" s="248" t="str">
        <f aca="false">IF(ISNUMBER(A261),VLOOKUP(A261,Methuselahs!$A$7:$E$306,2,FALSE()),"")</f>
        <v/>
      </c>
      <c r="C261" s="249" t="str">
        <f aca="false">IF(ISNUMBER(A261),VLOOKUP(A261,Methuselahs!$A$7:$E$306,3,FALSE()),"")</f>
        <v/>
      </c>
      <c r="D261" s="250" t="str">
        <f aca="false">IF(ISNUMBER(A261),FLOOR((ROW()-ROW($A$7))/5,1)+1,"")</f>
        <v/>
      </c>
      <c r="E261" s="251"/>
      <c r="F261" s="270" t="n">
        <f aca="false">IF(ISNUMBER(E261),E261,0)</f>
        <v>0</v>
      </c>
      <c r="G261" s="235" t="str">
        <f aca="false">IF(ISNUMBER($A261),IF(AND($F261&gt;=2,$H261=60),1,0),"")</f>
        <v/>
      </c>
      <c r="H261" s="236" t="str">
        <f aca="false">IF(ISNUMBER(A261),IF(OR($S261=$U261,NOT(ISNA(MATCH($D261*5+$V$4,Override!$C$6:$C$125,0)))),$Q261,0),"")</f>
        <v/>
      </c>
      <c r="I261" s="139" t="str">
        <f aca="false">IF(ISNUMBER(A261),IF(J261=5,K261,IF(AND(J261=4,OR(K261=4,K261=3)),K261+1,K261)),"")</f>
        <v/>
      </c>
      <c r="J261" s="252" t="n">
        <f aca="false">COUNT(A257:A261)</f>
        <v>0</v>
      </c>
      <c r="K261" s="253" t="str">
        <f aca="false">IF(ISNUMBER(A261),RANK(F261,F257:F261),"")</f>
        <v/>
      </c>
      <c r="L261" s="254" t="n">
        <f aca="false">IF(J261=5,VLOOKUP(K261,TPMatrix!$A$6:$B$10,2,FALSE()),IF(J261=4,VLOOKUP(K261,TPMatrix!$D$6:$E$9,2,FALSE()),0))</f>
        <v>0</v>
      </c>
      <c r="M261" s="254" t="n">
        <f aca="false">IF(COUNTIF(K257:K261,K261)&gt;=2,IF(J261=5,VLOOKUP(K261+1,TPMatrix!$A$6:$B$10,2,FALSE()),IF(J261=4,VLOOKUP(K261+1,TPMatrix!$D$6:$E$9,2,FALSE()),0)),"")</f>
        <v>0</v>
      </c>
      <c r="N261" s="254" t="n">
        <f aca="false">IF(COUNTIF(K257:K261,K261)&gt;=3,IF(J261=5,VLOOKUP(K261+2,TPMatrix!$A$6:$B$10,2,FALSE()),IF(J261=4,VLOOKUP(K261+2,TPMatrix!$D$6:$E$9,2,FALSE()),0)),"")</f>
        <v>0</v>
      </c>
      <c r="O261" s="254" t="n">
        <f aca="false">IF(COUNTIF(K257:K261,K261)&gt;=4,IF(J261=5,VLOOKUP(K261+3,TPMatrix!$A$6:$B$10,2,FALSE()),IF(J261=4,VLOOKUP(K261+3,TPMatrix!$D$6:$E$9,2,FALSE()),0)),"")</f>
        <v>0</v>
      </c>
      <c r="P261" s="254" t="n">
        <f aca="false">IF(COUNTIF(K257:K261,K261)&gt;=5,IF(J261=5,VLOOKUP(K261+4,TPMatrix!$A$6:$B$10,2,FALSE()),IF(J261=4,VLOOKUP(K261+4,TPMatrix!$D$6:$E$9,2,FALSE()),0)),"")</f>
        <v>0</v>
      </c>
      <c r="Q261" s="254" t="n">
        <f aca="false">SUM(L261:P261)/COUNT(L261:P261)</f>
        <v>0</v>
      </c>
      <c r="R261" s="255" t="n">
        <f aca="false">COUNT(L261:P261)</f>
        <v>5</v>
      </c>
      <c r="S261" s="253" t="n">
        <f aca="false">IF(ISNUMBER($A261),COUNTIF($D$7:$D$306,$D261),0)</f>
        <v>0</v>
      </c>
      <c r="T261" s="254" t="n">
        <f aca="false">CEILING($F261,1)</f>
        <v>0</v>
      </c>
      <c r="U261" s="255" t="n">
        <f aca="true">SUM(OFFSET(T261,-MOD(ROW()-ROW($U$7),5),0,5,1))</f>
        <v>0</v>
      </c>
      <c r="W261" s="167" t="str">
        <f aca="false">$I261</f>
        <v/>
      </c>
      <c r="X261" s="167" t="str">
        <f aca="false">IF(ISNUMBER($A261),$W261*(Methuselahs!$A$4+1)+$A261,"")</f>
        <v/>
      </c>
      <c r="Y261" s="167" t="str">
        <f aca="false">IF(ISNUMBER($A261),RANK($X261,$X261:$X265,1),"")</f>
        <v/>
      </c>
      <c r="Z261" s="167" t="str">
        <f aca="false">IF(ISNUMBER($A261),VLOOKUP($A261,Methuselahs!$A$7:$X$306,5),"")</f>
        <v/>
      </c>
      <c r="AA261" s="167" t="str">
        <f aca="false">$I261</f>
        <v/>
      </c>
    </row>
    <row r="262" customFormat="false" ht="12.65" hidden="false" customHeight="false" outlineLevel="0" collapsed="false">
      <c r="A262" s="206" t="str">
        <f aca="true">IF(OR(ISBLANK('Tournament Info'!$B$11),'Tournament Info'!$B$11&lt;&gt;4),"",INDIRECT(ADDRESS(ROW(),3,1,1,"Optimal Seating "&amp;'Tournament Info'!$B$11-1&amp;"R+F")))</f>
        <v/>
      </c>
      <c r="B262" s="256" t="str">
        <f aca="false">IF(ISNUMBER(A262),VLOOKUP(A262,Methuselahs!$A$7:$E$306,2,FALSE()),"")</f>
        <v/>
      </c>
      <c r="C262" s="208" t="str">
        <f aca="false">IF(ISNUMBER(A262),VLOOKUP(A262,Methuselahs!$A$7:$E$306,3,FALSE()),"")</f>
        <v/>
      </c>
      <c r="D262" s="209" t="str">
        <f aca="false">IF(ISNUMBER(A262),FLOOR((ROW()-ROW($A$7))/5,1)+1,"")</f>
        <v/>
      </c>
      <c r="E262" s="210"/>
      <c r="F262" s="262" t="n">
        <f aca="false">IF(ISNUMBER(E262),E262,0)</f>
        <v>0</v>
      </c>
      <c r="G262" s="211" t="str">
        <f aca="false">IF(ISNUMBER($A262),IF(AND($F262&gt;=2,$H262=60),1,0),"")</f>
        <v/>
      </c>
      <c r="H262" s="212" t="str">
        <f aca="false">IF(ISNUMBER(A262),IF(OR($S262=$U262,NOT(ISNA(MATCH($D262*5+$V$4,Override!$C$6:$C$125,0)))),$Q262,0),"")</f>
        <v/>
      </c>
      <c r="I262" s="274" t="str">
        <f aca="false">IF(ISNUMBER(A262),IF(J262=5,K262,IF(AND(J262=4,OR(K262=4,K262=3)),K262+1,K262)),"")</f>
        <v/>
      </c>
      <c r="J262" s="213" t="n">
        <f aca="false">COUNT(A262:A266)</f>
        <v>0</v>
      </c>
      <c r="K262" s="214" t="str">
        <f aca="false">IF(ISNUMBER(A262),RANK(F262,F262:F266),"")</f>
        <v/>
      </c>
      <c r="L262" s="215" t="n">
        <f aca="false">IF(J262=5,VLOOKUP(K262,TPMatrix!$A$6:$B$10,2,FALSE()),IF(J262=4,VLOOKUP(K262,TPMatrix!$D$6:$E$9,2,FALSE()),0))</f>
        <v>0</v>
      </c>
      <c r="M262" s="215" t="n">
        <f aca="false">IF(COUNTIF(K262:K266,K262)&gt;=2,IF(J262=5,VLOOKUP(K262+1,TPMatrix!$A$6:$B$10,2,FALSE()),IF(J262=4,VLOOKUP(K262+1,TPMatrix!$D$6:$E$9,2,FALSE()),0)),"")</f>
        <v>0</v>
      </c>
      <c r="N262" s="215" t="n">
        <f aca="false">IF(COUNTIF(K262:K266,K262)&gt;=3,IF(J262=5,VLOOKUP(K262+2,TPMatrix!$A$6:$B$10,2,FALSE()),IF(J262=4,VLOOKUP(K262+2,TPMatrix!$D$6:$E$9,2,FALSE()),0)),"")</f>
        <v>0</v>
      </c>
      <c r="O262" s="215" t="n">
        <f aca="false">IF(COUNTIF(K262:K266,K262)&gt;=4,IF(J262=5,VLOOKUP(K262+3,TPMatrix!$A$6:$B$10,2,FALSE()),IF(J262=4,VLOOKUP(K262+3,TPMatrix!$D$6:$E$9,2,FALSE()),0)),"")</f>
        <v>0</v>
      </c>
      <c r="P262" s="215" t="n">
        <f aca="false">IF(COUNTIF(K262:K266,K262)&gt;=5,IF(J262=5,VLOOKUP(K262+4,TPMatrix!$A$6:$B$10,2,FALSE()),IF(J262=4,VLOOKUP(K262+4,TPMatrix!$D$6:$E$9,2,FALSE()),0)),"")</f>
        <v>0</v>
      </c>
      <c r="Q262" s="215" t="n">
        <f aca="false">SUM(L262:P262)/COUNT(L262:P262)</f>
        <v>0</v>
      </c>
      <c r="R262" s="216" t="n">
        <f aca="false">COUNT(L262:P262)</f>
        <v>5</v>
      </c>
      <c r="S262" s="217" t="n">
        <f aca="false">IF(ISNUMBER($A262),COUNTIF($D$7:$D$306,$D262),0)</f>
        <v>0</v>
      </c>
      <c r="T262" s="218" t="n">
        <f aca="false">CEILING($F262,1)</f>
        <v>0</v>
      </c>
      <c r="U262" s="219" t="n">
        <f aca="true">SUM(OFFSET(T262,-MOD(ROW()-ROW($U$7),5),0,5,1))</f>
        <v>0</v>
      </c>
      <c r="W262" s="167" t="str">
        <f aca="false">$I262</f>
        <v/>
      </c>
      <c r="X262" s="167" t="str">
        <f aca="false">IF(ISNUMBER($A262),$W262*(Methuselahs!$A$4+1)+$A262,"")</f>
        <v/>
      </c>
      <c r="Y262" s="167" t="str">
        <f aca="false">IF(ISNUMBER($A262),RANK($X262,$X262:$X266,1),"")</f>
        <v/>
      </c>
      <c r="Z262" s="167" t="str">
        <f aca="false">IF(ISNUMBER($A262),VLOOKUP($A262,Methuselahs!$A$7:$X$306,5),"")</f>
        <v/>
      </c>
      <c r="AA262" s="167" t="str">
        <f aca="false">$I262</f>
        <v/>
      </c>
    </row>
    <row r="263" customFormat="false" ht="12.65" hidden="false" customHeight="false" outlineLevel="0" collapsed="false">
      <c r="A263" s="220" t="str">
        <f aca="true">IF(OR(ISBLANK('Tournament Info'!$B$11),'Tournament Info'!$B$11&lt;&gt;4),"",INDIRECT(ADDRESS(ROW(),3,1,1,"Optimal Seating "&amp;'Tournament Info'!$B$11-1&amp;"R+F")))</f>
        <v/>
      </c>
      <c r="B263" s="221" t="str">
        <f aca="false">IF(ISNUMBER(A263),VLOOKUP(A263,Methuselahs!$A$7:$E$306,2,FALSE()),"")</f>
        <v/>
      </c>
      <c r="C263" s="222" t="str">
        <f aca="false">IF(ISNUMBER(A263),VLOOKUP(A263,Methuselahs!$A$7:$E$306,3,FALSE()),"")</f>
        <v/>
      </c>
      <c r="D263" s="223" t="str">
        <f aca="false">IF(ISNUMBER(A263),FLOOR((ROW()-ROW($A$7))/5,1)+1,"")</f>
        <v/>
      </c>
      <c r="E263" s="224"/>
      <c r="F263" s="264" t="n">
        <f aca="false">IF(ISNUMBER(E263),E263,0)</f>
        <v>0</v>
      </c>
      <c r="G263" s="225" t="str">
        <f aca="false">IF(ISNUMBER($A263),IF(AND($F263&gt;=2,$H263=60),1,0),"")</f>
        <v/>
      </c>
      <c r="H263" s="226" t="str">
        <f aca="false">IF(ISNUMBER(A263),IF(OR($S263=$U263,NOT(ISNA(MATCH($D263*5+$V$4,Override!$C$6:$C$125,0)))),$Q263,0),"")</f>
        <v/>
      </c>
      <c r="I263" s="275" t="str">
        <f aca="false">IF(ISNUMBER(A263),IF(J263=5,K263,IF(AND(J263=4,OR(K263=4,K263=3)),K263+1,K263)),"")</f>
        <v/>
      </c>
      <c r="J263" s="227" t="n">
        <f aca="false">COUNT(A262:A266)</f>
        <v>0</v>
      </c>
      <c r="K263" s="228" t="str">
        <f aca="false">IF(ISNUMBER(A263),RANK(F263,F262:F266),"")</f>
        <v/>
      </c>
      <c r="L263" s="229" t="n">
        <f aca="false">IF(J263=5,VLOOKUP(K263,TPMatrix!$A$6:$B$10,2,FALSE()),IF(J263=4,VLOOKUP(K263,TPMatrix!$D$6:$E$9,2,FALSE()),0))</f>
        <v>0</v>
      </c>
      <c r="M263" s="229" t="n">
        <f aca="false">IF(COUNTIF(K262:K266,K263)&gt;=2,IF(J263=5,VLOOKUP(K263+1,TPMatrix!$A$6:$B$10,2,FALSE()),IF(J263=4,VLOOKUP(K263+1,TPMatrix!$D$6:$E$9,2,FALSE()),0)),"")</f>
        <v>0</v>
      </c>
      <c r="N263" s="229" t="n">
        <f aca="false">IF(COUNTIF(K262:K266,K263)&gt;=3,IF(J263=5,VLOOKUP(K263+2,TPMatrix!$A$6:$B$10,2,FALSE()),IF(J263=4,VLOOKUP(K263+2,TPMatrix!$D$6:$E$9,2,FALSE()),0)),"")</f>
        <v>0</v>
      </c>
      <c r="O263" s="229" t="n">
        <f aca="false">IF(COUNTIF(K262:K266,K263)&gt;=4,IF(J263=5,VLOOKUP(K263+3,TPMatrix!$A$6:$B$10,2,FALSE()),IF(J263=4,VLOOKUP(K263+3,TPMatrix!$D$6:$E$9,2,FALSE()),0)),"")</f>
        <v>0</v>
      </c>
      <c r="P263" s="229" t="n">
        <f aca="false">IF(COUNTIF(K262:K266,K263)&gt;=5,IF(J263=5,VLOOKUP(K263+4,TPMatrix!$A$6:$B$10,2,FALSE()),IF(J263=4,VLOOKUP(K263+4,TPMatrix!$D$6:$E$9,2,FALSE()),0)),"")</f>
        <v>0</v>
      </c>
      <c r="Q263" s="229" t="n">
        <f aca="false">SUM(L263:P263)/COUNT(L263:P263)</f>
        <v>0</v>
      </c>
      <c r="R263" s="230" t="n">
        <f aca="false">COUNT(L263:P263)</f>
        <v>5</v>
      </c>
      <c r="S263" s="228" t="n">
        <f aca="false">IF(ISNUMBER($A263),COUNTIF($D$7:$D$306,$D263),0)</f>
        <v>0</v>
      </c>
      <c r="T263" s="229" t="n">
        <f aca="false">CEILING($F263,1)</f>
        <v>0</v>
      </c>
      <c r="U263" s="230" t="n">
        <f aca="true">SUM(OFFSET(T263,-MOD(ROW()-ROW($U$7),5),0,5,1))</f>
        <v>0</v>
      </c>
      <c r="W263" s="167" t="str">
        <f aca="false">$I263</f>
        <v/>
      </c>
      <c r="X263" s="167" t="str">
        <f aca="false">IF(ISNUMBER($A263),$W263*(Methuselahs!$A$4+1)+$A263,"")</f>
        <v/>
      </c>
      <c r="Y263" s="167" t="str">
        <f aca="false">IF(ISNUMBER($A263),RANK($X263,$X263:$X267,1),"")</f>
        <v/>
      </c>
      <c r="Z263" s="167" t="str">
        <f aca="false">IF(ISNUMBER($A263),VLOOKUP($A263,Methuselahs!$A$7:$X$306,5),"")</f>
        <v/>
      </c>
      <c r="AA263" s="167" t="str">
        <f aca="false">$I263</f>
        <v/>
      </c>
    </row>
    <row r="264" customFormat="false" ht="12.65" hidden="false" customHeight="false" outlineLevel="0" collapsed="false">
      <c r="A264" s="231" t="str">
        <f aca="true">IF(OR(ISBLANK('Tournament Info'!$B$11),'Tournament Info'!$B$11&lt;&gt;4),"",INDIRECT(ADDRESS(ROW(),3,1,1,"Optimal Seating "&amp;'Tournament Info'!$B$11-1&amp;"R+F")))</f>
        <v/>
      </c>
      <c r="B264" s="207" t="str">
        <f aca="false">IF(ISNUMBER(A264),VLOOKUP(A264,Methuselahs!$A$7:$E$306,2,FALSE()),"")</f>
        <v/>
      </c>
      <c r="C264" s="232" t="str">
        <f aca="false">IF(ISNUMBER(A264),VLOOKUP(A264,Methuselahs!$A$7:$E$306,3,FALSE()),"")</f>
        <v/>
      </c>
      <c r="D264" s="233" t="str">
        <f aca="false">IF(ISNUMBER(A264),FLOOR((ROW()-ROW($A$7))/5,1)+1,"")</f>
        <v/>
      </c>
      <c r="E264" s="234"/>
      <c r="F264" s="267" t="n">
        <f aca="false">IF(ISNUMBER(E264),E264,0)</f>
        <v>0</v>
      </c>
      <c r="G264" s="235" t="str">
        <f aca="false">IF(ISNUMBER($A264),IF(AND($F264&gt;=2,$H264=60),1,0),"")</f>
        <v/>
      </c>
      <c r="H264" s="236" t="str">
        <f aca="false">IF(ISNUMBER(A264),IF(OR($S264=$U264,NOT(ISNA(MATCH($D264*5+$V$4,Override!$C$6:$C$125,0)))),$Q264,0),"")</f>
        <v/>
      </c>
      <c r="I264" s="139" t="str">
        <f aca="false">IF(ISNUMBER(A264),IF(J264=5,K264,IF(AND(J264=4,OR(K264=4,K264=3)),K264+1,K264)),"")</f>
        <v/>
      </c>
      <c r="J264" s="237" t="n">
        <f aca="false">COUNT(A262:A266)</f>
        <v>0</v>
      </c>
      <c r="K264" s="238" t="str">
        <f aca="false">IF(ISNUMBER(A264),RANK(F264,F262:F266),"")</f>
        <v/>
      </c>
      <c r="L264" s="239" t="n">
        <f aca="false">IF(J264=5,VLOOKUP(K264,TPMatrix!$A$6:$B$10,2,FALSE()),IF(J264=4,VLOOKUP(K264,TPMatrix!$D$6:$E$9,2,FALSE()),0))</f>
        <v>0</v>
      </c>
      <c r="M264" s="239" t="n">
        <f aca="false">IF(COUNTIF(K262:K266,K264)&gt;=2,IF(J264=5,VLOOKUP(K264+1,TPMatrix!$A$6:$B$10,2,FALSE()),IF(J264=4,VLOOKUP(K264+1,TPMatrix!$D$6:$E$9,2,FALSE()),0)),"")</f>
        <v>0</v>
      </c>
      <c r="N264" s="239" t="n">
        <f aca="false">IF(COUNTIF(K262:K266,K264)&gt;=3,IF(J264=5,VLOOKUP(K264+2,TPMatrix!$A$6:$B$10,2,FALSE()),IF(J264=4,VLOOKUP(K264+2,TPMatrix!$D$6:$E$9,2,FALSE()),0)),"")</f>
        <v>0</v>
      </c>
      <c r="O264" s="239" t="n">
        <f aca="false">IF(COUNTIF(K262:K266,K264)&gt;=4,IF(J264=5,VLOOKUP(K264+3,TPMatrix!$A$6:$B$10,2,FALSE()),IF(J264=4,VLOOKUP(K264+3,TPMatrix!$D$6:$E$9,2,FALSE()),0)),"")</f>
        <v>0</v>
      </c>
      <c r="P264" s="239" t="n">
        <f aca="false">IF(COUNTIF(K262:K266,K264)&gt;=5,IF(J264=5,VLOOKUP(K264+4,TPMatrix!$A$6:$B$10,2,FALSE()),IF(J264=4,VLOOKUP(K264+4,TPMatrix!$D$6:$E$9,2,FALSE()),0)),"")</f>
        <v>0</v>
      </c>
      <c r="Q264" s="239" t="n">
        <f aca="false">SUM(L264:P264)/COUNT(L264:P264)</f>
        <v>0</v>
      </c>
      <c r="R264" s="240" t="n">
        <f aca="false">COUNT(L264:P264)</f>
        <v>5</v>
      </c>
      <c r="S264" s="238" t="n">
        <f aca="false">IF(ISNUMBER($A264),COUNTIF($D$7:$D$306,$D264),0)</f>
        <v>0</v>
      </c>
      <c r="T264" s="239" t="n">
        <f aca="false">CEILING($F264,1)</f>
        <v>0</v>
      </c>
      <c r="U264" s="240" t="n">
        <f aca="true">SUM(OFFSET(T264,-MOD(ROW()-ROW($U$7),5),0,5,1))</f>
        <v>0</v>
      </c>
      <c r="W264" s="167" t="str">
        <f aca="false">$I264</f>
        <v/>
      </c>
      <c r="X264" s="167" t="str">
        <f aca="false">IF(ISNUMBER($A264),$W264*(Methuselahs!$A$4+1)+$A264,"")</f>
        <v/>
      </c>
      <c r="Y264" s="167" t="str">
        <f aca="false">IF(ISNUMBER($A264),RANK($X264,$X264:$X268,1),"")</f>
        <v/>
      </c>
      <c r="Z264" s="167" t="str">
        <f aca="false">IF(ISNUMBER($A264),VLOOKUP($A264,Methuselahs!$A$7:$X$306,5),"")</f>
        <v/>
      </c>
      <c r="AA264" s="167" t="str">
        <f aca="false">$I264</f>
        <v/>
      </c>
    </row>
    <row r="265" customFormat="false" ht="12.65" hidden="false" customHeight="false" outlineLevel="0" collapsed="false">
      <c r="A265" s="241" t="str">
        <f aca="true">IF(OR(ISBLANK('Tournament Info'!$B$11),'Tournament Info'!$B$11&lt;&gt;4),"",INDIRECT(ADDRESS(ROW(),3,1,1,"Optimal Seating "&amp;'Tournament Info'!$B$11-1&amp;"R+F")))</f>
        <v/>
      </c>
      <c r="B265" s="242" t="str">
        <f aca="false">IF(ISNUMBER(A265),VLOOKUP(A265,Methuselahs!$A$7:$E$306,2,FALSE()),"")</f>
        <v/>
      </c>
      <c r="C265" s="243" t="str">
        <f aca="false">IF(ISNUMBER(A265),VLOOKUP(A265,Methuselahs!$A$7:$E$306,3,FALSE()),"")</f>
        <v/>
      </c>
      <c r="D265" s="244" t="str">
        <f aca="false">IF(ISNUMBER(A265),FLOOR((ROW()-ROW($A$7))/5,1)+1,"")</f>
        <v/>
      </c>
      <c r="E265" s="245"/>
      <c r="F265" s="269" t="n">
        <f aca="false">IF(ISNUMBER(E265),E265,0)</f>
        <v>0</v>
      </c>
      <c r="G265" s="225" t="str">
        <f aca="false">IF(ISNUMBER($A265),IF(AND($F265&gt;=2,$H265=60),1,0),"")</f>
        <v/>
      </c>
      <c r="H265" s="226" t="str">
        <f aca="false">IF(ISNUMBER(A265),IF(OR($S265=$U265,NOT(ISNA(MATCH($D265*5+$V$4,Override!$C$6:$C$125,0)))),$Q265,0),"")</f>
        <v/>
      </c>
      <c r="I265" s="275" t="str">
        <f aca="false">IF(ISNUMBER(A265),IF(J265=5,K265,IF(AND(J265=4,OR(K265=4,K265=3)),K265+1,K265)),"")</f>
        <v/>
      </c>
      <c r="J265" s="246" t="n">
        <f aca="false">COUNT(A262:A266)</f>
        <v>0</v>
      </c>
      <c r="K265" s="228" t="str">
        <f aca="false">IF(ISNUMBER(A265),RANK(F265,F262:F266),"")</f>
        <v/>
      </c>
      <c r="L265" s="229" t="n">
        <f aca="false">IF(J265=5,VLOOKUP(K265,TPMatrix!$A$6:$B$10,2,FALSE()),IF(J265=4,VLOOKUP(K265,TPMatrix!$D$6:$E$9,2,FALSE()),0))</f>
        <v>0</v>
      </c>
      <c r="M265" s="229" t="n">
        <f aca="false">IF(COUNTIF(K262:K266,K265)&gt;=2,IF(J265=5,VLOOKUP(K265+1,TPMatrix!$A$6:$B$10,2,FALSE()),IF(J265=4,VLOOKUP(K265+1,TPMatrix!$D$6:$E$9,2,FALSE()),0)),"")</f>
        <v>0</v>
      </c>
      <c r="N265" s="229" t="n">
        <f aca="false">IF(COUNTIF(K262:K266,K265)&gt;=3,IF(J265=5,VLOOKUP(K265+2,TPMatrix!$A$6:$B$10,2,FALSE()),IF(J265=4,VLOOKUP(K265+2,TPMatrix!$D$6:$E$9,2,FALSE()),0)),"")</f>
        <v>0</v>
      </c>
      <c r="O265" s="229" t="n">
        <f aca="false">IF(COUNTIF(K262:K266,K265)&gt;=4,IF(J265=5,VLOOKUP(K265+3,TPMatrix!$A$6:$B$10,2,FALSE()),IF(J265=4,VLOOKUP(K265+3,TPMatrix!$D$6:$E$9,2,FALSE()),0)),"")</f>
        <v>0</v>
      </c>
      <c r="P265" s="229" t="n">
        <f aca="false">IF(COUNTIF(K262:K266,K265)&gt;=5,IF(J265=5,VLOOKUP(K265+4,TPMatrix!$A$6:$B$10,2,FALSE()),IF(J265=4,VLOOKUP(K265+4,TPMatrix!$D$6:$E$9,2,FALSE()),0)),"")</f>
        <v>0</v>
      </c>
      <c r="Q265" s="229" t="n">
        <f aca="false">SUM(L265:P265)/COUNT(L265:P265)</f>
        <v>0</v>
      </c>
      <c r="R265" s="230" t="n">
        <f aca="false">COUNT(L265:P265)</f>
        <v>5</v>
      </c>
      <c r="S265" s="228" t="n">
        <f aca="false">IF(ISNUMBER($A265),COUNTIF($D$7:$D$306,$D265),0)</f>
        <v>0</v>
      </c>
      <c r="T265" s="229" t="n">
        <f aca="false">CEILING($F265,1)</f>
        <v>0</v>
      </c>
      <c r="U265" s="230" t="n">
        <f aca="true">SUM(OFFSET(T265,-MOD(ROW()-ROW($U$7),5),0,5,1))</f>
        <v>0</v>
      </c>
      <c r="W265" s="167" t="str">
        <f aca="false">$I265</f>
        <v/>
      </c>
      <c r="X265" s="167" t="str">
        <f aca="false">IF(ISNUMBER($A265),$W265*(Methuselahs!$A$4+1)+$A265,"")</f>
        <v/>
      </c>
      <c r="Y265" s="167" t="str">
        <f aca="false">IF(ISNUMBER($A265),RANK($X265,$X265:$X269,1),"")</f>
        <v/>
      </c>
      <c r="Z265" s="167" t="str">
        <f aca="false">IF(ISNUMBER($A265),VLOOKUP($A265,Methuselahs!$A$7:$X$306,5),"")</f>
        <v/>
      </c>
      <c r="AA265" s="167" t="str">
        <f aca="false">$I265</f>
        <v/>
      </c>
    </row>
    <row r="266" customFormat="false" ht="12.65" hidden="false" customHeight="false" outlineLevel="0" collapsed="false">
      <c r="A266" s="247" t="str">
        <f aca="true">IF(OR(ISBLANK('Tournament Info'!$B$11),'Tournament Info'!$B$11&lt;&gt;4),"",INDIRECT(ADDRESS(ROW(),3,1,1,"Optimal Seating "&amp;'Tournament Info'!$B$11-1&amp;"R+F")))</f>
        <v/>
      </c>
      <c r="B266" s="248" t="str">
        <f aca="false">IF(ISNUMBER(A266),VLOOKUP(A266,Methuselahs!$A$7:$E$306,2,FALSE()),"")</f>
        <v/>
      </c>
      <c r="C266" s="249" t="str">
        <f aca="false">IF(ISNUMBER(A266),VLOOKUP(A266,Methuselahs!$A$7:$E$306,3,FALSE()),"")</f>
        <v/>
      </c>
      <c r="D266" s="250" t="str">
        <f aca="false">IF(ISNUMBER(A266),FLOOR((ROW()-ROW($A$7))/5,1)+1,"")</f>
        <v/>
      </c>
      <c r="E266" s="251"/>
      <c r="F266" s="270" t="n">
        <f aca="false">IF(ISNUMBER(E266),E266,0)</f>
        <v>0</v>
      </c>
      <c r="G266" s="257" t="str">
        <f aca="false">IF(ISNUMBER($A266),IF(AND($F266&gt;=2,$H266=60),1,0),"")</f>
        <v/>
      </c>
      <c r="H266" s="258" t="str">
        <f aca="false">IF(ISNUMBER(A266),IF(OR($S266=$U266,NOT(ISNA(MATCH($D266*5+$V$4,Override!$C$6:$C$125,0)))),$Q266,0),"")</f>
        <v/>
      </c>
      <c r="I266" s="276" t="str">
        <f aca="false">IF(ISNUMBER(A266),IF(J266=5,K266,IF(AND(J266=4,OR(K266=4,K266=3)),K266+1,K266)),"")</f>
        <v/>
      </c>
      <c r="J266" s="252" t="n">
        <f aca="false">COUNT(A262:A266)</f>
        <v>0</v>
      </c>
      <c r="K266" s="253" t="str">
        <f aca="false">IF(ISNUMBER(A266),RANK(F266,F262:F266),"")</f>
        <v/>
      </c>
      <c r="L266" s="254" t="n">
        <f aca="false">IF(J266=5,VLOOKUP(K266,TPMatrix!$A$6:$B$10,2,FALSE()),IF(J266=4,VLOOKUP(K266,TPMatrix!$D$6:$E$9,2,FALSE()),0))</f>
        <v>0</v>
      </c>
      <c r="M266" s="254" t="n">
        <f aca="false">IF(COUNTIF(K262:K266,K266)&gt;=2,IF(J266=5,VLOOKUP(K266+1,TPMatrix!$A$6:$B$10,2,FALSE()),IF(J266=4,VLOOKUP(K266+1,TPMatrix!$D$6:$E$9,2,FALSE()),0)),"")</f>
        <v>0</v>
      </c>
      <c r="N266" s="254" t="n">
        <f aca="false">IF(COUNTIF(K262:K266,K266)&gt;=3,IF(J266=5,VLOOKUP(K266+2,TPMatrix!$A$6:$B$10,2,FALSE()),IF(J266=4,VLOOKUP(K266+2,TPMatrix!$D$6:$E$9,2,FALSE()),0)),"")</f>
        <v>0</v>
      </c>
      <c r="O266" s="254" t="n">
        <f aca="false">IF(COUNTIF(K262:K266,K266)&gt;=4,IF(J266=5,VLOOKUP(K266+3,TPMatrix!$A$6:$B$10,2,FALSE()),IF(J266=4,VLOOKUP(K266+3,TPMatrix!$D$6:$E$9,2,FALSE()),0)),"")</f>
        <v>0</v>
      </c>
      <c r="P266" s="254" t="n">
        <f aca="false">IF(COUNTIF(K262:K266,K266)&gt;=5,IF(J266=5,VLOOKUP(K266+4,TPMatrix!$A$6:$B$10,2,FALSE()),IF(J266=4,VLOOKUP(K266+4,TPMatrix!$D$6:$E$9,2,FALSE()),0)),"")</f>
        <v>0</v>
      </c>
      <c r="Q266" s="254" t="n">
        <f aca="false">SUM(L266:P266)/COUNT(L266:P266)</f>
        <v>0</v>
      </c>
      <c r="R266" s="255" t="n">
        <f aca="false">COUNT(L266:P266)</f>
        <v>5</v>
      </c>
      <c r="S266" s="253" t="n">
        <f aca="false">IF(ISNUMBER($A266),COUNTIF($D$7:$D$306,$D266),0)</f>
        <v>0</v>
      </c>
      <c r="T266" s="254" t="n">
        <f aca="false">CEILING($F266,1)</f>
        <v>0</v>
      </c>
      <c r="U266" s="255" t="n">
        <f aca="true">SUM(OFFSET(T266,-MOD(ROW()-ROW($U$7),5),0,5,1))</f>
        <v>0</v>
      </c>
      <c r="W266" s="167" t="str">
        <f aca="false">$I266</f>
        <v/>
      </c>
      <c r="X266" s="167" t="str">
        <f aca="false">IF(ISNUMBER($A266),$W266*(Methuselahs!$A$4+1)+$A266,"")</f>
        <v/>
      </c>
      <c r="Y266" s="167" t="str">
        <f aca="false">IF(ISNUMBER($A266),RANK($X266,$X266:$X270,1),"")</f>
        <v/>
      </c>
      <c r="Z266" s="167" t="str">
        <f aca="false">IF(ISNUMBER($A266),VLOOKUP($A266,Methuselahs!$A$7:$X$306,5),"")</f>
        <v/>
      </c>
      <c r="AA266" s="167" t="str">
        <f aca="false">$I266</f>
        <v/>
      </c>
    </row>
    <row r="267" customFormat="false" ht="12.65" hidden="false" customHeight="false" outlineLevel="0" collapsed="false">
      <c r="A267" s="206" t="str">
        <f aca="true">IF(OR(ISBLANK('Tournament Info'!$B$11),'Tournament Info'!$B$11&lt;&gt;4),"",INDIRECT(ADDRESS(ROW(),3,1,1,"Optimal Seating "&amp;'Tournament Info'!$B$11-1&amp;"R+F")))</f>
        <v/>
      </c>
      <c r="B267" s="207" t="str">
        <f aca="false">IF(ISNUMBER(A267),VLOOKUP(A267,Methuselahs!$A$7:$E$306,2,FALSE()),"")</f>
        <v/>
      </c>
      <c r="C267" s="208" t="str">
        <f aca="false">IF(ISNUMBER(A267),VLOOKUP(A267,Methuselahs!$A$7:$E$306,3,FALSE()),"")</f>
        <v/>
      </c>
      <c r="D267" s="209" t="str">
        <f aca="false">IF(ISNUMBER(A267),FLOOR((ROW()-ROW($A$7))/5,1)+1,"")</f>
        <v/>
      </c>
      <c r="E267" s="210"/>
      <c r="F267" s="262" t="n">
        <f aca="false">IF(ISNUMBER(E267),E267,0)</f>
        <v>0</v>
      </c>
      <c r="G267" s="211" t="str">
        <f aca="false">IF(ISNUMBER($A267),IF(AND($F267&gt;=2,$H267=60),1,0),"")</f>
        <v/>
      </c>
      <c r="H267" s="212" t="str">
        <f aca="false">IF(ISNUMBER(A267),IF(OR($S267=$U267,NOT(ISNA(MATCH($D267*5+$V$4,Override!$C$6:$C$125,0)))),$Q267,0),"")</f>
        <v/>
      </c>
      <c r="I267" s="274" t="str">
        <f aca="false">IF(ISNUMBER(A267),IF(J267=5,K267,IF(AND(J267=4,OR(K267=4,K267=3)),K267+1,K267)),"")</f>
        <v/>
      </c>
      <c r="J267" s="213" t="n">
        <f aca="false">COUNT(A267:A271)</f>
        <v>0</v>
      </c>
      <c r="K267" s="214" t="str">
        <f aca="false">IF(ISNUMBER(A267),RANK(F267,F267:F271),"")</f>
        <v/>
      </c>
      <c r="L267" s="215" t="n">
        <f aca="false">IF(J267=5,VLOOKUP(K267,TPMatrix!$A$6:$B$10,2,FALSE()),IF(J267=4,VLOOKUP(K267,TPMatrix!$D$6:$E$9,2,FALSE()),0))</f>
        <v>0</v>
      </c>
      <c r="M267" s="215" t="n">
        <f aca="false">IF(COUNTIF(K267:K271,K267)&gt;=2,IF(J267=5,VLOOKUP(K267+1,TPMatrix!$A$6:$B$10,2,FALSE()),IF(J267=4,VLOOKUP(K267+1,TPMatrix!$D$6:$E$9,2,FALSE()),0)),"")</f>
        <v>0</v>
      </c>
      <c r="N267" s="215" t="n">
        <f aca="false">IF(COUNTIF(K267:K271,K267)&gt;=3,IF(J267=5,VLOOKUP(K267+2,TPMatrix!$A$6:$B$10,2,FALSE()),IF(J267=4,VLOOKUP(K267+2,TPMatrix!$D$6:$E$9,2,FALSE()),0)),"")</f>
        <v>0</v>
      </c>
      <c r="O267" s="215" t="n">
        <f aca="false">IF(COUNTIF(K267:K271,K267)&gt;=4,IF(J267=5,VLOOKUP(K267+3,TPMatrix!$A$6:$B$10,2,FALSE()),IF(J267=4,VLOOKUP(K267+3,TPMatrix!$D$6:$E$9,2,FALSE()),0)),"")</f>
        <v>0</v>
      </c>
      <c r="P267" s="215" t="n">
        <f aca="false">IF(COUNTIF(K267:K271,K267)&gt;=5,IF(J267=5,VLOOKUP(K267+4,TPMatrix!$A$6:$B$10,2,FALSE()),IF(J267=4,VLOOKUP(K267+4,TPMatrix!$D$6:$E$9,2,FALSE()),0)),"")</f>
        <v>0</v>
      </c>
      <c r="Q267" s="215" t="n">
        <f aca="false">SUM(L267:P267)/COUNT(L267:P267)</f>
        <v>0</v>
      </c>
      <c r="R267" s="216" t="n">
        <f aca="false">COUNT(L267:P267)</f>
        <v>5</v>
      </c>
      <c r="S267" s="217" t="n">
        <f aca="false">IF(ISNUMBER($A267),COUNTIF($D$7:$D$306,$D267),0)</f>
        <v>0</v>
      </c>
      <c r="T267" s="218" t="n">
        <f aca="false">CEILING($F267,1)</f>
        <v>0</v>
      </c>
      <c r="U267" s="219" t="n">
        <f aca="true">SUM(OFFSET(T267,-MOD(ROW()-ROW($U$7),5),0,5,1))</f>
        <v>0</v>
      </c>
      <c r="W267" s="167" t="str">
        <f aca="false">$I267</f>
        <v/>
      </c>
      <c r="X267" s="167" t="str">
        <f aca="false">IF(ISNUMBER($A267),$W267*(Methuselahs!$A$4+1)+$A267,"")</f>
        <v/>
      </c>
      <c r="Y267" s="167" t="str">
        <f aca="false">IF(ISNUMBER($A267),RANK($X267,$X267:$X271,1),"")</f>
        <v/>
      </c>
      <c r="Z267" s="167" t="str">
        <f aca="false">IF(ISNUMBER($A267),VLOOKUP($A267,Methuselahs!$A$7:$X$306,5),"")</f>
        <v/>
      </c>
      <c r="AA267" s="167" t="str">
        <f aca="false">$I267</f>
        <v/>
      </c>
    </row>
    <row r="268" customFormat="false" ht="12.65" hidden="false" customHeight="false" outlineLevel="0" collapsed="false">
      <c r="A268" s="220" t="str">
        <f aca="true">IF(OR(ISBLANK('Tournament Info'!$B$11),'Tournament Info'!$B$11&lt;&gt;4),"",INDIRECT(ADDRESS(ROW(),3,1,1,"Optimal Seating "&amp;'Tournament Info'!$B$11-1&amp;"R+F")))</f>
        <v/>
      </c>
      <c r="B268" s="221" t="str">
        <f aca="false">IF(ISNUMBER(A268),VLOOKUP(A268,Methuselahs!$A$7:$E$306,2,FALSE()),"")</f>
        <v/>
      </c>
      <c r="C268" s="222" t="str">
        <f aca="false">IF(ISNUMBER(A268),VLOOKUP(A268,Methuselahs!$A$7:$E$306,3,FALSE()),"")</f>
        <v/>
      </c>
      <c r="D268" s="223" t="str">
        <f aca="false">IF(ISNUMBER(A268),FLOOR((ROW()-ROW($A$7))/5,1)+1,"")</f>
        <v/>
      </c>
      <c r="E268" s="224"/>
      <c r="F268" s="264" t="n">
        <f aca="false">IF(ISNUMBER(E268),E268,0)</f>
        <v>0</v>
      </c>
      <c r="G268" s="225" t="str">
        <f aca="false">IF(ISNUMBER($A268),IF(AND($F268&gt;=2,$H268=60),1,0),"")</f>
        <v/>
      </c>
      <c r="H268" s="226" t="str">
        <f aca="false">IF(ISNUMBER(A268),IF(OR($S268=$U268,NOT(ISNA(MATCH($D268*5+$V$4,Override!$C$6:$C$125,0)))),$Q268,0),"")</f>
        <v/>
      </c>
      <c r="I268" s="275" t="str">
        <f aca="false">IF(ISNUMBER(A268),IF(J268=5,K268,IF(AND(J268=4,OR(K268=4,K268=3)),K268+1,K268)),"")</f>
        <v/>
      </c>
      <c r="J268" s="227" t="n">
        <f aca="false">COUNT(A267:A271)</f>
        <v>0</v>
      </c>
      <c r="K268" s="228" t="str">
        <f aca="false">IF(ISNUMBER(A268),RANK(F268,F267:F271),"")</f>
        <v/>
      </c>
      <c r="L268" s="229" t="n">
        <f aca="false">IF(J268=5,VLOOKUP(K268,TPMatrix!$A$6:$B$10,2,FALSE()),IF(J268=4,VLOOKUP(K268,TPMatrix!$D$6:$E$9,2,FALSE()),0))</f>
        <v>0</v>
      </c>
      <c r="M268" s="229" t="n">
        <f aca="false">IF(COUNTIF(K267:K271,K268)&gt;=2,IF(J268=5,VLOOKUP(K268+1,TPMatrix!$A$6:$B$10,2,FALSE()),IF(J268=4,VLOOKUP(K268+1,TPMatrix!$D$6:$E$9,2,FALSE()),0)),"")</f>
        <v>0</v>
      </c>
      <c r="N268" s="229" t="n">
        <f aca="false">IF(COUNTIF(K267:K271,K268)&gt;=3,IF(J268=5,VLOOKUP(K268+2,TPMatrix!$A$6:$B$10,2,FALSE()),IF(J268=4,VLOOKUP(K268+2,TPMatrix!$D$6:$E$9,2,FALSE()),0)),"")</f>
        <v>0</v>
      </c>
      <c r="O268" s="229" t="n">
        <f aca="false">IF(COUNTIF(K267:K271,K268)&gt;=4,IF(J268=5,VLOOKUP(K268+3,TPMatrix!$A$6:$B$10,2,FALSE()),IF(J268=4,VLOOKUP(K268+3,TPMatrix!$D$6:$E$9,2,FALSE()),0)),"")</f>
        <v>0</v>
      </c>
      <c r="P268" s="229" t="n">
        <f aca="false">IF(COUNTIF(K267:K271,K268)&gt;=5,IF(J268=5,VLOOKUP(K268+4,TPMatrix!$A$6:$B$10,2,FALSE()),IF(J268=4,VLOOKUP(K268+4,TPMatrix!$D$6:$E$9,2,FALSE()),0)),"")</f>
        <v>0</v>
      </c>
      <c r="Q268" s="229" t="n">
        <f aca="false">SUM(L268:P268)/COUNT(L268:P268)</f>
        <v>0</v>
      </c>
      <c r="R268" s="230" t="n">
        <f aca="false">COUNT(L268:P268)</f>
        <v>5</v>
      </c>
      <c r="S268" s="228" t="n">
        <f aca="false">IF(ISNUMBER($A268),COUNTIF($D$7:$D$306,$D268),0)</f>
        <v>0</v>
      </c>
      <c r="T268" s="229" t="n">
        <f aca="false">CEILING($F268,1)</f>
        <v>0</v>
      </c>
      <c r="U268" s="230" t="n">
        <f aca="true">SUM(OFFSET(T268,-MOD(ROW()-ROW($U$7),5),0,5,1))</f>
        <v>0</v>
      </c>
      <c r="W268" s="167" t="str">
        <f aca="false">$I268</f>
        <v/>
      </c>
      <c r="X268" s="167" t="str">
        <f aca="false">IF(ISNUMBER($A268),$W268*(Methuselahs!$A$4+1)+$A268,"")</f>
        <v/>
      </c>
      <c r="Y268" s="167" t="str">
        <f aca="false">IF(ISNUMBER($A268),RANK($X268,$X268:$X272,1),"")</f>
        <v/>
      </c>
      <c r="Z268" s="167" t="str">
        <f aca="false">IF(ISNUMBER($A268),VLOOKUP($A268,Methuselahs!$A$7:$X$306,5),"")</f>
        <v/>
      </c>
      <c r="AA268" s="167" t="str">
        <f aca="false">$I268</f>
        <v/>
      </c>
    </row>
    <row r="269" customFormat="false" ht="12.65" hidden="false" customHeight="false" outlineLevel="0" collapsed="false">
      <c r="A269" s="231" t="str">
        <f aca="true">IF(OR(ISBLANK('Tournament Info'!$B$11),'Tournament Info'!$B$11&lt;&gt;4),"",INDIRECT(ADDRESS(ROW(),3,1,1,"Optimal Seating "&amp;'Tournament Info'!$B$11-1&amp;"R+F")))</f>
        <v/>
      </c>
      <c r="B269" s="207" t="str">
        <f aca="false">IF(ISNUMBER(A269),VLOOKUP(A269,Methuselahs!$A$7:$E$306,2,FALSE()),"")</f>
        <v/>
      </c>
      <c r="C269" s="232" t="str">
        <f aca="false">IF(ISNUMBER(A269),VLOOKUP(A269,Methuselahs!$A$7:$E$306,3,FALSE()),"")</f>
        <v/>
      </c>
      <c r="D269" s="233" t="str">
        <f aca="false">IF(ISNUMBER(A269),FLOOR((ROW()-ROW($A$7))/5,1)+1,"")</f>
        <v/>
      </c>
      <c r="E269" s="234"/>
      <c r="F269" s="267" t="n">
        <f aca="false">IF(ISNUMBER(E269),E269,0)</f>
        <v>0</v>
      </c>
      <c r="G269" s="235" t="str">
        <f aca="false">IF(ISNUMBER($A269),IF(AND($F269&gt;=2,$H269=60),1,0),"")</f>
        <v/>
      </c>
      <c r="H269" s="236" t="str">
        <f aca="false">IF(ISNUMBER(A269),IF(OR($S269=$U269,NOT(ISNA(MATCH($D269*5+$V$4,Override!$C$6:$C$125,0)))),$Q269,0),"")</f>
        <v/>
      </c>
      <c r="I269" s="139" t="str">
        <f aca="false">IF(ISNUMBER(A269),IF(J269=5,K269,IF(AND(J269=4,OR(K269=4,K269=3)),K269+1,K269)),"")</f>
        <v/>
      </c>
      <c r="J269" s="237" t="n">
        <f aca="false">COUNT(A267:A271)</f>
        <v>0</v>
      </c>
      <c r="K269" s="238" t="str">
        <f aca="false">IF(ISNUMBER(A269),RANK(F269,F267:F271),"")</f>
        <v/>
      </c>
      <c r="L269" s="239" t="n">
        <f aca="false">IF(J269=5,VLOOKUP(K269,TPMatrix!$A$6:$B$10,2,FALSE()),IF(J269=4,VLOOKUP(K269,TPMatrix!$D$6:$E$9,2,FALSE()),0))</f>
        <v>0</v>
      </c>
      <c r="M269" s="239" t="n">
        <f aca="false">IF(COUNTIF(K267:K271,K269)&gt;=2,IF(J269=5,VLOOKUP(K269+1,TPMatrix!$A$6:$B$10,2,FALSE()),IF(J269=4,VLOOKUP(K269+1,TPMatrix!$D$6:$E$9,2,FALSE()),0)),"")</f>
        <v>0</v>
      </c>
      <c r="N269" s="239" t="n">
        <f aca="false">IF(COUNTIF(K267:K271,K269)&gt;=3,IF(J269=5,VLOOKUP(K269+2,TPMatrix!$A$6:$B$10,2,FALSE()),IF(J269=4,VLOOKUP(K269+2,TPMatrix!$D$6:$E$9,2,FALSE()),0)),"")</f>
        <v>0</v>
      </c>
      <c r="O269" s="239" t="n">
        <f aca="false">IF(COUNTIF(K267:K271,K269)&gt;=4,IF(J269=5,VLOOKUP(K269+3,TPMatrix!$A$6:$B$10,2,FALSE()),IF(J269=4,VLOOKUP(K269+3,TPMatrix!$D$6:$E$9,2,FALSE()),0)),"")</f>
        <v>0</v>
      </c>
      <c r="P269" s="239" t="n">
        <f aca="false">IF(COUNTIF(K267:K271,K269)&gt;=5,IF(J269=5,VLOOKUP(K269+4,TPMatrix!$A$6:$B$10,2,FALSE()),IF(J269=4,VLOOKUP(K269+4,TPMatrix!$D$6:$E$9,2,FALSE()),0)),"")</f>
        <v>0</v>
      </c>
      <c r="Q269" s="239" t="n">
        <f aca="false">SUM(L269:P269)/COUNT(L269:P269)</f>
        <v>0</v>
      </c>
      <c r="R269" s="240" t="n">
        <f aca="false">COUNT(L269:P269)</f>
        <v>5</v>
      </c>
      <c r="S269" s="238" t="n">
        <f aca="false">IF(ISNUMBER($A269),COUNTIF($D$7:$D$306,$D269),0)</f>
        <v>0</v>
      </c>
      <c r="T269" s="239" t="n">
        <f aca="false">CEILING($F269,1)</f>
        <v>0</v>
      </c>
      <c r="U269" s="240" t="n">
        <f aca="true">SUM(OFFSET(T269,-MOD(ROW()-ROW($U$7),5),0,5,1))</f>
        <v>0</v>
      </c>
      <c r="W269" s="167" t="str">
        <f aca="false">$I269</f>
        <v/>
      </c>
      <c r="X269" s="167" t="str">
        <f aca="false">IF(ISNUMBER($A269),$W269*(Methuselahs!$A$4+1)+$A269,"")</f>
        <v/>
      </c>
      <c r="Y269" s="167" t="str">
        <f aca="false">IF(ISNUMBER($A269),RANK($X269,$X269:$X273,1),"")</f>
        <v/>
      </c>
      <c r="Z269" s="167" t="str">
        <f aca="false">IF(ISNUMBER($A269),VLOOKUP($A269,Methuselahs!$A$7:$X$306,5),"")</f>
        <v/>
      </c>
      <c r="AA269" s="167" t="str">
        <f aca="false">$I269</f>
        <v/>
      </c>
    </row>
    <row r="270" customFormat="false" ht="12.65" hidden="false" customHeight="false" outlineLevel="0" collapsed="false">
      <c r="A270" s="241" t="str">
        <f aca="true">IF(OR(ISBLANK('Tournament Info'!$B$11),'Tournament Info'!$B$11&lt;&gt;4),"",INDIRECT(ADDRESS(ROW(),3,1,1,"Optimal Seating "&amp;'Tournament Info'!$B$11-1&amp;"R+F")))</f>
        <v/>
      </c>
      <c r="B270" s="242" t="str">
        <f aca="false">IF(ISNUMBER(A270),VLOOKUP(A270,Methuselahs!$A$7:$E$306,2,FALSE()),"")</f>
        <v/>
      </c>
      <c r="C270" s="243" t="str">
        <f aca="false">IF(ISNUMBER(A270),VLOOKUP(A270,Methuselahs!$A$7:$E$306,3,FALSE()),"")</f>
        <v/>
      </c>
      <c r="D270" s="244" t="str">
        <f aca="false">IF(ISNUMBER(A270),FLOOR((ROW()-ROW($A$7))/5,1)+1,"")</f>
        <v/>
      </c>
      <c r="E270" s="245"/>
      <c r="F270" s="269" t="n">
        <f aca="false">IF(ISNUMBER(E270),E270,0)</f>
        <v>0</v>
      </c>
      <c r="G270" s="225" t="str">
        <f aca="false">IF(ISNUMBER($A270),IF(AND($F270&gt;=2,$H270=60),1,0),"")</f>
        <v/>
      </c>
      <c r="H270" s="226" t="str">
        <f aca="false">IF(ISNUMBER(A270),IF(OR($S270=$U270,NOT(ISNA(MATCH($D270*5+$V$4,Override!$C$6:$C$125,0)))),$Q270,0),"")</f>
        <v/>
      </c>
      <c r="I270" s="275" t="str">
        <f aca="false">IF(ISNUMBER(A270),IF(J270=5,K270,IF(AND(J270=4,OR(K270=4,K270=3)),K270+1,K270)),"")</f>
        <v/>
      </c>
      <c r="J270" s="246" t="n">
        <f aca="false">COUNT(A267:A271)</f>
        <v>0</v>
      </c>
      <c r="K270" s="228" t="str">
        <f aca="false">IF(ISNUMBER(A270),RANK(F270,F267:F271),"")</f>
        <v/>
      </c>
      <c r="L270" s="229" t="n">
        <f aca="false">IF(J270=5,VLOOKUP(K270,TPMatrix!$A$6:$B$10,2,FALSE()),IF(J270=4,VLOOKUP(K270,TPMatrix!$D$6:$E$9,2,FALSE()),0))</f>
        <v>0</v>
      </c>
      <c r="M270" s="229" t="n">
        <f aca="false">IF(COUNTIF(K267:K271,K270)&gt;=2,IF(J270=5,VLOOKUP(K270+1,TPMatrix!$A$6:$B$10,2,FALSE()),IF(J270=4,VLOOKUP(K270+1,TPMatrix!$D$6:$E$9,2,FALSE()),0)),"")</f>
        <v>0</v>
      </c>
      <c r="N270" s="229" t="n">
        <f aca="false">IF(COUNTIF(K267:K271,K270)&gt;=3,IF(J270=5,VLOOKUP(K270+2,TPMatrix!$A$6:$B$10,2,FALSE()),IF(J270=4,VLOOKUP(K270+2,TPMatrix!$D$6:$E$9,2,FALSE()),0)),"")</f>
        <v>0</v>
      </c>
      <c r="O270" s="229" t="n">
        <f aca="false">IF(COUNTIF(K267:K271,K270)&gt;=4,IF(J270=5,VLOOKUP(K270+3,TPMatrix!$A$6:$B$10,2,FALSE()),IF(J270=4,VLOOKUP(K270+3,TPMatrix!$D$6:$E$9,2,FALSE()),0)),"")</f>
        <v>0</v>
      </c>
      <c r="P270" s="229" t="n">
        <f aca="false">IF(COUNTIF(K267:K271,K270)&gt;=5,IF(J270=5,VLOOKUP(K270+4,TPMatrix!$A$6:$B$10,2,FALSE()),IF(J270=4,VLOOKUP(K270+4,TPMatrix!$D$6:$E$9,2,FALSE()),0)),"")</f>
        <v>0</v>
      </c>
      <c r="Q270" s="229" t="n">
        <f aca="false">SUM(L270:P270)/COUNT(L270:P270)</f>
        <v>0</v>
      </c>
      <c r="R270" s="230" t="n">
        <f aca="false">COUNT(L270:P270)</f>
        <v>5</v>
      </c>
      <c r="S270" s="228" t="n">
        <f aca="false">IF(ISNUMBER($A270),COUNTIF($D$7:$D$306,$D270),0)</f>
        <v>0</v>
      </c>
      <c r="T270" s="229" t="n">
        <f aca="false">CEILING($F270,1)</f>
        <v>0</v>
      </c>
      <c r="U270" s="230" t="n">
        <f aca="true">SUM(OFFSET(T270,-MOD(ROW()-ROW($U$7),5),0,5,1))</f>
        <v>0</v>
      </c>
      <c r="W270" s="167" t="str">
        <f aca="false">$I270</f>
        <v/>
      </c>
      <c r="X270" s="167" t="str">
        <f aca="false">IF(ISNUMBER($A270),$W270*(Methuselahs!$A$4+1)+$A270,"")</f>
        <v/>
      </c>
      <c r="Y270" s="167" t="str">
        <f aca="false">IF(ISNUMBER($A270),RANK($X270,$X270:$X274,1),"")</f>
        <v/>
      </c>
      <c r="Z270" s="167" t="str">
        <f aca="false">IF(ISNUMBER($A270),VLOOKUP($A270,Methuselahs!$A$7:$X$306,5),"")</f>
        <v/>
      </c>
      <c r="AA270" s="167" t="str">
        <f aca="false">$I270</f>
        <v/>
      </c>
    </row>
    <row r="271" customFormat="false" ht="12.65" hidden="false" customHeight="false" outlineLevel="0" collapsed="false">
      <c r="A271" s="247" t="str">
        <f aca="true">IF(OR(ISBLANK('Tournament Info'!$B$11),'Tournament Info'!$B$11&lt;&gt;4),"",INDIRECT(ADDRESS(ROW(),3,1,1,"Optimal Seating "&amp;'Tournament Info'!$B$11-1&amp;"R+F")))</f>
        <v/>
      </c>
      <c r="B271" s="248" t="str">
        <f aca="false">IF(ISNUMBER(A271),VLOOKUP(A271,Methuselahs!$A$7:$E$306,2,FALSE()),"")</f>
        <v/>
      </c>
      <c r="C271" s="249" t="str">
        <f aca="false">IF(ISNUMBER(A271),VLOOKUP(A271,Methuselahs!$A$7:$E$306,3,FALSE()),"")</f>
        <v/>
      </c>
      <c r="D271" s="250" t="str">
        <f aca="false">IF(ISNUMBER(A271),FLOOR((ROW()-ROW($A$7))/5,1)+1,"")</f>
        <v/>
      </c>
      <c r="E271" s="251"/>
      <c r="F271" s="270" t="n">
        <f aca="false">IF(ISNUMBER(E271),E271,0)</f>
        <v>0</v>
      </c>
      <c r="G271" s="235" t="str">
        <f aca="false">IF(ISNUMBER($A271),IF(AND($F271&gt;=2,$H271=60),1,0),"")</f>
        <v/>
      </c>
      <c r="H271" s="236" t="str">
        <f aca="false">IF(ISNUMBER(A271),IF(OR($S271=$U271,NOT(ISNA(MATCH($D271*5+$V$4,Override!$C$6:$C$125,0)))),$Q271,0),"")</f>
        <v/>
      </c>
      <c r="I271" s="139" t="str">
        <f aca="false">IF(ISNUMBER(A271),IF(J271=5,K271,IF(AND(J271=4,OR(K271=4,K271=3)),K271+1,K271)),"")</f>
        <v/>
      </c>
      <c r="J271" s="252" t="n">
        <f aca="false">COUNT(A267:A271)</f>
        <v>0</v>
      </c>
      <c r="K271" s="253" t="str">
        <f aca="false">IF(ISNUMBER(A271),RANK(F271,F267:F271),"")</f>
        <v/>
      </c>
      <c r="L271" s="254" t="n">
        <f aca="false">IF(J271=5,VLOOKUP(K271,TPMatrix!$A$6:$B$10,2,FALSE()),IF(J271=4,VLOOKUP(K271,TPMatrix!$D$6:$E$9,2,FALSE()),0))</f>
        <v>0</v>
      </c>
      <c r="M271" s="254" t="n">
        <f aca="false">IF(COUNTIF(K267:K271,K271)&gt;=2,IF(J271=5,VLOOKUP(K271+1,TPMatrix!$A$6:$B$10,2,FALSE()),IF(J271=4,VLOOKUP(K271+1,TPMatrix!$D$6:$E$9,2,FALSE()),0)),"")</f>
        <v>0</v>
      </c>
      <c r="N271" s="254" t="n">
        <f aca="false">IF(COUNTIF(K267:K271,K271)&gt;=3,IF(J271=5,VLOOKUP(K271+2,TPMatrix!$A$6:$B$10,2,FALSE()),IF(J271=4,VLOOKUP(K271+2,TPMatrix!$D$6:$E$9,2,FALSE()),0)),"")</f>
        <v>0</v>
      </c>
      <c r="O271" s="254" t="n">
        <f aca="false">IF(COUNTIF(K267:K271,K271)&gt;=4,IF(J271=5,VLOOKUP(K271+3,TPMatrix!$A$6:$B$10,2,FALSE()),IF(J271=4,VLOOKUP(K271+3,TPMatrix!$D$6:$E$9,2,FALSE()),0)),"")</f>
        <v>0</v>
      </c>
      <c r="P271" s="254" t="n">
        <f aca="false">IF(COUNTIF(K267:K271,K271)&gt;=5,IF(J271=5,VLOOKUP(K271+4,TPMatrix!$A$6:$B$10,2,FALSE()),IF(J271=4,VLOOKUP(K271+4,TPMatrix!$D$6:$E$9,2,FALSE()),0)),"")</f>
        <v>0</v>
      </c>
      <c r="Q271" s="254" t="n">
        <f aca="false">SUM(L271:P271)/COUNT(L271:P271)</f>
        <v>0</v>
      </c>
      <c r="R271" s="255" t="n">
        <f aca="false">COUNT(L271:P271)</f>
        <v>5</v>
      </c>
      <c r="S271" s="253" t="n">
        <f aca="false">IF(ISNUMBER($A271),COUNTIF($D$7:$D$306,$D271),0)</f>
        <v>0</v>
      </c>
      <c r="T271" s="254" t="n">
        <f aca="false">CEILING($F271,1)</f>
        <v>0</v>
      </c>
      <c r="U271" s="255" t="n">
        <f aca="true">SUM(OFFSET(T271,-MOD(ROW()-ROW($U$7),5),0,5,1))</f>
        <v>0</v>
      </c>
      <c r="W271" s="167" t="str">
        <f aca="false">$I271</f>
        <v/>
      </c>
      <c r="X271" s="167" t="str">
        <f aca="false">IF(ISNUMBER($A271),$W271*(Methuselahs!$A$4+1)+$A271,"")</f>
        <v/>
      </c>
      <c r="Y271" s="167" t="str">
        <f aca="false">IF(ISNUMBER($A271),RANK($X271,$X271:$X275,1),"")</f>
        <v/>
      </c>
      <c r="Z271" s="167" t="str">
        <f aca="false">IF(ISNUMBER($A271),VLOOKUP($A271,Methuselahs!$A$7:$X$306,5),"")</f>
        <v/>
      </c>
      <c r="AA271" s="167" t="str">
        <f aca="false">$I271</f>
        <v/>
      </c>
    </row>
    <row r="272" customFormat="false" ht="12.65" hidden="false" customHeight="false" outlineLevel="0" collapsed="false">
      <c r="A272" s="206" t="str">
        <f aca="true">IF(OR(ISBLANK('Tournament Info'!$B$11),'Tournament Info'!$B$11&lt;&gt;4),"",INDIRECT(ADDRESS(ROW(),3,1,1,"Optimal Seating "&amp;'Tournament Info'!$B$11-1&amp;"R+F")))</f>
        <v/>
      </c>
      <c r="B272" s="256" t="str">
        <f aca="false">IF(ISNUMBER(A272),VLOOKUP(A272,Methuselahs!$A$7:$E$306,2,FALSE()),"")</f>
        <v/>
      </c>
      <c r="C272" s="208" t="str">
        <f aca="false">IF(ISNUMBER(A272),VLOOKUP(A272,Methuselahs!$A$7:$E$306,3,FALSE()),"")</f>
        <v/>
      </c>
      <c r="D272" s="209" t="str">
        <f aca="false">IF(ISNUMBER(A272),FLOOR((ROW()-ROW($A$7))/5,1)+1,"")</f>
        <v/>
      </c>
      <c r="E272" s="210"/>
      <c r="F272" s="262" t="n">
        <f aca="false">IF(ISNUMBER(E272),E272,0)</f>
        <v>0</v>
      </c>
      <c r="G272" s="211" t="str">
        <f aca="false">IF(ISNUMBER($A272),IF(AND($F272&gt;=2,$H272=60),1,0),"")</f>
        <v/>
      </c>
      <c r="H272" s="212" t="str">
        <f aca="false">IF(ISNUMBER(A272),IF(OR($S272=$U272,NOT(ISNA(MATCH($D272*5+$V$4,Override!$C$6:$C$125,0)))),$Q272,0),"")</f>
        <v/>
      </c>
      <c r="I272" s="274" t="str">
        <f aca="false">IF(ISNUMBER(A272),IF(J272=5,K272,IF(AND(J272=4,OR(K272=4,K272=3)),K272+1,K272)),"")</f>
        <v/>
      </c>
      <c r="J272" s="213" t="n">
        <f aca="false">COUNT(A272:A276)</f>
        <v>0</v>
      </c>
      <c r="K272" s="214" t="str">
        <f aca="false">IF(ISNUMBER(A272),RANK(F272,F272:F276),"")</f>
        <v/>
      </c>
      <c r="L272" s="215" t="n">
        <f aca="false">IF(J272=5,VLOOKUP(K272,TPMatrix!$A$6:$B$10,2,FALSE()),IF(J272=4,VLOOKUP(K272,TPMatrix!$D$6:$E$9,2,FALSE()),0))</f>
        <v>0</v>
      </c>
      <c r="M272" s="215" t="n">
        <f aca="false">IF(COUNTIF(K272:K276,K272)&gt;=2,IF(J272=5,VLOOKUP(K272+1,TPMatrix!$A$6:$B$10,2,FALSE()),IF(J272=4,VLOOKUP(K272+1,TPMatrix!$D$6:$E$9,2,FALSE()),0)),"")</f>
        <v>0</v>
      </c>
      <c r="N272" s="215" t="n">
        <f aca="false">IF(COUNTIF(K272:K276,K272)&gt;=3,IF(J272=5,VLOOKUP(K272+2,TPMatrix!$A$6:$B$10,2,FALSE()),IF(J272=4,VLOOKUP(K272+2,TPMatrix!$D$6:$E$9,2,FALSE()),0)),"")</f>
        <v>0</v>
      </c>
      <c r="O272" s="215" t="n">
        <f aca="false">IF(COUNTIF(K272:K276,K272)&gt;=4,IF(J272=5,VLOOKUP(K272+3,TPMatrix!$A$6:$B$10,2,FALSE()),IF(J272=4,VLOOKUP(K272+3,TPMatrix!$D$6:$E$9,2,FALSE()),0)),"")</f>
        <v>0</v>
      </c>
      <c r="P272" s="215" t="n">
        <f aca="false">IF(COUNTIF(K272:K276,K272)&gt;=5,IF(J272=5,VLOOKUP(K272+4,TPMatrix!$A$6:$B$10,2,FALSE()),IF(J272=4,VLOOKUP(K272+4,TPMatrix!$D$6:$E$9,2,FALSE()),0)),"")</f>
        <v>0</v>
      </c>
      <c r="Q272" s="215" t="n">
        <f aca="false">SUM(L272:P272)/COUNT(L272:P272)</f>
        <v>0</v>
      </c>
      <c r="R272" s="216" t="n">
        <f aca="false">COUNT(L272:P272)</f>
        <v>5</v>
      </c>
      <c r="S272" s="217" t="n">
        <f aca="false">IF(ISNUMBER($A272),COUNTIF($D$7:$D$306,$D272),0)</f>
        <v>0</v>
      </c>
      <c r="T272" s="218" t="n">
        <f aca="false">CEILING($F272,1)</f>
        <v>0</v>
      </c>
      <c r="U272" s="219" t="n">
        <f aca="true">SUM(OFFSET(T272,-MOD(ROW()-ROW($U$7),5),0,5,1))</f>
        <v>0</v>
      </c>
      <c r="W272" s="167" t="str">
        <f aca="false">$I272</f>
        <v/>
      </c>
      <c r="X272" s="167" t="str">
        <f aca="false">IF(ISNUMBER($A272),$W272*(Methuselahs!$A$4+1)+$A272,"")</f>
        <v/>
      </c>
      <c r="Y272" s="167" t="str">
        <f aca="false">IF(ISNUMBER($A272),RANK($X272,$X272:$X276,1),"")</f>
        <v/>
      </c>
      <c r="Z272" s="167" t="str">
        <f aca="false">IF(ISNUMBER($A272),VLOOKUP($A272,Methuselahs!$A$7:$X$306,5),"")</f>
        <v/>
      </c>
      <c r="AA272" s="167" t="str">
        <f aca="false">$I272</f>
        <v/>
      </c>
    </row>
    <row r="273" customFormat="false" ht="12.65" hidden="false" customHeight="false" outlineLevel="0" collapsed="false">
      <c r="A273" s="220" t="str">
        <f aca="true">IF(OR(ISBLANK('Tournament Info'!$B$11),'Tournament Info'!$B$11&lt;&gt;4),"",INDIRECT(ADDRESS(ROW(),3,1,1,"Optimal Seating "&amp;'Tournament Info'!$B$11-1&amp;"R+F")))</f>
        <v/>
      </c>
      <c r="B273" s="221" t="str">
        <f aca="false">IF(ISNUMBER(A273),VLOOKUP(A273,Methuselahs!$A$7:$E$306,2,FALSE()),"")</f>
        <v/>
      </c>
      <c r="C273" s="222" t="str">
        <f aca="false">IF(ISNUMBER(A273),VLOOKUP(A273,Methuselahs!$A$7:$E$306,3,FALSE()),"")</f>
        <v/>
      </c>
      <c r="D273" s="223" t="str">
        <f aca="false">IF(ISNUMBER(A273),FLOOR((ROW()-ROW($A$7))/5,1)+1,"")</f>
        <v/>
      </c>
      <c r="E273" s="224"/>
      <c r="F273" s="264" t="n">
        <f aca="false">IF(ISNUMBER(E273),E273,0)</f>
        <v>0</v>
      </c>
      <c r="G273" s="225" t="str">
        <f aca="false">IF(ISNUMBER($A273),IF(AND($F273&gt;=2,$H273=60),1,0),"")</f>
        <v/>
      </c>
      <c r="H273" s="226" t="str">
        <f aca="false">IF(ISNUMBER(A273),IF(OR($S273=$U273,NOT(ISNA(MATCH($D273*5+$V$4,Override!$C$6:$C$125,0)))),$Q273,0),"")</f>
        <v/>
      </c>
      <c r="I273" s="275" t="str">
        <f aca="false">IF(ISNUMBER(A273),IF(J273=5,K273,IF(AND(J273=4,OR(K273=4,K273=3)),K273+1,K273)),"")</f>
        <v/>
      </c>
      <c r="J273" s="227" t="n">
        <f aca="false">COUNT(A272:A276)</f>
        <v>0</v>
      </c>
      <c r="K273" s="228" t="str">
        <f aca="false">IF(ISNUMBER(A273),RANK(F273,F272:F276),"")</f>
        <v/>
      </c>
      <c r="L273" s="229" t="n">
        <f aca="false">IF(J273=5,VLOOKUP(K273,TPMatrix!$A$6:$B$10,2,FALSE()),IF(J273=4,VLOOKUP(K273,TPMatrix!$D$6:$E$9,2,FALSE()),0))</f>
        <v>0</v>
      </c>
      <c r="M273" s="229" t="n">
        <f aca="false">IF(COUNTIF(K272:K276,K273)&gt;=2,IF(J273=5,VLOOKUP(K273+1,TPMatrix!$A$6:$B$10,2,FALSE()),IF(J273=4,VLOOKUP(K273+1,TPMatrix!$D$6:$E$9,2,FALSE()),0)),"")</f>
        <v>0</v>
      </c>
      <c r="N273" s="229" t="n">
        <f aca="false">IF(COUNTIF(K272:K276,K273)&gt;=3,IF(J273=5,VLOOKUP(K273+2,TPMatrix!$A$6:$B$10,2,FALSE()),IF(J273=4,VLOOKUP(K273+2,TPMatrix!$D$6:$E$9,2,FALSE()),0)),"")</f>
        <v>0</v>
      </c>
      <c r="O273" s="229" t="n">
        <f aca="false">IF(COUNTIF(K272:K276,K273)&gt;=4,IF(J273=5,VLOOKUP(K273+3,TPMatrix!$A$6:$B$10,2,FALSE()),IF(J273=4,VLOOKUP(K273+3,TPMatrix!$D$6:$E$9,2,FALSE()),0)),"")</f>
        <v>0</v>
      </c>
      <c r="P273" s="229" t="n">
        <f aca="false">IF(COUNTIF(K272:K276,K273)&gt;=5,IF(J273=5,VLOOKUP(K273+4,TPMatrix!$A$6:$B$10,2,FALSE()),IF(J273=4,VLOOKUP(K273+4,TPMatrix!$D$6:$E$9,2,FALSE()),0)),"")</f>
        <v>0</v>
      </c>
      <c r="Q273" s="229" t="n">
        <f aca="false">SUM(L273:P273)/COUNT(L273:P273)</f>
        <v>0</v>
      </c>
      <c r="R273" s="230" t="n">
        <f aca="false">COUNT(L273:P273)</f>
        <v>5</v>
      </c>
      <c r="S273" s="228" t="n">
        <f aca="false">IF(ISNUMBER($A273),COUNTIF($D$7:$D$306,$D273),0)</f>
        <v>0</v>
      </c>
      <c r="T273" s="229" t="n">
        <f aca="false">CEILING($F273,1)</f>
        <v>0</v>
      </c>
      <c r="U273" s="230" t="n">
        <f aca="true">SUM(OFFSET(T273,-MOD(ROW()-ROW($U$7),5),0,5,1))</f>
        <v>0</v>
      </c>
      <c r="W273" s="167" t="str">
        <f aca="false">$I273</f>
        <v/>
      </c>
      <c r="X273" s="167" t="str">
        <f aca="false">IF(ISNUMBER($A273),$W273*(Methuselahs!$A$4+1)+$A273,"")</f>
        <v/>
      </c>
      <c r="Y273" s="167" t="str">
        <f aca="false">IF(ISNUMBER($A273),RANK($X273,$X273:$X277,1),"")</f>
        <v/>
      </c>
      <c r="Z273" s="167" t="str">
        <f aca="false">IF(ISNUMBER($A273),VLOOKUP($A273,Methuselahs!$A$7:$X$306,5),"")</f>
        <v/>
      </c>
      <c r="AA273" s="167" t="str">
        <f aca="false">$I273</f>
        <v/>
      </c>
    </row>
    <row r="274" customFormat="false" ht="12.65" hidden="false" customHeight="false" outlineLevel="0" collapsed="false">
      <c r="A274" s="231" t="str">
        <f aca="true">IF(OR(ISBLANK('Tournament Info'!$B$11),'Tournament Info'!$B$11&lt;&gt;4),"",INDIRECT(ADDRESS(ROW(),3,1,1,"Optimal Seating "&amp;'Tournament Info'!$B$11-1&amp;"R+F")))</f>
        <v/>
      </c>
      <c r="B274" s="207" t="str">
        <f aca="false">IF(ISNUMBER(A274),VLOOKUP(A274,Methuselahs!$A$7:$E$306,2,FALSE()),"")</f>
        <v/>
      </c>
      <c r="C274" s="232" t="str">
        <f aca="false">IF(ISNUMBER(A274),VLOOKUP(A274,Methuselahs!$A$7:$E$306,3,FALSE()),"")</f>
        <v/>
      </c>
      <c r="D274" s="233" t="str">
        <f aca="false">IF(ISNUMBER(A274),FLOOR((ROW()-ROW($A$7))/5,1)+1,"")</f>
        <v/>
      </c>
      <c r="E274" s="234"/>
      <c r="F274" s="267" t="n">
        <f aca="false">IF(ISNUMBER(E274),E274,0)</f>
        <v>0</v>
      </c>
      <c r="G274" s="235" t="str">
        <f aca="false">IF(ISNUMBER($A274),IF(AND($F274&gt;=2,$H274=60),1,0),"")</f>
        <v/>
      </c>
      <c r="H274" s="236" t="str">
        <f aca="false">IF(ISNUMBER(A274),IF(OR($S274=$U274,NOT(ISNA(MATCH($D274*5+$V$4,Override!$C$6:$C$125,0)))),$Q274,0),"")</f>
        <v/>
      </c>
      <c r="I274" s="139" t="str">
        <f aca="false">IF(ISNUMBER(A274),IF(J274=5,K274,IF(AND(J274=4,OR(K274=4,K274=3)),K274+1,K274)),"")</f>
        <v/>
      </c>
      <c r="J274" s="237" t="n">
        <f aca="false">COUNT(A272:A276)</f>
        <v>0</v>
      </c>
      <c r="K274" s="238" t="str">
        <f aca="false">IF(ISNUMBER(A274),RANK(F274,F272:F276),"")</f>
        <v/>
      </c>
      <c r="L274" s="239" t="n">
        <f aca="false">IF(J274=5,VLOOKUP(K274,TPMatrix!$A$6:$B$10,2,FALSE()),IF(J274=4,VLOOKUP(K274,TPMatrix!$D$6:$E$9,2,FALSE()),0))</f>
        <v>0</v>
      </c>
      <c r="M274" s="239" t="n">
        <f aca="false">IF(COUNTIF(K272:K276,K274)&gt;=2,IF(J274=5,VLOOKUP(K274+1,TPMatrix!$A$6:$B$10,2,FALSE()),IF(J274=4,VLOOKUP(K274+1,TPMatrix!$D$6:$E$9,2,FALSE()),0)),"")</f>
        <v>0</v>
      </c>
      <c r="N274" s="239" t="n">
        <f aca="false">IF(COUNTIF(K272:K276,K274)&gt;=3,IF(J274=5,VLOOKUP(K274+2,TPMatrix!$A$6:$B$10,2,FALSE()),IF(J274=4,VLOOKUP(K274+2,TPMatrix!$D$6:$E$9,2,FALSE()),0)),"")</f>
        <v>0</v>
      </c>
      <c r="O274" s="239" t="n">
        <f aca="false">IF(COUNTIF(K272:K276,K274)&gt;=4,IF(J274=5,VLOOKUP(K274+3,TPMatrix!$A$6:$B$10,2,FALSE()),IF(J274=4,VLOOKUP(K274+3,TPMatrix!$D$6:$E$9,2,FALSE()),0)),"")</f>
        <v>0</v>
      </c>
      <c r="P274" s="239" t="n">
        <f aca="false">IF(COUNTIF(K272:K276,K274)&gt;=5,IF(J274=5,VLOOKUP(K274+4,TPMatrix!$A$6:$B$10,2,FALSE()),IF(J274=4,VLOOKUP(K274+4,TPMatrix!$D$6:$E$9,2,FALSE()),0)),"")</f>
        <v>0</v>
      </c>
      <c r="Q274" s="239" t="n">
        <f aca="false">SUM(L274:P274)/COUNT(L274:P274)</f>
        <v>0</v>
      </c>
      <c r="R274" s="240" t="n">
        <f aca="false">COUNT(L274:P274)</f>
        <v>5</v>
      </c>
      <c r="S274" s="238" t="n">
        <f aca="false">IF(ISNUMBER($A274),COUNTIF($D$7:$D$306,$D274),0)</f>
        <v>0</v>
      </c>
      <c r="T274" s="239" t="n">
        <f aca="false">CEILING($F274,1)</f>
        <v>0</v>
      </c>
      <c r="U274" s="240" t="n">
        <f aca="true">SUM(OFFSET(T274,-MOD(ROW()-ROW($U$7),5),0,5,1))</f>
        <v>0</v>
      </c>
      <c r="W274" s="167" t="str">
        <f aca="false">$I274</f>
        <v/>
      </c>
      <c r="X274" s="167" t="str">
        <f aca="false">IF(ISNUMBER($A274),$W274*(Methuselahs!$A$4+1)+$A274,"")</f>
        <v/>
      </c>
      <c r="Y274" s="167" t="str">
        <f aca="false">IF(ISNUMBER($A274),RANK($X274,$X274:$X278,1),"")</f>
        <v/>
      </c>
      <c r="Z274" s="167" t="str">
        <f aca="false">IF(ISNUMBER($A274),VLOOKUP($A274,Methuselahs!$A$7:$X$306,5),"")</f>
        <v/>
      </c>
      <c r="AA274" s="167" t="str">
        <f aca="false">$I274</f>
        <v/>
      </c>
    </row>
    <row r="275" customFormat="false" ht="12.65" hidden="false" customHeight="false" outlineLevel="0" collapsed="false">
      <c r="A275" s="241" t="str">
        <f aca="true">IF(OR(ISBLANK('Tournament Info'!$B$11),'Tournament Info'!$B$11&lt;&gt;4),"",INDIRECT(ADDRESS(ROW(),3,1,1,"Optimal Seating "&amp;'Tournament Info'!$B$11-1&amp;"R+F")))</f>
        <v/>
      </c>
      <c r="B275" s="242" t="str">
        <f aca="false">IF(ISNUMBER(A275),VLOOKUP(A275,Methuselahs!$A$7:$E$306,2,FALSE()),"")</f>
        <v/>
      </c>
      <c r="C275" s="243" t="str">
        <f aca="false">IF(ISNUMBER(A275),VLOOKUP(A275,Methuselahs!$A$7:$E$306,3,FALSE()),"")</f>
        <v/>
      </c>
      <c r="D275" s="244" t="str">
        <f aca="false">IF(ISNUMBER(A275),FLOOR((ROW()-ROW($A$7))/5,1)+1,"")</f>
        <v/>
      </c>
      <c r="E275" s="245"/>
      <c r="F275" s="269" t="n">
        <f aca="false">IF(ISNUMBER(E275),E275,0)</f>
        <v>0</v>
      </c>
      <c r="G275" s="225" t="str">
        <f aca="false">IF(ISNUMBER($A275),IF(AND($F275&gt;=2,$H275=60),1,0),"")</f>
        <v/>
      </c>
      <c r="H275" s="226" t="str">
        <f aca="false">IF(ISNUMBER(A275),IF(OR($S275=$U275,NOT(ISNA(MATCH($D275*5+$V$4,Override!$C$6:$C$125,0)))),$Q275,0),"")</f>
        <v/>
      </c>
      <c r="I275" s="275" t="str">
        <f aca="false">IF(ISNUMBER(A275),IF(J275=5,K275,IF(AND(J275=4,OR(K275=4,K275=3)),K275+1,K275)),"")</f>
        <v/>
      </c>
      <c r="J275" s="246" t="n">
        <f aca="false">COUNT(A272:A276)</f>
        <v>0</v>
      </c>
      <c r="K275" s="228" t="str">
        <f aca="false">IF(ISNUMBER(A275),RANK(F275,F272:F276),"")</f>
        <v/>
      </c>
      <c r="L275" s="229" t="n">
        <f aca="false">IF(J275=5,VLOOKUP(K275,TPMatrix!$A$6:$B$10,2,FALSE()),IF(J275=4,VLOOKUP(K275,TPMatrix!$D$6:$E$9,2,FALSE()),0))</f>
        <v>0</v>
      </c>
      <c r="M275" s="229" t="n">
        <f aca="false">IF(COUNTIF(K272:K276,K275)&gt;=2,IF(J275=5,VLOOKUP(K275+1,TPMatrix!$A$6:$B$10,2,FALSE()),IF(J275=4,VLOOKUP(K275+1,TPMatrix!$D$6:$E$9,2,FALSE()),0)),"")</f>
        <v>0</v>
      </c>
      <c r="N275" s="229" t="n">
        <f aca="false">IF(COUNTIF(K272:K276,K275)&gt;=3,IF(J275=5,VLOOKUP(K275+2,TPMatrix!$A$6:$B$10,2,FALSE()),IF(J275=4,VLOOKUP(K275+2,TPMatrix!$D$6:$E$9,2,FALSE()),0)),"")</f>
        <v>0</v>
      </c>
      <c r="O275" s="229" t="n">
        <f aca="false">IF(COUNTIF(K272:K276,K275)&gt;=4,IF(J275=5,VLOOKUP(K275+3,TPMatrix!$A$6:$B$10,2,FALSE()),IF(J275=4,VLOOKUP(K275+3,TPMatrix!$D$6:$E$9,2,FALSE()),0)),"")</f>
        <v>0</v>
      </c>
      <c r="P275" s="229" t="n">
        <f aca="false">IF(COUNTIF(K272:K276,K275)&gt;=5,IF(J275=5,VLOOKUP(K275+4,TPMatrix!$A$6:$B$10,2,FALSE()),IF(J275=4,VLOOKUP(K275+4,TPMatrix!$D$6:$E$9,2,FALSE()),0)),"")</f>
        <v>0</v>
      </c>
      <c r="Q275" s="229" t="n">
        <f aca="false">SUM(L275:P275)/COUNT(L275:P275)</f>
        <v>0</v>
      </c>
      <c r="R275" s="230" t="n">
        <f aca="false">COUNT(L275:P275)</f>
        <v>5</v>
      </c>
      <c r="S275" s="228" t="n">
        <f aca="false">IF(ISNUMBER($A275),COUNTIF($D$7:$D$306,$D275),0)</f>
        <v>0</v>
      </c>
      <c r="T275" s="229" t="n">
        <f aca="false">CEILING($F275,1)</f>
        <v>0</v>
      </c>
      <c r="U275" s="230" t="n">
        <f aca="true">SUM(OFFSET(T275,-MOD(ROW()-ROW($U$7),5),0,5,1))</f>
        <v>0</v>
      </c>
      <c r="W275" s="167" t="str">
        <f aca="false">$I275</f>
        <v/>
      </c>
      <c r="X275" s="167" t="str">
        <f aca="false">IF(ISNUMBER($A275),$W275*(Methuselahs!$A$4+1)+$A275,"")</f>
        <v/>
      </c>
      <c r="Y275" s="167" t="str">
        <f aca="false">IF(ISNUMBER($A275),RANK($X275,$X275:$X279,1),"")</f>
        <v/>
      </c>
      <c r="Z275" s="167" t="str">
        <f aca="false">IF(ISNUMBER($A275),VLOOKUP($A275,Methuselahs!$A$7:$X$306,5),"")</f>
        <v/>
      </c>
      <c r="AA275" s="167" t="str">
        <f aca="false">$I275</f>
        <v/>
      </c>
    </row>
    <row r="276" customFormat="false" ht="12.65" hidden="false" customHeight="false" outlineLevel="0" collapsed="false">
      <c r="A276" s="247" t="str">
        <f aca="true">IF(OR(ISBLANK('Tournament Info'!$B$11),'Tournament Info'!$B$11&lt;&gt;4),"",INDIRECT(ADDRESS(ROW(),3,1,1,"Optimal Seating "&amp;'Tournament Info'!$B$11-1&amp;"R+F")))</f>
        <v/>
      </c>
      <c r="B276" s="248" t="str">
        <f aca="false">IF(ISNUMBER(A276),VLOOKUP(A276,Methuselahs!$A$7:$E$306,2,FALSE()),"")</f>
        <v/>
      </c>
      <c r="C276" s="249" t="str">
        <f aca="false">IF(ISNUMBER(A276),VLOOKUP(A276,Methuselahs!$A$7:$E$306,3,FALSE()),"")</f>
        <v/>
      </c>
      <c r="D276" s="250" t="str">
        <f aca="false">IF(ISNUMBER(A276),FLOOR((ROW()-ROW($A$7))/5,1)+1,"")</f>
        <v/>
      </c>
      <c r="E276" s="251"/>
      <c r="F276" s="270" t="n">
        <f aca="false">IF(ISNUMBER(E276),E276,0)</f>
        <v>0</v>
      </c>
      <c r="G276" s="257" t="str">
        <f aca="false">IF(ISNUMBER($A276),IF(AND($F276&gt;=2,$H276=60),1,0),"")</f>
        <v/>
      </c>
      <c r="H276" s="258" t="str">
        <f aca="false">IF(ISNUMBER(A276),IF(OR($S276=$U276,NOT(ISNA(MATCH($D276*5+$V$4,Override!$C$6:$C$125,0)))),$Q276,0),"")</f>
        <v/>
      </c>
      <c r="I276" s="276" t="str">
        <f aca="false">IF(ISNUMBER(A276),IF(J276=5,K276,IF(AND(J276=4,OR(K276=4,K276=3)),K276+1,K276)),"")</f>
        <v/>
      </c>
      <c r="J276" s="252" t="n">
        <f aca="false">COUNT(A272:A276)</f>
        <v>0</v>
      </c>
      <c r="K276" s="253" t="str">
        <f aca="false">IF(ISNUMBER(A276),RANK(F276,F272:F276),"")</f>
        <v/>
      </c>
      <c r="L276" s="254" t="n">
        <f aca="false">IF(J276=5,VLOOKUP(K276,TPMatrix!$A$6:$B$10,2,FALSE()),IF(J276=4,VLOOKUP(K276,TPMatrix!$D$6:$E$9,2,FALSE()),0))</f>
        <v>0</v>
      </c>
      <c r="M276" s="254" t="n">
        <f aca="false">IF(COUNTIF(K272:K276,K276)&gt;=2,IF(J276=5,VLOOKUP(K276+1,TPMatrix!$A$6:$B$10,2,FALSE()),IF(J276=4,VLOOKUP(K276+1,TPMatrix!$D$6:$E$9,2,FALSE()),0)),"")</f>
        <v>0</v>
      </c>
      <c r="N276" s="254" t="n">
        <f aca="false">IF(COUNTIF(K272:K276,K276)&gt;=3,IF(J276=5,VLOOKUP(K276+2,TPMatrix!$A$6:$B$10,2,FALSE()),IF(J276=4,VLOOKUP(K276+2,TPMatrix!$D$6:$E$9,2,FALSE()),0)),"")</f>
        <v>0</v>
      </c>
      <c r="O276" s="254" t="n">
        <f aca="false">IF(COUNTIF(K272:K276,K276)&gt;=4,IF(J276=5,VLOOKUP(K276+3,TPMatrix!$A$6:$B$10,2,FALSE()),IF(J276=4,VLOOKUP(K276+3,TPMatrix!$D$6:$E$9,2,FALSE()),0)),"")</f>
        <v>0</v>
      </c>
      <c r="P276" s="254" t="n">
        <f aca="false">IF(COUNTIF(K272:K276,K276)&gt;=5,IF(J276=5,VLOOKUP(K276+4,TPMatrix!$A$6:$B$10,2,FALSE()),IF(J276=4,VLOOKUP(K276+4,TPMatrix!$D$6:$E$9,2,FALSE()),0)),"")</f>
        <v>0</v>
      </c>
      <c r="Q276" s="254" t="n">
        <f aca="false">SUM(L276:P276)/COUNT(L276:P276)</f>
        <v>0</v>
      </c>
      <c r="R276" s="255" t="n">
        <f aca="false">COUNT(L276:P276)</f>
        <v>5</v>
      </c>
      <c r="S276" s="253" t="n">
        <f aca="false">IF(ISNUMBER($A276),COUNTIF($D$7:$D$306,$D276),0)</f>
        <v>0</v>
      </c>
      <c r="T276" s="254" t="n">
        <f aca="false">CEILING($F276,1)</f>
        <v>0</v>
      </c>
      <c r="U276" s="255" t="n">
        <f aca="true">SUM(OFFSET(T276,-MOD(ROW()-ROW($U$7),5),0,5,1))</f>
        <v>0</v>
      </c>
      <c r="W276" s="167" t="str">
        <f aca="false">$I276</f>
        <v/>
      </c>
      <c r="X276" s="167" t="str">
        <f aca="false">IF(ISNUMBER($A276),$W276*(Methuselahs!$A$4+1)+$A276,"")</f>
        <v/>
      </c>
      <c r="Y276" s="167" t="str">
        <f aca="false">IF(ISNUMBER($A276),RANK($X276,$X276:$X280,1),"")</f>
        <v/>
      </c>
      <c r="Z276" s="167" t="str">
        <f aca="false">IF(ISNUMBER($A276),VLOOKUP($A276,Methuselahs!$A$7:$X$306,5),"")</f>
        <v/>
      </c>
      <c r="AA276" s="167" t="str">
        <f aca="false">$I276</f>
        <v/>
      </c>
    </row>
    <row r="277" customFormat="false" ht="12.65" hidden="false" customHeight="false" outlineLevel="0" collapsed="false">
      <c r="A277" s="206" t="str">
        <f aca="true">IF(OR(ISBLANK('Tournament Info'!$B$11),'Tournament Info'!$B$11&lt;&gt;4),"",INDIRECT(ADDRESS(ROW(),3,1,1,"Optimal Seating "&amp;'Tournament Info'!$B$11-1&amp;"R+F")))</f>
        <v/>
      </c>
      <c r="B277" s="207" t="str">
        <f aca="false">IF(ISNUMBER(A277),VLOOKUP(A277,Methuselahs!$A$7:$E$306,2,FALSE()),"")</f>
        <v/>
      </c>
      <c r="C277" s="208" t="str">
        <f aca="false">IF(ISNUMBER(A277),VLOOKUP(A277,Methuselahs!$A$7:$E$306,3,FALSE()),"")</f>
        <v/>
      </c>
      <c r="D277" s="209" t="str">
        <f aca="false">IF(ISNUMBER(A277),FLOOR((ROW()-ROW($A$7))/5,1)+1,"")</f>
        <v/>
      </c>
      <c r="E277" s="210"/>
      <c r="F277" s="262" t="n">
        <f aca="false">IF(ISNUMBER(E277),E277,0)</f>
        <v>0</v>
      </c>
      <c r="G277" s="211" t="str">
        <f aca="false">IF(ISNUMBER($A277),IF(AND($F277&gt;=2,$H277=60),1,0),"")</f>
        <v/>
      </c>
      <c r="H277" s="212" t="str">
        <f aca="false">IF(ISNUMBER(A277),IF(OR($S277=$U277,NOT(ISNA(MATCH($D277*5+$V$4,Override!$C$6:$C$125,0)))),$Q277,0),"")</f>
        <v/>
      </c>
      <c r="I277" s="274" t="str">
        <f aca="false">IF(ISNUMBER(A277),IF(J277=5,K277,IF(AND(J277=4,OR(K277=4,K277=3)),K277+1,K277)),"")</f>
        <v/>
      </c>
      <c r="J277" s="213" t="n">
        <f aca="false">COUNT(A277:A281)</f>
        <v>0</v>
      </c>
      <c r="K277" s="214" t="str">
        <f aca="false">IF(ISNUMBER(A277),RANK(F277,F277:F281),"")</f>
        <v/>
      </c>
      <c r="L277" s="215" t="n">
        <f aca="false">IF(J277=5,VLOOKUP(K277,TPMatrix!$A$6:$B$10,2,FALSE()),IF(J277=4,VLOOKUP(K277,TPMatrix!$D$6:$E$9,2,FALSE()),0))</f>
        <v>0</v>
      </c>
      <c r="M277" s="215" t="n">
        <f aca="false">IF(COUNTIF(K277:K281,K277)&gt;=2,IF(J277=5,VLOOKUP(K277+1,TPMatrix!$A$6:$B$10,2,FALSE()),IF(J277=4,VLOOKUP(K277+1,TPMatrix!$D$6:$E$9,2,FALSE()),0)),"")</f>
        <v>0</v>
      </c>
      <c r="N277" s="215" t="n">
        <f aca="false">IF(COUNTIF(K277:K281,K277)&gt;=3,IF(J277=5,VLOOKUP(K277+2,TPMatrix!$A$6:$B$10,2,FALSE()),IF(J277=4,VLOOKUP(K277+2,TPMatrix!$D$6:$E$9,2,FALSE()),0)),"")</f>
        <v>0</v>
      </c>
      <c r="O277" s="215" t="n">
        <f aca="false">IF(COUNTIF(K277:K281,K277)&gt;=4,IF(J277=5,VLOOKUP(K277+3,TPMatrix!$A$6:$B$10,2,FALSE()),IF(J277=4,VLOOKUP(K277+3,TPMatrix!$D$6:$E$9,2,FALSE()),0)),"")</f>
        <v>0</v>
      </c>
      <c r="P277" s="215" t="n">
        <f aca="false">IF(COUNTIF(K277:K281,K277)&gt;=5,IF(J277=5,VLOOKUP(K277+4,TPMatrix!$A$6:$B$10,2,FALSE()),IF(J277=4,VLOOKUP(K277+4,TPMatrix!$D$6:$E$9,2,FALSE()),0)),"")</f>
        <v>0</v>
      </c>
      <c r="Q277" s="215" t="n">
        <f aca="false">SUM(L277:P277)/COUNT(L277:P277)</f>
        <v>0</v>
      </c>
      <c r="R277" s="216" t="n">
        <f aca="false">COUNT(L277:P277)</f>
        <v>5</v>
      </c>
      <c r="S277" s="217" t="n">
        <f aca="false">IF(ISNUMBER($A277),COUNTIF($D$7:$D$306,$D277),0)</f>
        <v>0</v>
      </c>
      <c r="T277" s="218" t="n">
        <f aca="false">CEILING($F277,1)</f>
        <v>0</v>
      </c>
      <c r="U277" s="219" t="n">
        <f aca="true">SUM(OFFSET(T277,-MOD(ROW()-ROW($U$7),5),0,5,1))</f>
        <v>0</v>
      </c>
      <c r="W277" s="167" t="str">
        <f aca="false">$I277</f>
        <v/>
      </c>
      <c r="X277" s="167" t="str">
        <f aca="false">IF(ISNUMBER($A277),$W277*(Methuselahs!$A$4+1)+$A277,"")</f>
        <v/>
      </c>
      <c r="Y277" s="167" t="str">
        <f aca="false">IF(ISNUMBER($A277),RANK($X277,$X277:$X281,1),"")</f>
        <v/>
      </c>
      <c r="Z277" s="167" t="str">
        <f aca="false">IF(ISNUMBER($A277),VLOOKUP($A277,Methuselahs!$A$7:$X$306,5),"")</f>
        <v/>
      </c>
      <c r="AA277" s="167" t="str">
        <f aca="false">$I277</f>
        <v/>
      </c>
    </row>
    <row r="278" customFormat="false" ht="12.65" hidden="false" customHeight="false" outlineLevel="0" collapsed="false">
      <c r="A278" s="220" t="str">
        <f aca="true">IF(OR(ISBLANK('Tournament Info'!$B$11),'Tournament Info'!$B$11&lt;&gt;4),"",INDIRECT(ADDRESS(ROW(),3,1,1,"Optimal Seating "&amp;'Tournament Info'!$B$11-1&amp;"R+F")))</f>
        <v/>
      </c>
      <c r="B278" s="221" t="str">
        <f aca="false">IF(ISNUMBER(A278),VLOOKUP(A278,Methuselahs!$A$7:$E$306,2,FALSE()),"")</f>
        <v/>
      </c>
      <c r="C278" s="222" t="str">
        <f aca="false">IF(ISNUMBER(A278),VLOOKUP(A278,Methuselahs!$A$7:$E$306,3,FALSE()),"")</f>
        <v/>
      </c>
      <c r="D278" s="223" t="str">
        <f aca="false">IF(ISNUMBER(A278),FLOOR((ROW()-ROW($A$7))/5,1)+1,"")</f>
        <v/>
      </c>
      <c r="E278" s="224"/>
      <c r="F278" s="264" t="n">
        <f aca="false">IF(ISNUMBER(E278),E278,0)</f>
        <v>0</v>
      </c>
      <c r="G278" s="225" t="str">
        <f aca="false">IF(ISNUMBER($A278),IF(AND($F278&gt;=2,$H278=60),1,0),"")</f>
        <v/>
      </c>
      <c r="H278" s="226" t="str">
        <f aca="false">IF(ISNUMBER(A278),IF(OR($S278=$U278,NOT(ISNA(MATCH($D278*5+$V$4,Override!$C$6:$C$125,0)))),$Q278,0),"")</f>
        <v/>
      </c>
      <c r="I278" s="275" t="str">
        <f aca="false">IF(ISNUMBER(A278),IF(J278=5,K278,IF(AND(J278=4,OR(K278=4,K278=3)),K278+1,K278)),"")</f>
        <v/>
      </c>
      <c r="J278" s="227" t="n">
        <f aca="false">COUNT(A277:A281)</f>
        <v>0</v>
      </c>
      <c r="K278" s="228" t="str">
        <f aca="false">IF(ISNUMBER(A278),RANK(F278,F277:F281),"")</f>
        <v/>
      </c>
      <c r="L278" s="229" t="n">
        <f aca="false">IF(J278=5,VLOOKUP(K278,TPMatrix!$A$6:$B$10,2,FALSE()),IF(J278=4,VLOOKUP(K278,TPMatrix!$D$6:$E$9,2,FALSE()),0))</f>
        <v>0</v>
      </c>
      <c r="M278" s="229" t="n">
        <f aca="false">IF(COUNTIF(K277:K281,K278)&gt;=2,IF(J278=5,VLOOKUP(K278+1,TPMatrix!$A$6:$B$10,2,FALSE()),IF(J278=4,VLOOKUP(K278+1,TPMatrix!$D$6:$E$9,2,FALSE()),0)),"")</f>
        <v>0</v>
      </c>
      <c r="N278" s="229" t="n">
        <f aca="false">IF(COUNTIF(K277:K281,K278)&gt;=3,IF(J278=5,VLOOKUP(K278+2,TPMatrix!$A$6:$B$10,2,FALSE()),IF(J278=4,VLOOKUP(K278+2,TPMatrix!$D$6:$E$9,2,FALSE()),0)),"")</f>
        <v>0</v>
      </c>
      <c r="O278" s="229" t="n">
        <f aca="false">IF(COUNTIF(K277:K281,K278)&gt;=4,IF(J278=5,VLOOKUP(K278+3,TPMatrix!$A$6:$B$10,2,FALSE()),IF(J278=4,VLOOKUP(K278+3,TPMatrix!$D$6:$E$9,2,FALSE()),0)),"")</f>
        <v>0</v>
      </c>
      <c r="P278" s="229" t="n">
        <f aca="false">IF(COUNTIF(K277:K281,K278)&gt;=5,IF(J278=5,VLOOKUP(K278+4,TPMatrix!$A$6:$B$10,2,FALSE()),IF(J278=4,VLOOKUP(K278+4,TPMatrix!$D$6:$E$9,2,FALSE()),0)),"")</f>
        <v>0</v>
      </c>
      <c r="Q278" s="229" t="n">
        <f aca="false">SUM(L278:P278)/COUNT(L278:P278)</f>
        <v>0</v>
      </c>
      <c r="R278" s="230" t="n">
        <f aca="false">COUNT(L278:P278)</f>
        <v>5</v>
      </c>
      <c r="S278" s="228" t="n">
        <f aca="false">IF(ISNUMBER($A278),COUNTIF($D$7:$D$306,$D278),0)</f>
        <v>0</v>
      </c>
      <c r="T278" s="229" t="n">
        <f aca="false">CEILING($F278,1)</f>
        <v>0</v>
      </c>
      <c r="U278" s="230" t="n">
        <f aca="true">SUM(OFFSET(T278,-MOD(ROW()-ROW($U$7),5),0,5,1))</f>
        <v>0</v>
      </c>
      <c r="W278" s="167" t="str">
        <f aca="false">$I278</f>
        <v/>
      </c>
      <c r="X278" s="167" t="str">
        <f aca="false">IF(ISNUMBER($A278),$W278*(Methuselahs!$A$4+1)+$A278,"")</f>
        <v/>
      </c>
      <c r="Y278" s="167" t="str">
        <f aca="false">IF(ISNUMBER($A278),RANK($X278,$X278:$X282,1),"")</f>
        <v/>
      </c>
      <c r="Z278" s="167" t="str">
        <f aca="false">IF(ISNUMBER($A278),VLOOKUP($A278,Methuselahs!$A$7:$X$306,5),"")</f>
        <v/>
      </c>
      <c r="AA278" s="167" t="str">
        <f aca="false">$I278</f>
        <v/>
      </c>
    </row>
    <row r="279" customFormat="false" ht="12.65" hidden="false" customHeight="false" outlineLevel="0" collapsed="false">
      <c r="A279" s="231" t="str">
        <f aca="true">IF(OR(ISBLANK('Tournament Info'!$B$11),'Tournament Info'!$B$11&lt;&gt;4),"",INDIRECT(ADDRESS(ROW(),3,1,1,"Optimal Seating "&amp;'Tournament Info'!$B$11-1&amp;"R+F")))</f>
        <v/>
      </c>
      <c r="B279" s="207" t="str">
        <f aca="false">IF(ISNUMBER(A279),VLOOKUP(A279,Methuselahs!$A$7:$E$306,2,FALSE()),"")</f>
        <v/>
      </c>
      <c r="C279" s="232" t="str">
        <f aca="false">IF(ISNUMBER(A279),VLOOKUP(A279,Methuselahs!$A$7:$E$306,3,FALSE()),"")</f>
        <v/>
      </c>
      <c r="D279" s="233" t="str">
        <f aca="false">IF(ISNUMBER(A279),FLOOR((ROW()-ROW($A$7))/5,1)+1,"")</f>
        <v/>
      </c>
      <c r="E279" s="234"/>
      <c r="F279" s="267" t="n">
        <f aca="false">IF(ISNUMBER(E279),E279,0)</f>
        <v>0</v>
      </c>
      <c r="G279" s="235" t="str">
        <f aca="false">IF(ISNUMBER($A279),IF(AND($F279&gt;=2,$H279=60),1,0),"")</f>
        <v/>
      </c>
      <c r="H279" s="236" t="str">
        <f aca="false">IF(ISNUMBER(A279),IF(OR($S279=$U279,NOT(ISNA(MATCH($D279*5+$V$4,Override!$C$6:$C$125,0)))),$Q279,0),"")</f>
        <v/>
      </c>
      <c r="I279" s="139" t="str">
        <f aca="false">IF(ISNUMBER(A279),IF(J279=5,K279,IF(AND(J279=4,OR(K279=4,K279=3)),K279+1,K279)),"")</f>
        <v/>
      </c>
      <c r="J279" s="237" t="n">
        <f aca="false">COUNT(A277:A281)</f>
        <v>0</v>
      </c>
      <c r="K279" s="238" t="str">
        <f aca="false">IF(ISNUMBER(A279),RANK(F279,F277:F281),"")</f>
        <v/>
      </c>
      <c r="L279" s="239" t="n">
        <f aca="false">IF(J279=5,VLOOKUP(K279,TPMatrix!$A$6:$B$10,2,FALSE()),IF(J279=4,VLOOKUP(K279,TPMatrix!$D$6:$E$9,2,FALSE()),0))</f>
        <v>0</v>
      </c>
      <c r="M279" s="239" t="n">
        <f aca="false">IF(COUNTIF(K277:K281,K279)&gt;=2,IF(J279=5,VLOOKUP(K279+1,TPMatrix!$A$6:$B$10,2,FALSE()),IF(J279=4,VLOOKUP(K279+1,TPMatrix!$D$6:$E$9,2,FALSE()),0)),"")</f>
        <v>0</v>
      </c>
      <c r="N279" s="239" t="n">
        <f aca="false">IF(COUNTIF(K277:K281,K279)&gt;=3,IF(J279=5,VLOOKUP(K279+2,TPMatrix!$A$6:$B$10,2,FALSE()),IF(J279=4,VLOOKUP(K279+2,TPMatrix!$D$6:$E$9,2,FALSE()),0)),"")</f>
        <v>0</v>
      </c>
      <c r="O279" s="239" t="n">
        <f aca="false">IF(COUNTIF(K277:K281,K279)&gt;=4,IF(J279=5,VLOOKUP(K279+3,TPMatrix!$A$6:$B$10,2,FALSE()),IF(J279=4,VLOOKUP(K279+3,TPMatrix!$D$6:$E$9,2,FALSE()),0)),"")</f>
        <v>0</v>
      </c>
      <c r="P279" s="239" t="n">
        <f aca="false">IF(COUNTIF(K277:K281,K279)&gt;=5,IF(J279=5,VLOOKUP(K279+4,TPMatrix!$A$6:$B$10,2,FALSE()),IF(J279=4,VLOOKUP(K279+4,TPMatrix!$D$6:$E$9,2,FALSE()),0)),"")</f>
        <v>0</v>
      </c>
      <c r="Q279" s="239" t="n">
        <f aca="false">SUM(L279:P279)/COUNT(L279:P279)</f>
        <v>0</v>
      </c>
      <c r="R279" s="240" t="n">
        <f aca="false">COUNT(L279:P279)</f>
        <v>5</v>
      </c>
      <c r="S279" s="238" t="n">
        <f aca="false">IF(ISNUMBER($A279),COUNTIF($D$7:$D$306,$D279),0)</f>
        <v>0</v>
      </c>
      <c r="T279" s="239" t="n">
        <f aca="false">CEILING($F279,1)</f>
        <v>0</v>
      </c>
      <c r="U279" s="240" t="n">
        <f aca="true">SUM(OFFSET(T279,-MOD(ROW()-ROW($U$7),5),0,5,1))</f>
        <v>0</v>
      </c>
      <c r="W279" s="167" t="str">
        <f aca="false">$I279</f>
        <v/>
      </c>
      <c r="X279" s="167" t="str">
        <f aca="false">IF(ISNUMBER($A279),$W279*(Methuselahs!$A$4+1)+$A279,"")</f>
        <v/>
      </c>
      <c r="Y279" s="167" t="str">
        <f aca="false">IF(ISNUMBER($A279),RANK($X279,$X279:$X283,1),"")</f>
        <v/>
      </c>
      <c r="Z279" s="167" t="str">
        <f aca="false">IF(ISNUMBER($A279),VLOOKUP($A279,Methuselahs!$A$7:$X$306,5),"")</f>
        <v/>
      </c>
      <c r="AA279" s="167" t="str">
        <f aca="false">$I279</f>
        <v/>
      </c>
    </row>
    <row r="280" customFormat="false" ht="12.65" hidden="false" customHeight="false" outlineLevel="0" collapsed="false">
      <c r="A280" s="241" t="str">
        <f aca="true">IF(OR(ISBLANK('Tournament Info'!$B$11),'Tournament Info'!$B$11&lt;&gt;4),"",INDIRECT(ADDRESS(ROW(),3,1,1,"Optimal Seating "&amp;'Tournament Info'!$B$11-1&amp;"R+F")))</f>
        <v/>
      </c>
      <c r="B280" s="242" t="str">
        <f aca="false">IF(ISNUMBER(A280),VLOOKUP(A280,Methuselahs!$A$7:$E$306,2,FALSE()),"")</f>
        <v/>
      </c>
      <c r="C280" s="243" t="str">
        <f aca="false">IF(ISNUMBER(A280),VLOOKUP(A280,Methuselahs!$A$7:$E$306,3,FALSE()),"")</f>
        <v/>
      </c>
      <c r="D280" s="244" t="str">
        <f aca="false">IF(ISNUMBER(A280),FLOOR((ROW()-ROW($A$7))/5,1)+1,"")</f>
        <v/>
      </c>
      <c r="E280" s="245"/>
      <c r="F280" s="269" t="n">
        <f aca="false">IF(ISNUMBER(E280),E280,0)</f>
        <v>0</v>
      </c>
      <c r="G280" s="225" t="str">
        <f aca="false">IF(ISNUMBER($A280),IF(AND($F280&gt;=2,$H280=60),1,0),"")</f>
        <v/>
      </c>
      <c r="H280" s="226" t="str">
        <f aca="false">IF(ISNUMBER(A280),IF(OR($S280=$U280,NOT(ISNA(MATCH($D280*5+$V$4,Override!$C$6:$C$125,0)))),$Q280,0),"")</f>
        <v/>
      </c>
      <c r="I280" s="275" t="str">
        <f aca="false">IF(ISNUMBER(A280),IF(J280=5,K280,IF(AND(J280=4,OR(K280=4,K280=3)),K280+1,K280)),"")</f>
        <v/>
      </c>
      <c r="J280" s="246" t="n">
        <f aca="false">COUNT(A277:A281)</f>
        <v>0</v>
      </c>
      <c r="K280" s="228" t="str">
        <f aca="false">IF(ISNUMBER(A280),RANK(F280,F277:F281),"")</f>
        <v/>
      </c>
      <c r="L280" s="229" t="n">
        <f aca="false">IF(J280=5,VLOOKUP(K280,TPMatrix!$A$6:$B$10,2,FALSE()),IF(J280=4,VLOOKUP(K280,TPMatrix!$D$6:$E$9,2,FALSE()),0))</f>
        <v>0</v>
      </c>
      <c r="M280" s="229" t="n">
        <f aca="false">IF(COUNTIF(K277:K281,K280)&gt;=2,IF(J280=5,VLOOKUP(K280+1,TPMatrix!$A$6:$B$10,2,FALSE()),IF(J280=4,VLOOKUP(K280+1,TPMatrix!$D$6:$E$9,2,FALSE()),0)),"")</f>
        <v>0</v>
      </c>
      <c r="N280" s="229" t="n">
        <f aca="false">IF(COUNTIF(K277:K281,K280)&gt;=3,IF(J280=5,VLOOKUP(K280+2,TPMatrix!$A$6:$B$10,2,FALSE()),IF(J280=4,VLOOKUP(K280+2,TPMatrix!$D$6:$E$9,2,FALSE()),0)),"")</f>
        <v>0</v>
      </c>
      <c r="O280" s="229" t="n">
        <f aca="false">IF(COUNTIF(K277:K281,K280)&gt;=4,IF(J280=5,VLOOKUP(K280+3,TPMatrix!$A$6:$B$10,2,FALSE()),IF(J280=4,VLOOKUP(K280+3,TPMatrix!$D$6:$E$9,2,FALSE()),0)),"")</f>
        <v>0</v>
      </c>
      <c r="P280" s="229" t="n">
        <f aca="false">IF(COUNTIF(K277:K281,K280)&gt;=5,IF(J280=5,VLOOKUP(K280+4,TPMatrix!$A$6:$B$10,2,FALSE()),IF(J280=4,VLOOKUP(K280+4,TPMatrix!$D$6:$E$9,2,FALSE()),0)),"")</f>
        <v>0</v>
      </c>
      <c r="Q280" s="229" t="n">
        <f aca="false">SUM(L280:P280)/COUNT(L280:P280)</f>
        <v>0</v>
      </c>
      <c r="R280" s="230" t="n">
        <f aca="false">COUNT(L280:P280)</f>
        <v>5</v>
      </c>
      <c r="S280" s="228" t="n">
        <f aca="false">IF(ISNUMBER($A280),COUNTIF($D$7:$D$306,$D280),0)</f>
        <v>0</v>
      </c>
      <c r="T280" s="229" t="n">
        <f aca="false">CEILING($F280,1)</f>
        <v>0</v>
      </c>
      <c r="U280" s="230" t="n">
        <f aca="true">SUM(OFFSET(T280,-MOD(ROW()-ROW($U$7),5),0,5,1))</f>
        <v>0</v>
      </c>
      <c r="W280" s="167" t="str">
        <f aca="false">$I280</f>
        <v/>
      </c>
      <c r="X280" s="167" t="str">
        <f aca="false">IF(ISNUMBER($A280),$W280*(Methuselahs!$A$4+1)+$A280,"")</f>
        <v/>
      </c>
      <c r="Y280" s="167" t="str">
        <f aca="false">IF(ISNUMBER($A280),RANK($X280,$X280:$X284,1),"")</f>
        <v/>
      </c>
      <c r="Z280" s="167" t="str">
        <f aca="false">IF(ISNUMBER($A280),VLOOKUP($A280,Methuselahs!$A$7:$X$306,5),"")</f>
        <v/>
      </c>
      <c r="AA280" s="167" t="str">
        <f aca="false">$I280</f>
        <v/>
      </c>
    </row>
    <row r="281" customFormat="false" ht="12.65" hidden="false" customHeight="false" outlineLevel="0" collapsed="false">
      <c r="A281" s="247" t="str">
        <f aca="true">IF(OR(ISBLANK('Tournament Info'!$B$11),'Tournament Info'!$B$11&lt;&gt;4),"",INDIRECT(ADDRESS(ROW(),3,1,1,"Optimal Seating "&amp;'Tournament Info'!$B$11-1&amp;"R+F")))</f>
        <v/>
      </c>
      <c r="B281" s="248" t="str">
        <f aca="false">IF(ISNUMBER(A281),VLOOKUP(A281,Methuselahs!$A$7:$E$306,2,FALSE()),"")</f>
        <v/>
      </c>
      <c r="C281" s="249" t="str">
        <f aca="false">IF(ISNUMBER(A281),VLOOKUP(A281,Methuselahs!$A$7:$E$306,3,FALSE()),"")</f>
        <v/>
      </c>
      <c r="D281" s="250" t="str">
        <f aca="false">IF(ISNUMBER(A281),FLOOR((ROW()-ROW($A$7))/5,1)+1,"")</f>
        <v/>
      </c>
      <c r="E281" s="251"/>
      <c r="F281" s="270" t="n">
        <f aca="false">IF(ISNUMBER(E281),E281,0)</f>
        <v>0</v>
      </c>
      <c r="G281" s="235" t="str">
        <f aca="false">IF(ISNUMBER($A281),IF(AND($F281&gt;=2,$H281=60),1,0),"")</f>
        <v/>
      </c>
      <c r="H281" s="236" t="str">
        <f aca="false">IF(ISNUMBER(A281),IF(OR($S281=$U281,NOT(ISNA(MATCH($D281*5+$V$4,Override!$C$6:$C$125,0)))),$Q281,0),"")</f>
        <v/>
      </c>
      <c r="I281" s="139" t="str">
        <f aca="false">IF(ISNUMBER(A281),IF(J281=5,K281,IF(AND(J281=4,OR(K281=4,K281=3)),K281+1,K281)),"")</f>
        <v/>
      </c>
      <c r="J281" s="252" t="n">
        <f aca="false">COUNT(A277:A281)</f>
        <v>0</v>
      </c>
      <c r="K281" s="253" t="str">
        <f aca="false">IF(ISNUMBER(A281),RANK(F281,F277:F281),"")</f>
        <v/>
      </c>
      <c r="L281" s="254" t="n">
        <f aca="false">IF(J281=5,VLOOKUP(K281,TPMatrix!$A$6:$B$10,2,FALSE()),IF(J281=4,VLOOKUP(K281,TPMatrix!$D$6:$E$9,2,FALSE()),0))</f>
        <v>0</v>
      </c>
      <c r="M281" s="254" t="n">
        <f aca="false">IF(COUNTIF(K277:K281,K281)&gt;=2,IF(J281=5,VLOOKUP(K281+1,TPMatrix!$A$6:$B$10,2,FALSE()),IF(J281=4,VLOOKUP(K281+1,TPMatrix!$D$6:$E$9,2,FALSE()),0)),"")</f>
        <v>0</v>
      </c>
      <c r="N281" s="254" t="n">
        <f aca="false">IF(COUNTIF(K277:K281,K281)&gt;=3,IF(J281=5,VLOOKUP(K281+2,TPMatrix!$A$6:$B$10,2,FALSE()),IF(J281=4,VLOOKUP(K281+2,TPMatrix!$D$6:$E$9,2,FALSE()),0)),"")</f>
        <v>0</v>
      </c>
      <c r="O281" s="254" t="n">
        <f aca="false">IF(COUNTIF(K277:K281,K281)&gt;=4,IF(J281=5,VLOOKUP(K281+3,TPMatrix!$A$6:$B$10,2,FALSE()),IF(J281=4,VLOOKUP(K281+3,TPMatrix!$D$6:$E$9,2,FALSE()),0)),"")</f>
        <v>0</v>
      </c>
      <c r="P281" s="254" t="n">
        <f aca="false">IF(COUNTIF(K277:K281,K281)&gt;=5,IF(J281=5,VLOOKUP(K281+4,TPMatrix!$A$6:$B$10,2,FALSE()),IF(J281=4,VLOOKUP(K281+4,TPMatrix!$D$6:$E$9,2,FALSE()),0)),"")</f>
        <v>0</v>
      </c>
      <c r="Q281" s="254" t="n">
        <f aca="false">SUM(L281:P281)/COUNT(L281:P281)</f>
        <v>0</v>
      </c>
      <c r="R281" s="255" t="n">
        <f aca="false">COUNT(L281:P281)</f>
        <v>5</v>
      </c>
      <c r="S281" s="253" t="n">
        <f aca="false">IF(ISNUMBER($A281),COUNTIF($D$7:$D$306,$D281),0)</f>
        <v>0</v>
      </c>
      <c r="T281" s="254" t="n">
        <f aca="false">CEILING($F281,1)</f>
        <v>0</v>
      </c>
      <c r="U281" s="255" t="n">
        <f aca="true">SUM(OFFSET(T281,-MOD(ROW()-ROW($U$7),5),0,5,1))</f>
        <v>0</v>
      </c>
      <c r="W281" s="167" t="str">
        <f aca="false">$I281</f>
        <v/>
      </c>
      <c r="X281" s="167" t="str">
        <f aca="false">IF(ISNUMBER($A281),$W281*(Methuselahs!$A$4+1)+$A281,"")</f>
        <v/>
      </c>
      <c r="Y281" s="167" t="str">
        <f aca="false">IF(ISNUMBER($A281),RANK($X281,$X281:$X285,1),"")</f>
        <v/>
      </c>
      <c r="Z281" s="167" t="str">
        <f aca="false">IF(ISNUMBER($A281),VLOOKUP($A281,Methuselahs!$A$7:$X$306,5),"")</f>
        <v/>
      </c>
      <c r="AA281" s="167" t="str">
        <f aca="false">$I281</f>
        <v/>
      </c>
    </row>
    <row r="282" customFormat="false" ht="12.65" hidden="false" customHeight="false" outlineLevel="0" collapsed="false">
      <c r="A282" s="206" t="str">
        <f aca="true">IF(OR(ISBLANK('Tournament Info'!$B$11),'Tournament Info'!$B$11&lt;&gt;4),"",INDIRECT(ADDRESS(ROW(),3,1,1,"Optimal Seating "&amp;'Tournament Info'!$B$11-1&amp;"R+F")))</f>
        <v/>
      </c>
      <c r="B282" s="256" t="str">
        <f aca="false">IF(ISNUMBER(A282),VLOOKUP(A282,Methuselahs!$A$7:$E$306,2,FALSE()),"")</f>
        <v/>
      </c>
      <c r="C282" s="208" t="str">
        <f aca="false">IF(ISNUMBER(A282),VLOOKUP(A282,Methuselahs!$A$7:$E$306,3,FALSE()),"")</f>
        <v/>
      </c>
      <c r="D282" s="209" t="str">
        <f aca="false">IF(ISNUMBER(A282),FLOOR((ROW()-ROW($A$7))/5,1)+1,"")</f>
        <v/>
      </c>
      <c r="E282" s="210"/>
      <c r="F282" s="262" t="n">
        <f aca="false">IF(ISNUMBER(E282),E282,0)</f>
        <v>0</v>
      </c>
      <c r="G282" s="211" t="str">
        <f aca="false">IF(ISNUMBER($A282),IF(AND($F282&gt;=2,$H282=60),1,0),"")</f>
        <v/>
      </c>
      <c r="H282" s="212" t="str">
        <f aca="false">IF(ISNUMBER(A282),IF(OR($S282=$U282,NOT(ISNA(MATCH($D282*5+$V$4,Override!$C$6:$C$125,0)))),$Q282,0),"")</f>
        <v/>
      </c>
      <c r="I282" s="274" t="str">
        <f aca="false">IF(ISNUMBER(A282),IF(J282=5,K282,IF(AND(J282=4,OR(K282=4,K282=3)),K282+1,K282)),"")</f>
        <v/>
      </c>
      <c r="J282" s="213" t="n">
        <f aca="false">COUNT(A282:A286)</f>
        <v>0</v>
      </c>
      <c r="K282" s="214" t="str">
        <f aca="false">IF(ISNUMBER(A282),RANK(F282,F282:F286),"")</f>
        <v/>
      </c>
      <c r="L282" s="215" t="n">
        <f aca="false">IF(J282=5,VLOOKUP(K282,TPMatrix!$A$6:$B$10,2,FALSE()),IF(J282=4,VLOOKUP(K282,TPMatrix!$D$6:$E$9,2,FALSE()),0))</f>
        <v>0</v>
      </c>
      <c r="M282" s="215" t="n">
        <f aca="false">IF(COUNTIF(K282:K286,K282)&gt;=2,IF(J282=5,VLOOKUP(K282+1,TPMatrix!$A$6:$B$10,2,FALSE()),IF(J282=4,VLOOKUP(K282+1,TPMatrix!$D$6:$E$9,2,FALSE()),0)),"")</f>
        <v>0</v>
      </c>
      <c r="N282" s="215" t="n">
        <f aca="false">IF(COUNTIF(K282:K286,K282)&gt;=3,IF(J282=5,VLOOKUP(K282+2,TPMatrix!$A$6:$B$10,2,FALSE()),IF(J282=4,VLOOKUP(K282+2,TPMatrix!$D$6:$E$9,2,FALSE()),0)),"")</f>
        <v>0</v>
      </c>
      <c r="O282" s="215" t="n">
        <f aca="false">IF(COUNTIF(K282:K286,K282)&gt;=4,IF(J282=5,VLOOKUP(K282+3,TPMatrix!$A$6:$B$10,2,FALSE()),IF(J282=4,VLOOKUP(K282+3,TPMatrix!$D$6:$E$9,2,FALSE()),0)),"")</f>
        <v>0</v>
      </c>
      <c r="P282" s="215" t="n">
        <f aca="false">IF(COUNTIF(K282:K286,K282)&gt;=5,IF(J282=5,VLOOKUP(K282+4,TPMatrix!$A$6:$B$10,2,FALSE()),IF(J282=4,VLOOKUP(K282+4,TPMatrix!$D$6:$E$9,2,FALSE()),0)),"")</f>
        <v>0</v>
      </c>
      <c r="Q282" s="215" t="n">
        <f aca="false">SUM(L282:P282)/COUNT(L282:P282)</f>
        <v>0</v>
      </c>
      <c r="R282" s="216" t="n">
        <f aca="false">COUNT(L282:P282)</f>
        <v>5</v>
      </c>
      <c r="S282" s="217" t="n">
        <f aca="false">IF(ISNUMBER($A282),COUNTIF($D$7:$D$306,$D282),0)</f>
        <v>0</v>
      </c>
      <c r="T282" s="218" t="n">
        <f aca="false">CEILING($F282,1)</f>
        <v>0</v>
      </c>
      <c r="U282" s="219" t="n">
        <f aca="true">SUM(OFFSET(T282,-MOD(ROW()-ROW($U$7),5),0,5,1))</f>
        <v>0</v>
      </c>
      <c r="W282" s="167" t="str">
        <f aca="false">$I282</f>
        <v/>
      </c>
      <c r="X282" s="167" t="str">
        <f aca="false">IF(ISNUMBER($A282),$W282*(Methuselahs!$A$4+1)+$A282,"")</f>
        <v/>
      </c>
      <c r="Y282" s="167" t="str">
        <f aca="false">IF(ISNUMBER($A282),RANK($X282,$X282:$X286,1),"")</f>
        <v/>
      </c>
      <c r="Z282" s="167" t="str">
        <f aca="false">IF(ISNUMBER($A282),VLOOKUP($A282,Methuselahs!$A$7:$X$306,5),"")</f>
        <v/>
      </c>
      <c r="AA282" s="167" t="str">
        <f aca="false">$I282</f>
        <v/>
      </c>
    </row>
    <row r="283" customFormat="false" ht="12.65" hidden="false" customHeight="false" outlineLevel="0" collapsed="false">
      <c r="A283" s="220" t="str">
        <f aca="true">IF(OR(ISBLANK('Tournament Info'!$B$11),'Tournament Info'!$B$11&lt;&gt;4),"",INDIRECT(ADDRESS(ROW(),3,1,1,"Optimal Seating "&amp;'Tournament Info'!$B$11-1&amp;"R+F")))</f>
        <v/>
      </c>
      <c r="B283" s="221" t="str">
        <f aca="false">IF(ISNUMBER(A283),VLOOKUP(A283,Methuselahs!$A$7:$E$306,2,FALSE()),"")</f>
        <v/>
      </c>
      <c r="C283" s="222" t="str">
        <f aca="false">IF(ISNUMBER(A283),VLOOKUP(A283,Methuselahs!$A$7:$E$306,3,FALSE()),"")</f>
        <v/>
      </c>
      <c r="D283" s="223" t="str">
        <f aca="false">IF(ISNUMBER(A283),FLOOR((ROW()-ROW($A$7))/5,1)+1,"")</f>
        <v/>
      </c>
      <c r="E283" s="224"/>
      <c r="F283" s="264" t="n">
        <f aca="false">IF(ISNUMBER(E283),E283,0)</f>
        <v>0</v>
      </c>
      <c r="G283" s="225" t="str">
        <f aca="false">IF(ISNUMBER($A283),IF(AND($F283&gt;=2,$H283=60),1,0),"")</f>
        <v/>
      </c>
      <c r="H283" s="226" t="str">
        <f aca="false">IF(ISNUMBER(A283),IF(OR($S283=$U283,NOT(ISNA(MATCH($D283*5+$V$4,Override!$C$6:$C$125,0)))),$Q283,0),"")</f>
        <v/>
      </c>
      <c r="I283" s="275" t="str">
        <f aca="false">IF(ISNUMBER(A283),IF(J283=5,K283,IF(AND(J283=4,OR(K283=4,K283=3)),K283+1,K283)),"")</f>
        <v/>
      </c>
      <c r="J283" s="227" t="n">
        <f aca="false">COUNT(A282:A286)</f>
        <v>0</v>
      </c>
      <c r="K283" s="228" t="str">
        <f aca="false">IF(ISNUMBER(A283),RANK(F283,F282:F286),"")</f>
        <v/>
      </c>
      <c r="L283" s="229" t="n">
        <f aca="false">IF(J283=5,VLOOKUP(K283,TPMatrix!$A$6:$B$10,2,FALSE()),IF(J283=4,VLOOKUP(K283,TPMatrix!$D$6:$E$9,2,FALSE()),0))</f>
        <v>0</v>
      </c>
      <c r="M283" s="229" t="n">
        <f aca="false">IF(COUNTIF(K282:K286,K283)&gt;=2,IF(J283=5,VLOOKUP(K283+1,TPMatrix!$A$6:$B$10,2,FALSE()),IF(J283=4,VLOOKUP(K283+1,TPMatrix!$D$6:$E$9,2,FALSE()),0)),"")</f>
        <v>0</v>
      </c>
      <c r="N283" s="229" t="n">
        <f aca="false">IF(COUNTIF(K282:K286,K283)&gt;=3,IF(J283=5,VLOOKUP(K283+2,TPMatrix!$A$6:$B$10,2,FALSE()),IF(J283=4,VLOOKUP(K283+2,TPMatrix!$D$6:$E$9,2,FALSE()),0)),"")</f>
        <v>0</v>
      </c>
      <c r="O283" s="229" t="n">
        <f aca="false">IF(COUNTIF(K282:K286,K283)&gt;=4,IF(J283=5,VLOOKUP(K283+3,TPMatrix!$A$6:$B$10,2,FALSE()),IF(J283=4,VLOOKUP(K283+3,TPMatrix!$D$6:$E$9,2,FALSE()),0)),"")</f>
        <v>0</v>
      </c>
      <c r="P283" s="229" t="n">
        <f aca="false">IF(COUNTIF(K282:K286,K283)&gt;=5,IF(J283=5,VLOOKUP(K283+4,TPMatrix!$A$6:$B$10,2,FALSE()),IF(J283=4,VLOOKUP(K283+4,TPMatrix!$D$6:$E$9,2,FALSE()),0)),"")</f>
        <v>0</v>
      </c>
      <c r="Q283" s="229" t="n">
        <f aca="false">SUM(L283:P283)/COUNT(L283:P283)</f>
        <v>0</v>
      </c>
      <c r="R283" s="230" t="n">
        <f aca="false">COUNT(L283:P283)</f>
        <v>5</v>
      </c>
      <c r="S283" s="228" t="n">
        <f aca="false">IF(ISNUMBER($A283),COUNTIF($D$7:$D$306,$D283),0)</f>
        <v>0</v>
      </c>
      <c r="T283" s="229" t="n">
        <f aca="false">CEILING($F283,1)</f>
        <v>0</v>
      </c>
      <c r="U283" s="230" t="n">
        <f aca="true">SUM(OFFSET(T283,-MOD(ROW()-ROW($U$7),5),0,5,1))</f>
        <v>0</v>
      </c>
      <c r="W283" s="167" t="str">
        <f aca="false">$I283</f>
        <v/>
      </c>
      <c r="X283" s="167" t="str">
        <f aca="false">IF(ISNUMBER($A283),$W283*(Methuselahs!$A$4+1)+$A283,"")</f>
        <v/>
      </c>
      <c r="Y283" s="167" t="str">
        <f aca="false">IF(ISNUMBER($A283),RANK($X283,$X283:$X287,1),"")</f>
        <v/>
      </c>
      <c r="Z283" s="167" t="str">
        <f aca="false">IF(ISNUMBER($A283),VLOOKUP($A283,Methuselahs!$A$7:$X$306,5),"")</f>
        <v/>
      </c>
      <c r="AA283" s="167" t="str">
        <f aca="false">$I283</f>
        <v/>
      </c>
    </row>
    <row r="284" customFormat="false" ht="12.65" hidden="false" customHeight="false" outlineLevel="0" collapsed="false">
      <c r="A284" s="231" t="str">
        <f aca="true">IF(OR(ISBLANK('Tournament Info'!$B$11),'Tournament Info'!$B$11&lt;&gt;4),"",INDIRECT(ADDRESS(ROW(),3,1,1,"Optimal Seating "&amp;'Tournament Info'!$B$11-1&amp;"R+F")))</f>
        <v/>
      </c>
      <c r="B284" s="207" t="str">
        <f aca="false">IF(ISNUMBER(A284),VLOOKUP(A284,Methuselahs!$A$7:$E$306,2,FALSE()),"")</f>
        <v/>
      </c>
      <c r="C284" s="232" t="str">
        <f aca="false">IF(ISNUMBER(A284),VLOOKUP(A284,Methuselahs!$A$7:$E$306,3,FALSE()),"")</f>
        <v/>
      </c>
      <c r="D284" s="233" t="str">
        <f aca="false">IF(ISNUMBER(A284),FLOOR((ROW()-ROW($A$7))/5,1)+1,"")</f>
        <v/>
      </c>
      <c r="E284" s="234"/>
      <c r="F284" s="267" t="n">
        <f aca="false">IF(ISNUMBER(E284),E284,0)</f>
        <v>0</v>
      </c>
      <c r="G284" s="235" t="str">
        <f aca="false">IF(ISNUMBER($A284),IF(AND($F284&gt;=2,$H284=60),1,0),"")</f>
        <v/>
      </c>
      <c r="H284" s="236" t="str">
        <f aca="false">IF(ISNUMBER(A284),IF(OR($S284=$U284,NOT(ISNA(MATCH($D284*5+$V$4,Override!$C$6:$C$125,0)))),$Q284,0),"")</f>
        <v/>
      </c>
      <c r="I284" s="139" t="str">
        <f aca="false">IF(ISNUMBER(A284),IF(J284=5,K284,IF(AND(J284=4,OR(K284=4,K284=3)),K284+1,K284)),"")</f>
        <v/>
      </c>
      <c r="J284" s="237" t="n">
        <f aca="false">COUNT(A282:A286)</f>
        <v>0</v>
      </c>
      <c r="K284" s="238" t="str">
        <f aca="false">IF(ISNUMBER(A284),RANK(F284,F282:F286),"")</f>
        <v/>
      </c>
      <c r="L284" s="239" t="n">
        <f aca="false">IF(J284=5,VLOOKUP(K284,TPMatrix!$A$6:$B$10,2,FALSE()),IF(J284=4,VLOOKUP(K284,TPMatrix!$D$6:$E$9,2,FALSE()),0))</f>
        <v>0</v>
      </c>
      <c r="M284" s="239" t="n">
        <f aca="false">IF(COUNTIF(K282:K286,K284)&gt;=2,IF(J284=5,VLOOKUP(K284+1,TPMatrix!$A$6:$B$10,2,FALSE()),IF(J284=4,VLOOKUP(K284+1,TPMatrix!$D$6:$E$9,2,FALSE()),0)),"")</f>
        <v>0</v>
      </c>
      <c r="N284" s="239" t="n">
        <f aca="false">IF(COUNTIF(K282:K286,K284)&gt;=3,IF(J284=5,VLOOKUP(K284+2,TPMatrix!$A$6:$B$10,2,FALSE()),IF(J284=4,VLOOKUP(K284+2,TPMatrix!$D$6:$E$9,2,FALSE()),0)),"")</f>
        <v>0</v>
      </c>
      <c r="O284" s="239" t="n">
        <f aca="false">IF(COUNTIF(K282:K286,K284)&gt;=4,IF(J284=5,VLOOKUP(K284+3,TPMatrix!$A$6:$B$10,2,FALSE()),IF(J284=4,VLOOKUP(K284+3,TPMatrix!$D$6:$E$9,2,FALSE()),0)),"")</f>
        <v>0</v>
      </c>
      <c r="P284" s="239" t="n">
        <f aca="false">IF(COUNTIF(K282:K286,K284)&gt;=5,IF(J284=5,VLOOKUP(K284+4,TPMatrix!$A$6:$B$10,2,FALSE()),IF(J284=4,VLOOKUP(K284+4,TPMatrix!$D$6:$E$9,2,FALSE()),0)),"")</f>
        <v>0</v>
      </c>
      <c r="Q284" s="239" t="n">
        <f aca="false">SUM(L284:P284)/COUNT(L284:P284)</f>
        <v>0</v>
      </c>
      <c r="R284" s="240" t="n">
        <f aca="false">COUNT(L284:P284)</f>
        <v>5</v>
      </c>
      <c r="S284" s="238" t="n">
        <f aca="false">IF(ISNUMBER($A284),COUNTIF($D$7:$D$306,$D284),0)</f>
        <v>0</v>
      </c>
      <c r="T284" s="239" t="n">
        <f aca="false">CEILING($F284,1)</f>
        <v>0</v>
      </c>
      <c r="U284" s="240" t="n">
        <f aca="true">SUM(OFFSET(T284,-MOD(ROW()-ROW($U$7),5),0,5,1))</f>
        <v>0</v>
      </c>
      <c r="W284" s="167" t="str">
        <f aca="false">$I284</f>
        <v/>
      </c>
      <c r="X284" s="167" t="str">
        <f aca="false">IF(ISNUMBER($A284),$W284*(Methuselahs!$A$4+1)+$A284,"")</f>
        <v/>
      </c>
      <c r="Y284" s="167" t="str">
        <f aca="false">IF(ISNUMBER($A284),RANK($X284,$X284:$X288,1),"")</f>
        <v/>
      </c>
      <c r="Z284" s="167" t="str">
        <f aca="false">IF(ISNUMBER($A284),VLOOKUP($A284,Methuselahs!$A$7:$X$306,5),"")</f>
        <v/>
      </c>
      <c r="AA284" s="167" t="str">
        <f aca="false">$I284</f>
        <v/>
      </c>
    </row>
    <row r="285" customFormat="false" ht="12.65" hidden="false" customHeight="false" outlineLevel="0" collapsed="false">
      <c r="A285" s="241" t="str">
        <f aca="true">IF(OR(ISBLANK('Tournament Info'!$B$11),'Tournament Info'!$B$11&lt;&gt;4),"",INDIRECT(ADDRESS(ROW(),3,1,1,"Optimal Seating "&amp;'Tournament Info'!$B$11-1&amp;"R+F")))</f>
        <v/>
      </c>
      <c r="B285" s="242" t="str">
        <f aca="false">IF(ISNUMBER(A285),VLOOKUP(A285,Methuselahs!$A$7:$E$306,2,FALSE()),"")</f>
        <v/>
      </c>
      <c r="C285" s="243" t="str">
        <f aca="false">IF(ISNUMBER(A285),VLOOKUP(A285,Methuselahs!$A$7:$E$306,3,FALSE()),"")</f>
        <v/>
      </c>
      <c r="D285" s="244" t="str">
        <f aca="false">IF(ISNUMBER(A285),FLOOR((ROW()-ROW($A$7))/5,1)+1,"")</f>
        <v/>
      </c>
      <c r="E285" s="245"/>
      <c r="F285" s="269" t="n">
        <f aca="false">IF(ISNUMBER(E285),E285,0)</f>
        <v>0</v>
      </c>
      <c r="G285" s="225" t="str">
        <f aca="false">IF(ISNUMBER($A285),IF(AND($F285&gt;=2,$H285=60),1,0),"")</f>
        <v/>
      </c>
      <c r="H285" s="226" t="str">
        <f aca="false">IF(ISNUMBER(A285),IF(OR($S285=$U285,NOT(ISNA(MATCH($D285*5+$V$4,Override!$C$6:$C$125,0)))),$Q285,0),"")</f>
        <v/>
      </c>
      <c r="I285" s="275" t="str">
        <f aca="false">IF(ISNUMBER(A285),IF(J285=5,K285,IF(AND(J285=4,OR(K285=4,K285=3)),K285+1,K285)),"")</f>
        <v/>
      </c>
      <c r="J285" s="246" t="n">
        <f aca="false">COUNT(A282:A286)</f>
        <v>0</v>
      </c>
      <c r="K285" s="228" t="str">
        <f aca="false">IF(ISNUMBER(A285),RANK(F285,F282:F286),"")</f>
        <v/>
      </c>
      <c r="L285" s="229" t="n">
        <f aca="false">IF(J285=5,VLOOKUP(K285,TPMatrix!$A$6:$B$10,2,FALSE()),IF(J285=4,VLOOKUP(K285,TPMatrix!$D$6:$E$9,2,FALSE()),0))</f>
        <v>0</v>
      </c>
      <c r="M285" s="229" t="n">
        <f aca="false">IF(COUNTIF(K282:K286,K285)&gt;=2,IF(J285=5,VLOOKUP(K285+1,TPMatrix!$A$6:$B$10,2,FALSE()),IF(J285=4,VLOOKUP(K285+1,TPMatrix!$D$6:$E$9,2,FALSE()),0)),"")</f>
        <v>0</v>
      </c>
      <c r="N285" s="229" t="n">
        <f aca="false">IF(COUNTIF(K282:K286,K285)&gt;=3,IF(J285=5,VLOOKUP(K285+2,TPMatrix!$A$6:$B$10,2,FALSE()),IF(J285=4,VLOOKUP(K285+2,TPMatrix!$D$6:$E$9,2,FALSE()),0)),"")</f>
        <v>0</v>
      </c>
      <c r="O285" s="229" t="n">
        <f aca="false">IF(COUNTIF(K282:K286,K285)&gt;=4,IF(J285=5,VLOOKUP(K285+3,TPMatrix!$A$6:$B$10,2,FALSE()),IF(J285=4,VLOOKUP(K285+3,TPMatrix!$D$6:$E$9,2,FALSE()),0)),"")</f>
        <v>0</v>
      </c>
      <c r="P285" s="229" t="n">
        <f aca="false">IF(COUNTIF(K282:K286,K285)&gt;=5,IF(J285=5,VLOOKUP(K285+4,TPMatrix!$A$6:$B$10,2,FALSE()),IF(J285=4,VLOOKUP(K285+4,TPMatrix!$D$6:$E$9,2,FALSE()),0)),"")</f>
        <v>0</v>
      </c>
      <c r="Q285" s="229" t="n">
        <f aca="false">SUM(L285:P285)/COUNT(L285:P285)</f>
        <v>0</v>
      </c>
      <c r="R285" s="230" t="n">
        <f aca="false">COUNT(L285:P285)</f>
        <v>5</v>
      </c>
      <c r="S285" s="228" t="n">
        <f aca="false">IF(ISNUMBER($A285),COUNTIF($D$7:$D$306,$D285),0)</f>
        <v>0</v>
      </c>
      <c r="T285" s="229" t="n">
        <f aca="false">CEILING($F285,1)</f>
        <v>0</v>
      </c>
      <c r="U285" s="230" t="n">
        <f aca="true">SUM(OFFSET(T285,-MOD(ROW()-ROW($U$7),5),0,5,1))</f>
        <v>0</v>
      </c>
      <c r="W285" s="167" t="str">
        <f aca="false">$I285</f>
        <v/>
      </c>
      <c r="X285" s="167" t="str">
        <f aca="false">IF(ISNUMBER($A285),$W285*(Methuselahs!$A$4+1)+$A285,"")</f>
        <v/>
      </c>
      <c r="Y285" s="167" t="str">
        <f aca="false">IF(ISNUMBER($A285),RANK($X285,$X285:$X289,1),"")</f>
        <v/>
      </c>
      <c r="Z285" s="167" t="str">
        <f aca="false">IF(ISNUMBER($A285),VLOOKUP($A285,Methuselahs!$A$7:$X$306,5),"")</f>
        <v/>
      </c>
      <c r="AA285" s="167" t="str">
        <f aca="false">$I285</f>
        <v/>
      </c>
    </row>
    <row r="286" customFormat="false" ht="12.65" hidden="false" customHeight="false" outlineLevel="0" collapsed="false">
      <c r="A286" s="247" t="str">
        <f aca="true">IF(OR(ISBLANK('Tournament Info'!$B$11),'Tournament Info'!$B$11&lt;&gt;4),"",INDIRECT(ADDRESS(ROW(),3,1,1,"Optimal Seating "&amp;'Tournament Info'!$B$11-1&amp;"R+F")))</f>
        <v/>
      </c>
      <c r="B286" s="248" t="str">
        <f aca="false">IF(ISNUMBER(A286),VLOOKUP(A286,Methuselahs!$A$7:$E$306,2,FALSE()),"")</f>
        <v/>
      </c>
      <c r="C286" s="249" t="str">
        <f aca="false">IF(ISNUMBER(A286),VLOOKUP(A286,Methuselahs!$A$7:$E$306,3,FALSE()),"")</f>
        <v/>
      </c>
      <c r="D286" s="250" t="str">
        <f aca="false">IF(ISNUMBER(A286),FLOOR((ROW()-ROW($A$7))/5,1)+1,"")</f>
        <v/>
      </c>
      <c r="E286" s="251"/>
      <c r="F286" s="270" t="n">
        <f aca="false">IF(ISNUMBER(E286),E286,0)</f>
        <v>0</v>
      </c>
      <c r="G286" s="257" t="str">
        <f aca="false">IF(ISNUMBER($A286),IF(AND($F286&gt;=2,$H286=60),1,0),"")</f>
        <v/>
      </c>
      <c r="H286" s="258" t="str">
        <f aca="false">IF(ISNUMBER(A286),IF(OR($S286=$U286,NOT(ISNA(MATCH($D286*5+$V$4,Override!$C$6:$C$125,0)))),$Q286,0),"")</f>
        <v/>
      </c>
      <c r="I286" s="276" t="str">
        <f aca="false">IF(ISNUMBER(A286),IF(J286=5,K286,IF(AND(J286=4,OR(K286=4,K286=3)),K286+1,K286)),"")</f>
        <v/>
      </c>
      <c r="J286" s="252" t="n">
        <f aca="false">COUNT(A282:A286)</f>
        <v>0</v>
      </c>
      <c r="K286" s="253" t="str">
        <f aca="false">IF(ISNUMBER(A286),RANK(F286,F282:F286),"")</f>
        <v/>
      </c>
      <c r="L286" s="254" t="n">
        <f aca="false">IF(J286=5,VLOOKUP(K286,TPMatrix!$A$6:$B$10,2,FALSE()),IF(J286=4,VLOOKUP(K286,TPMatrix!$D$6:$E$9,2,FALSE()),0))</f>
        <v>0</v>
      </c>
      <c r="M286" s="254" t="n">
        <f aca="false">IF(COUNTIF(K282:K286,K286)&gt;=2,IF(J286=5,VLOOKUP(K286+1,TPMatrix!$A$6:$B$10,2,FALSE()),IF(J286=4,VLOOKUP(K286+1,TPMatrix!$D$6:$E$9,2,FALSE()),0)),"")</f>
        <v>0</v>
      </c>
      <c r="N286" s="254" t="n">
        <f aca="false">IF(COUNTIF(K282:K286,K286)&gt;=3,IF(J286=5,VLOOKUP(K286+2,TPMatrix!$A$6:$B$10,2,FALSE()),IF(J286=4,VLOOKUP(K286+2,TPMatrix!$D$6:$E$9,2,FALSE()),0)),"")</f>
        <v>0</v>
      </c>
      <c r="O286" s="254" t="n">
        <f aca="false">IF(COUNTIF(K282:K286,K286)&gt;=4,IF(J286=5,VLOOKUP(K286+3,TPMatrix!$A$6:$B$10,2,FALSE()),IF(J286=4,VLOOKUP(K286+3,TPMatrix!$D$6:$E$9,2,FALSE()),0)),"")</f>
        <v>0</v>
      </c>
      <c r="P286" s="254" t="n">
        <f aca="false">IF(COUNTIF(K282:K286,K286)&gt;=5,IF(J286=5,VLOOKUP(K286+4,TPMatrix!$A$6:$B$10,2,FALSE()),IF(J286=4,VLOOKUP(K286+4,TPMatrix!$D$6:$E$9,2,FALSE()),0)),"")</f>
        <v>0</v>
      </c>
      <c r="Q286" s="254" t="n">
        <f aca="false">SUM(L286:P286)/COUNT(L286:P286)</f>
        <v>0</v>
      </c>
      <c r="R286" s="255" t="n">
        <f aca="false">COUNT(L286:P286)</f>
        <v>5</v>
      </c>
      <c r="S286" s="253" t="n">
        <f aca="false">IF(ISNUMBER($A286),COUNTIF($D$7:$D$306,$D286),0)</f>
        <v>0</v>
      </c>
      <c r="T286" s="254" t="n">
        <f aca="false">CEILING($F286,1)</f>
        <v>0</v>
      </c>
      <c r="U286" s="255" t="n">
        <f aca="true">SUM(OFFSET(T286,-MOD(ROW()-ROW($U$7),5),0,5,1))</f>
        <v>0</v>
      </c>
      <c r="W286" s="167" t="str">
        <f aca="false">$I286</f>
        <v/>
      </c>
      <c r="X286" s="167" t="str">
        <f aca="false">IF(ISNUMBER($A286),$W286*(Methuselahs!$A$4+1)+$A286,"")</f>
        <v/>
      </c>
      <c r="Y286" s="167" t="str">
        <f aca="false">IF(ISNUMBER($A286),RANK($X286,$X286:$X290,1),"")</f>
        <v/>
      </c>
      <c r="Z286" s="167" t="str">
        <f aca="false">IF(ISNUMBER($A286),VLOOKUP($A286,Methuselahs!$A$7:$X$306,5),"")</f>
        <v/>
      </c>
      <c r="AA286" s="167" t="str">
        <f aca="false">$I286</f>
        <v/>
      </c>
    </row>
    <row r="287" customFormat="false" ht="12.65" hidden="false" customHeight="false" outlineLevel="0" collapsed="false">
      <c r="A287" s="206" t="str">
        <f aca="true">IF(OR(ISBLANK('Tournament Info'!$B$11),'Tournament Info'!$B$11&lt;&gt;4),"",INDIRECT(ADDRESS(ROW(),3,1,1,"Optimal Seating "&amp;'Tournament Info'!$B$11-1&amp;"R+F")))</f>
        <v/>
      </c>
      <c r="B287" s="207" t="str">
        <f aca="false">IF(ISNUMBER(A287),VLOOKUP(A287,Methuselahs!$A$7:$E$306,2,FALSE()),"")</f>
        <v/>
      </c>
      <c r="C287" s="208" t="str">
        <f aca="false">IF(ISNUMBER(A287),VLOOKUP(A287,Methuselahs!$A$7:$E$306,3,FALSE()),"")</f>
        <v/>
      </c>
      <c r="D287" s="209" t="str">
        <f aca="false">IF(ISNUMBER(A287),FLOOR((ROW()-ROW($A$7))/5,1)+1,"")</f>
        <v/>
      </c>
      <c r="E287" s="210"/>
      <c r="F287" s="262" t="n">
        <f aca="false">IF(ISNUMBER(E287),E287,0)</f>
        <v>0</v>
      </c>
      <c r="G287" s="211" t="str">
        <f aca="false">IF(ISNUMBER($A287),IF(AND($F287&gt;=2,$H287=60),1,0),"")</f>
        <v/>
      </c>
      <c r="H287" s="212" t="str">
        <f aca="false">IF(ISNUMBER(A287),IF(OR($S287=$U287,NOT(ISNA(MATCH($D287*5+$V$4,Override!$C$6:$C$125,0)))),$Q287,0),"")</f>
        <v/>
      </c>
      <c r="I287" s="274" t="str">
        <f aca="false">IF(ISNUMBER(A287),IF(J287=5,K287,IF(AND(J287=4,OR(K287=4,K287=3)),K287+1,K287)),"")</f>
        <v/>
      </c>
      <c r="J287" s="213" t="n">
        <f aca="false">COUNT(A287:A291)</f>
        <v>0</v>
      </c>
      <c r="K287" s="214" t="str">
        <f aca="false">IF(ISNUMBER(A287),RANK(F287,F287:F291),"")</f>
        <v/>
      </c>
      <c r="L287" s="215" t="n">
        <f aca="false">IF(J287=5,VLOOKUP(K287,TPMatrix!$A$6:$B$10,2,FALSE()),IF(J287=4,VLOOKUP(K287,TPMatrix!$D$6:$E$9,2,FALSE()),0))</f>
        <v>0</v>
      </c>
      <c r="M287" s="215" t="n">
        <f aca="false">IF(COUNTIF(K287:K291,K287)&gt;=2,IF(J287=5,VLOOKUP(K287+1,TPMatrix!$A$6:$B$10,2,FALSE()),IF(J287=4,VLOOKUP(K287+1,TPMatrix!$D$6:$E$9,2,FALSE()),0)),"")</f>
        <v>0</v>
      </c>
      <c r="N287" s="215" t="n">
        <f aca="false">IF(COUNTIF(K287:K291,K287)&gt;=3,IF(J287=5,VLOOKUP(K287+2,TPMatrix!$A$6:$B$10,2,FALSE()),IF(J287=4,VLOOKUP(K287+2,TPMatrix!$D$6:$E$9,2,FALSE()),0)),"")</f>
        <v>0</v>
      </c>
      <c r="O287" s="215" t="n">
        <f aca="false">IF(COUNTIF(K287:K291,K287)&gt;=4,IF(J287=5,VLOOKUP(K287+3,TPMatrix!$A$6:$B$10,2,FALSE()),IF(J287=4,VLOOKUP(K287+3,TPMatrix!$D$6:$E$9,2,FALSE()),0)),"")</f>
        <v>0</v>
      </c>
      <c r="P287" s="215" t="n">
        <f aca="false">IF(COUNTIF(K287:K291,K287)&gt;=5,IF(J287=5,VLOOKUP(K287+4,TPMatrix!$A$6:$B$10,2,FALSE()),IF(J287=4,VLOOKUP(K287+4,TPMatrix!$D$6:$E$9,2,FALSE()),0)),"")</f>
        <v>0</v>
      </c>
      <c r="Q287" s="215" t="n">
        <f aca="false">SUM(L287:P287)/COUNT(L287:P287)</f>
        <v>0</v>
      </c>
      <c r="R287" s="216" t="n">
        <f aca="false">COUNT(L287:P287)</f>
        <v>5</v>
      </c>
      <c r="S287" s="217" t="n">
        <f aca="false">IF(ISNUMBER($A287),COUNTIF($D$7:$D$306,$D287),0)</f>
        <v>0</v>
      </c>
      <c r="T287" s="218" t="n">
        <f aca="false">CEILING($F287,1)</f>
        <v>0</v>
      </c>
      <c r="U287" s="219" t="n">
        <f aca="true">SUM(OFFSET(T287,-MOD(ROW()-ROW($U$7),5),0,5,1))</f>
        <v>0</v>
      </c>
      <c r="W287" s="167" t="str">
        <f aca="false">$I287</f>
        <v/>
      </c>
      <c r="X287" s="167" t="str">
        <f aca="false">IF(ISNUMBER($A287),$W287*(Methuselahs!$A$4+1)+$A287,"")</f>
        <v/>
      </c>
      <c r="Y287" s="167" t="str">
        <f aca="false">IF(ISNUMBER($A287),RANK($X287,$X287:$X291,1),"")</f>
        <v/>
      </c>
      <c r="Z287" s="167" t="str">
        <f aca="false">IF(ISNUMBER($A287),VLOOKUP($A287,Methuselahs!$A$7:$X$306,5),"")</f>
        <v/>
      </c>
      <c r="AA287" s="167" t="str">
        <f aca="false">$I287</f>
        <v/>
      </c>
    </row>
    <row r="288" customFormat="false" ht="12.65" hidden="false" customHeight="false" outlineLevel="0" collapsed="false">
      <c r="A288" s="220" t="str">
        <f aca="true">IF(OR(ISBLANK('Tournament Info'!$B$11),'Tournament Info'!$B$11&lt;&gt;4),"",INDIRECT(ADDRESS(ROW(),3,1,1,"Optimal Seating "&amp;'Tournament Info'!$B$11-1&amp;"R+F")))</f>
        <v/>
      </c>
      <c r="B288" s="221" t="str">
        <f aca="false">IF(ISNUMBER(A288),VLOOKUP(A288,Methuselahs!$A$7:$E$306,2,FALSE()),"")</f>
        <v/>
      </c>
      <c r="C288" s="222" t="str">
        <f aca="false">IF(ISNUMBER(A288),VLOOKUP(A288,Methuselahs!$A$7:$E$306,3,FALSE()),"")</f>
        <v/>
      </c>
      <c r="D288" s="223" t="str">
        <f aca="false">IF(ISNUMBER(A288),FLOOR((ROW()-ROW($A$7))/5,1)+1,"")</f>
        <v/>
      </c>
      <c r="E288" s="224"/>
      <c r="F288" s="264" t="n">
        <f aca="false">IF(ISNUMBER(E288),E288,0)</f>
        <v>0</v>
      </c>
      <c r="G288" s="225" t="str">
        <f aca="false">IF(ISNUMBER($A288),IF(AND($F288&gt;=2,$H288=60),1,0),"")</f>
        <v/>
      </c>
      <c r="H288" s="226" t="str">
        <f aca="false">IF(ISNUMBER(A288),IF(OR($S288=$U288,NOT(ISNA(MATCH($D288*5+$V$4,Override!$C$6:$C$125,0)))),$Q288,0),"")</f>
        <v/>
      </c>
      <c r="I288" s="275" t="str">
        <f aca="false">IF(ISNUMBER(A288),IF(J288=5,K288,IF(AND(J288=4,OR(K288=4,K288=3)),K288+1,K288)),"")</f>
        <v/>
      </c>
      <c r="J288" s="227" t="n">
        <f aca="false">COUNT(A287:A291)</f>
        <v>0</v>
      </c>
      <c r="K288" s="228" t="str">
        <f aca="false">IF(ISNUMBER(A288),RANK(F288,F287:F291),"")</f>
        <v/>
      </c>
      <c r="L288" s="229" t="n">
        <f aca="false">IF(J288=5,VLOOKUP(K288,TPMatrix!$A$6:$B$10,2,FALSE()),IF(J288=4,VLOOKUP(K288,TPMatrix!$D$6:$E$9,2,FALSE()),0))</f>
        <v>0</v>
      </c>
      <c r="M288" s="229" t="n">
        <f aca="false">IF(COUNTIF(K287:K291,K288)&gt;=2,IF(J288=5,VLOOKUP(K288+1,TPMatrix!$A$6:$B$10,2,FALSE()),IF(J288=4,VLOOKUP(K288+1,TPMatrix!$D$6:$E$9,2,FALSE()),0)),"")</f>
        <v>0</v>
      </c>
      <c r="N288" s="229" t="n">
        <f aca="false">IF(COUNTIF(K287:K291,K288)&gt;=3,IF(J288=5,VLOOKUP(K288+2,TPMatrix!$A$6:$B$10,2,FALSE()),IF(J288=4,VLOOKUP(K288+2,TPMatrix!$D$6:$E$9,2,FALSE()),0)),"")</f>
        <v>0</v>
      </c>
      <c r="O288" s="229" t="n">
        <f aca="false">IF(COUNTIF(K287:K291,K288)&gt;=4,IF(J288=5,VLOOKUP(K288+3,TPMatrix!$A$6:$B$10,2,FALSE()),IF(J288=4,VLOOKUP(K288+3,TPMatrix!$D$6:$E$9,2,FALSE()),0)),"")</f>
        <v>0</v>
      </c>
      <c r="P288" s="229" t="n">
        <f aca="false">IF(COUNTIF(K287:K291,K288)&gt;=5,IF(J288=5,VLOOKUP(K288+4,TPMatrix!$A$6:$B$10,2,FALSE()),IF(J288=4,VLOOKUP(K288+4,TPMatrix!$D$6:$E$9,2,FALSE()),0)),"")</f>
        <v>0</v>
      </c>
      <c r="Q288" s="229" t="n">
        <f aca="false">SUM(L288:P288)/COUNT(L288:P288)</f>
        <v>0</v>
      </c>
      <c r="R288" s="230" t="n">
        <f aca="false">COUNT(L288:P288)</f>
        <v>5</v>
      </c>
      <c r="S288" s="228" t="n">
        <f aca="false">IF(ISNUMBER($A288),COUNTIF($D$7:$D$306,$D288),0)</f>
        <v>0</v>
      </c>
      <c r="T288" s="229" t="n">
        <f aca="false">CEILING($F288,1)</f>
        <v>0</v>
      </c>
      <c r="U288" s="230" t="n">
        <f aca="true">SUM(OFFSET(T288,-MOD(ROW()-ROW($U$7),5),0,5,1))</f>
        <v>0</v>
      </c>
      <c r="W288" s="167" t="str">
        <f aca="false">$I288</f>
        <v/>
      </c>
      <c r="X288" s="167" t="str">
        <f aca="false">IF(ISNUMBER($A288),$W288*(Methuselahs!$A$4+1)+$A288,"")</f>
        <v/>
      </c>
      <c r="Y288" s="167" t="str">
        <f aca="false">IF(ISNUMBER($A288),RANK($X288,$X288:$X292,1),"")</f>
        <v/>
      </c>
      <c r="Z288" s="167" t="str">
        <f aca="false">IF(ISNUMBER($A288),VLOOKUP($A288,Methuselahs!$A$7:$X$306,5),"")</f>
        <v/>
      </c>
      <c r="AA288" s="167" t="str">
        <f aca="false">$I288</f>
        <v/>
      </c>
    </row>
    <row r="289" customFormat="false" ht="12.65" hidden="false" customHeight="false" outlineLevel="0" collapsed="false">
      <c r="A289" s="231" t="str">
        <f aca="true">IF(OR(ISBLANK('Tournament Info'!$B$11),'Tournament Info'!$B$11&lt;&gt;4),"",INDIRECT(ADDRESS(ROW(),3,1,1,"Optimal Seating "&amp;'Tournament Info'!$B$11-1&amp;"R+F")))</f>
        <v/>
      </c>
      <c r="B289" s="207" t="str">
        <f aca="false">IF(ISNUMBER(A289),VLOOKUP(A289,Methuselahs!$A$7:$E$306,2,FALSE()),"")</f>
        <v/>
      </c>
      <c r="C289" s="232" t="str">
        <f aca="false">IF(ISNUMBER(A289),VLOOKUP(A289,Methuselahs!$A$7:$E$306,3,FALSE()),"")</f>
        <v/>
      </c>
      <c r="D289" s="233" t="str">
        <f aca="false">IF(ISNUMBER(A289),FLOOR((ROW()-ROW($A$7))/5,1)+1,"")</f>
        <v/>
      </c>
      <c r="E289" s="234"/>
      <c r="F289" s="267" t="n">
        <f aca="false">IF(ISNUMBER(E289),E289,0)</f>
        <v>0</v>
      </c>
      <c r="G289" s="235" t="str">
        <f aca="false">IF(ISNUMBER($A289),IF(AND($F289&gt;=2,$H289=60),1,0),"")</f>
        <v/>
      </c>
      <c r="H289" s="236" t="str">
        <f aca="false">IF(ISNUMBER(A289),IF(OR($S289=$U289,NOT(ISNA(MATCH($D289*5+$V$4,Override!$C$6:$C$125,0)))),$Q289,0),"")</f>
        <v/>
      </c>
      <c r="I289" s="139" t="str">
        <f aca="false">IF(ISNUMBER(A289),IF(J289=5,K289,IF(AND(J289=4,OR(K289=4,K289=3)),K289+1,K289)),"")</f>
        <v/>
      </c>
      <c r="J289" s="237" t="n">
        <f aca="false">COUNT(A287:A291)</f>
        <v>0</v>
      </c>
      <c r="K289" s="238" t="str">
        <f aca="false">IF(ISNUMBER(A289),RANK(F289,F287:F291),"")</f>
        <v/>
      </c>
      <c r="L289" s="239" t="n">
        <f aca="false">IF(J289=5,VLOOKUP(K289,TPMatrix!$A$6:$B$10,2,FALSE()),IF(J289=4,VLOOKUP(K289,TPMatrix!$D$6:$E$9,2,FALSE()),0))</f>
        <v>0</v>
      </c>
      <c r="M289" s="239" t="n">
        <f aca="false">IF(COUNTIF(K287:K291,K289)&gt;=2,IF(J289=5,VLOOKUP(K289+1,TPMatrix!$A$6:$B$10,2,FALSE()),IF(J289=4,VLOOKUP(K289+1,TPMatrix!$D$6:$E$9,2,FALSE()),0)),"")</f>
        <v>0</v>
      </c>
      <c r="N289" s="239" t="n">
        <f aca="false">IF(COUNTIF(K287:K291,K289)&gt;=3,IF(J289=5,VLOOKUP(K289+2,TPMatrix!$A$6:$B$10,2,FALSE()),IF(J289=4,VLOOKUP(K289+2,TPMatrix!$D$6:$E$9,2,FALSE()),0)),"")</f>
        <v>0</v>
      </c>
      <c r="O289" s="239" t="n">
        <f aca="false">IF(COUNTIF(K287:K291,K289)&gt;=4,IF(J289=5,VLOOKUP(K289+3,TPMatrix!$A$6:$B$10,2,FALSE()),IF(J289=4,VLOOKUP(K289+3,TPMatrix!$D$6:$E$9,2,FALSE()),0)),"")</f>
        <v>0</v>
      </c>
      <c r="P289" s="239" t="n">
        <f aca="false">IF(COUNTIF(K287:K291,K289)&gt;=5,IF(J289=5,VLOOKUP(K289+4,TPMatrix!$A$6:$B$10,2,FALSE()),IF(J289=4,VLOOKUP(K289+4,TPMatrix!$D$6:$E$9,2,FALSE()),0)),"")</f>
        <v>0</v>
      </c>
      <c r="Q289" s="239" t="n">
        <f aca="false">SUM(L289:P289)/COUNT(L289:P289)</f>
        <v>0</v>
      </c>
      <c r="R289" s="240" t="n">
        <f aca="false">COUNT(L289:P289)</f>
        <v>5</v>
      </c>
      <c r="S289" s="238" t="n">
        <f aca="false">IF(ISNUMBER($A289),COUNTIF($D$7:$D$306,$D289),0)</f>
        <v>0</v>
      </c>
      <c r="T289" s="239" t="n">
        <f aca="false">CEILING($F289,1)</f>
        <v>0</v>
      </c>
      <c r="U289" s="240" t="n">
        <f aca="true">SUM(OFFSET(T289,-MOD(ROW()-ROW($U$7),5),0,5,1))</f>
        <v>0</v>
      </c>
      <c r="W289" s="167" t="str">
        <f aca="false">$I289</f>
        <v/>
      </c>
      <c r="X289" s="167" t="str">
        <f aca="false">IF(ISNUMBER($A289),$W289*(Methuselahs!$A$4+1)+$A289,"")</f>
        <v/>
      </c>
      <c r="Y289" s="167" t="str">
        <f aca="false">IF(ISNUMBER($A289),RANK($X289,$X289:$X293,1),"")</f>
        <v/>
      </c>
      <c r="Z289" s="167" t="str">
        <f aca="false">IF(ISNUMBER($A289),VLOOKUP($A289,Methuselahs!$A$7:$X$306,5),"")</f>
        <v/>
      </c>
      <c r="AA289" s="167" t="str">
        <f aca="false">$I289</f>
        <v/>
      </c>
    </row>
    <row r="290" customFormat="false" ht="12.65" hidden="false" customHeight="false" outlineLevel="0" collapsed="false">
      <c r="A290" s="241" t="str">
        <f aca="true">IF(OR(ISBLANK('Tournament Info'!$B$11),'Tournament Info'!$B$11&lt;&gt;4),"",INDIRECT(ADDRESS(ROW(),3,1,1,"Optimal Seating "&amp;'Tournament Info'!$B$11-1&amp;"R+F")))</f>
        <v/>
      </c>
      <c r="B290" s="242" t="str">
        <f aca="false">IF(ISNUMBER(A290),VLOOKUP(A290,Methuselahs!$A$7:$E$306,2,FALSE()),"")</f>
        <v/>
      </c>
      <c r="C290" s="243" t="str">
        <f aca="false">IF(ISNUMBER(A290),VLOOKUP(A290,Methuselahs!$A$7:$E$306,3,FALSE()),"")</f>
        <v/>
      </c>
      <c r="D290" s="244" t="str">
        <f aca="false">IF(ISNUMBER(A290),FLOOR((ROW()-ROW($A$7))/5,1)+1,"")</f>
        <v/>
      </c>
      <c r="E290" s="245"/>
      <c r="F290" s="269" t="n">
        <f aca="false">IF(ISNUMBER(E290),E290,0)</f>
        <v>0</v>
      </c>
      <c r="G290" s="225" t="str">
        <f aca="false">IF(ISNUMBER($A290),IF(AND($F290&gt;=2,$H290=60),1,0),"")</f>
        <v/>
      </c>
      <c r="H290" s="226" t="str">
        <f aca="false">IF(ISNUMBER(A290),IF(OR($S290=$U290,NOT(ISNA(MATCH($D290*5+$V$4,Override!$C$6:$C$125,0)))),$Q290,0),"")</f>
        <v/>
      </c>
      <c r="I290" s="275" t="str">
        <f aca="false">IF(ISNUMBER(A290),IF(J290=5,K290,IF(AND(J290=4,OR(K290=4,K290=3)),K290+1,K290)),"")</f>
        <v/>
      </c>
      <c r="J290" s="246" t="n">
        <f aca="false">COUNT(A287:A291)</f>
        <v>0</v>
      </c>
      <c r="K290" s="228" t="str">
        <f aca="false">IF(ISNUMBER(A290),RANK(F290,F287:F291),"")</f>
        <v/>
      </c>
      <c r="L290" s="229" t="n">
        <f aca="false">IF(J290=5,VLOOKUP(K290,TPMatrix!$A$6:$B$10,2,FALSE()),IF(J290=4,VLOOKUP(K290,TPMatrix!$D$6:$E$9,2,FALSE()),0))</f>
        <v>0</v>
      </c>
      <c r="M290" s="229" t="n">
        <f aca="false">IF(COUNTIF(K287:K291,K290)&gt;=2,IF(J290=5,VLOOKUP(K290+1,TPMatrix!$A$6:$B$10,2,FALSE()),IF(J290=4,VLOOKUP(K290+1,TPMatrix!$D$6:$E$9,2,FALSE()),0)),"")</f>
        <v>0</v>
      </c>
      <c r="N290" s="229" t="n">
        <f aca="false">IF(COUNTIF(K287:K291,K290)&gt;=3,IF(J290=5,VLOOKUP(K290+2,TPMatrix!$A$6:$B$10,2,FALSE()),IF(J290=4,VLOOKUP(K290+2,TPMatrix!$D$6:$E$9,2,FALSE()),0)),"")</f>
        <v>0</v>
      </c>
      <c r="O290" s="229" t="n">
        <f aca="false">IF(COUNTIF(K287:K291,K290)&gt;=4,IF(J290=5,VLOOKUP(K290+3,TPMatrix!$A$6:$B$10,2,FALSE()),IF(J290=4,VLOOKUP(K290+3,TPMatrix!$D$6:$E$9,2,FALSE()),0)),"")</f>
        <v>0</v>
      </c>
      <c r="P290" s="229" t="n">
        <f aca="false">IF(COUNTIF(K287:K291,K290)&gt;=5,IF(J290=5,VLOOKUP(K290+4,TPMatrix!$A$6:$B$10,2,FALSE()),IF(J290=4,VLOOKUP(K290+4,TPMatrix!$D$6:$E$9,2,FALSE()),0)),"")</f>
        <v>0</v>
      </c>
      <c r="Q290" s="229" t="n">
        <f aca="false">SUM(L290:P290)/COUNT(L290:P290)</f>
        <v>0</v>
      </c>
      <c r="R290" s="230" t="n">
        <f aca="false">COUNT(L290:P290)</f>
        <v>5</v>
      </c>
      <c r="S290" s="228" t="n">
        <f aca="false">IF(ISNUMBER($A290),COUNTIF($D$7:$D$306,$D290),0)</f>
        <v>0</v>
      </c>
      <c r="T290" s="229" t="n">
        <f aca="false">CEILING($F290,1)</f>
        <v>0</v>
      </c>
      <c r="U290" s="230" t="n">
        <f aca="true">SUM(OFFSET(T290,-MOD(ROW()-ROW($U$7),5),0,5,1))</f>
        <v>0</v>
      </c>
      <c r="W290" s="167" t="str">
        <f aca="false">$I290</f>
        <v/>
      </c>
      <c r="X290" s="167" t="str">
        <f aca="false">IF(ISNUMBER($A290),$W290*(Methuselahs!$A$4+1)+$A290,"")</f>
        <v/>
      </c>
      <c r="Y290" s="167" t="str">
        <f aca="false">IF(ISNUMBER($A290),RANK($X290,$X290:$X294,1),"")</f>
        <v/>
      </c>
      <c r="Z290" s="167" t="str">
        <f aca="false">IF(ISNUMBER($A290),VLOOKUP($A290,Methuselahs!$A$7:$X$306,5),"")</f>
        <v/>
      </c>
      <c r="AA290" s="167" t="str">
        <f aca="false">$I290</f>
        <v/>
      </c>
    </row>
    <row r="291" customFormat="false" ht="12.65" hidden="false" customHeight="false" outlineLevel="0" collapsed="false">
      <c r="A291" s="247" t="str">
        <f aca="true">IF(OR(ISBLANK('Tournament Info'!$B$11),'Tournament Info'!$B$11&lt;&gt;4),"",INDIRECT(ADDRESS(ROW(),3,1,1,"Optimal Seating "&amp;'Tournament Info'!$B$11-1&amp;"R+F")))</f>
        <v/>
      </c>
      <c r="B291" s="248" t="str">
        <f aca="false">IF(ISNUMBER(A291),VLOOKUP(A291,Methuselahs!$A$7:$E$306,2,FALSE()),"")</f>
        <v/>
      </c>
      <c r="C291" s="249" t="str">
        <f aca="false">IF(ISNUMBER(A291),VLOOKUP(A291,Methuselahs!$A$7:$E$306,3,FALSE()),"")</f>
        <v/>
      </c>
      <c r="D291" s="250" t="str">
        <f aca="false">IF(ISNUMBER(A291),FLOOR((ROW()-ROW($A$7))/5,1)+1,"")</f>
        <v/>
      </c>
      <c r="E291" s="251"/>
      <c r="F291" s="270" t="n">
        <f aca="false">IF(ISNUMBER(E291),E291,0)</f>
        <v>0</v>
      </c>
      <c r="G291" s="235" t="str">
        <f aca="false">IF(ISNUMBER($A291),IF(AND($F291&gt;=2,$H291=60),1,0),"")</f>
        <v/>
      </c>
      <c r="H291" s="236" t="str">
        <f aca="false">IF(ISNUMBER(A291),IF(OR($S291=$U291,NOT(ISNA(MATCH($D291*5+$V$4,Override!$C$6:$C$125,0)))),$Q291,0),"")</f>
        <v/>
      </c>
      <c r="I291" s="139" t="str">
        <f aca="false">IF(ISNUMBER(A291),IF(J291=5,K291,IF(AND(J291=4,OR(K291=4,K291=3)),K291+1,K291)),"")</f>
        <v/>
      </c>
      <c r="J291" s="252" t="n">
        <f aca="false">COUNT(A287:A291)</f>
        <v>0</v>
      </c>
      <c r="K291" s="253" t="str">
        <f aca="false">IF(ISNUMBER(A291),RANK(F291,F287:F291),"")</f>
        <v/>
      </c>
      <c r="L291" s="254" t="n">
        <f aca="false">IF(J291=5,VLOOKUP(K291,TPMatrix!$A$6:$B$10,2,FALSE()),IF(J291=4,VLOOKUP(K291,TPMatrix!$D$6:$E$9,2,FALSE()),0))</f>
        <v>0</v>
      </c>
      <c r="M291" s="254" t="n">
        <f aca="false">IF(COUNTIF(K287:K291,K291)&gt;=2,IF(J291=5,VLOOKUP(K291+1,TPMatrix!$A$6:$B$10,2,FALSE()),IF(J291=4,VLOOKUP(K291+1,TPMatrix!$D$6:$E$9,2,FALSE()),0)),"")</f>
        <v>0</v>
      </c>
      <c r="N291" s="254" t="n">
        <f aca="false">IF(COUNTIF(K287:K291,K291)&gt;=3,IF(J291=5,VLOOKUP(K291+2,TPMatrix!$A$6:$B$10,2,FALSE()),IF(J291=4,VLOOKUP(K291+2,TPMatrix!$D$6:$E$9,2,FALSE()),0)),"")</f>
        <v>0</v>
      </c>
      <c r="O291" s="254" t="n">
        <f aca="false">IF(COUNTIF(K287:K291,K291)&gt;=4,IF(J291=5,VLOOKUP(K291+3,TPMatrix!$A$6:$B$10,2,FALSE()),IF(J291=4,VLOOKUP(K291+3,TPMatrix!$D$6:$E$9,2,FALSE()),0)),"")</f>
        <v>0</v>
      </c>
      <c r="P291" s="254" t="n">
        <f aca="false">IF(COUNTIF(K287:K291,K291)&gt;=5,IF(J291=5,VLOOKUP(K291+4,TPMatrix!$A$6:$B$10,2,FALSE()),IF(J291=4,VLOOKUP(K291+4,TPMatrix!$D$6:$E$9,2,FALSE()),0)),"")</f>
        <v>0</v>
      </c>
      <c r="Q291" s="254" t="n">
        <f aca="false">SUM(L291:P291)/COUNT(L291:P291)</f>
        <v>0</v>
      </c>
      <c r="R291" s="255" t="n">
        <f aca="false">COUNT(L291:P291)</f>
        <v>5</v>
      </c>
      <c r="S291" s="253" t="n">
        <f aca="false">IF(ISNUMBER($A291),COUNTIF($D$7:$D$306,$D291),0)</f>
        <v>0</v>
      </c>
      <c r="T291" s="254" t="n">
        <f aca="false">CEILING($F291,1)</f>
        <v>0</v>
      </c>
      <c r="U291" s="255" t="n">
        <f aca="true">SUM(OFFSET(T291,-MOD(ROW()-ROW($U$7),5),0,5,1))</f>
        <v>0</v>
      </c>
      <c r="W291" s="167" t="str">
        <f aca="false">$I291</f>
        <v/>
      </c>
      <c r="X291" s="167" t="str">
        <f aca="false">IF(ISNUMBER($A291),$W291*(Methuselahs!$A$4+1)+$A291,"")</f>
        <v/>
      </c>
      <c r="Y291" s="167" t="str">
        <f aca="false">IF(ISNUMBER($A291),RANK($X291,$X291:$X295,1),"")</f>
        <v/>
      </c>
      <c r="Z291" s="167" t="str">
        <f aca="false">IF(ISNUMBER($A291),VLOOKUP($A291,Methuselahs!$A$7:$X$306,5),"")</f>
        <v/>
      </c>
      <c r="AA291" s="167" t="str">
        <f aca="false">$I291</f>
        <v/>
      </c>
    </row>
    <row r="292" customFormat="false" ht="12.65" hidden="false" customHeight="false" outlineLevel="0" collapsed="false">
      <c r="A292" s="206" t="str">
        <f aca="true">IF(OR(ISBLANK('Tournament Info'!$B$11),'Tournament Info'!$B$11&lt;&gt;4),"",INDIRECT(ADDRESS(ROW(),3,1,1,"Optimal Seating "&amp;'Tournament Info'!$B$11-1&amp;"R+F")))</f>
        <v/>
      </c>
      <c r="B292" s="256" t="str">
        <f aca="false">IF(ISNUMBER(A292),VLOOKUP(A292,Methuselahs!$A$7:$E$306,2,FALSE()),"")</f>
        <v/>
      </c>
      <c r="C292" s="208" t="str">
        <f aca="false">IF(ISNUMBER(A292),VLOOKUP(A292,Methuselahs!$A$7:$E$306,3,FALSE()),"")</f>
        <v/>
      </c>
      <c r="D292" s="209" t="str">
        <f aca="false">IF(ISNUMBER(A292),FLOOR((ROW()-ROW($A$7))/5,1)+1,"")</f>
        <v/>
      </c>
      <c r="E292" s="210"/>
      <c r="F292" s="262" t="n">
        <f aca="false">IF(ISNUMBER(E292),E292,0)</f>
        <v>0</v>
      </c>
      <c r="G292" s="211" t="str">
        <f aca="false">IF(ISNUMBER($A292),IF(AND($F292&gt;=2,$H292=60),1,0),"")</f>
        <v/>
      </c>
      <c r="H292" s="212" t="str">
        <f aca="false">IF(ISNUMBER(A292),IF(OR($S292=$U292,NOT(ISNA(MATCH($D292*5+$V$4,Override!$C$6:$C$125,0)))),$Q292,0),"")</f>
        <v/>
      </c>
      <c r="I292" s="274" t="str">
        <f aca="false">IF(ISNUMBER(A292),IF(J292=5,K292,IF(AND(J292=4,OR(K292=4,K292=3)),K292+1,K292)),"")</f>
        <v/>
      </c>
      <c r="J292" s="213" t="n">
        <f aca="false">COUNT(A292:A296)</f>
        <v>0</v>
      </c>
      <c r="K292" s="214" t="str">
        <f aca="false">IF(ISNUMBER(A292),RANK(F292,F292:F296),"")</f>
        <v/>
      </c>
      <c r="L292" s="215" t="n">
        <f aca="false">IF(J292=5,VLOOKUP(K292,TPMatrix!$A$6:$B$10,2,FALSE()),IF(J292=4,VLOOKUP(K292,TPMatrix!$D$6:$E$9,2,FALSE()),0))</f>
        <v>0</v>
      </c>
      <c r="M292" s="215" t="n">
        <f aca="false">IF(COUNTIF(K292:K296,K292)&gt;=2,IF(J292=5,VLOOKUP(K292+1,TPMatrix!$A$6:$B$10,2,FALSE()),IF(J292=4,VLOOKUP(K292+1,TPMatrix!$D$6:$E$9,2,FALSE()),0)),"")</f>
        <v>0</v>
      </c>
      <c r="N292" s="215" t="n">
        <f aca="false">IF(COUNTIF(K292:K296,K292)&gt;=3,IF(J292=5,VLOOKUP(K292+2,TPMatrix!$A$6:$B$10,2,FALSE()),IF(J292=4,VLOOKUP(K292+2,TPMatrix!$D$6:$E$9,2,FALSE()),0)),"")</f>
        <v>0</v>
      </c>
      <c r="O292" s="215" t="n">
        <f aca="false">IF(COUNTIF(K292:K296,K292)&gt;=4,IF(J292=5,VLOOKUP(K292+3,TPMatrix!$A$6:$B$10,2,FALSE()),IF(J292=4,VLOOKUP(K292+3,TPMatrix!$D$6:$E$9,2,FALSE()),0)),"")</f>
        <v>0</v>
      </c>
      <c r="P292" s="215" t="n">
        <f aca="false">IF(COUNTIF(K292:K296,K292)&gt;=5,IF(J292=5,VLOOKUP(K292+4,TPMatrix!$A$6:$B$10,2,FALSE()),IF(J292=4,VLOOKUP(K292+4,TPMatrix!$D$6:$E$9,2,FALSE()),0)),"")</f>
        <v>0</v>
      </c>
      <c r="Q292" s="215" t="n">
        <f aca="false">SUM(L292:P292)/COUNT(L292:P292)</f>
        <v>0</v>
      </c>
      <c r="R292" s="216" t="n">
        <f aca="false">COUNT(L292:P292)</f>
        <v>5</v>
      </c>
      <c r="S292" s="217" t="n">
        <f aca="false">IF(ISNUMBER($A292),COUNTIF($D$7:$D$306,$D292),0)</f>
        <v>0</v>
      </c>
      <c r="T292" s="218" t="n">
        <f aca="false">CEILING($F292,1)</f>
        <v>0</v>
      </c>
      <c r="U292" s="219" t="n">
        <f aca="true">SUM(OFFSET(T292,-MOD(ROW()-ROW($U$7),5),0,5,1))</f>
        <v>0</v>
      </c>
      <c r="W292" s="167" t="str">
        <f aca="false">$I292</f>
        <v/>
      </c>
      <c r="X292" s="167" t="str">
        <f aca="false">IF(ISNUMBER($A292),$W292*(Methuselahs!$A$4+1)+$A292,"")</f>
        <v/>
      </c>
      <c r="Y292" s="167" t="str">
        <f aca="false">IF(ISNUMBER($A292),RANK($X292,$X292:$X296,1),"")</f>
        <v/>
      </c>
      <c r="Z292" s="167" t="str">
        <f aca="false">IF(ISNUMBER($A292),VLOOKUP($A292,Methuselahs!$A$7:$X$306,5),"")</f>
        <v/>
      </c>
      <c r="AA292" s="167" t="str">
        <f aca="false">$I292</f>
        <v/>
      </c>
    </row>
    <row r="293" customFormat="false" ht="12.65" hidden="false" customHeight="false" outlineLevel="0" collapsed="false">
      <c r="A293" s="220" t="str">
        <f aca="true">IF(OR(ISBLANK('Tournament Info'!$B$11),'Tournament Info'!$B$11&lt;&gt;4),"",INDIRECT(ADDRESS(ROW(),3,1,1,"Optimal Seating "&amp;'Tournament Info'!$B$11-1&amp;"R+F")))</f>
        <v/>
      </c>
      <c r="B293" s="221" t="str">
        <f aca="false">IF(ISNUMBER(A293),VLOOKUP(A293,Methuselahs!$A$7:$E$306,2,FALSE()),"")</f>
        <v/>
      </c>
      <c r="C293" s="222" t="str">
        <f aca="false">IF(ISNUMBER(A293),VLOOKUP(A293,Methuselahs!$A$7:$E$306,3,FALSE()),"")</f>
        <v/>
      </c>
      <c r="D293" s="223" t="str">
        <f aca="false">IF(ISNUMBER(A293),FLOOR((ROW()-ROW($A$7))/5,1)+1,"")</f>
        <v/>
      </c>
      <c r="E293" s="224"/>
      <c r="F293" s="264" t="n">
        <f aca="false">IF(ISNUMBER(E293),E293,0)</f>
        <v>0</v>
      </c>
      <c r="G293" s="225" t="str">
        <f aca="false">IF(ISNUMBER($A293),IF(AND($F293&gt;=2,$H293=60),1,0),"")</f>
        <v/>
      </c>
      <c r="H293" s="226" t="str">
        <f aca="false">IF(ISNUMBER(A293),IF(OR($S293=$U293,NOT(ISNA(MATCH($D293*5+$V$4,Override!$C$6:$C$125,0)))),$Q293,0),"")</f>
        <v/>
      </c>
      <c r="I293" s="275" t="str">
        <f aca="false">IF(ISNUMBER(A293),IF(J293=5,K293,IF(AND(J293=4,OR(K293=4,K293=3)),K293+1,K293)),"")</f>
        <v/>
      </c>
      <c r="J293" s="227" t="n">
        <f aca="false">COUNT(A292:A296)</f>
        <v>0</v>
      </c>
      <c r="K293" s="228" t="str">
        <f aca="false">IF(ISNUMBER(A293),RANK(F293,F292:F296),"")</f>
        <v/>
      </c>
      <c r="L293" s="229" t="n">
        <f aca="false">IF(J293=5,VLOOKUP(K293,TPMatrix!$A$6:$B$10,2,FALSE()),IF(J293=4,VLOOKUP(K293,TPMatrix!$D$6:$E$9,2,FALSE()),0))</f>
        <v>0</v>
      </c>
      <c r="M293" s="229" t="n">
        <f aca="false">IF(COUNTIF(K292:K296,K293)&gt;=2,IF(J293=5,VLOOKUP(K293+1,TPMatrix!$A$6:$B$10,2,FALSE()),IF(J293=4,VLOOKUP(K293+1,TPMatrix!$D$6:$E$9,2,FALSE()),0)),"")</f>
        <v>0</v>
      </c>
      <c r="N293" s="229" t="n">
        <f aca="false">IF(COUNTIF(K292:K296,K293)&gt;=3,IF(J293=5,VLOOKUP(K293+2,TPMatrix!$A$6:$B$10,2,FALSE()),IF(J293=4,VLOOKUP(K293+2,TPMatrix!$D$6:$E$9,2,FALSE()),0)),"")</f>
        <v>0</v>
      </c>
      <c r="O293" s="229" t="n">
        <f aca="false">IF(COUNTIF(K292:K296,K293)&gt;=4,IF(J293=5,VLOOKUP(K293+3,TPMatrix!$A$6:$B$10,2,FALSE()),IF(J293=4,VLOOKUP(K293+3,TPMatrix!$D$6:$E$9,2,FALSE()),0)),"")</f>
        <v>0</v>
      </c>
      <c r="P293" s="229" t="n">
        <f aca="false">IF(COUNTIF(K292:K296,K293)&gt;=5,IF(J293=5,VLOOKUP(K293+4,TPMatrix!$A$6:$B$10,2,FALSE()),IF(J293=4,VLOOKUP(K293+4,TPMatrix!$D$6:$E$9,2,FALSE()),0)),"")</f>
        <v>0</v>
      </c>
      <c r="Q293" s="229" t="n">
        <f aca="false">SUM(L293:P293)/COUNT(L293:P293)</f>
        <v>0</v>
      </c>
      <c r="R293" s="230" t="n">
        <f aca="false">COUNT(L293:P293)</f>
        <v>5</v>
      </c>
      <c r="S293" s="228" t="n">
        <f aca="false">IF(ISNUMBER($A293),COUNTIF($D$7:$D$306,$D293),0)</f>
        <v>0</v>
      </c>
      <c r="T293" s="229" t="n">
        <f aca="false">CEILING($F293,1)</f>
        <v>0</v>
      </c>
      <c r="U293" s="230" t="n">
        <f aca="true">SUM(OFFSET(T293,-MOD(ROW()-ROW($U$7),5),0,5,1))</f>
        <v>0</v>
      </c>
      <c r="W293" s="167" t="str">
        <f aca="false">$I293</f>
        <v/>
      </c>
      <c r="X293" s="167" t="str">
        <f aca="false">IF(ISNUMBER($A293),$W293*(Methuselahs!$A$4+1)+$A293,"")</f>
        <v/>
      </c>
      <c r="Y293" s="167" t="str">
        <f aca="false">IF(ISNUMBER($A293),RANK($X293,$X293:$X297,1),"")</f>
        <v/>
      </c>
      <c r="Z293" s="167" t="str">
        <f aca="false">IF(ISNUMBER($A293),VLOOKUP($A293,Methuselahs!$A$7:$X$306,5),"")</f>
        <v/>
      </c>
      <c r="AA293" s="167" t="str">
        <f aca="false">$I293</f>
        <v/>
      </c>
    </row>
    <row r="294" customFormat="false" ht="12.65" hidden="false" customHeight="false" outlineLevel="0" collapsed="false">
      <c r="A294" s="231" t="str">
        <f aca="true">IF(OR(ISBLANK('Tournament Info'!$B$11),'Tournament Info'!$B$11&lt;&gt;4),"",INDIRECT(ADDRESS(ROW(),3,1,1,"Optimal Seating "&amp;'Tournament Info'!$B$11-1&amp;"R+F")))</f>
        <v/>
      </c>
      <c r="B294" s="207" t="str">
        <f aca="false">IF(ISNUMBER(A294),VLOOKUP(A294,Methuselahs!$A$7:$E$306,2,FALSE()),"")</f>
        <v/>
      </c>
      <c r="C294" s="232" t="str">
        <f aca="false">IF(ISNUMBER(A294),VLOOKUP(A294,Methuselahs!$A$7:$E$306,3,FALSE()),"")</f>
        <v/>
      </c>
      <c r="D294" s="233" t="str">
        <f aca="false">IF(ISNUMBER(A294),FLOOR((ROW()-ROW($A$7))/5,1)+1,"")</f>
        <v/>
      </c>
      <c r="E294" s="234"/>
      <c r="F294" s="267" t="n">
        <f aca="false">IF(ISNUMBER(E294),E294,0)</f>
        <v>0</v>
      </c>
      <c r="G294" s="235" t="str">
        <f aca="false">IF(ISNUMBER($A294),IF(AND($F294&gt;=2,$H294=60),1,0),"")</f>
        <v/>
      </c>
      <c r="H294" s="236" t="str">
        <f aca="false">IF(ISNUMBER(A294),IF(OR($S294=$U294,NOT(ISNA(MATCH($D294*5+$V$4,Override!$C$6:$C$125,0)))),$Q294,0),"")</f>
        <v/>
      </c>
      <c r="I294" s="139" t="str">
        <f aca="false">IF(ISNUMBER(A294),IF(J294=5,K294,IF(AND(J294=4,OR(K294=4,K294=3)),K294+1,K294)),"")</f>
        <v/>
      </c>
      <c r="J294" s="237" t="n">
        <f aca="false">COUNT(A292:A296)</f>
        <v>0</v>
      </c>
      <c r="K294" s="238" t="str">
        <f aca="false">IF(ISNUMBER(A294),RANK(F294,F292:F296),"")</f>
        <v/>
      </c>
      <c r="L294" s="239" t="n">
        <f aca="false">IF(J294=5,VLOOKUP(K294,TPMatrix!$A$6:$B$10,2,FALSE()),IF(J294=4,VLOOKUP(K294,TPMatrix!$D$6:$E$9,2,FALSE()),0))</f>
        <v>0</v>
      </c>
      <c r="M294" s="239" t="n">
        <f aca="false">IF(COUNTIF(K292:K296,K294)&gt;=2,IF(J294=5,VLOOKUP(K294+1,TPMatrix!$A$6:$B$10,2,FALSE()),IF(J294=4,VLOOKUP(K294+1,TPMatrix!$D$6:$E$9,2,FALSE()),0)),"")</f>
        <v>0</v>
      </c>
      <c r="N294" s="239" t="n">
        <f aca="false">IF(COUNTIF(K292:K296,K294)&gt;=3,IF(J294=5,VLOOKUP(K294+2,TPMatrix!$A$6:$B$10,2,FALSE()),IF(J294=4,VLOOKUP(K294+2,TPMatrix!$D$6:$E$9,2,FALSE()),0)),"")</f>
        <v>0</v>
      </c>
      <c r="O294" s="239" t="n">
        <f aca="false">IF(COUNTIF(K292:K296,K294)&gt;=4,IF(J294=5,VLOOKUP(K294+3,TPMatrix!$A$6:$B$10,2,FALSE()),IF(J294=4,VLOOKUP(K294+3,TPMatrix!$D$6:$E$9,2,FALSE()),0)),"")</f>
        <v>0</v>
      </c>
      <c r="P294" s="239" t="n">
        <f aca="false">IF(COUNTIF(K292:K296,K294)&gt;=5,IF(J294=5,VLOOKUP(K294+4,TPMatrix!$A$6:$B$10,2,FALSE()),IF(J294=4,VLOOKUP(K294+4,TPMatrix!$D$6:$E$9,2,FALSE()),0)),"")</f>
        <v>0</v>
      </c>
      <c r="Q294" s="239" t="n">
        <f aca="false">SUM(L294:P294)/COUNT(L294:P294)</f>
        <v>0</v>
      </c>
      <c r="R294" s="240" t="n">
        <f aca="false">COUNT(L294:P294)</f>
        <v>5</v>
      </c>
      <c r="S294" s="238" t="n">
        <f aca="false">IF(ISNUMBER($A294),COUNTIF($D$7:$D$306,$D294),0)</f>
        <v>0</v>
      </c>
      <c r="T294" s="239" t="n">
        <f aca="false">CEILING($F294,1)</f>
        <v>0</v>
      </c>
      <c r="U294" s="240" t="n">
        <f aca="true">SUM(OFFSET(T294,-MOD(ROW()-ROW($U$7),5),0,5,1))</f>
        <v>0</v>
      </c>
      <c r="W294" s="167" t="str">
        <f aca="false">$I294</f>
        <v/>
      </c>
      <c r="X294" s="167" t="str">
        <f aca="false">IF(ISNUMBER($A294),$W294*(Methuselahs!$A$4+1)+$A294,"")</f>
        <v/>
      </c>
      <c r="Y294" s="167" t="str">
        <f aca="false">IF(ISNUMBER($A294),RANK($X294,$X294:$X298,1),"")</f>
        <v/>
      </c>
      <c r="Z294" s="167" t="str">
        <f aca="false">IF(ISNUMBER($A294),VLOOKUP($A294,Methuselahs!$A$7:$X$306,5),"")</f>
        <v/>
      </c>
      <c r="AA294" s="167" t="str">
        <f aca="false">$I294</f>
        <v/>
      </c>
    </row>
    <row r="295" customFormat="false" ht="12.65" hidden="false" customHeight="false" outlineLevel="0" collapsed="false">
      <c r="A295" s="241" t="str">
        <f aca="true">IF(OR(ISBLANK('Tournament Info'!$B$11),'Tournament Info'!$B$11&lt;&gt;4),"",INDIRECT(ADDRESS(ROW(),3,1,1,"Optimal Seating "&amp;'Tournament Info'!$B$11-1&amp;"R+F")))</f>
        <v/>
      </c>
      <c r="B295" s="242" t="str">
        <f aca="false">IF(ISNUMBER(A295),VLOOKUP(A295,Methuselahs!$A$7:$E$306,2,FALSE()),"")</f>
        <v/>
      </c>
      <c r="C295" s="243" t="str">
        <f aca="false">IF(ISNUMBER(A295),VLOOKUP(A295,Methuselahs!$A$7:$E$306,3,FALSE()),"")</f>
        <v/>
      </c>
      <c r="D295" s="244" t="str">
        <f aca="false">IF(ISNUMBER(A295),FLOOR((ROW()-ROW($A$7))/5,1)+1,"")</f>
        <v/>
      </c>
      <c r="E295" s="245"/>
      <c r="F295" s="269" t="n">
        <f aca="false">IF(ISNUMBER(E295),E295,0)</f>
        <v>0</v>
      </c>
      <c r="G295" s="225" t="str">
        <f aca="false">IF(ISNUMBER($A295),IF(AND($F295&gt;=2,$H295=60),1,0),"")</f>
        <v/>
      </c>
      <c r="H295" s="226" t="str">
        <f aca="false">IF(ISNUMBER(A295),IF(OR($S295=$U295,NOT(ISNA(MATCH($D295*5+$V$4,Override!$C$6:$C$125,0)))),$Q295,0),"")</f>
        <v/>
      </c>
      <c r="I295" s="275" t="str">
        <f aca="false">IF(ISNUMBER(A295),IF(J295=5,K295,IF(AND(J295=4,OR(K295=4,K295=3)),K295+1,K295)),"")</f>
        <v/>
      </c>
      <c r="J295" s="246" t="n">
        <f aca="false">COUNT(A292:A296)</f>
        <v>0</v>
      </c>
      <c r="K295" s="228" t="str">
        <f aca="false">IF(ISNUMBER(A295),RANK(F295,F292:F296),"")</f>
        <v/>
      </c>
      <c r="L295" s="229" t="n">
        <f aca="false">IF(J295=5,VLOOKUP(K295,TPMatrix!$A$6:$B$10,2,FALSE()),IF(J295=4,VLOOKUP(K295,TPMatrix!$D$6:$E$9,2,FALSE()),0))</f>
        <v>0</v>
      </c>
      <c r="M295" s="229" t="n">
        <f aca="false">IF(COUNTIF(K292:K296,K295)&gt;=2,IF(J295=5,VLOOKUP(K295+1,TPMatrix!$A$6:$B$10,2,FALSE()),IF(J295=4,VLOOKUP(K295+1,TPMatrix!$D$6:$E$9,2,FALSE()),0)),"")</f>
        <v>0</v>
      </c>
      <c r="N295" s="229" t="n">
        <f aca="false">IF(COUNTIF(K292:K296,K295)&gt;=3,IF(J295=5,VLOOKUP(K295+2,TPMatrix!$A$6:$B$10,2,FALSE()),IF(J295=4,VLOOKUP(K295+2,TPMatrix!$D$6:$E$9,2,FALSE()),0)),"")</f>
        <v>0</v>
      </c>
      <c r="O295" s="229" t="n">
        <f aca="false">IF(COUNTIF(K292:K296,K295)&gt;=4,IF(J295=5,VLOOKUP(K295+3,TPMatrix!$A$6:$B$10,2,FALSE()),IF(J295=4,VLOOKUP(K295+3,TPMatrix!$D$6:$E$9,2,FALSE()),0)),"")</f>
        <v>0</v>
      </c>
      <c r="P295" s="229" t="n">
        <f aca="false">IF(COUNTIF(K292:K296,K295)&gt;=5,IF(J295=5,VLOOKUP(K295+4,TPMatrix!$A$6:$B$10,2,FALSE()),IF(J295=4,VLOOKUP(K295+4,TPMatrix!$D$6:$E$9,2,FALSE()),0)),"")</f>
        <v>0</v>
      </c>
      <c r="Q295" s="229" t="n">
        <f aca="false">SUM(L295:P295)/COUNT(L295:P295)</f>
        <v>0</v>
      </c>
      <c r="R295" s="230" t="n">
        <f aca="false">COUNT(L295:P295)</f>
        <v>5</v>
      </c>
      <c r="S295" s="228" t="n">
        <f aca="false">IF(ISNUMBER($A295),COUNTIF($D$7:$D$306,$D295),0)</f>
        <v>0</v>
      </c>
      <c r="T295" s="229" t="n">
        <f aca="false">CEILING($F295,1)</f>
        <v>0</v>
      </c>
      <c r="U295" s="230" t="n">
        <f aca="true">SUM(OFFSET(T295,-MOD(ROW()-ROW($U$7),5),0,5,1))</f>
        <v>0</v>
      </c>
      <c r="W295" s="167" t="str">
        <f aca="false">$I295</f>
        <v/>
      </c>
      <c r="X295" s="167" t="str">
        <f aca="false">IF(ISNUMBER($A295),$W295*(Methuselahs!$A$4+1)+$A295,"")</f>
        <v/>
      </c>
      <c r="Y295" s="167" t="str">
        <f aca="false">IF(ISNUMBER($A295),RANK($X295,$X295:$X299,1),"")</f>
        <v/>
      </c>
      <c r="Z295" s="167" t="str">
        <f aca="false">IF(ISNUMBER($A295),VLOOKUP($A295,Methuselahs!$A$7:$X$306,5),"")</f>
        <v/>
      </c>
      <c r="AA295" s="167" t="str">
        <f aca="false">$I295</f>
        <v/>
      </c>
    </row>
    <row r="296" customFormat="false" ht="12.65" hidden="false" customHeight="false" outlineLevel="0" collapsed="false">
      <c r="A296" s="247" t="str">
        <f aca="true">IF(OR(ISBLANK('Tournament Info'!$B$11),'Tournament Info'!$B$11&lt;&gt;4),"",INDIRECT(ADDRESS(ROW(),3,1,1,"Optimal Seating "&amp;'Tournament Info'!$B$11-1&amp;"R+F")))</f>
        <v/>
      </c>
      <c r="B296" s="248" t="str">
        <f aca="false">IF(ISNUMBER(A296),VLOOKUP(A296,Methuselahs!$A$7:$E$306,2,FALSE()),"")</f>
        <v/>
      </c>
      <c r="C296" s="249" t="str">
        <f aca="false">IF(ISNUMBER(A296),VLOOKUP(A296,Methuselahs!$A$7:$E$306,3,FALSE()),"")</f>
        <v/>
      </c>
      <c r="D296" s="250" t="str">
        <f aca="false">IF(ISNUMBER(A296),FLOOR((ROW()-ROW($A$7))/5,1)+1,"")</f>
        <v/>
      </c>
      <c r="E296" s="251"/>
      <c r="F296" s="270" t="n">
        <f aca="false">IF(ISNUMBER(E296),E296,0)</f>
        <v>0</v>
      </c>
      <c r="G296" s="257" t="str">
        <f aca="false">IF(ISNUMBER($A296),IF(AND($F296&gt;=2,$H296=60),1,0),"")</f>
        <v/>
      </c>
      <c r="H296" s="258" t="str">
        <f aca="false">IF(ISNUMBER(A296),IF(OR($S296=$U296,NOT(ISNA(MATCH($D296*5+$V$4,Override!$C$6:$C$125,0)))),$Q296,0),"")</f>
        <v/>
      </c>
      <c r="I296" s="276" t="str">
        <f aca="false">IF(ISNUMBER(A296),IF(J296=5,K296,IF(AND(J296=4,OR(K296=4,K296=3)),K296+1,K296)),"")</f>
        <v/>
      </c>
      <c r="J296" s="252" t="n">
        <f aca="false">COUNT(A292:A296)</f>
        <v>0</v>
      </c>
      <c r="K296" s="253" t="str">
        <f aca="false">IF(ISNUMBER(A296),RANK(F296,F292:F296),"")</f>
        <v/>
      </c>
      <c r="L296" s="254" t="n">
        <f aca="false">IF(J296=5,VLOOKUP(K296,TPMatrix!$A$6:$B$10,2,FALSE()),IF(J296=4,VLOOKUP(K296,TPMatrix!$D$6:$E$9,2,FALSE()),0))</f>
        <v>0</v>
      </c>
      <c r="M296" s="254" t="n">
        <f aca="false">IF(COUNTIF(K292:K296,K296)&gt;=2,IF(J296=5,VLOOKUP(K296+1,TPMatrix!$A$6:$B$10,2,FALSE()),IF(J296=4,VLOOKUP(K296+1,TPMatrix!$D$6:$E$9,2,FALSE()),0)),"")</f>
        <v>0</v>
      </c>
      <c r="N296" s="254" t="n">
        <f aca="false">IF(COUNTIF(K292:K296,K296)&gt;=3,IF(J296=5,VLOOKUP(K296+2,TPMatrix!$A$6:$B$10,2,FALSE()),IF(J296=4,VLOOKUP(K296+2,TPMatrix!$D$6:$E$9,2,FALSE()),0)),"")</f>
        <v>0</v>
      </c>
      <c r="O296" s="254" t="n">
        <f aca="false">IF(COUNTIF(K292:K296,K296)&gt;=4,IF(J296=5,VLOOKUP(K296+3,TPMatrix!$A$6:$B$10,2,FALSE()),IF(J296=4,VLOOKUP(K296+3,TPMatrix!$D$6:$E$9,2,FALSE()),0)),"")</f>
        <v>0</v>
      </c>
      <c r="P296" s="254" t="n">
        <f aca="false">IF(COUNTIF(K292:K296,K296)&gt;=5,IF(J296=5,VLOOKUP(K296+4,TPMatrix!$A$6:$B$10,2,FALSE()),IF(J296=4,VLOOKUP(K296+4,TPMatrix!$D$6:$E$9,2,FALSE()),0)),"")</f>
        <v>0</v>
      </c>
      <c r="Q296" s="254" t="n">
        <f aca="false">SUM(L296:P296)/COUNT(L296:P296)</f>
        <v>0</v>
      </c>
      <c r="R296" s="255" t="n">
        <f aca="false">COUNT(L296:P296)</f>
        <v>5</v>
      </c>
      <c r="S296" s="253" t="n">
        <f aca="false">IF(ISNUMBER($A296),COUNTIF($D$7:$D$306,$D296),0)</f>
        <v>0</v>
      </c>
      <c r="T296" s="254" t="n">
        <f aca="false">CEILING($F296,1)</f>
        <v>0</v>
      </c>
      <c r="U296" s="255" t="n">
        <f aca="true">SUM(OFFSET(T296,-MOD(ROW()-ROW($U$7),5),0,5,1))</f>
        <v>0</v>
      </c>
      <c r="W296" s="167" t="str">
        <f aca="false">$I296</f>
        <v/>
      </c>
      <c r="X296" s="167" t="str">
        <f aca="false">IF(ISNUMBER($A296),$W296*(Methuselahs!$A$4+1)+$A296,"")</f>
        <v/>
      </c>
      <c r="Y296" s="167" t="str">
        <f aca="false">IF(ISNUMBER($A296),RANK($X296,$X296:$X300,1),"")</f>
        <v/>
      </c>
      <c r="Z296" s="167" t="str">
        <f aca="false">IF(ISNUMBER($A296),VLOOKUP($A296,Methuselahs!$A$7:$X$306,5),"")</f>
        <v/>
      </c>
      <c r="AA296" s="167" t="str">
        <f aca="false">$I296</f>
        <v/>
      </c>
    </row>
    <row r="297" customFormat="false" ht="12.65" hidden="false" customHeight="false" outlineLevel="0" collapsed="false">
      <c r="A297" s="206" t="str">
        <f aca="true">IF(OR(ISBLANK('Tournament Info'!$B$11),'Tournament Info'!$B$11&lt;&gt;4),"",INDIRECT(ADDRESS(ROW(),3,1,1,"Optimal Seating "&amp;'Tournament Info'!$B$11-1&amp;"R+F")))</f>
        <v/>
      </c>
      <c r="B297" s="207" t="str">
        <f aca="false">IF(ISNUMBER(A297),VLOOKUP(A297,Methuselahs!$A$7:$E$306,2,FALSE()),"")</f>
        <v/>
      </c>
      <c r="C297" s="208" t="str">
        <f aca="false">IF(ISNUMBER(A297),VLOOKUP(A297,Methuselahs!$A$7:$E$306,3,FALSE()),"")</f>
        <v/>
      </c>
      <c r="D297" s="209" t="str">
        <f aca="false">IF(ISNUMBER(A297),FLOOR((ROW()-ROW($A$7))/5,1)+1,"")</f>
        <v/>
      </c>
      <c r="E297" s="210"/>
      <c r="F297" s="262" t="n">
        <f aca="false">IF(ISNUMBER(E297),E297,0)</f>
        <v>0</v>
      </c>
      <c r="G297" s="211" t="str">
        <f aca="false">IF(ISNUMBER($A297),IF(AND($F297&gt;=2,$H297=60),1,0),"")</f>
        <v/>
      </c>
      <c r="H297" s="212" t="str">
        <f aca="false">IF(ISNUMBER(A297),IF(OR($S297=$U297,NOT(ISNA(MATCH($D297*5+$V$4,Override!$C$6:$C$125,0)))),$Q297,0),"")</f>
        <v/>
      </c>
      <c r="I297" s="274" t="str">
        <f aca="false">IF(ISNUMBER(A297),IF(J297=5,K297,IF(AND(J297=4,OR(K297=4,K297=3)),K297+1,K297)),"")</f>
        <v/>
      </c>
      <c r="J297" s="213" t="n">
        <f aca="false">COUNT(A297:A301)</f>
        <v>0</v>
      </c>
      <c r="K297" s="214" t="str">
        <f aca="false">IF(ISNUMBER(A297),RANK(F297,F297:F301),"")</f>
        <v/>
      </c>
      <c r="L297" s="215" t="n">
        <f aca="false">IF(J297=5,VLOOKUP(K297,TPMatrix!$A$6:$B$10,2,FALSE()),IF(J297=4,VLOOKUP(K297,TPMatrix!$D$6:$E$9,2,FALSE()),0))</f>
        <v>0</v>
      </c>
      <c r="M297" s="215" t="n">
        <f aca="false">IF(COUNTIF(K297:K301,K297)&gt;=2,IF(J297=5,VLOOKUP(K297+1,TPMatrix!$A$6:$B$10,2,FALSE()),IF(J297=4,VLOOKUP(K297+1,TPMatrix!$D$6:$E$9,2,FALSE()),0)),"")</f>
        <v>0</v>
      </c>
      <c r="N297" s="215" t="n">
        <f aca="false">IF(COUNTIF(K297:K301,K297)&gt;=3,IF(J297=5,VLOOKUP(K297+2,TPMatrix!$A$6:$B$10,2,FALSE()),IF(J297=4,VLOOKUP(K297+2,TPMatrix!$D$6:$E$9,2,FALSE()),0)),"")</f>
        <v>0</v>
      </c>
      <c r="O297" s="215" t="n">
        <f aca="false">IF(COUNTIF(K297:K301,K297)&gt;=4,IF(J297=5,VLOOKUP(K297+3,TPMatrix!$A$6:$B$10,2,FALSE()),IF(J297=4,VLOOKUP(K297+3,TPMatrix!$D$6:$E$9,2,FALSE()),0)),"")</f>
        <v>0</v>
      </c>
      <c r="P297" s="215" t="n">
        <f aca="false">IF(COUNTIF(K297:K301,K297)&gt;=5,IF(J297=5,VLOOKUP(K297+4,TPMatrix!$A$6:$B$10,2,FALSE()),IF(J297=4,VLOOKUP(K297+4,TPMatrix!$D$6:$E$9,2,FALSE()),0)),"")</f>
        <v>0</v>
      </c>
      <c r="Q297" s="215" t="n">
        <f aca="false">SUM(L297:P297)/COUNT(L297:P297)</f>
        <v>0</v>
      </c>
      <c r="R297" s="216" t="n">
        <f aca="false">COUNT(L297:P297)</f>
        <v>5</v>
      </c>
      <c r="S297" s="217" t="n">
        <f aca="false">IF(ISNUMBER($A297),COUNTIF($D$7:$D$306,$D297),0)</f>
        <v>0</v>
      </c>
      <c r="T297" s="218" t="n">
        <f aca="false">CEILING($F297,1)</f>
        <v>0</v>
      </c>
      <c r="U297" s="219" t="n">
        <f aca="true">SUM(OFFSET(T297,-MOD(ROW()-ROW($U$7),5),0,5,1))</f>
        <v>0</v>
      </c>
      <c r="W297" s="167" t="str">
        <f aca="false">$I297</f>
        <v/>
      </c>
      <c r="X297" s="167" t="str">
        <f aca="false">IF(ISNUMBER($A297),$W297*(Methuselahs!$A$4+1)+$A297,"")</f>
        <v/>
      </c>
      <c r="Y297" s="167" t="str">
        <f aca="false">IF(ISNUMBER($A297),RANK($X297,$X297:$X301,1),"")</f>
        <v/>
      </c>
      <c r="Z297" s="167" t="str">
        <f aca="false">IF(ISNUMBER($A297),VLOOKUP($A297,Methuselahs!$A$7:$X$306,5),"")</f>
        <v/>
      </c>
      <c r="AA297" s="167" t="str">
        <f aca="false">$I297</f>
        <v/>
      </c>
    </row>
    <row r="298" customFormat="false" ht="12.65" hidden="false" customHeight="false" outlineLevel="0" collapsed="false">
      <c r="A298" s="220" t="str">
        <f aca="true">IF(OR(ISBLANK('Tournament Info'!$B$11),'Tournament Info'!$B$11&lt;&gt;4),"",INDIRECT(ADDRESS(ROW(),3,1,1,"Optimal Seating "&amp;'Tournament Info'!$B$11-1&amp;"R+F")))</f>
        <v/>
      </c>
      <c r="B298" s="221" t="str">
        <f aca="false">IF(ISNUMBER(A298),VLOOKUP(A298,Methuselahs!$A$7:$E$306,2,FALSE()),"")</f>
        <v/>
      </c>
      <c r="C298" s="222" t="str">
        <f aca="false">IF(ISNUMBER(A298),VLOOKUP(A298,Methuselahs!$A$7:$E$306,3,FALSE()),"")</f>
        <v/>
      </c>
      <c r="D298" s="223" t="str">
        <f aca="false">IF(ISNUMBER(A298),FLOOR((ROW()-ROW($A$7))/5,1)+1,"")</f>
        <v/>
      </c>
      <c r="E298" s="224"/>
      <c r="F298" s="264" t="n">
        <f aca="false">IF(ISNUMBER(E298),E298,0)</f>
        <v>0</v>
      </c>
      <c r="G298" s="225" t="str">
        <f aca="false">IF(ISNUMBER($A298),IF(AND($F298&gt;=2,$H298=60),1,0),"")</f>
        <v/>
      </c>
      <c r="H298" s="226" t="str">
        <f aca="false">IF(ISNUMBER(A298),IF(OR($S298=$U298,NOT(ISNA(MATCH($D298*5+$V$4,Override!$C$6:$C$125,0)))),$Q298,0),"")</f>
        <v/>
      </c>
      <c r="I298" s="275" t="str">
        <f aca="false">IF(ISNUMBER(A298),IF(J298=5,K298,IF(AND(J298=4,OR(K298=4,K298=3)),K298+1,K298)),"")</f>
        <v/>
      </c>
      <c r="J298" s="227" t="n">
        <f aca="false">COUNT(A297:A301)</f>
        <v>0</v>
      </c>
      <c r="K298" s="228" t="str">
        <f aca="false">IF(ISNUMBER(A298),RANK(F298,F297:F301),"")</f>
        <v/>
      </c>
      <c r="L298" s="229" t="n">
        <f aca="false">IF(J298=5,VLOOKUP(K298,TPMatrix!$A$6:$B$10,2,FALSE()),IF(J298=4,VLOOKUP(K298,TPMatrix!$D$6:$E$9,2,FALSE()),0))</f>
        <v>0</v>
      </c>
      <c r="M298" s="229" t="n">
        <f aca="false">IF(COUNTIF(K297:K301,K298)&gt;=2,IF(J298=5,VLOOKUP(K298+1,TPMatrix!$A$6:$B$10,2,FALSE()),IF(J298=4,VLOOKUP(K298+1,TPMatrix!$D$6:$E$9,2,FALSE()),0)),"")</f>
        <v>0</v>
      </c>
      <c r="N298" s="229" t="n">
        <f aca="false">IF(COUNTIF(K297:K301,K298)&gt;=3,IF(J298=5,VLOOKUP(K298+2,TPMatrix!$A$6:$B$10,2,FALSE()),IF(J298=4,VLOOKUP(K298+2,TPMatrix!$D$6:$E$9,2,FALSE()),0)),"")</f>
        <v>0</v>
      </c>
      <c r="O298" s="229" t="n">
        <f aca="false">IF(COUNTIF(K297:K301,K298)&gt;=4,IF(J298=5,VLOOKUP(K298+3,TPMatrix!$A$6:$B$10,2,FALSE()),IF(J298=4,VLOOKUP(K298+3,TPMatrix!$D$6:$E$9,2,FALSE()),0)),"")</f>
        <v>0</v>
      </c>
      <c r="P298" s="229" t="n">
        <f aca="false">IF(COUNTIF(K297:K301,K298)&gt;=5,IF(J298=5,VLOOKUP(K298+4,TPMatrix!$A$6:$B$10,2,FALSE()),IF(J298=4,VLOOKUP(K298+4,TPMatrix!$D$6:$E$9,2,FALSE()),0)),"")</f>
        <v>0</v>
      </c>
      <c r="Q298" s="229" t="n">
        <f aca="false">SUM(L298:P298)/COUNT(L298:P298)</f>
        <v>0</v>
      </c>
      <c r="R298" s="230" t="n">
        <f aca="false">COUNT(L298:P298)</f>
        <v>5</v>
      </c>
      <c r="S298" s="228" t="n">
        <f aca="false">IF(ISNUMBER($A298),COUNTIF($D$7:$D$306,$D298),0)</f>
        <v>0</v>
      </c>
      <c r="T298" s="229" t="n">
        <f aca="false">CEILING($F298,1)</f>
        <v>0</v>
      </c>
      <c r="U298" s="230" t="n">
        <f aca="true">SUM(OFFSET(T298,-MOD(ROW()-ROW($U$7),5),0,5,1))</f>
        <v>0</v>
      </c>
      <c r="W298" s="167" t="str">
        <f aca="false">$I298</f>
        <v/>
      </c>
      <c r="X298" s="167" t="str">
        <f aca="false">IF(ISNUMBER($A298),$W298*(Methuselahs!$A$4+1)+$A298,"")</f>
        <v/>
      </c>
      <c r="Y298" s="167" t="str">
        <f aca="false">IF(ISNUMBER($A298),RANK($X298,$X298:$X302,1),"")</f>
        <v/>
      </c>
      <c r="Z298" s="167" t="str">
        <f aca="false">IF(ISNUMBER($A298),VLOOKUP($A298,Methuselahs!$A$7:$X$306,5),"")</f>
        <v/>
      </c>
      <c r="AA298" s="167" t="str">
        <f aca="false">$I298</f>
        <v/>
      </c>
    </row>
    <row r="299" customFormat="false" ht="12.65" hidden="false" customHeight="false" outlineLevel="0" collapsed="false">
      <c r="A299" s="231" t="str">
        <f aca="true">IF(OR(ISBLANK('Tournament Info'!$B$11),'Tournament Info'!$B$11&lt;&gt;4),"",INDIRECT(ADDRESS(ROW(),3,1,1,"Optimal Seating "&amp;'Tournament Info'!$B$11-1&amp;"R+F")))</f>
        <v/>
      </c>
      <c r="B299" s="207" t="str">
        <f aca="false">IF(ISNUMBER(A299),VLOOKUP(A299,Methuselahs!$A$7:$E$306,2,FALSE()),"")</f>
        <v/>
      </c>
      <c r="C299" s="232" t="str">
        <f aca="false">IF(ISNUMBER(A299),VLOOKUP(A299,Methuselahs!$A$7:$E$306,3,FALSE()),"")</f>
        <v/>
      </c>
      <c r="D299" s="233" t="str">
        <f aca="false">IF(ISNUMBER(A299),FLOOR((ROW()-ROW($A$7))/5,1)+1,"")</f>
        <v/>
      </c>
      <c r="E299" s="234"/>
      <c r="F299" s="267" t="n">
        <f aca="false">IF(ISNUMBER(E299),E299,0)</f>
        <v>0</v>
      </c>
      <c r="G299" s="235" t="str">
        <f aca="false">IF(ISNUMBER($A299),IF(AND($F299&gt;=2,$H299=60),1,0),"")</f>
        <v/>
      </c>
      <c r="H299" s="236" t="str">
        <f aca="false">IF(ISNUMBER(A299),IF(OR($S299=$U299,NOT(ISNA(MATCH($D299*5+$V$4,Override!$C$6:$C$125,0)))),$Q299,0),"")</f>
        <v/>
      </c>
      <c r="I299" s="139" t="str">
        <f aca="false">IF(ISNUMBER(A299),IF(J299=5,K299,IF(AND(J299=4,OR(K299=4,K299=3)),K299+1,K299)),"")</f>
        <v/>
      </c>
      <c r="J299" s="237" t="n">
        <f aca="false">COUNT(A297:A301)</f>
        <v>0</v>
      </c>
      <c r="K299" s="238" t="str">
        <f aca="false">IF(ISNUMBER(A299),RANK(F299,F297:F301),"")</f>
        <v/>
      </c>
      <c r="L299" s="239" t="n">
        <f aca="false">IF(J299=5,VLOOKUP(K299,TPMatrix!$A$6:$B$10,2,FALSE()),IF(J299=4,VLOOKUP(K299,TPMatrix!$D$6:$E$9,2,FALSE()),0))</f>
        <v>0</v>
      </c>
      <c r="M299" s="239" t="n">
        <f aca="false">IF(COUNTIF(K297:K301,K299)&gt;=2,IF(J299=5,VLOOKUP(K299+1,TPMatrix!$A$6:$B$10,2,FALSE()),IF(J299=4,VLOOKUP(K299+1,TPMatrix!$D$6:$E$9,2,FALSE()),0)),"")</f>
        <v>0</v>
      </c>
      <c r="N299" s="239" t="n">
        <f aca="false">IF(COUNTIF(K297:K301,K299)&gt;=3,IF(J299=5,VLOOKUP(K299+2,TPMatrix!$A$6:$B$10,2,FALSE()),IF(J299=4,VLOOKUP(K299+2,TPMatrix!$D$6:$E$9,2,FALSE()),0)),"")</f>
        <v>0</v>
      </c>
      <c r="O299" s="239" t="n">
        <f aca="false">IF(COUNTIF(K297:K301,K299)&gt;=4,IF(J299=5,VLOOKUP(K299+3,TPMatrix!$A$6:$B$10,2,FALSE()),IF(J299=4,VLOOKUP(K299+3,TPMatrix!$D$6:$E$9,2,FALSE()),0)),"")</f>
        <v>0</v>
      </c>
      <c r="P299" s="239" t="n">
        <f aca="false">IF(COUNTIF(K297:K301,K299)&gt;=5,IF(J299=5,VLOOKUP(K299+4,TPMatrix!$A$6:$B$10,2,FALSE()),IF(J299=4,VLOOKUP(K299+4,TPMatrix!$D$6:$E$9,2,FALSE()),0)),"")</f>
        <v>0</v>
      </c>
      <c r="Q299" s="239" t="n">
        <f aca="false">SUM(L299:P299)/COUNT(L299:P299)</f>
        <v>0</v>
      </c>
      <c r="R299" s="240" t="n">
        <f aca="false">COUNT(L299:P299)</f>
        <v>5</v>
      </c>
      <c r="S299" s="238" t="n">
        <f aca="false">IF(ISNUMBER($A299),COUNTIF($D$7:$D$306,$D299),0)</f>
        <v>0</v>
      </c>
      <c r="T299" s="239" t="n">
        <f aca="false">CEILING($F299,1)</f>
        <v>0</v>
      </c>
      <c r="U299" s="240" t="n">
        <f aca="true">SUM(OFFSET(T299,-MOD(ROW()-ROW($U$7),5),0,5,1))</f>
        <v>0</v>
      </c>
      <c r="W299" s="167" t="str">
        <f aca="false">$I299</f>
        <v/>
      </c>
      <c r="X299" s="167" t="str">
        <f aca="false">IF(ISNUMBER($A299),$W299*(Methuselahs!$A$4+1)+$A299,"")</f>
        <v/>
      </c>
      <c r="Y299" s="167" t="str">
        <f aca="false">IF(ISNUMBER($A299),RANK($X299,$X299:$X303,1),"")</f>
        <v/>
      </c>
      <c r="Z299" s="167" t="str">
        <f aca="false">IF(ISNUMBER($A299),VLOOKUP($A299,Methuselahs!$A$7:$X$306,5),"")</f>
        <v/>
      </c>
      <c r="AA299" s="167" t="str">
        <f aca="false">$I299</f>
        <v/>
      </c>
    </row>
    <row r="300" customFormat="false" ht="12.65" hidden="false" customHeight="false" outlineLevel="0" collapsed="false">
      <c r="A300" s="241" t="str">
        <f aca="true">IF(OR(ISBLANK('Tournament Info'!$B$11),'Tournament Info'!$B$11&lt;&gt;4),"",INDIRECT(ADDRESS(ROW(),3,1,1,"Optimal Seating "&amp;'Tournament Info'!$B$11-1&amp;"R+F")))</f>
        <v/>
      </c>
      <c r="B300" s="242" t="str">
        <f aca="false">IF(ISNUMBER(A300),VLOOKUP(A300,Methuselahs!$A$7:$E$306,2,FALSE()),"")</f>
        <v/>
      </c>
      <c r="C300" s="243" t="str">
        <f aca="false">IF(ISNUMBER(A300),VLOOKUP(A300,Methuselahs!$A$7:$E$306,3,FALSE()),"")</f>
        <v/>
      </c>
      <c r="D300" s="244" t="str">
        <f aca="false">IF(ISNUMBER(A300),FLOOR((ROW()-ROW($A$7))/5,1)+1,"")</f>
        <v/>
      </c>
      <c r="E300" s="245"/>
      <c r="F300" s="269" t="n">
        <f aca="false">IF(ISNUMBER(E300),E300,0)</f>
        <v>0</v>
      </c>
      <c r="G300" s="225" t="str">
        <f aca="false">IF(ISNUMBER($A300),IF(AND($F300&gt;=2,$H300=60),1,0),"")</f>
        <v/>
      </c>
      <c r="H300" s="226" t="str">
        <f aca="false">IF(ISNUMBER(A300),IF(OR($S300=$U300,NOT(ISNA(MATCH($D300*5+$V$4,Override!$C$6:$C$125,0)))),$Q300,0),"")</f>
        <v/>
      </c>
      <c r="I300" s="275" t="str">
        <f aca="false">IF(ISNUMBER(A300),IF(J300=5,K300,IF(AND(J300=4,OR(K300=4,K300=3)),K300+1,K300)),"")</f>
        <v/>
      </c>
      <c r="J300" s="246" t="n">
        <f aca="false">COUNT(A297:A301)</f>
        <v>0</v>
      </c>
      <c r="K300" s="228" t="str">
        <f aca="false">IF(ISNUMBER(A300),RANK(F300,F297:F301),"")</f>
        <v/>
      </c>
      <c r="L300" s="229" t="n">
        <f aca="false">IF(J300=5,VLOOKUP(K300,TPMatrix!$A$6:$B$10,2,FALSE()),IF(J300=4,VLOOKUP(K300,TPMatrix!$D$6:$E$9,2,FALSE()),0))</f>
        <v>0</v>
      </c>
      <c r="M300" s="229" t="n">
        <f aca="false">IF(COUNTIF(K297:K301,K300)&gt;=2,IF(J300=5,VLOOKUP(K300+1,TPMatrix!$A$6:$B$10,2,FALSE()),IF(J300=4,VLOOKUP(K300+1,TPMatrix!$D$6:$E$9,2,FALSE()),0)),"")</f>
        <v>0</v>
      </c>
      <c r="N300" s="229" t="n">
        <f aca="false">IF(COUNTIF(K297:K301,K300)&gt;=3,IF(J300=5,VLOOKUP(K300+2,TPMatrix!$A$6:$B$10,2,FALSE()),IF(J300=4,VLOOKUP(K300+2,TPMatrix!$D$6:$E$9,2,FALSE()),0)),"")</f>
        <v>0</v>
      </c>
      <c r="O300" s="229" t="n">
        <f aca="false">IF(COUNTIF(K297:K301,K300)&gt;=4,IF(J300=5,VLOOKUP(K300+3,TPMatrix!$A$6:$B$10,2,FALSE()),IF(J300=4,VLOOKUP(K300+3,TPMatrix!$D$6:$E$9,2,FALSE()),0)),"")</f>
        <v>0</v>
      </c>
      <c r="P300" s="229" t="n">
        <f aca="false">IF(COUNTIF(K297:K301,K300)&gt;=5,IF(J300=5,VLOOKUP(K300+4,TPMatrix!$A$6:$B$10,2,FALSE()),IF(J300=4,VLOOKUP(K300+4,TPMatrix!$D$6:$E$9,2,FALSE()),0)),"")</f>
        <v>0</v>
      </c>
      <c r="Q300" s="229" t="n">
        <f aca="false">SUM(L300:P300)/COUNT(L300:P300)</f>
        <v>0</v>
      </c>
      <c r="R300" s="230" t="n">
        <f aca="false">COUNT(L300:P300)</f>
        <v>5</v>
      </c>
      <c r="S300" s="228" t="n">
        <f aca="false">IF(ISNUMBER($A300),COUNTIF($D$7:$D$306,$D300),0)</f>
        <v>0</v>
      </c>
      <c r="T300" s="229" t="n">
        <f aca="false">CEILING($F300,1)</f>
        <v>0</v>
      </c>
      <c r="U300" s="230" t="n">
        <f aca="true">SUM(OFFSET(T300,-MOD(ROW()-ROW($U$7),5),0,5,1))</f>
        <v>0</v>
      </c>
      <c r="W300" s="167" t="str">
        <f aca="false">$I300</f>
        <v/>
      </c>
      <c r="X300" s="167" t="str">
        <f aca="false">IF(ISNUMBER($A300),$W300*(Methuselahs!$A$4+1)+$A300,"")</f>
        <v/>
      </c>
      <c r="Y300" s="167" t="str">
        <f aca="false">IF(ISNUMBER($A300),RANK($X300,$X300:$X304,1),"")</f>
        <v/>
      </c>
      <c r="Z300" s="167" t="str">
        <f aca="false">IF(ISNUMBER($A300),VLOOKUP($A300,Methuselahs!$A$7:$X$306,5),"")</f>
        <v/>
      </c>
      <c r="AA300" s="167" t="str">
        <f aca="false">$I300</f>
        <v/>
      </c>
    </row>
    <row r="301" customFormat="false" ht="12.65" hidden="false" customHeight="false" outlineLevel="0" collapsed="false">
      <c r="A301" s="247" t="str">
        <f aca="true">IF(OR(ISBLANK('Tournament Info'!$B$11),'Tournament Info'!$B$11&lt;&gt;4),"",INDIRECT(ADDRESS(ROW(),3,1,1,"Optimal Seating "&amp;'Tournament Info'!$B$11-1&amp;"R+F")))</f>
        <v/>
      </c>
      <c r="B301" s="248" t="str">
        <f aca="false">IF(ISNUMBER(A301),VLOOKUP(A301,Methuselahs!$A$7:$E$306,2,FALSE()),"")</f>
        <v/>
      </c>
      <c r="C301" s="249" t="str">
        <f aca="false">IF(ISNUMBER(A301),VLOOKUP(A301,Methuselahs!$A$7:$E$306,3,FALSE()),"")</f>
        <v/>
      </c>
      <c r="D301" s="250" t="str">
        <f aca="false">IF(ISNUMBER(A301),FLOOR((ROW()-ROW($A$7))/5,1)+1,"")</f>
        <v/>
      </c>
      <c r="E301" s="251"/>
      <c r="F301" s="270" t="n">
        <f aca="false">IF(ISNUMBER(E301),E301,0)</f>
        <v>0</v>
      </c>
      <c r="G301" s="235" t="str">
        <f aca="false">IF(ISNUMBER($A301),IF(AND($F301&gt;=2,$H301=60),1,0),"")</f>
        <v/>
      </c>
      <c r="H301" s="236" t="str">
        <f aca="false">IF(ISNUMBER(A301),IF(OR($S301=$U301,NOT(ISNA(MATCH($D301*5+$V$4,Override!$C$6:$C$125,0)))),$Q301,0),"")</f>
        <v/>
      </c>
      <c r="I301" s="139" t="str">
        <f aca="false">IF(ISNUMBER(A301),IF(J301=5,K301,IF(AND(J301=4,OR(K301=4,K301=3)),K301+1,K301)),"")</f>
        <v/>
      </c>
      <c r="J301" s="252" t="n">
        <f aca="false">COUNT(A297:A301)</f>
        <v>0</v>
      </c>
      <c r="K301" s="253" t="str">
        <f aca="false">IF(ISNUMBER(A301),RANK(F301,F297:F301),"")</f>
        <v/>
      </c>
      <c r="L301" s="254" t="n">
        <f aca="false">IF(J301=5,VLOOKUP(K301,TPMatrix!$A$6:$B$10,2,FALSE()),IF(J301=4,VLOOKUP(K301,TPMatrix!$D$6:$E$9,2,FALSE()),0))</f>
        <v>0</v>
      </c>
      <c r="M301" s="254" t="n">
        <f aca="false">IF(COUNTIF(K297:K301,K301)&gt;=2,IF(J301=5,VLOOKUP(K301+1,TPMatrix!$A$6:$B$10,2,FALSE()),IF(J301=4,VLOOKUP(K301+1,TPMatrix!$D$6:$E$9,2,FALSE()),0)),"")</f>
        <v>0</v>
      </c>
      <c r="N301" s="254" t="n">
        <f aca="false">IF(COUNTIF(K297:K301,K301)&gt;=3,IF(J301=5,VLOOKUP(K301+2,TPMatrix!$A$6:$B$10,2,FALSE()),IF(J301=4,VLOOKUP(K301+2,TPMatrix!$D$6:$E$9,2,FALSE()),0)),"")</f>
        <v>0</v>
      </c>
      <c r="O301" s="254" t="n">
        <f aca="false">IF(COUNTIF(K297:K301,K301)&gt;=4,IF(J301=5,VLOOKUP(K301+3,TPMatrix!$A$6:$B$10,2,FALSE()),IF(J301=4,VLOOKUP(K301+3,TPMatrix!$D$6:$E$9,2,FALSE()),0)),"")</f>
        <v>0</v>
      </c>
      <c r="P301" s="254" t="n">
        <f aca="false">IF(COUNTIF(K297:K301,K301)&gt;=5,IF(J301=5,VLOOKUP(K301+4,TPMatrix!$A$6:$B$10,2,FALSE()),IF(J301=4,VLOOKUP(K301+4,TPMatrix!$D$6:$E$9,2,FALSE()),0)),"")</f>
        <v>0</v>
      </c>
      <c r="Q301" s="254" t="n">
        <f aca="false">SUM(L301:P301)/COUNT(L301:P301)</f>
        <v>0</v>
      </c>
      <c r="R301" s="255" t="n">
        <f aca="false">COUNT(L301:P301)</f>
        <v>5</v>
      </c>
      <c r="S301" s="253" t="n">
        <f aca="false">IF(ISNUMBER($A301),COUNTIF($D$7:$D$306,$D301),0)</f>
        <v>0</v>
      </c>
      <c r="T301" s="254" t="n">
        <f aca="false">CEILING($F301,1)</f>
        <v>0</v>
      </c>
      <c r="U301" s="255" t="n">
        <f aca="true">SUM(OFFSET(T301,-MOD(ROW()-ROW($U$7),5),0,5,1))</f>
        <v>0</v>
      </c>
      <c r="W301" s="167" t="str">
        <f aca="false">$I301</f>
        <v/>
      </c>
      <c r="X301" s="167" t="str">
        <f aca="false">IF(ISNUMBER($A301),$W301*(Methuselahs!$A$4+1)+$A301,"")</f>
        <v/>
      </c>
      <c r="Y301" s="167" t="str">
        <f aca="false">IF(ISNUMBER($A301),RANK($X301,$X301:$X305,1),"")</f>
        <v/>
      </c>
      <c r="Z301" s="167" t="str">
        <f aca="false">IF(ISNUMBER($A301),VLOOKUP($A301,Methuselahs!$A$7:$X$306,5),"")</f>
        <v/>
      </c>
      <c r="AA301" s="167" t="str">
        <f aca="false">$I301</f>
        <v/>
      </c>
    </row>
    <row r="302" customFormat="false" ht="12.65" hidden="false" customHeight="false" outlineLevel="0" collapsed="false">
      <c r="A302" s="206" t="str">
        <f aca="true">IF(OR(ISBLANK('Tournament Info'!$B$11),'Tournament Info'!$B$11&lt;&gt;4),"",INDIRECT(ADDRESS(ROW(),3,1,1,"Optimal Seating "&amp;'Tournament Info'!$B$11-1&amp;"R+F")))</f>
        <v/>
      </c>
      <c r="B302" s="256" t="str">
        <f aca="false">IF(ISNUMBER(A302),VLOOKUP(A302,Methuselahs!$A$7:$E$306,2,FALSE()),"")</f>
        <v/>
      </c>
      <c r="C302" s="208" t="str">
        <f aca="false">IF(ISNUMBER(A302),VLOOKUP(A302,Methuselahs!$A$7:$E$306,3,FALSE()),"")</f>
        <v/>
      </c>
      <c r="D302" s="209" t="str">
        <f aca="false">IF(ISNUMBER(A302),FLOOR((ROW()-ROW($A$7))/5,1)+1,"")</f>
        <v/>
      </c>
      <c r="E302" s="210"/>
      <c r="F302" s="262" t="n">
        <f aca="false">IF(ISNUMBER(E302),E302,0)</f>
        <v>0</v>
      </c>
      <c r="G302" s="211" t="str">
        <f aca="false">IF(ISNUMBER($A302),IF(AND($F302&gt;=2,$H302=60),1,0),"")</f>
        <v/>
      </c>
      <c r="H302" s="212" t="str">
        <f aca="false">IF(ISNUMBER(A302),IF(OR($S302=$U302,NOT(ISNA(MATCH($D302*5+$V$4,Override!$C$6:$C$125,0)))),$Q302,0),"")</f>
        <v/>
      </c>
      <c r="I302" s="274" t="str">
        <f aca="false">IF(ISNUMBER(A302),IF(J302=5,K302,IF(AND(J302=4,OR(K302=4,K302=3)),K302+1,K302)),"")</f>
        <v/>
      </c>
      <c r="J302" s="213" t="n">
        <f aca="false">COUNT(A302:A306)</f>
        <v>0</v>
      </c>
      <c r="K302" s="214" t="str">
        <f aca="false">IF(ISNUMBER(A302),RANK(F302,F302:F306),"")</f>
        <v/>
      </c>
      <c r="L302" s="215" t="n">
        <f aca="false">IF(J302=5,VLOOKUP(K302,TPMatrix!$A$6:$B$10,2,FALSE()),IF(J302=4,VLOOKUP(K302,TPMatrix!$D$6:$E$9,2,FALSE()),0))</f>
        <v>0</v>
      </c>
      <c r="M302" s="215" t="n">
        <f aca="false">IF(COUNTIF(K302:K306,K302)&gt;=2,IF(J302=5,VLOOKUP(K302+1,TPMatrix!$A$6:$B$10,2,FALSE()),IF(J302=4,VLOOKUP(K302+1,TPMatrix!$D$6:$E$9,2,FALSE()),0)),"")</f>
        <v>0</v>
      </c>
      <c r="N302" s="215" t="n">
        <f aca="false">IF(COUNTIF(K302:K306,K302)&gt;=3,IF(J302=5,VLOOKUP(K302+2,TPMatrix!$A$6:$B$10,2,FALSE()),IF(J302=4,VLOOKUP(K302+2,TPMatrix!$D$6:$E$9,2,FALSE()),0)),"")</f>
        <v>0</v>
      </c>
      <c r="O302" s="215" t="n">
        <f aca="false">IF(COUNTIF(K302:K306,K302)&gt;=4,IF(J302=5,VLOOKUP(K302+3,TPMatrix!$A$6:$B$10,2,FALSE()),IF(J302=4,VLOOKUP(K302+3,TPMatrix!$D$6:$E$9,2,FALSE()),0)),"")</f>
        <v>0</v>
      </c>
      <c r="P302" s="215" t="n">
        <f aca="false">IF(COUNTIF(K302:K306,K302)&gt;=5,IF(J302=5,VLOOKUP(K302+4,TPMatrix!$A$6:$B$10,2,FALSE()),IF(J302=4,VLOOKUP(K302+4,TPMatrix!$D$6:$E$9,2,FALSE()),0)),"")</f>
        <v>0</v>
      </c>
      <c r="Q302" s="215" t="n">
        <f aca="false">SUM(L302:P302)/COUNT(L302:P302)</f>
        <v>0</v>
      </c>
      <c r="R302" s="216" t="n">
        <f aca="false">COUNT(L302:P302)</f>
        <v>5</v>
      </c>
      <c r="S302" s="217" t="n">
        <f aca="false">IF(ISNUMBER($A302),COUNTIF($D$7:$D$306,$D302),0)</f>
        <v>0</v>
      </c>
      <c r="T302" s="218" t="n">
        <f aca="false">CEILING($F302,1)</f>
        <v>0</v>
      </c>
      <c r="U302" s="219" t="n">
        <f aca="true">SUM(OFFSET(T302,-MOD(ROW()-ROW($U$7),5),0,5,1))</f>
        <v>0</v>
      </c>
      <c r="W302" s="167" t="str">
        <f aca="false">$I302</f>
        <v/>
      </c>
      <c r="X302" s="167" t="str">
        <f aca="false">IF(ISNUMBER($A302),$W302*(Methuselahs!$A$4+1)+$A302,"")</f>
        <v/>
      </c>
      <c r="Y302" s="167" t="str">
        <f aca="false">IF(ISNUMBER($A302),RANK($X302,$X302:$X306,1),"")</f>
        <v/>
      </c>
      <c r="Z302" s="167" t="str">
        <f aca="false">IF(ISNUMBER($A302),VLOOKUP($A302,Methuselahs!$A$7:$X$306,5),"")</f>
        <v/>
      </c>
      <c r="AA302" s="167" t="str">
        <f aca="false">$I302</f>
        <v/>
      </c>
    </row>
    <row r="303" customFormat="false" ht="12.65" hidden="false" customHeight="false" outlineLevel="0" collapsed="false">
      <c r="A303" s="220" t="str">
        <f aca="true">IF(OR(ISBLANK('Tournament Info'!$B$11),'Tournament Info'!$B$11&lt;&gt;4),"",INDIRECT(ADDRESS(ROW(),3,1,1,"Optimal Seating "&amp;'Tournament Info'!$B$11-1&amp;"R+F")))</f>
        <v/>
      </c>
      <c r="B303" s="221" t="str">
        <f aca="false">IF(ISNUMBER(A303),VLOOKUP(A303,Methuselahs!$A$7:$E$306,2,FALSE()),"")</f>
        <v/>
      </c>
      <c r="C303" s="222" t="str">
        <f aca="false">IF(ISNUMBER(A303),VLOOKUP(A303,Methuselahs!$A$7:$E$306,3,FALSE()),"")</f>
        <v/>
      </c>
      <c r="D303" s="223" t="str">
        <f aca="false">IF(ISNUMBER(A303),FLOOR((ROW()-ROW($A$7))/5,1)+1,"")</f>
        <v/>
      </c>
      <c r="E303" s="224"/>
      <c r="F303" s="264" t="n">
        <f aca="false">IF(ISNUMBER(E303),E303,0)</f>
        <v>0</v>
      </c>
      <c r="G303" s="225" t="str">
        <f aca="false">IF(ISNUMBER($A303),IF(AND($F303&gt;=2,$H303=60),1,0),"")</f>
        <v/>
      </c>
      <c r="H303" s="226" t="str">
        <f aca="false">IF(ISNUMBER(A303),IF(OR($S303=$U303,NOT(ISNA(MATCH($D303*5+$V$4,Override!$C$6:$C$125,0)))),$Q303,0),"")</f>
        <v/>
      </c>
      <c r="I303" s="275" t="str">
        <f aca="false">IF(ISNUMBER(A303),IF(J303=5,K303,IF(AND(J303=4,OR(K303=4,K303=3)),K303+1,K303)),"")</f>
        <v/>
      </c>
      <c r="J303" s="227" t="n">
        <f aca="false">COUNT(A302:A306)</f>
        <v>0</v>
      </c>
      <c r="K303" s="228" t="str">
        <f aca="false">IF(ISNUMBER(A303),RANK(F303,F302:F306),"")</f>
        <v/>
      </c>
      <c r="L303" s="229" t="n">
        <f aca="false">IF(J303=5,VLOOKUP(K303,TPMatrix!$A$6:$B$10,2,FALSE()),IF(J303=4,VLOOKUP(K303,TPMatrix!$D$6:$E$9,2,FALSE()),0))</f>
        <v>0</v>
      </c>
      <c r="M303" s="229" t="n">
        <f aca="false">IF(COUNTIF(K302:K306,K303)&gt;=2,IF(J303=5,VLOOKUP(K303+1,TPMatrix!$A$6:$B$10,2,FALSE()),IF(J303=4,VLOOKUP(K303+1,TPMatrix!$D$6:$E$9,2,FALSE()),0)),"")</f>
        <v>0</v>
      </c>
      <c r="N303" s="229" t="n">
        <f aca="false">IF(COUNTIF(K302:K306,K303)&gt;=3,IF(J303=5,VLOOKUP(K303+2,TPMatrix!$A$6:$B$10,2,FALSE()),IF(J303=4,VLOOKUP(K303+2,TPMatrix!$D$6:$E$9,2,FALSE()),0)),"")</f>
        <v>0</v>
      </c>
      <c r="O303" s="229" t="n">
        <f aca="false">IF(COUNTIF(K302:K306,K303)&gt;=4,IF(J303=5,VLOOKUP(K303+3,TPMatrix!$A$6:$B$10,2,FALSE()),IF(J303=4,VLOOKUP(K303+3,TPMatrix!$D$6:$E$9,2,FALSE()),0)),"")</f>
        <v>0</v>
      </c>
      <c r="P303" s="229" t="n">
        <f aca="false">IF(COUNTIF(K302:K306,K303)&gt;=5,IF(J303=5,VLOOKUP(K303+4,TPMatrix!$A$6:$B$10,2,FALSE()),IF(J303=4,VLOOKUP(K303+4,TPMatrix!$D$6:$E$9,2,FALSE()),0)),"")</f>
        <v>0</v>
      </c>
      <c r="Q303" s="229" t="n">
        <f aca="false">SUM(L303:P303)/COUNT(L303:P303)</f>
        <v>0</v>
      </c>
      <c r="R303" s="230" t="n">
        <f aca="false">COUNT(L303:P303)</f>
        <v>5</v>
      </c>
      <c r="S303" s="228" t="n">
        <f aca="false">IF(ISNUMBER($A303),COUNTIF($D$7:$D$306,$D303),0)</f>
        <v>0</v>
      </c>
      <c r="T303" s="229" t="n">
        <f aca="false">CEILING($F303,1)</f>
        <v>0</v>
      </c>
      <c r="U303" s="230" t="n">
        <f aca="true">SUM(OFFSET(T303,-MOD(ROW()-ROW($U$7),5),0,5,1))</f>
        <v>0</v>
      </c>
      <c r="W303" s="167" t="str">
        <f aca="false">$I303</f>
        <v/>
      </c>
      <c r="X303" s="167" t="str">
        <f aca="false">IF(ISNUMBER($A303),$W303*(Methuselahs!$A$4+1)+$A303,"")</f>
        <v/>
      </c>
      <c r="Y303" s="167" t="str">
        <f aca="false">IF(ISNUMBER($A303),RANK($X303,$X303:$X307,1),"")</f>
        <v/>
      </c>
      <c r="Z303" s="167" t="str">
        <f aca="false">IF(ISNUMBER($A303),VLOOKUP($A303,Methuselahs!$A$7:$X$306,5),"")</f>
        <v/>
      </c>
      <c r="AA303" s="167" t="str">
        <f aca="false">$I303</f>
        <v/>
      </c>
    </row>
    <row r="304" customFormat="false" ht="12.65" hidden="false" customHeight="false" outlineLevel="0" collapsed="false">
      <c r="A304" s="231" t="str">
        <f aca="true">IF(OR(ISBLANK('Tournament Info'!$B$11),'Tournament Info'!$B$11&lt;&gt;4),"",INDIRECT(ADDRESS(ROW(),3,1,1,"Optimal Seating "&amp;'Tournament Info'!$B$11-1&amp;"R+F")))</f>
        <v/>
      </c>
      <c r="B304" s="207" t="str">
        <f aca="false">IF(ISNUMBER(A304),VLOOKUP(A304,Methuselahs!$A$7:$E$306,2,FALSE()),"")</f>
        <v/>
      </c>
      <c r="C304" s="232" t="str">
        <f aca="false">IF(ISNUMBER(A304),VLOOKUP(A304,Methuselahs!$A$7:$E$306,3,FALSE()),"")</f>
        <v/>
      </c>
      <c r="D304" s="233" t="str">
        <f aca="false">IF(ISNUMBER(A304),FLOOR((ROW()-ROW($A$7))/5,1)+1,"")</f>
        <v/>
      </c>
      <c r="E304" s="234"/>
      <c r="F304" s="267" t="n">
        <f aca="false">IF(ISNUMBER(E304),E304,0)</f>
        <v>0</v>
      </c>
      <c r="G304" s="235" t="str">
        <f aca="false">IF(ISNUMBER($A304),IF(AND($F304&gt;=2,$H304=60),1,0),"")</f>
        <v/>
      </c>
      <c r="H304" s="236" t="str">
        <f aca="false">IF(ISNUMBER(A304),IF(OR($S304=$U304,NOT(ISNA(MATCH($D304*5+$V$4,Override!$C$6:$C$125,0)))),$Q304,0),"")</f>
        <v/>
      </c>
      <c r="I304" s="139" t="str">
        <f aca="false">IF(ISNUMBER(A304),IF(J304=5,K304,IF(AND(J304=4,OR(K304=4,K304=3)),K304+1,K304)),"")</f>
        <v/>
      </c>
      <c r="J304" s="237" t="n">
        <f aca="false">COUNT(A302:A306)</f>
        <v>0</v>
      </c>
      <c r="K304" s="238" t="str">
        <f aca="false">IF(ISNUMBER(A304),RANK(F304,F302:F306),"")</f>
        <v/>
      </c>
      <c r="L304" s="239" t="n">
        <f aca="false">IF(J304=5,VLOOKUP(K304,TPMatrix!$A$6:$B$10,2,FALSE()),IF(J304=4,VLOOKUP(K304,TPMatrix!$D$6:$E$9,2,FALSE()),0))</f>
        <v>0</v>
      </c>
      <c r="M304" s="239" t="n">
        <f aca="false">IF(COUNTIF(K302:K306,K304)&gt;=2,IF(J304=5,VLOOKUP(K304+1,TPMatrix!$A$6:$B$10,2,FALSE()),IF(J304=4,VLOOKUP(K304+1,TPMatrix!$D$6:$E$9,2,FALSE()),0)),"")</f>
        <v>0</v>
      </c>
      <c r="N304" s="239" t="n">
        <f aca="false">IF(COUNTIF(K302:K306,K304)&gt;=3,IF(J304=5,VLOOKUP(K304+2,TPMatrix!$A$6:$B$10,2,FALSE()),IF(J304=4,VLOOKUP(K304+2,TPMatrix!$D$6:$E$9,2,FALSE()),0)),"")</f>
        <v>0</v>
      </c>
      <c r="O304" s="239" t="n">
        <f aca="false">IF(COUNTIF(K302:K306,K304)&gt;=4,IF(J304=5,VLOOKUP(K304+3,TPMatrix!$A$6:$B$10,2,FALSE()),IF(J304=4,VLOOKUP(K304+3,TPMatrix!$D$6:$E$9,2,FALSE()),0)),"")</f>
        <v>0</v>
      </c>
      <c r="P304" s="239" t="n">
        <f aca="false">IF(COUNTIF(K302:K306,K304)&gt;=5,IF(J304=5,VLOOKUP(K304+4,TPMatrix!$A$6:$B$10,2,FALSE()),IF(J304=4,VLOOKUP(K304+4,TPMatrix!$D$6:$E$9,2,FALSE()),0)),"")</f>
        <v>0</v>
      </c>
      <c r="Q304" s="239" t="n">
        <f aca="false">SUM(L304:P304)/COUNT(L304:P304)</f>
        <v>0</v>
      </c>
      <c r="R304" s="240" t="n">
        <f aca="false">COUNT(L304:P304)</f>
        <v>5</v>
      </c>
      <c r="S304" s="238" t="n">
        <f aca="false">IF(ISNUMBER($A304),COUNTIF($D$7:$D$306,$D304),0)</f>
        <v>0</v>
      </c>
      <c r="T304" s="239" t="n">
        <f aca="false">CEILING($F304,1)</f>
        <v>0</v>
      </c>
      <c r="U304" s="240" t="n">
        <f aca="true">SUM(OFFSET(T304,-MOD(ROW()-ROW($U$7),5),0,5,1))</f>
        <v>0</v>
      </c>
      <c r="W304" s="167" t="str">
        <f aca="false">$I304</f>
        <v/>
      </c>
      <c r="X304" s="167" t="str">
        <f aca="false">IF(ISNUMBER($A304),$W304*(Methuselahs!$A$4+1)+$A304,"")</f>
        <v/>
      </c>
      <c r="Y304" s="167" t="str">
        <f aca="false">IF(ISNUMBER($A304),RANK($X304,$X304:$X308,1),"")</f>
        <v/>
      </c>
      <c r="Z304" s="167" t="str">
        <f aca="false">IF(ISNUMBER($A304),VLOOKUP($A304,Methuselahs!$A$7:$X$306,5),"")</f>
        <v/>
      </c>
      <c r="AA304" s="167" t="str">
        <f aca="false">$I304</f>
        <v/>
      </c>
    </row>
    <row r="305" customFormat="false" ht="12.65" hidden="false" customHeight="false" outlineLevel="0" collapsed="false">
      <c r="A305" s="241" t="str">
        <f aca="true">IF(OR(ISBLANK('Tournament Info'!$B$11),'Tournament Info'!$B$11&lt;&gt;4),"",INDIRECT(ADDRESS(ROW(),3,1,1,"Optimal Seating "&amp;'Tournament Info'!$B$11-1&amp;"R+F")))</f>
        <v/>
      </c>
      <c r="B305" s="242" t="str">
        <f aca="false">IF(ISNUMBER(A305),VLOOKUP(A305,Methuselahs!$A$7:$E$306,2,FALSE()),"")</f>
        <v/>
      </c>
      <c r="C305" s="243" t="str">
        <f aca="false">IF(ISNUMBER(A305),VLOOKUP(A305,Methuselahs!$A$7:$E$306,3,FALSE()),"")</f>
        <v/>
      </c>
      <c r="D305" s="244" t="str">
        <f aca="false">IF(ISNUMBER(A305),FLOOR((ROW()-ROW($A$7))/5,1)+1,"")</f>
        <v/>
      </c>
      <c r="E305" s="245"/>
      <c r="F305" s="269" t="n">
        <f aca="false">IF(ISNUMBER(E305),E305,0)</f>
        <v>0</v>
      </c>
      <c r="G305" s="225" t="str">
        <f aca="false">IF(ISNUMBER($A305),IF(AND($F305&gt;=2,$H305=60),1,0),"")</f>
        <v/>
      </c>
      <c r="H305" s="226" t="str">
        <f aca="false">IF(ISNUMBER(A305),IF(OR($S305=$U305,NOT(ISNA(MATCH($D305*5+$V$4,Override!$C$6:$C$125,0)))),$Q305,0),"")</f>
        <v/>
      </c>
      <c r="I305" s="275" t="str">
        <f aca="false">IF(ISNUMBER(A305),IF(J305=5,K305,IF(AND(J305=4,OR(K305=4,K305=3)),K305+1,K305)),"")</f>
        <v/>
      </c>
      <c r="J305" s="246" t="n">
        <f aca="false">COUNT(A302:A306)</f>
        <v>0</v>
      </c>
      <c r="K305" s="228" t="str">
        <f aca="false">IF(ISNUMBER(A305),RANK(F305,F302:F306),"")</f>
        <v/>
      </c>
      <c r="L305" s="229" t="n">
        <f aca="false">IF(J305=5,VLOOKUP(K305,TPMatrix!$A$6:$B$10,2,FALSE()),IF(J305=4,VLOOKUP(K305,TPMatrix!$D$6:$E$9,2,FALSE()),0))</f>
        <v>0</v>
      </c>
      <c r="M305" s="229" t="n">
        <f aca="false">IF(COUNTIF(K302:K306,K305)&gt;=2,IF(J305=5,VLOOKUP(K305+1,TPMatrix!$A$6:$B$10,2,FALSE()),IF(J305=4,VLOOKUP(K305+1,TPMatrix!$D$6:$E$9,2,FALSE()),0)),"")</f>
        <v>0</v>
      </c>
      <c r="N305" s="229" t="n">
        <f aca="false">IF(COUNTIF(K302:K306,K305)&gt;=3,IF(J305=5,VLOOKUP(K305+2,TPMatrix!$A$6:$B$10,2,FALSE()),IF(J305=4,VLOOKUP(K305+2,TPMatrix!$D$6:$E$9,2,FALSE()),0)),"")</f>
        <v>0</v>
      </c>
      <c r="O305" s="229" t="n">
        <f aca="false">IF(COUNTIF(K302:K306,K305)&gt;=4,IF(J305=5,VLOOKUP(K305+3,TPMatrix!$A$6:$B$10,2,FALSE()),IF(J305=4,VLOOKUP(K305+3,TPMatrix!$D$6:$E$9,2,FALSE()),0)),"")</f>
        <v>0</v>
      </c>
      <c r="P305" s="229" t="n">
        <f aca="false">IF(COUNTIF(K302:K306,K305)&gt;=5,IF(J305=5,VLOOKUP(K305+4,TPMatrix!$A$6:$B$10,2,FALSE()),IF(J305=4,VLOOKUP(K305+4,TPMatrix!$D$6:$E$9,2,FALSE()),0)),"")</f>
        <v>0</v>
      </c>
      <c r="Q305" s="229" t="n">
        <f aca="false">SUM(L305:P305)/COUNT(L305:P305)</f>
        <v>0</v>
      </c>
      <c r="R305" s="230" t="n">
        <f aca="false">COUNT(L305:P305)</f>
        <v>5</v>
      </c>
      <c r="S305" s="228" t="n">
        <f aca="false">IF(ISNUMBER($A305),COUNTIF($D$7:$D$306,$D305),0)</f>
        <v>0</v>
      </c>
      <c r="T305" s="229" t="n">
        <f aca="false">CEILING($F305,1)</f>
        <v>0</v>
      </c>
      <c r="U305" s="230" t="n">
        <f aca="true">SUM(OFFSET(T305,-MOD(ROW()-ROW($U$7),5),0,5,1))</f>
        <v>0</v>
      </c>
      <c r="W305" s="167" t="str">
        <f aca="false">$I305</f>
        <v/>
      </c>
      <c r="X305" s="167" t="str">
        <f aca="false">IF(ISNUMBER($A305),$W305*(Methuselahs!$A$4+1)+$A305,"")</f>
        <v/>
      </c>
      <c r="Y305" s="167" t="str">
        <f aca="false">IF(ISNUMBER($A305),RANK($X305,$X305:$X309,1),"")</f>
        <v/>
      </c>
      <c r="Z305" s="167" t="str">
        <f aca="false">IF(ISNUMBER($A305),VLOOKUP($A305,Methuselahs!$A$7:$X$306,5),"")</f>
        <v/>
      </c>
      <c r="AA305" s="167" t="str">
        <f aca="false">$I305</f>
        <v/>
      </c>
    </row>
    <row r="306" customFormat="false" ht="12.65" hidden="false" customHeight="false" outlineLevel="0" collapsed="false">
      <c r="A306" s="247" t="str">
        <f aca="true">IF(OR(ISBLANK('Tournament Info'!$B$11),'Tournament Info'!$B$11&lt;&gt;4),"",INDIRECT(ADDRESS(ROW(),3,1,1,"Optimal Seating "&amp;'Tournament Info'!$B$11-1&amp;"R+F")))</f>
        <v/>
      </c>
      <c r="B306" s="248" t="str">
        <f aca="false">IF(ISNUMBER(A306),VLOOKUP(A306,Methuselahs!$A$7:$E$306,2,FALSE()),"")</f>
        <v/>
      </c>
      <c r="C306" s="249" t="str">
        <f aca="false">IF(ISNUMBER(A306),VLOOKUP(A306,Methuselahs!$A$7:$E$306,3,FALSE()),"")</f>
        <v/>
      </c>
      <c r="D306" s="250" t="str">
        <f aca="false">IF(ISNUMBER(A306),FLOOR((ROW()-ROW($A$7))/5,1)+1,"")</f>
        <v/>
      </c>
      <c r="E306" s="251"/>
      <c r="F306" s="270" t="n">
        <f aca="false">IF(ISNUMBER(E306),E306,0)</f>
        <v>0</v>
      </c>
      <c r="G306" s="257" t="str">
        <f aca="false">IF(ISNUMBER($A306),IF(AND($F306&gt;=2,$H306=60),1,0),"")</f>
        <v/>
      </c>
      <c r="H306" s="258" t="str">
        <f aca="false">IF(ISNUMBER(A306),IF(OR($S306=$U306,NOT(ISNA(MATCH($D306*5+$V$4,Override!$C$6:$C$125,0)))),$Q306,0),"")</f>
        <v/>
      </c>
      <c r="I306" s="276" t="str">
        <f aca="false">IF(ISNUMBER(A306),IF(J306=5,K306,IF(AND(J306=4,OR(K306=4,K306=3)),K306+1,K306)),"")</f>
        <v/>
      </c>
      <c r="J306" s="252" t="n">
        <f aca="false">COUNT(A302:A306)</f>
        <v>0</v>
      </c>
      <c r="K306" s="253" t="str">
        <f aca="false">IF(ISNUMBER(A306),RANK(F306,F302:F306),"")</f>
        <v/>
      </c>
      <c r="L306" s="254" t="n">
        <f aca="false">IF(J306=5,VLOOKUP(K306,TPMatrix!$A$6:$B$10,2,FALSE()),IF(J306=4,VLOOKUP(K306,TPMatrix!$D$6:$E$9,2,FALSE()),0))</f>
        <v>0</v>
      </c>
      <c r="M306" s="254" t="n">
        <f aca="false">IF(COUNTIF(K302:K306,K306)&gt;=2,IF(J306=5,VLOOKUP(K306+1,TPMatrix!$A$6:$B$10,2,FALSE()),IF(J306=4,VLOOKUP(K306+1,TPMatrix!$D$6:$E$9,2,FALSE()),0)),"")</f>
        <v>0</v>
      </c>
      <c r="N306" s="254" t="n">
        <f aca="false">IF(COUNTIF(K302:K306,K306)&gt;=3,IF(J306=5,VLOOKUP(K306+2,TPMatrix!$A$6:$B$10,2,FALSE()),IF(J306=4,VLOOKUP(K306+2,TPMatrix!$D$6:$E$9,2,FALSE()),0)),"")</f>
        <v>0</v>
      </c>
      <c r="O306" s="254" t="n">
        <f aca="false">IF(COUNTIF(K302:K306,K306)&gt;=4,IF(J306=5,VLOOKUP(K306+3,TPMatrix!$A$6:$B$10,2,FALSE()),IF(J306=4,VLOOKUP(K306+3,TPMatrix!$D$6:$E$9,2,FALSE()),0)),"")</f>
        <v>0</v>
      </c>
      <c r="P306" s="254" t="n">
        <f aca="false">IF(COUNTIF(K302:K306,K306)&gt;=5,IF(J306=5,VLOOKUP(K306+4,TPMatrix!$A$6:$B$10,2,FALSE()),IF(J306=4,VLOOKUP(K306+4,TPMatrix!$D$6:$E$9,2,FALSE()),0)),"")</f>
        <v>0</v>
      </c>
      <c r="Q306" s="254" t="n">
        <f aca="false">SUM(L306:P306)/COUNT(L306:P306)</f>
        <v>0</v>
      </c>
      <c r="R306" s="255" t="n">
        <f aca="false">COUNT(L306:P306)</f>
        <v>5</v>
      </c>
      <c r="S306" s="253" t="n">
        <f aca="false">IF(ISNUMBER($A306),COUNTIF($D$7:$D$306,$D306),0)</f>
        <v>0</v>
      </c>
      <c r="T306" s="254" t="n">
        <f aca="false">CEILING($F306,1)</f>
        <v>0</v>
      </c>
      <c r="U306" s="255" t="n">
        <f aca="true">SUM(OFFSET(T306,-MOD(ROW()-ROW($U$7),5),0,5,1))</f>
        <v>0</v>
      </c>
      <c r="W306" s="167" t="str">
        <f aca="false">$I306</f>
        <v/>
      </c>
      <c r="X306" s="167" t="str">
        <f aca="false">IF(ISNUMBER($A306),$W306*(Methuselahs!$A$4+1)+$A306,"")</f>
        <v/>
      </c>
      <c r="Y306" s="167" t="str">
        <f aca="false">IF(ISNUMBER($A306),RANK($X306,$X306:$X310,1),"")</f>
        <v/>
      </c>
      <c r="Z306" s="167" t="str">
        <f aca="false">IF(ISNUMBER($A306),VLOOKUP($A306,Methuselahs!$A$7:$X$306,5),"")</f>
        <v/>
      </c>
      <c r="AA306" s="167" t="str">
        <f aca="false">$I306</f>
        <v/>
      </c>
    </row>
    <row r="307" customFormat="false" ht="12.75" hidden="false" customHeight="false" outlineLevel="0" collapsed="false"/>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30" activeCellId="0" sqref="J30"/>
    </sheetView>
  </sheetViews>
  <sheetFormatPr defaultColWidth="8.82421875" defaultRowHeight="12" customHeight="false" zeroHeight="false" outlineLevelRow="0" outlineLevelCol="0"/>
  <cols>
    <col collapsed="false" customWidth="true" hidden="false" outlineLevel="0" max="1" min="1" style="164" width="3"/>
    <col collapsed="false" customWidth="true" hidden="false" outlineLevel="0" max="2" min="2" style="164" width="16.73"/>
    <col collapsed="false" customWidth="true" hidden="false" outlineLevel="0" max="3" min="3" style="164" width="18"/>
    <col collapsed="false" customWidth="true" hidden="false" outlineLevel="0" max="4" min="4" style="165" width="6.82"/>
    <col collapsed="false" customWidth="true" hidden="true" outlineLevel="0" max="5" min="5" style="164" width="9.18"/>
    <col collapsed="false" customWidth="true" hidden="false" outlineLevel="0" max="6" min="6" style="164" width="9.18"/>
    <col collapsed="false" customWidth="true" hidden="true" outlineLevel="0" max="7" min="7" style="164" width="7.73"/>
    <col collapsed="false" customWidth="true" hidden="false" outlineLevel="0" max="9" min="8" style="164" width="7.73"/>
    <col collapsed="false" customWidth="true" hidden="false" outlineLevel="0" max="10" min="10" style="164" width="9.73"/>
    <col collapsed="false" customWidth="true" hidden="true" outlineLevel="0" max="11" min="11" style="166" width="4"/>
    <col collapsed="false" customWidth="true" hidden="true" outlineLevel="0" max="17" min="12" style="167" width="10.82"/>
    <col collapsed="false" customWidth="true" hidden="true" outlineLevel="0" max="18" min="18" style="167" width="7.18"/>
    <col collapsed="false" customWidth="true" hidden="true" outlineLevel="0" max="19" min="19" style="167" width="9.73"/>
    <col collapsed="false" customWidth="true" hidden="true" outlineLevel="0" max="21" min="20" style="167" width="11.73"/>
    <col collapsed="false" customWidth="true" hidden="true" outlineLevel="0" max="22" min="22" style="167" width="9.27"/>
    <col collapsed="false" customWidth="false" hidden="true" outlineLevel="0" max="24" min="23" style="167" width="8.82"/>
    <col collapsed="false" customWidth="true" hidden="true" outlineLevel="0" max="25" min="25" style="167" width="9.27"/>
    <col collapsed="false" customWidth="false" hidden="false" outlineLevel="0" max="27" min="26" style="167" width="8.82"/>
    <col collapsed="false" customWidth="true" hidden="false" outlineLevel="0" max="28" min="28" style="167" width="9.18"/>
    <col collapsed="false" customWidth="false" hidden="false" outlineLevel="0" max="16384" min="29" style="167" width="8.82"/>
  </cols>
  <sheetData>
    <row r="1" customFormat="false" ht="24.45" hidden="false" customHeight="false" outlineLevel="0" collapsed="false">
      <c r="A1" s="41" t="str">
        <f aca="false">IF(ISBLANK('Tournament Info'!B3),"Vampire: The Eternal Struggle Tournament",'Tournament Info'!B3)</f>
        <v>Russian Nationals 2026</v>
      </c>
      <c r="B1" s="71"/>
      <c r="C1" s="71"/>
      <c r="D1" s="73"/>
      <c r="E1" s="42"/>
      <c r="F1" s="42"/>
      <c r="G1" s="42"/>
      <c r="H1" s="42"/>
      <c r="I1" s="42"/>
      <c r="J1" s="42"/>
      <c r="K1" s="168"/>
    </row>
    <row r="2" customFormat="false" ht="13.5" hidden="false" customHeight="true" outlineLevel="0" collapsed="false">
      <c r="A2" s="167"/>
      <c r="B2" s="71"/>
      <c r="C2" s="71"/>
      <c r="D2" s="73"/>
      <c r="E2" s="42"/>
      <c r="F2" s="42"/>
      <c r="I2" s="42"/>
      <c r="J2" s="42" t="s">
        <v>197</v>
      </c>
      <c r="K2" s="168"/>
      <c r="AA2" s="169" t="n">
        <v>0.708333333333333</v>
      </c>
    </row>
    <row r="3" s="26" customFormat="true" ht="15" hidden="false" customHeight="true" outlineLevel="0" collapsed="false">
      <c r="A3" s="170" t="s">
        <v>228</v>
      </c>
      <c r="B3" s="171"/>
      <c r="C3" s="171"/>
      <c r="D3" s="173"/>
      <c r="E3" s="172"/>
      <c r="F3" s="172"/>
      <c r="I3" s="172"/>
      <c r="J3" s="26" t="s">
        <v>199</v>
      </c>
      <c r="K3" s="277"/>
      <c r="U3" s="174" t="s">
        <v>226</v>
      </c>
      <c r="W3" s="26" t="s">
        <v>229</v>
      </c>
      <c r="X3" s="26" t="s">
        <v>189</v>
      </c>
      <c r="AA3" s="175" t="n">
        <v>0.791666666666667</v>
      </c>
    </row>
    <row r="4" s="26" customFormat="true" ht="12.75" hidden="false" customHeight="true" outlineLevel="0" collapsed="false">
      <c r="A4" s="170"/>
      <c r="B4" s="171"/>
      <c r="C4" s="171"/>
      <c r="D4" s="173"/>
      <c r="E4" s="172"/>
      <c r="F4" s="172"/>
      <c r="G4" s="172"/>
      <c r="H4" s="172"/>
      <c r="I4" s="172"/>
      <c r="K4" s="277"/>
      <c r="U4" s="278" t="n">
        <v>4</v>
      </c>
      <c r="X4" s="26" t="n">
        <v>90</v>
      </c>
    </row>
    <row r="5" s="26" customFormat="true" ht="19.5" hidden="false" customHeight="true" outlineLevel="0" collapsed="false">
      <c r="A5" s="279" t="str">
        <f aca="false">IF(COUNTIF('Round 3'!$H$7:$H$306,0)&gt;0,"Current Leaders","Finalists")</f>
        <v>Finalists</v>
      </c>
      <c r="B5" s="280"/>
      <c r="C5" s="280"/>
      <c r="D5" s="281" t="s">
        <v>230</v>
      </c>
      <c r="K5" s="27"/>
      <c r="X5" s="26" t="n">
        <v>30</v>
      </c>
    </row>
    <row r="6" s="26" customFormat="true" ht="13.5" hidden="false" customHeight="true" outlineLevel="0" collapsed="false">
      <c r="A6" s="214" t="n">
        <f aca="false">IF(ISNA(VLOOKUP($D6,Methuselahs!$S$7:$T$306,2,FALSE())),"",VLOOKUP($D6,Methuselahs!$S$7:$T$306,2,FALSE()))</f>
        <v>7</v>
      </c>
      <c r="B6" s="207" t="n">
        <f aca="false">IF(ISNUMBER($A6),VLOOKUP($A6,Methuselahs!$A$7:$E$306,2,FALSE()),"")</f>
        <v>0</v>
      </c>
      <c r="C6" s="207" t="n">
        <f aca="false">IF(ISNUMBER($A6),VLOOKUP($A6,Methuselahs!$A$7:$E$306,3,FALSE()),"")</f>
        <v>0</v>
      </c>
      <c r="D6" s="282" t="n">
        <v>1</v>
      </c>
      <c r="K6" s="27"/>
      <c r="V6" s="14"/>
      <c r="W6" s="26" t="n">
        <f aca="false">Methuselahs!$Z$2</f>
        <v>1.29766419847852</v>
      </c>
      <c r="X6" s="26" t="n">
        <v>30</v>
      </c>
      <c r="Y6" s="14"/>
    </row>
    <row r="7" s="26" customFormat="true" ht="13.5" hidden="false" customHeight="true" outlineLevel="0" collapsed="false">
      <c r="A7" s="283" t="n">
        <f aca="false">IF(ISNA(VLOOKUP($D7,Methuselahs!$S$7:$T$306,2,FALSE())),"",VLOOKUP($D7,Methuselahs!$S$7:$T$306,2,FALSE()))</f>
        <v>11</v>
      </c>
      <c r="B7" s="221" t="n">
        <f aca="false">IF(ISNUMBER($A7),VLOOKUP($A7,Methuselahs!$A$7:$E$306,2,FALSE()),"")</f>
        <v>0</v>
      </c>
      <c r="C7" s="221" t="n">
        <f aca="false">IF(ISNUMBER($A7),VLOOKUP($A7,Methuselahs!$A$7:$E$306,3,FALSE()),"")</f>
        <v>0</v>
      </c>
      <c r="D7" s="284" t="n">
        <v>2</v>
      </c>
      <c r="E7" s="172"/>
      <c r="F7" s="172"/>
      <c r="G7" s="172"/>
      <c r="H7" s="172"/>
      <c r="I7" s="172"/>
      <c r="K7" s="277"/>
      <c r="X7" s="26" t="n">
        <v>30</v>
      </c>
    </row>
    <row r="8" s="26" customFormat="true" ht="13.5" hidden="false" customHeight="true" outlineLevel="0" collapsed="false">
      <c r="A8" s="238" t="n">
        <f aca="false">IF(ISNA(VLOOKUP($D8,Methuselahs!$S$7:$T$306,2,FALSE())),"",VLOOKUP($D8,Methuselahs!$S$7:$T$306,2,FALSE()))</f>
        <v>14</v>
      </c>
      <c r="B8" s="207" t="n">
        <f aca="false">IF(ISNUMBER($A8),VLOOKUP($A8,Methuselahs!$A$7:$E$306,2,FALSE()),"")</f>
        <v>0</v>
      </c>
      <c r="C8" s="207" t="n">
        <f aca="false">IF(ISNUMBER($A8),VLOOKUP($A8,Methuselahs!$A$7:$E$306,3,FALSE()),"")</f>
        <v>0</v>
      </c>
      <c r="D8" s="285" t="n">
        <v>3</v>
      </c>
      <c r="E8" s="172"/>
      <c r="F8" s="172"/>
      <c r="G8" s="172"/>
      <c r="H8" s="172"/>
      <c r="I8" s="172"/>
      <c r="K8" s="277"/>
      <c r="V8" s="14"/>
      <c r="W8" s="14"/>
      <c r="X8" s="26" t="n">
        <v>30</v>
      </c>
      <c r="Y8" s="14"/>
    </row>
    <row r="9" s="26" customFormat="true" ht="13.5" hidden="false" customHeight="true" outlineLevel="0" collapsed="false">
      <c r="A9" s="228" t="n">
        <f aca="false">IF(ISNA(VLOOKUP($D9,Methuselahs!$S$7:$T$306,2,FALSE())),"",VLOOKUP($D9,Methuselahs!$S$7:$T$306,2,FALSE()))</f>
        <v>4</v>
      </c>
      <c r="B9" s="242" t="n">
        <f aca="false">IF(ISNUMBER($A9),VLOOKUP($A9,Methuselahs!$A$7:$E$306,2,FALSE()),"")</f>
        <v>0</v>
      </c>
      <c r="C9" s="242" t="n">
        <f aca="false">IF(ISNUMBER($A9),VLOOKUP($A9,Methuselahs!$A$7:$E$306,3,FALSE()),"")</f>
        <v>0</v>
      </c>
      <c r="D9" s="286" t="n">
        <v>4</v>
      </c>
      <c r="E9" s="172"/>
      <c r="F9" s="172"/>
      <c r="G9" s="172"/>
      <c r="H9" s="172"/>
      <c r="I9" s="172"/>
      <c r="K9" s="287"/>
    </row>
    <row r="10" s="26" customFormat="true" ht="13.5" hidden="false" customHeight="true" outlineLevel="0" collapsed="false">
      <c r="A10" s="253" t="n">
        <f aca="false">IF(ISNA(VLOOKUP($D10,Methuselahs!$S$7:$T$306,2,FALSE())),"",VLOOKUP($D10,Methuselahs!$S$7:$T$306,2,FALSE()))</f>
        <v>15</v>
      </c>
      <c r="B10" s="248" t="n">
        <f aca="false">IF(ISNUMBER($A10),VLOOKUP($A10,Methuselahs!$A$7:$E$306,2,FALSE()),"")</f>
        <v>0</v>
      </c>
      <c r="C10" s="248" t="n">
        <f aca="false">IF(ISNUMBER($A10),VLOOKUP($A10,Methuselahs!$A$7:$E$306,3,FALSE()),"")</f>
        <v>0</v>
      </c>
      <c r="D10" s="288" t="n">
        <v>5</v>
      </c>
      <c r="E10" s="172"/>
      <c r="F10" s="172"/>
      <c r="G10" s="172"/>
      <c r="H10" s="172"/>
      <c r="I10" s="172"/>
      <c r="K10" s="277"/>
    </row>
    <row r="11" customFormat="false" ht="13.5" hidden="false" customHeight="true" outlineLevel="0" collapsed="false">
      <c r="A11" s="42"/>
      <c r="B11" s="71"/>
      <c r="C11" s="71"/>
      <c r="D11" s="73"/>
      <c r="E11" s="42"/>
      <c r="F11" s="42"/>
      <c r="G11" s="42"/>
      <c r="H11" s="42"/>
      <c r="I11" s="42"/>
      <c r="J11" s="42"/>
      <c r="K11" s="168"/>
      <c r="W11" s="26"/>
      <c r="X11" s="26"/>
    </row>
    <row r="12" s="302" customFormat="true" ht="19.5" hidden="false" customHeight="true" outlineLevel="0" collapsed="false">
      <c r="A12" s="289" t="s">
        <v>200</v>
      </c>
      <c r="B12" s="290"/>
      <c r="C12" s="290"/>
      <c r="D12" s="291"/>
      <c r="E12" s="292"/>
      <c r="F12" s="293" t="s">
        <v>231</v>
      </c>
      <c r="G12" s="294"/>
      <c r="H12" s="294"/>
      <c r="I12" s="295"/>
      <c r="J12" s="296"/>
      <c r="K12" s="297"/>
      <c r="L12" s="298" t="s">
        <v>202</v>
      </c>
      <c r="M12" s="299"/>
      <c r="N12" s="299"/>
      <c r="O12" s="299"/>
      <c r="P12" s="299"/>
      <c r="Q12" s="299"/>
      <c r="R12" s="299"/>
      <c r="S12" s="300"/>
      <c r="T12" s="301" t="s">
        <v>232</v>
      </c>
      <c r="U12" s="301" t="s">
        <v>219</v>
      </c>
      <c r="Z12" s="303"/>
    </row>
    <row r="13" s="318" customFormat="true" ht="12.75" hidden="false" customHeight="true" outlineLevel="0" collapsed="false">
      <c r="A13" s="304" t="s">
        <v>192</v>
      </c>
      <c r="B13" s="305" t="s">
        <v>204</v>
      </c>
      <c r="C13" s="306" t="s">
        <v>205</v>
      </c>
      <c r="D13" s="307" t="s">
        <v>206</v>
      </c>
      <c r="E13" s="308" t="s">
        <v>208</v>
      </c>
      <c r="F13" s="309" t="s">
        <v>182</v>
      </c>
      <c r="G13" s="309" t="s">
        <v>182</v>
      </c>
      <c r="H13" s="309" t="s">
        <v>207</v>
      </c>
      <c r="I13" s="309" t="s">
        <v>183</v>
      </c>
      <c r="J13" s="310" t="s">
        <v>233</v>
      </c>
      <c r="K13" s="311" t="s">
        <v>209</v>
      </c>
      <c r="L13" s="312" t="s">
        <v>210</v>
      </c>
      <c r="M13" s="313" t="s">
        <v>211</v>
      </c>
      <c r="N13" s="313" t="s">
        <v>212</v>
      </c>
      <c r="O13" s="313" t="s">
        <v>213</v>
      </c>
      <c r="P13" s="313" t="s">
        <v>214</v>
      </c>
      <c r="Q13" s="313" t="s">
        <v>215</v>
      </c>
      <c r="R13" s="313" t="s">
        <v>216</v>
      </c>
      <c r="S13" s="314" t="s">
        <v>217</v>
      </c>
      <c r="T13" s="315" t="n">
        <v>5</v>
      </c>
      <c r="U13" s="315" t="n">
        <f aca="false">SUM(U14:U18)</f>
        <v>1</v>
      </c>
      <c r="V13" s="316" t="s">
        <v>221</v>
      </c>
      <c r="W13" s="316"/>
      <c r="X13" s="316"/>
      <c r="Y13" s="316" t="s">
        <v>221</v>
      </c>
      <c r="Z13" s="317" t="s">
        <v>189</v>
      </c>
    </row>
    <row r="14" s="302" customFormat="true" ht="12.75" hidden="false" customHeight="true" outlineLevel="0" collapsed="false">
      <c r="A14" s="319" t="n">
        <v>15</v>
      </c>
      <c r="B14" s="320" t="n">
        <f aca="false">IF(ISBLANK(A14),"",VLOOKUP(A14,Methuselahs!$A$7:$E$306,2,FALSE()))</f>
        <v>0</v>
      </c>
      <c r="C14" s="321" t="n">
        <f aca="false">IF(ISBLANK(A14),"",VLOOKUP(A14,Methuselahs!$A$7:$E$306,3,FALSE()))</f>
        <v>0</v>
      </c>
      <c r="D14" s="322" t="n">
        <f aca="false">IF(ISBLANK(A14),"",1)</f>
        <v>1</v>
      </c>
      <c r="E14" s="323" t="n">
        <f aca="false">IF(ISBLANK(A14),"",IF(K14=5,L14,IF(AND(K14=4,OR(L14=4,L14=3)),L14+1,L14)))</f>
        <v>2</v>
      </c>
      <c r="F14" s="324"/>
      <c r="G14" s="325" t="n">
        <f aca="false">IF(ISNUMBER(F14),F14,0)</f>
        <v>0</v>
      </c>
      <c r="H14" s="326" t="n">
        <f aca="false">IF(ISNUMBER($A14),IF(OR(AND($F14&gt;=2,$I14=60,$K14=$U$13),$J14=1),1,0),"")</f>
        <v>0</v>
      </c>
      <c r="I14" s="327" t="n">
        <f aca="false">IF(ISBLANK(A14),"",R14)</f>
        <v>30</v>
      </c>
      <c r="J14" s="328" t="n">
        <f aca="false">Y14</f>
        <v>2</v>
      </c>
      <c r="K14" s="329" t="n">
        <f aca="false">COUNT(A14:A18)</f>
        <v>5</v>
      </c>
      <c r="L14" s="330" t="n">
        <f aca="false">IF(ISBLANK(A14),"",RANK($G14,$G$14:$G$18))</f>
        <v>2</v>
      </c>
      <c r="M14" s="331" t="n">
        <f aca="false">IF(K14=5,VLOOKUP(L14,TPMatrix!$A$6:$B$10,2,FALSE()),IF(K14=4,VLOOKUP(L14,TPMatrix!$D$6:$E$9,2,FALSE()),0))</f>
        <v>48</v>
      </c>
      <c r="N14" s="331" t="n">
        <f aca="false">IF(COUNTIF(L14:L18,L14)&gt;=2,IF(K14=5,VLOOKUP(L14+1,TPMatrix!$A$6:$B$10,2,FALSE()),IF(K14=4,VLOOKUP(L14+1,TPMatrix!$D$6:$E$9,2,FALSE()),0)),"")</f>
        <v>36</v>
      </c>
      <c r="O14" s="331" t="n">
        <f aca="false">IF(COUNTIF(L14:L18,L14)&gt;=3,IF(K14=5,VLOOKUP(L14+2,TPMatrix!$A$6:$B$10,2,FALSE()),IF(K14=4,VLOOKUP(L14+2,TPMatrix!$D$6:$E$9,2,FALSE()),0)),"")</f>
        <v>24</v>
      </c>
      <c r="P14" s="331" t="n">
        <f aca="false">IF(COUNTIF(L14:L18,L14)&gt;=4,IF(K14=5,VLOOKUP(L14+3,TPMatrix!$A$6:$B$10,2,FALSE()),IF(K14=4,VLOOKUP(L14+3,TPMatrix!$D$6:$E$9,2,FALSE()),0)),"")</f>
        <v>12</v>
      </c>
      <c r="Q14" s="331" t="str">
        <f aca="false">IF(COUNTIF(L14:L18,L14)&gt;=5,IF(K14=5,VLOOKUP(L14+4,TPMatrix!$A$6:$B$10,2,FALSE()),IF(K14=4,VLOOKUP(L14+4,TPMatrix!$D$6:$E$9,2,FALSE()),0)),"")</f>
        <v/>
      </c>
      <c r="R14" s="331" t="n">
        <f aca="false">SUM(M14:Q14)/COUNT(M14:Q14)</f>
        <v>30</v>
      </c>
      <c r="S14" s="332" t="n">
        <f aca="false">COUNT(M14:Q14)</f>
        <v>4</v>
      </c>
      <c r="T14" s="333" t="n">
        <f aca="false">IF(ISNUMBER($A14),$G14*$T$13*2+$T$13-VLOOKUP($A14,$A$6:$D$10,4,FALSE()),"")</f>
        <v>0</v>
      </c>
      <c r="U14" s="334" t="n">
        <f aca="false">CEILING($G14,1)</f>
        <v>0</v>
      </c>
      <c r="V14" s="335" t="n">
        <f aca="false">IF(ISBLANK($A14),"",RANK($T14,$T$14:$T$18))</f>
        <v>5</v>
      </c>
      <c r="Y14" s="336" t="n">
        <f aca="false">IF(ISBLANK($A14),"",MIN($V14,2))</f>
        <v>2</v>
      </c>
      <c r="Z14" s="337" t="n">
        <f aca="false">IF(N($J14)&gt;0,INDEX($X$4:$X$8,$J14)*$W$6,"")</f>
        <v>38.9299259543556</v>
      </c>
    </row>
    <row r="15" s="302" customFormat="true" ht="12.75" hidden="false" customHeight="true" outlineLevel="0" collapsed="false">
      <c r="A15" s="338" t="n">
        <v>11</v>
      </c>
      <c r="B15" s="339" t="n">
        <f aca="false">IF(ISBLANK(A15),"",VLOOKUP(A15,Methuselahs!$A$7:$E$306,2,FALSE()))</f>
        <v>0</v>
      </c>
      <c r="C15" s="340" t="n">
        <f aca="false">IF(ISBLANK(A15),"",VLOOKUP(A15,Methuselahs!$A$7:$E$306,3,FALSE()))</f>
        <v>0</v>
      </c>
      <c r="D15" s="341" t="n">
        <f aca="false">IF(ISBLANK(A15),"",1)</f>
        <v>1</v>
      </c>
      <c r="E15" s="342" t="n">
        <f aca="false">IF(ISBLANK(A15),"",IF(K15=5,L15,IF(AND(K15=4,OR(L15=4,L15=3)),L15+1,L15)))</f>
        <v>2</v>
      </c>
      <c r="F15" s="343"/>
      <c r="G15" s="344" t="n">
        <f aca="false">IF(ISNUMBER(F15),F15,0)</f>
        <v>0</v>
      </c>
      <c r="H15" s="345" t="n">
        <f aca="false">IF(ISNUMBER($A15),IF(OR(AND($F15&gt;=2,$I15=60,$K15=$U$13),$J15=1),1,0),"")</f>
        <v>0</v>
      </c>
      <c r="I15" s="346" t="n">
        <f aca="false">IF(ISBLANK(A15),"",R15)</f>
        <v>30</v>
      </c>
      <c r="J15" s="347" t="n">
        <f aca="false">Y15</f>
        <v>2</v>
      </c>
      <c r="K15" s="348" t="n">
        <f aca="false">$K$14</f>
        <v>5</v>
      </c>
      <c r="L15" s="349" t="n">
        <f aca="false">IF(ISBLANK(A15),"",RANK($G15,$G$14:$G$18))</f>
        <v>2</v>
      </c>
      <c r="M15" s="350" t="n">
        <f aca="false">IF(K15=5,VLOOKUP(L15,TPMatrix!$A$6:$B$10,2,FALSE()),IF(K15=4,VLOOKUP(L15,TPMatrix!$D$6:$E$9,2,FALSE()),0))</f>
        <v>48</v>
      </c>
      <c r="N15" s="350" t="n">
        <f aca="false">IF(COUNTIF(L14:L18,L15)&gt;=2,IF(K15=5,VLOOKUP(L15+1,TPMatrix!$A$6:$B$10,2,FALSE()),IF(K15=4,VLOOKUP(L15+1,TPMatrix!$D$6:$E$9,2,FALSE()),0)),"")</f>
        <v>36</v>
      </c>
      <c r="O15" s="350" t="n">
        <f aca="false">IF(COUNTIF(L14:L18,L15)&gt;=3,IF(K15=5,VLOOKUP(L15+2,TPMatrix!$A$6:$B$10,2,FALSE()),IF(K15=4,VLOOKUP(L15+2,TPMatrix!$D$6:$E$9,2,FALSE()),0)),"")</f>
        <v>24</v>
      </c>
      <c r="P15" s="350" t="n">
        <f aca="false">IF(COUNTIF(L14:L18,L15)&gt;=4,IF(K15=5,VLOOKUP(L15+3,TPMatrix!$A$6:$B$10,2,FALSE()),IF(K15=4,VLOOKUP(L15+3,TPMatrix!$D$6:$E$9,2,FALSE()),0)),"")</f>
        <v>12</v>
      </c>
      <c r="Q15" s="350" t="str">
        <f aca="false">IF(COUNTIF(L14:L18,L15)&gt;=5,IF(K15=5,VLOOKUP(L15+4,TPMatrix!$A$6:$B$10,2,FALSE()),IF(K15=4,VLOOKUP(L15+4,TPMatrix!$D$6:$E$9,2,FALSE()),0)),"")</f>
        <v/>
      </c>
      <c r="R15" s="350" t="n">
        <f aca="false">SUM(M15:Q15)/COUNT(M15:Q15)</f>
        <v>30</v>
      </c>
      <c r="S15" s="351" t="n">
        <f aca="false">COUNT(M15:Q15)</f>
        <v>4</v>
      </c>
      <c r="T15" s="352" t="n">
        <f aca="false">IF(ISNUMBER($A15),$G15*$T$13*2+$T$13-VLOOKUP($A15,$A$6:$D$10,4,FALSE()),"")</f>
        <v>3</v>
      </c>
      <c r="U15" s="353" t="n">
        <f aca="false">CEILING($G15,1)</f>
        <v>0</v>
      </c>
      <c r="V15" s="335" t="n">
        <f aca="false">IF(ISBLANK($A15),"",RANK($T15,$T$14:$T$18))</f>
        <v>2</v>
      </c>
      <c r="Y15" s="336" t="n">
        <f aca="false">IF(ISBLANK($A15),"",MIN($V15,2))</f>
        <v>2</v>
      </c>
      <c r="Z15" s="354" t="n">
        <f aca="false">IF(N($J15)&gt;0,INDEX($X$4:$X$8,$J15)*$W$6,"")</f>
        <v>38.9299259543556</v>
      </c>
    </row>
    <row r="16" s="302" customFormat="true" ht="12.75" hidden="false" customHeight="true" outlineLevel="0" collapsed="false">
      <c r="A16" s="355" t="n">
        <v>14</v>
      </c>
      <c r="B16" s="320" t="n">
        <f aca="false">IF(ISBLANK(A16),"",VLOOKUP(A16,Methuselahs!$A$7:$E$306,2,FALSE()))</f>
        <v>0</v>
      </c>
      <c r="C16" s="356" t="n">
        <f aca="false">IF(ISBLANK(A16),"",VLOOKUP(A16,Methuselahs!$A$7:$E$306,3,FALSE()))</f>
        <v>0</v>
      </c>
      <c r="D16" s="357" t="n">
        <f aca="false">IF(ISBLANK(A16),"",1)</f>
        <v>1</v>
      </c>
      <c r="E16" s="358" t="n">
        <f aca="false">IF(ISBLANK(A16),"",IF(K16=5,L16,IF(AND(K16=4,OR(L16=4,L16=3)),L16+1,L16)))</f>
        <v>2</v>
      </c>
      <c r="F16" s="359"/>
      <c r="G16" s="360" t="n">
        <f aca="false">IF(ISNUMBER(F16),F16,0)</f>
        <v>0</v>
      </c>
      <c r="H16" s="361" t="n">
        <f aca="false">IF(ISNUMBER($A16),IF(OR(AND($F16&gt;=2,$I16=60,$K16=$U$13),$J16=1),1,0),"")</f>
        <v>0</v>
      </c>
      <c r="I16" s="362" t="n">
        <f aca="false">IF(ISBLANK(A16),"",R16)</f>
        <v>30</v>
      </c>
      <c r="J16" s="363" t="n">
        <f aca="false">Y16</f>
        <v>2</v>
      </c>
      <c r="K16" s="364" t="n">
        <f aca="false">$K$14</f>
        <v>5</v>
      </c>
      <c r="L16" s="365" t="n">
        <f aca="false">IF(ISBLANK(A16),"",RANK($G16,$G$14:$G$18))</f>
        <v>2</v>
      </c>
      <c r="M16" s="366" t="n">
        <f aca="false">IF(K16=5,VLOOKUP(L16,TPMatrix!$A$6:$B$10,2,FALSE()),IF(K16=4,VLOOKUP(L16,TPMatrix!$D$6:$E$9,2,FALSE()),0))</f>
        <v>48</v>
      </c>
      <c r="N16" s="366" t="n">
        <f aca="false">IF(COUNTIF(L14:L18,L16)&gt;=2,IF(K16=5,VLOOKUP(L16+1,TPMatrix!$A$6:$B$10,2,FALSE()),IF(K16=4,VLOOKUP(L16+1,TPMatrix!$D$6:$E$9,2,FALSE()),0)),"")</f>
        <v>36</v>
      </c>
      <c r="O16" s="366" t="n">
        <f aca="false">IF(COUNTIF(L14:L18,L16)&gt;=3,IF(K16=5,VLOOKUP(L16+2,TPMatrix!$A$6:$B$10,2,FALSE()),IF(K16=4,VLOOKUP(L16+2,TPMatrix!$D$6:$E$9,2,FALSE()),0)),"")</f>
        <v>24</v>
      </c>
      <c r="P16" s="366" t="n">
        <f aca="false">IF(COUNTIF(L14:L18,L16)&gt;=4,IF(K16=5,VLOOKUP(L16+3,TPMatrix!$A$6:$B$10,2,FALSE()),IF(K16=4,VLOOKUP(L16+3,TPMatrix!$D$6:$E$9,2,FALSE()),0)),"")</f>
        <v>12</v>
      </c>
      <c r="Q16" s="366" t="str">
        <f aca="false">IF(COUNTIF(L14:L18,L16)&gt;=5,IF(K16=5,VLOOKUP(L16+4,TPMatrix!$A$6:$B$10,2,FALSE()),IF(K16=4,VLOOKUP(L16+4,TPMatrix!$D$6:$E$9,2,FALSE()),0)),"")</f>
        <v/>
      </c>
      <c r="R16" s="366" t="n">
        <f aca="false">SUM(M16:Q16)/COUNT(M16:Q16)</f>
        <v>30</v>
      </c>
      <c r="S16" s="367" t="n">
        <f aca="false">COUNT(M16:Q16)</f>
        <v>4</v>
      </c>
      <c r="T16" s="368" t="n">
        <f aca="false">IF(ISNUMBER($A16),$G16*$T$13*2+$T$13-VLOOKUP($A16,$A$6:$D$10,4,FALSE()),"")</f>
        <v>2</v>
      </c>
      <c r="U16" s="369" t="n">
        <f aca="false">CEILING($G16,1)</f>
        <v>0</v>
      </c>
      <c r="V16" s="335" t="n">
        <f aca="false">IF(ISBLANK($A16),"",RANK($T16,$T$14:$T$18))</f>
        <v>3</v>
      </c>
      <c r="Y16" s="336" t="n">
        <f aca="false">IF(ISBLANK($A16),"",MIN($V16,2))</f>
        <v>2</v>
      </c>
      <c r="Z16" s="370" t="n">
        <f aca="false">IF(N($J16)&gt;0,INDEX($X$4:$X$8,$J16)*$W$6,"")</f>
        <v>38.9299259543556</v>
      </c>
    </row>
    <row r="17" s="302" customFormat="true" ht="12.75" hidden="false" customHeight="true" outlineLevel="0" collapsed="false">
      <c r="A17" s="371" t="n">
        <v>4</v>
      </c>
      <c r="B17" s="372" t="n">
        <f aca="false">IF(ISBLANK(A17),"",VLOOKUP(A17,Methuselahs!$A$7:$E$306,2,FALSE()))</f>
        <v>0</v>
      </c>
      <c r="C17" s="373" t="n">
        <f aca="false">IF(ISBLANK(A17),"",VLOOKUP(A17,Methuselahs!$A$7:$E$306,3,FALSE()))</f>
        <v>0</v>
      </c>
      <c r="D17" s="374" t="n">
        <f aca="false">IF(ISBLANK(A17),"",1)</f>
        <v>1</v>
      </c>
      <c r="E17" s="342" t="n">
        <f aca="false">IF(ISBLANK(A17),"",IF(K17=5,L17,IF(AND(K17=4,OR(L17=4,L17=3)),L17+1,L17)))</f>
        <v>2</v>
      </c>
      <c r="F17" s="343"/>
      <c r="G17" s="375" t="n">
        <f aca="false">IF(ISNUMBER(F17),F17,0)</f>
        <v>0</v>
      </c>
      <c r="H17" s="345" t="n">
        <f aca="false">IF(ISNUMBER($A17),IF(OR(AND($F17&gt;=2,$I17=60,$K17=$U$13),$J17=1),1,0),"")</f>
        <v>0</v>
      </c>
      <c r="I17" s="346" t="n">
        <f aca="false">IF(ISBLANK(A17),"",R17)</f>
        <v>30</v>
      </c>
      <c r="J17" s="376" t="n">
        <f aca="false">Y17</f>
        <v>2</v>
      </c>
      <c r="K17" s="377" t="n">
        <f aca="false">$K$14</f>
        <v>5</v>
      </c>
      <c r="L17" s="349" t="n">
        <f aca="false">IF(ISBLANK(A17),"",RANK($G17,$G$14:$G$18))</f>
        <v>2</v>
      </c>
      <c r="M17" s="350" t="n">
        <f aca="false">IF(K17=5,VLOOKUP(L17,TPMatrix!$A$6:$B$10,2,FALSE()),IF(K17=4,VLOOKUP(L17,TPMatrix!$D$6:$E$9,2,FALSE()),0))</f>
        <v>48</v>
      </c>
      <c r="N17" s="350" t="n">
        <f aca="false">IF(COUNTIF(L14:L18,L17)&gt;=2,IF(K17=5,VLOOKUP(L17+1,TPMatrix!$A$6:$B$10,2,FALSE()),IF(K17=4,VLOOKUP(L17+1,TPMatrix!$D$6:$E$9,2,FALSE()),0)),"")</f>
        <v>36</v>
      </c>
      <c r="O17" s="350" t="n">
        <f aca="false">IF(COUNTIF(L14:L18,L17)&gt;=3,IF(K17=5,VLOOKUP(L17+2,TPMatrix!$A$6:$B$10,2,FALSE()),IF(K17=4,VLOOKUP(L17+2,TPMatrix!$D$6:$E$9,2,FALSE()),0)),"")</f>
        <v>24</v>
      </c>
      <c r="P17" s="350" t="n">
        <f aca="false">IF(COUNTIF(L14:L18,L17)&gt;=4,IF(K17=5,VLOOKUP(L17+3,TPMatrix!$A$6:$B$10,2,FALSE()),IF(K17=4,VLOOKUP(L17+3,TPMatrix!$D$6:$E$9,2,FALSE()),0)),"")</f>
        <v>12</v>
      </c>
      <c r="Q17" s="350" t="str">
        <f aca="false">IF(COUNTIF(L14:L18,L17)&gt;=5,IF(K17=5,VLOOKUP(L17+4,TPMatrix!$A$6:$B$10,2,FALSE()),IF(K17=4,VLOOKUP(L17+4,TPMatrix!$D$6:$E$9,2,FALSE()),0)),"")</f>
        <v/>
      </c>
      <c r="R17" s="350" t="n">
        <f aca="false">SUM(M17:Q17)/COUNT(M17:Q17)</f>
        <v>30</v>
      </c>
      <c r="S17" s="351" t="n">
        <f aca="false">COUNT(M17:Q17)</f>
        <v>4</v>
      </c>
      <c r="T17" s="378" t="n">
        <f aca="false">IF(ISNUMBER($A17),$G17*$T$13*2+$T$13-VLOOKUP($A17,$A$6:$D$10,4,FALSE()),"")</f>
        <v>1</v>
      </c>
      <c r="U17" s="379" t="n">
        <f aca="false">CEILING($G17,1)</f>
        <v>0</v>
      </c>
      <c r="V17" s="335" t="n">
        <f aca="false">IF(ISBLANK($A17),"",RANK($T17,$T$14:$T$18))</f>
        <v>4</v>
      </c>
      <c r="Y17" s="336" t="n">
        <f aca="false">IF(ISBLANK($A17),"",MIN($V17,2))</f>
        <v>2</v>
      </c>
      <c r="Z17" s="380" t="n">
        <f aca="false">IF(N($J17)&gt;0,INDEX($X$4:$X$8,$J17)*$W$6,"")</f>
        <v>38.9299259543556</v>
      </c>
    </row>
    <row r="18" s="302" customFormat="true" ht="12.75" hidden="false" customHeight="true" outlineLevel="0" collapsed="false">
      <c r="A18" s="381" t="n">
        <v>7</v>
      </c>
      <c r="B18" s="382" t="n">
        <f aca="false">IF(ISBLANK(A18),"",VLOOKUP(A18,Methuselahs!$A$7:$E$306,2,FALSE()))</f>
        <v>0</v>
      </c>
      <c r="C18" s="383" t="n">
        <f aca="false">IF(ISBLANK(A18),"",VLOOKUP(A18,Methuselahs!$A$7:$E$306,3,FALSE()))</f>
        <v>0</v>
      </c>
      <c r="D18" s="384" t="n">
        <f aca="false">IF(ISBLANK(A18),"",1)</f>
        <v>1</v>
      </c>
      <c r="E18" s="385" t="n">
        <f aca="false">IF(ISBLANK(A18),"",IF(K18=5,L18,IF(AND(K18=4,OR(L18=4,L18=3)),L18+1,L18)))</f>
        <v>1</v>
      </c>
      <c r="F18" s="386" t="n">
        <v>1</v>
      </c>
      <c r="G18" s="387" t="n">
        <f aca="false">IF(ISNUMBER(F18),F18,0)</f>
        <v>1</v>
      </c>
      <c r="H18" s="388" t="n">
        <f aca="false">IF(ISNUMBER($A18),IF(OR(AND($F18&gt;=2,$I18=60,$K18=$U$13),$J18=1),1,0),"")</f>
        <v>1</v>
      </c>
      <c r="I18" s="389" t="n">
        <f aca="false">IF(ISBLANK(A18),"",R18)</f>
        <v>60</v>
      </c>
      <c r="J18" s="390" t="n">
        <f aca="false">Y18</f>
        <v>1</v>
      </c>
      <c r="K18" s="391" t="n">
        <f aca="false">$K$14</f>
        <v>5</v>
      </c>
      <c r="L18" s="392" t="n">
        <f aca="false">IF(ISBLANK(A18),"",RANK($G18,$G$14:$G$18))</f>
        <v>1</v>
      </c>
      <c r="M18" s="393" t="n">
        <f aca="false">IF(K18=5,VLOOKUP(L18,TPMatrix!$A$6:$B$10,2,FALSE()),IF(K18=4,VLOOKUP(L18,TPMatrix!$D$6:$E$9,2,FALSE()),0))</f>
        <v>60</v>
      </c>
      <c r="N18" s="393" t="str">
        <f aca="false">IF(COUNTIF(L14:L18,L18)&gt;=2,IF(K18=5,VLOOKUP(L18+1,TPMatrix!$A$6:$B$10,2,FALSE()),IF(K18=4,VLOOKUP(L18+1,TPMatrix!$D$6:$E$9,2,FALSE()),0)),"")</f>
        <v/>
      </c>
      <c r="O18" s="393" t="str">
        <f aca="false">IF(COUNTIF(L14:L18,L18)&gt;=3,IF(K18=5,VLOOKUP(L18+2,TPMatrix!$A$6:$B$10,2,FALSE()),IF(K18=4,VLOOKUP(L18+2,TPMatrix!$D$6:$E$9,2,FALSE()),0)),"")</f>
        <v/>
      </c>
      <c r="P18" s="393" t="str">
        <f aca="false">IF(COUNTIF(L14:L18,L18)&gt;=4,IF(K18=5,VLOOKUP(L18+3,TPMatrix!$A$6:$B$10,2,FALSE()),IF(K18=4,VLOOKUP(L18+3,TPMatrix!$D$6:$E$9,2,FALSE()),0)),"")</f>
        <v/>
      </c>
      <c r="Q18" s="393" t="str">
        <f aca="false">IF(COUNTIF(L14:L18,L18)&gt;=5,IF(K18=5,VLOOKUP(L18+4,TPMatrix!$A$6:$B$10,2,FALSE()),IF(K18=4,VLOOKUP(L18+4,TPMatrix!$D$6:$E$9,2,FALSE()),0)),"")</f>
        <v/>
      </c>
      <c r="R18" s="393" t="n">
        <f aca="false">SUM(M18:Q18)/COUNT(M18:Q18)</f>
        <v>60</v>
      </c>
      <c r="S18" s="394" t="n">
        <f aca="false">COUNT(M18:Q18)</f>
        <v>1</v>
      </c>
      <c r="T18" s="395" t="n">
        <f aca="false">IF(ISNUMBER($A18),$G18*$T$13*2+$T$13-VLOOKUP($A18,$A$6:$D$10,4,FALSE()),"")</f>
        <v>14</v>
      </c>
      <c r="U18" s="396" t="n">
        <f aca="false">CEILING($G18,1)</f>
        <v>1</v>
      </c>
      <c r="V18" s="335" t="n">
        <f aca="false">IF(ISBLANK($A18),"",RANK($T18,$T$14:$T$18))</f>
        <v>1</v>
      </c>
      <c r="Y18" s="336" t="n">
        <f aca="false">IF(ISBLANK($A18),"",MIN($V18,2))</f>
        <v>1</v>
      </c>
      <c r="Z18" s="397" t="n">
        <f aca="false">IF(N($J18)&gt;0,INDEX($X$4:$X$8,$J18)*$W$6,"")</f>
        <v>116.789777863067</v>
      </c>
    </row>
    <row r="19" s="167" customFormat="true" ht="12.8" hidden="false" customHeight="false" outlineLevel="0" collapsed="false">
      <c r="U19" s="266"/>
      <c r="W19" s="26" t="str">
        <f aca="false">IF(ISBLANK($A19),"",$V19*(Methuselahs!$A$4+1)+$A19)</f>
        <v/>
      </c>
      <c r="X19" s="26" t="str">
        <f aca="false">IF(ISBLANK($A19),"",RANK($W19,$W17:$W21,1))</f>
        <v/>
      </c>
    </row>
    <row r="20" s="167" customFormat="true" ht="12.8" hidden="false" customHeight="false" outlineLevel="0" collapsed="false">
      <c r="W20" s="26" t="str">
        <f aca="false">IF(ISBLANK($A20),"",$V20*(Methuselahs!$A$4+1)+$A20)</f>
        <v/>
      </c>
      <c r="X20" s="26" t="str">
        <f aca="false">IF(ISBLANK($A20),"",RANK($W20,$W17:$W21,1))</f>
        <v/>
      </c>
    </row>
    <row r="21" s="167" customFormat="true" ht="12.8" hidden="false" customHeight="false" outlineLevel="0" collapsed="false">
      <c r="J21" s="398"/>
      <c r="W21" s="26" t="str">
        <f aca="false">IF(ISBLANK($A21),"",$V21*(Methuselahs!$A$4+1)+$A21)</f>
        <v/>
      </c>
      <c r="X21" s="26" t="str">
        <f aca="false">IF(ISBLANK($A21),"",RANK($W21,$W17:$W21,1))</f>
        <v/>
      </c>
    </row>
    <row r="22" s="167" customFormat="true" ht="12.8" hidden="false" customHeight="false" outlineLevel="0" collapsed="false">
      <c r="W22" s="26" t="str">
        <f aca="false">IF(ISBLANK($A22),"",$V22*(Methuselahs!$A$4+1)+$A22)</f>
        <v/>
      </c>
      <c r="X22" s="26" t="str">
        <f aca="false">IF(ISBLANK($A22),"",RANK($W22,$W22:$W26,1))</f>
        <v/>
      </c>
    </row>
    <row r="23" s="167" customFormat="true" ht="12.8" hidden="false" customHeight="false" outlineLevel="0" collapsed="false">
      <c r="W23" s="26" t="str">
        <f aca="false">IF(ISBLANK($A23),"",$V23*(Methuselahs!$A$4+1)+$A23)</f>
        <v/>
      </c>
      <c r="X23" s="26" t="str">
        <f aca="false">IF(ISBLANK($A23),"",RANK($W23,$W22:$W26,1))</f>
        <v/>
      </c>
    </row>
    <row r="24" s="167" customFormat="true" ht="12.8" hidden="false" customHeight="false" outlineLevel="0" collapsed="false">
      <c r="W24" s="26" t="str">
        <f aca="false">IF(ISBLANK($A24),"",$V24*(Methuselahs!$A$4+1)+$A24)</f>
        <v/>
      </c>
      <c r="X24" s="26" t="str">
        <f aca="false">IF(ISBLANK($A24),"",RANK($W24,$W22:$W26,1))</f>
        <v/>
      </c>
    </row>
    <row r="25" s="167" customFormat="true" ht="12.8" hidden="false" customHeight="false" outlineLevel="0" collapsed="false">
      <c r="W25" s="26" t="str">
        <f aca="false">IF(ISBLANK($A25),"",$V25*(Methuselahs!$A$4+1)+$A25)</f>
        <v/>
      </c>
      <c r="X25" s="26" t="str">
        <f aca="false">IF(ISBLANK($A25),"",RANK($W25,$W22:$W26,1))</f>
        <v/>
      </c>
    </row>
    <row r="26" s="167" customFormat="true" ht="12.8" hidden="false" customHeight="false" outlineLevel="0" collapsed="false">
      <c r="W26" s="26" t="str">
        <f aca="false">IF(ISBLANK($A26),"",$V26*(Methuselahs!$A$4+1)+$A26)</f>
        <v/>
      </c>
      <c r="X26" s="26" t="str">
        <f aca="false">IF(ISBLANK($A26),"",RANK($W26,$W22:$W26,1))</f>
        <v/>
      </c>
    </row>
    <row r="27" s="167" customFormat="true" ht="12.8" hidden="false" customHeight="false" outlineLevel="0" collapsed="false">
      <c r="W27" s="26" t="str">
        <f aca="false">IF(ISBLANK($A27),"",$V27*(Methuselahs!$A$4+1)+$A27)</f>
        <v/>
      </c>
      <c r="X27" s="26" t="str">
        <f aca="false">IF(ISBLANK($A27),"",RANK($W27,$W27:$W31,1))</f>
        <v/>
      </c>
    </row>
    <row r="28" s="167" customFormat="true" ht="12.8" hidden="false" customHeight="false" outlineLevel="0" collapsed="false">
      <c r="W28" s="26" t="str">
        <f aca="false">IF(ISBLANK($A28),"",$V28*(Methuselahs!$A$4+1)+$A28)</f>
        <v/>
      </c>
      <c r="X28" s="26" t="str">
        <f aca="false">IF(ISBLANK($A28),"",RANK($W28,$W27:$W31,1))</f>
        <v/>
      </c>
    </row>
    <row r="29" s="167" customFormat="true" ht="12.8" hidden="false" customHeight="false" outlineLevel="0" collapsed="false">
      <c r="W29" s="26" t="str">
        <f aca="false">IF(ISBLANK($A29),"",$V29*(Methuselahs!$A$4+1)+$A29)</f>
        <v/>
      </c>
      <c r="X29" s="26" t="str">
        <f aca="false">IF(ISBLANK($A29),"",RANK($W29,$W27:$W31,1))</f>
        <v/>
      </c>
    </row>
    <row r="30" s="167" customFormat="true" ht="12.8" hidden="false" customHeight="false" outlineLevel="0" collapsed="false">
      <c r="W30" s="26" t="str">
        <f aca="false">IF(ISBLANK($A30),"",$V30*(Methuselahs!$A$4+1)+$A30)</f>
        <v/>
      </c>
      <c r="X30" s="26" t="str">
        <f aca="false">IF(ISBLANK($A30),"",RANK($W30,$W27:$W31,1))</f>
        <v/>
      </c>
    </row>
    <row r="31" s="167" customFormat="true" ht="12.8" hidden="false" customHeight="false" outlineLevel="0" collapsed="false">
      <c r="W31" s="26" t="str">
        <f aca="false">IF(ISBLANK($A31),"",$V31*(Methuselahs!$A$4+1)+$A31)</f>
        <v/>
      </c>
      <c r="X31" s="26" t="str">
        <f aca="false">IF(ISBLANK($A31),"",RANK($W31,$W27:$W31,1))</f>
        <v/>
      </c>
    </row>
    <row r="32" s="167" customFormat="true" ht="12.8" hidden="false" customHeight="false" outlineLevel="0" collapsed="false">
      <c r="W32" s="26" t="str">
        <f aca="false">IF(ISBLANK($A32),"",$V32*(Methuselahs!$A$4+1)+$A32)</f>
        <v/>
      </c>
      <c r="X32" s="26" t="str">
        <f aca="false">IF(ISBLANK($A32),"",RANK($W32,$W32:$W36,1))</f>
        <v/>
      </c>
    </row>
    <row r="33" s="167" customFormat="true" ht="12.8" hidden="false" customHeight="false" outlineLevel="0" collapsed="false">
      <c r="W33" s="26" t="str">
        <f aca="false">IF(ISBLANK($A33),"",$V33*(Methuselahs!$A$4+1)+$A33)</f>
        <v/>
      </c>
      <c r="X33" s="26" t="str">
        <f aca="false">IF(ISBLANK($A33),"",RANK($W33,$W32:$W36,1))</f>
        <v/>
      </c>
    </row>
    <row r="34" s="167" customFormat="true" ht="12.8" hidden="false" customHeight="false" outlineLevel="0" collapsed="false">
      <c r="W34" s="26" t="str">
        <f aca="false">IF(ISBLANK($A34),"",$V34*(Methuselahs!$A$4+1)+$A34)</f>
        <v/>
      </c>
      <c r="X34" s="26" t="str">
        <f aca="false">IF(ISBLANK($A34),"",RANK($W34,$W32:$W36,1))</f>
        <v/>
      </c>
    </row>
    <row r="35" s="167" customFormat="true" ht="12.8" hidden="false" customHeight="false" outlineLevel="0" collapsed="false">
      <c r="W35" s="26" t="str">
        <f aca="false">IF(ISBLANK($A35),"",$V35*(Methuselahs!$A$4+1)+$A35)</f>
        <v/>
      </c>
      <c r="X35" s="26" t="str">
        <f aca="false">IF(ISBLANK($A35),"",RANK($W35,$W32:$W36,1))</f>
        <v/>
      </c>
    </row>
    <row r="36" s="167" customFormat="true" ht="12.8" hidden="false" customHeight="false" outlineLevel="0" collapsed="false">
      <c r="W36" s="26" t="str">
        <f aca="false">IF(ISBLANK($A36),"",$V36*(Methuselahs!$A$4+1)+$A36)</f>
        <v/>
      </c>
      <c r="X36" s="26" t="str">
        <f aca="false">IF(ISBLANK($A36),"",RANK($W36,$W32:$W36,1))</f>
        <v/>
      </c>
    </row>
    <row r="37" s="167" customFormat="true" ht="12.8" hidden="false" customHeight="false" outlineLevel="0" collapsed="false">
      <c r="W37" s="26" t="str">
        <f aca="false">IF(ISBLANK($A37),"",$V37*(Methuselahs!$A$4+1)+$A37)</f>
        <v/>
      </c>
      <c r="X37" s="26" t="str">
        <f aca="false">IF(ISBLANK($A37),"",RANK($W37,$W37:$W41,1))</f>
        <v/>
      </c>
    </row>
    <row r="38" s="167" customFormat="true" ht="12.8" hidden="false" customHeight="false" outlineLevel="0" collapsed="false">
      <c r="W38" s="26" t="str">
        <f aca="false">IF(ISBLANK($A38),"",$V38*(Methuselahs!$A$4+1)+$A38)</f>
        <v/>
      </c>
      <c r="X38" s="26" t="str">
        <f aca="false">IF(ISBLANK($A38),"",RANK($W38,$W37:$W41,1))</f>
        <v/>
      </c>
    </row>
    <row r="39" s="167" customFormat="true" ht="12.8" hidden="false" customHeight="false" outlineLevel="0" collapsed="false">
      <c r="W39" s="26" t="str">
        <f aca="false">IF(ISBLANK($A39),"",$V39*(Methuselahs!$A$4+1)+$A39)</f>
        <v/>
      </c>
      <c r="X39" s="26" t="str">
        <f aca="false">IF(ISBLANK($A39),"",RANK($W39,$W37:$W41,1))</f>
        <v/>
      </c>
    </row>
    <row r="40" s="167" customFormat="true" ht="12.8" hidden="false" customHeight="false" outlineLevel="0" collapsed="false">
      <c r="W40" s="26" t="str">
        <f aca="false">IF(ISBLANK($A40),"",$V40*(Methuselahs!$A$4+1)+$A40)</f>
        <v/>
      </c>
      <c r="X40" s="26" t="str">
        <f aca="false">IF(ISBLANK($A40),"",RANK($W40,$W37:$W41,1))</f>
        <v/>
      </c>
    </row>
    <row r="41" s="167" customFormat="true" ht="12.8" hidden="false" customHeight="false" outlineLevel="0" collapsed="false">
      <c r="W41" s="26" t="str">
        <f aca="false">IF(ISBLANK($A41),"",$V41*(Methuselahs!$A$4+1)+$A41)</f>
        <v/>
      </c>
      <c r="X41" s="26" t="str">
        <f aca="false">IF(ISBLANK($A41),"",RANK($W41,$W37:$W41,1))</f>
        <v/>
      </c>
    </row>
    <row r="42" s="167" customFormat="true" ht="12.8" hidden="false" customHeight="false" outlineLevel="0" collapsed="false">
      <c r="W42" s="26" t="str">
        <f aca="false">IF(ISBLANK($A42),"",$V42*(Methuselahs!$A$4+1)+$A42)</f>
        <v/>
      </c>
      <c r="X42" s="26" t="str">
        <f aca="false">IF(ISBLANK($A42),"",RANK($W42,$W42:$W46,1))</f>
        <v/>
      </c>
    </row>
    <row r="43" s="167" customFormat="true" ht="12.8" hidden="false" customHeight="false" outlineLevel="0" collapsed="false">
      <c r="W43" s="26" t="str">
        <f aca="false">IF(ISBLANK($A43),"",$V43*(Methuselahs!$A$4+1)+$A43)</f>
        <v/>
      </c>
      <c r="X43" s="26" t="str">
        <f aca="false">IF(ISBLANK($A43),"",RANK($W43,$W42:$W46,1))</f>
        <v/>
      </c>
    </row>
    <row r="44" s="167" customFormat="true" ht="12.8" hidden="false" customHeight="false" outlineLevel="0" collapsed="false">
      <c r="W44" s="26" t="str">
        <f aca="false">IF(ISBLANK($A44),"",$V44*(Methuselahs!$A$4+1)+$A44)</f>
        <v/>
      </c>
      <c r="X44" s="26" t="str">
        <f aca="false">IF(ISBLANK($A44),"",RANK($W44,$W42:$W46,1))</f>
        <v/>
      </c>
    </row>
    <row r="45" s="167" customFormat="true" ht="12.8" hidden="false" customHeight="false" outlineLevel="0" collapsed="false">
      <c r="W45" s="26" t="str">
        <f aca="false">IF(ISBLANK($A45),"",$V45*(Methuselahs!$A$4+1)+$A45)</f>
        <v/>
      </c>
      <c r="X45" s="26" t="str">
        <f aca="false">IF(ISBLANK($A45),"",RANK($W45,$W42:$W46,1))</f>
        <v/>
      </c>
    </row>
    <row r="46" s="167" customFormat="true" ht="12.8" hidden="false" customHeight="false" outlineLevel="0" collapsed="false">
      <c r="W46" s="26" t="str">
        <f aca="false">IF(ISBLANK($A46),"",$V46*(Methuselahs!$A$4+1)+$A46)</f>
        <v/>
      </c>
      <c r="X46" s="26" t="str">
        <f aca="false">IF(ISBLANK($A46),"",RANK($W46,$W42:$W46,1))</f>
        <v/>
      </c>
    </row>
    <row r="47" s="167" customFormat="true" ht="12.8" hidden="false" customHeight="false" outlineLevel="0" collapsed="false">
      <c r="W47" s="26" t="str">
        <f aca="false">IF(ISBLANK($A47),"",$V47*(Methuselahs!$A$4+1)+$A47)</f>
        <v/>
      </c>
      <c r="X47" s="26" t="str">
        <f aca="false">IF(ISBLANK($A47),"",RANK($W47,$W47:$W51,1))</f>
        <v/>
      </c>
    </row>
    <row r="48" s="167" customFormat="true" ht="12.8" hidden="false" customHeight="false" outlineLevel="0" collapsed="false">
      <c r="W48" s="26" t="str">
        <f aca="false">IF(ISBLANK($A48),"",$V48*(Methuselahs!$A$4+1)+$A48)</f>
        <v/>
      </c>
      <c r="X48" s="26" t="str">
        <f aca="false">IF(ISBLANK($A48),"",RANK($W48,$W47:$W51,1))</f>
        <v/>
      </c>
    </row>
    <row r="49" s="167" customFormat="true" ht="12.8" hidden="false" customHeight="false" outlineLevel="0" collapsed="false">
      <c r="W49" s="26" t="str">
        <f aca="false">IF(ISBLANK($A49),"",$V49*(Methuselahs!$A$4+1)+$A49)</f>
        <v/>
      </c>
      <c r="X49" s="26" t="str">
        <f aca="false">IF(ISBLANK($A49),"",RANK($W49,$W47:$W51,1))</f>
        <v/>
      </c>
    </row>
    <row r="50" s="167" customFormat="true" ht="12.8" hidden="false" customHeight="false" outlineLevel="0" collapsed="false">
      <c r="W50" s="26" t="str">
        <f aca="false">IF(ISBLANK($A50),"",$V50*(Methuselahs!$A$4+1)+$A50)</f>
        <v/>
      </c>
      <c r="X50" s="26" t="str">
        <f aca="false">IF(ISBLANK($A50),"",RANK($W50,$W47:$W51,1))</f>
        <v/>
      </c>
    </row>
    <row r="51" s="167" customFormat="true" ht="12.8" hidden="false" customHeight="false" outlineLevel="0" collapsed="false">
      <c r="W51" s="26" t="str">
        <f aca="false">IF(ISBLANK($A51),"",$V51*(Methuselahs!$A$4+1)+$A51)</f>
        <v/>
      </c>
      <c r="X51" s="26" t="str">
        <f aca="false">IF(ISBLANK($A51),"",RANK($W51,$W47:$W51,1))</f>
        <v/>
      </c>
    </row>
    <row r="52" s="167" customFormat="true" ht="12.8" hidden="false" customHeight="false" outlineLevel="0" collapsed="false">
      <c r="W52" s="26" t="str">
        <f aca="false">IF(ISBLANK($A52),"",$V52*(Methuselahs!$A$4+1)+$A52)</f>
        <v/>
      </c>
      <c r="X52" s="26" t="str">
        <f aca="false">IF(ISBLANK($A52),"",RANK($W52,$W52:$W56,1))</f>
        <v/>
      </c>
    </row>
    <row r="53" s="167" customFormat="true" ht="12.8" hidden="false" customHeight="false" outlineLevel="0" collapsed="false">
      <c r="W53" s="26" t="str">
        <f aca="false">IF(ISBLANK($A53),"",$V53*(Methuselahs!$A$4+1)+$A53)</f>
        <v/>
      </c>
      <c r="X53" s="26" t="str">
        <f aca="false">IF(ISBLANK($A53),"",RANK($W53,$W52:$W56,1))</f>
        <v/>
      </c>
    </row>
    <row r="54" s="167" customFormat="true" ht="12.8" hidden="false" customHeight="false" outlineLevel="0" collapsed="false">
      <c r="W54" s="26" t="str">
        <f aca="false">IF(ISBLANK($A54),"",$V54*(Methuselahs!$A$4+1)+$A54)</f>
        <v/>
      </c>
      <c r="X54" s="26" t="str">
        <f aca="false">IF(ISBLANK($A54),"",RANK($W54,$W52:$W56,1))</f>
        <v/>
      </c>
    </row>
    <row r="55" s="167" customFormat="true" ht="12.8" hidden="false" customHeight="false" outlineLevel="0" collapsed="false">
      <c r="W55" s="26" t="str">
        <f aca="false">IF(ISBLANK($A55),"",$V55*(Methuselahs!$A$4+1)+$A55)</f>
        <v/>
      </c>
      <c r="X55" s="26" t="str">
        <f aca="false">IF(ISBLANK($A55),"",RANK($W55,$W52:$W56,1))</f>
        <v/>
      </c>
    </row>
    <row r="56" s="167" customFormat="true" ht="12.8" hidden="false" customHeight="false" outlineLevel="0" collapsed="false">
      <c r="W56" s="26" t="str">
        <f aca="false">IF(ISBLANK($A56),"",$V56*(Methuselahs!$A$4+1)+$A56)</f>
        <v/>
      </c>
      <c r="X56" s="26" t="str">
        <f aca="false">IF(ISBLANK($A56),"",RANK($W56,$W52:$W56,1))</f>
        <v/>
      </c>
    </row>
    <row r="57" s="167" customFormat="true" ht="12.8" hidden="false" customHeight="false" outlineLevel="0" collapsed="false">
      <c r="W57" s="26" t="str">
        <f aca="false">IF(ISBLANK($A57),"",$V57*(Methuselahs!$A$4+1)+$A57)</f>
        <v/>
      </c>
      <c r="X57" s="26" t="str">
        <f aca="false">IF(ISBLANK($A57),"",RANK($W57,$W57:$W61,1))</f>
        <v/>
      </c>
    </row>
    <row r="58" s="167" customFormat="true" ht="12.8" hidden="false" customHeight="false" outlineLevel="0" collapsed="false">
      <c r="W58" s="26" t="str">
        <f aca="false">IF(ISBLANK($A58),"",$V58*(Methuselahs!$A$4+1)+$A58)</f>
        <v/>
      </c>
      <c r="X58" s="26" t="str">
        <f aca="false">IF(ISBLANK($A58),"",RANK($W58,$W57:$W61,1))</f>
        <v/>
      </c>
    </row>
    <row r="59" s="167" customFormat="true" ht="12.8" hidden="false" customHeight="false" outlineLevel="0" collapsed="false">
      <c r="W59" s="26" t="str">
        <f aca="false">IF(ISBLANK($A59),"",$V59*(Methuselahs!$A$4+1)+$A59)</f>
        <v/>
      </c>
      <c r="X59" s="26" t="str">
        <f aca="false">IF(ISBLANK($A59),"",RANK($W59,$W57:$W61,1))</f>
        <v/>
      </c>
    </row>
    <row r="60" s="167" customFormat="true" ht="12.8" hidden="false" customHeight="false" outlineLevel="0" collapsed="false">
      <c r="W60" s="26" t="str">
        <f aca="false">IF(ISBLANK($A60),"",$V60*(Methuselahs!$A$4+1)+$A60)</f>
        <v/>
      </c>
      <c r="X60" s="26" t="str">
        <f aca="false">IF(ISBLANK($A60),"",RANK($W60,$W57:$W61,1))</f>
        <v/>
      </c>
    </row>
    <row r="61" s="167" customFormat="true" ht="12.8" hidden="false" customHeight="false" outlineLevel="0" collapsed="false">
      <c r="W61" s="26" t="str">
        <f aca="false">IF(ISBLANK($A61),"",$V61*(Methuselahs!$A$4+1)+$A61)</f>
        <v/>
      </c>
      <c r="X61" s="26" t="str">
        <f aca="false">IF(ISBLANK($A61),"",RANK($W61,$W57:$W61,1))</f>
        <v/>
      </c>
    </row>
    <row r="62" s="167" customFormat="true" ht="12.8" hidden="false" customHeight="false" outlineLevel="0" collapsed="false">
      <c r="W62" s="26" t="str">
        <f aca="false">IF(ISBLANK($A62),"",$V62*(Methuselahs!$A$4+1)+$A62)</f>
        <v/>
      </c>
      <c r="X62" s="26" t="str">
        <f aca="false">IF(ISBLANK($A62),"",RANK($W62,$W62:$W66,1))</f>
        <v/>
      </c>
    </row>
    <row r="63" s="167" customFormat="true" ht="12.8" hidden="false" customHeight="false" outlineLevel="0" collapsed="false">
      <c r="W63" s="26" t="str">
        <f aca="false">IF(ISBLANK($A63),"",$V63*(Methuselahs!$A$4+1)+$A63)</f>
        <v/>
      </c>
      <c r="X63" s="26" t="str">
        <f aca="false">IF(ISBLANK($A63),"",RANK($W63,$W62:$W66,1))</f>
        <v/>
      </c>
    </row>
    <row r="64" s="167" customFormat="true" ht="12.8" hidden="false" customHeight="false" outlineLevel="0" collapsed="false">
      <c r="W64" s="26" t="str">
        <f aca="false">IF(ISBLANK($A64),"",$V64*(Methuselahs!$A$4+1)+$A64)</f>
        <v/>
      </c>
      <c r="X64" s="26" t="str">
        <f aca="false">IF(ISBLANK($A64),"",RANK($W64,$W62:$W66,1))</f>
        <v/>
      </c>
    </row>
    <row r="65" s="167" customFormat="true" ht="12.8" hidden="false" customHeight="false" outlineLevel="0" collapsed="false">
      <c r="W65" s="26" t="str">
        <f aca="false">IF(ISBLANK($A65),"",$V65*(Methuselahs!$A$4+1)+$A65)</f>
        <v/>
      </c>
      <c r="X65" s="26" t="str">
        <f aca="false">IF(ISBLANK($A65),"",RANK($W65,$W62:$W66,1))</f>
        <v/>
      </c>
    </row>
    <row r="66" s="167" customFormat="true" ht="12.8" hidden="false" customHeight="false" outlineLevel="0" collapsed="false">
      <c r="W66" s="26" t="str">
        <f aca="false">IF(ISBLANK($A66),"",$V66*(Methuselahs!$A$4+1)+$A66)</f>
        <v/>
      </c>
      <c r="X66" s="26" t="str">
        <f aca="false">IF(ISBLANK($A66),"",RANK($W66,$W62:$W66,1))</f>
        <v/>
      </c>
    </row>
    <row r="67" s="167" customFormat="true" ht="12.8" hidden="false" customHeight="false" outlineLevel="0" collapsed="false">
      <c r="W67" s="26" t="str">
        <f aca="false">IF(ISBLANK($A67),"",$V67*(Methuselahs!$A$4+1)+$A67)</f>
        <v/>
      </c>
      <c r="X67" s="26" t="str">
        <f aca="false">IF(ISBLANK($A67),"",RANK($W67,$W67:$W71,1))</f>
        <v/>
      </c>
    </row>
    <row r="68" s="167" customFormat="true" ht="12.8" hidden="false" customHeight="false" outlineLevel="0" collapsed="false">
      <c r="W68" s="26" t="str">
        <f aca="false">IF(ISBLANK($A68),"",$V68*(Methuselahs!$A$4+1)+$A68)</f>
        <v/>
      </c>
      <c r="X68" s="26" t="str">
        <f aca="false">IF(ISBLANK($A68),"",RANK($W68,$W67:$W71,1))</f>
        <v/>
      </c>
    </row>
    <row r="69" s="167" customFormat="true" ht="12.8" hidden="false" customHeight="false" outlineLevel="0" collapsed="false">
      <c r="W69" s="26" t="str">
        <f aca="false">IF(ISBLANK($A69),"",$V69*(Methuselahs!$A$4+1)+$A69)</f>
        <v/>
      </c>
      <c r="X69" s="26" t="str">
        <f aca="false">IF(ISBLANK($A69),"",RANK($W69,$W67:$W71,1))</f>
        <v/>
      </c>
    </row>
    <row r="70" s="167" customFormat="true" ht="12.8" hidden="false" customHeight="false" outlineLevel="0" collapsed="false">
      <c r="W70" s="26" t="str">
        <f aca="false">IF(ISBLANK($A70),"",$V70*(Methuselahs!$A$4+1)+$A70)</f>
        <v/>
      </c>
      <c r="X70" s="26" t="str">
        <f aca="false">IF(ISBLANK($A70),"",RANK($W70,$W67:$W71,1))</f>
        <v/>
      </c>
    </row>
    <row r="71" s="167" customFormat="true" ht="12.8" hidden="false" customHeight="false" outlineLevel="0" collapsed="false">
      <c r="W71" s="26" t="str">
        <f aca="false">IF(ISBLANK($A71),"",$V71*(Methuselahs!$A$4+1)+$A71)</f>
        <v/>
      </c>
      <c r="X71" s="26" t="str">
        <f aca="false">IF(ISBLANK($A71),"",RANK($W71,$W67:$W71,1))</f>
        <v/>
      </c>
    </row>
    <row r="72" s="167" customFormat="true" ht="12.8" hidden="false" customHeight="false" outlineLevel="0" collapsed="false">
      <c r="W72" s="26" t="str">
        <f aca="false">IF(ISBLANK($A72),"",$V72*(Methuselahs!$A$4+1)+$A72)</f>
        <v/>
      </c>
      <c r="X72" s="26" t="str">
        <f aca="false">IF(ISBLANK($A72),"",RANK($W72,$W72:$W76,1))</f>
        <v/>
      </c>
    </row>
    <row r="73" s="167" customFormat="true" ht="12.8" hidden="false" customHeight="false" outlineLevel="0" collapsed="false">
      <c r="W73" s="26" t="str">
        <f aca="false">IF(ISBLANK($A73),"",$V73*(Methuselahs!$A$4+1)+$A73)</f>
        <v/>
      </c>
      <c r="X73" s="26" t="str">
        <f aca="false">IF(ISBLANK($A73),"",RANK($W73,$W72:$W76,1))</f>
        <v/>
      </c>
    </row>
    <row r="74" s="167" customFormat="true" ht="12.8" hidden="false" customHeight="false" outlineLevel="0" collapsed="false">
      <c r="W74" s="26" t="str">
        <f aca="false">IF(ISBLANK($A74),"",$V74*(Methuselahs!$A$4+1)+$A74)</f>
        <v/>
      </c>
      <c r="X74" s="26" t="str">
        <f aca="false">IF(ISBLANK($A74),"",RANK($W74,$W72:$W76,1))</f>
        <v/>
      </c>
    </row>
    <row r="75" s="167" customFormat="true" ht="12.8" hidden="false" customHeight="false" outlineLevel="0" collapsed="false">
      <c r="W75" s="26" t="str">
        <f aca="false">IF(ISBLANK($A75),"",$V75*(Methuselahs!$A$4+1)+$A75)</f>
        <v/>
      </c>
      <c r="X75" s="26" t="str">
        <f aca="false">IF(ISBLANK($A75),"",RANK($W75,$W72:$W76,1))</f>
        <v/>
      </c>
    </row>
    <row r="76" s="167" customFormat="true" ht="12.8" hidden="false" customHeight="false" outlineLevel="0" collapsed="false">
      <c r="W76" s="26" t="str">
        <f aca="false">IF(ISBLANK($A76),"",$V76*(Methuselahs!$A$4+1)+$A76)</f>
        <v/>
      </c>
      <c r="X76" s="26" t="str">
        <f aca="false">IF(ISBLANK($A76),"",RANK($W76,$W72:$W76,1))</f>
        <v/>
      </c>
    </row>
    <row r="77" s="167" customFormat="true" ht="12.8" hidden="false" customHeight="false" outlineLevel="0" collapsed="false">
      <c r="W77" s="26" t="str">
        <f aca="false">IF(ISBLANK($A77),"",$V77*(Methuselahs!$A$4+1)+$A77)</f>
        <v/>
      </c>
      <c r="X77" s="26" t="str">
        <f aca="false">IF(ISBLANK($A77),"",RANK($W77,$W77:$W81,1))</f>
        <v/>
      </c>
    </row>
    <row r="78" s="167" customFormat="true" ht="12.8" hidden="false" customHeight="false" outlineLevel="0" collapsed="false">
      <c r="W78" s="26" t="str">
        <f aca="false">IF(ISBLANK($A78),"",$V78*(Methuselahs!$A$4+1)+$A78)</f>
        <v/>
      </c>
      <c r="X78" s="26" t="str">
        <f aca="false">IF(ISBLANK($A78),"",RANK($W78,$W77:$W81,1))</f>
        <v/>
      </c>
    </row>
    <row r="79" s="167" customFormat="true" ht="12.8" hidden="false" customHeight="false" outlineLevel="0" collapsed="false">
      <c r="W79" s="26" t="str">
        <f aca="false">IF(ISBLANK($A79),"",$V79*(Methuselahs!$A$4+1)+$A79)</f>
        <v/>
      </c>
      <c r="X79" s="26" t="str">
        <f aca="false">IF(ISBLANK($A79),"",RANK($W79,$W77:$W81,1))</f>
        <v/>
      </c>
    </row>
    <row r="80" s="167" customFormat="true" ht="12.8" hidden="false" customHeight="false" outlineLevel="0" collapsed="false">
      <c r="W80" s="26" t="str">
        <f aca="false">IF(ISBLANK($A80),"",$V80*(Methuselahs!$A$4+1)+$A80)</f>
        <v/>
      </c>
      <c r="X80" s="26" t="str">
        <f aca="false">IF(ISBLANK($A80),"",RANK($W80,$W77:$W81,1))</f>
        <v/>
      </c>
    </row>
    <row r="81" s="167" customFormat="true" ht="12.8" hidden="false" customHeight="false" outlineLevel="0" collapsed="false">
      <c r="W81" s="26" t="str">
        <f aca="false">IF(ISBLANK($A81),"",$V81*(Methuselahs!$A$4+1)+$A81)</f>
        <v/>
      </c>
      <c r="X81" s="26" t="str">
        <f aca="false">IF(ISBLANK($A81),"",RANK($W81,$W77:$W81,1))</f>
        <v/>
      </c>
    </row>
    <row r="82" s="167" customFormat="true" ht="12.8" hidden="false" customHeight="false" outlineLevel="0" collapsed="false">
      <c r="W82" s="26" t="str">
        <f aca="false">IF(ISBLANK($A82),"",$V82*(Methuselahs!$A$4+1)+$A82)</f>
        <v/>
      </c>
      <c r="X82" s="26" t="str">
        <f aca="false">IF(ISBLANK($A82),"",RANK($W82,$W82:$W86,1))</f>
        <v/>
      </c>
    </row>
    <row r="83" s="167" customFormat="true" ht="12.8" hidden="false" customHeight="false" outlineLevel="0" collapsed="false">
      <c r="W83" s="26" t="str">
        <f aca="false">IF(ISBLANK($A83),"",$V83*(Methuselahs!$A$4+1)+$A83)</f>
        <v/>
      </c>
      <c r="X83" s="26" t="str">
        <f aca="false">IF(ISBLANK($A83),"",RANK($W83,$W82:$W86,1))</f>
        <v/>
      </c>
    </row>
    <row r="84" s="167" customFormat="true" ht="12.8" hidden="false" customHeight="false" outlineLevel="0" collapsed="false">
      <c r="W84" s="26" t="str">
        <f aca="false">IF(ISBLANK($A84),"",$V84*(Methuselahs!$A$4+1)+$A84)</f>
        <v/>
      </c>
      <c r="X84" s="26" t="str">
        <f aca="false">IF(ISBLANK($A84),"",RANK($W84,$W82:$W86,1))</f>
        <v/>
      </c>
    </row>
    <row r="85" s="167" customFormat="true" ht="12.8" hidden="false" customHeight="false" outlineLevel="0" collapsed="false">
      <c r="W85" s="26" t="str">
        <f aca="false">IF(ISBLANK($A85),"",$V85*(Methuselahs!$A$4+1)+$A85)</f>
        <v/>
      </c>
      <c r="X85" s="26" t="str">
        <f aca="false">IF(ISBLANK($A85),"",RANK($W85,$W82:$W86,1))</f>
        <v/>
      </c>
    </row>
    <row r="86" s="167" customFormat="true" ht="12.8" hidden="false" customHeight="false" outlineLevel="0" collapsed="false">
      <c r="W86" s="26" t="str">
        <f aca="false">IF(ISBLANK($A86),"",$V86*(Methuselahs!$A$4+1)+$A86)</f>
        <v/>
      </c>
      <c r="X86" s="26" t="str">
        <f aca="false">IF(ISBLANK($A86),"",RANK($W86,$W82:$W86,1))</f>
        <v/>
      </c>
    </row>
    <row r="87" s="167" customFormat="true" ht="12.8" hidden="false" customHeight="false" outlineLevel="0" collapsed="false">
      <c r="W87" s="26" t="str">
        <f aca="false">IF(ISBLANK($A87),"",$V87*(Methuselahs!$A$4+1)+$A87)</f>
        <v/>
      </c>
      <c r="X87" s="26" t="str">
        <f aca="false">IF(ISBLANK($A87),"",RANK($W87,$W87:$W91,1))</f>
        <v/>
      </c>
    </row>
    <row r="88" s="167" customFormat="true" ht="12.8" hidden="false" customHeight="false" outlineLevel="0" collapsed="false">
      <c r="W88" s="26" t="str">
        <f aca="false">IF(ISBLANK($A88),"",$V88*(Methuselahs!$A$4+1)+$A88)</f>
        <v/>
      </c>
      <c r="X88" s="26" t="str">
        <f aca="false">IF(ISBLANK($A88),"",RANK($W88,$W87:$W91,1))</f>
        <v/>
      </c>
    </row>
    <row r="89" s="167" customFormat="true" ht="12.8" hidden="false" customHeight="false" outlineLevel="0" collapsed="false">
      <c r="W89" s="26" t="str">
        <f aca="false">IF(ISBLANK($A89),"",$V89*(Methuselahs!$A$4+1)+$A89)</f>
        <v/>
      </c>
      <c r="X89" s="26" t="str">
        <f aca="false">IF(ISBLANK($A89),"",RANK($W89,$W87:$W91,1))</f>
        <v/>
      </c>
    </row>
    <row r="90" s="167" customFormat="true" ht="12.8" hidden="false" customHeight="false" outlineLevel="0" collapsed="false">
      <c r="W90" s="26" t="str">
        <f aca="false">IF(ISBLANK($A90),"",$V90*(Methuselahs!$A$4+1)+$A90)</f>
        <v/>
      </c>
      <c r="X90" s="26" t="str">
        <f aca="false">IF(ISBLANK($A90),"",RANK($W90,$W87:$W91,1))</f>
        <v/>
      </c>
    </row>
    <row r="91" s="167" customFormat="true" ht="12.8" hidden="false" customHeight="false" outlineLevel="0" collapsed="false">
      <c r="W91" s="26" t="str">
        <f aca="false">IF(ISBLANK($A91),"",$V91*(Methuselahs!$A$4+1)+$A91)</f>
        <v/>
      </c>
      <c r="X91" s="26" t="str">
        <f aca="false">IF(ISBLANK($A91),"",RANK($W91,$W87:$W91,1))</f>
        <v/>
      </c>
    </row>
    <row r="92" s="167" customFormat="true" ht="12.8" hidden="false" customHeight="false" outlineLevel="0" collapsed="false">
      <c r="W92" s="26" t="str">
        <f aca="false">IF(ISBLANK($A92),"",$V92*(Methuselahs!$A$4+1)+$A92)</f>
        <v/>
      </c>
      <c r="X92" s="26" t="str">
        <f aca="false">IF(ISBLANK($A92),"",RANK($W92,$W92:$W96,1))</f>
        <v/>
      </c>
    </row>
    <row r="93" s="167" customFormat="true" ht="12.8" hidden="false" customHeight="false" outlineLevel="0" collapsed="false">
      <c r="W93" s="26" t="str">
        <f aca="false">IF(ISBLANK($A93),"",$V93*(Methuselahs!$A$4+1)+$A93)</f>
        <v/>
      </c>
      <c r="X93" s="26" t="str">
        <f aca="false">IF(ISBLANK($A93),"",RANK($W93,$W92:$W96,1))</f>
        <v/>
      </c>
    </row>
    <row r="94" s="167" customFormat="true" ht="12.8" hidden="false" customHeight="false" outlineLevel="0" collapsed="false">
      <c r="W94" s="26" t="str">
        <f aca="false">IF(ISBLANK($A94),"",$V94*(Methuselahs!$A$4+1)+$A94)</f>
        <v/>
      </c>
      <c r="X94" s="26" t="str">
        <f aca="false">IF(ISBLANK($A94),"",RANK($W94,$W92:$W96,1))</f>
        <v/>
      </c>
    </row>
    <row r="95" s="167" customFormat="true" ht="12.8" hidden="false" customHeight="false" outlineLevel="0" collapsed="false">
      <c r="W95" s="26" t="str">
        <f aca="false">IF(ISBLANK($A95),"",$V95*(Methuselahs!$A$4+1)+$A95)</f>
        <v/>
      </c>
      <c r="X95" s="26" t="str">
        <f aca="false">IF(ISBLANK($A95),"",RANK($W95,$W92:$W96,1))</f>
        <v/>
      </c>
    </row>
    <row r="96" s="167" customFormat="true" ht="12.8" hidden="false" customHeight="false" outlineLevel="0" collapsed="false">
      <c r="W96" s="26" t="str">
        <f aca="false">IF(ISBLANK($A96),"",$V96*(Methuselahs!$A$4+1)+$A96)</f>
        <v/>
      </c>
      <c r="X96" s="26" t="str">
        <f aca="false">IF(ISBLANK($A96),"",RANK($W96,$W92:$W96,1))</f>
        <v/>
      </c>
    </row>
    <row r="97" s="167" customFormat="true" ht="12.8" hidden="false" customHeight="false" outlineLevel="0" collapsed="false">
      <c r="W97" s="26" t="str">
        <f aca="false">IF(ISBLANK($A97),"",$V97*(Methuselahs!$A$4+1)+$A97)</f>
        <v/>
      </c>
      <c r="X97" s="26" t="str">
        <f aca="false">IF(ISBLANK($A97),"",RANK($W97,$W97:$W101,1))</f>
        <v/>
      </c>
    </row>
    <row r="98" s="167" customFormat="true" ht="12.8" hidden="false" customHeight="false" outlineLevel="0" collapsed="false">
      <c r="W98" s="26" t="str">
        <f aca="false">IF(ISBLANK($A98),"",$V98*(Methuselahs!$A$4+1)+$A98)</f>
        <v/>
      </c>
      <c r="X98" s="26" t="str">
        <f aca="false">IF(ISBLANK($A98),"",RANK($W98,$W97:$W101,1))</f>
        <v/>
      </c>
    </row>
    <row r="99" s="167" customFormat="true" ht="12.8" hidden="false" customHeight="false" outlineLevel="0" collapsed="false">
      <c r="W99" s="26" t="str">
        <f aca="false">IF(ISBLANK($A99),"",$V99*(Methuselahs!$A$4+1)+$A99)</f>
        <v/>
      </c>
      <c r="X99" s="26" t="str">
        <f aca="false">IF(ISBLANK($A99),"",RANK($W99,$W97:$W101,1))</f>
        <v/>
      </c>
    </row>
    <row r="100" s="167" customFormat="true" ht="12.8" hidden="false" customHeight="false" outlineLevel="0" collapsed="false">
      <c r="W100" s="26" t="str">
        <f aca="false">IF(ISBLANK($A100),"",$V100*(Methuselahs!$A$4+1)+$A100)</f>
        <v/>
      </c>
      <c r="X100" s="26" t="str">
        <f aca="false">IF(ISBLANK($A100),"",RANK($W100,$W97:$W101,1))</f>
        <v/>
      </c>
    </row>
    <row r="101" s="167" customFormat="true" ht="12.8" hidden="false" customHeight="false" outlineLevel="0" collapsed="false">
      <c r="W101" s="26" t="str">
        <f aca="false">IF(ISBLANK($A101),"",$V101*(Methuselahs!$A$4+1)+$A101)</f>
        <v/>
      </c>
      <c r="X101" s="26" t="str">
        <f aca="false">IF(ISBLANK($A101),"",RANK($W101,$W97:$W101,1))</f>
        <v/>
      </c>
    </row>
    <row r="102" s="167" customFormat="true" ht="12.8" hidden="false" customHeight="false" outlineLevel="0" collapsed="false">
      <c r="W102" s="26" t="str">
        <f aca="false">IF(ISBLANK($A102),"",$V102*(Methuselahs!$A$4+1)+$A102)</f>
        <v/>
      </c>
      <c r="X102" s="26" t="str">
        <f aca="false">IF(ISBLANK($A102),"",RANK($W102,$W102:$W106,1))</f>
        <v/>
      </c>
    </row>
    <row r="103" s="167" customFormat="true" ht="12.8" hidden="false" customHeight="false" outlineLevel="0" collapsed="false">
      <c r="W103" s="26" t="str">
        <f aca="false">IF(ISBLANK($A103),"",$V103*(Methuselahs!$A$4+1)+$A103)</f>
        <v/>
      </c>
      <c r="X103" s="26" t="str">
        <f aca="false">IF(ISBLANK($A103),"",RANK($W103,$W102:$W106,1))</f>
        <v/>
      </c>
    </row>
    <row r="104" s="167" customFormat="true" ht="12.8" hidden="false" customHeight="false" outlineLevel="0" collapsed="false">
      <c r="W104" s="26" t="str">
        <f aca="false">IF(ISBLANK($A104),"",$V104*(Methuselahs!$A$4+1)+$A104)</f>
        <v/>
      </c>
      <c r="X104" s="26" t="str">
        <f aca="false">IF(ISBLANK($A104),"",RANK($W104,$W102:$W106,1))</f>
        <v/>
      </c>
    </row>
    <row r="105" s="167" customFormat="true" ht="12.8" hidden="false" customHeight="false" outlineLevel="0" collapsed="false">
      <c r="W105" s="26" t="str">
        <f aca="false">IF(ISBLANK($A105),"",$V105*(Methuselahs!$A$4+1)+$A105)</f>
        <v/>
      </c>
      <c r="X105" s="26" t="str">
        <f aca="false">IF(ISBLANK($A105),"",RANK($W105,$W102:$W106,1))</f>
        <v/>
      </c>
    </row>
    <row r="106" s="167" customFormat="true" ht="12.8" hidden="false" customHeight="false" outlineLevel="0" collapsed="false">
      <c r="W106" s="26" t="str">
        <f aca="false">IF(ISBLANK($A106),"",$V106*(Methuselahs!$A$4+1)+$A106)</f>
        <v/>
      </c>
      <c r="X106" s="26" t="str">
        <f aca="false">IF(ISBLANK($A106),"",RANK($W106,$W102:$W106,1))</f>
        <v/>
      </c>
    </row>
    <row r="107" s="167" customFormat="true" ht="12.8" hidden="false" customHeight="false" outlineLevel="0" collapsed="false">
      <c r="W107" s="26" t="str">
        <f aca="false">IF(ISBLANK($A107),"",$V107*(Methuselahs!$A$4+1)+$A107)</f>
        <v/>
      </c>
      <c r="X107" s="26" t="str">
        <f aca="false">IF(ISBLANK($A107),"",RANK($W107,$W107:$W111,1))</f>
        <v/>
      </c>
    </row>
    <row r="108" s="167" customFormat="true" ht="12.8" hidden="false" customHeight="false" outlineLevel="0" collapsed="false">
      <c r="W108" s="26" t="str">
        <f aca="false">IF(ISBLANK($A108),"",$V108*(Methuselahs!$A$4+1)+$A108)</f>
        <v/>
      </c>
      <c r="X108" s="26" t="str">
        <f aca="false">IF(ISBLANK($A108),"",RANK($W108,$W107:$W111,1))</f>
        <v/>
      </c>
    </row>
    <row r="109" s="167" customFormat="true" ht="12.8" hidden="false" customHeight="false" outlineLevel="0" collapsed="false">
      <c r="W109" s="26" t="str">
        <f aca="false">IF(ISBLANK($A109),"",$V109*(Methuselahs!$A$4+1)+$A109)</f>
        <v/>
      </c>
      <c r="X109" s="26" t="str">
        <f aca="false">IF(ISBLANK($A109),"",RANK($W109,$W107:$W111,1))</f>
        <v/>
      </c>
    </row>
    <row r="110" s="167" customFormat="true" ht="12.8" hidden="false" customHeight="false" outlineLevel="0" collapsed="false">
      <c r="W110" s="26" t="str">
        <f aca="false">IF(ISBLANK($A110),"",$V110*(Methuselahs!$A$4+1)+$A110)</f>
        <v/>
      </c>
      <c r="X110" s="26" t="str">
        <f aca="false">IF(ISBLANK($A110),"",RANK($W110,$W107:$W111,1))</f>
        <v/>
      </c>
    </row>
    <row r="111" s="167" customFormat="true" ht="12.8" hidden="false" customHeight="false" outlineLevel="0" collapsed="false">
      <c r="W111" s="26" t="str">
        <f aca="false">IF(ISBLANK($A111),"",$V111*(Methuselahs!$A$4+1)+$A111)</f>
        <v/>
      </c>
      <c r="X111" s="26" t="str">
        <f aca="false">IF(ISBLANK($A111),"",RANK($W111,$W107:$W111,1))</f>
        <v/>
      </c>
    </row>
    <row r="112" s="167" customFormat="true" ht="12.8" hidden="false" customHeight="false" outlineLevel="0" collapsed="false">
      <c r="W112" s="26" t="str">
        <f aca="false">IF(ISBLANK($A112),"",$V112*(Methuselahs!$A$4+1)+$A112)</f>
        <v/>
      </c>
      <c r="X112" s="26" t="str">
        <f aca="false">IF(ISBLANK($A112),"",RANK($W112,$W112:$W116,1))</f>
        <v/>
      </c>
    </row>
    <row r="113" s="167" customFormat="true" ht="12.8" hidden="false" customHeight="false" outlineLevel="0" collapsed="false">
      <c r="W113" s="26" t="str">
        <f aca="false">IF(ISBLANK($A113),"",$V113*(Methuselahs!$A$4+1)+$A113)</f>
        <v/>
      </c>
      <c r="X113" s="26" t="str">
        <f aca="false">IF(ISBLANK($A113),"",RANK($W113,$W112:$W116,1))</f>
        <v/>
      </c>
    </row>
    <row r="114" s="167" customFormat="true" ht="12.8" hidden="false" customHeight="false" outlineLevel="0" collapsed="false">
      <c r="W114" s="26" t="str">
        <f aca="false">IF(ISBLANK($A114),"",$V114*(Methuselahs!$A$4+1)+$A114)</f>
        <v/>
      </c>
      <c r="X114" s="26" t="str">
        <f aca="false">IF(ISBLANK($A114),"",RANK($W114,$W112:$W116,1))</f>
        <v/>
      </c>
    </row>
    <row r="115" s="167" customFormat="true" ht="12.8" hidden="false" customHeight="false" outlineLevel="0" collapsed="false">
      <c r="W115" s="26" t="str">
        <f aca="false">IF(ISBLANK($A115),"",$V115*(Methuselahs!$A$4+1)+$A115)</f>
        <v/>
      </c>
      <c r="X115" s="26" t="str">
        <f aca="false">IF(ISBLANK($A115),"",RANK($W115,$W112:$W116,1))</f>
        <v/>
      </c>
    </row>
    <row r="116" s="167" customFormat="true" ht="12.8" hidden="false" customHeight="false" outlineLevel="0" collapsed="false">
      <c r="W116" s="26" t="str">
        <f aca="false">IF(ISBLANK($A116),"",$V116*(Methuselahs!$A$4+1)+$A116)</f>
        <v/>
      </c>
      <c r="X116" s="26" t="str">
        <f aca="false">IF(ISBLANK($A116),"",RANK($W116,$W112:$W116,1))</f>
        <v/>
      </c>
    </row>
    <row r="117" s="167" customFormat="true" ht="12.8" hidden="false" customHeight="false" outlineLevel="0" collapsed="false">
      <c r="W117" s="26" t="str">
        <f aca="false">IF(ISBLANK($A117),"",$V117*(Methuselahs!$A$4+1)+$A117)</f>
        <v/>
      </c>
      <c r="X117" s="26" t="str">
        <f aca="false">IF(ISBLANK($A117),"",RANK($W117,$W117:$W121,1))</f>
        <v/>
      </c>
    </row>
    <row r="118" s="167" customFormat="true" ht="12.8" hidden="false" customHeight="false" outlineLevel="0" collapsed="false">
      <c r="W118" s="26" t="str">
        <f aca="false">IF(ISBLANK($A118),"",$V118*(Methuselahs!$A$4+1)+$A118)</f>
        <v/>
      </c>
      <c r="X118" s="26" t="str">
        <f aca="false">IF(ISBLANK($A118),"",RANK($W118,$W117:$W121,1))</f>
        <v/>
      </c>
    </row>
    <row r="119" s="167" customFormat="true" ht="12.8" hidden="false" customHeight="false" outlineLevel="0" collapsed="false">
      <c r="W119" s="26" t="str">
        <f aca="false">IF(ISBLANK($A119),"",$V119*(Methuselahs!$A$4+1)+$A119)</f>
        <v/>
      </c>
      <c r="X119" s="26" t="str">
        <f aca="false">IF(ISBLANK($A119),"",RANK($W119,$W117:$W121,1))</f>
        <v/>
      </c>
    </row>
    <row r="120" s="167" customFormat="true" ht="12.8" hidden="false" customHeight="false" outlineLevel="0" collapsed="false">
      <c r="W120" s="26" t="str">
        <f aca="false">IF(ISBLANK($A120),"",$V120*(Methuselahs!$A$4+1)+$A120)</f>
        <v/>
      </c>
      <c r="X120" s="26" t="str">
        <f aca="false">IF(ISBLANK($A120),"",RANK($W120,$W117:$W121,1))</f>
        <v/>
      </c>
    </row>
    <row r="121" s="167" customFormat="true" ht="12.8" hidden="false" customHeight="false" outlineLevel="0" collapsed="false">
      <c r="W121" s="26" t="str">
        <f aca="false">IF(ISBLANK($A121),"",$V121*(Methuselahs!$A$4+1)+$A121)</f>
        <v/>
      </c>
      <c r="X121" s="26" t="str">
        <f aca="false">IF(ISBLANK($A121),"",RANK($W121,$W117:$W121,1))</f>
        <v/>
      </c>
    </row>
    <row r="122" s="167" customFormat="true" ht="12.8" hidden="false" customHeight="false" outlineLevel="0" collapsed="false">
      <c r="W122" s="26" t="str">
        <f aca="false">IF(ISBLANK($A122),"",$V122*(Methuselahs!$A$4+1)+$A122)</f>
        <v/>
      </c>
      <c r="X122" s="26" t="str">
        <f aca="false">IF(ISBLANK($A122),"",RANK($W122,$W122:$W126,1))</f>
        <v/>
      </c>
    </row>
    <row r="123" s="167" customFormat="true" ht="12.8" hidden="false" customHeight="false" outlineLevel="0" collapsed="false">
      <c r="W123" s="26" t="str">
        <f aca="false">IF(ISBLANK($A123),"",$V123*(Methuselahs!$A$4+1)+$A123)</f>
        <v/>
      </c>
      <c r="X123" s="26" t="str">
        <f aca="false">IF(ISBLANK($A123),"",RANK($W123,$W122:$W126,1))</f>
        <v/>
      </c>
    </row>
    <row r="124" s="167" customFormat="true" ht="12.8" hidden="false" customHeight="false" outlineLevel="0" collapsed="false">
      <c r="W124" s="26" t="str">
        <f aca="false">IF(ISBLANK($A124),"",$V124*(Methuselahs!$A$4+1)+$A124)</f>
        <v/>
      </c>
      <c r="X124" s="26" t="str">
        <f aca="false">IF(ISBLANK($A124),"",RANK($W124,$W122:$W126,1))</f>
        <v/>
      </c>
    </row>
    <row r="125" s="167" customFormat="true" ht="12.8" hidden="false" customHeight="false" outlineLevel="0" collapsed="false">
      <c r="W125" s="26" t="str">
        <f aca="false">IF(ISBLANK($A125),"",$V125*(Methuselahs!$A$4+1)+$A125)</f>
        <v/>
      </c>
      <c r="X125" s="26" t="str">
        <f aca="false">IF(ISBLANK($A125),"",RANK($W125,$W122:$W126,1))</f>
        <v/>
      </c>
    </row>
    <row r="126" s="167" customFormat="true" ht="12.8" hidden="false" customHeight="false" outlineLevel="0" collapsed="false">
      <c r="W126" s="26" t="str">
        <f aca="false">IF(ISBLANK($A126),"",$V126*(Methuselahs!$A$4+1)+$A126)</f>
        <v/>
      </c>
      <c r="X126" s="26" t="str">
        <f aca="false">IF(ISBLANK($A126),"",RANK($W126,$W122:$W126,1))</f>
        <v/>
      </c>
    </row>
    <row r="127" s="167" customFormat="true" ht="12.8" hidden="false" customHeight="false" outlineLevel="0" collapsed="false">
      <c r="W127" s="26" t="str">
        <f aca="false">IF(ISBLANK($A127),"",$V127*(Methuselahs!$A$4+1)+$A127)</f>
        <v/>
      </c>
      <c r="X127" s="26" t="str">
        <f aca="false">IF(ISBLANK($A127),"",RANK($W127,$W127:$W131,1))</f>
        <v/>
      </c>
    </row>
    <row r="128" s="167" customFormat="true" ht="12.8" hidden="false" customHeight="false" outlineLevel="0" collapsed="false">
      <c r="W128" s="26" t="str">
        <f aca="false">IF(ISBLANK($A128),"",$V128*(Methuselahs!$A$4+1)+$A128)</f>
        <v/>
      </c>
      <c r="X128" s="26" t="str">
        <f aca="false">IF(ISBLANK($A128),"",RANK($W128,$W127:$W131,1))</f>
        <v/>
      </c>
    </row>
    <row r="129" s="167" customFormat="true" ht="12.8" hidden="false" customHeight="false" outlineLevel="0" collapsed="false">
      <c r="W129" s="26" t="str">
        <f aca="false">IF(ISBLANK($A129),"",$V129*(Methuselahs!$A$4+1)+$A129)</f>
        <v/>
      </c>
      <c r="X129" s="26" t="str">
        <f aca="false">IF(ISBLANK($A129),"",RANK($W129,$W127:$W131,1))</f>
        <v/>
      </c>
    </row>
    <row r="130" s="167" customFormat="true" ht="12.8" hidden="false" customHeight="false" outlineLevel="0" collapsed="false">
      <c r="W130" s="26" t="str">
        <f aca="false">IF(ISBLANK($A130),"",$V130*(Methuselahs!$A$4+1)+$A130)</f>
        <v/>
      </c>
      <c r="X130" s="26" t="str">
        <f aca="false">IF(ISBLANK($A130),"",RANK($W130,$W127:$W131,1))</f>
        <v/>
      </c>
    </row>
    <row r="131" s="167" customFormat="true" ht="12.8" hidden="false" customHeight="false" outlineLevel="0" collapsed="false">
      <c r="W131" s="26" t="str">
        <f aca="false">IF(ISBLANK($A131),"",$V131*(Methuselahs!$A$4+1)+$A131)</f>
        <v/>
      </c>
      <c r="X131" s="26" t="str">
        <f aca="false">IF(ISBLANK($A131),"",RANK($W131,$W127:$W131,1))</f>
        <v/>
      </c>
    </row>
    <row r="132" s="167" customFormat="true" ht="12.8" hidden="false" customHeight="false" outlineLevel="0" collapsed="false">
      <c r="W132" s="26" t="str">
        <f aca="false">IF(ISBLANK($A132),"",$V132*(Methuselahs!$A$4+1)+$A132)</f>
        <v/>
      </c>
      <c r="X132" s="26" t="str">
        <f aca="false">IF(ISBLANK($A132),"",RANK($W132,$W132:$W136,1))</f>
        <v/>
      </c>
    </row>
    <row r="133" s="167" customFormat="true" ht="12.8" hidden="false" customHeight="false" outlineLevel="0" collapsed="false">
      <c r="W133" s="26" t="str">
        <f aca="false">IF(ISBLANK($A133),"",$V133*(Methuselahs!$A$4+1)+$A133)</f>
        <v/>
      </c>
      <c r="X133" s="26" t="str">
        <f aca="false">IF(ISBLANK($A133),"",RANK($W133,$W132:$W136,1))</f>
        <v/>
      </c>
    </row>
    <row r="134" s="167" customFormat="true" ht="12.8" hidden="false" customHeight="false" outlineLevel="0" collapsed="false">
      <c r="W134" s="26" t="str">
        <f aca="false">IF(ISBLANK($A134),"",$V134*(Methuselahs!$A$4+1)+$A134)</f>
        <v/>
      </c>
      <c r="X134" s="26" t="str">
        <f aca="false">IF(ISBLANK($A134),"",RANK($W134,$W132:$W136,1))</f>
        <v/>
      </c>
    </row>
    <row r="135" s="167" customFormat="true" ht="12.8" hidden="false" customHeight="false" outlineLevel="0" collapsed="false">
      <c r="W135" s="26" t="str">
        <f aca="false">IF(ISBLANK($A135),"",$V135*(Methuselahs!$A$4+1)+$A135)</f>
        <v/>
      </c>
      <c r="X135" s="26" t="str">
        <f aca="false">IF(ISBLANK($A135),"",RANK($W135,$W132:$W136,1))</f>
        <v/>
      </c>
    </row>
    <row r="136" s="167" customFormat="true" ht="12.8" hidden="false" customHeight="false" outlineLevel="0" collapsed="false">
      <c r="W136" s="26" t="str">
        <f aca="false">IF(ISBLANK($A136),"",$V136*(Methuselahs!$A$4+1)+$A136)</f>
        <v/>
      </c>
      <c r="X136" s="26" t="str">
        <f aca="false">IF(ISBLANK($A136),"",RANK($W136,$W132:$W136,1))</f>
        <v/>
      </c>
    </row>
    <row r="137" s="167" customFormat="true" ht="12.8" hidden="false" customHeight="false" outlineLevel="0" collapsed="false">
      <c r="W137" s="26" t="str">
        <f aca="false">IF(ISBLANK($A137),"",$V137*(Methuselahs!$A$4+1)+$A137)</f>
        <v/>
      </c>
      <c r="X137" s="26" t="str">
        <f aca="false">IF(ISBLANK($A137),"",RANK($W137,$W137:$W141,1))</f>
        <v/>
      </c>
    </row>
    <row r="138" s="167" customFormat="true" ht="12.8" hidden="false" customHeight="false" outlineLevel="0" collapsed="false">
      <c r="W138" s="26" t="str">
        <f aca="false">IF(ISBLANK($A138),"",$V138*(Methuselahs!$A$4+1)+$A138)</f>
        <v/>
      </c>
      <c r="X138" s="26" t="str">
        <f aca="false">IF(ISBLANK($A138),"",RANK($W138,$W137:$W141,1))</f>
        <v/>
      </c>
    </row>
    <row r="139" s="167" customFormat="true" ht="12.8" hidden="false" customHeight="false" outlineLevel="0" collapsed="false">
      <c r="W139" s="26" t="str">
        <f aca="false">IF(ISBLANK($A139),"",$V139*(Methuselahs!$A$4+1)+$A139)</f>
        <v/>
      </c>
      <c r="X139" s="26" t="str">
        <f aca="false">IF(ISBLANK($A139),"",RANK($W139,$W137:$W141,1))</f>
        <v/>
      </c>
    </row>
    <row r="140" s="167" customFormat="true" ht="12.8" hidden="false" customHeight="false" outlineLevel="0" collapsed="false">
      <c r="W140" s="26" t="str">
        <f aca="false">IF(ISBLANK($A140),"",$V140*(Methuselahs!$A$4+1)+$A140)</f>
        <v/>
      </c>
      <c r="X140" s="26" t="str">
        <f aca="false">IF(ISBLANK($A140),"",RANK($W140,$W137:$W141,1))</f>
        <v/>
      </c>
    </row>
    <row r="141" s="167" customFormat="true" ht="12.8" hidden="false" customHeight="false" outlineLevel="0" collapsed="false">
      <c r="W141" s="26" t="str">
        <f aca="false">IF(ISBLANK($A141),"",$V141*(Methuselahs!$A$4+1)+$A141)</f>
        <v/>
      </c>
      <c r="X141" s="26" t="str">
        <f aca="false">IF(ISBLANK($A141),"",RANK($W141,$W137:$W141,1))</f>
        <v/>
      </c>
    </row>
    <row r="142" s="167" customFormat="true" ht="12.8" hidden="false" customHeight="false" outlineLevel="0" collapsed="false">
      <c r="W142" s="26" t="str">
        <f aca="false">IF(ISBLANK($A142),"",$V142*(Methuselahs!$A$4+1)+$A142)</f>
        <v/>
      </c>
      <c r="X142" s="26" t="str">
        <f aca="false">IF(ISBLANK($A142),"",RANK($W142,$W142:$W146,1))</f>
        <v/>
      </c>
    </row>
    <row r="143" s="167" customFormat="true" ht="12.8" hidden="false" customHeight="false" outlineLevel="0" collapsed="false">
      <c r="W143" s="26" t="str">
        <f aca="false">IF(ISBLANK($A143),"",$V143*(Methuselahs!$A$4+1)+$A143)</f>
        <v/>
      </c>
      <c r="X143" s="26" t="str">
        <f aca="false">IF(ISBLANK($A143),"",RANK($W143,$W142:$W146,1))</f>
        <v/>
      </c>
    </row>
    <row r="144" s="167" customFormat="true" ht="12.8" hidden="false" customHeight="false" outlineLevel="0" collapsed="false">
      <c r="W144" s="26" t="str">
        <f aca="false">IF(ISBLANK($A144),"",$V144*(Methuselahs!$A$4+1)+$A144)</f>
        <v/>
      </c>
      <c r="X144" s="26" t="str">
        <f aca="false">IF(ISBLANK($A144),"",RANK($W144,$W142:$W146,1))</f>
        <v/>
      </c>
    </row>
    <row r="145" s="167" customFormat="true" ht="12.8" hidden="false" customHeight="false" outlineLevel="0" collapsed="false">
      <c r="W145" s="26" t="str">
        <f aca="false">IF(ISBLANK($A145),"",$V145*(Methuselahs!$A$4+1)+$A145)</f>
        <v/>
      </c>
      <c r="X145" s="26" t="str">
        <f aca="false">IF(ISBLANK($A145),"",RANK($W145,$W142:$W146,1))</f>
        <v/>
      </c>
    </row>
    <row r="146" s="167" customFormat="true" ht="12.8" hidden="false" customHeight="false" outlineLevel="0" collapsed="false">
      <c r="W146" s="26" t="str">
        <f aca="false">IF(ISBLANK($A146),"",$V146*(Methuselahs!$A$4+1)+$A146)</f>
        <v/>
      </c>
      <c r="X146" s="26" t="str">
        <f aca="false">IF(ISBLANK($A146),"",RANK($W146,$W142:$W146,1))</f>
        <v/>
      </c>
    </row>
    <row r="147" s="167" customFormat="true" ht="12.8" hidden="false" customHeight="false" outlineLevel="0" collapsed="false">
      <c r="W147" s="26" t="str">
        <f aca="false">IF(ISBLANK($A147),"",$V147*(Methuselahs!$A$4+1)+$A147)</f>
        <v/>
      </c>
      <c r="X147" s="26" t="str">
        <f aca="false">IF(ISBLANK($A147),"",RANK($W147,$W147:$W151,1))</f>
        <v/>
      </c>
    </row>
    <row r="148" s="167" customFormat="true" ht="12.8" hidden="false" customHeight="false" outlineLevel="0" collapsed="false">
      <c r="W148" s="26" t="str">
        <f aca="false">IF(ISBLANK($A148),"",$V148*(Methuselahs!$A$4+1)+$A148)</f>
        <v/>
      </c>
      <c r="X148" s="26" t="str">
        <f aca="false">IF(ISBLANK($A148),"",RANK($W148,$W147:$W151,1))</f>
        <v/>
      </c>
    </row>
    <row r="149" s="167" customFormat="true" ht="12.8" hidden="false" customHeight="false" outlineLevel="0" collapsed="false">
      <c r="W149" s="26" t="str">
        <f aca="false">IF(ISBLANK($A149),"",$V149*(Methuselahs!$A$4+1)+$A149)</f>
        <v/>
      </c>
      <c r="X149" s="26" t="str">
        <f aca="false">IF(ISBLANK($A149),"",RANK($W149,$W147:$W151,1))</f>
        <v/>
      </c>
    </row>
    <row r="150" s="167" customFormat="true" ht="12.8" hidden="false" customHeight="false" outlineLevel="0" collapsed="false">
      <c r="W150" s="26" t="str">
        <f aca="false">IF(ISBLANK($A150),"",$V150*(Methuselahs!$A$4+1)+$A150)</f>
        <v/>
      </c>
      <c r="X150" s="26" t="str">
        <f aca="false">IF(ISBLANK($A150),"",RANK($W150,$W147:$W151,1))</f>
        <v/>
      </c>
    </row>
    <row r="151" s="167" customFormat="true" ht="12.8" hidden="false" customHeight="false" outlineLevel="0" collapsed="false">
      <c r="W151" s="26" t="str">
        <f aca="false">IF(ISBLANK($A151),"",$V151*(Methuselahs!$A$4+1)+$A151)</f>
        <v/>
      </c>
      <c r="X151" s="26" t="str">
        <f aca="false">IF(ISBLANK($A151),"",RANK($W151,$W147:$W151,1))</f>
        <v/>
      </c>
    </row>
    <row r="152" s="167" customFormat="true" ht="12.8" hidden="false" customHeight="false" outlineLevel="0" collapsed="false">
      <c r="W152" s="26" t="str">
        <f aca="false">IF(ISBLANK($A152),"",$V152*(Methuselahs!$A$4+1)+$A152)</f>
        <v/>
      </c>
      <c r="X152" s="26" t="str">
        <f aca="false">IF(ISBLANK($A152),"",RANK($W152,$W152:$W156,1))</f>
        <v/>
      </c>
    </row>
    <row r="153" s="167" customFormat="true" ht="12.8" hidden="false" customHeight="false" outlineLevel="0" collapsed="false">
      <c r="W153" s="26" t="str">
        <f aca="false">IF(ISBLANK($A153),"",$V153*(Methuselahs!$A$4+1)+$A153)</f>
        <v/>
      </c>
      <c r="X153" s="26" t="str">
        <f aca="false">IF(ISBLANK($A153),"",RANK($W153,$W152:$W156,1))</f>
        <v/>
      </c>
    </row>
    <row r="154" s="167" customFormat="true" ht="12.8" hidden="false" customHeight="false" outlineLevel="0" collapsed="false">
      <c r="W154" s="26" t="str">
        <f aca="false">IF(ISBLANK($A154),"",$V154*(Methuselahs!$A$4+1)+$A154)</f>
        <v/>
      </c>
      <c r="X154" s="26" t="str">
        <f aca="false">IF(ISBLANK($A154),"",RANK($W154,$W152:$W156,1))</f>
        <v/>
      </c>
    </row>
    <row r="155" s="167" customFormat="true" ht="12.8" hidden="false" customHeight="false" outlineLevel="0" collapsed="false">
      <c r="W155" s="26" t="str">
        <f aca="false">IF(ISBLANK($A155),"",$V155*(Methuselahs!$A$4+1)+$A155)</f>
        <v/>
      </c>
      <c r="X155" s="26" t="str">
        <f aca="false">IF(ISBLANK($A155),"",RANK($W155,$W152:$W156,1))</f>
        <v/>
      </c>
    </row>
    <row r="156" s="167" customFormat="true" ht="12.8" hidden="false" customHeight="false" outlineLevel="0" collapsed="false">
      <c r="W156" s="26" t="str">
        <f aca="false">IF(ISBLANK($A156),"",$V156*(Methuselahs!$A$4+1)+$A156)</f>
        <v/>
      </c>
      <c r="X156" s="26" t="str">
        <f aca="false">IF(ISBLANK($A156),"",RANK($W156,$W152:$W156,1))</f>
        <v/>
      </c>
    </row>
    <row r="157" s="167" customFormat="true" ht="12.8" hidden="false" customHeight="false" outlineLevel="0" collapsed="false">
      <c r="W157" s="26" t="str">
        <f aca="false">IF(ISBLANK($A157),"",$V157*(Methuselahs!$A$4+1)+$A157)</f>
        <v/>
      </c>
      <c r="X157" s="26" t="str">
        <f aca="false">IF(ISBLANK($A157),"",RANK($W157,$W157:$W161,1))</f>
        <v/>
      </c>
    </row>
    <row r="158" s="167" customFormat="true" ht="12.8" hidden="false" customHeight="false" outlineLevel="0" collapsed="false">
      <c r="W158" s="26" t="str">
        <f aca="false">IF(ISBLANK($A158),"",$V158*(Methuselahs!$A$4+1)+$A158)</f>
        <v/>
      </c>
      <c r="X158" s="26" t="str">
        <f aca="false">IF(ISBLANK($A158),"",RANK($W158,$W157:$W161,1))</f>
        <v/>
      </c>
    </row>
    <row r="159" s="167" customFormat="true" ht="12.8" hidden="false" customHeight="false" outlineLevel="0" collapsed="false">
      <c r="W159" s="26" t="str">
        <f aca="false">IF(ISBLANK($A159),"",$V159*(Methuselahs!$A$4+1)+$A159)</f>
        <v/>
      </c>
      <c r="X159" s="26" t="str">
        <f aca="false">IF(ISBLANK($A159),"",RANK($W159,$W157:$W161,1))</f>
        <v/>
      </c>
    </row>
    <row r="160" s="167" customFormat="true" ht="12.8" hidden="false" customHeight="false" outlineLevel="0" collapsed="false">
      <c r="W160" s="26" t="str">
        <f aca="false">IF(ISBLANK($A160),"",$V160*(Methuselahs!$A$4+1)+$A160)</f>
        <v/>
      </c>
      <c r="X160" s="26" t="str">
        <f aca="false">IF(ISBLANK($A160),"",RANK($W160,$W157:$W161,1))</f>
        <v/>
      </c>
    </row>
    <row r="161" s="167" customFormat="true" ht="12.8" hidden="false" customHeight="false" outlineLevel="0" collapsed="false">
      <c r="W161" s="26" t="str">
        <f aca="false">IF(ISBLANK($A161),"",$V161*(Methuselahs!$A$4+1)+$A161)</f>
        <v/>
      </c>
      <c r="X161" s="26" t="str">
        <f aca="false">IF(ISBLANK($A161),"",RANK($W161,$W157:$W161,1))</f>
        <v/>
      </c>
    </row>
    <row r="162" s="167" customFormat="true" ht="12.8" hidden="false" customHeight="false" outlineLevel="0" collapsed="false">
      <c r="W162" s="26" t="str">
        <f aca="false">IF(ISBLANK($A162),"",$V162*(Methuselahs!$A$4+1)+$A162)</f>
        <v/>
      </c>
      <c r="X162" s="26" t="str">
        <f aca="false">IF(ISBLANK($A162),"",RANK($W162,$W162:$W166,1))</f>
        <v/>
      </c>
    </row>
    <row r="163" s="167" customFormat="true" ht="12.8" hidden="false" customHeight="false" outlineLevel="0" collapsed="false">
      <c r="W163" s="26" t="str">
        <f aca="false">IF(ISBLANK($A163),"",$V163*(Methuselahs!$A$4+1)+$A163)</f>
        <v/>
      </c>
      <c r="X163" s="26" t="str">
        <f aca="false">IF(ISBLANK($A163),"",RANK($W163,$W162:$W166,1))</f>
        <v/>
      </c>
    </row>
    <row r="164" s="167" customFormat="true" ht="12.8" hidden="false" customHeight="false" outlineLevel="0" collapsed="false">
      <c r="W164" s="26" t="str">
        <f aca="false">IF(ISBLANK($A164),"",$V164*(Methuselahs!$A$4+1)+$A164)</f>
        <v/>
      </c>
      <c r="X164" s="26" t="str">
        <f aca="false">IF(ISBLANK($A164),"",RANK($W164,$W162:$W166,1))</f>
        <v/>
      </c>
    </row>
    <row r="165" s="167" customFormat="true" ht="12.8" hidden="false" customHeight="false" outlineLevel="0" collapsed="false">
      <c r="W165" s="26" t="str">
        <f aca="false">IF(ISBLANK($A165),"",$V165*(Methuselahs!$A$4+1)+$A165)</f>
        <v/>
      </c>
      <c r="X165" s="26" t="str">
        <f aca="false">IF(ISBLANK($A165),"",RANK($W165,$W162:$W166,1))</f>
        <v/>
      </c>
    </row>
    <row r="166" s="167" customFormat="true" ht="12.8" hidden="false" customHeight="false" outlineLevel="0" collapsed="false">
      <c r="W166" s="26" t="str">
        <f aca="false">IF(ISBLANK($A166),"",$V166*(Methuselahs!$A$4+1)+$A166)</f>
        <v/>
      </c>
      <c r="X166" s="26" t="str">
        <f aca="false">IF(ISBLANK($A166),"",RANK($W166,$W162:$W166,1))</f>
        <v/>
      </c>
    </row>
    <row r="167" s="167" customFormat="true" ht="12.8" hidden="false" customHeight="false" outlineLevel="0" collapsed="false">
      <c r="W167" s="26" t="str">
        <f aca="false">IF(ISBLANK($A167),"",$V167*(Methuselahs!$A$4+1)+$A167)</f>
        <v/>
      </c>
      <c r="X167" s="26" t="str">
        <f aca="false">IF(ISBLANK($A167),"",RANK($W167,$W167:$W171,1))</f>
        <v/>
      </c>
    </row>
    <row r="168" s="167" customFormat="true" ht="12.8" hidden="false" customHeight="false" outlineLevel="0" collapsed="false">
      <c r="W168" s="26" t="str">
        <f aca="false">IF(ISBLANK($A168),"",$V168*(Methuselahs!$A$4+1)+$A168)</f>
        <v/>
      </c>
      <c r="X168" s="26" t="str">
        <f aca="false">IF(ISBLANK($A168),"",RANK($W168,$W167:$W171,1))</f>
        <v/>
      </c>
    </row>
    <row r="169" s="167" customFormat="true" ht="12.8" hidden="false" customHeight="false" outlineLevel="0" collapsed="false">
      <c r="W169" s="26" t="str">
        <f aca="false">IF(ISBLANK($A169),"",$V169*(Methuselahs!$A$4+1)+$A169)</f>
        <v/>
      </c>
      <c r="X169" s="26" t="str">
        <f aca="false">IF(ISBLANK($A169),"",RANK($W169,$W167:$W171,1))</f>
        <v/>
      </c>
    </row>
    <row r="170" s="167" customFormat="true" ht="12.8" hidden="false" customHeight="false" outlineLevel="0" collapsed="false">
      <c r="W170" s="26" t="str">
        <f aca="false">IF(ISBLANK($A170),"",$V170*(Methuselahs!$A$4+1)+$A170)</f>
        <v/>
      </c>
      <c r="X170" s="26" t="str">
        <f aca="false">IF(ISBLANK($A170),"",RANK($W170,$W167:$W171,1))</f>
        <v/>
      </c>
    </row>
    <row r="171" s="167" customFormat="true" ht="12.8" hidden="false" customHeight="false" outlineLevel="0" collapsed="false">
      <c r="W171" s="26" t="str">
        <f aca="false">IF(ISBLANK($A171),"",$V171*(Methuselahs!$A$4+1)+$A171)</f>
        <v/>
      </c>
      <c r="X171" s="26" t="str">
        <f aca="false">IF(ISBLANK($A171),"",RANK($W171,$W167:$W171,1))</f>
        <v/>
      </c>
    </row>
    <row r="172" s="167" customFormat="true" ht="12.8" hidden="false" customHeight="false" outlineLevel="0" collapsed="false">
      <c r="W172" s="26" t="str">
        <f aca="false">IF(ISBLANK($A172),"",$V172*(Methuselahs!$A$4+1)+$A172)</f>
        <v/>
      </c>
      <c r="X172" s="26" t="str">
        <f aca="false">IF(ISBLANK($A172),"",RANK($W172,$W172:$W176,1))</f>
        <v/>
      </c>
    </row>
    <row r="173" s="167" customFormat="true" ht="12.8" hidden="false" customHeight="false" outlineLevel="0" collapsed="false">
      <c r="W173" s="26" t="str">
        <f aca="false">IF(ISBLANK($A173),"",$V173*(Methuselahs!$A$4+1)+$A173)</f>
        <v/>
      </c>
      <c r="X173" s="26" t="str">
        <f aca="false">IF(ISBLANK($A173),"",RANK($W173,$W172:$W176,1))</f>
        <v/>
      </c>
    </row>
    <row r="174" s="167" customFormat="true" ht="12.8" hidden="false" customHeight="false" outlineLevel="0" collapsed="false">
      <c r="W174" s="26" t="str">
        <f aca="false">IF(ISBLANK($A174),"",$V174*(Methuselahs!$A$4+1)+$A174)</f>
        <v/>
      </c>
      <c r="X174" s="26" t="str">
        <f aca="false">IF(ISBLANK($A174),"",RANK($W174,$W172:$W176,1))</f>
        <v/>
      </c>
    </row>
    <row r="175" s="167" customFormat="true" ht="12.8" hidden="false" customHeight="false" outlineLevel="0" collapsed="false">
      <c r="W175" s="26" t="str">
        <f aca="false">IF(ISBLANK($A175),"",$V175*(Methuselahs!$A$4+1)+$A175)</f>
        <v/>
      </c>
      <c r="X175" s="26" t="str">
        <f aca="false">IF(ISBLANK($A175),"",RANK($W175,$W172:$W176,1))</f>
        <v/>
      </c>
    </row>
    <row r="176" s="167" customFormat="true" ht="12.8" hidden="false" customHeight="false" outlineLevel="0" collapsed="false">
      <c r="W176" s="26" t="str">
        <f aca="false">IF(ISBLANK($A176),"",$V176*(Methuselahs!$A$4+1)+$A176)</f>
        <v/>
      </c>
      <c r="X176" s="26" t="str">
        <f aca="false">IF(ISBLANK($A176),"",RANK($W176,$W172:$W176,1))</f>
        <v/>
      </c>
    </row>
    <row r="177" s="167" customFormat="true" ht="12.8" hidden="false" customHeight="false" outlineLevel="0" collapsed="false">
      <c r="W177" s="26" t="str">
        <f aca="false">IF(ISBLANK($A177),"",$V177*(Methuselahs!$A$4+1)+$A177)</f>
        <v/>
      </c>
      <c r="X177" s="26" t="str">
        <f aca="false">IF(ISBLANK($A177),"",RANK($W177,$W177:$W181,1))</f>
        <v/>
      </c>
    </row>
    <row r="178" s="167" customFormat="true" ht="12.8" hidden="false" customHeight="false" outlineLevel="0" collapsed="false">
      <c r="W178" s="26" t="str">
        <f aca="false">IF(ISBLANK($A178),"",$V178*(Methuselahs!$A$4+1)+$A178)</f>
        <v/>
      </c>
      <c r="X178" s="26" t="str">
        <f aca="false">IF(ISBLANK($A178),"",RANK($W178,$W177:$W181,1))</f>
        <v/>
      </c>
    </row>
    <row r="179" s="167" customFormat="true" ht="12.8" hidden="false" customHeight="false" outlineLevel="0" collapsed="false">
      <c r="W179" s="26" t="str">
        <f aca="false">IF(ISBLANK($A179),"",$V179*(Methuselahs!$A$4+1)+$A179)</f>
        <v/>
      </c>
      <c r="X179" s="26" t="str">
        <f aca="false">IF(ISBLANK($A179),"",RANK($W179,$W177:$W181,1))</f>
        <v/>
      </c>
    </row>
    <row r="180" s="167" customFormat="true" ht="12.8" hidden="false" customHeight="false" outlineLevel="0" collapsed="false">
      <c r="W180" s="26" t="str">
        <f aca="false">IF(ISBLANK($A180),"",$V180*(Methuselahs!$A$4+1)+$A180)</f>
        <v/>
      </c>
      <c r="X180" s="26" t="str">
        <f aca="false">IF(ISBLANK($A180),"",RANK($W180,$W177:$W181,1))</f>
        <v/>
      </c>
    </row>
    <row r="181" s="167" customFormat="true" ht="12.8" hidden="false" customHeight="false" outlineLevel="0" collapsed="false">
      <c r="W181" s="26" t="str">
        <f aca="false">IF(ISBLANK($A181),"",$V181*(Methuselahs!$A$4+1)+$A181)</f>
        <v/>
      </c>
      <c r="X181" s="26" t="str">
        <f aca="false">IF(ISBLANK($A181),"",RANK($W181,$W177:$W181,1))</f>
        <v/>
      </c>
    </row>
    <row r="182" s="167" customFormat="true" ht="12.8" hidden="false" customHeight="false" outlineLevel="0" collapsed="false">
      <c r="W182" s="26" t="str">
        <f aca="false">IF(ISBLANK($A182),"",$V182*(Methuselahs!$A$4+1)+$A182)</f>
        <v/>
      </c>
      <c r="X182" s="26" t="str">
        <f aca="false">IF(ISBLANK($A182),"",RANK($W182,$W182:$W186,1))</f>
        <v/>
      </c>
    </row>
    <row r="183" s="167" customFormat="true" ht="12.8" hidden="false" customHeight="false" outlineLevel="0" collapsed="false">
      <c r="W183" s="26" t="str">
        <f aca="false">IF(ISBLANK($A183),"",$V183*(Methuselahs!$A$4+1)+$A183)</f>
        <v/>
      </c>
      <c r="X183" s="26" t="str">
        <f aca="false">IF(ISBLANK($A183),"",RANK($W183,$W182:$W186,1))</f>
        <v/>
      </c>
    </row>
    <row r="184" s="167" customFormat="true" ht="12.8" hidden="false" customHeight="false" outlineLevel="0" collapsed="false">
      <c r="W184" s="26" t="str">
        <f aca="false">IF(ISBLANK($A184),"",$V184*(Methuselahs!$A$4+1)+$A184)</f>
        <v/>
      </c>
      <c r="X184" s="26" t="str">
        <f aca="false">IF(ISBLANK($A184),"",RANK($W184,$W182:$W186,1))</f>
        <v/>
      </c>
    </row>
    <row r="185" s="167" customFormat="true" ht="12.8" hidden="false" customHeight="false" outlineLevel="0" collapsed="false">
      <c r="W185" s="26" t="str">
        <f aca="false">IF(ISBLANK($A185),"",$V185*(Methuselahs!$A$4+1)+$A185)</f>
        <v/>
      </c>
      <c r="X185" s="26" t="str">
        <f aca="false">IF(ISBLANK($A185),"",RANK($W185,$W182:$W186,1))</f>
        <v/>
      </c>
    </row>
    <row r="186" s="167" customFormat="true" ht="12.8" hidden="false" customHeight="false" outlineLevel="0" collapsed="false">
      <c r="W186" s="26" t="str">
        <f aca="false">IF(ISBLANK($A186),"",$V186*(Methuselahs!$A$4+1)+$A186)</f>
        <v/>
      </c>
      <c r="X186" s="26" t="str">
        <f aca="false">IF(ISBLANK($A186),"",RANK($W186,$W182:$W186,1))</f>
        <v/>
      </c>
    </row>
    <row r="187" s="167" customFormat="true" ht="12.8" hidden="false" customHeight="false" outlineLevel="0" collapsed="false">
      <c r="W187" s="26" t="str">
        <f aca="false">IF(ISBLANK($A187),"",$V187*(Methuselahs!$A$4+1)+$A187)</f>
        <v/>
      </c>
      <c r="X187" s="26" t="str">
        <f aca="false">IF(ISBLANK($A187),"",RANK($W187,$W187:$W191,1))</f>
        <v/>
      </c>
    </row>
    <row r="188" s="167" customFormat="true" ht="12.8" hidden="false" customHeight="false" outlineLevel="0" collapsed="false">
      <c r="W188" s="26" t="str">
        <f aca="false">IF(ISBLANK($A188),"",$V188*(Methuselahs!$A$4+1)+$A188)</f>
        <v/>
      </c>
      <c r="X188" s="26" t="str">
        <f aca="false">IF(ISBLANK($A188),"",RANK($W188,$W187:$W191,1))</f>
        <v/>
      </c>
    </row>
    <row r="189" s="167" customFormat="true" ht="12.8" hidden="false" customHeight="false" outlineLevel="0" collapsed="false">
      <c r="W189" s="26" t="str">
        <f aca="false">IF(ISBLANK($A189),"",$V189*(Methuselahs!$A$4+1)+$A189)</f>
        <v/>
      </c>
      <c r="X189" s="26" t="str">
        <f aca="false">IF(ISBLANK($A189),"",RANK($W189,$W187:$W191,1))</f>
        <v/>
      </c>
    </row>
    <row r="190" s="167" customFormat="true" ht="12.8" hidden="false" customHeight="false" outlineLevel="0" collapsed="false">
      <c r="W190" s="26" t="str">
        <f aca="false">IF(ISBLANK($A190),"",$V190*(Methuselahs!$A$4+1)+$A190)</f>
        <v/>
      </c>
      <c r="X190" s="26" t="str">
        <f aca="false">IF(ISBLANK($A190),"",RANK($W190,$W187:$W191,1))</f>
        <v/>
      </c>
    </row>
    <row r="191" s="167" customFormat="true" ht="12.8" hidden="false" customHeight="false" outlineLevel="0" collapsed="false">
      <c r="W191" s="26" t="str">
        <f aca="false">IF(ISBLANK($A191),"",$V191*(Methuselahs!$A$4+1)+$A191)</f>
        <v/>
      </c>
      <c r="X191" s="26" t="str">
        <f aca="false">IF(ISBLANK($A191),"",RANK($W191,$W187:$W191,1))</f>
        <v/>
      </c>
    </row>
    <row r="192" s="167" customFormat="true" ht="12.8" hidden="false" customHeight="false" outlineLevel="0" collapsed="false">
      <c r="W192" s="26" t="str">
        <f aca="false">IF(ISBLANK($A192),"",$V192*(Methuselahs!$A$4+1)+$A192)</f>
        <v/>
      </c>
      <c r="X192" s="26" t="str">
        <f aca="false">IF(ISBLANK($A192),"",RANK($W192,$W192:$W196,1))</f>
        <v/>
      </c>
    </row>
    <row r="193" s="167" customFormat="true" ht="12.8" hidden="false" customHeight="false" outlineLevel="0" collapsed="false">
      <c r="W193" s="26" t="str">
        <f aca="false">IF(ISBLANK($A193),"",$V193*(Methuselahs!$A$4+1)+$A193)</f>
        <v/>
      </c>
      <c r="X193" s="26" t="str">
        <f aca="false">IF(ISBLANK($A193),"",RANK($W193,$W192:$W196,1))</f>
        <v/>
      </c>
    </row>
    <row r="194" s="167" customFormat="true" ht="12.8" hidden="false" customHeight="false" outlineLevel="0" collapsed="false">
      <c r="W194" s="26" t="str">
        <f aca="false">IF(ISBLANK($A194),"",$V194*(Methuselahs!$A$4+1)+$A194)</f>
        <v/>
      </c>
      <c r="X194" s="26" t="str">
        <f aca="false">IF(ISBLANK($A194),"",RANK($W194,$W192:$W196,1))</f>
        <v/>
      </c>
    </row>
    <row r="195" s="167" customFormat="true" ht="12.8" hidden="false" customHeight="false" outlineLevel="0" collapsed="false">
      <c r="W195" s="26" t="str">
        <f aca="false">IF(ISBLANK($A195),"",$V195*(Methuselahs!$A$4+1)+$A195)</f>
        <v/>
      </c>
      <c r="X195" s="26" t="str">
        <f aca="false">IF(ISBLANK($A195),"",RANK($W195,$W192:$W196,1))</f>
        <v/>
      </c>
    </row>
    <row r="196" s="167" customFormat="true" ht="12.8" hidden="false" customHeight="false" outlineLevel="0" collapsed="false">
      <c r="W196" s="26" t="str">
        <f aca="false">IF(ISBLANK($A196),"",$V196*(Methuselahs!$A$4+1)+$A196)</f>
        <v/>
      </c>
      <c r="X196" s="26" t="str">
        <f aca="false">IF(ISBLANK($A196),"",RANK($W196,$W192:$W196,1))</f>
        <v/>
      </c>
    </row>
    <row r="197" s="167" customFormat="true" ht="12.8" hidden="false" customHeight="false" outlineLevel="0" collapsed="false">
      <c r="W197" s="26" t="str">
        <f aca="false">IF(ISBLANK($A197),"",$V197*(Methuselahs!$A$4+1)+$A197)</f>
        <v/>
      </c>
      <c r="X197" s="26" t="str">
        <f aca="false">IF(ISBLANK($A197),"",RANK($W197,$W197:$W201,1))</f>
        <v/>
      </c>
    </row>
    <row r="198" s="167" customFormat="true" ht="12.8" hidden="false" customHeight="false" outlineLevel="0" collapsed="false">
      <c r="W198" s="26" t="str">
        <f aca="false">IF(ISBLANK($A198),"",$V198*(Methuselahs!$A$4+1)+$A198)</f>
        <v/>
      </c>
      <c r="X198" s="26" t="str">
        <f aca="false">IF(ISBLANK($A198),"",RANK($W198,$W197:$W201,1))</f>
        <v/>
      </c>
    </row>
    <row r="199" s="167" customFormat="true" ht="12.8" hidden="false" customHeight="false" outlineLevel="0" collapsed="false">
      <c r="W199" s="26" t="str">
        <f aca="false">IF(ISBLANK($A199),"",$V199*(Methuselahs!$A$4+1)+$A199)</f>
        <v/>
      </c>
      <c r="X199" s="26" t="str">
        <f aca="false">IF(ISBLANK($A199),"",RANK($W199,$W197:$W201,1))</f>
        <v/>
      </c>
    </row>
    <row r="200" s="167" customFormat="true" ht="12.8" hidden="false" customHeight="false" outlineLevel="0" collapsed="false">
      <c r="W200" s="26" t="str">
        <f aca="false">IF(ISBLANK($A200),"",$V200*(Methuselahs!$A$4+1)+$A200)</f>
        <v/>
      </c>
      <c r="X200" s="26" t="str">
        <f aca="false">IF(ISBLANK($A200),"",RANK($W200,$W197:$W201,1))</f>
        <v/>
      </c>
    </row>
    <row r="201" s="167" customFormat="true" ht="12.8" hidden="false" customHeight="false" outlineLevel="0" collapsed="false">
      <c r="W201" s="26" t="str">
        <f aca="false">IF(ISBLANK($A201),"",$V201*(Methuselahs!$A$4+1)+$A201)</f>
        <v/>
      </c>
      <c r="X201" s="26" t="str">
        <f aca="false">IF(ISBLANK($A201),"",RANK($W201,$W197:$W201,1))</f>
        <v/>
      </c>
    </row>
    <row r="202" s="167" customFormat="true" ht="12" hidden="false" customHeight="false" outlineLevel="0" collapsed="false">
      <c r="W202" s="26" t="str">
        <f aca="false">IF(ISBLANK($A202),"",$V202*(Methuselahs!$A$4+1)+$A202)</f>
        <v/>
      </c>
      <c r="X202" s="26" t="str">
        <f aca="false">IF(ISBLANK($A202),"",RANK($W202,$W202:$W206,1))</f>
        <v/>
      </c>
    </row>
    <row r="203" s="167" customFormat="true" ht="12" hidden="false" customHeight="false" outlineLevel="0" collapsed="false">
      <c r="W203" s="26" t="str">
        <f aca="false">IF(ISBLANK($A203),"",$V203*(Methuselahs!$A$4+1)+$A203)</f>
        <v/>
      </c>
      <c r="X203" s="26" t="str">
        <f aca="false">IF(ISBLANK($A203),"",RANK($W203,$W202:$W206,1))</f>
        <v/>
      </c>
    </row>
    <row r="204" s="167" customFormat="true" ht="12" hidden="false" customHeight="false" outlineLevel="0" collapsed="false">
      <c r="W204" s="26" t="str">
        <f aca="false">IF(ISBLANK($A204),"",$V204*(Methuselahs!$A$4+1)+$A204)</f>
        <v/>
      </c>
      <c r="X204" s="26" t="str">
        <f aca="false">IF(ISBLANK($A204),"",RANK($W204,$W202:$W206,1))</f>
        <v/>
      </c>
    </row>
    <row r="205" s="167" customFormat="true" ht="12" hidden="false" customHeight="false" outlineLevel="0" collapsed="false">
      <c r="W205" s="26" t="str">
        <f aca="false">IF(ISBLANK($A205),"",$V205*(Methuselahs!$A$4+1)+$A205)</f>
        <v/>
      </c>
      <c r="X205" s="26" t="str">
        <f aca="false">IF(ISBLANK($A205),"",RANK($W205,$W202:$W206,1))</f>
        <v/>
      </c>
    </row>
    <row r="206" s="167" customFormat="true" ht="12" hidden="false" customHeight="false" outlineLevel="0" collapsed="false">
      <c r="W206" s="26" t="str">
        <f aca="false">IF(ISBLANK($A206),"",$V206*(Methuselahs!$A$4+1)+$A206)</f>
        <v/>
      </c>
      <c r="X206" s="26" t="str">
        <f aca="false">IF(ISBLANK($A206),"",RANK($W206,$W202:$W206,1))</f>
        <v/>
      </c>
    </row>
    <row r="207" s="167" customFormat="true" ht="12" hidden="false" customHeight="false" outlineLevel="0" collapsed="false"/>
    <row r="208" s="167" customFormat="true" ht="12" hidden="false" customHeight="false" outlineLevel="0" collapsed="false"/>
    <row r="209" s="167" customFormat="true" ht="12" hidden="false" customHeight="false" outlineLevel="0" collapsed="false"/>
    <row r="210" s="167" customFormat="true" ht="12" hidden="false" customHeight="false" outlineLevel="0" collapsed="false"/>
    <row r="211" s="167" customFormat="true" ht="12" hidden="false" customHeight="false" outlineLevel="0" collapsed="false"/>
    <row r="212" s="167" customFormat="true" ht="12" hidden="false" customHeight="false" outlineLevel="0" collapsed="false"/>
    <row r="213" s="167" customFormat="true" ht="12" hidden="false" customHeight="false" outlineLevel="0" collapsed="false"/>
    <row r="214" s="167" customFormat="true" ht="12" hidden="false" customHeight="false" outlineLevel="0" collapsed="false"/>
    <row r="215" s="167" customFormat="true" ht="12" hidden="false" customHeight="false" outlineLevel="0" collapsed="false"/>
    <row r="216" s="167" customFormat="true" ht="12" hidden="false" customHeight="false" outlineLevel="0" collapsed="false"/>
    <row r="217" s="167" customFormat="true" ht="12"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8.82421875" defaultRowHeight="12" customHeight="false" zeroHeight="false" outlineLevelRow="0" outlineLevelCol="0"/>
  <cols>
    <col collapsed="false" customWidth="true" hidden="false" outlineLevel="0" max="1" min="1" style="399" width="9.82"/>
    <col collapsed="false" customWidth="false" hidden="false" outlineLevel="0" max="2" min="2" style="399" width="8.82"/>
    <col collapsed="false" customWidth="true" hidden="true" outlineLevel="0" max="3" min="3" style="399" width="11.53"/>
    <col collapsed="false" customWidth="true" hidden="false" outlineLevel="0" max="4" min="4" style="399" width="77.45"/>
    <col collapsed="false" customWidth="false" hidden="false" outlineLevel="0" max="16384" min="5" style="399" width="8.82"/>
  </cols>
  <sheetData>
    <row r="1" customFormat="false" ht="24.45" hidden="false" customHeight="false" outlineLevel="0" collapsed="false">
      <c r="A1" s="400" t="str">
        <f aca="false">IF(ISBLANK('Tournament Info'!B3),"Vampire: The Eternal Struggle Tournament",'Tournament Info'!B3)</f>
        <v>Russian Nationals 2026</v>
      </c>
    </row>
    <row r="2" customFormat="false" ht="12.65" hidden="false" customHeight="false" outlineLevel="0" collapsed="false">
      <c r="A2" s="401"/>
    </row>
    <row r="3" customFormat="false" ht="19.5" hidden="false" customHeight="false" outlineLevel="0" collapsed="false">
      <c r="A3" s="402" t="s">
        <v>234</v>
      </c>
      <c r="B3" s="403"/>
      <c r="C3" s="403"/>
      <c r="D3" s="404" t="s">
        <v>235</v>
      </c>
    </row>
    <row r="4" s="66" customFormat="true" ht="15" hidden="false" customHeight="false" outlineLevel="0" collapsed="false">
      <c r="A4" s="405" t="s">
        <v>236</v>
      </c>
      <c r="B4" s="406"/>
      <c r="C4" s="406"/>
      <c r="D4" s="407"/>
    </row>
    <row r="5" s="66" customFormat="true" ht="14.25" hidden="false" customHeight="true" outlineLevel="0" collapsed="false">
      <c r="A5" s="408" t="s">
        <v>237</v>
      </c>
      <c r="B5" s="409" t="s">
        <v>238</v>
      </c>
      <c r="C5" s="409" t="s">
        <v>239</v>
      </c>
      <c r="D5" s="410" t="s">
        <v>240</v>
      </c>
    </row>
    <row r="6" customFormat="false" ht="12.65" hidden="false" customHeight="false" outlineLevel="0" collapsed="false">
      <c r="A6" s="411"/>
      <c r="B6" s="412"/>
      <c r="C6" s="413" t="n">
        <f aca="false">IF(A6="F","F",B6*5+A6)</f>
        <v>0</v>
      </c>
      <c r="D6" s="414"/>
    </row>
    <row r="7" customFormat="false" ht="12.8" hidden="false" customHeight="false" outlineLevel="0" collapsed="false">
      <c r="A7" s="415"/>
      <c r="B7" s="416"/>
      <c r="C7" s="417" t="n">
        <f aca="false">IF(A7="F","F",B7*5+A7)</f>
        <v>0</v>
      </c>
      <c r="D7" s="418"/>
    </row>
    <row r="8" customFormat="false" ht="12.8" hidden="false" customHeight="false" outlineLevel="0" collapsed="false">
      <c r="A8" s="415"/>
      <c r="B8" s="416"/>
      <c r="C8" s="417" t="n">
        <f aca="false">IF(A8="F","F",B8*5+A8)</f>
        <v>0</v>
      </c>
      <c r="D8" s="418"/>
    </row>
    <row r="9" customFormat="false" ht="12.8" hidden="false" customHeight="false" outlineLevel="0" collapsed="false">
      <c r="A9" s="415"/>
      <c r="B9" s="416"/>
      <c r="C9" s="417" t="n">
        <f aca="false">IF(A9="F","F",B9*5+A9)</f>
        <v>0</v>
      </c>
      <c r="D9" s="418"/>
    </row>
    <row r="10" customFormat="false" ht="12.8" hidden="false" customHeight="false" outlineLevel="0" collapsed="false">
      <c r="A10" s="415"/>
      <c r="B10" s="416"/>
      <c r="C10" s="417" t="n">
        <f aca="false">IF(A10="F","F",B10*5+A10)</f>
        <v>0</v>
      </c>
      <c r="D10" s="418"/>
    </row>
    <row r="11" customFormat="false" ht="12.8" hidden="false" customHeight="false" outlineLevel="0" collapsed="false">
      <c r="A11" s="415"/>
      <c r="B11" s="416"/>
      <c r="C11" s="417" t="n">
        <f aca="false">IF(A11="F","F",B11*5+A11)</f>
        <v>0</v>
      </c>
      <c r="D11" s="418"/>
    </row>
    <row r="12" customFormat="false" ht="12.8" hidden="false" customHeight="false" outlineLevel="0" collapsed="false">
      <c r="A12" s="415"/>
      <c r="B12" s="416"/>
      <c r="C12" s="417" t="n">
        <f aca="false">IF(A12="F","F",B12*5+A12)</f>
        <v>0</v>
      </c>
      <c r="D12" s="418"/>
    </row>
    <row r="13" customFormat="false" ht="12.8" hidden="false" customHeight="false" outlineLevel="0" collapsed="false">
      <c r="A13" s="415"/>
      <c r="B13" s="416"/>
      <c r="C13" s="417" t="n">
        <f aca="false">IF(A13="F","F",B13*5+A13)</f>
        <v>0</v>
      </c>
      <c r="D13" s="418"/>
    </row>
    <row r="14" customFormat="false" ht="12.8" hidden="false" customHeight="false" outlineLevel="0" collapsed="false">
      <c r="A14" s="415"/>
      <c r="B14" s="416"/>
      <c r="C14" s="417" t="n">
        <f aca="false">IF(A14="F","F",B14*5+A14)</f>
        <v>0</v>
      </c>
      <c r="D14" s="418"/>
    </row>
    <row r="15" customFormat="false" ht="12.8" hidden="false" customHeight="false" outlineLevel="0" collapsed="false">
      <c r="A15" s="415"/>
      <c r="B15" s="416"/>
      <c r="C15" s="417" t="n">
        <f aca="false">IF(A15="F","F",B15*5+A15)</f>
        <v>0</v>
      </c>
      <c r="D15" s="418"/>
    </row>
    <row r="16" customFormat="false" ht="12.8" hidden="false" customHeight="false" outlineLevel="0" collapsed="false">
      <c r="A16" s="415"/>
      <c r="B16" s="416"/>
      <c r="C16" s="417" t="n">
        <f aca="false">IF(A16="F","F",B16*5+A16)</f>
        <v>0</v>
      </c>
      <c r="D16" s="418"/>
    </row>
    <row r="17" customFormat="false" ht="12.8" hidden="false" customHeight="false" outlineLevel="0" collapsed="false">
      <c r="A17" s="415"/>
      <c r="B17" s="416"/>
      <c r="C17" s="417" t="n">
        <f aca="false">IF(A17="F","F",B17*5+A17)</f>
        <v>0</v>
      </c>
      <c r="D17" s="418"/>
    </row>
    <row r="18" customFormat="false" ht="12.8" hidden="false" customHeight="false" outlineLevel="0" collapsed="false">
      <c r="A18" s="415"/>
      <c r="B18" s="416"/>
      <c r="C18" s="417" t="n">
        <f aca="false">IF(A18="F","F",B18*5+A18)</f>
        <v>0</v>
      </c>
      <c r="D18" s="418"/>
    </row>
    <row r="19" customFormat="false" ht="12.8" hidden="false" customHeight="false" outlineLevel="0" collapsed="false">
      <c r="A19" s="415"/>
      <c r="B19" s="416"/>
      <c r="C19" s="417" t="n">
        <f aca="false">IF(A19="F","F",B19*5+A19)</f>
        <v>0</v>
      </c>
      <c r="D19" s="418"/>
    </row>
    <row r="20" customFormat="false" ht="12.8" hidden="false" customHeight="false" outlineLevel="0" collapsed="false">
      <c r="A20" s="415"/>
      <c r="B20" s="416"/>
      <c r="C20" s="417" t="n">
        <f aca="false">IF(A20="F","F",B20*5+A20)</f>
        <v>0</v>
      </c>
      <c r="D20" s="418"/>
    </row>
    <row r="21" customFormat="false" ht="12.8" hidden="false" customHeight="false" outlineLevel="0" collapsed="false">
      <c r="A21" s="415"/>
      <c r="B21" s="416"/>
      <c r="C21" s="417" t="n">
        <f aca="false">IF(A21="F","F",B21*5+A21)</f>
        <v>0</v>
      </c>
      <c r="D21" s="418"/>
    </row>
    <row r="22" customFormat="false" ht="12.8" hidden="false" customHeight="false" outlineLevel="0" collapsed="false">
      <c r="A22" s="415"/>
      <c r="B22" s="416"/>
      <c r="C22" s="417" t="n">
        <f aca="false">IF(A22="F","F",B22*5+A22)</f>
        <v>0</v>
      </c>
      <c r="D22" s="418"/>
    </row>
    <row r="23" customFormat="false" ht="12.8" hidden="false" customHeight="false" outlineLevel="0" collapsed="false">
      <c r="A23" s="415"/>
      <c r="B23" s="416"/>
      <c r="C23" s="417" t="n">
        <f aca="false">IF(A23="F","F",B23*5+A23)</f>
        <v>0</v>
      </c>
      <c r="D23" s="418"/>
    </row>
    <row r="24" customFormat="false" ht="12.8" hidden="false" customHeight="false" outlineLevel="0" collapsed="false">
      <c r="A24" s="415"/>
      <c r="B24" s="416"/>
      <c r="C24" s="417" t="n">
        <f aca="false">IF(A24="F","F",B24*5+A24)</f>
        <v>0</v>
      </c>
      <c r="D24" s="418"/>
    </row>
    <row r="25" customFormat="false" ht="12.8" hidden="false" customHeight="false" outlineLevel="0" collapsed="false">
      <c r="A25" s="415"/>
      <c r="B25" s="416"/>
      <c r="C25" s="417" t="n">
        <f aca="false">IF(A25="F","F",B25*5+A25)</f>
        <v>0</v>
      </c>
      <c r="D25" s="418"/>
    </row>
    <row r="26" customFormat="false" ht="12.8" hidden="false" customHeight="false" outlineLevel="0" collapsed="false">
      <c r="A26" s="415"/>
      <c r="B26" s="416"/>
      <c r="C26" s="417" t="n">
        <f aca="false">IF(A26="F","F",B26*5+A26)</f>
        <v>0</v>
      </c>
      <c r="D26" s="418"/>
    </row>
    <row r="27" customFormat="false" ht="12.8" hidden="false" customHeight="false" outlineLevel="0" collapsed="false">
      <c r="A27" s="415"/>
      <c r="B27" s="416"/>
      <c r="C27" s="417" t="n">
        <f aca="false">IF(A27="F","F",B27*5+A27)</f>
        <v>0</v>
      </c>
      <c r="D27" s="418"/>
    </row>
    <row r="28" customFormat="false" ht="12.8" hidden="false" customHeight="false" outlineLevel="0" collapsed="false">
      <c r="A28" s="415"/>
      <c r="B28" s="416"/>
      <c r="C28" s="417" t="n">
        <f aca="false">IF(A28="F","F",B28*5+A28)</f>
        <v>0</v>
      </c>
      <c r="D28" s="418"/>
    </row>
    <row r="29" customFormat="false" ht="12.8" hidden="false" customHeight="false" outlineLevel="0" collapsed="false">
      <c r="A29" s="415"/>
      <c r="B29" s="416"/>
      <c r="C29" s="417" t="n">
        <f aca="false">IF(A29="F","F",B29*5+A29)</f>
        <v>0</v>
      </c>
      <c r="D29" s="418"/>
    </row>
    <row r="30" customFormat="false" ht="12.8" hidden="false" customHeight="false" outlineLevel="0" collapsed="false">
      <c r="A30" s="415"/>
      <c r="B30" s="416"/>
      <c r="C30" s="417" t="n">
        <f aca="false">IF(A30="F","F",B30*5+A30)</f>
        <v>0</v>
      </c>
      <c r="D30" s="418"/>
    </row>
    <row r="31" customFormat="false" ht="12.8" hidden="false" customHeight="false" outlineLevel="0" collapsed="false">
      <c r="A31" s="415"/>
      <c r="B31" s="416"/>
      <c r="C31" s="417" t="n">
        <f aca="false">IF(A31="F","F",B31*5+A31)</f>
        <v>0</v>
      </c>
      <c r="D31" s="418"/>
    </row>
    <row r="32" customFormat="false" ht="12.8" hidden="false" customHeight="false" outlineLevel="0" collapsed="false">
      <c r="A32" s="415"/>
      <c r="B32" s="416"/>
      <c r="C32" s="417" t="n">
        <f aca="false">IF(A32="F","F",B32*5+A32)</f>
        <v>0</v>
      </c>
      <c r="D32" s="418"/>
    </row>
    <row r="33" customFormat="false" ht="12.8" hidden="false" customHeight="false" outlineLevel="0" collapsed="false">
      <c r="A33" s="415"/>
      <c r="B33" s="416"/>
      <c r="C33" s="417" t="n">
        <f aca="false">IF(A33="F","F",B33*5+A33)</f>
        <v>0</v>
      </c>
      <c r="D33" s="418"/>
    </row>
    <row r="34" customFormat="false" ht="12.8" hidden="false" customHeight="false" outlineLevel="0" collapsed="false">
      <c r="A34" s="415"/>
      <c r="B34" s="416"/>
      <c r="C34" s="417" t="n">
        <f aca="false">IF(A34="F","F",B34*5+A34)</f>
        <v>0</v>
      </c>
      <c r="D34" s="418"/>
    </row>
    <row r="35" customFormat="false" ht="12.8" hidden="false" customHeight="false" outlineLevel="0" collapsed="false">
      <c r="A35" s="415"/>
      <c r="B35" s="416"/>
      <c r="C35" s="417" t="n">
        <f aca="false">IF(A35="F","F",B35*5+A35)</f>
        <v>0</v>
      </c>
      <c r="D35" s="418"/>
    </row>
    <row r="36" customFormat="false" ht="12.8" hidden="false" customHeight="false" outlineLevel="0" collapsed="false">
      <c r="A36" s="415"/>
      <c r="B36" s="416"/>
      <c r="C36" s="417" t="n">
        <f aca="false">IF(A36="F","F",B36*5+A36)</f>
        <v>0</v>
      </c>
      <c r="D36" s="418"/>
    </row>
    <row r="37" customFormat="false" ht="12.8" hidden="false" customHeight="false" outlineLevel="0" collapsed="false">
      <c r="A37" s="415"/>
      <c r="B37" s="416"/>
      <c r="C37" s="417" t="n">
        <f aca="false">IF(A37="F","F",B37*5+A37)</f>
        <v>0</v>
      </c>
      <c r="D37" s="418"/>
    </row>
    <row r="38" customFormat="false" ht="12.8" hidden="false" customHeight="false" outlineLevel="0" collapsed="false">
      <c r="A38" s="415"/>
      <c r="B38" s="416"/>
      <c r="C38" s="417" t="n">
        <f aca="false">IF(A38="F","F",B38*5+A38)</f>
        <v>0</v>
      </c>
      <c r="D38" s="418"/>
    </row>
    <row r="39" customFormat="false" ht="12.8" hidden="false" customHeight="false" outlineLevel="0" collapsed="false">
      <c r="A39" s="415"/>
      <c r="B39" s="416"/>
      <c r="C39" s="417" t="n">
        <f aca="false">IF(A39="F","F",B39*5+A39)</f>
        <v>0</v>
      </c>
      <c r="D39" s="418"/>
    </row>
    <row r="40" customFormat="false" ht="12.8" hidden="false" customHeight="false" outlineLevel="0" collapsed="false">
      <c r="A40" s="415"/>
      <c r="B40" s="416"/>
      <c r="C40" s="417" t="n">
        <f aca="false">IF(A40="F","F",B40*5+A40)</f>
        <v>0</v>
      </c>
      <c r="D40" s="418"/>
    </row>
    <row r="41" customFormat="false" ht="12.8" hidden="false" customHeight="false" outlineLevel="0" collapsed="false">
      <c r="A41" s="415"/>
      <c r="B41" s="416"/>
      <c r="C41" s="417" t="n">
        <f aca="false">IF(A41="F","F",B41*5+A41)</f>
        <v>0</v>
      </c>
      <c r="D41" s="418"/>
    </row>
    <row r="42" customFormat="false" ht="12.8" hidden="false" customHeight="false" outlineLevel="0" collapsed="false">
      <c r="A42" s="415"/>
      <c r="B42" s="416"/>
      <c r="C42" s="417" t="n">
        <f aca="false">IF(A42="F","F",B42*5+A42)</f>
        <v>0</v>
      </c>
      <c r="D42" s="418"/>
    </row>
    <row r="43" customFormat="false" ht="12.8" hidden="false" customHeight="false" outlineLevel="0" collapsed="false">
      <c r="A43" s="415"/>
      <c r="B43" s="416"/>
      <c r="C43" s="417" t="n">
        <f aca="false">IF(A43="F","F",B43*5+A43)</f>
        <v>0</v>
      </c>
      <c r="D43" s="418"/>
    </row>
    <row r="44" customFormat="false" ht="12.8" hidden="false" customHeight="false" outlineLevel="0" collapsed="false">
      <c r="A44" s="415"/>
      <c r="B44" s="416"/>
      <c r="C44" s="417" t="n">
        <f aca="false">IF(A44="F","F",B44*5+A44)</f>
        <v>0</v>
      </c>
      <c r="D44" s="418"/>
    </row>
    <row r="45" customFormat="false" ht="12.8" hidden="false" customHeight="false" outlineLevel="0" collapsed="false">
      <c r="A45" s="415"/>
      <c r="B45" s="416"/>
      <c r="C45" s="417" t="n">
        <f aca="false">IF(A45="F","F",B45*5+A45)</f>
        <v>0</v>
      </c>
      <c r="D45" s="418"/>
    </row>
    <row r="46" customFormat="false" ht="12.8" hidden="false" customHeight="false" outlineLevel="0" collapsed="false">
      <c r="A46" s="415"/>
      <c r="B46" s="416"/>
      <c r="C46" s="417" t="n">
        <f aca="false">IF(A46="F","F",B46*5+A46)</f>
        <v>0</v>
      </c>
      <c r="D46" s="418"/>
    </row>
    <row r="47" customFormat="false" ht="12.8" hidden="false" customHeight="false" outlineLevel="0" collapsed="false">
      <c r="A47" s="415"/>
      <c r="B47" s="416"/>
      <c r="C47" s="417" t="n">
        <f aca="false">IF(A47="F","F",B47*5+A47)</f>
        <v>0</v>
      </c>
      <c r="D47" s="418"/>
    </row>
    <row r="48" customFormat="false" ht="12.8" hidden="false" customHeight="false" outlineLevel="0" collapsed="false">
      <c r="A48" s="415"/>
      <c r="B48" s="416"/>
      <c r="C48" s="417" t="n">
        <f aca="false">IF(A48="F","F",B48*5+A48)</f>
        <v>0</v>
      </c>
      <c r="D48" s="418"/>
    </row>
    <row r="49" customFormat="false" ht="12.8" hidden="false" customHeight="false" outlineLevel="0" collapsed="false">
      <c r="A49" s="415"/>
      <c r="B49" s="416"/>
      <c r="C49" s="417" t="n">
        <f aca="false">IF(A49="F","F",B49*5+A49)</f>
        <v>0</v>
      </c>
      <c r="D49" s="418"/>
    </row>
    <row r="50" customFormat="false" ht="12.8" hidden="false" customHeight="false" outlineLevel="0" collapsed="false">
      <c r="A50" s="415"/>
      <c r="B50" s="416"/>
      <c r="C50" s="417" t="n">
        <f aca="false">IF(A50="F","F",B50*5+A50)</f>
        <v>0</v>
      </c>
      <c r="D50" s="418"/>
    </row>
    <row r="51" customFormat="false" ht="12.8" hidden="false" customHeight="false" outlineLevel="0" collapsed="false">
      <c r="A51" s="415"/>
      <c r="B51" s="416"/>
      <c r="C51" s="417" t="n">
        <f aca="false">IF(A51="F","F",B51*5+A51)</f>
        <v>0</v>
      </c>
      <c r="D51" s="418"/>
    </row>
    <row r="52" customFormat="false" ht="12.8" hidden="false" customHeight="false" outlineLevel="0" collapsed="false">
      <c r="A52" s="415"/>
      <c r="B52" s="416"/>
      <c r="C52" s="417" t="n">
        <f aca="false">IF(A52="F","F",B52*5+A52)</f>
        <v>0</v>
      </c>
      <c r="D52" s="418"/>
    </row>
    <row r="53" customFormat="false" ht="12.8" hidden="false" customHeight="false" outlineLevel="0" collapsed="false">
      <c r="A53" s="415"/>
      <c r="B53" s="416"/>
      <c r="C53" s="417" t="n">
        <f aca="false">IF(A53="F","F",B53*5+A53)</f>
        <v>0</v>
      </c>
      <c r="D53" s="418"/>
    </row>
    <row r="54" customFormat="false" ht="12.8" hidden="false" customHeight="false" outlineLevel="0" collapsed="false">
      <c r="A54" s="415"/>
      <c r="B54" s="416"/>
      <c r="C54" s="417" t="n">
        <f aca="false">IF(A54="F","F",B54*5+A54)</f>
        <v>0</v>
      </c>
      <c r="D54" s="418"/>
    </row>
    <row r="55" customFormat="false" ht="12.8" hidden="false" customHeight="false" outlineLevel="0" collapsed="false">
      <c r="A55" s="415"/>
      <c r="B55" s="416"/>
      <c r="C55" s="417" t="n">
        <f aca="false">IF(A55="F","F",B55*5+A55)</f>
        <v>0</v>
      </c>
      <c r="D55" s="418"/>
    </row>
    <row r="56" customFormat="false" ht="12.8" hidden="false" customHeight="false" outlineLevel="0" collapsed="false">
      <c r="A56" s="415"/>
      <c r="B56" s="416"/>
      <c r="C56" s="417" t="n">
        <f aca="false">IF(A56="F","F",B56*5+A56)</f>
        <v>0</v>
      </c>
      <c r="D56" s="418"/>
    </row>
    <row r="57" customFormat="false" ht="12.8" hidden="false" customHeight="false" outlineLevel="0" collapsed="false">
      <c r="A57" s="415"/>
      <c r="B57" s="416"/>
      <c r="C57" s="417" t="n">
        <f aca="false">IF(A57="F","F",B57*5+A57)</f>
        <v>0</v>
      </c>
      <c r="D57" s="418"/>
    </row>
    <row r="58" customFormat="false" ht="12.8" hidden="false" customHeight="false" outlineLevel="0" collapsed="false">
      <c r="A58" s="415"/>
      <c r="B58" s="416"/>
      <c r="C58" s="417" t="n">
        <f aca="false">IF(A58="F","F",B58*5+A58)</f>
        <v>0</v>
      </c>
      <c r="D58" s="418"/>
    </row>
    <row r="59" customFormat="false" ht="12.8" hidden="false" customHeight="false" outlineLevel="0" collapsed="false">
      <c r="A59" s="415"/>
      <c r="B59" s="416"/>
      <c r="C59" s="417" t="n">
        <f aca="false">IF(A59="F","F",B59*5+A59)</f>
        <v>0</v>
      </c>
      <c r="D59" s="418"/>
    </row>
    <row r="60" customFormat="false" ht="12.8" hidden="false" customHeight="false" outlineLevel="0" collapsed="false">
      <c r="A60" s="415"/>
      <c r="B60" s="416"/>
      <c r="C60" s="417" t="n">
        <f aca="false">IF(A60="F","F",B60*5+A60)</f>
        <v>0</v>
      </c>
      <c r="D60" s="418"/>
    </row>
    <row r="61" customFormat="false" ht="12.8" hidden="false" customHeight="false" outlineLevel="0" collapsed="false">
      <c r="A61" s="415"/>
      <c r="B61" s="416"/>
      <c r="C61" s="417" t="n">
        <f aca="false">IF(A61="F","F",B61*5+A61)</f>
        <v>0</v>
      </c>
      <c r="D61" s="418"/>
    </row>
    <row r="62" customFormat="false" ht="12.8" hidden="false" customHeight="false" outlineLevel="0" collapsed="false">
      <c r="A62" s="415"/>
      <c r="B62" s="416"/>
      <c r="C62" s="417" t="n">
        <f aca="false">IF(A62="F","F",B62*5+A62)</f>
        <v>0</v>
      </c>
      <c r="D62" s="418"/>
    </row>
    <row r="63" customFormat="false" ht="12.8" hidden="false" customHeight="false" outlineLevel="0" collapsed="false">
      <c r="A63" s="415"/>
      <c r="B63" s="416"/>
      <c r="C63" s="417" t="n">
        <f aca="false">IF(A63="F","F",B63*5+A63)</f>
        <v>0</v>
      </c>
      <c r="D63" s="418"/>
    </row>
    <row r="64" customFormat="false" ht="12.8" hidden="false" customHeight="false" outlineLevel="0" collapsed="false">
      <c r="A64" s="415"/>
      <c r="B64" s="416"/>
      <c r="C64" s="417" t="n">
        <f aca="false">IF(A64="F","F",B64*5+A64)</f>
        <v>0</v>
      </c>
      <c r="D64" s="418"/>
    </row>
    <row r="65" customFormat="false" ht="12.8" hidden="false" customHeight="false" outlineLevel="0" collapsed="false">
      <c r="A65" s="415"/>
      <c r="B65" s="416"/>
      <c r="C65" s="417" t="n">
        <f aca="false">IF(A65="F","F",B65*5+A65)</f>
        <v>0</v>
      </c>
      <c r="D65" s="418"/>
    </row>
    <row r="66" customFormat="false" ht="12.8" hidden="false" customHeight="false" outlineLevel="0" collapsed="false">
      <c r="A66" s="415"/>
      <c r="B66" s="416"/>
      <c r="C66" s="417" t="n">
        <f aca="false">IF(A66="F","F",B66*5+A66)</f>
        <v>0</v>
      </c>
      <c r="D66" s="418"/>
    </row>
    <row r="67" customFormat="false" ht="12.8" hidden="false" customHeight="false" outlineLevel="0" collapsed="false">
      <c r="A67" s="415"/>
      <c r="B67" s="416"/>
      <c r="C67" s="417" t="n">
        <f aca="false">IF(A67="F","F",B67*5+A67)</f>
        <v>0</v>
      </c>
      <c r="D67" s="418"/>
    </row>
    <row r="68" customFormat="false" ht="12.8" hidden="false" customHeight="false" outlineLevel="0" collapsed="false">
      <c r="A68" s="415"/>
      <c r="B68" s="416"/>
      <c r="C68" s="417" t="n">
        <f aca="false">IF(A68="F","F",B68*5+A68)</f>
        <v>0</v>
      </c>
      <c r="D68" s="418"/>
    </row>
    <row r="69" customFormat="false" ht="12.8" hidden="false" customHeight="false" outlineLevel="0" collapsed="false">
      <c r="A69" s="415"/>
      <c r="B69" s="416"/>
      <c r="C69" s="417" t="n">
        <f aca="false">IF(A69="F","F",B69*5+A69)</f>
        <v>0</v>
      </c>
      <c r="D69" s="418"/>
    </row>
    <row r="70" customFormat="false" ht="12.8" hidden="false" customHeight="false" outlineLevel="0" collapsed="false">
      <c r="A70" s="415"/>
      <c r="B70" s="416"/>
      <c r="C70" s="417" t="n">
        <f aca="false">IF(A70="F","F",B70*5+A70)</f>
        <v>0</v>
      </c>
      <c r="D70" s="418"/>
    </row>
    <row r="71" customFormat="false" ht="12.8" hidden="false" customHeight="false" outlineLevel="0" collapsed="false">
      <c r="A71" s="415"/>
      <c r="B71" s="416"/>
      <c r="C71" s="417" t="n">
        <f aca="false">IF(A71="F","F",B71*5+A71)</f>
        <v>0</v>
      </c>
      <c r="D71" s="418"/>
    </row>
    <row r="72" customFormat="false" ht="12.8" hidden="false" customHeight="false" outlineLevel="0" collapsed="false">
      <c r="A72" s="415"/>
      <c r="B72" s="416"/>
      <c r="C72" s="417" t="n">
        <f aca="false">IF(A72="F","F",B72*5+A72)</f>
        <v>0</v>
      </c>
      <c r="D72" s="418"/>
    </row>
    <row r="73" customFormat="false" ht="12.8" hidden="false" customHeight="false" outlineLevel="0" collapsed="false">
      <c r="A73" s="415"/>
      <c r="B73" s="416"/>
      <c r="C73" s="417" t="n">
        <f aca="false">IF(A73="F","F",B73*5+A73)</f>
        <v>0</v>
      </c>
      <c r="D73" s="418"/>
    </row>
    <row r="74" customFormat="false" ht="12.8" hidden="false" customHeight="false" outlineLevel="0" collapsed="false">
      <c r="A74" s="415"/>
      <c r="B74" s="416"/>
      <c r="C74" s="417" t="n">
        <f aca="false">IF(A74="F","F",B74*5+A74)</f>
        <v>0</v>
      </c>
      <c r="D74" s="418"/>
    </row>
    <row r="75" customFormat="false" ht="12.8" hidden="false" customHeight="false" outlineLevel="0" collapsed="false">
      <c r="A75" s="415"/>
      <c r="B75" s="416"/>
      <c r="C75" s="417" t="n">
        <f aca="false">IF(A75="F","F",B75*5+A75)</f>
        <v>0</v>
      </c>
      <c r="D75" s="418"/>
    </row>
    <row r="76" customFormat="false" ht="12.8" hidden="false" customHeight="false" outlineLevel="0" collapsed="false">
      <c r="A76" s="415"/>
      <c r="B76" s="416"/>
      <c r="C76" s="417" t="n">
        <f aca="false">IF(A76="F","F",B76*5+A76)</f>
        <v>0</v>
      </c>
      <c r="D76" s="418"/>
    </row>
    <row r="77" customFormat="false" ht="12.8" hidden="false" customHeight="false" outlineLevel="0" collapsed="false">
      <c r="A77" s="415"/>
      <c r="B77" s="416"/>
      <c r="C77" s="417" t="n">
        <f aca="false">IF(A77="F","F",B77*5+A77)</f>
        <v>0</v>
      </c>
      <c r="D77" s="418"/>
    </row>
    <row r="78" customFormat="false" ht="12.8" hidden="false" customHeight="false" outlineLevel="0" collapsed="false">
      <c r="A78" s="415"/>
      <c r="B78" s="416"/>
      <c r="C78" s="417" t="n">
        <f aca="false">IF(A78="F","F",B78*5+A78)</f>
        <v>0</v>
      </c>
      <c r="D78" s="418"/>
    </row>
    <row r="79" customFormat="false" ht="12.8" hidden="false" customHeight="false" outlineLevel="0" collapsed="false">
      <c r="A79" s="415"/>
      <c r="B79" s="416"/>
      <c r="C79" s="417" t="n">
        <f aca="false">IF(A79="F","F",B79*5+A79)</f>
        <v>0</v>
      </c>
      <c r="D79" s="418"/>
    </row>
    <row r="80" customFormat="false" ht="12.8" hidden="false" customHeight="false" outlineLevel="0" collapsed="false">
      <c r="A80" s="415"/>
      <c r="B80" s="416"/>
      <c r="C80" s="417" t="n">
        <f aca="false">IF(A80="F","F",B80*5+A80)</f>
        <v>0</v>
      </c>
      <c r="D80" s="418"/>
    </row>
    <row r="81" customFormat="false" ht="12.8" hidden="false" customHeight="false" outlineLevel="0" collapsed="false">
      <c r="A81" s="415"/>
      <c r="B81" s="416"/>
      <c r="C81" s="417" t="n">
        <f aca="false">IF(A81="F","F",B81*5+A81)</f>
        <v>0</v>
      </c>
      <c r="D81" s="418"/>
    </row>
    <row r="82" customFormat="false" ht="12.8" hidden="false" customHeight="false" outlineLevel="0" collapsed="false">
      <c r="A82" s="415"/>
      <c r="B82" s="416"/>
      <c r="C82" s="417" t="n">
        <f aca="false">IF(A82="F","F",B82*5+A82)</f>
        <v>0</v>
      </c>
      <c r="D82" s="418"/>
    </row>
    <row r="83" customFormat="false" ht="12.8" hidden="false" customHeight="false" outlineLevel="0" collapsed="false">
      <c r="A83" s="415"/>
      <c r="B83" s="416"/>
      <c r="C83" s="417" t="n">
        <f aca="false">IF(A83="F","F",B83*5+A83)</f>
        <v>0</v>
      </c>
      <c r="D83" s="418"/>
    </row>
    <row r="84" customFormat="false" ht="12.8" hidden="false" customHeight="false" outlineLevel="0" collapsed="false">
      <c r="A84" s="415"/>
      <c r="B84" s="416"/>
      <c r="C84" s="417" t="n">
        <f aca="false">IF(A84="F","F",B84*5+A84)</f>
        <v>0</v>
      </c>
      <c r="D84" s="418"/>
    </row>
    <row r="85" customFormat="false" ht="12.8" hidden="false" customHeight="false" outlineLevel="0" collapsed="false">
      <c r="A85" s="415"/>
      <c r="B85" s="416"/>
      <c r="C85" s="417" t="n">
        <f aca="false">IF(A85="F","F",B85*5+A85)</f>
        <v>0</v>
      </c>
      <c r="D85" s="418"/>
    </row>
    <row r="86" customFormat="false" ht="12.8" hidden="false" customHeight="false" outlineLevel="0" collapsed="false">
      <c r="A86" s="415"/>
      <c r="B86" s="416"/>
      <c r="C86" s="417" t="n">
        <f aca="false">IF(A86="F","F",B86*5+A86)</f>
        <v>0</v>
      </c>
      <c r="D86" s="418"/>
    </row>
    <row r="87" customFormat="false" ht="12.8" hidden="false" customHeight="false" outlineLevel="0" collapsed="false">
      <c r="A87" s="415"/>
      <c r="B87" s="416"/>
      <c r="C87" s="417" t="n">
        <f aca="false">IF(A87="F","F",B87*5+A87)</f>
        <v>0</v>
      </c>
      <c r="D87" s="418"/>
    </row>
    <row r="88" customFormat="false" ht="12.8" hidden="false" customHeight="false" outlineLevel="0" collapsed="false">
      <c r="A88" s="415"/>
      <c r="B88" s="416"/>
      <c r="C88" s="417" t="n">
        <f aca="false">IF(A88="F","F",B88*5+A88)</f>
        <v>0</v>
      </c>
      <c r="D88" s="418"/>
    </row>
    <row r="89" customFormat="false" ht="12.8" hidden="false" customHeight="false" outlineLevel="0" collapsed="false">
      <c r="A89" s="415"/>
      <c r="B89" s="416"/>
      <c r="C89" s="417" t="n">
        <f aca="false">IF(A89="F","F",B89*5+A89)</f>
        <v>0</v>
      </c>
      <c r="D89" s="418"/>
    </row>
    <row r="90" customFormat="false" ht="12.8" hidden="false" customHeight="false" outlineLevel="0" collapsed="false">
      <c r="A90" s="415"/>
      <c r="B90" s="416"/>
      <c r="C90" s="417" t="n">
        <f aca="false">IF(A90="F","F",B90*5+A90)</f>
        <v>0</v>
      </c>
      <c r="D90" s="418"/>
    </row>
    <row r="91" customFormat="false" ht="12.8" hidden="false" customHeight="false" outlineLevel="0" collapsed="false">
      <c r="A91" s="415"/>
      <c r="B91" s="416"/>
      <c r="C91" s="417" t="n">
        <f aca="false">IF(A91="F","F",B91*5+A91)</f>
        <v>0</v>
      </c>
      <c r="D91" s="418"/>
    </row>
    <row r="92" customFormat="false" ht="12.8" hidden="false" customHeight="false" outlineLevel="0" collapsed="false">
      <c r="A92" s="415"/>
      <c r="B92" s="416"/>
      <c r="C92" s="417" t="n">
        <f aca="false">IF(A92="F","F",B92*5+A92)</f>
        <v>0</v>
      </c>
      <c r="D92" s="418"/>
    </row>
    <row r="93" customFormat="false" ht="12.8" hidden="false" customHeight="false" outlineLevel="0" collapsed="false">
      <c r="A93" s="415"/>
      <c r="B93" s="416"/>
      <c r="C93" s="417" t="n">
        <f aca="false">IF(A93="F","F",B93*5+A93)</f>
        <v>0</v>
      </c>
      <c r="D93" s="418"/>
    </row>
    <row r="94" customFormat="false" ht="12.8" hidden="false" customHeight="false" outlineLevel="0" collapsed="false">
      <c r="A94" s="415"/>
      <c r="B94" s="416"/>
      <c r="C94" s="417" t="n">
        <f aca="false">IF(A94="F","F",B94*5+A94)</f>
        <v>0</v>
      </c>
      <c r="D94" s="418"/>
    </row>
    <row r="95" customFormat="false" ht="12.8" hidden="false" customHeight="false" outlineLevel="0" collapsed="false">
      <c r="A95" s="415"/>
      <c r="B95" s="416"/>
      <c r="C95" s="417" t="n">
        <f aca="false">IF(A95="F","F",B95*5+A95)</f>
        <v>0</v>
      </c>
      <c r="D95" s="418"/>
    </row>
    <row r="96" customFormat="false" ht="12.8" hidden="false" customHeight="false" outlineLevel="0" collapsed="false">
      <c r="A96" s="415"/>
      <c r="B96" s="416"/>
      <c r="C96" s="417" t="n">
        <f aca="false">IF(A96="F","F",B96*5+A96)</f>
        <v>0</v>
      </c>
      <c r="D96" s="418"/>
    </row>
    <row r="97" customFormat="false" ht="12.8" hidden="false" customHeight="false" outlineLevel="0" collapsed="false">
      <c r="A97" s="415"/>
      <c r="B97" s="416"/>
      <c r="C97" s="417" t="n">
        <f aca="false">IF(A97="F","F",B97*5+A97)</f>
        <v>0</v>
      </c>
      <c r="D97" s="418"/>
    </row>
    <row r="98" customFormat="false" ht="12.8" hidden="false" customHeight="false" outlineLevel="0" collapsed="false">
      <c r="A98" s="415"/>
      <c r="B98" s="416"/>
      <c r="C98" s="417" t="n">
        <f aca="false">IF(A98="F","F",B98*5+A98)</f>
        <v>0</v>
      </c>
      <c r="D98" s="418"/>
    </row>
    <row r="99" customFormat="false" ht="12.8" hidden="false" customHeight="false" outlineLevel="0" collapsed="false">
      <c r="A99" s="415"/>
      <c r="B99" s="416"/>
      <c r="C99" s="417" t="n">
        <f aca="false">IF(A99="F","F",B99*5+A99)</f>
        <v>0</v>
      </c>
      <c r="D99" s="418"/>
    </row>
    <row r="100" customFormat="false" ht="12.8" hidden="false" customHeight="false" outlineLevel="0" collapsed="false">
      <c r="A100" s="415"/>
      <c r="B100" s="416"/>
      <c r="C100" s="417" t="n">
        <f aca="false">IF(A100="F","F",B100*5+A100)</f>
        <v>0</v>
      </c>
      <c r="D100" s="418"/>
    </row>
    <row r="101" customFormat="false" ht="12.8" hidden="false" customHeight="false" outlineLevel="0" collapsed="false">
      <c r="A101" s="415"/>
      <c r="B101" s="416"/>
      <c r="C101" s="417" t="n">
        <f aca="false">IF(A101="F","F",B101*5+A101)</f>
        <v>0</v>
      </c>
      <c r="D101" s="418"/>
    </row>
    <row r="102" customFormat="false" ht="12.8" hidden="false" customHeight="false" outlineLevel="0" collapsed="false">
      <c r="A102" s="415"/>
      <c r="B102" s="416"/>
      <c r="C102" s="417" t="n">
        <f aca="false">IF(A102="F","F",B102*5+A102)</f>
        <v>0</v>
      </c>
      <c r="D102" s="418"/>
    </row>
    <row r="103" customFormat="false" ht="12.8" hidden="false" customHeight="false" outlineLevel="0" collapsed="false">
      <c r="A103" s="415"/>
      <c r="B103" s="416"/>
      <c r="C103" s="417" t="n">
        <f aca="false">IF(A103="F","F",B103*5+A103)</f>
        <v>0</v>
      </c>
      <c r="D103" s="418"/>
    </row>
    <row r="104" customFormat="false" ht="12.8" hidden="false" customHeight="false" outlineLevel="0" collapsed="false">
      <c r="A104" s="415"/>
      <c r="B104" s="416"/>
      <c r="C104" s="417" t="n">
        <f aca="false">IF(A104="F","F",B104*5+A104)</f>
        <v>0</v>
      </c>
      <c r="D104" s="418"/>
    </row>
    <row r="105" customFormat="false" ht="12.8" hidden="false" customHeight="false" outlineLevel="0" collapsed="false">
      <c r="A105" s="415"/>
      <c r="B105" s="416"/>
      <c r="C105" s="417" t="n">
        <f aca="false">IF(A105="F","F",B105*5+A105)</f>
        <v>0</v>
      </c>
      <c r="D105" s="418"/>
    </row>
    <row r="106" customFormat="false" ht="12.8" hidden="false" customHeight="false" outlineLevel="0" collapsed="false">
      <c r="A106" s="415"/>
      <c r="B106" s="416"/>
      <c r="C106" s="417" t="n">
        <f aca="false">IF(A106="F","F",B106*5+A106)</f>
        <v>0</v>
      </c>
      <c r="D106" s="418"/>
    </row>
    <row r="107" customFormat="false" ht="12.8" hidden="false" customHeight="false" outlineLevel="0" collapsed="false">
      <c r="A107" s="415"/>
      <c r="B107" s="416"/>
      <c r="C107" s="417" t="n">
        <f aca="false">IF(A107="F","F",B107*5+A107)</f>
        <v>0</v>
      </c>
      <c r="D107" s="418"/>
    </row>
    <row r="108" customFormat="false" ht="12.8" hidden="false" customHeight="false" outlineLevel="0" collapsed="false">
      <c r="A108" s="415"/>
      <c r="B108" s="416"/>
      <c r="C108" s="417" t="n">
        <f aca="false">IF(A108="F","F",B108*5+A108)</f>
        <v>0</v>
      </c>
      <c r="D108" s="418"/>
    </row>
    <row r="109" customFormat="false" ht="12.8" hidden="false" customHeight="false" outlineLevel="0" collapsed="false">
      <c r="A109" s="415"/>
      <c r="B109" s="416"/>
      <c r="C109" s="417" t="n">
        <f aca="false">IF(A109="F","F",B109*5+A109)</f>
        <v>0</v>
      </c>
      <c r="D109" s="418"/>
    </row>
    <row r="110" customFormat="false" ht="12.8" hidden="false" customHeight="false" outlineLevel="0" collapsed="false">
      <c r="A110" s="415"/>
      <c r="B110" s="416"/>
      <c r="C110" s="417" t="n">
        <f aca="false">IF(A110="F","F",B110*5+A110)</f>
        <v>0</v>
      </c>
      <c r="D110" s="418"/>
    </row>
    <row r="111" customFormat="false" ht="12.8" hidden="false" customHeight="false" outlineLevel="0" collapsed="false">
      <c r="A111" s="415"/>
      <c r="B111" s="416"/>
      <c r="C111" s="417" t="n">
        <f aca="false">IF(A111="F","F",B111*5+A111)</f>
        <v>0</v>
      </c>
      <c r="D111" s="418"/>
    </row>
    <row r="112" customFormat="false" ht="12.8" hidden="false" customHeight="false" outlineLevel="0" collapsed="false">
      <c r="A112" s="415"/>
      <c r="B112" s="416"/>
      <c r="C112" s="417" t="n">
        <f aca="false">IF(A112="F","F",B112*5+A112)</f>
        <v>0</v>
      </c>
      <c r="D112" s="418"/>
    </row>
    <row r="113" customFormat="false" ht="12.8" hidden="false" customHeight="false" outlineLevel="0" collapsed="false">
      <c r="A113" s="415"/>
      <c r="B113" s="416"/>
      <c r="C113" s="417" t="n">
        <f aca="false">IF(A113="F","F",B113*5+A113)</f>
        <v>0</v>
      </c>
      <c r="D113" s="418"/>
    </row>
    <row r="114" customFormat="false" ht="12.8" hidden="false" customHeight="false" outlineLevel="0" collapsed="false">
      <c r="A114" s="415"/>
      <c r="B114" s="416"/>
      <c r="C114" s="417" t="n">
        <f aca="false">IF(A114="F","F",B114*5+A114)</f>
        <v>0</v>
      </c>
      <c r="D114" s="418"/>
    </row>
    <row r="115" customFormat="false" ht="12.8" hidden="false" customHeight="false" outlineLevel="0" collapsed="false">
      <c r="A115" s="415"/>
      <c r="B115" s="416"/>
      <c r="C115" s="417" t="n">
        <f aca="false">IF(A115="F","F",B115*5+A115)</f>
        <v>0</v>
      </c>
      <c r="D115" s="418"/>
    </row>
    <row r="116" customFormat="false" ht="12.8" hidden="false" customHeight="false" outlineLevel="0" collapsed="false">
      <c r="A116" s="415"/>
      <c r="B116" s="416"/>
      <c r="C116" s="417" t="n">
        <f aca="false">IF(A116="F","F",B116*5+A116)</f>
        <v>0</v>
      </c>
      <c r="D116" s="418"/>
    </row>
    <row r="117" customFormat="false" ht="12.8" hidden="false" customHeight="false" outlineLevel="0" collapsed="false">
      <c r="A117" s="415"/>
      <c r="B117" s="416"/>
      <c r="C117" s="417" t="n">
        <f aca="false">IF(A117="F","F",B117*5+A117)</f>
        <v>0</v>
      </c>
      <c r="D117" s="418"/>
    </row>
    <row r="118" customFormat="false" ht="12.8" hidden="false" customHeight="false" outlineLevel="0" collapsed="false">
      <c r="A118" s="415"/>
      <c r="B118" s="416"/>
      <c r="C118" s="417" t="n">
        <f aca="false">IF(A118="F","F",B118*5+A118)</f>
        <v>0</v>
      </c>
      <c r="D118" s="418"/>
    </row>
    <row r="119" customFormat="false" ht="12.8" hidden="false" customHeight="false" outlineLevel="0" collapsed="false">
      <c r="A119" s="415"/>
      <c r="B119" s="416"/>
      <c r="C119" s="417" t="n">
        <f aca="false">IF(A119="F","F",B119*5+A119)</f>
        <v>0</v>
      </c>
      <c r="D119" s="418"/>
    </row>
    <row r="120" customFormat="false" ht="12.8" hidden="false" customHeight="false" outlineLevel="0" collapsed="false">
      <c r="A120" s="415"/>
      <c r="B120" s="416"/>
      <c r="C120" s="417" t="n">
        <f aca="false">IF(A120="F","F",B120*5+A120)</f>
        <v>0</v>
      </c>
      <c r="D120" s="418"/>
    </row>
    <row r="121" customFormat="false" ht="12.8" hidden="false" customHeight="false" outlineLevel="0" collapsed="false">
      <c r="A121" s="415"/>
      <c r="B121" s="416"/>
      <c r="C121" s="417" t="n">
        <f aca="false">IF(A121="F","F",B121*5+A121)</f>
        <v>0</v>
      </c>
      <c r="D121" s="418"/>
    </row>
    <row r="122" customFormat="false" ht="12.8" hidden="false" customHeight="false" outlineLevel="0" collapsed="false">
      <c r="A122" s="415"/>
      <c r="B122" s="416"/>
      <c r="C122" s="417" t="n">
        <f aca="false">IF(A122="F","F",B122*5+A122)</f>
        <v>0</v>
      </c>
      <c r="D122" s="418"/>
    </row>
    <row r="123" customFormat="false" ht="12.8" hidden="false" customHeight="false" outlineLevel="0" collapsed="false">
      <c r="A123" s="415"/>
      <c r="B123" s="416"/>
      <c r="C123" s="417" t="n">
        <f aca="false">IF(A123="F","F",B123*5+A123)</f>
        <v>0</v>
      </c>
      <c r="D123" s="418"/>
    </row>
    <row r="124" customFormat="false" ht="12.8" hidden="false" customHeight="false" outlineLevel="0" collapsed="false">
      <c r="A124" s="415"/>
      <c r="B124" s="416"/>
      <c r="C124" s="417" t="n">
        <f aca="false">IF(A124="F","F",B124*5+A124)</f>
        <v>0</v>
      </c>
      <c r="D124" s="418"/>
    </row>
    <row r="125" customFormat="false" ht="12.8" hidden="false" customHeight="false" outlineLevel="0" collapsed="false">
      <c r="A125" s="419"/>
      <c r="B125" s="420"/>
      <c r="C125" s="421" t="n">
        <f aca="false">IF(A125="F","F",B125*5+A125)</f>
        <v>0</v>
      </c>
      <c r="D125" s="42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C7" activeCellId="0" sqref="C7"/>
    </sheetView>
  </sheetViews>
  <sheetFormatPr defaultColWidth="8.82421875" defaultRowHeight="12" customHeight="false" zeroHeight="false" outlineLevelRow="0" outlineLevelCol="0"/>
  <cols>
    <col collapsed="false" customWidth="true" hidden="false" outlineLevel="0" max="1" min="1" style="66" width="6.82"/>
    <col collapsed="false" customWidth="true" hidden="false" outlineLevel="0" max="2" min="2" style="66" width="13.45"/>
    <col collapsed="false" customWidth="true" hidden="false" outlineLevel="0" max="3" min="3" style="66" width="33.45"/>
    <col collapsed="false" customWidth="true" hidden="false" outlineLevel="0" max="7" min="7" style="66" width="11"/>
  </cols>
  <sheetData>
    <row r="1" customFormat="false" ht="24.45" hidden="false" customHeight="false" outlineLevel="0" collapsed="false">
      <c r="A1" s="146" t="str">
        <f aca="false">IF(ISBLANK('Tournament Info'!B3),"Vampire: The Eternal Struggle Tournament",'Tournament Info'!B3)</f>
        <v>Russian Nationals 2026</v>
      </c>
      <c r="B1" s="146"/>
      <c r="C1" s="146"/>
      <c r="D1" s="146"/>
      <c r="E1" s="146"/>
      <c r="F1" s="146"/>
      <c r="G1" s="146"/>
      <c r="H1" s="146"/>
      <c r="I1" s="146"/>
      <c r="J1" s="146"/>
      <c r="K1" s="146"/>
      <c r="L1" s="146"/>
      <c r="M1" s="68"/>
      <c r="N1" s="68"/>
      <c r="O1" s="423"/>
    </row>
    <row r="2" customFormat="false" ht="15" hidden="false" customHeight="false" outlineLevel="0" collapsed="false">
      <c r="A2" s="43"/>
      <c r="B2" s="43"/>
      <c r="C2" s="43"/>
      <c r="D2" s="43"/>
      <c r="E2" s="147"/>
      <c r="F2" s="43"/>
      <c r="G2" s="44"/>
      <c r="H2" s="43"/>
      <c r="I2" s="74"/>
      <c r="J2" s="44"/>
      <c r="K2" s="44"/>
      <c r="L2" s="43"/>
      <c r="M2" s="68"/>
      <c r="N2" s="68"/>
      <c r="O2" s="423"/>
    </row>
    <row r="3" customFormat="false" ht="19.5" hidden="false" customHeight="false" outlineLevel="0" collapsed="false">
      <c r="A3" s="148" t="str">
        <f aca="false">IF( 'Final Round'!$I$14=0, "V:EKN Report (incomplete)", "V:EKN Report")</f>
        <v>V:EKN Report</v>
      </c>
      <c r="B3" s="148"/>
      <c r="C3" s="148"/>
      <c r="D3" s="148"/>
      <c r="E3" s="148"/>
      <c r="F3" s="148"/>
      <c r="G3" s="148"/>
      <c r="H3" s="148"/>
      <c r="I3" s="148"/>
      <c r="J3" s="148"/>
      <c r="K3" s="148"/>
      <c r="L3" s="148"/>
      <c r="M3" s="68"/>
      <c r="N3" s="68"/>
      <c r="O3" s="423"/>
    </row>
    <row r="4" customFormat="false" ht="15" hidden="false" customHeight="false" outlineLevel="0" collapsed="false">
      <c r="A4" s="43"/>
      <c r="B4" s="43"/>
      <c r="C4" s="43"/>
      <c r="D4" s="43"/>
      <c r="E4" s="43"/>
      <c r="F4" s="44"/>
      <c r="G4" s="44"/>
      <c r="H4" s="43"/>
      <c r="I4" s="74"/>
      <c r="J4" s="44"/>
      <c r="K4" s="44"/>
      <c r="L4" s="43"/>
      <c r="M4" s="68"/>
      <c r="N4" s="68"/>
      <c r="O4" s="423"/>
    </row>
    <row r="5" customFormat="false" ht="18" hidden="false" customHeight="true" outlineLevel="0" collapsed="false">
      <c r="A5" s="424" t="s">
        <v>160</v>
      </c>
      <c r="B5" s="425" t="s">
        <v>161</v>
      </c>
      <c r="C5" s="425"/>
      <c r="D5" s="425" t="s">
        <v>241</v>
      </c>
      <c r="E5" s="425" t="s">
        <v>241</v>
      </c>
      <c r="F5" s="425" t="s">
        <v>242</v>
      </c>
      <c r="G5" s="426"/>
    </row>
    <row r="6" customFormat="false" ht="18" hidden="false" customHeight="true" outlineLevel="0" collapsed="false">
      <c r="A6" s="427" t="s">
        <v>188</v>
      </c>
      <c r="B6" s="428" t="s">
        <v>188</v>
      </c>
      <c r="C6" s="428" t="s">
        <v>193</v>
      </c>
      <c r="D6" s="429" t="s">
        <v>243</v>
      </c>
      <c r="E6" s="428" t="s">
        <v>244</v>
      </c>
      <c r="F6" s="428" t="s">
        <v>182</v>
      </c>
      <c r="G6" s="430" t="s">
        <v>184</v>
      </c>
    </row>
    <row r="7" customFormat="false" ht="12.65" hidden="false" customHeight="false" outlineLevel="0" collapsed="false">
      <c r="A7" s="431" t="n">
        <f aca="false">IF(ISNUMBER(Standings!$A6),Standings!$C6,"")</f>
        <v>7</v>
      </c>
      <c r="B7" s="432" t="n">
        <f aca="false">IF(ISNUMBER($A7),VLOOKUP($A7,Methuselahs!$A$7:$E$306,5,FALSE()),"")</f>
        <v>7</v>
      </c>
      <c r="C7" s="433" t="str">
        <f aca="false">Standings!$D6</f>
        <v> </v>
      </c>
      <c r="D7" s="434" t="n">
        <f aca="false">IF(ISNUMBER($A7),VLOOKUP($A7,Methuselahs!$A$7:$F$306,COLUMN(Methuselahs!$F$7),FALSE()),"")</f>
        <v>3</v>
      </c>
      <c r="E7" s="435" t="n">
        <f aca="false">IF(ISNUMBER($A7),Standings!$E6+IF(Standings!$B$4,1,0),"")</f>
        <v>3</v>
      </c>
      <c r="F7" s="436" t="n">
        <f aca="false">IF(ISNUMBER($A7),Standings!$F6+Standings!$G6,"")</f>
        <v>9</v>
      </c>
      <c r="G7" s="437" t="n">
        <f aca="false">IF(Standings!$A6&gt;5,"",Standings!$A6)</f>
        <v>1</v>
      </c>
    </row>
    <row r="8" customFormat="false" ht="12.65" hidden="false" customHeight="false" outlineLevel="0" collapsed="false">
      <c r="A8" s="438" t="n">
        <f aca="false">IF(ISNUMBER(Standings!$A7),Standings!$C7,"")</f>
        <v>4</v>
      </c>
      <c r="B8" s="125" t="n">
        <f aca="false">IF(ISNUMBER($A8),VLOOKUP($A8,Methuselahs!$A$7:$E$306,5,FALSE()),"")</f>
        <v>4</v>
      </c>
      <c r="C8" s="439" t="str">
        <f aca="false">Standings!$D7</f>
        <v> </v>
      </c>
      <c r="D8" s="125" t="n">
        <f aca="false">IF(ISNUMBER($A8),VLOOKUP($A8,Methuselahs!$A$7:$F$306,COLUMN(Methuselahs!$F$7),FALSE()),"")</f>
        <v>3</v>
      </c>
      <c r="E8" s="124" t="n">
        <f aca="false">IF(ISNUMBER($A8),Standings!$E7,"")</f>
        <v>1</v>
      </c>
      <c r="F8" s="440" t="n">
        <f aca="false">IF(ISNUMBER($A8),Standings!$F7+Standings!$G7,"")</f>
        <v>3</v>
      </c>
      <c r="G8" s="441" t="n">
        <f aca="false">IF(Standings!$A7&gt;5,"",Standings!$A7)</f>
        <v>2</v>
      </c>
    </row>
    <row r="9" customFormat="false" ht="12.65" hidden="false" customHeight="false" outlineLevel="0" collapsed="false">
      <c r="A9" s="438" t="n">
        <f aca="false">IF(ISNUMBER(Standings!$A8),Standings!$C8,"")</f>
        <v>11</v>
      </c>
      <c r="B9" s="125" t="n">
        <f aca="false">IF(ISNUMBER($A9),VLOOKUP($A9,Methuselahs!$A$7:$E$306,5,FALSE()),"")</f>
        <v>11</v>
      </c>
      <c r="C9" s="439" t="str">
        <f aca="false">Standings!$D8</f>
        <v> </v>
      </c>
      <c r="D9" s="125" t="n">
        <f aca="false">IF(ISNUMBER($A9),VLOOKUP($A9,Methuselahs!$A$7:$F$306,COLUMN(Methuselahs!$F$7),FALSE()),"")</f>
        <v>3</v>
      </c>
      <c r="E9" s="124" t="n">
        <f aca="false">IF(ISNUMBER($A9),Standings!$E8,"")</f>
        <v>1</v>
      </c>
      <c r="F9" s="440" t="n">
        <f aca="false">IF(ISNUMBER($A9),Standings!$F8+Standings!$G8,"")</f>
        <v>4</v>
      </c>
      <c r="G9" s="441" t="n">
        <f aca="false">IF(Standings!$A8&gt;5,"",Standings!$A8)</f>
        <v>2</v>
      </c>
    </row>
    <row r="10" customFormat="false" ht="12.65" hidden="false" customHeight="false" outlineLevel="0" collapsed="false">
      <c r="A10" s="438" t="n">
        <f aca="false">IF(ISNUMBER(Standings!$A9),Standings!$C9,"")</f>
        <v>14</v>
      </c>
      <c r="B10" s="125" t="n">
        <f aca="false">IF(ISNUMBER($A10),VLOOKUP($A10,Methuselahs!$A$7:$E$306,5,FALSE()),"")</f>
        <v>14</v>
      </c>
      <c r="C10" s="439" t="str">
        <f aca="false">Standings!$D9</f>
        <v> </v>
      </c>
      <c r="D10" s="125" t="n">
        <f aca="false">IF(ISNUMBER($A10),VLOOKUP($A10,Methuselahs!$A$7:$F$306,COLUMN(Methuselahs!$F$7),FALSE()),"")</f>
        <v>3</v>
      </c>
      <c r="E10" s="124" t="n">
        <f aca="false">IF(ISNUMBER($A10),Standings!$E9,"")</f>
        <v>1</v>
      </c>
      <c r="F10" s="440" t="n">
        <f aca="false">IF(ISNUMBER($A10),Standings!$F9+Standings!$G9,"")</f>
        <v>3.5</v>
      </c>
      <c r="G10" s="441" t="n">
        <f aca="false">IF(Standings!$A9&gt;5,"",Standings!$A9)</f>
        <v>2</v>
      </c>
    </row>
    <row r="11" customFormat="false" ht="12.65" hidden="false" customHeight="false" outlineLevel="0" collapsed="false">
      <c r="A11" s="438" t="n">
        <f aca="false">IF(ISNUMBER(Standings!$A10),Standings!$C10,"")</f>
        <v>15</v>
      </c>
      <c r="B11" s="125" t="n">
        <f aca="false">IF(ISNUMBER($A11),VLOOKUP($A11,Methuselahs!$A$7:$E$306,5,FALSE()),"")</f>
        <v>15</v>
      </c>
      <c r="C11" s="439" t="str">
        <f aca="false">Standings!$D10</f>
        <v> </v>
      </c>
      <c r="D11" s="125" t="n">
        <f aca="false">IF(ISNUMBER($A11),VLOOKUP($A11,Methuselahs!$A$7:$F$306,COLUMN(Methuselahs!$F$7),FALSE()),"")</f>
        <v>3</v>
      </c>
      <c r="E11" s="124" t="n">
        <f aca="false">IF(ISNUMBER($A11),Standings!$E10,"")</f>
        <v>1</v>
      </c>
      <c r="F11" s="440" t="n">
        <f aca="false">IF(ISNUMBER($A11),Standings!$F10+Standings!$G10,"")</f>
        <v>3</v>
      </c>
      <c r="G11" s="441" t="n">
        <f aca="false">IF(Standings!$A10&gt;5,"",Standings!$A10)</f>
        <v>2</v>
      </c>
    </row>
    <row r="12" customFormat="false" ht="12.65" hidden="false" customHeight="false" outlineLevel="0" collapsed="false">
      <c r="A12" s="438" t="n">
        <f aca="false">IF(ISNUMBER(Standings!$A11),Standings!$C11,"")</f>
        <v>1</v>
      </c>
      <c r="B12" s="125" t="n">
        <f aca="false">IF(ISNUMBER($A12),VLOOKUP($A12,Methuselahs!$A$7:$E$306,5,FALSE()),"")</f>
        <v>1</v>
      </c>
      <c r="C12" s="439" t="str">
        <f aca="false">Standings!$D11</f>
        <v> </v>
      </c>
      <c r="D12" s="125" t="n">
        <f aca="false">IF(ISNUMBER($A12),VLOOKUP($A12,Methuselahs!$A$7:$F$306,COLUMN(Methuselahs!$F$7),FALSE()),"")</f>
        <v>2</v>
      </c>
      <c r="E12" s="124" t="n">
        <f aca="false">IF(ISNUMBER($A12),Standings!$E11,"")</f>
        <v>0</v>
      </c>
      <c r="F12" s="440" t="n">
        <f aca="false">IF(ISNUMBER($A12),Standings!$F11+Standings!$G11,"")</f>
        <v>3</v>
      </c>
      <c r="G12" s="441" t="str">
        <f aca="false">IF(Standings!$A11&gt;5,"",Standings!$A11)</f>
        <v/>
      </c>
    </row>
    <row r="13" customFormat="false" ht="12.65" hidden="false" customHeight="false" outlineLevel="0" collapsed="false">
      <c r="A13" s="438" t="n">
        <f aca="false">IF(ISNUMBER(Standings!$A12),Standings!$C12,"")</f>
        <v>6</v>
      </c>
      <c r="B13" s="125" t="n">
        <f aca="false">IF(ISNUMBER($A13),VLOOKUP($A13,Methuselahs!$A$7:$E$306,5,FALSE()),"")</f>
        <v>6</v>
      </c>
      <c r="C13" s="439" t="str">
        <f aca="false">Standings!$D12</f>
        <v> </v>
      </c>
      <c r="D13" s="125" t="n">
        <f aca="false">IF(ISNUMBER($A13),VLOOKUP($A13,Methuselahs!$A$7:$F$306,COLUMN(Methuselahs!$F$7),FALSE()),"")</f>
        <v>2</v>
      </c>
      <c r="E13" s="124" t="n">
        <f aca="false">IF(ISNUMBER($A13),Standings!$E12,"")</f>
        <v>0</v>
      </c>
      <c r="F13" s="440" t="n">
        <f aca="false">IF(ISNUMBER($A13),Standings!$F12+Standings!$G12,"")</f>
        <v>2</v>
      </c>
      <c r="G13" s="441" t="str">
        <f aca="false">IF(Standings!$A12&gt;5,"",Standings!$A12)</f>
        <v/>
      </c>
    </row>
    <row r="14" customFormat="false" ht="12.65" hidden="false" customHeight="false" outlineLevel="0" collapsed="false">
      <c r="A14" s="438" t="n">
        <f aca="false">IF(ISNUMBER(Standings!$A13),Standings!$C13,"")</f>
        <v>9</v>
      </c>
      <c r="B14" s="125" t="n">
        <f aca="false">IF(ISNUMBER($A14),VLOOKUP($A14,Methuselahs!$A$7:$E$306,5,FALSE()),"")</f>
        <v>9</v>
      </c>
      <c r="C14" s="439" t="str">
        <f aca="false">Standings!$D13</f>
        <v> </v>
      </c>
      <c r="D14" s="125" t="n">
        <f aca="false">IF(ISNUMBER($A14),VLOOKUP($A14,Methuselahs!$A$7:$F$306,COLUMN(Methuselahs!$F$7),FALSE()),"")</f>
        <v>2</v>
      </c>
      <c r="E14" s="124" t="n">
        <f aca="false">IF(ISNUMBER($A14),Standings!$E13,"")</f>
        <v>0</v>
      </c>
      <c r="F14" s="440" t="n">
        <f aca="false">IF(ISNUMBER($A14),Standings!$F13+Standings!$G13,"")</f>
        <v>1.5</v>
      </c>
      <c r="G14" s="441" t="str">
        <f aca="false">IF(Standings!$A13&gt;5,"",Standings!$A13)</f>
        <v/>
      </c>
    </row>
    <row r="15" customFormat="false" ht="12.65" hidden="false" customHeight="false" outlineLevel="0" collapsed="false">
      <c r="A15" s="438" t="n">
        <f aca="false">IF(ISNUMBER(Standings!$A14),Standings!$C14,"")</f>
        <v>5</v>
      </c>
      <c r="B15" s="125" t="n">
        <f aca="false">IF(ISNUMBER($A15),VLOOKUP($A15,Methuselahs!$A$7:$E$306,5,FALSE()),"")</f>
        <v>5</v>
      </c>
      <c r="C15" s="439" t="str">
        <f aca="false">Standings!$D14</f>
        <v> </v>
      </c>
      <c r="D15" s="125" t="n">
        <f aca="false">IF(ISNUMBER($A15),VLOOKUP($A15,Methuselahs!$A$7:$F$306,COLUMN(Methuselahs!$F$7),FALSE()),"")</f>
        <v>2</v>
      </c>
      <c r="E15" s="124" t="n">
        <f aca="false">IF(ISNUMBER($A15),Standings!$E14,"")</f>
        <v>0</v>
      </c>
      <c r="F15" s="440" t="n">
        <f aca="false">IF(ISNUMBER($A15),Standings!$F14+Standings!$G14,"")</f>
        <v>1</v>
      </c>
      <c r="G15" s="441" t="str">
        <f aca="false">IF(Standings!$A14&gt;5,"",Standings!$A14)</f>
        <v/>
      </c>
    </row>
    <row r="16" customFormat="false" ht="12.65" hidden="false" customHeight="false" outlineLevel="0" collapsed="false">
      <c r="A16" s="438" t="n">
        <f aca="false">IF(ISNUMBER(Standings!$A15),Standings!$C15,"")</f>
        <v>8</v>
      </c>
      <c r="B16" s="125" t="n">
        <f aca="false">IF(ISNUMBER($A16),VLOOKUP($A16,Methuselahs!$A$7:$E$306,5,FALSE()),"")</f>
        <v>8</v>
      </c>
      <c r="C16" s="439" t="str">
        <f aca="false">Standings!$D15</f>
        <v> </v>
      </c>
      <c r="D16" s="125" t="n">
        <f aca="false">IF(ISNUMBER($A16),VLOOKUP($A16,Methuselahs!$A$7:$F$306,COLUMN(Methuselahs!$F$7),FALSE()),"")</f>
        <v>2</v>
      </c>
      <c r="E16" s="124" t="n">
        <f aca="false">IF(ISNUMBER($A16),Standings!$E15,"")</f>
        <v>0</v>
      </c>
      <c r="F16" s="440" t="n">
        <f aca="false">IF(ISNUMBER($A16),Standings!$F15+Standings!$G15,"")</f>
        <v>1</v>
      </c>
      <c r="G16" s="441" t="str">
        <f aca="false">IF(Standings!$A15&gt;5,"",Standings!$A15)</f>
        <v/>
      </c>
    </row>
    <row r="17" customFormat="false" ht="12.65" hidden="false" customHeight="false" outlineLevel="0" collapsed="false">
      <c r="A17" s="438" t="n">
        <f aca="false">IF(ISNUMBER(Standings!$A16),Standings!$C16,"")</f>
        <v>16</v>
      </c>
      <c r="B17" s="125" t="n">
        <f aca="false">IF(ISNUMBER($A17),VLOOKUP($A17,Methuselahs!$A$7:$E$306,5,FALSE()),"")</f>
        <v>16</v>
      </c>
      <c r="C17" s="439" t="str">
        <f aca="false">Standings!$D16</f>
        <v> </v>
      </c>
      <c r="D17" s="125" t="n">
        <f aca="false">IF(ISNUMBER($A17),VLOOKUP($A17,Methuselahs!$A$7:$F$306,COLUMN(Methuselahs!$F$7),FALSE()),"")</f>
        <v>2</v>
      </c>
      <c r="E17" s="124" t="n">
        <f aca="false">IF(ISNUMBER($A17),Standings!$E16,"")</f>
        <v>0</v>
      </c>
      <c r="F17" s="440" t="n">
        <f aca="false">IF(ISNUMBER($A17),Standings!$F16+Standings!$G16,"")</f>
        <v>1</v>
      </c>
      <c r="G17" s="441" t="str">
        <f aca="false">IF(Standings!$A16&gt;5,"",Standings!$A16)</f>
        <v/>
      </c>
    </row>
    <row r="18" customFormat="false" ht="12.65" hidden="false" customHeight="false" outlineLevel="0" collapsed="false">
      <c r="A18" s="438" t="n">
        <f aca="false">IF(ISNUMBER(Standings!$A17),Standings!$C17,"")</f>
        <v>10</v>
      </c>
      <c r="B18" s="125" t="n">
        <f aca="false">IF(ISNUMBER($A18),VLOOKUP($A18,Methuselahs!$A$7:$E$306,5,FALSE()),"")</f>
        <v>10</v>
      </c>
      <c r="C18" s="439" t="str">
        <f aca="false">Standings!$D17</f>
        <v> </v>
      </c>
      <c r="D18" s="125" t="n">
        <f aca="false">IF(ISNUMBER($A18),VLOOKUP($A18,Methuselahs!$A$7:$F$306,COLUMN(Methuselahs!$F$7),FALSE()),"")</f>
        <v>2</v>
      </c>
      <c r="E18" s="124" t="n">
        <f aca="false">IF(ISNUMBER($A18),Standings!$E17,"")</f>
        <v>0</v>
      </c>
      <c r="F18" s="440" t="n">
        <f aca="false">IF(ISNUMBER($A18),Standings!$F17+Standings!$G17,"")</f>
        <v>0</v>
      </c>
      <c r="G18" s="441" t="str">
        <f aca="false">IF(Standings!$A17&gt;5,"",Standings!$A17)</f>
        <v/>
      </c>
    </row>
    <row r="19" customFormat="false" ht="12.65" hidden="false" customHeight="false" outlineLevel="0" collapsed="false">
      <c r="A19" s="438" t="n">
        <f aca="false">IF(ISNUMBER(Standings!$A18),Standings!$C18,"")</f>
        <v>12</v>
      </c>
      <c r="B19" s="125" t="n">
        <f aca="false">IF(ISNUMBER($A19),VLOOKUP($A19,Methuselahs!$A$7:$E$306,5,FALSE()),"")</f>
        <v>12</v>
      </c>
      <c r="C19" s="439" t="str">
        <f aca="false">Standings!$D18</f>
        <v> </v>
      </c>
      <c r="D19" s="125" t="n">
        <f aca="false">IF(ISNUMBER($A19),VLOOKUP($A19,Methuselahs!$A$7:$F$306,COLUMN(Methuselahs!$F$7),FALSE()),"")</f>
        <v>2</v>
      </c>
      <c r="E19" s="124" t="n">
        <f aca="false">IF(ISNUMBER($A19),Standings!$E18,"")</f>
        <v>0</v>
      </c>
      <c r="F19" s="440" t="n">
        <f aca="false">IF(ISNUMBER($A19),Standings!$F18+Standings!$G18,"")</f>
        <v>0</v>
      </c>
      <c r="G19" s="441" t="str">
        <f aca="false">IF(Standings!$A18&gt;5,"",Standings!$A18)</f>
        <v/>
      </c>
    </row>
    <row r="20" customFormat="false" ht="12.65" hidden="false" customHeight="false" outlineLevel="0" collapsed="false">
      <c r="A20" s="438" t="n">
        <f aca="false">IF(ISNUMBER(Standings!$A19),Standings!$C19,"")</f>
        <v>13</v>
      </c>
      <c r="B20" s="125" t="n">
        <f aca="false">IF(ISNUMBER($A20),VLOOKUP($A20,Methuselahs!$A$7:$E$306,5,FALSE()),"")</f>
        <v>13</v>
      </c>
      <c r="C20" s="439" t="str">
        <f aca="false">Standings!$D19</f>
        <v> </v>
      </c>
      <c r="D20" s="125" t="n">
        <f aca="false">IF(ISNUMBER($A20),VLOOKUP($A20,Methuselahs!$A$7:$F$306,COLUMN(Methuselahs!$F$7),FALSE()),"")</f>
        <v>2</v>
      </c>
      <c r="E20" s="124" t="n">
        <f aca="false">IF(ISNUMBER($A20),Standings!$E19,"")</f>
        <v>0</v>
      </c>
      <c r="F20" s="440" t="n">
        <f aca="false">IF(ISNUMBER($A20),Standings!$F19+Standings!$G19,"")</f>
        <v>0</v>
      </c>
      <c r="G20" s="441" t="str">
        <f aca="false">IF(Standings!$A19&gt;5,"",Standings!$A19)</f>
        <v/>
      </c>
    </row>
    <row r="21" customFormat="false" ht="12.65" hidden="false" customHeight="false" outlineLevel="0" collapsed="false">
      <c r="A21" s="438" t="n">
        <f aca="false">IF(ISNUMBER(Standings!$A20),Standings!$C20,"")</f>
        <v>2</v>
      </c>
      <c r="B21" s="125" t="n">
        <f aca="false">IF(ISNUMBER($A21),VLOOKUP($A21,Methuselahs!$A$7:$E$306,5,FALSE()),"")</f>
        <v>2</v>
      </c>
      <c r="C21" s="439" t="str">
        <f aca="false">Standings!$D20</f>
        <v> </v>
      </c>
      <c r="D21" s="125" t="n">
        <f aca="false">IF(ISNUMBER($A21),VLOOKUP($A21,Methuselahs!$A$7:$F$306,COLUMN(Methuselahs!$F$7),FALSE()),"")</f>
        <v>2</v>
      </c>
      <c r="E21" s="124" t="n">
        <f aca="false">IF(ISNUMBER($A21),Standings!$E20,"")</f>
        <v>0</v>
      </c>
      <c r="F21" s="440" t="n">
        <f aca="false">IF(ISNUMBER($A21),Standings!$F20+Standings!$G20,"")</f>
        <v>0</v>
      </c>
      <c r="G21" s="441" t="str">
        <f aca="false">IF(Standings!$A20&gt;5,"",Standings!$A20)</f>
        <v/>
      </c>
    </row>
    <row r="22" customFormat="false" ht="12.65" hidden="false" customHeight="false" outlineLevel="0" collapsed="false">
      <c r="A22" s="438" t="n">
        <f aca="false">IF(ISNUMBER(Standings!$A21),Standings!$C21,"")</f>
        <v>3</v>
      </c>
      <c r="B22" s="125" t="n">
        <f aca="false">IF(ISNUMBER($A22),VLOOKUP($A22,Methuselahs!$A$7:$E$306,5,FALSE()),"")</f>
        <v>3</v>
      </c>
      <c r="C22" s="439" t="str">
        <f aca="false">Standings!$D21</f>
        <v> </v>
      </c>
      <c r="D22" s="125" t="n">
        <f aca="false">IF(ISNUMBER($A22),VLOOKUP($A22,Methuselahs!$A$7:$F$306,COLUMN(Methuselahs!$F$7),FALSE()),"")</f>
        <v>2</v>
      </c>
      <c r="E22" s="124" t="n">
        <f aca="false">IF(ISNUMBER($A22),Standings!$E21,"")</f>
        <v>0</v>
      </c>
      <c r="F22" s="440" t="n">
        <f aca="false">IF(ISNUMBER($A22),Standings!$F21+Standings!$G21,"")</f>
        <v>0</v>
      </c>
      <c r="G22" s="441" t="str">
        <f aca="false">IF(Standings!$A21&gt;5,"",Standings!$A21)</f>
        <v/>
      </c>
    </row>
    <row r="23" customFormat="false" ht="12.65" hidden="false" customHeight="false" outlineLevel="0" collapsed="false">
      <c r="A23" s="438" t="str">
        <f aca="false">IF(ISNUMBER(Standings!$A22),Standings!$C22,"")</f>
        <v/>
      </c>
      <c r="B23" s="125" t="str">
        <f aca="false">IF(ISNUMBER($A23),VLOOKUP($A23,Methuselahs!$A$7:$E$306,5,FALSE()),"")</f>
        <v/>
      </c>
      <c r="C23" s="439" t="str">
        <f aca="false">Standings!$D22</f>
        <v/>
      </c>
      <c r="D23" s="125" t="str">
        <f aca="false">IF(ISNUMBER($A23),VLOOKUP($A23,Methuselahs!$A$7:$F$306,COLUMN(Methuselahs!$F$7),FALSE()),"")</f>
        <v/>
      </c>
      <c r="E23" s="124" t="str">
        <f aca="false">IF(ISNUMBER($A23),Standings!$E22,"")</f>
        <v/>
      </c>
      <c r="F23" s="440" t="str">
        <f aca="false">IF(ISNUMBER($A23),Standings!$F22+Standings!$G22,"")</f>
        <v/>
      </c>
      <c r="G23" s="441" t="str">
        <f aca="false">IF(Standings!$A22&gt;5,"",Standings!$A22)</f>
        <v/>
      </c>
    </row>
    <row r="24" customFormat="false" ht="12.65" hidden="false" customHeight="false" outlineLevel="0" collapsed="false">
      <c r="A24" s="438" t="str">
        <f aca="false">IF(ISNUMBER(Standings!$A23),Standings!$C23,"")</f>
        <v/>
      </c>
      <c r="B24" s="125" t="str">
        <f aca="false">IF(ISNUMBER($A24),VLOOKUP($A24,Methuselahs!$A$7:$E$306,5,FALSE()),"")</f>
        <v/>
      </c>
      <c r="C24" s="439" t="str">
        <f aca="false">Standings!$D23</f>
        <v/>
      </c>
      <c r="D24" s="125" t="str">
        <f aca="false">IF(ISNUMBER($A24),VLOOKUP($A24,Methuselahs!$A$7:$F$306,COLUMN(Methuselahs!$F$7),FALSE()),"")</f>
        <v/>
      </c>
      <c r="E24" s="124" t="str">
        <f aca="false">IF(ISNUMBER($A24),Standings!$E23,"")</f>
        <v/>
      </c>
      <c r="F24" s="440" t="str">
        <f aca="false">IF(ISNUMBER($A24),Standings!$F23+Standings!$G23,"")</f>
        <v/>
      </c>
      <c r="G24" s="441" t="str">
        <f aca="false">IF(Standings!$A23&gt;5,"",Standings!$A23)</f>
        <v/>
      </c>
    </row>
    <row r="25" customFormat="false" ht="12.65" hidden="false" customHeight="false" outlineLevel="0" collapsed="false">
      <c r="A25" s="438" t="str">
        <f aca="false">IF(ISNUMBER(Standings!$A24),Standings!$C24,"")</f>
        <v/>
      </c>
      <c r="B25" s="125" t="str">
        <f aca="false">IF(ISNUMBER($A25),VLOOKUP($A25,Methuselahs!$A$7:$E$306,5,FALSE()),"")</f>
        <v/>
      </c>
      <c r="C25" s="439" t="str">
        <f aca="false">Standings!$D24</f>
        <v/>
      </c>
      <c r="D25" s="125" t="str">
        <f aca="false">IF(ISNUMBER($A25),VLOOKUP($A25,Methuselahs!$A$7:$F$306,COLUMN(Methuselahs!$F$7),FALSE()),"")</f>
        <v/>
      </c>
      <c r="E25" s="124" t="str">
        <f aca="false">IF(ISNUMBER($A25),Standings!$E24,"")</f>
        <v/>
      </c>
      <c r="F25" s="440" t="str">
        <f aca="false">IF(ISNUMBER($A25),Standings!$F24+Standings!$G24,"")</f>
        <v/>
      </c>
      <c r="G25" s="441" t="str">
        <f aca="false">IF(Standings!$A24&gt;5,"",Standings!$A24)</f>
        <v/>
      </c>
    </row>
    <row r="26" customFormat="false" ht="12.65" hidden="false" customHeight="false" outlineLevel="0" collapsed="false">
      <c r="A26" s="438" t="str">
        <f aca="false">IF(ISNUMBER(Standings!$A25),Standings!$C25,"")</f>
        <v/>
      </c>
      <c r="B26" s="125" t="str">
        <f aca="false">IF(ISNUMBER($A26),VLOOKUP($A26,Methuselahs!$A$7:$E$306,5,FALSE()),"")</f>
        <v/>
      </c>
      <c r="C26" s="439" t="str">
        <f aca="false">Standings!$D25</f>
        <v/>
      </c>
      <c r="D26" s="125" t="str">
        <f aca="false">IF(ISNUMBER($A26),VLOOKUP($A26,Methuselahs!$A$7:$F$306,COLUMN(Methuselahs!$F$7),FALSE()),"")</f>
        <v/>
      </c>
      <c r="E26" s="124" t="str">
        <f aca="false">IF(ISNUMBER($A26),Standings!$E25,"")</f>
        <v/>
      </c>
      <c r="F26" s="440" t="str">
        <f aca="false">IF(ISNUMBER($A26),Standings!$F25+Standings!$G25,"")</f>
        <v/>
      </c>
      <c r="G26" s="441" t="str">
        <f aca="false">IF(Standings!$A25&gt;5,"",Standings!$A25)</f>
        <v/>
      </c>
    </row>
    <row r="27" customFormat="false" ht="12.65" hidden="false" customHeight="false" outlineLevel="0" collapsed="false">
      <c r="A27" s="438" t="str">
        <f aca="false">IF(ISNUMBER(Standings!$A26),Standings!$C26,"")</f>
        <v/>
      </c>
      <c r="B27" s="125" t="str">
        <f aca="false">IF(ISNUMBER($A27),VLOOKUP($A27,Methuselahs!$A$7:$E$306,5,FALSE()),"")</f>
        <v/>
      </c>
      <c r="C27" s="439" t="str">
        <f aca="false">Standings!$D26</f>
        <v/>
      </c>
      <c r="D27" s="125" t="str">
        <f aca="false">IF(ISNUMBER($A27),VLOOKUP($A27,Methuselahs!$A$7:$F$306,COLUMN(Methuselahs!$F$7),FALSE()),"")</f>
        <v/>
      </c>
      <c r="E27" s="124" t="str">
        <f aca="false">IF(ISNUMBER($A27),Standings!$E26,"")</f>
        <v/>
      </c>
      <c r="F27" s="440" t="str">
        <f aca="false">IF(ISNUMBER($A27),Standings!$F26+Standings!$G26,"")</f>
        <v/>
      </c>
      <c r="G27" s="441" t="str">
        <f aca="false">IF(Standings!$A26&gt;5,"",Standings!$A26)</f>
        <v/>
      </c>
    </row>
    <row r="28" customFormat="false" ht="12.65" hidden="false" customHeight="false" outlineLevel="0" collapsed="false">
      <c r="A28" s="438" t="str">
        <f aca="false">IF(ISNUMBER(Standings!$A27),Standings!$C27,"")</f>
        <v/>
      </c>
      <c r="B28" s="125" t="str">
        <f aca="false">IF(ISNUMBER($A28),VLOOKUP($A28,Methuselahs!$A$7:$E$306,5,FALSE()),"")</f>
        <v/>
      </c>
      <c r="C28" s="439" t="str">
        <f aca="false">Standings!$D27</f>
        <v/>
      </c>
      <c r="D28" s="125" t="str">
        <f aca="false">IF(ISNUMBER($A28),VLOOKUP($A28,Methuselahs!$A$7:$F$306,COLUMN(Methuselahs!$F$7),FALSE()),"")</f>
        <v/>
      </c>
      <c r="E28" s="124" t="str">
        <f aca="false">IF(ISNUMBER($A28),Standings!$E27,"")</f>
        <v/>
      </c>
      <c r="F28" s="440" t="str">
        <f aca="false">IF(ISNUMBER($A28),Standings!$F27+Standings!$G27,"")</f>
        <v/>
      </c>
      <c r="G28" s="441" t="str">
        <f aca="false">IF(Standings!$A27&gt;5,"",Standings!$A27)</f>
        <v/>
      </c>
    </row>
    <row r="29" customFormat="false" ht="12.65" hidden="false" customHeight="false" outlineLevel="0" collapsed="false">
      <c r="A29" s="438" t="str">
        <f aca="false">IF(ISNUMBER(Standings!$A28),Standings!$C28,"")</f>
        <v/>
      </c>
      <c r="B29" s="125" t="str">
        <f aca="false">IF(ISNUMBER($A29),VLOOKUP($A29,Methuselahs!$A$7:$E$306,5,FALSE()),"")</f>
        <v/>
      </c>
      <c r="C29" s="439" t="str">
        <f aca="false">Standings!$D28</f>
        <v/>
      </c>
      <c r="D29" s="125" t="str">
        <f aca="false">IF(ISNUMBER($A29),VLOOKUP($A29,Methuselahs!$A$7:$F$306,COLUMN(Methuselahs!$F$7),FALSE()),"")</f>
        <v/>
      </c>
      <c r="E29" s="124" t="str">
        <f aca="false">IF(ISNUMBER($A29),Standings!$E28,"")</f>
        <v/>
      </c>
      <c r="F29" s="440" t="str">
        <f aca="false">IF(ISNUMBER($A29),Standings!$F28+Standings!$G28,"")</f>
        <v/>
      </c>
      <c r="G29" s="441" t="str">
        <f aca="false">IF(Standings!$A28&gt;5,"",Standings!$A28)</f>
        <v/>
      </c>
    </row>
    <row r="30" customFormat="false" ht="12.65" hidden="false" customHeight="false" outlineLevel="0" collapsed="false">
      <c r="A30" s="438" t="str">
        <f aca="false">IF(ISNUMBER(Standings!$A29),Standings!$C29,"")</f>
        <v/>
      </c>
      <c r="B30" s="125" t="str">
        <f aca="false">IF(ISNUMBER($A30),VLOOKUP($A30,Methuselahs!$A$7:$E$306,5,FALSE()),"")</f>
        <v/>
      </c>
      <c r="C30" s="439" t="str">
        <f aca="false">Standings!$D29</f>
        <v/>
      </c>
      <c r="D30" s="125" t="str">
        <f aca="false">IF(ISNUMBER($A30),VLOOKUP($A30,Methuselahs!$A$7:$F$306,COLUMN(Methuselahs!$F$7),FALSE()),"")</f>
        <v/>
      </c>
      <c r="E30" s="124" t="str">
        <f aca="false">IF(ISNUMBER($A30),Standings!$E29,"")</f>
        <v/>
      </c>
      <c r="F30" s="440" t="str">
        <f aca="false">IF(ISNUMBER($A30),Standings!$F29+Standings!$G29,"")</f>
        <v/>
      </c>
      <c r="G30" s="441" t="str">
        <f aca="false">IF(Standings!$A29&gt;5,"",Standings!$A29)</f>
        <v/>
      </c>
    </row>
    <row r="31" customFormat="false" ht="12.65" hidden="false" customHeight="false" outlineLevel="0" collapsed="false">
      <c r="A31" s="438" t="str">
        <f aca="false">IF(ISNUMBER(Standings!$A30),Standings!$C30,"")</f>
        <v/>
      </c>
      <c r="B31" s="125" t="str">
        <f aca="false">IF(ISNUMBER($A31),VLOOKUP($A31,Methuselahs!$A$7:$E$306,5,FALSE()),"")</f>
        <v/>
      </c>
      <c r="C31" s="439" t="str">
        <f aca="false">Standings!$D30</f>
        <v/>
      </c>
      <c r="D31" s="125" t="str">
        <f aca="false">IF(ISNUMBER($A31),VLOOKUP($A31,Methuselahs!$A$7:$F$306,COLUMN(Methuselahs!$F$7),FALSE()),"")</f>
        <v/>
      </c>
      <c r="E31" s="124" t="str">
        <f aca="false">IF(ISNUMBER($A31),Standings!$E30,"")</f>
        <v/>
      </c>
      <c r="F31" s="440" t="str">
        <f aca="false">IF(ISNUMBER($A31),Standings!$F30+Standings!$G30,"")</f>
        <v/>
      </c>
      <c r="G31" s="441" t="str">
        <f aca="false">IF(Standings!$A30&gt;5,"",Standings!$A30)</f>
        <v/>
      </c>
    </row>
    <row r="32" customFormat="false" ht="12.65" hidden="false" customHeight="false" outlineLevel="0" collapsed="false">
      <c r="A32" s="438" t="str">
        <f aca="false">IF(ISNUMBER(Standings!$A31),Standings!$C31,"")</f>
        <v/>
      </c>
      <c r="B32" s="125" t="str">
        <f aca="false">IF(ISNUMBER($A32),VLOOKUP($A32,Methuselahs!$A$7:$E$306,5,FALSE()),"")</f>
        <v/>
      </c>
      <c r="C32" s="439" t="str">
        <f aca="false">Standings!$D31</f>
        <v/>
      </c>
      <c r="D32" s="125" t="str">
        <f aca="false">IF(ISNUMBER($A32),VLOOKUP($A32,Methuselahs!$A$7:$F$306,COLUMN(Methuselahs!$F$7),FALSE()),"")</f>
        <v/>
      </c>
      <c r="E32" s="124" t="str">
        <f aca="false">IF(ISNUMBER($A32),Standings!$E31,"")</f>
        <v/>
      </c>
      <c r="F32" s="440" t="str">
        <f aca="false">IF(ISNUMBER($A32),Standings!$F31+Standings!$G31,"")</f>
        <v/>
      </c>
      <c r="G32" s="441" t="str">
        <f aca="false">IF(Standings!$A31&gt;5,"",Standings!$A31)</f>
        <v/>
      </c>
    </row>
    <row r="33" customFormat="false" ht="12.65" hidden="false" customHeight="false" outlineLevel="0" collapsed="false">
      <c r="A33" s="438" t="str">
        <f aca="false">IF(ISNUMBER(Standings!$A32),Standings!$C32,"")</f>
        <v/>
      </c>
      <c r="B33" s="125" t="str">
        <f aca="false">IF(ISNUMBER($A33),VLOOKUP($A33,Methuselahs!$A$7:$E$306,5,FALSE()),"")</f>
        <v/>
      </c>
      <c r="C33" s="439" t="str">
        <f aca="false">Standings!$D32</f>
        <v/>
      </c>
      <c r="D33" s="125" t="str">
        <f aca="false">IF(ISNUMBER($A33),VLOOKUP($A33,Methuselahs!$A$7:$F$306,COLUMN(Methuselahs!$F$7),FALSE()),"")</f>
        <v/>
      </c>
      <c r="E33" s="124" t="str">
        <f aca="false">IF(ISNUMBER($A33),Standings!$E32,"")</f>
        <v/>
      </c>
      <c r="F33" s="440" t="str">
        <f aca="false">IF(ISNUMBER($A33),Standings!$F32+Standings!$G32,"")</f>
        <v/>
      </c>
      <c r="G33" s="441" t="str">
        <f aca="false">IF(Standings!$A32&gt;5,"",Standings!$A32)</f>
        <v/>
      </c>
    </row>
    <row r="34" customFormat="false" ht="12.65" hidden="false" customHeight="false" outlineLevel="0" collapsed="false">
      <c r="A34" s="438" t="str">
        <f aca="false">IF(ISNUMBER(Standings!$A33),Standings!$C33,"")</f>
        <v/>
      </c>
      <c r="B34" s="125" t="str">
        <f aca="false">IF(ISNUMBER($A34),VLOOKUP($A34,Methuselahs!$A$7:$E$306,5,FALSE()),"")</f>
        <v/>
      </c>
      <c r="C34" s="439" t="str">
        <f aca="false">Standings!$D33</f>
        <v/>
      </c>
      <c r="D34" s="125" t="str">
        <f aca="false">IF(ISNUMBER($A34),VLOOKUP($A34,Methuselahs!$A$7:$F$306,COLUMN(Methuselahs!$F$7),FALSE()),"")</f>
        <v/>
      </c>
      <c r="E34" s="124" t="str">
        <f aca="false">IF(ISNUMBER($A34),Standings!$E33,"")</f>
        <v/>
      </c>
      <c r="F34" s="440" t="str">
        <f aca="false">IF(ISNUMBER($A34),Standings!$F33+Standings!$G33,"")</f>
        <v/>
      </c>
      <c r="G34" s="441" t="str">
        <f aca="false">IF(Standings!$A33&gt;5,"",Standings!$A33)</f>
        <v/>
      </c>
    </row>
    <row r="35" customFormat="false" ht="12.65" hidden="false" customHeight="false" outlineLevel="0" collapsed="false">
      <c r="A35" s="438" t="str">
        <f aca="false">IF(ISNUMBER(Standings!$A34),Standings!$C34,"")</f>
        <v/>
      </c>
      <c r="B35" s="125" t="str">
        <f aca="false">IF(ISNUMBER($A35),VLOOKUP($A35,Methuselahs!$A$7:$E$306,5,FALSE()),"")</f>
        <v/>
      </c>
      <c r="C35" s="439" t="str">
        <f aca="false">Standings!$D34</f>
        <v/>
      </c>
      <c r="D35" s="125" t="str">
        <f aca="false">IF(ISNUMBER($A35),VLOOKUP($A35,Methuselahs!$A$7:$F$306,COLUMN(Methuselahs!$F$7),FALSE()),"")</f>
        <v/>
      </c>
      <c r="E35" s="124" t="str">
        <f aca="false">IF(ISNUMBER($A35),Standings!$E34,"")</f>
        <v/>
      </c>
      <c r="F35" s="440" t="str">
        <f aca="false">IF(ISNUMBER($A35),Standings!$F34+Standings!$G34,"")</f>
        <v/>
      </c>
      <c r="G35" s="441" t="str">
        <f aca="false">IF(Standings!$A34&gt;5,"",Standings!$A34)</f>
        <v/>
      </c>
    </row>
    <row r="36" customFormat="false" ht="12.65" hidden="false" customHeight="false" outlineLevel="0" collapsed="false">
      <c r="A36" s="438" t="str">
        <f aca="false">IF(ISNUMBER(Standings!$A35),Standings!$C35,"")</f>
        <v/>
      </c>
      <c r="B36" s="125" t="str">
        <f aca="false">IF(ISNUMBER($A36),VLOOKUP($A36,Methuselahs!$A$7:$E$306,5,FALSE()),"")</f>
        <v/>
      </c>
      <c r="C36" s="439" t="str">
        <f aca="false">Standings!$D35</f>
        <v/>
      </c>
      <c r="D36" s="125" t="str">
        <f aca="false">IF(ISNUMBER($A36),VLOOKUP($A36,Methuselahs!$A$7:$F$306,COLUMN(Methuselahs!$F$7),FALSE()),"")</f>
        <v/>
      </c>
      <c r="E36" s="124" t="str">
        <f aca="false">IF(ISNUMBER($A36),Standings!$E35,"")</f>
        <v/>
      </c>
      <c r="F36" s="440" t="str">
        <f aca="false">IF(ISNUMBER($A36),Standings!$F35+Standings!$G35,"")</f>
        <v/>
      </c>
      <c r="G36" s="441" t="str">
        <f aca="false">IF(Standings!$A35&gt;5,"",Standings!$A35)</f>
        <v/>
      </c>
    </row>
    <row r="37" customFormat="false" ht="12.65" hidden="false" customHeight="false" outlineLevel="0" collapsed="false">
      <c r="A37" s="438" t="str">
        <f aca="false">IF(ISNUMBER(Standings!$A36),Standings!$C36,"")</f>
        <v/>
      </c>
      <c r="B37" s="125" t="str">
        <f aca="false">IF(ISNUMBER($A37),VLOOKUP($A37,Methuselahs!$A$7:$E$306,5,FALSE()),"")</f>
        <v/>
      </c>
      <c r="C37" s="439" t="str">
        <f aca="false">Standings!$D36</f>
        <v/>
      </c>
      <c r="D37" s="125" t="str">
        <f aca="false">IF(ISNUMBER($A37),VLOOKUP($A37,Methuselahs!$A$7:$F$306,COLUMN(Methuselahs!$F$7),FALSE()),"")</f>
        <v/>
      </c>
      <c r="E37" s="124" t="str">
        <f aca="false">IF(ISNUMBER($A37),Standings!$E36,"")</f>
        <v/>
      </c>
      <c r="F37" s="440" t="str">
        <f aca="false">IF(ISNUMBER($A37),Standings!$F36+Standings!$G36,"")</f>
        <v/>
      </c>
      <c r="G37" s="441" t="str">
        <f aca="false">IF(Standings!$A36&gt;5,"",Standings!$A36)</f>
        <v/>
      </c>
    </row>
    <row r="38" customFormat="false" ht="12.65" hidden="false" customHeight="false" outlineLevel="0" collapsed="false">
      <c r="A38" s="438" t="str">
        <f aca="false">IF(ISNUMBER(Standings!$A37),Standings!$C37,"")</f>
        <v/>
      </c>
      <c r="B38" s="125" t="str">
        <f aca="false">IF(ISNUMBER($A38),VLOOKUP($A38,Methuselahs!$A$7:$E$306,5,FALSE()),"")</f>
        <v/>
      </c>
      <c r="C38" s="439" t="str">
        <f aca="false">Standings!$D37</f>
        <v/>
      </c>
      <c r="D38" s="125" t="str">
        <f aca="false">IF(ISNUMBER($A38),VLOOKUP($A38,Methuselahs!$A$7:$F$306,COLUMN(Methuselahs!$F$7),FALSE()),"")</f>
        <v/>
      </c>
      <c r="E38" s="124" t="str">
        <f aca="false">IF(ISNUMBER($A38),Standings!$E37,"")</f>
        <v/>
      </c>
      <c r="F38" s="440" t="str">
        <f aca="false">IF(ISNUMBER($A38),Standings!$F37+Standings!$G37,"")</f>
        <v/>
      </c>
      <c r="G38" s="441" t="str">
        <f aca="false">IF(Standings!$A37&gt;5,"",Standings!$A37)</f>
        <v/>
      </c>
    </row>
    <row r="39" customFormat="false" ht="12.65" hidden="false" customHeight="false" outlineLevel="0" collapsed="false">
      <c r="A39" s="438" t="str">
        <f aca="false">IF(ISNUMBER(Standings!$A38),Standings!$C38,"")</f>
        <v/>
      </c>
      <c r="B39" s="125" t="str">
        <f aca="false">IF(ISNUMBER($A39),VLOOKUP($A39,Methuselahs!$A$7:$E$306,5,FALSE()),"")</f>
        <v/>
      </c>
      <c r="C39" s="439" t="str">
        <f aca="false">Standings!$D38</f>
        <v/>
      </c>
      <c r="D39" s="125" t="str">
        <f aca="false">IF(ISNUMBER($A39),VLOOKUP($A39,Methuselahs!$A$7:$F$306,COLUMN(Methuselahs!$F$7),FALSE()),"")</f>
        <v/>
      </c>
      <c r="E39" s="124" t="str">
        <f aca="false">IF(ISNUMBER($A39),Standings!$E38,"")</f>
        <v/>
      </c>
      <c r="F39" s="440" t="str">
        <f aca="false">IF(ISNUMBER($A39),Standings!$F38+Standings!$G38,"")</f>
        <v/>
      </c>
      <c r="G39" s="441" t="str">
        <f aca="false">IF(Standings!$A38&gt;5,"",Standings!$A38)</f>
        <v/>
      </c>
    </row>
    <row r="40" customFormat="false" ht="12.65" hidden="false" customHeight="false" outlineLevel="0" collapsed="false">
      <c r="A40" s="438" t="str">
        <f aca="false">IF(ISNUMBER(Standings!$A39),Standings!$C39,"")</f>
        <v/>
      </c>
      <c r="B40" s="125" t="str">
        <f aca="false">IF(ISNUMBER($A40),VLOOKUP($A40,Methuselahs!$A$7:$E$306,5,FALSE()),"")</f>
        <v/>
      </c>
      <c r="C40" s="439" t="str">
        <f aca="false">Standings!$D39</f>
        <v/>
      </c>
      <c r="D40" s="125" t="str">
        <f aca="false">IF(ISNUMBER($A40),VLOOKUP($A40,Methuselahs!$A$7:$F$306,COLUMN(Methuselahs!$F$7),FALSE()),"")</f>
        <v/>
      </c>
      <c r="E40" s="124" t="str">
        <f aca="false">IF(ISNUMBER($A40),Standings!$E39,"")</f>
        <v/>
      </c>
      <c r="F40" s="440" t="str">
        <f aca="false">IF(ISNUMBER($A40),Standings!$F39+Standings!$G39,"")</f>
        <v/>
      </c>
      <c r="G40" s="441" t="str">
        <f aca="false">IF(Standings!$A39&gt;5,"",Standings!$A39)</f>
        <v/>
      </c>
    </row>
    <row r="41" customFormat="false" ht="12.65" hidden="false" customHeight="false" outlineLevel="0" collapsed="false">
      <c r="A41" s="438" t="str">
        <f aca="false">IF(ISNUMBER(Standings!$A40),Standings!$C40,"")</f>
        <v/>
      </c>
      <c r="B41" s="125" t="str">
        <f aca="false">IF(ISNUMBER($A41),VLOOKUP($A41,Methuselahs!$A$7:$E$306,5,FALSE()),"")</f>
        <v/>
      </c>
      <c r="C41" s="439" t="str">
        <f aca="false">Standings!$D40</f>
        <v/>
      </c>
      <c r="D41" s="125" t="str">
        <f aca="false">IF(ISNUMBER($A41),VLOOKUP($A41,Methuselahs!$A$7:$F$306,COLUMN(Methuselahs!$F$7),FALSE()),"")</f>
        <v/>
      </c>
      <c r="E41" s="124" t="str">
        <f aca="false">IF(ISNUMBER($A41),Standings!$E40,"")</f>
        <v/>
      </c>
      <c r="F41" s="440" t="str">
        <f aca="false">IF(ISNUMBER($A41),Standings!$F40+Standings!$G40,"")</f>
        <v/>
      </c>
      <c r="G41" s="441" t="str">
        <f aca="false">IF(Standings!$A40&gt;5,"",Standings!$A40)</f>
        <v/>
      </c>
    </row>
    <row r="42" customFormat="false" ht="12.65" hidden="false" customHeight="false" outlineLevel="0" collapsed="false">
      <c r="A42" s="438" t="str">
        <f aca="false">IF(ISNUMBER(Standings!$A41),Standings!$C41,"")</f>
        <v/>
      </c>
      <c r="B42" s="125" t="str">
        <f aca="false">IF(ISNUMBER($A42),VLOOKUP($A42,Methuselahs!$A$7:$E$306,5,FALSE()),"")</f>
        <v/>
      </c>
      <c r="C42" s="439" t="str">
        <f aca="false">Standings!$D41</f>
        <v/>
      </c>
      <c r="D42" s="125" t="str">
        <f aca="false">IF(ISNUMBER($A42),VLOOKUP($A42,Methuselahs!$A$7:$F$306,COLUMN(Methuselahs!$F$7),FALSE()),"")</f>
        <v/>
      </c>
      <c r="E42" s="124" t="str">
        <f aca="false">IF(ISNUMBER($A42),Standings!$E41,"")</f>
        <v/>
      </c>
      <c r="F42" s="440" t="str">
        <f aca="false">IF(ISNUMBER($A42),Standings!$F41+Standings!$G41,"")</f>
        <v/>
      </c>
      <c r="G42" s="441" t="str">
        <f aca="false">IF(Standings!$A41&gt;5,"",Standings!$A41)</f>
        <v/>
      </c>
    </row>
    <row r="43" customFormat="false" ht="12.65" hidden="false" customHeight="false" outlineLevel="0" collapsed="false">
      <c r="A43" s="438" t="str">
        <f aca="false">IF(ISNUMBER(Standings!$A42),Standings!$C42,"")</f>
        <v/>
      </c>
      <c r="B43" s="125" t="str">
        <f aca="false">IF(ISNUMBER($A43),VLOOKUP($A43,Methuselahs!$A$7:$E$306,5,FALSE()),"")</f>
        <v/>
      </c>
      <c r="C43" s="439" t="str">
        <f aca="false">Standings!$D42</f>
        <v/>
      </c>
      <c r="D43" s="125" t="str">
        <f aca="false">IF(ISNUMBER($A43),VLOOKUP($A43,Methuselahs!$A$7:$F$306,COLUMN(Methuselahs!$F$7),FALSE()),"")</f>
        <v/>
      </c>
      <c r="E43" s="124" t="str">
        <f aca="false">IF(ISNUMBER($A43),Standings!$E42,"")</f>
        <v/>
      </c>
      <c r="F43" s="440" t="str">
        <f aca="false">IF(ISNUMBER($A43),Standings!$F42+Standings!$G42,"")</f>
        <v/>
      </c>
      <c r="G43" s="441" t="str">
        <f aca="false">IF(Standings!$A42&gt;5,"",Standings!$A42)</f>
        <v/>
      </c>
    </row>
    <row r="44" customFormat="false" ht="12.65" hidden="false" customHeight="false" outlineLevel="0" collapsed="false">
      <c r="A44" s="438" t="str">
        <f aca="false">IF(ISNUMBER(Standings!$A43),Standings!$C43,"")</f>
        <v/>
      </c>
      <c r="B44" s="125" t="str">
        <f aca="false">IF(ISNUMBER($A44),VLOOKUP($A44,Methuselahs!$A$7:$E$306,5,FALSE()),"")</f>
        <v/>
      </c>
      <c r="C44" s="439" t="str">
        <f aca="false">Standings!$D43</f>
        <v/>
      </c>
      <c r="D44" s="125" t="str">
        <f aca="false">IF(ISNUMBER($A44),VLOOKUP($A44,Methuselahs!$A$7:$F$306,COLUMN(Methuselahs!$F$7),FALSE()),"")</f>
        <v/>
      </c>
      <c r="E44" s="124" t="str">
        <f aca="false">IF(ISNUMBER($A44),Standings!$E43,"")</f>
        <v/>
      </c>
      <c r="F44" s="440" t="str">
        <f aca="false">IF(ISNUMBER($A44),Standings!$F43+Standings!$G43,"")</f>
        <v/>
      </c>
      <c r="G44" s="441" t="str">
        <f aca="false">IF(Standings!$A43&gt;5,"",Standings!$A43)</f>
        <v/>
      </c>
    </row>
    <row r="45" customFormat="false" ht="12.65" hidden="false" customHeight="false" outlineLevel="0" collapsed="false">
      <c r="A45" s="438" t="str">
        <f aca="false">IF(ISNUMBER(Standings!$A44),Standings!$C44,"")</f>
        <v/>
      </c>
      <c r="B45" s="125" t="str">
        <f aca="false">IF(ISNUMBER($A45),VLOOKUP($A45,Methuselahs!$A$7:$E$306,5,FALSE()),"")</f>
        <v/>
      </c>
      <c r="C45" s="439" t="str">
        <f aca="false">Standings!$D44</f>
        <v/>
      </c>
      <c r="D45" s="125" t="str">
        <f aca="false">IF(ISNUMBER($A45),VLOOKUP($A45,Methuselahs!$A$7:$F$306,COLUMN(Methuselahs!$F$7),FALSE()),"")</f>
        <v/>
      </c>
      <c r="E45" s="124" t="str">
        <f aca="false">IF(ISNUMBER($A45),Standings!$E44,"")</f>
        <v/>
      </c>
      <c r="F45" s="440" t="str">
        <f aca="false">IF(ISNUMBER($A45),Standings!$F44+Standings!$G44,"")</f>
        <v/>
      </c>
      <c r="G45" s="441" t="str">
        <f aca="false">IF(Standings!$A44&gt;5,"",Standings!$A44)</f>
        <v/>
      </c>
    </row>
    <row r="46" customFormat="false" ht="12.65" hidden="false" customHeight="false" outlineLevel="0" collapsed="false">
      <c r="A46" s="438" t="str">
        <f aca="false">IF(ISNUMBER(Standings!$A45),Standings!$C45,"")</f>
        <v/>
      </c>
      <c r="B46" s="125" t="str">
        <f aca="false">IF(ISNUMBER($A46),VLOOKUP($A46,Methuselahs!$A$7:$E$306,5,FALSE()),"")</f>
        <v/>
      </c>
      <c r="C46" s="439" t="str">
        <f aca="false">Standings!$D45</f>
        <v/>
      </c>
      <c r="D46" s="125" t="str">
        <f aca="false">IF(ISNUMBER($A46),VLOOKUP($A46,Methuselahs!$A$7:$F$306,COLUMN(Methuselahs!$F$7),FALSE()),"")</f>
        <v/>
      </c>
      <c r="E46" s="124" t="str">
        <f aca="false">IF(ISNUMBER($A46),Standings!$E45,"")</f>
        <v/>
      </c>
      <c r="F46" s="440" t="str">
        <f aca="false">IF(ISNUMBER($A46),Standings!$F45+Standings!$G45,"")</f>
        <v/>
      </c>
      <c r="G46" s="441" t="str">
        <f aca="false">IF(Standings!$A45&gt;5,"",Standings!$A45)</f>
        <v/>
      </c>
    </row>
    <row r="47" customFormat="false" ht="12.65" hidden="false" customHeight="false" outlineLevel="0" collapsed="false">
      <c r="A47" s="438" t="str">
        <f aca="false">IF(ISNUMBER(Standings!$A46),Standings!$C46,"")</f>
        <v/>
      </c>
      <c r="B47" s="125" t="str">
        <f aca="false">IF(ISNUMBER($A47),VLOOKUP($A47,Methuselahs!$A$7:$E$306,5,FALSE()),"")</f>
        <v/>
      </c>
      <c r="C47" s="439" t="str">
        <f aca="false">Standings!$D46</f>
        <v/>
      </c>
      <c r="D47" s="125" t="str">
        <f aca="false">IF(ISNUMBER($A47),VLOOKUP($A47,Methuselahs!$A$7:$F$306,COLUMN(Methuselahs!$F$7),FALSE()),"")</f>
        <v/>
      </c>
      <c r="E47" s="124" t="str">
        <f aca="false">IF(ISNUMBER($A47),Standings!$E46,"")</f>
        <v/>
      </c>
      <c r="F47" s="440" t="str">
        <f aca="false">IF(ISNUMBER($A47),Standings!$F46+Standings!$G46,"")</f>
        <v/>
      </c>
      <c r="G47" s="441" t="str">
        <f aca="false">IF(Standings!$A46&gt;5,"",Standings!$A46)</f>
        <v/>
      </c>
    </row>
    <row r="48" customFormat="false" ht="12.65" hidden="false" customHeight="false" outlineLevel="0" collapsed="false">
      <c r="A48" s="438" t="str">
        <f aca="false">IF(ISNUMBER(Standings!$A47),Standings!$C47,"")</f>
        <v/>
      </c>
      <c r="B48" s="125" t="str">
        <f aca="false">IF(ISNUMBER($A48),VLOOKUP($A48,Methuselahs!$A$7:$E$306,5,FALSE()),"")</f>
        <v/>
      </c>
      <c r="C48" s="439" t="str">
        <f aca="false">Standings!$D47</f>
        <v/>
      </c>
      <c r="D48" s="125" t="str">
        <f aca="false">IF(ISNUMBER($A48),VLOOKUP($A48,Methuselahs!$A$7:$F$306,COLUMN(Methuselahs!$F$7),FALSE()),"")</f>
        <v/>
      </c>
      <c r="E48" s="124" t="str">
        <f aca="false">IF(ISNUMBER($A48),Standings!$E47,"")</f>
        <v/>
      </c>
      <c r="F48" s="440" t="str">
        <f aca="false">IF(ISNUMBER($A48),Standings!$F47+Standings!$G47,"")</f>
        <v/>
      </c>
      <c r="G48" s="441" t="str">
        <f aca="false">IF(Standings!$A47&gt;5,"",Standings!$A47)</f>
        <v/>
      </c>
    </row>
    <row r="49" customFormat="false" ht="12.65" hidden="false" customHeight="false" outlineLevel="0" collapsed="false">
      <c r="A49" s="438" t="str">
        <f aca="false">IF(ISNUMBER(Standings!$A48),Standings!$C48,"")</f>
        <v/>
      </c>
      <c r="B49" s="125" t="str">
        <f aca="false">IF(ISNUMBER($A49),VLOOKUP($A49,Methuselahs!$A$7:$E$306,5,FALSE()),"")</f>
        <v/>
      </c>
      <c r="C49" s="439" t="str">
        <f aca="false">Standings!$D48</f>
        <v/>
      </c>
      <c r="D49" s="125" t="str">
        <f aca="false">IF(ISNUMBER($A49),VLOOKUP($A49,Methuselahs!$A$7:$F$306,COLUMN(Methuselahs!$F$7),FALSE()),"")</f>
        <v/>
      </c>
      <c r="E49" s="124" t="str">
        <f aca="false">IF(ISNUMBER($A49),Standings!$E48,"")</f>
        <v/>
      </c>
      <c r="F49" s="440" t="str">
        <f aca="false">IF(ISNUMBER($A49),Standings!$F48+Standings!$G48,"")</f>
        <v/>
      </c>
      <c r="G49" s="441" t="str">
        <f aca="false">IF(Standings!$A48&gt;5,"",Standings!$A48)</f>
        <v/>
      </c>
    </row>
    <row r="50" customFormat="false" ht="12.65" hidden="false" customHeight="false" outlineLevel="0" collapsed="false">
      <c r="A50" s="438" t="str">
        <f aca="false">IF(ISNUMBER(Standings!$A49),Standings!$C49,"")</f>
        <v/>
      </c>
      <c r="B50" s="125" t="str">
        <f aca="false">IF(ISNUMBER($A50),VLOOKUP($A50,Methuselahs!$A$7:$E$306,5,FALSE()),"")</f>
        <v/>
      </c>
      <c r="C50" s="439" t="str">
        <f aca="false">Standings!$D49</f>
        <v/>
      </c>
      <c r="D50" s="125" t="str">
        <f aca="false">IF(ISNUMBER($A50),VLOOKUP($A50,Methuselahs!$A$7:$F$306,COLUMN(Methuselahs!$F$7),FALSE()),"")</f>
        <v/>
      </c>
      <c r="E50" s="124" t="str">
        <f aca="false">IF(ISNUMBER($A50),Standings!$E49,"")</f>
        <v/>
      </c>
      <c r="F50" s="440" t="str">
        <f aca="false">IF(ISNUMBER($A50),Standings!$F49+Standings!$G49,"")</f>
        <v/>
      </c>
      <c r="G50" s="441" t="str">
        <f aca="false">IF(Standings!$A49&gt;5,"",Standings!$A49)</f>
        <v/>
      </c>
    </row>
    <row r="51" customFormat="false" ht="12.65" hidden="false" customHeight="false" outlineLevel="0" collapsed="false">
      <c r="A51" s="438" t="str">
        <f aca="false">IF(ISNUMBER(Standings!$A50),Standings!$C50,"")</f>
        <v/>
      </c>
      <c r="B51" s="125" t="str">
        <f aca="false">IF(ISNUMBER($A51),VLOOKUP($A51,Methuselahs!$A$7:$E$306,5,FALSE()),"")</f>
        <v/>
      </c>
      <c r="C51" s="439" t="str">
        <f aca="false">Standings!$D50</f>
        <v/>
      </c>
      <c r="D51" s="125" t="str">
        <f aca="false">IF(ISNUMBER($A51),VLOOKUP($A51,Methuselahs!$A$7:$F$306,COLUMN(Methuselahs!$F$7),FALSE()),"")</f>
        <v/>
      </c>
      <c r="E51" s="124" t="str">
        <f aca="false">IF(ISNUMBER($A51),Standings!$E50,"")</f>
        <v/>
      </c>
      <c r="F51" s="440" t="str">
        <f aca="false">IF(ISNUMBER($A51),Standings!$F50+Standings!$G50,"")</f>
        <v/>
      </c>
      <c r="G51" s="441" t="str">
        <f aca="false">IF(Standings!$A50&gt;5,"",Standings!$A50)</f>
        <v/>
      </c>
    </row>
    <row r="52" customFormat="false" ht="12.65" hidden="false" customHeight="false" outlineLevel="0" collapsed="false">
      <c r="A52" s="438" t="str">
        <f aca="false">IF(ISNUMBER(Standings!$A51),Standings!$C51,"")</f>
        <v/>
      </c>
      <c r="B52" s="125" t="str">
        <f aca="false">IF(ISNUMBER($A52),VLOOKUP($A52,Methuselahs!$A$7:$E$306,5,FALSE()),"")</f>
        <v/>
      </c>
      <c r="C52" s="439" t="str">
        <f aca="false">Standings!$D51</f>
        <v/>
      </c>
      <c r="D52" s="125" t="str">
        <f aca="false">IF(ISNUMBER($A52),VLOOKUP($A52,Methuselahs!$A$7:$F$306,COLUMN(Methuselahs!$F$7),FALSE()),"")</f>
        <v/>
      </c>
      <c r="E52" s="124" t="str">
        <f aca="false">IF(ISNUMBER($A52),Standings!$E51,"")</f>
        <v/>
      </c>
      <c r="F52" s="440" t="str">
        <f aca="false">IF(ISNUMBER($A52),Standings!$F51+Standings!$G51,"")</f>
        <v/>
      </c>
      <c r="G52" s="441" t="str">
        <f aca="false">IF(Standings!$A51&gt;5,"",Standings!$A51)</f>
        <v/>
      </c>
    </row>
    <row r="53" customFormat="false" ht="12.65" hidden="false" customHeight="false" outlineLevel="0" collapsed="false">
      <c r="A53" s="438" t="str">
        <f aca="false">IF(ISNUMBER(Standings!$A52),Standings!$C52,"")</f>
        <v/>
      </c>
      <c r="B53" s="125" t="str">
        <f aca="false">IF(ISNUMBER($A53),VLOOKUP($A53,Methuselahs!$A$7:$E$306,5,FALSE()),"")</f>
        <v/>
      </c>
      <c r="C53" s="439" t="str">
        <f aca="false">Standings!$D52</f>
        <v/>
      </c>
      <c r="D53" s="125" t="str">
        <f aca="false">IF(ISNUMBER($A53),VLOOKUP($A53,Methuselahs!$A$7:$F$306,COLUMN(Methuselahs!$F$7),FALSE()),"")</f>
        <v/>
      </c>
      <c r="E53" s="124" t="str">
        <f aca="false">IF(ISNUMBER($A53),Standings!$E52,"")</f>
        <v/>
      </c>
      <c r="F53" s="440" t="str">
        <f aca="false">IF(ISNUMBER($A53),Standings!$F52+Standings!$G52,"")</f>
        <v/>
      </c>
      <c r="G53" s="441" t="str">
        <f aca="false">IF(Standings!$A52&gt;5,"",Standings!$A52)</f>
        <v/>
      </c>
    </row>
    <row r="54" customFormat="false" ht="12.65" hidden="false" customHeight="false" outlineLevel="0" collapsed="false">
      <c r="A54" s="438" t="str">
        <f aca="false">IF(ISNUMBER(Standings!$A53),Standings!$C53,"")</f>
        <v/>
      </c>
      <c r="B54" s="125" t="str">
        <f aca="false">IF(ISNUMBER($A54),VLOOKUP($A54,Methuselahs!$A$7:$E$306,5,FALSE()),"")</f>
        <v/>
      </c>
      <c r="C54" s="439" t="str">
        <f aca="false">Standings!$D53</f>
        <v/>
      </c>
      <c r="D54" s="125" t="str">
        <f aca="false">IF(ISNUMBER($A54),VLOOKUP($A54,Methuselahs!$A$7:$F$306,COLUMN(Methuselahs!$F$7),FALSE()),"")</f>
        <v/>
      </c>
      <c r="E54" s="124" t="str">
        <f aca="false">IF(ISNUMBER($A54),Standings!$E53,"")</f>
        <v/>
      </c>
      <c r="F54" s="440" t="str">
        <f aca="false">IF(ISNUMBER($A54),Standings!$F53+Standings!$G53,"")</f>
        <v/>
      </c>
      <c r="G54" s="441" t="str">
        <f aca="false">IF(Standings!$A53&gt;5,"",Standings!$A53)</f>
        <v/>
      </c>
    </row>
    <row r="55" customFormat="false" ht="12.65" hidden="false" customHeight="false" outlineLevel="0" collapsed="false">
      <c r="A55" s="438" t="str">
        <f aca="false">IF(ISNUMBER(Standings!$A54),Standings!$C54,"")</f>
        <v/>
      </c>
      <c r="B55" s="125" t="str">
        <f aca="false">IF(ISNUMBER($A55),VLOOKUP($A55,Methuselahs!$A$7:$E$306,5,FALSE()),"")</f>
        <v/>
      </c>
      <c r="C55" s="439" t="str">
        <f aca="false">Standings!$D54</f>
        <v/>
      </c>
      <c r="D55" s="125" t="str">
        <f aca="false">IF(ISNUMBER($A55),VLOOKUP($A55,Methuselahs!$A$7:$F$306,COLUMN(Methuselahs!$F$7),FALSE()),"")</f>
        <v/>
      </c>
      <c r="E55" s="124" t="str">
        <f aca="false">IF(ISNUMBER($A55),Standings!$E54,"")</f>
        <v/>
      </c>
      <c r="F55" s="440" t="str">
        <f aca="false">IF(ISNUMBER($A55),Standings!$F54+Standings!$G54,"")</f>
        <v/>
      </c>
      <c r="G55" s="441" t="str">
        <f aca="false">IF(Standings!$A54&gt;5,"",Standings!$A54)</f>
        <v/>
      </c>
    </row>
    <row r="56" customFormat="false" ht="12.65" hidden="false" customHeight="false" outlineLevel="0" collapsed="false">
      <c r="A56" s="438" t="str">
        <f aca="false">IF(ISNUMBER(Standings!$A55),Standings!$C55,"")</f>
        <v/>
      </c>
      <c r="B56" s="125" t="str">
        <f aca="false">IF(ISNUMBER($A56),VLOOKUP($A56,Methuselahs!$A$7:$E$306,5,FALSE()),"")</f>
        <v/>
      </c>
      <c r="C56" s="439" t="str">
        <f aca="false">Standings!$D55</f>
        <v/>
      </c>
      <c r="D56" s="125" t="str">
        <f aca="false">IF(ISNUMBER($A56),VLOOKUP($A56,Methuselahs!$A$7:$F$306,COLUMN(Methuselahs!$F$7),FALSE()),"")</f>
        <v/>
      </c>
      <c r="E56" s="124" t="str">
        <f aca="false">IF(ISNUMBER($A56),Standings!$E55,"")</f>
        <v/>
      </c>
      <c r="F56" s="440" t="str">
        <f aca="false">IF(ISNUMBER($A56),Standings!$F55+Standings!$G55,"")</f>
        <v/>
      </c>
      <c r="G56" s="441" t="str">
        <f aca="false">IF(Standings!$A55&gt;5,"",Standings!$A55)</f>
        <v/>
      </c>
    </row>
    <row r="57" customFormat="false" ht="12.65" hidden="false" customHeight="false" outlineLevel="0" collapsed="false">
      <c r="A57" s="438" t="str">
        <f aca="false">IF(ISNUMBER(Standings!$A56),Standings!$C56,"")</f>
        <v/>
      </c>
      <c r="B57" s="125" t="str">
        <f aca="false">IF(ISNUMBER($A57),VLOOKUP($A57,Methuselahs!$A$7:$E$306,5,FALSE()),"")</f>
        <v/>
      </c>
      <c r="C57" s="439" t="str">
        <f aca="false">Standings!$D56</f>
        <v/>
      </c>
      <c r="D57" s="125" t="str">
        <f aca="false">IF(ISNUMBER($A57),VLOOKUP($A57,Methuselahs!$A$7:$F$306,COLUMN(Methuselahs!$F$7),FALSE()),"")</f>
        <v/>
      </c>
      <c r="E57" s="124" t="str">
        <f aca="false">IF(ISNUMBER($A57),Standings!$E56,"")</f>
        <v/>
      </c>
      <c r="F57" s="440" t="str">
        <f aca="false">IF(ISNUMBER($A57),Standings!$F56+Standings!$G56,"")</f>
        <v/>
      </c>
      <c r="G57" s="441" t="str">
        <f aca="false">IF(Standings!$A56&gt;5,"",Standings!$A56)</f>
        <v/>
      </c>
    </row>
    <row r="58" customFormat="false" ht="12.65" hidden="false" customHeight="false" outlineLevel="0" collapsed="false">
      <c r="A58" s="438" t="str">
        <f aca="false">IF(ISNUMBER(Standings!$A57),Standings!$C57,"")</f>
        <v/>
      </c>
      <c r="B58" s="125" t="str">
        <f aca="false">IF(ISNUMBER($A58),VLOOKUP($A58,Methuselahs!$A$7:$E$306,5,FALSE()),"")</f>
        <v/>
      </c>
      <c r="C58" s="439" t="str">
        <f aca="false">Standings!$D57</f>
        <v/>
      </c>
      <c r="D58" s="125" t="str">
        <f aca="false">IF(ISNUMBER($A58),VLOOKUP($A58,Methuselahs!$A$7:$F$306,COLUMN(Methuselahs!$F$7),FALSE()),"")</f>
        <v/>
      </c>
      <c r="E58" s="124" t="str">
        <f aca="false">IF(ISNUMBER($A58),Standings!$E57,"")</f>
        <v/>
      </c>
      <c r="F58" s="440" t="str">
        <f aca="false">IF(ISNUMBER($A58),Standings!$F57+Standings!$G57,"")</f>
        <v/>
      </c>
      <c r="G58" s="441" t="str">
        <f aca="false">IF(Standings!$A57&gt;5,"",Standings!$A57)</f>
        <v/>
      </c>
    </row>
    <row r="59" customFormat="false" ht="12.65" hidden="false" customHeight="false" outlineLevel="0" collapsed="false">
      <c r="A59" s="438" t="str">
        <f aca="false">IF(ISNUMBER(Standings!$A58),Standings!$C58,"")</f>
        <v/>
      </c>
      <c r="B59" s="125" t="str">
        <f aca="false">IF(ISNUMBER($A59),VLOOKUP($A59,Methuselahs!$A$7:$E$306,5,FALSE()),"")</f>
        <v/>
      </c>
      <c r="C59" s="439" t="str">
        <f aca="false">Standings!$D58</f>
        <v/>
      </c>
      <c r="D59" s="125" t="str">
        <f aca="false">IF(ISNUMBER($A59),VLOOKUP($A59,Methuselahs!$A$7:$F$306,COLUMN(Methuselahs!$F$7),FALSE()),"")</f>
        <v/>
      </c>
      <c r="E59" s="124" t="str">
        <f aca="false">IF(ISNUMBER($A59),Standings!$E58,"")</f>
        <v/>
      </c>
      <c r="F59" s="440" t="str">
        <f aca="false">IF(ISNUMBER($A59),Standings!$F58+Standings!$G58,"")</f>
        <v/>
      </c>
      <c r="G59" s="441" t="str">
        <f aca="false">IF(Standings!$A58&gt;5,"",Standings!$A58)</f>
        <v/>
      </c>
    </row>
    <row r="60" customFormat="false" ht="12.65" hidden="false" customHeight="false" outlineLevel="0" collapsed="false">
      <c r="A60" s="438" t="str">
        <f aca="false">IF(ISNUMBER(Standings!$A59),Standings!$C59,"")</f>
        <v/>
      </c>
      <c r="B60" s="125" t="str">
        <f aca="false">IF(ISNUMBER($A60),VLOOKUP($A60,Methuselahs!$A$7:$E$306,5,FALSE()),"")</f>
        <v/>
      </c>
      <c r="C60" s="439" t="str">
        <f aca="false">Standings!$D59</f>
        <v/>
      </c>
      <c r="D60" s="125" t="str">
        <f aca="false">IF(ISNUMBER($A60),VLOOKUP($A60,Methuselahs!$A$7:$F$306,COLUMN(Methuselahs!$F$7),FALSE()),"")</f>
        <v/>
      </c>
      <c r="E60" s="124" t="str">
        <f aca="false">IF(ISNUMBER($A60),Standings!$E59,"")</f>
        <v/>
      </c>
      <c r="F60" s="440" t="str">
        <f aca="false">IF(ISNUMBER($A60),Standings!$F59+Standings!$G59,"")</f>
        <v/>
      </c>
      <c r="G60" s="441" t="str">
        <f aca="false">IF(Standings!$A59&gt;5,"",Standings!$A59)</f>
        <v/>
      </c>
    </row>
    <row r="61" customFormat="false" ht="12.65" hidden="false" customHeight="false" outlineLevel="0" collapsed="false">
      <c r="A61" s="438" t="str">
        <f aca="false">IF(ISNUMBER(Standings!$A60),Standings!$C60,"")</f>
        <v/>
      </c>
      <c r="B61" s="125" t="str">
        <f aca="false">IF(ISNUMBER($A61),VLOOKUP($A61,Methuselahs!$A$7:$E$306,5,FALSE()),"")</f>
        <v/>
      </c>
      <c r="C61" s="439" t="str">
        <f aca="false">Standings!$D60</f>
        <v/>
      </c>
      <c r="D61" s="125" t="str">
        <f aca="false">IF(ISNUMBER($A61),VLOOKUP($A61,Methuselahs!$A$7:$F$306,COLUMN(Methuselahs!$F$7),FALSE()),"")</f>
        <v/>
      </c>
      <c r="E61" s="124" t="str">
        <f aca="false">IF(ISNUMBER($A61),Standings!$E60,"")</f>
        <v/>
      </c>
      <c r="F61" s="440" t="str">
        <f aca="false">IF(ISNUMBER($A61),Standings!$F60+Standings!$G60,"")</f>
        <v/>
      </c>
      <c r="G61" s="441" t="str">
        <f aca="false">IF(Standings!$A60&gt;5,"",Standings!$A60)</f>
        <v/>
      </c>
    </row>
    <row r="62" customFormat="false" ht="12.65" hidden="false" customHeight="false" outlineLevel="0" collapsed="false">
      <c r="A62" s="438" t="str">
        <f aca="false">IF(ISNUMBER(Standings!$A61),Standings!$C61,"")</f>
        <v/>
      </c>
      <c r="B62" s="125" t="str">
        <f aca="false">IF(ISNUMBER($A62),VLOOKUP($A62,Methuselahs!$A$7:$E$306,5,FALSE()),"")</f>
        <v/>
      </c>
      <c r="C62" s="439" t="str">
        <f aca="false">Standings!$D61</f>
        <v/>
      </c>
      <c r="D62" s="125" t="str">
        <f aca="false">IF(ISNUMBER($A62),VLOOKUP($A62,Methuselahs!$A$7:$F$306,COLUMN(Methuselahs!$F$7),FALSE()),"")</f>
        <v/>
      </c>
      <c r="E62" s="124" t="str">
        <f aca="false">IF(ISNUMBER($A62),Standings!$E61,"")</f>
        <v/>
      </c>
      <c r="F62" s="440" t="str">
        <f aca="false">IF(ISNUMBER($A62),Standings!$F61+Standings!$G61,"")</f>
        <v/>
      </c>
      <c r="G62" s="441" t="str">
        <f aca="false">IF(Standings!$A61&gt;5,"",Standings!$A61)</f>
        <v/>
      </c>
    </row>
    <row r="63" customFormat="false" ht="12.65" hidden="false" customHeight="false" outlineLevel="0" collapsed="false">
      <c r="A63" s="438" t="str">
        <f aca="false">IF(ISNUMBER(Standings!$A62),Standings!$C62,"")</f>
        <v/>
      </c>
      <c r="B63" s="125" t="str">
        <f aca="false">IF(ISNUMBER($A63),VLOOKUP($A63,Methuselahs!$A$7:$E$306,5,FALSE()),"")</f>
        <v/>
      </c>
      <c r="C63" s="439" t="str">
        <f aca="false">Standings!$D62</f>
        <v/>
      </c>
      <c r="D63" s="125" t="str">
        <f aca="false">IF(ISNUMBER($A63),VLOOKUP($A63,Methuselahs!$A$7:$F$306,COLUMN(Methuselahs!$F$7),FALSE()),"")</f>
        <v/>
      </c>
      <c r="E63" s="124" t="str">
        <f aca="false">IF(ISNUMBER($A63),Standings!$E62,"")</f>
        <v/>
      </c>
      <c r="F63" s="440" t="str">
        <f aca="false">IF(ISNUMBER($A63),Standings!$F62+Standings!$G62,"")</f>
        <v/>
      </c>
      <c r="G63" s="441" t="str">
        <f aca="false">IF(Standings!$A62&gt;5,"",Standings!$A62)</f>
        <v/>
      </c>
    </row>
    <row r="64" customFormat="false" ht="12.65" hidden="false" customHeight="false" outlineLevel="0" collapsed="false">
      <c r="A64" s="438" t="str">
        <f aca="false">IF(ISNUMBER(Standings!$A63),Standings!$C63,"")</f>
        <v/>
      </c>
      <c r="B64" s="125" t="str">
        <f aca="false">IF(ISNUMBER($A64),VLOOKUP($A64,Methuselahs!$A$7:$E$306,5,FALSE()),"")</f>
        <v/>
      </c>
      <c r="C64" s="439" t="str">
        <f aca="false">Standings!$D63</f>
        <v/>
      </c>
      <c r="D64" s="125" t="str">
        <f aca="false">IF(ISNUMBER($A64),VLOOKUP($A64,Methuselahs!$A$7:$F$306,COLUMN(Methuselahs!$F$7),FALSE()),"")</f>
        <v/>
      </c>
      <c r="E64" s="124" t="str">
        <f aca="false">IF(ISNUMBER($A64),Standings!$E63,"")</f>
        <v/>
      </c>
      <c r="F64" s="440" t="str">
        <f aca="false">IF(ISNUMBER($A64),Standings!$F63+Standings!$G63,"")</f>
        <v/>
      </c>
      <c r="G64" s="441" t="str">
        <f aca="false">IF(Standings!$A63&gt;5,"",Standings!$A63)</f>
        <v/>
      </c>
    </row>
    <row r="65" customFormat="false" ht="12.65" hidden="false" customHeight="false" outlineLevel="0" collapsed="false">
      <c r="A65" s="438" t="str">
        <f aca="false">IF(ISNUMBER(Standings!$A64),Standings!$C64,"")</f>
        <v/>
      </c>
      <c r="B65" s="125" t="str">
        <f aca="false">IF(ISNUMBER($A65),VLOOKUP($A65,Methuselahs!$A$7:$E$306,5,FALSE()),"")</f>
        <v/>
      </c>
      <c r="C65" s="439" t="str">
        <f aca="false">Standings!$D64</f>
        <v/>
      </c>
      <c r="D65" s="125" t="str">
        <f aca="false">IF(ISNUMBER($A65),VLOOKUP($A65,Methuselahs!$A$7:$F$306,COLUMN(Methuselahs!$F$7),FALSE()),"")</f>
        <v/>
      </c>
      <c r="E65" s="124" t="str">
        <f aca="false">IF(ISNUMBER($A65),Standings!$E64,"")</f>
        <v/>
      </c>
      <c r="F65" s="440" t="str">
        <f aca="false">IF(ISNUMBER($A65),Standings!$F64+Standings!$G64,"")</f>
        <v/>
      </c>
      <c r="G65" s="441" t="str">
        <f aca="false">IF(Standings!$A64&gt;5,"",Standings!$A64)</f>
        <v/>
      </c>
    </row>
    <row r="66" customFormat="false" ht="12.65" hidden="false" customHeight="false" outlineLevel="0" collapsed="false">
      <c r="A66" s="438" t="str">
        <f aca="false">IF(ISNUMBER(Standings!$A65),Standings!$C65,"")</f>
        <v/>
      </c>
      <c r="B66" s="125" t="str">
        <f aca="false">IF(ISNUMBER($A66),VLOOKUP($A66,Methuselahs!$A$7:$E$306,5,FALSE()),"")</f>
        <v/>
      </c>
      <c r="C66" s="439" t="str">
        <f aca="false">Standings!$D65</f>
        <v/>
      </c>
      <c r="D66" s="125" t="str">
        <f aca="false">IF(ISNUMBER($A66),VLOOKUP($A66,Methuselahs!$A$7:$F$306,COLUMN(Methuselahs!$F$7),FALSE()),"")</f>
        <v/>
      </c>
      <c r="E66" s="124" t="str">
        <f aca="false">IF(ISNUMBER($A66),Standings!$E65,"")</f>
        <v/>
      </c>
      <c r="F66" s="440" t="str">
        <f aca="false">IF(ISNUMBER($A66),Standings!$F65+Standings!$G65,"")</f>
        <v/>
      </c>
      <c r="G66" s="441" t="str">
        <f aca="false">IF(Standings!$A65&gt;5,"",Standings!$A65)</f>
        <v/>
      </c>
    </row>
    <row r="67" customFormat="false" ht="12.65" hidden="false" customHeight="false" outlineLevel="0" collapsed="false">
      <c r="A67" s="438" t="str">
        <f aca="false">IF(ISNUMBER(Standings!$A66),Standings!$C66,"")</f>
        <v/>
      </c>
      <c r="B67" s="125" t="str">
        <f aca="false">IF(ISNUMBER($A67),VLOOKUP($A67,Methuselahs!$A$7:$E$306,5,FALSE()),"")</f>
        <v/>
      </c>
      <c r="C67" s="439" t="str">
        <f aca="false">Standings!$D66</f>
        <v/>
      </c>
      <c r="D67" s="125" t="str">
        <f aca="false">IF(ISNUMBER($A67),VLOOKUP($A67,Methuselahs!$A$7:$F$306,COLUMN(Methuselahs!$F$7),FALSE()),"")</f>
        <v/>
      </c>
      <c r="E67" s="124" t="str">
        <f aca="false">IF(ISNUMBER($A67),Standings!$E66,"")</f>
        <v/>
      </c>
      <c r="F67" s="440" t="str">
        <f aca="false">IF(ISNUMBER($A67),Standings!$F66+Standings!$G66,"")</f>
        <v/>
      </c>
      <c r="G67" s="441" t="str">
        <f aca="false">IF(Standings!$A66&gt;5,"",Standings!$A66)</f>
        <v/>
      </c>
    </row>
    <row r="68" customFormat="false" ht="12.65" hidden="false" customHeight="false" outlineLevel="0" collapsed="false">
      <c r="A68" s="438" t="str">
        <f aca="false">IF(ISNUMBER(Standings!$A67),Standings!$C67,"")</f>
        <v/>
      </c>
      <c r="B68" s="125" t="str">
        <f aca="false">IF(ISNUMBER($A68),VLOOKUP($A68,Methuselahs!$A$7:$E$306,5,FALSE()),"")</f>
        <v/>
      </c>
      <c r="C68" s="439" t="str">
        <f aca="false">Standings!$D67</f>
        <v/>
      </c>
      <c r="D68" s="125" t="str">
        <f aca="false">IF(ISNUMBER($A68),VLOOKUP($A68,Methuselahs!$A$7:$F$306,COLUMN(Methuselahs!$F$7),FALSE()),"")</f>
        <v/>
      </c>
      <c r="E68" s="124" t="str">
        <f aca="false">IF(ISNUMBER($A68),Standings!$E67,"")</f>
        <v/>
      </c>
      <c r="F68" s="440" t="str">
        <f aca="false">IF(ISNUMBER($A68),Standings!$F67+Standings!$G67,"")</f>
        <v/>
      </c>
      <c r="G68" s="441" t="str">
        <f aca="false">IF(Standings!$A67&gt;5,"",Standings!$A67)</f>
        <v/>
      </c>
    </row>
    <row r="69" customFormat="false" ht="12.65" hidden="false" customHeight="false" outlineLevel="0" collapsed="false">
      <c r="A69" s="438" t="str">
        <f aca="false">IF(ISNUMBER(Standings!$A68),Standings!$C68,"")</f>
        <v/>
      </c>
      <c r="B69" s="125" t="str">
        <f aca="false">IF(ISNUMBER($A69),VLOOKUP($A69,Methuselahs!$A$7:$E$306,5,FALSE()),"")</f>
        <v/>
      </c>
      <c r="C69" s="439" t="str">
        <f aca="false">Standings!$D68</f>
        <v/>
      </c>
      <c r="D69" s="125" t="str">
        <f aca="false">IF(ISNUMBER($A69),VLOOKUP($A69,Methuselahs!$A$7:$F$306,COLUMN(Methuselahs!$F$7),FALSE()),"")</f>
        <v/>
      </c>
      <c r="E69" s="124" t="str">
        <f aca="false">IF(ISNUMBER($A69),Standings!$E68,"")</f>
        <v/>
      </c>
      <c r="F69" s="440" t="str">
        <f aca="false">IF(ISNUMBER($A69),Standings!$F68+Standings!$G68,"")</f>
        <v/>
      </c>
      <c r="G69" s="441" t="str">
        <f aca="false">IF(Standings!$A68&gt;5,"",Standings!$A68)</f>
        <v/>
      </c>
    </row>
    <row r="70" customFormat="false" ht="12.65" hidden="false" customHeight="false" outlineLevel="0" collapsed="false">
      <c r="A70" s="438" t="str">
        <f aca="false">IF(ISNUMBER(Standings!$A69),Standings!$C69,"")</f>
        <v/>
      </c>
      <c r="B70" s="125" t="str">
        <f aca="false">IF(ISNUMBER($A70),VLOOKUP($A70,Methuselahs!$A$7:$E$306,5,FALSE()),"")</f>
        <v/>
      </c>
      <c r="C70" s="439" t="str">
        <f aca="false">Standings!$D69</f>
        <v/>
      </c>
      <c r="D70" s="125" t="str">
        <f aca="false">IF(ISNUMBER($A70),VLOOKUP($A70,Methuselahs!$A$7:$F$306,COLUMN(Methuselahs!$F$7),FALSE()),"")</f>
        <v/>
      </c>
      <c r="E70" s="124" t="str">
        <f aca="false">IF(ISNUMBER($A70),Standings!$E69,"")</f>
        <v/>
      </c>
      <c r="F70" s="440" t="str">
        <f aca="false">IF(ISNUMBER($A70),Standings!$F69+Standings!$G69,"")</f>
        <v/>
      </c>
      <c r="G70" s="441" t="str">
        <f aca="false">IF(Standings!$A69&gt;5,"",Standings!$A69)</f>
        <v/>
      </c>
    </row>
    <row r="71" customFormat="false" ht="12.65" hidden="false" customHeight="false" outlineLevel="0" collapsed="false">
      <c r="A71" s="438" t="str">
        <f aca="false">IF(ISNUMBER(Standings!$A70),Standings!$C70,"")</f>
        <v/>
      </c>
      <c r="B71" s="125" t="str">
        <f aca="false">IF(ISNUMBER($A71),VLOOKUP($A71,Methuselahs!$A$7:$E$306,5,FALSE()),"")</f>
        <v/>
      </c>
      <c r="C71" s="439" t="str">
        <f aca="false">Standings!$D70</f>
        <v/>
      </c>
      <c r="D71" s="125" t="str">
        <f aca="false">IF(ISNUMBER($A71),VLOOKUP($A71,Methuselahs!$A$7:$F$306,COLUMN(Methuselahs!$F$7),FALSE()),"")</f>
        <v/>
      </c>
      <c r="E71" s="124" t="str">
        <f aca="false">IF(ISNUMBER($A71),Standings!$E70,"")</f>
        <v/>
      </c>
      <c r="F71" s="440" t="str">
        <f aca="false">IF(ISNUMBER($A71),Standings!$F70+Standings!$G70,"")</f>
        <v/>
      </c>
      <c r="G71" s="441" t="str">
        <f aca="false">IF(Standings!$A70&gt;5,"",Standings!$A70)</f>
        <v/>
      </c>
    </row>
    <row r="72" customFormat="false" ht="12.65" hidden="false" customHeight="false" outlineLevel="0" collapsed="false">
      <c r="A72" s="438" t="str">
        <f aca="false">IF(ISNUMBER(Standings!$A71),Standings!$C71,"")</f>
        <v/>
      </c>
      <c r="B72" s="125" t="str">
        <f aca="false">IF(ISNUMBER($A72),VLOOKUP($A72,Methuselahs!$A$7:$E$306,5,FALSE()),"")</f>
        <v/>
      </c>
      <c r="C72" s="439" t="str">
        <f aca="false">Standings!$D71</f>
        <v/>
      </c>
      <c r="D72" s="125" t="str">
        <f aca="false">IF(ISNUMBER($A72),VLOOKUP($A72,Methuselahs!$A$7:$F$306,COLUMN(Methuselahs!$F$7),FALSE()),"")</f>
        <v/>
      </c>
      <c r="E72" s="124" t="str">
        <f aca="false">IF(ISNUMBER($A72),Standings!$E71,"")</f>
        <v/>
      </c>
      <c r="F72" s="440" t="str">
        <f aca="false">IF(ISNUMBER($A72),Standings!$F71+Standings!$G71,"")</f>
        <v/>
      </c>
      <c r="G72" s="441" t="str">
        <f aca="false">IF(Standings!$A71&gt;5,"",Standings!$A71)</f>
        <v/>
      </c>
    </row>
    <row r="73" customFormat="false" ht="12.65" hidden="false" customHeight="false" outlineLevel="0" collapsed="false">
      <c r="A73" s="438" t="str">
        <f aca="false">IF(ISNUMBER(Standings!$A72),Standings!$C72,"")</f>
        <v/>
      </c>
      <c r="B73" s="125" t="str">
        <f aca="false">IF(ISNUMBER($A73),VLOOKUP($A73,Methuselahs!$A$7:$E$306,5,FALSE()),"")</f>
        <v/>
      </c>
      <c r="C73" s="439" t="str">
        <f aca="false">Standings!$D72</f>
        <v/>
      </c>
      <c r="D73" s="125" t="str">
        <f aca="false">IF(ISNUMBER($A73),VLOOKUP($A73,Methuselahs!$A$7:$F$306,COLUMN(Methuselahs!$F$7),FALSE()),"")</f>
        <v/>
      </c>
      <c r="E73" s="124" t="str">
        <f aca="false">IF(ISNUMBER($A73),Standings!$E72,"")</f>
        <v/>
      </c>
      <c r="F73" s="440" t="str">
        <f aca="false">IF(ISNUMBER($A73),Standings!$F72+Standings!$G72,"")</f>
        <v/>
      </c>
      <c r="G73" s="441" t="str">
        <f aca="false">IF(Standings!$A72&gt;5,"",Standings!$A72)</f>
        <v/>
      </c>
    </row>
    <row r="74" customFormat="false" ht="12.65" hidden="false" customHeight="false" outlineLevel="0" collapsed="false">
      <c r="A74" s="438" t="str">
        <f aca="false">IF(ISNUMBER(Standings!$A73),Standings!$C73,"")</f>
        <v/>
      </c>
      <c r="B74" s="125" t="str">
        <f aca="false">IF(ISNUMBER($A74),VLOOKUP($A74,Methuselahs!$A$7:$E$306,5,FALSE()),"")</f>
        <v/>
      </c>
      <c r="C74" s="439" t="str">
        <f aca="false">Standings!$D73</f>
        <v/>
      </c>
      <c r="D74" s="125" t="str">
        <f aca="false">IF(ISNUMBER($A74),VLOOKUP($A74,Methuselahs!$A$7:$F$306,COLUMN(Methuselahs!$F$7),FALSE()),"")</f>
        <v/>
      </c>
      <c r="E74" s="124" t="str">
        <f aca="false">IF(ISNUMBER($A74),Standings!$E73,"")</f>
        <v/>
      </c>
      <c r="F74" s="440" t="str">
        <f aca="false">IF(ISNUMBER($A74),Standings!$F73+Standings!$G73,"")</f>
        <v/>
      </c>
      <c r="G74" s="441" t="str">
        <f aca="false">IF(Standings!$A73&gt;5,"",Standings!$A73)</f>
        <v/>
      </c>
    </row>
    <row r="75" customFormat="false" ht="12.65" hidden="false" customHeight="false" outlineLevel="0" collapsed="false">
      <c r="A75" s="438" t="str">
        <f aca="false">IF(ISNUMBER(Standings!$A74),Standings!$C74,"")</f>
        <v/>
      </c>
      <c r="B75" s="125" t="str">
        <f aca="false">IF(ISNUMBER($A75),VLOOKUP($A75,Methuselahs!$A$7:$E$306,5,FALSE()),"")</f>
        <v/>
      </c>
      <c r="C75" s="439" t="str">
        <f aca="false">Standings!$D74</f>
        <v/>
      </c>
      <c r="D75" s="125" t="str">
        <f aca="false">IF(ISNUMBER($A75),VLOOKUP($A75,Methuselahs!$A$7:$F$306,COLUMN(Methuselahs!$F$7),FALSE()),"")</f>
        <v/>
      </c>
      <c r="E75" s="124" t="str">
        <f aca="false">IF(ISNUMBER($A75),Standings!$E74,"")</f>
        <v/>
      </c>
      <c r="F75" s="440" t="str">
        <f aca="false">IF(ISNUMBER($A75),Standings!$F74+Standings!$G74,"")</f>
        <v/>
      </c>
      <c r="G75" s="441" t="str">
        <f aca="false">IF(Standings!$A74&gt;5,"",Standings!$A74)</f>
        <v/>
      </c>
    </row>
    <row r="76" customFormat="false" ht="12.65" hidden="false" customHeight="false" outlineLevel="0" collapsed="false">
      <c r="A76" s="438" t="str">
        <f aca="false">IF(ISNUMBER(Standings!$A75),Standings!$C75,"")</f>
        <v/>
      </c>
      <c r="B76" s="125" t="str">
        <f aca="false">IF(ISNUMBER($A76),VLOOKUP($A76,Methuselahs!$A$7:$E$306,5,FALSE()),"")</f>
        <v/>
      </c>
      <c r="C76" s="439" t="str">
        <f aca="false">Standings!$D75</f>
        <v/>
      </c>
      <c r="D76" s="125" t="str">
        <f aca="false">IF(ISNUMBER($A76),VLOOKUP($A76,Methuselahs!$A$7:$F$306,COLUMN(Methuselahs!$F$7),FALSE()),"")</f>
        <v/>
      </c>
      <c r="E76" s="124" t="str">
        <f aca="false">IF(ISNUMBER($A76),Standings!$E75,"")</f>
        <v/>
      </c>
      <c r="F76" s="440" t="str">
        <f aca="false">IF(ISNUMBER($A76),Standings!$F75+Standings!$G75,"")</f>
        <v/>
      </c>
      <c r="G76" s="441" t="str">
        <f aca="false">IF(Standings!$A75&gt;5,"",Standings!$A75)</f>
        <v/>
      </c>
    </row>
    <row r="77" customFormat="false" ht="12.65" hidden="false" customHeight="false" outlineLevel="0" collapsed="false">
      <c r="A77" s="438" t="str">
        <f aca="false">IF(ISNUMBER(Standings!$A76),Standings!$C76,"")</f>
        <v/>
      </c>
      <c r="B77" s="125" t="str">
        <f aca="false">IF(ISNUMBER($A77),VLOOKUP($A77,Methuselahs!$A$7:$E$306,5,FALSE()),"")</f>
        <v/>
      </c>
      <c r="C77" s="439" t="str">
        <f aca="false">Standings!$D76</f>
        <v/>
      </c>
      <c r="D77" s="125" t="str">
        <f aca="false">IF(ISNUMBER($A77),VLOOKUP($A77,Methuselahs!$A$7:$F$306,COLUMN(Methuselahs!$F$7),FALSE()),"")</f>
        <v/>
      </c>
      <c r="E77" s="124" t="str">
        <f aca="false">IF(ISNUMBER($A77),Standings!$E76,"")</f>
        <v/>
      </c>
      <c r="F77" s="440" t="str">
        <f aca="false">IF(ISNUMBER($A77),Standings!$F76+Standings!$G76,"")</f>
        <v/>
      </c>
      <c r="G77" s="441" t="str">
        <f aca="false">IF(Standings!$A76&gt;5,"",Standings!$A76)</f>
        <v/>
      </c>
    </row>
    <row r="78" customFormat="false" ht="12.65" hidden="false" customHeight="false" outlineLevel="0" collapsed="false">
      <c r="A78" s="438" t="str">
        <f aca="false">IF(ISNUMBER(Standings!$A77),Standings!$C77,"")</f>
        <v/>
      </c>
      <c r="B78" s="125" t="str">
        <f aca="false">IF(ISNUMBER($A78),VLOOKUP($A78,Methuselahs!$A$7:$E$306,5,FALSE()),"")</f>
        <v/>
      </c>
      <c r="C78" s="439" t="str">
        <f aca="false">Standings!$D77</f>
        <v/>
      </c>
      <c r="D78" s="125" t="str">
        <f aca="false">IF(ISNUMBER($A78),VLOOKUP($A78,Methuselahs!$A$7:$F$306,COLUMN(Methuselahs!$F$7),FALSE()),"")</f>
        <v/>
      </c>
      <c r="E78" s="124" t="str">
        <f aca="false">IF(ISNUMBER($A78),Standings!$E77,"")</f>
        <v/>
      </c>
      <c r="F78" s="440" t="str">
        <f aca="false">IF(ISNUMBER($A78),Standings!$F77+Standings!$G77,"")</f>
        <v/>
      </c>
      <c r="G78" s="441" t="str">
        <f aca="false">IF(Standings!$A77&gt;5,"",Standings!$A77)</f>
        <v/>
      </c>
    </row>
    <row r="79" customFormat="false" ht="12.65" hidden="false" customHeight="false" outlineLevel="0" collapsed="false">
      <c r="A79" s="438" t="str">
        <f aca="false">IF(ISNUMBER(Standings!$A78),Standings!$C78,"")</f>
        <v/>
      </c>
      <c r="B79" s="125" t="str">
        <f aca="false">IF(ISNUMBER($A79),VLOOKUP($A79,Methuselahs!$A$7:$E$306,5,FALSE()),"")</f>
        <v/>
      </c>
      <c r="C79" s="439" t="str">
        <f aca="false">Standings!$D78</f>
        <v/>
      </c>
      <c r="D79" s="125" t="str">
        <f aca="false">IF(ISNUMBER($A79),VLOOKUP($A79,Methuselahs!$A$7:$F$306,COLUMN(Methuselahs!$F$7),FALSE()),"")</f>
        <v/>
      </c>
      <c r="E79" s="124" t="str">
        <f aca="false">IF(ISNUMBER($A79),Standings!$E78,"")</f>
        <v/>
      </c>
      <c r="F79" s="440" t="str">
        <f aca="false">IF(ISNUMBER($A79),Standings!$F78+Standings!$G78,"")</f>
        <v/>
      </c>
      <c r="G79" s="441" t="str">
        <f aca="false">IF(Standings!$A78&gt;5,"",Standings!$A78)</f>
        <v/>
      </c>
    </row>
    <row r="80" customFormat="false" ht="12.65" hidden="false" customHeight="false" outlineLevel="0" collapsed="false">
      <c r="A80" s="438" t="str">
        <f aca="false">IF(ISNUMBER(Standings!$A79),Standings!$C79,"")</f>
        <v/>
      </c>
      <c r="B80" s="125" t="str">
        <f aca="false">IF(ISNUMBER($A80),VLOOKUP($A80,Methuselahs!$A$7:$E$306,5,FALSE()),"")</f>
        <v/>
      </c>
      <c r="C80" s="439" t="str">
        <f aca="false">Standings!$D79</f>
        <v/>
      </c>
      <c r="D80" s="125" t="str">
        <f aca="false">IF(ISNUMBER($A80),VLOOKUP($A80,Methuselahs!$A$7:$F$306,COLUMN(Methuselahs!$F$7),FALSE()),"")</f>
        <v/>
      </c>
      <c r="E80" s="124" t="str">
        <f aca="false">IF(ISNUMBER($A80),Standings!$E79,"")</f>
        <v/>
      </c>
      <c r="F80" s="440" t="str">
        <f aca="false">IF(ISNUMBER($A80),Standings!$F79+Standings!$G79,"")</f>
        <v/>
      </c>
      <c r="G80" s="441" t="str">
        <f aca="false">IF(Standings!$A79&gt;5,"",Standings!$A79)</f>
        <v/>
      </c>
    </row>
    <row r="81" customFormat="false" ht="12.65" hidden="false" customHeight="false" outlineLevel="0" collapsed="false">
      <c r="A81" s="438" t="str">
        <f aca="false">IF(ISNUMBER(Standings!$A80),Standings!$C80,"")</f>
        <v/>
      </c>
      <c r="B81" s="125" t="str">
        <f aca="false">IF(ISNUMBER($A81),VLOOKUP($A81,Methuselahs!$A$7:$E$306,5,FALSE()),"")</f>
        <v/>
      </c>
      <c r="C81" s="439" t="str">
        <f aca="false">Standings!$D80</f>
        <v/>
      </c>
      <c r="D81" s="125" t="str">
        <f aca="false">IF(ISNUMBER($A81),VLOOKUP($A81,Methuselahs!$A$7:$F$306,COLUMN(Methuselahs!$F$7),FALSE()),"")</f>
        <v/>
      </c>
      <c r="E81" s="124" t="str">
        <f aca="false">IF(ISNUMBER($A81),Standings!$E80,"")</f>
        <v/>
      </c>
      <c r="F81" s="440" t="str">
        <f aca="false">IF(ISNUMBER($A81),Standings!$F80+Standings!$G80,"")</f>
        <v/>
      </c>
      <c r="G81" s="441" t="str">
        <f aca="false">IF(Standings!$A80&gt;5,"",Standings!$A80)</f>
        <v/>
      </c>
    </row>
    <row r="82" customFormat="false" ht="12.65" hidden="false" customHeight="false" outlineLevel="0" collapsed="false">
      <c r="A82" s="438" t="str">
        <f aca="false">IF(ISNUMBER(Standings!$A81),Standings!$C81,"")</f>
        <v/>
      </c>
      <c r="B82" s="125" t="str">
        <f aca="false">IF(ISNUMBER($A82),VLOOKUP($A82,Methuselahs!$A$7:$E$306,5,FALSE()),"")</f>
        <v/>
      </c>
      <c r="C82" s="439" t="str">
        <f aca="false">Standings!$D81</f>
        <v/>
      </c>
      <c r="D82" s="125" t="str">
        <f aca="false">IF(ISNUMBER($A82),VLOOKUP($A82,Methuselahs!$A$7:$F$306,COLUMN(Methuselahs!$F$7),FALSE()),"")</f>
        <v/>
      </c>
      <c r="E82" s="124" t="str">
        <f aca="false">IF(ISNUMBER($A82),Standings!$E81,"")</f>
        <v/>
      </c>
      <c r="F82" s="440" t="str">
        <f aca="false">IF(ISNUMBER($A82),Standings!$F81+Standings!$G81,"")</f>
        <v/>
      </c>
      <c r="G82" s="441" t="str">
        <f aca="false">IF(Standings!$A81&gt;5,"",Standings!$A81)</f>
        <v/>
      </c>
    </row>
    <row r="83" customFormat="false" ht="12.65" hidden="false" customHeight="false" outlineLevel="0" collapsed="false">
      <c r="A83" s="438" t="str">
        <f aca="false">IF(ISNUMBER(Standings!$A82),Standings!$C82,"")</f>
        <v/>
      </c>
      <c r="B83" s="125" t="str">
        <f aca="false">IF(ISNUMBER($A83),VLOOKUP($A83,Methuselahs!$A$7:$E$306,5,FALSE()),"")</f>
        <v/>
      </c>
      <c r="C83" s="439" t="str">
        <f aca="false">Standings!$D82</f>
        <v/>
      </c>
      <c r="D83" s="125" t="str">
        <f aca="false">IF(ISNUMBER($A83),VLOOKUP($A83,Methuselahs!$A$7:$F$306,COLUMN(Methuselahs!$F$7),FALSE()),"")</f>
        <v/>
      </c>
      <c r="E83" s="124" t="str">
        <f aca="false">IF(ISNUMBER($A83),Standings!$E82,"")</f>
        <v/>
      </c>
      <c r="F83" s="440" t="str">
        <f aca="false">IF(ISNUMBER($A83),Standings!$F82+Standings!$G82,"")</f>
        <v/>
      </c>
      <c r="G83" s="441" t="str">
        <f aca="false">IF(Standings!$A82&gt;5,"",Standings!$A82)</f>
        <v/>
      </c>
    </row>
    <row r="84" customFormat="false" ht="12.65" hidden="false" customHeight="false" outlineLevel="0" collapsed="false">
      <c r="A84" s="438" t="str">
        <f aca="false">IF(ISNUMBER(Standings!$A83),Standings!$C83,"")</f>
        <v/>
      </c>
      <c r="B84" s="125" t="str">
        <f aca="false">IF(ISNUMBER($A84),VLOOKUP($A84,Methuselahs!$A$7:$E$306,5,FALSE()),"")</f>
        <v/>
      </c>
      <c r="C84" s="439" t="str">
        <f aca="false">Standings!$D83</f>
        <v/>
      </c>
      <c r="D84" s="125" t="str">
        <f aca="false">IF(ISNUMBER($A84),VLOOKUP($A84,Methuselahs!$A$7:$F$306,COLUMN(Methuselahs!$F$7),FALSE()),"")</f>
        <v/>
      </c>
      <c r="E84" s="124" t="str">
        <f aca="false">IF(ISNUMBER($A84),Standings!$E83,"")</f>
        <v/>
      </c>
      <c r="F84" s="440" t="str">
        <f aca="false">IF(ISNUMBER($A84),Standings!$F83+Standings!$G83,"")</f>
        <v/>
      </c>
      <c r="G84" s="441" t="str">
        <f aca="false">IF(Standings!$A83&gt;5,"",Standings!$A83)</f>
        <v/>
      </c>
    </row>
    <row r="85" customFormat="false" ht="12.65" hidden="false" customHeight="false" outlineLevel="0" collapsed="false">
      <c r="A85" s="438" t="str">
        <f aca="false">IF(ISNUMBER(Standings!$A84),Standings!$C84,"")</f>
        <v/>
      </c>
      <c r="B85" s="125" t="str">
        <f aca="false">IF(ISNUMBER($A85),VLOOKUP($A85,Methuselahs!$A$7:$E$306,5,FALSE()),"")</f>
        <v/>
      </c>
      <c r="C85" s="439" t="str">
        <f aca="false">Standings!$D84</f>
        <v/>
      </c>
      <c r="D85" s="125" t="str">
        <f aca="false">IF(ISNUMBER($A85),VLOOKUP($A85,Methuselahs!$A$7:$F$306,COLUMN(Methuselahs!$F$7),FALSE()),"")</f>
        <v/>
      </c>
      <c r="E85" s="124" t="str">
        <f aca="false">IF(ISNUMBER($A85),Standings!$E84,"")</f>
        <v/>
      </c>
      <c r="F85" s="440" t="str">
        <f aca="false">IF(ISNUMBER($A85),Standings!$F84+Standings!$G84,"")</f>
        <v/>
      </c>
      <c r="G85" s="441" t="str">
        <f aca="false">IF(Standings!$A84&gt;5,"",Standings!$A84)</f>
        <v/>
      </c>
    </row>
    <row r="86" customFormat="false" ht="12.65" hidden="false" customHeight="false" outlineLevel="0" collapsed="false">
      <c r="A86" s="438" t="str">
        <f aca="false">IF(ISNUMBER(Standings!$A85),Standings!$C85,"")</f>
        <v/>
      </c>
      <c r="B86" s="125" t="str">
        <f aca="false">IF(ISNUMBER($A86),VLOOKUP($A86,Methuselahs!$A$7:$E$306,5,FALSE()),"")</f>
        <v/>
      </c>
      <c r="C86" s="439" t="str">
        <f aca="false">Standings!$D85</f>
        <v/>
      </c>
      <c r="D86" s="125" t="str">
        <f aca="false">IF(ISNUMBER($A86),VLOOKUP($A86,Methuselahs!$A$7:$F$306,COLUMN(Methuselahs!$F$7),FALSE()),"")</f>
        <v/>
      </c>
      <c r="E86" s="124" t="str">
        <f aca="false">IF(ISNUMBER($A86),Standings!$E85,"")</f>
        <v/>
      </c>
      <c r="F86" s="440" t="str">
        <f aca="false">IF(ISNUMBER($A86),Standings!$F85+Standings!$G85,"")</f>
        <v/>
      </c>
      <c r="G86" s="441" t="str">
        <f aca="false">IF(Standings!$A85&gt;5,"",Standings!$A85)</f>
        <v/>
      </c>
    </row>
    <row r="87" customFormat="false" ht="12.65" hidden="false" customHeight="false" outlineLevel="0" collapsed="false">
      <c r="A87" s="438" t="str">
        <f aca="false">IF(ISNUMBER(Standings!$A86),Standings!$C86,"")</f>
        <v/>
      </c>
      <c r="B87" s="125" t="str">
        <f aca="false">IF(ISNUMBER($A87),VLOOKUP($A87,Methuselahs!$A$7:$E$306,5,FALSE()),"")</f>
        <v/>
      </c>
      <c r="C87" s="439" t="str">
        <f aca="false">Standings!$D86</f>
        <v/>
      </c>
      <c r="D87" s="125" t="str">
        <f aca="false">IF(ISNUMBER($A87),VLOOKUP($A87,Methuselahs!$A$7:$F$306,COLUMN(Methuselahs!$F$7),FALSE()),"")</f>
        <v/>
      </c>
      <c r="E87" s="124" t="str">
        <f aca="false">IF(ISNUMBER($A87),Standings!$E86,"")</f>
        <v/>
      </c>
      <c r="F87" s="440" t="str">
        <f aca="false">IF(ISNUMBER($A87),Standings!$F86+Standings!$G86,"")</f>
        <v/>
      </c>
      <c r="G87" s="441" t="str">
        <f aca="false">IF(Standings!$A86&gt;5,"",Standings!$A86)</f>
        <v/>
      </c>
    </row>
    <row r="88" customFormat="false" ht="12.65" hidden="false" customHeight="false" outlineLevel="0" collapsed="false">
      <c r="A88" s="438" t="str">
        <f aca="false">IF(ISNUMBER(Standings!$A87),Standings!$C87,"")</f>
        <v/>
      </c>
      <c r="B88" s="125" t="str">
        <f aca="false">IF(ISNUMBER($A88),VLOOKUP($A88,Methuselahs!$A$7:$E$306,5,FALSE()),"")</f>
        <v/>
      </c>
      <c r="C88" s="439" t="str">
        <f aca="false">Standings!$D87</f>
        <v/>
      </c>
      <c r="D88" s="125" t="str">
        <f aca="false">IF(ISNUMBER($A88),VLOOKUP($A88,Methuselahs!$A$7:$F$306,COLUMN(Methuselahs!$F$7),FALSE()),"")</f>
        <v/>
      </c>
      <c r="E88" s="124" t="str">
        <f aca="false">IF(ISNUMBER($A88),Standings!$E87,"")</f>
        <v/>
      </c>
      <c r="F88" s="440" t="str">
        <f aca="false">IF(ISNUMBER($A88),Standings!$F87+Standings!$G87,"")</f>
        <v/>
      </c>
      <c r="G88" s="441" t="str">
        <f aca="false">IF(Standings!$A87&gt;5,"",Standings!$A87)</f>
        <v/>
      </c>
    </row>
    <row r="89" customFormat="false" ht="12.65" hidden="false" customHeight="false" outlineLevel="0" collapsed="false">
      <c r="A89" s="438" t="str">
        <f aca="false">IF(ISNUMBER(Standings!$A88),Standings!$C88,"")</f>
        <v/>
      </c>
      <c r="B89" s="125" t="str">
        <f aca="false">IF(ISNUMBER($A89),VLOOKUP($A89,Methuselahs!$A$7:$E$306,5,FALSE()),"")</f>
        <v/>
      </c>
      <c r="C89" s="439" t="str">
        <f aca="false">Standings!$D88</f>
        <v/>
      </c>
      <c r="D89" s="125" t="str">
        <f aca="false">IF(ISNUMBER($A89),VLOOKUP($A89,Methuselahs!$A$7:$F$306,COLUMN(Methuselahs!$F$7),FALSE()),"")</f>
        <v/>
      </c>
      <c r="E89" s="124" t="str">
        <f aca="false">IF(ISNUMBER($A89),Standings!$E88,"")</f>
        <v/>
      </c>
      <c r="F89" s="440" t="str">
        <f aca="false">IF(ISNUMBER($A89),Standings!$F88+Standings!$G88,"")</f>
        <v/>
      </c>
      <c r="G89" s="441" t="str">
        <f aca="false">IF(Standings!$A88&gt;5,"",Standings!$A88)</f>
        <v/>
      </c>
    </row>
    <row r="90" customFormat="false" ht="12.65" hidden="false" customHeight="false" outlineLevel="0" collapsed="false">
      <c r="A90" s="438" t="str">
        <f aca="false">IF(ISNUMBER(Standings!$A89),Standings!$C89,"")</f>
        <v/>
      </c>
      <c r="B90" s="125" t="str">
        <f aca="false">IF(ISNUMBER($A90),VLOOKUP($A90,Methuselahs!$A$7:$E$306,5,FALSE()),"")</f>
        <v/>
      </c>
      <c r="C90" s="439" t="str">
        <f aca="false">Standings!$D89</f>
        <v/>
      </c>
      <c r="D90" s="125" t="str">
        <f aca="false">IF(ISNUMBER($A90),VLOOKUP($A90,Methuselahs!$A$7:$F$306,COLUMN(Methuselahs!$F$7),FALSE()),"")</f>
        <v/>
      </c>
      <c r="E90" s="124" t="str">
        <f aca="false">IF(ISNUMBER($A90),Standings!$E89,"")</f>
        <v/>
      </c>
      <c r="F90" s="440" t="str">
        <f aca="false">IF(ISNUMBER($A90),Standings!$F89+Standings!$G89,"")</f>
        <v/>
      </c>
      <c r="G90" s="441" t="str">
        <f aca="false">IF(Standings!$A89&gt;5,"",Standings!$A89)</f>
        <v/>
      </c>
    </row>
    <row r="91" customFormat="false" ht="12.65" hidden="false" customHeight="false" outlineLevel="0" collapsed="false">
      <c r="A91" s="438" t="str">
        <f aca="false">IF(ISNUMBER(Standings!$A90),Standings!$C90,"")</f>
        <v/>
      </c>
      <c r="B91" s="125" t="str">
        <f aca="false">IF(ISNUMBER($A91),VLOOKUP($A91,Methuselahs!$A$7:$E$306,5,FALSE()),"")</f>
        <v/>
      </c>
      <c r="C91" s="439" t="str">
        <f aca="false">Standings!$D90</f>
        <v/>
      </c>
      <c r="D91" s="125" t="str">
        <f aca="false">IF(ISNUMBER($A91),VLOOKUP($A91,Methuselahs!$A$7:$F$306,COLUMN(Methuselahs!$F$7),FALSE()),"")</f>
        <v/>
      </c>
      <c r="E91" s="124" t="str">
        <f aca="false">IF(ISNUMBER($A91),Standings!$E90,"")</f>
        <v/>
      </c>
      <c r="F91" s="440" t="str">
        <f aca="false">IF(ISNUMBER($A91),Standings!$F90+Standings!$G90,"")</f>
        <v/>
      </c>
      <c r="G91" s="441" t="str">
        <f aca="false">IF(Standings!$A90&gt;5,"",Standings!$A90)</f>
        <v/>
      </c>
    </row>
    <row r="92" customFormat="false" ht="12.65" hidden="false" customHeight="false" outlineLevel="0" collapsed="false">
      <c r="A92" s="438" t="str">
        <f aca="false">IF(ISNUMBER(Standings!$A91),Standings!$C91,"")</f>
        <v/>
      </c>
      <c r="B92" s="125" t="str">
        <f aca="false">IF(ISNUMBER($A92),VLOOKUP($A92,Methuselahs!$A$7:$E$306,5,FALSE()),"")</f>
        <v/>
      </c>
      <c r="C92" s="439" t="str">
        <f aca="false">Standings!$D91</f>
        <v/>
      </c>
      <c r="D92" s="125" t="str">
        <f aca="false">IF(ISNUMBER($A92),VLOOKUP($A92,Methuselahs!$A$7:$F$306,COLUMN(Methuselahs!$F$7),FALSE()),"")</f>
        <v/>
      </c>
      <c r="E92" s="124" t="str">
        <f aca="false">IF(ISNUMBER($A92),Standings!$E91,"")</f>
        <v/>
      </c>
      <c r="F92" s="440" t="str">
        <f aca="false">IF(ISNUMBER($A92),Standings!$F91+Standings!$G91,"")</f>
        <v/>
      </c>
      <c r="G92" s="441" t="str">
        <f aca="false">IF(Standings!$A91&gt;5,"",Standings!$A91)</f>
        <v/>
      </c>
    </row>
    <row r="93" customFormat="false" ht="12.65" hidden="false" customHeight="false" outlineLevel="0" collapsed="false">
      <c r="A93" s="438" t="str">
        <f aca="false">IF(ISNUMBER(Standings!$A92),Standings!$C92,"")</f>
        <v/>
      </c>
      <c r="B93" s="125" t="str">
        <f aca="false">IF(ISNUMBER($A93),VLOOKUP($A93,Methuselahs!$A$7:$E$306,5,FALSE()),"")</f>
        <v/>
      </c>
      <c r="C93" s="439" t="str">
        <f aca="false">Standings!$D92</f>
        <v/>
      </c>
      <c r="D93" s="125" t="str">
        <f aca="false">IF(ISNUMBER($A93),VLOOKUP($A93,Methuselahs!$A$7:$F$306,COLUMN(Methuselahs!$F$7),FALSE()),"")</f>
        <v/>
      </c>
      <c r="E93" s="124" t="str">
        <f aca="false">IF(ISNUMBER($A93),Standings!$E92,"")</f>
        <v/>
      </c>
      <c r="F93" s="440" t="str">
        <f aca="false">IF(ISNUMBER($A93),Standings!$F92+Standings!$G92,"")</f>
        <v/>
      </c>
      <c r="G93" s="441" t="str">
        <f aca="false">IF(Standings!$A92&gt;5,"",Standings!$A92)</f>
        <v/>
      </c>
    </row>
    <row r="94" customFormat="false" ht="12.65" hidden="false" customHeight="false" outlineLevel="0" collapsed="false">
      <c r="A94" s="438" t="str">
        <f aca="false">IF(ISNUMBER(Standings!$A93),Standings!$C93,"")</f>
        <v/>
      </c>
      <c r="B94" s="125" t="str">
        <f aca="false">IF(ISNUMBER($A94),VLOOKUP($A94,Methuselahs!$A$7:$E$306,5,FALSE()),"")</f>
        <v/>
      </c>
      <c r="C94" s="439" t="str">
        <f aca="false">Standings!$D93</f>
        <v/>
      </c>
      <c r="D94" s="125" t="str">
        <f aca="false">IF(ISNUMBER($A94),VLOOKUP($A94,Methuselahs!$A$7:$F$306,COLUMN(Methuselahs!$F$7),FALSE()),"")</f>
        <v/>
      </c>
      <c r="E94" s="124" t="str">
        <f aca="false">IF(ISNUMBER($A94),Standings!$E93,"")</f>
        <v/>
      </c>
      <c r="F94" s="440" t="str">
        <f aca="false">IF(ISNUMBER($A94),Standings!$F93+Standings!$G93,"")</f>
        <v/>
      </c>
      <c r="G94" s="441" t="str">
        <f aca="false">IF(Standings!$A93&gt;5,"",Standings!$A93)</f>
        <v/>
      </c>
    </row>
    <row r="95" customFormat="false" ht="12.65" hidden="false" customHeight="false" outlineLevel="0" collapsed="false">
      <c r="A95" s="438" t="str">
        <f aca="false">IF(ISNUMBER(Standings!$A94),Standings!$C94,"")</f>
        <v/>
      </c>
      <c r="B95" s="125" t="str">
        <f aca="false">IF(ISNUMBER($A95),VLOOKUP($A95,Methuselahs!$A$7:$E$306,5,FALSE()),"")</f>
        <v/>
      </c>
      <c r="C95" s="439" t="str">
        <f aca="false">Standings!$D94</f>
        <v/>
      </c>
      <c r="D95" s="125" t="str">
        <f aca="false">IF(ISNUMBER($A95),VLOOKUP($A95,Methuselahs!$A$7:$F$306,COLUMN(Methuselahs!$F$7),FALSE()),"")</f>
        <v/>
      </c>
      <c r="E95" s="124" t="str">
        <f aca="false">IF(ISNUMBER($A95),Standings!$E94,"")</f>
        <v/>
      </c>
      <c r="F95" s="440" t="str">
        <f aca="false">IF(ISNUMBER($A95),Standings!$F94+Standings!$G94,"")</f>
        <v/>
      </c>
      <c r="G95" s="441" t="str">
        <f aca="false">IF(Standings!$A94&gt;5,"",Standings!$A94)</f>
        <v/>
      </c>
    </row>
    <row r="96" customFormat="false" ht="12.65" hidden="false" customHeight="false" outlineLevel="0" collapsed="false">
      <c r="A96" s="438" t="str">
        <f aca="false">IF(ISNUMBER(Standings!$A95),Standings!$C95,"")</f>
        <v/>
      </c>
      <c r="B96" s="125" t="str">
        <f aca="false">IF(ISNUMBER($A96),VLOOKUP($A96,Methuselahs!$A$7:$E$306,5,FALSE()),"")</f>
        <v/>
      </c>
      <c r="C96" s="439" t="str">
        <f aca="false">Standings!$D95</f>
        <v/>
      </c>
      <c r="D96" s="125" t="str">
        <f aca="false">IF(ISNUMBER($A96),VLOOKUP($A96,Methuselahs!$A$7:$F$306,COLUMN(Methuselahs!$F$7),FALSE()),"")</f>
        <v/>
      </c>
      <c r="E96" s="124" t="str">
        <f aca="false">IF(ISNUMBER($A96),Standings!$E95,"")</f>
        <v/>
      </c>
      <c r="F96" s="440" t="str">
        <f aca="false">IF(ISNUMBER($A96),Standings!$F95+Standings!$G95,"")</f>
        <v/>
      </c>
      <c r="G96" s="441" t="str">
        <f aca="false">IF(Standings!$A95&gt;5,"",Standings!$A95)</f>
        <v/>
      </c>
    </row>
    <row r="97" customFormat="false" ht="12.65" hidden="false" customHeight="false" outlineLevel="0" collapsed="false">
      <c r="A97" s="438" t="str">
        <f aca="false">IF(ISNUMBER(Standings!$A96),Standings!$C96,"")</f>
        <v/>
      </c>
      <c r="B97" s="125" t="str">
        <f aca="false">IF(ISNUMBER($A97),VLOOKUP($A97,Methuselahs!$A$7:$E$306,5,FALSE()),"")</f>
        <v/>
      </c>
      <c r="C97" s="439" t="str">
        <f aca="false">Standings!$D96</f>
        <v/>
      </c>
      <c r="D97" s="125" t="str">
        <f aca="false">IF(ISNUMBER($A97),VLOOKUP($A97,Methuselahs!$A$7:$F$306,COLUMN(Methuselahs!$F$7),FALSE()),"")</f>
        <v/>
      </c>
      <c r="E97" s="124" t="str">
        <f aca="false">IF(ISNUMBER($A97),Standings!$E96,"")</f>
        <v/>
      </c>
      <c r="F97" s="440" t="str">
        <f aca="false">IF(ISNUMBER($A97),Standings!$F96+Standings!$G96,"")</f>
        <v/>
      </c>
      <c r="G97" s="441" t="str">
        <f aca="false">IF(Standings!$A96&gt;5,"",Standings!$A96)</f>
        <v/>
      </c>
    </row>
    <row r="98" customFormat="false" ht="12.65" hidden="false" customHeight="false" outlineLevel="0" collapsed="false">
      <c r="A98" s="438" t="str">
        <f aca="false">IF(ISNUMBER(Standings!$A97),Standings!$C97,"")</f>
        <v/>
      </c>
      <c r="B98" s="125" t="str">
        <f aca="false">IF(ISNUMBER($A98),VLOOKUP($A98,Methuselahs!$A$7:$E$306,5,FALSE()),"")</f>
        <v/>
      </c>
      <c r="C98" s="439" t="str">
        <f aca="false">Standings!$D97</f>
        <v/>
      </c>
      <c r="D98" s="125" t="str">
        <f aca="false">IF(ISNUMBER($A98),VLOOKUP($A98,Methuselahs!$A$7:$F$306,COLUMN(Methuselahs!$F$7),FALSE()),"")</f>
        <v/>
      </c>
      <c r="E98" s="124" t="str">
        <f aca="false">IF(ISNUMBER($A98),Standings!$E97,"")</f>
        <v/>
      </c>
      <c r="F98" s="440" t="str">
        <f aca="false">IF(ISNUMBER($A98),Standings!$F97+Standings!$G97,"")</f>
        <v/>
      </c>
      <c r="G98" s="441" t="str">
        <f aca="false">IF(Standings!$A97&gt;5,"",Standings!$A97)</f>
        <v/>
      </c>
    </row>
    <row r="99" customFormat="false" ht="12.65" hidden="false" customHeight="false" outlineLevel="0" collapsed="false">
      <c r="A99" s="438" t="str">
        <f aca="false">IF(ISNUMBER(Standings!$A98),Standings!$C98,"")</f>
        <v/>
      </c>
      <c r="B99" s="125" t="str">
        <f aca="false">IF(ISNUMBER($A99),VLOOKUP($A99,Methuselahs!$A$7:$E$306,5,FALSE()),"")</f>
        <v/>
      </c>
      <c r="C99" s="439" t="str">
        <f aca="false">Standings!$D98</f>
        <v/>
      </c>
      <c r="D99" s="125" t="str">
        <f aca="false">IF(ISNUMBER($A99),VLOOKUP($A99,Methuselahs!$A$7:$F$306,COLUMN(Methuselahs!$F$7),FALSE()),"")</f>
        <v/>
      </c>
      <c r="E99" s="124" t="str">
        <f aca="false">IF(ISNUMBER($A99),Standings!$E98,"")</f>
        <v/>
      </c>
      <c r="F99" s="440" t="str">
        <f aca="false">IF(ISNUMBER($A99),Standings!$F98+Standings!$G98,"")</f>
        <v/>
      </c>
      <c r="G99" s="441" t="str">
        <f aca="false">IF(Standings!$A98&gt;5,"",Standings!$A98)</f>
        <v/>
      </c>
    </row>
    <row r="100" customFormat="false" ht="12.65" hidden="false" customHeight="false" outlineLevel="0" collapsed="false">
      <c r="A100" s="438" t="str">
        <f aca="false">IF(ISNUMBER(Standings!$A99),Standings!$C99,"")</f>
        <v/>
      </c>
      <c r="B100" s="125" t="str">
        <f aca="false">IF(ISNUMBER($A100),VLOOKUP($A100,Methuselahs!$A$7:$E$306,5,FALSE()),"")</f>
        <v/>
      </c>
      <c r="C100" s="439" t="str">
        <f aca="false">Standings!$D99</f>
        <v/>
      </c>
      <c r="D100" s="125" t="str">
        <f aca="false">IF(ISNUMBER($A100),VLOOKUP($A100,Methuselahs!$A$7:$F$306,COLUMN(Methuselahs!$F$7),FALSE()),"")</f>
        <v/>
      </c>
      <c r="E100" s="124" t="str">
        <f aca="false">IF(ISNUMBER($A100),Standings!$E99,"")</f>
        <v/>
      </c>
      <c r="F100" s="440" t="str">
        <f aca="false">IF(ISNUMBER($A100),Standings!$F99+Standings!$G99,"")</f>
        <v/>
      </c>
      <c r="G100" s="441" t="str">
        <f aca="false">IF(Standings!$A99&gt;5,"",Standings!$A99)</f>
        <v/>
      </c>
    </row>
    <row r="101" customFormat="false" ht="12.65" hidden="false" customHeight="false" outlineLevel="0" collapsed="false">
      <c r="A101" s="438" t="str">
        <f aca="false">IF(ISNUMBER(Standings!$A100),Standings!$C100,"")</f>
        <v/>
      </c>
      <c r="B101" s="125" t="str">
        <f aca="false">IF(ISNUMBER($A101),VLOOKUP($A101,Methuselahs!$A$7:$E$306,5,FALSE()),"")</f>
        <v/>
      </c>
      <c r="C101" s="439" t="str">
        <f aca="false">Standings!$D100</f>
        <v/>
      </c>
      <c r="D101" s="125" t="str">
        <f aca="false">IF(ISNUMBER($A101),VLOOKUP($A101,Methuselahs!$A$7:$F$306,COLUMN(Methuselahs!$F$7),FALSE()),"")</f>
        <v/>
      </c>
      <c r="E101" s="124" t="str">
        <f aca="false">IF(ISNUMBER($A101),Standings!$E100,"")</f>
        <v/>
      </c>
      <c r="F101" s="440" t="str">
        <f aca="false">IF(ISNUMBER($A101),Standings!$F100+Standings!$G100,"")</f>
        <v/>
      </c>
      <c r="G101" s="441" t="str">
        <f aca="false">IF(Standings!$A100&gt;5,"",Standings!$A100)</f>
        <v/>
      </c>
    </row>
    <row r="102" customFormat="false" ht="12.65" hidden="false" customHeight="false" outlineLevel="0" collapsed="false">
      <c r="A102" s="438" t="str">
        <f aca="false">IF(ISNUMBER(Standings!$A101),Standings!$C101,"")</f>
        <v/>
      </c>
      <c r="B102" s="125" t="str">
        <f aca="false">IF(ISNUMBER($A102),VLOOKUP($A102,Methuselahs!$A$7:$E$306,5,FALSE()),"")</f>
        <v/>
      </c>
      <c r="C102" s="439" t="str">
        <f aca="false">Standings!$D101</f>
        <v/>
      </c>
      <c r="D102" s="125" t="str">
        <f aca="false">IF(ISNUMBER($A102),VLOOKUP($A102,Methuselahs!$A$7:$F$306,COLUMN(Methuselahs!$F$7),FALSE()),"")</f>
        <v/>
      </c>
      <c r="E102" s="124" t="str">
        <f aca="false">IF(ISNUMBER($A102),Standings!$E101,"")</f>
        <v/>
      </c>
      <c r="F102" s="440" t="str">
        <f aca="false">IF(ISNUMBER($A102),Standings!$F101+Standings!$G101,"")</f>
        <v/>
      </c>
      <c r="G102" s="441" t="str">
        <f aca="false">IF(Standings!$A101&gt;5,"",Standings!$A101)</f>
        <v/>
      </c>
    </row>
    <row r="103" customFormat="false" ht="12.65" hidden="false" customHeight="false" outlineLevel="0" collapsed="false">
      <c r="A103" s="438" t="str">
        <f aca="false">IF(ISNUMBER(Standings!$A102),Standings!$C102,"")</f>
        <v/>
      </c>
      <c r="B103" s="125" t="str">
        <f aca="false">IF(ISNUMBER($A103),VLOOKUP($A103,Methuselahs!$A$7:$E$306,5,FALSE()),"")</f>
        <v/>
      </c>
      <c r="C103" s="439" t="str">
        <f aca="false">Standings!$D102</f>
        <v/>
      </c>
      <c r="D103" s="125" t="str">
        <f aca="false">IF(ISNUMBER($A103),VLOOKUP($A103,Methuselahs!$A$7:$F$306,COLUMN(Methuselahs!$F$7),FALSE()),"")</f>
        <v/>
      </c>
      <c r="E103" s="124" t="str">
        <f aca="false">IF(ISNUMBER($A103),Standings!$E102,"")</f>
        <v/>
      </c>
      <c r="F103" s="440" t="str">
        <f aca="false">IF(ISNUMBER($A103),Standings!$F102+Standings!$G102,"")</f>
        <v/>
      </c>
      <c r="G103" s="441" t="str">
        <f aca="false">IF(Standings!$A102&gt;5,"",Standings!$A102)</f>
        <v/>
      </c>
    </row>
    <row r="104" customFormat="false" ht="12.65" hidden="false" customHeight="false" outlineLevel="0" collapsed="false">
      <c r="A104" s="438" t="str">
        <f aca="false">IF(ISNUMBER(Standings!$A103),Standings!$C103,"")</f>
        <v/>
      </c>
      <c r="B104" s="125" t="str">
        <f aca="false">IF(ISNUMBER($A104),VLOOKUP($A104,Methuselahs!$A$7:$E$306,5,FALSE()),"")</f>
        <v/>
      </c>
      <c r="C104" s="439" t="str">
        <f aca="false">Standings!$D103</f>
        <v/>
      </c>
      <c r="D104" s="125" t="str">
        <f aca="false">IF(ISNUMBER($A104),VLOOKUP($A104,Methuselahs!$A$7:$F$306,COLUMN(Methuselahs!$F$7),FALSE()),"")</f>
        <v/>
      </c>
      <c r="E104" s="124" t="str">
        <f aca="false">IF(ISNUMBER($A104),Standings!$E103,"")</f>
        <v/>
      </c>
      <c r="F104" s="440" t="str">
        <f aca="false">IF(ISNUMBER($A104),Standings!$F103+Standings!$G103,"")</f>
        <v/>
      </c>
      <c r="G104" s="441" t="str">
        <f aca="false">IF(Standings!$A103&gt;5,"",Standings!$A103)</f>
        <v/>
      </c>
    </row>
    <row r="105" customFormat="false" ht="12.65" hidden="false" customHeight="false" outlineLevel="0" collapsed="false">
      <c r="A105" s="438" t="str">
        <f aca="false">IF(ISNUMBER(Standings!$A104),Standings!$C104,"")</f>
        <v/>
      </c>
      <c r="B105" s="125" t="str">
        <f aca="false">IF(ISNUMBER($A105),VLOOKUP($A105,Methuselahs!$A$7:$E$306,5,FALSE()),"")</f>
        <v/>
      </c>
      <c r="C105" s="439" t="str">
        <f aca="false">Standings!$D104</f>
        <v/>
      </c>
      <c r="D105" s="125" t="str">
        <f aca="false">IF(ISNUMBER($A105),VLOOKUP($A105,Methuselahs!$A$7:$F$306,COLUMN(Methuselahs!$F$7),FALSE()),"")</f>
        <v/>
      </c>
      <c r="E105" s="124" t="str">
        <f aca="false">IF(ISNUMBER($A105),Standings!$E104,"")</f>
        <v/>
      </c>
      <c r="F105" s="440" t="str">
        <f aca="false">IF(ISNUMBER($A105),Standings!$F104+Standings!$G104,"")</f>
        <v/>
      </c>
      <c r="G105" s="441" t="str">
        <f aca="false">IF(Standings!$A104&gt;5,"",Standings!$A104)</f>
        <v/>
      </c>
    </row>
    <row r="106" customFormat="false" ht="12.65" hidden="false" customHeight="false" outlineLevel="0" collapsed="false">
      <c r="A106" s="438" t="str">
        <f aca="false">IF(ISNUMBER(Standings!$A105),Standings!$C105,"")</f>
        <v/>
      </c>
      <c r="B106" s="125" t="str">
        <f aca="false">IF(ISNUMBER($A106),VLOOKUP($A106,Methuselahs!$A$7:$E$306,5,FALSE()),"")</f>
        <v/>
      </c>
      <c r="C106" s="439" t="str">
        <f aca="false">Standings!$D105</f>
        <v/>
      </c>
      <c r="D106" s="125" t="str">
        <f aca="false">IF(ISNUMBER($A106),VLOOKUP($A106,Methuselahs!$A$7:$F$306,COLUMN(Methuselahs!$F$7),FALSE()),"")</f>
        <v/>
      </c>
      <c r="E106" s="124" t="str">
        <f aca="false">IF(ISNUMBER($A106),Standings!$E105,"")</f>
        <v/>
      </c>
      <c r="F106" s="440" t="str">
        <f aca="false">IF(ISNUMBER($A106),Standings!$F105+Standings!$G105,"")</f>
        <v/>
      </c>
      <c r="G106" s="441" t="str">
        <f aca="false">IF(Standings!$A105&gt;5,"",Standings!$A105)</f>
        <v/>
      </c>
    </row>
    <row r="107" customFormat="false" ht="12.65" hidden="false" customHeight="false" outlineLevel="0" collapsed="false">
      <c r="A107" s="438" t="str">
        <f aca="false">IF(ISNUMBER(Standings!$A106),Standings!$C106,"")</f>
        <v/>
      </c>
      <c r="B107" s="125" t="str">
        <f aca="false">IF(ISNUMBER($A107),VLOOKUP($A107,Methuselahs!$A$7:$E$306,5,FALSE()),"")</f>
        <v/>
      </c>
      <c r="C107" s="439" t="str">
        <f aca="false">Standings!$D106</f>
        <v/>
      </c>
      <c r="D107" s="125" t="str">
        <f aca="false">IF(ISNUMBER($A107),VLOOKUP($A107,Methuselahs!$A$7:$F$306,COLUMN(Methuselahs!$F$7),FALSE()),"")</f>
        <v/>
      </c>
      <c r="E107" s="124" t="str">
        <f aca="false">IF(ISNUMBER($A107),Standings!$E106,"")</f>
        <v/>
      </c>
      <c r="F107" s="440" t="str">
        <f aca="false">IF(ISNUMBER($A107),Standings!$F106+Standings!$G106,"")</f>
        <v/>
      </c>
      <c r="G107" s="441" t="str">
        <f aca="false">IF(Standings!$A106&gt;5,"",Standings!$A106)</f>
        <v/>
      </c>
    </row>
    <row r="108" customFormat="false" ht="12.65" hidden="false" customHeight="false" outlineLevel="0" collapsed="false">
      <c r="A108" s="438" t="str">
        <f aca="false">IF(ISNUMBER(Standings!$A107),Standings!$C107,"")</f>
        <v/>
      </c>
      <c r="B108" s="125" t="str">
        <f aca="false">IF(ISNUMBER($A108),VLOOKUP($A108,Methuselahs!$A$7:$E$306,5,FALSE()),"")</f>
        <v/>
      </c>
      <c r="C108" s="439" t="str">
        <f aca="false">Standings!$D107</f>
        <v/>
      </c>
      <c r="D108" s="125" t="str">
        <f aca="false">IF(ISNUMBER($A108),VLOOKUP($A108,Methuselahs!$A$7:$F$306,COLUMN(Methuselahs!$F$7),FALSE()),"")</f>
        <v/>
      </c>
      <c r="E108" s="124" t="str">
        <f aca="false">IF(ISNUMBER($A108),Standings!$E107,"")</f>
        <v/>
      </c>
      <c r="F108" s="440" t="str">
        <f aca="false">IF(ISNUMBER($A108),Standings!$F107+Standings!$G107,"")</f>
        <v/>
      </c>
      <c r="G108" s="441" t="str">
        <f aca="false">IF(Standings!$A107&gt;5,"",Standings!$A107)</f>
        <v/>
      </c>
    </row>
    <row r="109" customFormat="false" ht="12.65" hidden="false" customHeight="false" outlineLevel="0" collapsed="false">
      <c r="A109" s="438" t="str">
        <f aca="false">IF(ISNUMBER(Standings!$A108),Standings!$C108,"")</f>
        <v/>
      </c>
      <c r="B109" s="125" t="str">
        <f aca="false">IF(ISNUMBER($A109),VLOOKUP($A109,Methuselahs!$A$7:$E$306,5,FALSE()),"")</f>
        <v/>
      </c>
      <c r="C109" s="439" t="str">
        <f aca="false">Standings!$D108</f>
        <v/>
      </c>
      <c r="D109" s="125" t="str">
        <f aca="false">IF(ISNUMBER($A109),VLOOKUP($A109,Methuselahs!$A$7:$F$306,COLUMN(Methuselahs!$F$7),FALSE()),"")</f>
        <v/>
      </c>
      <c r="E109" s="124" t="str">
        <f aca="false">IF(ISNUMBER($A109),Standings!$E108,"")</f>
        <v/>
      </c>
      <c r="F109" s="440" t="str">
        <f aca="false">IF(ISNUMBER($A109),Standings!$F108+Standings!$G108,"")</f>
        <v/>
      </c>
      <c r="G109" s="441" t="str">
        <f aca="false">IF(Standings!$A108&gt;5,"",Standings!$A108)</f>
        <v/>
      </c>
    </row>
    <row r="110" customFormat="false" ht="12.65" hidden="false" customHeight="false" outlineLevel="0" collapsed="false">
      <c r="A110" s="438" t="str">
        <f aca="false">IF(ISNUMBER(Standings!$A109),Standings!$C109,"")</f>
        <v/>
      </c>
      <c r="B110" s="125" t="str">
        <f aca="false">IF(ISNUMBER($A110),VLOOKUP($A110,Methuselahs!$A$7:$E$306,5,FALSE()),"")</f>
        <v/>
      </c>
      <c r="C110" s="439" t="str">
        <f aca="false">Standings!$D109</f>
        <v/>
      </c>
      <c r="D110" s="125" t="str">
        <f aca="false">IF(ISNUMBER($A110),VLOOKUP($A110,Methuselahs!$A$7:$F$306,COLUMN(Methuselahs!$F$7),FALSE()),"")</f>
        <v/>
      </c>
      <c r="E110" s="124" t="str">
        <f aca="false">IF(ISNUMBER($A110),Standings!$E109,"")</f>
        <v/>
      </c>
      <c r="F110" s="440" t="str">
        <f aca="false">IF(ISNUMBER($A110),Standings!$F109+Standings!$G109,"")</f>
        <v/>
      </c>
      <c r="G110" s="441" t="str">
        <f aca="false">IF(Standings!$A109&gt;5,"",Standings!$A109)</f>
        <v/>
      </c>
    </row>
    <row r="111" customFormat="false" ht="12.65" hidden="false" customHeight="false" outlineLevel="0" collapsed="false">
      <c r="A111" s="438" t="str">
        <f aca="false">IF(ISNUMBER(Standings!$A110),Standings!$C110,"")</f>
        <v/>
      </c>
      <c r="B111" s="125" t="str">
        <f aca="false">IF(ISNUMBER($A111),VLOOKUP($A111,Methuselahs!$A$7:$E$306,5,FALSE()),"")</f>
        <v/>
      </c>
      <c r="C111" s="439" t="str">
        <f aca="false">Standings!$D110</f>
        <v/>
      </c>
      <c r="D111" s="125" t="str">
        <f aca="false">IF(ISNUMBER($A111),VLOOKUP($A111,Methuselahs!$A$7:$F$306,COLUMN(Methuselahs!$F$7),FALSE()),"")</f>
        <v/>
      </c>
      <c r="E111" s="124" t="str">
        <f aca="false">IF(ISNUMBER($A111),Standings!$E110,"")</f>
        <v/>
      </c>
      <c r="F111" s="440" t="str">
        <f aca="false">IF(ISNUMBER($A111),Standings!$F110+Standings!$G110,"")</f>
        <v/>
      </c>
      <c r="G111" s="441" t="str">
        <f aca="false">IF(Standings!$A110&gt;5,"",Standings!$A110)</f>
        <v/>
      </c>
    </row>
    <row r="112" customFormat="false" ht="12.65" hidden="false" customHeight="false" outlineLevel="0" collapsed="false">
      <c r="A112" s="438" t="str">
        <f aca="false">IF(ISNUMBER(Standings!$A111),Standings!$C111,"")</f>
        <v/>
      </c>
      <c r="B112" s="125" t="str">
        <f aca="false">IF(ISNUMBER($A112),VLOOKUP($A112,Methuselahs!$A$7:$E$306,5,FALSE()),"")</f>
        <v/>
      </c>
      <c r="C112" s="439" t="str">
        <f aca="false">Standings!$D111</f>
        <v/>
      </c>
      <c r="D112" s="125" t="str">
        <f aca="false">IF(ISNUMBER($A112),VLOOKUP($A112,Methuselahs!$A$7:$F$306,COLUMN(Methuselahs!$F$7),FALSE()),"")</f>
        <v/>
      </c>
      <c r="E112" s="124" t="str">
        <f aca="false">IF(ISNUMBER($A112),Standings!$E111,"")</f>
        <v/>
      </c>
      <c r="F112" s="440" t="str">
        <f aca="false">IF(ISNUMBER($A112),Standings!$F111+Standings!$G111,"")</f>
        <v/>
      </c>
      <c r="G112" s="441" t="str">
        <f aca="false">IF(Standings!$A111&gt;5,"",Standings!$A111)</f>
        <v/>
      </c>
    </row>
    <row r="113" customFormat="false" ht="12.65" hidden="false" customHeight="false" outlineLevel="0" collapsed="false">
      <c r="A113" s="438" t="str">
        <f aca="false">IF(ISNUMBER(Standings!$A112),Standings!$C112,"")</f>
        <v/>
      </c>
      <c r="B113" s="125" t="str">
        <f aca="false">IF(ISNUMBER($A113),VLOOKUP($A113,Methuselahs!$A$7:$E$306,5,FALSE()),"")</f>
        <v/>
      </c>
      <c r="C113" s="439" t="str">
        <f aca="false">Standings!$D112</f>
        <v/>
      </c>
      <c r="D113" s="125" t="str">
        <f aca="false">IF(ISNUMBER($A113),VLOOKUP($A113,Methuselahs!$A$7:$F$306,COLUMN(Methuselahs!$F$7),FALSE()),"")</f>
        <v/>
      </c>
      <c r="E113" s="124" t="str">
        <f aca="false">IF(ISNUMBER($A113),Standings!$E112,"")</f>
        <v/>
      </c>
      <c r="F113" s="440" t="str">
        <f aca="false">IF(ISNUMBER($A113),Standings!$F112+Standings!$G112,"")</f>
        <v/>
      </c>
      <c r="G113" s="441" t="str">
        <f aca="false">IF(Standings!$A112&gt;5,"",Standings!$A112)</f>
        <v/>
      </c>
    </row>
    <row r="114" customFormat="false" ht="12.65" hidden="false" customHeight="false" outlineLevel="0" collapsed="false">
      <c r="A114" s="438" t="str">
        <f aca="false">IF(ISNUMBER(Standings!$A113),Standings!$C113,"")</f>
        <v/>
      </c>
      <c r="B114" s="125" t="str">
        <f aca="false">IF(ISNUMBER($A114),VLOOKUP($A114,Methuselahs!$A$7:$E$306,5,FALSE()),"")</f>
        <v/>
      </c>
      <c r="C114" s="439" t="str">
        <f aca="false">Standings!$D113</f>
        <v/>
      </c>
      <c r="D114" s="125" t="str">
        <f aca="false">IF(ISNUMBER($A114),VLOOKUP($A114,Methuselahs!$A$7:$F$306,COLUMN(Methuselahs!$F$7),FALSE()),"")</f>
        <v/>
      </c>
      <c r="E114" s="124" t="str">
        <f aca="false">IF(ISNUMBER($A114),Standings!$E113,"")</f>
        <v/>
      </c>
      <c r="F114" s="440" t="str">
        <f aca="false">IF(ISNUMBER($A114),Standings!$F113+Standings!$G113,"")</f>
        <v/>
      </c>
      <c r="G114" s="441" t="str">
        <f aca="false">IF(Standings!$A113&gt;5,"",Standings!$A113)</f>
        <v/>
      </c>
    </row>
    <row r="115" customFormat="false" ht="12.65" hidden="false" customHeight="false" outlineLevel="0" collapsed="false">
      <c r="A115" s="438" t="str">
        <f aca="false">IF(ISNUMBER(Standings!$A114),Standings!$C114,"")</f>
        <v/>
      </c>
      <c r="B115" s="125" t="str">
        <f aca="false">IF(ISNUMBER($A115),VLOOKUP($A115,Methuselahs!$A$7:$E$306,5,FALSE()),"")</f>
        <v/>
      </c>
      <c r="C115" s="439" t="str">
        <f aca="false">Standings!$D114</f>
        <v/>
      </c>
      <c r="D115" s="125" t="str">
        <f aca="false">IF(ISNUMBER($A115),VLOOKUP($A115,Methuselahs!$A$7:$F$306,COLUMN(Methuselahs!$F$7),FALSE()),"")</f>
        <v/>
      </c>
      <c r="E115" s="124" t="str">
        <f aca="false">IF(ISNUMBER($A115),Standings!$E114,"")</f>
        <v/>
      </c>
      <c r="F115" s="440" t="str">
        <f aca="false">IF(ISNUMBER($A115),Standings!$F114+Standings!$G114,"")</f>
        <v/>
      </c>
      <c r="G115" s="441" t="str">
        <f aca="false">IF(Standings!$A114&gt;5,"",Standings!$A114)</f>
        <v/>
      </c>
    </row>
    <row r="116" customFormat="false" ht="12.65" hidden="false" customHeight="false" outlineLevel="0" collapsed="false">
      <c r="A116" s="438" t="str">
        <f aca="false">IF(ISNUMBER(Standings!$A115),Standings!$C115,"")</f>
        <v/>
      </c>
      <c r="B116" s="125" t="str">
        <f aca="false">IF(ISNUMBER($A116),VLOOKUP($A116,Methuselahs!$A$7:$E$306,5,FALSE()),"")</f>
        <v/>
      </c>
      <c r="C116" s="439" t="str">
        <f aca="false">Standings!$D115</f>
        <v/>
      </c>
      <c r="D116" s="125" t="str">
        <f aca="false">IF(ISNUMBER($A116),VLOOKUP($A116,Methuselahs!$A$7:$F$306,COLUMN(Methuselahs!$F$7),FALSE()),"")</f>
        <v/>
      </c>
      <c r="E116" s="124" t="str">
        <f aca="false">IF(ISNUMBER($A116),Standings!$E115,"")</f>
        <v/>
      </c>
      <c r="F116" s="440" t="str">
        <f aca="false">IF(ISNUMBER($A116),Standings!$F115+Standings!$G115,"")</f>
        <v/>
      </c>
      <c r="G116" s="441" t="str">
        <f aca="false">IF(Standings!$A115&gt;5,"",Standings!$A115)</f>
        <v/>
      </c>
    </row>
    <row r="117" customFormat="false" ht="12.65" hidden="false" customHeight="false" outlineLevel="0" collapsed="false">
      <c r="A117" s="438" t="str">
        <f aca="false">IF(ISNUMBER(Standings!$A116),Standings!$C116,"")</f>
        <v/>
      </c>
      <c r="B117" s="125" t="str">
        <f aca="false">IF(ISNUMBER($A117),VLOOKUP($A117,Methuselahs!$A$7:$E$306,5,FALSE()),"")</f>
        <v/>
      </c>
      <c r="C117" s="439" t="str">
        <f aca="false">Standings!$D116</f>
        <v/>
      </c>
      <c r="D117" s="125" t="str">
        <f aca="false">IF(ISNUMBER($A117),VLOOKUP($A117,Methuselahs!$A$7:$F$306,COLUMN(Methuselahs!$F$7),FALSE()),"")</f>
        <v/>
      </c>
      <c r="E117" s="124" t="str">
        <f aca="false">IF(ISNUMBER($A117),Standings!$E116,"")</f>
        <v/>
      </c>
      <c r="F117" s="440" t="str">
        <f aca="false">IF(ISNUMBER($A117),Standings!$F116+Standings!$G116,"")</f>
        <v/>
      </c>
      <c r="G117" s="441" t="str">
        <f aca="false">IF(Standings!$A116&gt;5,"",Standings!$A116)</f>
        <v/>
      </c>
    </row>
    <row r="118" customFormat="false" ht="12.65" hidden="false" customHeight="false" outlineLevel="0" collapsed="false">
      <c r="A118" s="438" t="str">
        <f aca="false">IF(ISNUMBER(Standings!$A117),Standings!$C117,"")</f>
        <v/>
      </c>
      <c r="B118" s="125" t="str">
        <f aca="false">IF(ISNUMBER($A118),VLOOKUP($A118,Methuselahs!$A$7:$E$306,5,FALSE()),"")</f>
        <v/>
      </c>
      <c r="C118" s="439" t="str">
        <f aca="false">Standings!$D117</f>
        <v/>
      </c>
      <c r="D118" s="125" t="str">
        <f aca="false">IF(ISNUMBER($A118),VLOOKUP($A118,Methuselahs!$A$7:$F$306,COLUMN(Methuselahs!$F$7),FALSE()),"")</f>
        <v/>
      </c>
      <c r="E118" s="124" t="str">
        <f aca="false">IF(ISNUMBER($A118),Standings!$E117,"")</f>
        <v/>
      </c>
      <c r="F118" s="440" t="str">
        <f aca="false">IF(ISNUMBER($A118),Standings!$F117+Standings!$G117,"")</f>
        <v/>
      </c>
      <c r="G118" s="441" t="str">
        <f aca="false">IF(Standings!$A117&gt;5,"",Standings!$A117)</f>
        <v/>
      </c>
    </row>
    <row r="119" customFormat="false" ht="12.65" hidden="false" customHeight="false" outlineLevel="0" collapsed="false">
      <c r="A119" s="438" t="str">
        <f aca="false">IF(ISNUMBER(Standings!$A118),Standings!$C118,"")</f>
        <v/>
      </c>
      <c r="B119" s="125" t="str">
        <f aca="false">IF(ISNUMBER($A119),VLOOKUP($A119,Methuselahs!$A$7:$E$306,5,FALSE()),"")</f>
        <v/>
      </c>
      <c r="C119" s="439" t="str">
        <f aca="false">Standings!$D118</f>
        <v/>
      </c>
      <c r="D119" s="125" t="str">
        <f aca="false">IF(ISNUMBER($A119),VLOOKUP($A119,Methuselahs!$A$7:$F$306,COLUMN(Methuselahs!$F$7),FALSE()),"")</f>
        <v/>
      </c>
      <c r="E119" s="124" t="str">
        <f aca="false">IF(ISNUMBER($A119),Standings!$E118,"")</f>
        <v/>
      </c>
      <c r="F119" s="440" t="str">
        <f aca="false">IF(ISNUMBER($A119),Standings!$F118+Standings!$G118,"")</f>
        <v/>
      </c>
      <c r="G119" s="441" t="str">
        <f aca="false">IF(Standings!$A118&gt;5,"",Standings!$A118)</f>
        <v/>
      </c>
    </row>
    <row r="120" customFormat="false" ht="12.65" hidden="false" customHeight="false" outlineLevel="0" collapsed="false">
      <c r="A120" s="438" t="str">
        <f aca="false">IF(ISNUMBER(Standings!$A119),Standings!$C119,"")</f>
        <v/>
      </c>
      <c r="B120" s="125" t="str">
        <f aca="false">IF(ISNUMBER($A120),VLOOKUP($A120,Methuselahs!$A$7:$E$306,5,FALSE()),"")</f>
        <v/>
      </c>
      <c r="C120" s="439" t="str">
        <f aca="false">Standings!$D119</f>
        <v/>
      </c>
      <c r="D120" s="125" t="str">
        <f aca="false">IF(ISNUMBER($A120),VLOOKUP($A120,Methuselahs!$A$7:$F$306,COLUMN(Methuselahs!$F$7),FALSE()),"")</f>
        <v/>
      </c>
      <c r="E120" s="124" t="str">
        <f aca="false">IF(ISNUMBER($A120),Standings!$E119,"")</f>
        <v/>
      </c>
      <c r="F120" s="440" t="str">
        <f aca="false">IF(ISNUMBER($A120),Standings!$F119+Standings!$G119,"")</f>
        <v/>
      </c>
      <c r="G120" s="441" t="str">
        <f aca="false">IF(Standings!$A119&gt;5,"",Standings!$A119)</f>
        <v/>
      </c>
    </row>
    <row r="121" customFormat="false" ht="12.65" hidden="false" customHeight="false" outlineLevel="0" collapsed="false">
      <c r="A121" s="438" t="str">
        <f aca="false">IF(ISNUMBER(Standings!$A120),Standings!$C120,"")</f>
        <v/>
      </c>
      <c r="B121" s="125" t="str">
        <f aca="false">IF(ISNUMBER($A121),VLOOKUP($A121,Methuselahs!$A$7:$E$306,5,FALSE()),"")</f>
        <v/>
      </c>
      <c r="C121" s="439" t="str">
        <f aca="false">Standings!$D120</f>
        <v/>
      </c>
      <c r="D121" s="125" t="str">
        <f aca="false">IF(ISNUMBER($A121),VLOOKUP($A121,Methuselahs!$A$7:$F$306,COLUMN(Methuselahs!$F$7),FALSE()),"")</f>
        <v/>
      </c>
      <c r="E121" s="124" t="str">
        <f aca="false">IF(ISNUMBER($A121),Standings!$E120,"")</f>
        <v/>
      </c>
      <c r="F121" s="440" t="str">
        <f aca="false">IF(ISNUMBER($A121),Standings!$F120+Standings!$G120,"")</f>
        <v/>
      </c>
      <c r="G121" s="441" t="str">
        <f aca="false">IF(Standings!$A120&gt;5,"",Standings!$A120)</f>
        <v/>
      </c>
    </row>
    <row r="122" customFormat="false" ht="12.65" hidden="false" customHeight="false" outlineLevel="0" collapsed="false">
      <c r="A122" s="438" t="str">
        <f aca="false">IF(ISNUMBER(Standings!$A121),Standings!$C121,"")</f>
        <v/>
      </c>
      <c r="B122" s="125" t="str">
        <f aca="false">IF(ISNUMBER($A122),VLOOKUP($A122,Methuselahs!$A$7:$E$306,5,FALSE()),"")</f>
        <v/>
      </c>
      <c r="C122" s="439" t="str">
        <f aca="false">Standings!$D121</f>
        <v/>
      </c>
      <c r="D122" s="125" t="str">
        <f aca="false">IF(ISNUMBER($A122),VLOOKUP($A122,Methuselahs!$A$7:$F$306,COLUMN(Methuselahs!$F$7),FALSE()),"")</f>
        <v/>
      </c>
      <c r="E122" s="124" t="str">
        <f aca="false">IF(ISNUMBER($A122),Standings!$E121,"")</f>
        <v/>
      </c>
      <c r="F122" s="440" t="str">
        <f aca="false">IF(ISNUMBER($A122),Standings!$F121+Standings!$G121,"")</f>
        <v/>
      </c>
      <c r="G122" s="441" t="str">
        <f aca="false">IF(Standings!$A121&gt;5,"",Standings!$A121)</f>
        <v/>
      </c>
    </row>
    <row r="123" customFormat="false" ht="12.65" hidden="false" customHeight="false" outlineLevel="0" collapsed="false">
      <c r="A123" s="438" t="str">
        <f aca="false">IF(ISNUMBER(Standings!$A122),Standings!$C122,"")</f>
        <v/>
      </c>
      <c r="B123" s="125" t="str">
        <f aca="false">IF(ISNUMBER($A123),VLOOKUP($A123,Methuselahs!$A$7:$E$306,5,FALSE()),"")</f>
        <v/>
      </c>
      <c r="C123" s="439" t="str">
        <f aca="false">Standings!$D122</f>
        <v/>
      </c>
      <c r="D123" s="125" t="str">
        <f aca="false">IF(ISNUMBER($A123),VLOOKUP($A123,Methuselahs!$A$7:$F$306,COLUMN(Methuselahs!$F$7),FALSE()),"")</f>
        <v/>
      </c>
      <c r="E123" s="124" t="str">
        <f aca="false">IF(ISNUMBER($A123),Standings!$E122,"")</f>
        <v/>
      </c>
      <c r="F123" s="440" t="str">
        <f aca="false">IF(ISNUMBER($A123),Standings!$F122+Standings!$G122,"")</f>
        <v/>
      </c>
      <c r="G123" s="441" t="str">
        <f aca="false">IF(Standings!$A122&gt;5,"",Standings!$A122)</f>
        <v/>
      </c>
    </row>
    <row r="124" customFormat="false" ht="12.65" hidden="false" customHeight="false" outlineLevel="0" collapsed="false">
      <c r="A124" s="438" t="str">
        <f aca="false">IF(ISNUMBER(Standings!$A123),Standings!$C123,"")</f>
        <v/>
      </c>
      <c r="B124" s="125" t="str">
        <f aca="false">IF(ISNUMBER($A124),VLOOKUP($A124,Methuselahs!$A$7:$E$306,5,FALSE()),"")</f>
        <v/>
      </c>
      <c r="C124" s="439" t="str">
        <f aca="false">Standings!$D123</f>
        <v/>
      </c>
      <c r="D124" s="125" t="str">
        <f aca="false">IF(ISNUMBER($A124),VLOOKUP($A124,Methuselahs!$A$7:$F$306,COLUMN(Methuselahs!$F$7),FALSE()),"")</f>
        <v/>
      </c>
      <c r="E124" s="124" t="str">
        <f aca="false">IF(ISNUMBER($A124),Standings!$E123,"")</f>
        <v/>
      </c>
      <c r="F124" s="440" t="str">
        <f aca="false">IF(ISNUMBER($A124),Standings!$F123+Standings!$G123,"")</f>
        <v/>
      </c>
      <c r="G124" s="441" t="str">
        <f aca="false">IF(Standings!$A123&gt;5,"",Standings!$A123)</f>
        <v/>
      </c>
    </row>
    <row r="125" customFormat="false" ht="12.65" hidden="false" customHeight="false" outlineLevel="0" collapsed="false">
      <c r="A125" s="438" t="str">
        <f aca="false">IF(ISNUMBER(Standings!$A124),Standings!$C124,"")</f>
        <v/>
      </c>
      <c r="B125" s="125" t="str">
        <f aca="false">IF(ISNUMBER($A125),VLOOKUP($A125,Methuselahs!$A$7:$E$306,5,FALSE()),"")</f>
        <v/>
      </c>
      <c r="C125" s="439" t="str">
        <f aca="false">Standings!$D124</f>
        <v/>
      </c>
      <c r="D125" s="125" t="str">
        <f aca="false">IF(ISNUMBER($A125),VLOOKUP($A125,Methuselahs!$A$7:$F$306,COLUMN(Methuselahs!$F$7),FALSE()),"")</f>
        <v/>
      </c>
      <c r="E125" s="124" t="str">
        <f aca="false">IF(ISNUMBER($A125),Standings!$E124,"")</f>
        <v/>
      </c>
      <c r="F125" s="440" t="str">
        <f aca="false">IF(ISNUMBER($A125),Standings!$F124+Standings!$G124,"")</f>
        <v/>
      </c>
      <c r="G125" s="441" t="str">
        <f aca="false">IF(Standings!$A124&gt;5,"",Standings!$A124)</f>
        <v/>
      </c>
    </row>
    <row r="126" customFormat="false" ht="12.65" hidden="false" customHeight="false" outlineLevel="0" collapsed="false">
      <c r="A126" s="438" t="str">
        <f aca="false">IF(ISNUMBER(Standings!$A125),Standings!$C125,"")</f>
        <v/>
      </c>
      <c r="B126" s="125" t="str">
        <f aca="false">IF(ISNUMBER($A126),VLOOKUP($A126,Methuselahs!$A$7:$E$306,5,FALSE()),"")</f>
        <v/>
      </c>
      <c r="C126" s="439" t="str">
        <f aca="false">Standings!$D125</f>
        <v/>
      </c>
      <c r="D126" s="125" t="str">
        <f aca="false">IF(ISNUMBER($A126),VLOOKUP($A126,Methuselahs!$A$7:$F$306,COLUMN(Methuselahs!$F$7),FALSE()),"")</f>
        <v/>
      </c>
      <c r="E126" s="124" t="str">
        <f aca="false">IF(ISNUMBER($A126),Standings!$E125,"")</f>
        <v/>
      </c>
      <c r="F126" s="440" t="str">
        <f aca="false">IF(ISNUMBER($A126),Standings!$F125+Standings!$G125,"")</f>
        <v/>
      </c>
      <c r="G126" s="441" t="str">
        <f aca="false">IF(Standings!$A125&gt;5,"",Standings!$A125)</f>
        <v/>
      </c>
    </row>
    <row r="127" customFormat="false" ht="12.65" hidden="false" customHeight="false" outlineLevel="0" collapsed="false">
      <c r="A127" s="438" t="str">
        <f aca="false">IF(ISNUMBER(Standings!$A126),Standings!$C126,"")</f>
        <v/>
      </c>
      <c r="B127" s="125" t="str">
        <f aca="false">IF(ISNUMBER($A127),VLOOKUP($A127,Methuselahs!$A$7:$E$306,5,FALSE()),"")</f>
        <v/>
      </c>
      <c r="C127" s="439" t="str">
        <f aca="false">Standings!$D126</f>
        <v/>
      </c>
      <c r="D127" s="125" t="str">
        <f aca="false">IF(ISNUMBER($A127),VLOOKUP($A127,Methuselahs!$A$7:$F$306,COLUMN(Methuselahs!$F$7),FALSE()),"")</f>
        <v/>
      </c>
      <c r="E127" s="124" t="str">
        <f aca="false">IF(ISNUMBER($A127),Standings!$E126,"")</f>
        <v/>
      </c>
      <c r="F127" s="440" t="str">
        <f aca="false">IF(ISNUMBER($A127),Standings!$F126+Standings!$G126,"")</f>
        <v/>
      </c>
      <c r="G127" s="441" t="str">
        <f aca="false">IF(Standings!$A126&gt;5,"",Standings!$A126)</f>
        <v/>
      </c>
    </row>
    <row r="128" customFormat="false" ht="12.65" hidden="false" customHeight="false" outlineLevel="0" collapsed="false">
      <c r="A128" s="438" t="str">
        <f aca="false">IF(ISNUMBER(Standings!$A127),Standings!$C127,"")</f>
        <v/>
      </c>
      <c r="B128" s="125" t="str">
        <f aca="false">IF(ISNUMBER($A128),VLOOKUP($A128,Methuselahs!$A$7:$E$306,5,FALSE()),"")</f>
        <v/>
      </c>
      <c r="C128" s="439" t="str">
        <f aca="false">Standings!$D127</f>
        <v/>
      </c>
      <c r="D128" s="125" t="str">
        <f aca="false">IF(ISNUMBER($A128),VLOOKUP($A128,Methuselahs!$A$7:$F$306,COLUMN(Methuselahs!$F$7),FALSE()),"")</f>
        <v/>
      </c>
      <c r="E128" s="124" t="str">
        <f aca="false">IF(ISNUMBER($A128),Standings!$E127,"")</f>
        <v/>
      </c>
      <c r="F128" s="440" t="str">
        <f aca="false">IF(ISNUMBER($A128),Standings!$F127+Standings!$G127,"")</f>
        <v/>
      </c>
      <c r="G128" s="441" t="str">
        <f aca="false">IF(Standings!$A127&gt;5,"",Standings!$A127)</f>
        <v/>
      </c>
    </row>
    <row r="129" customFormat="false" ht="12.65" hidden="false" customHeight="false" outlineLevel="0" collapsed="false">
      <c r="A129" s="438" t="str">
        <f aca="false">IF(ISNUMBER(Standings!$A128),Standings!$C128,"")</f>
        <v/>
      </c>
      <c r="B129" s="125" t="str">
        <f aca="false">IF(ISNUMBER($A129),VLOOKUP($A129,Methuselahs!$A$7:$E$306,5,FALSE()),"")</f>
        <v/>
      </c>
      <c r="C129" s="439" t="str">
        <f aca="false">Standings!$D128</f>
        <v/>
      </c>
      <c r="D129" s="125" t="str">
        <f aca="false">IF(ISNUMBER($A129),VLOOKUP($A129,Methuselahs!$A$7:$F$306,COLUMN(Methuselahs!$F$7),FALSE()),"")</f>
        <v/>
      </c>
      <c r="E129" s="124" t="str">
        <f aca="false">IF(ISNUMBER($A129),Standings!$E128,"")</f>
        <v/>
      </c>
      <c r="F129" s="440" t="str">
        <f aca="false">IF(ISNUMBER($A129),Standings!$F128+Standings!$G128,"")</f>
        <v/>
      </c>
      <c r="G129" s="441" t="str">
        <f aca="false">IF(Standings!$A128&gt;5,"",Standings!$A128)</f>
        <v/>
      </c>
    </row>
    <row r="130" customFormat="false" ht="12.65" hidden="false" customHeight="false" outlineLevel="0" collapsed="false">
      <c r="A130" s="438" t="str">
        <f aca="false">IF(ISNUMBER(Standings!$A129),Standings!$C129,"")</f>
        <v/>
      </c>
      <c r="B130" s="125" t="str">
        <f aca="false">IF(ISNUMBER($A130),VLOOKUP($A130,Methuselahs!$A$7:$E$306,5,FALSE()),"")</f>
        <v/>
      </c>
      <c r="C130" s="439" t="str">
        <f aca="false">Standings!$D129</f>
        <v/>
      </c>
      <c r="D130" s="125" t="str">
        <f aca="false">IF(ISNUMBER($A130),VLOOKUP($A130,Methuselahs!$A$7:$F$306,COLUMN(Methuselahs!$F$7),FALSE()),"")</f>
        <v/>
      </c>
      <c r="E130" s="124" t="str">
        <f aca="false">IF(ISNUMBER($A130),Standings!$E129,"")</f>
        <v/>
      </c>
      <c r="F130" s="440" t="str">
        <f aca="false">IF(ISNUMBER($A130),Standings!$F129+Standings!$G129,"")</f>
        <v/>
      </c>
      <c r="G130" s="441" t="str">
        <f aca="false">IF(Standings!$A129&gt;5,"",Standings!$A129)</f>
        <v/>
      </c>
    </row>
    <row r="131" customFormat="false" ht="12.65" hidden="false" customHeight="false" outlineLevel="0" collapsed="false">
      <c r="A131" s="438" t="str">
        <f aca="false">IF(ISNUMBER(Standings!$A130),Standings!$C130,"")</f>
        <v/>
      </c>
      <c r="B131" s="125" t="str">
        <f aca="false">IF(ISNUMBER($A131),VLOOKUP($A131,Methuselahs!$A$7:$E$306,5,FALSE()),"")</f>
        <v/>
      </c>
      <c r="C131" s="439" t="str">
        <f aca="false">Standings!$D130</f>
        <v/>
      </c>
      <c r="D131" s="125" t="str">
        <f aca="false">IF(ISNUMBER($A131),VLOOKUP($A131,Methuselahs!$A$7:$F$306,COLUMN(Methuselahs!$F$7),FALSE()),"")</f>
        <v/>
      </c>
      <c r="E131" s="124" t="str">
        <f aca="false">IF(ISNUMBER($A131),Standings!$E130,"")</f>
        <v/>
      </c>
      <c r="F131" s="440" t="str">
        <f aca="false">IF(ISNUMBER($A131),Standings!$F130+Standings!$G130,"")</f>
        <v/>
      </c>
      <c r="G131" s="441" t="str">
        <f aca="false">IF(Standings!$A130&gt;5,"",Standings!$A130)</f>
        <v/>
      </c>
    </row>
    <row r="132" customFormat="false" ht="12.65" hidden="false" customHeight="false" outlineLevel="0" collapsed="false">
      <c r="A132" s="438" t="str">
        <f aca="false">IF(ISNUMBER(Standings!$A131),Standings!$C131,"")</f>
        <v/>
      </c>
      <c r="B132" s="125" t="str">
        <f aca="false">IF(ISNUMBER($A132),VLOOKUP($A132,Methuselahs!$A$7:$E$306,5,FALSE()),"")</f>
        <v/>
      </c>
      <c r="C132" s="439" t="str">
        <f aca="false">Standings!$D131</f>
        <v/>
      </c>
      <c r="D132" s="125" t="str">
        <f aca="false">IF(ISNUMBER($A132),VLOOKUP($A132,Methuselahs!$A$7:$F$306,COLUMN(Methuselahs!$F$7),FALSE()),"")</f>
        <v/>
      </c>
      <c r="E132" s="124" t="str">
        <f aca="false">IF(ISNUMBER($A132),Standings!$E131,"")</f>
        <v/>
      </c>
      <c r="F132" s="440" t="str">
        <f aca="false">IF(ISNUMBER($A132),Standings!$F131+Standings!$G131,"")</f>
        <v/>
      </c>
      <c r="G132" s="441" t="str">
        <f aca="false">IF(Standings!$A131&gt;5,"",Standings!$A131)</f>
        <v/>
      </c>
    </row>
    <row r="133" customFormat="false" ht="12.65" hidden="false" customHeight="false" outlineLevel="0" collapsed="false">
      <c r="A133" s="438" t="str">
        <f aca="false">IF(ISNUMBER(Standings!$A132),Standings!$C132,"")</f>
        <v/>
      </c>
      <c r="B133" s="125" t="str">
        <f aca="false">IF(ISNUMBER($A133),VLOOKUP($A133,Methuselahs!$A$7:$E$306,5,FALSE()),"")</f>
        <v/>
      </c>
      <c r="C133" s="439" t="str">
        <f aca="false">Standings!$D132</f>
        <v/>
      </c>
      <c r="D133" s="125" t="str">
        <f aca="false">IF(ISNUMBER($A133),VLOOKUP($A133,Methuselahs!$A$7:$F$306,COLUMN(Methuselahs!$F$7),FALSE()),"")</f>
        <v/>
      </c>
      <c r="E133" s="124" t="str">
        <f aca="false">IF(ISNUMBER($A133),Standings!$E132,"")</f>
        <v/>
      </c>
      <c r="F133" s="440" t="str">
        <f aca="false">IF(ISNUMBER($A133),Standings!$F132+Standings!$G132,"")</f>
        <v/>
      </c>
      <c r="G133" s="441" t="str">
        <f aca="false">IF(Standings!$A132&gt;5,"",Standings!$A132)</f>
        <v/>
      </c>
    </row>
    <row r="134" customFormat="false" ht="12.65" hidden="false" customHeight="false" outlineLevel="0" collapsed="false">
      <c r="A134" s="438" t="str">
        <f aca="false">IF(ISNUMBER(Standings!$A133),Standings!$C133,"")</f>
        <v/>
      </c>
      <c r="B134" s="125" t="str">
        <f aca="false">IF(ISNUMBER($A134),VLOOKUP($A134,Methuselahs!$A$7:$E$306,5,FALSE()),"")</f>
        <v/>
      </c>
      <c r="C134" s="439" t="str">
        <f aca="false">Standings!$D133</f>
        <v/>
      </c>
      <c r="D134" s="125" t="str">
        <f aca="false">IF(ISNUMBER($A134),VLOOKUP($A134,Methuselahs!$A$7:$F$306,COLUMN(Methuselahs!$F$7),FALSE()),"")</f>
        <v/>
      </c>
      <c r="E134" s="124" t="str">
        <f aca="false">IF(ISNUMBER($A134),Standings!$E133,"")</f>
        <v/>
      </c>
      <c r="F134" s="440" t="str">
        <f aca="false">IF(ISNUMBER($A134),Standings!$F133+Standings!$G133,"")</f>
        <v/>
      </c>
      <c r="G134" s="441" t="str">
        <f aca="false">IF(Standings!$A133&gt;5,"",Standings!$A133)</f>
        <v/>
      </c>
    </row>
    <row r="135" customFormat="false" ht="12.65" hidden="false" customHeight="false" outlineLevel="0" collapsed="false">
      <c r="A135" s="438" t="str">
        <f aca="false">IF(ISNUMBER(Standings!$A134),Standings!$C134,"")</f>
        <v/>
      </c>
      <c r="B135" s="125" t="str">
        <f aca="false">IF(ISNUMBER($A135),VLOOKUP($A135,Methuselahs!$A$7:$E$306,5,FALSE()),"")</f>
        <v/>
      </c>
      <c r="C135" s="439" t="str">
        <f aca="false">Standings!$D134</f>
        <v/>
      </c>
      <c r="D135" s="125" t="str">
        <f aca="false">IF(ISNUMBER($A135),VLOOKUP($A135,Methuselahs!$A$7:$F$306,COLUMN(Methuselahs!$F$7),FALSE()),"")</f>
        <v/>
      </c>
      <c r="E135" s="124" t="str">
        <f aca="false">IF(ISNUMBER($A135),Standings!$E134,"")</f>
        <v/>
      </c>
      <c r="F135" s="440" t="str">
        <f aca="false">IF(ISNUMBER($A135),Standings!$F134+Standings!$G134,"")</f>
        <v/>
      </c>
      <c r="G135" s="441" t="str">
        <f aca="false">IF(Standings!$A134&gt;5,"",Standings!$A134)</f>
        <v/>
      </c>
    </row>
    <row r="136" customFormat="false" ht="12.65" hidden="false" customHeight="false" outlineLevel="0" collapsed="false">
      <c r="A136" s="438" t="str">
        <f aca="false">IF(ISNUMBER(Standings!$A135),Standings!$C135,"")</f>
        <v/>
      </c>
      <c r="B136" s="125" t="str">
        <f aca="false">IF(ISNUMBER($A136),VLOOKUP($A136,Methuselahs!$A$7:$E$306,5,FALSE()),"")</f>
        <v/>
      </c>
      <c r="C136" s="439" t="str">
        <f aca="false">Standings!$D135</f>
        <v/>
      </c>
      <c r="D136" s="125" t="str">
        <f aca="false">IF(ISNUMBER($A136),VLOOKUP($A136,Methuselahs!$A$7:$F$306,COLUMN(Methuselahs!$F$7),FALSE()),"")</f>
        <v/>
      </c>
      <c r="E136" s="124" t="str">
        <f aca="false">IF(ISNUMBER($A136),Standings!$E135,"")</f>
        <v/>
      </c>
      <c r="F136" s="440" t="str">
        <f aca="false">IF(ISNUMBER($A136),Standings!$F135+Standings!$G135,"")</f>
        <v/>
      </c>
      <c r="G136" s="441" t="str">
        <f aca="false">IF(Standings!$A135&gt;5,"",Standings!$A135)</f>
        <v/>
      </c>
    </row>
    <row r="137" customFormat="false" ht="12.65" hidden="false" customHeight="false" outlineLevel="0" collapsed="false">
      <c r="A137" s="438" t="str">
        <f aca="false">IF(ISNUMBER(Standings!$A136),Standings!$C136,"")</f>
        <v/>
      </c>
      <c r="B137" s="125" t="str">
        <f aca="false">IF(ISNUMBER($A137),VLOOKUP($A137,Methuselahs!$A$7:$E$306,5,FALSE()),"")</f>
        <v/>
      </c>
      <c r="C137" s="439" t="str">
        <f aca="false">Standings!$D136</f>
        <v/>
      </c>
      <c r="D137" s="125" t="str">
        <f aca="false">IF(ISNUMBER($A137),VLOOKUP($A137,Methuselahs!$A$7:$F$306,COLUMN(Methuselahs!$F$7),FALSE()),"")</f>
        <v/>
      </c>
      <c r="E137" s="124" t="str">
        <f aca="false">IF(ISNUMBER($A137),Standings!$E136,"")</f>
        <v/>
      </c>
      <c r="F137" s="440" t="str">
        <f aca="false">IF(ISNUMBER($A137),Standings!$F136+Standings!$G136,"")</f>
        <v/>
      </c>
      <c r="G137" s="441" t="str">
        <f aca="false">IF(Standings!$A136&gt;5,"",Standings!$A136)</f>
        <v/>
      </c>
    </row>
    <row r="138" customFormat="false" ht="12.65" hidden="false" customHeight="false" outlineLevel="0" collapsed="false">
      <c r="A138" s="438" t="str">
        <f aca="false">IF(ISNUMBER(Standings!$A137),Standings!$C137,"")</f>
        <v/>
      </c>
      <c r="B138" s="125" t="str">
        <f aca="false">IF(ISNUMBER($A138),VLOOKUP($A138,Methuselahs!$A$7:$E$306,5,FALSE()),"")</f>
        <v/>
      </c>
      <c r="C138" s="439" t="str">
        <f aca="false">Standings!$D137</f>
        <v/>
      </c>
      <c r="D138" s="125" t="str">
        <f aca="false">IF(ISNUMBER($A138),VLOOKUP($A138,Methuselahs!$A$7:$F$306,COLUMN(Methuselahs!$F$7),FALSE()),"")</f>
        <v/>
      </c>
      <c r="E138" s="124" t="str">
        <f aca="false">IF(ISNUMBER($A138),Standings!$E137,"")</f>
        <v/>
      </c>
      <c r="F138" s="440" t="str">
        <f aca="false">IF(ISNUMBER($A138),Standings!$F137+Standings!$G137,"")</f>
        <v/>
      </c>
      <c r="G138" s="441" t="str">
        <f aca="false">IF(Standings!$A137&gt;5,"",Standings!$A137)</f>
        <v/>
      </c>
    </row>
    <row r="139" customFormat="false" ht="12.65" hidden="false" customHeight="false" outlineLevel="0" collapsed="false">
      <c r="A139" s="438" t="str">
        <f aca="false">IF(ISNUMBER(Standings!$A138),Standings!$C138,"")</f>
        <v/>
      </c>
      <c r="B139" s="125" t="str">
        <f aca="false">IF(ISNUMBER($A139),VLOOKUP($A139,Methuselahs!$A$7:$E$306,5,FALSE()),"")</f>
        <v/>
      </c>
      <c r="C139" s="439" t="str">
        <f aca="false">Standings!$D138</f>
        <v/>
      </c>
      <c r="D139" s="125" t="str">
        <f aca="false">IF(ISNUMBER($A139),VLOOKUP($A139,Methuselahs!$A$7:$F$306,COLUMN(Methuselahs!$F$7),FALSE()),"")</f>
        <v/>
      </c>
      <c r="E139" s="124" t="str">
        <f aca="false">IF(ISNUMBER($A139),Standings!$E138,"")</f>
        <v/>
      </c>
      <c r="F139" s="440" t="str">
        <f aca="false">IF(ISNUMBER($A139),Standings!$F138+Standings!$G138,"")</f>
        <v/>
      </c>
      <c r="G139" s="441" t="str">
        <f aca="false">IF(Standings!$A138&gt;5,"",Standings!$A138)</f>
        <v/>
      </c>
    </row>
    <row r="140" customFormat="false" ht="12.65" hidden="false" customHeight="false" outlineLevel="0" collapsed="false">
      <c r="A140" s="438" t="str">
        <f aca="false">IF(ISNUMBER(Standings!$A139),Standings!$C139,"")</f>
        <v/>
      </c>
      <c r="B140" s="125" t="str">
        <f aca="false">IF(ISNUMBER($A140),VLOOKUP($A140,Methuselahs!$A$7:$E$306,5,FALSE()),"")</f>
        <v/>
      </c>
      <c r="C140" s="439" t="str">
        <f aca="false">Standings!$D139</f>
        <v/>
      </c>
      <c r="D140" s="125" t="str">
        <f aca="false">IF(ISNUMBER($A140),VLOOKUP($A140,Methuselahs!$A$7:$F$306,COLUMN(Methuselahs!$F$7),FALSE()),"")</f>
        <v/>
      </c>
      <c r="E140" s="124" t="str">
        <f aca="false">IF(ISNUMBER($A140),Standings!$E139,"")</f>
        <v/>
      </c>
      <c r="F140" s="440" t="str">
        <f aca="false">IF(ISNUMBER($A140),Standings!$F139+Standings!$G139,"")</f>
        <v/>
      </c>
      <c r="G140" s="441" t="str">
        <f aca="false">IF(Standings!$A139&gt;5,"",Standings!$A139)</f>
        <v/>
      </c>
    </row>
    <row r="141" customFormat="false" ht="12.65" hidden="false" customHeight="false" outlineLevel="0" collapsed="false">
      <c r="A141" s="438" t="str">
        <f aca="false">IF(ISNUMBER(Standings!$A140),Standings!$C140,"")</f>
        <v/>
      </c>
      <c r="B141" s="125" t="str">
        <f aca="false">IF(ISNUMBER($A141),VLOOKUP($A141,Methuselahs!$A$7:$E$306,5,FALSE()),"")</f>
        <v/>
      </c>
      <c r="C141" s="439" t="str">
        <f aca="false">Standings!$D140</f>
        <v/>
      </c>
      <c r="D141" s="125" t="str">
        <f aca="false">IF(ISNUMBER($A141),VLOOKUP($A141,Methuselahs!$A$7:$F$306,COLUMN(Methuselahs!$F$7),FALSE()),"")</f>
        <v/>
      </c>
      <c r="E141" s="124" t="str">
        <f aca="false">IF(ISNUMBER($A141),Standings!$E140,"")</f>
        <v/>
      </c>
      <c r="F141" s="440" t="str">
        <f aca="false">IF(ISNUMBER($A141),Standings!$F140+Standings!$G140,"")</f>
        <v/>
      </c>
      <c r="G141" s="441" t="str">
        <f aca="false">IF(Standings!$A140&gt;5,"",Standings!$A140)</f>
        <v/>
      </c>
    </row>
    <row r="142" customFormat="false" ht="12.65" hidden="false" customHeight="false" outlineLevel="0" collapsed="false">
      <c r="A142" s="438" t="str">
        <f aca="false">IF(ISNUMBER(Standings!$A141),Standings!$C141,"")</f>
        <v/>
      </c>
      <c r="B142" s="125" t="str">
        <f aca="false">IF(ISNUMBER($A142),VLOOKUP($A142,Methuselahs!$A$7:$E$306,5,FALSE()),"")</f>
        <v/>
      </c>
      <c r="C142" s="439" t="str">
        <f aca="false">Standings!$D141</f>
        <v/>
      </c>
      <c r="D142" s="125" t="str">
        <f aca="false">IF(ISNUMBER($A142),VLOOKUP($A142,Methuselahs!$A$7:$F$306,COLUMN(Methuselahs!$F$7),FALSE()),"")</f>
        <v/>
      </c>
      <c r="E142" s="124" t="str">
        <f aca="false">IF(ISNUMBER($A142),Standings!$E141,"")</f>
        <v/>
      </c>
      <c r="F142" s="440" t="str">
        <f aca="false">IF(ISNUMBER($A142),Standings!$F141+Standings!$G141,"")</f>
        <v/>
      </c>
      <c r="G142" s="441" t="str">
        <f aca="false">IF(Standings!$A141&gt;5,"",Standings!$A141)</f>
        <v/>
      </c>
    </row>
    <row r="143" customFormat="false" ht="12.65" hidden="false" customHeight="false" outlineLevel="0" collapsed="false">
      <c r="A143" s="438" t="str">
        <f aca="false">IF(ISNUMBER(Standings!$A142),Standings!$C142,"")</f>
        <v/>
      </c>
      <c r="B143" s="125" t="str">
        <f aca="false">IF(ISNUMBER($A143),VLOOKUP($A143,Methuselahs!$A$7:$E$306,5,FALSE()),"")</f>
        <v/>
      </c>
      <c r="C143" s="439" t="str">
        <f aca="false">Standings!$D142</f>
        <v/>
      </c>
      <c r="D143" s="125" t="str">
        <f aca="false">IF(ISNUMBER($A143),VLOOKUP($A143,Methuselahs!$A$7:$F$306,COLUMN(Methuselahs!$F$7),FALSE()),"")</f>
        <v/>
      </c>
      <c r="E143" s="124" t="str">
        <f aca="false">IF(ISNUMBER($A143),Standings!$E142,"")</f>
        <v/>
      </c>
      <c r="F143" s="440" t="str">
        <f aca="false">IF(ISNUMBER($A143),Standings!$F142+Standings!$G142,"")</f>
        <v/>
      </c>
      <c r="G143" s="441" t="str">
        <f aca="false">IF(Standings!$A142&gt;5,"",Standings!$A142)</f>
        <v/>
      </c>
    </row>
    <row r="144" customFormat="false" ht="12.65" hidden="false" customHeight="false" outlineLevel="0" collapsed="false">
      <c r="A144" s="438" t="str">
        <f aca="false">IF(ISNUMBER(Standings!$A143),Standings!$C143,"")</f>
        <v/>
      </c>
      <c r="B144" s="125" t="str">
        <f aca="false">IF(ISNUMBER($A144),VLOOKUP($A144,Methuselahs!$A$7:$E$306,5,FALSE()),"")</f>
        <v/>
      </c>
      <c r="C144" s="439" t="str">
        <f aca="false">Standings!$D143</f>
        <v/>
      </c>
      <c r="D144" s="125" t="str">
        <f aca="false">IF(ISNUMBER($A144),VLOOKUP($A144,Methuselahs!$A$7:$F$306,COLUMN(Methuselahs!$F$7),FALSE()),"")</f>
        <v/>
      </c>
      <c r="E144" s="124" t="str">
        <f aca="false">IF(ISNUMBER($A144),Standings!$E143,"")</f>
        <v/>
      </c>
      <c r="F144" s="440" t="str">
        <f aca="false">IF(ISNUMBER($A144),Standings!$F143+Standings!$G143,"")</f>
        <v/>
      </c>
      <c r="G144" s="441" t="str">
        <f aca="false">IF(Standings!$A143&gt;5,"",Standings!$A143)</f>
        <v/>
      </c>
    </row>
    <row r="145" customFormat="false" ht="12.65" hidden="false" customHeight="false" outlineLevel="0" collapsed="false">
      <c r="A145" s="438" t="str">
        <f aca="false">IF(ISNUMBER(Standings!$A144),Standings!$C144,"")</f>
        <v/>
      </c>
      <c r="B145" s="125" t="str">
        <f aca="false">IF(ISNUMBER($A145),VLOOKUP($A145,Methuselahs!$A$7:$E$306,5,FALSE()),"")</f>
        <v/>
      </c>
      <c r="C145" s="439" t="str">
        <f aca="false">Standings!$D144</f>
        <v/>
      </c>
      <c r="D145" s="125" t="str">
        <f aca="false">IF(ISNUMBER($A145),VLOOKUP($A145,Methuselahs!$A$7:$F$306,COLUMN(Methuselahs!$F$7),FALSE()),"")</f>
        <v/>
      </c>
      <c r="E145" s="124" t="str">
        <f aca="false">IF(ISNUMBER($A145),Standings!$E144,"")</f>
        <v/>
      </c>
      <c r="F145" s="440" t="str">
        <f aca="false">IF(ISNUMBER($A145),Standings!$F144+Standings!$G144,"")</f>
        <v/>
      </c>
      <c r="G145" s="441" t="str">
        <f aca="false">IF(Standings!$A144&gt;5,"",Standings!$A144)</f>
        <v/>
      </c>
    </row>
    <row r="146" customFormat="false" ht="12.65" hidden="false" customHeight="false" outlineLevel="0" collapsed="false">
      <c r="A146" s="438" t="str">
        <f aca="false">IF(ISNUMBER(Standings!$A145),Standings!$C145,"")</f>
        <v/>
      </c>
      <c r="B146" s="125" t="str">
        <f aca="false">IF(ISNUMBER($A146),VLOOKUP($A146,Methuselahs!$A$7:$E$306,5,FALSE()),"")</f>
        <v/>
      </c>
      <c r="C146" s="439" t="str">
        <f aca="false">Standings!$D145</f>
        <v/>
      </c>
      <c r="D146" s="125" t="str">
        <f aca="false">IF(ISNUMBER($A146),VLOOKUP($A146,Methuselahs!$A$7:$F$306,COLUMN(Methuselahs!$F$7),FALSE()),"")</f>
        <v/>
      </c>
      <c r="E146" s="124" t="str">
        <f aca="false">IF(ISNUMBER($A146),Standings!$E145,"")</f>
        <v/>
      </c>
      <c r="F146" s="440" t="str">
        <f aca="false">IF(ISNUMBER($A146),Standings!$F145+Standings!$G145,"")</f>
        <v/>
      </c>
      <c r="G146" s="441" t="str">
        <f aca="false">IF(Standings!$A145&gt;5,"",Standings!$A145)</f>
        <v/>
      </c>
    </row>
    <row r="147" customFormat="false" ht="12.65" hidden="false" customHeight="false" outlineLevel="0" collapsed="false">
      <c r="A147" s="438" t="str">
        <f aca="false">IF(ISNUMBER(Standings!$A146),Standings!$C146,"")</f>
        <v/>
      </c>
      <c r="B147" s="125" t="str">
        <f aca="false">IF(ISNUMBER($A147),VLOOKUP($A147,Methuselahs!$A$7:$E$306,5,FALSE()),"")</f>
        <v/>
      </c>
      <c r="C147" s="439" t="str">
        <f aca="false">Standings!$D146</f>
        <v/>
      </c>
      <c r="D147" s="125" t="str">
        <f aca="false">IF(ISNUMBER($A147),VLOOKUP($A147,Methuselahs!$A$7:$F$306,COLUMN(Methuselahs!$F$7),FALSE()),"")</f>
        <v/>
      </c>
      <c r="E147" s="124" t="str">
        <f aca="false">IF(ISNUMBER($A147),Standings!$E146,"")</f>
        <v/>
      </c>
      <c r="F147" s="440" t="str">
        <f aca="false">IF(ISNUMBER($A147),Standings!$F146+Standings!$G146,"")</f>
        <v/>
      </c>
      <c r="G147" s="441" t="str">
        <f aca="false">IF(Standings!$A146&gt;5,"",Standings!$A146)</f>
        <v/>
      </c>
    </row>
    <row r="148" customFormat="false" ht="12.65" hidden="false" customHeight="false" outlineLevel="0" collapsed="false">
      <c r="A148" s="438" t="str">
        <f aca="false">IF(ISNUMBER(Standings!$A147),Standings!$C147,"")</f>
        <v/>
      </c>
      <c r="B148" s="125" t="str">
        <f aca="false">IF(ISNUMBER($A148),VLOOKUP($A148,Methuselahs!$A$7:$E$306,5,FALSE()),"")</f>
        <v/>
      </c>
      <c r="C148" s="439" t="str">
        <f aca="false">Standings!$D147</f>
        <v/>
      </c>
      <c r="D148" s="125" t="str">
        <f aca="false">IF(ISNUMBER($A148),VLOOKUP($A148,Methuselahs!$A$7:$F$306,COLUMN(Methuselahs!$F$7),FALSE()),"")</f>
        <v/>
      </c>
      <c r="E148" s="124" t="str">
        <f aca="false">IF(ISNUMBER($A148),Standings!$E147,"")</f>
        <v/>
      </c>
      <c r="F148" s="440" t="str">
        <f aca="false">IF(ISNUMBER($A148),Standings!$F147+Standings!$G147,"")</f>
        <v/>
      </c>
      <c r="G148" s="441" t="str">
        <f aca="false">IF(Standings!$A147&gt;5,"",Standings!$A147)</f>
        <v/>
      </c>
    </row>
    <row r="149" customFormat="false" ht="12.65" hidden="false" customHeight="false" outlineLevel="0" collapsed="false">
      <c r="A149" s="438" t="str">
        <f aca="false">IF(ISNUMBER(Standings!$A148),Standings!$C148,"")</f>
        <v/>
      </c>
      <c r="B149" s="125" t="str">
        <f aca="false">IF(ISNUMBER($A149),VLOOKUP($A149,Methuselahs!$A$7:$E$306,5,FALSE()),"")</f>
        <v/>
      </c>
      <c r="C149" s="439" t="str">
        <f aca="false">Standings!$D148</f>
        <v/>
      </c>
      <c r="D149" s="125" t="str">
        <f aca="false">IF(ISNUMBER($A149),VLOOKUP($A149,Methuselahs!$A$7:$F$306,COLUMN(Methuselahs!$F$7),FALSE()),"")</f>
        <v/>
      </c>
      <c r="E149" s="124" t="str">
        <f aca="false">IF(ISNUMBER($A149),Standings!$E148,"")</f>
        <v/>
      </c>
      <c r="F149" s="440" t="str">
        <f aca="false">IF(ISNUMBER($A149),Standings!$F148+Standings!$G148,"")</f>
        <v/>
      </c>
      <c r="G149" s="441" t="str">
        <f aca="false">IF(Standings!$A148&gt;5,"",Standings!$A148)</f>
        <v/>
      </c>
    </row>
    <row r="150" customFormat="false" ht="12.65" hidden="false" customHeight="false" outlineLevel="0" collapsed="false">
      <c r="A150" s="438" t="str">
        <f aca="false">IF(ISNUMBER(Standings!$A149),Standings!$C149,"")</f>
        <v/>
      </c>
      <c r="B150" s="125" t="str">
        <f aca="false">IF(ISNUMBER($A150),VLOOKUP($A150,Methuselahs!$A$7:$E$306,5,FALSE()),"")</f>
        <v/>
      </c>
      <c r="C150" s="439" t="str">
        <f aca="false">Standings!$D149</f>
        <v/>
      </c>
      <c r="D150" s="125" t="str">
        <f aca="false">IF(ISNUMBER($A150),VLOOKUP($A150,Methuselahs!$A$7:$F$306,COLUMN(Methuselahs!$F$7),FALSE()),"")</f>
        <v/>
      </c>
      <c r="E150" s="124" t="str">
        <f aca="false">IF(ISNUMBER($A150),Standings!$E149,"")</f>
        <v/>
      </c>
      <c r="F150" s="440" t="str">
        <f aca="false">IF(ISNUMBER($A150),Standings!$F149+Standings!$G149,"")</f>
        <v/>
      </c>
      <c r="G150" s="441" t="str">
        <f aca="false">IF(Standings!$A149&gt;5,"",Standings!$A149)</f>
        <v/>
      </c>
    </row>
    <row r="151" customFormat="false" ht="12.65" hidden="false" customHeight="false" outlineLevel="0" collapsed="false">
      <c r="A151" s="438" t="str">
        <f aca="false">IF(ISNUMBER(Standings!$A150),Standings!$C150,"")</f>
        <v/>
      </c>
      <c r="B151" s="125" t="str">
        <f aca="false">IF(ISNUMBER($A151),VLOOKUP($A151,Methuselahs!$A$7:$E$306,5,FALSE()),"")</f>
        <v/>
      </c>
      <c r="C151" s="439" t="str">
        <f aca="false">Standings!$D150</f>
        <v/>
      </c>
      <c r="D151" s="125" t="str">
        <f aca="false">IF(ISNUMBER($A151),VLOOKUP($A151,Methuselahs!$A$7:$F$306,COLUMN(Methuselahs!$F$7),FALSE()),"")</f>
        <v/>
      </c>
      <c r="E151" s="124" t="str">
        <f aca="false">IF(ISNUMBER($A151),Standings!$E150,"")</f>
        <v/>
      </c>
      <c r="F151" s="440" t="str">
        <f aca="false">IF(ISNUMBER($A151),Standings!$F150+Standings!$G150,"")</f>
        <v/>
      </c>
      <c r="G151" s="441" t="str">
        <f aca="false">IF(Standings!$A150&gt;5,"",Standings!$A150)</f>
        <v/>
      </c>
    </row>
    <row r="152" customFormat="false" ht="12.65" hidden="false" customHeight="false" outlineLevel="0" collapsed="false">
      <c r="A152" s="438" t="str">
        <f aca="false">IF(ISNUMBER(Standings!$A151),Standings!$C151,"")</f>
        <v/>
      </c>
      <c r="B152" s="125" t="str">
        <f aca="false">IF(ISNUMBER($A152),VLOOKUP($A152,Methuselahs!$A$7:$E$306,5,FALSE()),"")</f>
        <v/>
      </c>
      <c r="C152" s="439" t="str">
        <f aca="false">Standings!$D151</f>
        <v/>
      </c>
      <c r="D152" s="125" t="str">
        <f aca="false">IF(ISNUMBER($A152),VLOOKUP($A152,Methuselahs!$A$7:$F$306,COLUMN(Methuselahs!$F$7),FALSE()),"")</f>
        <v/>
      </c>
      <c r="E152" s="124" t="str">
        <f aca="false">IF(ISNUMBER($A152),Standings!$E151,"")</f>
        <v/>
      </c>
      <c r="F152" s="440" t="str">
        <f aca="false">IF(ISNUMBER($A152),Standings!$F151+Standings!$G151,"")</f>
        <v/>
      </c>
      <c r="G152" s="441" t="str">
        <f aca="false">IF(Standings!$A151&gt;5,"",Standings!$A151)</f>
        <v/>
      </c>
    </row>
    <row r="153" customFormat="false" ht="12.65" hidden="false" customHeight="false" outlineLevel="0" collapsed="false">
      <c r="A153" s="438" t="str">
        <f aca="false">IF(ISNUMBER(Standings!$A152),Standings!$C152,"")</f>
        <v/>
      </c>
      <c r="B153" s="125" t="str">
        <f aca="false">IF(ISNUMBER($A153),VLOOKUP($A153,Methuselahs!$A$7:$E$306,5,FALSE()),"")</f>
        <v/>
      </c>
      <c r="C153" s="439" t="str">
        <f aca="false">Standings!$D152</f>
        <v/>
      </c>
      <c r="D153" s="125" t="str">
        <f aca="false">IF(ISNUMBER($A153),VLOOKUP($A153,Methuselahs!$A$7:$F$306,COLUMN(Methuselahs!$F$7),FALSE()),"")</f>
        <v/>
      </c>
      <c r="E153" s="124" t="str">
        <f aca="false">IF(ISNUMBER($A153),Standings!$E152,"")</f>
        <v/>
      </c>
      <c r="F153" s="440" t="str">
        <f aca="false">IF(ISNUMBER($A153),Standings!$F152+Standings!$G152,"")</f>
        <v/>
      </c>
      <c r="G153" s="441" t="str">
        <f aca="false">IF(Standings!$A152&gt;5,"",Standings!$A152)</f>
        <v/>
      </c>
    </row>
    <row r="154" customFormat="false" ht="12.65" hidden="false" customHeight="false" outlineLevel="0" collapsed="false">
      <c r="A154" s="438" t="str">
        <f aca="false">IF(ISNUMBER(Standings!$A153),Standings!$C153,"")</f>
        <v/>
      </c>
      <c r="B154" s="125" t="str">
        <f aca="false">IF(ISNUMBER($A154),VLOOKUP($A154,Methuselahs!$A$7:$E$306,5,FALSE()),"")</f>
        <v/>
      </c>
      <c r="C154" s="439" t="str">
        <f aca="false">Standings!$D153</f>
        <v/>
      </c>
      <c r="D154" s="125" t="str">
        <f aca="false">IF(ISNUMBER($A154),VLOOKUP($A154,Methuselahs!$A$7:$F$306,COLUMN(Methuselahs!$F$7),FALSE()),"")</f>
        <v/>
      </c>
      <c r="E154" s="124" t="str">
        <f aca="false">IF(ISNUMBER($A154),Standings!$E153,"")</f>
        <v/>
      </c>
      <c r="F154" s="440" t="str">
        <f aca="false">IF(ISNUMBER($A154),Standings!$F153+Standings!$G153,"")</f>
        <v/>
      </c>
      <c r="G154" s="441" t="str">
        <f aca="false">IF(Standings!$A153&gt;5,"",Standings!$A153)</f>
        <v/>
      </c>
    </row>
    <row r="155" customFormat="false" ht="12.65" hidden="false" customHeight="false" outlineLevel="0" collapsed="false">
      <c r="A155" s="438" t="str">
        <f aca="false">IF(ISNUMBER(Standings!$A154),Standings!$C154,"")</f>
        <v/>
      </c>
      <c r="B155" s="125" t="str">
        <f aca="false">IF(ISNUMBER($A155),VLOOKUP($A155,Methuselahs!$A$7:$E$306,5,FALSE()),"")</f>
        <v/>
      </c>
      <c r="C155" s="439" t="str">
        <f aca="false">Standings!$D154</f>
        <v/>
      </c>
      <c r="D155" s="125" t="str">
        <f aca="false">IF(ISNUMBER($A155),VLOOKUP($A155,Methuselahs!$A$7:$F$306,COLUMN(Methuselahs!$F$7),FALSE()),"")</f>
        <v/>
      </c>
      <c r="E155" s="124" t="str">
        <f aca="false">IF(ISNUMBER($A155),Standings!$E154,"")</f>
        <v/>
      </c>
      <c r="F155" s="440" t="str">
        <f aca="false">IF(ISNUMBER($A155),Standings!$F154+Standings!$G154,"")</f>
        <v/>
      </c>
      <c r="G155" s="441" t="str">
        <f aca="false">IF(Standings!$A154&gt;5,"",Standings!$A154)</f>
        <v/>
      </c>
    </row>
    <row r="156" customFormat="false" ht="12.65" hidden="false" customHeight="false" outlineLevel="0" collapsed="false">
      <c r="A156" s="438" t="str">
        <f aca="false">IF(ISNUMBER(Standings!$A155),Standings!$C155,"")</f>
        <v/>
      </c>
      <c r="B156" s="125" t="str">
        <f aca="false">IF(ISNUMBER($A156),VLOOKUP($A156,Methuselahs!$A$7:$E$306,5,FALSE()),"")</f>
        <v/>
      </c>
      <c r="C156" s="439" t="str">
        <f aca="false">Standings!$D155</f>
        <v/>
      </c>
      <c r="D156" s="125" t="str">
        <f aca="false">IF(ISNUMBER($A156),VLOOKUP($A156,Methuselahs!$A$7:$F$306,COLUMN(Methuselahs!$F$7),FALSE()),"")</f>
        <v/>
      </c>
      <c r="E156" s="124" t="str">
        <f aca="false">IF(ISNUMBER($A156),Standings!$E155,"")</f>
        <v/>
      </c>
      <c r="F156" s="440" t="str">
        <f aca="false">IF(ISNUMBER($A156),Standings!$F155+Standings!$G155,"")</f>
        <v/>
      </c>
      <c r="G156" s="441" t="str">
        <f aca="false">IF(Standings!$A155&gt;5,"",Standings!$A155)</f>
        <v/>
      </c>
    </row>
    <row r="157" customFormat="false" ht="12.65" hidden="false" customHeight="false" outlineLevel="0" collapsed="false">
      <c r="A157" s="438" t="str">
        <f aca="false">IF(ISNUMBER(Standings!$A156),Standings!$C156,"")</f>
        <v/>
      </c>
      <c r="B157" s="125" t="str">
        <f aca="false">IF(ISNUMBER($A157),VLOOKUP($A157,Methuselahs!$A$7:$E$306,5,FALSE()),"")</f>
        <v/>
      </c>
      <c r="C157" s="439" t="str">
        <f aca="false">Standings!$D156</f>
        <v/>
      </c>
      <c r="D157" s="125" t="str">
        <f aca="false">IF(ISNUMBER($A157),VLOOKUP($A157,Methuselahs!$A$7:$F$306,COLUMN(Methuselahs!$F$7),FALSE()),"")</f>
        <v/>
      </c>
      <c r="E157" s="124" t="str">
        <f aca="false">IF(ISNUMBER($A157),Standings!$E156,"")</f>
        <v/>
      </c>
      <c r="F157" s="440" t="str">
        <f aca="false">IF(ISNUMBER($A157),Standings!$F156+Standings!$G156,"")</f>
        <v/>
      </c>
      <c r="G157" s="441" t="str">
        <f aca="false">IF(Standings!$A156&gt;5,"",Standings!$A156)</f>
        <v/>
      </c>
    </row>
    <row r="158" customFormat="false" ht="12.65" hidden="false" customHeight="false" outlineLevel="0" collapsed="false">
      <c r="A158" s="438" t="str">
        <f aca="false">IF(ISNUMBER(Standings!$A157),Standings!$C157,"")</f>
        <v/>
      </c>
      <c r="B158" s="125" t="str">
        <f aca="false">IF(ISNUMBER($A158),VLOOKUP($A158,Methuselahs!$A$7:$E$306,5,FALSE()),"")</f>
        <v/>
      </c>
      <c r="C158" s="439" t="str">
        <f aca="false">Standings!$D157</f>
        <v/>
      </c>
      <c r="D158" s="125" t="str">
        <f aca="false">IF(ISNUMBER($A158),VLOOKUP($A158,Methuselahs!$A$7:$F$306,COLUMN(Methuselahs!$F$7),FALSE()),"")</f>
        <v/>
      </c>
      <c r="E158" s="124" t="str">
        <f aca="false">IF(ISNUMBER($A158),Standings!$E157,"")</f>
        <v/>
      </c>
      <c r="F158" s="440" t="str">
        <f aca="false">IF(ISNUMBER($A158),Standings!$F157+Standings!$G157,"")</f>
        <v/>
      </c>
      <c r="G158" s="441" t="str">
        <f aca="false">IF(Standings!$A157&gt;5,"",Standings!$A157)</f>
        <v/>
      </c>
    </row>
    <row r="159" customFormat="false" ht="12.65" hidden="false" customHeight="false" outlineLevel="0" collapsed="false">
      <c r="A159" s="438" t="str">
        <f aca="false">IF(ISNUMBER(Standings!$A158),Standings!$C158,"")</f>
        <v/>
      </c>
      <c r="B159" s="125" t="str">
        <f aca="false">IF(ISNUMBER($A159),VLOOKUP($A159,Methuselahs!$A$7:$E$306,5,FALSE()),"")</f>
        <v/>
      </c>
      <c r="C159" s="439" t="str">
        <f aca="false">Standings!$D158</f>
        <v/>
      </c>
      <c r="D159" s="125" t="str">
        <f aca="false">IF(ISNUMBER($A159),VLOOKUP($A159,Methuselahs!$A$7:$F$306,COLUMN(Methuselahs!$F$7),FALSE()),"")</f>
        <v/>
      </c>
      <c r="E159" s="124" t="str">
        <f aca="false">IF(ISNUMBER($A159),Standings!$E158,"")</f>
        <v/>
      </c>
      <c r="F159" s="440" t="str">
        <f aca="false">IF(ISNUMBER($A159),Standings!$F158+Standings!$G158,"")</f>
        <v/>
      </c>
      <c r="G159" s="441" t="str">
        <f aca="false">IF(Standings!$A158&gt;5,"",Standings!$A158)</f>
        <v/>
      </c>
    </row>
    <row r="160" customFormat="false" ht="12.65" hidden="false" customHeight="false" outlineLevel="0" collapsed="false">
      <c r="A160" s="438" t="str">
        <f aca="false">IF(ISNUMBER(Standings!$A159),Standings!$C159,"")</f>
        <v/>
      </c>
      <c r="B160" s="125" t="str">
        <f aca="false">IF(ISNUMBER($A160),VLOOKUP($A160,Methuselahs!$A$7:$E$306,5,FALSE()),"")</f>
        <v/>
      </c>
      <c r="C160" s="439" t="str">
        <f aca="false">Standings!$D159</f>
        <v/>
      </c>
      <c r="D160" s="125" t="str">
        <f aca="false">IF(ISNUMBER($A160),VLOOKUP($A160,Methuselahs!$A$7:$F$306,COLUMN(Methuselahs!$F$7),FALSE()),"")</f>
        <v/>
      </c>
      <c r="E160" s="124" t="str">
        <f aca="false">IF(ISNUMBER($A160),Standings!$E159,"")</f>
        <v/>
      </c>
      <c r="F160" s="440" t="str">
        <f aca="false">IF(ISNUMBER($A160),Standings!$F159+Standings!$G159,"")</f>
        <v/>
      </c>
      <c r="G160" s="441" t="str">
        <f aca="false">IF(Standings!$A159&gt;5,"",Standings!$A159)</f>
        <v/>
      </c>
    </row>
    <row r="161" customFormat="false" ht="12.65" hidden="false" customHeight="false" outlineLevel="0" collapsed="false">
      <c r="A161" s="438" t="str">
        <f aca="false">IF(ISNUMBER(Standings!$A160),Standings!$C160,"")</f>
        <v/>
      </c>
      <c r="B161" s="125" t="str">
        <f aca="false">IF(ISNUMBER($A161),VLOOKUP($A161,Methuselahs!$A$7:$E$306,5,FALSE()),"")</f>
        <v/>
      </c>
      <c r="C161" s="439" t="str">
        <f aca="false">Standings!$D160</f>
        <v/>
      </c>
      <c r="D161" s="125" t="str">
        <f aca="false">IF(ISNUMBER($A161),VLOOKUP($A161,Methuselahs!$A$7:$F$306,COLUMN(Methuselahs!$F$7),FALSE()),"")</f>
        <v/>
      </c>
      <c r="E161" s="124" t="str">
        <f aca="false">IF(ISNUMBER($A161),Standings!$E160,"")</f>
        <v/>
      </c>
      <c r="F161" s="440" t="str">
        <f aca="false">IF(ISNUMBER($A161),Standings!$F160+Standings!$G160,"")</f>
        <v/>
      </c>
      <c r="G161" s="441" t="str">
        <f aca="false">IF(Standings!$A160&gt;5,"",Standings!$A160)</f>
        <v/>
      </c>
    </row>
    <row r="162" customFormat="false" ht="12.65" hidden="false" customHeight="false" outlineLevel="0" collapsed="false">
      <c r="A162" s="438" t="str">
        <f aca="false">IF(ISNUMBER(Standings!$A161),Standings!$C161,"")</f>
        <v/>
      </c>
      <c r="B162" s="125" t="str">
        <f aca="false">IF(ISNUMBER($A162),VLOOKUP($A162,Methuselahs!$A$7:$E$306,5,FALSE()),"")</f>
        <v/>
      </c>
      <c r="C162" s="439" t="str">
        <f aca="false">Standings!$D161</f>
        <v/>
      </c>
      <c r="D162" s="125" t="str">
        <f aca="false">IF(ISNUMBER($A162),VLOOKUP($A162,Methuselahs!$A$7:$F$306,COLUMN(Methuselahs!$F$7),FALSE()),"")</f>
        <v/>
      </c>
      <c r="E162" s="124" t="str">
        <f aca="false">IF(ISNUMBER($A162),Standings!$E161,"")</f>
        <v/>
      </c>
      <c r="F162" s="440" t="str">
        <f aca="false">IF(ISNUMBER($A162),Standings!$F161+Standings!$G161,"")</f>
        <v/>
      </c>
      <c r="G162" s="441" t="str">
        <f aca="false">IF(Standings!$A161&gt;5,"",Standings!$A161)</f>
        <v/>
      </c>
    </row>
    <row r="163" customFormat="false" ht="12.65" hidden="false" customHeight="false" outlineLevel="0" collapsed="false">
      <c r="A163" s="438" t="str">
        <f aca="false">IF(ISNUMBER(Standings!$A162),Standings!$C162,"")</f>
        <v/>
      </c>
      <c r="B163" s="125" t="str">
        <f aca="false">IF(ISNUMBER($A163),VLOOKUP($A163,Methuselahs!$A$7:$E$306,5,FALSE()),"")</f>
        <v/>
      </c>
      <c r="C163" s="439" t="str">
        <f aca="false">Standings!$D162</f>
        <v/>
      </c>
      <c r="D163" s="125" t="str">
        <f aca="false">IF(ISNUMBER($A163),VLOOKUP($A163,Methuselahs!$A$7:$F$306,COLUMN(Methuselahs!$F$7),FALSE()),"")</f>
        <v/>
      </c>
      <c r="E163" s="124" t="str">
        <f aca="false">IF(ISNUMBER($A163),Standings!$E162,"")</f>
        <v/>
      </c>
      <c r="F163" s="440" t="str">
        <f aca="false">IF(ISNUMBER($A163),Standings!$F162+Standings!$G162,"")</f>
        <v/>
      </c>
      <c r="G163" s="441" t="str">
        <f aca="false">IF(Standings!$A162&gt;5,"",Standings!$A162)</f>
        <v/>
      </c>
    </row>
    <row r="164" customFormat="false" ht="12.65" hidden="false" customHeight="false" outlineLevel="0" collapsed="false">
      <c r="A164" s="438" t="str">
        <f aca="false">IF(ISNUMBER(Standings!$A163),Standings!$C163,"")</f>
        <v/>
      </c>
      <c r="B164" s="125" t="str">
        <f aca="false">IF(ISNUMBER($A164),VLOOKUP($A164,Methuselahs!$A$7:$E$306,5,FALSE()),"")</f>
        <v/>
      </c>
      <c r="C164" s="439" t="str">
        <f aca="false">Standings!$D163</f>
        <v/>
      </c>
      <c r="D164" s="125" t="str">
        <f aca="false">IF(ISNUMBER($A164),VLOOKUP($A164,Methuselahs!$A$7:$F$306,COLUMN(Methuselahs!$F$7),FALSE()),"")</f>
        <v/>
      </c>
      <c r="E164" s="124" t="str">
        <f aca="false">IF(ISNUMBER($A164),Standings!$E163,"")</f>
        <v/>
      </c>
      <c r="F164" s="440" t="str">
        <f aca="false">IF(ISNUMBER($A164),Standings!$F163+Standings!$G163,"")</f>
        <v/>
      </c>
      <c r="G164" s="441" t="str">
        <f aca="false">IF(Standings!$A163&gt;5,"",Standings!$A163)</f>
        <v/>
      </c>
    </row>
    <row r="165" customFormat="false" ht="12.65" hidden="false" customHeight="false" outlineLevel="0" collapsed="false">
      <c r="A165" s="438" t="str">
        <f aca="false">IF(ISNUMBER(Standings!$A164),Standings!$C164,"")</f>
        <v/>
      </c>
      <c r="B165" s="125" t="str">
        <f aca="false">IF(ISNUMBER($A165),VLOOKUP($A165,Methuselahs!$A$7:$E$306,5,FALSE()),"")</f>
        <v/>
      </c>
      <c r="C165" s="439" t="str">
        <f aca="false">Standings!$D164</f>
        <v/>
      </c>
      <c r="D165" s="125" t="str">
        <f aca="false">IF(ISNUMBER($A165),VLOOKUP($A165,Methuselahs!$A$7:$F$306,COLUMN(Methuselahs!$F$7),FALSE()),"")</f>
        <v/>
      </c>
      <c r="E165" s="124" t="str">
        <f aca="false">IF(ISNUMBER($A165),Standings!$E164,"")</f>
        <v/>
      </c>
      <c r="F165" s="440" t="str">
        <f aca="false">IF(ISNUMBER($A165),Standings!$F164+Standings!$G164,"")</f>
        <v/>
      </c>
      <c r="G165" s="441" t="str">
        <f aca="false">IF(Standings!$A164&gt;5,"",Standings!$A164)</f>
        <v/>
      </c>
    </row>
    <row r="166" customFormat="false" ht="12.65" hidden="false" customHeight="false" outlineLevel="0" collapsed="false">
      <c r="A166" s="438" t="str">
        <f aca="false">IF(ISNUMBER(Standings!$A165),Standings!$C165,"")</f>
        <v/>
      </c>
      <c r="B166" s="125" t="str">
        <f aca="false">IF(ISNUMBER($A166),VLOOKUP($A166,Methuselahs!$A$7:$E$306,5,FALSE()),"")</f>
        <v/>
      </c>
      <c r="C166" s="439" t="str">
        <f aca="false">Standings!$D165</f>
        <v/>
      </c>
      <c r="D166" s="125" t="str">
        <f aca="false">IF(ISNUMBER($A166),VLOOKUP($A166,Methuselahs!$A$7:$F$306,COLUMN(Methuselahs!$F$7),FALSE()),"")</f>
        <v/>
      </c>
      <c r="E166" s="124" t="str">
        <f aca="false">IF(ISNUMBER($A166),Standings!$E165,"")</f>
        <v/>
      </c>
      <c r="F166" s="440" t="str">
        <f aca="false">IF(ISNUMBER($A166),Standings!$F165+Standings!$G165,"")</f>
        <v/>
      </c>
      <c r="G166" s="441" t="str">
        <f aca="false">IF(Standings!$A165&gt;5,"",Standings!$A165)</f>
        <v/>
      </c>
    </row>
    <row r="167" customFormat="false" ht="12.65" hidden="false" customHeight="false" outlineLevel="0" collapsed="false">
      <c r="A167" s="438" t="str">
        <f aca="false">IF(ISNUMBER(Standings!$A166),Standings!$C166,"")</f>
        <v/>
      </c>
      <c r="B167" s="125" t="str">
        <f aca="false">IF(ISNUMBER($A167),VLOOKUP($A167,Methuselahs!$A$7:$E$306,5,FALSE()),"")</f>
        <v/>
      </c>
      <c r="C167" s="439" t="str">
        <f aca="false">Standings!$D166</f>
        <v/>
      </c>
      <c r="D167" s="125" t="str">
        <f aca="false">IF(ISNUMBER($A167),VLOOKUP($A167,Methuselahs!$A$7:$F$306,COLUMN(Methuselahs!$F$7),FALSE()),"")</f>
        <v/>
      </c>
      <c r="E167" s="124" t="str">
        <f aca="false">IF(ISNUMBER($A167),Standings!$E166,"")</f>
        <v/>
      </c>
      <c r="F167" s="440" t="str">
        <f aca="false">IF(ISNUMBER($A167),Standings!$F166+Standings!$G166,"")</f>
        <v/>
      </c>
      <c r="G167" s="441" t="str">
        <f aca="false">IF(Standings!$A166&gt;5,"",Standings!$A166)</f>
        <v/>
      </c>
    </row>
    <row r="168" customFormat="false" ht="12.65" hidden="false" customHeight="false" outlineLevel="0" collapsed="false">
      <c r="A168" s="438" t="str">
        <f aca="false">IF(ISNUMBER(Standings!$A167),Standings!$C167,"")</f>
        <v/>
      </c>
      <c r="B168" s="125" t="str">
        <f aca="false">IF(ISNUMBER($A168),VLOOKUP($A168,Methuselahs!$A$7:$E$306,5,FALSE()),"")</f>
        <v/>
      </c>
      <c r="C168" s="439" t="str">
        <f aca="false">Standings!$D167</f>
        <v/>
      </c>
      <c r="D168" s="125" t="str">
        <f aca="false">IF(ISNUMBER($A168),VLOOKUP($A168,Methuselahs!$A$7:$F$306,COLUMN(Methuselahs!$F$7),FALSE()),"")</f>
        <v/>
      </c>
      <c r="E168" s="124" t="str">
        <f aca="false">IF(ISNUMBER($A168),Standings!$E167,"")</f>
        <v/>
      </c>
      <c r="F168" s="440" t="str">
        <f aca="false">IF(ISNUMBER($A168),Standings!$F167+Standings!$G167,"")</f>
        <v/>
      </c>
      <c r="G168" s="441" t="str">
        <f aca="false">IF(Standings!$A167&gt;5,"",Standings!$A167)</f>
        <v/>
      </c>
    </row>
    <row r="169" customFormat="false" ht="12.65" hidden="false" customHeight="false" outlineLevel="0" collapsed="false">
      <c r="A169" s="438" t="str">
        <f aca="false">IF(ISNUMBER(Standings!$A168),Standings!$C168,"")</f>
        <v/>
      </c>
      <c r="B169" s="125" t="str">
        <f aca="false">IF(ISNUMBER($A169),VLOOKUP($A169,Methuselahs!$A$7:$E$306,5,FALSE()),"")</f>
        <v/>
      </c>
      <c r="C169" s="439" t="str">
        <f aca="false">Standings!$D168</f>
        <v/>
      </c>
      <c r="D169" s="125" t="str">
        <f aca="false">IF(ISNUMBER($A169),VLOOKUP($A169,Methuselahs!$A$7:$F$306,COLUMN(Methuselahs!$F$7),FALSE()),"")</f>
        <v/>
      </c>
      <c r="E169" s="124" t="str">
        <f aca="false">IF(ISNUMBER($A169),Standings!$E168,"")</f>
        <v/>
      </c>
      <c r="F169" s="440" t="str">
        <f aca="false">IF(ISNUMBER($A169),Standings!$F168+Standings!$G168,"")</f>
        <v/>
      </c>
      <c r="G169" s="441" t="str">
        <f aca="false">IF(Standings!$A168&gt;5,"",Standings!$A168)</f>
        <v/>
      </c>
    </row>
    <row r="170" customFormat="false" ht="12.65" hidden="false" customHeight="false" outlineLevel="0" collapsed="false">
      <c r="A170" s="438" t="str">
        <f aca="false">IF(ISNUMBER(Standings!$A169),Standings!$C169,"")</f>
        <v/>
      </c>
      <c r="B170" s="125" t="str">
        <f aca="false">IF(ISNUMBER($A170),VLOOKUP($A170,Methuselahs!$A$7:$E$306,5,FALSE()),"")</f>
        <v/>
      </c>
      <c r="C170" s="439" t="str">
        <f aca="false">Standings!$D169</f>
        <v/>
      </c>
      <c r="D170" s="125" t="str">
        <f aca="false">IF(ISNUMBER($A170),VLOOKUP($A170,Methuselahs!$A$7:$F$306,COLUMN(Methuselahs!$F$7),FALSE()),"")</f>
        <v/>
      </c>
      <c r="E170" s="124" t="str">
        <f aca="false">IF(ISNUMBER($A170),Standings!$E169,"")</f>
        <v/>
      </c>
      <c r="F170" s="440" t="str">
        <f aca="false">IF(ISNUMBER($A170),Standings!$F169+Standings!$G169,"")</f>
        <v/>
      </c>
      <c r="G170" s="441" t="str">
        <f aca="false">IF(Standings!$A169&gt;5,"",Standings!$A169)</f>
        <v/>
      </c>
    </row>
    <row r="171" customFormat="false" ht="12.65" hidden="false" customHeight="false" outlineLevel="0" collapsed="false">
      <c r="A171" s="438" t="str">
        <f aca="false">IF(ISNUMBER(Standings!$A170),Standings!$C170,"")</f>
        <v/>
      </c>
      <c r="B171" s="125" t="str">
        <f aca="false">IF(ISNUMBER($A171),VLOOKUP($A171,Methuselahs!$A$7:$E$306,5,FALSE()),"")</f>
        <v/>
      </c>
      <c r="C171" s="439" t="str">
        <f aca="false">Standings!$D170</f>
        <v/>
      </c>
      <c r="D171" s="125" t="str">
        <f aca="false">IF(ISNUMBER($A171),VLOOKUP($A171,Methuselahs!$A$7:$F$306,COLUMN(Methuselahs!$F$7),FALSE()),"")</f>
        <v/>
      </c>
      <c r="E171" s="124" t="str">
        <f aca="false">IF(ISNUMBER($A171),Standings!$E170,"")</f>
        <v/>
      </c>
      <c r="F171" s="440" t="str">
        <f aca="false">IF(ISNUMBER($A171),Standings!$F170+Standings!$G170,"")</f>
        <v/>
      </c>
      <c r="G171" s="441" t="str">
        <f aca="false">IF(Standings!$A170&gt;5,"",Standings!$A170)</f>
        <v/>
      </c>
    </row>
    <row r="172" customFormat="false" ht="12.65" hidden="false" customHeight="false" outlineLevel="0" collapsed="false">
      <c r="A172" s="438" t="str">
        <f aca="false">IF(ISNUMBER(Standings!$A171),Standings!$C171,"")</f>
        <v/>
      </c>
      <c r="B172" s="125" t="str">
        <f aca="false">IF(ISNUMBER($A172),VLOOKUP($A172,Methuselahs!$A$7:$E$306,5,FALSE()),"")</f>
        <v/>
      </c>
      <c r="C172" s="439" t="str">
        <f aca="false">Standings!$D171</f>
        <v/>
      </c>
      <c r="D172" s="125" t="str">
        <f aca="false">IF(ISNUMBER($A172),VLOOKUP($A172,Methuselahs!$A$7:$F$306,COLUMN(Methuselahs!$F$7),FALSE()),"")</f>
        <v/>
      </c>
      <c r="E172" s="124" t="str">
        <f aca="false">IF(ISNUMBER($A172),Standings!$E171,"")</f>
        <v/>
      </c>
      <c r="F172" s="440" t="str">
        <f aca="false">IF(ISNUMBER($A172),Standings!$F171+Standings!$G171,"")</f>
        <v/>
      </c>
      <c r="G172" s="441" t="str">
        <f aca="false">IF(Standings!$A171&gt;5,"",Standings!$A171)</f>
        <v/>
      </c>
    </row>
    <row r="173" customFormat="false" ht="12.65" hidden="false" customHeight="false" outlineLevel="0" collapsed="false">
      <c r="A173" s="438" t="str">
        <f aca="false">IF(ISNUMBER(Standings!$A172),Standings!$C172,"")</f>
        <v/>
      </c>
      <c r="B173" s="125" t="str">
        <f aca="false">IF(ISNUMBER($A173),VLOOKUP($A173,Methuselahs!$A$7:$E$306,5,FALSE()),"")</f>
        <v/>
      </c>
      <c r="C173" s="439" t="str">
        <f aca="false">Standings!$D172</f>
        <v/>
      </c>
      <c r="D173" s="125" t="str">
        <f aca="false">IF(ISNUMBER($A173),VLOOKUP($A173,Methuselahs!$A$7:$F$306,COLUMN(Methuselahs!$F$7),FALSE()),"")</f>
        <v/>
      </c>
      <c r="E173" s="124" t="str">
        <f aca="false">IF(ISNUMBER($A173),Standings!$E172,"")</f>
        <v/>
      </c>
      <c r="F173" s="440" t="str">
        <f aca="false">IF(ISNUMBER($A173),Standings!$F172+Standings!$G172,"")</f>
        <v/>
      </c>
      <c r="G173" s="441" t="str">
        <f aca="false">IF(Standings!$A172&gt;5,"",Standings!$A172)</f>
        <v/>
      </c>
    </row>
    <row r="174" customFormat="false" ht="12.65" hidden="false" customHeight="false" outlineLevel="0" collapsed="false">
      <c r="A174" s="438" t="str">
        <f aca="false">IF(ISNUMBER(Standings!$A173),Standings!$C173,"")</f>
        <v/>
      </c>
      <c r="B174" s="125" t="str">
        <f aca="false">IF(ISNUMBER($A174),VLOOKUP($A174,Methuselahs!$A$7:$E$306,5,FALSE()),"")</f>
        <v/>
      </c>
      <c r="C174" s="439" t="str">
        <f aca="false">Standings!$D173</f>
        <v/>
      </c>
      <c r="D174" s="125" t="str">
        <f aca="false">IF(ISNUMBER($A174),VLOOKUP($A174,Methuselahs!$A$7:$F$306,COLUMN(Methuselahs!$F$7),FALSE()),"")</f>
        <v/>
      </c>
      <c r="E174" s="124" t="str">
        <f aca="false">IF(ISNUMBER($A174),Standings!$E173,"")</f>
        <v/>
      </c>
      <c r="F174" s="440" t="str">
        <f aca="false">IF(ISNUMBER($A174),Standings!$F173+Standings!$G173,"")</f>
        <v/>
      </c>
      <c r="G174" s="441" t="str">
        <f aca="false">IF(Standings!$A173&gt;5,"",Standings!$A173)</f>
        <v/>
      </c>
    </row>
    <row r="175" customFormat="false" ht="12.65" hidden="false" customHeight="false" outlineLevel="0" collapsed="false">
      <c r="A175" s="438" t="str">
        <f aca="false">IF(ISNUMBER(Standings!$A174),Standings!$C174,"")</f>
        <v/>
      </c>
      <c r="B175" s="125" t="str">
        <f aca="false">IF(ISNUMBER($A175),VLOOKUP($A175,Methuselahs!$A$7:$E$306,5,FALSE()),"")</f>
        <v/>
      </c>
      <c r="C175" s="439" t="str">
        <f aca="false">Standings!$D174</f>
        <v/>
      </c>
      <c r="D175" s="125" t="str">
        <f aca="false">IF(ISNUMBER($A175),VLOOKUP($A175,Methuselahs!$A$7:$F$306,COLUMN(Methuselahs!$F$7),FALSE()),"")</f>
        <v/>
      </c>
      <c r="E175" s="124" t="str">
        <f aca="false">IF(ISNUMBER($A175),Standings!$E174,"")</f>
        <v/>
      </c>
      <c r="F175" s="440" t="str">
        <f aca="false">IF(ISNUMBER($A175),Standings!$F174+Standings!$G174,"")</f>
        <v/>
      </c>
      <c r="G175" s="441" t="str">
        <f aca="false">IF(Standings!$A174&gt;5,"",Standings!$A174)</f>
        <v/>
      </c>
    </row>
    <row r="176" customFormat="false" ht="12.65" hidden="false" customHeight="false" outlineLevel="0" collapsed="false">
      <c r="A176" s="438" t="str">
        <f aca="false">IF(ISNUMBER(Standings!$A175),Standings!$C175,"")</f>
        <v/>
      </c>
      <c r="B176" s="125" t="str">
        <f aca="false">IF(ISNUMBER($A176),VLOOKUP($A176,Methuselahs!$A$7:$E$306,5,FALSE()),"")</f>
        <v/>
      </c>
      <c r="C176" s="439" t="str">
        <f aca="false">Standings!$D175</f>
        <v/>
      </c>
      <c r="D176" s="125" t="str">
        <f aca="false">IF(ISNUMBER($A176),VLOOKUP($A176,Methuselahs!$A$7:$F$306,COLUMN(Methuselahs!$F$7),FALSE()),"")</f>
        <v/>
      </c>
      <c r="E176" s="124" t="str">
        <f aca="false">IF(ISNUMBER($A176),Standings!$E175,"")</f>
        <v/>
      </c>
      <c r="F176" s="440" t="str">
        <f aca="false">IF(ISNUMBER($A176),Standings!$F175+Standings!$G175,"")</f>
        <v/>
      </c>
      <c r="G176" s="441" t="str">
        <f aca="false">IF(Standings!$A175&gt;5,"",Standings!$A175)</f>
        <v/>
      </c>
    </row>
    <row r="177" customFormat="false" ht="12.65" hidden="false" customHeight="false" outlineLevel="0" collapsed="false">
      <c r="A177" s="438" t="str">
        <f aca="false">IF(ISNUMBER(Standings!$A176),Standings!$C176,"")</f>
        <v/>
      </c>
      <c r="B177" s="125" t="str">
        <f aca="false">IF(ISNUMBER($A177),VLOOKUP($A177,Methuselahs!$A$7:$E$306,5,FALSE()),"")</f>
        <v/>
      </c>
      <c r="C177" s="439" t="str">
        <f aca="false">Standings!$D176</f>
        <v/>
      </c>
      <c r="D177" s="125" t="str">
        <f aca="false">IF(ISNUMBER($A177),VLOOKUP($A177,Methuselahs!$A$7:$F$306,COLUMN(Methuselahs!$F$7),FALSE()),"")</f>
        <v/>
      </c>
      <c r="E177" s="124" t="str">
        <f aca="false">IF(ISNUMBER($A177),Standings!$E176,"")</f>
        <v/>
      </c>
      <c r="F177" s="440" t="str">
        <f aca="false">IF(ISNUMBER($A177),Standings!$F176+Standings!$G176,"")</f>
        <v/>
      </c>
      <c r="G177" s="441" t="str">
        <f aca="false">IF(Standings!$A176&gt;5,"",Standings!$A176)</f>
        <v/>
      </c>
    </row>
    <row r="178" customFormat="false" ht="12.65" hidden="false" customHeight="false" outlineLevel="0" collapsed="false">
      <c r="A178" s="438" t="str">
        <f aca="false">IF(ISNUMBER(Standings!$A177),Standings!$C177,"")</f>
        <v/>
      </c>
      <c r="B178" s="125" t="str">
        <f aca="false">IF(ISNUMBER($A178),VLOOKUP($A178,Methuselahs!$A$7:$E$306,5,FALSE()),"")</f>
        <v/>
      </c>
      <c r="C178" s="439" t="str">
        <f aca="false">Standings!$D177</f>
        <v/>
      </c>
      <c r="D178" s="125" t="str">
        <f aca="false">IF(ISNUMBER($A178),VLOOKUP($A178,Methuselahs!$A$7:$F$306,COLUMN(Methuselahs!$F$7),FALSE()),"")</f>
        <v/>
      </c>
      <c r="E178" s="124" t="str">
        <f aca="false">IF(ISNUMBER($A178),Standings!$E177,"")</f>
        <v/>
      </c>
      <c r="F178" s="440" t="str">
        <f aca="false">IF(ISNUMBER($A178),Standings!$F177+Standings!$G177,"")</f>
        <v/>
      </c>
      <c r="G178" s="441" t="str">
        <f aca="false">IF(Standings!$A177&gt;5,"",Standings!$A177)</f>
        <v/>
      </c>
    </row>
    <row r="179" customFormat="false" ht="12.65" hidden="false" customHeight="false" outlineLevel="0" collapsed="false">
      <c r="A179" s="438" t="str">
        <f aca="false">IF(ISNUMBER(Standings!$A178),Standings!$C178,"")</f>
        <v/>
      </c>
      <c r="B179" s="125" t="str">
        <f aca="false">IF(ISNUMBER($A179),VLOOKUP($A179,Methuselahs!$A$7:$E$306,5,FALSE()),"")</f>
        <v/>
      </c>
      <c r="C179" s="439" t="str">
        <f aca="false">Standings!$D178</f>
        <v/>
      </c>
      <c r="D179" s="125" t="str">
        <f aca="false">IF(ISNUMBER($A179),VLOOKUP($A179,Methuselahs!$A$7:$F$306,COLUMN(Methuselahs!$F$7),FALSE()),"")</f>
        <v/>
      </c>
      <c r="E179" s="124" t="str">
        <f aca="false">IF(ISNUMBER($A179),Standings!$E178,"")</f>
        <v/>
      </c>
      <c r="F179" s="440" t="str">
        <f aca="false">IF(ISNUMBER($A179),Standings!$F178+Standings!$G178,"")</f>
        <v/>
      </c>
      <c r="G179" s="441" t="str">
        <f aca="false">IF(Standings!$A178&gt;5,"",Standings!$A178)</f>
        <v/>
      </c>
    </row>
    <row r="180" customFormat="false" ht="12.65" hidden="false" customHeight="false" outlineLevel="0" collapsed="false">
      <c r="A180" s="438" t="str">
        <f aca="false">IF(ISNUMBER(Standings!$A179),Standings!$C179,"")</f>
        <v/>
      </c>
      <c r="B180" s="125" t="str">
        <f aca="false">IF(ISNUMBER($A180),VLOOKUP($A180,Methuselahs!$A$7:$E$306,5,FALSE()),"")</f>
        <v/>
      </c>
      <c r="C180" s="439" t="str">
        <f aca="false">Standings!$D179</f>
        <v/>
      </c>
      <c r="D180" s="125" t="str">
        <f aca="false">IF(ISNUMBER($A180),VLOOKUP($A180,Methuselahs!$A$7:$F$306,COLUMN(Methuselahs!$F$7),FALSE()),"")</f>
        <v/>
      </c>
      <c r="E180" s="124" t="str">
        <f aca="false">IF(ISNUMBER($A180),Standings!$E179,"")</f>
        <v/>
      </c>
      <c r="F180" s="440" t="str">
        <f aca="false">IF(ISNUMBER($A180),Standings!$F179+Standings!$G179,"")</f>
        <v/>
      </c>
      <c r="G180" s="441" t="str">
        <f aca="false">IF(Standings!$A179&gt;5,"",Standings!$A179)</f>
        <v/>
      </c>
    </row>
    <row r="181" customFormat="false" ht="12.65" hidden="false" customHeight="false" outlineLevel="0" collapsed="false">
      <c r="A181" s="438" t="str">
        <f aca="false">IF(ISNUMBER(Standings!$A180),Standings!$C180,"")</f>
        <v/>
      </c>
      <c r="B181" s="125" t="str">
        <f aca="false">IF(ISNUMBER($A181),VLOOKUP($A181,Methuselahs!$A$7:$E$306,5,FALSE()),"")</f>
        <v/>
      </c>
      <c r="C181" s="439" t="str">
        <f aca="false">Standings!$D180</f>
        <v/>
      </c>
      <c r="D181" s="125" t="str">
        <f aca="false">IF(ISNUMBER($A181),VLOOKUP($A181,Methuselahs!$A$7:$F$306,COLUMN(Methuselahs!$F$7),FALSE()),"")</f>
        <v/>
      </c>
      <c r="E181" s="124" t="str">
        <f aca="false">IF(ISNUMBER($A181),Standings!$E180,"")</f>
        <v/>
      </c>
      <c r="F181" s="440" t="str">
        <f aca="false">IF(ISNUMBER($A181),Standings!$F180+Standings!$G180,"")</f>
        <v/>
      </c>
      <c r="G181" s="441" t="str">
        <f aca="false">IF(Standings!$A180&gt;5,"",Standings!$A180)</f>
        <v/>
      </c>
    </row>
    <row r="182" customFormat="false" ht="12.65" hidden="false" customHeight="false" outlineLevel="0" collapsed="false">
      <c r="A182" s="438" t="str">
        <f aca="false">IF(ISNUMBER(Standings!$A181),Standings!$C181,"")</f>
        <v/>
      </c>
      <c r="B182" s="125" t="str">
        <f aca="false">IF(ISNUMBER($A182),VLOOKUP($A182,Methuselahs!$A$7:$E$306,5,FALSE()),"")</f>
        <v/>
      </c>
      <c r="C182" s="439" t="str">
        <f aca="false">Standings!$D181</f>
        <v/>
      </c>
      <c r="D182" s="125" t="str">
        <f aca="false">IF(ISNUMBER($A182),VLOOKUP($A182,Methuselahs!$A$7:$F$306,COLUMN(Methuselahs!$F$7),FALSE()),"")</f>
        <v/>
      </c>
      <c r="E182" s="124" t="str">
        <f aca="false">IF(ISNUMBER($A182),Standings!$E181,"")</f>
        <v/>
      </c>
      <c r="F182" s="440" t="str">
        <f aca="false">IF(ISNUMBER($A182),Standings!$F181+Standings!$G181,"")</f>
        <v/>
      </c>
      <c r="G182" s="441" t="str">
        <f aca="false">IF(Standings!$A181&gt;5,"",Standings!$A181)</f>
        <v/>
      </c>
    </row>
    <row r="183" customFormat="false" ht="12.65" hidden="false" customHeight="false" outlineLevel="0" collapsed="false">
      <c r="A183" s="438" t="str">
        <f aca="false">IF(ISNUMBER(Standings!$A182),Standings!$C182,"")</f>
        <v/>
      </c>
      <c r="B183" s="125" t="str">
        <f aca="false">IF(ISNUMBER($A183),VLOOKUP($A183,Methuselahs!$A$7:$E$306,5,FALSE()),"")</f>
        <v/>
      </c>
      <c r="C183" s="439" t="str">
        <f aca="false">Standings!$D182</f>
        <v/>
      </c>
      <c r="D183" s="125" t="str">
        <f aca="false">IF(ISNUMBER($A183),VLOOKUP($A183,Methuselahs!$A$7:$F$306,COLUMN(Methuselahs!$F$7),FALSE()),"")</f>
        <v/>
      </c>
      <c r="E183" s="124" t="str">
        <f aca="false">IF(ISNUMBER($A183),Standings!$E182,"")</f>
        <v/>
      </c>
      <c r="F183" s="440" t="str">
        <f aca="false">IF(ISNUMBER($A183),Standings!$F182+Standings!$G182,"")</f>
        <v/>
      </c>
      <c r="G183" s="441" t="str">
        <f aca="false">IF(Standings!$A182&gt;5,"",Standings!$A182)</f>
        <v/>
      </c>
    </row>
    <row r="184" customFormat="false" ht="12.65" hidden="false" customHeight="false" outlineLevel="0" collapsed="false">
      <c r="A184" s="438" t="str">
        <f aca="false">IF(ISNUMBER(Standings!$A183),Standings!$C183,"")</f>
        <v/>
      </c>
      <c r="B184" s="125" t="str">
        <f aca="false">IF(ISNUMBER($A184),VLOOKUP($A184,Methuselahs!$A$7:$E$306,5,FALSE()),"")</f>
        <v/>
      </c>
      <c r="C184" s="439" t="str">
        <f aca="false">Standings!$D183</f>
        <v/>
      </c>
      <c r="D184" s="125" t="str">
        <f aca="false">IF(ISNUMBER($A184),VLOOKUP($A184,Methuselahs!$A$7:$F$306,COLUMN(Methuselahs!$F$7),FALSE()),"")</f>
        <v/>
      </c>
      <c r="E184" s="124" t="str">
        <f aca="false">IF(ISNUMBER($A184),Standings!$E183,"")</f>
        <v/>
      </c>
      <c r="F184" s="440" t="str">
        <f aca="false">IF(ISNUMBER($A184),Standings!$F183+Standings!$G183,"")</f>
        <v/>
      </c>
      <c r="G184" s="441" t="str">
        <f aca="false">IF(Standings!$A183&gt;5,"",Standings!$A183)</f>
        <v/>
      </c>
    </row>
    <row r="185" customFormat="false" ht="12.65" hidden="false" customHeight="false" outlineLevel="0" collapsed="false">
      <c r="A185" s="438" t="str">
        <f aca="false">IF(ISNUMBER(Standings!$A184),Standings!$C184,"")</f>
        <v/>
      </c>
      <c r="B185" s="125" t="str">
        <f aca="false">IF(ISNUMBER($A185),VLOOKUP($A185,Methuselahs!$A$7:$E$306,5,FALSE()),"")</f>
        <v/>
      </c>
      <c r="C185" s="439" t="str">
        <f aca="false">Standings!$D184</f>
        <v/>
      </c>
      <c r="D185" s="125" t="str">
        <f aca="false">IF(ISNUMBER($A185),VLOOKUP($A185,Methuselahs!$A$7:$F$306,COLUMN(Methuselahs!$F$7),FALSE()),"")</f>
        <v/>
      </c>
      <c r="E185" s="124" t="str">
        <f aca="false">IF(ISNUMBER($A185),Standings!$E184,"")</f>
        <v/>
      </c>
      <c r="F185" s="440" t="str">
        <f aca="false">IF(ISNUMBER($A185),Standings!$F184+Standings!$G184,"")</f>
        <v/>
      </c>
      <c r="G185" s="441" t="str">
        <f aca="false">IF(Standings!$A184&gt;5,"",Standings!$A184)</f>
        <v/>
      </c>
    </row>
    <row r="186" customFormat="false" ht="12.65" hidden="false" customHeight="false" outlineLevel="0" collapsed="false">
      <c r="A186" s="438" t="str">
        <f aca="false">IF(ISNUMBER(Standings!$A185),Standings!$C185,"")</f>
        <v/>
      </c>
      <c r="B186" s="125" t="str">
        <f aca="false">IF(ISNUMBER($A186),VLOOKUP($A186,Methuselahs!$A$7:$E$306,5,FALSE()),"")</f>
        <v/>
      </c>
      <c r="C186" s="439" t="str">
        <f aca="false">Standings!$D185</f>
        <v/>
      </c>
      <c r="D186" s="125" t="str">
        <f aca="false">IF(ISNUMBER($A186),VLOOKUP($A186,Methuselahs!$A$7:$F$306,COLUMN(Methuselahs!$F$7),FALSE()),"")</f>
        <v/>
      </c>
      <c r="E186" s="124" t="str">
        <f aca="false">IF(ISNUMBER($A186),Standings!$E185,"")</f>
        <v/>
      </c>
      <c r="F186" s="440" t="str">
        <f aca="false">IF(ISNUMBER($A186),Standings!$F185+Standings!$G185,"")</f>
        <v/>
      </c>
      <c r="G186" s="441" t="str">
        <f aca="false">IF(Standings!$A185&gt;5,"",Standings!$A185)</f>
        <v/>
      </c>
    </row>
    <row r="187" customFormat="false" ht="12.65" hidden="false" customHeight="false" outlineLevel="0" collapsed="false">
      <c r="A187" s="438" t="str">
        <f aca="false">IF(ISNUMBER(Standings!$A186),Standings!$C186,"")</f>
        <v/>
      </c>
      <c r="B187" s="125" t="str">
        <f aca="false">IF(ISNUMBER($A187),VLOOKUP($A187,Methuselahs!$A$7:$E$306,5,FALSE()),"")</f>
        <v/>
      </c>
      <c r="C187" s="439" t="str">
        <f aca="false">Standings!$D186</f>
        <v/>
      </c>
      <c r="D187" s="125" t="str">
        <f aca="false">IF(ISNUMBER($A187),VLOOKUP($A187,Methuselahs!$A$7:$F$306,COLUMN(Methuselahs!$F$7),FALSE()),"")</f>
        <v/>
      </c>
      <c r="E187" s="124" t="str">
        <f aca="false">IF(ISNUMBER($A187),Standings!$E186,"")</f>
        <v/>
      </c>
      <c r="F187" s="440" t="str">
        <f aca="false">IF(ISNUMBER($A187),Standings!$F186+Standings!$G186,"")</f>
        <v/>
      </c>
      <c r="G187" s="441" t="str">
        <f aca="false">IF(Standings!$A186&gt;5,"",Standings!$A186)</f>
        <v/>
      </c>
    </row>
    <row r="188" customFormat="false" ht="12.65" hidden="false" customHeight="false" outlineLevel="0" collapsed="false">
      <c r="A188" s="438" t="str">
        <f aca="false">IF(ISNUMBER(Standings!$A187),Standings!$C187,"")</f>
        <v/>
      </c>
      <c r="B188" s="125" t="str">
        <f aca="false">IF(ISNUMBER($A188),VLOOKUP($A188,Methuselahs!$A$7:$E$306,5,FALSE()),"")</f>
        <v/>
      </c>
      <c r="C188" s="439" t="str">
        <f aca="false">Standings!$D187</f>
        <v/>
      </c>
      <c r="D188" s="125" t="str">
        <f aca="false">IF(ISNUMBER($A188),VLOOKUP($A188,Methuselahs!$A$7:$F$306,COLUMN(Methuselahs!$F$7),FALSE()),"")</f>
        <v/>
      </c>
      <c r="E188" s="124" t="str">
        <f aca="false">IF(ISNUMBER($A188),Standings!$E187,"")</f>
        <v/>
      </c>
      <c r="F188" s="440" t="str">
        <f aca="false">IF(ISNUMBER($A188),Standings!$F187+Standings!$G187,"")</f>
        <v/>
      </c>
      <c r="G188" s="441" t="str">
        <f aca="false">IF(Standings!$A187&gt;5,"",Standings!$A187)</f>
        <v/>
      </c>
    </row>
    <row r="189" customFormat="false" ht="12.65" hidden="false" customHeight="false" outlineLevel="0" collapsed="false">
      <c r="A189" s="438" t="str">
        <f aca="false">IF(ISNUMBER(Standings!$A188),Standings!$C188,"")</f>
        <v/>
      </c>
      <c r="B189" s="125" t="str">
        <f aca="false">IF(ISNUMBER($A189),VLOOKUP($A189,Methuselahs!$A$7:$E$306,5,FALSE()),"")</f>
        <v/>
      </c>
      <c r="C189" s="439" t="str">
        <f aca="false">Standings!$D188</f>
        <v/>
      </c>
      <c r="D189" s="125" t="str">
        <f aca="false">IF(ISNUMBER($A189),VLOOKUP($A189,Methuselahs!$A$7:$F$306,COLUMN(Methuselahs!$F$7),FALSE()),"")</f>
        <v/>
      </c>
      <c r="E189" s="124" t="str">
        <f aca="false">IF(ISNUMBER($A189),Standings!$E188,"")</f>
        <v/>
      </c>
      <c r="F189" s="440" t="str">
        <f aca="false">IF(ISNUMBER($A189),Standings!$F188+Standings!$G188,"")</f>
        <v/>
      </c>
      <c r="G189" s="441" t="str">
        <f aca="false">IF(Standings!$A188&gt;5,"",Standings!$A188)</f>
        <v/>
      </c>
    </row>
    <row r="190" customFormat="false" ht="12.65" hidden="false" customHeight="false" outlineLevel="0" collapsed="false">
      <c r="A190" s="438" t="str">
        <f aca="false">IF(ISNUMBER(Standings!$A189),Standings!$C189,"")</f>
        <v/>
      </c>
      <c r="B190" s="125" t="str">
        <f aca="false">IF(ISNUMBER($A190),VLOOKUP($A190,Methuselahs!$A$7:$E$306,5,FALSE()),"")</f>
        <v/>
      </c>
      <c r="C190" s="439" t="str">
        <f aca="false">Standings!$D189</f>
        <v/>
      </c>
      <c r="D190" s="125" t="str">
        <f aca="false">IF(ISNUMBER($A190),VLOOKUP($A190,Methuselahs!$A$7:$F$306,COLUMN(Methuselahs!$F$7),FALSE()),"")</f>
        <v/>
      </c>
      <c r="E190" s="124" t="str">
        <f aca="false">IF(ISNUMBER($A190),Standings!$E189,"")</f>
        <v/>
      </c>
      <c r="F190" s="440" t="str">
        <f aca="false">IF(ISNUMBER($A190),Standings!$F189+Standings!$G189,"")</f>
        <v/>
      </c>
      <c r="G190" s="441" t="str">
        <f aca="false">IF(Standings!$A189&gt;5,"",Standings!$A189)</f>
        <v/>
      </c>
    </row>
    <row r="191" customFormat="false" ht="12.65" hidden="false" customHeight="false" outlineLevel="0" collapsed="false">
      <c r="A191" s="438" t="str">
        <f aca="false">IF(ISNUMBER(Standings!$A190),Standings!$C190,"")</f>
        <v/>
      </c>
      <c r="B191" s="125" t="str">
        <f aca="false">IF(ISNUMBER($A191),VLOOKUP($A191,Methuselahs!$A$7:$E$306,5,FALSE()),"")</f>
        <v/>
      </c>
      <c r="C191" s="439" t="str">
        <f aca="false">Standings!$D190</f>
        <v/>
      </c>
      <c r="D191" s="125" t="str">
        <f aca="false">IF(ISNUMBER($A191),VLOOKUP($A191,Methuselahs!$A$7:$F$306,COLUMN(Methuselahs!$F$7),FALSE()),"")</f>
        <v/>
      </c>
      <c r="E191" s="124" t="str">
        <f aca="false">IF(ISNUMBER($A191),Standings!$E190,"")</f>
        <v/>
      </c>
      <c r="F191" s="440" t="str">
        <f aca="false">IF(ISNUMBER($A191),Standings!$F190+Standings!$G190,"")</f>
        <v/>
      </c>
      <c r="G191" s="441" t="str">
        <f aca="false">IF(Standings!$A190&gt;5,"",Standings!$A190)</f>
        <v/>
      </c>
    </row>
    <row r="192" customFormat="false" ht="12.65" hidden="false" customHeight="false" outlineLevel="0" collapsed="false">
      <c r="A192" s="438" t="str">
        <f aca="false">IF(ISNUMBER(Standings!$A191),Standings!$C191,"")</f>
        <v/>
      </c>
      <c r="B192" s="125" t="str">
        <f aca="false">IF(ISNUMBER($A192),VLOOKUP($A192,Methuselahs!$A$7:$E$306,5,FALSE()),"")</f>
        <v/>
      </c>
      <c r="C192" s="439" t="str">
        <f aca="false">Standings!$D191</f>
        <v/>
      </c>
      <c r="D192" s="125" t="str">
        <f aca="false">IF(ISNUMBER($A192),VLOOKUP($A192,Methuselahs!$A$7:$F$306,COLUMN(Methuselahs!$F$7),FALSE()),"")</f>
        <v/>
      </c>
      <c r="E192" s="124" t="str">
        <f aca="false">IF(ISNUMBER($A192),Standings!$E191,"")</f>
        <v/>
      </c>
      <c r="F192" s="440" t="str">
        <f aca="false">IF(ISNUMBER($A192),Standings!$F191+Standings!$G191,"")</f>
        <v/>
      </c>
      <c r="G192" s="441" t="str">
        <f aca="false">IF(Standings!$A191&gt;5,"",Standings!$A191)</f>
        <v/>
      </c>
    </row>
    <row r="193" customFormat="false" ht="12.65" hidden="false" customHeight="false" outlineLevel="0" collapsed="false">
      <c r="A193" s="438" t="str">
        <f aca="false">IF(ISNUMBER(Standings!$A192),Standings!$C192,"")</f>
        <v/>
      </c>
      <c r="B193" s="125" t="str">
        <f aca="false">IF(ISNUMBER($A193),VLOOKUP($A193,Methuselahs!$A$7:$E$306,5,FALSE()),"")</f>
        <v/>
      </c>
      <c r="C193" s="439" t="str">
        <f aca="false">Standings!$D192</f>
        <v/>
      </c>
      <c r="D193" s="125" t="str">
        <f aca="false">IF(ISNUMBER($A193),VLOOKUP($A193,Methuselahs!$A$7:$F$306,COLUMN(Methuselahs!$F$7),FALSE()),"")</f>
        <v/>
      </c>
      <c r="E193" s="124" t="str">
        <f aca="false">IF(ISNUMBER($A193),Standings!$E192,"")</f>
        <v/>
      </c>
      <c r="F193" s="440" t="str">
        <f aca="false">IF(ISNUMBER($A193),Standings!$F192+Standings!$G192,"")</f>
        <v/>
      </c>
      <c r="G193" s="441" t="str">
        <f aca="false">IF(Standings!$A192&gt;5,"",Standings!$A192)</f>
        <v/>
      </c>
    </row>
    <row r="194" customFormat="false" ht="12.65" hidden="false" customHeight="false" outlineLevel="0" collapsed="false">
      <c r="A194" s="438" t="str">
        <f aca="false">IF(ISNUMBER(Standings!$A193),Standings!$C193,"")</f>
        <v/>
      </c>
      <c r="B194" s="125" t="str">
        <f aca="false">IF(ISNUMBER($A194),VLOOKUP($A194,Methuselahs!$A$7:$E$306,5,FALSE()),"")</f>
        <v/>
      </c>
      <c r="C194" s="439" t="str">
        <f aca="false">Standings!$D193</f>
        <v/>
      </c>
      <c r="D194" s="125" t="str">
        <f aca="false">IF(ISNUMBER($A194),VLOOKUP($A194,Methuselahs!$A$7:$F$306,COLUMN(Methuselahs!$F$7),FALSE()),"")</f>
        <v/>
      </c>
      <c r="E194" s="124" t="str">
        <f aca="false">IF(ISNUMBER($A194),Standings!$E193,"")</f>
        <v/>
      </c>
      <c r="F194" s="440" t="str">
        <f aca="false">IF(ISNUMBER($A194),Standings!$F193+Standings!$G193,"")</f>
        <v/>
      </c>
      <c r="G194" s="441" t="str">
        <f aca="false">IF(Standings!$A193&gt;5,"",Standings!$A193)</f>
        <v/>
      </c>
    </row>
    <row r="195" customFormat="false" ht="12.65" hidden="false" customHeight="false" outlineLevel="0" collapsed="false">
      <c r="A195" s="438" t="str">
        <f aca="false">IF(ISNUMBER(Standings!$A194),Standings!$C194,"")</f>
        <v/>
      </c>
      <c r="B195" s="125" t="str">
        <f aca="false">IF(ISNUMBER($A195),VLOOKUP($A195,Methuselahs!$A$7:$E$306,5,FALSE()),"")</f>
        <v/>
      </c>
      <c r="C195" s="439" t="str">
        <f aca="false">Standings!$D194</f>
        <v/>
      </c>
      <c r="D195" s="125" t="str">
        <f aca="false">IF(ISNUMBER($A195),VLOOKUP($A195,Methuselahs!$A$7:$F$306,COLUMN(Methuselahs!$F$7),FALSE()),"")</f>
        <v/>
      </c>
      <c r="E195" s="124" t="str">
        <f aca="false">IF(ISNUMBER($A195),Standings!$E194,"")</f>
        <v/>
      </c>
      <c r="F195" s="440" t="str">
        <f aca="false">IF(ISNUMBER($A195),Standings!$F194+Standings!$G194,"")</f>
        <v/>
      </c>
      <c r="G195" s="441" t="str">
        <f aca="false">IF(Standings!$A194&gt;5,"",Standings!$A194)</f>
        <v/>
      </c>
    </row>
    <row r="196" customFormat="false" ht="12.65" hidden="false" customHeight="false" outlineLevel="0" collapsed="false">
      <c r="A196" s="438" t="str">
        <f aca="false">IF(ISNUMBER(Standings!$A195),Standings!$C195,"")</f>
        <v/>
      </c>
      <c r="B196" s="125" t="str">
        <f aca="false">IF(ISNUMBER($A196),VLOOKUP($A196,Methuselahs!$A$7:$E$306,5,FALSE()),"")</f>
        <v/>
      </c>
      <c r="C196" s="439" t="str">
        <f aca="false">Standings!$D195</f>
        <v/>
      </c>
      <c r="D196" s="125" t="str">
        <f aca="false">IF(ISNUMBER($A196),VLOOKUP($A196,Methuselahs!$A$7:$F$306,COLUMN(Methuselahs!$F$7),FALSE()),"")</f>
        <v/>
      </c>
      <c r="E196" s="124" t="str">
        <f aca="false">IF(ISNUMBER($A196),Standings!$E195,"")</f>
        <v/>
      </c>
      <c r="F196" s="440" t="str">
        <f aca="false">IF(ISNUMBER($A196),Standings!$F195+Standings!$G195,"")</f>
        <v/>
      </c>
      <c r="G196" s="441" t="str">
        <f aca="false">IF(Standings!$A195&gt;5,"",Standings!$A195)</f>
        <v/>
      </c>
    </row>
    <row r="197" customFormat="false" ht="12.65" hidden="false" customHeight="false" outlineLevel="0" collapsed="false">
      <c r="A197" s="438" t="str">
        <f aca="false">IF(ISNUMBER(Standings!$A196),Standings!$C196,"")</f>
        <v/>
      </c>
      <c r="B197" s="125" t="str">
        <f aca="false">IF(ISNUMBER($A197),VLOOKUP($A197,Methuselahs!$A$7:$E$306,5,FALSE()),"")</f>
        <v/>
      </c>
      <c r="C197" s="439" t="str">
        <f aca="false">Standings!$D196</f>
        <v/>
      </c>
      <c r="D197" s="125" t="str">
        <f aca="false">IF(ISNUMBER($A197),VLOOKUP($A197,Methuselahs!$A$7:$F$306,COLUMN(Methuselahs!$F$7),FALSE()),"")</f>
        <v/>
      </c>
      <c r="E197" s="124" t="str">
        <f aca="false">IF(ISNUMBER($A197),Standings!$E196,"")</f>
        <v/>
      </c>
      <c r="F197" s="440" t="str">
        <f aca="false">IF(ISNUMBER($A197),Standings!$F196+Standings!$G196,"")</f>
        <v/>
      </c>
      <c r="G197" s="441" t="str">
        <f aca="false">IF(Standings!$A196&gt;5,"",Standings!$A196)</f>
        <v/>
      </c>
    </row>
    <row r="198" customFormat="false" ht="12.65" hidden="false" customHeight="false" outlineLevel="0" collapsed="false">
      <c r="A198" s="438" t="str">
        <f aca="false">IF(ISNUMBER(Standings!$A197),Standings!$C197,"")</f>
        <v/>
      </c>
      <c r="B198" s="125" t="str">
        <f aca="false">IF(ISNUMBER($A198),VLOOKUP($A198,Methuselahs!$A$7:$E$306,5,FALSE()),"")</f>
        <v/>
      </c>
      <c r="C198" s="439" t="str">
        <f aca="false">Standings!$D197</f>
        <v/>
      </c>
      <c r="D198" s="125" t="str">
        <f aca="false">IF(ISNUMBER($A198),VLOOKUP($A198,Methuselahs!$A$7:$F$306,COLUMN(Methuselahs!$F$7),FALSE()),"")</f>
        <v/>
      </c>
      <c r="E198" s="124" t="str">
        <f aca="false">IF(ISNUMBER($A198),Standings!$E197,"")</f>
        <v/>
      </c>
      <c r="F198" s="440" t="str">
        <f aca="false">IF(ISNUMBER($A198),Standings!$F197+Standings!$G197,"")</f>
        <v/>
      </c>
      <c r="G198" s="441" t="str">
        <f aca="false">IF(Standings!$A197&gt;5,"",Standings!$A197)</f>
        <v/>
      </c>
    </row>
    <row r="199" customFormat="false" ht="12.65" hidden="false" customHeight="false" outlineLevel="0" collapsed="false">
      <c r="A199" s="438" t="str">
        <f aca="false">IF(ISNUMBER(Standings!$A198),Standings!$C198,"")</f>
        <v/>
      </c>
      <c r="B199" s="125" t="str">
        <f aca="false">IF(ISNUMBER($A199),VLOOKUP($A199,Methuselahs!$A$7:$E$306,5,FALSE()),"")</f>
        <v/>
      </c>
      <c r="C199" s="439" t="str">
        <f aca="false">Standings!$D198</f>
        <v/>
      </c>
      <c r="D199" s="125" t="str">
        <f aca="false">IF(ISNUMBER($A199),VLOOKUP($A199,Methuselahs!$A$7:$F$306,COLUMN(Methuselahs!$F$7),FALSE()),"")</f>
        <v/>
      </c>
      <c r="E199" s="124" t="str">
        <f aca="false">IF(ISNUMBER($A199),Standings!$E198,"")</f>
        <v/>
      </c>
      <c r="F199" s="440" t="str">
        <f aca="false">IF(ISNUMBER($A199),Standings!$F198+Standings!$G198,"")</f>
        <v/>
      </c>
      <c r="G199" s="441" t="str">
        <f aca="false">IF(Standings!$A198&gt;5,"",Standings!$A198)</f>
        <v/>
      </c>
    </row>
    <row r="200" customFormat="false" ht="12.65" hidden="false" customHeight="false" outlineLevel="0" collapsed="false">
      <c r="A200" s="438" t="str">
        <f aca="false">IF(ISNUMBER(Standings!$A199),Standings!$C199,"")</f>
        <v/>
      </c>
      <c r="B200" s="125" t="str">
        <f aca="false">IF(ISNUMBER($A200),VLOOKUP($A200,Methuselahs!$A$7:$E$306,5,FALSE()),"")</f>
        <v/>
      </c>
      <c r="C200" s="439" t="str">
        <f aca="false">Standings!$D199</f>
        <v/>
      </c>
      <c r="D200" s="125" t="str">
        <f aca="false">IF(ISNUMBER($A200),VLOOKUP($A200,Methuselahs!$A$7:$F$306,COLUMN(Methuselahs!$F$7),FALSE()),"")</f>
        <v/>
      </c>
      <c r="E200" s="124" t="str">
        <f aca="false">IF(ISNUMBER($A200),Standings!$E199,"")</f>
        <v/>
      </c>
      <c r="F200" s="440" t="str">
        <f aca="false">IF(ISNUMBER($A200),Standings!$F199+Standings!$G199,"")</f>
        <v/>
      </c>
      <c r="G200" s="441" t="str">
        <f aca="false">IF(Standings!$A199&gt;5,"",Standings!$A199)</f>
        <v/>
      </c>
    </row>
    <row r="201" customFormat="false" ht="12.65" hidden="false" customHeight="false" outlineLevel="0" collapsed="false">
      <c r="A201" s="438" t="str">
        <f aca="false">IF(ISNUMBER(Standings!$A200),Standings!$C200,"")</f>
        <v/>
      </c>
      <c r="B201" s="125" t="str">
        <f aca="false">IF(ISNUMBER($A201),VLOOKUP($A201,Methuselahs!$A$7:$E$306,5,FALSE()),"")</f>
        <v/>
      </c>
      <c r="C201" s="439" t="str">
        <f aca="false">Standings!$D200</f>
        <v/>
      </c>
      <c r="D201" s="125" t="str">
        <f aca="false">IF(ISNUMBER($A201),VLOOKUP($A201,Methuselahs!$A$7:$F$306,COLUMN(Methuselahs!$F$7),FALSE()),"")</f>
        <v/>
      </c>
      <c r="E201" s="124" t="str">
        <f aca="false">IF(ISNUMBER($A201),Standings!$E200,"")</f>
        <v/>
      </c>
      <c r="F201" s="440" t="str">
        <f aca="false">IF(ISNUMBER($A201),Standings!$F200+Standings!$G200,"")</f>
        <v/>
      </c>
      <c r="G201" s="441" t="str">
        <f aca="false">IF(Standings!$A200&gt;5,"",Standings!$A200)</f>
        <v/>
      </c>
    </row>
    <row r="202" customFormat="false" ht="12.65" hidden="false" customHeight="false" outlineLevel="0" collapsed="false">
      <c r="A202" s="438" t="str">
        <f aca="false">IF(ISNUMBER(Standings!$A201),Standings!$C201,"")</f>
        <v/>
      </c>
      <c r="B202" s="125" t="str">
        <f aca="false">IF(ISNUMBER($A202),VLOOKUP($A202,Methuselahs!$A$7:$E$306,5,FALSE()),"")</f>
        <v/>
      </c>
      <c r="C202" s="439" t="str">
        <f aca="false">Standings!$D201</f>
        <v/>
      </c>
      <c r="D202" s="125" t="str">
        <f aca="false">IF(ISNUMBER($A202),VLOOKUP($A202,Methuselahs!$A$7:$F$306,COLUMN(Methuselahs!$F$7),FALSE()),"")</f>
        <v/>
      </c>
      <c r="E202" s="124" t="str">
        <f aca="false">IF(ISNUMBER($A202),Standings!$E201,"")</f>
        <v/>
      </c>
      <c r="F202" s="440" t="str">
        <f aca="false">IF(ISNUMBER($A202),Standings!$F201+Standings!$G201,"")</f>
        <v/>
      </c>
      <c r="G202" s="441" t="str">
        <f aca="false">IF(Standings!$A201&gt;5,"",Standings!$A201)</f>
        <v/>
      </c>
    </row>
    <row r="203" customFormat="false" ht="12.65" hidden="false" customHeight="false" outlineLevel="0" collapsed="false">
      <c r="A203" s="438" t="str">
        <f aca="false">IF(ISNUMBER(Standings!$A202),Standings!$C202,"")</f>
        <v/>
      </c>
      <c r="B203" s="125" t="str">
        <f aca="false">IF(ISNUMBER($A203),VLOOKUP($A203,Methuselahs!$A$7:$E$306,5,FALSE()),"")</f>
        <v/>
      </c>
      <c r="C203" s="439" t="str">
        <f aca="false">Standings!$D202</f>
        <v/>
      </c>
      <c r="D203" s="125" t="str">
        <f aca="false">IF(ISNUMBER($A203),VLOOKUP($A203,Methuselahs!$A$7:$F$306,COLUMN(Methuselahs!$F$7),FALSE()),"")</f>
        <v/>
      </c>
      <c r="E203" s="124" t="str">
        <f aca="false">IF(ISNUMBER($A203),Standings!$E202,"")</f>
        <v/>
      </c>
      <c r="F203" s="440" t="str">
        <f aca="false">IF(ISNUMBER($A203),Standings!$F202+Standings!$G202,"")</f>
        <v/>
      </c>
      <c r="G203" s="441" t="str">
        <f aca="false">IF(Standings!$A202&gt;5,"",Standings!$A202)</f>
        <v/>
      </c>
    </row>
    <row r="204" customFormat="false" ht="12.65" hidden="false" customHeight="false" outlineLevel="0" collapsed="false">
      <c r="A204" s="438" t="str">
        <f aca="false">IF(ISNUMBER(Standings!$A203),Standings!$C203,"")</f>
        <v/>
      </c>
      <c r="B204" s="125" t="str">
        <f aca="false">IF(ISNUMBER($A204),VLOOKUP($A204,Methuselahs!$A$7:$E$306,5,FALSE()),"")</f>
        <v/>
      </c>
      <c r="C204" s="439" t="str">
        <f aca="false">Standings!$D203</f>
        <v/>
      </c>
      <c r="D204" s="125" t="str">
        <f aca="false">IF(ISNUMBER($A204),VLOOKUP($A204,Methuselahs!$A$7:$F$306,COLUMN(Methuselahs!$F$7),FALSE()),"")</f>
        <v/>
      </c>
      <c r="E204" s="124" t="str">
        <f aca="false">IF(ISNUMBER($A204),Standings!$E203,"")</f>
        <v/>
      </c>
      <c r="F204" s="440" t="str">
        <f aca="false">IF(ISNUMBER($A204),Standings!$F203+Standings!$G203,"")</f>
        <v/>
      </c>
      <c r="G204" s="441" t="str">
        <f aca="false">IF(Standings!$A203&gt;5,"",Standings!$A203)</f>
        <v/>
      </c>
    </row>
    <row r="205" customFormat="false" ht="12.65" hidden="false" customHeight="false" outlineLevel="0" collapsed="false">
      <c r="A205" s="438" t="str">
        <f aca="false">IF(ISNUMBER(Standings!$A204),Standings!$C204,"")</f>
        <v/>
      </c>
      <c r="B205" s="125" t="str">
        <f aca="false">IF(ISNUMBER($A205),VLOOKUP($A205,Methuselahs!$A$7:$E$306,5,FALSE()),"")</f>
        <v/>
      </c>
      <c r="C205" s="439" t="str">
        <f aca="false">Standings!$D204</f>
        <v/>
      </c>
      <c r="D205" s="125" t="str">
        <f aca="false">IF(ISNUMBER($A205),VLOOKUP($A205,Methuselahs!$A$7:$F$306,COLUMN(Methuselahs!$F$7),FALSE()),"")</f>
        <v/>
      </c>
      <c r="E205" s="124" t="str">
        <f aca="false">IF(ISNUMBER($A205),Standings!$E204,"")</f>
        <v/>
      </c>
      <c r="F205" s="440" t="str">
        <f aca="false">IF(ISNUMBER($A205),Standings!$F204+Standings!$G204,"")</f>
        <v/>
      </c>
      <c r="G205" s="441" t="str">
        <f aca="false">IF(Standings!$A204&gt;5,"",Standings!$A204)</f>
        <v/>
      </c>
    </row>
    <row r="206" customFormat="false" ht="12.65" hidden="false" customHeight="false" outlineLevel="0" collapsed="false">
      <c r="A206" s="438" t="str">
        <f aca="false">IF(ISNUMBER(Standings!$A205),Standings!$C205,"")</f>
        <v/>
      </c>
      <c r="B206" s="125" t="str">
        <f aca="false">IF(ISNUMBER($A206),VLOOKUP($A206,Methuselahs!$A$7:$E$306,5,FALSE()),"")</f>
        <v/>
      </c>
      <c r="C206" s="439" t="str">
        <f aca="false">Standings!$D205</f>
        <v/>
      </c>
      <c r="D206" s="125" t="str">
        <f aca="false">IF(ISNUMBER($A206),VLOOKUP($A206,Methuselahs!$A$7:$F$306,COLUMN(Methuselahs!$F$7),FALSE()),"")</f>
        <v/>
      </c>
      <c r="E206" s="124" t="str">
        <f aca="false">IF(ISNUMBER($A206),Standings!$E205,"")</f>
        <v/>
      </c>
      <c r="F206" s="440" t="str">
        <f aca="false">IF(ISNUMBER($A206),Standings!$F205+Standings!$G205,"")</f>
        <v/>
      </c>
      <c r="G206" s="441" t="str">
        <f aca="false">IF(Standings!$A205&gt;5,"",Standings!$A205)</f>
        <v/>
      </c>
    </row>
    <row r="207" customFormat="false" ht="12.65" hidden="false" customHeight="false" outlineLevel="0" collapsed="false">
      <c r="A207" s="438" t="str">
        <f aca="false">IF(ISNUMBER(Standings!$A206),Standings!$C206,"")</f>
        <v/>
      </c>
      <c r="B207" s="125" t="str">
        <f aca="false">IF(ISNUMBER($A207),VLOOKUP($A207,Methuselahs!$A$7:$E$306,5,FALSE()),"")</f>
        <v/>
      </c>
      <c r="C207" s="439" t="str">
        <f aca="false">Standings!$D206</f>
        <v/>
      </c>
      <c r="D207" s="125" t="str">
        <f aca="false">IF(ISNUMBER($A207),VLOOKUP($A207,Methuselahs!$A$7:$F$306,COLUMN(Methuselahs!$F$7),FALSE()),"")</f>
        <v/>
      </c>
      <c r="E207" s="124" t="str">
        <f aca="false">IF(ISNUMBER($A207),Standings!$E206,"")</f>
        <v/>
      </c>
      <c r="F207" s="440" t="str">
        <f aca="false">IF(ISNUMBER($A207),Standings!$F206+Standings!$G206,"")</f>
        <v/>
      </c>
      <c r="G207" s="441" t="str">
        <f aca="false">IF(Standings!$A206&gt;5,"",Standings!$A206)</f>
        <v/>
      </c>
    </row>
    <row r="208" customFormat="false" ht="12.65" hidden="false" customHeight="false" outlineLevel="0" collapsed="false">
      <c r="A208" s="438" t="str">
        <f aca="false">IF(ISNUMBER(Standings!$A207),Standings!$C207,"")</f>
        <v/>
      </c>
      <c r="B208" s="125" t="str">
        <f aca="false">IF(ISNUMBER($A208),VLOOKUP($A208,Methuselahs!$A$7:$E$306,5,FALSE()),"")</f>
        <v/>
      </c>
      <c r="C208" s="439" t="str">
        <f aca="false">Standings!$D207</f>
        <v/>
      </c>
      <c r="D208" s="125" t="str">
        <f aca="false">IF(ISNUMBER($A208),VLOOKUP($A208,Methuselahs!$A$7:$F$306,COLUMN(Methuselahs!$F$7),FALSE()),"")</f>
        <v/>
      </c>
      <c r="E208" s="124" t="str">
        <f aca="false">IF(ISNUMBER($A208),Standings!$E207,"")</f>
        <v/>
      </c>
      <c r="F208" s="440" t="str">
        <f aca="false">IF(ISNUMBER($A208),Standings!$F207+Standings!$G207,"")</f>
        <v/>
      </c>
      <c r="G208" s="441" t="str">
        <f aca="false">IF(Standings!$A207&gt;5,"",Standings!$A207)</f>
        <v/>
      </c>
    </row>
    <row r="209" customFormat="false" ht="12.65" hidden="false" customHeight="false" outlineLevel="0" collapsed="false">
      <c r="A209" s="438" t="str">
        <f aca="false">IF(ISNUMBER(Standings!$A208),Standings!$C208,"")</f>
        <v/>
      </c>
      <c r="B209" s="125" t="str">
        <f aca="false">IF(ISNUMBER($A209),VLOOKUP($A209,Methuselahs!$A$7:$E$306,5,FALSE()),"")</f>
        <v/>
      </c>
      <c r="C209" s="439" t="str">
        <f aca="false">Standings!$D208</f>
        <v/>
      </c>
      <c r="D209" s="125" t="str">
        <f aca="false">IF(ISNUMBER($A209),VLOOKUP($A209,Methuselahs!$A$7:$F$306,COLUMN(Methuselahs!$F$7),FALSE()),"")</f>
        <v/>
      </c>
      <c r="E209" s="124" t="str">
        <f aca="false">IF(ISNUMBER($A209),Standings!$E208,"")</f>
        <v/>
      </c>
      <c r="F209" s="440" t="str">
        <f aca="false">IF(ISNUMBER($A209),Standings!$F208+Standings!$G208,"")</f>
        <v/>
      </c>
      <c r="G209" s="441" t="str">
        <f aca="false">IF(Standings!$A208&gt;5,"",Standings!$A208)</f>
        <v/>
      </c>
    </row>
    <row r="210" customFormat="false" ht="12.65" hidden="false" customHeight="false" outlineLevel="0" collapsed="false">
      <c r="A210" s="438" t="str">
        <f aca="false">IF(ISNUMBER(Standings!$A209),Standings!$C209,"")</f>
        <v/>
      </c>
      <c r="B210" s="125" t="str">
        <f aca="false">IF(ISNUMBER($A210),VLOOKUP($A210,Methuselahs!$A$7:$E$306,5,FALSE()),"")</f>
        <v/>
      </c>
      <c r="C210" s="439" t="str">
        <f aca="false">Standings!$D209</f>
        <v/>
      </c>
      <c r="D210" s="125" t="str">
        <f aca="false">IF(ISNUMBER($A210),VLOOKUP($A210,Methuselahs!$A$7:$F$306,COLUMN(Methuselahs!$F$7),FALSE()),"")</f>
        <v/>
      </c>
      <c r="E210" s="124" t="str">
        <f aca="false">IF(ISNUMBER($A210),Standings!$E209,"")</f>
        <v/>
      </c>
      <c r="F210" s="440" t="str">
        <f aca="false">IF(ISNUMBER($A210),Standings!$F209+Standings!$G209,"")</f>
        <v/>
      </c>
      <c r="G210" s="441" t="str">
        <f aca="false">IF(Standings!$A209&gt;5,"",Standings!$A209)</f>
        <v/>
      </c>
    </row>
    <row r="211" customFormat="false" ht="12.65" hidden="false" customHeight="false" outlineLevel="0" collapsed="false">
      <c r="A211" s="438" t="str">
        <f aca="false">IF(ISNUMBER(Standings!$A210),Standings!$C210,"")</f>
        <v/>
      </c>
      <c r="B211" s="125" t="str">
        <f aca="false">IF(ISNUMBER($A211),VLOOKUP($A211,Methuselahs!$A$7:$E$306,5,FALSE()),"")</f>
        <v/>
      </c>
      <c r="C211" s="439" t="str">
        <f aca="false">Standings!$D210</f>
        <v/>
      </c>
      <c r="D211" s="125" t="str">
        <f aca="false">IF(ISNUMBER($A211),VLOOKUP($A211,Methuselahs!$A$7:$F$306,COLUMN(Methuselahs!$F$7),FALSE()),"")</f>
        <v/>
      </c>
      <c r="E211" s="124" t="str">
        <f aca="false">IF(ISNUMBER($A211),Standings!$E210,"")</f>
        <v/>
      </c>
      <c r="F211" s="440" t="str">
        <f aca="false">IF(ISNUMBER($A211),Standings!$F210+Standings!$G210,"")</f>
        <v/>
      </c>
      <c r="G211" s="441" t="str">
        <f aca="false">IF(Standings!$A210&gt;5,"",Standings!$A210)</f>
        <v/>
      </c>
    </row>
    <row r="212" customFormat="false" ht="12.65" hidden="false" customHeight="false" outlineLevel="0" collapsed="false">
      <c r="A212" s="438" t="str">
        <f aca="false">IF(ISNUMBER(Standings!$A211),Standings!$C211,"")</f>
        <v/>
      </c>
      <c r="B212" s="125" t="str">
        <f aca="false">IF(ISNUMBER($A212),VLOOKUP($A212,Methuselahs!$A$7:$E$306,5,FALSE()),"")</f>
        <v/>
      </c>
      <c r="C212" s="439" t="str">
        <f aca="false">Standings!$D211</f>
        <v/>
      </c>
      <c r="D212" s="125" t="str">
        <f aca="false">IF(ISNUMBER($A212),VLOOKUP($A212,Methuselahs!$A$7:$F$306,COLUMN(Methuselahs!$F$7),FALSE()),"")</f>
        <v/>
      </c>
      <c r="E212" s="124" t="str">
        <f aca="false">IF(ISNUMBER($A212),Standings!$E211,"")</f>
        <v/>
      </c>
      <c r="F212" s="440" t="str">
        <f aca="false">IF(ISNUMBER($A212),Standings!$F211+Standings!$G211,"")</f>
        <v/>
      </c>
      <c r="G212" s="441" t="str">
        <f aca="false">IF(Standings!$A211&gt;5,"",Standings!$A211)</f>
        <v/>
      </c>
    </row>
    <row r="213" customFormat="false" ht="12.65" hidden="false" customHeight="false" outlineLevel="0" collapsed="false">
      <c r="A213" s="438" t="str">
        <f aca="false">IF(ISNUMBER(Standings!$A212),Standings!$C212,"")</f>
        <v/>
      </c>
      <c r="B213" s="125" t="str">
        <f aca="false">IF(ISNUMBER($A213),VLOOKUP($A213,Methuselahs!$A$7:$E$306,5,FALSE()),"")</f>
        <v/>
      </c>
      <c r="C213" s="439" t="str">
        <f aca="false">Standings!$D212</f>
        <v/>
      </c>
      <c r="D213" s="125" t="str">
        <f aca="false">IF(ISNUMBER($A213),VLOOKUP($A213,Methuselahs!$A$7:$F$306,COLUMN(Methuselahs!$F$7),FALSE()),"")</f>
        <v/>
      </c>
      <c r="E213" s="124" t="str">
        <f aca="false">IF(ISNUMBER($A213),Standings!$E212,"")</f>
        <v/>
      </c>
      <c r="F213" s="440" t="str">
        <f aca="false">IF(ISNUMBER($A213),Standings!$F212+Standings!$G212,"")</f>
        <v/>
      </c>
      <c r="G213" s="441" t="str">
        <f aca="false">IF(Standings!$A212&gt;5,"",Standings!$A212)</f>
        <v/>
      </c>
    </row>
    <row r="214" customFormat="false" ht="12.65" hidden="false" customHeight="false" outlineLevel="0" collapsed="false">
      <c r="A214" s="438" t="str">
        <f aca="false">IF(ISNUMBER(Standings!$A213),Standings!$C213,"")</f>
        <v/>
      </c>
      <c r="B214" s="125" t="str">
        <f aca="false">IF(ISNUMBER($A214),VLOOKUP($A214,Methuselahs!$A$7:$E$306,5,FALSE()),"")</f>
        <v/>
      </c>
      <c r="C214" s="439" t="str">
        <f aca="false">Standings!$D213</f>
        <v/>
      </c>
      <c r="D214" s="125" t="str">
        <f aca="false">IF(ISNUMBER($A214),VLOOKUP($A214,Methuselahs!$A$7:$F$306,COLUMN(Methuselahs!$F$7),FALSE()),"")</f>
        <v/>
      </c>
      <c r="E214" s="124" t="str">
        <f aca="false">IF(ISNUMBER($A214),Standings!$E213,"")</f>
        <v/>
      </c>
      <c r="F214" s="440" t="str">
        <f aca="false">IF(ISNUMBER($A214),Standings!$F213+Standings!$G213,"")</f>
        <v/>
      </c>
      <c r="G214" s="441" t="str">
        <f aca="false">IF(Standings!$A213&gt;5,"",Standings!$A213)</f>
        <v/>
      </c>
    </row>
    <row r="215" customFormat="false" ht="12.65" hidden="false" customHeight="false" outlineLevel="0" collapsed="false">
      <c r="A215" s="438" t="str">
        <f aca="false">IF(ISNUMBER(Standings!$A214),Standings!$C214,"")</f>
        <v/>
      </c>
      <c r="B215" s="125" t="str">
        <f aca="false">IF(ISNUMBER($A215),VLOOKUP($A215,Methuselahs!$A$7:$E$306,5,FALSE()),"")</f>
        <v/>
      </c>
      <c r="C215" s="439" t="str">
        <f aca="false">Standings!$D214</f>
        <v/>
      </c>
      <c r="D215" s="125" t="str">
        <f aca="false">IF(ISNUMBER($A215),VLOOKUP($A215,Methuselahs!$A$7:$F$306,COLUMN(Methuselahs!$F$7),FALSE()),"")</f>
        <v/>
      </c>
      <c r="E215" s="124" t="str">
        <f aca="false">IF(ISNUMBER($A215),Standings!$E214,"")</f>
        <v/>
      </c>
      <c r="F215" s="440" t="str">
        <f aca="false">IF(ISNUMBER($A215),Standings!$F214+Standings!$G214,"")</f>
        <v/>
      </c>
      <c r="G215" s="441" t="str">
        <f aca="false">IF(Standings!$A214&gt;5,"",Standings!$A214)</f>
        <v/>
      </c>
    </row>
    <row r="216" customFormat="false" ht="12.65" hidden="false" customHeight="false" outlineLevel="0" collapsed="false">
      <c r="A216" s="438" t="str">
        <f aca="false">IF(ISNUMBER(Standings!$A215),Standings!$C215,"")</f>
        <v/>
      </c>
      <c r="B216" s="125" t="str">
        <f aca="false">IF(ISNUMBER($A216),VLOOKUP($A216,Methuselahs!$A$7:$E$306,5,FALSE()),"")</f>
        <v/>
      </c>
      <c r="C216" s="439" t="str">
        <f aca="false">Standings!$D215</f>
        <v/>
      </c>
      <c r="D216" s="125" t="str">
        <f aca="false">IF(ISNUMBER($A216),VLOOKUP($A216,Methuselahs!$A$7:$F$306,COLUMN(Methuselahs!$F$7),FALSE()),"")</f>
        <v/>
      </c>
      <c r="E216" s="124" t="str">
        <f aca="false">IF(ISNUMBER($A216),Standings!$E215,"")</f>
        <v/>
      </c>
      <c r="F216" s="440" t="str">
        <f aca="false">IF(ISNUMBER($A216),Standings!$F215+Standings!$G215,"")</f>
        <v/>
      </c>
      <c r="G216" s="441" t="str">
        <f aca="false">IF(Standings!$A215&gt;5,"",Standings!$A215)</f>
        <v/>
      </c>
    </row>
    <row r="217" customFormat="false" ht="12.65" hidden="false" customHeight="false" outlineLevel="0" collapsed="false">
      <c r="A217" s="438" t="str">
        <f aca="false">IF(ISNUMBER(Standings!$A216),Standings!$C216,"")</f>
        <v/>
      </c>
      <c r="B217" s="125" t="str">
        <f aca="false">IF(ISNUMBER($A217),VLOOKUP($A217,Methuselahs!$A$7:$E$306,5,FALSE()),"")</f>
        <v/>
      </c>
      <c r="C217" s="439" t="str">
        <f aca="false">Standings!$D216</f>
        <v/>
      </c>
      <c r="D217" s="125" t="str">
        <f aca="false">IF(ISNUMBER($A217),VLOOKUP($A217,Methuselahs!$A$7:$F$306,COLUMN(Methuselahs!$F$7),FALSE()),"")</f>
        <v/>
      </c>
      <c r="E217" s="124" t="str">
        <f aca="false">IF(ISNUMBER($A217),Standings!$E216,"")</f>
        <v/>
      </c>
      <c r="F217" s="440" t="str">
        <f aca="false">IF(ISNUMBER($A217),Standings!$F216+Standings!$G216,"")</f>
        <v/>
      </c>
      <c r="G217" s="441" t="str">
        <f aca="false">IF(Standings!$A216&gt;5,"",Standings!$A216)</f>
        <v/>
      </c>
    </row>
    <row r="218" customFormat="false" ht="12.65" hidden="false" customHeight="false" outlineLevel="0" collapsed="false">
      <c r="A218" s="438" t="str">
        <f aca="false">IF(ISNUMBER(Standings!$A217),Standings!$C217,"")</f>
        <v/>
      </c>
      <c r="B218" s="125" t="str">
        <f aca="false">IF(ISNUMBER($A218),VLOOKUP($A218,Methuselahs!$A$7:$E$306,5,FALSE()),"")</f>
        <v/>
      </c>
      <c r="C218" s="439" t="str">
        <f aca="false">Standings!$D217</f>
        <v/>
      </c>
      <c r="D218" s="125" t="str">
        <f aca="false">IF(ISNUMBER($A218),VLOOKUP($A218,Methuselahs!$A$7:$F$306,COLUMN(Methuselahs!$F$7),FALSE()),"")</f>
        <v/>
      </c>
      <c r="E218" s="124" t="str">
        <f aca="false">IF(ISNUMBER($A218),Standings!$E217,"")</f>
        <v/>
      </c>
      <c r="F218" s="440" t="str">
        <f aca="false">IF(ISNUMBER($A218),Standings!$F217+Standings!$G217,"")</f>
        <v/>
      </c>
      <c r="G218" s="441" t="str">
        <f aca="false">IF(Standings!$A217&gt;5,"",Standings!$A217)</f>
        <v/>
      </c>
    </row>
    <row r="219" customFormat="false" ht="12.65" hidden="false" customHeight="false" outlineLevel="0" collapsed="false">
      <c r="A219" s="438" t="str">
        <f aca="false">IF(ISNUMBER(Standings!$A218),Standings!$C218,"")</f>
        <v/>
      </c>
      <c r="B219" s="125" t="str">
        <f aca="false">IF(ISNUMBER($A219),VLOOKUP($A219,Methuselahs!$A$7:$E$306,5,FALSE()),"")</f>
        <v/>
      </c>
      <c r="C219" s="439" t="str">
        <f aca="false">Standings!$D218</f>
        <v/>
      </c>
      <c r="D219" s="125" t="str">
        <f aca="false">IF(ISNUMBER($A219),VLOOKUP($A219,Methuselahs!$A$7:$F$306,COLUMN(Methuselahs!$F$7),FALSE()),"")</f>
        <v/>
      </c>
      <c r="E219" s="124" t="str">
        <f aca="false">IF(ISNUMBER($A219),Standings!$E218,"")</f>
        <v/>
      </c>
      <c r="F219" s="440" t="str">
        <f aca="false">IF(ISNUMBER($A219),Standings!$F218+Standings!$G218,"")</f>
        <v/>
      </c>
      <c r="G219" s="441" t="str">
        <f aca="false">IF(Standings!$A218&gt;5,"",Standings!$A218)</f>
        <v/>
      </c>
    </row>
    <row r="220" customFormat="false" ht="12.65" hidden="false" customHeight="false" outlineLevel="0" collapsed="false">
      <c r="A220" s="438" t="str">
        <f aca="false">IF(ISNUMBER(Standings!$A219),Standings!$C219,"")</f>
        <v/>
      </c>
      <c r="B220" s="125" t="str">
        <f aca="false">IF(ISNUMBER($A220),VLOOKUP($A220,Methuselahs!$A$7:$E$306,5,FALSE()),"")</f>
        <v/>
      </c>
      <c r="C220" s="439" t="str">
        <f aca="false">Standings!$D219</f>
        <v/>
      </c>
      <c r="D220" s="125" t="str">
        <f aca="false">IF(ISNUMBER($A220),VLOOKUP($A220,Methuselahs!$A$7:$F$306,COLUMN(Methuselahs!$F$7),FALSE()),"")</f>
        <v/>
      </c>
      <c r="E220" s="124" t="str">
        <f aca="false">IF(ISNUMBER($A220),Standings!$E219,"")</f>
        <v/>
      </c>
      <c r="F220" s="440" t="str">
        <f aca="false">IF(ISNUMBER($A220),Standings!$F219+Standings!$G219,"")</f>
        <v/>
      </c>
      <c r="G220" s="441" t="str">
        <f aca="false">IF(Standings!$A219&gt;5,"",Standings!$A219)</f>
        <v/>
      </c>
    </row>
    <row r="221" customFormat="false" ht="12.65" hidden="false" customHeight="false" outlineLevel="0" collapsed="false">
      <c r="A221" s="438" t="str">
        <f aca="false">IF(ISNUMBER(Standings!$A220),Standings!$C220,"")</f>
        <v/>
      </c>
      <c r="B221" s="125" t="str">
        <f aca="false">IF(ISNUMBER($A221),VLOOKUP($A221,Methuselahs!$A$7:$E$306,5,FALSE()),"")</f>
        <v/>
      </c>
      <c r="C221" s="439" t="str">
        <f aca="false">Standings!$D220</f>
        <v/>
      </c>
      <c r="D221" s="125" t="str">
        <f aca="false">IF(ISNUMBER($A221),VLOOKUP($A221,Methuselahs!$A$7:$F$306,COLUMN(Methuselahs!$F$7),FALSE()),"")</f>
        <v/>
      </c>
      <c r="E221" s="124" t="str">
        <f aca="false">IF(ISNUMBER($A221),Standings!$E220,"")</f>
        <v/>
      </c>
      <c r="F221" s="440" t="str">
        <f aca="false">IF(ISNUMBER($A221),Standings!$F220+Standings!$G220,"")</f>
        <v/>
      </c>
      <c r="G221" s="441" t="str">
        <f aca="false">IF(Standings!$A220&gt;5,"",Standings!$A220)</f>
        <v/>
      </c>
    </row>
    <row r="222" customFormat="false" ht="12.65" hidden="false" customHeight="false" outlineLevel="0" collapsed="false">
      <c r="A222" s="438" t="str">
        <f aca="false">IF(ISNUMBER(Standings!$A221),Standings!$C221,"")</f>
        <v/>
      </c>
      <c r="B222" s="125" t="str">
        <f aca="false">IF(ISNUMBER($A222),VLOOKUP($A222,Methuselahs!$A$7:$E$306,5,FALSE()),"")</f>
        <v/>
      </c>
      <c r="C222" s="439" t="str">
        <f aca="false">Standings!$D221</f>
        <v/>
      </c>
      <c r="D222" s="125" t="str">
        <f aca="false">IF(ISNUMBER($A222),VLOOKUP($A222,Methuselahs!$A$7:$F$306,COLUMN(Methuselahs!$F$7),FALSE()),"")</f>
        <v/>
      </c>
      <c r="E222" s="124" t="str">
        <f aca="false">IF(ISNUMBER($A222),Standings!$E221,"")</f>
        <v/>
      </c>
      <c r="F222" s="440" t="str">
        <f aca="false">IF(ISNUMBER($A222),Standings!$F221+Standings!$G221,"")</f>
        <v/>
      </c>
      <c r="G222" s="441" t="str">
        <f aca="false">IF(Standings!$A221&gt;5,"",Standings!$A221)</f>
        <v/>
      </c>
    </row>
    <row r="223" customFormat="false" ht="12.65" hidden="false" customHeight="false" outlineLevel="0" collapsed="false">
      <c r="A223" s="438" t="str">
        <f aca="false">IF(ISNUMBER(Standings!$A222),Standings!$C222,"")</f>
        <v/>
      </c>
      <c r="B223" s="125" t="str">
        <f aca="false">IF(ISNUMBER($A223),VLOOKUP($A223,Methuselahs!$A$7:$E$306,5,FALSE()),"")</f>
        <v/>
      </c>
      <c r="C223" s="439" t="str">
        <f aca="false">Standings!$D222</f>
        <v/>
      </c>
      <c r="D223" s="125" t="str">
        <f aca="false">IF(ISNUMBER($A223),VLOOKUP($A223,Methuselahs!$A$7:$F$306,COLUMN(Methuselahs!$F$7),FALSE()),"")</f>
        <v/>
      </c>
      <c r="E223" s="124" t="str">
        <f aca="false">IF(ISNUMBER($A223),Standings!$E222,"")</f>
        <v/>
      </c>
      <c r="F223" s="440" t="str">
        <f aca="false">IF(ISNUMBER($A223),Standings!$F222+Standings!$G222,"")</f>
        <v/>
      </c>
      <c r="G223" s="441" t="str">
        <f aca="false">IF(Standings!$A222&gt;5,"",Standings!$A222)</f>
        <v/>
      </c>
    </row>
    <row r="224" customFormat="false" ht="12.65" hidden="false" customHeight="false" outlineLevel="0" collapsed="false">
      <c r="A224" s="438" t="str">
        <f aca="false">IF(ISNUMBER(Standings!$A223),Standings!$C223,"")</f>
        <v/>
      </c>
      <c r="B224" s="125" t="str">
        <f aca="false">IF(ISNUMBER($A224),VLOOKUP($A224,Methuselahs!$A$7:$E$306,5,FALSE()),"")</f>
        <v/>
      </c>
      <c r="C224" s="439" t="str">
        <f aca="false">Standings!$D223</f>
        <v/>
      </c>
      <c r="D224" s="125" t="str">
        <f aca="false">IF(ISNUMBER($A224),VLOOKUP($A224,Methuselahs!$A$7:$F$306,COLUMN(Methuselahs!$F$7),FALSE()),"")</f>
        <v/>
      </c>
      <c r="E224" s="124" t="str">
        <f aca="false">IF(ISNUMBER($A224),Standings!$E223,"")</f>
        <v/>
      </c>
      <c r="F224" s="440" t="str">
        <f aca="false">IF(ISNUMBER($A224),Standings!$F223+Standings!$G223,"")</f>
        <v/>
      </c>
      <c r="G224" s="441" t="str">
        <f aca="false">IF(Standings!$A223&gt;5,"",Standings!$A223)</f>
        <v/>
      </c>
    </row>
    <row r="225" customFormat="false" ht="12.65" hidden="false" customHeight="false" outlineLevel="0" collapsed="false">
      <c r="A225" s="438" t="str">
        <f aca="false">IF(ISNUMBER(Standings!$A224),Standings!$C224,"")</f>
        <v/>
      </c>
      <c r="B225" s="125" t="str">
        <f aca="false">IF(ISNUMBER($A225),VLOOKUP($A225,Methuselahs!$A$7:$E$306,5,FALSE()),"")</f>
        <v/>
      </c>
      <c r="C225" s="439" t="str">
        <f aca="false">Standings!$D224</f>
        <v/>
      </c>
      <c r="D225" s="125" t="str">
        <f aca="false">IF(ISNUMBER($A225),VLOOKUP($A225,Methuselahs!$A$7:$F$306,COLUMN(Methuselahs!$F$7),FALSE()),"")</f>
        <v/>
      </c>
      <c r="E225" s="124" t="str">
        <f aca="false">IF(ISNUMBER($A225),Standings!$E224,"")</f>
        <v/>
      </c>
      <c r="F225" s="440" t="str">
        <f aca="false">IF(ISNUMBER($A225),Standings!$F224+Standings!$G224,"")</f>
        <v/>
      </c>
      <c r="G225" s="441" t="str">
        <f aca="false">IF(Standings!$A224&gt;5,"",Standings!$A224)</f>
        <v/>
      </c>
    </row>
    <row r="226" customFormat="false" ht="12.65" hidden="false" customHeight="false" outlineLevel="0" collapsed="false">
      <c r="A226" s="438" t="str">
        <f aca="false">IF(ISNUMBER(Standings!$A225),Standings!$C225,"")</f>
        <v/>
      </c>
      <c r="B226" s="125" t="str">
        <f aca="false">IF(ISNUMBER($A226),VLOOKUP($A226,Methuselahs!$A$7:$E$306,5,FALSE()),"")</f>
        <v/>
      </c>
      <c r="C226" s="439" t="str">
        <f aca="false">Standings!$D225</f>
        <v/>
      </c>
      <c r="D226" s="125" t="str">
        <f aca="false">IF(ISNUMBER($A226),VLOOKUP($A226,Methuselahs!$A$7:$F$306,COLUMN(Methuselahs!$F$7),FALSE()),"")</f>
        <v/>
      </c>
      <c r="E226" s="124" t="str">
        <f aca="false">IF(ISNUMBER($A226),Standings!$E225,"")</f>
        <v/>
      </c>
      <c r="F226" s="440" t="str">
        <f aca="false">IF(ISNUMBER($A226),Standings!$F225+Standings!$G225,"")</f>
        <v/>
      </c>
      <c r="G226" s="441" t="str">
        <f aca="false">IF(Standings!$A225&gt;5,"",Standings!$A225)</f>
        <v/>
      </c>
    </row>
    <row r="227" customFormat="false" ht="12.65" hidden="false" customHeight="false" outlineLevel="0" collapsed="false">
      <c r="A227" s="438" t="str">
        <f aca="false">IF(ISNUMBER(Standings!$A226),Standings!$C226,"")</f>
        <v/>
      </c>
      <c r="B227" s="125" t="str">
        <f aca="false">IF(ISNUMBER($A227),VLOOKUP($A227,Methuselahs!$A$7:$E$306,5,FALSE()),"")</f>
        <v/>
      </c>
      <c r="C227" s="439" t="str">
        <f aca="false">Standings!$D226</f>
        <v/>
      </c>
      <c r="D227" s="125" t="str">
        <f aca="false">IF(ISNUMBER($A227),VLOOKUP($A227,Methuselahs!$A$7:$F$306,COLUMN(Methuselahs!$F$7),FALSE()),"")</f>
        <v/>
      </c>
      <c r="E227" s="124" t="str">
        <f aca="false">IF(ISNUMBER($A227),Standings!$E226,"")</f>
        <v/>
      </c>
      <c r="F227" s="440" t="str">
        <f aca="false">IF(ISNUMBER($A227),Standings!$F226+Standings!$G226,"")</f>
        <v/>
      </c>
      <c r="G227" s="441" t="str">
        <f aca="false">IF(Standings!$A226&gt;5,"",Standings!$A226)</f>
        <v/>
      </c>
    </row>
    <row r="228" customFormat="false" ht="12.65" hidden="false" customHeight="false" outlineLevel="0" collapsed="false">
      <c r="A228" s="438" t="str">
        <f aca="false">IF(ISNUMBER(Standings!$A227),Standings!$C227,"")</f>
        <v/>
      </c>
      <c r="B228" s="125" t="str">
        <f aca="false">IF(ISNUMBER($A228),VLOOKUP($A228,Methuselahs!$A$7:$E$306,5,FALSE()),"")</f>
        <v/>
      </c>
      <c r="C228" s="439" t="str">
        <f aca="false">Standings!$D227</f>
        <v/>
      </c>
      <c r="D228" s="125" t="str">
        <f aca="false">IF(ISNUMBER($A228),VLOOKUP($A228,Methuselahs!$A$7:$F$306,COLUMN(Methuselahs!$F$7),FALSE()),"")</f>
        <v/>
      </c>
      <c r="E228" s="124" t="str">
        <f aca="false">IF(ISNUMBER($A228),Standings!$E227,"")</f>
        <v/>
      </c>
      <c r="F228" s="440" t="str">
        <f aca="false">IF(ISNUMBER($A228),Standings!$F227+Standings!$G227,"")</f>
        <v/>
      </c>
      <c r="G228" s="441" t="str">
        <f aca="false">IF(Standings!$A227&gt;5,"",Standings!$A227)</f>
        <v/>
      </c>
    </row>
    <row r="229" customFormat="false" ht="12.65" hidden="false" customHeight="false" outlineLevel="0" collapsed="false">
      <c r="A229" s="438" t="str">
        <f aca="false">IF(ISNUMBER(Standings!$A228),Standings!$C228,"")</f>
        <v/>
      </c>
      <c r="B229" s="125" t="str">
        <f aca="false">IF(ISNUMBER($A229),VLOOKUP($A229,Methuselahs!$A$7:$E$306,5,FALSE()),"")</f>
        <v/>
      </c>
      <c r="C229" s="439" t="str">
        <f aca="false">Standings!$D228</f>
        <v/>
      </c>
      <c r="D229" s="125" t="str">
        <f aca="false">IF(ISNUMBER($A229),VLOOKUP($A229,Methuselahs!$A$7:$F$306,COLUMN(Methuselahs!$F$7),FALSE()),"")</f>
        <v/>
      </c>
      <c r="E229" s="124" t="str">
        <f aca="false">IF(ISNUMBER($A229),Standings!$E228,"")</f>
        <v/>
      </c>
      <c r="F229" s="440" t="str">
        <f aca="false">IF(ISNUMBER($A229),Standings!$F228+Standings!$G228,"")</f>
        <v/>
      </c>
      <c r="G229" s="441" t="str">
        <f aca="false">IF(Standings!$A228&gt;5,"",Standings!$A228)</f>
        <v/>
      </c>
    </row>
    <row r="230" customFormat="false" ht="12.65" hidden="false" customHeight="false" outlineLevel="0" collapsed="false">
      <c r="A230" s="438" t="str">
        <f aca="false">IF(ISNUMBER(Standings!$A229),Standings!$C229,"")</f>
        <v/>
      </c>
      <c r="B230" s="125" t="str">
        <f aca="false">IF(ISNUMBER($A230),VLOOKUP($A230,Methuselahs!$A$7:$E$306,5,FALSE()),"")</f>
        <v/>
      </c>
      <c r="C230" s="439" t="str">
        <f aca="false">Standings!$D229</f>
        <v/>
      </c>
      <c r="D230" s="125" t="str">
        <f aca="false">IF(ISNUMBER($A230),VLOOKUP($A230,Methuselahs!$A$7:$F$306,COLUMN(Methuselahs!$F$7),FALSE()),"")</f>
        <v/>
      </c>
      <c r="E230" s="124" t="str">
        <f aca="false">IF(ISNUMBER($A230),Standings!$E229,"")</f>
        <v/>
      </c>
      <c r="F230" s="440" t="str">
        <f aca="false">IF(ISNUMBER($A230),Standings!$F229+Standings!$G229,"")</f>
        <v/>
      </c>
      <c r="G230" s="441" t="str">
        <f aca="false">IF(Standings!$A229&gt;5,"",Standings!$A229)</f>
        <v/>
      </c>
    </row>
    <row r="231" customFormat="false" ht="12.65" hidden="false" customHeight="false" outlineLevel="0" collapsed="false">
      <c r="A231" s="438" t="str">
        <f aca="false">IF(ISNUMBER(Standings!$A230),Standings!$C230,"")</f>
        <v/>
      </c>
      <c r="B231" s="125" t="str">
        <f aca="false">IF(ISNUMBER($A231),VLOOKUP($A231,Methuselahs!$A$7:$E$306,5,FALSE()),"")</f>
        <v/>
      </c>
      <c r="C231" s="439" t="str">
        <f aca="false">Standings!$D230</f>
        <v/>
      </c>
      <c r="D231" s="125" t="str">
        <f aca="false">IF(ISNUMBER($A231),VLOOKUP($A231,Methuselahs!$A$7:$F$306,COLUMN(Methuselahs!$F$7),FALSE()),"")</f>
        <v/>
      </c>
      <c r="E231" s="124" t="str">
        <f aca="false">IF(ISNUMBER($A231),Standings!$E230,"")</f>
        <v/>
      </c>
      <c r="F231" s="440" t="str">
        <f aca="false">IF(ISNUMBER($A231),Standings!$F230+Standings!$G230,"")</f>
        <v/>
      </c>
      <c r="G231" s="441" t="str">
        <f aca="false">IF(Standings!$A230&gt;5,"",Standings!$A230)</f>
        <v/>
      </c>
    </row>
    <row r="232" customFormat="false" ht="12.65" hidden="false" customHeight="false" outlineLevel="0" collapsed="false">
      <c r="A232" s="438" t="str">
        <f aca="false">IF(ISNUMBER(Standings!$A231),Standings!$C231,"")</f>
        <v/>
      </c>
      <c r="B232" s="125" t="str">
        <f aca="false">IF(ISNUMBER($A232),VLOOKUP($A232,Methuselahs!$A$7:$E$306,5,FALSE()),"")</f>
        <v/>
      </c>
      <c r="C232" s="439" t="str">
        <f aca="false">Standings!$D231</f>
        <v/>
      </c>
      <c r="D232" s="125" t="str">
        <f aca="false">IF(ISNUMBER($A232),VLOOKUP($A232,Methuselahs!$A$7:$F$306,COLUMN(Methuselahs!$F$7),FALSE()),"")</f>
        <v/>
      </c>
      <c r="E232" s="124" t="str">
        <f aca="false">IF(ISNUMBER($A232),Standings!$E231,"")</f>
        <v/>
      </c>
      <c r="F232" s="440" t="str">
        <f aca="false">IF(ISNUMBER($A232),Standings!$F231+Standings!$G231,"")</f>
        <v/>
      </c>
      <c r="G232" s="441" t="str">
        <f aca="false">IF(Standings!$A231&gt;5,"",Standings!$A231)</f>
        <v/>
      </c>
    </row>
    <row r="233" customFormat="false" ht="12.65" hidden="false" customHeight="false" outlineLevel="0" collapsed="false">
      <c r="A233" s="438" t="str">
        <f aca="false">IF(ISNUMBER(Standings!$A232),Standings!$C232,"")</f>
        <v/>
      </c>
      <c r="B233" s="125" t="str">
        <f aca="false">IF(ISNUMBER($A233),VLOOKUP($A233,Methuselahs!$A$7:$E$306,5,FALSE()),"")</f>
        <v/>
      </c>
      <c r="C233" s="439" t="str">
        <f aca="false">Standings!$D232</f>
        <v/>
      </c>
      <c r="D233" s="125" t="str">
        <f aca="false">IF(ISNUMBER($A233),VLOOKUP($A233,Methuselahs!$A$7:$F$306,COLUMN(Methuselahs!$F$7),FALSE()),"")</f>
        <v/>
      </c>
      <c r="E233" s="124" t="str">
        <f aca="false">IF(ISNUMBER($A233),Standings!$E232,"")</f>
        <v/>
      </c>
      <c r="F233" s="440" t="str">
        <f aca="false">IF(ISNUMBER($A233),Standings!$F232+Standings!$G232,"")</f>
        <v/>
      </c>
      <c r="G233" s="441" t="str">
        <f aca="false">IF(Standings!$A232&gt;5,"",Standings!$A232)</f>
        <v/>
      </c>
    </row>
    <row r="234" customFormat="false" ht="12.65" hidden="false" customHeight="false" outlineLevel="0" collapsed="false">
      <c r="A234" s="438" t="str">
        <f aca="false">IF(ISNUMBER(Standings!$A233),Standings!$C233,"")</f>
        <v/>
      </c>
      <c r="B234" s="125" t="str">
        <f aca="false">IF(ISNUMBER($A234),VLOOKUP($A234,Methuselahs!$A$7:$E$306,5,FALSE()),"")</f>
        <v/>
      </c>
      <c r="C234" s="439" t="str">
        <f aca="false">Standings!$D233</f>
        <v/>
      </c>
      <c r="D234" s="125" t="str">
        <f aca="false">IF(ISNUMBER($A234),VLOOKUP($A234,Methuselahs!$A$7:$F$306,COLUMN(Methuselahs!$F$7),FALSE()),"")</f>
        <v/>
      </c>
      <c r="E234" s="124" t="str">
        <f aca="false">IF(ISNUMBER($A234),Standings!$E233,"")</f>
        <v/>
      </c>
      <c r="F234" s="440" t="str">
        <f aca="false">IF(ISNUMBER($A234),Standings!$F233+Standings!$G233,"")</f>
        <v/>
      </c>
      <c r="G234" s="441" t="str">
        <f aca="false">IF(Standings!$A233&gt;5,"",Standings!$A233)</f>
        <v/>
      </c>
    </row>
    <row r="235" customFormat="false" ht="12.65" hidden="false" customHeight="false" outlineLevel="0" collapsed="false">
      <c r="A235" s="438" t="str">
        <f aca="false">IF(ISNUMBER(Standings!$A234),Standings!$C234,"")</f>
        <v/>
      </c>
      <c r="B235" s="125" t="str">
        <f aca="false">IF(ISNUMBER($A235),VLOOKUP($A235,Methuselahs!$A$7:$E$306,5,FALSE()),"")</f>
        <v/>
      </c>
      <c r="C235" s="439" t="str">
        <f aca="false">Standings!$D234</f>
        <v/>
      </c>
      <c r="D235" s="125" t="str">
        <f aca="false">IF(ISNUMBER($A235),VLOOKUP($A235,Methuselahs!$A$7:$F$306,COLUMN(Methuselahs!$F$7),FALSE()),"")</f>
        <v/>
      </c>
      <c r="E235" s="124" t="str">
        <f aca="false">IF(ISNUMBER($A235),Standings!$E234,"")</f>
        <v/>
      </c>
      <c r="F235" s="440" t="str">
        <f aca="false">IF(ISNUMBER($A235),Standings!$F234+Standings!$G234,"")</f>
        <v/>
      </c>
      <c r="G235" s="441" t="str">
        <f aca="false">IF(Standings!$A234&gt;5,"",Standings!$A234)</f>
        <v/>
      </c>
    </row>
    <row r="236" customFormat="false" ht="12.65" hidden="false" customHeight="false" outlineLevel="0" collapsed="false">
      <c r="A236" s="438" t="str">
        <f aca="false">IF(ISNUMBER(Standings!$A235),Standings!$C235,"")</f>
        <v/>
      </c>
      <c r="B236" s="125" t="str">
        <f aca="false">IF(ISNUMBER($A236),VLOOKUP($A236,Methuselahs!$A$7:$E$306,5,FALSE()),"")</f>
        <v/>
      </c>
      <c r="C236" s="439" t="str">
        <f aca="false">Standings!$D235</f>
        <v/>
      </c>
      <c r="D236" s="125" t="str">
        <f aca="false">IF(ISNUMBER($A236),VLOOKUP($A236,Methuselahs!$A$7:$F$306,COLUMN(Methuselahs!$F$7),FALSE()),"")</f>
        <v/>
      </c>
      <c r="E236" s="124" t="str">
        <f aca="false">IF(ISNUMBER($A236),Standings!$E235,"")</f>
        <v/>
      </c>
      <c r="F236" s="440" t="str">
        <f aca="false">IF(ISNUMBER($A236),Standings!$F235+Standings!$G235,"")</f>
        <v/>
      </c>
      <c r="G236" s="441" t="str">
        <f aca="false">IF(Standings!$A235&gt;5,"",Standings!$A235)</f>
        <v/>
      </c>
    </row>
    <row r="237" customFormat="false" ht="12.65" hidden="false" customHeight="false" outlineLevel="0" collapsed="false">
      <c r="A237" s="438" t="str">
        <f aca="false">IF(ISNUMBER(Standings!$A236),Standings!$C236,"")</f>
        <v/>
      </c>
      <c r="B237" s="125" t="str">
        <f aca="false">IF(ISNUMBER($A237),VLOOKUP($A237,Methuselahs!$A$7:$E$306,5,FALSE()),"")</f>
        <v/>
      </c>
      <c r="C237" s="439" t="str">
        <f aca="false">Standings!$D236</f>
        <v/>
      </c>
      <c r="D237" s="125" t="str">
        <f aca="false">IF(ISNUMBER($A237),VLOOKUP($A237,Methuselahs!$A$7:$F$306,COLUMN(Methuselahs!$F$7),FALSE()),"")</f>
        <v/>
      </c>
      <c r="E237" s="124" t="str">
        <f aca="false">IF(ISNUMBER($A237),Standings!$E236,"")</f>
        <v/>
      </c>
      <c r="F237" s="440" t="str">
        <f aca="false">IF(ISNUMBER($A237),Standings!$F236+Standings!$G236,"")</f>
        <v/>
      </c>
      <c r="G237" s="441" t="str">
        <f aca="false">IF(Standings!$A236&gt;5,"",Standings!$A236)</f>
        <v/>
      </c>
    </row>
    <row r="238" customFormat="false" ht="12.65" hidden="false" customHeight="false" outlineLevel="0" collapsed="false">
      <c r="A238" s="438" t="str">
        <f aca="false">IF(ISNUMBER(Standings!$A237),Standings!$C237,"")</f>
        <v/>
      </c>
      <c r="B238" s="125" t="str">
        <f aca="false">IF(ISNUMBER($A238),VLOOKUP($A238,Methuselahs!$A$7:$E$306,5,FALSE()),"")</f>
        <v/>
      </c>
      <c r="C238" s="439" t="str">
        <f aca="false">Standings!$D237</f>
        <v/>
      </c>
      <c r="D238" s="125" t="str">
        <f aca="false">IF(ISNUMBER($A238),VLOOKUP($A238,Methuselahs!$A$7:$F$306,COLUMN(Methuselahs!$F$7),FALSE()),"")</f>
        <v/>
      </c>
      <c r="E238" s="124" t="str">
        <f aca="false">IF(ISNUMBER($A238),Standings!$E237,"")</f>
        <v/>
      </c>
      <c r="F238" s="440" t="str">
        <f aca="false">IF(ISNUMBER($A238),Standings!$F237+Standings!$G237,"")</f>
        <v/>
      </c>
      <c r="G238" s="441" t="str">
        <f aca="false">IF(Standings!$A237&gt;5,"",Standings!$A237)</f>
        <v/>
      </c>
    </row>
    <row r="239" customFormat="false" ht="12.65" hidden="false" customHeight="false" outlineLevel="0" collapsed="false">
      <c r="A239" s="438" t="str">
        <f aca="false">IF(ISNUMBER(Standings!$A238),Standings!$C238,"")</f>
        <v/>
      </c>
      <c r="B239" s="125" t="str">
        <f aca="false">IF(ISNUMBER($A239),VLOOKUP($A239,Methuselahs!$A$7:$E$306,5,FALSE()),"")</f>
        <v/>
      </c>
      <c r="C239" s="439" t="str">
        <f aca="false">Standings!$D238</f>
        <v/>
      </c>
      <c r="D239" s="125" t="str">
        <f aca="false">IF(ISNUMBER($A239),VLOOKUP($A239,Methuselahs!$A$7:$F$306,COLUMN(Methuselahs!$F$7),FALSE()),"")</f>
        <v/>
      </c>
      <c r="E239" s="124" t="str">
        <f aca="false">IF(ISNUMBER($A239),Standings!$E238,"")</f>
        <v/>
      </c>
      <c r="F239" s="440" t="str">
        <f aca="false">IF(ISNUMBER($A239),Standings!$F238+Standings!$G238,"")</f>
        <v/>
      </c>
      <c r="G239" s="441" t="str">
        <f aca="false">IF(Standings!$A238&gt;5,"",Standings!$A238)</f>
        <v/>
      </c>
    </row>
    <row r="240" customFormat="false" ht="12.65" hidden="false" customHeight="false" outlineLevel="0" collapsed="false">
      <c r="A240" s="438" t="str">
        <f aca="false">IF(ISNUMBER(Standings!$A239),Standings!$C239,"")</f>
        <v/>
      </c>
      <c r="B240" s="125" t="str">
        <f aca="false">IF(ISNUMBER($A240),VLOOKUP($A240,Methuselahs!$A$7:$E$306,5,FALSE()),"")</f>
        <v/>
      </c>
      <c r="C240" s="439" t="str">
        <f aca="false">Standings!$D239</f>
        <v/>
      </c>
      <c r="D240" s="125" t="str">
        <f aca="false">IF(ISNUMBER($A240),VLOOKUP($A240,Methuselahs!$A$7:$F$306,COLUMN(Methuselahs!$F$7),FALSE()),"")</f>
        <v/>
      </c>
      <c r="E240" s="124" t="str">
        <f aca="false">IF(ISNUMBER($A240),Standings!$E239,"")</f>
        <v/>
      </c>
      <c r="F240" s="440" t="str">
        <f aca="false">IF(ISNUMBER($A240),Standings!$F239+Standings!$G239,"")</f>
        <v/>
      </c>
      <c r="G240" s="441" t="str">
        <f aca="false">IF(Standings!$A239&gt;5,"",Standings!$A239)</f>
        <v/>
      </c>
    </row>
    <row r="241" customFormat="false" ht="12.65" hidden="false" customHeight="false" outlineLevel="0" collapsed="false">
      <c r="A241" s="438" t="str">
        <f aca="false">IF(ISNUMBER(Standings!$A240),Standings!$C240,"")</f>
        <v/>
      </c>
      <c r="B241" s="125" t="str">
        <f aca="false">IF(ISNUMBER($A241),VLOOKUP($A241,Methuselahs!$A$7:$E$306,5,FALSE()),"")</f>
        <v/>
      </c>
      <c r="C241" s="439" t="str">
        <f aca="false">Standings!$D240</f>
        <v/>
      </c>
      <c r="D241" s="125" t="str">
        <f aca="false">IF(ISNUMBER($A241),VLOOKUP($A241,Methuselahs!$A$7:$F$306,COLUMN(Methuselahs!$F$7),FALSE()),"")</f>
        <v/>
      </c>
      <c r="E241" s="124" t="str">
        <f aca="false">IF(ISNUMBER($A241),Standings!$E240,"")</f>
        <v/>
      </c>
      <c r="F241" s="440" t="str">
        <f aca="false">IF(ISNUMBER($A241),Standings!$F240+Standings!$G240,"")</f>
        <v/>
      </c>
      <c r="G241" s="441" t="str">
        <f aca="false">IF(Standings!$A240&gt;5,"",Standings!$A240)</f>
        <v/>
      </c>
    </row>
    <row r="242" customFormat="false" ht="12.65" hidden="false" customHeight="false" outlineLevel="0" collapsed="false">
      <c r="A242" s="438" t="str">
        <f aca="false">IF(ISNUMBER(Standings!$A241),Standings!$C241,"")</f>
        <v/>
      </c>
      <c r="B242" s="125" t="str">
        <f aca="false">IF(ISNUMBER($A242),VLOOKUP($A242,Methuselahs!$A$7:$E$306,5,FALSE()),"")</f>
        <v/>
      </c>
      <c r="C242" s="439" t="str">
        <f aca="false">Standings!$D241</f>
        <v/>
      </c>
      <c r="D242" s="125" t="str">
        <f aca="false">IF(ISNUMBER($A242),VLOOKUP($A242,Methuselahs!$A$7:$F$306,COLUMN(Methuselahs!$F$7),FALSE()),"")</f>
        <v/>
      </c>
      <c r="E242" s="124" t="str">
        <f aca="false">IF(ISNUMBER($A242),Standings!$E241,"")</f>
        <v/>
      </c>
      <c r="F242" s="440" t="str">
        <f aca="false">IF(ISNUMBER($A242),Standings!$F241+Standings!$G241,"")</f>
        <v/>
      </c>
      <c r="G242" s="441" t="str">
        <f aca="false">IF(Standings!$A241&gt;5,"",Standings!$A241)</f>
        <v/>
      </c>
    </row>
    <row r="243" customFormat="false" ht="12.65" hidden="false" customHeight="false" outlineLevel="0" collapsed="false">
      <c r="A243" s="438" t="str">
        <f aca="false">IF(ISNUMBER(Standings!$A242),Standings!$C242,"")</f>
        <v/>
      </c>
      <c r="B243" s="125" t="str">
        <f aca="false">IF(ISNUMBER($A243),VLOOKUP($A243,Methuselahs!$A$7:$E$306,5,FALSE()),"")</f>
        <v/>
      </c>
      <c r="C243" s="439" t="str">
        <f aca="false">Standings!$D242</f>
        <v/>
      </c>
      <c r="D243" s="125" t="str">
        <f aca="false">IF(ISNUMBER($A243),VLOOKUP($A243,Methuselahs!$A$7:$F$306,COLUMN(Methuselahs!$F$7),FALSE()),"")</f>
        <v/>
      </c>
      <c r="E243" s="124" t="str">
        <f aca="false">IF(ISNUMBER($A243),Standings!$E242,"")</f>
        <v/>
      </c>
      <c r="F243" s="440" t="str">
        <f aca="false">IF(ISNUMBER($A243),Standings!$F242+Standings!$G242,"")</f>
        <v/>
      </c>
      <c r="G243" s="441" t="str">
        <f aca="false">IF(Standings!$A242&gt;5,"",Standings!$A242)</f>
        <v/>
      </c>
    </row>
    <row r="244" customFormat="false" ht="12.65" hidden="false" customHeight="false" outlineLevel="0" collapsed="false">
      <c r="A244" s="438" t="str">
        <f aca="false">IF(ISNUMBER(Standings!$A243),Standings!$C243,"")</f>
        <v/>
      </c>
      <c r="B244" s="125" t="str">
        <f aca="false">IF(ISNUMBER($A244),VLOOKUP($A244,Methuselahs!$A$7:$E$306,5,FALSE()),"")</f>
        <v/>
      </c>
      <c r="C244" s="439" t="str">
        <f aca="false">Standings!$D243</f>
        <v/>
      </c>
      <c r="D244" s="125" t="str">
        <f aca="false">IF(ISNUMBER($A244),VLOOKUP($A244,Methuselahs!$A$7:$F$306,COLUMN(Methuselahs!$F$7),FALSE()),"")</f>
        <v/>
      </c>
      <c r="E244" s="124" t="str">
        <f aca="false">IF(ISNUMBER($A244),Standings!$E243,"")</f>
        <v/>
      </c>
      <c r="F244" s="440" t="str">
        <f aca="false">IF(ISNUMBER($A244),Standings!$F243+Standings!$G243,"")</f>
        <v/>
      </c>
      <c r="G244" s="441" t="str">
        <f aca="false">IF(Standings!$A243&gt;5,"",Standings!$A243)</f>
        <v/>
      </c>
    </row>
    <row r="245" customFormat="false" ht="12.65" hidden="false" customHeight="false" outlineLevel="0" collapsed="false">
      <c r="A245" s="438" t="str">
        <f aca="false">IF(ISNUMBER(Standings!$A244),Standings!$C244,"")</f>
        <v/>
      </c>
      <c r="B245" s="125" t="str">
        <f aca="false">IF(ISNUMBER($A245),VLOOKUP($A245,Methuselahs!$A$7:$E$306,5,FALSE()),"")</f>
        <v/>
      </c>
      <c r="C245" s="439" t="str">
        <f aca="false">Standings!$D244</f>
        <v/>
      </c>
      <c r="D245" s="125" t="str">
        <f aca="false">IF(ISNUMBER($A245),VLOOKUP($A245,Methuselahs!$A$7:$F$306,COLUMN(Methuselahs!$F$7),FALSE()),"")</f>
        <v/>
      </c>
      <c r="E245" s="124" t="str">
        <f aca="false">IF(ISNUMBER($A245),Standings!$E244,"")</f>
        <v/>
      </c>
      <c r="F245" s="440" t="str">
        <f aca="false">IF(ISNUMBER($A245),Standings!$F244+Standings!$G244,"")</f>
        <v/>
      </c>
      <c r="G245" s="441" t="str">
        <f aca="false">IF(Standings!$A244&gt;5,"",Standings!$A244)</f>
        <v/>
      </c>
    </row>
    <row r="246" customFormat="false" ht="12.65" hidden="false" customHeight="false" outlineLevel="0" collapsed="false">
      <c r="A246" s="438" t="str">
        <f aca="false">IF(ISNUMBER(Standings!$A245),Standings!$C245,"")</f>
        <v/>
      </c>
      <c r="B246" s="125" t="str">
        <f aca="false">IF(ISNUMBER($A246),VLOOKUP($A246,Methuselahs!$A$7:$E$306,5,FALSE()),"")</f>
        <v/>
      </c>
      <c r="C246" s="439" t="str">
        <f aca="false">Standings!$D245</f>
        <v/>
      </c>
      <c r="D246" s="125" t="str">
        <f aca="false">IF(ISNUMBER($A246),VLOOKUP($A246,Methuselahs!$A$7:$F$306,COLUMN(Methuselahs!$F$7),FALSE()),"")</f>
        <v/>
      </c>
      <c r="E246" s="124" t="str">
        <f aca="false">IF(ISNUMBER($A246),Standings!$E245,"")</f>
        <v/>
      </c>
      <c r="F246" s="440" t="str">
        <f aca="false">IF(ISNUMBER($A246),Standings!$F245+Standings!$G245,"")</f>
        <v/>
      </c>
      <c r="G246" s="441" t="str">
        <f aca="false">IF(Standings!$A245&gt;5,"",Standings!$A245)</f>
        <v/>
      </c>
    </row>
    <row r="247" customFormat="false" ht="12.65" hidden="false" customHeight="false" outlineLevel="0" collapsed="false">
      <c r="A247" s="438" t="str">
        <f aca="false">IF(ISNUMBER(Standings!$A246),Standings!$C246,"")</f>
        <v/>
      </c>
      <c r="B247" s="125" t="str">
        <f aca="false">IF(ISNUMBER($A247),VLOOKUP($A247,Methuselahs!$A$7:$E$306,5,FALSE()),"")</f>
        <v/>
      </c>
      <c r="C247" s="439" t="str">
        <f aca="false">Standings!$D246</f>
        <v/>
      </c>
      <c r="D247" s="125" t="str">
        <f aca="false">IF(ISNUMBER($A247),VLOOKUP($A247,Methuselahs!$A$7:$F$306,COLUMN(Methuselahs!$F$7),FALSE()),"")</f>
        <v/>
      </c>
      <c r="E247" s="124" t="str">
        <f aca="false">IF(ISNUMBER($A247),Standings!$E246,"")</f>
        <v/>
      </c>
      <c r="F247" s="440" t="str">
        <f aca="false">IF(ISNUMBER($A247),Standings!$F246+Standings!$G246,"")</f>
        <v/>
      </c>
      <c r="G247" s="441" t="str">
        <f aca="false">IF(Standings!$A246&gt;5,"",Standings!$A246)</f>
        <v/>
      </c>
    </row>
    <row r="248" customFormat="false" ht="12.65" hidden="false" customHeight="false" outlineLevel="0" collapsed="false">
      <c r="A248" s="438" t="str">
        <f aca="false">IF(ISNUMBER(Standings!$A247),Standings!$C247,"")</f>
        <v/>
      </c>
      <c r="B248" s="125" t="str">
        <f aca="false">IF(ISNUMBER($A248),VLOOKUP($A248,Methuselahs!$A$7:$E$306,5,FALSE()),"")</f>
        <v/>
      </c>
      <c r="C248" s="439" t="str">
        <f aca="false">Standings!$D247</f>
        <v/>
      </c>
      <c r="D248" s="125" t="str">
        <f aca="false">IF(ISNUMBER($A248),VLOOKUP($A248,Methuselahs!$A$7:$F$306,COLUMN(Methuselahs!$F$7),FALSE()),"")</f>
        <v/>
      </c>
      <c r="E248" s="124" t="str">
        <f aca="false">IF(ISNUMBER($A248),Standings!$E247,"")</f>
        <v/>
      </c>
      <c r="F248" s="440" t="str">
        <f aca="false">IF(ISNUMBER($A248),Standings!$F247+Standings!$G247,"")</f>
        <v/>
      </c>
      <c r="G248" s="441" t="str">
        <f aca="false">IF(Standings!$A247&gt;5,"",Standings!$A247)</f>
        <v/>
      </c>
    </row>
    <row r="249" customFormat="false" ht="12.65" hidden="false" customHeight="false" outlineLevel="0" collapsed="false">
      <c r="A249" s="438" t="str">
        <f aca="false">IF(ISNUMBER(Standings!$A248),Standings!$C248,"")</f>
        <v/>
      </c>
      <c r="B249" s="125" t="str">
        <f aca="false">IF(ISNUMBER($A249),VLOOKUP($A249,Methuselahs!$A$7:$E$306,5,FALSE()),"")</f>
        <v/>
      </c>
      <c r="C249" s="439" t="str">
        <f aca="false">Standings!$D248</f>
        <v/>
      </c>
      <c r="D249" s="125" t="str">
        <f aca="false">IF(ISNUMBER($A249),VLOOKUP($A249,Methuselahs!$A$7:$F$306,COLUMN(Methuselahs!$F$7),FALSE()),"")</f>
        <v/>
      </c>
      <c r="E249" s="124" t="str">
        <f aca="false">IF(ISNUMBER($A249),Standings!$E248,"")</f>
        <v/>
      </c>
      <c r="F249" s="440" t="str">
        <f aca="false">IF(ISNUMBER($A249),Standings!$F248+Standings!$G248,"")</f>
        <v/>
      </c>
      <c r="G249" s="441" t="str">
        <f aca="false">IF(Standings!$A248&gt;5,"",Standings!$A248)</f>
        <v/>
      </c>
    </row>
    <row r="250" customFormat="false" ht="12.65" hidden="false" customHeight="false" outlineLevel="0" collapsed="false">
      <c r="A250" s="438" t="str">
        <f aca="false">IF(ISNUMBER(Standings!$A249),Standings!$C249,"")</f>
        <v/>
      </c>
      <c r="B250" s="125" t="str">
        <f aca="false">IF(ISNUMBER($A250),VLOOKUP($A250,Methuselahs!$A$7:$E$306,5,FALSE()),"")</f>
        <v/>
      </c>
      <c r="C250" s="439" t="str">
        <f aca="false">Standings!$D249</f>
        <v/>
      </c>
      <c r="D250" s="125" t="str">
        <f aca="false">IF(ISNUMBER($A250),VLOOKUP($A250,Methuselahs!$A$7:$F$306,COLUMN(Methuselahs!$F$7),FALSE()),"")</f>
        <v/>
      </c>
      <c r="E250" s="124" t="str">
        <f aca="false">IF(ISNUMBER($A250),Standings!$E249,"")</f>
        <v/>
      </c>
      <c r="F250" s="440" t="str">
        <f aca="false">IF(ISNUMBER($A250),Standings!$F249+Standings!$G249,"")</f>
        <v/>
      </c>
      <c r="G250" s="441" t="str">
        <f aca="false">IF(Standings!$A249&gt;5,"",Standings!$A249)</f>
        <v/>
      </c>
    </row>
    <row r="251" customFormat="false" ht="12.65" hidden="false" customHeight="false" outlineLevel="0" collapsed="false">
      <c r="A251" s="438" t="str">
        <f aca="false">IF(ISNUMBER(Standings!$A250),Standings!$C250,"")</f>
        <v/>
      </c>
      <c r="B251" s="125" t="str">
        <f aca="false">IF(ISNUMBER($A251),VLOOKUP($A251,Methuselahs!$A$7:$E$306,5,FALSE()),"")</f>
        <v/>
      </c>
      <c r="C251" s="439" t="str">
        <f aca="false">Standings!$D250</f>
        <v/>
      </c>
      <c r="D251" s="125" t="str">
        <f aca="false">IF(ISNUMBER($A251),VLOOKUP($A251,Methuselahs!$A$7:$F$306,COLUMN(Methuselahs!$F$7),FALSE()),"")</f>
        <v/>
      </c>
      <c r="E251" s="124" t="str">
        <f aca="false">IF(ISNUMBER($A251),Standings!$E250,"")</f>
        <v/>
      </c>
      <c r="F251" s="440" t="str">
        <f aca="false">IF(ISNUMBER($A251),Standings!$F250+Standings!$G250,"")</f>
        <v/>
      </c>
      <c r="G251" s="441" t="str">
        <f aca="false">IF(Standings!$A250&gt;5,"",Standings!$A250)</f>
        <v/>
      </c>
    </row>
    <row r="252" customFormat="false" ht="12.65" hidden="false" customHeight="false" outlineLevel="0" collapsed="false">
      <c r="A252" s="438" t="str">
        <f aca="false">IF(ISNUMBER(Standings!$A251),Standings!$C251,"")</f>
        <v/>
      </c>
      <c r="B252" s="125" t="str">
        <f aca="false">IF(ISNUMBER($A252),VLOOKUP($A252,Methuselahs!$A$7:$E$306,5,FALSE()),"")</f>
        <v/>
      </c>
      <c r="C252" s="439" t="str">
        <f aca="false">Standings!$D251</f>
        <v/>
      </c>
      <c r="D252" s="125" t="str">
        <f aca="false">IF(ISNUMBER($A252),VLOOKUP($A252,Methuselahs!$A$7:$F$306,COLUMN(Methuselahs!$F$7),FALSE()),"")</f>
        <v/>
      </c>
      <c r="E252" s="124" t="str">
        <f aca="false">IF(ISNUMBER($A252),Standings!$E251,"")</f>
        <v/>
      </c>
      <c r="F252" s="440" t="str">
        <f aca="false">IF(ISNUMBER($A252),Standings!$F251+Standings!$G251,"")</f>
        <v/>
      </c>
      <c r="G252" s="441" t="str">
        <f aca="false">IF(Standings!$A251&gt;5,"",Standings!$A251)</f>
        <v/>
      </c>
    </row>
    <row r="253" customFormat="false" ht="12.65" hidden="false" customHeight="false" outlineLevel="0" collapsed="false">
      <c r="A253" s="438" t="str">
        <f aca="false">IF(ISNUMBER(Standings!$A252),Standings!$C252,"")</f>
        <v/>
      </c>
      <c r="B253" s="125" t="str">
        <f aca="false">IF(ISNUMBER($A253),VLOOKUP($A253,Methuselahs!$A$7:$E$306,5,FALSE()),"")</f>
        <v/>
      </c>
      <c r="C253" s="439" t="str">
        <f aca="false">Standings!$D252</f>
        <v/>
      </c>
      <c r="D253" s="125" t="str">
        <f aca="false">IF(ISNUMBER($A253),VLOOKUP($A253,Methuselahs!$A$7:$F$306,COLUMN(Methuselahs!$F$7),FALSE()),"")</f>
        <v/>
      </c>
      <c r="E253" s="124" t="str">
        <f aca="false">IF(ISNUMBER($A253),Standings!$E252,"")</f>
        <v/>
      </c>
      <c r="F253" s="440" t="str">
        <f aca="false">IF(ISNUMBER($A253),Standings!$F252+Standings!$G252,"")</f>
        <v/>
      </c>
      <c r="G253" s="441" t="str">
        <f aca="false">IF(Standings!$A252&gt;5,"",Standings!$A252)</f>
        <v/>
      </c>
    </row>
    <row r="254" customFormat="false" ht="12.65" hidden="false" customHeight="false" outlineLevel="0" collapsed="false">
      <c r="A254" s="438" t="str">
        <f aca="false">IF(ISNUMBER(Standings!$A253),Standings!$C253,"")</f>
        <v/>
      </c>
      <c r="B254" s="125" t="str">
        <f aca="false">IF(ISNUMBER($A254),VLOOKUP($A254,Methuselahs!$A$7:$E$306,5,FALSE()),"")</f>
        <v/>
      </c>
      <c r="C254" s="439" t="str">
        <f aca="false">Standings!$D253</f>
        <v/>
      </c>
      <c r="D254" s="125" t="str">
        <f aca="false">IF(ISNUMBER($A254),VLOOKUP($A254,Methuselahs!$A$7:$F$306,COLUMN(Methuselahs!$F$7),FALSE()),"")</f>
        <v/>
      </c>
      <c r="E254" s="124" t="str">
        <f aca="false">IF(ISNUMBER($A254),Standings!$E253,"")</f>
        <v/>
      </c>
      <c r="F254" s="440" t="str">
        <f aca="false">IF(ISNUMBER($A254),Standings!$F253+Standings!$G253,"")</f>
        <v/>
      </c>
      <c r="G254" s="441" t="str">
        <f aca="false">IF(Standings!$A253&gt;5,"",Standings!$A253)</f>
        <v/>
      </c>
    </row>
    <row r="255" customFormat="false" ht="12.65" hidden="false" customHeight="false" outlineLevel="0" collapsed="false">
      <c r="A255" s="438" t="str">
        <f aca="false">IF(ISNUMBER(Standings!$A254),Standings!$C254,"")</f>
        <v/>
      </c>
      <c r="B255" s="125" t="str">
        <f aca="false">IF(ISNUMBER($A255),VLOOKUP($A255,Methuselahs!$A$7:$E$306,5,FALSE()),"")</f>
        <v/>
      </c>
      <c r="C255" s="439" t="str">
        <f aca="false">Standings!$D254</f>
        <v/>
      </c>
      <c r="D255" s="125" t="str">
        <f aca="false">IF(ISNUMBER($A255),VLOOKUP($A255,Methuselahs!$A$7:$F$306,COLUMN(Methuselahs!$F$7),FALSE()),"")</f>
        <v/>
      </c>
      <c r="E255" s="124" t="str">
        <f aca="false">IF(ISNUMBER($A255),Standings!$E254,"")</f>
        <v/>
      </c>
      <c r="F255" s="440" t="str">
        <f aca="false">IF(ISNUMBER($A255),Standings!$F254+Standings!$G254,"")</f>
        <v/>
      </c>
      <c r="G255" s="441" t="str">
        <f aca="false">IF(Standings!$A254&gt;5,"",Standings!$A254)</f>
        <v/>
      </c>
    </row>
    <row r="256" customFormat="false" ht="12.65" hidden="false" customHeight="false" outlineLevel="0" collapsed="false">
      <c r="A256" s="438" t="str">
        <f aca="false">IF(ISNUMBER(Standings!$A255),Standings!$C255,"")</f>
        <v/>
      </c>
      <c r="B256" s="125" t="str">
        <f aca="false">IF(ISNUMBER($A256),VLOOKUP($A256,Methuselahs!$A$7:$E$306,5,FALSE()),"")</f>
        <v/>
      </c>
      <c r="C256" s="439" t="str">
        <f aca="false">Standings!$D255</f>
        <v/>
      </c>
      <c r="D256" s="125" t="str">
        <f aca="false">IF(ISNUMBER($A256),VLOOKUP($A256,Methuselahs!$A$7:$F$306,COLUMN(Methuselahs!$F$7),FALSE()),"")</f>
        <v/>
      </c>
      <c r="E256" s="124" t="str">
        <f aca="false">IF(ISNUMBER($A256),Standings!$E255,"")</f>
        <v/>
      </c>
      <c r="F256" s="440" t="str">
        <f aca="false">IF(ISNUMBER($A256),Standings!$F255+Standings!$G255,"")</f>
        <v/>
      </c>
      <c r="G256" s="441" t="str">
        <f aca="false">IF(Standings!$A255&gt;5,"",Standings!$A255)</f>
        <v/>
      </c>
    </row>
    <row r="257" customFormat="false" ht="12.65" hidden="false" customHeight="false" outlineLevel="0" collapsed="false">
      <c r="A257" s="438" t="str">
        <f aca="false">IF(ISNUMBER(Standings!$A256),Standings!$C256,"")</f>
        <v/>
      </c>
      <c r="B257" s="125" t="str">
        <f aca="false">IF(ISNUMBER($A257),VLOOKUP($A257,Methuselahs!$A$7:$E$306,5,FALSE()),"")</f>
        <v/>
      </c>
      <c r="C257" s="439" t="str">
        <f aca="false">Standings!$D256</f>
        <v/>
      </c>
      <c r="D257" s="125" t="str">
        <f aca="false">IF(ISNUMBER($A257),VLOOKUP($A257,Methuselahs!$A$7:$F$306,COLUMN(Methuselahs!$F$7),FALSE()),"")</f>
        <v/>
      </c>
      <c r="E257" s="124" t="str">
        <f aca="false">IF(ISNUMBER($A257),Standings!$E256,"")</f>
        <v/>
      </c>
      <c r="F257" s="440" t="str">
        <f aca="false">IF(ISNUMBER($A257),Standings!$F256+Standings!$G256,"")</f>
        <v/>
      </c>
      <c r="G257" s="441" t="str">
        <f aca="false">IF(Standings!$A256&gt;5,"",Standings!$A256)</f>
        <v/>
      </c>
    </row>
    <row r="258" customFormat="false" ht="12.65" hidden="false" customHeight="false" outlineLevel="0" collapsed="false">
      <c r="A258" s="438" t="str">
        <f aca="false">IF(ISNUMBER(Standings!$A257),Standings!$C257,"")</f>
        <v/>
      </c>
      <c r="B258" s="125" t="str">
        <f aca="false">IF(ISNUMBER($A258),VLOOKUP($A258,Methuselahs!$A$7:$E$306,5,FALSE()),"")</f>
        <v/>
      </c>
      <c r="C258" s="439" t="str">
        <f aca="false">Standings!$D257</f>
        <v/>
      </c>
      <c r="D258" s="125" t="str">
        <f aca="false">IF(ISNUMBER($A258),VLOOKUP($A258,Methuselahs!$A$7:$F$306,COLUMN(Methuselahs!$F$7),FALSE()),"")</f>
        <v/>
      </c>
      <c r="E258" s="124" t="str">
        <f aca="false">IF(ISNUMBER($A258),Standings!$E257,"")</f>
        <v/>
      </c>
      <c r="F258" s="440" t="str">
        <f aca="false">IF(ISNUMBER($A258),Standings!$F257+Standings!$G257,"")</f>
        <v/>
      </c>
      <c r="G258" s="441" t="str">
        <f aca="false">IF(Standings!$A257&gt;5,"",Standings!$A257)</f>
        <v/>
      </c>
    </row>
    <row r="259" customFormat="false" ht="12.65" hidden="false" customHeight="false" outlineLevel="0" collapsed="false">
      <c r="A259" s="438" t="str">
        <f aca="false">IF(ISNUMBER(Standings!$A258),Standings!$C258,"")</f>
        <v/>
      </c>
      <c r="B259" s="125" t="str">
        <f aca="false">IF(ISNUMBER($A259),VLOOKUP($A259,Methuselahs!$A$7:$E$306,5,FALSE()),"")</f>
        <v/>
      </c>
      <c r="C259" s="439" t="str">
        <f aca="false">Standings!$D258</f>
        <v/>
      </c>
      <c r="D259" s="125" t="str">
        <f aca="false">IF(ISNUMBER($A259),VLOOKUP($A259,Methuselahs!$A$7:$F$306,COLUMN(Methuselahs!$F$7),FALSE()),"")</f>
        <v/>
      </c>
      <c r="E259" s="124" t="str">
        <f aca="false">IF(ISNUMBER($A259),Standings!$E258,"")</f>
        <v/>
      </c>
      <c r="F259" s="440" t="str">
        <f aca="false">IF(ISNUMBER($A259),Standings!$F258+Standings!$G258,"")</f>
        <v/>
      </c>
      <c r="G259" s="441" t="str">
        <f aca="false">IF(Standings!$A258&gt;5,"",Standings!$A258)</f>
        <v/>
      </c>
    </row>
    <row r="260" customFormat="false" ht="12.65" hidden="false" customHeight="false" outlineLevel="0" collapsed="false">
      <c r="A260" s="438" t="str">
        <f aca="false">IF(ISNUMBER(Standings!$A259),Standings!$C259,"")</f>
        <v/>
      </c>
      <c r="B260" s="125" t="str">
        <f aca="false">IF(ISNUMBER($A260),VLOOKUP($A260,Methuselahs!$A$7:$E$306,5,FALSE()),"")</f>
        <v/>
      </c>
      <c r="C260" s="439" t="str">
        <f aca="false">Standings!$D259</f>
        <v/>
      </c>
      <c r="D260" s="125" t="str">
        <f aca="false">IF(ISNUMBER($A260),VLOOKUP($A260,Methuselahs!$A$7:$F$306,COLUMN(Methuselahs!$F$7),FALSE()),"")</f>
        <v/>
      </c>
      <c r="E260" s="124" t="str">
        <f aca="false">IF(ISNUMBER($A260),Standings!$E259,"")</f>
        <v/>
      </c>
      <c r="F260" s="440" t="str">
        <f aca="false">IF(ISNUMBER($A260),Standings!$F259+Standings!$G259,"")</f>
        <v/>
      </c>
      <c r="G260" s="441" t="str">
        <f aca="false">IF(Standings!$A259&gt;5,"",Standings!$A259)</f>
        <v/>
      </c>
    </row>
    <row r="261" customFormat="false" ht="12.65" hidden="false" customHeight="false" outlineLevel="0" collapsed="false">
      <c r="A261" s="438" t="str">
        <f aca="false">IF(ISNUMBER(Standings!$A260),Standings!$C260,"")</f>
        <v/>
      </c>
      <c r="B261" s="125" t="str">
        <f aca="false">IF(ISNUMBER($A261),VLOOKUP($A261,Methuselahs!$A$7:$E$306,5,FALSE()),"")</f>
        <v/>
      </c>
      <c r="C261" s="439" t="str">
        <f aca="false">Standings!$D260</f>
        <v/>
      </c>
      <c r="D261" s="125" t="str">
        <f aca="false">IF(ISNUMBER($A261),VLOOKUP($A261,Methuselahs!$A$7:$F$306,COLUMN(Methuselahs!$F$7),FALSE()),"")</f>
        <v/>
      </c>
      <c r="E261" s="124" t="str">
        <f aca="false">IF(ISNUMBER($A261),Standings!$E260,"")</f>
        <v/>
      </c>
      <c r="F261" s="440" t="str">
        <f aca="false">IF(ISNUMBER($A261),Standings!$F260+Standings!$G260,"")</f>
        <v/>
      </c>
      <c r="G261" s="441" t="str">
        <f aca="false">IF(Standings!$A260&gt;5,"",Standings!$A260)</f>
        <v/>
      </c>
    </row>
    <row r="262" customFormat="false" ht="12.65" hidden="false" customHeight="false" outlineLevel="0" collapsed="false">
      <c r="A262" s="438" t="str">
        <f aca="false">IF(ISNUMBER(Standings!$A261),Standings!$C261,"")</f>
        <v/>
      </c>
      <c r="B262" s="125" t="str">
        <f aca="false">IF(ISNUMBER($A262),VLOOKUP($A262,Methuselahs!$A$7:$E$306,5,FALSE()),"")</f>
        <v/>
      </c>
      <c r="C262" s="439" t="str">
        <f aca="false">Standings!$D261</f>
        <v/>
      </c>
      <c r="D262" s="125" t="str">
        <f aca="false">IF(ISNUMBER($A262),VLOOKUP($A262,Methuselahs!$A$7:$F$306,COLUMN(Methuselahs!$F$7),FALSE()),"")</f>
        <v/>
      </c>
      <c r="E262" s="124" t="str">
        <f aca="false">IF(ISNUMBER($A262),Standings!$E261,"")</f>
        <v/>
      </c>
      <c r="F262" s="440" t="str">
        <f aca="false">IF(ISNUMBER($A262),Standings!$F261+Standings!$G261,"")</f>
        <v/>
      </c>
      <c r="G262" s="441" t="str">
        <f aca="false">IF(Standings!$A261&gt;5,"",Standings!$A261)</f>
        <v/>
      </c>
    </row>
    <row r="263" customFormat="false" ht="12.65" hidden="false" customHeight="false" outlineLevel="0" collapsed="false">
      <c r="A263" s="438" t="str">
        <f aca="false">IF(ISNUMBER(Standings!$A262),Standings!$C262,"")</f>
        <v/>
      </c>
      <c r="B263" s="125" t="str">
        <f aca="false">IF(ISNUMBER($A263),VLOOKUP($A263,Methuselahs!$A$7:$E$306,5,FALSE()),"")</f>
        <v/>
      </c>
      <c r="C263" s="439" t="str">
        <f aca="false">Standings!$D262</f>
        <v/>
      </c>
      <c r="D263" s="125" t="str">
        <f aca="false">IF(ISNUMBER($A263),VLOOKUP($A263,Methuselahs!$A$7:$F$306,COLUMN(Methuselahs!$F$7),FALSE()),"")</f>
        <v/>
      </c>
      <c r="E263" s="124" t="str">
        <f aca="false">IF(ISNUMBER($A263),Standings!$E262,"")</f>
        <v/>
      </c>
      <c r="F263" s="440" t="str">
        <f aca="false">IF(ISNUMBER($A263),Standings!$F262+Standings!$G262,"")</f>
        <v/>
      </c>
      <c r="G263" s="441" t="str">
        <f aca="false">IF(Standings!$A262&gt;5,"",Standings!$A262)</f>
        <v/>
      </c>
    </row>
    <row r="264" customFormat="false" ht="12.65" hidden="false" customHeight="false" outlineLevel="0" collapsed="false">
      <c r="A264" s="438" t="str">
        <f aca="false">IF(ISNUMBER(Standings!$A263),Standings!$C263,"")</f>
        <v/>
      </c>
      <c r="B264" s="125" t="str">
        <f aca="false">IF(ISNUMBER($A264),VLOOKUP($A264,Methuselahs!$A$7:$E$306,5,FALSE()),"")</f>
        <v/>
      </c>
      <c r="C264" s="439" t="str">
        <f aca="false">Standings!$D263</f>
        <v/>
      </c>
      <c r="D264" s="125" t="str">
        <f aca="false">IF(ISNUMBER($A264),VLOOKUP($A264,Methuselahs!$A$7:$F$306,COLUMN(Methuselahs!$F$7),FALSE()),"")</f>
        <v/>
      </c>
      <c r="E264" s="124" t="str">
        <f aca="false">IF(ISNUMBER($A264),Standings!$E263,"")</f>
        <v/>
      </c>
      <c r="F264" s="440" t="str">
        <f aca="false">IF(ISNUMBER($A264),Standings!$F263+Standings!$G263,"")</f>
        <v/>
      </c>
      <c r="G264" s="441" t="str">
        <f aca="false">IF(Standings!$A263&gt;5,"",Standings!$A263)</f>
        <v/>
      </c>
    </row>
    <row r="265" customFormat="false" ht="12.65" hidden="false" customHeight="false" outlineLevel="0" collapsed="false">
      <c r="A265" s="438" t="str">
        <f aca="false">IF(ISNUMBER(Standings!$A264),Standings!$C264,"")</f>
        <v/>
      </c>
      <c r="B265" s="125" t="str">
        <f aca="false">IF(ISNUMBER($A265),VLOOKUP($A265,Methuselahs!$A$7:$E$306,5,FALSE()),"")</f>
        <v/>
      </c>
      <c r="C265" s="439" t="str">
        <f aca="false">Standings!$D264</f>
        <v/>
      </c>
      <c r="D265" s="125" t="str">
        <f aca="false">IF(ISNUMBER($A265),VLOOKUP($A265,Methuselahs!$A$7:$F$306,COLUMN(Methuselahs!$F$7),FALSE()),"")</f>
        <v/>
      </c>
      <c r="E265" s="124" t="str">
        <f aca="false">IF(ISNUMBER($A265),Standings!$E264,"")</f>
        <v/>
      </c>
      <c r="F265" s="440" t="str">
        <f aca="false">IF(ISNUMBER($A265),Standings!$F264+Standings!$G264,"")</f>
        <v/>
      </c>
      <c r="G265" s="441" t="str">
        <f aca="false">IF(Standings!$A264&gt;5,"",Standings!$A264)</f>
        <v/>
      </c>
    </row>
    <row r="266" customFormat="false" ht="12.65" hidden="false" customHeight="false" outlineLevel="0" collapsed="false">
      <c r="A266" s="438" t="str">
        <f aca="false">IF(ISNUMBER(Standings!$A265),Standings!$C265,"")</f>
        <v/>
      </c>
      <c r="B266" s="125" t="str">
        <f aca="false">IF(ISNUMBER($A266),VLOOKUP($A266,Methuselahs!$A$7:$E$306,5,FALSE()),"")</f>
        <v/>
      </c>
      <c r="C266" s="439" t="str">
        <f aca="false">Standings!$D265</f>
        <v/>
      </c>
      <c r="D266" s="125" t="str">
        <f aca="false">IF(ISNUMBER($A266),VLOOKUP($A266,Methuselahs!$A$7:$F$306,COLUMN(Methuselahs!$F$7),FALSE()),"")</f>
        <v/>
      </c>
      <c r="E266" s="124" t="str">
        <f aca="false">IF(ISNUMBER($A266),Standings!$E265,"")</f>
        <v/>
      </c>
      <c r="F266" s="440" t="str">
        <f aca="false">IF(ISNUMBER($A266),Standings!$F265+Standings!$G265,"")</f>
        <v/>
      </c>
      <c r="G266" s="441" t="str">
        <f aca="false">IF(Standings!$A265&gt;5,"",Standings!$A265)</f>
        <v/>
      </c>
    </row>
    <row r="267" customFormat="false" ht="12.65" hidden="false" customHeight="false" outlineLevel="0" collapsed="false">
      <c r="A267" s="438" t="str">
        <f aca="false">IF(ISNUMBER(Standings!$A266),Standings!$C266,"")</f>
        <v/>
      </c>
      <c r="B267" s="125" t="str">
        <f aca="false">IF(ISNUMBER($A267),VLOOKUP($A267,Methuselahs!$A$7:$E$306,5,FALSE()),"")</f>
        <v/>
      </c>
      <c r="C267" s="439" t="str">
        <f aca="false">Standings!$D266</f>
        <v/>
      </c>
      <c r="D267" s="125" t="str">
        <f aca="false">IF(ISNUMBER($A267),VLOOKUP($A267,Methuselahs!$A$7:$F$306,COLUMN(Methuselahs!$F$7),FALSE()),"")</f>
        <v/>
      </c>
      <c r="E267" s="124" t="str">
        <f aca="false">IF(ISNUMBER($A267),Standings!$E266,"")</f>
        <v/>
      </c>
      <c r="F267" s="440" t="str">
        <f aca="false">IF(ISNUMBER($A267),Standings!$F266+Standings!$G266,"")</f>
        <v/>
      </c>
      <c r="G267" s="441" t="str">
        <f aca="false">IF(Standings!$A266&gt;5,"",Standings!$A266)</f>
        <v/>
      </c>
    </row>
    <row r="268" customFormat="false" ht="12.65" hidden="false" customHeight="false" outlineLevel="0" collapsed="false">
      <c r="A268" s="438" t="str">
        <f aca="false">IF(ISNUMBER(Standings!$A267),Standings!$C267,"")</f>
        <v/>
      </c>
      <c r="B268" s="125" t="str">
        <f aca="false">IF(ISNUMBER($A268),VLOOKUP($A268,Methuselahs!$A$7:$E$306,5,FALSE()),"")</f>
        <v/>
      </c>
      <c r="C268" s="439" t="str">
        <f aca="false">Standings!$D267</f>
        <v/>
      </c>
      <c r="D268" s="125" t="str">
        <f aca="false">IF(ISNUMBER($A268),VLOOKUP($A268,Methuselahs!$A$7:$F$306,COLUMN(Methuselahs!$F$7),FALSE()),"")</f>
        <v/>
      </c>
      <c r="E268" s="124" t="str">
        <f aca="false">IF(ISNUMBER($A268),Standings!$E267,"")</f>
        <v/>
      </c>
      <c r="F268" s="440" t="str">
        <f aca="false">IF(ISNUMBER($A268),Standings!$F267+Standings!$G267,"")</f>
        <v/>
      </c>
      <c r="G268" s="441" t="str">
        <f aca="false">IF(Standings!$A267&gt;5,"",Standings!$A267)</f>
        <v/>
      </c>
    </row>
    <row r="269" customFormat="false" ht="12.65" hidden="false" customHeight="false" outlineLevel="0" collapsed="false">
      <c r="A269" s="438" t="str">
        <f aca="false">IF(ISNUMBER(Standings!$A268),Standings!$C268,"")</f>
        <v/>
      </c>
      <c r="B269" s="125" t="str">
        <f aca="false">IF(ISNUMBER($A269),VLOOKUP($A269,Methuselahs!$A$7:$E$306,5,FALSE()),"")</f>
        <v/>
      </c>
      <c r="C269" s="439" t="str">
        <f aca="false">Standings!$D268</f>
        <v/>
      </c>
      <c r="D269" s="125" t="str">
        <f aca="false">IF(ISNUMBER($A269),VLOOKUP($A269,Methuselahs!$A$7:$F$306,COLUMN(Methuselahs!$F$7),FALSE()),"")</f>
        <v/>
      </c>
      <c r="E269" s="124" t="str">
        <f aca="false">IF(ISNUMBER($A269),Standings!$E268,"")</f>
        <v/>
      </c>
      <c r="F269" s="440" t="str">
        <f aca="false">IF(ISNUMBER($A269),Standings!$F268+Standings!$G268,"")</f>
        <v/>
      </c>
      <c r="G269" s="441" t="str">
        <f aca="false">IF(Standings!$A268&gt;5,"",Standings!$A268)</f>
        <v/>
      </c>
    </row>
    <row r="270" customFormat="false" ht="12.65" hidden="false" customHeight="false" outlineLevel="0" collapsed="false">
      <c r="A270" s="438" t="str">
        <f aca="false">IF(ISNUMBER(Standings!$A269),Standings!$C269,"")</f>
        <v/>
      </c>
      <c r="B270" s="125" t="str">
        <f aca="false">IF(ISNUMBER($A270),VLOOKUP($A270,Methuselahs!$A$7:$E$306,5,FALSE()),"")</f>
        <v/>
      </c>
      <c r="C270" s="439" t="str">
        <f aca="false">Standings!$D269</f>
        <v/>
      </c>
      <c r="D270" s="125" t="str">
        <f aca="false">IF(ISNUMBER($A270),VLOOKUP($A270,Methuselahs!$A$7:$F$306,COLUMN(Methuselahs!$F$7),FALSE()),"")</f>
        <v/>
      </c>
      <c r="E270" s="124" t="str">
        <f aca="false">IF(ISNUMBER($A270),Standings!$E269,"")</f>
        <v/>
      </c>
      <c r="F270" s="440" t="str">
        <f aca="false">IF(ISNUMBER($A270),Standings!$F269+Standings!$G269,"")</f>
        <v/>
      </c>
      <c r="G270" s="441" t="str">
        <f aca="false">IF(Standings!$A269&gt;5,"",Standings!$A269)</f>
        <v/>
      </c>
    </row>
    <row r="271" customFormat="false" ht="12.65" hidden="false" customHeight="false" outlineLevel="0" collapsed="false">
      <c r="A271" s="438" t="str">
        <f aca="false">IF(ISNUMBER(Standings!$A270),Standings!$C270,"")</f>
        <v/>
      </c>
      <c r="B271" s="125" t="str">
        <f aca="false">IF(ISNUMBER($A271),VLOOKUP($A271,Methuselahs!$A$7:$E$306,5,FALSE()),"")</f>
        <v/>
      </c>
      <c r="C271" s="439" t="str">
        <f aca="false">Standings!$D270</f>
        <v/>
      </c>
      <c r="D271" s="125" t="str">
        <f aca="false">IF(ISNUMBER($A271),VLOOKUP($A271,Methuselahs!$A$7:$F$306,COLUMN(Methuselahs!$F$7),FALSE()),"")</f>
        <v/>
      </c>
      <c r="E271" s="124" t="str">
        <f aca="false">IF(ISNUMBER($A271),Standings!$E270,"")</f>
        <v/>
      </c>
      <c r="F271" s="440" t="str">
        <f aca="false">IF(ISNUMBER($A271),Standings!$F270+Standings!$G270,"")</f>
        <v/>
      </c>
      <c r="G271" s="441" t="str">
        <f aca="false">IF(Standings!$A270&gt;5,"",Standings!$A270)</f>
        <v/>
      </c>
    </row>
    <row r="272" customFormat="false" ht="12.65" hidden="false" customHeight="false" outlineLevel="0" collapsed="false">
      <c r="A272" s="438" t="str">
        <f aca="false">IF(ISNUMBER(Standings!$A271),Standings!$C271,"")</f>
        <v/>
      </c>
      <c r="B272" s="125" t="str">
        <f aca="false">IF(ISNUMBER($A272),VLOOKUP($A272,Methuselahs!$A$7:$E$306,5,FALSE()),"")</f>
        <v/>
      </c>
      <c r="C272" s="439" t="str">
        <f aca="false">Standings!$D271</f>
        <v/>
      </c>
      <c r="D272" s="125" t="str">
        <f aca="false">IF(ISNUMBER($A272),VLOOKUP($A272,Methuselahs!$A$7:$F$306,COLUMN(Methuselahs!$F$7),FALSE()),"")</f>
        <v/>
      </c>
      <c r="E272" s="124" t="str">
        <f aca="false">IF(ISNUMBER($A272),Standings!$E271,"")</f>
        <v/>
      </c>
      <c r="F272" s="440" t="str">
        <f aca="false">IF(ISNUMBER($A272),Standings!$F271+Standings!$G271,"")</f>
        <v/>
      </c>
      <c r="G272" s="441" t="str">
        <f aca="false">IF(Standings!$A271&gt;5,"",Standings!$A271)</f>
        <v/>
      </c>
    </row>
    <row r="273" customFormat="false" ht="12.65" hidden="false" customHeight="false" outlineLevel="0" collapsed="false">
      <c r="A273" s="438" t="str">
        <f aca="false">IF(ISNUMBER(Standings!$A272),Standings!$C272,"")</f>
        <v/>
      </c>
      <c r="B273" s="125" t="str">
        <f aca="false">IF(ISNUMBER($A273),VLOOKUP($A273,Methuselahs!$A$7:$E$306,5,FALSE()),"")</f>
        <v/>
      </c>
      <c r="C273" s="439" t="str">
        <f aca="false">Standings!$D272</f>
        <v/>
      </c>
      <c r="D273" s="125" t="str">
        <f aca="false">IF(ISNUMBER($A273),VLOOKUP($A273,Methuselahs!$A$7:$F$306,COLUMN(Methuselahs!$F$7),FALSE()),"")</f>
        <v/>
      </c>
      <c r="E273" s="124" t="str">
        <f aca="false">IF(ISNUMBER($A273),Standings!$E272,"")</f>
        <v/>
      </c>
      <c r="F273" s="440" t="str">
        <f aca="false">IF(ISNUMBER($A273),Standings!$F272+Standings!$G272,"")</f>
        <v/>
      </c>
      <c r="G273" s="441" t="str">
        <f aca="false">IF(Standings!$A272&gt;5,"",Standings!$A272)</f>
        <v/>
      </c>
    </row>
    <row r="274" customFormat="false" ht="12.65" hidden="false" customHeight="false" outlineLevel="0" collapsed="false">
      <c r="A274" s="438" t="str">
        <f aca="false">IF(ISNUMBER(Standings!$A273),Standings!$C273,"")</f>
        <v/>
      </c>
      <c r="B274" s="125" t="str">
        <f aca="false">IF(ISNUMBER($A274),VLOOKUP($A274,Methuselahs!$A$7:$E$306,5,FALSE()),"")</f>
        <v/>
      </c>
      <c r="C274" s="439" t="str">
        <f aca="false">Standings!$D273</f>
        <v/>
      </c>
      <c r="D274" s="125" t="str">
        <f aca="false">IF(ISNUMBER($A274),VLOOKUP($A274,Methuselahs!$A$7:$F$306,COLUMN(Methuselahs!$F$7),FALSE()),"")</f>
        <v/>
      </c>
      <c r="E274" s="124" t="str">
        <f aca="false">IF(ISNUMBER($A274),Standings!$E273,"")</f>
        <v/>
      </c>
      <c r="F274" s="440" t="str">
        <f aca="false">IF(ISNUMBER($A274),Standings!$F273+Standings!$G273,"")</f>
        <v/>
      </c>
      <c r="G274" s="441" t="str">
        <f aca="false">IF(Standings!$A273&gt;5,"",Standings!$A273)</f>
        <v/>
      </c>
    </row>
    <row r="275" customFormat="false" ht="12.65" hidden="false" customHeight="false" outlineLevel="0" collapsed="false">
      <c r="A275" s="438" t="str">
        <f aca="false">IF(ISNUMBER(Standings!$A274),Standings!$C274,"")</f>
        <v/>
      </c>
      <c r="B275" s="125" t="str">
        <f aca="false">IF(ISNUMBER($A275),VLOOKUP($A275,Methuselahs!$A$7:$E$306,5,FALSE()),"")</f>
        <v/>
      </c>
      <c r="C275" s="439" t="str">
        <f aca="false">Standings!$D274</f>
        <v/>
      </c>
      <c r="D275" s="125" t="str">
        <f aca="false">IF(ISNUMBER($A275),VLOOKUP($A275,Methuselahs!$A$7:$F$306,COLUMN(Methuselahs!$F$7),FALSE()),"")</f>
        <v/>
      </c>
      <c r="E275" s="124" t="str">
        <f aca="false">IF(ISNUMBER($A275),Standings!$E274,"")</f>
        <v/>
      </c>
      <c r="F275" s="440" t="str">
        <f aca="false">IF(ISNUMBER($A275),Standings!$F274+Standings!$G274,"")</f>
        <v/>
      </c>
      <c r="G275" s="441" t="str">
        <f aca="false">IF(Standings!$A274&gt;5,"",Standings!$A274)</f>
        <v/>
      </c>
    </row>
    <row r="276" customFormat="false" ht="12.65" hidden="false" customHeight="false" outlineLevel="0" collapsed="false">
      <c r="A276" s="438" t="str">
        <f aca="false">IF(ISNUMBER(Standings!$A275),Standings!$C275,"")</f>
        <v/>
      </c>
      <c r="B276" s="125" t="str">
        <f aca="false">IF(ISNUMBER($A276),VLOOKUP($A276,Methuselahs!$A$7:$E$306,5,FALSE()),"")</f>
        <v/>
      </c>
      <c r="C276" s="439" t="str">
        <f aca="false">Standings!$D275</f>
        <v/>
      </c>
      <c r="D276" s="125" t="str">
        <f aca="false">IF(ISNUMBER($A276),VLOOKUP($A276,Methuselahs!$A$7:$F$306,COLUMN(Methuselahs!$F$7),FALSE()),"")</f>
        <v/>
      </c>
      <c r="E276" s="124" t="str">
        <f aca="false">IF(ISNUMBER($A276),Standings!$E275,"")</f>
        <v/>
      </c>
      <c r="F276" s="440" t="str">
        <f aca="false">IF(ISNUMBER($A276),Standings!$F275+Standings!$G275,"")</f>
        <v/>
      </c>
      <c r="G276" s="441" t="str">
        <f aca="false">IF(Standings!$A275&gt;5,"",Standings!$A275)</f>
        <v/>
      </c>
    </row>
    <row r="277" customFormat="false" ht="12.65" hidden="false" customHeight="false" outlineLevel="0" collapsed="false">
      <c r="A277" s="438" t="str">
        <f aca="false">IF(ISNUMBER(Standings!$A276),Standings!$C276,"")</f>
        <v/>
      </c>
      <c r="B277" s="125" t="str">
        <f aca="false">IF(ISNUMBER($A277),VLOOKUP($A277,Methuselahs!$A$7:$E$306,5,FALSE()),"")</f>
        <v/>
      </c>
      <c r="C277" s="439" t="str">
        <f aca="false">Standings!$D276</f>
        <v/>
      </c>
      <c r="D277" s="125" t="str">
        <f aca="false">IF(ISNUMBER($A277),VLOOKUP($A277,Methuselahs!$A$7:$F$306,COLUMN(Methuselahs!$F$7),FALSE()),"")</f>
        <v/>
      </c>
      <c r="E277" s="124" t="str">
        <f aca="false">IF(ISNUMBER($A277),Standings!$E276,"")</f>
        <v/>
      </c>
      <c r="F277" s="440" t="str">
        <f aca="false">IF(ISNUMBER($A277),Standings!$F276+Standings!$G276,"")</f>
        <v/>
      </c>
      <c r="G277" s="441" t="str">
        <f aca="false">IF(Standings!$A276&gt;5,"",Standings!$A276)</f>
        <v/>
      </c>
    </row>
    <row r="278" customFormat="false" ht="12.65" hidden="false" customHeight="false" outlineLevel="0" collapsed="false">
      <c r="A278" s="438" t="str">
        <f aca="false">IF(ISNUMBER(Standings!$A277),Standings!$C277,"")</f>
        <v/>
      </c>
      <c r="B278" s="125" t="str">
        <f aca="false">IF(ISNUMBER($A278),VLOOKUP($A278,Methuselahs!$A$7:$E$306,5,FALSE()),"")</f>
        <v/>
      </c>
      <c r="C278" s="439" t="str">
        <f aca="false">Standings!$D277</f>
        <v/>
      </c>
      <c r="D278" s="125" t="str">
        <f aca="false">IF(ISNUMBER($A278),VLOOKUP($A278,Methuselahs!$A$7:$F$306,COLUMN(Methuselahs!$F$7),FALSE()),"")</f>
        <v/>
      </c>
      <c r="E278" s="124" t="str">
        <f aca="false">IF(ISNUMBER($A278),Standings!$E277,"")</f>
        <v/>
      </c>
      <c r="F278" s="440" t="str">
        <f aca="false">IF(ISNUMBER($A278),Standings!$F277+Standings!$G277,"")</f>
        <v/>
      </c>
      <c r="G278" s="441" t="str">
        <f aca="false">IF(Standings!$A277&gt;5,"",Standings!$A277)</f>
        <v/>
      </c>
    </row>
    <row r="279" customFormat="false" ht="12.65" hidden="false" customHeight="false" outlineLevel="0" collapsed="false">
      <c r="A279" s="438" t="str">
        <f aca="false">IF(ISNUMBER(Standings!$A278),Standings!$C278,"")</f>
        <v/>
      </c>
      <c r="B279" s="125" t="str">
        <f aca="false">IF(ISNUMBER($A279),VLOOKUP($A279,Methuselahs!$A$7:$E$306,5,FALSE()),"")</f>
        <v/>
      </c>
      <c r="C279" s="439" t="str">
        <f aca="false">Standings!$D278</f>
        <v/>
      </c>
      <c r="D279" s="125" t="str">
        <f aca="false">IF(ISNUMBER($A279),VLOOKUP($A279,Methuselahs!$A$7:$F$306,COLUMN(Methuselahs!$F$7),FALSE()),"")</f>
        <v/>
      </c>
      <c r="E279" s="124" t="str">
        <f aca="false">IF(ISNUMBER($A279),Standings!$E278,"")</f>
        <v/>
      </c>
      <c r="F279" s="440" t="str">
        <f aca="false">IF(ISNUMBER($A279),Standings!$F278+Standings!$G278,"")</f>
        <v/>
      </c>
      <c r="G279" s="441" t="str">
        <f aca="false">IF(Standings!$A278&gt;5,"",Standings!$A278)</f>
        <v/>
      </c>
    </row>
    <row r="280" customFormat="false" ht="12.65" hidden="false" customHeight="false" outlineLevel="0" collapsed="false">
      <c r="A280" s="438" t="str">
        <f aca="false">IF(ISNUMBER(Standings!$A279),Standings!$C279,"")</f>
        <v/>
      </c>
      <c r="B280" s="125" t="str">
        <f aca="false">IF(ISNUMBER($A280),VLOOKUP($A280,Methuselahs!$A$7:$E$306,5,FALSE()),"")</f>
        <v/>
      </c>
      <c r="C280" s="439" t="str">
        <f aca="false">Standings!$D279</f>
        <v/>
      </c>
      <c r="D280" s="125" t="str">
        <f aca="false">IF(ISNUMBER($A280),VLOOKUP($A280,Methuselahs!$A$7:$F$306,COLUMN(Methuselahs!$F$7),FALSE()),"")</f>
        <v/>
      </c>
      <c r="E280" s="124" t="str">
        <f aca="false">IF(ISNUMBER($A280),Standings!$E279,"")</f>
        <v/>
      </c>
      <c r="F280" s="440" t="str">
        <f aca="false">IF(ISNUMBER($A280),Standings!$F279+Standings!$G279,"")</f>
        <v/>
      </c>
      <c r="G280" s="441" t="str">
        <f aca="false">IF(Standings!$A279&gt;5,"",Standings!$A279)</f>
        <v/>
      </c>
    </row>
    <row r="281" customFormat="false" ht="12.65" hidden="false" customHeight="false" outlineLevel="0" collapsed="false">
      <c r="A281" s="438" t="str">
        <f aca="false">IF(ISNUMBER(Standings!$A280),Standings!$C280,"")</f>
        <v/>
      </c>
      <c r="B281" s="125" t="str">
        <f aca="false">IF(ISNUMBER($A281),VLOOKUP($A281,Methuselahs!$A$7:$E$306,5,FALSE()),"")</f>
        <v/>
      </c>
      <c r="C281" s="439" t="str">
        <f aca="false">Standings!$D280</f>
        <v/>
      </c>
      <c r="D281" s="125" t="str">
        <f aca="false">IF(ISNUMBER($A281),VLOOKUP($A281,Methuselahs!$A$7:$F$306,COLUMN(Methuselahs!$F$7),FALSE()),"")</f>
        <v/>
      </c>
      <c r="E281" s="124" t="str">
        <f aca="false">IF(ISNUMBER($A281),Standings!$E280,"")</f>
        <v/>
      </c>
      <c r="F281" s="440" t="str">
        <f aca="false">IF(ISNUMBER($A281),Standings!$F280+Standings!$G280,"")</f>
        <v/>
      </c>
      <c r="G281" s="441" t="str">
        <f aca="false">IF(Standings!$A280&gt;5,"",Standings!$A280)</f>
        <v/>
      </c>
    </row>
    <row r="282" customFormat="false" ht="12.65" hidden="false" customHeight="false" outlineLevel="0" collapsed="false">
      <c r="A282" s="438" t="str">
        <f aca="false">IF(ISNUMBER(Standings!$A281),Standings!$C281,"")</f>
        <v/>
      </c>
      <c r="B282" s="125" t="str">
        <f aca="false">IF(ISNUMBER($A282),VLOOKUP($A282,Methuselahs!$A$7:$E$306,5,FALSE()),"")</f>
        <v/>
      </c>
      <c r="C282" s="439" t="str">
        <f aca="false">Standings!$D281</f>
        <v/>
      </c>
      <c r="D282" s="125" t="str">
        <f aca="false">IF(ISNUMBER($A282),VLOOKUP($A282,Methuselahs!$A$7:$F$306,COLUMN(Methuselahs!$F$7),FALSE()),"")</f>
        <v/>
      </c>
      <c r="E282" s="124" t="str">
        <f aca="false">IF(ISNUMBER($A282),Standings!$E281,"")</f>
        <v/>
      </c>
      <c r="F282" s="440" t="str">
        <f aca="false">IF(ISNUMBER($A282),Standings!$F281+Standings!$G281,"")</f>
        <v/>
      </c>
      <c r="G282" s="441" t="str">
        <f aca="false">IF(Standings!$A281&gt;5,"",Standings!$A281)</f>
        <v/>
      </c>
    </row>
    <row r="283" customFormat="false" ht="12.65" hidden="false" customHeight="false" outlineLevel="0" collapsed="false">
      <c r="A283" s="438" t="str">
        <f aca="false">IF(ISNUMBER(Standings!$A282),Standings!$C282,"")</f>
        <v/>
      </c>
      <c r="B283" s="125" t="str">
        <f aca="false">IF(ISNUMBER($A283),VLOOKUP($A283,Methuselahs!$A$7:$E$306,5,FALSE()),"")</f>
        <v/>
      </c>
      <c r="C283" s="439" t="str">
        <f aca="false">Standings!$D282</f>
        <v/>
      </c>
      <c r="D283" s="125" t="str">
        <f aca="false">IF(ISNUMBER($A283),VLOOKUP($A283,Methuselahs!$A$7:$F$306,COLUMN(Methuselahs!$F$7),FALSE()),"")</f>
        <v/>
      </c>
      <c r="E283" s="124" t="str">
        <f aca="false">IF(ISNUMBER($A283),Standings!$E282,"")</f>
        <v/>
      </c>
      <c r="F283" s="440" t="str">
        <f aca="false">IF(ISNUMBER($A283),Standings!$F282+Standings!$G282,"")</f>
        <v/>
      </c>
      <c r="G283" s="441" t="str">
        <f aca="false">IF(Standings!$A282&gt;5,"",Standings!$A282)</f>
        <v/>
      </c>
    </row>
    <row r="284" customFormat="false" ht="12.65" hidden="false" customHeight="false" outlineLevel="0" collapsed="false">
      <c r="A284" s="438" t="str">
        <f aca="false">IF(ISNUMBER(Standings!$A283),Standings!$C283,"")</f>
        <v/>
      </c>
      <c r="B284" s="125" t="str">
        <f aca="false">IF(ISNUMBER($A284),VLOOKUP($A284,Methuselahs!$A$7:$E$306,5,FALSE()),"")</f>
        <v/>
      </c>
      <c r="C284" s="439" t="str">
        <f aca="false">Standings!$D283</f>
        <v/>
      </c>
      <c r="D284" s="125" t="str">
        <f aca="false">IF(ISNUMBER($A284),VLOOKUP($A284,Methuselahs!$A$7:$F$306,COLUMN(Methuselahs!$F$7),FALSE()),"")</f>
        <v/>
      </c>
      <c r="E284" s="124" t="str">
        <f aca="false">IF(ISNUMBER($A284),Standings!$E283,"")</f>
        <v/>
      </c>
      <c r="F284" s="440" t="str">
        <f aca="false">IF(ISNUMBER($A284),Standings!$F283+Standings!$G283,"")</f>
        <v/>
      </c>
      <c r="G284" s="441" t="str">
        <f aca="false">IF(Standings!$A283&gt;5,"",Standings!$A283)</f>
        <v/>
      </c>
    </row>
    <row r="285" customFormat="false" ht="12.65" hidden="false" customHeight="false" outlineLevel="0" collapsed="false">
      <c r="A285" s="438" t="str">
        <f aca="false">IF(ISNUMBER(Standings!$A284),Standings!$C284,"")</f>
        <v/>
      </c>
      <c r="B285" s="125" t="str">
        <f aca="false">IF(ISNUMBER($A285),VLOOKUP($A285,Methuselahs!$A$7:$E$306,5,FALSE()),"")</f>
        <v/>
      </c>
      <c r="C285" s="439" t="str">
        <f aca="false">Standings!$D284</f>
        <v/>
      </c>
      <c r="D285" s="125" t="str">
        <f aca="false">IF(ISNUMBER($A285),VLOOKUP($A285,Methuselahs!$A$7:$F$306,COLUMN(Methuselahs!$F$7),FALSE()),"")</f>
        <v/>
      </c>
      <c r="E285" s="124" t="str">
        <f aca="false">IF(ISNUMBER($A285),Standings!$E284,"")</f>
        <v/>
      </c>
      <c r="F285" s="440" t="str">
        <f aca="false">IF(ISNUMBER($A285),Standings!$F284+Standings!$G284,"")</f>
        <v/>
      </c>
      <c r="G285" s="441" t="str">
        <f aca="false">IF(Standings!$A284&gt;5,"",Standings!$A284)</f>
        <v/>
      </c>
    </row>
    <row r="286" customFormat="false" ht="12.65" hidden="false" customHeight="false" outlineLevel="0" collapsed="false">
      <c r="A286" s="438" t="str">
        <f aca="false">IF(ISNUMBER(Standings!$A285),Standings!$C285,"")</f>
        <v/>
      </c>
      <c r="B286" s="125" t="str">
        <f aca="false">IF(ISNUMBER($A286),VLOOKUP($A286,Methuselahs!$A$7:$E$306,5,FALSE()),"")</f>
        <v/>
      </c>
      <c r="C286" s="439" t="str">
        <f aca="false">Standings!$D285</f>
        <v/>
      </c>
      <c r="D286" s="125" t="str">
        <f aca="false">IF(ISNUMBER($A286),VLOOKUP($A286,Methuselahs!$A$7:$F$306,COLUMN(Methuselahs!$F$7),FALSE()),"")</f>
        <v/>
      </c>
      <c r="E286" s="124" t="str">
        <f aca="false">IF(ISNUMBER($A286),Standings!$E285,"")</f>
        <v/>
      </c>
      <c r="F286" s="440" t="str">
        <f aca="false">IF(ISNUMBER($A286),Standings!$F285+Standings!$G285,"")</f>
        <v/>
      </c>
      <c r="G286" s="441" t="str">
        <f aca="false">IF(Standings!$A285&gt;5,"",Standings!$A285)</f>
        <v/>
      </c>
    </row>
    <row r="287" customFormat="false" ht="12.65" hidden="false" customHeight="false" outlineLevel="0" collapsed="false">
      <c r="A287" s="438" t="str">
        <f aca="false">IF(ISNUMBER(Standings!$A286),Standings!$C286,"")</f>
        <v/>
      </c>
      <c r="B287" s="125" t="str">
        <f aca="false">IF(ISNUMBER($A287),VLOOKUP($A287,Methuselahs!$A$7:$E$306,5,FALSE()),"")</f>
        <v/>
      </c>
      <c r="C287" s="439" t="str">
        <f aca="false">Standings!$D286</f>
        <v/>
      </c>
      <c r="D287" s="125" t="str">
        <f aca="false">IF(ISNUMBER($A287),VLOOKUP($A287,Methuselahs!$A$7:$F$306,COLUMN(Methuselahs!$F$7),FALSE()),"")</f>
        <v/>
      </c>
      <c r="E287" s="124" t="str">
        <f aca="false">IF(ISNUMBER($A287),Standings!$E286,"")</f>
        <v/>
      </c>
      <c r="F287" s="440" t="str">
        <f aca="false">IF(ISNUMBER($A287),Standings!$F286+Standings!$G286,"")</f>
        <v/>
      </c>
      <c r="G287" s="441" t="str">
        <f aca="false">IF(Standings!$A286&gt;5,"",Standings!$A286)</f>
        <v/>
      </c>
    </row>
    <row r="288" customFormat="false" ht="12.65" hidden="false" customHeight="false" outlineLevel="0" collapsed="false">
      <c r="A288" s="438" t="str">
        <f aca="false">IF(ISNUMBER(Standings!$A287),Standings!$C287,"")</f>
        <v/>
      </c>
      <c r="B288" s="125" t="str">
        <f aca="false">IF(ISNUMBER($A288),VLOOKUP($A288,Methuselahs!$A$7:$E$306,5,FALSE()),"")</f>
        <v/>
      </c>
      <c r="C288" s="439" t="str">
        <f aca="false">Standings!$D287</f>
        <v/>
      </c>
      <c r="D288" s="125" t="str">
        <f aca="false">IF(ISNUMBER($A288),VLOOKUP($A288,Methuselahs!$A$7:$F$306,COLUMN(Methuselahs!$F$7),FALSE()),"")</f>
        <v/>
      </c>
      <c r="E288" s="124" t="str">
        <f aca="false">IF(ISNUMBER($A288),Standings!$E287,"")</f>
        <v/>
      </c>
      <c r="F288" s="440" t="str">
        <f aca="false">IF(ISNUMBER($A288),Standings!$F287+Standings!$G287,"")</f>
        <v/>
      </c>
      <c r="G288" s="441" t="str">
        <f aca="false">IF(Standings!$A287&gt;5,"",Standings!$A287)</f>
        <v/>
      </c>
    </row>
    <row r="289" customFormat="false" ht="12.65" hidden="false" customHeight="false" outlineLevel="0" collapsed="false">
      <c r="A289" s="438" t="str">
        <f aca="false">IF(ISNUMBER(Standings!$A288),Standings!$C288,"")</f>
        <v/>
      </c>
      <c r="B289" s="125" t="str">
        <f aca="false">IF(ISNUMBER($A289),VLOOKUP($A289,Methuselahs!$A$7:$E$306,5,FALSE()),"")</f>
        <v/>
      </c>
      <c r="C289" s="439" t="str">
        <f aca="false">Standings!$D288</f>
        <v/>
      </c>
      <c r="D289" s="125" t="str">
        <f aca="false">IF(ISNUMBER($A289),VLOOKUP($A289,Methuselahs!$A$7:$F$306,COLUMN(Methuselahs!$F$7),FALSE()),"")</f>
        <v/>
      </c>
      <c r="E289" s="124" t="str">
        <f aca="false">IF(ISNUMBER($A289),Standings!$E288,"")</f>
        <v/>
      </c>
      <c r="F289" s="440" t="str">
        <f aca="false">IF(ISNUMBER($A289),Standings!$F288+Standings!$G288,"")</f>
        <v/>
      </c>
      <c r="G289" s="441" t="str">
        <f aca="false">IF(Standings!$A288&gt;5,"",Standings!$A288)</f>
        <v/>
      </c>
    </row>
    <row r="290" customFormat="false" ht="12.65" hidden="false" customHeight="false" outlineLevel="0" collapsed="false">
      <c r="A290" s="438" t="str">
        <f aca="false">IF(ISNUMBER(Standings!$A289),Standings!$C289,"")</f>
        <v/>
      </c>
      <c r="B290" s="125" t="str">
        <f aca="false">IF(ISNUMBER($A290),VLOOKUP($A290,Methuselahs!$A$7:$E$306,5,FALSE()),"")</f>
        <v/>
      </c>
      <c r="C290" s="439" t="str">
        <f aca="false">Standings!$D289</f>
        <v/>
      </c>
      <c r="D290" s="125" t="str">
        <f aca="false">IF(ISNUMBER($A290),VLOOKUP($A290,Methuselahs!$A$7:$F$306,COLUMN(Methuselahs!$F$7),FALSE()),"")</f>
        <v/>
      </c>
      <c r="E290" s="124" t="str">
        <f aca="false">IF(ISNUMBER($A290),Standings!$E289,"")</f>
        <v/>
      </c>
      <c r="F290" s="440" t="str">
        <f aca="false">IF(ISNUMBER($A290),Standings!$F289+Standings!$G289,"")</f>
        <v/>
      </c>
      <c r="G290" s="441" t="str">
        <f aca="false">IF(Standings!$A289&gt;5,"",Standings!$A289)</f>
        <v/>
      </c>
    </row>
    <row r="291" customFormat="false" ht="12.65" hidden="false" customHeight="false" outlineLevel="0" collapsed="false">
      <c r="A291" s="438" t="str">
        <f aca="false">IF(ISNUMBER(Standings!$A290),Standings!$C290,"")</f>
        <v/>
      </c>
      <c r="B291" s="125" t="str">
        <f aca="false">IF(ISNUMBER($A291),VLOOKUP($A291,Methuselahs!$A$7:$E$306,5,FALSE()),"")</f>
        <v/>
      </c>
      <c r="C291" s="439" t="str">
        <f aca="false">Standings!$D290</f>
        <v/>
      </c>
      <c r="D291" s="125" t="str">
        <f aca="false">IF(ISNUMBER($A291),VLOOKUP($A291,Methuselahs!$A$7:$F$306,COLUMN(Methuselahs!$F$7),FALSE()),"")</f>
        <v/>
      </c>
      <c r="E291" s="124" t="str">
        <f aca="false">IF(ISNUMBER($A291),Standings!$E290,"")</f>
        <v/>
      </c>
      <c r="F291" s="440" t="str">
        <f aca="false">IF(ISNUMBER($A291),Standings!$F290+Standings!$G290,"")</f>
        <v/>
      </c>
      <c r="G291" s="441" t="str">
        <f aca="false">IF(Standings!$A290&gt;5,"",Standings!$A290)</f>
        <v/>
      </c>
    </row>
    <row r="292" customFormat="false" ht="12.65" hidden="false" customHeight="false" outlineLevel="0" collapsed="false">
      <c r="A292" s="438" t="str">
        <f aca="false">IF(ISNUMBER(Standings!$A291),Standings!$C291,"")</f>
        <v/>
      </c>
      <c r="B292" s="125" t="str">
        <f aca="false">IF(ISNUMBER($A292),VLOOKUP($A292,Methuselahs!$A$7:$E$306,5,FALSE()),"")</f>
        <v/>
      </c>
      <c r="C292" s="439" t="str">
        <f aca="false">Standings!$D291</f>
        <v/>
      </c>
      <c r="D292" s="125" t="str">
        <f aca="false">IF(ISNUMBER($A292),VLOOKUP($A292,Methuselahs!$A$7:$F$306,COLUMN(Methuselahs!$F$7),FALSE()),"")</f>
        <v/>
      </c>
      <c r="E292" s="124" t="str">
        <f aca="false">IF(ISNUMBER($A292),Standings!$E291,"")</f>
        <v/>
      </c>
      <c r="F292" s="440" t="str">
        <f aca="false">IF(ISNUMBER($A292),Standings!$F291+Standings!$G291,"")</f>
        <v/>
      </c>
      <c r="G292" s="441" t="str">
        <f aca="false">IF(Standings!$A291&gt;5,"",Standings!$A291)</f>
        <v/>
      </c>
    </row>
    <row r="293" customFormat="false" ht="12.65" hidden="false" customHeight="false" outlineLevel="0" collapsed="false">
      <c r="A293" s="438" t="str">
        <f aca="false">IF(ISNUMBER(Standings!$A292),Standings!$C292,"")</f>
        <v/>
      </c>
      <c r="B293" s="125" t="str">
        <f aca="false">IF(ISNUMBER($A293),VLOOKUP($A293,Methuselahs!$A$7:$E$306,5,FALSE()),"")</f>
        <v/>
      </c>
      <c r="C293" s="439" t="str">
        <f aca="false">Standings!$D292</f>
        <v/>
      </c>
      <c r="D293" s="125" t="str">
        <f aca="false">IF(ISNUMBER($A293),VLOOKUP($A293,Methuselahs!$A$7:$F$306,COLUMN(Methuselahs!$F$7),FALSE()),"")</f>
        <v/>
      </c>
      <c r="E293" s="124" t="str">
        <f aca="false">IF(ISNUMBER($A293),Standings!$E292,"")</f>
        <v/>
      </c>
      <c r="F293" s="440" t="str">
        <f aca="false">IF(ISNUMBER($A293),Standings!$F292+Standings!$G292,"")</f>
        <v/>
      </c>
      <c r="G293" s="441" t="str">
        <f aca="false">IF(Standings!$A292&gt;5,"",Standings!$A292)</f>
        <v/>
      </c>
    </row>
    <row r="294" customFormat="false" ht="12.65" hidden="false" customHeight="false" outlineLevel="0" collapsed="false">
      <c r="A294" s="438" t="str">
        <f aca="false">IF(ISNUMBER(Standings!$A293),Standings!$C293,"")</f>
        <v/>
      </c>
      <c r="B294" s="125" t="str">
        <f aca="false">IF(ISNUMBER($A294),VLOOKUP($A294,Methuselahs!$A$7:$E$306,5,FALSE()),"")</f>
        <v/>
      </c>
      <c r="C294" s="439" t="str">
        <f aca="false">Standings!$D293</f>
        <v/>
      </c>
      <c r="D294" s="125" t="str">
        <f aca="false">IF(ISNUMBER($A294),VLOOKUP($A294,Methuselahs!$A$7:$F$306,COLUMN(Methuselahs!$F$7),FALSE()),"")</f>
        <v/>
      </c>
      <c r="E294" s="124" t="str">
        <f aca="false">IF(ISNUMBER($A294),Standings!$E293,"")</f>
        <v/>
      </c>
      <c r="F294" s="440" t="str">
        <f aca="false">IF(ISNUMBER($A294),Standings!$F293+Standings!$G293,"")</f>
        <v/>
      </c>
      <c r="G294" s="441" t="str">
        <f aca="false">IF(Standings!$A293&gt;5,"",Standings!$A293)</f>
        <v/>
      </c>
    </row>
    <row r="295" customFormat="false" ht="12.65" hidden="false" customHeight="false" outlineLevel="0" collapsed="false">
      <c r="A295" s="438" t="str">
        <f aca="false">IF(ISNUMBER(Standings!$A294),Standings!$C294,"")</f>
        <v/>
      </c>
      <c r="B295" s="125" t="str">
        <f aca="false">IF(ISNUMBER($A295),VLOOKUP($A295,Methuselahs!$A$7:$E$306,5,FALSE()),"")</f>
        <v/>
      </c>
      <c r="C295" s="439" t="str">
        <f aca="false">Standings!$D294</f>
        <v/>
      </c>
      <c r="D295" s="125" t="str">
        <f aca="false">IF(ISNUMBER($A295),VLOOKUP($A295,Methuselahs!$A$7:$F$306,COLUMN(Methuselahs!$F$7),FALSE()),"")</f>
        <v/>
      </c>
      <c r="E295" s="124" t="str">
        <f aca="false">IF(ISNUMBER($A295),Standings!$E294,"")</f>
        <v/>
      </c>
      <c r="F295" s="440" t="str">
        <f aca="false">IF(ISNUMBER($A295),Standings!$F294+Standings!$G294,"")</f>
        <v/>
      </c>
      <c r="G295" s="441" t="str">
        <f aca="false">IF(Standings!$A294&gt;5,"",Standings!$A294)</f>
        <v/>
      </c>
    </row>
    <row r="296" customFormat="false" ht="12.65" hidden="false" customHeight="false" outlineLevel="0" collapsed="false">
      <c r="A296" s="438" t="str">
        <f aca="false">IF(ISNUMBER(Standings!$A295),Standings!$C295,"")</f>
        <v/>
      </c>
      <c r="B296" s="125" t="str">
        <f aca="false">IF(ISNUMBER($A296),VLOOKUP($A296,Methuselahs!$A$7:$E$306,5,FALSE()),"")</f>
        <v/>
      </c>
      <c r="C296" s="439" t="str">
        <f aca="false">Standings!$D295</f>
        <v/>
      </c>
      <c r="D296" s="125" t="str">
        <f aca="false">IF(ISNUMBER($A296),VLOOKUP($A296,Methuselahs!$A$7:$F$306,COLUMN(Methuselahs!$F$7),FALSE()),"")</f>
        <v/>
      </c>
      <c r="E296" s="124" t="str">
        <f aca="false">IF(ISNUMBER($A296),Standings!$E295,"")</f>
        <v/>
      </c>
      <c r="F296" s="440" t="str">
        <f aca="false">IF(ISNUMBER($A296),Standings!$F295+Standings!$G295,"")</f>
        <v/>
      </c>
      <c r="G296" s="441" t="str">
        <f aca="false">IF(Standings!$A295&gt;5,"",Standings!$A295)</f>
        <v/>
      </c>
    </row>
    <row r="297" customFormat="false" ht="12.65" hidden="false" customHeight="false" outlineLevel="0" collapsed="false">
      <c r="A297" s="438" t="str">
        <f aca="false">IF(ISNUMBER(Standings!$A296),Standings!$C296,"")</f>
        <v/>
      </c>
      <c r="B297" s="125" t="str">
        <f aca="false">IF(ISNUMBER($A297),VLOOKUP($A297,Methuselahs!$A$7:$E$306,5,FALSE()),"")</f>
        <v/>
      </c>
      <c r="C297" s="439" t="str">
        <f aca="false">Standings!$D296</f>
        <v/>
      </c>
      <c r="D297" s="125" t="str">
        <f aca="false">IF(ISNUMBER($A297),VLOOKUP($A297,Methuselahs!$A$7:$F$306,COLUMN(Methuselahs!$F$7),FALSE()),"")</f>
        <v/>
      </c>
      <c r="E297" s="124" t="str">
        <f aca="false">IF(ISNUMBER($A297),Standings!$E296,"")</f>
        <v/>
      </c>
      <c r="F297" s="440" t="str">
        <f aca="false">IF(ISNUMBER($A297),Standings!$F296+Standings!$G296,"")</f>
        <v/>
      </c>
      <c r="G297" s="441" t="str">
        <f aca="false">IF(Standings!$A296&gt;5,"",Standings!$A296)</f>
        <v/>
      </c>
    </row>
    <row r="298" customFormat="false" ht="12.65" hidden="false" customHeight="false" outlineLevel="0" collapsed="false">
      <c r="A298" s="438" t="str">
        <f aca="false">IF(ISNUMBER(Standings!$A297),Standings!$C297,"")</f>
        <v/>
      </c>
      <c r="B298" s="125" t="str">
        <f aca="false">IF(ISNUMBER($A298),VLOOKUP($A298,Methuselahs!$A$7:$E$306,5,FALSE()),"")</f>
        <v/>
      </c>
      <c r="C298" s="439" t="str">
        <f aca="false">Standings!$D297</f>
        <v/>
      </c>
      <c r="D298" s="125" t="str">
        <f aca="false">IF(ISNUMBER($A298),VLOOKUP($A298,Methuselahs!$A$7:$F$306,COLUMN(Methuselahs!$F$7),FALSE()),"")</f>
        <v/>
      </c>
      <c r="E298" s="124" t="str">
        <f aca="false">IF(ISNUMBER($A298),Standings!$E297,"")</f>
        <v/>
      </c>
      <c r="F298" s="440" t="str">
        <f aca="false">IF(ISNUMBER($A298),Standings!$F297+Standings!$G297,"")</f>
        <v/>
      </c>
      <c r="G298" s="441" t="str">
        <f aca="false">IF(Standings!$A297&gt;5,"",Standings!$A297)</f>
        <v/>
      </c>
    </row>
    <row r="299" customFormat="false" ht="12.65" hidden="false" customHeight="false" outlineLevel="0" collapsed="false">
      <c r="A299" s="438" t="str">
        <f aca="false">IF(ISNUMBER(Standings!$A298),Standings!$C298,"")</f>
        <v/>
      </c>
      <c r="B299" s="125" t="str">
        <f aca="false">IF(ISNUMBER($A299),VLOOKUP($A299,Methuselahs!$A$7:$E$306,5,FALSE()),"")</f>
        <v/>
      </c>
      <c r="C299" s="439" t="str">
        <f aca="false">Standings!$D298</f>
        <v/>
      </c>
      <c r="D299" s="125" t="str">
        <f aca="false">IF(ISNUMBER($A299),VLOOKUP($A299,Methuselahs!$A$7:$F$306,COLUMN(Methuselahs!$F$7),FALSE()),"")</f>
        <v/>
      </c>
      <c r="E299" s="124" t="str">
        <f aca="false">IF(ISNUMBER($A299),Standings!$E298,"")</f>
        <v/>
      </c>
      <c r="F299" s="440" t="str">
        <f aca="false">IF(ISNUMBER($A299),Standings!$F298+Standings!$G298,"")</f>
        <v/>
      </c>
      <c r="G299" s="441" t="str">
        <f aca="false">IF(Standings!$A298&gt;5,"",Standings!$A298)</f>
        <v/>
      </c>
    </row>
    <row r="300" customFormat="false" ht="12.65" hidden="false" customHeight="false" outlineLevel="0" collapsed="false">
      <c r="A300" s="438" t="str">
        <f aca="false">IF(ISNUMBER(Standings!$A299),Standings!$C299,"")</f>
        <v/>
      </c>
      <c r="B300" s="125" t="str">
        <f aca="false">IF(ISNUMBER($A300),VLOOKUP($A300,Methuselahs!$A$7:$E$306,5,FALSE()),"")</f>
        <v/>
      </c>
      <c r="C300" s="439" t="str">
        <f aca="false">Standings!$D299</f>
        <v/>
      </c>
      <c r="D300" s="125" t="str">
        <f aca="false">IF(ISNUMBER($A300),VLOOKUP($A300,Methuselahs!$A$7:$F$306,COLUMN(Methuselahs!$F$7),FALSE()),"")</f>
        <v/>
      </c>
      <c r="E300" s="124" t="str">
        <f aca="false">IF(ISNUMBER($A300),Standings!$E299,"")</f>
        <v/>
      </c>
      <c r="F300" s="440" t="str">
        <f aca="false">IF(ISNUMBER($A300),Standings!$F299+Standings!$G299,"")</f>
        <v/>
      </c>
      <c r="G300" s="441" t="str">
        <f aca="false">IF(Standings!$A299&gt;5,"",Standings!$A299)</f>
        <v/>
      </c>
    </row>
    <row r="301" customFormat="false" ht="12.65" hidden="false" customHeight="false" outlineLevel="0" collapsed="false">
      <c r="A301" s="438" t="str">
        <f aca="false">IF(ISNUMBER(Standings!$A300),Standings!$C300,"")</f>
        <v/>
      </c>
      <c r="B301" s="125" t="str">
        <f aca="false">IF(ISNUMBER($A301),VLOOKUP($A301,Methuselahs!$A$7:$E$306,5,FALSE()),"")</f>
        <v/>
      </c>
      <c r="C301" s="439" t="str">
        <f aca="false">Standings!$D300</f>
        <v/>
      </c>
      <c r="D301" s="125" t="str">
        <f aca="false">IF(ISNUMBER($A301),VLOOKUP($A301,Methuselahs!$A$7:$F$306,COLUMN(Methuselahs!$F$7),FALSE()),"")</f>
        <v/>
      </c>
      <c r="E301" s="124" t="str">
        <f aca="false">IF(ISNUMBER($A301),Standings!$E300,"")</f>
        <v/>
      </c>
      <c r="F301" s="440" t="str">
        <f aca="false">IF(ISNUMBER($A301),Standings!$F300+Standings!$G300,"")</f>
        <v/>
      </c>
      <c r="G301" s="441" t="str">
        <f aca="false">IF(Standings!$A300&gt;5,"",Standings!$A300)</f>
        <v/>
      </c>
    </row>
    <row r="302" customFormat="false" ht="12.65" hidden="false" customHeight="false" outlineLevel="0" collapsed="false">
      <c r="A302" s="438" t="str">
        <f aca="false">IF(ISNUMBER(Standings!$A301),Standings!$C301,"")</f>
        <v/>
      </c>
      <c r="B302" s="125" t="str">
        <f aca="false">IF(ISNUMBER($A302),VLOOKUP($A302,Methuselahs!$A$7:$E$306,5,FALSE()),"")</f>
        <v/>
      </c>
      <c r="C302" s="439" t="str">
        <f aca="false">Standings!$D301</f>
        <v/>
      </c>
      <c r="D302" s="125" t="str">
        <f aca="false">IF(ISNUMBER($A302),VLOOKUP($A302,Methuselahs!$A$7:$F$306,COLUMN(Methuselahs!$F$7),FALSE()),"")</f>
        <v/>
      </c>
      <c r="E302" s="124" t="str">
        <f aca="false">IF(ISNUMBER($A302),Standings!$E301,"")</f>
        <v/>
      </c>
      <c r="F302" s="440" t="str">
        <f aca="false">IF(ISNUMBER($A302),Standings!$F301+Standings!$G301,"")</f>
        <v/>
      </c>
      <c r="G302" s="441" t="str">
        <f aca="false">IF(Standings!$A301&gt;5,"",Standings!$A301)</f>
        <v/>
      </c>
    </row>
    <row r="303" customFormat="false" ht="12.65" hidden="false" customHeight="false" outlineLevel="0" collapsed="false">
      <c r="A303" s="438" t="str">
        <f aca="false">IF(ISNUMBER(Standings!$A302),Standings!$C302,"")</f>
        <v/>
      </c>
      <c r="B303" s="125" t="str">
        <f aca="false">IF(ISNUMBER($A303),VLOOKUP($A303,Methuselahs!$A$7:$E$306,5,FALSE()),"")</f>
        <v/>
      </c>
      <c r="C303" s="439" t="str">
        <f aca="false">Standings!$D302</f>
        <v/>
      </c>
      <c r="D303" s="125" t="str">
        <f aca="false">IF(ISNUMBER($A303),VLOOKUP($A303,Methuselahs!$A$7:$F$306,COLUMN(Methuselahs!$F$7),FALSE()),"")</f>
        <v/>
      </c>
      <c r="E303" s="124" t="str">
        <f aca="false">IF(ISNUMBER($A303),Standings!$E302,"")</f>
        <v/>
      </c>
      <c r="F303" s="440" t="str">
        <f aca="false">IF(ISNUMBER($A303),Standings!$F302+Standings!$G302,"")</f>
        <v/>
      </c>
      <c r="G303" s="441" t="str">
        <f aca="false">IF(Standings!$A302&gt;5,"",Standings!$A302)</f>
        <v/>
      </c>
    </row>
    <row r="304" customFormat="false" ht="12.65" hidden="false" customHeight="false" outlineLevel="0" collapsed="false">
      <c r="A304" s="438" t="str">
        <f aca="false">IF(ISNUMBER(Standings!$A303),Standings!$C303,"")</f>
        <v/>
      </c>
      <c r="B304" s="125" t="str">
        <f aca="false">IF(ISNUMBER($A304),VLOOKUP($A304,Methuselahs!$A$7:$E$306,5,FALSE()),"")</f>
        <v/>
      </c>
      <c r="C304" s="439" t="str">
        <f aca="false">Standings!$D303</f>
        <v/>
      </c>
      <c r="D304" s="125" t="str">
        <f aca="false">IF(ISNUMBER($A304),VLOOKUP($A304,Methuselahs!$A$7:$F$306,COLUMN(Methuselahs!$F$7),FALSE()),"")</f>
        <v/>
      </c>
      <c r="E304" s="124" t="str">
        <f aca="false">IF(ISNUMBER($A304),Standings!$E303,"")</f>
        <v/>
      </c>
      <c r="F304" s="440" t="str">
        <f aca="false">IF(ISNUMBER($A304),Standings!$F303+Standings!$G303,"")</f>
        <v/>
      </c>
      <c r="G304" s="441" t="str">
        <f aca="false">IF(Standings!$A303&gt;5,"",Standings!$A303)</f>
        <v/>
      </c>
    </row>
    <row r="305" customFormat="false" ht="12.65" hidden="false" customHeight="false" outlineLevel="0" collapsed="false">
      <c r="A305" s="438" t="str">
        <f aca="false">IF(ISNUMBER(Standings!$A304),Standings!$C304,"")</f>
        <v/>
      </c>
      <c r="B305" s="125" t="str">
        <f aca="false">IF(ISNUMBER($A305),VLOOKUP($A305,Methuselahs!$A$7:$E$306,5,FALSE()),"")</f>
        <v/>
      </c>
      <c r="C305" s="439" t="str">
        <f aca="false">Standings!$D304</f>
        <v/>
      </c>
      <c r="D305" s="125" t="str">
        <f aca="false">IF(ISNUMBER($A305),VLOOKUP($A305,Methuselahs!$A$7:$F$306,COLUMN(Methuselahs!$F$7),FALSE()),"")</f>
        <v/>
      </c>
      <c r="E305" s="124" t="str">
        <f aca="false">IF(ISNUMBER($A305),Standings!$E304,"")</f>
        <v/>
      </c>
      <c r="F305" s="440" t="str">
        <f aca="false">IF(ISNUMBER($A305),Standings!$F304+Standings!$G304,"")</f>
        <v/>
      </c>
      <c r="G305" s="441" t="str">
        <f aca="false">IF(Standings!$A304&gt;5,"",Standings!$A304)</f>
        <v/>
      </c>
    </row>
    <row r="306" customFormat="false" ht="12.65" hidden="false" customHeight="false" outlineLevel="0" collapsed="false">
      <c r="A306" s="438" t="str">
        <f aca="false">IF(ISNUMBER(Standings!$A305),Standings!$C305,"")</f>
        <v/>
      </c>
      <c r="B306" s="125" t="str">
        <f aca="false">IF(ISNUMBER($A306),VLOOKUP($A306,Methuselahs!$A$7:$E$306,5,FALSE()),"")</f>
        <v/>
      </c>
      <c r="C306" s="439" t="str">
        <f aca="false">Standings!$D305</f>
        <v/>
      </c>
      <c r="D306" s="125" t="str">
        <f aca="false">IF(ISNUMBER($A306),VLOOKUP($A306,Methuselahs!$A$7:$F$306,COLUMN(Methuselahs!$F$7),FALSE()),"")</f>
        <v/>
      </c>
      <c r="E306" s="124" t="str">
        <f aca="false">IF(ISNUMBER($A306),Standings!$E305,"")</f>
        <v/>
      </c>
      <c r="F306" s="440" t="str">
        <f aca="false">IF(ISNUMBER($A306),Standings!$F305+Standings!$G305,"")</f>
        <v/>
      </c>
      <c r="G306" s="441" t="str">
        <f aca="false">IF(Standings!$A305&gt;5,"",Standings!$A305)</f>
        <v/>
      </c>
    </row>
  </sheetData>
  <sheetProtection sheet="true" objects="true" scenarios="true"/>
  <mergeCells count="2">
    <mergeCell ref="A1:L1"/>
    <mergeCell ref="A3:L3"/>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82421875" defaultRowHeight="12" customHeight="false" zeroHeight="false" outlineLevelRow="0" outlineLevelCol="0"/>
  <cols>
    <col collapsed="false" customWidth="true" hidden="false" outlineLevel="0" max="1" min="1" style="442" width="80.73"/>
    <col collapsed="false" customWidth="false" hidden="false" outlineLevel="0" max="16384" min="2" style="442" width="8.82"/>
  </cols>
  <sheetData>
    <row r="1" s="401" customFormat="true" ht="24.45" hidden="false" customHeight="false" outlineLevel="0" collapsed="false">
      <c r="A1" s="400" t="str">
        <f aca="false">IF(ISBLANK('Tournament Info'!B3),"Vampire: The Eternal Struggle Tournament",'Tournament Info'!B3)</f>
        <v>Russian Nationals 2026</v>
      </c>
    </row>
    <row r="2" s="401" customFormat="true" ht="12.65" hidden="false" customHeight="false" outlineLevel="0" collapsed="false"/>
    <row r="3" s="66" customFormat="true" ht="15" hidden="false" customHeight="false" outlineLevel="0" collapsed="false">
      <c r="A3" s="443" t="s">
        <v>245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S1490"/>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B3" activeCellId="0" sqref="B3"/>
    </sheetView>
  </sheetViews>
  <sheetFormatPr defaultColWidth="3.73046875" defaultRowHeight="12.75" customHeight="false" zeroHeight="false" outlineLevelRow="0" outlineLevelCol="0"/>
  <cols>
    <col collapsed="false" customWidth="true" hidden="true" outlineLevel="0" max="3" min="1" style="401" width="3.82"/>
    <col collapsed="false" customWidth="true" hidden="false" outlineLevel="0" max="4" min="4" style="401" width="3.82"/>
    <col collapsed="false" customWidth="true" hidden="false" outlineLevel="0" max="5" min="5" style="444" width="9.45"/>
    <col collapsed="false" customWidth="false" hidden="false" outlineLevel="0" max="16384" min="6" style="401" width="3.73"/>
  </cols>
  <sheetData>
    <row r="1" customFormat="false" ht="24.45" hidden="false" customHeight="false" outlineLevel="0" collapsed="false">
      <c r="D1" s="445" t="s">
        <v>246</v>
      </c>
    </row>
    <row r="2" customFormat="false" ht="12.75" hidden="false" customHeight="true" outlineLevel="0" collapsed="false">
      <c r="E2" s="204" t="s">
        <v>247</v>
      </c>
    </row>
    <row r="3" customFormat="false" ht="12.75" hidden="false" customHeight="true" outlineLevel="0" collapsed="false">
      <c r="E3" s="444" t="s">
        <v>248</v>
      </c>
    </row>
    <row r="4" customFormat="false" ht="12.75" hidden="false" customHeight="false" outlineLevel="0" collapsed="false">
      <c r="E4" s="444" t="s">
        <v>249</v>
      </c>
    </row>
    <row r="5" customFormat="false" ht="12.75" hidden="false" customHeight="false" outlineLevel="0" collapsed="false">
      <c r="A5" s="401" t="n">
        <f aca="false">IF(OR(NOT(ISNUMBER('Tournament Info'!B11)),'Tournament Info'!B11=4),Methuselahs!$A$4,0)</f>
        <v>0</v>
      </c>
      <c r="E5" s="444" t="s">
        <v>5</v>
      </c>
    </row>
    <row r="6" customFormat="false" ht="12.75" hidden="false" customHeight="false" outlineLevel="0" collapsed="false">
      <c r="A6" s="444" t="n">
        <f aca="false">IF(A5&gt;300,1,IF(A5&gt;=4,(A5-4)*5+ROW(F8),1))</f>
        <v>1</v>
      </c>
      <c r="B6" s="444" t="n">
        <f aca="false">A6+1</f>
        <v>2</v>
      </c>
      <c r="C6" s="444" t="n">
        <f aca="false">B6+1</f>
        <v>3</v>
      </c>
    </row>
    <row r="7" customFormat="false" ht="12.75" hidden="false" customHeight="false" outlineLevel="0" collapsed="false">
      <c r="A7" s="401" t="str">
        <f aca="true">IF(INDIRECT(ADDRESS(A$6,ROW()-ROW(A$6)-1+COLUMN($F$8)))&gt;0,INDIRECT(ADDRESS(A$6,ROW()-ROW(A$6)-1+COLUMN($F$8))),"")</f>
        <v/>
      </c>
      <c r="B7" s="401" t="str">
        <f aca="true">IF(INDIRECT(ADDRESS(B$6,ROW()-ROW(B$6)-1+COLUMN($F$8)))&gt;0,INDIRECT(ADDRESS(B$6,ROW()-ROW(B$6)-1+COLUMN($F$8))),"")</f>
        <v/>
      </c>
      <c r="C7" s="401" t="str">
        <f aca="true">IF(INDIRECT(ADDRESS(C$6,ROW()-ROW(C$6)-1+COLUMN($F$8)))&gt;0,INDIRECT(ADDRESS(C$6,ROW()-ROW(C$6)-1+COLUMN($F$8))),"")</f>
        <v/>
      </c>
      <c r="D7" s="446" t="n">
        <v>4</v>
      </c>
      <c r="E7" s="39" t="s">
        <v>250</v>
      </c>
    </row>
    <row r="8" customFormat="false" ht="12.75" hidden="false" customHeight="false" outlineLevel="0" collapsed="false">
      <c r="A8" s="401" t="str">
        <f aca="true">IF(INDIRECT(ADDRESS(A$6,ROW()-ROW(A$6)-1+COLUMN($F$8)))&gt;0,INDIRECT(ADDRESS(A$6,ROW()-ROW(A$6)-1+COLUMN($F$8))),"")</f>
        <v/>
      </c>
      <c r="B8" s="401" t="str">
        <f aca="true">IF(INDIRECT(ADDRESS(B$6,ROW()-ROW(B$6)-1+COLUMN($F$8)))&gt;0,INDIRECT(ADDRESS(B$6,ROW()-ROW(B$6)-1+COLUMN($F$8))),"")</f>
        <v/>
      </c>
      <c r="C8" s="401" t="str">
        <f aca="true">IF(INDIRECT(ADDRESS(C$6,ROW()-ROW(C$6)-1+COLUMN($F$8)))&gt;0,INDIRECT(ADDRESS(C$6,ROW()-ROW(C$6)-1+COLUMN($F$8))),"")</f>
        <v/>
      </c>
      <c r="E8" s="401" t="s">
        <v>198</v>
      </c>
      <c r="F8" s="447" t="n">
        <v>1</v>
      </c>
      <c r="G8" s="448" t="n">
        <v>2</v>
      </c>
      <c r="H8" s="448" t="n">
        <v>3</v>
      </c>
      <c r="I8" s="449" t="n">
        <v>4</v>
      </c>
    </row>
    <row r="9" customFormat="false" ht="12.75" hidden="false" customHeight="false" outlineLevel="0" collapsed="false">
      <c r="A9" s="401" t="str">
        <f aca="true">IF(INDIRECT(ADDRESS(A$6,ROW()-ROW(A$6)-1+COLUMN($F$8)))&gt;0,INDIRECT(ADDRESS(A$6,ROW()-ROW(A$6)-1+COLUMN($F$8))),"")</f>
        <v/>
      </c>
      <c r="B9" s="401" t="str">
        <f aca="true">IF(INDIRECT(ADDRESS(B$6,ROW()-ROW(B$6)-1+COLUMN($F$8)))&gt;0,INDIRECT(ADDRESS(B$6,ROW()-ROW(B$6)-1+COLUMN($F$8))),"")</f>
        <v/>
      </c>
      <c r="C9" s="401" t="str">
        <f aca="true">IF(INDIRECT(ADDRESS(C$6,ROW()-ROW(C$6)-1+COLUMN($F$8)))&gt;0,INDIRECT(ADDRESS(C$6,ROW()-ROW(C$6)-1+COLUMN($F$8))),"")</f>
        <v/>
      </c>
      <c r="E9" s="401" t="s">
        <v>225</v>
      </c>
      <c r="F9" s="447" t="n">
        <v>3</v>
      </c>
      <c r="G9" s="448" t="n">
        <v>1</v>
      </c>
      <c r="H9" s="448" t="n">
        <v>4</v>
      </c>
      <c r="I9" s="449" t="n">
        <v>2</v>
      </c>
    </row>
    <row r="10" customFormat="false" ht="12.75" hidden="false" customHeight="false" outlineLevel="0" collapsed="false">
      <c r="A10" s="401" t="str">
        <f aca="true">IF(INDIRECT(ADDRESS(A$6,ROW()-ROW(A$6)-1+COLUMN($F$8)))&gt;0,INDIRECT(ADDRESS(A$6,ROW()-ROW(A$6)-1+COLUMN($F$8))),"")</f>
        <v/>
      </c>
      <c r="B10" s="401" t="str">
        <f aca="true">IF(INDIRECT(ADDRESS(B$6,ROW()-ROW(B$6)-1+COLUMN($F$8)))&gt;0,INDIRECT(ADDRESS(B$6,ROW()-ROW(B$6)-1+COLUMN($F$8))),"")</f>
        <v/>
      </c>
      <c r="C10" s="401" t="str">
        <f aca="true">IF(INDIRECT(ADDRESS(C$6,ROW()-ROW(C$6)-1+COLUMN($F$8)))&gt;0,INDIRECT(ADDRESS(C$6,ROW()-ROW(C$6)-1+COLUMN($F$8))),"")</f>
        <v/>
      </c>
      <c r="E10" s="401" t="s">
        <v>227</v>
      </c>
      <c r="F10" s="447" t="n">
        <v>2</v>
      </c>
      <c r="G10" s="448" t="n">
        <v>4</v>
      </c>
      <c r="H10" s="448" t="n">
        <v>1</v>
      </c>
      <c r="I10" s="449" t="n">
        <v>3</v>
      </c>
    </row>
    <row r="11" customFormat="false" ht="12.75" hidden="false" customHeight="false" outlineLevel="0" collapsed="false">
      <c r="A11" s="401" t="str">
        <f aca="true">IF(INDIRECT(ADDRESS(A$6,ROW()-ROW(A$6)-1+COLUMN($F$8)))&gt;0,INDIRECT(ADDRESS(A$6,ROW()-ROW(A$6)-1+COLUMN($F$8))),"")</f>
        <v/>
      </c>
      <c r="B11" s="401" t="str">
        <f aca="true">IF(INDIRECT(ADDRESS(B$6,ROW()-ROW(B$6)-1+COLUMN($F$8)))&gt;0,INDIRECT(ADDRESS(B$6,ROW()-ROW(B$6)-1+COLUMN($F$8))),"")</f>
        <v/>
      </c>
      <c r="C11" s="401" t="str">
        <f aca="true">IF(INDIRECT(ADDRESS(C$6,ROW()-ROW(C$6)-1+COLUMN($F$8)))&gt;0,INDIRECT(ADDRESS(C$6,ROW()-ROW(C$6)-1+COLUMN($F$8))),"")</f>
        <v/>
      </c>
    </row>
    <row r="12" customFormat="false" ht="12.75" hidden="false" customHeight="false" outlineLevel="0" collapsed="false">
      <c r="A12" s="401" t="str">
        <f aca="true">IF(INDIRECT(ADDRESS(A$6,ROW()-ROW(A$6)-1+COLUMN($F$8)))&gt;0,INDIRECT(ADDRESS(A$6,ROW()-ROW(A$6)-1+COLUMN($F$8))),"")</f>
        <v/>
      </c>
      <c r="B12" s="401" t="str">
        <f aca="true">IF(INDIRECT(ADDRESS(B$6,ROW()-ROW(B$6)-1+COLUMN($F$8)))&gt;0,INDIRECT(ADDRESS(B$6,ROW()-ROW(B$6)-1+COLUMN($F$8))),"")</f>
        <v/>
      </c>
      <c r="C12" s="401" t="str">
        <f aca="true">IF(INDIRECT(ADDRESS(C$6,ROW()-ROW(C$6)-1+COLUMN($F$8)))&gt;0,INDIRECT(ADDRESS(C$6,ROW()-ROW(C$6)-1+COLUMN($F$8))),"")</f>
        <v/>
      </c>
      <c r="D12" s="446" t="n">
        <v>5</v>
      </c>
      <c r="E12" s="39" t="s">
        <v>250</v>
      </c>
    </row>
    <row r="13" customFormat="false" ht="12.75" hidden="false" customHeight="false" outlineLevel="0" collapsed="false">
      <c r="A13" s="401" t="str">
        <f aca="true">IF(INDIRECT(ADDRESS(A$6,ROW()-ROW(A$6)-1+COLUMN($F$8)))&gt;0,INDIRECT(ADDRESS(A$6,ROW()-ROW(A$6)-1+COLUMN($F$8))),"")</f>
        <v/>
      </c>
      <c r="B13" s="401" t="str">
        <f aca="true">IF(INDIRECT(ADDRESS(B$6,ROW()-ROW(B$6)-1+COLUMN($F$8)))&gt;0,INDIRECT(ADDRESS(B$6,ROW()-ROW(B$6)-1+COLUMN($F$8))),"")</f>
        <v/>
      </c>
      <c r="C13" s="401" t="str">
        <f aca="true">IF(INDIRECT(ADDRESS(C$6,ROW()-ROW(C$6)-1+COLUMN($F$8)))&gt;0,INDIRECT(ADDRESS(C$6,ROW()-ROW(C$6)-1+COLUMN($F$8))),"")</f>
        <v/>
      </c>
      <c r="E13" s="401" t="s">
        <v>198</v>
      </c>
      <c r="F13" s="447" t="n">
        <v>1</v>
      </c>
      <c r="G13" s="448" t="n">
        <v>2</v>
      </c>
      <c r="H13" s="448" t="n">
        <v>3</v>
      </c>
      <c r="I13" s="448" t="n">
        <v>4</v>
      </c>
      <c r="J13" s="449" t="n">
        <v>5</v>
      </c>
    </row>
    <row r="14" customFormat="false" ht="12.75" hidden="false" customHeight="false" outlineLevel="0" collapsed="false">
      <c r="A14" s="401" t="str">
        <f aca="true">IF(INDIRECT(ADDRESS(A$6,ROW()-ROW(A$6)-1+COLUMN($F$8)))&gt;0,INDIRECT(ADDRESS(A$6,ROW()-ROW(A$6)-1+COLUMN($F$8))),"")</f>
        <v/>
      </c>
      <c r="B14" s="401" t="str">
        <f aca="true">IF(INDIRECT(ADDRESS(B$6,ROW()-ROW(B$6)-1+COLUMN($F$8)))&gt;0,INDIRECT(ADDRESS(B$6,ROW()-ROW(B$6)-1+COLUMN($F$8))),"")</f>
        <v/>
      </c>
      <c r="C14" s="401" t="str">
        <f aca="true">IF(INDIRECT(ADDRESS(C$6,ROW()-ROW(C$6)-1+COLUMN($F$8)))&gt;0,INDIRECT(ADDRESS(C$6,ROW()-ROW(C$6)-1+COLUMN($F$8))),"")</f>
        <v/>
      </c>
      <c r="E14" s="401" t="s">
        <v>225</v>
      </c>
      <c r="F14" s="447" t="n">
        <v>4</v>
      </c>
      <c r="G14" s="448" t="n">
        <v>1</v>
      </c>
      <c r="H14" s="448" t="n">
        <v>3</v>
      </c>
      <c r="I14" s="448" t="n">
        <v>5</v>
      </c>
      <c r="J14" s="449" t="n">
        <v>2</v>
      </c>
    </row>
    <row r="15" customFormat="false" ht="12.75" hidden="false" customHeight="false" outlineLevel="0" collapsed="false">
      <c r="A15" s="401" t="str">
        <f aca="true">IF(INDIRECT(ADDRESS(A$6,ROW()-ROW(A$6)-1+COLUMN($F$8)))&gt;0,INDIRECT(ADDRESS(A$6,ROW()-ROW(A$6)-1+COLUMN($F$8))),"")</f>
        <v/>
      </c>
      <c r="B15" s="401" t="str">
        <f aca="true">IF(INDIRECT(ADDRESS(B$6,ROW()-ROW(B$6)-1+COLUMN($F$8)))&gt;0,INDIRECT(ADDRESS(B$6,ROW()-ROW(B$6)-1+COLUMN($F$8))),"")</f>
        <v/>
      </c>
      <c r="C15" s="401" t="str">
        <f aca="true">IF(INDIRECT(ADDRESS(C$6,ROW()-ROW(C$6)-1+COLUMN($F$8)))&gt;0,INDIRECT(ADDRESS(C$6,ROW()-ROW(C$6)-1+COLUMN($F$8))),"")</f>
        <v/>
      </c>
      <c r="E15" s="401" t="s">
        <v>227</v>
      </c>
      <c r="F15" s="447" t="n">
        <v>2</v>
      </c>
      <c r="G15" s="448" t="n">
        <v>5</v>
      </c>
      <c r="H15" s="448" t="n">
        <v>3</v>
      </c>
      <c r="I15" s="448" t="n">
        <v>1</v>
      </c>
      <c r="J15" s="449" t="n">
        <v>4</v>
      </c>
    </row>
    <row r="16" customFormat="false" ht="12.75" hidden="false" customHeight="false" outlineLevel="0" collapsed="false">
      <c r="A16" s="401" t="str">
        <f aca="true">IF(INDIRECT(ADDRESS(A$6,ROW()-ROW(A$6)-1+COLUMN($F$8)))&gt;0,INDIRECT(ADDRESS(A$6,ROW()-ROW(A$6)-1+COLUMN($F$8))),"")</f>
        <v/>
      </c>
      <c r="B16" s="401" t="str">
        <f aca="true">IF(INDIRECT(ADDRESS(B$6,ROW()-ROW(B$6)-1+COLUMN($F$8)))&gt;0,INDIRECT(ADDRESS(B$6,ROW()-ROW(B$6)-1+COLUMN($F$8))),"")</f>
        <v/>
      </c>
      <c r="C16" s="401" t="str">
        <f aca="true">IF(INDIRECT(ADDRESS(C$6,ROW()-ROW(C$6)-1+COLUMN($F$8)))&gt;0,INDIRECT(ADDRESS(C$6,ROW()-ROW(C$6)-1+COLUMN($F$8))),"")</f>
        <v/>
      </c>
    </row>
    <row r="17" customFormat="false" ht="12.75" hidden="false" customHeight="false" outlineLevel="0" collapsed="false">
      <c r="A17" s="401" t="str">
        <f aca="true">IF(INDIRECT(ADDRESS(A$6,ROW()-ROW(A$6)-1+COLUMN($F$8)))&gt;0,INDIRECT(ADDRESS(A$6,ROW()-ROW(A$6)-1+COLUMN($F$8))),"")</f>
        <v/>
      </c>
      <c r="B17" s="401" t="str">
        <f aca="true">IF(INDIRECT(ADDRESS(B$6,ROW()-ROW(B$6)-1+COLUMN($F$8)))&gt;0,INDIRECT(ADDRESS(B$6,ROW()-ROW(B$6)-1+COLUMN($F$8))),"")</f>
        <v/>
      </c>
      <c r="C17" s="401" t="str">
        <f aca="true">IF(INDIRECT(ADDRESS(C$6,ROW()-ROW(C$6)-1+COLUMN($F$8)))&gt;0,INDIRECT(ADDRESS(C$6,ROW()-ROW(C$6)-1+COLUMN($F$8))),"")</f>
        <v/>
      </c>
      <c r="D17" s="446" t="n">
        <v>6</v>
      </c>
      <c r="E17" s="39" t="s">
        <v>251</v>
      </c>
    </row>
    <row r="18" customFormat="false" ht="12.75" hidden="false" customHeight="false" outlineLevel="0" collapsed="false">
      <c r="A18" s="401" t="str">
        <f aca="true">IF(INDIRECT(ADDRESS(A$6,ROW()-ROW(A$6)-1+COLUMN($F$8)))&gt;0,INDIRECT(ADDRESS(A$6,ROW()-ROW(A$6)-1+COLUMN($F$8))),"")</f>
        <v/>
      </c>
      <c r="B18" s="401" t="str">
        <f aca="true">IF(INDIRECT(ADDRESS(B$6,ROW()-ROW(B$6)-1+COLUMN($F$8)))&gt;0,INDIRECT(ADDRESS(B$6,ROW()-ROW(B$6)-1+COLUMN($F$8))),"")</f>
        <v/>
      </c>
      <c r="C18" s="401" t="str">
        <f aca="true">IF(INDIRECT(ADDRESS(C$6,ROW()-ROW(C$6)-1+COLUMN($F$8)))&gt;0,INDIRECT(ADDRESS(C$6,ROW()-ROW(C$6)-1+COLUMN($F$8))),"")</f>
        <v/>
      </c>
      <c r="E18" s="401" t="s">
        <v>198</v>
      </c>
      <c r="F18" s="447" t="n">
        <v>1</v>
      </c>
      <c r="G18" s="448" t="n">
        <v>2</v>
      </c>
      <c r="H18" s="448" t="n">
        <v>3</v>
      </c>
      <c r="I18" s="449" t="n">
        <v>4</v>
      </c>
    </row>
    <row r="19" customFormat="false" ht="12.75" hidden="false" customHeight="false" outlineLevel="0" collapsed="false">
      <c r="A19" s="401" t="str">
        <f aca="true">IF(INDIRECT(ADDRESS(A$6,ROW()-ROW(A$6)-1+COLUMN($F$8)))&gt;0,INDIRECT(ADDRESS(A$6,ROW()-ROW(A$6)-1+COLUMN($F$8))),"")</f>
        <v/>
      </c>
      <c r="B19" s="401" t="str">
        <f aca="true">IF(INDIRECT(ADDRESS(B$6,ROW()-ROW(B$6)-1+COLUMN($F$8)))&gt;0,INDIRECT(ADDRESS(B$6,ROW()-ROW(B$6)-1+COLUMN($F$8))),"")</f>
        <v/>
      </c>
      <c r="C19" s="401" t="str">
        <f aca="true">IF(INDIRECT(ADDRESS(C$6,ROW()-ROW(C$6)-1+COLUMN($F$8)))&gt;0,INDIRECT(ADDRESS(C$6,ROW()-ROW(C$6)-1+COLUMN($F$8))),"")</f>
        <v/>
      </c>
      <c r="E19" s="401" t="s">
        <v>225</v>
      </c>
      <c r="F19" s="447" t="n">
        <v>5</v>
      </c>
      <c r="G19" s="448" t="n">
        <v>4</v>
      </c>
      <c r="H19" s="448" t="n">
        <v>6</v>
      </c>
      <c r="I19" s="449" t="n">
        <v>1</v>
      </c>
    </row>
    <row r="20" customFormat="false" ht="12.75" hidden="false" customHeight="false" outlineLevel="0" collapsed="false">
      <c r="A20" s="401" t="str">
        <f aca="true">IF(INDIRECT(ADDRESS(A$6,ROW()-ROW(A$6)-1+COLUMN($F$8)))&gt;0,INDIRECT(ADDRESS(A$6,ROW()-ROW(A$6)-1+COLUMN($F$8))),"")</f>
        <v/>
      </c>
      <c r="B20" s="401" t="str">
        <f aca="true">IF(INDIRECT(ADDRESS(B$6,ROW()-ROW(B$6)-1+COLUMN($F$8)))&gt;0,INDIRECT(ADDRESS(B$6,ROW()-ROW(B$6)-1+COLUMN($F$8))),"")</f>
        <v/>
      </c>
      <c r="C20" s="401" t="str">
        <f aca="true">IF(INDIRECT(ADDRESS(C$6,ROW()-ROW(C$6)-1+COLUMN($F$8)))&gt;0,INDIRECT(ADDRESS(C$6,ROW()-ROW(C$6)-1+COLUMN($F$8))),"")</f>
        <v/>
      </c>
      <c r="E20" s="401" t="s">
        <v>227</v>
      </c>
      <c r="F20" s="447" t="n">
        <v>6</v>
      </c>
      <c r="G20" s="448" t="n">
        <v>3</v>
      </c>
      <c r="H20" s="448" t="n">
        <v>5</v>
      </c>
      <c r="I20" s="449" t="n">
        <v>2</v>
      </c>
    </row>
    <row r="21" customFormat="false" ht="12.75" hidden="false" customHeight="false" outlineLevel="0" collapsed="false">
      <c r="A21" s="401" t="str">
        <f aca="true">IF(INDIRECT(ADDRESS(A$6,ROW()-ROW(A$6)-1+COLUMN($F$8)))&gt;0,INDIRECT(ADDRESS(A$6,ROW()-ROW(A$6)-1+COLUMN($F$8))),"")</f>
        <v/>
      </c>
      <c r="B21" s="401" t="str">
        <f aca="true">IF(INDIRECT(ADDRESS(B$6,ROW()-ROW(B$6)-1+COLUMN($F$8)))&gt;0,INDIRECT(ADDRESS(B$6,ROW()-ROW(B$6)-1+COLUMN($F$8))),"")</f>
        <v/>
      </c>
      <c r="C21" s="401" t="str">
        <f aca="true">IF(INDIRECT(ADDRESS(C$6,ROW()-ROW(C$6)-1+COLUMN($F$8)))&gt;0,INDIRECT(ADDRESS(C$6,ROW()-ROW(C$6)-1+COLUMN($F$8))),"")</f>
        <v/>
      </c>
    </row>
    <row r="22" customFormat="false" ht="12.75" hidden="false" customHeight="false" outlineLevel="0" collapsed="false">
      <c r="A22" s="401" t="str">
        <f aca="true">IF(INDIRECT(ADDRESS(A$6,ROW()-ROW(A$6)-1+COLUMN($F$8)))&gt;0,INDIRECT(ADDRESS(A$6,ROW()-ROW(A$6)-1+COLUMN($F$8))),"")</f>
        <v/>
      </c>
      <c r="B22" s="401" t="str">
        <f aca="true">IF(INDIRECT(ADDRESS(B$6,ROW()-ROW(B$6)-1+COLUMN($F$8)))&gt;0,INDIRECT(ADDRESS(B$6,ROW()-ROW(B$6)-1+COLUMN($F$8))),"")</f>
        <v/>
      </c>
      <c r="C22" s="401" t="str">
        <f aca="true">IF(INDIRECT(ADDRESS(C$6,ROW()-ROW(C$6)-1+COLUMN($F$8)))&gt;0,INDIRECT(ADDRESS(C$6,ROW()-ROW(C$6)-1+COLUMN($F$8))),"")</f>
        <v/>
      </c>
      <c r="D22" s="446" t="n">
        <v>7</v>
      </c>
      <c r="E22" s="39" t="s">
        <v>251</v>
      </c>
    </row>
    <row r="23" customFormat="false" ht="12.75" hidden="false" customHeight="false" outlineLevel="0" collapsed="false">
      <c r="A23" s="401" t="str">
        <f aca="true">IF(INDIRECT(ADDRESS(A$6,ROW()-ROW(A$6)-1+COLUMN($F$8)))&gt;0,INDIRECT(ADDRESS(A$6,ROW()-ROW(A$6)-1+COLUMN($F$8))),"")</f>
        <v/>
      </c>
      <c r="B23" s="401" t="str">
        <f aca="true">IF(INDIRECT(ADDRESS(B$6,ROW()-ROW(B$6)-1+COLUMN($F$8)))&gt;0,INDIRECT(ADDRESS(B$6,ROW()-ROW(B$6)-1+COLUMN($F$8))),"")</f>
        <v/>
      </c>
      <c r="C23" s="401" t="str">
        <f aca="true">IF(INDIRECT(ADDRESS(C$6,ROW()-ROW(C$6)-1+COLUMN($F$8)))&gt;0,INDIRECT(ADDRESS(C$6,ROW()-ROW(C$6)-1+COLUMN($F$8))),"")</f>
        <v/>
      </c>
      <c r="E23" s="401" t="s">
        <v>198</v>
      </c>
      <c r="F23" s="447" t="n">
        <v>1</v>
      </c>
      <c r="G23" s="448" t="n">
        <v>2</v>
      </c>
      <c r="H23" s="448" t="n">
        <v>3</v>
      </c>
      <c r="I23" s="448" t="n">
        <v>4</v>
      </c>
      <c r="J23" s="449" t="n">
        <v>5</v>
      </c>
    </row>
    <row r="24" customFormat="false" ht="12.75" hidden="false" customHeight="false" outlineLevel="0" collapsed="false">
      <c r="A24" s="401" t="str">
        <f aca="true">IF(INDIRECT(ADDRESS(A$6,ROW()-ROW(A$6)-1+COLUMN($F$8)))&gt;0,INDIRECT(ADDRESS(A$6,ROW()-ROW(A$6)-1+COLUMN($F$8))),"")</f>
        <v/>
      </c>
      <c r="B24" s="401" t="str">
        <f aca="true">IF(INDIRECT(ADDRESS(B$6,ROW()-ROW(B$6)-1+COLUMN($F$8)))&gt;0,INDIRECT(ADDRESS(B$6,ROW()-ROW(B$6)-1+COLUMN($F$8))),"")</f>
        <v/>
      </c>
      <c r="C24" s="401" t="str">
        <f aca="true">IF(INDIRECT(ADDRESS(C$6,ROW()-ROW(C$6)-1+COLUMN($F$8)))&gt;0,INDIRECT(ADDRESS(C$6,ROW()-ROW(C$6)-1+COLUMN($F$8))),"")</f>
        <v/>
      </c>
      <c r="E24" s="401" t="s">
        <v>225</v>
      </c>
      <c r="F24" s="450" t="n">
        <v>6</v>
      </c>
      <c r="G24" s="451" t="n">
        <v>1</v>
      </c>
      <c r="H24" s="451" t="n">
        <v>7</v>
      </c>
      <c r="I24" s="452" t="n">
        <v>2</v>
      </c>
    </row>
    <row r="25" customFormat="false" ht="12.75" hidden="false" customHeight="false" outlineLevel="0" collapsed="false">
      <c r="A25" s="401" t="str">
        <f aca="true">IF(INDIRECT(ADDRESS(A$6,ROW()-ROW(A$6)-1+COLUMN($F$8)))&gt;0,INDIRECT(ADDRESS(A$6,ROW()-ROW(A$6)-1+COLUMN($F$8))),"")</f>
        <v/>
      </c>
      <c r="B25" s="401" t="str">
        <f aca="true">IF(INDIRECT(ADDRESS(B$6,ROW()-ROW(B$6)-1+COLUMN($F$8)))&gt;0,INDIRECT(ADDRESS(B$6,ROW()-ROW(B$6)-1+COLUMN($F$8))),"")</f>
        <v/>
      </c>
      <c r="C25" s="401" t="str">
        <f aca="true">IF(INDIRECT(ADDRESS(C$6,ROW()-ROW(C$6)-1+COLUMN($F$8)))&gt;0,INDIRECT(ADDRESS(C$6,ROW()-ROW(C$6)-1+COLUMN($F$8))),"")</f>
        <v/>
      </c>
      <c r="E25" s="401" t="s">
        <v>227</v>
      </c>
      <c r="F25" s="447" t="n">
        <v>5</v>
      </c>
      <c r="G25" s="448" t="n">
        <v>7</v>
      </c>
      <c r="H25" s="448" t="n">
        <v>4</v>
      </c>
      <c r="I25" s="448" t="n">
        <v>6</v>
      </c>
      <c r="J25" s="449" t="n">
        <v>3</v>
      </c>
    </row>
    <row r="26" customFormat="false" ht="12.75" hidden="false" customHeight="false" outlineLevel="0" collapsed="false">
      <c r="A26" s="401" t="str">
        <f aca="true">IF(INDIRECT(ADDRESS(A$6,ROW()-ROW(A$6)-1+COLUMN($F$8)))&gt;0,INDIRECT(ADDRESS(A$6,ROW()-ROW(A$6)-1+COLUMN($F$8))),"")</f>
        <v/>
      </c>
      <c r="B26" s="401" t="str">
        <f aca="true">IF(INDIRECT(ADDRESS(B$6,ROW()-ROW(B$6)-1+COLUMN($F$8)))&gt;0,INDIRECT(ADDRESS(B$6,ROW()-ROW(B$6)-1+COLUMN($F$8))),"")</f>
        <v/>
      </c>
      <c r="C26" s="401" t="str">
        <f aca="true">IF(INDIRECT(ADDRESS(C$6,ROW()-ROW(C$6)-1+COLUMN($F$8)))&gt;0,INDIRECT(ADDRESS(C$6,ROW()-ROW(C$6)-1+COLUMN($F$8))),"")</f>
        <v/>
      </c>
    </row>
    <row r="27" customFormat="false" ht="12.75" hidden="false" customHeight="false" outlineLevel="0" collapsed="false">
      <c r="A27" s="401" t="str">
        <f aca="true">IF(INDIRECT(ADDRESS(A$6,ROW()-ROW(A$6)-1+COLUMN($F$8)))&gt;0,INDIRECT(ADDRESS(A$6,ROW()-ROW(A$6)-1+COLUMN($F$8))),"")</f>
        <v/>
      </c>
      <c r="B27" s="401" t="str">
        <f aca="true">IF(INDIRECT(ADDRESS(B$6,ROW()-ROW(B$6)-1+COLUMN($F$8)))&gt;0,INDIRECT(ADDRESS(B$6,ROW()-ROW(B$6)-1+COLUMN($F$8))),"")</f>
        <v/>
      </c>
      <c r="C27" s="401" t="str">
        <f aca="true">IF(INDIRECT(ADDRESS(C$6,ROW()-ROW(C$6)-1+COLUMN($F$8)))&gt;0,INDIRECT(ADDRESS(C$6,ROW()-ROW(C$6)-1+COLUMN($F$8))),"")</f>
        <v/>
      </c>
      <c r="D27" s="446" t="n">
        <v>8</v>
      </c>
      <c r="E27" s="39" t="s">
        <v>250</v>
      </c>
    </row>
    <row r="28" customFormat="false" ht="12.75" hidden="false" customHeight="false" outlineLevel="0" collapsed="false">
      <c r="A28" s="401" t="str">
        <f aca="true">IF(INDIRECT(ADDRESS(A$6,ROW()-ROW(A$6)-1+COLUMN($F$8)))&gt;0,INDIRECT(ADDRESS(A$6,ROW()-ROW(A$6)-1+COLUMN($F$8))),"")</f>
        <v/>
      </c>
      <c r="B28" s="401" t="str">
        <f aca="true">IF(INDIRECT(ADDRESS(B$6,ROW()-ROW(B$6)-1+COLUMN($F$8)))&gt;0,INDIRECT(ADDRESS(B$6,ROW()-ROW(B$6)-1+COLUMN($F$8))),"")</f>
        <v/>
      </c>
      <c r="C28" s="401" t="str">
        <f aca="true">IF(INDIRECT(ADDRESS(C$6,ROW()-ROW(C$6)-1+COLUMN($F$8)))&gt;0,INDIRECT(ADDRESS(C$6,ROW()-ROW(C$6)-1+COLUMN($F$8))),"")</f>
        <v/>
      </c>
      <c r="E28" s="401" t="s">
        <v>198</v>
      </c>
      <c r="F28" s="447" t="n">
        <v>1</v>
      </c>
      <c r="G28" s="448" t="n">
        <v>2</v>
      </c>
      <c r="H28" s="448" t="n">
        <v>3</v>
      </c>
      <c r="I28" s="449" t="n">
        <v>4</v>
      </c>
      <c r="K28" s="447" t="n">
        <v>5</v>
      </c>
      <c r="L28" s="448" t="n">
        <v>6</v>
      </c>
      <c r="M28" s="448" t="n">
        <v>7</v>
      </c>
      <c r="N28" s="449" t="n">
        <v>8</v>
      </c>
    </row>
    <row r="29" customFormat="false" ht="12.75" hidden="false" customHeight="false" outlineLevel="0" collapsed="false">
      <c r="A29" s="401" t="str">
        <f aca="true">IF(INDIRECT(ADDRESS(A$6,ROW()-ROW(A$6)-1+COLUMN($F$8)))&gt;0,INDIRECT(ADDRESS(A$6,ROW()-ROW(A$6)-1+COLUMN($F$8))),"")</f>
        <v/>
      </c>
      <c r="B29" s="401" t="str">
        <f aca="true">IF(INDIRECT(ADDRESS(B$6,ROW()-ROW(B$6)-1+COLUMN($F$8)))&gt;0,INDIRECT(ADDRESS(B$6,ROW()-ROW(B$6)-1+COLUMN($F$8))),"")</f>
        <v/>
      </c>
      <c r="C29" s="401" t="str">
        <f aca="true">IF(INDIRECT(ADDRESS(C$6,ROW()-ROW(C$6)-1+COLUMN($F$8)))&gt;0,INDIRECT(ADDRESS(C$6,ROW()-ROW(C$6)-1+COLUMN($F$8))),"")</f>
        <v/>
      </c>
      <c r="E29" s="401" t="s">
        <v>225</v>
      </c>
      <c r="F29" s="447" t="n">
        <v>2</v>
      </c>
      <c r="G29" s="448" t="n">
        <v>4</v>
      </c>
      <c r="H29" s="448" t="n">
        <v>5</v>
      </c>
      <c r="I29" s="449" t="n">
        <v>7</v>
      </c>
      <c r="K29" s="447" t="n">
        <v>3</v>
      </c>
      <c r="L29" s="448" t="n">
        <v>8</v>
      </c>
      <c r="M29" s="448" t="n">
        <v>6</v>
      </c>
      <c r="N29" s="449" t="n">
        <v>1</v>
      </c>
    </row>
    <row r="30" customFormat="false" ht="12.75" hidden="false" customHeight="false" outlineLevel="0" collapsed="false">
      <c r="A30" s="401" t="str">
        <f aca="true">IF(INDIRECT(ADDRESS(A$6,ROW()-ROW(A$6)-1+COLUMN($F$8)))&gt;0,INDIRECT(ADDRESS(A$6,ROW()-ROW(A$6)-1+COLUMN($F$8))),"")</f>
        <v/>
      </c>
      <c r="B30" s="401" t="str">
        <f aca="true">IF(INDIRECT(ADDRESS(B$6,ROW()-ROW(B$6)-1+COLUMN($F$8)))&gt;0,INDIRECT(ADDRESS(B$6,ROW()-ROW(B$6)-1+COLUMN($F$8))),"")</f>
        <v/>
      </c>
      <c r="C30" s="401" t="str">
        <f aca="true">IF(INDIRECT(ADDRESS(C$6,ROW()-ROW(C$6)-1+COLUMN($F$8)))&gt;0,INDIRECT(ADDRESS(C$6,ROW()-ROW(C$6)-1+COLUMN($F$8))),"")</f>
        <v/>
      </c>
      <c r="E30" s="401" t="s">
        <v>227</v>
      </c>
      <c r="F30" s="447" t="n">
        <v>7</v>
      </c>
      <c r="G30" s="448" t="n">
        <v>1</v>
      </c>
      <c r="H30" s="448" t="n">
        <v>8</v>
      </c>
      <c r="I30" s="449" t="n">
        <v>2</v>
      </c>
      <c r="K30" s="447" t="n">
        <v>6</v>
      </c>
      <c r="L30" s="448" t="n">
        <v>5</v>
      </c>
      <c r="M30" s="448" t="n">
        <v>4</v>
      </c>
      <c r="N30" s="449" t="n">
        <v>3</v>
      </c>
    </row>
    <row r="31" customFormat="false" ht="12.75" hidden="false" customHeight="false" outlineLevel="0" collapsed="false">
      <c r="A31" s="401" t="str">
        <f aca="true">IF(INDIRECT(ADDRESS(A$6,ROW()-ROW(A$6)-1+COLUMN($F$8)))&gt;0,INDIRECT(ADDRESS(A$6,ROW()-ROW(A$6)-1+COLUMN($F$8))),"")</f>
        <v/>
      </c>
      <c r="B31" s="401" t="str">
        <f aca="true">IF(INDIRECT(ADDRESS(B$6,ROW()-ROW(B$6)-1+COLUMN($F$8)))&gt;0,INDIRECT(ADDRESS(B$6,ROW()-ROW(B$6)-1+COLUMN($F$8))),"")</f>
        <v/>
      </c>
      <c r="C31" s="401" t="str">
        <f aca="true">IF(INDIRECT(ADDRESS(C$6,ROW()-ROW(C$6)-1+COLUMN($F$8)))&gt;0,INDIRECT(ADDRESS(C$6,ROW()-ROW(C$6)-1+COLUMN($F$8))),"")</f>
        <v/>
      </c>
    </row>
    <row r="32" customFormat="false" ht="12.75" hidden="false" customHeight="false" outlineLevel="0" collapsed="false">
      <c r="A32" s="401" t="str">
        <f aca="true">IF(INDIRECT(ADDRESS(A$6,ROW()-ROW(A$6)-1+COLUMN($F$8)))&gt;0,INDIRECT(ADDRESS(A$6,ROW()-ROW(A$6)-1+COLUMN($F$8))),"")</f>
        <v/>
      </c>
      <c r="B32" s="401" t="str">
        <f aca="true">IF(INDIRECT(ADDRESS(B$6,ROW()-ROW(B$6)-1+COLUMN($F$8)))&gt;0,INDIRECT(ADDRESS(B$6,ROW()-ROW(B$6)-1+COLUMN($F$8))),"")</f>
        <v/>
      </c>
      <c r="C32" s="401" t="str">
        <f aca="true">IF(INDIRECT(ADDRESS(C$6,ROW()-ROW(C$6)-1+COLUMN($F$8)))&gt;0,INDIRECT(ADDRESS(C$6,ROW()-ROW(C$6)-1+COLUMN($F$8))),"")</f>
        <v/>
      </c>
      <c r="D32" s="446" t="n">
        <v>9</v>
      </c>
      <c r="E32" s="39" t="s">
        <v>250</v>
      </c>
    </row>
    <row r="33" customFormat="false" ht="12.75" hidden="false" customHeight="false" outlineLevel="0" collapsed="false">
      <c r="A33" s="401" t="str">
        <f aca="true">IF(INDIRECT(ADDRESS(A$6,ROW()-ROW(A$6)-1+COLUMN($F$8)))&gt;0,INDIRECT(ADDRESS(A$6,ROW()-ROW(A$6)-1+COLUMN($F$8))),"")</f>
        <v/>
      </c>
      <c r="B33" s="401" t="str">
        <f aca="true">IF(INDIRECT(ADDRESS(B$6,ROW()-ROW(B$6)-1+COLUMN($F$8)))&gt;0,INDIRECT(ADDRESS(B$6,ROW()-ROW(B$6)-1+COLUMN($F$8))),"")</f>
        <v/>
      </c>
      <c r="C33" s="401" t="str">
        <f aca="true">IF(INDIRECT(ADDRESS(C$6,ROW()-ROW(C$6)-1+COLUMN($F$8)))&gt;0,INDIRECT(ADDRESS(C$6,ROW()-ROW(C$6)-1+COLUMN($F$8))),"")</f>
        <v/>
      </c>
      <c r="E33" s="401" t="s">
        <v>198</v>
      </c>
      <c r="F33" s="447" t="n">
        <v>1</v>
      </c>
      <c r="G33" s="448" t="n">
        <v>2</v>
      </c>
      <c r="H33" s="448" t="n">
        <v>3</v>
      </c>
      <c r="I33" s="448" t="n">
        <v>4</v>
      </c>
      <c r="J33" s="449" t="n">
        <v>5</v>
      </c>
      <c r="K33" s="447" t="n">
        <v>6</v>
      </c>
      <c r="L33" s="448" t="n">
        <v>7</v>
      </c>
      <c r="M33" s="448" t="n">
        <v>8</v>
      </c>
      <c r="N33" s="449" t="n">
        <v>9</v>
      </c>
    </row>
    <row r="34" customFormat="false" ht="12.75" hidden="false" customHeight="false" outlineLevel="0" collapsed="false">
      <c r="A34" s="401" t="str">
        <f aca="true">IF(INDIRECT(ADDRESS(A$6,ROW()-ROW(A$6)-1+COLUMN($F$8)))&gt;0,INDIRECT(ADDRESS(A$6,ROW()-ROW(A$6)-1+COLUMN($F$8))),"")</f>
        <v/>
      </c>
      <c r="B34" s="401" t="str">
        <f aca="true">IF(INDIRECT(ADDRESS(B$6,ROW()-ROW(B$6)-1+COLUMN($F$8)))&gt;0,INDIRECT(ADDRESS(B$6,ROW()-ROW(B$6)-1+COLUMN($F$8))),"")</f>
        <v/>
      </c>
      <c r="C34" s="401" t="str">
        <f aca="true">IF(INDIRECT(ADDRESS(C$6,ROW()-ROW(C$6)-1+COLUMN($F$8)))&gt;0,INDIRECT(ADDRESS(C$6,ROW()-ROW(C$6)-1+COLUMN($F$8))),"")</f>
        <v/>
      </c>
      <c r="E34" s="401" t="s">
        <v>225</v>
      </c>
      <c r="F34" s="447" t="n">
        <v>9</v>
      </c>
      <c r="G34" s="448" t="n">
        <v>1</v>
      </c>
      <c r="H34" s="448" t="n">
        <v>5</v>
      </c>
      <c r="I34" s="448" t="n">
        <v>2</v>
      </c>
      <c r="J34" s="449" t="n">
        <v>7</v>
      </c>
      <c r="K34" s="447" t="n">
        <v>4</v>
      </c>
      <c r="L34" s="448" t="n">
        <v>3</v>
      </c>
      <c r="M34" s="448" t="n">
        <v>6</v>
      </c>
      <c r="N34" s="449" t="n">
        <v>8</v>
      </c>
    </row>
    <row r="35" customFormat="false" ht="12.75" hidden="false" customHeight="false" outlineLevel="0" collapsed="false">
      <c r="A35" s="401" t="str">
        <f aca="true">IF(INDIRECT(ADDRESS(A$6,ROW()-ROW(A$6)-1+COLUMN($F$8)))&gt;0,INDIRECT(ADDRESS(A$6,ROW()-ROW(A$6)-1+COLUMN($F$8))),"")</f>
        <v/>
      </c>
      <c r="B35" s="401" t="str">
        <f aca="true">IF(INDIRECT(ADDRESS(B$6,ROW()-ROW(B$6)-1+COLUMN($F$8)))&gt;0,INDIRECT(ADDRESS(B$6,ROW()-ROW(B$6)-1+COLUMN($F$8))),"")</f>
        <v/>
      </c>
      <c r="C35" s="401" t="str">
        <f aca="true">IF(INDIRECT(ADDRESS(C$6,ROW()-ROW(C$6)-1+COLUMN($F$8)))&gt;0,INDIRECT(ADDRESS(C$6,ROW()-ROW(C$6)-1+COLUMN($F$8))),"")</f>
        <v/>
      </c>
      <c r="E35" s="401" t="s">
        <v>227</v>
      </c>
      <c r="F35" s="447" t="n">
        <v>7</v>
      </c>
      <c r="G35" s="448" t="n">
        <v>4</v>
      </c>
      <c r="H35" s="448" t="n">
        <v>2</v>
      </c>
      <c r="I35" s="448" t="n">
        <v>6</v>
      </c>
      <c r="J35" s="449" t="n">
        <v>1</v>
      </c>
      <c r="K35" s="447" t="n">
        <v>8</v>
      </c>
      <c r="L35" s="448" t="n">
        <v>5</v>
      </c>
      <c r="M35" s="448" t="n">
        <v>9</v>
      </c>
      <c r="N35" s="449" t="n">
        <v>3</v>
      </c>
    </row>
    <row r="36" customFormat="false" ht="12.75" hidden="false" customHeight="false" outlineLevel="0" collapsed="false">
      <c r="A36" s="401" t="str">
        <f aca="true">IF(INDIRECT(ADDRESS(A$6,ROW()-ROW(A$6)-1+COLUMN($F$8)))&gt;0,INDIRECT(ADDRESS(A$6,ROW()-ROW(A$6)-1+COLUMN($F$8))),"")</f>
        <v/>
      </c>
      <c r="B36" s="401" t="str">
        <f aca="true">IF(INDIRECT(ADDRESS(B$6,ROW()-ROW(B$6)-1+COLUMN($F$8)))&gt;0,INDIRECT(ADDRESS(B$6,ROW()-ROW(B$6)-1+COLUMN($F$8))),"")</f>
        <v/>
      </c>
      <c r="C36" s="401" t="str">
        <f aca="true">IF(INDIRECT(ADDRESS(C$6,ROW()-ROW(C$6)-1+COLUMN($F$8)))&gt;0,INDIRECT(ADDRESS(C$6,ROW()-ROW(C$6)-1+COLUMN($F$8))),"")</f>
        <v/>
      </c>
    </row>
    <row r="37" customFormat="false" ht="12.75" hidden="false" customHeight="false" outlineLevel="0" collapsed="false">
      <c r="A37" s="401" t="str">
        <f aca="true">IF(INDIRECT(ADDRESS(A$6,ROW()-ROW(A$6)-1+COLUMN($F$8)))&gt;0,INDIRECT(ADDRESS(A$6,ROW()-ROW(A$6)-1+COLUMN($F$8))),"")</f>
        <v/>
      </c>
      <c r="B37" s="401" t="str">
        <f aca="true">IF(INDIRECT(ADDRESS(B$6,ROW()-ROW(B$6)-1+COLUMN($F$8)))&gt;0,INDIRECT(ADDRESS(B$6,ROW()-ROW(B$6)-1+COLUMN($F$8))),"")</f>
        <v/>
      </c>
      <c r="C37" s="401" t="str">
        <f aca="true">IF(INDIRECT(ADDRESS(C$6,ROW()-ROW(C$6)-1+COLUMN($F$8)))&gt;0,INDIRECT(ADDRESS(C$6,ROW()-ROW(C$6)-1+COLUMN($F$8))),"")</f>
        <v/>
      </c>
      <c r="D37" s="446" t="n">
        <v>10</v>
      </c>
      <c r="E37" s="39" t="s">
        <v>250</v>
      </c>
    </row>
    <row r="38" customFormat="false" ht="12.75" hidden="false" customHeight="false" outlineLevel="0" collapsed="false">
      <c r="A38" s="401" t="str">
        <f aca="true">IF(INDIRECT(ADDRESS(A$6,ROW()-ROW(A$6)-1+COLUMN($F$8)))&gt;0,INDIRECT(ADDRESS(A$6,ROW()-ROW(A$6)-1+COLUMN($F$8))),"")</f>
        <v/>
      </c>
      <c r="B38" s="401" t="str">
        <f aca="true">IF(INDIRECT(ADDRESS(B$6,ROW()-ROW(B$6)-1+COLUMN($F$8)))&gt;0,INDIRECT(ADDRESS(B$6,ROW()-ROW(B$6)-1+COLUMN($F$8))),"")</f>
        <v/>
      </c>
      <c r="C38" s="401" t="str">
        <f aca="true">IF(INDIRECT(ADDRESS(C$6,ROW()-ROW(C$6)-1+COLUMN($F$8)))&gt;0,INDIRECT(ADDRESS(C$6,ROW()-ROW(C$6)-1+COLUMN($F$8))),"")</f>
        <v/>
      </c>
      <c r="E38" s="401" t="s">
        <v>198</v>
      </c>
      <c r="F38" s="447" t="n">
        <v>1</v>
      </c>
      <c r="G38" s="448" t="n">
        <v>2</v>
      </c>
      <c r="H38" s="448" t="n">
        <v>3</v>
      </c>
      <c r="I38" s="448" t="n">
        <v>4</v>
      </c>
      <c r="J38" s="449" t="n">
        <v>5</v>
      </c>
      <c r="K38" s="447" t="n">
        <v>6</v>
      </c>
      <c r="L38" s="448" t="n">
        <v>7</v>
      </c>
      <c r="M38" s="448" t="n">
        <v>8</v>
      </c>
      <c r="N38" s="448" t="n">
        <v>9</v>
      </c>
      <c r="O38" s="449" t="n">
        <v>10</v>
      </c>
    </row>
    <row r="39" customFormat="false" ht="12.75" hidden="false" customHeight="false" outlineLevel="0" collapsed="false">
      <c r="A39" s="401" t="str">
        <f aca="true">IF(INDIRECT(ADDRESS(A$6,ROW()-ROW(A$6)-1+COLUMN($F$8)))&gt;0,INDIRECT(ADDRESS(A$6,ROW()-ROW(A$6)-1+COLUMN($F$8))),"")</f>
        <v/>
      </c>
      <c r="B39" s="401" t="str">
        <f aca="true">IF(INDIRECT(ADDRESS(B$6,ROW()-ROW(B$6)-1+COLUMN($F$8)))&gt;0,INDIRECT(ADDRESS(B$6,ROW()-ROW(B$6)-1+COLUMN($F$8))),"")</f>
        <v/>
      </c>
      <c r="C39" s="401" t="str">
        <f aca="true">IF(INDIRECT(ADDRESS(C$6,ROW()-ROW(C$6)-1+COLUMN($F$8)))&gt;0,INDIRECT(ADDRESS(C$6,ROW()-ROW(C$6)-1+COLUMN($F$8))),"")</f>
        <v/>
      </c>
      <c r="E39" s="401" t="s">
        <v>225</v>
      </c>
      <c r="F39" s="447" t="n">
        <v>3</v>
      </c>
      <c r="G39" s="448" t="n">
        <v>1</v>
      </c>
      <c r="H39" s="448" t="n">
        <v>10</v>
      </c>
      <c r="I39" s="448" t="n">
        <v>7</v>
      </c>
      <c r="J39" s="449" t="n">
        <v>6</v>
      </c>
      <c r="K39" s="447" t="n">
        <v>5</v>
      </c>
      <c r="L39" s="448" t="n">
        <v>8</v>
      </c>
      <c r="M39" s="448" t="n">
        <v>4</v>
      </c>
      <c r="N39" s="448" t="n">
        <v>2</v>
      </c>
      <c r="O39" s="449" t="n">
        <v>9</v>
      </c>
    </row>
    <row r="40" customFormat="false" ht="12.75" hidden="false" customHeight="false" outlineLevel="0" collapsed="false">
      <c r="A40" s="401" t="str">
        <f aca="true">IF(INDIRECT(ADDRESS(A$6,ROW()-ROW(A$6)-1+COLUMN($F$8)))&gt;0,INDIRECT(ADDRESS(A$6,ROW()-ROW(A$6)-1+COLUMN($F$8))),"")</f>
        <v/>
      </c>
      <c r="B40" s="401" t="str">
        <f aca="true">IF(INDIRECT(ADDRESS(B$6,ROW()-ROW(B$6)-1+COLUMN($F$8)))&gt;0,INDIRECT(ADDRESS(B$6,ROW()-ROW(B$6)-1+COLUMN($F$8))),"")</f>
        <v/>
      </c>
      <c r="C40" s="401" t="str">
        <f aca="true">IF(INDIRECT(ADDRESS(C$6,ROW()-ROW(C$6)-1+COLUMN($F$8)))&gt;0,INDIRECT(ADDRESS(C$6,ROW()-ROW(C$6)-1+COLUMN($F$8))),"")</f>
        <v/>
      </c>
      <c r="E40" s="401" t="s">
        <v>227</v>
      </c>
      <c r="F40" s="447" t="n">
        <v>10</v>
      </c>
      <c r="G40" s="448" t="n">
        <v>4</v>
      </c>
      <c r="H40" s="448" t="n">
        <v>1</v>
      </c>
      <c r="I40" s="448" t="n">
        <v>6</v>
      </c>
      <c r="J40" s="449" t="n">
        <v>8</v>
      </c>
      <c r="K40" s="447" t="n">
        <v>7</v>
      </c>
      <c r="L40" s="448" t="n">
        <v>9</v>
      </c>
      <c r="M40" s="448" t="n">
        <v>2</v>
      </c>
      <c r="N40" s="448" t="n">
        <v>5</v>
      </c>
      <c r="O40" s="449" t="n">
        <v>3</v>
      </c>
    </row>
    <row r="41" customFormat="false" ht="12.75" hidden="false" customHeight="false" outlineLevel="0" collapsed="false">
      <c r="A41" s="401" t="str">
        <f aca="true">IF(INDIRECT(ADDRESS(A$6,ROW()-ROW(A$6)-1+COLUMN($F$8)))&gt;0,INDIRECT(ADDRESS(A$6,ROW()-ROW(A$6)-1+COLUMN($F$8))),"")</f>
        <v/>
      </c>
      <c r="B41" s="401" t="str">
        <f aca="true">IF(INDIRECT(ADDRESS(B$6,ROW()-ROW(B$6)-1+COLUMN($F$8)))&gt;0,INDIRECT(ADDRESS(B$6,ROW()-ROW(B$6)-1+COLUMN($F$8))),"")</f>
        <v/>
      </c>
      <c r="C41" s="401" t="str">
        <f aca="true">IF(INDIRECT(ADDRESS(C$6,ROW()-ROW(C$6)-1+COLUMN($F$8)))&gt;0,INDIRECT(ADDRESS(C$6,ROW()-ROW(C$6)-1+COLUMN($F$8))),"")</f>
        <v/>
      </c>
    </row>
    <row r="42" customFormat="false" ht="12.75" hidden="false" customHeight="false" outlineLevel="0" collapsed="false">
      <c r="A42" s="401" t="str">
        <f aca="true">IF(INDIRECT(ADDRESS(A$6,ROW()-ROW(A$6)-1+COLUMN($F$8)))&gt;0,INDIRECT(ADDRESS(A$6,ROW()-ROW(A$6)-1+COLUMN($F$8))),"")</f>
        <v/>
      </c>
      <c r="B42" s="401" t="str">
        <f aca="true">IF(INDIRECT(ADDRESS(B$6,ROW()-ROW(B$6)-1+COLUMN($F$8)))&gt;0,INDIRECT(ADDRESS(B$6,ROW()-ROW(B$6)-1+COLUMN($F$8))),"")</f>
        <v/>
      </c>
      <c r="C42" s="401" t="str">
        <f aca="true">IF(INDIRECT(ADDRESS(C$6,ROW()-ROW(C$6)-1+COLUMN($F$8)))&gt;0,INDIRECT(ADDRESS(C$6,ROW()-ROW(C$6)-1+COLUMN($F$8))),"")</f>
        <v/>
      </c>
      <c r="D42" s="446" t="n">
        <v>11</v>
      </c>
      <c r="E42" s="39" t="s">
        <v>251</v>
      </c>
    </row>
    <row r="43" customFormat="false" ht="12.75" hidden="false" customHeight="false" outlineLevel="0" collapsed="false">
      <c r="A43" s="401" t="str">
        <f aca="true">IF(INDIRECT(ADDRESS(A$6,ROW()-ROW(A$6)-1+COLUMN($F$8)))&gt;0,INDIRECT(ADDRESS(A$6,ROW()-ROW(A$6)-1+COLUMN($F$8))),"")</f>
        <v/>
      </c>
      <c r="B43" s="401" t="str">
        <f aca="true">IF(INDIRECT(ADDRESS(B$6,ROW()-ROW(B$6)-1+COLUMN($F$8)))&gt;0,INDIRECT(ADDRESS(B$6,ROW()-ROW(B$6)-1+COLUMN($F$8))),"")</f>
        <v/>
      </c>
      <c r="C43" s="401" t="str">
        <f aca="true">IF(INDIRECT(ADDRESS(C$6,ROW()-ROW(C$6)-1+COLUMN($F$8)))&gt;0,INDIRECT(ADDRESS(C$6,ROW()-ROW(C$6)-1+COLUMN($F$8))),"")</f>
        <v/>
      </c>
      <c r="E43" s="401" t="s">
        <v>198</v>
      </c>
      <c r="F43" s="447" t="n">
        <v>4</v>
      </c>
      <c r="G43" s="448" t="n">
        <v>5</v>
      </c>
      <c r="H43" s="448" t="n">
        <v>6</v>
      </c>
      <c r="I43" s="448" t="n">
        <v>7</v>
      </c>
      <c r="J43" s="453"/>
      <c r="K43" s="448" t="n">
        <v>8</v>
      </c>
      <c r="L43" s="448" t="n">
        <v>9</v>
      </c>
      <c r="M43" s="448" t="n">
        <v>10</v>
      </c>
      <c r="N43" s="449" t="n">
        <v>11</v>
      </c>
    </row>
    <row r="44" customFormat="false" ht="12.75" hidden="false" customHeight="false" outlineLevel="0" collapsed="false">
      <c r="A44" s="401" t="str">
        <f aca="true">IF(INDIRECT(ADDRESS(A$6,ROW()-ROW(A$6)-1+COLUMN($F$8)))&gt;0,INDIRECT(ADDRESS(A$6,ROW()-ROW(A$6)-1+COLUMN($F$8))),"")</f>
        <v/>
      </c>
      <c r="B44" s="401" t="str">
        <f aca="true">IF(INDIRECT(ADDRESS(B$6,ROW()-ROW(B$6)-1+COLUMN($F$8)))&gt;0,INDIRECT(ADDRESS(B$6,ROW()-ROW(B$6)-1+COLUMN($F$8))),"")</f>
        <v/>
      </c>
      <c r="C44" s="401" t="str">
        <f aca="true">IF(INDIRECT(ADDRESS(C$6,ROW()-ROW(C$6)-1+COLUMN($F$8)))&gt;0,INDIRECT(ADDRESS(C$6,ROW()-ROW(C$6)-1+COLUMN($F$8))),"")</f>
        <v/>
      </c>
      <c r="E44" s="401" t="s">
        <v>225</v>
      </c>
      <c r="F44" s="447" t="n">
        <v>10</v>
      </c>
      <c r="G44" s="448" t="n">
        <v>8</v>
      </c>
      <c r="H44" s="448" t="n">
        <v>7</v>
      </c>
      <c r="I44" s="448" t="n">
        <v>2</v>
      </c>
      <c r="J44" s="453"/>
      <c r="K44" s="401" t="n">
        <v>9</v>
      </c>
      <c r="L44" s="401" t="n">
        <v>11</v>
      </c>
      <c r="M44" s="401" t="n">
        <v>3</v>
      </c>
      <c r="N44" s="449" t="n">
        <v>1</v>
      </c>
    </row>
    <row r="45" customFormat="false" ht="12.75" hidden="false" customHeight="false" outlineLevel="0" collapsed="false">
      <c r="A45" s="401" t="str">
        <f aca="true">IF(INDIRECT(ADDRESS(A$6,ROW()-ROW(A$6)-1+COLUMN($F$8)))&gt;0,INDIRECT(ADDRESS(A$6,ROW()-ROW(A$6)-1+COLUMN($F$8))),"")</f>
        <v/>
      </c>
      <c r="B45" s="401" t="str">
        <f aca="true">IF(INDIRECT(ADDRESS(B$6,ROW()-ROW(B$6)-1+COLUMN($F$8)))&gt;0,INDIRECT(ADDRESS(B$6,ROW()-ROW(B$6)-1+COLUMN($F$8))),"")</f>
        <v/>
      </c>
      <c r="C45" s="401" t="str">
        <f aca="true">IF(INDIRECT(ADDRESS(C$6,ROW()-ROW(C$6)-1+COLUMN($F$8)))&gt;0,INDIRECT(ADDRESS(C$6,ROW()-ROW(C$6)-1+COLUMN($F$8))),"")</f>
        <v/>
      </c>
      <c r="E45" s="401" t="s">
        <v>227</v>
      </c>
      <c r="F45" s="447" t="n">
        <v>1</v>
      </c>
      <c r="G45" s="448" t="n">
        <v>3</v>
      </c>
      <c r="H45" s="448" t="n">
        <v>4</v>
      </c>
      <c r="I45" s="449" t="n">
        <v>10</v>
      </c>
      <c r="J45" s="453"/>
      <c r="K45" s="447" t="n">
        <v>11</v>
      </c>
      <c r="L45" s="448" t="n">
        <v>6</v>
      </c>
      <c r="M45" s="448" t="n">
        <v>2</v>
      </c>
      <c r="N45" s="449" t="n">
        <v>5</v>
      </c>
    </row>
    <row r="46" customFormat="false" ht="12.75" hidden="false" customHeight="false" outlineLevel="0" collapsed="false">
      <c r="A46" s="401" t="str">
        <f aca="true">IF(INDIRECT(ADDRESS(A$6,ROW()-ROW(A$6)-1+COLUMN($F$8)))&gt;0,INDIRECT(ADDRESS(A$6,ROW()-ROW(A$6)-1+COLUMN($F$8))),"")</f>
        <v/>
      </c>
      <c r="B46" s="401" t="str">
        <f aca="true">IF(INDIRECT(ADDRESS(B$6,ROW()-ROW(B$6)-1+COLUMN($F$8)))&gt;0,INDIRECT(ADDRESS(B$6,ROW()-ROW(B$6)-1+COLUMN($F$8))),"")</f>
        <v/>
      </c>
      <c r="C46" s="401" t="str">
        <f aca="true">IF(INDIRECT(ADDRESS(C$6,ROW()-ROW(C$6)-1+COLUMN($F$8)))&gt;0,INDIRECT(ADDRESS(C$6,ROW()-ROW(C$6)-1+COLUMN($F$8))),"")</f>
        <v/>
      </c>
    </row>
    <row r="47" customFormat="false" ht="12.75" hidden="false" customHeight="false" outlineLevel="0" collapsed="false">
      <c r="A47" s="401" t="str">
        <f aca="true">IF(INDIRECT(ADDRESS(A$6,ROW()-ROW(A$6)-1+COLUMN($F$8)))&gt;0,INDIRECT(ADDRESS(A$6,ROW()-ROW(A$6)-1+COLUMN($F$8))),"")</f>
        <v/>
      </c>
      <c r="B47" s="401" t="str">
        <f aca="true">IF(INDIRECT(ADDRESS(B$6,ROW()-ROW(B$6)-1+COLUMN($F$8)))&gt;0,INDIRECT(ADDRESS(B$6,ROW()-ROW(B$6)-1+COLUMN($F$8))),"")</f>
        <v/>
      </c>
      <c r="C47" s="401" t="str">
        <f aca="true">IF(INDIRECT(ADDRESS(C$6,ROW()-ROW(C$6)-1+COLUMN($F$8)))&gt;0,INDIRECT(ADDRESS(C$6,ROW()-ROW(C$6)-1+COLUMN($F$8))),"")</f>
        <v/>
      </c>
      <c r="D47" s="446" t="n">
        <v>12</v>
      </c>
      <c r="E47" s="39" t="s">
        <v>250</v>
      </c>
    </row>
    <row r="48" customFormat="false" ht="12.75" hidden="false" customHeight="false" outlineLevel="0" collapsed="false">
      <c r="A48" s="401" t="str">
        <f aca="true">IF(INDIRECT(ADDRESS(A$6,ROW()-ROW(A$6)-1+COLUMN($F$8)))&gt;0,INDIRECT(ADDRESS(A$6,ROW()-ROW(A$6)-1+COLUMN($F$8))),"")</f>
        <v/>
      </c>
      <c r="B48" s="401" t="str">
        <f aca="true">IF(INDIRECT(ADDRESS(B$6,ROW()-ROW(B$6)-1+COLUMN($F$8)))&gt;0,INDIRECT(ADDRESS(B$6,ROW()-ROW(B$6)-1+COLUMN($F$8))),"")</f>
        <v/>
      </c>
      <c r="C48" s="401" t="str">
        <f aca="true">IF(INDIRECT(ADDRESS(C$6,ROW()-ROW(C$6)-1+COLUMN($F$8)))&gt;0,INDIRECT(ADDRESS(C$6,ROW()-ROW(C$6)-1+COLUMN($F$8))),"")</f>
        <v/>
      </c>
      <c r="E48" s="401" t="s">
        <v>198</v>
      </c>
      <c r="F48" s="447" t="n">
        <v>1</v>
      </c>
      <c r="G48" s="448" t="n">
        <v>2</v>
      </c>
      <c r="H48" s="448" t="n">
        <v>3</v>
      </c>
      <c r="I48" s="449" t="n">
        <v>4</v>
      </c>
      <c r="K48" s="447" t="n">
        <v>5</v>
      </c>
      <c r="L48" s="448" t="n">
        <v>6</v>
      </c>
      <c r="M48" s="448" t="n">
        <v>7</v>
      </c>
      <c r="N48" s="449" t="n">
        <v>8</v>
      </c>
      <c r="P48" s="447" t="n">
        <v>9</v>
      </c>
      <c r="Q48" s="448" t="n">
        <v>10</v>
      </c>
      <c r="R48" s="448" t="n">
        <v>11</v>
      </c>
      <c r="S48" s="449" t="n">
        <v>12</v>
      </c>
    </row>
    <row r="49" customFormat="false" ht="12.75" hidden="false" customHeight="false" outlineLevel="0" collapsed="false">
      <c r="A49" s="401" t="str">
        <f aca="true">IF(INDIRECT(ADDRESS(A$6,ROW()-ROW(A$6)-1+COLUMN($F$8)))&gt;0,INDIRECT(ADDRESS(A$6,ROW()-ROW(A$6)-1+COLUMN($F$8))),"")</f>
        <v/>
      </c>
      <c r="B49" s="401" t="str">
        <f aca="true">IF(INDIRECT(ADDRESS(B$6,ROW()-ROW(B$6)-1+COLUMN($F$8)))&gt;0,INDIRECT(ADDRESS(B$6,ROW()-ROW(B$6)-1+COLUMN($F$8))),"")</f>
        <v/>
      </c>
      <c r="C49" s="401" t="str">
        <f aca="true">IF(INDIRECT(ADDRESS(C$6,ROW()-ROW(C$6)-1+COLUMN($F$8)))&gt;0,INDIRECT(ADDRESS(C$6,ROW()-ROW(C$6)-1+COLUMN($F$8))),"")</f>
        <v/>
      </c>
      <c r="E49" s="401" t="s">
        <v>225</v>
      </c>
      <c r="F49" s="447" t="n">
        <v>6</v>
      </c>
      <c r="G49" s="448" t="n">
        <v>12</v>
      </c>
      <c r="H49" s="448" t="n">
        <v>4</v>
      </c>
      <c r="I49" s="449" t="n">
        <v>9</v>
      </c>
      <c r="K49" s="447" t="n">
        <v>11</v>
      </c>
      <c r="L49" s="448" t="n">
        <v>1</v>
      </c>
      <c r="M49" s="448" t="n">
        <v>5</v>
      </c>
      <c r="N49" s="449" t="n">
        <v>7</v>
      </c>
      <c r="P49" s="447" t="n">
        <v>8</v>
      </c>
      <c r="Q49" s="448" t="n">
        <v>3</v>
      </c>
      <c r="R49" s="448" t="n">
        <v>10</v>
      </c>
      <c r="S49" s="449" t="n">
        <v>2</v>
      </c>
    </row>
    <row r="50" customFormat="false" ht="12.75" hidden="false" customHeight="false" outlineLevel="0" collapsed="false">
      <c r="A50" s="401" t="str">
        <f aca="true">IF(INDIRECT(ADDRESS(A$6,ROW()-ROW(A$6)-1+COLUMN($F$8)))&gt;0,INDIRECT(ADDRESS(A$6,ROW()-ROW(A$6)-1+COLUMN($F$8))),"")</f>
        <v/>
      </c>
      <c r="B50" s="401" t="str">
        <f aca="true">IF(INDIRECT(ADDRESS(B$6,ROW()-ROW(B$6)-1+COLUMN($F$8)))&gt;0,INDIRECT(ADDRESS(B$6,ROW()-ROW(B$6)-1+COLUMN($F$8))),"")</f>
        <v/>
      </c>
      <c r="C50" s="401" t="str">
        <f aca="true">IF(INDIRECT(ADDRESS(C$6,ROW()-ROW(C$6)-1+COLUMN($F$8)))&gt;0,INDIRECT(ADDRESS(C$6,ROW()-ROW(C$6)-1+COLUMN($F$8))),"")</f>
        <v/>
      </c>
      <c r="E50" s="401" t="s">
        <v>227</v>
      </c>
      <c r="F50" s="447" t="n">
        <v>10</v>
      </c>
      <c r="G50" s="448" t="n">
        <v>4</v>
      </c>
      <c r="H50" s="448" t="n">
        <v>2</v>
      </c>
      <c r="I50" s="449" t="n">
        <v>5</v>
      </c>
      <c r="K50" s="447" t="n">
        <v>3</v>
      </c>
      <c r="L50" s="448" t="n">
        <v>7</v>
      </c>
      <c r="M50" s="448" t="n">
        <v>9</v>
      </c>
      <c r="N50" s="449" t="n">
        <v>11</v>
      </c>
      <c r="P50" s="447" t="n">
        <v>12</v>
      </c>
      <c r="Q50" s="448" t="n">
        <v>8</v>
      </c>
      <c r="R50" s="448" t="n">
        <v>6</v>
      </c>
      <c r="S50" s="449" t="n">
        <v>1</v>
      </c>
    </row>
    <row r="51" customFormat="false" ht="12.75" hidden="false" customHeight="false" outlineLevel="0" collapsed="false">
      <c r="A51" s="401" t="str">
        <f aca="true">IF(INDIRECT(ADDRESS(A$6,ROW()-ROW(A$6)-1+COLUMN($F$8)))&gt;0,INDIRECT(ADDRESS(A$6,ROW()-ROW(A$6)-1+COLUMN($F$8))),"")</f>
        <v/>
      </c>
      <c r="B51" s="401" t="str">
        <f aca="true">IF(INDIRECT(ADDRESS(B$6,ROW()-ROW(B$6)-1+COLUMN($F$8)))&gt;0,INDIRECT(ADDRESS(B$6,ROW()-ROW(B$6)-1+COLUMN($F$8))),"")</f>
        <v/>
      </c>
      <c r="C51" s="401" t="str">
        <f aca="true">IF(INDIRECT(ADDRESS(C$6,ROW()-ROW(C$6)-1+COLUMN($F$8)))&gt;0,INDIRECT(ADDRESS(C$6,ROW()-ROW(C$6)-1+COLUMN($F$8))),"")</f>
        <v/>
      </c>
    </row>
    <row r="52" customFormat="false" ht="12.75" hidden="false" customHeight="false" outlineLevel="0" collapsed="false">
      <c r="A52" s="401" t="str">
        <f aca="true">IF(INDIRECT(ADDRESS(A$6,ROW()-ROW(A$6)-1+COLUMN($F$8)))&gt;0,INDIRECT(ADDRESS(A$6,ROW()-ROW(A$6)-1+COLUMN($F$8))),"")</f>
        <v/>
      </c>
      <c r="B52" s="401" t="str">
        <f aca="true">IF(INDIRECT(ADDRESS(B$6,ROW()-ROW(B$6)-1+COLUMN($F$8)))&gt;0,INDIRECT(ADDRESS(B$6,ROW()-ROW(B$6)-1+COLUMN($F$8))),"")</f>
        <v/>
      </c>
      <c r="C52" s="401" t="str">
        <f aca="true">IF(INDIRECT(ADDRESS(C$6,ROW()-ROW(C$6)-1+COLUMN($F$8)))&gt;0,INDIRECT(ADDRESS(C$6,ROW()-ROW(C$6)-1+COLUMN($F$8))),"")</f>
        <v/>
      </c>
      <c r="D52" s="446" t="n">
        <v>13</v>
      </c>
      <c r="E52" s="39" t="s">
        <v>250</v>
      </c>
    </row>
    <row r="53" customFormat="false" ht="12.75" hidden="false" customHeight="false" outlineLevel="0" collapsed="false">
      <c r="A53" s="401" t="str">
        <f aca="true">IF(INDIRECT(ADDRESS(A$6,ROW()-ROW(A$6)-1+COLUMN($F$8)))&gt;0,INDIRECT(ADDRESS(A$6,ROW()-ROW(A$6)-1+COLUMN($F$8))),"")</f>
        <v/>
      </c>
      <c r="B53" s="401" t="str">
        <f aca="true">IF(INDIRECT(ADDRESS(B$6,ROW()-ROW(B$6)-1+COLUMN($F$8)))&gt;0,INDIRECT(ADDRESS(B$6,ROW()-ROW(B$6)-1+COLUMN($F$8))),"")</f>
        <v/>
      </c>
      <c r="C53" s="401" t="str">
        <f aca="true">IF(INDIRECT(ADDRESS(C$6,ROW()-ROW(C$6)-1+COLUMN($F$8)))&gt;0,INDIRECT(ADDRESS(C$6,ROW()-ROW(C$6)-1+COLUMN($F$8))),"")</f>
        <v/>
      </c>
      <c r="E53" s="401" t="s">
        <v>198</v>
      </c>
      <c r="F53" s="447" t="n">
        <v>1</v>
      </c>
      <c r="G53" s="448" t="n">
        <v>2</v>
      </c>
      <c r="H53" s="448" t="n">
        <v>3</v>
      </c>
      <c r="I53" s="448" t="n">
        <v>4</v>
      </c>
      <c r="J53" s="449" t="n">
        <v>5</v>
      </c>
      <c r="K53" s="447" t="n">
        <v>6</v>
      </c>
      <c r="L53" s="448" t="n">
        <v>7</v>
      </c>
      <c r="M53" s="448" t="n">
        <v>8</v>
      </c>
      <c r="N53" s="449" t="n">
        <v>9</v>
      </c>
      <c r="O53" s="454"/>
      <c r="P53" s="447" t="n">
        <v>10</v>
      </c>
      <c r="Q53" s="448" t="n">
        <v>11</v>
      </c>
      <c r="R53" s="448" t="n">
        <v>12</v>
      </c>
      <c r="S53" s="449" t="n">
        <v>13</v>
      </c>
    </row>
    <row r="54" customFormat="false" ht="12.75" hidden="false" customHeight="false" outlineLevel="0" collapsed="false">
      <c r="A54" s="401" t="str">
        <f aca="true">IF(INDIRECT(ADDRESS(A$6,ROW()-ROW(A$6)-1+COLUMN($F$8)))&gt;0,INDIRECT(ADDRESS(A$6,ROW()-ROW(A$6)-1+COLUMN($F$8))),"")</f>
        <v/>
      </c>
      <c r="B54" s="401" t="str">
        <f aca="true">IF(INDIRECT(ADDRESS(B$6,ROW()-ROW(B$6)-1+COLUMN($F$8)))&gt;0,INDIRECT(ADDRESS(B$6,ROW()-ROW(B$6)-1+COLUMN($F$8))),"")</f>
        <v/>
      </c>
      <c r="C54" s="401" t="str">
        <f aca="true">IF(INDIRECT(ADDRESS(C$6,ROW()-ROW(C$6)-1+COLUMN($F$8)))&gt;0,INDIRECT(ADDRESS(C$6,ROW()-ROW(C$6)-1+COLUMN($F$8))),"")</f>
        <v/>
      </c>
      <c r="E54" s="401" t="s">
        <v>225</v>
      </c>
      <c r="F54" s="447" t="n">
        <v>12</v>
      </c>
      <c r="G54" s="448" t="n">
        <v>10</v>
      </c>
      <c r="H54" s="448" t="n">
        <v>1</v>
      </c>
      <c r="I54" s="448" t="n">
        <v>6</v>
      </c>
      <c r="J54" s="449" t="n">
        <v>8</v>
      </c>
      <c r="K54" s="447" t="n">
        <v>11</v>
      </c>
      <c r="L54" s="448" t="n">
        <v>4</v>
      </c>
      <c r="M54" s="448" t="n">
        <v>2</v>
      </c>
      <c r="N54" s="449" t="n">
        <v>7</v>
      </c>
      <c r="O54" s="454"/>
      <c r="P54" s="447" t="n">
        <v>13</v>
      </c>
      <c r="Q54" s="448" t="n">
        <v>5</v>
      </c>
      <c r="R54" s="448" t="n">
        <v>9</v>
      </c>
      <c r="S54" s="449" t="n">
        <v>3</v>
      </c>
    </row>
    <row r="55" customFormat="false" ht="12.75" hidden="false" customHeight="false" outlineLevel="0" collapsed="false">
      <c r="A55" s="401" t="str">
        <f aca="true">IF(INDIRECT(ADDRESS(A$6,ROW()-ROW(A$6)-1+COLUMN($F$8)))&gt;0,INDIRECT(ADDRESS(A$6,ROW()-ROW(A$6)-1+COLUMN($F$8))),"")</f>
        <v/>
      </c>
      <c r="B55" s="401" t="str">
        <f aca="true">IF(INDIRECT(ADDRESS(B$6,ROW()-ROW(B$6)-1+COLUMN($F$8)))&gt;0,INDIRECT(ADDRESS(B$6,ROW()-ROW(B$6)-1+COLUMN($F$8))),"")</f>
        <v/>
      </c>
      <c r="C55" s="401" t="str">
        <f aca="true">IF(INDIRECT(ADDRESS(C$6,ROW()-ROW(C$6)-1+COLUMN($F$8)))&gt;0,INDIRECT(ADDRESS(C$6,ROW()-ROW(C$6)-1+COLUMN($F$8))),"")</f>
        <v/>
      </c>
      <c r="E55" s="401" t="s">
        <v>227</v>
      </c>
      <c r="F55" s="447" t="n">
        <v>9</v>
      </c>
      <c r="G55" s="448" t="n">
        <v>13</v>
      </c>
      <c r="H55" s="448" t="n">
        <v>7</v>
      </c>
      <c r="I55" s="448" t="n">
        <v>1</v>
      </c>
      <c r="J55" s="449" t="n">
        <v>11</v>
      </c>
      <c r="K55" s="447" t="n">
        <v>5</v>
      </c>
      <c r="L55" s="448" t="n">
        <v>6</v>
      </c>
      <c r="M55" s="448" t="n">
        <v>10</v>
      </c>
      <c r="N55" s="449" t="n">
        <v>2</v>
      </c>
      <c r="O55" s="454"/>
      <c r="P55" s="447" t="n">
        <v>3</v>
      </c>
      <c r="Q55" s="448" t="n">
        <v>8</v>
      </c>
      <c r="R55" s="448" t="n">
        <v>4</v>
      </c>
      <c r="S55" s="449" t="n">
        <v>12</v>
      </c>
    </row>
    <row r="56" customFormat="false" ht="12.75" hidden="false" customHeight="false" outlineLevel="0" collapsed="false">
      <c r="A56" s="401" t="str">
        <f aca="true">IF(INDIRECT(ADDRESS(A$6,ROW()-ROW(A$6)-1+COLUMN($F$8)))&gt;0,INDIRECT(ADDRESS(A$6,ROW()-ROW(A$6)-1+COLUMN($F$8))),"")</f>
        <v/>
      </c>
      <c r="B56" s="401" t="str">
        <f aca="true">IF(INDIRECT(ADDRESS(B$6,ROW()-ROW(B$6)-1+COLUMN($F$8)))&gt;0,INDIRECT(ADDRESS(B$6,ROW()-ROW(B$6)-1+COLUMN($F$8))),"")</f>
        <v/>
      </c>
      <c r="C56" s="401" t="str">
        <f aca="true">IF(INDIRECT(ADDRESS(C$6,ROW()-ROW(C$6)-1+COLUMN($F$8)))&gt;0,INDIRECT(ADDRESS(C$6,ROW()-ROW(C$6)-1+COLUMN($F$8))),"")</f>
        <v/>
      </c>
    </row>
    <row r="57" customFormat="false" ht="12.75" hidden="false" customHeight="false" outlineLevel="0" collapsed="false">
      <c r="A57" s="401" t="str">
        <f aca="true">IF(INDIRECT(ADDRESS(A$6,ROW()-ROW(A$6)-1+COLUMN($F$8)))&gt;0,INDIRECT(ADDRESS(A$6,ROW()-ROW(A$6)-1+COLUMN($F$8))),"")</f>
        <v/>
      </c>
      <c r="B57" s="401" t="str">
        <f aca="true">IF(INDIRECT(ADDRESS(B$6,ROW()-ROW(B$6)-1+COLUMN($F$8)))&gt;0,INDIRECT(ADDRESS(B$6,ROW()-ROW(B$6)-1+COLUMN($F$8))),"")</f>
        <v/>
      </c>
      <c r="C57" s="401" t="str">
        <f aca="true">IF(INDIRECT(ADDRESS(C$6,ROW()-ROW(C$6)-1+COLUMN($F$8)))&gt;0,INDIRECT(ADDRESS(C$6,ROW()-ROW(C$6)-1+COLUMN($F$8))),"")</f>
        <v/>
      </c>
      <c r="D57" s="446" t="n">
        <v>14</v>
      </c>
      <c r="E57" s="39" t="s">
        <v>250</v>
      </c>
    </row>
    <row r="58" customFormat="false" ht="12.75" hidden="false" customHeight="false" outlineLevel="0" collapsed="false">
      <c r="A58" s="401" t="str">
        <f aca="true">IF(INDIRECT(ADDRESS(A$6,ROW()-ROW(A$6)-1+COLUMN($F$8)))&gt;0,INDIRECT(ADDRESS(A$6,ROW()-ROW(A$6)-1+COLUMN($F$8))),"")</f>
        <v/>
      </c>
      <c r="B58" s="401" t="str">
        <f aca="true">IF(INDIRECT(ADDRESS(B$6,ROW()-ROW(B$6)-1+COLUMN($F$8)))&gt;0,INDIRECT(ADDRESS(B$6,ROW()-ROW(B$6)-1+COLUMN($F$8))),"")</f>
        <v/>
      </c>
      <c r="C58" s="401" t="str">
        <f aca="true">IF(INDIRECT(ADDRESS(C$6,ROW()-ROW(C$6)-1+COLUMN($F$8)))&gt;0,INDIRECT(ADDRESS(C$6,ROW()-ROW(C$6)-1+COLUMN($F$8))),"")</f>
        <v/>
      </c>
      <c r="E58" s="401" t="s">
        <v>198</v>
      </c>
      <c r="F58" s="401" t="n">
        <v>1</v>
      </c>
      <c r="G58" s="401" t="n">
        <v>2</v>
      </c>
      <c r="H58" s="401" t="n">
        <v>3</v>
      </c>
      <c r="I58" s="401" t="n">
        <v>4</v>
      </c>
      <c r="J58" s="401" t="n">
        <v>5</v>
      </c>
      <c r="K58" s="401" t="n">
        <v>6</v>
      </c>
      <c r="L58" s="401" t="n">
        <v>7</v>
      </c>
      <c r="M58" s="401" t="n">
        <v>8</v>
      </c>
      <c r="N58" s="401" t="n">
        <v>9</v>
      </c>
      <c r="O58" s="401" t="n">
        <v>10</v>
      </c>
      <c r="P58" s="401" t="n">
        <v>11</v>
      </c>
      <c r="Q58" s="401" t="n">
        <v>12</v>
      </c>
      <c r="R58" s="401" t="n">
        <v>13</v>
      </c>
      <c r="S58" s="401" t="n">
        <v>14</v>
      </c>
    </row>
    <row r="59" customFormat="false" ht="12.75" hidden="false" customHeight="false" outlineLevel="0" collapsed="false">
      <c r="A59" s="401" t="str">
        <f aca="true">IF(INDIRECT(ADDRESS(A$6,ROW()-ROW(A$6)-1+COLUMN($F$8)))&gt;0,INDIRECT(ADDRESS(A$6,ROW()-ROW(A$6)-1+COLUMN($F$8))),"")</f>
        <v/>
      </c>
      <c r="B59" s="401" t="str">
        <f aca="true">IF(INDIRECT(ADDRESS(B$6,ROW()-ROW(B$6)-1+COLUMN($F$8)))&gt;0,INDIRECT(ADDRESS(B$6,ROW()-ROW(B$6)-1+COLUMN($F$8))),"")</f>
        <v/>
      </c>
      <c r="C59" s="401" t="str">
        <f aca="true">IF(INDIRECT(ADDRESS(C$6,ROW()-ROW(C$6)-1+COLUMN($F$8)))&gt;0,INDIRECT(ADDRESS(C$6,ROW()-ROW(C$6)-1+COLUMN($F$8))),"")</f>
        <v/>
      </c>
      <c r="E59" s="401" t="s">
        <v>225</v>
      </c>
      <c r="F59" s="401" t="n">
        <v>8</v>
      </c>
      <c r="G59" s="401" t="n">
        <v>14</v>
      </c>
      <c r="H59" s="401" t="n">
        <v>7</v>
      </c>
      <c r="I59" s="401" t="n">
        <v>3</v>
      </c>
      <c r="J59" s="401" t="n">
        <v>11</v>
      </c>
      <c r="K59" s="401" t="n">
        <v>12</v>
      </c>
      <c r="L59" s="401" t="n">
        <v>5</v>
      </c>
      <c r="M59" s="401" t="n">
        <v>10</v>
      </c>
      <c r="N59" s="401" t="n">
        <v>13</v>
      </c>
      <c r="O59" s="401" t="n">
        <v>4</v>
      </c>
      <c r="P59" s="401" t="n">
        <v>9</v>
      </c>
      <c r="Q59" s="401" t="n">
        <v>6</v>
      </c>
      <c r="R59" s="401" t="n">
        <v>2</v>
      </c>
      <c r="S59" s="401" t="n">
        <v>1</v>
      </c>
    </row>
    <row r="60" customFormat="false" ht="12.75" hidden="false" customHeight="false" outlineLevel="0" collapsed="false">
      <c r="A60" s="401" t="str">
        <f aca="true">IF(INDIRECT(ADDRESS(A$6,ROW()-ROW(A$6)-1+COLUMN($F$8)))&gt;0,INDIRECT(ADDRESS(A$6,ROW()-ROW(A$6)-1+COLUMN($F$8))),"")</f>
        <v/>
      </c>
      <c r="B60" s="401" t="str">
        <f aca="true">IF(INDIRECT(ADDRESS(B$6,ROW()-ROW(B$6)-1+COLUMN($F$8)))&gt;0,INDIRECT(ADDRESS(B$6,ROW()-ROW(B$6)-1+COLUMN($F$8))),"")</f>
        <v/>
      </c>
      <c r="C60" s="401" t="str">
        <f aca="true">IF(INDIRECT(ADDRESS(C$6,ROW()-ROW(C$6)-1+COLUMN($F$8)))&gt;0,INDIRECT(ADDRESS(C$6,ROW()-ROW(C$6)-1+COLUMN($F$8))),"")</f>
        <v/>
      </c>
      <c r="E60" s="401" t="s">
        <v>227</v>
      </c>
      <c r="F60" s="401" t="n">
        <v>13</v>
      </c>
      <c r="G60" s="401" t="n">
        <v>11</v>
      </c>
      <c r="H60" s="401" t="n">
        <v>9</v>
      </c>
      <c r="I60" s="401" t="n">
        <v>2</v>
      </c>
      <c r="J60" s="401" t="n">
        <v>8</v>
      </c>
      <c r="K60" s="401" t="n">
        <v>4</v>
      </c>
      <c r="L60" s="401" t="n">
        <v>1</v>
      </c>
      <c r="M60" s="401" t="n">
        <v>14</v>
      </c>
      <c r="N60" s="401" t="n">
        <v>12</v>
      </c>
      <c r="O60" s="401" t="n">
        <v>6</v>
      </c>
      <c r="P60" s="401" t="n">
        <v>10</v>
      </c>
      <c r="Q60" s="401" t="n">
        <v>3</v>
      </c>
      <c r="R60" s="401" t="n">
        <v>5</v>
      </c>
      <c r="S60" s="401" t="n">
        <v>7</v>
      </c>
    </row>
    <row r="61" customFormat="false" ht="12.75" hidden="false" customHeight="false" outlineLevel="0" collapsed="false">
      <c r="A61" s="401" t="str">
        <f aca="true">IF(INDIRECT(ADDRESS(A$6,ROW()-ROW(A$6)-1+COLUMN($F$8)))&gt;0,INDIRECT(ADDRESS(A$6,ROW()-ROW(A$6)-1+COLUMN($F$8))),"")</f>
        <v/>
      </c>
      <c r="B61" s="401" t="str">
        <f aca="true">IF(INDIRECT(ADDRESS(B$6,ROW()-ROW(B$6)-1+COLUMN($F$8)))&gt;0,INDIRECT(ADDRESS(B$6,ROW()-ROW(B$6)-1+COLUMN($F$8))),"")</f>
        <v/>
      </c>
      <c r="C61" s="401" t="str">
        <f aca="true">IF(INDIRECT(ADDRESS(C$6,ROW()-ROW(C$6)-1+COLUMN($F$8)))&gt;0,INDIRECT(ADDRESS(C$6,ROW()-ROW(C$6)-1+COLUMN($F$8))),"")</f>
        <v/>
      </c>
    </row>
    <row r="62" customFormat="false" ht="12.75" hidden="false" customHeight="false" outlineLevel="0" collapsed="false">
      <c r="A62" s="401" t="str">
        <f aca="true">IF(INDIRECT(ADDRESS(A$6,ROW()-ROW(A$6)-1+COLUMN($F$8)))&gt;0,INDIRECT(ADDRESS(A$6,ROW()-ROW(A$6)-1+COLUMN($F$8))),"")</f>
        <v/>
      </c>
      <c r="B62" s="401" t="str">
        <f aca="true">IF(INDIRECT(ADDRESS(B$6,ROW()-ROW(B$6)-1+COLUMN($F$8)))&gt;0,INDIRECT(ADDRESS(B$6,ROW()-ROW(B$6)-1+COLUMN($F$8))),"")</f>
        <v/>
      </c>
      <c r="C62" s="401" t="str">
        <f aca="true">IF(INDIRECT(ADDRESS(C$6,ROW()-ROW(C$6)-1+COLUMN($F$8)))&gt;0,INDIRECT(ADDRESS(C$6,ROW()-ROW(C$6)-1+COLUMN($F$8))),"")</f>
        <v/>
      </c>
      <c r="D62" s="446" t="n">
        <v>15</v>
      </c>
      <c r="E62" s="39" t="s">
        <v>250</v>
      </c>
    </row>
    <row r="63" customFormat="false" ht="12.75" hidden="false" customHeight="false" outlineLevel="0" collapsed="false">
      <c r="A63" s="401" t="str">
        <f aca="true">IF(INDIRECT(ADDRESS(A$6,ROW()-ROW(A$6)-1+COLUMN($F$8)))&gt;0,INDIRECT(ADDRESS(A$6,ROW()-ROW(A$6)-1+COLUMN($F$8))),"")</f>
        <v/>
      </c>
      <c r="B63" s="401" t="str">
        <f aca="true">IF(INDIRECT(ADDRESS(B$6,ROW()-ROW(B$6)-1+COLUMN($F$8)))&gt;0,INDIRECT(ADDRESS(B$6,ROW()-ROW(B$6)-1+COLUMN($F$8))),"")</f>
        <v/>
      </c>
      <c r="C63" s="401" t="str">
        <f aca="true">IF(INDIRECT(ADDRESS(C$6,ROW()-ROW(C$6)-1+COLUMN($F$8)))&gt;0,INDIRECT(ADDRESS(C$6,ROW()-ROW(C$6)-1+COLUMN($F$8))),"")</f>
        <v/>
      </c>
      <c r="E63" s="401" t="s">
        <v>198</v>
      </c>
      <c r="F63" s="401" t="n">
        <v>1</v>
      </c>
      <c r="G63" s="401" t="n">
        <v>2</v>
      </c>
      <c r="H63" s="401" t="n">
        <v>3</v>
      </c>
      <c r="I63" s="401" t="n">
        <v>4</v>
      </c>
      <c r="J63" s="401" t="n">
        <v>5</v>
      </c>
      <c r="K63" s="401" t="n">
        <v>6</v>
      </c>
      <c r="L63" s="401" t="n">
        <v>7</v>
      </c>
      <c r="M63" s="401" t="n">
        <v>8</v>
      </c>
      <c r="N63" s="401" t="n">
        <v>9</v>
      </c>
      <c r="O63" s="401" t="n">
        <v>10</v>
      </c>
      <c r="P63" s="401" t="n">
        <v>11</v>
      </c>
      <c r="Q63" s="401" t="n">
        <v>12</v>
      </c>
      <c r="R63" s="401" t="n">
        <v>13</v>
      </c>
      <c r="S63" s="401" t="n">
        <v>14</v>
      </c>
      <c r="T63" s="401" t="n">
        <v>15</v>
      </c>
    </row>
    <row r="64" customFormat="false" ht="12.75" hidden="false" customHeight="false" outlineLevel="0" collapsed="false">
      <c r="A64" s="401" t="str">
        <f aca="true">IF(INDIRECT(ADDRESS(A$6,ROW()-ROW(A$6)-1+COLUMN($F$8)))&gt;0,INDIRECT(ADDRESS(A$6,ROW()-ROW(A$6)-1+COLUMN($F$8))),"")</f>
        <v/>
      </c>
      <c r="B64" s="401" t="str">
        <f aca="true">IF(INDIRECT(ADDRESS(B$6,ROW()-ROW(B$6)-1+COLUMN($F$8)))&gt;0,INDIRECT(ADDRESS(B$6,ROW()-ROW(B$6)-1+COLUMN($F$8))),"")</f>
        <v/>
      </c>
      <c r="C64" s="401" t="str">
        <f aca="true">IF(INDIRECT(ADDRESS(C$6,ROW()-ROW(C$6)-1+COLUMN($F$8)))&gt;0,INDIRECT(ADDRESS(C$6,ROW()-ROW(C$6)-1+COLUMN($F$8))),"")</f>
        <v/>
      </c>
      <c r="E64" s="401" t="s">
        <v>225</v>
      </c>
      <c r="F64" s="401" t="n">
        <v>9</v>
      </c>
      <c r="G64" s="401" t="n">
        <v>15</v>
      </c>
      <c r="H64" s="401" t="n">
        <v>2</v>
      </c>
      <c r="I64" s="401" t="n">
        <v>11</v>
      </c>
      <c r="J64" s="401" t="n">
        <v>6</v>
      </c>
      <c r="K64" s="401" t="n">
        <v>13</v>
      </c>
      <c r="L64" s="401" t="n">
        <v>5</v>
      </c>
      <c r="M64" s="401" t="n">
        <v>12</v>
      </c>
      <c r="N64" s="401" t="n">
        <v>10</v>
      </c>
      <c r="O64" s="401" t="n">
        <v>1</v>
      </c>
      <c r="P64" s="401" t="n">
        <v>14</v>
      </c>
      <c r="Q64" s="401" t="n">
        <v>4</v>
      </c>
      <c r="R64" s="401" t="n">
        <v>7</v>
      </c>
      <c r="S64" s="401" t="n">
        <v>3</v>
      </c>
      <c r="T64" s="401" t="n">
        <v>8</v>
      </c>
    </row>
    <row r="65" customFormat="false" ht="12.75" hidden="false" customHeight="false" outlineLevel="0" collapsed="false">
      <c r="A65" s="401" t="str">
        <f aca="true">IF(INDIRECT(ADDRESS(A$6,ROW()-ROW(A$6)-1+COLUMN($F$8)))&gt;0,INDIRECT(ADDRESS(A$6,ROW()-ROW(A$6)-1+COLUMN($F$8))),"")</f>
        <v/>
      </c>
      <c r="B65" s="401" t="str">
        <f aca="true">IF(INDIRECT(ADDRESS(B$6,ROW()-ROW(B$6)-1+COLUMN($F$8)))&gt;0,INDIRECT(ADDRESS(B$6,ROW()-ROW(B$6)-1+COLUMN($F$8))),"")</f>
        <v/>
      </c>
      <c r="C65" s="401" t="str">
        <f aca="true">IF(INDIRECT(ADDRESS(C$6,ROW()-ROW(C$6)-1+COLUMN($F$8)))&gt;0,INDIRECT(ADDRESS(C$6,ROW()-ROW(C$6)-1+COLUMN($F$8))),"")</f>
        <v/>
      </c>
      <c r="E65" s="401" t="s">
        <v>227</v>
      </c>
      <c r="F65" s="401" t="n">
        <v>5</v>
      </c>
      <c r="G65" s="401" t="n">
        <v>3</v>
      </c>
      <c r="H65" s="401" t="n">
        <v>15</v>
      </c>
      <c r="I65" s="401" t="n">
        <v>13</v>
      </c>
      <c r="J65" s="401" t="n">
        <v>9</v>
      </c>
      <c r="K65" s="401" t="n">
        <v>8</v>
      </c>
      <c r="L65" s="401" t="n">
        <v>6</v>
      </c>
      <c r="M65" s="401" t="n">
        <v>1</v>
      </c>
      <c r="N65" s="401" t="n">
        <v>12</v>
      </c>
      <c r="O65" s="401" t="n">
        <v>14</v>
      </c>
      <c r="P65" s="401" t="n">
        <v>10</v>
      </c>
      <c r="Q65" s="401" t="n">
        <v>11</v>
      </c>
      <c r="R65" s="401" t="n">
        <v>4</v>
      </c>
      <c r="S65" s="401" t="n">
        <v>2</v>
      </c>
      <c r="T65" s="401" t="n">
        <v>7</v>
      </c>
    </row>
    <row r="66" customFormat="false" ht="12.75" hidden="false" customHeight="false" outlineLevel="0" collapsed="false">
      <c r="A66" s="401" t="str">
        <f aca="true">IF(INDIRECT(ADDRESS(A$6,ROW()-ROW(A$6)-1+COLUMN($F$8)))&gt;0,INDIRECT(ADDRESS(A$6,ROW()-ROW(A$6)-1+COLUMN($F$8))),"")</f>
        <v/>
      </c>
      <c r="B66" s="401" t="str">
        <f aca="true">IF(INDIRECT(ADDRESS(B$6,ROW()-ROW(B$6)-1+COLUMN($F$8)))&gt;0,INDIRECT(ADDRESS(B$6,ROW()-ROW(B$6)-1+COLUMN($F$8))),"")</f>
        <v/>
      </c>
      <c r="C66" s="401" t="str">
        <f aca="true">IF(INDIRECT(ADDRESS(C$6,ROW()-ROW(C$6)-1+COLUMN($F$8)))&gt;0,INDIRECT(ADDRESS(C$6,ROW()-ROW(C$6)-1+COLUMN($F$8))),"")</f>
        <v/>
      </c>
    </row>
    <row r="67" customFormat="false" ht="12.75" hidden="false" customHeight="false" outlineLevel="0" collapsed="false">
      <c r="A67" s="401" t="str">
        <f aca="true">IF(INDIRECT(ADDRESS(A$6,ROW()-ROW(A$6)-1+COLUMN($F$8)))&gt;0,INDIRECT(ADDRESS(A$6,ROW()-ROW(A$6)-1+COLUMN($F$8))),"")</f>
        <v/>
      </c>
      <c r="B67" s="401" t="str">
        <f aca="true">IF(INDIRECT(ADDRESS(B$6,ROW()-ROW(B$6)-1+COLUMN($F$8)))&gt;0,INDIRECT(ADDRESS(B$6,ROW()-ROW(B$6)-1+COLUMN($F$8))),"")</f>
        <v/>
      </c>
      <c r="C67" s="401" t="str">
        <f aca="true">IF(INDIRECT(ADDRESS(C$6,ROW()-ROW(C$6)-1+COLUMN($F$8)))&gt;0,INDIRECT(ADDRESS(C$6,ROW()-ROW(C$6)-1+COLUMN($F$8))),"")</f>
        <v/>
      </c>
      <c r="D67" s="446" t="n">
        <v>16</v>
      </c>
      <c r="E67" s="39" t="s">
        <v>250</v>
      </c>
    </row>
    <row r="68" customFormat="false" ht="12.75" hidden="false" customHeight="false" outlineLevel="0" collapsed="false">
      <c r="A68" s="401" t="str">
        <f aca="true">IF(INDIRECT(ADDRESS(A$6,ROW()-ROW(A$6)-1+COLUMN($F$8)))&gt;0,INDIRECT(ADDRESS(A$6,ROW()-ROW(A$6)-1+COLUMN($F$8))),"")</f>
        <v/>
      </c>
      <c r="B68" s="401" t="str">
        <f aca="true">IF(INDIRECT(ADDRESS(B$6,ROW()-ROW(B$6)-1+COLUMN($F$8)))&gt;0,INDIRECT(ADDRESS(B$6,ROW()-ROW(B$6)-1+COLUMN($F$8))),"")</f>
        <v/>
      </c>
      <c r="C68" s="401" t="str">
        <f aca="true">IF(INDIRECT(ADDRESS(C$6,ROW()-ROW(C$6)-1+COLUMN($F$8)))&gt;0,INDIRECT(ADDRESS(C$6,ROW()-ROW(C$6)-1+COLUMN($F$8))),"")</f>
        <v/>
      </c>
      <c r="E68" s="401" t="s">
        <v>198</v>
      </c>
      <c r="F68" s="401" t="n">
        <v>1</v>
      </c>
      <c r="G68" s="401" t="n">
        <v>2</v>
      </c>
      <c r="H68" s="401" t="n">
        <v>3</v>
      </c>
      <c r="I68" s="401" t="n">
        <v>4</v>
      </c>
      <c r="K68" s="401" t="n">
        <v>5</v>
      </c>
      <c r="L68" s="401" t="n">
        <v>6</v>
      </c>
      <c r="M68" s="401" t="n">
        <v>7</v>
      </c>
      <c r="N68" s="401" t="n">
        <v>8</v>
      </c>
      <c r="P68" s="401" t="n">
        <v>9</v>
      </c>
      <c r="Q68" s="401" t="n">
        <v>10</v>
      </c>
      <c r="R68" s="401" t="n">
        <v>11</v>
      </c>
      <c r="S68" s="401" t="n">
        <v>12</v>
      </c>
      <c r="U68" s="401" t="n">
        <v>13</v>
      </c>
      <c r="V68" s="401" t="n">
        <v>14</v>
      </c>
      <c r="W68" s="401" t="n">
        <v>15</v>
      </c>
      <c r="X68" s="401" t="n">
        <v>16</v>
      </c>
    </row>
    <row r="69" customFormat="false" ht="12.75" hidden="false" customHeight="false" outlineLevel="0" collapsed="false">
      <c r="A69" s="401" t="str">
        <f aca="true">IF(INDIRECT(ADDRESS(A$6,ROW()-ROW(A$6)-1+COLUMN($F$8)))&gt;0,INDIRECT(ADDRESS(A$6,ROW()-ROW(A$6)-1+COLUMN($F$8))),"")</f>
        <v/>
      </c>
      <c r="B69" s="401" t="str">
        <f aca="true">IF(INDIRECT(ADDRESS(B$6,ROW()-ROW(B$6)-1+COLUMN($F$8)))&gt;0,INDIRECT(ADDRESS(B$6,ROW()-ROW(B$6)-1+COLUMN($F$8))),"")</f>
        <v/>
      </c>
      <c r="C69" s="401" t="str">
        <f aca="true">IF(INDIRECT(ADDRESS(C$6,ROW()-ROW(C$6)-1+COLUMN($F$8)))&gt;0,INDIRECT(ADDRESS(C$6,ROW()-ROW(C$6)-1+COLUMN($F$8))),"")</f>
        <v/>
      </c>
      <c r="E69" s="401" t="s">
        <v>225</v>
      </c>
      <c r="F69" s="401" t="n">
        <v>4</v>
      </c>
      <c r="G69" s="401" t="n">
        <v>8</v>
      </c>
      <c r="H69" s="401" t="n">
        <v>10</v>
      </c>
      <c r="I69" s="401" t="n">
        <v>15</v>
      </c>
      <c r="K69" s="401" t="n">
        <v>12</v>
      </c>
      <c r="L69" s="401" t="n">
        <v>7</v>
      </c>
      <c r="M69" s="401" t="n">
        <v>13</v>
      </c>
      <c r="N69" s="401" t="n">
        <v>1</v>
      </c>
      <c r="P69" s="401" t="n">
        <v>2</v>
      </c>
      <c r="Q69" s="401" t="n">
        <v>5</v>
      </c>
      <c r="R69" s="401" t="n">
        <v>14</v>
      </c>
      <c r="S69" s="401" t="n">
        <v>9</v>
      </c>
      <c r="U69" s="401" t="n">
        <v>3</v>
      </c>
      <c r="V69" s="401" t="n">
        <v>16</v>
      </c>
      <c r="W69" s="401" t="n">
        <v>6</v>
      </c>
      <c r="X69" s="401" t="n">
        <v>11</v>
      </c>
    </row>
    <row r="70" customFormat="false" ht="12.75" hidden="false" customHeight="false" outlineLevel="0" collapsed="false">
      <c r="A70" s="401" t="str">
        <f aca="true">IF(INDIRECT(ADDRESS(A$6,ROW()-ROW(A$6)-1+COLUMN($F$8)))&gt;0,INDIRECT(ADDRESS(A$6,ROW()-ROW(A$6)-1+COLUMN($F$8))),"")</f>
        <v/>
      </c>
      <c r="B70" s="401" t="str">
        <f aca="true">IF(INDIRECT(ADDRESS(B$6,ROW()-ROW(B$6)-1+COLUMN($F$8)))&gt;0,INDIRECT(ADDRESS(B$6,ROW()-ROW(B$6)-1+COLUMN($F$8))),"")</f>
        <v/>
      </c>
      <c r="C70" s="401" t="str">
        <f aca="true">IF(INDIRECT(ADDRESS(C$6,ROW()-ROW(C$6)-1+COLUMN($F$8)))&gt;0,INDIRECT(ADDRESS(C$6,ROW()-ROW(C$6)-1+COLUMN($F$8))),"")</f>
        <v/>
      </c>
      <c r="E70" s="401" t="s">
        <v>227</v>
      </c>
      <c r="F70" s="401" t="n">
        <v>14</v>
      </c>
      <c r="G70" s="401" t="n">
        <v>12</v>
      </c>
      <c r="H70" s="401" t="n">
        <v>8</v>
      </c>
      <c r="I70" s="401" t="n">
        <v>3</v>
      </c>
      <c r="K70" s="401" t="n">
        <v>6</v>
      </c>
      <c r="L70" s="401" t="n">
        <v>9</v>
      </c>
      <c r="M70" s="401" t="n">
        <v>4</v>
      </c>
      <c r="N70" s="401" t="n">
        <v>13</v>
      </c>
      <c r="P70" s="401" t="n">
        <v>10</v>
      </c>
      <c r="Q70" s="401" t="n">
        <v>1</v>
      </c>
      <c r="R70" s="401" t="n">
        <v>16</v>
      </c>
      <c r="S70" s="401" t="n">
        <v>5</v>
      </c>
      <c r="U70" s="401" t="n">
        <v>11</v>
      </c>
      <c r="V70" s="401" t="n">
        <v>15</v>
      </c>
      <c r="W70" s="401" t="n">
        <v>2</v>
      </c>
      <c r="X70" s="401" t="n">
        <v>7</v>
      </c>
    </row>
    <row r="71" customFormat="false" ht="12.75" hidden="false" customHeight="false" outlineLevel="0" collapsed="false">
      <c r="A71" s="401" t="str">
        <f aca="true">IF(INDIRECT(ADDRESS(A$6,ROW()-ROW(A$6)-1+COLUMN($F$8)))&gt;0,INDIRECT(ADDRESS(A$6,ROW()-ROW(A$6)-1+COLUMN($F$8))),"")</f>
        <v/>
      </c>
      <c r="B71" s="401" t="str">
        <f aca="true">IF(INDIRECT(ADDRESS(B$6,ROW()-ROW(B$6)-1+COLUMN($F$8)))&gt;0,INDIRECT(ADDRESS(B$6,ROW()-ROW(B$6)-1+COLUMN($F$8))),"")</f>
        <v/>
      </c>
      <c r="C71" s="401" t="str">
        <f aca="true">IF(INDIRECT(ADDRESS(C$6,ROW()-ROW(C$6)-1+COLUMN($F$8)))&gt;0,INDIRECT(ADDRESS(C$6,ROW()-ROW(C$6)-1+COLUMN($F$8))),"")</f>
        <v/>
      </c>
    </row>
    <row r="72" customFormat="false" ht="12.75" hidden="false" customHeight="false" outlineLevel="0" collapsed="false">
      <c r="A72" s="401" t="str">
        <f aca="true">IF(INDIRECT(ADDRESS(A$6,ROW()-ROW(A$6)-1+COLUMN($F$8)))&gt;0,INDIRECT(ADDRESS(A$6,ROW()-ROW(A$6)-1+COLUMN($F$8))),"")</f>
        <v/>
      </c>
      <c r="B72" s="401" t="str">
        <f aca="true">IF(INDIRECT(ADDRESS(B$6,ROW()-ROW(B$6)-1+COLUMN($F$8)))&gt;0,INDIRECT(ADDRESS(B$6,ROW()-ROW(B$6)-1+COLUMN($F$8))),"")</f>
        <v/>
      </c>
      <c r="C72" s="401" t="str">
        <f aca="true">IF(INDIRECT(ADDRESS(C$6,ROW()-ROW(C$6)-1+COLUMN($F$8)))&gt;0,INDIRECT(ADDRESS(C$6,ROW()-ROW(C$6)-1+COLUMN($F$8))),"")</f>
        <v/>
      </c>
      <c r="D72" s="446" t="n">
        <v>17</v>
      </c>
      <c r="E72" s="39" t="s">
        <v>250</v>
      </c>
    </row>
    <row r="73" customFormat="false" ht="12.75" hidden="false" customHeight="false" outlineLevel="0" collapsed="false">
      <c r="A73" s="401" t="str">
        <f aca="true">IF(INDIRECT(ADDRESS(A$6,ROW()-ROW(A$6)-1+COLUMN($F$8)))&gt;0,INDIRECT(ADDRESS(A$6,ROW()-ROW(A$6)-1+COLUMN($F$8))),"")</f>
        <v/>
      </c>
      <c r="B73" s="401" t="str">
        <f aca="true">IF(INDIRECT(ADDRESS(B$6,ROW()-ROW(B$6)-1+COLUMN($F$8)))&gt;0,INDIRECT(ADDRESS(B$6,ROW()-ROW(B$6)-1+COLUMN($F$8))),"")</f>
        <v/>
      </c>
      <c r="C73" s="401" t="str">
        <f aca="true">IF(INDIRECT(ADDRESS(C$6,ROW()-ROW(C$6)-1+COLUMN($F$8)))&gt;0,INDIRECT(ADDRESS(C$6,ROW()-ROW(C$6)-1+COLUMN($F$8))),"")</f>
        <v/>
      </c>
      <c r="E73" s="401" t="s">
        <v>198</v>
      </c>
      <c r="F73" s="401" t="n">
        <v>1</v>
      </c>
      <c r="G73" s="401" t="n">
        <v>2</v>
      </c>
      <c r="H73" s="401" t="n">
        <v>3</v>
      </c>
      <c r="I73" s="401" t="n">
        <v>4</v>
      </c>
      <c r="J73" s="401" t="n">
        <v>5</v>
      </c>
      <c r="K73" s="401" t="n">
        <v>6</v>
      </c>
      <c r="L73" s="401" t="n">
        <v>7</v>
      </c>
      <c r="M73" s="401" t="n">
        <v>8</v>
      </c>
      <c r="N73" s="401" t="n">
        <v>9</v>
      </c>
      <c r="P73" s="401" t="n">
        <v>10</v>
      </c>
      <c r="Q73" s="401" t="n">
        <v>11</v>
      </c>
      <c r="R73" s="401" t="n">
        <v>12</v>
      </c>
      <c r="S73" s="401" t="n">
        <v>13</v>
      </c>
      <c r="U73" s="401" t="n">
        <v>14</v>
      </c>
      <c r="V73" s="401" t="n">
        <v>15</v>
      </c>
      <c r="W73" s="401" t="n">
        <v>16</v>
      </c>
      <c r="X73" s="401" t="n">
        <v>17</v>
      </c>
    </row>
    <row r="74" customFormat="false" ht="12.75" hidden="false" customHeight="false" outlineLevel="0" collapsed="false">
      <c r="A74" s="401" t="str">
        <f aca="true">IF(INDIRECT(ADDRESS(A$6,ROW()-ROW(A$6)-1+COLUMN($F$8)))&gt;0,INDIRECT(ADDRESS(A$6,ROW()-ROW(A$6)-1+COLUMN($F$8))),"")</f>
        <v/>
      </c>
      <c r="B74" s="401" t="str">
        <f aca="true">IF(INDIRECT(ADDRESS(B$6,ROW()-ROW(B$6)-1+COLUMN($F$8)))&gt;0,INDIRECT(ADDRESS(B$6,ROW()-ROW(B$6)-1+COLUMN($F$8))),"")</f>
        <v/>
      </c>
      <c r="C74" s="401" t="str">
        <f aca="true">IF(INDIRECT(ADDRESS(C$6,ROW()-ROW(C$6)-1+COLUMN($F$8)))&gt;0,INDIRECT(ADDRESS(C$6,ROW()-ROW(C$6)-1+COLUMN($F$8))),"")</f>
        <v/>
      </c>
      <c r="E74" s="401" t="s">
        <v>225</v>
      </c>
      <c r="F74" s="401" t="n">
        <v>7</v>
      </c>
      <c r="G74" s="401" t="n">
        <v>6</v>
      </c>
      <c r="H74" s="401" t="n">
        <v>13</v>
      </c>
      <c r="I74" s="401" t="n">
        <v>11</v>
      </c>
      <c r="J74" s="401" t="n">
        <v>16</v>
      </c>
      <c r="K74" s="401" t="n">
        <v>17</v>
      </c>
      <c r="L74" s="401" t="n">
        <v>3</v>
      </c>
      <c r="M74" s="401" t="n">
        <v>9</v>
      </c>
      <c r="N74" s="401" t="n">
        <v>2</v>
      </c>
      <c r="P74" s="401" t="n">
        <v>8</v>
      </c>
      <c r="Q74" s="401" t="n">
        <v>10</v>
      </c>
      <c r="R74" s="401" t="n">
        <v>15</v>
      </c>
      <c r="S74" s="401" t="n">
        <v>1</v>
      </c>
      <c r="U74" s="401" t="n">
        <v>5</v>
      </c>
      <c r="V74" s="401" t="n">
        <v>14</v>
      </c>
      <c r="W74" s="401" t="n">
        <v>4</v>
      </c>
      <c r="X74" s="401" t="n">
        <v>12</v>
      </c>
    </row>
    <row r="75" customFormat="false" ht="12.75" hidden="false" customHeight="false" outlineLevel="0" collapsed="false">
      <c r="A75" s="401" t="str">
        <f aca="true">IF(INDIRECT(ADDRESS(A$6,ROW()-ROW(A$6)-1+COLUMN($F$8)))&gt;0,INDIRECT(ADDRESS(A$6,ROW()-ROW(A$6)-1+COLUMN($F$8))),"")</f>
        <v/>
      </c>
      <c r="B75" s="401" t="str">
        <f aca="true">IF(INDIRECT(ADDRESS(B$6,ROW()-ROW(B$6)-1+COLUMN($F$8)))&gt;0,INDIRECT(ADDRESS(B$6,ROW()-ROW(B$6)-1+COLUMN($F$8))),"")</f>
        <v/>
      </c>
      <c r="C75" s="401" t="str">
        <f aca="true">IF(INDIRECT(ADDRESS(C$6,ROW()-ROW(C$6)-1+COLUMN($F$8)))&gt;0,INDIRECT(ADDRESS(C$6,ROW()-ROW(C$6)-1+COLUMN($F$8))),"")</f>
        <v/>
      </c>
      <c r="E75" s="401" t="s">
        <v>227</v>
      </c>
      <c r="F75" s="401" t="n">
        <v>12</v>
      </c>
      <c r="G75" s="401" t="n">
        <v>9</v>
      </c>
      <c r="H75" s="401" t="n">
        <v>17</v>
      </c>
      <c r="I75" s="401" t="n">
        <v>15</v>
      </c>
      <c r="J75" s="401" t="n">
        <v>8</v>
      </c>
      <c r="K75" s="401" t="n">
        <v>3</v>
      </c>
      <c r="L75" s="401" t="n">
        <v>1</v>
      </c>
      <c r="M75" s="401" t="n">
        <v>11</v>
      </c>
      <c r="N75" s="401" t="n">
        <v>14</v>
      </c>
      <c r="P75" s="401" t="n">
        <v>4</v>
      </c>
      <c r="Q75" s="401" t="n">
        <v>16</v>
      </c>
      <c r="R75" s="401" t="n">
        <v>6</v>
      </c>
      <c r="S75" s="401" t="n">
        <v>10</v>
      </c>
      <c r="U75" s="401" t="n">
        <v>13</v>
      </c>
      <c r="V75" s="401" t="n">
        <v>5</v>
      </c>
      <c r="W75" s="401" t="n">
        <v>2</v>
      </c>
      <c r="X75" s="401" t="n">
        <v>7</v>
      </c>
    </row>
    <row r="76" customFormat="false" ht="12.75" hidden="false" customHeight="false" outlineLevel="0" collapsed="false">
      <c r="A76" s="401" t="str">
        <f aca="true">IF(INDIRECT(ADDRESS(A$6,ROW()-ROW(A$6)-1+COLUMN($F$8)))&gt;0,INDIRECT(ADDRESS(A$6,ROW()-ROW(A$6)-1+COLUMN($F$8))),"")</f>
        <v/>
      </c>
      <c r="B76" s="401" t="str">
        <f aca="true">IF(INDIRECT(ADDRESS(B$6,ROW()-ROW(B$6)-1+COLUMN($F$8)))&gt;0,INDIRECT(ADDRESS(B$6,ROW()-ROW(B$6)-1+COLUMN($F$8))),"")</f>
        <v/>
      </c>
      <c r="C76" s="401" t="str">
        <f aca="true">IF(INDIRECT(ADDRESS(C$6,ROW()-ROW(C$6)-1+COLUMN($F$8)))&gt;0,INDIRECT(ADDRESS(C$6,ROW()-ROW(C$6)-1+COLUMN($F$8))),"")</f>
        <v/>
      </c>
    </row>
    <row r="77" customFormat="false" ht="12.75" hidden="false" customHeight="false" outlineLevel="0" collapsed="false">
      <c r="A77" s="401" t="str">
        <f aca="true">IF(INDIRECT(ADDRESS(A$6,ROW()-ROW(A$6)-1+COLUMN($F$8)))&gt;0,INDIRECT(ADDRESS(A$6,ROW()-ROW(A$6)-1+COLUMN($F$8))),"")</f>
        <v/>
      </c>
      <c r="B77" s="401" t="str">
        <f aca="true">IF(INDIRECT(ADDRESS(B$6,ROW()-ROW(B$6)-1+COLUMN($F$8)))&gt;0,INDIRECT(ADDRESS(B$6,ROW()-ROW(B$6)-1+COLUMN($F$8))),"")</f>
        <v/>
      </c>
      <c r="C77" s="401" t="str">
        <f aca="true">IF(INDIRECT(ADDRESS(C$6,ROW()-ROW(C$6)-1+COLUMN($F$8)))&gt;0,INDIRECT(ADDRESS(C$6,ROW()-ROW(C$6)-1+COLUMN($F$8))),"")</f>
        <v/>
      </c>
      <c r="D77" s="446" t="n">
        <v>18</v>
      </c>
      <c r="E77" s="39" t="s">
        <v>250</v>
      </c>
    </row>
    <row r="78" customFormat="false" ht="12.75" hidden="false" customHeight="false" outlineLevel="0" collapsed="false">
      <c r="A78" s="401" t="str">
        <f aca="true">IF(INDIRECT(ADDRESS(A$6,ROW()-ROW(A$6)-1+COLUMN($F$8)))&gt;0,INDIRECT(ADDRESS(A$6,ROW()-ROW(A$6)-1+COLUMN($F$8))),"")</f>
        <v/>
      </c>
      <c r="B78" s="401" t="str">
        <f aca="true">IF(INDIRECT(ADDRESS(B$6,ROW()-ROW(B$6)-1+COLUMN($F$8)))&gt;0,INDIRECT(ADDRESS(B$6,ROW()-ROW(B$6)-1+COLUMN($F$8))),"")</f>
        <v/>
      </c>
      <c r="C78" s="401" t="str">
        <f aca="true">IF(INDIRECT(ADDRESS(C$6,ROW()-ROW(C$6)-1+COLUMN($F$8)))&gt;0,INDIRECT(ADDRESS(C$6,ROW()-ROW(C$6)-1+COLUMN($F$8))),"")</f>
        <v/>
      </c>
      <c r="E78" s="401" t="s">
        <v>198</v>
      </c>
      <c r="F78" s="401" t="n">
        <v>1</v>
      </c>
      <c r="G78" s="401" t="n">
        <v>2</v>
      </c>
      <c r="H78" s="401" t="n">
        <v>3</v>
      </c>
      <c r="I78" s="401" t="n">
        <v>4</v>
      </c>
      <c r="J78" s="401" t="n">
        <v>5</v>
      </c>
      <c r="K78" s="401" t="n">
        <v>6</v>
      </c>
      <c r="L78" s="401" t="n">
        <v>7</v>
      </c>
      <c r="M78" s="401" t="n">
        <v>8</v>
      </c>
      <c r="N78" s="401" t="n">
        <v>9</v>
      </c>
      <c r="O78" s="401" t="n">
        <v>10</v>
      </c>
      <c r="P78" s="401" t="n">
        <v>11</v>
      </c>
      <c r="Q78" s="401" t="n">
        <v>12</v>
      </c>
      <c r="R78" s="401" t="n">
        <v>13</v>
      </c>
      <c r="S78" s="401" t="n">
        <v>14</v>
      </c>
      <c r="U78" s="401" t="n">
        <v>15</v>
      </c>
      <c r="V78" s="401" t="n">
        <v>16</v>
      </c>
      <c r="W78" s="401" t="n">
        <v>17</v>
      </c>
      <c r="X78" s="401" t="n">
        <v>18</v>
      </c>
    </row>
    <row r="79" customFormat="false" ht="12.75" hidden="false" customHeight="false" outlineLevel="0" collapsed="false">
      <c r="A79" s="401" t="str">
        <f aca="true">IF(INDIRECT(ADDRESS(A$6,ROW()-ROW(A$6)-1+COLUMN($F$8)))&gt;0,INDIRECT(ADDRESS(A$6,ROW()-ROW(A$6)-1+COLUMN($F$8))),"")</f>
        <v/>
      </c>
      <c r="B79" s="401" t="str">
        <f aca="true">IF(INDIRECT(ADDRESS(B$6,ROW()-ROW(B$6)-1+COLUMN($F$8)))&gt;0,INDIRECT(ADDRESS(B$6,ROW()-ROW(B$6)-1+COLUMN($F$8))),"")</f>
        <v/>
      </c>
      <c r="C79" s="401" t="str">
        <f aca="true">IF(INDIRECT(ADDRESS(C$6,ROW()-ROW(C$6)-1+COLUMN($F$8)))&gt;0,INDIRECT(ADDRESS(C$6,ROW()-ROW(C$6)-1+COLUMN($F$8))),"")</f>
        <v/>
      </c>
      <c r="E79" s="401" t="s">
        <v>225</v>
      </c>
      <c r="F79" s="401" t="n">
        <v>16</v>
      </c>
      <c r="G79" s="401" t="n">
        <v>14</v>
      </c>
      <c r="H79" s="401" t="n">
        <v>12</v>
      </c>
      <c r="I79" s="401" t="n">
        <v>6</v>
      </c>
      <c r="J79" s="401" t="n">
        <v>3</v>
      </c>
      <c r="K79" s="401" t="n">
        <v>5</v>
      </c>
      <c r="L79" s="401" t="n">
        <v>10</v>
      </c>
      <c r="M79" s="401" t="n">
        <v>18</v>
      </c>
      <c r="N79" s="401" t="n">
        <v>13</v>
      </c>
      <c r="O79" s="401" t="n">
        <v>15</v>
      </c>
      <c r="P79" s="401" t="n">
        <v>2</v>
      </c>
      <c r="Q79" s="401" t="n">
        <v>17</v>
      </c>
      <c r="R79" s="401" t="n">
        <v>9</v>
      </c>
      <c r="S79" s="401" t="n">
        <v>7</v>
      </c>
      <c r="U79" s="401" t="n">
        <v>4</v>
      </c>
      <c r="V79" s="401" t="n">
        <v>1</v>
      </c>
      <c r="W79" s="401" t="n">
        <v>11</v>
      </c>
      <c r="X79" s="401" t="n">
        <v>8</v>
      </c>
    </row>
    <row r="80" customFormat="false" ht="12.75" hidden="false" customHeight="false" outlineLevel="0" collapsed="false">
      <c r="A80" s="401" t="str">
        <f aca="true">IF(INDIRECT(ADDRESS(A$6,ROW()-ROW(A$6)-1+COLUMN($F$8)))&gt;0,INDIRECT(ADDRESS(A$6,ROW()-ROW(A$6)-1+COLUMN($F$8))),"")</f>
        <v/>
      </c>
      <c r="B80" s="401" t="str">
        <f aca="true">IF(INDIRECT(ADDRESS(B$6,ROW()-ROW(B$6)-1+COLUMN($F$8)))&gt;0,INDIRECT(ADDRESS(B$6,ROW()-ROW(B$6)-1+COLUMN($F$8))),"")</f>
        <v/>
      </c>
      <c r="C80" s="401" t="str">
        <f aca="true">IF(INDIRECT(ADDRESS(C$6,ROW()-ROW(C$6)-1+COLUMN($F$8)))&gt;0,INDIRECT(ADDRESS(C$6,ROW()-ROW(C$6)-1+COLUMN($F$8))),"")</f>
        <v/>
      </c>
      <c r="E80" s="401" t="s">
        <v>227</v>
      </c>
      <c r="F80" s="15" t="n">
        <v>7</v>
      </c>
      <c r="G80" s="15" t="n">
        <v>18</v>
      </c>
      <c r="H80" s="15" t="n">
        <v>4</v>
      </c>
      <c r="I80" s="15" t="n">
        <v>12</v>
      </c>
      <c r="J80" s="15" t="n">
        <v>17</v>
      </c>
      <c r="K80" s="15" t="n">
        <v>14</v>
      </c>
      <c r="L80" s="15" t="n">
        <v>8</v>
      </c>
      <c r="M80" s="15" t="n">
        <v>15</v>
      </c>
      <c r="N80" s="15" t="n">
        <v>11</v>
      </c>
      <c r="O80" s="15" t="n">
        <v>2</v>
      </c>
      <c r="P80" s="15" t="n">
        <v>10</v>
      </c>
      <c r="Q80" s="15" t="n">
        <v>13</v>
      </c>
      <c r="R80" s="15" t="n">
        <v>6</v>
      </c>
      <c r="S80" s="15" t="n">
        <v>1</v>
      </c>
      <c r="U80" s="15" t="n">
        <v>9</v>
      </c>
      <c r="V80" s="15" t="n">
        <v>3</v>
      </c>
      <c r="W80" s="15" t="n">
        <v>5</v>
      </c>
      <c r="X80" s="15" t="n">
        <v>16</v>
      </c>
    </row>
    <row r="81" customFormat="false" ht="12.75" hidden="false" customHeight="false" outlineLevel="0" collapsed="false">
      <c r="A81" s="401" t="str">
        <f aca="true">IF(INDIRECT(ADDRESS(A$6,ROW()-ROW(A$6)-1+COLUMN($F$8)))&gt;0,INDIRECT(ADDRESS(A$6,ROW()-ROW(A$6)-1+COLUMN($F$8))),"")</f>
        <v/>
      </c>
      <c r="B81" s="401" t="str">
        <f aca="true">IF(INDIRECT(ADDRESS(B$6,ROW()-ROW(B$6)-1+COLUMN($F$8)))&gt;0,INDIRECT(ADDRESS(B$6,ROW()-ROW(B$6)-1+COLUMN($F$8))),"")</f>
        <v/>
      </c>
      <c r="C81" s="401" t="str">
        <f aca="true">IF(INDIRECT(ADDRESS(C$6,ROW()-ROW(C$6)-1+COLUMN($F$8)))&gt;0,INDIRECT(ADDRESS(C$6,ROW()-ROW(C$6)-1+COLUMN($F$8))),"")</f>
        <v/>
      </c>
    </row>
    <row r="82" customFormat="false" ht="12.75" hidden="false" customHeight="false" outlineLevel="0" collapsed="false">
      <c r="A82" s="401" t="str">
        <f aca="true">IF(INDIRECT(ADDRESS(A$6,ROW()-ROW(A$6)-1+COLUMN($F$8)))&gt;0,INDIRECT(ADDRESS(A$6,ROW()-ROW(A$6)-1+COLUMN($F$8))),"")</f>
        <v/>
      </c>
      <c r="B82" s="401" t="str">
        <f aca="true">IF(INDIRECT(ADDRESS(B$6,ROW()-ROW(B$6)-1+COLUMN($F$8)))&gt;0,INDIRECT(ADDRESS(B$6,ROW()-ROW(B$6)-1+COLUMN($F$8))),"")</f>
        <v/>
      </c>
      <c r="C82" s="401" t="str">
        <f aca="true">IF(INDIRECT(ADDRESS(C$6,ROW()-ROW(C$6)-1+COLUMN($F$8)))&gt;0,INDIRECT(ADDRESS(C$6,ROW()-ROW(C$6)-1+COLUMN($F$8))),"")</f>
        <v/>
      </c>
      <c r="D82" s="446" t="n">
        <v>19</v>
      </c>
      <c r="E82" s="39" t="s">
        <v>250</v>
      </c>
    </row>
    <row r="83" customFormat="false" ht="12.75" hidden="false" customHeight="false" outlineLevel="0" collapsed="false">
      <c r="A83" s="401" t="str">
        <f aca="true">IF(INDIRECT(ADDRESS(A$6,ROW()-ROW(A$6)-1+COLUMN($F$8)))&gt;0,INDIRECT(ADDRESS(A$6,ROW()-ROW(A$6)-1+COLUMN($F$8))),"")</f>
        <v/>
      </c>
      <c r="B83" s="401" t="str">
        <f aca="true">IF(INDIRECT(ADDRESS(B$6,ROW()-ROW(B$6)-1+COLUMN($F$8)))&gt;0,INDIRECT(ADDRESS(B$6,ROW()-ROW(B$6)-1+COLUMN($F$8))),"")</f>
        <v/>
      </c>
      <c r="C83" s="401" t="str">
        <f aca="true">IF(INDIRECT(ADDRESS(C$6,ROW()-ROW(C$6)-1+COLUMN($F$8)))&gt;0,INDIRECT(ADDRESS(C$6,ROW()-ROW(C$6)-1+COLUMN($F$8))),"")</f>
        <v/>
      </c>
      <c r="E83" s="401" t="s">
        <v>198</v>
      </c>
      <c r="F83" s="401" t="n">
        <v>1</v>
      </c>
      <c r="G83" s="401" t="n">
        <v>2</v>
      </c>
      <c r="H83" s="401" t="n">
        <v>3</v>
      </c>
      <c r="I83" s="401" t="n">
        <v>4</v>
      </c>
      <c r="J83" s="401" t="n">
        <v>5</v>
      </c>
      <c r="K83" s="401" t="n">
        <v>6</v>
      </c>
      <c r="L83" s="401" t="n">
        <v>7</v>
      </c>
      <c r="M83" s="401" t="n">
        <v>8</v>
      </c>
      <c r="N83" s="401" t="n">
        <v>9</v>
      </c>
      <c r="O83" s="401" t="n">
        <v>10</v>
      </c>
      <c r="P83" s="401" t="n">
        <v>11</v>
      </c>
      <c r="Q83" s="401" t="n">
        <v>12</v>
      </c>
      <c r="R83" s="401" t="n">
        <v>13</v>
      </c>
      <c r="S83" s="401" t="n">
        <v>14</v>
      </c>
      <c r="T83" s="401" t="n">
        <v>15</v>
      </c>
      <c r="U83" s="401" t="n">
        <v>16</v>
      </c>
      <c r="V83" s="401" t="n">
        <v>17</v>
      </c>
      <c r="W83" s="401" t="n">
        <v>18</v>
      </c>
      <c r="X83" s="401" t="n">
        <v>19</v>
      </c>
    </row>
    <row r="84" customFormat="false" ht="12.75" hidden="false" customHeight="false" outlineLevel="0" collapsed="false">
      <c r="A84" s="401" t="str">
        <f aca="true">IF(INDIRECT(ADDRESS(A$6,ROW()-ROW(A$6)-1+COLUMN($F$8)))&gt;0,INDIRECT(ADDRESS(A$6,ROW()-ROW(A$6)-1+COLUMN($F$8))),"")</f>
        <v/>
      </c>
      <c r="B84" s="401" t="str">
        <f aca="true">IF(INDIRECT(ADDRESS(B$6,ROW()-ROW(B$6)-1+COLUMN($F$8)))&gt;0,INDIRECT(ADDRESS(B$6,ROW()-ROW(B$6)-1+COLUMN($F$8))),"")</f>
        <v/>
      </c>
      <c r="C84" s="401" t="str">
        <f aca="true">IF(INDIRECT(ADDRESS(C$6,ROW()-ROW(C$6)-1+COLUMN($F$8)))&gt;0,INDIRECT(ADDRESS(C$6,ROW()-ROW(C$6)-1+COLUMN($F$8))),"")</f>
        <v/>
      </c>
      <c r="E84" s="401" t="s">
        <v>225</v>
      </c>
      <c r="F84" s="401" t="n">
        <v>5</v>
      </c>
      <c r="G84" s="401" t="n">
        <v>19</v>
      </c>
      <c r="H84" s="401" t="n">
        <v>7</v>
      </c>
      <c r="I84" s="401" t="n">
        <v>18</v>
      </c>
      <c r="J84" s="401" t="n">
        <v>13</v>
      </c>
      <c r="K84" s="401" t="n">
        <v>8</v>
      </c>
      <c r="L84" s="401" t="n">
        <v>11</v>
      </c>
      <c r="M84" s="401" t="n">
        <v>17</v>
      </c>
      <c r="N84" s="401" t="n">
        <v>3</v>
      </c>
      <c r="O84" s="401" t="n">
        <v>1</v>
      </c>
      <c r="P84" s="401" t="n">
        <v>9</v>
      </c>
      <c r="Q84" s="401" t="n">
        <v>14</v>
      </c>
      <c r="R84" s="401" t="n">
        <v>10</v>
      </c>
      <c r="S84" s="401" t="n">
        <v>16</v>
      </c>
      <c r="T84" s="401" t="n">
        <v>2</v>
      </c>
      <c r="U84" s="401" t="n">
        <v>4</v>
      </c>
      <c r="V84" s="401" t="n">
        <v>6</v>
      </c>
      <c r="W84" s="401" t="n">
        <v>15</v>
      </c>
      <c r="X84" s="401" t="n">
        <v>12</v>
      </c>
    </row>
    <row r="85" customFormat="false" ht="12.75" hidden="false" customHeight="false" outlineLevel="0" collapsed="false">
      <c r="A85" s="401" t="str">
        <f aca="true">IF(INDIRECT(ADDRESS(A$6,ROW()-ROW(A$6)-1+COLUMN($F$8)))&gt;0,INDIRECT(ADDRESS(A$6,ROW()-ROW(A$6)-1+COLUMN($F$8))),"")</f>
        <v/>
      </c>
      <c r="B85" s="401" t="str">
        <f aca="true">IF(INDIRECT(ADDRESS(B$6,ROW()-ROW(B$6)-1+COLUMN($F$8)))&gt;0,INDIRECT(ADDRESS(B$6,ROW()-ROW(B$6)-1+COLUMN($F$8))),"")</f>
        <v/>
      </c>
      <c r="C85" s="401" t="str">
        <f aca="true">IF(INDIRECT(ADDRESS(C$6,ROW()-ROW(C$6)-1+COLUMN($F$8)))&gt;0,INDIRECT(ADDRESS(C$6,ROW()-ROW(C$6)-1+COLUMN($F$8))),"")</f>
        <v/>
      </c>
      <c r="E85" s="401" t="s">
        <v>227</v>
      </c>
      <c r="F85" s="401" t="n">
        <v>18</v>
      </c>
      <c r="G85" s="401" t="n">
        <v>4</v>
      </c>
      <c r="H85" s="401" t="n">
        <v>2</v>
      </c>
      <c r="I85" s="401" t="n">
        <v>11</v>
      </c>
      <c r="J85" s="401" t="n">
        <v>6</v>
      </c>
      <c r="K85" s="401" t="n">
        <v>15</v>
      </c>
      <c r="L85" s="401" t="n">
        <v>10</v>
      </c>
      <c r="M85" s="401" t="n">
        <v>19</v>
      </c>
      <c r="N85" s="401" t="n">
        <v>1</v>
      </c>
      <c r="O85" s="401" t="n">
        <v>16</v>
      </c>
      <c r="P85" s="401" t="n">
        <v>12</v>
      </c>
      <c r="Q85" s="401" t="n">
        <v>9</v>
      </c>
      <c r="R85" s="401" t="n">
        <v>5</v>
      </c>
      <c r="S85" s="401" t="n">
        <v>17</v>
      </c>
      <c r="T85" s="401" t="n">
        <v>8</v>
      </c>
      <c r="U85" s="401" t="n">
        <v>13</v>
      </c>
      <c r="V85" s="401" t="n">
        <v>3</v>
      </c>
      <c r="W85" s="401" t="n">
        <v>14</v>
      </c>
      <c r="X85" s="401" t="n">
        <v>7</v>
      </c>
    </row>
    <row r="86" customFormat="false" ht="12.75" hidden="false" customHeight="false" outlineLevel="0" collapsed="false">
      <c r="A86" s="401" t="str">
        <f aca="true">IF(INDIRECT(ADDRESS(A$6,ROW()-ROW(A$6)-1+COLUMN($F$8)))&gt;0,INDIRECT(ADDRESS(A$6,ROW()-ROW(A$6)-1+COLUMN($F$8))),"")</f>
        <v/>
      </c>
      <c r="B86" s="401" t="str">
        <f aca="true">IF(INDIRECT(ADDRESS(B$6,ROW()-ROW(B$6)-1+COLUMN($F$8)))&gt;0,INDIRECT(ADDRESS(B$6,ROW()-ROW(B$6)-1+COLUMN($F$8))),"")</f>
        <v/>
      </c>
      <c r="C86" s="401" t="str">
        <f aca="true">IF(INDIRECT(ADDRESS(C$6,ROW()-ROW(C$6)-1+COLUMN($F$8)))&gt;0,INDIRECT(ADDRESS(C$6,ROW()-ROW(C$6)-1+COLUMN($F$8))),"")</f>
        <v/>
      </c>
    </row>
    <row r="87" customFormat="false" ht="12.75" hidden="false" customHeight="false" outlineLevel="0" collapsed="false">
      <c r="A87" s="401" t="str">
        <f aca="true">IF(INDIRECT(ADDRESS(A$6,ROW()-ROW(A$6)-1+COLUMN($F$8)))&gt;0,INDIRECT(ADDRESS(A$6,ROW()-ROW(A$6)-1+COLUMN($F$8))),"")</f>
        <v/>
      </c>
      <c r="B87" s="401" t="str">
        <f aca="true">IF(INDIRECT(ADDRESS(B$6,ROW()-ROW(B$6)-1+COLUMN($F$8)))&gt;0,INDIRECT(ADDRESS(B$6,ROW()-ROW(B$6)-1+COLUMN($F$8))),"")</f>
        <v/>
      </c>
      <c r="C87" s="401" t="str">
        <f aca="true">IF(INDIRECT(ADDRESS(C$6,ROW()-ROW(C$6)-1+COLUMN($F$8)))&gt;0,INDIRECT(ADDRESS(C$6,ROW()-ROW(C$6)-1+COLUMN($F$8))),"")</f>
        <v/>
      </c>
      <c r="D87" s="446" t="n">
        <v>20</v>
      </c>
      <c r="E87" s="39" t="s">
        <v>250</v>
      </c>
    </row>
    <row r="88" customFormat="false" ht="12.75" hidden="false" customHeight="false" outlineLevel="0" collapsed="false">
      <c r="A88" s="401" t="str">
        <f aca="true">IF(INDIRECT(ADDRESS(A$6,ROW()-ROW(A$6)-1+COLUMN($F$8)))&gt;0,INDIRECT(ADDRESS(A$6,ROW()-ROW(A$6)-1+COLUMN($F$8))),"")</f>
        <v/>
      </c>
      <c r="B88" s="401" t="str">
        <f aca="true">IF(INDIRECT(ADDRESS(B$6,ROW()-ROW(B$6)-1+COLUMN($F$8)))&gt;0,INDIRECT(ADDRESS(B$6,ROW()-ROW(B$6)-1+COLUMN($F$8))),"")</f>
        <v/>
      </c>
      <c r="C88" s="401" t="str">
        <f aca="true">IF(INDIRECT(ADDRESS(C$6,ROW()-ROW(C$6)-1+COLUMN($F$8)))&gt;0,INDIRECT(ADDRESS(C$6,ROW()-ROW(C$6)-1+COLUMN($F$8))),"")</f>
        <v/>
      </c>
      <c r="E88" s="401" t="s">
        <v>198</v>
      </c>
      <c r="F88" s="401" t="n">
        <v>1</v>
      </c>
      <c r="G88" s="401" t="n">
        <v>2</v>
      </c>
      <c r="H88" s="401" t="n">
        <v>3</v>
      </c>
      <c r="I88" s="401" t="n">
        <v>4</v>
      </c>
      <c r="J88" s="401" t="n">
        <v>5</v>
      </c>
      <c r="K88" s="401" t="n">
        <v>6</v>
      </c>
      <c r="L88" s="401" t="n">
        <v>7</v>
      </c>
      <c r="M88" s="401" t="n">
        <v>8</v>
      </c>
      <c r="N88" s="401" t="n">
        <v>9</v>
      </c>
      <c r="O88" s="401" t="n">
        <v>10</v>
      </c>
      <c r="P88" s="401" t="n">
        <v>11</v>
      </c>
      <c r="Q88" s="401" t="n">
        <v>12</v>
      </c>
      <c r="R88" s="401" t="n">
        <v>13</v>
      </c>
      <c r="S88" s="401" t="n">
        <v>14</v>
      </c>
      <c r="T88" s="401" t="n">
        <v>15</v>
      </c>
      <c r="U88" s="401" t="n">
        <v>16</v>
      </c>
      <c r="V88" s="401" t="n">
        <v>17</v>
      </c>
      <c r="W88" s="401" t="n">
        <v>18</v>
      </c>
      <c r="X88" s="401" t="n">
        <v>19</v>
      </c>
      <c r="Y88" s="401" t="n">
        <v>20</v>
      </c>
    </row>
    <row r="89" customFormat="false" ht="12.75" hidden="false" customHeight="false" outlineLevel="0" collapsed="false">
      <c r="A89" s="401" t="str">
        <f aca="true">IF(INDIRECT(ADDRESS(A$6,ROW()-ROW(A$6)-1+COLUMN($F$8)))&gt;0,INDIRECT(ADDRESS(A$6,ROW()-ROW(A$6)-1+COLUMN($F$8))),"")</f>
        <v/>
      </c>
      <c r="B89" s="401" t="str">
        <f aca="true">IF(INDIRECT(ADDRESS(B$6,ROW()-ROW(B$6)-1+COLUMN($F$8)))&gt;0,INDIRECT(ADDRESS(B$6,ROW()-ROW(B$6)-1+COLUMN($F$8))),"")</f>
        <v/>
      </c>
      <c r="C89" s="401" t="str">
        <f aca="true">IF(INDIRECT(ADDRESS(C$6,ROW()-ROW(C$6)-1+COLUMN($F$8)))&gt;0,INDIRECT(ADDRESS(C$6,ROW()-ROW(C$6)-1+COLUMN($F$8))),"")</f>
        <v/>
      </c>
      <c r="E89" s="401" t="s">
        <v>225</v>
      </c>
      <c r="F89" s="401" t="n">
        <v>10</v>
      </c>
      <c r="G89" s="401" t="n">
        <v>1</v>
      </c>
      <c r="H89" s="401" t="n">
        <v>19</v>
      </c>
      <c r="I89" s="401" t="n">
        <v>2</v>
      </c>
      <c r="J89" s="401" t="n">
        <v>13</v>
      </c>
      <c r="K89" s="401" t="n">
        <v>17</v>
      </c>
      <c r="L89" s="401" t="n">
        <v>15</v>
      </c>
      <c r="M89" s="401" t="n">
        <v>16</v>
      </c>
      <c r="N89" s="401" t="n">
        <v>8</v>
      </c>
      <c r="O89" s="401" t="n">
        <v>4</v>
      </c>
      <c r="P89" s="401" t="n">
        <v>14</v>
      </c>
      <c r="Q89" s="401" t="n">
        <v>18</v>
      </c>
      <c r="R89" s="401" t="n">
        <v>7</v>
      </c>
      <c r="S89" s="401" t="n">
        <v>3</v>
      </c>
      <c r="T89" s="401" t="n">
        <v>12</v>
      </c>
      <c r="U89" s="401" t="n">
        <v>20</v>
      </c>
      <c r="V89" s="401" t="n">
        <v>5</v>
      </c>
      <c r="W89" s="401" t="n">
        <v>9</v>
      </c>
      <c r="X89" s="401" t="n">
        <v>6</v>
      </c>
      <c r="Y89" s="401" t="n">
        <v>11</v>
      </c>
    </row>
    <row r="90" customFormat="false" ht="12.75" hidden="false" customHeight="false" outlineLevel="0" collapsed="false">
      <c r="A90" s="401" t="str">
        <f aca="true">IF(INDIRECT(ADDRESS(A$6,ROW()-ROW(A$6)-1+COLUMN($F$8)))&gt;0,INDIRECT(ADDRESS(A$6,ROW()-ROW(A$6)-1+COLUMN($F$8))),"")</f>
        <v/>
      </c>
      <c r="B90" s="401" t="str">
        <f aca="true">IF(INDIRECT(ADDRESS(B$6,ROW()-ROW(B$6)-1+COLUMN($F$8)))&gt;0,INDIRECT(ADDRESS(B$6,ROW()-ROW(B$6)-1+COLUMN($F$8))),"")</f>
        <v/>
      </c>
      <c r="C90" s="401" t="str">
        <f aca="true">IF(INDIRECT(ADDRESS(C$6,ROW()-ROW(C$6)-1+COLUMN($F$8)))&gt;0,INDIRECT(ADDRESS(C$6,ROW()-ROW(C$6)-1+COLUMN($F$8))),"")</f>
        <v/>
      </c>
      <c r="E90" s="401" t="s">
        <v>227</v>
      </c>
      <c r="F90" s="401" t="n">
        <v>8</v>
      </c>
      <c r="G90" s="401" t="n">
        <v>19</v>
      </c>
      <c r="H90" s="401" t="n">
        <v>5</v>
      </c>
      <c r="I90" s="401" t="n">
        <v>11</v>
      </c>
      <c r="J90" s="401" t="n">
        <v>14</v>
      </c>
      <c r="K90" s="401" t="n">
        <v>2</v>
      </c>
      <c r="L90" s="401" t="n">
        <v>6</v>
      </c>
      <c r="M90" s="401" t="n">
        <v>15</v>
      </c>
      <c r="N90" s="401" t="n">
        <v>7</v>
      </c>
      <c r="O90" s="401" t="n">
        <v>17</v>
      </c>
      <c r="P90" s="401" t="n">
        <v>3</v>
      </c>
      <c r="Q90" s="401" t="n">
        <v>13</v>
      </c>
      <c r="R90" s="401" t="n">
        <v>20</v>
      </c>
      <c r="S90" s="401" t="n">
        <v>10</v>
      </c>
      <c r="T90" s="401" t="n">
        <v>16</v>
      </c>
      <c r="U90" s="401" t="n">
        <v>4</v>
      </c>
      <c r="V90" s="401" t="n">
        <v>9</v>
      </c>
      <c r="W90" s="401" t="n">
        <v>12</v>
      </c>
      <c r="X90" s="401" t="n">
        <v>18</v>
      </c>
      <c r="Y90" s="401" t="n">
        <v>1</v>
      </c>
    </row>
    <row r="91" customFormat="false" ht="12.75" hidden="false" customHeight="false" outlineLevel="0" collapsed="false">
      <c r="A91" s="401" t="str">
        <f aca="true">IF(INDIRECT(ADDRESS(A$6,ROW()-ROW(A$6)-1+COLUMN($F$8)))&gt;0,INDIRECT(ADDRESS(A$6,ROW()-ROW(A$6)-1+COLUMN($F$8))),"")</f>
        <v/>
      </c>
      <c r="B91" s="401" t="str">
        <f aca="true">IF(INDIRECT(ADDRESS(B$6,ROW()-ROW(B$6)-1+COLUMN($F$8)))&gt;0,INDIRECT(ADDRESS(B$6,ROW()-ROW(B$6)-1+COLUMN($F$8))),"")</f>
        <v/>
      </c>
      <c r="C91" s="401" t="str">
        <f aca="true">IF(INDIRECT(ADDRESS(C$6,ROW()-ROW(C$6)-1+COLUMN($F$8)))&gt;0,INDIRECT(ADDRESS(C$6,ROW()-ROW(C$6)-1+COLUMN($F$8))),"")</f>
        <v/>
      </c>
    </row>
    <row r="92" customFormat="false" ht="12.75" hidden="false" customHeight="false" outlineLevel="0" collapsed="false">
      <c r="A92" s="401" t="str">
        <f aca="true">IF(INDIRECT(ADDRESS(A$6,ROW()-ROW(A$6)-1+COLUMN($F$8)))&gt;0,INDIRECT(ADDRESS(A$6,ROW()-ROW(A$6)-1+COLUMN($F$8))),"")</f>
        <v/>
      </c>
      <c r="B92" s="401" t="str">
        <f aca="true">IF(INDIRECT(ADDRESS(B$6,ROW()-ROW(B$6)-1+COLUMN($F$8)))&gt;0,INDIRECT(ADDRESS(B$6,ROW()-ROW(B$6)-1+COLUMN($F$8))),"")</f>
        <v/>
      </c>
      <c r="C92" s="401" t="str">
        <f aca="true">IF(INDIRECT(ADDRESS(C$6,ROW()-ROW(C$6)-1+COLUMN($F$8)))&gt;0,INDIRECT(ADDRESS(C$6,ROW()-ROW(C$6)-1+COLUMN($F$8))),"")</f>
        <v/>
      </c>
      <c r="D92" s="446" t="n">
        <v>21</v>
      </c>
      <c r="E92" s="39" t="s">
        <v>250</v>
      </c>
    </row>
    <row r="93" customFormat="false" ht="12.75" hidden="false" customHeight="false" outlineLevel="0" collapsed="false">
      <c r="A93" s="401" t="str">
        <f aca="true">IF(INDIRECT(ADDRESS(A$6,ROW()-ROW(A$6)-1+COLUMN($F$8)))&gt;0,INDIRECT(ADDRESS(A$6,ROW()-ROW(A$6)-1+COLUMN($F$8))),"")</f>
        <v/>
      </c>
      <c r="B93" s="401" t="str">
        <f aca="true">IF(INDIRECT(ADDRESS(B$6,ROW()-ROW(B$6)-1+COLUMN($F$8)))&gt;0,INDIRECT(ADDRESS(B$6,ROW()-ROW(B$6)-1+COLUMN($F$8))),"")</f>
        <v/>
      </c>
      <c r="C93" s="401" t="str">
        <f aca="true">IF(INDIRECT(ADDRESS(C$6,ROW()-ROW(C$6)-1+COLUMN($F$8)))&gt;0,INDIRECT(ADDRESS(C$6,ROW()-ROW(C$6)-1+COLUMN($F$8))),"")</f>
        <v/>
      </c>
      <c r="E93" s="401" t="s">
        <v>198</v>
      </c>
      <c r="F93" s="401" t="n">
        <v>1</v>
      </c>
      <c r="G93" s="401" t="n">
        <v>2</v>
      </c>
      <c r="H93" s="401" t="n">
        <v>3</v>
      </c>
      <c r="I93" s="401" t="n">
        <v>4</v>
      </c>
      <c r="J93" s="401" t="n">
        <v>5</v>
      </c>
      <c r="K93" s="401" t="n">
        <v>6</v>
      </c>
      <c r="L93" s="401" t="n">
        <v>7</v>
      </c>
      <c r="M93" s="401" t="n">
        <v>8</v>
      </c>
      <c r="N93" s="401" t="n">
        <v>9</v>
      </c>
      <c r="P93" s="401" t="n">
        <v>10</v>
      </c>
      <c r="Q93" s="401" t="n">
        <v>11</v>
      </c>
      <c r="R93" s="401" t="n">
        <v>12</v>
      </c>
      <c r="S93" s="401" t="n">
        <v>13</v>
      </c>
      <c r="U93" s="401" t="n">
        <v>14</v>
      </c>
      <c r="V93" s="401" t="n">
        <v>15</v>
      </c>
      <c r="W93" s="401" t="n">
        <v>16</v>
      </c>
      <c r="X93" s="401" t="n">
        <v>17</v>
      </c>
      <c r="Z93" s="401" t="n">
        <v>18</v>
      </c>
      <c r="AA93" s="401" t="n">
        <v>19</v>
      </c>
      <c r="AB93" s="401" t="n">
        <v>20</v>
      </c>
      <c r="AC93" s="401" t="n">
        <v>21</v>
      </c>
    </row>
    <row r="94" customFormat="false" ht="12.75" hidden="false" customHeight="false" outlineLevel="0" collapsed="false">
      <c r="A94" s="401" t="str">
        <f aca="true">IF(INDIRECT(ADDRESS(A$6,ROW()-ROW(A$6)-1+COLUMN($F$8)))&gt;0,INDIRECT(ADDRESS(A$6,ROW()-ROW(A$6)-1+COLUMN($F$8))),"")</f>
        <v/>
      </c>
      <c r="B94" s="401" t="str">
        <f aca="true">IF(INDIRECT(ADDRESS(B$6,ROW()-ROW(B$6)-1+COLUMN($F$8)))&gt;0,INDIRECT(ADDRESS(B$6,ROW()-ROW(B$6)-1+COLUMN($F$8))),"")</f>
        <v/>
      </c>
      <c r="C94" s="401" t="str">
        <f aca="true">IF(INDIRECT(ADDRESS(C$6,ROW()-ROW(C$6)-1+COLUMN($F$8)))&gt;0,INDIRECT(ADDRESS(C$6,ROW()-ROW(C$6)-1+COLUMN($F$8))),"")</f>
        <v/>
      </c>
      <c r="E94" s="401" t="s">
        <v>225</v>
      </c>
      <c r="F94" s="401" t="n">
        <v>8</v>
      </c>
      <c r="G94" s="401" t="n">
        <v>16</v>
      </c>
      <c r="H94" s="401" t="n">
        <v>10</v>
      </c>
      <c r="I94" s="401" t="n">
        <v>15</v>
      </c>
      <c r="J94" s="401" t="n">
        <v>20</v>
      </c>
      <c r="K94" s="401" t="n">
        <v>5</v>
      </c>
      <c r="L94" s="401" t="n">
        <v>18</v>
      </c>
      <c r="M94" s="401" t="n">
        <v>9</v>
      </c>
      <c r="N94" s="401" t="n">
        <v>12</v>
      </c>
      <c r="P94" s="401" t="n">
        <v>13</v>
      </c>
      <c r="Q94" s="401" t="n">
        <v>21</v>
      </c>
      <c r="R94" s="401" t="n">
        <v>17</v>
      </c>
      <c r="S94" s="401" t="n">
        <v>1</v>
      </c>
      <c r="U94" s="401" t="n">
        <v>19</v>
      </c>
      <c r="V94" s="401" t="n">
        <v>4</v>
      </c>
      <c r="W94" s="401" t="n">
        <v>6</v>
      </c>
      <c r="X94" s="401" t="n">
        <v>3</v>
      </c>
      <c r="Z94" s="401" t="n">
        <v>11</v>
      </c>
      <c r="AA94" s="401" t="n">
        <v>14</v>
      </c>
      <c r="AB94" s="401" t="n">
        <v>7</v>
      </c>
      <c r="AC94" s="401" t="n">
        <v>2</v>
      </c>
    </row>
    <row r="95" customFormat="false" ht="12.75" hidden="false" customHeight="false" outlineLevel="0" collapsed="false">
      <c r="A95" s="401" t="str">
        <f aca="true">IF(INDIRECT(ADDRESS(A$6,ROW()-ROW(A$6)-1+COLUMN($F$8)))&gt;0,INDIRECT(ADDRESS(A$6,ROW()-ROW(A$6)-1+COLUMN($F$8))),"")</f>
        <v/>
      </c>
      <c r="B95" s="401" t="str">
        <f aca="true">IF(INDIRECT(ADDRESS(B$6,ROW()-ROW(B$6)-1+COLUMN($F$8)))&gt;0,INDIRECT(ADDRESS(B$6,ROW()-ROW(B$6)-1+COLUMN($F$8))),"")</f>
        <v/>
      </c>
      <c r="C95" s="401" t="str">
        <f aca="true">IF(INDIRECT(ADDRESS(C$6,ROW()-ROW(C$6)-1+COLUMN($F$8)))&gt;0,INDIRECT(ADDRESS(C$6,ROW()-ROW(C$6)-1+COLUMN($F$8))),"")</f>
        <v/>
      </c>
      <c r="E95" s="401" t="s">
        <v>227</v>
      </c>
      <c r="F95" s="401" t="n">
        <v>21</v>
      </c>
      <c r="G95" s="401" t="n">
        <v>9</v>
      </c>
      <c r="H95" s="401" t="n">
        <v>11</v>
      </c>
      <c r="I95" s="401" t="n">
        <v>6</v>
      </c>
      <c r="J95" s="401" t="n">
        <v>14</v>
      </c>
      <c r="K95" s="401" t="n">
        <v>20</v>
      </c>
      <c r="L95" s="401" t="n">
        <v>17</v>
      </c>
      <c r="M95" s="401" t="n">
        <v>4</v>
      </c>
      <c r="N95" s="401" t="n">
        <v>10</v>
      </c>
      <c r="P95" s="401" t="n">
        <v>12</v>
      </c>
      <c r="Q95" s="401" t="n">
        <v>3</v>
      </c>
      <c r="R95" s="401" t="n">
        <v>1</v>
      </c>
      <c r="S95" s="401" t="n">
        <v>8</v>
      </c>
      <c r="U95" s="401" t="n">
        <v>15</v>
      </c>
      <c r="V95" s="401" t="n">
        <v>5</v>
      </c>
      <c r="W95" s="401" t="n">
        <v>19</v>
      </c>
      <c r="X95" s="401" t="n">
        <v>7</v>
      </c>
      <c r="Z95" s="401" t="n">
        <v>16</v>
      </c>
      <c r="AA95" s="401" t="n">
        <v>13</v>
      </c>
      <c r="AB95" s="401" t="n">
        <v>2</v>
      </c>
      <c r="AC95" s="401" t="n">
        <v>18</v>
      </c>
    </row>
    <row r="96" customFormat="false" ht="12.75" hidden="false" customHeight="false" outlineLevel="0" collapsed="false">
      <c r="A96" s="401" t="str">
        <f aca="true">IF(INDIRECT(ADDRESS(A$6,ROW()-ROW(A$6)-1+COLUMN($F$8)))&gt;0,INDIRECT(ADDRESS(A$6,ROW()-ROW(A$6)-1+COLUMN($F$8))),"")</f>
        <v/>
      </c>
      <c r="B96" s="401" t="str">
        <f aca="true">IF(INDIRECT(ADDRESS(B$6,ROW()-ROW(B$6)-1+COLUMN($F$8)))&gt;0,INDIRECT(ADDRESS(B$6,ROW()-ROW(B$6)-1+COLUMN($F$8))),"")</f>
        <v/>
      </c>
      <c r="C96" s="401" t="str">
        <f aca="true">IF(INDIRECT(ADDRESS(C$6,ROW()-ROW(C$6)-1+COLUMN($F$8)))&gt;0,INDIRECT(ADDRESS(C$6,ROW()-ROW(C$6)-1+COLUMN($F$8))),"")</f>
        <v/>
      </c>
    </row>
    <row r="97" customFormat="false" ht="12.75" hidden="false" customHeight="false" outlineLevel="0" collapsed="false">
      <c r="A97" s="401" t="str">
        <f aca="true">IF(INDIRECT(ADDRESS(A$6,ROW()-ROW(A$6)-1+COLUMN($F$8)))&gt;0,INDIRECT(ADDRESS(A$6,ROW()-ROW(A$6)-1+COLUMN($F$8))),"")</f>
        <v/>
      </c>
      <c r="B97" s="401" t="str">
        <f aca="true">IF(INDIRECT(ADDRESS(B$6,ROW()-ROW(B$6)-1+COLUMN($F$8)))&gt;0,INDIRECT(ADDRESS(B$6,ROW()-ROW(B$6)-1+COLUMN($F$8))),"")</f>
        <v/>
      </c>
      <c r="C97" s="401" t="str">
        <f aca="true">IF(INDIRECT(ADDRESS(C$6,ROW()-ROW(C$6)-1+COLUMN($F$8)))&gt;0,INDIRECT(ADDRESS(C$6,ROW()-ROW(C$6)-1+COLUMN($F$8))),"")</f>
        <v/>
      </c>
      <c r="D97" s="446" t="n">
        <v>22</v>
      </c>
      <c r="E97" s="39" t="s">
        <v>250</v>
      </c>
    </row>
    <row r="98" customFormat="false" ht="12.75" hidden="false" customHeight="false" outlineLevel="0" collapsed="false">
      <c r="A98" s="401" t="str">
        <f aca="true">IF(INDIRECT(ADDRESS(A$6,ROW()-ROW(A$6)-1+COLUMN($F$8)))&gt;0,INDIRECT(ADDRESS(A$6,ROW()-ROW(A$6)-1+COLUMN($F$8))),"")</f>
        <v/>
      </c>
      <c r="B98" s="401" t="str">
        <f aca="true">IF(INDIRECT(ADDRESS(B$6,ROW()-ROW(B$6)-1+COLUMN($F$8)))&gt;0,INDIRECT(ADDRESS(B$6,ROW()-ROW(B$6)-1+COLUMN($F$8))),"")</f>
        <v/>
      </c>
      <c r="C98" s="401" t="str">
        <f aca="true">IF(INDIRECT(ADDRESS(C$6,ROW()-ROW(C$6)-1+COLUMN($F$8)))&gt;0,INDIRECT(ADDRESS(C$6,ROW()-ROW(C$6)-1+COLUMN($F$8))),"")</f>
        <v/>
      </c>
      <c r="E98" s="401" t="s">
        <v>198</v>
      </c>
      <c r="F98" s="401" t="n">
        <v>1</v>
      </c>
      <c r="G98" s="401" t="n">
        <v>2</v>
      </c>
      <c r="H98" s="401" t="n">
        <v>3</v>
      </c>
      <c r="I98" s="401" t="n">
        <v>4</v>
      </c>
      <c r="J98" s="401" t="n">
        <v>5</v>
      </c>
      <c r="K98" s="401" t="n">
        <v>6</v>
      </c>
      <c r="L98" s="401" t="n">
        <v>7</v>
      </c>
      <c r="M98" s="401" t="n">
        <v>8</v>
      </c>
      <c r="N98" s="401" t="n">
        <v>9</v>
      </c>
      <c r="O98" s="401" t="n">
        <v>10</v>
      </c>
      <c r="P98" s="401" t="n">
        <v>11</v>
      </c>
      <c r="Q98" s="401" t="n">
        <v>12</v>
      </c>
      <c r="R98" s="401" t="n">
        <v>13</v>
      </c>
      <c r="S98" s="401" t="n">
        <v>14</v>
      </c>
      <c r="U98" s="401" t="n">
        <v>15</v>
      </c>
      <c r="V98" s="401" t="n">
        <v>16</v>
      </c>
      <c r="W98" s="401" t="n">
        <v>17</v>
      </c>
      <c r="X98" s="401" t="n">
        <v>18</v>
      </c>
      <c r="Z98" s="401" t="n">
        <v>19</v>
      </c>
      <c r="AA98" s="401" t="n">
        <v>20</v>
      </c>
      <c r="AB98" s="401" t="n">
        <v>21</v>
      </c>
      <c r="AC98" s="401" t="n">
        <v>22</v>
      </c>
    </row>
    <row r="99" customFormat="false" ht="12.75" hidden="false" customHeight="false" outlineLevel="0" collapsed="false">
      <c r="A99" s="401" t="str">
        <f aca="true">IF(INDIRECT(ADDRESS(A$6,ROW()-ROW(A$6)-1+COLUMN($F$8)))&gt;0,INDIRECT(ADDRESS(A$6,ROW()-ROW(A$6)-1+COLUMN($F$8))),"")</f>
        <v/>
      </c>
      <c r="B99" s="401" t="str">
        <f aca="true">IF(INDIRECT(ADDRESS(B$6,ROW()-ROW(B$6)-1+COLUMN($F$8)))&gt;0,INDIRECT(ADDRESS(B$6,ROW()-ROW(B$6)-1+COLUMN($F$8))),"")</f>
        <v/>
      </c>
      <c r="C99" s="401" t="str">
        <f aca="true">IF(INDIRECT(ADDRESS(C$6,ROW()-ROW(C$6)-1+COLUMN($F$8)))&gt;0,INDIRECT(ADDRESS(C$6,ROW()-ROW(C$6)-1+COLUMN($F$8))),"")</f>
        <v/>
      </c>
      <c r="E99" s="401" t="s">
        <v>225</v>
      </c>
      <c r="F99" s="401" t="n">
        <v>8</v>
      </c>
      <c r="G99" s="401" t="n">
        <v>17</v>
      </c>
      <c r="H99" s="401" t="n">
        <v>20</v>
      </c>
      <c r="I99" s="401" t="n">
        <v>16</v>
      </c>
      <c r="J99" s="401" t="n">
        <v>11</v>
      </c>
      <c r="K99" s="401" t="n">
        <v>18</v>
      </c>
      <c r="L99" s="401" t="n">
        <v>1</v>
      </c>
      <c r="M99" s="401" t="n">
        <v>19</v>
      </c>
      <c r="N99" s="401" t="n">
        <v>7</v>
      </c>
      <c r="O99" s="401" t="n">
        <v>13</v>
      </c>
      <c r="P99" s="401" t="n">
        <v>2</v>
      </c>
      <c r="Q99" s="401" t="n">
        <v>4</v>
      </c>
      <c r="R99" s="401" t="n">
        <v>6</v>
      </c>
      <c r="S99" s="401" t="n">
        <v>15</v>
      </c>
      <c r="U99" s="401" t="n">
        <v>5</v>
      </c>
      <c r="V99" s="401" t="n">
        <v>21</v>
      </c>
      <c r="W99" s="401" t="n">
        <v>9</v>
      </c>
      <c r="X99" s="401" t="n">
        <v>12</v>
      </c>
      <c r="Z99" s="401" t="n">
        <v>14</v>
      </c>
      <c r="AA99" s="401" t="n">
        <v>22</v>
      </c>
      <c r="AB99" s="401" t="n">
        <v>10</v>
      </c>
      <c r="AC99" s="401" t="n">
        <v>3</v>
      </c>
    </row>
    <row r="100" customFormat="false" ht="12.75" hidden="false" customHeight="false" outlineLevel="0" collapsed="false">
      <c r="A100" s="401" t="str">
        <f aca="true">IF(INDIRECT(ADDRESS(A$6,ROW()-ROW(A$6)-1+COLUMN($F$8)))&gt;0,INDIRECT(ADDRESS(A$6,ROW()-ROW(A$6)-1+COLUMN($F$8))),"")</f>
        <v/>
      </c>
      <c r="B100" s="401" t="str">
        <f aca="true">IF(INDIRECT(ADDRESS(B$6,ROW()-ROW(B$6)-1+COLUMN($F$8)))&gt;0,INDIRECT(ADDRESS(B$6,ROW()-ROW(B$6)-1+COLUMN($F$8))),"")</f>
        <v/>
      </c>
      <c r="C100" s="401" t="str">
        <f aca="true">IF(INDIRECT(ADDRESS(C$6,ROW()-ROW(C$6)-1+COLUMN($F$8)))&gt;0,INDIRECT(ADDRESS(C$6,ROW()-ROW(C$6)-1+COLUMN($F$8))),"")</f>
        <v/>
      </c>
      <c r="E100" s="401" t="s">
        <v>227</v>
      </c>
      <c r="F100" s="401" t="n">
        <v>22</v>
      </c>
      <c r="G100" s="401" t="n">
        <v>18</v>
      </c>
      <c r="H100" s="401" t="n">
        <v>14</v>
      </c>
      <c r="I100" s="401" t="n">
        <v>21</v>
      </c>
      <c r="J100" s="401" t="n">
        <v>6</v>
      </c>
      <c r="K100" s="401" t="n">
        <v>12</v>
      </c>
      <c r="L100" s="401" t="n">
        <v>10</v>
      </c>
      <c r="M100" s="401" t="n">
        <v>15</v>
      </c>
      <c r="N100" s="401" t="n">
        <v>19</v>
      </c>
      <c r="O100" s="401" t="n">
        <v>2</v>
      </c>
      <c r="P100" s="401" t="n">
        <v>13</v>
      </c>
      <c r="Q100" s="401" t="n">
        <v>8</v>
      </c>
      <c r="R100" s="401" t="n">
        <v>5</v>
      </c>
      <c r="S100" s="401" t="n">
        <v>17</v>
      </c>
      <c r="U100" s="401" t="n">
        <v>4</v>
      </c>
      <c r="V100" s="401" t="n">
        <v>9</v>
      </c>
      <c r="W100" s="401" t="n">
        <v>16</v>
      </c>
      <c r="X100" s="401" t="n">
        <v>1</v>
      </c>
      <c r="Z100" s="401" t="n">
        <v>7</v>
      </c>
      <c r="AA100" s="401" t="n">
        <v>3</v>
      </c>
      <c r="AB100" s="401" t="n">
        <v>11</v>
      </c>
      <c r="AC100" s="401" t="n">
        <v>20</v>
      </c>
    </row>
    <row r="101" customFormat="false" ht="12.75" hidden="false" customHeight="false" outlineLevel="0" collapsed="false">
      <c r="A101" s="401" t="str">
        <f aca="true">IF(INDIRECT(ADDRESS(A$6,ROW()-ROW(A$6)-1+COLUMN($F$8)))&gt;0,INDIRECT(ADDRESS(A$6,ROW()-ROW(A$6)-1+COLUMN($F$8))),"")</f>
        <v/>
      </c>
      <c r="B101" s="401" t="str">
        <f aca="true">IF(INDIRECT(ADDRESS(B$6,ROW()-ROW(B$6)-1+COLUMN($F$8)))&gt;0,INDIRECT(ADDRESS(B$6,ROW()-ROW(B$6)-1+COLUMN($F$8))),"")</f>
        <v/>
      </c>
      <c r="C101" s="401" t="str">
        <f aca="true">IF(INDIRECT(ADDRESS(C$6,ROW()-ROW(C$6)-1+COLUMN($F$8)))&gt;0,INDIRECT(ADDRESS(C$6,ROW()-ROW(C$6)-1+COLUMN($F$8))),"")</f>
        <v/>
      </c>
    </row>
    <row r="102" customFormat="false" ht="12.75" hidden="false" customHeight="false" outlineLevel="0" collapsed="false">
      <c r="A102" s="401" t="str">
        <f aca="true">IF(INDIRECT(ADDRESS(A$6,ROW()-ROW(A$6)-1+COLUMN($F$8)))&gt;0,INDIRECT(ADDRESS(A$6,ROW()-ROW(A$6)-1+COLUMN($F$8))),"")</f>
        <v/>
      </c>
      <c r="B102" s="401" t="str">
        <f aca="true">IF(INDIRECT(ADDRESS(B$6,ROW()-ROW(B$6)-1+COLUMN($F$8)))&gt;0,INDIRECT(ADDRESS(B$6,ROW()-ROW(B$6)-1+COLUMN($F$8))),"")</f>
        <v/>
      </c>
      <c r="C102" s="401" t="str">
        <f aca="true">IF(INDIRECT(ADDRESS(C$6,ROW()-ROW(C$6)-1+COLUMN($F$8)))&gt;0,INDIRECT(ADDRESS(C$6,ROW()-ROW(C$6)-1+COLUMN($F$8))),"")</f>
        <v/>
      </c>
      <c r="D102" s="446" t="n">
        <v>23</v>
      </c>
      <c r="E102" s="39" t="s">
        <v>250</v>
      </c>
    </row>
    <row r="103" customFormat="false" ht="12.75" hidden="false" customHeight="false" outlineLevel="0" collapsed="false">
      <c r="A103" s="401" t="str">
        <f aca="true">IF(INDIRECT(ADDRESS(A$6,ROW()-ROW(A$6)-1+COLUMN($F$8)))&gt;0,INDIRECT(ADDRESS(A$6,ROW()-ROW(A$6)-1+COLUMN($F$8))),"")</f>
        <v/>
      </c>
      <c r="B103" s="401" t="str">
        <f aca="true">IF(INDIRECT(ADDRESS(B$6,ROW()-ROW(B$6)-1+COLUMN($F$8)))&gt;0,INDIRECT(ADDRESS(B$6,ROW()-ROW(B$6)-1+COLUMN($F$8))),"")</f>
        <v/>
      </c>
      <c r="C103" s="401" t="str">
        <f aca="true">IF(INDIRECT(ADDRESS(C$6,ROW()-ROW(C$6)-1+COLUMN($F$8)))&gt;0,INDIRECT(ADDRESS(C$6,ROW()-ROW(C$6)-1+COLUMN($F$8))),"")</f>
        <v/>
      </c>
      <c r="E103" s="401" t="s">
        <v>198</v>
      </c>
      <c r="F103" s="401" t="n">
        <v>1</v>
      </c>
      <c r="G103" s="401" t="n">
        <v>2</v>
      </c>
      <c r="H103" s="401" t="n">
        <v>3</v>
      </c>
      <c r="I103" s="401" t="n">
        <v>4</v>
      </c>
      <c r="J103" s="401" t="n">
        <v>5</v>
      </c>
      <c r="K103" s="401" t="n">
        <v>6</v>
      </c>
      <c r="L103" s="401" t="n">
        <v>7</v>
      </c>
      <c r="M103" s="401" t="n">
        <v>8</v>
      </c>
      <c r="N103" s="401" t="n">
        <v>9</v>
      </c>
      <c r="O103" s="401" t="n">
        <v>10</v>
      </c>
      <c r="P103" s="401" t="n">
        <v>11</v>
      </c>
      <c r="Q103" s="401" t="n">
        <v>12</v>
      </c>
      <c r="R103" s="401" t="n">
        <v>13</v>
      </c>
      <c r="S103" s="401" t="n">
        <v>14</v>
      </c>
      <c r="T103" s="401" t="n">
        <v>15</v>
      </c>
      <c r="U103" s="401" t="n">
        <v>16</v>
      </c>
      <c r="V103" s="401" t="n">
        <v>17</v>
      </c>
      <c r="W103" s="401" t="n">
        <v>18</v>
      </c>
      <c r="X103" s="401" t="n">
        <v>19</v>
      </c>
      <c r="Z103" s="401" t="n">
        <v>20</v>
      </c>
      <c r="AA103" s="401" t="n">
        <v>21</v>
      </c>
      <c r="AB103" s="401" t="n">
        <v>22</v>
      </c>
      <c r="AC103" s="401" t="n">
        <v>23</v>
      </c>
    </row>
    <row r="104" customFormat="false" ht="12.75" hidden="false" customHeight="false" outlineLevel="0" collapsed="false">
      <c r="A104" s="401" t="str">
        <f aca="true">IF(INDIRECT(ADDRESS(A$6,ROW()-ROW(A$6)-1+COLUMN($F$8)))&gt;0,INDIRECT(ADDRESS(A$6,ROW()-ROW(A$6)-1+COLUMN($F$8))),"")</f>
        <v/>
      </c>
      <c r="B104" s="401" t="str">
        <f aca="true">IF(INDIRECT(ADDRESS(B$6,ROW()-ROW(B$6)-1+COLUMN($F$8)))&gt;0,INDIRECT(ADDRESS(B$6,ROW()-ROW(B$6)-1+COLUMN($F$8))),"")</f>
        <v/>
      </c>
      <c r="C104" s="401" t="str">
        <f aca="true">IF(INDIRECT(ADDRESS(C$6,ROW()-ROW(C$6)-1+COLUMN($F$8)))&gt;0,INDIRECT(ADDRESS(C$6,ROW()-ROW(C$6)-1+COLUMN($F$8))),"")</f>
        <v/>
      </c>
      <c r="E104" s="401" t="s">
        <v>225</v>
      </c>
      <c r="F104" s="401" t="n">
        <v>22</v>
      </c>
      <c r="G104" s="401" t="n">
        <v>18</v>
      </c>
      <c r="H104" s="401" t="n">
        <v>4</v>
      </c>
      <c r="I104" s="401" t="n">
        <v>13</v>
      </c>
      <c r="J104" s="401" t="n">
        <v>20</v>
      </c>
      <c r="K104" s="401" t="n">
        <v>3</v>
      </c>
      <c r="L104" s="401" t="n">
        <v>9</v>
      </c>
      <c r="M104" s="401" t="n">
        <v>21</v>
      </c>
      <c r="N104" s="401" t="n">
        <v>12</v>
      </c>
      <c r="O104" s="401" t="n">
        <v>19</v>
      </c>
      <c r="P104" s="401" t="n">
        <v>23</v>
      </c>
      <c r="Q104" s="401" t="n">
        <v>10</v>
      </c>
      <c r="R104" s="401" t="n">
        <v>17</v>
      </c>
      <c r="S104" s="401" t="n">
        <v>11</v>
      </c>
      <c r="T104" s="401" t="n">
        <v>16</v>
      </c>
      <c r="U104" s="401" t="n">
        <v>5</v>
      </c>
      <c r="V104" s="401" t="n">
        <v>15</v>
      </c>
      <c r="W104" s="401" t="n">
        <v>1</v>
      </c>
      <c r="X104" s="401" t="n">
        <v>7</v>
      </c>
      <c r="Z104" s="401" t="n">
        <v>8</v>
      </c>
      <c r="AA104" s="401" t="n">
        <v>6</v>
      </c>
      <c r="AB104" s="401" t="n">
        <v>14</v>
      </c>
      <c r="AC104" s="401" t="n">
        <v>2</v>
      </c>
    </row>
    <row r="105" customFormat="false" ht="12.75" hidden="false" customHeight="false" outlineLevel="0" collapsed="false">
      <c r="A105" s="401" t="str">
        <f aca="true">IF(INDIRECT(ADDRESS(A$6,ROW()-ROW(A$6)-1+COLUMN($F$8)))&gt;0,INDIRECT(ADDRESS(A$6,ROW()-ROW(A$6)-1+COLUMN($F$8))),"")</f>
        <v/>
      </c>
      <c r="B105" s="401" t="str">
        <f aca="true">IF(INDIRECT(ADDRESS(B$6,ROW()-ROW(B$6)-1+COLUMN($F$8)))&gt;0,INDIRECT(ADDRESS(B$6,ROW()-ROW(B$6)-1+COLUMN($F$8))),"")</f>
        <v/>
      </c>
      <c r="C105" s="401" t="str">
        <f aca="true">IF(INDIRECT(ADDRESS(C$6,ROW()-ROW(C$6)-1+COLUMN($F$8)))&gt;0,INDIRECT(ADDRESS(C$6,ROW()-ROW(C$6)-1+COLUMN($F$8))),"")</f>
        <v/>
      </c>
      <c r="E105" s="401" t="s">
        <v>227</v>
      </c>
      <c r="F105" s="15" t="n">
        <v>7</v>
      </c>
      <c r="G105" s="15" t="n">
        <v>14</v>
      </c>
      <c r="H105" s="15" t="n">
        <v>20</v>
      </c>
      <c r="I105" s="15" t="n">
        <v>17</v>
      </c>
      <c r="J105" s="15" t="n">
        <v>21</v>
      </c>
      <c r="K105" s="15" t="n">
        <v>15</v>
      </c>
      <c r="L105" s="15" t="n">
        <v>23</v>
      </c>
      <c r="M105" s="15" t="n">
        <v>2</v>
      </c>
      <c r="N105" s="15" t="n">
        <v>18</v>
      </c>
      <c r="O105" s="15" t="n">
        <v>8</v>
      </c>
      <c r="P105" s="15" t="n">
        <v>19</v>
      </c>
      <c r="Q105" s="15" t="n">
        <v>5</v>
      </c>
      <c r="R105" s="15" t="n">
        <v>16</v>
      </c>
      <c r="S105" s="15" t="n">
        <v>22</v>
      </c>
      <c r="T105" s="15" t="n">
        <v>6</v>
      </c>
      <c r="U105" s="15" t="n">
        <v>13</v>
      </c>
      <c r="V105" s="15" t="n">
        <v>11</v>
      </c>
      <c r="W105" s="15" t="n">
        <v>9</v>
      </c>
      <c r="X105" s="15" t="n">
        <v>1</v>
      </c>
      <c r="Z105" s="15" t="n">
        <v>10</v>
      </c>
      <c r="AA105" s="15" t="n">
        <v>4</v>
      </c>
      <c r="AB105" s="15" t="n">
        <v>12</v>
      </c>
      <c r="AC105" s="15" t="n">
        <v>3</v>
      </c>
    </row>
    <row r="106" customFormat="false" ht="12.75" hidden="false" customHeight="false" outlineLevel="0" collapsed="false">
      <c r="A106" s="401" t="str">
        <f aca="true">IF(INDIRECT(ADDRESS(A$6,ROW()-ROW(A$6)-1+COLUMN($F$8)))&gt;0,INDIRECT(ADDRESS(A$6,ROW()-ROW(A$6)-1+COLUMN($F$8))),"")</f>
        <v/>
      </c>
      <c r="B106" s="401" t="str">
        <f aca="true">IF(INDIRECT(ADDRESS(B$6,ROW()-ROW(B$6)-1+COLUMN($F$8)))&gt;0,INDIRECT(ADDRESS(B$6,ROW()-ROW(B$6)-1+COLUMN($F$8))),"")</f>
        <v/>
      </c>
      <c r="C106" s="401" t="str">
        <f aca="true">IF(INDIRECT(ADDRESS(C$6,ROW()-ROW(C$6)-1+COLUMN($F$8)))&gt;0,INDIRECT(ADDRESS(C$6,ROW()-ROW(C$6)-1+COLUMN($F$8))),"")</f>
        <v/>
      </c>
    </row>
    <row r="107" customFormat="false" ht="12.75" hidden="false" customHeight="false" outlineLevel="0" collapsed="false">
      <c r="A107" s="401" t="str">
        <f aca="true">IF(INDIRECT(ADDRESS(A$6,ROW()-ROW(A$6)-1+COLUMN($F$8)))&gt;0,INDIRECT(ADDRESS(A$6,ROW()-ROW(A$6)-1+COLUMN($F$8))),"")</f>
        <v/>
      </c>
      <c r="B107" s="401" t="str">
        <f aca="true">IF(INDIRECT(ADDRESS(B$6,ROW()-ROW(B$6)-1+COLUMN($F$8)))&gt;0,INDIRECT(ADDRESS(B$6,ROW()-ROW(B$6)-1+COLUMN($F$8))),"")</f>
        <v/>
      </c>
      <c r="C107" s="401" t="str">
        <f aca="true">IF(INDIRECT(ADDRESS(C$6,ROW()-ROW(C$6)-1+COLUMN($F$8)))&gt;0,INDIRECT(ADDRESS(C$6,ROW()-ROW(C$6)-1+COLUMN($F$8))),"")</f>
        <v/>
      </c>
      <c r="D107" s="446" t="n">
        <v>24</v>
      </c>
      <c r="E107" s="39" t="s">
        <v>250</v>
      </c>
    </row>
    <row r="108" customFormat="false" ht="12.75" hidden="false" customHeight="false" outlineLevel="0" collapsed="false">
      <c r="A108" s="401" t="str">
        <f aca="true">IF(INDIRECT(ADDRESS(A$6,ROW()-ROW(A$6)-1+COLUMN($F$8)))&gt;0,INDIRECT(ADDRESS(A$6,ROW()-ROW(A$6)-1+COLUMN($F$8))),"")</f>
        <v/>
      </c>
      <c r="B108" s="401" t="str">
        <f aca="true">IF(INDIRECT(ADDRESS(B$6,ROW()-ROW(B$6)-1+COLUMN($F$8)))&gt;0,INDIRECT(ADDRESS(B$6,ROW()-ROW(B$6)-1+COLUMN($F$8))),"")</f>
        <v/>
      </c>
      <c r="C108" s="401" t="str">
        <f aca="true">IF(INDIRECT(ADDRESS(C$6,ROW()-ROW(C$6)-1+COLUMN($F$8)))&gt;0,INDIRECT(ADDRESS(C$6,ROW()-ROW(C$6)-1+COLUMN($F$8))),"")</f>
        <v/>
      </c>
      <c r="E108" s="401" t="s">
        <v>198</v>
      </c>
      <c r="F108" s="401" t="n">
        <v>1</v>
      </c>
      <c r="G108" s="401" t="n">
        <v>2</v>
      </c>
      <c r="H108" s="401" t="n">
        <v>3</v>
      </c>
      <c r="I108" s="401" t="n">
        <v>4</v>
      </c>
      <c r="J108" s="401" t="n">
        <v>5</v>
      </c>
      <c r="K108" s="401" t="n">
        <v>6</v>
      </c>
      <c r="L108" s="401" t="n">
        <v>7</v>
      </c>
      <c r="M108" s="401" t="n">
        <v>8</v>
      </c>
      <c r="N108" s="401" t="n">
        <v>9</v>
      </c>
      <c r="O108" s="401" t="n">
        <v>10</v>
      </c>
      <c r="P108" s="401" t="n">
        <v>11</v>
      </c>
      <c r="Q108" s="401" t="n">
        <v>12</v>
      </c>
      <c r="R108" s="401" t="n">
        <v>13</v>
      </c>
      <c r="S108" s="401" t="n">
        <v>14</v>
      </c>
      <c r="T108" s="401" t="n">
        <v>15</v>
      </c>
      <c r="U108" s="401" t="n">
        <v>16</v>
      </c>
      <c r="V108" s="401" t="n">
        <v>17</v>
      </c>
      <c r="W108" s="401" t="n">
        <v>18</v>
      </c>
      <c r="X108" s="401" t="n">
        <v>19</v>
      </c>
      <c r="Y108" s="401" t="n">
        <v>20</v>
      </c>
      <c r="Z108" s="401" t="n">
        <v>21</v>
      </c>
      <c r="AA108" s="401" t="n">
        <v>22</v>
      </c>
      <c r="AB108" s="401" t="n">
        <v>23</v>
      </c>
      <c r="AC108" s="401" t="n">
        <v>24</v>
      </c>
    </row>
    <row r="109" customFormat="false" ht="12.75" hidden="false" customHeight="false" outlineLevel="0" collapsed="false">
      <c r="A109" s="401" t="str">
        <f aca="true">IF(INDIRECT(ADDRESS(A$6,ROW()-ROW(A$6)-1+COLUMN($F$8)))&gt;0,INDIRECT(ADDRESS(A$6,ROW()-ROW(A$6)-1+COLUMN($F$8))),"")</f>
        <v/>
      </c>
      <c r="B109" s="401" t="str">
        <f aca="true">IF(INDIRECT(ADDRESS(B$6,ROW()-ROW(B$6)-1+COLUMN($F$8)))&gt;0,INDIRECT(ADDRESS(B$6,ROW()-ROW(B$6)-1+COLUMN($F$8))),"")</f>
        <v/>
      </c>
      <c r="C109" s="401" t="str">
        <f aca="true">IF(INDIRECT(ADDRESS(C$6,ROW()-ROW(C$6)-1+COLUMN($F$8)))&gt;0,INDIRECT(ADDRESS(C$6,ROW()-ROW(C$6)-1+COLUMN($F$8))),"")</f>
        <v/>
      </c>
      <c r="E109" s="401" t="s">
        <v>225</v>
      </c>
      <c r="F109" s="401" t="n">
        <v>14</v>
      </c>
      <c r="G109" s="401" t="n">
        <v>3</v>
      </c>
      <c r="H109" s="401" t="n">
        <v>24</v>
      </c>
      <c r="I109" s="401" t="n">
        <v>7</v>
      </c>
      <c r="J109" s="401" t="n">
        <v>19</v>
      </c>
      <c r="K109" s="401" t="n">
        <v>12</v>
      </c>
      <c r="L109" s="401" t="n">
        <v>23</v>
      </c>
      <c r="M109" s="401" t="n">
        <v>16</v>
      </c>
      <c r="N109" s="401" t="n">
        <v>5</v>
      </c>
      <c r="O109" s="401" t="n">
        <v>9</v>
      </c>
      <c r="P109" s="401" t="n">
        <v>4</v>
      </c>
      <c r="Q109" s="401" t="n">
        <v>6</v>
      </c>
      <c r="R109" s="401" t="n">
        <v>17</v>
      </c>
      <c r="S109" s="401" t="n">
        <v>11</v>
      </c>
      <c r="T109" s="401" t="n">
        <v>21</v>
      </c>
      <c r="U109" s="401" t="n">
        <v>22</v>
      </c>
      <c r="V109" s="401" t="n">
        <v>13</v>
      </c>
      <c r="W109" s="401" t="n">
        <v>10</v>
      </c>
      <c r="X109" s="401" t="n">
        <v>18</v>
      </c>
      <c r="Y109" s="401" t="n">
        <v>1</v>
      </c>
      <c r="Z109" s="401" t="n">
        <v>20</v>
      </c>
      <c r="AA109" s="401" t="n">
        <v>8</v>
      </c>
      <c r="AB109" s="401" t="n">
        <v>15</v>
      </c>
      <c r="AC109" s="401" t="n">
        <v>2</v>
      </c>
    </row>
    <row r="110" customFormat="false" ht="12.75" hidden="false" customHeight="false" outlineLevel="0" collapsed="false">
      <c r="A110" s="401" t="str">
        <f aca="true">IF(INDIRECT(ADDRESS(A$6,ROW()-ROW(A$6)-1+COLUMN($F$8)))&gt;0,INDIRECT(ADDRESS(A$6,ROW()-ROW(A$6)-1+COLUMN($F$8))),"")</f>
        <v/>
      </c>
      <c r="B110" s="401" t="str">
        <f aca="true">IF(INDIRECT(ADDRESS(B$6,ROW()-ROW(B$6)-1+COLUMN($F$8)))&gt;0,INDIRECT(ADDRESS(B$6,ROW()-ROW(B$6)-1+COLUMN($F$8))),"")</f>
        <v/>
      </c>
      <c r="C110" s="401" t="str">
        <f aca="true">IF(INDIRECT(ADDRESS(C$6,ROW()-ROW(C$6)-1+COLUMN($F$8)))&gt;0,INDIRECT(ADDRESS(C$6,ROW()-ROW(C$6)-1+COLUMN($F$8))),"")</f>
        <v/>
      </c>
      <c r="E110" s="401" t="s">
        <v>227</v>
      </c>
      <c r="F110" s="401" t="n">
        <v>9</v>
      </c>
      <c r="G110" s="401" t="n">
        <v>20</v>
      </c>
      <c r="H110" s="401" t="n">
        <v>21</v>
      </c>
      <c r="I110" s="401" t="n">
        <v>13</v>
      </c>
      <c r="J110" s="401" t="n">
        <v>3</v>
      </c>
      <c r="K110" s="401" t="n">
        <v>7</v>
      </c>
      <c r="L110" s="401" t="n">
        <v>15</v>
      </c>
      <c r="M110" s="401" t="n">
        <v>4</v>
      </c>
      <c r="N110" s="401" t="n">
        <v>16</v>
      </c>
      <c r="O110" s="401" t="n">
        <v>22</v>
      </c>
      <c r="P110" s="401" t="n">
        <v>18</v>
      </c>
      <c r="Q110" s="401" t="n">
        <v>24</v>
      </c>
      <c r="R110" s="401" t="n">
        <v>2</v>
      </c>
      <c r="S110" s="401" t="n">
        <v>12</v>
      </c>
      <c r="T110" s="401" t="n">
        <v>6</v>
      </c>
      <c r="U110" s="401" t="n">
        <v>19</v>
      </c>
      <c r="V110" s="401" t="n">
        <v>11</v>
      </c>
      <c r="W110" s="401" t="n">
        <v>1</v>
      </c>
      <c r="X110" s="401" t="n">
        <v>8</v>
      </c>
      <c r="Y110" s="401" t="n">
        <v>23</v>
      </c>
      <c r="Z110" s="401" t="n">
        <v>5</v>
      </c>
      <c r="AA110" s="401" t="n">
        <v>10</v>
      </c>
      <c r="AB110" s="401" t="n">
        <v>14</v>
      </c>
      <c r="AC110" s="401" t="n">
        <v>17</v>
      </c>
    </row>
    <row r="111" customFormat="false" ht="12.75" hidden="false" customHeight="false" outlineLevel="0" collapsed="false">
      <c r="A111" s="401" t="str">
        <f aca="true">IF(INDIRECT(ADDRESS(A$6,ROW()-ROW(A$6)-1+COLUMN($F$8)))&gt;0,INDIRECT(ADDRESS(A$6,ROW()-ROW(A$6)-1+COLUMN($F$8))),"")</f>
        <v/>
      </c>
      <c r="B111" s="401" t="str">
        <f aca="true">IF(INDIRECT(ADDRESS(B$6,ROW()-ROW(B$6)-1+COLUMN($F$8)))&gt;0,INDIRECT(ADDRESS(B$6,ROW()-ROW(B$6)-1+COLUMN($F$8))),"")</f>
        <v/>
      </c>
      <c r="C111" s="401" t="str">
        <f aca="true">IF(INDIRECT(ADDRESS(C$6,ROW()-ROW(C$6)-1+COLUMN($F$8)))&gt;0,INDIRECT(ADDRESS(C$6,ROW()-ROW(C$6)-1+COLUMN($F$8))),"")</f>
        <v/>
      </c>
    </row>
    <row r="112" customFormat="false" ht="12.75" hidden="false" customHeight="false" outlineLevel="0" collapsed="false">
      <c r="A112" s="401" t="str">
        <f aca="true">IF(INDIRECT(ADDRESS(A$6,ROW()-ROW(A$6)-1+COLUMN($F$8)))&gt;0,INDIRECT(ADDRESS(A$6,ROW()-ROW(A$6)-1+COLUMN($F$8))),"")</f>
        <v/>
      </c>
      <c r="B112" s="401" t="str">
        <f aca="true">IF(INDIRECT(ADDRESS(B$6,ROW()-ROW(B$6)-1+COLUMN($F$8)))&gt;0,INDIRECT(ADDRESS(B$6,ROW()-ROW(B$6)-1+COLUMN($F$8))),"")</f>
        <v/>
      </c>
      <c r="C112" s="401" t="str">
        <f aca="true">IF(INDIRECT(ADDRESS(C$6,ROW()-ROW(C$6)-1+COLUMN($F$8)))&gt;0,INDIRECT(ADDRESS(C$6,ROW()-ROW(C$6)-1+COLUMN($F$8))),"")</f>
        <v/>
      </c>
      <c r="D112" s="446" t="n">
        <v>25</v>
      </c>
      <c r="E112" s="39" t="s">
        <v>250</v>
      </c>
    </row>
    <row r="113" customFormat="false" ht="12.75" hidden="false" customHeight="false" outlineLevel="0" collapsed="false">
      <c r="A113" s="401" t="str">
        <f aca="true">IF(INDIRECT(ADDRESS(A$6,ROW()-ROW(A$6)-1+COLUMN($F$8)))&gt;0,INDIRECT(ADDRESS(A$6,ROW()-ROW(A$6)-1+COLUMN($F$8))),"")</f>
        <v/>
      </c>
      <c r="B113" s="401" t="str">
        <f aca="true">IF(INDIRECT(ADDRESS(B$6,ROW()-ROW(B$6)-1+COLUMN($F$8)))&gt;0,INDIRECT(ADDRESS(B$6,ROW()-ROW(B$6)-1+COLUMN($F$8))),"")</f>
        <v/>
      </c>
      <c r="C113" s="401" t="str">
        <f aca="true">IF(INDIRECT(ADDRESS(C$6,ROW()-ROW(C$6)-1+COLUMN($F$8)))&gt;0,INDIRECT(ADDRESS(C$6,ROW()-ROW(C$6)-1+COLUMN($F$8))),"")</f>
        <v/>
      </c>
      <c r="E113" s="401" t="s">
        <v>198</v>
      </c>
      <c r="F113" s="401" t="n">
        <v>1</v>
      </c>
      <c r="G113" s="401" t="n">
        <v>2</v>
      </c>
      <c r="H113" s="401" t="n">
        <v>3</v>
      </c>
      <c r="I113" s="401" t="n">
        <v>4</v>
      </c>
      <c r="J113" s="401" t="n">
        <v>5</v>
      </c>
      <c r="K113" s="401" t="n">
        <v>6</v>
      </c>
      <c r="L113" s="401" t="n">
        <v>7</v>
      </c>
      <c r="M113" s="401" t="n">
        <v>8</v>
      </c>
      <c r="N113" s="401" t="n">
        <v>9</v>
      </c>
      <c r="O113" s="401" t="n">
        <v>10</v>
      </c>
      <c r="P113" s="401" t="n">
        <v>11</v>
      </c>
      <c r="Q113" s="401" t="n">
        <v>12</v>
      </c>
      <c r="R113" s="401" t="n">
        <v>13</v>
      </c>
      <c r="S113" s="401" t="n">
        <v>14</v>
      </c>
      <c r="T113" s="401" t="n">
        <v>15</v>
      </c>
      <c r="U113" s="401" t="n">
        <v>16</v>
      </c>
      <c r="V113" s="401" t="n">
        <v>17</v>
      </c>
      <c r="W113" s="401" t="n">
        <v>18</v>
      </c>
      <c r="X113" s="401" t="n">
        <v>19</v>
      </c>
      <c r="Y113" s="401" t="n">
        <v>20</v>
      </c>
      <c r="Z113" s="401" t="n">
        <v>21</v>
      </c>
      <c r="AA113" s="401" t="n">
        <v>22</v>
      </c>
      <c r="AB113" s="401" t="n">
        <v>23</v>
      </c>
      <c r="AC113" s="401" t="n">
        <v>24</v>
      </c>
      <c r="AD113" s="401" t="n">
        <v>25</v>
      </c>
    </row>
    <row r="114" customFormat="false" ht="12.75" hidden="false" customHeight="false" outlineLevel="0" collapsed="false">
      <c r="A114" s="401" t="str">
        <f aca="true">IF(INDIRECT(ADDRESS(A$6,ROW()-ROW(A$6)-1+COLUMN($F$8)))&gt;0,INDIRECT(ADDRESS(A$6,ROW()-ROW(A$6)-1+COLUMN($F$8))),"")</f>
        <v/>
      </c>
      <c r="B114" s="401" t="str">
        <f aca="true">IF(INDIRECT(ADDRESS(B$6,ROW()-ROW(B$6)-1+COLUMN($F$8)))&gt;0,INDIRECT(ADDRESS(B$6,ROW()-ROW(B$6)-1+COLUMN($F$8))),"")</f>
        <v/>
      </c>
      <c r="C114" s="401" t="str">
        <f aca="true">IF(INDIRECT(ADDRESS(C$6,ROW()-ROW(C$6)-1+COLUMN($F$8)))&gt;0,INDIRECT(ADDRESS(C$6,ROW()-ROW(C$6)-1+COLUMN($F$8))),"")</f>
        <v/>
      </c>
      <c r="E114" s="401" t="s">
        <v>225</v>
      </c>
      <c r="F114" s="401" t="n">
        <v>15</v>
      </c>
      <c r="G114" s="401" t="n">
        <v>8</v>
      </c>
      <c r="H114" s="401" t="n">
        <v>20</v>
      </c>
      <c r="I114" s="401" t="n">
        <v>21</v>
      </c>
      <c r="J114" s="401" t="n">
        <v>1</v>
      </c>
      <c r="K114" s="401" t="n">
        <v>25</v>
      </c>
      <c r="L114" s="401" t="n">
        <v>13</v>
      </c>
      <c r="M114" s="401" t="n">
        <v>19</v>
      </c>
      <c r="N114" s="401" t="n">
        <v>7</v>
      </c>
      <c r="O114" s="401" t="n">
        <v>3</v>
      </c>
      <c r="P114" s="401" t="n">
        <v>22</v>
      </c>
      <c r="Q114" s="401" t="n">
        <v>6</v>
      </c>
      <c r="R114" s="401" t="n">
        <v>2</v>
      </c>
      <c r="S114" s="401" t="n">
        <v>11</v>
      </c>
      <c r="T114" s="401" t="n">
        <v>16</v>
      </c>
      <c r="U114" s="401" t="n">
        <v>5</v>
      </c>
      <c r="V114" s="401" t="n">
        <v>23</v>
      </c>
      <c r="W114" s="401" t="n">
        <v>10</v>
      </c>
      <c r="X114" s="401" t="n">
        <v>18</v>
      </c>
      <c r="Y114" s="401" t="n">
        <v>12</v>
      </c>
      <c r="Z114" s="401" t="n">
        <v>14</v>
      </c>
      <c r="AA114" s="401" t="n">
        <v>9</v>
      </c>
      <c r="AB114" s="401" t="n">
        <v>24</v>
      </c>
      <c r="AC114" s="401" t="n">
        <v>17</v>
      </c>
      <c r="AD114" s="401" t="n">
        <v>4</v>
      </c>
    </row>
    <row r="115" customFormat="false" ht="12.75" hidden="false" customHeight="false" outlineLevel="0" collapsed="false">
      <c r="A115" s="401" t="str">
        <f aca="true">IF(INDIRECT(ADDRESS(A$6,ROW()-ROW(A$6)-1+COLUMN($F$8)))&gt;0,INDIRECT(ADDRESS(A$6,ROW()-ROW(A$6)-1+COLUMN($F$8))),"")</f>
        <v/>
      </c>
      <c r="B115" s="401" t="str">
        <f aca="true">IF(INDIRECT(ADDRESS(B$6,ROW()-ROW(B$6)-1+COLUMN($F$8)))&gt;0,INDIRECT(ADDRESS(B$6,ROW()-ROW(B$6)-1+COLUMN($F$8))),"")</f>
        <v/>
      </c>
      <c r="C115" s="401" t="str">
        <f aca="true">IF(INDIRECT(ADDRESS(C$6,ROW()-ROW(C$6)-1+COLUMN($F$8)))&gt;0,INDIRECT(ADDRESS(C$6,ROW()-ROW(C$6)-1+COLUMN($F$8))),"")</f>
        <v/>
      </c>
      <c r="E115" s="401" t="s">
        <v>227</v>
      </c>
      <c r="F115" s="401" t="n">
        <v>9</v>
      </c>
      <c r="G115" s="401" t="n">
        <v>19</v>
      </c>
      <c r="H115" s="401" t="n">
        <v>12</v>
      </c>
      <c r="I115" s="401" t="n">
        <v>2</v>
      </c>
      <c r="J115" s="401" t="n">
        <v>21</v>
      </c>
      <c r="K115" s="401" t="n">
        <v>3</v>
      </c>
      <c r="L115" s="401" t="n">
        <v>18</v>
      </c>
      <c r="M115" s="401" t="n">
        <v>14</v>
      </c>
      <c r="N115" s="401" t="n">
        <v>8</v>
      </c>
      <c r="O115" s="401" t="n">
        <v>22</v>
      </c>
      <c r="P115" s="401" t="n">
        <v>17</v>
      </c>
      <c r="Q115" s="401" t="n">
        <v>25</v>
      </c>
      <c r="R115" s="401" t="n">
        <v>15</v>
      </c>
      <c r="S115" s="401" t="n">
        <v>5</v>
      </c>
      <c r="T115" s="401" t="n">
        <v>6</v>
      </c>
      <c r="U115" s="401" t="n">
        <v>4</v>
      </c>
      <c r="V115" s="401" t="n">
        <v>20</v>
      </c>
      <c r="W115" s="401" t="n">
        <v>7</v>
      </c>
      <c r="X115" s="401" t="n">
        <v>23</v>
      </c>
      <c r="Y115" s="401" t="n">
        <v>11</v>
      </c>
      <c r="Z115" s="401" t="n">
        <v>10</v>
      </c>
      <c r="AA115" s="401" t="n">
        <v>24</v>
      </c>
      <c r="AB115" s="401" t="n">
        <v>1</v>
      </c>
      <c r="AC115" s="401" t="n">
        <v>16</v>
      </c>
      <c r="AD115" s="401" t="n">
        <v>13</v>
      </c>
    </row>
    <row r="116" customFormat="false" ht="12.75" hidden="false" customHeight="false" outlineLevel="0" collapsed="false">
      <c r="A116" s="401" t="str">
        <f aca="true">IF(INDIRECT(ADDRESS(A$6,ROW()-ROW(A$6)-1+COLUMN($F$8)))&gt;0,INDIRECT(ADDRESS(A$6,ROW()-ROW(A$6)-1+COLUMN($F$8))),"")</f>
        <v/>
      </c>
      <c r="B116" s="401" t="str">
        <f aca="true">IF(INDIRECT(ADDRESS(B$6,ROW()-ROW(B$6)-1+COLUMN($F$8)))&gt;0,INDIRECT(ADDRESS(B$6,ROW()-ROW(B$6)-1+COLUMN($F$8))),"")</f>
        <v/>
      </c>
      <c r="C116" s="401" t="str">
        <f aca="true">IF(INDIRECT(ADDRESS(C$6,ROW()-ROW(C$6)-1+COLUMN($F$8)))&gt;0,INDIRECT(ADDRESS(C$6,ROW()-ROW(C$6)-1+COLUMN($F$8))),"")</f>
        <v/>
      </c>
    </row>
    <row r="117" customFormat="false" ht="12.75" hidden="false" customHeight="false" outlineLevel="0" collapsed="false">
      <c r="A117" s="401" t="str">
        <f aca="true">IF(INDIRECT(ADDRESS(A$6,ROW()-ROW(A$6)-1+COLUMN($F$8)))&gt;0,INDIRECT(ADDRESS(A$6,ROW()-ROW(A$6)-1+COLUMN($F$8))),"")</f>
        <v/>
      </c>
      <c r="B117" s="401" t="str">
        <f aca="true">IF(INDIRECT(ADDRESS(B$6,ROW()-ROW(B$6)-1+COLUMN($F$8)))&gt;0,INDIRECT(ADDRESS(B$6,ROW()-ROW(B$6)-1+COLUMN($F$8))),"")</f>
        <v/>
      </c>
      <c r="C117" s="401" t="str">
        <f aca="true">IF(INDIRECT(ADDRESS(C$6,ROW()-ROW(C$6)-1+COLUMN($F$8)))&gt;0,INDIRECT(ADDRESS(C$6,ROW()-ROW(C$6)-1+COLUMN($F$8))),"")</f>
        <v/>
      </c>
      <c r="D117" s="446" t="n">
        <v>26</v>
      </c>
      <c r="E117" s="39" t="s">
        <v>250</v>
      </c>
    </row>
    <row r="118" customFormat="false" ht="12.75" hidden="false" customHeight="false" outlineLevel="0" collapsed="false">
      <c r="A118" s="401" t="str">
        <f aca="true">IF(INDIRECT(ADDRESS(A$6,ROW()-ROW(A$6)-1+COLUMN($F$8)))&gt;0,INDIRECT(ADDRESS(A$6,ROW()-ROW(A$6)-1+COLUMN($F$8))),"")</f>
        <v/>
      </c>
      <c r="B118" s="401" t="str">
        <f aca="true">IF(INDIRECT(ADDRESS(B$6,ROW()-ROW(B$6)-1+COLUMN($F$8)))&gt;0,INDIRECT(ADDRESS(B$6,ROW()-ROW(B$6)-1+COLUMN($F$8))),"")</f>
        <v/>
      </c>
      <c r="C118" s="401" t="str">
        <f aca="true">IF(INDIRECT(ADDRESS(C$6,ROW()-ROW(C$6)-1+COLUMN($F$8)))&gt;0,INDIRECT(ADDRESS(C$6,ROW()-ROW(C$6)-1+COLUMN($F$8))),"")</f>
        <v/>
      </c>
      <c r="E118" s="401" t="s">
        <v>198</v>
      </c>
      <c r="F118" s="401" t="n">
        <v>1</v>
      </c>
      <c r="G118" s="401" t="n">
        <v>2</v>
      </c>
      <c r="H118" s="401" t="n">
        <v>3</v>
      </c>
      <c r="I118" s="401" t="n">
        <v>4</v>
      </c>
      <c r="J118" s="401" t="n">
        <v>5</v>
      </c>
      <c r="K118" s="401" t="n">
        <v>6</v>
      </c>
      <c r="L118" s="401" t="n">
        <v>7</v>
      </c>
      <c r="M118" s="401" t="n">
        <v>8</v>
      </c>
      <c r="N118" s="401" t="n">
        <v>9</v>
      </c>
      <c r="O118" s="401" t="n">
        <v>10</v>
      </c>
      <c r="P118" s="401" t="n">
        <v>11</v>
      </c>
      <c r="Q118" s="401" t="n">
        <v>12</v>
      </c>
      <c r="R118" s="401" t="n">
        <v>13</v>
      </c>
      <c r="S118" s="401" t="n">
        <v>14</v>
      </c>
      <c r="U118" s="401" t="n">
        <v>15</v>
      </c>
      <c r="V118" s="401" t="n">
        <v>16</v>
      </c>
      <c r="W118" s="401" t="n">
        <v>17</v>
      </c>
      <c r="X118" s="401" t="n">
        <v>18</v>
      </c>
      <c r="Z118" s="401" t="n">
        <v>19</v>
      </c>
      <c r="AA118" s="401" t="n">
        <v>20</v>
      </c>
      <c r="AB118" s="401" t="n">
        <v>21</v>
      </c>
      <c r="AC118" s="401" t="n">
        <v>22</v>
      </c>
      <c r="AE118" s="401" t="n">
        <v>23</v>
      </c>
      <c r="AF118" s="401" t="n">
        <v>24</v>
      </c>
      <c r="AG118" s="401" t="n">
        <v>25</v>
      </c>
      <c r="AH118" s="401" t="n">
        <v>26</v>
      </c>
    </row>
    <row r="119" customFormat="false" ht="12.75" hidden="false" customHeight="false" outlineLevel="0" collapsed="false">
      <c r="A119" s="401" t="str">
        <f aca="true">IF(INDIRECT(ADDRESS(A$6,ROW()-ROW(A$6)-1+COLUMN($F$8)))&gt;0,INDIRECT(ADDRESS(A$6,ROW()-ROW(A$6)-1+COLUMN($F$8))),"")</f>
        <v/>
      </c>
      <c r="B119" s="401" t="str">
        <f aca="true">IF(INDIRECT(ADDRESS(B$6,ROW()-ROW(B$6)-1+COLUMN($F$8)))&gt;0,INDIRECT(ADDRESS(B$6,ROW()-ROW(B$6)-1+COLUMN($F$8))),"")</f>
        <v/>
      </c>
      <c r="C119" s="401" t="str">
        <f aca="true">IF(INDIRECT(ADDRESS(C$6,ROW()-ROW(C$6)-1+COLUMN($F$8)))&gt;0,INDIRECT(ADDRESS(C$6,ROW()-ROW(C$6)-1+COLUMN($F$8))),"")</f>
        <v/>
      </c>
      <c r="E119" s="401" t="s">
        <v>225</v>
      </c>
      <c r="F119" s="401" t="n">
        <v>12</v>
      </c>
      <c r="G119" s="401" t="n">
        <v>25</v>
      </c>
      <c r="H119" s="401" t="n">
        <v>11</v>
      </c>
      <c r="I119" s="401" t="n">
        <v>16</v>
      </c>
      <c r="J119" s="401" t="n">
        <v>21</v>
      </c>
      <c r="K119" s="401" t="n">
        <v>5</v>
      </c>
      <c r="L119" s="401" t="n">
        <v>26</v>
      </c>
      <c r="M119" s="401" t="n">
        <v>14</v>
      </c>
      <c r="N119" s="401" t="n">
        <v>19</v>
      </c>
      <c r="O119" s="401" t="n">
        <v>17</v>
      </c>
      <c r="P119" s="401" t="n">
        <v>8</v>
      </c>
      <c r="Q119" s="401" t="n">
        <v>13</v>
      </c>
      <c r="R119" s="401" t="n">
        <v>2</v>
      </c>
      <c r="S119" s="401" t="n">
        <v>20</v>
      </c>
      <c r="U119" s="401" t="n">
        <v>4</v>
      </c>
      <c r="V119" s="401" t="n">
        <v>23</v>
      </c>
      <c r="W119" s="401" t="n">
        <v>18</v>
      </c>
      <c r="X119" s="401" t="n">
        <v>7</v>
      </c>
      <c r="Z119" s="401" t="n">
        <v>3</v>
      </c>
      <c r="AA119" s="401" t="n">
        <v>6</v>
      </c>
      <c r="AB119" s="401" t="n">
        <v>9</v>
      </c>
      <c r="AC119" s="401" t="n">
        <v>15</v>
      </c>
      <c r="AE119" s="401" t="n">
        <v>24</v>
      </c>
      <c r="AF119" s="401" t="n">
        <v>10</v>
      </c>
      <c r="AG119" s="401" t="n">
        <v>22</v>
      </c>
      <c r="AH119" s="401" t="n">
        <v>1</v>
      </c>
    </row>
    <row r="120" customFormat="false" ht="12.75" hidden="false" customHeight="false" outlineLevel="0" collapsed="false">
      <c r="A120" s="401" t="str">
        <f aca="true">IF(INDIRECT(ADDRESS(A$6,ROW()-ROW(A$6)-1+COLUMN($F$8)))&gt;0,INDIRECT(ADDRESS(A$6,ROW()-ROW(A$6)-1+COLUMN($F$8))),"")</f>
        <v/>
      </c>
      <c r="B120" s="401" t="str">
        <f aca="true">IF(INDIRECT(ADDRESS(B$6,ROW()-ROW(B$6)-1+COLUMN($F$8)))&gt;0,INDIRECT(ADDRESS(B$6,ROW()-ROW(B$6)-1+COLUMN($F$8))),"")</f>
        <v/>
      </c>
      <c r="C120" s="401" t="str">
        <f aca="true">IF(INDIRECT(ADDRESS(C$6,ROW()-ROW(C$6)-1+COLUMN($F$8)))&gt;0,INDIRECT(ADDRESS(C$6,ROW()-ROW(C$6)-1+COLUMN($F$8))),"")</f>
        <v/>
      </c>
      <c r="E120" s="401" t="s">
        <v>227</v>
      </c>
      <c r="F120" s="401" t="n">
        <v>22</v>
      </c>
      <c r="G120" s="401" t="n">
        <v>15</v>
      </c>
      <c r="H120" s="401" t="n">
        <v>4</v>
      </c>
      <c r="I120" s="401" t="n">
        <v>13</v>
      </c>
      <c r="J120" s="401" t="n">
        <v>23</v>
      </c>
      <c r="K120" s="401" t="n">
        <v>20</v>
      </c>
      <c r="L120" s="401" t="n">
        <v>18</v>
      </c>
      <c r="M120" s="401" t="n">
        <v>24</v>
      </c>
      <c r="N120" s="401" t="n">
        <v>6</v>
      </c>
      <c r="O120" s="401" t="n">
        <v>12</v>
      </c>
      <c r="P120" s="401" t="n">
        <v>17</v>
      </c>
      <c r="Q120" s="401" t="n">
        <v>9</v>
      </c>
      <c r="R120" s="401" t="n">
        <v>1</v>
      </c>
      <c r="S120" s="401" t="n">
        <v>25</v>
      </c>
      <c r="U120" s="401" t="n">
        <v>16</v>
      </c>
      <c r="V120" s="401" t="n">
        <v>14</v>
      </c>
      <c r="W120" s="401" t="n">
        <v>7</v>
      </c>
      <c r="X120" s="401" t="n">
        <v>3</v>
      </c>
      <c r="Z120" s="401" t="n">
        <v>10</v>
      </c>
      <c r="AA120" s="401" t="n">
        <v>11</v>
      </c>
      <c r="AB120" s="401" t="n">
        <v>19</v>
      </c>
      <c r="AC120" s="401" t="n">
        <v>2</v>
      </c>
      <c r="AE120" s="401" t="n">
        <v>26</v>
      </c>
      <c r="AF120" s="401" t="n">
        <v>21</v>
      </c>
      <c r="AG120" s="401" t="n">
        <v>5</v>
      </c>
      <c r="AH120" s="401" t="n">
        <v>8</v>
      </c>
    </row>
    <row r="121" customFormat="false" ht="12.75" hidden="false" customHeight="false" outlineLevel="0" collapsed="false">
      <c r="A121" s="401" t="str">
        <f aca="true">IF(INDIRECT(ADDRESS(A$6,ROW()-ROW(A$6)-1+COLUMN($F$8)))&gt;0,INDIRECT(ADDRESS(A$6,ROW()-ROW(A$6)-1+COLUMN($F$8))),"")</f>
        <v/>
      </c>
      <c r="B121" s="401" t="str">
        <f aca="true">IF(INDIRECT(ADDRESS(B$6,ROW()-ROW(B$6)-1+COLUMN($F$8)))&gt;0,INDIRECT(ADDRESS(B$6,ROW()-ROW(B$6)-1+COLUMN($F$8))),"")</f>
        <v/>
      </c>
      <c r="C121" s="401" t="str">
        <f aca="true">IF(INDIRECT(ADDRESS(C$6,ROW()-ROW(C$6)-1+COLUMN($F$8)))&gt;0,INDIRECT(ADDRESS(C$6,ROW()-ROW(C$6)-1+COLUMN($F$8))),"")</f>
        <v/>
      </c>
    </row>
    <row r="122" customFormat="false" ht="12.75" hidden="false" customHeight="false" outlineLevel="0" collapsed="false">
      <c r="A122" s="401" t="str">
        <f aca="true">IF(INDIRECT(ADDRESS(A$6,ROW()-ROW(A$6)-1+COLUMN($F$8)))&gt;0,INDIRECT(ADDRESS(A$6,ROW()-ROW(A$6)-1+COLUMN($F$8))),"")</f>
        <v/>
      </c>
      <c r="B122" s="401" t="str">
        <f aca="true">IF(INDIRECT(ADDRESS(B$6,ROW()-ROW(B$6)-1+COLUMN($F$8)))&gt;0,INDIRECT(ADDRESS(B$6,ROW()-ROW(B$6)-1+COLUMN($F$8))),"")</f>
        <v/>
      </c>
      <c r="C122" s="401" t="str">
        <f aca="true">IF(INDIRECT(ADDRESS(C$6,ROW()-ROW(C$6)-1+COLUMN($F$8)))&gt;0,INDIRECT(ADDRESS(C$6,ROW()-ROW(C$6)-1+COLUMN($F$8))),"")</f>
        <v/>
      </c>
      <c r="D122" s="446" t="n">
        <v>27</v>
      </c>
      <c r="E122" s="39" t="s">
        <v>250</v>
      </c>
    </row>
    <row r="123" customFormat="false" ht="12.75" hidden="false" customHeight="false" outlineLevel="0" collapsed="false">
      <c r="A123" s="401" t="str">
        <f aca="true">IF(INDIRECT(ADDRESS(A$6,ROW()-ROW(A$6)-1+COLUMN($F$8)))&gt;0,INDIRECT(ADDRESS(A$6,ROW()-ROW(A$6)-1+COLUMN($F$8))),"")</f>
        <v/>
      </c>
      <c r="B123" s="401" t="str">
        <f aca="true">IF(INDIRECT(ADDRESS(B$6,ROW()-ROW(B$6)-1+COLUMN($F$8)))&gt;0,INDIRECT(ADDRESS(B$6,ROW()-ROW(B$6)-1+COLUMN($F$8))),"")</f>
        <v/>
      </c>
      <c r="C123" s="401" t="str">
        <f aca="true">IF(INDIRECT(ADDRESS(C$6,ROW()-ROW(C$6)-1+COLUMN($F$8)))&gt;0,INDIRECT(ADDRESS(C$6,ROW()-ROW(C$6)-1+COLUMN($F$8))),"")</f>
        <v/>
      </c>
      <c r="E123" s="401" t="s">
        <v>198</v>
      </c>
      <c r="F123" s="401" t="n">
        <v>1</v>
      </c>
      <c r="G123" s="401" t="n">
        <v>2</v>
      </c>
      <c r="H123" s="401" t="n">
        <v>3</v>
      </c>
      <c r="I123" s="401" t="n">
        <v>4</v>
      </c>
      <c r="J123" s="401" t="n">
        <v>5</v>
      </c>
      <c r="K123" s="401" t="n">
        <v>6</v>
      </c>
      <c r="L123" s="401" t="n">
        <v>7</v>
      </c>
      <c r="M123" s="401" t="n">
        <v>8</v>
      </c>
      <c r="N123" s="401" t="n">
        <v>9</v>
      </c>
      <c r="O123" s="401" t="n">
        <v>10</v>
      </c>
      <c r="P123" s="401" t="n">
        <v>11</v>
      </c>
      <c r="Q123" s="401" t="n">
        <v>12</v>
      </c>
      <c r="R123" s="401" t="n">
        <v>13</v>
      </c>
      <c r="S123" s="401" t="n">
        <v>14</v>
      </c>
      <c r="T123" s="401" t="n">
        <v>15</v>
      </c>
      <c r="U123" s="401" t="n">
        <v>16</v>
      </c>
      <c r="V123" s="401" t="n">
        <v>17</v>
      </c>
      <c r="W123" s="401" t="n">
        <v>18</v>
      </c>
      <c r="X123" s="401" t="n">
        <v>19</v>
      </c>
      <c r="Z123" s="401" t="n">
        <v>20</v>
      </c>
      <c r="AA123" s="401" t="n">
        <v>21</v>
      </c>
      <c r="AB123" s="401" t="n">
        <v>22</v>
      </c>
      <c r="AC123" s="401" t="n">
        <v>23</v>
      </c>
      <c r="AE123" s="401" t="n">
        <v>24</v>
      </c>
      <c r="AF123" s="401" t="n">
        <v>25</v>
      </c>
      <c r="AG123" s="401" t="n">
        <v>26</v>
      </c>
      <c r="AH123" s="401" t="n">
        <v>27</v>
      </c>
    </row>
    <row r="124" customFormat="false" ht="12.75" hidden="false" customHeight="false" outlineLevel="0" collapsed="false">
      <c r="A124" s="401" t="str">
        <f aca="true">IF(INDIRECT(ADDRESS(A$6,ROW()-ROW(A$6)-1+COLUMN($F$8)))&gt;0,INDIRECT(ADDRESS(A$6,ROW()-ROW(A$6)-1+COLUMN($F$8))),"")</f>
        <v/>
      </c>
      <c r="B124" s="401" t="str">
        <f aca="true">IF(INDIRECT(ADDRESS(B$6,ROW()-ROW(B$6)-1+COLUMN($F$8)))&gt;0,INDIRECT(ADDRESS(B$6,ROW()-ROW(B$6)-1+COLUMN($F$8))),"")</f>
        <v/>
      </c>
      <c r="C124" s="401" t="str">
        <f aca="true">IF(INDIRECT(ADDRESS(C$6,ROW()-ROW(C$6)-1+COLUMN($F$8)))&gt;0,INDIRECT(ADDRESS(C$6,ROW()-ROW(C$6)-1+COLUMN($F$8))),"")</f>
        <v/>
      </c>
      <c r="E124" s="401" t="s">
        <v>225</v>
      </c>
      <c r="F124" s="401" t="n">
        <v>19</v>
      </c>
      <c r="G124" s="401" t="n">
        <v>3</v>
      </c>
      <c r="H124" s="401" t="n">
        <v>9</v>
      </c>
      <c r="I124" s="401" t="n">
        <v>21</v>
      </c>
      <c r="J124" s="401" t="n">
        <v>26</v>
      </c>
      <c r="K124" s="401" t="n">
        <v>4</v>
      </c>
      <c r="L124" s="401" t="n">
        <v>22</v>
      </c>
      <c r="M124" s="401" t="n">
        <v>25</v>
      </c>
      <c r="N124" s="401" t="n">
        <v>18</v>
      </c>
      <c r="O124" s="401" t="n">
        <v>13</v>
      </c>
      <c r="P124" s="401" t="n">
        <v>23</v>
      </c>
      <c r="Q124" s="401" t="n">
        <v>27</v>
      </c>
      <c r="R124" s="401" t="n">
        <v>14</v>
      </c>
      <c r="S124" s="401" t="n">
        <v>16</v>
      </c>
      <c r="T124" s="401" t="n">
        <v>8</v>
      </c>
      <c r="U124" s="401" t="n">
        <v>10</v>
      </c>
      <c r="V124" s="401" t="n">
        <v>11</v>
      </c>
      <c r="W124" s="401" t="n">
        <v>2</v>
      </c>
      <c r="X124" s="401" t="n">
        <v>20</v>
      </c>
      <c r="Z124" s="401" t="n">
        <v>12</v>
      </c>
      <c r="AA124" s="401" t="n">
        <v>1</v>
      </c>
      <c r="AB124" s="401" t="n">
        <v>17</v>
      </c>
      <c r="AC124" s="401" t="n">
        <v>7</v>
      </c>
      <c r="AE124" s="401" t="n">
        <v>5</v>
      </c>
      <c r="AF124" s="401" t="n">
        <v>6</v>
      </c>
      <c r="AG124" s="401" t="n">
        <v>15</v>
      </c>
      <c r="AH124" s="401" t="n">
        <v>24</v>
      </c>
    </row>
    <row r="125" customFormat="false" ht="12.75" hidden="false" customHeight="false" outlineLevel="0" collapsed="false">
      <c r="A125" s="401" t="str">
        <f aca="true">IF(INDIRECT(ADDRESS(A$6,ROW()-ROW(A$6)-1+COLUMN($F$8)))&gt;0,INDIRECT(ADDRESS(A$6,ROW()-ROW(A$6)-1+COLUMN($F$8))),"")</f>
        <v/>
      </c>
      <c r="B125" s="401" t="str">
        <f aca="true">IF(INDIRECT(ADDRESS(B$6,ROW()-ROW(B$6)-1+COLUMN($F$8)))&gt;0,INDIRECT(ADDRESS(B$6,ROW()-ROW(B$6)-1+COLUMN($F$8))),"")</f>
        <v/>
      </c>
      <c r="C125" s="401" t="str">
        <f aca="true">IF(INDIRECT(ADDRESS(C$6,ROW()-ROW(C$6)-1+COLUMN($F$8)))&gt;0,INDIRECT(ADDRESS(C$6,ROW()-ROW(C$6)-1+COLUMN($F$8))),"")</f>
        <v/>
      </c>
      <c r="E125" s="401" t="s">
        <v>227</v>
      </c>
      <c r="F125" s="401" t="n">
        <v>7</v>
      </c>
      <c r="G125" s="401" t="n">
        <v>24</v>
      </c>
      <c r="H125" s="401" t="n">
        <v>16</v>
      </c>
      <c r="I125" s="401" t="n">
        <v>22</v>
      </c>
      <c r="J125" s="401" t="n">
        <v>11</v>
      </c>
      <c r="K125" s="401" t="n">
        <v>25</v>
      </c>
      <c r="L125" s="401" t="n">
        <v>20</v>
      </c>
      <c r="M125" s="401" t="n">
        <v>19</v>
      </c>
      <c r="N125" s="401" t="n">
        <v>6</v>
      </c>
      <c r="O125" s="401" t="n">
        <v>1</v>
      </c>
      <c r="P125" s="401" t="n">
        <v>21</v>
      </c>
      <c r="Q125" s="401" t="n">
        <v>15</v>
      </c>
      <c r="R125" s="401" t="n">
        <v>27</v>
      </c>
      <c r="S125" s="401" t="n">
        <v>2</v>
      </c>
      <c r="T125" s="401" t="n">
        <v>17</v>
      </c>
      <c r="U125" s="401" t="n">
        <v>18</v>
      </c>
      <c r="V125" s="401" t="n">
        <v>14</v>
      </c>
      <c r="W125" s="401" t="n">
        <v>10</v>
      </c>
      <c r="X125" s="401" t="n">
        <v>3</v>
      </c>
      <c r="Z125" s="401" t="n">
        <v>13</v>
      </c>
      <c r="AA125" s="401" t="n">
        <v>9</v>
      </c>
      <c r="AB125" s="401" t="n">
        <v>23</v>
      </c>
      <c r="AC125" s="401" t="n">
        <v>5</v>
      </c>
      <c r="AE125" s="401" t="n">
        <v>26</v>
      </c>
      <c r="AF125" s="401" t="n">
        <v>8</v>
      </c>
      <c r="AG125" s="401" t="n">
        <v>4</v>
      </c>
      <c r="AH125" s="401" t="n">
        <v>12</v>
      </c>
    </row>
    <row r="126" customFormat="false" ht="12.75" hidden="false" customHeight="false" outlineLevel="0" collapsed="false">
      <c r="A126" s="401" t="str">
        <f aca="true">IF(INDIRECT(ADDRESS(A$6,ROW()-ROW(A$6)-1+COLUMN($F$8)))&gt;0,INDIRECT(ADDRESS(A$6,ROW()-ROW(A$6)-1+COLUMN($F$8))),"")</f>
        <v/>
      </c>
      <c r="B126" s="401" t="str">
        <f aca="true">IF(INDIRECT(ADDRESS(B$6,ROW()-ROW(B$6)-1+COLUMN($F$8)))&gt;0,INDIRECT(ADDRESS(B$6,ROW()-ROW(B$6)-1+COLUMN($F$8))),"")</f>
        <v/>
      </c>
      <c r="C126" s="401" t="str">
        <f aca="true">IF(INDIRECT(ADDRESS(C$6,ROW()-ROW(C$6)-1+COLUMN($F$8)))&gt;0,INDIRECT(ADDRESS(C$6,ROW()-ROW(C$6)-1+COLUMN($F$8))),"")</f>
        <v/>
      </c>
    </row>
    <row r="127" customFormat="false" ht="12.75" hidden="false" customHeight="false" outlineLevel="0" collapsed="false">
      <c r="A127" s="401" t="str">
        <f aca="true">IF(INDIRECT(ADDRESS(A$6,ROW()-ROW(A$6)-1+COLUMN($F$8)))&gt;0,INDIRECT(ADDRESS(A$6,ROW()-ROW(A$6)-1+COLUMN($F$8))),"")</f>
        <v/>
      </c>
      <c r="B127" s="401" t="str">
        <f aca="true">IF(INDIRECT(ADDRESS(B$6,ROW()-ROW(B$6)-1+COLUMN($F$8)))&gt;0,INDIRECT(ADDRESS(B$6,ROW()-ROW(B$6)-1+COLUMN($F$8))),"")</f>
        <v/>
      </c>
      <c r="C127" s="401" t="str">
        <f aca="true">IF(INDIRECT(ADDRESS(C$6,ROW()-ROW(C$6)-1+COLUMN($F$8)))&gt;0,INDIRECT(ADDRESS(C$6,ROW()-ROW(C$6)-1+COLUMN($F$8))),"")</f>
        <v/>
      </c>
      <c r="D127" s="446" t="n">
        <v>28</v>
      </c>
      <c r="E127" s="39" t="s">
        <v>250</v>
      </c>
    </row>
    <row r="128" customFormat="false" ht="12.75" hidden="false" customHeight="false" outlineLevel="0" collapsed="false">
      <c r="A128" s="401" t="str">
        <f aca="true">IF(INDIRECT(ADDRESS(A$6,ROW()-ROW(A$6)-1+COLUMN($F$8)))&gt;0,INDIRECT(ADDRESS(A$6,ROW()-ROW(A$6)-1+COLUMN($F$8))),"")</f>
        <v/>
      </c>
      <c r="B128" s="401" t="str">
        <f aca="true">IF(INDIRECT(ADDRESS(B$6,ROW()-ROW(B$6)-1+COLUMN($F$8)))&gt;0,INDIRECT(ADDRESS(B$6,ROW()-ROW(B$6)-1+COLUMN($F$8))),"")</f>
        <v/>
      </c>
      <c r="C128" s="401" t="str">
        <f aca="true">IF(INDIRECT(ADDRESS(C$6,ROW()-ROW(C$6)-1+COLUMN($F$8)))&gt;0,INDIRECT(ADDRESS(C$6,ROW()-ROW(C$6)-1+COLUMN($F$8))),"")</f>
        <v/>
      </c>
      <c r="E128" s="401" t="s">
        <v>198</v>
      </c>
      <c r="F128" s="401" t="n">
        <v>1</v>
      </c>
      <c r="G128" s="401" t="n">
        <v>2</v>
      </c>
      <c r="H128" s="401" t="n">
        <v>3</v>
      </c>
      <c r="I128" s="401" t="n">
        <v>4</v>
      </c>
      <c r="J128" s="401" t="n">
        <v>5</v>
      </c>
      <c r="K128" s="401" t="n">
        <v>6</v>
      </c>
      <c r="L128" s="401" t="n">
        <v>7</v>
      </c>
      <c r="M128" s="401" t="n">
        <v>8</v>
      </c>
      <c r="N128" s="401" t="n">
        <v>9</v>
      </c>
      <c r="O128" s="401" t="n">
        <v>10</v>
      </c>
      <c r="P128" s="401" t="n">
        <v>11</v>
      </c>
      <c r="Q128" s="401" t="n">
        <v>12</v>
      </c>
      <c r="R128" s="401" t="n">
        <v>13</v>
      </c>
      <c r="S128" s="401" t="n">
        <v>14</v>
      </c>
      <c r="T128" s="401" t="n">
        <v>15</v>
      </c>
      <c r="U128" s="401" t="n">
        <v>16</v>
      </c>
      <c r="V128" s="401" t="n">
        <v>17</v>
      </c>
      <c r="W128" s="401" t="n">
        <v>18</v>
      </c>
      <c r="X128" s="401" t="n">
        <v>19</v>
      </c>
      <c r="Y128" s="401" t="n">
        <v>20</v>
      </c>
      <c r="Z128" s="401" t="n">
        <v>21</v>
      </c>
      <c r="AA128" s="401" t="n">
        <v>22</v>
      </c>
      <c r="AB128" s="401" t="n">
        <v>23</v>
      </c>
      <c r="AC128" s="401" t="n">
        <v>24</v>
      </c>
      <c r="AE128" s="401" t="n">
        <v>25</v>
      </c>
      <c r="AF128" s="401" t="n">
        <v>26</v>
      </c>
      <c r="AG128" s="401" t="n">
        <v>27</v>
      </c>
      <c r="AH128" s="401" t="n">
        <v>28</v>
      </c>
    </row>
    <row r="129" customFormat="false" ht="12.75" hidden="false" customHeight="false" outlineLevel="0" collapsed="false">
      <c r="A129" s="401" t="str">
        <f aca="true">IF(INDIRECT(ADDRESS(A$6,ROW()-ROW(A$6)-1+COLUMN($F$8)))&gt;0,INDIRECT(ADDRESS(A$6,ROW()-ROW(A$6)-1+COLUMN($F$8))),"")</f>
        <v/>
      </c>
      <c r="B129" s="401" t="str">
        <f aca="true">IF(INDIRECT(ADDRESS(B$6,ROW()-ROW(B$6)-1+COLUMN($F$8)))&gt;0,INDIRECT(ADDRESS(B$6,ROW()-ROW(B$6)-1+COLUMN($F$8))),"")</f>
        <v/>
      </c>
      <c r="C129" s="401" t="str">
        <f aca="true">IF(INDIRECT(ADDRESS(C$6,ROW()-ROW(C$6)-1+COLUMN($F$8)))&gt;0,INDIRECT(ADDRESS(C$6,ROW()-ROW(C$6)-1+COLUMN($F$8))),"")</f>
        <v/>
      </c>
      <c r="E129" s="401" t="s">
        <v>225</v>
      </c>
      <c r="F129" s="401" t="n">
        <v>26</v>
      </c>
      <c r="G129" s="401" t="n">
        <v>3</v>
      </c>
      <c r="H129" s="401" t="n">
        <v>10</v>
      </c>
      <c r="I129" s="401" t="n">
        <v>21</v>
      </c>
      <c r="J129" s="401" t="n">
        <v>16</v>
      </c>
      <c r="K129" s="401" t="n">
        <v>22</v>
      </c>
      <c r="L129" s="401" t="n">
        <v>20</v>
      </c>
      <c r="M129" s="401" t="n">
        <v>4</v>
      </c>
      <c r="N129" s="401" t="n">
        <v>27</v>
      </c>
      <c r="O129" s="401" t="n">
        <v>11</v>
      </c>
      <c r="P129" s="401" t="n">
        <v>12</v>
      </c>
      <c r="Q129" s="401" t="n">
        <v>9</v>
      </c>
      <c r="R129" s="401" t="n">
        <v>24</v>
      </c>
      <c r="S129" s="401" t="n">
        <v>25</v>
      </c>
      <c r="T129" s="401" t="n">
        <v>1</v>
      </c>
      <c r="U129" s="401" t="n">
        <v>23</v>
      </c>
      <c r="V129" s="401" t="n">
        <v>18</v>
      </c>
      <c r="W129" s="401" t="n">
        <v>28</v>
      </c>
      <c r="X129" s="401" t="n">
        <v>13</v>
      </c>
      <c r="Y129" s="401" t="n">
        <v>7</v>
      </c>
      <c r="Z129" s="401" t="n">
        <v>17</v>
      </c>
      <c r="AA129" s="401" t="n">
        <v>15</v>
      </c>
      <c r="AB129" s="401" t="n">
        <v>2</v>
      </c>
      <c r="AC129" s="401" t="n">
        <v>8</v>
      </c>
      <c r="AE129" s="401" t="n">
        <v>19</v>
      </c>
      <c r="AF129" s="401" t="n">
        <v>14</v>
      </c>
      <c r="AG129" s="401" t="n">
        <v>5</v>
      </c>
      <c r="AH129" s="401" t="n">
        <v>6</v>
      </c>
    </row>
    <row r="130" customFormat="false" ht="12.75" hidden="false" customHeight="false" outlineLevel="0" collapsed="false">
      <c r="A130" s="401" t="str">
        <f aca="true">IF(INDIRECT(ADDRESS(A$6,ROW()-ROW(A$6)-1+COLUMN($F$8)))&gt;0,INDIRECT(ADDRESS(A$6,ROW()-ROW(A$6)-1+COLUMN($F$8))),"")</f>
        <v/>
      </c>
      <c r="B130" s="401" t="str">
        <f aca="true">IF(INDIRECT(ADDRESS(B$6,ROW()-ROW(B$6)-1+COLUMN($F$8)))&gt;0,INDIRECT(ADDRESS(B$6,ROW()-ROW(B$6)-1+COLUMN($F$8))),"")</f>
        <v/>
      </c>
      <c r="C130" s="401" t="str">
        <f aca="true">IF(INDIRECT(ADDRESS(C$6,ROW()-ROW(C$6)-1+COLUMN($F$8)))&gt;0,INDIRECT(ADDRESS(C$6,ROW()-ROW(C$6)-1+COLUMN($F$8))),"")</f>
        <v/>
      </c>
      <c r="E130" s="401" t="s">
        <v>227</v>
      </c>
      <c r="F130" s="401" t="n">
        <v>24</v>
      </c>
      <c r="G130" s="401" t="n">
        <v>11</v>
      </c>
      <c r="H130" s="401" t="n">
        <v>19</v>
      </c>
      <c r="I130" s="401" t="n">
        <v>2</v>
      </c>
      <c r="J130" s="401" t="n">
        <v>26</v>
      </c>
      <c r="K130" s="401" t="n">
        <v>27</v>
      </c>
      <c r="L130" s="401" t="n">
        <v>10</v>
      </c>
      <c r="M130" s="401" t="n">
        <v>14</v>
      </c>
      <c r="N130" s="401" t="n">
        <v>23</v>
      </c>
      <c r="O130" s="401" t="n">
        <v>17</v>
      </c>
      <c r="P130" s="401" t="n">
        <v>5</v>
      </c>
      <c r="Q130" s="401" t="n">
        <v>8</v>
      </c>
      <c r="R130" s="401" t="n">
        <v>25</v>
      </c>
      <c r="S130" s="401" t="n">
        <v>18</v>
      </c>
      <c r="T130" s="401" t="n">
        <v>22</v>
      </c>
      <c r="U130" s="401" t="n">
        <v>15</v>
      </c>
      <c r="V130" s="401" t="n">
        <v>28</v>
      </c>
      <c r="W130" s="401" t="n">
        <v>6</v>
      </c>
      <c r="X130" s="401" t="n">
        <v>1</v>
      </c>
      <c r="Y130" s="401" t="n">
        <v>21</v>
      </c>
      <c r="Z130" s="401" t="n">
        <v>20</v>
      </c>
      <c r="AA130" s="401" t="n">
        <v>13</v>
      </c>
      <c r="AB130" s="401" t="n">
        <v>9</v>
      </c>
      <c r="AC130" s="401" t="n">
        <v>3</v>
      </c>
      <c r="AE130" s="401" t="n">
        <v>4</v>
      </c>
      <c r="AF130" s="401" t="n">
        <v>16</v>
      </c>
      <c r="AG130" s="401" t="n">
        <v>7</v>
      </c>
      <c r="AH130" s="401" t="n">
        <v>12</v>
      </c>
    </row>
    <row r="131" customFormat="false" ht="12.75" hidden="false" customHeight="false" outlineLevel="0" collapsed="false">
      <c r="A131" s="401" t="str">
        <f aca="true">IF(INDIRECT(ADDRESS(A$6,ROW()-ROW(A$6)-1+COLUMN($F$8)))&gt;0,INDIRECT(ADDRESS(A$6,ROW()-ROW(A$6)-1+COLUMN($F$8))),"")</f>
        <v/>
      </c>
      <c r="B131" s="401" t="str">
        <f aca="true">IF(INDIRECT(ADDRESS(B$6,ROW()-ROW(B$6)-1+COLUMN($F$8)))&gt;0,INDIRECT(ADDRESS(B$6,ROW()-ROW(B$6)-1+COLUMN($F$8))),"")</f>
        <v/>
      </c>
      <c r="C131" s="401" t="str">
        <f aca="true">IF(INDIRECT(ADDRESS(C$6,ROW()-ROW(C$6)-1+COLUMN($F$8)))&gt;0,INDIRECT(ADDRESS(C$6,ROW()-ROW(C$6)-1+COLUMN($F$8))),"")</f>
        <v/>
      </c>
    </row>
    <row r="132" customFormat="false" ht="12.75" hidden="false" customHeight="false" outlineLevel="0" collapsed="false">
      <c r="A132" s="401" t="str">
        <f aca="true">IF(INDIRECT(ADDRESS(A$6,ROW()-ROW(A$6)-1+COLUMN($F$8)))&gt;0,INDIRECT(ADDRESS(A$6,ROW()-ROW(A$6)-1+COLUMN($F$8))),"")</f>
        <v/>
      </c>
      <c r="B132" s="401" t="str">
        <f aca="true">IF(INDIRECT(ADDRESS(B$6,ROW()-ROW(B$6)-1+COLUMN($F$8)))&gt;0,INDIRECT(ADDRESS(B$6,ROW()-ROW(B$6)-1+COLUMN($F$8))),"")</f>
        <v/>
      </c>
      <c r="C132" s="401" t="str">
        <f aca="true">IF(INDIRECT(ADDRESS(C$6,ROW()-ROW(C$6)-1+COLUMN($F$8)))&gt;0,INDIRECT(ADDRESS(C$6,ROW()-ROW(C$6)-1+COLUMN($F$8))),"")</f>
        <v/>
      </c>
      <c r="D132" s="446" t="n">
        <v>29</v>
      </c>
      <c r="E132" s="39" t="s">
        <v>250</v>
      </c>
    </row>
    <row r="133" customFormat="false" ht="12.75" hidden="false" customHeight="false" outlineLevel="0" collapsed="false">
      <c r="A133" s="401" t="str">
        <f aca="true">IF(INDIRECT(ADDRESS(A$6,ROW()-ROW(A$6)-1+COLUMN($F$8)))&gt;0,INDIRECT(ADDRESS(A$6,ROW()-ROW(A$6)-1+COLUMN($F$8))),"")</f>
        <v/>
      </c>
      <c r="B133" s="401" t="str">
        <f aca="true">IF(INDIRECT(ADDRESS(B$6,ROW()-ROW(B$6)-1+COLUMN($F$8)))&gt;0,INDIRECT(ADDRESS(B$6,ROW()-ROW(B$6)-1+COLUMN($F$8))),"")</f>
        <v/>
      </c>
      <c r="C133" s="401" t="str">
        <f aca="true">IF(INDIRECT(ADDRESS(C$6,ROW()-ROW(C$6)-1+COLUMN($F$8)))&gt;0,INDIRECT(ADDRESS(C$6,ROW()-ROW(C$6)-1+COLUMN($F$8))),"")</f>
        <v/>
      </c>
      <c r="E133" s="401" t="s">
        <v>198</v>
      </c>
      <c r="F133" s="401" t="n">
        <v>1</v>
      </c>
      <c r="G133" s="401" t="n">
        <v>2</v>
      </c>
      <c r="H133" s="401" t="n">
        <v>3</v>
      </c>
      <c r="I133" s="401" t="n">
        <v>4</v>
      </c>
      <c r="J133" s="401" t="n">
        <v>5</v>
      </c>
      <c r="K133" s="401" t="n">
        <v>6</v>
      </c>
      <c r="L133" s="401" t="n">
        <v>7</v>
      </c>
      <c r="M133" s="401" t="n">
        <v>8</v>
      </c>
      <c r="N133" s="401" t="n">
        <v>9</v>
      </c>
      <c r="O133" s="401" t="n">
        <v>10</v>
      </c>
      <c r="P133" s="401" t="n">
        <v>11</v>
      </c>
      <c r="Q133" s="401" t="n">
        <v>12</v>
      </c>
      <c r="R133" s="401" t="n">
        <v>13</v>
      </c>
      <c r="S133" s="401" t="n">
        <v>14</v>
      </c>
      <c r="T133" s="401" t="n">
        <v>15</v>
      </c>
      <c r="U133" s="401" t="n">
        <v>16</v>
      </c>
      <c r="V133" s="401" t="n">
        <v>17</v>
      </c>
      <c r="W133" s="401" t="n">
        <v>18</v>
      </c>
      <c r="X133" s="401" t="n">
        <v>19</v>
      </c>
      <c r="Y133" s="401" t="n">
        <v>20</v>
      </c>
      <c r="Z133" s="401" t="n">
        <v>21</v>
      </c>
      <c r="AA133" s="401" t="n">
        <v>22</v>
      </c>
      <c r="AB133" s="401" t="n">
        <v>23</v>
      </c>
      <c r="AC133" s="401" t="n">
        <v>24</v>
      </c>
      <c r="AD133" s="401" t="n">
        <v>25</v>
      </c>
      <c r="AE133" s="401" t="n">
        <v>26</v>
      </c>
      <c r="AF133" s="401" t="n">
        <v>27</v>
      </c>
      <c r="AG133" s="401" t="n">
        <v>28</v>
      </c>
      <c r="AH133" s="401" t="n">
        <v>29</v>
      </c>
    </row>
    <row r="134" customFormat="false" ht="12.75" hidden="false" customHeight="false" outlineLevel="0" collapsed="false">
      <c r="A134" s="401" t="str">
        <f aca="true">IF(INDIRECT(ADDRESS(A$6,ROW()-ROW(A$6)-1+COLUMN($F$8)))&gt;0,INDIRECT(ADDRESS(A$6,ROW()-ROW(A$6)-1+COLUMN($F$8))),"")</f>
        <v/>
      </c>
      <c r="B134" s="401" t="str">
        <f aca="true">IF(INDIRECT(ADDRESS(B$6,ROW()-ROW(B$6)-1+COLUMN($F$8)))&gt;0,INDIRECT(ADDRESS(B$6,ROW()-ROW(B$6)-1+COLUMN($F$8))),"")</f>
        <v/>
      </c>
      <c r="C134" s="401" t="str">
        <f aca="true">IF(INDIRECT(ADDRESS(C$6,ROW()-ROW(C$6)-1+COLUMN($F$8)))&gt;0,INDIRECT(ADDRESS(C$6,ROW()-ROW(C$6)-1+COLUMN($F$8))),"")</f>
        <v/>
      </c>
      <c r="E134" s="401" t="s">
        <v>225</v>
      </c>
      <c r="F134" s="401" t="n">
        <v>28</v>
      </c>
      <c r="G134" s="401" t="n">
        <v>15</v>
      </c>
      <c r="H134" s="401" t="n">
        <v>10</v>
      </c>
      <c r="I134" s="401" t="n">
        <v>21</v>
      </c>
      <c r="J134" s="401" t="n">
        <v>16</v>
      </c>
      <c r="K134" s="401" t="n">
        <v>25</v>
      </c>
      <c r="L134" s="401" t="n">
        <v>8</v>
      </c>
      <c r="M134" s="401" t="n">
        <v>29</v>
      </c>
      <c r="N134" s="401" t="n">
        <v>12</v>
      </c>
      <c r="O134" s="401" t="n">
        <v>3</v>
      </c>
      <c r="P134" s="401" t="n">
        <v>24</v>
      </c>
      <c r="Q134" s="401" t="n">
        <v>19</v>
      </c>
      <c r="R134" s="401" t="n">
        <v>26</v>
      </c>
      <c r="S134" s="401" t="n">
        <v>7</v>
      </c>
      <c r="T134" s="401" t="n">
        <v>4</v>
      </c>
      <c r="U134" s="401" t="n">
        <v>9</v>
      </c>
      <c r="V134" s="401" t="n">
        <v>13</v>
      </c>
      <c r="W134" s="401" t="n">
        <v>5</v>
      </c>
      <c r="X134" s="401" t="n">
        <v>17</v>
      </c>
      <c r="Y134" s="401" t="n">
        <v>27</v>
      </c>
      <c r="Z134" s="401" t="n">
        <v>22</v>
      </c>
      <c r="AA134" s="401" t="n">
        <v>6</v>
      </c>
      <c r="AB134" s="401" t="n">
        <v>11</v>
      </c>
      <c r="AC134" s="401" t="n">
        <v>2</v>
      </c>
      <c r="AD134" s="401" t="n">
        <v>18</v>
      </c>
      <c r="AE134" s="401" t="n">
        <v>14</v>
      </c>
      <c r="AF134" s="401" t="n">
        <v>1</v>
      </c>
      <c r="AG134" s="401" t="n">
        <v>20</v>
      </c>
      <c r="AH134" s="401" t="n">
        <v>23</v>
      </c>
    </row>
    <row r="135" customFormat="false" ht="12.75" hidden="false" customHeight="false" outlineLevel="0" collapsed="false">
      <c r="A135" s="401" t="str">
        <f aca="true">IF(INDIRECT(ADDRESS(A$6,ROW()-ROW(A$6)-1+COLUMN($F$8)))&gt;0,INDIRECT(ADDRESS(A$6,ROW()-ROW(A$6)-1+COLUMN($F$8))),"")</f>
        <v/>
      </c>
      <c r="B135" s="401" t="str">
        <f aca="true">IF(INDIRECT(ADDRESS(B$6,ROW()-ROW(B$6)-1+COLUMN($F$8)))&gt;0,INDIRECT(ADDRESS(B$6,ROW()-ROW(B$6)-1+COLUMN($F$8))),"")</f>
        <v/>
      </c>
      <c r="C135" s="401" t="str">
        <f aca="true">IF(INDIRECT(ADDRESS(C$6,ROW()-ROW(C$6)-1+COLUMN($F$8)))&gt;0,INDIRECT(ADDRESS(C$6,ROW()-ROW(C$6)-1+COLUMN($F$8))),"")</f>
        <v/>
      </c>
      <c r="E135" s="401" t="s">
        <v>227</v>
      </c>
      <c r="F135" s="401" t="n">
        <v>10</v>
      </c>
      <c r="G135" s="401" t="n">
        <v>24</v>
      </c>
      <c r="H135" s="401" t="n">
        <v>27</v>
      </c>
      <c r="I135" s="401" t="n">
        <v>1</v>
      </c>
      <c r="J135" s="401" t="n">
        <v>11</v>
      </c>
      <c r="K135" s="401" t="n">
        <v>4</v>
      </c>
      <c r="L135" s="401" t="n">
        <v>18</v>
      </c>
      <c r="M135" s="401" t="n">
        <v>15</v>
      </c>
      <c r="N135" s="401" t="n">
        <v>25</v>
      </c>
      <c r="O135" s="401" t="n">
        <v>9</v>
      </c>
      <c r="P135" s="401" t="n">
        <v>5</v>
      </c>
      <c r="Q135" s="401" t="n">
        <v>29</v>
      </c>
      <c r="R135" s="401" t="n">
        <v>19</v>
      </c>
      <c r="S135" s="401" t="n">
        <v>22</v>
      </c>
      <c r="T135" s="401" t="n">
        <v>14</v>
      </c>
      <c r="U135" s="401" t="n">
        <v>12</v>
      </c>
      <c r="V135" s="401" t="n">
        <v>23</v>
      </c>
      <c r="W135" s="401" t="n">
        <v>17</v>
      </c>
      <c r="X135" s="401" t="n">
        <v>6</v>
      </c>
      <c r="Y135" s="401" t="n">
        <v>28</v>
      </c>
      <c r="Z135" s="401" t="n">
        <v>2</v>
      </c>
      <c r="AA135" s="401" t="n">
        <v>20</v>
      </c>
      <c r="AB135" s="401" t="n">
        <v>21</v>
      </c>
      <c r="AC135" s="401" t="n">
        <v>8</v>
      </c>
      <c r="AD135" s="401" t="n">
        <v>26</v>
      </c>
      <c r="AE135" s="401" t="n">
        <v>7</v>
      </c>
      <c r="AF135" s="401" t="n">
        <v>3</v>
      </c>
      <c r="AG135" s="401" t="n">
        <v>16</v>
      </c>
      <c r="AH135" s="401" t="n">
        <v>13</v>
      </c>
    </row>
    <row r="136" customFormat="false" ht="12.75" hidden="false" customHeight="false" outlineLevel="0" collapsed="false">
      <c r="A136" s="401" t="str">
        <f aca="true">IF(INDIRECT(ADDRESS(A$6,ROW()-ROW(A$6)-1+COLUMN($F$8)))&gt;0,INDIRECT(ADDRESS(A$6,ROW()-ROW(A$6)-1+COLUMN($F$8))),"")</f>
        <v/>
      </c>
      <c r="B136" s="401" t="str">
        <f aca="true">IF(INDIRECT(ADDRESS(B$6,ROW()-ROW(B$6)-1+COLUMN($F$8)))&gt;0,INDIRECT(ADDRESS(B$6,ROW()-ROW(B$6)-1+COLUMN($F$8))),"")</f>
        <v/>
      </c>
      <c r="C136" s="401" t="str">
        <f aca="true">IF(INDIRECT(ADDRESS(C$6,ROW()-ROW(C$6)-1+COLUMN($F$8)))&gt;0,INDIRECT(ADDRESS(C$6,ROW()-ROW(C$6)-1+COLUMN($F$8))),"")</f>
        <v/>
      </c>
    </row>
    <row r="137" customFormat="false" ht="12.75" hidden="false" customHeight="false" outlineLevel="0" collapsed="false">
      <c r="A137" s="401" t="str">
        <f aca="true">IF(INDIRECT(ADDRESS(A$6,ROW()-ROW(A$6)-1+COLUMN($F$8)))&gt;0,INDIRECT(ADDRESS(A$6,ROW()-ROW(A$6)-1+COLUMN($F$8))),"")</f>
        <v/>
      </c>
      <c r="B137" s="401" t="str">
        <f aca="true">IF(INDIRECT(ADDRESS(B$6,ROW()-ROW(B$6)-1+COLUMN($F$8)))&gt;0,INDIRECT(ADDRESS(B$6,ROW()-ROW(B$6)-1+COLUMN($F$8))),"")</f>
        <v/>
      </c>
      <c r="C137" s="401" t="str">
        <f aca="true">IF(INDIRECT(ADDRESS(C$6,ROW()-ROW(C$6)-1+COLUMN($F$8)))&gt;0,INDIRECT(ADDRESS(C$6,ROW()-ROW(C$6)-1+COLUMN($F$8))),"")</f>
        <v/>
      </c>
      <c r="D137" s="446" t="n">
        <v>30</v>
      </c>
      <c r="E137" s="39" t="s">
        <v>250</v>
      </c>
    </row>
    <row r="138" customFormat="false" ht="12.75" hidden="false" customHeight="false" outlineLevel="0" collapsed="false">
      <c r="A138" s="401" t="str">
        <f aca="true">IF(INDIRECT(ADDRESS(A$6,ROW()-ROW(A$6)-1+COLUMN($F$8)))&gt;0,INDIRECT(ADDRESS(A$6,ROW()-ROW(A$6)-1+COLUMN($F$8))),"")</f>
        <v/>
      </c>
      <c r="B138" s="401" t="str">
        <f aca="true">IF(INDIRECT(ADDRESS(B$6,ROW()-ROW(B$6)-1+COLUMN($F$8)))&gt;0,INDIRECT(ADDRESS(B$6,ROW()-ROW(B$6)-1+COLUMN($F$8))),"")</f>
        <v/>
      </c>
      <c r="C138" s="401" t="str">
        <f aca="true">IF(INDIRECT(ADDRESS(C$6,ROW()-ROW(C$6)-1+COLUMN($F$8)))&gt;0,INDIRECT(ADDRESS(C$6,ROW()-ROW(C$6)-1+COLUMN($F$8))),"")</f>
        <v/>
      </c>
      <c r="E138" s="401" t="s">
        <v>198</v>
      </c>
      <c r="F138" s="401" t="n">
        <v>1</v>
      </c>
      <c r="G138" s="401" t="n">
        <v>2</v>
      </c>
      <c r="H138" s="401" t="n">
        <v>3</v>
      </c>
      <c r="I138" s="401" t="n">
        <v>4</v>
      </c>
      <c r="J138" s="401" t="n">
        <v>5</v>
      </c>
      <c r="K138" s="401" t="n">
        <v>6</v>
      </c>
      <c r="L138" s="401" t="n">
        <v>7</v>
      </c>
      <c r="M138" s="401" t="n">
        <v>8</v>
      </c>
      <c r="N138" s="401" t="n">
        <v>9</v>
      </c>
      <c r="O138" s="401" t="n">
        <v>10</v>
      </c>
      <c r="P138" s="401" t="n">
        <v>11</v>
      </c>
      <c r="Q138" s="401" t="n">
        <v>12</v>
      </c>
      <c r="R138" s="401" t="n">
        <v>13</v>
      </c>
      <c r="S138" s="401" t="n">
        <v>14</v>
      </c>
      <c r="T138" s="401" t="n">
        <v>15</v>
      </c>
      <c r="U138" s="401" t="n">
        <v>16</v>
      </c>
      <c r="V138" s="401" t="n">
        <v>17</v>
      </c>
      <c r="W138" s="401" t="n">
        <v>18</v>
      </c>
      <c r="X138" s="401" t="n">
        <v>19</v>
      </c>
      <c r="Y138" s="401" t="n">
        <v>20</v>
      </c>
      <c r="Z138" s="401" t="n">
        <v>21</v>
      </c>
      <c r="AA138" s="401" t="n">
        <v>22</v>
      </c>
      <c r="AB138" s="401" t="n">
        <v>23</v>
      </c>
      <c r="AC138" s="401" t="n">
        <v>24</v>
      </c>
      <c r="AD138" s="401" t="n">
        <v>25</v>
      </c>
      <c r="AE138" s="401" t="n">
        <v>26</v>
      </c>
      <c r="AF138" s="401" t="n">
        <v>27</v>
      </c>
      <c r="AG138" s="401" t="n">
        <v>28</v>
      </c>
      <c r="AH138" s="401" t="n">
        <v>29</v>
      </c>
      <c r="AI138" s="401" t="n">
        <v>30</v>
      </c>
    </row>
    <row r="139" customFormat="false" ht="12.75" hidden="false" customHeight="false" outlineLevel="0" collapsed="false">
      <c r="A139" s="401" t="str">
        <f aca="true">IF(INDIRECT(ADDRESS(A$6,ROW()-ROW(A$6)-1+COLUMN($F$8)))&gt;0,INDIRECT(ADDRESS(A$6,ROW()-ROW(A$6)-1+COLUMN($F$8))),"")</f>
        <v/>
      </c>
      <c r="B139" s="401" t="str">
        <f aca="true">IF(INDIRECT(ADDRESS(B$6,ROW()-ROW(B$6)-1+COLUMN($F$8)))&gt;0,INDIRECT(ADDRESS(B$6,ROW()-ROW(B$6)-1+COLUMN($F$8))),"")</f>
        <v/>
      </c>
      <c r="C139" s="401" t="str">
        <f aca="true">IF(INDIRECT(ADDRESS(C$6,ROW()-ROW(C$6)-1+COLUMN($F$8)))&gt;0,INDIRECT(ADDRESS(C$6,ROW()-ROW(C$6)-1+COLUMN($F$8))),"")</f>
        <v/>
      </c>
      <c r="E139" s="401" t="s">
        <v>225</v>
      </c>
      <c r="F139" s="401" t="n">
        <v>22</v>
      </c>
      <c r="G139" s="401" t="n">
        <v>8</v>
      </c>
      <c r="H139" s="401" t="n">
        <v>1</v>
      </c>
      <c r="I139" s="401" t="n">
        <v>27</v>
      </c>
      <c r="J139" s="401" t="n">
        <v>18</v>
      </c>
      <c r="K139" s="401" t="n">
        <v>9</v>
      </c>
      <c r="L139" s="401" t="n">
        <v>14</v>
      </c>
      <c r="M139" s="401" t="n">
        <v>20</v>
      </c>
      <c r="N139" s="401" t="n">
        <v>25</v>
      </c>
      <c r="O139" s="401" t="n">
        <v>4</v>
      </c>
      <c r="P139" s="401" t="n">
        <v>13</v>
      </c>
      <c r="Q139" s="401" t="n">
        <v>23</v>
      </c>
      <c r="R139" s="401" t="n">
        <v>5</v>
      </c>
      <c r="S139" s="401" t="n">
        <v>30</v>
      </c>
      <c r="T139" s="401" t="n">
        <v>6</v>
      </c>
      <c r="U139" s="401" t="n">
        <v>12</v>
      </c>
      <c r="V139" s="401" t="n">
        <v>21</v>
      </c>
      <c r="W139" s="401" t="n">
        <v>7</v>
      </c>
      <c r="X139" s="401" t="n">
        <v>28</v>
      </c>
      <c r="Y139" s="401" t="n">
        <v>17</v>
      </c>
      <c r="Z139" s="401" t="n">
        <v>24</v>
      </c>
      <c r="AA139" s="401" t="n">
        <v>19</v>
      </c>
      <c r="AB139" s="401" t="n">
        <v>29</v>
      </c>
      <c r="AC139" s="401" t="n">
        <v>11</v>
      </c>
      <c r="AD139" s="401" t="n">
        <v>2</v>
      </c>
      <c r="AE139" s="401" t="n">
        <v>10</v>
      </c>
      <c r="AF139" s="401" t="n">
        <v>3</v>
      </c>
      <c r="AG139" s="401" t="n">
        <v>15</v>
      </c>
      <c r="AH139" s="401" t="n">
        <v>26</v>
      </c>
      <c r="AI139" s="401" t="n">
        <v>16</v>
      </c>
    </row>
    <row r="140" customFormat="false" ht="12.75" hidden="false" customHeight="false" outlineLevel="0" collapsed="false">
      <c r="A140" s="401" t="str">
        <f aca="true">IF(INDIRECT(ADDRESS(A$6,ROW()-ROW(A$6)-1+COLUMN($F$8)))&gt;0,INDIRECT(ADDRESS(A$6,ROW()-ROW(A$6)-1+COLUMN($F$8))),"")</f>
        <v/>
      </c>
      <c r="B140" s="401" t="str">
        <f aca="true">IF(INDIRECT(ADDRESS(B$6,ROW()-ROW(B$6)-1+COLUMN($F$8)))&gt;0,INDIRECT(ADDRESS(B$6,ROW()-ROW(B$6)-1+COLUMN($F$8))),"")</f>
        <v/>
      </c>
      <c r="C140" s="401" t="str">
        <f aca="true">IF(INDIRECT(ADDRESS(C$6,ROW()-ROW(C$6)-1+COLUMN($F$8)))&gt;0,INDIRECT(ADDRESS(C$6,ROW()-ROW(C$6)-1+COLUMN($F$8))),"")</f>
        <v/>
      </c>
      <c r="E140" s="401" t="s">
        <v>227</v>
      </c>
      <c r="F140" s="401" t="n">
        <v>4</v>
      </c>
      <c r="G140" s="401" t="n">
        <v>28</v>
      </c>
      <c r="H140" s="401" t="n">
        <v>6</v>
      </c>
      <c r="I140" s="401" t="n">
        <v>16</v>
      </c>
      <c r="J140" s="401" t="n">
        <v>22</v>
      </c>
      <c r="K140" s="401" t="n">
        <v>27</v>
      </c>
      <c r="L140" s="401" t="n">
        <v>11</v>
      </c>
      <c r="M140" s="401" t="n">
        <v>17</v>
      </c>
      <c r="N140" s="401" t="n">
        <v>23</v>
      </c>
      <c r="O140" s="401" t="n">
        <v>3</v>
      </c>
      <c r="P140" s="401" t="n">
        <v>30</v>
      </c>
      <c r="Q140" s="401" t="n">
        <v>15</v>
      </c>
      <c r="R140" s="401" t="n">
        <v>9</v>
      </c>
      <c r="S140" s="401" t="n">
        <v>1</v>
      </c>
      <c r="T140" s="401" t="n">
        <v>24</v>
      </c>
      <c r="U140" s="401" t="n">
        <v>18</v>
      </c>
      <c r="V140" s="401" t="n">
        <v>29</v>
      </c>
      <c r="W140" s="401" t="n">
        <v>14</v>
      </c>
      <c r="X140" s="401" t="n">
        <v>10</v>
      </c>
      <c r="Y140" s="401" t="n">
        <v>21</v>
      </c>
      <c r="Z140" s="401" t="n">
        <v>2</v>
      </c>
      <c r="AA140" s="401" t="n">
        <v>20</v>
      </c>
      <c r="AB140" s="401" t="n">
        <v>26</v>
      </c>
      <c r="AC140" s="401" t="n">
        <v>13</v>
      </c>
      <c r="AD140" s="401" t="n">
        <v>7</v>
      </c>
      <c r="AE140" s="401" t="n">
        <v>25</v>
      </c>
      <c r="AF140" s="401" t="n">
        <v>5</v>
      </c>
      <c r="AG140" s="401" t="n">
        <v>19</v>
      </c>
      <c r="AH140" s="401" t="n">
        <v>12</v>
      </c>
      <c r="AI140" s="401" t="n">
        <v>8</v>
      </c>
    </row>
    <row r="141" customFormat="false" ht="12.75" hidden="false" customHeight="false" outlineLevel="0" collapsed="false">
      <c r="A141" s="401" t="str">
        <f aca="true">IF(INDIRECT(ADDRESS(A$6,ROW()-ROW(A$6)-1+COLUMN($F$8)))&gt;0,INDIRECT(ADDRESS(A$6,ROW()-ROW(A$6)-1+COLUMN($F$8))),"")</f>
        <v/>
      </c>
      <c r="B141" s="401" t="str">
        <f aca="true">IF(INDIRECT(ADDRESS(B$6,ROW()-ROW(B$6)-1+COLUMN($F$8)))&gt;0,INDIRECT(ADDRESS(B$6,ROW()-ROW(B$6)-1+COLUMN($F$8))),"")</f>
        <v/>
      </c>
      <c r="C141" s="401" t="str">
        <f aca="true">IF(INDIRECT(ADDRESS(C$6,ROW()-ROW(C$6)-1+COLUMN($F$8)))&gt;0,INDIRECT(ADDRESS(C$6,ROW()-ROW(C$6)-1+COLUMN($F$8))),"")</f>
        <v/>
      </c>
    </row>
    <row r="142" customFormat="false" ht="12.75" hidden="false" customHeight="false" outlineLevel="0" collapsed="false">
      <c r="A142" s="401" t="str">
        <f aca="true">IF(INDIRECT(ADDRESS(A$6,ROW()-ROW(A$6)-1+COLUMN($F$8)))&gt;0,INDIRECT(ADDRESS(A$6,ROW()-ROW(A$6)-1+COLUMN($F$8))),"")</f>
        <v/>
      </c>
      <c r="B142" s="401" t="str">
        <f aca="true">IF(INDIRECT(ADDRESS(B$6,ROW()-ROW(B$6)-1+COLUMN($F$8)))&gt;0,INDIRECT(ADDRESS(B$6,ROW()-ROW(B$6)-1+COLUMN($F$8))),"")</f>
        <v/>
      </c>
      <c r="C142" s="401" t="str">
        <f aca="true">IF(INDIRECT(ADDRESS(C$6,ROW()-ROW(C$6)-1+COLUMN($F$8)))&gt;0,INDIRECT(ADDRESS(C$6,ROW()-ROW(C$6)-1+COLUMN($F$8))),"")</f>
        <v/>
      </c>
      <c r="D142" s="446" t="n">
        <v>31</v>
      </c>
      <c r="E142" s="39" t="s">
        <v>250</v>
      </c>
    </row>
    <row r="143" customFormat="false" ht="12.75" hidden="false" customHeight="false" outlineLevel="0" collapsed="false">
      <c r="A143" s="401" t="str">
        <f aca="true">IF(INDIRECT(ADDRESS(A$6,ROW()-ROW(A$6)-1+COLUMN($F$8)))&gt;0,INDIRECT(ADDRESS(A$6,ROW()-ROW(A$6)-1+COLUMN($F$8))),"")</f>
        <v/>
      </c>
      <c r="B143" s="401" t="str">
        <f aca="true">IF(INDIRECT(ADDRESS(B$6,ROW()-ROW(B$6)-1+COLUMN($F$8)))&gt;0,INDIRECT(ADDRESS(B$6,ROW()-ROW(B$6)-1+COLUMN($F$8))),"")</f>
        <v/>
      </c>
      <c r="C143" s="401" t="str">
        <f aca="true">IF(INDIRECT(ADDRESS(C$6,ROW()-ROW(C$6)-1+COLUMN($F$8)))&gt;0,INDIRECT(ADDRESS(C$6,ROW()-ROW(C$6)-1+COLUMN($F$8))),"")</f>
        <v/>
      </c>
      <c r="E143" s="401" t="s">
        <v>198</v>
      </c>
      <c r="F143" s="401" t="n">
        <v>1</v>
      </c>
      <c r="G143" s="401" t="n">
        <v>2</v>
      </c>
      <c r="H143" s="401" t="n">
        <v>3</v>
      </c>
      <c r="I143" s="401" t="n">
        <v>4</v>
      </c>
      <c r="J143" s="401" t="n">
        <v>5</v>
      </c>
      <c r="K143" s="401" t="n">
        <v>6</v>
      </c>
      <c r="L143" s="401" t="n">
        <v>7</v>
      </c>
      <c r="M143" s="401" t="n">
        <v>8</v>
      </c>
      <c r="N143" s="401" t="n">
        <v>9</v>
      </c>
      <c r="O143" s="401" t="n">
        <v>10</v>
      </c>
      <c r="P143" s="401" t="n">
        <v>11</v>
      </c>
      <c r="Q143" s="401" t="n">
        <v>12</v>
      </c>
      <c r="R143" s="401" t="n">
        <v>13</v>
      </c>
      <c r="S143" s="401" t="n">
        <v>14</v>
      </c>
      <c r="T143" s="401" t="n">
        <v>15</v>
      </c>
      <c r="U143" s="401" t="n">
        <v>16</v>
      </c>
      <c r="V143" s="401" t="n">
        <v>17</v>
      </c>
      <c r="W143" s="401" t="n">
        <v>18</v>
      </c>
      <c r="X143" s="401" t="n">
        <v>19</v>
      </c>
      <c r="Z143" s="401" t="n">
        <v>20</v>
      </c>
      <c r="AA143" s="401" t="n">
        <v>21</v>
      </c>
      <c r="AB143" s="401" t="n">
        <v>22</v>
      </c>
      <c r="AC143" s="401" t="n">
        <v>23</v>
      </c>
      <c r="AE143" s="401" t="n">
        <v>24</v>
      </c>
      <c r="AF143" s="401" t="n">
        <v>25</v>
      </c>
      <c r="AG143" s="401" t="n">
        <v>26</v>
      </c>
      <c r="AH143" s="401" t="n">
        <v>27</v>
      </c>
      <c r="AJ143" s="401" t="n">
        <v>28</v>
      </c>
      <c r="AK143" s="401" t="n">
        <v>29</v>
      </c>
      <c r="AL143" s="401" t="n">
        <v>30</v>
      </c>
      <c r="AM143" s="401" t="n">
        <v>31</v>
      </c>
    </row>
    <row r="144" customFormat="false" ht="12.75" hidden="false" customHeight="false" outlineLevel="0" collapsed="false">
      <c r="A144" s="401" t="str">
        <f aca="true">IF(INDIRECT(ADDRESS(A$6,ROW()-ROW(A$6)-1+COLUMN($F$8)))&gt;0,INDIRECT(ADDRESS(A$6,ROW()-ROW(A$6)-1+COLUMN($F$8))),"")</f>
        <v/>
      </c>
      <c r="B144" s="401" t="str">
        <f aca="true">IF(INDIRECT(ADDRESS(B$6,ROW()-ROW(B$6)-1+COLUMN($F$8)))&gt;0,INDIRECT(ADDRESS(B$6,ROW()-ROW(B$6)-1+COLUMN($F$8))),"")</f>
        <v/>
      </c>
      <c r="C144" s="401" t="str">
        <f aca="true">IF(INDIRECT(ADDRESS(C$6,ROW()-ROW(C$6)-1+COLUMN($F$8)))&gt;0,INDIRECT(ADDRESS(C$6,ROW()-ROW(C$6)-1+COLUMN($F$8))),"")</f>
        <v/>
      </c>
      <c r="E144" s="401" t="s">
        <v>225</v>
      </c>
      <c r="F144" s="401" t="n">
        <v>15</v>
      </c>
      <c r="G144" s="401" t="n">
        <v>31</v>
      </c>
      <c r="H144" s="401" t="n">
        <v>10</v>
      </c>
      <c r="I144" s="401" t="n">
        <v>25</v>
      </c>
      <c r="J144" s="401" t="n">
        <v>20</v>
      </c>
      <c r="K144" s="401" t="n">
        <v>19</v>
      </c>
      <c r="L144" s="401" t="n">
        <v>26</v>
      </c>
      <c r="M144" s="401" t="n">
        <v>21</v>
      </c>
      <c r="N144" s="401" t="n">
        <v>11</v>
      </c>
      <c r="O144" s="401" t="n">
        <v>8</v>
      </c>
      <c r="P144" s="401" t="n">
        <v>23</v>
      </c>
      <c r="Q144" s="401" t="n">
        <v>3</v>
      </c>
      <c r="R144" s="401" t="n">
        <v>27</v>
      </c>
      <c r="S144" s="401" t="n">
        <v>17</v>
      </c>
      <c r="T144" s="401" t="n">
        <v>29</v>
      </c>
      <c r="U144" s="401" t="n">
        <v>14</v>
      </c>
      <c r="V144" s="401" t="n">
        <v>24</v>
      </c>
      <c r="W144" s="401" t="n">
        <v>1</v>
      </c>
      <c r="X144" s="401" t="n">
        <v>18</v>
      </c>
      <c r="Z144" s="401" t="n">
        <v>12</v>
      </c>
      <c r="AA144" s="401" t="n">
        <v>6</v>
      </c>
      <c r="AB144" s="401" t="n">
        <v>2</v>
      </c>
      <c r="AC144" s="401" t="n">
        <v>30</v>
      </c>
      <c r="AE144" s="401" t="n">
        <v>9</v>
      </c>
      <c r="AF144" s="401" t="n">
        <v>13</v>
      </c>
      <c r="AG144" s="401" t="n">
        <v>4</v>
      </c>
      <c r="AH144" s="401" t="n">
        <v>28</v>
      </c>
      <c r="AJ144" s="401" t="n">
        <v>5</v>
      </c>
      <c r="AK144" s="401" t="n">
        <v>22</v>
      </c>
      <c r="AL144" s="401" t="n">
        <v>7</v>
      </c>
      <c r="AM144" s="401" t="n">
        <v>16</v>
      </c>
    </row>
    <row r="145" customFormat="false" ht="12.75" hidden="false" customHeight="false" outlineLevel="0" collapsed="false">
      <c r="A145" s="401" t="str">
        <f aca="true">IF(INDIRECT(ADDRESS(A$6,ROW()-ROW(A$6)-1+COLUMN($F$8)))&gt;0,INDIRECT(ADDRESS(A$6,ROW()-ROW(A$6)-1+COLUMN($F$8))),"")</f>
        <v/>
      </c>
      <c r="B145" s="401" t="str">
        <f aca="true">IF(INDIRECT(ADDRESS(B$6,ROW()-ROW(B$6)-1+COLUMN($F$8)))&gt;0,INDIRECT(ADDRESS(B$6,ROW()-ROW(B$6)-1+COLUMN($F$8))),"")</f>
        <v/>
      </c>
      <c r="C145" s="401" t="str">
        <f aca="true">IF(INDIRECT(ADDRESS(C$6,ROW()-ROW(C$6)-1+COLUMN($F$8)))&gt;0,INDIRECT(ADDRESS(C$6,ROW()-ROW(C$6)-1+COLUMN($F$8))),"")</f>
        <v/>
      </c>
      <c r="E145" s="401" t="s">
        <v>227</v>
      </c>
      <c r="F145" s="401" t="n">
        <v>18</v>
      </c>
      <c r="G145" s="401" t="n">
        <v>28</v>
      </c>
      <c r="H145" s="401" t="n">
        <v>5</v>
      </c>
      <c r="I145" s="401" t="n">
        <v>6</v>
      </c>
      <c r="J145" s="401" t="n">
        <v>26</v>
      </c>
      <c r="K145" s="401" t="n">
        <v>27</v>
      </c>
      <c r="L145" s="401" t="n">
        <v>9</v>
      </c>
      <c r="M145" s="401" t="n">
        <v>12</v>
      </c>
      <c r="N145" s="401" t="n">
        <v>1</v>
      </c>
      <c r="O145" s="401" t="n">
        <v>22</v>
      </c>
      <c r="P145" s="401" t="n">
        <v>30</v>
      </c>
      <c r="Q145" s="401" t="n">
        <v>16</v>
      </c>
      <c r="R145" s="401" t="n">
        <v>20</v>
      </c>
      <c r="S145" s="401" t="n">
        <v>24</v>
      </c>
      <c r="T145" s="401" t="n">
        <v>13</v>
      </c>
      <c r="U145" s="401" t="n">
        <v>31</v>
      </c>
      <c r="V145" s="401" t="n">
        <v>11</v>
      </c>
      <c r="W145" s="401" t="n">
        <v>23</v>
      </c>
      <c r="X145" s="401" t="n">
        <v>7</v>
      </c>
      <c r="Z145" s="401" t="n">
        <v>10</v>
      </c>
      <c r="AA145" s="401" t="n">
        <v>19</v>
      </c>
      <c r="AB145" s="401" t="n">
        <v>14</v>
      </c>
      <c r="AC145" s="401" t="n">
        <v>3</v>
      </c>
      <c r="AE145" s="401" t="n">
        <v>25</v>
      </c>
      <c r="AF145" s="401" t="n">
        <v>4</v>
      </c>
      <c r="AG145" s="401" t="n">
        <v>29</v>
      </c>
      <c r="AH145" s="401" t="n">
        <v>21</v>
      </c>
      <c r="AJ145" s="401" t="n">
        <v>17</v>
      </c>
      <c r="AK145" s="401" t="n">
        <v>8</v>
      </c>
      <c r="AL145" s="401" t="n">
        <v>15</v>
      </c>
      <c r="AM145" s="401" t="n">
        <v>2</v>
      </c>
    </row>
    <row r="146" customFormat="false" ht="12.75" hidden="false" customHeight="false" outlineLevel="0" collapsed="false">
      <c r="A146" s="401" t="str">
        <f aca="true">IF(INDIRECT(ADDRESS(A$6,ROW()-ROW(A$6)-1+COLUMN($F$8)))&gt;0,INDIRECT(ADDRESS(A$6,ROW()-ROW(A$6)-1+COLUMN($F$8))),"")</f>
        <v/>
      </c>
      <c r="B146" s="401" t="str">
        <f aca="true">IF(INDIRECT(ADDRESS(B$6,ROW()-ROW(B$6)-1+COLUMN($F$8)))&gt;0,INDIRECT(ADDRESS(B$6,ROW()-ROW(B$6)-1+COLUMN($F$8))),"")</f>
        <v/>
      </c>
      <c r="C146" s="401" t="str">
        <f aca="true">IF(INDIRECT(ADDRESS(C$6,ROW()-ROW(C$6)-1+COLUMN($F$8)))&gt;0,INDIRECT(ADDRESS(C$6,ROW()-ROW(C$6)-1+COLUMN($F$8))),"")</f>
        <v/>
      </c>
    </row>
    <row r="147" customFormat="false" ht="12.75" hidden="false" customHeight="false" outlineLevel="0" collapsed="false">
      <c r="A147" s="401" t="str">
        <f aca="true">IF(INDIRECT(ADDRESS(A$6,ROW()-ROW(A$6)-1+COLUMN($F$8)))&gt;0,INDIRECT(ADDRESS(A$6,ROW()-ROW(A$6)-1+COLUMN($F$8))),"")</f>
        <v/>
      </c>
      <c r="B147" s="401" t="str">
        <f aca="true">IF(INDIRECT(ADDRESS(B$6,ROW()-ROW(B$6)-1+COLUMN($F$8)))&gt;0,INDIRECT(ADDRESS(B$6,ROW()-ROW(B$6)-1+COLUMN($F$8))),"")</f>
        <v/>
      </c>
      <c r="C147" s="401" t="str">
        <f aca="true">IF(INDIRECT(ADDRESS(C$6,ROW()-ROW(C$6)-1+COLUMN($F$8)))&gt;0,INDIRECT(ADDRESS(C$6,ROW()-ROW(C$6)-1+COLUMN($F$8))),"")</f>
        <v/>
      </c>
      <c r="D147" s="446" t="n">
        <v>32</v>
      </c>
      <c r="E147" s="39" t="s">
        <v>250</v>
      </c>
    </row>
    <row r="148" customFormat="false" ht="12.75" hidden="false" customHeight="false" outlineLevel="0" collapsed="false">
      <c r="A148" s="401" t="str">
        <f aca="true">IF(INDIRECT(ADDRESS(A$6,ROW()-ROW(A$6)-1+COLUMN($F$8)))&gt;0,INDIRECT(ADDRESS(A$6,ROW()-ROW(A$6)-1+COLUMN($F$8))),"")</f>
        <v/>
      </c>
      <c r="B148" s="401" t="str">
        <f aca="true">IF(INDIRECT(ADDRESS(B$6,ROW()-ROW(B$6)-1+COLUMN($F$8)))&gt;0,INDIRECT(ADDRESS(B$6,ROW()-ROW(B$6)-1+COLUMN($F$8))),"")</f>
        <v/>
      </c>
      <c r="C148" s="401" t="str">
        <f aca="true">IF(INDIRECT(ADDRESS(C$6,ROW()-ROW(C$6)-1+COLUMN($F$8)))&gt;0,INDIRECT(ADDRESS(C$6,ROW()-ROW(C$6)-1+COLUMN($F$8))),"")</f>
        <v/>
      </c>
      <c r="E148" s="401" t="s">
        <v>198</v>
      </c>
      <c r="F148" s="401" t="n">
        <v>1</v>
      </c>
      <c r="G148" s="401" t="n">
        <v>2</v>
      </c>
      <c r="H148" s="401" t="n">
        <v>3</v>
      </c>
      <c r="I148" s="401" t="n">
        <v>4</v>
      </c>
      <c r="J148" s="401" t="n">
        <v>5</v>
      </c>
      <c r="K148" s="401" t="n">
        <v>6</v>
      </c>
      <c r="L148" s="401" t="n">
        <v>7</v>
      </c>
      <c r="M148" s="401" t="n">
        <v>8</v>
      </c>
      <c r="N148" s="401" t="n">
        <v>9</v>
      </c>
      <c r="O148" s="401" t="n">
        <v>10</v>
      </c>
      <c r="P148" s="401" t="n">
        <v>11</v>
      </c>
      <c r="Q148" s="401" t="n">
        <v>12</v>
      </c>
      <c r="R148" s="401" t="n">
        <v>13</v>
      </c>
      <c r="S148" s="401" t="n">
        <v>14</v>
      </c>
      <c r="T148" s="401" t="n">
        <v>15</v>
      </c>
      <c r="U148" s="401" t="n">
        <v>16</v>
      </c>
      <c r="V148" s="401" t="n">
        <v>17</v>
      </c>
      <c r="W148" s="401" t="n">
        <v>18</v>
      </c>
      <c r="X148" s="401" t="n">
        <v>19</v>
      </c>
      <c r="Y148" s="401" t="n">
        <v>20</v>
      </c>
      <c r="Z148" s="401" t="n">
        <v>21</v>
      </c>
      <c r="AA148" s="401" t="n">
        <v>22</v>
      </c>
      <c r="AB148" s="401" t="n">
        <v>23</v>
      </c>
      <c r="AC148" s="401" t="n">
        <v>24</v>
      </c>
      <c r="AE148" s="401" t="n">
        <v>25</v>
      </c>
      <c r="AF148" s="401" t="n">
        <v>26</v>
      </c>
      <c r="AG148" s="401" t="n">
        <v>27</v>
      </c>
      <c r="AH148" s="401" t="n">
        <v>28</v>
      </c>
      <c r="AJ148" s="401" t="n">
        <v>29</v>
      </c>
      <c r="AK148" s="401" t="n">
        <v>30</v>
      </c>
      <c r="AL148" s="401" t="n">
        <v>31</v>
      </c>
      <c r="AM148" s="401" t="n">
        <v>32</v>
      </c>
    </row>
    <row r="149" customFormat="false" ht="12.75" hidden="false" customHeight="false" outlineLevel="0" collapsed="false">
      <c r="A149" s="401" t="str">
        <f aca="true">IF(INDIRECT(ADDRESS(A$6,ROW()-ROW(A$6)-1+COLUMN($F$8)))&gt;0,INDIRECT(ADDRESS(A$6,ROW()-ROW(A$6)-1+COLUMN($F$8))),"")</f>
        <v/>
      </c>
      <c r="B149" s="401" t="str">
        <f aca="true">IF(INDIRECT(ADDRESS(B$6,ROW()-ROW(B$6)-1+COLUMN($F$8)))&gt;0,INDIRECT(ADDRESS(B$6,ROW()-ROW(B$6)-1+COLUMN($F$8))),"")</f>
        <v/>
      </c>
      <c r="C149" s="401" t="str">
        <f aca="true">IF(INDIRECT(ADDRESS(C$6,ROW()-ROW(C$6)-1+COLUMN($F$8)))&gt;0,INDIRECT(ADDRESS(C$6,ROW()-ROW(C$6)-1+COLUMN($F$8))),"")</f>
        <v/>
      </c>
      <c r="E149" s="401" t="s">
        <v>225</v>
      </c>
      <c r="F149" s="401" t="n">
        <v>27</v>
      </c>
      <c r="G149" s="401" t="n">
        <v>18</v>
      </c>
      <c r="H149" s="401" t="n">
        <v>21</v>
      </c>
      <c r="I149" s="401" t="n">
        <v>29</v>
      </c>
      <c r="J149" s="401" t="n">
        <v>6</v>
      </c>
      <c r="K149" s="401" t="n">
        <v>32</v>
      </c>
      <c r="L149" s="401" t="n">
        <v>24</v>
      </c>
      <c r="M149" s="401" t="n">
        <v>28</v>
      </c>
      <c r="N149" s="401" t="n">
        <v>13</v>
      </c>
      <c r="O149" s="401" t="n">
        <v>4</v>
      </c>
      <c r="P149" s="401" t="n">
        <v>10</v>
      </c>
      <c r="Q149" s="401" t="n">
        <v>25</v>
      </c>
      <c r="R149" s="401" t="n">
        <v>30</v>
      </c>
      <c r="S149" s="401" t="n">
        <v>11</v>
      </c>
      <c r="T149" s="401" t="n">
        <v>22</v>
      </c>
      <c r="U149" s="401" t="n">
        <v>26</v>
      </c>
      <c r="V149" s="401" t="n">
        <v>9</v>
      </c>
      <c r="W149" s="401" t="n">
        <v>16</v>
      </c>
      <c r="X149" s="401" t="n">
        <v>31</v>
      </c>
      <c r="Y149" s="401" t="n">
        <v>1</v>
      </c>
      <c r="Z149" s="401" t="n">
        <v>19</v>
      </c>
      <c r="AA149" s="401" t="n">
        <v>5</v>
      </c>
      <c r="AB149" s="401" t="n">
        <v>7</v>
      </c>
      <c r="AC149" s="401" t="n">
        <v>12</v>
      </c>
      <c r="AE149" s="401" t="n">
        <v>15</v>
      </c>
      <c r="AF149" s="401" t="n">
        <v>23</v>
      </c>
      <c r="AG149" s="401" t="n">
        <v>2</v>
      </c>
      <c r="AH149" s="401" t="n">
        <v>17</v>
      </c>
      <c r="AJ149" s="401" t="n">
        <v>14</v>
      </c>
      <c r="AK149" s="401" t="n">
        <v>8</v>
      </c>
      <c r="AL149" s="401" t="n">
        <v>20</v>
      </c>
      <c r="AM149" s="401" t="n">
        <v>3</v>
      </c>
    </row>
    <row r="150" customFormat="false" ht="12.75" hidden="false" customHeight="false" outlineLevel="0" collapsed="false">
      <c r="A150" s="401" t="str">
        <f aca="true">IF(INDIRECT(ADDRESS(A$6,ROW()-ROW(A$6)-1+COLUMN($F$8)))&gt;0,INDIRECT(ADDRESS(A$6,ROW()-ROW(A$6)-1+COLUMN($F$8))),"")</f>
        <v/>
      </c>
      <c r="B150" s="401" t="str">
        <f aca="true">IF(INDIRECT(ADDRESS(B$6,ROW()-ROW(B$6)-1+COLUMN($F$8)))&gt;0,INDIRECT(ADDRESS(B$6,ROW()-ROW(B$6)-1+COLUMN($F$8))),"")</f>
        <v/>
      </c>
      <c r="C150" s="401" t="str">
        <f aca="true">IF(INDIRECT(ADDRESS(C$6,ROW()-ROW(C$6)-1+COLUMN($F$8)))&gt;0,INDIRECT(ADDRESS(C$6,ROW()-ROW(C$6)-1+COLUMN($F$8))),"")</f>
        <v/>
      </c>
      <c r="E150" s="401" t="s">
        <v>227</v>
      </c>
      <c r="F150" s="401" t="n">
        <v>12</v>
      </c>
      <c r="G150" s="401" t="n">
        <v>32</v>
      </c>
      <c r="H150" s="401" t="n">
        <v>22</v>
      </c>
      <c r="I150" s="401" t="n">
        <v>2</v>
      </c>
      <c r="J150" s="401" t="n">
        <v>8</v>
      </c>
      <c r="K150" s="401" t="n">
        <v>31</v>
      </c>
      <c r="L150" s="401" t="n">
        <v>3</v>
      </c>
      <c r="M150" s="401" t="n">
        <v>19</v>
      </c>
      <c r="N150" s="401" t="n">
        <v>25</v>
      </c>
      <c r="O150" s="401" t="n">
        <v>21</v>
      </c>
      <c r="P150" s="401" t="n">
        <v>20</v>
      </c>
      <c r="Q150" s="401" t="n">
        <v>29</v>
      </c>
      <c r="R150" s="401" t="n">
        <v>5</v>
      </c>
      <c r="S150" s="401" t="n">
        <v>23</v>
      </c>
      <c r="T150" s="401" t="n">
        <v>26</v>
      </c>
      <c r="U150" s="401" t="n">
        <v>17</v>
      </c>
      <c r="V150" s="401" t="n">
        <v>28</v>
      </c>
      <c r="W150" s="401" t="n">
        <v>14</v>
      </c>
      <c r="X150" s="401" t="n">
        <v>30</v>
      </c>
      <c r="Y150" s="401" t="n">
        <v>7</v>
      </c>
      <c r="Z150" s="401" t="n">
        <v>24</v>
      </c>
      <c r="AA150" s="401" t="n">
        <v>11</v>
      </c>
      <c r="AB150" s="401" t="n">
        <v>6</v>
      </c>
      <c r="AC150" s="401" t="n">
        <v>16</v>
      </c>
      <c r="AE150" s="401" t="n">
        <v>13</v>
      </c>
      <c r="AF150" s="401" t="n">
        <v>10</v>
      </c>
      <c r="AG150" s="401" t="n">
        <v>1</v>
      </c>
      <c r="AH150" s="401" t="n">
        <v>27</v>
      </c>
      <c r="AJ150" s="401" t="n">
        <v>4</v>
      </c>
      <c r="AK150" s="401" t="n">
        <v>15</v>
      </c>
      <c r="AL150" s="401" t="n">
        <v>9</v>
      </c>
      <c r="AM150" s="401" t="n">
        <v>18</v>
      </c>
    </row>
    <row r="151" customFormat="false" ht="12.75" hidden="false" customHeight="false" outlineLevel="0" collapsed="false">
      <c r="A151" s="401" t="str">
        <f aca="true">IF(INDIRECT(ADDRESS(A$6,ROW()-ROW(A$6)-1+COLUMN($F$8)))&gt;0,INDIRECT(ADDRESS(A$6,ROW()-ROW(A$6)-1+COLUMN($F$8))),"")</f>
        <v/>
      </c>
      <c r="B151" s="401" t="str">
        <f aca="true">IF(INDIRECT(ADDRESS(B$6,ROW()-ROW(B$6)-1+COLUMN($F$8)))&gt;0,INDIRECT(ADDRESS(B$6,ROW()-ROW(B$6)-1+COLUMN($F$8))),"")</f>
        <v/>
      </c>
      <c r="C151" s="401" t="str">
        <f aca="true">IF(INDIRECT(ADDRESS(C$6,ROW()-ROW(C$6)-1+COLUMN($F$8)))&gt;0,INDIRECT(ADDRESS(C$6,ROW()-ROW(C$6)-1+COLUMN($F$8))),"")</f>
        <v/>
      </c>
    </row>
    <row r="152" customFormat="false" ht="12.75" hidden="false" customHeight="false" outlineLevel="0" collapsed="false">
      <c r="A152" s="401" t="str">
        <f aca="true">IF(INDIRECT(ADDRESS(A$6,ROW()-ROW(A$6)-1+COLUMN($F$8)))&gt;0,INDIRECT(ADDRESS(A$6,ROW()-ROW(A$6)-1+COLUMN($F$8))),"")</f>
        <v/>
      </c>
      <c r="B152" s="401" t="str">
        <f aca="true">IF(INDIRECT(ADDRESS(B$6,ROW()-ROW(B$6)-1+COLUMN($F$8)))&gt;0,INDIRECT(ADDRESS(B$6,ROW()-ROW(B$6)-1+COLUMN($F$8))),"")</f>
        <v/>
      </c>
      <c r="C152" s="401" t="str">
        <f aca="true">IF(INDIRECT(ADDRESS(C$6,ROW()-ROW(C$6)-1+COLUMN($F$8)))&gt;0,INDIRECT(ADDRESS(C$6,ROW()-ROW(C$6)-1+COLUMN($F$8))),"")</f>
        <v/>
      </c>
      <c r="D152" s="446" t="n">
        <v>33</v>
      </c>
      <c r="E152" s="39" t="s">
        <v>250</v>
      </c>
    </row>
    <row r="153" customFormat="false" ht="12.75" hidden="false" customHeight="false" outlineLevel="0" collapsed="false">
      <c r="A153" s="401" t="str">
        <f aca="true">IF(INDIRECT(ADDRESS(A$6,ROW()-ROW(A$6)-1+COLUMN($F$8)))&gt;0,INDIRECT(ADDRESS(A$6,ROW()-ROW(A$6)-1+COLUMN($F$8))),"")</f>
        <v/>
      </c>
      <c r="B153" s="401" t="str">
        <f aca="true">IF(INDIRECT(ADDRESS(B$6,ROW()-ROW(B$6)-1+COLUMN($F$8)))&gt;0,INDIRECT(ADDRESS(B$6,ROW()-ROW(B$6)-1+COLUMN($F$8))),"")</f>
        <v/>
      </c>
      <c r="C153" s="401" t="str">
        <f aca="true">IF(INDIRECT(ADDRESS(C$6,ROW()-ROW(C$6)-1+COLUMN($F$8)))&gt;0,INDIRECT(ADDRESS(C$6,ROW()-ROW(C$6)-1+COLUMN($F$8))),"")</f>
        <v/>
      </c>
      <c r="E153" s="401" t="s">
        <v>198</v>
      </c>
      <c r="F153" s="401" t="n">
        <v>1</v>
      </c>
      <c r="G153" s="401" t="n">
        <v>2</v>
      </c>
      <c r="H153" s="401" t="n">
        <v>3</v>
      </c>
      <c r="I153" s="401" t="n">
        <v>4</v>
      </c>
      <c r="J153" s="401" t="n">
        <v>5</v>
      </c>
      <c r="K153" s="401" t="n">
        <v>6</v>
      </c>
      <c r="L153" s="401" t="n">
        <v>7</v>
      </c>
      <c r="M153" s="401" t="n">
        <v>8</v>
      </c>
      <c r="N153" s="401" t="n">
        <v>9</v>
      </c>
      <c r="O153" s="401" t="n">
        <v>10</v>
      </c>
      <c r="P153" s="401" t="n">
        <v>11</v>
      </c>
      <c r="Q153" s="401" t="n">
        <v>12</v>
      </c>
      <c r="R153" s="401" t="n">
        <v>13</v>
      </c>
      <c r="S153" s="401" t="n">
        <v>14</v>
      </c>
      <c r="T153" s="401" t="n">
        <v>15</v>
      </c>
      <c r="U153" s="401" t="n">
        <v>16</v>
      </c>
      <c r="V153" s="401" t="n">
        <v>17</v>
      </c>
      <c r="W153" s="401" t="n">
        <v>18</v>
      </c>
      <c r="X153" s="401" t="n">
        <v>19</v>
      </c>
      <c r="Y153" s="401" t="n">
        <v>20</v>
      </c>
      <c r="Z153" s="401" t="n">
        <v>21</v>
      </c>
      <c r="AA153" s="401" t="n">
        <v>22</v>
      </c>
      <c r="AB153" s="401" t="n">
        <v>23</v>
      </c>
      <c r="AC153" s="401" t="n">
        <v>24</v>
      </c>
      <c r="AD153" s="401" t="n">
        <v>25</v>
      </c>
      <c r="AE153" s="401" t="n">
        <v>26</v>
      </c>
      <c r="AF153" s="401" t="n">
        <v>27</v>
      </c>
      <c r="AG153" s="401" t="n">
        <v>28</v>
      </c>
      <c r="AH153" s="401" t="n">
        <v>29</v>
      </c>
      <c r="AJ153" s="401" t="n">
        <v>30</v>
      </c>
      <c r="AK153" s="401" t="n">
        <v>31</v>
      </c>
      <c r="AL153" s="401" t="n">
        <v>32</v>
      </c>
      <c r="AM153" s="401" t="n">
        <v>33</v>
      </c>
    </row>
    <row r="154" customFormat="false" ht="12.75" hidden="false" customHeight="false" outlineLevel="0" collapsed="false">
      <c r="A154" s="401" t="str">
        <f aca="true">IF(INDIRECT(ADDRESS(A$6,ROW()-ROW(A$6)-1+COLUMN($F$8)))&gt;0,INDIRECT(ADDRESS(A$6,ROW()-ROW(A$6)-1+COLUMN($F$8))),"")</f>
        <v/>
      </c>
      <c r="B154" s="401" t="str">
        <f aca="true">IF(INDIRECT(ADDRESS(B$6,ROW()-ROW(B$6)-1+COLUMN($F$8)))&gt;0,INDIRECT(ADDRESS(B$6,ROW()-ROW(B$6)-1+COLUMN($F$8))),"")</f>
        <v/>
      </c>
      <c r="C154" s="401" t="str">
        <f aca="true">IF(INDIRECT(ADDRESS(C$6,ROW()-ROW(C$6)-1+COLUMN($F$8)))&gt;0,INDIRECT(ADDRESS(C$6,ROW()-ROW(C$6)-1+COLUMN($F$8))),"")</f>
        <v/>
      </c>
      <c r="E154" s="401" t="s">
        <v>225</v>
      </c>
      <c r="F154" s="401" t="n">
        <v>32</v>
      </c>
      <c r="G154" s="401" t="n">
        <v>29</v>
      </c>
      <c r="H154" s="401" t="n">
        <v>15</v>
      </c>
      <c r="I154" s="401" t="n">
        <v>7</v>
      </c>
      <c r="J154" s="401" t="n">
        <v>17</v>
      </c>
      <c r="K154" s="401" t="n">
        <v>27</v>
      </c>
      <c r="L154" s="401" t="n">
        <v>1</v>
      </c>
      <c r="M154" s="401" t="n">
        <v>22</v>
      </c>
      <c r="N154" s="401" t="n">
        <v>13</v>
      </c>
      <c r="O154" s="401" t="n">
        <v>31</v>
      </c>
      <c r="P154" s="401" t="n">
        <v>24</v>
      </c>
      <c r="Q154" s="401" t="n">
        <v>10</v>
      </c>
      <c r="R154" s="401" t="n">
        <v>11</v>
      </c>
      <c r="S154" s="401" t="n">
        <v>16</v>
      </c>
      <c r="T154" s="401" t="n">
        <v>33</v>
      </c>
      <c r="U154" s="401" t="n">
        <v>9</v>
      </c>
      <c r="V154" s="401" t="n">
        <v>19</v>
      </c>
      <c r="W154" s="401" t="n">
        <v>2</v>
      </c>
      <c r="X154" s="401" t="n">
        <v>23</v>
      </c>
      <c r="Y154" s="401" t="n">
        <v>28</v>
      </c>
      <c r="Z154" s="401" t="n">
        <v>14</v>
      </c>
      <c r="AA154" s="401" t="n">
        <v>5</v>
      </c>
      <c r="AB154" s="401" t="n">
        <v>26</v>
      </c>
      <c r="AC154" s="401" t="n">
        <v>18</v>
      </c>
      <c r="AD154" s="401" t="n">
        <v>30</v>
      </c>
      <c r="AE154" s="401" t="n">
        <v>12</v>
      </c>
      <c r="AF154" s="401" t="n">
        <v>3</v>
      </c>
      <c r="AG154" s="401" t="n">
        <v>21</v>
      </c>
      <c r="AH154" s="401" t="n">
        <v>6</v>
      </c>
      <c r="AJ154" s="401" t="n">
        <v>25</v>
      </c>
      <c r="AK154" s="401" t="n">
        <v>20</v>
      </c>
      <c r="AL154" s="401" t="n">
        <v>4</v>
      </c>
      <c r="AM154" s="401" t="n">
        <v>8</v>
      </c>
    </row>
    <row r="155" customFormat="false" ht="12.75" hidden="false" customHeight="false" outlineLevel="0" collapsed="false">
      <c r="A155" s="401" t="str">
        <f aca="true">IF(INDIRECT(ADDRESS(A$6,ROW()-ROW(A$6)-1+COLUMN($F$8)))&gt;0,INDIRECT(ADDRESS(A$6,ROW()-ROW(A$6)-1+COLUMN($F$8))),"")</f>
        <v/>
      </c>
      <c r="B155" s="401" t="str">
        <f aca="true">IF(INDIRECT(ADDRESS(B$6,ROW()-ROW(B$6)-1+COLUMN($F$8)))&gt;0,INDIRECT(ADDRESS(B$6,ROW()-ROW(B$6)-1+COLUMN($F$8))),"")</f>
        <v/>
      </c>
      <c r="C155" s="401" t="str">
        <f aca="true">IF(INDIRECT(ADDRESS(C$6,ROW()-ROW(C$6)-1+COLUMN($F$8)))&gt;0,INDIRECT(ADDRESS(C$6,ROW()-ROW(C$6)-1+COLUMN($F$8))),"")</f>
        <v/>
      </c>
      <c r="E155" s="401" t="s">
        <v>227</v>
      </c>
      <c r="F155" s="401" t="n">
        <v>20</v>
      </c>
      <c r="G155" s="401" t="n">
        <v>23</v>
      </c>
      <c r="H155" s="401" t="n">
        <v>29</v>
      </c>
      <c r="I155" s="401" t="n">
        <v>30</v>
      </c>
      <c r="J155" s="401" t="n">
        <v>12</v>
      </c>
      <c r="K155" s="401" t="n">
        <v>8</v>
      </c>
      <c r="L155" s="401" t="n">
        <v>28</v>
      </c>
      <c r="M155" s="401" t="n">
        <v>31</v>
      </c>
      <c r="N155" s="401" t="n">
        <v>21</v>
      </c>
      <c r="O155" s="401" t="n">
        <v>11</v>
      </c>
      <c r="P155" s="401" t="n">
        <v>10</v>
      </c>
      <c r="Q155" s="401" t="n">
        <v>14</v>
      </c>
      <c r="R155" s="401" t="n">
        <v>17</v>
      </c>
      <c r="S155" s="401" t="n">
        <v>27</v>
      </c>
      <c r="T155" s="401" t="n">
        <v>3</v>
      </c>
      <c r="U155" s="401" t="n">
        <v>33</v>
      </c>
      <c r="V155" s="401" t="n">
        <v>6</v>
      </c>
      <c r="W155" s="401" t="n">
        <v>19</v>
      </c>
      <c r="X155" s="401" t="n">
        <v>25</v>
      </c>
      <c r="Y155" s="401" t="n">
        <v>1</v>
      </c>
      <c r="Z155" s="401" t="n">
        <v>4</v>
      </c>
      <c r="AA155" s="401" t="n">
        <v>13</v>
      </c>
      <c r="AB155" s="401" t="n">
        <v>16</v>
      </c>
      <c r="AC155" s="401" t="n">
        <v>26</v>
      </c>
      <c r="AD155" s="401" t="n">
        <v>32</v>
      </c>
      <c r="AE155" s="401" t="n">
        <v>7</v>
      </c>
      <c r="AF155" s="401" t="n">
        <v>18</v>
      </c>
      <c r="AG155" s="401" t="n">
        <v>24</v>
      </c>
      <c r="AH155" s="401" t="n">
        <v>2</v>
      </c>
      <c r="AJ155" s="401" t="n">
        <v>15</v>
      </c>
      <c r="AK155" s="401" t="n">
        <v>9</v>
      </c>
      <c r="AL155" s="401" t="n">
        <v>5</v>
      </c>
      <c r="AM155" s="401" t="n">
        <v>22</v>
      </c>
    </row>
    <row r="156" customFormat="false" ht="12.75" hidden="false" customHeight="false" outlineLevel="0" collapsed="false">
      <c r="A156" s="401" t="str">
        <f aca="true">IF(INDIRECT(ADDRESS(A$6,ROW()-ROW(A$6)-1+COLUMN($F$8)))&gt;0,INDIRECT(ADDRESS(A$6,ROW()-ROW(A$6)-1+COLUMN($F$8))),"")</f>
        <v/>
      </c>
      <c r="B156" s="401" t="str">
        <f aca="true">IF(INDIRECT(ADDRESS(B$6,ROW()-ROW(B$6)-1+COLUMN($F$8)))&gt;0,INDIRECT(ADDRESS(B$6,ROW()-ROW(B$6)-1+COLUMN($F$8))),"")</f>
        <v/>
      </c>
      <c r="C156" s="401" t="str">
        <f aca="true">IF(INDIRECT(ADDRESS(C$6,ROW()-ROW(C$6)-1+COLUMN($F$8)))&gt;0,INDIRECT(ADDRESS(C$6,ROW()-ROW(C$6)-1+COLUMN($F$8))),"")</f>
        <v/>
      </c>
    </row>
    <row r="157" customFormat="false" ht="12.75" hidden="false" customHeight="false" outlineLevel="0" collapsed="false">
      <c r="A157" s="401" t="str">
        <f aca="true">IF(INDIRECT(ADDRESS(A$6,ROW()-ROW(A$6)-1+COLUMN($F$8)))&gt;0,INDIRECT(ADDRESS(A$6,ROW()-ROW(A$6)-1+COLUMN($F$8))),"")</f>
        <v/>
      </c>
      <c r="B157" s="401" t="str">
        <f aca="true">IF(INDIRECT(ADDRESS(B$6,ROW()-ROW(B$6)-1+COLUMN($F$8)))&gt;0,INDIRECT(ADDRESS(B$6,ROW()-ROW(B$6)-1+COLUMN($F$8))),"")</f>
        <v/>
      </c>
      <c r="C157" s="401" t="str">
        <f aca="true">IF(INDIRECT(ADDRESS(C$6,ROW()-ROW(C$6)-1+COLUMN($F$8)))&gt;0,INDIRECT(ADDRESS(C$6,ROW()-ROW(C$6)-1+COLUMN($F$8))),"")</f>
        <v/>
      </c>
      <c r="D157" s="446" t="n">
        <v>34</v>
      </c>
      <c r="E157" s="39" t="s">
        <v>250</v>
      </c>
    </row>
    <row r="158" customFormat="false" ht="12.75" hidden="false" customHeight="false" outlineLevel="0" collapsed="false">
      <c r="A158" s="401" t="str">
        <f aca="true">IF(INDIRECT(ADDRESS(A$6,ROW()-ROW(A$6)-1+COLUMN($F$8)))&gt;0,INDIRECT(ADDRESS(A$6,ROW()-ROW(A$6)-1+COLUMN($F$8))),"")</f>
        <v/>
      </c>
      <c r="B158" s="401" t="str">
        <f aca="true">IF(INDIRECT(ADDRESS(B$6,ROW()-ROW(B$6)-1+COLUMN($F$8)))&gt;0,INDIRECT(ADDRESS(B$6,ROW()-ROW(B$6)-1+COLUMN($F$8))),"")</f>
        <v/>
      </c>
      <c r="C158" s="401" t="str">
        <f aca="true">IF(INDIRECT(ADDRESS(C$6,ROW()-ROW(C$6)-1+COLUMN($F$8)))&gt;0,INDIRECT(ADDRESS(C$6,ROW()-ROW(C$6)-1+COLUMN($F$8))),"")</f>
        <v/>
      </c>
      <c r="E158" s="401" t="s">
        <v>198</v>
      </c>
      <c r="F158" s="401" t="n">
        <v>1</v>
      </c>
      <c r="G158" s="401" t="n">
        <v>2</v>
      </c>
      <c r="H158" s="401" t="n">
        <v>3</v>
      </c>
      <c r="I158" s="401" t="n">
        <v>4</v>
      </c>
      <c r="J158" s="401" t="n">
        <v>5</v>
      </c>
      <c r="K158" s="401" t="n">
        <v>6</v>
      </c>
      <c r="L158" s="401" t="n">
        <v>7</v>
      </c>
      <c r="M158" s="401" t="n">
        <v>8</v>
      </c>
      <c r="N158" s="401" t="n">
        <v>9</v>
      </c>
      <c r="O158" s="401" t="n">
        <v>10</v>
      </c>
      <c r="P158" s="401" t="n">
        <v>11</v>
      </c>
      <c r="Q158" s="401" t="n">
        <v>12</v>
      </c>
      <c r="R158" s="401" t="n">
        <v>13</v>
      </c>
      <c r="S158" s="401" t="n">
        <v>14</v>
      </c>
      <c r="T158" s="401" t="n">
        <v>15</v>
      </c>
      <c r="U158" s="401" t="n">
        <v>16</v>
      </c>
      <c r="V158" s="401" t="n">
        <v>17</v>
      </c>
      <c r="W158" s="401" t="n">
        <v>18</v>
      </c>
      <c r="X158" s="401" t="n">
        <v>19</v>
      </c>
      <c r="Y158" s="401" t="n">
        <v>20</v>
      </c>
      <c r="Z158" s="401" t="n">
        <v>21</v>
      </c>
      <c r="AA158" s="401" t="n">
        <v>22</v>
      </c>
      <c r="AB158" s="401" t="n">
        <v>23</v>
      </c>
      <c r="AC158" s="401" t="n">
        <v>24</v>
      </c>
      <c r="AD158" s="401" t="n">
        <v>25</v>
      </c>
      <c r="AE158" s="401" t="n">
        <v>26</v>
      </c>
      <c r="AF158" s="401" t="n">
        <v>27</v>
      </c>
      <c r="AG158" s="401" t="n">
        <v>28</v>
      </c>
      <c r="AH158" s="401" t="n">
        <v>29</v>
      </c>
      <c r="AI158" s="401" t="n">
        <v>30</v>
      </c>
      <c r="AJ158" s="401" t="n">
        <v>31</v>
      </c>
      <c r="AK158" s="401" t="n">
        <v>32</v>
      </c>
      <c r="AL158" s="401" t="n">
        <v>33</v>
      </c>
      <c r="AM158" s="401" t="n">
        <v>34</v>
      </c>
    </row>
    <row r="159" customFormat="false" ht="12.75" hidden="false" customHeight="false" outlineLevel="0" collapsed="false">
      <c r="A159" s="401" t="str">
        <f aca="true">IF(INDIRECT(ADDRESS(A$6,ROW()-ROW(A$6)-1+COLUMN($F$8)))&gt;0,INDIRECT(ADDRESS(A$6,ROW()-ROW(A$6)-1+COLUMN($F$8))),"")</f>
        <v/>
      </c>
      <c r="B159" s="401" t="str">
        <f aca="true">IF(INDIRECT(ADDRESS(B$6,ROW()-ROW(B$6)-1+COLUMN($F$8)))&gt;0,INDIRECT(ADDRESS(B$6,ROW()-ROW(B$6)-1+COLUMN($F$8))),"")</f>
        <v/>
      </c>
      <c r="C159" s="401" t="str">
        <f aca="true">IF(INDIRECT(ADDRESS(C$6,ROW()-ROW(C$6)-1+COLUMN($F$8)))&gt;0,INDIRECT(ADDRESS(C$6,ROW()-ROW(C$6)-1+COLUMN($F$8))),"")</f>
        <v/>
      </c>
      <c r="E159" s="401" t="s">
        <v>225</v>
      </c>
      <c r="F159" s="401" t="n">
        <v>28</v>
      </c>
      <c r="G159" s="401" t="n">
        <v>24</v>
      </c>
      <c r="H159" s="401" t="n">
        <v>20</v>
      </c>
      <c r="I159" s="401" t="n">
        <v>12</v>
      </c>
      <c r="J159" s="401" t="n">
        <v>6</v>
      </c>
      <c r="K159" s="401" t="n">
        <v>33</v>
      </c>
      <c r="L159" s="401" t="n">
        <v>25</v>
      </c>
      <c r="M159" s="401" t="n">
        <v>17</v>
      </c>
      <c r="N159" s="401" t="n">
        <v>13</v>
      </c>
      <c r="O159" s="401" t="n">
        <v>3</v>
      </c>
      <c r="P159" s="401" t="n">
        <v>29</v>
      </c>
      <c r="Q159" s="401" t="n">
        <v>10</v>
      </c>
      <c r="R159" s="401" t="n">
        <v>5</v>
      </c>
      <c r="S159" s="401" t="n">
        <v>21</v>
      </c>
      <c r="T159" s="401" t="n">
        <v>32</v>
      </c>
      <c r="U159" s="401" t="n">
        <v>34</v>
      </c>
      <c r="V159" s="401" t="n">
        <v>11</v>
      </c>
      <c r="W159" s="401" t="n">
        <v>4</v>
      </c>
      <c r="X159" s="401" t="n">
        <v>7</v>
      </c>
      <c r="Y159" s="401" t="n">
        <v>19</v>
      </c>
      <c r="Z159" s="401" t="n">
        <v>9</v>
      </c>
      <c r="AA159" s="401" t="n">
        <v>23</v>
      </c>
      <c r="AB159" s="401" t="n">
        <v>16</v>
      </c>
      <c r="AC159" s="401" t="n">
        <v>27</v>
      </c>
      <c r="AD159" s="401" t="n">
        <v>1</v>
      </c>
      <c r="AE159" s="401" t="n">
        <v>2</v>
      </c>
      <c r="AF159" s="401" t="n">
        <v>14</v>
      </c>
      <c r="AG159" s="401" t="n">
        <v>31</v>
      </c>
      <c r="AH159" s="401" t="n">
        <v>26</v>
      </c>
      <c r="AI159" s="401" t="n">
        <v>22</v>
      </c>
      <c r="AJ159" s="401" t="n">
        <v>30</v>
      </c>
      <c r="AK159" s="401" t="n">
        <v>8</v>
      </c>
      <c r="AL159" s="401" t="n">
        <v>15</v>
      </c>
      <c r="AM159" s="401" t="n">
        <v>18</v>
      </c>
    </row>
    <row r="160" customFormat="false" ht="12.75" hidden="false" customHeight="false" outlineLevel="0" collapsed="false">
      <c r="A160" s="401" t="str">
        <f aca="true">IF(INDIRECT(ADDRESS(A$6,ROW()-ROW(A$6)-1+COLUMN($F$8)))&gt;0,INDIRECT(ADDRESS(A$6,ROW()-ROW(A$6)-1+COLUMN($F$8))),"")</f>
        <v/>
      </c>
      <c r="B160" s="401" t="str">
        <f aca="true">IF(INDIRECT(ADDRESS(B$6,ROW()-ROW(B$6)-1+COLUMN($F$8)))&gt;0,INDIRECT(ADDRESS(B$6,ROW()-ROW(B$6)-1+COLUMN($F$8))),"")</f>
        <v/>
      </c>
      <c r="C160" s="401" t="str">
        <f aca="true">IF(INDIRECT(ADDRESS(C$6,ROW()-ROW(C$6)-1+COLUMN($F$8)))&gt;0,INDIRECT(ADDRESS(C$6,ROW()-ROW(C$6)-1+COLUMN($F$8))),"")</f>
        <v/>
      </c>
      <c r="E160" s="401" t="s">
        <v>227</v>
      </c>
      <c r="F160" s="401" t="n">
        <v>20</v>
      </c>
      <c r="G160" s="401" t="n">
        <v>3</v>
      </c>
      <c r="H160" s="401" t="n">
        <v>27</v>
      </c>
      <c r="I160" s="401" t="n">
        <v>31</v>
      </c>
      <c r="J160" s="401" t="n">
        <v>8</v>
      </c>
      <c r="K160" s="401" t="n">
        <v>12</v>
      </c>
      <c r="L160" s="401" t="n">
        <v>29</v>
      </c>
      <c r="M160" s="401" t="n">
        <v>34</v>
      </c>
      <c r="N160" s="401" t="n">
        <v>23</v>
      </c>
      <c r="O160" s="401" t="n">
        <v>17</v>
      </c>
      <c r="P160" s="401" t="n">
        <v>25</v>
      </c>
      <c r="Q160" s="401" t="n">
        <v>5</v>
      </c>
      <c r="R160" s="401" t="n">
        <v>26</v>
      </c>
      <c r="S160" s="401" t="n">
        <v>11</v>
      </c>
      <c r="T160" s="401" t="n">
        <v>9</v>
      </c>
      <c r="U160" s="401" t="n">
        <v>19</v>
      </c>
      <c r="V160" s="401" t="n">
        <v>15</v>
      </c>
      <c r="W160" s="401" t="n">
        <v>32</v>
      </c>
      <c r="X160" s="401" t="n">
        <v>6</v>
      </c>
      <c r="Y160" s="401" t="n">
        <v>2</v>
      </c>
      <c r="Z160" s="401" t="n">
        <v>22</v>
      </c>
      <c r="AA160" s="401" t="n">
        <v>13</v>
      </c>
      <c r="AB160" s="401" t="n">
        <v>7</v>
      </c>
      <c r="AC160" s="401" t="n">
        <v>30</v>
      </c>
      <c r="AD160" s="401" t="n">
        <v>16</v>
      </c>
      <c r="AE160" s="401" t="n">
        <v>10</v>
      </c>
      <c r="AF160" s="401" t="n">
        <v>18</v>
      </c>
      <c r="AG160" s="401" t="n">
        <v>24</v>
      </c>
      <c r="AH160" s="401" t="n">
        <v>1</v>
      </c>
      <c r="AI160" s="401" t="n">
        <v>33</v>
      </c>
      <c r="AJ160" s="401" t="n">
        <v>14</v>
      </c>
      <c r="AK160" s="401" t="n">
        <v>4</v>
      </c>
      <c r="AL160" s="401" t="n">
        <v>21</v>
      </c>
      <c r="AM160" s="401" t="n">
        <v>28</v>
      </c>
    </row>
    <row r="161" customFormat="false" ht="12.75" hidden="false" customHeight="false" outlineLevel="0" collapsed="false">
      <c r="A161" s="401" t="str">
        <f aca="true">IF(INDIRECT(ADDRESS(A$6,ROW()-ROW(A$6)-1+COLUMN($F$8)))&gt;0,INDIRECT(ADDRESS(A$6,ROW()-ROW(A$6)-1+COLUMN($F$8))),"")</f>
        <v/>
      </c>
      <c r="B161" s="401" t="str">
        <f aca="true">IF(INDIRECT(ADDRESS(B$6,ROW()-ROW(B$6)-1+COLUMN($F$8)))&gt;0,INDIRECT(ADDRESS(B$6,ROW()-ROW(B$6)-1+COLUMN($F$8))),"")</f>
        <v/>
      </c>
      <c r="C161" s="401" t="str">
        <f aca="true">IF(INDIRECT(ADDRESS(C$6,ROW()-ROW(C$6)-1+COLUMN($F$8)))&gt;0,INDIRECT(ADDRESS(C$6,ROW()-ROW(C$6)-1+COLUMN($F$8))),"")</f>
        <v/>
      </c>
    </row>
    <row r="162" customFormat="false" ht="12.75" hidden="false" customHeight="false" outlineLevel="0" collapsed="false">
      <c r="A162" s="401" t="str">
        <f aca="true">IF(INDIRECT(ADDRESS(A$6,ROW()-ROW(A$6)-1+COLUMN($F$8)))&gt;0,INDIRECT(ADDRESS(A$6,ROW()-ROW(A$6)-1+COLUMN($F$8))),"")</f>
        <v/>
      </c>
      <c r="B162" s="401" t="str">
        <f aca="true">IF(INDIRECT(ADDRESS(B$6,ROW()-ROW(B$6)-1+COLUMN($F$8)))&gt;0,INDIRECT(ADDRESS(B$6,ROW()-ROW(B$6)-1+COLUMN($F$8))),"")</f>
        <v/>
      </c>
      <c r="C162" s="401" t="str">
        <f aca="true">IF(INDIRECT(ADDRESS(C$6,ROW()-ROW(C$6)-1+COLUMN($F$8)))&gt;0,INDIRECT(ADDRESS(C$6,ROW()-ROW(C$6)-1+COLUMN($F$8))),"")</f>
        <v/>
      </c>
      <c r="D162" s="446" t="n">
        <v>35</v>
      </c>
      <c r="E162" s="39" t="s">
        <v>250</v>
      </c>
    </row>
    <row r="163" customFormat="false" ht="12.75" hidden="false" customHeight="false" outlineLevel="0" collapsed="false">
      <c r="A163" s="401" t="str">
        <f aca="true">IF(INDIRECT(ADDRESS(A$6,ROW()-ROW(A$6)-1+COLUMN($F$8)))&gt;0,INDIRECT(ADDRESS(A$6,ROW()-ROW(A$6)-1+COLUMN($F$8))),"")</f>
        <v/>
      </c>
      <c r="B163" s="401" t="str">
        <f aca="true">IF(INDIRECT(ADDRESS(B$6,ROW()-ROW(B$6)-1+COLUMN($F$8)))&gt;0,INDIRECT(ADDRESS(B$6,ROW()-ROW(B$6)-1+COLUMN($F$8))),"")</f>
        <v/>
      </c>
      <c r="C163" s="401" t="str">
        <f aca="true">IF(INDIRECT(ADDRESS(C$6,ROW()-ROW(C$6)-1+COLUMN($F$8)))&gt;0,INDIRECT(ADDRESS(C$6,ROW()-ROW(C$6)-1+COLUMN($F$8))),"")</f>
        <v/>
      </c>
      <c r="E163" s="401" t="s">
        <v>198</v>
      </c>
      <c r="F163" s="401" t="n">
        <v>1</v>
      </c>
      <c r="G163" s="401" t="n">
        <v>2</v>
      </c>
      <c r="H163" s="401" t="n">
        <v>3</v>
      </c>
      <c r="I163" s="401" t="n">
        <v>4</v>
      </c>
      <c r="J163" s="401" t="n">
        <v>5</v>
      </c>
      <c r="K163" s="401" t="n">
        <v>6</v>
      </c>
      <c r="L163" s="401" t="n">
        <v>7</v>
      </c>
      <c r="M163" s="401" t="n">
        <v>8</v>
      </c>
      <c r="N163" s="401" t="n">
        <v>9</v>
      </c>
      <c r="O163" s="401" t="n">
        <v>10</v>
      </c>
      <c r="P163" s="401" t="n">
        <v>11</v>
      </c>
      <c r="Q163" s="401" t="n">
        <v>12</v>
      </c>
      <c r="R163" s="401" t="n">
        <v>13</v>
      </c>
      <c r="S163" s="401" t="n">
        <v>14</v>
      </c>
      <c r="T163" s="401" t="n">
        <v>15</v>
      </c>
      <c r="U163" s="401" t="n">
        <v>16</v>
      </c>
      <c r="V163" s="401" t="n">
        <v>17</v>
      </c>
      <c r="W163" s="401" t="n">
        <v>18</v>
      </c>
      <c r="X163" s="401" t="n">
        <v>19</v>
      </c>
      <c r="Y163" s="401" t="n">
        <v>20</v>
      </c>
      <c r="Z163" s="401" t="n">
        <v>21</v>
      </c>
      <c r="AA163" s="401" t="n">
        <v>22</v>
      </c>
      <c r="AB163" s="401" t="n">
        <v>23</v>
      </c>
      <c r="AC163" s="401" t="n">
        <v>24</v>
      </c>
      <c r="AD163" s="401" t="n">
        <v>25</v>
      </c>
      <c r="AE163" s="401" t="n">
        <v>26</v>
      </c>
      <c r="AF163" s="401" t="n">
        <v>27</v>
      </c>
      <c r="AG163" s="401" t="n">
        <v>28</v>
      </c>
      <c r="AH163" s="401" t="n">
        <v>29</v>
      </c>
      <c r="AI163" s="401" t="n">
        <v>30</v>
      </c>
      <c r="AJ163" s="401" t="n">
        <v>31</v>
      </c>
      <c r="AK163" s="401" t="n">
        <v>32</v>
      </c>
      <c r="AL163" s="401" t="n">
        <v>33</v>
      </c>
      <c r="AM163" s="401" t="n">
        <v>34</v>
      </c>
      <c r="AN163" s="401" t="n">
        <v>35</v>
      </c>
    </row>
    <row r="164" customFormat="false" ht="12.75" hidden="false" customHeight="false" outlineLevel="0" collapsed="false">
      <c r="A164" s="401" t="str">
        <f aca="true">IF(INDIRECT(ADDRESS(A$6,ROW()-ROW(A$6)-1+COLUMN($F$8)))&gt;0,INDIRECT(ADDRESS(A$6,ROW()-ROW(A$6)-1+COLUMN($F$8))),"")</f>
        <v/>
      </c>
      <c r="B164" s="401" t="str">
        <f aca="true">IF(INDIRECT(ADDRESS(B$6,ROW()-ROW(B$6)-1+COLUMN($F$8)))&gt;0,INDIRECT(ADDRESS(B$6,ROW()-ROW(B$6)-1+COLUMN($F$8))),"")</f>
        <v/>
      </c>
      <c r="C164" s="401" t="str">
        <f aca="true">IF(INDIRECT(ADDRESS(C$6,ROW()-ROW(C$6)-1+COLUMN($F$8)))&gt;0,INDIRECT(ADDRESS(C$6,ROW()-ROW(C$6)-1+COLUMN($F$8))),"")</f>
        <v/>
      </c>
      <c r="E164" s="401" t="s">
        <v>225</v>
      </c>
      <c r="F164" s="401" t="n">
        <v>10</v>
      </c>
      <c r="G164" s="401" t="n">
        <v>3</v>
      </c>
      <c r="H164" s="401" t="n">
        <v>35</v>
      </c>
      <c r="I164" s="401" t="n">
        <v>27</v>
      </c>
      <c r="J164" s="401" t="n">
        <v>23</v>
      </c>
      <c r="K164" s="401" t="n">
        <v>29</v>
      </c>
      <c r="L164" s="401" t="n">
        <v>20</v>
      </c>
      <c r="M164" s="401" t="n">
        <v>1</v>
      </c>
      <c r="N164" s="401" t="n">
        <v>6</v>
      </c>
      <c r="O164" s="401" t="n">
        <v>13</v>
      </c>
      <c r="P164" s="401" t="n">
        <v>34</v>
      </c>
      <c r="Q164" s="401" t="n">
        <v>8</v>
      </c>
      <c r="R164" s="401" t="n">
        <v>12</v>
      </c>
      <c r="S164" s="401" t="n">
        <v>5</v>
      </c>
      <c r="T164" s="401" t="n">
        <v>18</v>
      </c>
      <c r="U164" s="401" t="n">
        <v>2</v>
      </c>
      <c r="V164" s="401" t="n">
        <v>31</v>
      </c>
      <c r="W164" s="401" t="n">
        <v>17</v>
      </c>
      <c r="X164" s="401" t="n">
        <v>26</v>
      </c>
      <c r="Y164" s="401" t="n">
        <v>22</v>
      </c>
      <c r="Z164" s="401" t="n">
        <v>14</v>
      </c>
      <c r="AA164" s="401" t="n">
        <v>24</v>
      </c>
      <c r="AB164" s="401" t="n">
        <v>9</v>
      </c>
      <c r="AC164" s="401" t="n">
        <v>32</v>
      </c>
      <c r="AD164" s="401" t="n">
        <v>16</v>
      </c>
      <c r="AE164" s="401" t="n">
        <v>28</v>
      </c>
      <c r="AF164" s="401" t="n">
        <v>4</v>
      </c>
      <c r="AG164" s="401" t="n">
        <v>11</v>
      </c>
      <c r="AH164" s="401" t="n">
        <v>21</v>
      </c>
      <c r="AI164" s="401" t="n">
        <v>7</v>
      </c>
      <c r="AJ164" s="401" t="n">
        <v>30</v>
      </c>
      <c r="AK164" s="401" t="n">
        <v>19</v>
      </c>
      <c r="AL164" s="401" t="n">
        <v>25</v>
      </c>
      <c r="AM164" s="401" t="n">
        <v>15</v>
      </c>
      <c r="AN164" s="401" t="n">
        <v>33</v>
      </c>
    </row>
    <row r="165" customFormat="false" ht="12.75" hidden="false" customHeight="false" outlineLevel="0" collapsed="false">
      <c r="A165" s="401" t="str">
        <f aca="true">IF(INDIRECT(ADDRESS(A$6,ROW()-ROW(A$6)-1+COLUMN($F$8)))&gt;0,INDIRECT(ADDRESS(A$6,ROW()-ROW(A$6)-1+COLUMN($F$8))),"")</f>
        <v/>
      </c>
      <c r="B165" s="401" t="str">
        <f aca="true">IF(INDIRECT(ADDRESS(B$6,ROW()-ROW(B$6)-1+COLUMN($F$8)))&gt;0,INDIRECT(ADDRESS(B$6,ROW()-ROW(B$6)-1+COLUMN($F$8))),"")</f>
        <v/>
      </c>
      <c r="C165" s="401" t="str">
        <f aca="true">IF(INDIRECT(ADDRESS(C$6,ROW()-ROW(C$6)-1+COLUMN($F$8)))&gt;0,INDIRECT(ADDRESS(C$6,ROW()-ROW(C$6)-1+COLUMN($F$8))),"")</f>
        <v/>
      </c>
      <c r="E165" s="401" t="s">
        <v>227</v>
      </c>
      <c r="F165" s="401" t="n">
        <v>25</v>
      </c>
      <c r="G165" s="401" t="n">
        <v>9</v>
      </c>
      <c r="H165" s="401" t="n">
        <v>29</v>
      </c>
      <c r="I165" s="401" t="n">
        <v>2</v>
      </c>
      <c r="J165" s="401" t="n">
        <v>11</v>
      </c>
      <c r="K165" s="401" t="n">
        <v>5</v>
      </c>
      <c r="L165" s="401" t="n">
        <v>23</v>
      </c>
      <c r="M165" s="401" t="n">
        <v>32</v>
      </c>
      <c r="N165" s="401" t="n">
        <v>28</v>
      </c>
      <c r="O165" s="401" t="n">
        <v>17</v>
      </c>
      <c r="P165" s="401" t="n">
        <v>15</v>
      </c>
      <c r="Q165" s="401" t="n">
        <v>35</v>
      </c>
      <c r="R165" s="401" t="n">
        <v>24</v>
      </c>
      <c r="S165" s="401" t="n">
        <v>1</v>
      </c>
      <c r="T165" s="401" t="n">
        <v>8</v>
      </c>
      <c r="U165" s="401" t="n">
        <v>22</v>
      </c>
      <c r="V165" s="401" t="n">
        <v>14</v>
      </c>
      <c r="W165" s="401" t="n">
        <v>19</v>
      </c>
      <c r="X165" s="401" t="n">
        <v>10</v>
      </c>
      <c r="Y165" s="401" t="n">
        <v>34</v>
      </c>
      <c r="Z165" s="401" t="n">
        <v>13</v>
      </c>
      <c r="AA165" s="401" t="n">
        <v>18</v>
      </c>
      <c r="AB165" s="401" t="n">
        <v>21</v>
      </c>
      <c r="AC165" s="401" t="n">
        <v>30</v>
      </c>
      <c r="AD165" s="401" t="n">
        <v>31</v>
      </c>
      <c r="AE165" s="401" t="n">
        <v>4</v>
      </c>
      <c r="AF165" s="401" t="n">
        <v>6</v>
      </c>
      <c r="AG165" s="401" t="n">
        <v>27</v>
      </c>
      <c r="AH165" s="401" t="n">
        <v>16</v>
      </c>
      <c r="AI165" s="401" t="n">
        <v>12</v>
      </c>
      <c r="AJ165" s="401" t="n">
        <v>7</v>
      </c>
      <c r="AK165" s="401" t="n">
        <v>33</v>
      </c>
      <c r="AL165" s="401" t="n">
        <v>20</v>
      </c>
      <c r="AM165" s="401" t="n">
        <v>3</v>
      </c>
      <c r="AN165" s="401" t="n">
        <v>26</v>
      </c>
    </row>
    <row r="166" customFormat="false" ht="12.75" hidden="false" customHeight="false" outlineLevel="0" collapsed="false">
      <c r="A166" s="401" t="str">
        <f aca="true">IF(INDIRECT(ADDRESS(A$6,ROW()-ROW(A$6)-1+COLUMN($F$8)))&gt;0,INDIRECT(ADDRESS(A$6,ROW()-ROW(A$6)-1+COLUMN($F$8))),"")</f>
        <v/>
      </c>
      <c r="B166" s="401" t="str">
        <f aca="true">IF(INDIRECT(ADDRESS(B$6,ROW()-ROW(B$6)-1+COLUMN($F$8)))&gt;0,INDIRECT(ADDRESS(B$6,ROW()-ROW(B$6)-1+COLUMN($F$8))),"")</f>
        <v/>
      </c>
      <c r="C166" s="401" t="str">
        <f aca="true">IF(INDIRECT(ADDRESS(C$6,ROW()-ROW(C$6)-1+COLUMN($F$8)))&gt;0,INDIRECT(ADDRESS(C$6,ROW()-ROW(C$6)-1+COLUMN($F$8))),"")</f>
        <v/>
      </c>
    </row>
    <row r="167" customFormat="false" ht="12.75" hidden="false" customHeight="false" outlineLevel="0" collapsed="false">
      <c r="A167" s="401" t="str">
        <f aca="true">IF(INDIRECT(ADDRESS(A$6,ROW()-ROW(A$6)-1+COLUMN($F$8)))&gt;0,INDIRECT(ADDRESS(A$6,ROW()-ROW(A$6)-1+COLUMN($F$8))),"")</f>
        <v/>
      </c>
      <c r="B167" s="401" t="str">
        <f aca="true">IF(INDIRECT(ADDRESS(B$6,ROW()-ROW(B$6)-1+COLUMN($F$8)))&gt;0,INDIRECT(ADDRESS(B$6,ROW()-ROW(B$6)-1+COLUMN($F$8))),"")</f>
        <v/>
      </c>
      <c r="C167" s="401" t="str">
        <f aca="true">IF(INDIRECT(ADDRESS(C$6,ROW()-ROW(C$6)-1+COLUMN($F$8)))&gt;0,INDIRECT(ADDRESS(C$6,ROW()-ROW(C$6)-1+COLUMN($F$8))),"")</f>
        <v/>
      </c>
      <c r="D167" s="446" t="n">
        <v>36</v>
      </c>
      <c r="E167" s="39" t="s">
        <v>250</v>
      </c>
    </row>
    <row r="168" customFormat="false" ht="12.75" hidden="false" customHeight="false" outlineLevel="0" collapsed="false">
      <c r="A168" s="401" t="str">
        <f aca="true">IF(INDIRECT(ADDRESS(A$6,ROW()-ROW(A$6)-1+COLUMN($F$8)))&gt;0,INDIRECT(ADDRESS(A$6,ROW()-ROW(A$6)-1+COLUMN($F$8))),"")</f>
        <v/>
      </c>
      <c r="B168" s="401" t="str">
        <f aca="true">IF(INDIRECT(ADDRESS(B$6,ROW()-ROW(B$6)-1+COLUMN($F$8)))&gt;0,INDIRECT(ADDRESS(B$6,ROW()-ROW(B$6)-1+COLUMN($F$8))),"")</f>
        <v/>
      </c>
      <c r="C168" s="401" t="str">
        <f aca="true">IF(INDIRECT(ADDRESS(C$6,ROW()-ROW(C$6)-1+COLUMN($F$8)))&gt;0,INDIRECT(ADDRESS(C$6,ROW()-ROW(C$6)-1+COLUMN($F$8))),"")</f>
        <v/>
      </c>
      <c r="E168" s="401" t="s">
        <v>198</v>
      </c>
      <c r="F168" s="401" t="n">
        <v>1</v>
      </c>
      <c r="G168" s="401" t="n">
        <v>2</v>
      </c>
      <c r="H168" s="401" t="n">
        <v>3</v>
      </c>
      <c r="I168" s="401" t="n">
        <v>4</v>
      </c>
      <c r="J168" s="401" t="n">
        <v>5</v>
      </c>
      <c r="K168" s="401" t="n">
        <v>6</v>
      </c>
      <c r="L168" s="401" t="n">
        <v>7</v>
      </c>
      <c r="M168" s="401" t="n">
        <v>8</v>
      </c>
      <c r="N168" s="401" t="n">
        <v>9</v>
      </c>
      <c r="O168" s="401" t="n">
        <v>10</v>
      </c>
      <c r="P168" s="401" t="n">
        <v>11</v>
      </c>
      <c r="Q168" s="401" t="n">
        <v>12</v>
      </c>
      <c r="R168" s="401" t="n">
        <v>13</v>
      </c>
      <c r="S168" s="401" t="n">
        <v>14</v>
      </c>
      <c r="T168" s="401" t="n">
        <v>15</v>
      </c>
      <c r="U168" s="401" t="n">
        <v>16</v>
      </c>
      <c r="V168" s="401" t="n">
        <v>17</v>
      </c>
      <c r="W168" s="401" t="n">
        <v>18</v>
      </c>
      <c r="X168" s="401" t="n">
        <v>19</v>
      </c>
      <c r="Y168" s="401" t="n">
        <v>20</v>
      </c>
      <c r="Z168" s="401" t="n">
        <v>21</v>
      </c>
      <c r="AA168" s="401" t="n">
        <v>22</v>
      </c>
      <c r="AB168" s="401" t="n">
        <v>23</v>
      </c>
      <c r="AC168" s="401" t="n">
        <v>24</v>
      </c>
      <c r="AE168" s="401" t="n">
        <v>25</v>
      </c>
      <c r="AF168" s="401" t="n">
        <v>26</v>
      </c>
      <c r="AG168" s="401" t="n">
        <v>27</v>
      </c>
      <c r="AH168" s="401" t="n">
        <v>28</v>
      </c>
      <c r="AJ168" s="401" t="n">
        <v>29</v>
      </c>
      <c r="AK168" s="401" t="n">
        <v>30</v>
      </c>
      <c r="AL168" s="401" t="n">
        <v>31</v>
      </c>
      <c r="AM168" s="401" t="n">
        <v>32</v>
      </c>
      <c r="AO168" s="401" t="n">
        <v>33</v>
      </c>
      <c r="AP168" s="401" t="n">
        <v>34</v>
      </c>
      <c r="AQ168" s="401" t="n">
        <v>35</v>
      </c>
      <c r="AR168" s="401" t="n">
        <v>36</v>
      </c>
    </row>
    <row r="169" customFormat="false" ht="12.75" hidden="false" customHeight="false" outlineLevel="0" collapsed="false">
      <c r="A169" s="401" t="str">
        <f aca="true">IF(INDIRECT(ADDRESS(A$6,ROW()-ROW(A$6)-1+COLUMN($F$8)))&gt;0,INDIRECT(ADDRESS(A$6,ROW()-ROW(A$6)-1+COLUMN($F$8))),"")</f>
        <v/>
      </c>
      <c r="B169" s="401" t="str">
        <f aca="true">IF(INDIRECT(ADDRESS(B$6,ROW()-ROW(B$6)-1+COLUMN($F$8)))&gt;0,INDIRECT(ADDRESS(B$6,ROW()-ROW(B$6)-1+COLUMN($F$8))),"")</f>
        <v/>
      </c>
      <c r="C169" s="401" t="str">
        <f aca="true">IF(INDIRECT(ADDRESS(C$6,ROW()-ROW(C$6)-1+COLUMN($F$8)))&gt;0,INDIRECT(ADDRESS(C$6,ROW()-ROW(C$6)-1+COLUMN($F$8))),"")</f>
        <v/>
      </c>
      <c r="E169" s="401" t="s">
        <v>225</v>
      </c>
      <c r="F169" s="401" t="n">
        <v>22</v>
      </c>
      <c r="G169" s="401" t="n">
        <v>8</v>
      </c>
      <c r="H169" s="401" t="n">
        <v>25</v>
      </c>
      <c r="I169" s="401" t="n">
        <v>29</v>
      </c>
      <c r="J169" s="401" t="n">
        <v>34</v>
      </c>
      <c r="K169" s="401" t="n">
        <v>24</v>
      </c>
      <c r="L169" s="401" t="n">
        <v>27</v>
      </c>
      <c r="M169" s="401" t="n">
        <v>33</v>
      </c>
      <c r="N169" s="401" t="n">
        <v>30</v>
      </c>
      <c r="O169" s="401" t="n">
        <v>6</v>
      </c>
      <c r="P169" s="401" t="n">
        <v>26</v>
      </c>
      <c r="Q169" s="401" t="n">
        <v>13</v>
      </c>
      <c r="R169" s="401" t="n">
        <v>17</v>
      </c>
      <c r="S169" s="401" t="n">
        <v>31</v>
      </c>
      <c r="T169" s="401" t="n">
        <v>2</v>
      </c>
      <c r="U169" s="401" t="n">
        <v>9</v>
      </c>
      <c r="V169" s="401" t="n">
        <v>20</v>
      </c>
      <c r="W169" s="401" t="n">
        <v>32</v>
      </c>
      <c r="X169" s="401" t="n">
        <v>23</v>
      </c>
      <c r="Y169" s="401" t="n">
        <v>1</v>
      </c>
      <c r="Z169" s="401" t="n">
        <v>19</v>
      </c>
      <c r="AA169" s="401" t="n">
        <v>3</v>
      </c>
      <c r="AB169" s="401" t="n">
        <v>14</v>
      </c>
      <c r="AC169" s="401" t="n">
        <v>35</v>
      </c>
      <c r="AE169" s="401" t="n">
        <v>10</v>
      </c>
      <c r="AF169" s="401" t="n">
        <v>11</v>
      </c>
      <c r="AG169" s="401" t="n">
        <v>4</v>
      </c>
      <c r="AH169" s="401" t="n">
        <v>18</v>
      </c>
      <c r="AJ169" s="401" t="n">
        <v>36</v>
      </c>
      <c r="AK169" s="401" t="n">
        <v>15</v>
      </c>
      <c r="AL169" s="401" t="n">
        <v>28</v>
      </c>
      <c r="AM169" s="401" t="n">
        <v>7</v>
      </c>
      <c r="AO169" s="401" t="n">
        <v>5</v>
      </c>
      <c r="AP169" s="401" t="n">
        <v>21</v>
      </c>
      <c r="AQ169" s="401" t="n">
        <v>16</v>
      </c>
      <c r="AR169" s="401" t="n">
        <v>12</v>
      </c>
    </row>
    <row r="170" customFormat="false" ht="12.75" hidden="false" customHeight="false" outlineLevel="0" collapsed="false">
      <c r="A170" s="401" t="str">
        <f aca="true">IF(INDIRECT(ADDRESS(A$6,ROW()-ROW(A$6)-1+COLUMN($F$8)))&gt;0,INDIRECT(ADDRESS(A$6,ROW()-ROW(A$6)-1+COLUMN($F$8))),"")</f>
        <v/>
      </c>
      <c r="B170" s="401" t="str">
        <f aca="true">IF(INDIRECT(ADDRESS(B$6,ROW()-ROW(B$6)-1+COLUMN($F$8)))&gt;0,INDIRECT(ADDRESS(B$6,ROW()-ROW(B$6)-1+COLUMN($F$8))),"")</f>
        <v/>
      </c>
      <c r="C170" s="401" t="str">
        <f aca="true">IF(INDIRECT(ADDRESS(C$6,ROW()-ROW(C$6)-1+COLUMN($F$8)))&gt;0,INDIRECT(ADDRESS(C$6,ROW()-ROW(C$6)-1+COLUMN($F$8))),"")</f>
        <v/>
      </c>
      <c r="E170" s="401" t="s">
        <v>227</v>
      </c>
      <c r="F170" s="401" t="n">
        <v>28</v>
      </c>
      <c r="G170" s="401" t="n">
        <v>19</v>
      </c>
      <c r="H170" s="401" t="n">
        <v>29</v>
      </c>
      <c r="I170" s="401" t="n">
        <v>11</v>
      </c>
      <c r="J170" s="401" t="n">
        <v>21</v>
      </c>
      <c r="K170" s="401" t="n">
        <v>18</v>
      </c>
      <c r="L170" s="401" t="n">
        <v>31</v>
      </c>
      <c r="M170" s="401" t="n">
        <v>15</v>
      </c>
      <c r="N170" s="401" t="n">
        <v>22</v>
      </c>
      <c r="O170" s="401" t="n">
        <v>33</v>
      </c>
      <c r="P170" s="401" t="n">
        <v>32</v>
      </c>
      <c r="Q170" s="401" t="n">
        <v>36</v>
      </c>
      <c r="R170" s="401" t="n">
        <v>10</v>
      </c>
      <c r="S170" s="401" t="n">
        <v>3</v>
      </c>
      <c r="T170" s="401" t="n">
        <v>26</v>
      </c>
      <c r="U170" s="401" t="n">
        <v>4</v>
      </c>
      <c r="V170" s="401" t="n">
        <v>35</v>
      </c>
      <c r="W170" s="401" t="n">
        <v>7</v>
      </c>
      <c r="X170" s="401" t="n">
        <v>27</v>
      </c>
      <c r="Y170" s="401" t="n">
        <v>16</v>
      </c>
      <c r="Z170" s="401" t="n">
        <v>34</v>
      </c>
      <c r="AA170" s="401" t="n">
        <v>9</v>
      </c>
      <c r="AB170" s="401" t="n">
        <v>30</v>
      </c>
      <c r="AC170" s="401" t="n">
        <v>13</v>
      </c>
      <c r="AE170" s="401" t="n">
        <v>20</v>
      </c>
      <c r="AF170" s="401" t="n">
        <v>14</v>
      </c>
      <c r="AG170" s="401" t="n">
        <v>2</v>
      </c>
      <c r="AH170" s="401" t="n">
        <v>25</v>
      </c>
      <c r="AJ170" s="401" t="n">
        <v>12</v>
      </c>
      <c r="AK170" s="401" t="n">
        <v>24</v>
      </c>
      <c r="AL170" s="401" t="n">
        <v>1</v>
      </c>
      <c r="AM170" s="401" t="n">
        <v>8</v>
      </c>
      <c r="AO170" s="401" t="n">
        <v>23</v>
      </c>
      <c r="AP170" s="401" t="n">
        <v>6</v>
      </c>
      <c r="AQ170" s="401" t="n">
        <v>5</v>
      </c>
      <c r="AR170" s="401" t="n">
        <v>17</v>
      </c>
    </row>
    <row r="171" customFormat="false" ht="12.75" hidden="false" customHeight="false" outlineLevel="0" collapsed="false">
      <c r="A171" s="401" t="str">
        <f aca="true">IF(INDIRECT(ADDRESS(A$6,ROW()-ROW(A$6)-1+COLUMN($F$8)))&gt;0,INDIRECT(ADDRESS(A$6,ROW()-ROW(A$6)-1+COLUMN($F$8))),"")</f>
        <v/>
      </c>
      <c r="B171" s="401" t="str">
        <f aca="true">IF(INDIRECT(ADDRESS(B$6,ROW()-ROW(B$6)-1+COLUMN($F$8)))&gt;0,INDIRECT(ADDRESS(B$6,ROW()-ROW(B$6)-1+COLUMN($F$8))),"")</f>
        <v/>
      </c>
      <c r="C171" s="401" t="str">
        <f aca="true">IF(INDIRECT(ADDRESS(C$6,ROW()-ROW(C$6)-1+COLUMN($F$8)))&gt;0,INDIRECT(ADDRESS(C$6,ROW()-ROW(C$6)-1+COLUMN($F$8))),"")</f>
        <v/>
      </c>
    </row>
    <row r="172" customFormat="false" ht="12.75" hidden="false" customHeight="false" outlineLevel="0" collapsed="false">
      <c r="A172" s="401" t="str">
        <f aca="true">IF(INDIRECT(ADDRESS(A$6,ROW()-ROW(A$6)-1+COLUMN($F$8)))&gt;0,INDIRECT(ADDRESS(A$6,ROW()-ROW(A$6)-1+COLUMN($F$8))),"")</f>
        <v/>
      </c>
      <c r="B172" s="401" t="str">
        <f aca="true">IF(INDIRECT(ADDRESS(B$6,ROW()-ROW(B$6)-1+COLUMN($F$8)))&gt;0,INDIRECT(ADDRESS(B$6,ROW()-ROW(B$6)-1+COLUMN($F$8))),"")</f>
        <v/>
      </c>
      <c r="C172" s="401" t="str">
        <f aca="true">IF(INDIRECT(ADDRESS(C$6,ROW()-ROW(C$6)-1+COLUMN($F$8)))&gt;0,INDIRECT(ADDRESS(C$6,ROW()-ROW(C$6)-1+COLUMN($F$8))),"")</f>
        <v/>
      </c>
      <c r="D172" s="446" t="n">
        <v>37</v>
      </c>
      <c r="E172" s="39" t="s">
        <v>250</v>
      </c>
    </row>
    <row r="173" customFormat="false" ht="12.75" hidden="false" customHeight="false" outlineLevel="0" collapsed="false">
      <c r="A173" s="401" t="str">
        <f aca="true">IF(INDIRECT(ADDRESS(A$6,ROW()-ROW(A$6)-1+COLUMN($F$8)))&gt;0,INDIRECT(ADDRESS(A$6,ROW()-ROW(A$6)-1+COLUMN($F$8))),"")</f>
        <v/>
      </c>
      <c r="B173" s="401" t="str">
        <f aca="true">IF(INDIRECT(ADDRESS(B$6,ROW()-ROW(B$6)-1+COLUMN($F$8)))&gt;0,INDIRECT(ADDRESS(B$6,ROW()-ROW(B$6)-1+COLUMN($F$8))),"")</f>
        <v/>
      </c>
      <c r="C173" s="401" t="str">
        <f aca="true">IF(INDIRECT(ADDRESS(C$6,ROW()-ROW(C$6)-1+COLUMN($F$8)))&gt;0,INDIRECT(ADDRESS(C$6,ROW()-ROW(C$6)-1+COLUMN($F$8))),"")</f>
        <v/>
      </c>
      <c r="E173" s="401" t="s">
        <v>198</v>
      </c>
      <c r="F173" s="401" t="n">
        <v>1</v>
      </c>
      <c r="G173" s="401" t="n">
        <v>2</v>
      </c>
      <c r="H173" s="401" t="n">
        <v>3</v>
      </c>
      <c r="I173" s="401" t="n">
        <v>4</v>
      </c>
      <c r="J173" s="401" t="n">
        <v>5</v>
      </c>
      <c r="K173" s="401" t="n">
        <v>6</v>
      </c>
      <c r="L173" s="401" t="n">
        <v>7</v>
      </c>
      <c r="M173" s="401" t="n">
        <v>8</v>
      </c>
      <c r="N173" s="401" t="n">
        <v>9</v>
      </c>
      <c r="O173" s="401" t="n">
        <v>10</v>
      </c>
      <c r="P173" s="401" t="n">
        <v>11</v>
      </c>
      <c r="Q173" s="401" t="n">
        <v>12</v>
      </c>
      <c r="R173" s="401" t="n">
        <v>13</v>
      </c>
      <c r="S173" s="401" t="n">
        <v>14</v>
      </c>
      <c r="T173" s="401" t="n">
        <v>15</v>
      </c>
      <c r="U173" s="401" t="n">
        <v>16</v>
      </c>
      <c r="V173" s="401" t="n">
        <v>17</v>
      </c>
      <c r="W173" s="401" t="n">
        <v>18</v>
      </c>
      <c r="X173" s="401" t="n">
        <v>19</v>
      </c>
      <c r="Y173" s="401" t="n">
        <v>20</v>
      </c>
      <c r="Z173" s="401" t="n">
        <v>21</v>
      </c>
      <c r="AA173" s="401" t="n">
        <v>22</v>
      </c>
      <c r="AB173" s="401" t="n">
        <v>23</v>
      </c>
      <c r="AC173" s="401" t="n">
        <v>24</v>
      </c>
      <c r="AD173" s="401" t="n">
        <v>25</v>
      </c>
      <c r="AE173" s="401" t="n">
        <v>26</v>
      </c>
      <c r="AF173" s="401" t="n">
        <v>27</v>
      </c>
      <c r="AG173" s="401" t="n">
        <v>28</v>
      </c>
      <c r="AH173" s="401" t="n">
        <v>29</v>
      </c>
      <c r="AJ173" s="401" t="n">
        <v>30</v>
      </c>
      <c r="AK173" s="401" t="n">
        <v>31</v>
      </c>
      <c r="AL173" s="401" t="n">
        <v>32</v>
      </c>
      <c r="AM173" s="401" t="n">
        <v>33</v>
      </c>
      <c r="AO173" s="401" t="n">
        <v>34</v>
      </c>
      <c r="AP173" s="401" t="n">
        <v>35</v>
      </c>
      <c r="AQ173" s="401" t="n">
        <v>36</v>
      </c>
      <c r="AR173" s="401" t="n">
        <v>37</v>
      </c>
    </row>
    <row r="174" customFormat="false" ht="12.75" hidden="false" customHeight="false" outlineLevel="0" collapsed="false">
      <c r="A174" s="401" t="str">
        <f aca="true">IF(INDIRECT(ADDRESS(A$6,ROW()-ROW(A$6)-1+COLUMN($F$8)))&gt;0,INDIRECT(ADDRESS(A$6,ROW()-ROW(A$6)-1+COLUMN($F$8))),"")</f>
        <v/>
      </c>
      <c r="B174" s="401" t="str">
        <f aca="true">IF(INDIRECT(ADDRESS(B$6,ROW()-ROW(B$6)-1+COLUMN($F$8)))&gt;0,INDIRECT(ADDRESS(B$6,ROW()-ROW(B$6)-1+COLUMN($F$8))),"")</f>
        <v/>
      </c>
      <c r="C174" s="401" t="str">
        <f aca="true">IF(INDIRECT(ADDRESS(C$6,ROW()-ROW(C$6)-1+COLUMN($F$8)))&gt;0,INDIRECT(ADDRESS(C$6,ROW()-ROW(C$6)-1+COLUMN($F$8))),"")</f>
        <v/>
      </c>
      <c r="E174" s="401" t="s">
        <v>225</v>
      </c>
      <c r="F174" s="401" t="n">
        <v>37</v>
      </c>
      <c r="G174" s="401" t="n">
        <v>5</v>
      </c>
      <c r="H174" s="401" t="n">
        <v>24</v>
      </c>
      <c r="I174" s="401" t="n">
        <v>32</v>
      </c>
      <c r="J174" s="401" t="n">
        <v>18</v>
      </c>
      <c r="K174" s="401" t="n">
        <v>2</v>
      </c>
      <c r="L174" s="401" t="n">
        <v>25</v>
      </c>
      <c r="M174" s="401" t="n">
        <v>29</v>
      </c>
      <c r="N174" s="401" t="n">
        <v>36</v>
      </c>
      <c r="O174" s="401" t="n">
        <v>30</v>
      </c>
      <c r="P174" s="401" t="n">
        <v>9</v>
      </c>
      <c r="Q174" s="401" t="n">
        <v>14</v>
      </c>
      <c r="R174" s="401" t="n">
        <v>17</v>
      </c>
      <c r="S174" s="401" t="n">
        <v>27</v>
      </c>
      <c r="T174" s="401" t="n">
        <v>35</v>
      </c>
      <c r="U174" s="401" t="n">
        <v>8</v>
      </c>
      <c r="V174" s="401" t="n">
        <v>34</v>
      </c>
      <c r="W174" s="401" t="n">
        <v>20</v>
      </c>
      <c r="X174" s="401" t="n">
        <v>28</v>
      </c>
      <c r="Y174" s="401" t="n">
        <v>31</v>
      </c>
      <c r="Z174" s="401" t="n">
        <v>4</v>
      </c>
      <c r="AA174" s="401" t="n">
        <v>33</v>
      </c>
      <c r="AB174" s="401" t="n">
        <v>26</v>
      </c>
      <c r="AC174" s="401" t="n">
        <v>11</v>
      </c>
      <c r="AD174" s="401" t="n">
        <v>21</v>
      </c>
      <c r="AE174" s="401" t="n">
        <v>13</v>
      </c>
      <c r="AF174" s="401" t="n">
        <v>19</v>
      </c>
      <c r="AG174" s="401" t="n">
        <v>10</v>
      </c>
      <c r="AH174" s="401" t="n">
        <v>23</v>
      </c>
      <c r="AJ174" s="401" t="n">
        <v>12</v>
      </c>
      <c r="AK174" s="401" t="n">
        <v>16</v>
      </c>
      <c r="AL174" s="401" t="n">
        <v>7</v>
      </c>
      <c r="AM174" s="401" t="n">
        <v>1</v>
      </c>
      <c r="AO174" s="401" t="n">
        <v>22</v>
      </c>
      <c r="AP174" s="401" t="n">
        <v>3</v>
      </c>
      <c r="AQ174" s="401" t="n">
        <v>15</v>
      </c>
      <c r="AR174" s="401" t="n">
        <v>6</v>
      </c>
    </row>
    <row r="175" customFormat="false" ht="12.75" hidden="false" customHeight="false" outlineLevel="0" collapsed="false">
      <c r="A175" s="401" t="str">
        <f aca="true">IF(INDIRECT(ADDRESS(A$6,ROW()-ROW(A$6)-1+COLUMN($F$8)))&gt;0,INDIRECT(ADDRESS(A$6,ROW()-ROW(A$6)-1+COLUMN($F$8))),"")</f>
        <v/>
      </c>
      <c r="B175" s="401" t="str">
        <f aca="true">IF(INDIRECT(ADDRESS(B$6,ROW()-ROW(B$6)-1+COLUMN($F$8)))&gt;0,INDIRECT(ADDRESS(B$6,ROW()-ROW(B$6)-1+COLUMN($F$8))),"")</f>
        <v/>
      </c>
      <c r="C175" s="401" t="str">
        <f aca="true">IF(INDIRECT(ADDRESS(C$6,ROW()-ROW(C$6)-1+COLUMN($F$8)))&gt;0,INDIRECT(ADDRESS(C$6,ROW()-ROW(C$6)-1+COLUMN($F$8))),"")</f>
        <v/>
      </c>
      <c r="E175" s="401" t="s">
        <v>227</v>
      </c>
      <c r="F175" s="401" t="n">
        <v>29</v>
      </c>
      <c r="G175" s="401" t="n">
        <v>23</v>
      </c>
      <c r="H175" s="401" t="n">
        <v>1</v>
      </c>
      <c r="I175" s="401" t="n">
        <v>17</v>
      </c>
      <c r="J175" s="401" t="n">
        <v>6</v>
      </c>
      <c r="K175" s="401" t="n">
        <v>15</v>
      </c>
      <c r="L175" s="401" t="n">
        <v>30</v>
      </c>
      <c r="M175" s="401" t="n">
        <v>27</v>
      </c>
      <c r="N175" s="401" t="n">
        <v>7</v>
      </c>
      <c r="O175" s="401" t="n">
        <v>34</v>
      </c>
      <c r="P175" s="401" t="n">
        <v>33</v>
      </c>
      <c r="Q175" s="401" t="n">
        <v>36</v>
      </c>
      <c r="R175" s="401" t="n">
        <v>19</v>
      </c>
      <c r="S175" s="401" t="n">
        <v>12</v>
      </c>
      <c r="T175" s="401" t="n">
        <v>3</v>
      </c>
      <c r="U175" s="401" t="n">
        <v>10</v>
      </c>
      <c r="V175" s="401" t="n">
        <v>37</v>
      </c>
      <c r="W175" s="401" t="n">
        <v>31</v>
      </c>
      <c r="X175" s="401" t="n">
        <v>22</v>
      </c>
      <c r="Y175" s="401" t="n">
        <v>26</v>
      </c>
      <c r="Z175" s="401" t="n">
        <v>32</v>
      </c>
      <c r="AA175" s="401" t="n">
        <v>28</v>
      </c>
      <c r="AB175" s="401" t="n">
        <v>35</v>
      </c>
      <c r="AC175" s="401" t="n">
        <v>16</v>
      </c>
      <c r="AD175" s="401" t="n">
        <v>13</v>
      </c>
      <c r="AE175" s="401" t="n">
        <v>24</v>
      </c>
      <c r="AF175" s="401" t="n">
        <v>9</v>
      </c>
      <c r="AG175" s="401" t="n">
        <v>11</v>
      </c>
      <c r="AH175" s="401" t="n">
        <v>2</v>
      </c>
      <c r="AJ175" s="401" t="n">
        <v>18</v>
      </c>
      <c r="AK175" s="401" t="n">
        <v>4</v>
      </c>
      <c r="AL175" s="401" t="n">
        <v>25</v>
      </c>
      <c r="AM175" s="401" t="n">
        <v>8</v>
      </c>
      <c r="AO175" s="401" t="n">
        <v>14</v>
      </c>
      <c r="AP175" s="401" t="n">
        <v>20</v>
      </c>
      <c r="AQ175" s="401" t="n">
        <v>5</v>
      </c>
      <c r="AR175" s="401" t="n">
        <v>21</v>
      </c>
    </row>
    <row r="176" customFormat="false" ht="12.75" hidden="false" customHeight="false" outlineLevel="0" collapsed="false">
      <c r="A176" s="401" t="str">
        <f aca="true">IF(INDIRECT(ADDRESS(A$6,ROW()-ROW(A$6)-1+COLUMN($F$8)))&gt;0,INDIRECT(ADDRESS(A$6,ROW()-ROW(A$6)-1+COLUMN($F$8))),"")</f>
        <v/>
      </c>
      <c r="B176" s="401" t="str">
        <f aca="true">IF(INDIRECT(ADDRESS(B$6,ROW()-ROW(B$6)-1+COLUMN($F$8)))&gt;0,INDIRECT(ADDRESS(B$6,ROW()-ROW(B$6)-1+COLUMN($F$8))),"")</f>
        <v/>
      </c>
      <c r="C176" s="401" t="str">
        <f aca="true">IF(INDIRECT(ADDRESS(C$6,ROW()-ROW(C$6)-1+COLUMN($F$8)))&gt;0,INDIRECT(ADDRESS(C$6,ROW()-ROW(C$6)-1+COLUMN($F$8))),"")</f>
        <v/>
      </c>
    </row>
    <row r="177" customFormat="false" ht="12.75" hidden="false" customHeight="false" outlineLevel="0" collapsed="false">
      <c r="A177" s="401" t="str">
        <f aca="true">IF(INDIRECT(ADDRESS(A$6,ROW()-ROW(A$6)-1+COLUMN($F$8)))&gt;0,INDIRECT(ADDRESS(A$6,ROW()-ROW(A$6)-1+COLUMN($F$8))),"")</f>
        <v/>
      </c>
      <c r="B177" s="401" t="str">
        <f aca="true">IF(INDIRECT(ADDRESS(B$6,ROW()-ROW(B$6)-1+COLUMN($F$8)))&gt;0,INDIRECT(ADDRESS(B$6,ROW()-ROW(B$6)-1+COLUMN($F$8))),"")</f>
        <v/>
      </c>
      <c r="C177" s="401" t="str">
        <f aca="true">IF(INDIRECT(ADDRESS(C$6,ROW()-ROW(C$6)-1+COLUMN($F$8)))&gt;0,INDIRECT(ADDRESS(C$6,ROW()-ROW(C$6)-1+COLUMN($F$8))),"")</f>
        <v/>
      </c>
      <c r="D177" s="446" t="n">
        <v>38</v>
      </c>
      <c r="E177" s="39" t="s">
        <v>250</v>
      </c>
    </row>
    <row r="178" customFormat="false" ht="12.75" hidden="false" customHeight="false" outlineLevel="0" collapsed="false">
      <c r="A178" s="401" t="str">
        <f aca="true">IF(INDIRECT(ADDRESS(A$6,ROW()-ROW(A$6)-1+COLUMN($F$8)))&gt;0,INDIRECT(ADDRESS(A$6,ROW()-ROW(A$6)-1+COLUMN($F$8))),"")</f>
        <v/>
      </c>
      <c r="B178" s="401" t="str">
        <f aca="true">IF(INDIRECT(ADDRESS(B$6,ROW()-ROW(B$6)-1+COLUMN($F$8)))&gt;0,INDIRECT(ADDRESS(B$6,ROW()-ROW(B$6)-1+COLUMN($F$8))),"")</f>
        <v/>
      </c>
      <c r="C178" s="401" t="str">
        <f aca="true">IF(INDIRECT(ADDRESS(C$6,ROW()-ROW(C$6)-1+COLUMN($F$8)))&gt;0,INDIRECT(ADDRESS(C$6,ROW()-ROW(C$6)-1+COLUMN($F$8))),"")</f>
        <v/>
      </c>
      <c r="E178" s="401" t="s">
        <v>198</v>
      </c>
      <c r="F178" s="401" t="n">
        <v>1</v>
      </c>
      <c r="G178" s="401" t="n">
        <v>2</v>
      </c>
      <c r="H178" s="401" t="n">
        <v>3</v>
      </c>
      <c r="I178" s="401" t="n">
        <v>4</v>
      </c>
      <c r="J178" s="401" t="n">
        <v>5</v>
      </c>
      <c r="K178" s="401" t="n">
        <v>6</v>
      </c>
      <c r="L178" s="401" t="n">
        <v>7</v>
      </c>
      <c r="M178" s="401" t="n">
        <v>8</v>
      </c>
      <c r="N178" s="401" t="n">
        <v>9</v>
      </c>
      <c r="O178" s="401" t="n">
        <v>10</v>
      </c>
      <c r="P178" s="401" t="n">
        <v>11</v>
      </c>
      <c r="Q178" s="401" t="n">
        <v>12</v>
      </c>
      <c r="R178" s="401" t="n">
        <v>13</v>
      </c>
      <c r="S178" s="401" t="n">
        <v>14</v>
      </c>
      <c r="T178" s="401" t="n">
        <v>15</v>
      </c>
      <c r="U178" s="401" t="n">
        <v>16</v>
      </c>
      <c r="V178" s="401" t="n">
        <v>17</v>
      </c>
      <c r="W178" s="401" t="n">
        <v>18</v>
      </c>
      <c r="X178" s="401" t="n">
        <v>19</v>
      </c>
      <c r="Y178" s="401" t="n">
        <v>20</v>
      </c>
      <c r="Z178" s="401" t="n">
        <v>21</v>
      </c>
      <c r="AA178" s="401" t="n">
        <v>22</v>
      </c>
      <c r="AB178" s="401" t="n">
        <v>23</v>
      </c>
      <c r="AC178" s="401" t="n">
        <v>24</v>
      </c>
      <c r="AD178" s="401" t="n">
        <v>25</v>
      </c>
      <c r="AE178" s="401" t="n">
        <v>26</v>
      </c>
      <c r="AF178" s="401" t="n">
        <v>27</v>
      </c>
      <c r="AG178" s="401" t="n">
        <v>28</v>
      </c>
      <c r="AH178" s="401" t="n">
        <v>29</v>
      </c>
      <c r="AI178" s="401" t="n">
        <v>30</v>
      </c>
      <c r="AJ178" s="401" t="n">
        <v>31</v>
      </c>
      <c r="AK178" s="401" t="n">
        <v>32</v>
      </c>
      <c r="AL178" s="401" t="n">
        <v>33</v>
      </c>
      <c r="AM178" s="401" t="n">
        <v>34</v>
      </c>
      <c r="AO178" s="401" t="n">
        <v>35</v>
      </c>
      <c r="AP178" s="401" t="n">
        <v>36</v>
      </c>
      <c r="AQ178" s="401" t="n">
        <v>37</v>
      </c>
      <c r="AR178" s="401" t="n">
        <v>38</v>
      </c>
    </row>
    <row r="179" customFormat="false" ht="12.75" hidden="false" customHeight="false" outlineLevel="0" collapsed="false">
      <c r="A179" s="401" t="str">
        <f aca="true">IF(INDIRECT(ADDRESS(A$6,ROW()-ROW(A$6)-1+COLUMN($F$8)))&gt;0,INDIRECT(ADDRESS(A$6,ROW()-ROW(A$6)-1+COLUMN($F$8))),"")</f>
        <v/>
      </c>
      <c r="B179" s="401" t="str">
        <f aca="true">IF(INDIRECT(ADDRESS(B$6,ROW()-ROW(B$6)-1+COLUMN($F$8)))&gt;0,INDIRECT(ADDRESS(B$6,ROW()-ROW(B$6)-1+COLUMN($F$8))),"")</f>
        <v/>
      </c>
      <c r="C179" s="401" t="str">
        <f aca="true">IF(INDIRECT(ADDRESS(C$6,ROW()-ROW(C$6)-1+COLUMN($F$8)))&gt;0,INDIRECT(ADDRESS(C$6,ROW()-ROW(C$6)-1+COLUMN($F$8))),"")</f>
        <v/>
      </c>
      <c r="E179" s="401" t="s">
        <v>225</v>
      </c>
      <c r="F179" s="401" t="n">
        <v>10</v>
      </c>
      <c r="G179" s="401" t="n">
        <v>20</v>
      </c>
      <c r="H179" s="401" t="n">
        <v>22</v>
      </c>
      <c r="I179" s="401" t="n">
        <v>36</v>
      </c>
      <c r="J179" s="401" t="n">
        <v>28</v>
      </c>
      <c r="K179" s="401" t="n">
        <v>34</v>
      </c>
      <c r="L179" s="401" t="n">
        <v>19</v>
      </c>
      <c r="M179" s="401" t="n">
        <v>26</v>
      </c>
      <c r="N179" s="401" t="n">
        <v>15</v>
      </c>
      <c r="O179" s="401" t="n">
        <v>6</v>
      </c>
      <c r="P179" s="401" t="n">
        <v>30</v>
      </c>
      <c r="Q179" s="401" t="n">
        <v>11</v>
      </c>
      <c r="R179" s="401" t="n">
        <v>17</v>
      </c>
      <c r="S179" s="401" t="n">
        <v>5</v>
      </c>
      <c r="T179" s="401" t="n">
        <v>38</v>
      </c>
      <c r="U179" s="401" t="n">
        <v>33</v>
      </c>
      <c r="V179" s="401" t="n">
        <v>4</v>
      </c>
      <c r="W179" s="401" t="n">
        <v>21</v>
      </c>
      <c r="X179" s="401" t="n">
        <v>37</v>
      </c>
      <c r="Y179" s="401" t="n">
        <v>7</v>
      </c>
      <c r="Z179" s="401" t="n">
        <v>27</v>
      </c>
      <c r="AA179" s="401" t="n">
        <v>31</v>
      </c>
      <c r="AB179" s="401" t="n">
        <v>25</v>
      </c>
      <c r="AC179" s="401" t="n">
        <v>35</v>
      </c>
      <c r="AD179" s="401" t="n">
        <v>2</v>
      </c>
      <c r="AE179" s="401" t="n">
        <v>32</v>
      </c>
      <c r="AF179" s="401" t="n">
        <v>14</v>
      </c>
      <c r="AG179" s="401" t="n">
        <v>24</v>
      </c>
      <c r="AH179" s="401" t="n">
        <v>1</v>
      </c>
      <c r="AI179" s="401" t="n">
        <v>8</v>
      </c>
      <c r="AJ179" s="401" t="n">
        <v>3</v>
      </c>
      <c r="AK179" s="401" t="n">
        <v>18</v>
      </c>
      <c r="AL179" s="401" t="n">
        <v>29</v>
      </c>
      <c r="AM179" s="401" t="n">
        <v>12</v>
      </c>
      <c r="AO179" s="401" t="n">
        <v>23</v>
      </c>
      <c r="AP179" s="401" t="n">
        <v>16</v>
      </c>
      <c r="AQ179" s="401" t="n">
        <v>9</v>
      </c>
      <c r="AR179" s="401" t="n">
        <v>13</v>
      </c>
    </row>
    <row r="180" customFormat="false" ht="12.75" hidden="false" customHeight="false" outlineLevel="0" collapsed="false">
      <c r="A180" s="401" t="str">
        <f aca="true">IF(INDIRECT(ADDRESS(A$6,ROW()-ROW(A$6)-1+COLUMN($F$8)))&gt;0,INDIRECT(ADDRESS(A$6,ROW()-ROW(A$6)-1+COLUMN($F$8))),"")</f>
        <v/>
      </c>
      <c r="B180" s="401" t="str">
        <f aca="true">IF(INDIRECT(ADDRESS(B$6,ROW()-ROW(B$6)-1+COLUMN($F$8)))&gt;0,INDIRECT(ADDRESS(B$6,ROW()-ROW(B$6)-1+COLUMN($F$8))),"")</f>
        <v/>
      </c>
      <c r="C180" s="401" t="str">
        <f aca="true">IF(INDIRECT(ADDRESS(C$6,ROW()-ROW(C$6)-1+COLUMN($F$8)))&gt;0,INDIRECT(ADDRESS(C$6,ROW()-ROW(C$6)-1+COLUMN($F$8))),"")</f>
        <v/>
      </c>
      <c r="E180" s="401" t="s">
        <v>227</v>
      </c>
      <c r="F180" s="401" t="n">
        <v>36</v>
      </c>
      <c r="G180" s="401" t="n">
        <v>9</v>
      </c>
      <c r="H180" s="401" t="n">
        <v>30</v>
      </c>
      <c r="I180" s="401" t="n">
        <v>18</v>
      </c>
      <c r="J180" s="401" t="n">
        <v>32</v>
      </c>
      <c r="K180" s="401" t="n">
        <v>29</v>
      </c>
      <c r="L180" s="401" t="n">
        <v>37</v>
      </c>
      <c r="M180" s="401" t="n">
        <v>34</v>
      </c>
      <c r="N180" s="401" t="n">
        <v>17</v>
      </c>
      <c r="O180" s="401" t="n">
        <v>22</v>
      </c>
      <c r="P180" s="401" t="n">
        <v>5</v>
      </c>
      <c r="Q180" s="401" t="n">
        <v>24</v>
      </c>
      <c r="R180" s="401" t="n">
        <v>6</v>
      </c>
      <c r="S180" s="401" t="n">
        <v>27</v>
      </c>
      <c r="T180" s="401" t="n">
        <v>33</v>
      </c>
      <c r="U180" s="401" t="n">
        <v>7</v>
      </c>
      <c r="V180" s="401" t="n">
        <v>28</v>
      </c>
      <c r="W180" s="401" t="n">
        <v>12</v>
      </c>
      <c r="X180" s="401" t="n">
        <v>31</v>
      </c>
      <c r="Y180" s="401" t="n">
        <v>23</v>
      </c>
      <c r="Z180" s="401" t="n">
        <v>15</v>
      </c>
      <c r="AA180" s="401" t="n">
        <v>35</v>
      </c>
      <c r="AB180" s="401" t="n">
        <v>1</v>
      </c>
      <c r="AC180" s="401" t="n">
        <v>10</v>
      </c>
      <c r="AD180" s="401" t="n">
        <v>16</v>
      </c>
      <c r="AE180" s="401" t="n">
        <v>38</v>
      </c>
      <c r="AF180" s="401" t="n">
        <v>13</v>
      </c>
      <c r="AG180" s="401" t="n">
        <v>20</v>
      </c>
      <c r="AH180" s="401" t="n">
        <v>21</v>
      </c>
      <c r="AI180" s="401" t="n">
        <v>3</v>
      </c>
      <c r="AJ180" s="401" t="n">
        <v>2</v>
      </c>
      <c r="AK180" s="401" t="n">
        <v>8</v>
      </c>
      <c r="AL180" s="401" t="n">
        <v>19</v>
      </c>
      <c r="AM180" s="401" t="n">
        <v>11</v>
      </c>
      <c r="AO180" s="401" t="n">
        <v>14</v>
      </c>
      <c r="AP180" s="401" t="n">
        <v>25</v>
      </c>
      <c r="AQ180" s="401" t="n">
        <v>4</v>
      </c>
      <c r="AR180" s="401" t="n">
        <v>26</v>
      </c>
    </row>
    <row r="181" customFormat="false" ht="12.75" hidden="false" customHeight="false" outlineLevel="0" collapsed="false">
      <c r="A181" s="401" t="str">
        <f aca="true">IF(INDIRECT(ADDRESS(A$6,ROW()-ROW(A$6)-1+COLUMN($F$8)))&gt;0,INDIRECT(ADDRESS(A$6,ROW()-ROW(A$6)-1+COLUMN($F$8))),"")</f>
        <v/>
      </c>
      <c r="B181" s="401" t="str">
        <f aca="true">IF(INDIRECT(ADDRESS(B$6,ROW()-ROW(B$6)-1+COLUMN($F$8)))&gt;0,INDIRECT(ADDRESS(B$6,ROW()-ROW(B$6)-1+COLUMN($F$8))),"")</f>
        <v/>
      </c>
      <c r="C181" s="401" t="str">
        <f aca="true">IF(INDIRECT(ADDRESS(C$6,ROW()-ROW(C$6)-1+COLUMN($F$8)))&gt;0,INDIRECT(ADDRESS(C$6,ROW()-ROW(C$6)-1+COLUMN($F$8))),"")</f>
        <v/>
      </c>
    </row>
    <row r="182" customFormat="false" ht="12.75" hidden="false" customHeight="false" outlineLevel="0" collapsed="false">
      <c r="A182" s="401" t="str">
        <f aca="true">IF(INDIRECT(ADDRESS(A$6,ROW()-ROW(A$6)-1+COLUMN($F$8)))&gt;0,INDIRECT(ADDRESS(A$6,ROW()-ROW(A$6)-1+COLUMN($F$8))),"")</f>
        <v/>
      </c>
      <c r="B182" s="401" t="str">
        <f aca="true">IF(INDIRECT(ADDRESS(B$6,ROW()-ROW(B$6)-1+COLUMN($F$8)))&gt;0,INDIRECT(ADDRESS(B$6,ROW()-ROW(B$6)-1+COLUMN($F$8))),"")</f>
        <v/>
      </c>
      <c r="C182" s="401" t="str">
        <f aca="true">IF(INDIRECT(ADDRESS(C$6,ROW()-ROW(C$6)-1+COLUMN($F$8)))&gt;0,INDIRECT(ADDRESS(C$6,ROW()-ROW(C$6)-1+COLUMN($F$8))),"")</f>
        <v/>
      </c>
      <c r="D182" s="446" t="n">
        <v>39</v>
      </c>
      <c r="E182" s="39" t="s">
        <v>250</v>
      </c>
    </row>
    <row r="183" customFormat="false" ht="12.75" hidden="false" customHeight="false" outlineLevel="0" collapsed="false">
      <c r="A183" s="401" t="str">
        <f aca="true">IF(INDIRECT(ADDRESS(A$6,ROW()-ROW(A$6)-1+COLUMN($F$8)))&gt;0,INDIRECT(ADDRESS(A$6,ROW()-ROW(A$6)-1+COLUMN($F$8))),"")</f>
        <v/>
      </c>
      <c r="B183" s="401" t="str">
        <f aca="true">IF(INDIRECT(ADDRESS(B$6,ROW()-ROW(B$6)-1+COLUMN($F$8)))&gt;0,INDIRECT(ADDRESS(B$6,ROW()-ROW(B$6)-1+COLUMN($F$8))),"")</f>
        <v/>
      </c>
      <c r="C183" s="401" t="str">
        <f aca="true">IF(INDIRECT(ADDRESS(C$6,ROW()-ROW(C$6)-1+COLUMN($F$8)))&gt;0,INDIRECT(ADDRESS(C$6,ROW()-ROW(C$6)-1+COLUMN($F$8))),"")</f>
        <v/>
      </c>
      <c r="E183" s="401" t="s">
        <v>198</v>
      </c>
      <c r="F183" s="401" t="n">
        <v>1</v>
      </c>
      <c r="G183" s="401" t="n">
        <v>2</v>
      </c>
      <c r="H183" s="401" t="n">
        <v>3</v>
      </c>
      <c r="I183" s="401" t="n">
        <v>4</v>
      </c>
      <c r="J183" s="401" t="n">
        <v>5</v>
      </c>
      <c r="K183" s="401" t="n">
        <v>6</v>
      </c>
      <c r="L183" s="401" t="n">
        <v>7</v>
      </c>
      <c r="M183" s="401" t="n">
        <v>8</v>
      </c>
      <c r="N183" s="401" t="n">
        <v>9</v>
      </c>
      <c r="O183" s="401" t="n">
        <v>10</v>
      </c>
      <c r="P183" s="401" t="n">
        <v>11</v>
      </c>
      <c r="Q183" s="401" t="n">
        <v>12</v>
      </c>
      <c r="R183" s="401" t="n">
        <v>13</v>
      </c>
      <c r="S183" s="401" t="n">
        <v>14</v>
      </c>
      <c r="T183" s="401" t="n">
        <v>15</v>
      </c>
      <c r="U183" s="401" t="n">
        <v>16</v>
      </c>
      <c r="V183" s="401" t="n">
        <v>17</v>
      </c>
      <c r="W183" s="401" t="n">
        <v>18</v>
      </c>
      <c r="X183" s="401" t="n">
        <v>19</v>
      </c>
      <c r="Y183" s="401" t="n">
        <v>20</v>
      </c>
      <c r="Z183" s="401" t="n">
        <v>21</v>
      </c>
      <c r="AA183" s="401" t="n">
        <v>22</v>
      </c>
      <c r="AB183" s="401" t="n">
        <v>23</v>
      </c>
      <c r="AC183" s="401" t="n">
        <v>24</v>
      </c>
      <c r="AD183" s="401" t="n">
        <v>25</v>
      </c>
      <c r="AE183" s="401" t="n">
        <v>26</v>
      </c>
      <c r="AF183" s="401" t="n">
        <v>27</v>
      </c>
      <c r="AG183" s="401" t="n">
        <v>28</v>
      </c>
      <c r="AH183" s="401" t="n">
        <v>29</v>
      </c>
      <c r="AI183" s="401" t="n">
        <v>30</v>
      </c>
      <c r="AJ183" s="401" t="n">
        <v>31</v>
      </c>
      <c r="AK183" s="401" t="n">
        <v>32</v>
      </c>
      <c r="AL183" s="401" t="n">
        <v>33</v>
      </c>
      <c r="AM183" s="401" t="n">
        <v>34</v>
      </c>
      <c r="AN183" s="401" t="n">
        <v>35</v>
      </c>
      <c r="AO183" s="401" t="n">
        <v>36</v>
      </c>
      <c r="AP183" s="401" t="n">
        <v>37</v>
      </c>
      <c r="AQ183" s="401" t="n">
        <v>38</v>
      </c>
      <c r="AR183" s="401" t="n">
        <v>39</v>
      </c>
    </row>
    <row r="184" customFormat="false" ht="12.75" hidden="false" customHeight="false" outlineLevel="0" collapsed="false">
      <c r="A184" s="401" t="str">
        <f aca="true">IF(INDIRECT(ADDRESS(A$6,ROW()-ROW(A$6)-1+COLUMN($F$8)))&gt;0,INDIRECT(ADDRESS(A$6,ROW()-ROW(A$6)-1+COLUMN($F$8))),"")</f>
        <v/>
      </c>
      <c r="B184" s="401" t="str">
        <f aca="true">IF(INDIRECT(ADDRESS(B$6,ROW()-ROW(B$6)-1+COLUMN($F$8)))&gt;0,INDIRECT(ADDRESS(B$6,ROW()-ROW(B$6)-1+COLUMN($F$8))),"")</f>
        <v/>
      </c>
      <c r="C184" s="401" t="str">
        <f aca="true">IF(INDIRECT(ADDRESS(C$6,ROW()-ROW(C$6)-1+COLUMN($F$8)))&gt;0,INDIRECT(ADDRESS(C$6,ROW()-ROW(C$6)-1+COLUMN($F$8))),"")</f>
        <v/>
      </c>
      <c r="E184" s="401" t="s">
        <v>225</v>
      </c>
      <c r="F184" s="401" t="n">
        <v>23</v>
      </c>
      <c r="G184" s="401" t="n">
        <v>30</v>
      </c>
      <c r="H184" s="401" t="n">
        <v>17</v>
      </c>
      <c r="I184" s="401" t="n">
        <v>6</v>
      </c>
      <c r="J184" s="401" t="n">
        <v>3</v>
      </c>
      <c r="K184" s="401" t="n">
        <v>12</v>
      </c>
      <c r="L184" s="401" t="n">
        <v>24</v>
      </c>
      <c r="M184" s="401" t="n">
        <v>32</v>
      </c>
      <c r="N184" s="401" t="n">
        <v>38</v>
      </c>
      <c r="O184" s="401" t="n">
        <v>16</v>
      </c>
      <c r="P184" s="401" t="n">
        <v>39</v>
      </c>
      <c r="Q184" s="401" t="n">
        <v>14</v>
      </c>
      <c r="R184" s="401" t="n">
        <v>35</v>
      </c>
      <c r="S184" s="401" t="n">
        <v>26</v>
      </c>
      <c r="T184" s="401" t="n">
        <v>22</v>
      </c>
      <c r="U184" s="401" t="n">
        <v>7</v>
      </c>
      <c r="V184" s="401" t="n">
        <v>34</v>
      </c>
      <c r="W184" s="401" t="n">
        <v>21</v>
      </c>
      <c r="X184" s="401" t="n">
        <v>18</v>
      </c>
      <c r="Y184" s="401" t="n">
        <v>13</v>
      </c>
      <c r="Z184" s="401" t="n">
        <v>5</v>
      </c>
      <c r="AA184" s="401" t="n">
        <v>28</v>
      </c>
      <c r="AB184" s="401" t="n">
        <v>10</v>
      </c>
      <c r="AC184" s="401" t="n">
        <v>37</v>
      </c>
      <c r="AD184" s="401" t="n">
        <v>19</v>
      </c>
      <c r="AE184" s="401" t="n">
        <v>15</v>
      </c>
      <c r="AF184" s="401" t="n">
        <v>8</v>
      </c>
      <c r="AG184" s="401" t="n">
        <v>29</v>
      </c>
      <c r="AH184" s="401" t="n">
        <v>1</v>
      </c>
      <c r="AI184" s="401" t="n">
        <v>33</v>
      </c>
      <c r="AJ184" s="401" t="n">
        <v>9</v>
      </c>
      <c r="AK184" s="401" t="n">
        <v>20</v>
      </c>
      <c r="AL184" s="401" t="n">
        <v>2</v>
      </c>
      <c r="AM184" s="401" t="n">
        <v>36</v>
      </c>
      <c r="AN184" s="401" t="n">
        <v>31</v>
      </c>
      <c r="AO184" s="401" t="n">
        <v>25</v>
      </c>
      <c r="AP184" s="401" t="n">
        <v>11</v>
      </c>
      <c r="AQ184" s="401" t="n">
        <v>4</v>
      </c>
      <c r="AR184" s="401" t="n">
        <v>27</v>
      </c>
    </row>
    <row r="185" customFormat="false" ht="12.75" hidden="false" customHeight="false" outlineLevel="0" collapsed="false">
      <c r="A185" s="401" t="str">
        <f aca="true">IF(INDIRECT(ADDRESS(A$6,ROW()-ROW(A$6)-1+COLUMN($F$8)))&gt;0,INDIRECT(ADDRESS(A$6,ROW()-ROW(A$6)-1+COLUMN($F$8))),"")</f>
        <v/>
      </c>
      <c r="B185" s="401" t="str">
        <f aca="true">IF(INDIRECT(ADDRESS(B$6,ROW()-ROW(B$6)-1+COLUMN($F$8)))&gt;0,INDIRECT(ADDRESS(B$6,ROW()-ROW(B$6)-1+COLUMN($F$8))),"")</f>
        <v/>
      </c>
      <c r="C185" s="401" t="str">
        <f aca="true">IF(INDIRECT(ADDRESS(C$6,ROW()-ROW(C$6)-1+COLUMN($F$8)))&gt;0,INDIRECT(ADDRESS(C$6,ROW()-ROW(C$6)-1+COLUMN($F$8))),"")</f>
        <v/>
      </c>
      <c r="E185" s="401" t="s">
        <v>227</v>
      </c>
      <c r="F185" s="401" t="n">
        <v>34</v>
      </c>
      <c r="G185" s="401" t="n">
        <v>38</v>
      </c>
      <c r="H185" s="401" t="n">
        <v>22</v>
      </c>
      <c r="I185" s="401" t="n">
        <v>15</v>
      </c>
      <c r="J185" s="401" t="n">
        <v>28</v>
      </c>
      <c r="K185" s="401" t="n">
        <v>13</v>
      </c>
      <c r="L185" s="401" t="n">
        <v>26</v>
      </c>
      <c r="M185" s="401" t="n">
        <v>31</v>
      </c>
      <c r="N185" s="401" t="n">
        <v>8</v>
      </c>
      <c r="O185" s="401" t="n">
        <v>23</v>
      </c>
      <c r="P185" s="401" t="n">
        <v>33</v>
      </c>
      <c r="Q185" s="401" t="n">
        <v>10</v>
      </c>
      <c r="R185" s="401" t="n">
        <v>16</v>
      </c>
      <c r="S185" s="401" t="n">
        <v>2</v>
      </c>
      <c r="T185" s="401" t="n">
        <v>39</v>
      </c>
      <c r="U185" s="401" t="n">
        <v>14</v>
      </c>
      <c r="V185" s="401" t="n">
        <v>6</v>
      </c>
      <c r="W185" s="401" t="n">
        <v>37</v>
      </c>
      <c r="X185" s="401" t="n">
        <v>25</v>
      </c>
      <c r="Y185" s="401" t="n">
        <v>1</v>
      </c>
      <c r="Z185" s="401" t="n">
        <v>35</v>
      </c>
      <c r="AA185" s="401" t="n">
        <v>9</v>
      </c>
      <c r="AB185" s="401" t="n">
        <v>27</v>
      </c>
      <c r="AC185" s="401" t="n">
        <v>17</v>
      </c>
      <c r="AD185" s="401" t="n">
        <v>21</v>
      </c>
      <c r="AE185" s="401" t="n">
        <v>19</v>
      </c>
      <c r="AF185" s="401" t="n">
        <v>3</v>
      </c>
      <c r="AG185" s="401" t="n">
        <v>36</v>
      </c>
      <c r="AH185" s="401" t="n">
        <v>32</v>
      </c>
      <c r="AI185" s="401" t="n">
        <v>11</v>
      </c>
      <c r="AJ185" s="401" t="n">
        <v>30</v>
      </c>
      <c r="AK185" s="401" t="n">
        <v>4</v>
      </c>
      <c r="AL185" s="401" t="n">
        <v>20</v>
      </c>
      <c r="AM185" s="401" t="n">
        <v>7</v>
      </c>
      <c r="AN185" s="401" t="n">
        <v>12</v>
      </c>
      <c r="AO185" s="401" t="n">
        <v>18</v>
      </c>
      <c r="AP185" s="401" t="n">
        <v>29</v>
      </c>
      <c r="AQ185" s="401" t="n">
        <v>24</v>
      </c>
      <c r="AR185" s="401" t="n">
        <v>5</v>
      </c>
    </row>
    <row r="186" customFormat="false" ht="12.75" hidden="false" customHeight="false" outlineLevel="0" collapsed="false">
      <c r="A186" s="401" t="str">
        <f aca="true">IF(INDIRECT(ADDRESS(A$6,ROW()-ROW(A$6)-1+COLUMN($F$8)))&gt;0,INDIRECT(ADDRESS(A$6,ROW()-ROW(A$6)-1+COLUMN($F$8))),"")</f>
        <v/>
      </c>
      <c r="B186" s="401" t="str">
        <f aca="true">IF(INDIRECT(ADDRESS(B$6,ROW()-ROW(B$6)-1+COLUMN($F$8)))&gt;0,INDIRECT(ADDRESS(B$6,ROW()-ROW(B$6)-1+COLUMN($F$8))),"")</f>
        <v/>
      </c>
      <c r="C186" s="401" t="str">
        <f aca="true">IF(INDIRECT(ADDRESS(C$6,ROW()-ROW(C$6)-1+COLUMN($F$8)))&gt;0,INDIRECT(ADDRESS(C$6,ROW()-ROW(C$6)-1+COLUMN($F$8))),"")</f>
        <v/>
      </c>
    </row>
    <row r="187" customFormat="false" ht="12.75" hidden="false" customHeight="false" outlineLevel="0" collapsed="false">
      <c r="A187" s="401" t="str">
        <f aca="true">IF(INDIRECT(ADDRESS(A$6,ROW()-ROW(A$6)-1+COLUMN($F$8)))&gt;0,INDIRECT(ADDRESS(A$6,ROW()-ROW(A$6)-1+COLUMN($F$8))),"")</f>
        <v/>
      </c>
      <c r="B187" s="401" t="str">
        <f aca="true">IF(INDIRECT(ADDRESS(B$6,ROW()-ROW(B$6)-1+COLUMN($F$8)))&gt;0,INDIRECT(ADDRESS(B$6,ROW()-ROW(B$6)-1+COLUMN($F$8))),"")</f>
        <v/>
      </c>
      <c r="C187" s="401" t="str">
        <f aca="true">IF(INDIRECT(ADDRESS(C$6,ROW()-ROW(C$6)-1+COLUMN($F$8)))&gt;0,INDIRECT(ADDRESS(C$6,ROW()-ROW(C$6)-1+COLUMN($F$8))),"")</f>
        <v/>
      </c>
      <c r="D187" s="446" t="n">
        <v>40</v>
      </c>
      <c r="E187" s="39" t="s">
        <v>250</v>
      </c>
    </row>
    <row r="188" customFormat="false" ht="12.75" hidden="false" customHeight="false" outlineLevel="0" collapsed="false">
      <c r="A188" s="401" t="str">
        <f aca="true">IF(INDIRECT(ADDRESS(A$6,ROW()-ROW(A$6)-1+COLUMN($F$8)))&gt;0,INDIRECT(ADDRESS(A$6,ROW()-ROW(A$6)-1+COLUMN($F$8))),"")</f>
        <v/>
      </c>
      <c r="B188" s="401" t="str">
        <f aca="true">IF(INDIRECT(ADDRESS(B$6,ROW()-ROW(B$6)-1+COLUMN($F$8)))&gt;0,INDIRECT(ADDRESS(B$6,ROW()-ROW(B$6)-1+COLUMN($F$8))),"")</f>
        <v/>
      </c>
      <c r="C188" s="401" t="str">
        <f aca="true">IF(INDIRECT(ADDRESS(C$6,ROW()-ROW(C$6)-1+COLUMN($F$8)))&gt;0,INDIRECT(ADDRESS(C$6,ROW()-ROW(C$6)-1+COLUMN($F$8))),"")</f>
        <v/>
      </c>
      <c r="E188" s="401" t="s">
        <v>198</v>
      </c>
      <c r="F188" s="401" t="n">
        <v>1</v>
      </c>
      <c r="G188" s="401" t="n">
        <v>2</v>
      </c>
      <c r="H188" s="401" t="n">
        <v>3</v>
      </c>
      <c r="I188" s="401" t="n">
        <v>4</v>
      </c>
      <c r="J188" s="401" t="n">
        <v>5</v>
      </c>
      <c r="K188" s="401" t="n">
        <v>6</v>
      </c>
      <c r="L188" s="401" t="n">
        <v>7</v>
      </c>
      <c r="M188" s="401" t="n">
        <v>8</v>
      </c>
      <c r="N188" s="401" t="n">
        <v>9</v>
      </c>
      <c r="O188" s="401" t="n">
        <v>10</v>
      </c>
      <c r="P188" s="401" t="n">
        <v>11</v>
      </c>
      <c r="Q188" s="401" t="n">
        <v>12</v>
      </c>
      <c r="R188" s="401" t="n">
        <v>13</v>
      </c>
      <c r="S188" s="401" t="n">
        <v>14</v>
      </c>
      <c r="T188" s="401" t="n">
        <v>15</v>
      </c>
      <c r="U188" s="401" t="n">
        <v>16</v>
      </c>
      <c r="V188" s="401" t="n">
        <v>17</v>
      </c>
      <c r="W188" s="401" t="n">
        <v>18</v>
      </c>
      <c r="X188" s="401" t="n">
        <v>19</v>
      </c>
      <c r="Y188" s="401" t="n">
        <v>20</v>
      </c>
      <c r="Z188" s="401" t="n">
        <v>21</v>
      </c>
      <c r="AA188" s="401" t="n">
        <v>22</v>
      </c>
      <c r="AB188" s="401" t="n">
        <v>23</v>
      </c>
      <c r="AC188" s="401" t="n">
        <v>24</v>
      </c>
      <c r="AD188" s="401" t="n">
        <v>25</v>
      </c>
      <c r="AE188" s="401" t="n">
        <v>26</v>
      </c>
      <c r="AF188" s="401" t="n">
        <v>27</v>
      </c>
      <c r="AG188" s="401" t="n">
        <v>28</v>
      </c>
      <c r="AH188" s="401" t="n">
        <v>29</v>
      </c>
      <c r="AI188" s="401" t="n">
        <v>30</v>
      </c>
      <c r="AJ188" s="401" t="n">
        <v>31</v>
      </c>
      <c r="AK188" s="401" t="n">
        <v>32</v>
      </c>
      <c r="AL188" s="401" t="n">
        <v>33</v>
      </c>
      <c r="AM188" s="401" t="n">
        <v>34</v>
      </c>
      <c r="AN188" s="401" t="n">
        <v>35</v>
      </c>
      <c r="AO188" s="401" t="n">
        <v>36</v>
      </c>
      <c r="AP188" s="401" t="n">
        <v>37</v>
      </c>
      <c r="AQ188" s="401" t="n">
        <v>38</v>
      </c>
      <c r="AR188" s="401" t="n">
        <v>39</v>
      </c>
      <c r="AS188" s="401" t="n">
        <v>40</v>
      </c>
    </row>
    <row r="189" customFormat="false" ht="12.75" hidden="false" customHeight="false" outlineLevel="0" collapsed="false">
      <c r="A189" s="401" t="str">
        <f aca="true">IF(INDIRECT(ADDRESS(A$6,ROW()-ROW(A$6)-1+COLUMN($F$8)))&gt;0,INDIRECT(ADDRESS(A$6,ROW()-ROW(A$6)-1+COLUMN($F$8))),"")</f>
        <v/>
      </c>
      <c r="B189" s="401" t="str">
        <f aca="true">IF(INDIRECT(ADDRESS(B$6,ROW()-ROW(B$6)-1+COLUMN($F$8)))&gt;0,INDIRECT(ADDRESS(B$6,ROW()-ROW(B$6)-1+COLUMN($F$8))),"")</f>
        <v/>
      </c>
      <c r="C189" s="401" t="str">
        <f aca="true">IF(INDIRECT(ADDRESS(C$6,ROW()-ROW(C$6)-1+COLUMN($F$8)))&gt;0,INDIRECT(ADDRESS(C$6,ROW()-ROW(C$6)-1+COLUMN($F$8))),"")</f>
        <v/>
      </c>
      <c r="E189" s="401" t="s">
        <v>225</v>
      </c>
      <c r="F189" s="401" t="n">
        <v>33</v>
      </c>
      <c r="G189" s="401" t="n">
        <v>18</v>
      </c>
      <c r="H189" s="401" t="n">
        <v>29</v>
      </c>
      <c r="I189" s="401" t="n">
        <v>12</v>
      </c>
      <c r="J189" s="401" t="n">
        <v>37</v>
      </c>
      <c r="K189" s="401" t="n">
        <v>38</v>
      </c>
      <c r="L189" s="401" t="n">
        <v>11</v>
      </c>
      <c r="M189" s="401" t="n">
        <v>10</v>
      </c>
      <c r="N189" s="401" t="n">
        <v>32</v>
      </c>
      <c r="O189" s="401" t="n">
        <v>21</v>
      </c>
      <c r="P189" s="401" t="n">
        <v>40</v>
      </c>
      <c r="Q189" s="401" t="n">
        <v>19</v>
      </c>
      <c r="R189" s="401" t="n">
        <v>34</v>
      </c>
      <c r="S189" s="401" t="n">
        <v>15</v>
      </c>
      <c r="T189" s="401" t="n">
        <v>24</v>
      </c>
      <c r="U189" s="401" t="n">
        <v>2</v>
      </c>
      <c r="V189" s="401" t="n">
        <v>36</v>
      </c>
      <c r="W189" s="401" t="n">
        <v>31</v>
      </c>
      <c r="X189" s="401" t="n">
        <v>13</v>
      </c>
      <c r="Y189" s="401" t="n">
        <v>9</v>
      </c>
      <c r="Z189" s="401" t="n">
        <v>39</v>
      </c>
      <c r="AA189" s="401" t="n">
        <v>25</v>
      </c>
      <c r="AB189" s="401" t="n">
        <v>5</v>
      </c>
      <c r="AC189" s="401" t="n">
        <v>28</v>
      </c>
      <c r="AD189" s="401" t="n">
        <v>14</v>
      </c>
      <c r="AE189" s="401" t="n">
        <v>35</v>
      </c>
      <c r="AF189" s="401" t="n">
        <v>6</v>
      </c>
      <c r="AG189" s="401" t="n">
        <v>27</v>
      </c>
      <c r="AH189" s="401" t="n">
        <v>16</v>
      </c>
      <c r="AI189" s="401" t="n">
        <v>4</v>
      </c>
      <c r="AJ189" s="401" t="n">
        <v>20</v>
      </c>
      <c r="AK189" s="401" t="n">
        <v>23</v>
      </c>
      <c r="AL189" s="401" t="n">
        <v>7</v>
      </c>
      <c r="AM189" s="401" t="n">
        <v>26</v>
      </c>
      <c r="AN189" s="401" t="n">
        <v>1</v>
      </c>
      <c r="AO189" s="401" t="n">
        <v>30</v>
      </c>
      <c r="AP189" s="401" t="n">
        <v>3</v>
      </c>
      <c r="AQ189" s="401" t="n">
        <v>22</v>
      </c>
      <c r="AR189" s="401" t="n">
        <v>17</v>
      </c>
      <c r="AS189" s="401" t="n">
        <v>8</v>
      </c>
    </row>
    <row r="190" customFormat="false" ht="12.75" hidden="false" customHeight="false" outlineLevel="0" collapsed="false">
      <c r="A190" s="401" t="str">
        <f aca="true">IF(INDIRECT(ADDRESS(A$6,ROW()-ROW(A$6)-1+COLUMN($F$8)))&gt;0,INDIRECT(ADDRESS(A$6,ROW()-ROW(A$6)-1+COLUMN($F$8))),"")</f>
        <v/>
      </c>
      <c r="B190" s="401" t="str">
        <f aca="true">IF(INDIRECT(ADDRESS(B$6,ROW()-ROW(B$6)-1+COLUMN($F$8)))&gt;0,INDIRECT(ADDRESS(B$6,ROW()-ROW(B$6)-1+COLUMN($F$8))),"")</f>
        <v/>
      </c>
      <c r="C190" s="401" t="str">
        <f aca="true">IF(INDIRECT(ADDRESS(C$6,ROW()-ROW(C$6)-1+COLUMN($F$8)))&gt;0,INDIRECT(ADDRESS(C$6,ROW()-ROW(C$6)-1+COLUMN($F$8))),"")</f>
        <v/>
      </c>
      <c r="E190" s="401" t="s">
        <v>227</v>
      </c>
      <c r="F190" s="401" t="n">
        <v>14</v>
      </c>
      <c r="G190" s="401" t="n">
        <v>29</v>
      </c>
      <c r="H190" s="401" t="n">
        <v>19</v>
      </c>
      <c r="I190" s="401" t="n">
        <v>23</v>
      </c>
      <c r="J190" s="401" t="n">
        <v>2</v>
      </c>
      <c r="K190" s="401" t="n">
        <v>9</v>
      </c>
      <c r="L190" s="401" t="n">
        <v>39</v>
      </c>
      <c r="M190" s="401" t="n">
        <v>12</v>
      </c>
      <c r="N190" s="401" t="n">
        <v>21</v>
      </c>
      <c r="O190" s="401" t="n">
        <v>3</v>
      </c>
      <c r="P190" s="401" t="n">
        <v>32</v>
      </c>
      <c r="Q190" s="401" t="n">
        <v>16</v>
      </c>
      <c r="R190" s="401" t="n">
        <v>26</v>
      </c>
      <c r="S190" s="401" t="n">
        <v>22</v>
      </c>
      <c r="T190" s="401" t="n">
        <v>36</v>
      </c>
      <c r="U190" s="401" t="n">
        <v>4</v>
      </c>
      <c r="V190" s="401" t="n">
        <v>30</v>
      </c>
      <c r="W190" s="401" t="n">
        <v>40</v>
      </c>
      <c r="X190" s="401" t="n">
        <v>20</v>
      </c>
      <c r="Y190" s="401" t="n">
        <v>33</v>
      </c>
      <c r="Z190" s="401" t="n">
        <v>34</v>
      </c>
      <c r="AA190" s="401" t="n">
        <v>10</v>
      </c>
      <c r="AB190" s="401" t="n">
        <v>25</v>
      </c>
      <c r="AC190" s="401" t="n">
        <v>18</v>
      </c>
      <c r="AD190" s="401" t="n">
        <v>27</v>
      </c>
      <c r="AE190" s="401" t="n">
        <v>24</v>
      </c>
      <c r="AF190" s="401" t="n">
        <v>13</v>
      </c>
      <c r="AG190" s="401" t="n">
        <v>17</v>
      </c>
      <c r="AH190" s="401" t="n">
        <v>1</v>
      </c>
      <c r="AI190" s="401" t="n">
        <v>6</v>
      </c>
      <c r="AJ190" s="401" t="n">
        <v>15</v>
      </c>
      <c r="AK190" s="401" t="n">
        <v>5</v>
      </c>
      <c r="AL190" s="401" t="n">
        <v>35</v>
      </c>
      <c r="AM190" s="401" t="n">
        <v>7</v>
      </c>
      <c r="AN190" s="401" t="n">
        <v>38</v>
      </c>
      <c r="AO190" s="401" t="n">
        <v>28</v>
      </c>
      <c r="AP190" s="401" t="n">
        <v>8</v>
      </c>
      <c r="AQ190" s="401" t="n">
        <v>37</v>
      </c>
      <c r="AR190" s="401" t="n">
        <v>11</v>
      </c>
      <c r="AS190" s="401" t="n">
        <v>31</v>
      </c>
    </row>
    <row r="191" customFormat="false" ht="12.75" hidden="false" customHeight="false" outlineLevel="0" collapsed="false">
      <c r="A191" s="401" t="str">
        <f aca="true">IF(INDIRECT(ADDRESS(A$6,ROW()-ROW(A$6)-1+COLUMN($F$8)))&gt;0,INDIRECT(ADDRESS(A$6,ROW()-ROW(A$6)-1+COLUMN($F$8))),"")</f>
        <v/>
      </c>
      <c r="B191" s="401" t="str">
        <f aca="true">IF(INDIRECT(ADDRESS(B$6,ROW()-ROW(B$6)-1+COLUMN($F$8)))&gt;0,INDIRECT(ADDRESS(B$6,ROW()-ROW(B$6)-1+COLUMN($F$8))),"")</f>
        <v/>
      </c>
      <c r="C191" s="401" t="str">
        <f aca="true">IF(INDIRECT(ADDRESS(C$6,ROW()-ROW(C$6)-1+COLUMN($F$8)))&gt;0,INDIRECT(ADDRESS(C$6,ROW()-ROW(C$6)-1+COLUMN($F$8))),"")</f>
        <v/>
      </c>
    </row>
    <row r="192" customFormat="false" ht="12.75" hidden="false" customHeight="false" outlineLevel="0" collapsed="false">
      <c r="A192" s="401" t="str">
        <f aca="true">IF(INDIRECT(ADDRESS(A$6,ROW()-ROW(A$6)-1+COLUMN($F$8)))&gt;0,INDIRECT(ADDRESS(A$6,ROW()-ROW(A$6)-1+COLUMN($F$8))),"")</f>
        <v/>
      </c>
      <c r="B192" s="401" t="str">
        <f aca="true">IF(INDIRECT(ADDRESS(B$6,ROW()-ROW(B$6)-1+COLUMN($F$8)))&gt;0,INDIRECT(ADDRESS(B$6,ROW()-ROW(B$6)-1+COLUMN($F$8))),"")</f>
        <v/>
      </c>
      <c r="C192" s="401" t="str">
        <f aca="true">IF(INDIRECT(ADDRESS(C$6,ROW()-ROW(C$6)-1+COLUMN($F$8)))&gt;0,INDIRECT(ADDRESS(C$6,ROW()-ROW(C$6)-1+COLUMN($F$8))),"")</f>
        <v/>
      </c>
      <c r="D192" s="446" t="n">
        <v>41</v>
      </c>
      <c r="E192" s="39" t="s">
        <v>250</v>
      </c>
    </row>
    <row r="193" customFormat="false" ht="12.75" hidden="false" customHeight="false" outlineLevel="0" collapsed="false">
      <c r="A193" s="401" t="str">
        <f aca="true">IF(INDIRECT(ADDRESS(A$6,ROW()-ROW(A$6)-1+COLUMN($F$8)))&gt;0,INDIRECT(ADDRESS(A$6,ROW()-ROW(A$6)-1+COLUMN($F$8))),"")</f>
        <v/>
      </c>
      <c r="B193" s="401" t="str">
        <f aca="true">IF(INDIRECT(ADDRESS(B$6,ROW()-ROW(B$6)-1+COLUMN($F$8)))&gt;0,INDIRECT(ADDRESS(B$6,ROW()-ROW(B$6)-1+COLUMN($F$8))),"")</f>
        <v/>
      </c>
      <c r="C193" s="401" t="str">
        <f aca="true">IF(INDIRECT(ADDRESS(C$6,ROW()-ROW(C$6)-1+COLUMN($F$8)))&gt;0,INDIRECT(ADDRESS(C$6,ROW()-ROW(C$6)-1+COLUMN($F$8))),"")</f>
        <v/>
      </c>
      <c r="E193" s="401" t="s">
        <v>198</v>
      </c>
      <c r="F193" s="401" t="n">
        <v>1</v>
      </c>
      <c r="G193" s="401" t="n">
        <v>2</v>
      </c>
      <c r="H193" s="401" t="n">
        <v>3</v>
      </c>
      <c r="I193" s="401" t="n">
        <v>4</v>
      </c>
      <c r="J193" s="401" t="n">
        <v>5</v>
      </c>
      <c r="K193" s="401" t="n">
        <v>6</v>
      </c>
      <c r="L193" s="401" t="n">
        <v>7</v>
      </c>
      <c r="M193" s="401" t="n">
        <v>8</v>
      </c>
      <c r="N193" s="401" t="n">
        <v>9</v>
      </c>
      <c r="O193" s="401" t="n">
        <v>10</v>
      </c>
      <c r="P193" s="401" t="n">
        <v>11</v>
      </c>
      <c r="Q193" s="401" t="n">
        <v>12</v>
      </c>
      <c r="R193" s="401" t="n">
        <v>13</v>
      </c>
      <c r="S193" s="401" t="n">
        <v>14</v>
      </c>
      <c r="T193" s="401" t="n">
        <v>15</v>
      </c>
      <c r="U193" s="401" t="n">
        <v>16</v>
      </c>
      <c r="V193" s="401" t="n">
        <v>17</v>
      </c>
      <c r="W193" s="401" t="n">
        <v>18</v>
      </c>
      <c r="X193" s="401" t="n">
        <v>19</v>
      </c>
      <c r="Y193" s="401" t="n">
        <v>20</v>
      </c>
      <c r="Z193" s="401" t="n">
        <v>21</v>
      </c>
      <c r="AA193" s="401" t="n">
        <v>22</v>
      </c>
      <c r="AB193" s="401" t="n">
        <v>23</v>
      </c>
      <c r="AC193" s="401" t="n">
        <v>24</v>
      </c>
      <c r="AD193" s="401" t="n">
        <v>25</v>
      </c>
      <c r="AE193" s="401" t="n">
        <v>26</v>
      </c>
      <c r="AF193" s="401" t="n">
        <v>27</v>
      </c>
      <c r="AG193" s="401" t="n">
        <v>28</v>
      </c>
      <c r="AH193" s="401" t="n">
        <v>29</v>
      </c>
      <c r="AJ193" s="401" t="n">
        <v>30</v>
      </c>
      <c r="AK193" s="401" t="n">
        <v>31</v>
      </c>
      <c r="AL193" s="401" t="n">
        <v>32</v>
      </c>
      <c r="AM193" s="401" t="n">
        <v>33</v>
      </c>
      <c r="AO193" s="401" t="n">
        <v>34</v>
      </c>
      <c r="AP193" s="401" t="n">
        <v>35</v>
      </c>
      <c r="AQ193" s="401" t="n">
        <v>36</v>
      </c>
      <c r="AR193" s="401" t="n">
        <v>37</v>
      </c>
      <c r="AT193" s="401" t="n">
        <v>38</v>
      </c>
      <c r="AU193" s="401" t="n">
        <v>39</v>
      </c>
      <c r="AV193" s="401" t="n">
        <v>40</v>
      </c>
      <c r="AW193" s="401" t="n">
        <v>41</v>
      </c>
    </row>
    <row r="194" customFormat="false" ht="12.75" hidden="false" customHeight="false" outlineLevel="0" collapsed="false">
      <c r="A194" s="401" t="str">
        <f aca="true">IF(INDIRECT(ADDRESS(A$6,ROW()-ROW(A$6)-1+COLUMN($F$8)))&gt;0,INDIRECT(ADDRESS(A$6,ROW()-ROW(A$6)-1+COLUMN($F$8))),"")</f>
        <v/>
      </c>
      <c r="B194" s="401" t="str">
        <f aca="true">IF(INDIRECT(ADDRESS(B$6,ROW()-ROW(B$6)-1+COLUMN($F$8)))&gt;0,INDIRECT(ADDRESS(B$6,ROW()-ROW(B$6)-1+COLUMN($F$8))),"")</f>
        <v/>
      </c>
      <c r="C194" s="401" t="str">
        <f aca="true">IF(INDIRECT(ADDRESS(C$6,ROW()-ROW(C$6)-1+COLUMN($F$8)))&gt;0,INDIRECT(ADDRESS(C$6,ROW()-ROW(C$6)-1+COLUMN($F$8))),"")</f>
        <v/>
      </c>
      <c r="E194" s="401" t="s">
        <v>225</v>
      </c>
      <c r="F194" s="401" t="n">
        <v>28</v>
      </c>
      <c r="G194" s="401" t="n">
        <v>32</v>
      </c>
      <c r="H194" s="401" t="n">
        <v>24</v>
      </c>
      <c r="I194" s="401" t="n">
        <v>7</v>
      </c>
      <c r="J194" s="401" t="n">
        <v>12</v>
      </c>
      <c r="K194" s="401" t="n">
        <v>3</v>
      </c>
      <c r="L194" s="401" t="n">
        <v>13</v>
      </c>
      <c r="M194" s="401" t="n">
        <v>35</v>
      </c>
      <c r="N194" s="401" t="n">
        <v>21</v>
      </c>
      <c r="O194" s="401" t="n">
        <v>30</v>
      </c>
      <c r="P194" s="401" t="n">
        <v>36</v>
      </c>
      <c r="Q194" s="401" t="n">
        <v>29</v>
      </c>
      <c r="R194" s="401" t="n">
        <v>19</v>
      </c>
      <c r="S194" s="401" t="n">
        <v>38</v>
      </c>
      <c r="T194" s="401" t="n">
        <v>8</v>
      </c>
      <c r="U194" s="401" t="n">
        <v>18</v>
      </c>
      <c r="V194" s="401" t="n">
        <v>41</v>
      </c>
      <c r="W194" s="401" t="n">
        <v>33</v>
      </c>
      <c r="X194" s="401" t="n">
        <v>23</v>
      </c>
      <c r="Y194" s="401" t="n">
        <v>6</v>
      </c>
      <c r="Z194" s="401" t="n">
        <v>17</v>
      </c>
      <c r="AA194" s="401" t="n">
        <v>9</v>
      </c>
      <c r="AB194" s="401" t="n">
        <v>31</v>
      </c>
      <c r="AC194" s="401" t="n">
        <v>34</v>
      </c>
      <c r="AD194" s="401" t="n">
        <v>26</v>
      </c>
      <c r="AE194" s="401" t="n">
        <v>2</v>
      </c>
      <c r="AF194" s="401" t="n">
        <v>11</v>
      </c>
      <c r="AG194" s="401" t="n">
        <v>37</v>
      </c>
      <c r="AH194" s="401" t="n">
        <v>40</v>
      </c>
      <c r="AJ194" s="401" t="n">
        <v>20</v>
      </c>
      <c r="AK194" s="401" t="n">
        <v>4</v>
      </c>
      <c r="AL194" s="401" t="n">
        <v>10</v>
      </c>
      <c r="AM194" s="401" t="n">
        <v>22</v>
      </c>
      <c r="AO194" s="401" t="n">
        <v>5</v>
      </c>
      <c r="AP194" s="401" t="n">
        <v>14</v>
      </c>
      <c r="AQ194" s="401" t="n">
        <v>25</v>
      </c>
      <c r="AR194" s="401" t="n">
        <v>16</v>
      </c>
      <c r="AT194" s="401" t="n">
        <v>39</v>
      </c>
      <c r="AU194" s="401" t="n">
        <v>15</v>
      </c>
      <c r="AV194" s="401" t="n">
        <v>27</v>
      </c>
      <c r="AW194" s="401" t="n">
        <v>1</v>
      </c>
    </row>
    <row r="195" customFormat="false" ht="12.75" hidden="false" customHeight="false" outlineLevel="0" collapsed="false">
      <c r="A195" s="401" t="str">
        <f aca="true">IF(INDIRECT(ADDRESS(A$6,ROW()-ROW(A$6)-1+COLUMN($F$8)))&gt;0,INDIRECT(ADDRESS(A$6,ROW()-ROW(A$6)-1+COLUMN($F$8))),"")</f>
        <v/>
      </c>
      <c r="B195" s="401" t="str">
        <f aca="true">IF(INDIRECT(ADDRESS(B$6,ROW()-ROW(B$6)-1+COLUMN($F$8)))&gt;0,INDIRECT(ADDRESS(B$6,ROW()-ROW(B$6)-1+COLUMN($F$8))),"")</f>
        <v/>
      </c>
      <c r="C195" s="401" t="str">
        <f aca="true">IF(INDIRECT(ADDRESS(C$6,ROW()-ROW(C$6)-1+COLUMN($F$8)))&gt;0,INDIRECT(ADDRESS(C$6,ROW()-ROW(C$6)-1+COLUMN($F$8))),"")</f>
        <v/>
      </c>
      <c r="E195" s="401" t="s">
        <v>227</v>
      </c>
      <c r="F195" s="401" t="n">
        <v>4</v>
      </c>
      <c r="G195" s="401" t="n">
        <v>37</v>
      </c>
      <c r="H195" s="401" t="n">
        <v>38</v>
      </c>
      <c r="I195" s="401" t="n">
        <v>32</v>
      </c>
      <c r="J195" s="401" t="n">
        <v>27</v>
      </c>
      <c r="K195" s="401" t="n">
        <v>41</v>
      </c>
      <c r="L195" s="401" t="n">
        <v>10</v>
      </c>
      <c r="M195" s="401" t="n">
        <v>16</v>
      </c>
      <c r="N195" s="401" t="n">
        <v>11</v>
      </c>
      <c r="O195" s="401" t="n">
        <v>34</v>
      </c>
      <c r="P195" s="401" t="n">
        <v>15</v>
      </c>
      <c r="Q195" s="401" t="n">
        <v>30</v>
      </c>
      <c r="R195" s="401" t="n">
        <v>22</v>
      </c>
      <c r="S195" s="401" t="n">
        <v>36</v>
      </c>
      <c r="T195" s="401" t="n">
        <v>2</v>
      </c>
      <c r="U195" s="401" t="n">
        <v>29</v>
      </c>
      <c r="V195" s="401" t="n">
        <v>25</v>
      </c>
      <c r="W195" s="401" t="n">
        <v>20</v>
      </c>
      <c r="X195" s="401" t="n">
        <v>39</v>
      </c>
      <c r="Y195" s="401" t="n">
        <v>31</v>
      </c>
      <c r="Z195" s="401" t="n">
        <v>33</v>
      </c>
      <c r="AA195" s="401" t="n">
        <v>40</v>
      </c>
      <c r="AB195" s="401" t="n">
        <v>14</v>
      </c>
      <c r="AC195" s="401" t="n">
        <v>28</v>
      </c>
      <c r="AD195" s="401" t="n">
        <v>35</v>
      </c>
      <c r="AE195" s="401" t="n">
        <v>24</v>
      </c>
      <c r="AF195" s="401" t="n">
        <v>5</v>
      </c>
      <c r="AG195" s="401" t="n">
        <v>9</v>
      </c>
      <c r="AH195" s="401" t="n">
        <v>18</v>
      </c>
      <c r="AJ195" s="401" t="n">
        <v>19</v>
      </c>
      <c r="AK195" s="401" t="n">
        <v>6</v>
      </c>
      <c r="AL195" s="401" t="n">
        <v>12</v>
      </c>
      <c r="AM195" s="401" t="n">
        <v>3</v>
      </c>
      <c r="AO195" s="401" t="n">
        <v>8</v>
      </c>
      <c r="AP195" s="401" t="n">
        <v>23</v>
      </c>
      <c r="AQ195" s="401" t="n">
        <v>26</v>
      </c>
      <c r="AR195" s="401" t="n">
        <v>13</v>
      </c>
      <c r="AT195" s="401" t="n">
        <v>7</v>
      </c>
      <c r="AU195" s="401" t="n">
        <v>1</v>
      </c>
      <c r="AV195" s="401" t="n">
        <v>21</v>
      </c>
      <c r="AW195" s="401" t="n">
        <v>17</v>
      </c>
    </row>
    <row r="196" customFormat="false" ht="12.75" hidden="false" customHeight="false" outlineLevel="0" collapsed="false">
      <c r="A196" s="401" t="str">
        <f aca="true">IF(INDIRECT(ADDRESS(A$6,ROW()-ROW(A$6)-1+COLUMN($F$8)))&gt;0,INDIRECT(ADDRESS(A$6,ROW()-ROW(A$6)-1+COLUMN($F$8))),"")</f>
        <v/>
      </c>
      <c r="B196" s="401" t="str">
        <f aca="true">IF(INDIRECT(ADDRESS(B$6,ROW()-ROW(B$6)-1+COLUMN($F$8)))&gt;0,INDIRECT(ADDRESS(B$6,ROW()-ROW(B$6)-1+COLUMN($F$8))),"")</f>
        <v/>
      </c>
      <c r="C196" s="401" t="str">
        <f aca="true">IF(INDIRECT(ADDRESS(C$6,ROW()-ROW(C$6)-1+COLUMN($F$8)))&gt;0,INDIRECT(ADDRESS(C$6,ROW()-ROW(C$6)-1+COLUMN($F$8))),"")</f>
        <v/>
      </c>
    </row>
    <row r="197" customFormat="false" ht="12.75" hidden="false" customHeight="false" outlineLevel="0" collapsed="false">
      <c r="A197" s="401" t="str">
        <f aca="true">IF(INDIRECT(ADDRESS(A$6,ROW()-ROW(A$6)-1+COLUMN($F$8)))&gt;0,INDIRECT(ADDRESS(A$6,ROW()-ROW(A$6)-1+COLUMN($F$8))),"")</f>
        <v/>
      </c>
      <c r="B197" s="401" t="str">
        <f aca="true">IF(INDIRECT(ADDRESS(B$6,ROW()-ROW(B$6)-1+COLUMN($F$8)))&gt;0,INDIRECT(ADDRESS(B$6,ROW()-ROW(B$6)-1+COLUMN($F$8))),"")</f>
        <v/>
      </c>
      <c r="C197" s="401" t="str">
        <f aca="true">IF(INDIRECT(ADDRESS(C$6,ROW()-ROW(C$6)-1+COLUMN($F$8)))&gt;0,INDIRECT(ADDRESS(C$6,ROW()-ROW(C$6)-1+COLUMN($F$8))),"")</f>
        <v/>
      </c>
      <c r="D197" s="446" t="n">
        <v>42</v>
      </c>
      <c r="E197" s="39" t="s">
        <v>250</v>
      </c>
    </row>
    <row r="198" customFormat="false" ht="12.75" hidden="false" customHeight="false" outlineLevel="0" collapsed="false">
      <c r="A198" s="401" t="str">
        <f aca="true">IF(INDIRECT(ADDRESS(A$6,ROW()-ROW(A$6)-1+COLUMN($F$8)))&gt;0,INDIRECT(ADDRESS(A$6,ROW()-ROW(A$6)-1+COLUMN($F$8))),"")</f>
        <v/>
      </c>
      <c r="B198" s="401" t="str">
        <f aca="true">IF(INDIRECT(ADDRESS(B$6,ROW()-ROW(B$6)-1+COLUMN($F$8)))&gt;0,INDIRECT(ADDRESS(B$6,ROW()-ROW(B$6)-1+COLUMN($F$8))),"")</f>
        <v/>
      </c>
      <c r="C198" s="401" t="str">
        <f aca="true">IF(INDIRECT(ADDRESS(C$6,ROW()-ROW(C$6)-1+COLUMN($F$8)))&gt;0,INDIRECT(ADDRESS(C$6,ROW()-ROW(C$6)-1+COLUMN($F$8))),"")</f>
        <v/>
      </c>
      <c r="E198" s="401" t="s">
        <v>198</v>
      </c>
      <c r="F198" s="401" t="n">
        <v>1</v>
      </c>
      <c r="G198" s="401" t="n">
        <v>2</v>
      </c>
      <c r="H198" s="401" t="n">
        <v>3</v>
      </c>
      <c r="I198" s="401" t="n">
        <v>4</v>
      </c>
      <c r="J198" s="401" t="n">
        <v>5</v>
      </c>
      <c r="K198" s="401" t="n">
        <v>6</v>
      </c>
      <c r="L198" s="401" t="n">
        <v>7</v>
      </c>
      <c r="M198" s="401" t="n">
        <v>8</v>
      </c>
      <c r="N198" s="401" t="n">
        <v>9</v>
      </c>
      <c r="O198" s="401" t="n">
        <v>10</v>
      </c>
      <c r="P198" s="401" t="n">
        <v>11</v>
      </c>
      <c r="Q198" s="401" t="n">
        <v>12</v>
      </c>
      <c r="R198" s="401" t="n">
        <v>13</v>
      </c>
      <c r="S198" s="401" t="n">
        <v>14</v>
      </c>
      <c r="T198" s="401" t="n">
        <v>15</v>
      </c>
      <c r="U198" s="401" t="n">
        <v>16</v>
      </c>
      <c r="V198" s="401" t="n">
        <v>17</v>
      </c>
      <c r="W198" s="401" t="n">
        <v>18</v>
      </c>
      <c r="X198" s="401" t="n">
        <v>19</v>
      </c>
      <c r="Y198" s="401" t="n">
        <v>20</v>
      </c>
      <c r="Z198" s="401" t="n">
        <v>21</v>
      </c>
      <c r="AA198" s="401" t="n">
        <v>22</v>
      </c>
      <c r="AB198" s="401" t="n">
        <v>23</v>
      </c>
      <c r="AC198" s="401" t="n">
        <v>24</v>
      </c>
      <c r="AD198" s="401" t="n">
        <v>25</v>
      </c>
      <c r="AE198" s="401" t="n">
        <v>26</v>
      </c>
      <c r="AF198" s="401" t="n">
        <v>27</v>
      </c>
      <c r="AG198" s="401" t="n">
        <v>28</v>
      </c>
      <c r="AH198" s="401" t="n">
        <v>29</v>
      </c>
      <c r="AI198" s="401" t="n">
        <v>30</v>
      </c>
      <c r="AJ198" s="401" t="n">
        <v>31</v>
      </c>
      <c r="AK198" s="401" t="n">
        <v>32</v>
      </c>
      <c r="AL198" s="401" t="n">
        <v>33</v>
      </c>
      <c r="AM198" s="401" t="n">
        <v>34</v>
      </c>
      <c r="AO198" s="401" t="n">
        <v>35</v>
      </c>
      <c r="AP198" s="401" t="n">
        <v>36</v>
      </c>
      <c r="AQ198" s="401" t="n">
        <v>37</v>
      </c>
      <c r="AR198" s="401" t="n">
        <v>38</v>
      </c>
      <c r="AT198" s="401" t="n">
        <v>39</v>
      </c>
      <c r="AU198" s="401" t="n">
        <v>40</v>
      </c>
      <c r="AV198" s="401" t="n">
        <v>41</v>
      </c>
      <c r="AW198" s="401" t="n">
        <v>42</v>
      </c>
    </row>
    <row r="199" customFormat="false" ht="12.75" hidden="false" customHeight="false" outlineLevel="0" collapsed="false">
      <c r="A199" s="401" t="str">
        <f aca="true">IF(INDIRECT(ADDRESS(A$6,ROW()-ROW(A$6)-1+COLUMN($F$8)))&gt;0,INDIRECT(ADDRESS(A$6,ROW()-ROW(A$6)-1+COLUMN($F$8))),"")</f>
        <v/>
      </c>
      <c r="B199" s="401" t="str">
        <f aca="true">IF(INDIRECT(ADDRESS(B$6,ROW()-ROW(B$6)-1+COLUMN($F$8)))&gt;0,INDIRECT(ADDRESS(B$6,ROW()-ROW(B$6)-1+COLUMN($F$8))),"")</f>
        <v/>
      </c>
      <c r="C199" s="401" t="str">
        <f aca="true">IF(INDIRECT(ADDRESS(C$6,ROW()-ROW(C$6)-1+COLUMN($F$8)))&gt;0,INDIRECT(ADDRESS(C$6,ROW()-ROW(C$6)-1+COLUMN($F$8))),"")</f>
        <v/>
      </c>
      <c r="E199" s="401" t="s">
        <v>225</v>
      </c>
      <c r="F199" s="401" t="n">
        <v>10</v>
      </c>
      <c r="G199" s="401" t="n">
        <v>26</v>
      </c>
      <c r="H199" s="401" t="n">
        <v>38</v>
      </c>
      <c r="I199" s="401" t="n">
        <v>32</v>
      </c>
      <c r="J199" s="401" t="n">
        <v>12</v>
      </c>
      <c r="K199" s="401" t="n">
        <v>34</v>
      </c>
      <c r="L199" s="401" t="n">
        <v>20</v>
      </c>
      <c r="M199" s="401" t="n">
        <v>6</v>
      </c>
      <c r="N199" s="401" t="n">
        <v>40</v>
      </c>
      <c r="O199" s="401" t="n">
        <v>27</v>
      </c>
      <c r="P199" s="401" t="n">
        <v>8</v>
      </c>
      <c r="Q199" s="401" t="n">
        <v>39</v>
      </c>
      <c r="R199" s="401" t="n">
        <v>21</v>
      </c>
      <c r="S199" s="401" t="n">
        <v>35</v>
      </c>
      <c r="T199" s="401" t="n">
        <v>31</v>
      </c>
      <c r="U199" s="401" t="n">
        <v>42</v>
      </c>
      <c r="V199" s="401" t="n">
        <v>25</v>
      </c>
      <c r="W199" s="401" t="n">
        <v>16</v>
      </c>
      <c r="X199" s="401" t="n">
        <v>2</v>
      </c>
      <c r="Y199" s="401" t="n">
        <v>9</v>
      </c>
      <c r="Z199" s="401" t="n">
        <v>37</v>
      </c>
      <c r="AA199" s="401" t="n">
        <v>41</v>
      </c>
      <c r="AB199" s="401" t="n">
        <v>4</v>
      </c>
      <c r="AC199" s="401" t="n">
        <v>13</v>
      </c>
      <c r="AD199" s="401" t="n">
        <v>33</v>
      </c>
      <c r="AE199" s="401" t="n">
        <v>22</v>
      </c>
      <c r="AF199" s="401" t="n">
        <v>19</v>
      </c>
      <c r="AG199" s="401" t="n">
        <v>36</v>
      </c>
      <c r="AH199" s="401" t="n">
        <v>7</v>
      </c>
      <c r="AI199" s="401" t="n">
        <v>28</v>
      </c>
      <c r="AJ199" s="401" t="n">
        <v>15</v>
      </c>
      <c r="AK199" s="401" t="n">
        <v>5</v>
      </c>
      <c r="AL199" s="401" t="n">
        <v>17</v>
      </c>
      <c r="AM199" s="401" t="n">
        <v>23</v>
      </c>
      <c r="AO199" s="401" t="n">
        <v>24</v>
      </c>
      <c r="AP199" s="401" t="n">
        <v>11</v>
      </c>
      <c r="AQ199" s="401" t="n">
        <v>29</v>
      </c>
      <c r="AR199" s="401" t="n">
        <v>3</v>
      </c>
      <c r="AT199" s="401" t="n">
        <v>14</v>
      </c>
      <c r="AU199" s="401" t="n">
        <v>1</v>
      </c>
      <c r="AV199" s="401" t="n">
        <v>30</v>
      </c>
      <c r="AW199" s="401" t="n">
        <v>18</v>
      </c>
    </row>
    <row r="200" customFormat="false" ht="12.75" hidden="false" customHeight="false" outlineLevel="0" collapsed="false">
      <c r="A200" s="401" t="str">
        <f aca="true">IF(INDIRECT(ADDRESS(A$6,ROW()-ROW(A$6)-1+COLUMN($F$8)))&gt;0,INDIRECT(ADDRESS(A$6,ROW()-ROW(A$6)-1+COLUMN($F$8))),"")</f>
        <v/>
      </c>
      <c r="B200" s="401" t="str">
        <f aca="true">IF(INDIRECT(ADDRESS(B$6,ROW()-ROW(B$6)-1+COLUMN($F$8)))&gt;0,INDIRECT(ADDRESS(B$6,ROW()-ROW(B$6)-1+COLUMN($F$8))),"")</f>
        <v/>
      </c>
      <c r="C200" s="401" t="str">
        <f aca="true">IF(INDIRECT(ADDRESS(C$6,ROW()-ROW(C$6)-1+COLUMN($F$8)))&gt;0,INDIRECT(ADDRESS(C$6,ROW()-ROW(C$6)-1+COLUMN($F$8))),"")</f>
        <v/>
      </c>
      <c r="E200" s="401" t="s">
        <v>227</v>
      </c>
      <c r="F200" s="401" t="n">
        <v>38</v>
      </c>
      <c r="G200" s="401" t="n">
        <v>18</v>
      </c>
      <c r="H200" s="401" t="n">
        <v>15</v>
      </c>
      <c r="I200" s="401" t="n">
        <v>22</v>
      </c>
      <c r="J200" s="401" t="n">
        <v>6</v>
      </c>
      <c r="K200" s="401" t="n">
        <v>5</v>
      </c>
      <c r="L200" s="401" t="n">
        <v>33</v>
      </c>
      <c r="M200" s="401" t="n">
        <v>12</v>
      </c>
      <c r="N200" s="401" t="n">
        <v>16</v>
      </c>
      <c r="O200" s="401" t="n">
        <v>24</v>
      </c>
      <c r="P200" s="401" t="n">
        <v>23</v>
      </c>
      <c r="Q200" s="401" t="n">
        <v>29</v>
      </c>
      <c r="R200" s="401" t="n">
        <v>32</v>
      </c>
      <c r="S200" s="401" t="n">
        <v>39</v>
      </c>
      <c r="T200" s="401" t="n">
        <v>37</v>
      </c>
      <c r="U200" s="401" t="n">
        <v>40</v>
      </c>
      <c r="V200" s="401" t="n">
        <v>35</v>
      </c>
      <c r="W200" s="401" t="n">
        <v>7</v>
      </c>
      <c r="X200" s="401" t="n">
        <v>1</v>
      </c>
      <c r="Y200" s="401" t="n">
        <v>11</v>
      </c>
      <c r="Z200" s="401" t="n">
        <v>9</v>
      </c>
      <c r="AA200" s="401" t="n">
        <v>30</v>
      </c>
      <c r="AB200" s="401" t="n">
        <v>31</v>
      </c>
      <c r="AC200" s="401" t="n">
        <v>17</v>
      </c>
      <c r="AD200" s="401" t="n">
        <v>41</v>
      </c>
      <c r="AE200" s="401" t="n">
        <v>3</v>
      </c>
      <c r="AF200" s="401" t="n">
        <v>34</v>
      </c>
      <c r="AG200" s="401" t="n">
        <v>14</v>
      </c>
      <c r="AH200" s="401" t="n">
        <v>36</v>
      </c>
      <c r="AI200" s="401" t="n">
        <v>42</v>
      </c>
      <c r="AJ200" s="401" t="n">
        <v>19</v>
      </c>
      <c r="AK200" s="401" t="n">
        <v>4</v>
      </c>
      <c r="AL200" s="401" t="n">
        <v>25</v>
      </c>
      <c r="AM200" s="401" t="n">
        <v>26</v>
      </c>
      <c r="AO200" s="401" t="n">
        <v>28</v>
      </c>
      <c r="AP200" s="401" t="n">
        <v>13</v>
      </c>
      <c r="AQ200" s="401" t="n">
        <v>20</v>
      </c>
      <c r="AR200" s="401" t="n">
        <v>8</v>
      </c>
      <c r="AT200" s="401" t="n">
        <v>27</v>
      </c>
      <c r="AU200" s="401" t="n">
        <v>10</v>
      </c>
      <c r="AV200" s="401" t="n">
        <v>2</v>
      </c>
      <c r="AW200" s="401" t="n">
        <v>21</v>
      </c>
    </row>
    <row r="201" customFormat="false" ht="12.75" hidden="false" customHeight="false" outlineLevel="0" collapsed="false">
      <c r="A201" s="401" t="str">
        <f aca="true">IF(INDIRECT(ADDRESS(A$6,ROW()-ROW(A$6)-1+COLUMN($F$8)))&gt;0,INDIRECT(ADDRESS(A$6,ROW()-ROW(A$6)-1+COLUMN($F$8))),"")</f>
        <v/>
      </c>
      <c r="B201" s="401" t="str">
        <f aca="true">IF(INDIRECT(ADDRESS(B$6,ROW()-ROW(B$6)-1+COLUMN($F$8)))&gt;0,INDIRECT(ADDRESS(B$6,ROW()-ROW(B$6)-1+COLUMN($F$8))),"")</f>
        <v/>
      </c>
      <c r="C201" s="401" t="str">
        <f aca="true">IF(INDIRECT(ADDRESS(C$6,ROW()-ROW(C$6)-1+COLUMN($F$8)))&gt;0,INDIRECT(ADDRESS(C$6,ROW()-ROW(C$6)-1+COLUMN($F$8))),"")</f>
        <v/>
      </c>
    </row>
    <row r="202" customFormat="false" ht="12.75" hidden="false" customHeight="false" outlineLevel="0" collapsed="false">
      <c r="A202" s="401" t="str">
        <f aca="true">IF(INDIRECT(ADDRESS(A$6,ROW()-ROW(A$6)-1+COLUMN($F$8)))&gt;0,INDIRECT(ADDRESS(A$6,ROW()-ROW(A$6)-1+COLUMN($F$8))),"")</f>
        <v/>
      </c>
      <c r="B202" s="401" t="str">
        <f aca="true">IF(INDIRECT(ADDRESS(B$6,ROW()-ROW(B$6)-1+COLUMN($F$8)))&gt;0,INDIRECT(ADDRESS(B$6,ROW()-ROW(B$6)-1+COLUMN($F$8))),"")</f>
        <v/>
      </c>
      <c r="C202" s="401" t="str">
        <f aca="true">IF(INDIRECT(ADDRESS(C$6,ROW()-ROW(C$6)-1+COLUMN($F$8)))&gt;0,INDIRECT(ADDRESS(C$6,ROW()-ROW(C$6)-1+COLUMN($F$8))),"")</f>
        <v/>
      </c>
      <c r="D202" s="446" t="n">
        <v>43</v>
      </c>
      <c r="E202" s="39" t="s">
        <v>250</v>
      </c>
    </row>
    <row r="203" customFormat="false" ht="12.75" hidden="false" customHeight="false" outlineLevel="0" collapsed="false">
      <c r="A203" s="401" t="str">
        <f aca="true">IF(INDIRECT(ADDRESS(A$6,ROW()-ROW(A$6)-1+COLUMN($F$8)))&gt;0,INDIRECT(ADDRESS(A$6,ROW()-ROW(A$6)-1+COLUMN($F$8))),"")</f>
        <v/>
      </c>
      <c r="B203" s="401" t="str">
        <f aca="true">IF(INDIRECT(ADDRESS(B$6,ROW()-ROW(B$6)-1+COLUMN($F$8)))&gt;0,INDIRECT(ADDRESS(B$6,ROW()-ROW(B$6)-1+COLUMN($F$8))),"")</f>
        <v/>
      </c>
      <c r="C203" s="401" t="str">
        <f aca="true">IF(INDIRECT(ADDRESS(C$6,ROW()-ROW(C$6)-1+COLUMN($F$8)))&gt;0,INDIRECT(ADDRESS(C$6,ROW()-ROW(C$6)-1+COLUMN($F$8))),"")</f>
        <v/>
      </c>
      <c r="E203" s="401" t="s">
        <v>198</v>
      </c>
      <c r="F203" s="401" t="n">
        <v>1</v>
      </c>
      <c r="G203" s="401" t="n">
        <v>2</v>
      </c>
      <c r="H203" s="401" t="n">
        <v>3</v>
      </c>
      <c r="I203" s="401" t="n">
        <v>4</v>
      </c>
      <c r="J203" s="401" t="n">
        <v>5</v>
      </c>
      <c r="K203" s="401" t="n">
        <v>6</v>
      </c>
      <c r="L203" s="401" t="n">
        <v>7</v>
      </c>
      <c r="M203" s="401" t="n">
        <v>8</v>
      </c>
      <c r="N203" s="401" t="n">
        <v>9</v>
      </c>
      <c r="O203" s="401" t="n">
        <v>10</v>
      </c>
      <c r="P203" s="401" t="n">
        <v>11</v>
      </c>
      <c r="Q203" s="401" t="n">
        <v>12</v>
      </c>
      <c r="R203" s="401" t="n">
        <v>13</v>
      </c>
      <c r="S203" s="401" t="n">
        <v>14</v>
      </c>
      <c r="T203" s="401" t="n">
        <v>15</v>
      </c>
      <c r="U203" s="401" t="n">
        <v>16</v>
      </c>
      <c r="V203" s="401" t="n">
        <v>17</v>
      </c>
      <c r="W203" s="401" t="n">
        <v>18</v>
      </c>
      <c r="X203" s="401" t="n">
        <v>19</v>
      </c>
      <c r="Y203" s="401" t="n">
        <v>20</v>
      </c>
      <c r="Z203" s="401" t="n">
        <v>21</v>
      </c>
      <c r="AA203" s="401" t="n">
        <v>22</v>
      </c>
      <c r="AB203" s="401" t="n">
        <v>23</v>
      </c>
      <c r="AC203" s="401" t="n">
        <v>24</v>
      </c>
      <c r="AD203" s="401" t="n">
        <v>25</v>
      </c>
      <c r="AE203" s="401" t="n">
        <v>26</v>
      </c>
      <c r="AF203" s="401" t="n">
        <v>27</v>
      </c>
      <c r="AG203" s="401" t="n">
        <v>28</v>
      </c>
      <c r="AH203" s="401" t="n">
        <v>29</v>
      </c>
      <c r="AI203" s="401" t="n">
        <v>30</v>
      </c>
      <c r="AJ203" s="401" t="n">
        <v>31</v>
      </c>
      <c r="AK203" s="401" t="n">
        <v>32</v>
      </c>
      <c r="AL203" s="401" t="n">
        <v>33</v>
      </c>
      <c r="AM203" s="401" t="n">
        <v>34</v>
      </c>
      <c r="AN203" s="401" t="n">
        <v>35</v>
      </c>
      <c r="AO203" s="401" t="n">
        <v>36</v>
      </c>
      <c r="AP203" s="401" t="n">
        <v>37</v>
      </c>
      <c r="AQ203" s="401" t="n">
        <v>38</v>
      </c>
      <c r="AR203" s="401" t="n">
        <v>39</v>
      </c>
      <c r="AT203" s="401" t="n">
        <v>40</v>
      </c>
      <c r="AU203" s="401" t="n">
        <v>41</v>
      </c>
      <c r="AV203" s="401" t="n">
        <v>42</v>
      </c>
      <c r="AW203" s="401" t="n">
        <v>43</v>
      </c>
    </row>
    <row r="204" customFormat="false" ht="12.75" hidden="false" customHeight="false" outlineLevel="0" collapsed="false">
      <c r="A204" s="401" t="str">
        <f aca="true">IF(INDIRECT(ADDRESS(A$6,ROW()-ROW(A$6)-1+COLUMN($F$8)))&gt;0,INDIRECT(ADDRESS(A$6,ROW()-ROW(A$6)-1+COLUMN($F$8))),"")</f>
        <v/>
      </c>
      <c r="B204" s="401" t="str">
        <f aca="true">IF(INDIRECT(ADDRESS(B$6,ROW()-ROW(B$6)-1+COLUMN($F$8)))&gt;0,INDIRECT(ADDRESS(B$6,ROW()-ROW(B$6)-1+COLUMN($F$8))),"")</f>
        <v/>
      </c>
      <c r="C204" s="401" t="str">
        <f aca="true">IF(INDIRECT(ADDRESS(C$6,ROW()-ROW(C$6)-1+COLUMN($F$8)))&gt;0,INDIRECT(ADDRESS(C$6,ROW()-ROW(C$6)-1+COLUMN($F$8))),"")</f>
        <v/>
      </c>
      <c r="E204" s="401" t="s">
        <v>225</v>
      </c>
      <c r="F204" s="401" t="n">
        <v>35</v>
      </c>
      <c r="G204" s="401" t="n">
        <v>14</v>
      </c>
      <c r="H204" s="401" t="n">
        <v>30</v>
      </c>
      <c r="I204" s="401" t="n">
        <v>41</v>
      </c>
      <c r="J204" s="401" t="n">
        <v>2</v>
      </c>
      <c r="K204" s="401" t="n">
        <v>42</v>
      </c>
      <c r="L204" s="401" t="n">
        <v>21</v>
      </c>
      <c r="M204" s="401" t="n">
        <v>39</v>
      </c>
      <c r="N204" s="401" t="n">
        <v>16</v>
      </c>
      <c r="O204" s="401" t="n">
        <v>26</v>
      </c>
      <c r="P204" s="401" t="n">
        <v>17</v>
      </c>
      <c r="Q204" s="401" t="n">
        <v>38</v>
      </c>
      <c r="R204" s="401" t="n">
        <v>10</v>
      </c>
      <c r="S204" s="401" t="n">
        <v>1</v>
      </c>
      <c r="T204" s="401" t="n">
        <v>11</v>
      </c>
      <c r="U204" s="401" t="n">
        <v>18</v>
      </c>
      <c r="V204" s="401" t="n">
        <v>43</v>
      </c>
      <c r="W204" s="401" t="n">
        <v>25</v>
      </c>
      <c r="X204" s="401" t="n">
        <v>27</v>
      </c>
      <c r="Y204" s="401" t="n">
        <v>12</v>
      </c>
      <c r="Z204" s="401" t="n">
        <v>37</v>
      </c>
      <c r="AA204" s="401" t="n">
        <v>6</v>
      </c>
      <c r="AB204" s="401" t="n">
        <v>22</v>
      </c>
      <c r="AC204" s="401" t="n">
        <v>33</v>
      </c>
      <c r="AD204" s="401" t="n">
        <v>4</v>
      </c>
      <c r="AE204" s="401" t="n">
        <v>19</v>
      </c>
      <c r="AF204" s="401" t="n">
        <v>8</v>
      </c>
      <c r="AG204" s="401" t="n">
        <v>36</v>
      </c>
      <c r="AH204" s="401" t="n">
        <v>28</v>
      </c>
      <c r="AI204" s="401" t="n">
        <v>13</v>
      </c>
      <c r="AJ204" s="401" t="n">
        <v>15</v>
      </c>
      <c r="AK204" s="401" t="n">
        <v>40</v>
      </c>
      <c r="AL204" s="401" t="n">
        <v>20</v>
      </c>
      <c r="AM204" s="401" t="n">
        <v>32</v>
      </c>
      <c r="AN204" s="401" t="n">
        <v>3</v>
      </c>
      <c r="AO204" s="401" t="n">
        <v>29</v>
      </c>
      <c r="AP204" s="401" t="n">
        <v>9</v>
      </c>
      <c r="AQ204" s="401" t="n">
        <v>31</v>
      </c>
      <c r="AR204" s="401" t="n">
        <v>23</v>
      </c>
      <c r="AT204" s="401" t="n">
        <v>5</v>
      </c>
      <c r="AU204" s="401" t="n">
        <v>34</v>
      </c>
      <c r="AV204" s="401" t="n">
        <v>24</v>
      </c>
      <c r="AW204" s="401" t="n">
        <v>7</v>
      </c>
    </row>
    <row r="205" customFormat="false" ht="12.75" hidden="false" customHeight="false" outlineLevel="0" collapsed="false">
      <c r="A205" s="401" t="str">
        <f aca="true">IF(INDIRECT(ADDRESS(A$6,ROW()-ROW(A$6)-1+COLUMN($F$8)))&gt;0,INDIRECT(ADDRESS(A$6,ROW()-ROW(A$6)-1+COLUMN($F$8))),"")</f>
        <v/>
      </c>
      <c r="B205" s="401" t="str">
        <f aca="true">IF(INDIRECT(ADDRESS(B$6,ROW()-ROW(B$6)-1+COLUMN($F$8)))&gt;0,INDIRECT(ADDRESS(B$6,ROW()-ROW(B$6)-1+COLUMN($F$8))),"")</f>
        <v/>
      </c>
      <c r="C205" s="401" t="str">
        <f aca="true">IF(INDIRECT(ADDRESS(C$6,ROW()-ROW(C$6)-1+COLUMN($F$8)))&gt;0,INDIRECT(ADDRESS(C$6,ROW()-ROW(C$6)-1+COLUMN($F$8))),"")</f>
        <v/>
      </c>
      <c r="E205" s="401" t="s">
        <v>227</v>
      </c>
      <c r="F205" s="401" t="n">
        <v>30</v>
      </c>
      <c r="G205" s="401" t="n">
        <v>13</v>
      </c>
      <c r="H205" s="401" t="n">
        <v>5</v>
      </c>
      <c r="I205" s="401" t="n">
        <v>40</v>
      </c>
      <c r="J205" s="401" t="n">
        <v>21</v>
      </c>
      <c r="K205" s="401" t="n">
        <v>3</v>
      </c>
      <c r="L205" s="401" t="n">
        <v>39</v>
      </c>
      <c r="M205" s="401" t="n">
        <v>43</v>
      </c>
      <c r="N205" s="401" t="n">
        <v>31</v>
      </c>
      <c r="O205" s="401" t="n">
        <v>6</v>
      </c>
      <c r="P205" s="401" t="n">
        <v>33</v>
      </c>
      <c r="Q205" s="401" t="n">
        <v>23</v>
      </c>
      <c r="R205" s="401" t="n">
        <v>7</v>
      </c>
      <c r="S205" s="401" t="n">
        <v>15</v>
      </c>
      <c r="T205" s="401" t="n">
        <v>18</v>
      </c>
      <c r="U205" s="401" t="n">
        <v>41</v>
      </c>
      <c r="V205" s="401" t="n">
        <v>29</v>
      </c>
      <c r="W205" s="401" t="n">
        <v>34</v>
      </c>
      <c r="X205" s="401" t="n">
        <v>37</v>
      </c>
      <c r="Y205" s="401" t="n">
        <v>17</v>
      </c>
      <c r="Z205" s="401" t="n">
        <v>4</v>
      </c>
      <c r="AA205" s="401" t="n">
        <v>26</v>
      </c>
      <c r="AB205" s="401" t="n">
        <v>32</v>
      </c>
      <c r="AC205" s="401" t="n">
        <v>8</v>
      </c>
      <c r="AD205" s="401" t="n">
        <v>38</v>
      </c>
      <c r="AE205" s="401" t="n">
        <v>12</v>
      </c>
      <c r="AF205" s="401" t="n">
        <v>28</v>
      </c>
      <c r="AG205" s="401" t="n">
        <v>9</v>
      </c>
      <c r="AH205" s="401" t="n">
        <v>22</v>
      </c>
      <c r="AI205" s="401" t="n">
        <v>16</v>
      </c>
      <c r="AJ205" s="401" t="n">
        <v>10</v>
      </c>
      <c r="AK205" s="401" t="n">
        <v>24</v>
      </c>
      <c r="AL205" s="401" t="n">
        <v>14</v>
      </c>
      <c r="AM205" s="401" t="n">
        <v>42</v>
      </c>
      <c r="AN205" s="401" t="n">
        <v>36</v>
      </c>
      <c r="AO205" s="401" t="n">
        <v>25</v>
      </c>
      <c r="AP205" s="401" t="n">
        <v>20</v>
      </c>
      <c r="AQ205" s="401" t="n">
        <v>1</v>
      </c>
      <c r="AR205" s="401" t="n">
        <v>35</v>
      </c>
      <c r="AT205" s="401" t="n">
        <v>27</v>
      </c>
      <c r="AU205" s="401" t="n">
        <v>19</v>
      </c>
      <c r="AV205" s="401" t="n">
        <v>2</v>
      </c>
      <c r="AW205" s="401" t="n">
        <v>11</v>
      </c>
    </row>
    <row r="206" customFormat="false" ht="12.75" hidden="false" customHeight="false" outlineLevel="0" collapsed="false">
      <c r="A206" s="401" t="str">
        <f aca="true">IF(INDIRECT(ADDRESS(A$6,ROW()-ROW(A$6)-1+COLUMN($F$8)))&gt;0,INDIRECT(ADDRESS(A$6,ROW()-ROW(A$6)-1+COLUMN($F$8))),"")</f>
        <v/>
      </c>
      <c r="B206" s="401" t="str">
        <f aca="true">IF(INDIRECT(ADDRESS(B$6,ROW()-ROW(B$6)-1+COLUMN($F$8)))&gt;0,INDIRECT(ADDRESS(B$6,ROW()-ROW(B$6)-1+COLUMN($F$8))),"")</f>
        <v/>
      </c>
      <c r="C206" s="401" t="str">
        <f aca="true">IF(INDIRECT(ADDRESS(C$6,ROW()-ROW(C$6)-1+COLUMN($F$8)))&gt;0,INDIRECT(ADDRESS(C$6,ROW()-ROW(C$6)-1+COLUMN($F$8))),"")</f>
        <v/>
      </c>
    </row>
    <row r="207" customFormat="false" ht="12.75" hidden="false" customHeight="false" outlineLevel="0" collapsed="false">
      <c r="A207" s="401" t="str">
        <f aca="true">IF(INDIRECT(ADDRESS(A$6,ROW()-ROW(A$6)-1+COLUMN($F$8)))&gt;0,INDIRECT(ADDRESS(A$6,ROW()-ROW(A$6)-1+COLUMN($F$8))),"")</f>
        <v/>
      </c>
      <c r="B207" s="401" t="str">
        <f aca="true">IF(INDIRECT(ADDRESS(B$6,ROW()-ROW(B$6)-1+COLUMN($F$8)))&gt;0,INDIRECT(ADDRESS(B$6,ROW()-ROW(B$6)-1+COLUMN($F$8))),"")</f>
        <v/>
      </c>
      <c r="C207" s="401" t="str">
        <f aca="true">IF(INDIRECT(ADDRESS(C$6,ROW()-ROW(C$6)-1+COLUMN($F$8)))&gt;0,INDIRECT(ADDRESS(C$6,ROW()-ROW(C$6)-1+COLUMN($F$8))),"")</f>
        <v/>
      </c>
      <c r="D207" s="446" t="n">
        <v>44</v>
      </c>
      <c r="E207" s="39" t="s">
        <v>250</v>
      </c>
    </row>
    <row r="208" customFormat="false" ht="12.75" hidden="false" customHeight="false" outlineLevel="0" collapsed="false">
      <c r="A208" s="401" t="str">
        <f aca="true">IF(INDIRECT(ADDRESS(A$6,ROW()-ROW(A$6)-1+COLUMN($F$8)))&gt;0,INDIRECT(ADDRESS(A$6,ROW()-ROW(A$6)-1+COLUMN($F$8))),"")</f>
        <v/>
      </c>
      <c r="B208" s="401" t="str">
        <f aca="true">IF(INDIRECT(ADDRESS(B$6,ROW()-ROW(B$6)-1+COLUMN($F$8)))&gt;0,INDIRECT(ADDRESS(B$6,ROW()-ROW(B$6)-1+COLUMN($F$8))),"")</f>
        <v/>
      </c>
      <c r="C208" s="401" t="str">
        <f aca="true">IF(INDIRECT(ADDRESS(C$6,ROW()-ROW(C$6)-1+COLUMN($F$8)))&gt;0,INDIRECT(ADDRESS(C$6,ROW()-ROW(C$6)-1+COLUMN($F$8))),"")</f>
        <v/>
      </c>
      <c r="E208" s="401" t="s">
        <v>198</v>
      </c>
      <c r="F208" s="401" t="n">
        <v>1</v>
      </c>
      <c r="G208" s="401" t="n">
        <v>2</v>
      </c>
      <c r="H208" s="401" t="n">
        <v>3</v>
      </c>
      <c r="I208" s="401" t="n">
        <v>4</v>
      </c>
      <c r="J208" s="401" t="n">
        <v>5</v>
      </c>
      <c r="K208" s="401" t="n">
        <v>6</v>
      </c>
      <c r="L208" s="401" t="n">
        <v>7</v>
      </c>
      <c r="M208" s="401" t="n">
        <v>8</v>
      </c>
      <c r="N208" s="401" t="n">
        <v>9</v>
      </c>
      <c r="O208" s="401" t="n">
        <v>10</v>
      </c>
      <c r="P208" s="401" t="n">
        <v>11</v>
      </c>
      <c r="Q208" s="401" t="n">
        <v>12</v>
      </c>
      <c r="R208" s="401" t="n">
        <v>13</v>
      </c>
      <c r="S208" s="401" t="n">
        <v>14</v>
      </c>
      <c r="T208" s="401" t="n">
        <v>15</v>
      </c>
      <c r="U208" s="401" t="n">
        <v>16</v>
      </c>
      <c r="V208" s="401" t="n">
        <v>17</v>
      </c>
      <c r="W208" s="401" t="n">
        <v>18</v>
      </c>
      <c r="X208" s="401" t="n">
        <v>19</v>
      </c>
      <c r="Y208" s="401" t="n">
        <v>20</v>
      </c>
      <c r="Z208" s="401" t="n">
        <v>21</v>
      </c>
      <c r="AA208" s="401" t="n">
        <v>22</v>
      </c>
      <c r="AB208" s="401" t="n">
        <v>23</v>
      </c>
      <c r="AC208" s="401" t="n">
        <v>24</v>
      </c>
      <c r="AD208" s="401" t="n">
        <v>25</v>
      </c>
      <c r="AE208" s="401" t="n">
        <v>26</v>
      </c>
      <c r="AF208" s="401" t="n">
        <v>27</v>
      </c>
      <c r="AG208" s="401" t="n">
        <v>28</v>
      </c>
      <c r="AH208" s="401" t="n">
        <v>29</v>
      </c>
      <c r="AI208" s="401" t="n">
        <v>30</v>
      </c>
      <c r="AJ208" s="401" t="n">
        <v>31</v>
      </c>
      <c r="AK208" s="401" t="n">
        <v>32</v>
      </c>
      <c r="AL208" s="401" t="n">
        <v>33</v>
      </c>
      <c r="AM208" s="401" t="n">
        <v>34</v>
      </c>
      <c r="AN208" s="401" t="n">
        <v>35</v>
      </c>
      <c r="AO208" s="401" t="n">
        <v>36</v>
      </c>
      <c r="AP208" s="401" t="n">
        <v>37</v>
      </c>
      <c r="AQ208" s="401" t="n">
        <v>38</v>
      </c>
      <c r="AR208" s="401" t="n">
        <v>39</v>
      </c>
      <c r="AS208" s="401" t="n">
        <v>40</v>
      </c>
      <c r="AT208" s="401" t="n">
        <v>41</v>
      </c>
      <c r="AU208" s="401" t="n">
        <v>42</v>
      </c>
      <c r="AV208" s="401" t="n">
        <v>43</v>
      </c>
      <c r="AW208" s="401" t="n">
        <v>44</v>
      </c>
    </row>
    <row r="209" customFormat="false" ht="12.75" hidden="false" customHeight="false" outlineLevel="0" collapsed="false">
      <c r="A209" s="401" t="str">
        <f aca="true">IF(INDIRECT(ADDRESS(A$6,ROW()-ROW(A$6)-1+COLUMN($F$8)))&gt;0,INDIRECT(ADDRESS(A$6,ROW()-ROW(A$6)-1+COLUMN($F$8))),"")</f>
        <v/>
      </c>
      <c r="B209" s="401" t="str">
        <f aca="true">IF(INDIRECT(ADDRESS(B$6,ROW()-ROW(B$6)-1+COLUMN($F$8)))&gt;0,INDIRECT(ADDRESS(B$6,ROW()-ROW(B$6)-1+COLUMN($F$8))),"")</f>
        <v/>
      </c>
      <c r="C209" s="401" t="str">
        <f aca="true">IF(INDIRECT(ADDRESS(C$6,ROW()-ROW(C$6)-1+COLUMN($F$8)))&gt;0,INDIRECT(ADDRESS(C$6,ROW()-ROW(C$6)-1+COLUMN($F$8))),"")</f>
        <v/>
      </c>
      <c r="E209" s="401" t="s">
        <v>225</v>
      </c>
      <c r="F209" s="401" t="n">
        <v>32</v>
      </c>
      <c r="G209" s="401" t="n">
        <v>25</v>
      </c>
      <c r="H209" s="401" t="n">
        <v>15</v>
      </c>
      <c r="I209" s="401" t="n">
        <v>42</v>
      </c>
      <c r="J209" s="401" t="n">
        <v>38</v>
      </c>
      <c r="K209" s="401" t="n">
        <v>9</v>
      </c>
      <c r="L209" s="401" t="n">
        <v>24</v>
      </c>
      <c r="M209" s="401" t="n">
        <v>5</v>
      </c>
      <c r="N209" s="401" t="n">
        <v>18</v>
      </c>
      <c r="O209" s="401" t="n">
        <v>12</v>
      </c>
      <c r="P209" s="401" t="n">
        <v>14</v>
      </c>
      <c r="Q209" s="401" t="n">
        <v>43</v>
      </c>
      <c r="R209" s="401" t="n">
        <v>31</v>
      </c>
      <c r="S209" s="401" t="n">
        <v>16</v>
      </c>
      <c r="T209" s="401" t="n">
        <v>21</v>
      </c>
      <c r="U209" s="401" t="n">
        <v>30</v>
      </c>
      <c r="V209" s="401" t="n">
        <v>19</v>
      </c>
      <c r="W209" s="401" t="n">
        <v>37</v>
      </c>
      <c r="X209" s="401" t="n">
        <v>1</v>
      </c>
      <c r="Y209" s="401" t="n">
        <v>11</v>
      </c>
      <c r="Z209" s="401" t="n">
        <v>35</v>
      </c>
      <c r="AA209" s="401" t="n">
        <v>28</v>
      </c>
      <c r="AB209" s="401" t="n">
        <v>7</v>
      </c>
      <c r="AC209" s="401" t="n">
        <v>23</v>
      </c>
      <c r="AD209" s="401" t="n">
        <v>39</v>
      </c>
      <c r="AE209" s="401" t="n">
        <v>29</v>
      </c>
      <c r="AF209" s="401" t="n">
        <v>6</v>
      </c>
      <c r="AG209" s="401" t="n">
        <v>20</v>
      </c>
      <c r="AH209" s="401" t="n">
        <v>3</v>
      </c>
      <c r="AI209" s="401" t="n">
        <v>41</v>
      </c>
      <c r="AJ209" s="401" t="n">
        <v>4</v>
      </c>
      <c r="AK209" s="401" t="n">
        <v>40</v>
      </c>
      <c r="AL209" s="401" t="n">
        <v>22</v>
      </c>
      <c r="AM209" s="401" t="n">
        <v>26</v>
      </c>
      <c r="AN209" s="401" t="n">
        <v>8</v>
      </c>
      <c r="AO209" s="401" t="n">
        <v>10</v>
      </c>
      <c r="AP209" s="401" t="n">
        <v>44</v>
      </c>
      <c r="AQ209" s="401" t="n">
        <v>34</v>
      </c>
      <c r="AR209" s="401" t="n">
        <v>36</v>
      </c>
      <c r="AS209" s="401" t="n">
        <v>17</v>
      </c>
      <c r="AT209" s="401" t="n">
        <v>2</v>
      </c>
      <c r="AU209" s="401" t="n">
        <v>13</v>
      </c>
      <c r="AV209" s="401" t="n">
        <v>27</v>
      </c>
      <c r="AW209" s="401" t="n">
        <v>33</v>
      </c>
    </row>
    <row r="210" customFormat="false" ht="12.75" hidden="false" customHeight="false" outlineLevel="0" collapsed="false">
      <c r="A210" s="401" t="str">
        <f aca="true">IF(INDIRECT(ADDRESS(A$6,ROW()-ROW(A$6)-1+COLUMN($F$8)))&gt;0,INDIRECT(ADDRESS(A$6,ROW()-ROW(A$6)-1+COLUMN($F$8))),"")</f>
        <v/>
      </c>
      <c r="B210" s="401" t="str">
        <f aca="true">IF(INDIRECT(ADDRESS(B$6,ROW()-ROW(B$6)-1+COLUMN($F$8)))&gt;0,INDIRECT(ADDRESS(B$6,ROW()-ROW(B$6)-1+COLUMN($F$8))),"")</f>
        <v/>
      </c>
      <c r="C210" s="401" t="str">
        <f aca="true">IF(INDIRECT(ADDRESS(C$6,ROW()-ROW(C$6)-1+COLUMN($F$8)))&gt;0,INDIRECT(ADDRESS(C$6,ROW()-ROW(C$6)-1+COLUMN($F$8))),"")</f>
        <v/>
      </c>
      <c r="E210" s="401" t="s">
        <v>227</v>
      </c>
      <c r="F210" s="401" t="n">
        <v>39</v>
      </c>
      <c r="G210" s="401" t="n">
        <v>1</v>
      </c>
      <c r="H210" s="401" t="n">
        <v>25</v>
      </c>
      <c r="I210" s="401" t="n">
        <v>41</v>
      </c>
      <c r="J210" s="401" t="n">
        <v>13</v>
      </c>
      <c r="K210" s="401" t="n">
        <v>8</v>
      </c>
      <c r="L210" s="401" t="n">
        <v>34</v>
      </c>
      <c r="M210" s="401" t="n">
        <v>14</v>
      </c>
      <c r="N210" s="401" t="n">
        <v>37</v>
      </c>
      <c r="O210" s="401" t="n">
        <v>29</v>
      </c>
      <c r="P210" s="401" t="n">
        <v>19</v>
      </c>
      <c r="Q210" s="401" t="n">
        <v>36</v>
      </c>
      <c r="R210" s="401" t="n">
        <v>21</v>
      </c>
      <c r="S210" s="401" t="n">
        <v>28</v>
      </c>
      <c r="T210" s="401" t="n">
        <v>6</v>
      </c>
      <c r="U210" s="401" t="n">
        <v>18</v>
      </c>
      <c r="V210" s="401" t="n">
        <v>15</v>
      </c>
      <c r="W210" s="401" t="n">
        <v>44</v>
      </c>
      <c r="X210" s="401" t="n">
        <v>30</v>
      </c>
      <c r="Y210" s="401" t="n">
        <v>2</v>
      </c>
      <c r="Z210" s="401" t="n">
        <v>42</v>
      </c>
      <c r="AA210" s="401" t="n">
        <v>23</v>
      </c>
      <c r="AB210" s="401" t="n">
        <v>17</v>
      </c>
      <c r="AC210" s="401" t="n">
        <v>31</v>
      </c>
      <c r="AD210" s="401" t="n">
        <v>9</v>
      </c>
      <c r="AE210" s="401" t="n">
        <v>33</v>
      </c>
      <c r="AF210" s="401" t="n">
        <v>20</v>
      </c>
      <c r="AG210" s="401" t="n">
        <v>12</v>
      </c>
      <c r="AH210" s="401" t="n">
        <v>7</v>
      </c>
      <c r="AI210" s="401" t="n">
        <v>4</v>
      </c>
      <c r="AJ210" s="401" t="n">
        <v>5</v>
      </c>
      <c r="AK210" s="401" t="n">
        <v>38</v>
      </c>
      <c r="AL210" s="401" t="n">
        <v>10</v>
      </c>
      <c r="AM210" s="401" t="n">
        <v>27</v>
      </c>
      <c r="AN210" s="401" t="n">
        <v>22</v>
      </c>
      <c r="AO210" s="401" t="n">
        <v>3</v>
      </c>
      <c r="AP210" s="401" t="n">
        <v>11</v>
      </c>
      <c r="AQ210" s="401" t="n">
        <v>26</v>
      </c>
      <c r="AR210" s="401" t="n">
        <v>35</v>
      </c>
      <c r="AS210" s="401" t="n">
        <v>43</v>
      </c>
      <c r="AT210" s="401" t="n">
        <v>24</v>
      </c>
      <c r="AU210" s="401" t="n">
        <v>16</v>
      </c>
      <c r="AV210" s="401" t="n">
        <v>40</v>
      </c>
      <c r="AW210" s="401" t="n">
        <v>32</v>
      </c>
    </row>
    <row r="211" customFormat="false" ht="12.75" hidden="false" customHeight="false" outlineLevel="0" collapsed="false">
      <c r="A211" s="401" t="str">
        <f aca="true">IF(INDIRECT(ADDRESS(A$6,ROW()-ROW(A$6)-1+COLUMN($F$8)))&gt;0,INDIRECT(ADDRESS(A$6,ROW()-ROW(A$6)-1+COLUMN($F$8))),"")</f>
        <v/>
      </c>
      <c r="B211" s="401" t="str">
        <f aca="true">IF(INDIRECT(ADDRESS(B$6,ROW()-ROW(B$6)-1+COLUMN($F$8)))&gt;0,INDIRECT(ADDRESS(B$6,ROW()-ROW(B$6)-1+COLUMN($F$8))),"")</f>
        <v/>
      </c>
      <c r="C211" s="401" t="str">
        <f aca="true">IF(INDIRECT(ADDRESS(C$6,ROW()-ROW(C$6)-1+COLUMN($F$8)))&gt;0,INDIRECT(ADDRESS(C$6,ROW()-ROW(C$6)-1+COLUMN($F$8))),"")</f>
        <v/>
      </c>
    </row>
    <row r="212" customFormat="false" ht="12.75" hidden="false" customHeight="false" outlineLevel="0" collapsed="false">
      <c r="A212" s="401" t="str">
        <f aca="true">IF(INDIRECT(ADDRESS(A$6,ROW()-ROW(A$6)-1+COLUMN($F$8)))&gt;0,INDIRECT(ADDRESS(A$6,ROW()-ROW(A$6)-1+COLUMN($F$8))),"")</f>
        <v/>
      </c>
      <c r="B212" s="401" t="str">
        <f aca="true">IF(INDIRECT(ADDRESS(B$6,ROW()-ROW(B$6)-1+COLUMN($F$8)))&gt;0,INDIRECT(ADDRESS(B$6,ROW()-ROW(B$6)-1+COLUMN($F$8))),"")</f>
        <v/>
      </c>
      <c r="C212" s="401" t="str">
        <f aca="true">IF(INDIRECT(ADDRESS(C$6,ROW()-ROW(C$6)-1+COLUMN($F$8)))&gt;0,INDIRECT(ADDRESS(C$6,ROW()-ROW(C$6)-1+COLUMN($F$8))),"")</f>
        <v/>
      </c>
      <c r="D212" s="446" t="n">
        <v>45</v>
      </c>
      <c r="E212" s="39" t="s">
        <v>250</v>
      </c>
    </row>
    <row r="213" customFormat="false" ht="12.75" hidden="false" customHeight="false" outlineLevel="0" collapsed="false">
      <c r="A213" s="401" t="str">
        <f aca="true">IF(INDIRECT(ADDRESS(A$6,ROW()-ROW(A$6)-1+COLUMN($F$8)))&gt;0,INDIRECT(ADDRESS(A$6,ROW()-ROW(A$6)-1+COLUMN($F$8))),"")</f>
        <v/>
      </c>
      <c r="B213" s="401" t="str">
        <f aca="true">IF(INDIRECT(ADDRESS(B$6,ROW()-ROW(B$6)-1+COLUMN($F$8)))&gt;0,INDIRECT(ADDRESS(B$6,ROW()-ROW(B$6)-1+COLUMN($F$8))),"")</f>
        <v/>
      </c>
      <c r="C213" s="401" t="str">
        <f aca="true">IF(INDIRECT(ADDRESS(C$6,ROW()-ROW(C$6)-1+COLUMN($F$8)))&gt;0,INDIRECT(ADDRESS(C$6,ROW()-ROW(C$6)-1+COLUMN($F$8))),"")</f>
        <v/>
      </c>
      <c r="E213" s="401" t="s">
        <v>198</v>
      </c>
      <c r="F213" s="401" t="n">
        <v>1</v>
      </c>
      <c r="G213" s="401" t="n">
        <v>2</v>
      </c>
      <c r="H213" s="401" t="n">
        <v>3</v>
      </c>
      <c r="I213" s="401" t="n">
        <v>4</v>
      </c>
      <c r="J213" s="401" t="n">
        <v>5</v>
      </c>
      <c r="K213" s="401" t="n">
        <v>6</v>
      </c>
      <c r="L213" s="401" t="n">
        <v>7</v>
      </c>
      <c r="M213" s="401" t="n">
        <v>8</v>
      </c>
      <c r="N213" s="401" t="n">
        <v>9</v>
      </c>
      <c r="O213" s="401" t="n">
        <v>10</v>
      </c>
      <c r="P213" s="401" t="n">
        <v>11</v>
      </c>
      <c r="Q213" s="401" t="n">
        <v>12</v>
      </c>
      <c r="R213" s="401" t="n">
        <v>13</v>
      </c>
      <c r="S213" s="401" t="n">
        <v>14</v>
      </c>
      <c r="T213" s="401" t="n">
        <v>15</v>
      </c>
      <c r="U213" s="401" t="n">
        <v>16</v>
      </c>
      <c r="V213" s="401" t="n">
        <v>17</v>
      </c>
      <c r="W213" s="401" t="n">
        <v>18</v>
      </c>
      <c r="X213" s="401" t="n">
        <v>19</v>
      </c>
      <c r="Y213" s="401" t="n">
        <v>20</v>
      </c>
      <c r="Z213" s="401" t="n">
        <v>21</v>
      </c>
      <c r="AA213" s="401" t="n">
        <v>22</v>
      </c>
      <c r="AB213" s="401" t="n">
        <v>23</v>
      </c>
      <c r="AC213" s="401" t="n">
        <v>24</v>
      </c>
      <c r="AD213" s="401" t="n">
        <v>25</v>
      </c>
      <c r="AE213" s="401" t="n">
        <v>26</v>
      </c>
      <c r="AF213" s="401" t="n">
        <v>27</v>
      </c>
      <c r="AG213" s="401" t="n">
        <v>28</v>
      </c>
      <c r="AH213" s="401" t="n">
        <v>29</v>
      </c>
      <c r="AI213" s="401" t="n">
        <v>30</v>
      </c>
      <c r="AJ213" s="401" t="n">
        <v>31</v>
      </c>
      <c r="AK213" s="401" t="n">
        <v>32</v>
      </c>
      <c r="AL213" s="401" t="n">
        <v>33</v>
      </c>
      <c r="AM213" s="401" t="n">
        <v>34</v>
      </c>
      <c r="AN213" s="401" t="n">
        <v>35</v>
      </c>
      <c r="AO213" s="401" t="n">
        <v>36</v>
      </c>
      <c r="AP213" s="401" t="n">
        <v>37</v>
      </c>
      <c r="AQ213" s="401" t="n">
        <v>38</v>
      </c>
      <c r="AR213" s="401" t="n">
        <v>39</v>
      </c>
      <c r="AS213" s="401" t="n">
        <v>40</v>
      </c>
      <c r="AT213" s="401" t="n">
        <v>41</v>
      </c>
      <c r="AU213" s="401" t="n">
        <v>42</v>
      </c>
      <c r="AV213" s="401" t="n">
        <v>43</v>
      </c>
      <c r="AW213" s="401" t="n">
        <v>44</v>
      </c>
      <c r="AX213" s="401" t="n">
        <v>45</v>
      </c>
    </row>
    <row r="214" customFormat="false" ht="12.75" hidden="false" customHeight="false" outlineLevel="0" collapsed="false">
      <c r="A214" s="401" t="str">
        <f aca="true">IF(INDIRECT(ADDRESS(A$6,ROW()-ROW(A$6)-1+COLUMN($F$8)))&gt;0,INDIRECT(ADDRESS(A$6,ROW()-ROW(A$6)-1+COLUMN($F$8))),"")</f>
        <v/>
      </c>
      <c r="B214" s="401" t="str">
        <f aca="true">IF(INDIRECT(ADDRESS(B$6,ROW()-ROW(B$6)-1+COLUMN($F$8)))&gt;0,INDIRECT(ADDRESS(B$6,ROW()-ROW(B$6)-1+COLUMN($F$8))),"")</f>
        <v/>
      </c>
      <c r="C214" s="401" t="str">
        <f aca="true">IF(INDIRECT(ADDRESS(C$6,ROW()-ROW(C$6)-1+COLUMN($F$8)))&gt;0,INDIRECT(ADDRESS(C$6,ROW()-ROW(C$6)-1+COLUMN($F$8))),"")</f>
        <v/>
      </c>
      <c r="E214" s="401" t="s">
        <v>225</v>
      </c>
      <c r="F214" s="401" t="n">
        <v>5</v>
      </c>
      <c r="G214" s="401" t="n">
        <v>41</v>
      </c>
      <c r="H214" s="401" t="n">
        <v>17</v>
      </c>
      <c r="I214" s="401" t="n">
        <v>31</v>
      </c>
      <c r="J214" s="401" t="n">
        <v>28</v>
      </c>
      <c r="K214" s="401" t="n">
        <v>29</v>
      </c>
      <c r="L214" s="401" t="n">
        <v>43</v>
      </c>
      <c r="M214" s="401" t="n">
        <v>7</v>
      </c>
      <c r="N214" s="401" t="n">
        <v>16</v>
      </c>
      <c r="O214" s="401" t="n">
        <v>23</v>
      </c>
      <c r="P214" s="401" t="n">
        <v>24</v>
      </c>
      <c r="Q214" s="401" t="n">
        <v>14</v>
      </c>
      <c r="R214" s="401" t="n">
        <v>30</v>
      </c>
      <c r="S214" s="401" t="n">
        <v>32</v>
      </c>
      <c r="T214" s="401" t="n">
        <v>6</v>
      </c>
      <c r="U214" s="401" t="n">
        <v>4</v>
      </c>
      <c r="V214" s="401" t="n">
        <v>35</v>
      </c>
      <c r="W214" s="401" t="n">
        <v>25</v>
      </c>
      <c r="X214" s="401" t="n">
        <v>38</v>
      </c>
      <c r="Y214" s="401" t="n">
        <v>26</v>
      </c>
      <c r="Z214" s="401" t="n">
        <v>40</v>
      </c>
      <c r="AA214" s="401" t="n">
        <v>33</v>
      </c>
      <c r="AB214" s="401" t="n">
        <v>19</v>
      </c>
      <c r="AC214" s="401" t="n">
        <v>45</v>
      </c>
      <c r="AD214" s="401" t="n">
        <v>9</v>
      </c>
      <c r="AE214" s="401" t="n">
        <v>20</v>
      </c>
      <c r="AF214" s="401" t="n">
        <v>3</v>
      </c>
      <c r="AG214" s="401" t="n">
        <v>36</v>
      </c>
      <c r="AH214" s="401" t="n">
        <v>22</v>
      </c>
      <c r="AI214" s="401" t="n">
        <v>12</v>
      </c>
      <c r="AJ214" s="401" t="n">
        <v>15</v>
      </c>
      <c r="AK214" s="401" t="n">
        <v>39</v>
      </c>
      <c r="AL214" s="401" t="n">
        <v>10</v>
      </c>
      <c r="AM214" s="401" t="n">
        <v>1</v>
      </c>
      <c r="AN214" s="401" t="n">
        <v>34</v>
      </c>
      <c r="AO214" s="401" t="n">
        <v>13</v>
      </c>
      <c r="AP214" s="401" t="n">
        <v>18</v>
      </c>
      <c r="AQ214" s="401" t="n">
        <v>42</v>
      </c>
      <c r="AR214" s="401" t="n">
        <v>21</v>
      </c>
      <c r="AS214" s="401" t="n">
        <v>2</v>
      </c>
      <c r="AT214" s="401" t="n">
        <v>44</v>
      </c>
      <c r="AU214" s="401" t="n">
        <v>8</v>
      </c>
      <c r="AV214" s="401" t="n">
        <v>27</v>
      </c>
      <c r="AW214" s="401" t="n">
        <v>37</v>
      </c>
      <c r="AX214" s="401" t="n">
        <v>11</v>
      </c>
    </row>
    <row r="215" customFormat="false" ht="12.75" hidden="false" customHeight="false" outlineLevel="0" collapsed="false">
      <c r="A215" s="401" t="str">
        <f aca="true">IF(INDIRECT(ADDRESS(A$6,ROW()-ROW(A$6)-1+COLUMN($F$8)))&gt;0,INDIRECT(ADDRESS(A$6,ROW()-ROW(A$6)-1+COLUMN($F$8))),"")</f>
        <v/>
      </c>
      <c r="B215" s="401" t="str">
        <f aca="true">IF(INDIRECT(ADDRESS(B$6,ROW()-ROW(B$6)-1+COLUMN($F$8)))&gt;0,INDIRECT(ADDRESS(B$6,ROW()-ROW(B$6)-1+COLUMN($F$8))),"")</f>
        <v/>
      </c>
      <c r="C215" s="401" t="str">
        <f aca="true">IF(INDIRECT(ADDRESS(C$6,ROW()-ROW(C$6)-1+COLUMN($F$8)))&gt;0,INDIRECT(ADDRESS(C$6,ROW()-ROW(C$6)-1+COLUMN($F$8))),"")</f>
        <v/>
      </c>
      <c r="E215" s="401" t="s">
        <v>227</v>
      </c>
      <c r="F215" s="401" t="n">
        <v>30</v>
      </c>
      <c r="G215" s="401" t="n">
        <v>21</v>
      </c>
      <c r="H215" s="401" t="n">
        <v>44</v>
      </c>
      <c r="I215" s="401" t="n">
        <v>36</v>
      </c>
      <c r="J215" s="401" t="n">
        <v>16</v>
      </c>
      <c r="K215" s="401" t="n">
        <v>9</v>
      </c>
      <c r="L215" s="401" t="n">
        <v>5</v>
      </c>
      <c r="M215" s="401" t="n">
        <v>22</v>
      </c>
      <c r="N215" s="401" t="n">
        <v>13</v>
      </c>
      <c r="O215" s="401" t="n">
        <v>27</v>
      </c>
      <c r="P215" s="401" t="n">
        <v>28</v>
      </c>
      <c r="Q215" s="401" t="n">
        <v>23</v>
      </c>
      <c r="R215" s="401" t="n">
        <v>2</v>
      </c>
      <c r="S215" s="401" t="n">
        <v>40</v>
      </c>
      <c r="T215" s="401" t="n">
        <v>8</v>
      </c>
      <c r="U215" s="401" t="n">
        <v>10</v>
      </c>
      <c r="V215" s="401" t="n">
        <v>4</v>
      </c>
      <c r="W215" s="401" t="n">
        <v>12</v>
      </c>
      <c r="X215" s="401" t="n">
        <v>33</v>
      </c>
      <c r="Y215" s="401" t="n">
        <v>41</v>
      </c>
      <c r="Z215" s="401" t="n">
        <v>45</v>
      </c>
      <c r="AA215" s="401" t="n">
        <v>1</v>
      </c>
      <c r="AB215" s="401" t="n">
        <v>14</v>
      </c>
      <c r="AC215" s="401" t="n">
        <v>17</v>
      </c>
      <c r="AD215" s="401" t="n">
        <v>29</v>
      </c>
      <c r="AE215" s="401" t="n">
        <v>25</v>
      </c>
      <c r="AF215" s="401" t="n">
        <v>19</v>
      </c>
      <c r="AG215" s="401" t="n">
        <v>32</v>
      </c>
      <c r="AH215" s="401" t="n">
        <v>3</v>
      </c>
      <c r="AI215" s="401" t="n">
        <v>42</v>
      </c>
      <c r="AJ215" s="401" t="n">
        <v>34</v>
      </c>
      <c r="AK215" s="401" t="n">
        <v>38</v>
      </c>
      <c r="AL215" s="401" t="n">
        <v>11</v>
      </c>
      <c r="AM215" s="401" t="n">
        <v>6</v>
      </c>
      <c r="AN215" s="401" t="n">
        <v>18</v>
      </c>
      <c r="AO215" s="401" t="n">
        <v>37</v>
      </c>
      <c r="AP215" s="401" t="n">
        <v>31</v>
      </c>
      <c r="AQ215" s="401" t="n">
        <v>15</v>
      </c>
      <c r="AR215" s="401" t="n">
        <v>26</v>
      </c>
      <c r="AS215" s="401" t="n">
        <v>43</v>
      </c>
      <c r="AT215" s="401" t="n">
        <v>35</v>
      </c>
      <c r="AU215" s="401" t="n">
        <v>24</v>
      </c>
      <c r="AV215" s="401" t="n">
        <v>39</v>
      </c>
      <c r="AW215" s="401" t="n">
        <v>20</v>
      </c>
      <c r="AX215" s="401" t="n">
        <v>7</v>
      </c>
    </row>
    <row r="216" customFormat="false" ht="12.75" hidden="false" customHeight="false" outlineLevel="0" collapsed="false">
      <c r="A216" s="401" t="str">
        <f aca="true">IF(INDIRECT(ADDRESS(A$6,ROW()-ROW(A$6)-1+COLUMN($F$8)))&gt;0,INDIRECT(ADDRESS(A$6,ROW()-ROW(A$6)-1+COLUMN($F$8))),"")</f>
        <v/>
      </c>
      <c r="B216" s="401" t="str">
        <f aca="true">IF(INDIRECT(ADDRESS(B$6,ROW()-ROW(B$6)-1+COLUMN($F$8)))&gt;0,INDIRECT(ADDRESS(B$6,ROW()-ROW(B$6)-1+COLUMN($F$8))),"")</f>
        <v/>
      </c>
      <c r="C216" s="401" t="str">
        <f aca="true">IF(INDIRECT(ADDRESS(C$6,ROW()-ROW(C$6)-1+COLUMN($F$8)))&gt;0,INDIRECT(ADDRESS(C$6,ROW()-ROW(C$6)-1+COLUMN($F$8))),"")</f>
        <v/>
      </c>
    </row>
    <row r="217" customFormat="false" ht="12.75" hidden="false" customHeight="false" outlineLevel="0" collapsed="false">
      <c r="A217" s="401" t="str">
        <f aca="true">IF(INDIRECT(ADDRESS(A$6,ROW()-ROW(A$6)-1+COLUMN($F$8)))&gt;0,INDIRECT(ADDRESS(A$6,ROW()-ROW(A$6)-1+COLUMN($F$8))),"")</f>
        <v/>
      </c>
      <c r="B217" s="401" t="str">
        <f aca="true">IF(INDIRECT(ADDRESS(B$6,ROW()-ROW(B$6)-1+COLUMN($F$8)))&gt;0,INDIRECT(ADDRESS(B$6,ROW()-ROW(B$6)-1+COLUMN($F$8))),"")</f>
        <v/>
      </c>
      <c r="C217" s="401" t="str">
        <f aca="true">IF(INDIRECT(ADDRESS(C$6,ROW()-ROW(C$6)-1+COLUMN($F$8)))&gt;0,INDIRECT(ADDRESS(C$6,ROW()-ROW(C$6)-1+COLUMN($F$8))),"")</f>
        <v/>
      </c>
      <c r="D217" s="446" t="n">
        <v>46</v>
      </c>
      <c r="E217" s="39" t="s">
        <v>250</v>
      </c>
    </row>
    <row r="218" customFormat="false" ht="12.75" hidden="false" customHeight="false" outlineLevel="0" collapsed="false">
      <c r="A218" s="401" t="str">
        <f aca="true">IF(INDIRECT(ADDRESS(A$6,ROW()-ROW(A$6)-1+COLUMN($F$8)))&gt;0,INDIRECT(ADDRESS(A$6,ROW()-ROW(A$6)-1+COLUMN($F$8))),"")</f>
        <v/>
      </c>
      <c r="B218" s="401" t="str">
        <f aca="true">IF(INDIRECT(ADDRESS(B$6,ROW()-ROW(B$6)-1+COLUMN($F$8)))&gt;0,INDIRECT(ADDRESS(B$6,ROW()-ROW(B$6)-1+COLUMN($F$8))),"")</f>
        <v/>
      </c>
      <c r="C218" s="401" t="str">
        <f aca="true">IF(INDIRECT(ADDRESS(C$6,ROW()-ROW(C$6)-1+COLUMN($F$8)))&gt;0,INDIRECT(ADDRESS(C$6,ROW()-ROW(C$6)-1+COLUMN($F$8))),"")</f>
        <v/>
      </c>
      <c r="E218" s="401" t="s">
        <v>198</v>
      </c>
      <c r="F218" s="401" t="n">
        <v>1</v>
      </c>
      <c r="G218" s="401" t="n">
        <v>2</v>
      </c>
      <c r="H218" s="401" t="n">
        <v>3</v>
      </c>
      <c r="I218" s="401" t="n">
        <v>4</v>
      </c>
      <c r="J218" s="401" t="n">
        <v>5</v>
      </c>
      <c r="K218" s="401" t="n">
        <v>6</v>
      </c>
      <c r="L218" s="401" t="n">
        <v>7</v>
      </c>
      <c r="M218" s="401" t="n">
        <v>8</v>
      </c>
      <c r="N218" s="401" t="n">
        <v>9</v>
      </c>
      <c r="O218" s="401" t="n">
        <v>10</v>
      </c>
      <c r="P218" s="401" t="n">
        <v>11</v>
      </c>
      <c r="Q218" s="401" t="n">
        <v>12</v>
      </c>
      <c r="R218" s="401" t="n">
        <v>13</v>
      </c>
      <c r="S218" s="401" t="n">
        <v>14</v>
      </c>
      <c r="T218" s="401" t="n">
        <v>15</v>
      </c>
      <c r="U218" s="401" t="n">
        <v>16</v>
      </c>
      <c r="V218" s="401" t="n">
        <v>17</v>
      </c>
      <c r="W218" s="401" t="n">
        <v>18</v>
      </c>
      <c r="X218" s="401" t="n">
        <v>19</v>
      </c>
      <c r="Y218" s="401" t="n">
        <v>20</v>
      </c>
      <c r="Z218" s="401" t="n">
        <v>21</v>
      </c>
      <c r="AA218" s="401" t="n">
        <v>22</v>
      </c>
      <c r="AB218" s="401" t="n">
        <v>23</v>
      </c>
      <c r="AC218" s="401" t="n">
        <v>24</v>
      </c>
      <c r="AD218" s="401" t="n">
        <v>25</v>
      </c>
      <c r="AE218" s="401" t="n">
        <v>26</v>
      </c>
      <c r="AF218" s="401" t="n">
        <v>27</v>
      </c>
      <c r="AG218" s="401" t="n">
        <v>28</v>
      </c>
      <c r="AH218" s="401" t="n">
        <v>29</v>
      </c>
      <c r="AI218" s="401" t="n">
        <v>30</v>
      </c>
      <c r="AJ218" s="401" t="n">
        <v>31</v>
      </c>
      <c r="AK218" s="401" t="n">
        <v>32</v>
      </c>
      <c r="AL218" s="401" t="n">
        <v>33</v>
      </c>
      <c r="AM218" s="401" t="n">
        <v>34</v>
      </c>
      <c r="AO218" s="401" t="n">
        <v>35</v>
      </c>
      <c r="AP218" s="401" t="n">
        <v>36</v>
      </c>
      <c r="AQ218" s="401" t="n">
        <v>37</v>
      </c>
      <c r="AR218" s="401" t="n">
        <v>38</v>
      </c>
      <c r="AT218" s="401" t="n">
        <v>39</v>
      </c>
      <c r="AU218" s="401" t="n">
        <v>40</v>
      </c>
      <c r="AV218" s="401" t="n">
        <v>41</v>
      </c>
      <c r="AW218" s="401" t="n">
        <v>42</v>
      </c>
      <c r="AY218" s="401" t="n">
        <v>43</v>
      </c>
      <c r="AZ218" s="401" t="n">
        <v>44</v>
      </c>
      <c r="BA218" s="401" t="n">
        <v>45</v>
      </c>
      <c r="BB218" s="401" t="n">
        <v>46</v>
      </c>
    </row>
    <row r="219" customFormat="false" ht="12.75" hidden="false" customHeight="false" outlineLevel="0" collapsed="false">
      <c r="A219" s="401" t="str">
        <f aca="true">IF(INDIRECT(ADDRESS(A$6,ROW()-ROW(A$6)-1+COLUMN($F$8)))&gt;0,INDIRECT(ADDRESS(A$6,ROW()-ROW(A$6)-1+COLUMN($F$8))),"")</f>
        <v/>
      </c>
      <c r="B219" s="401" t="str">
        <f aca="true">IF(INDIRECT(ADDRESS(B$6,ROW()-ROW(B$6)-1+COLUMN($F$8)))&gt;0,INDIRECT(ADDRESS(B$6,ROW()-ROW(B$6)-1+COLUMN($F$8))),"")</f>
        <v/>
      </c>
      <c r="C219" s="401" t="str">
        <f aca="true">IF(INDIRECT(ADDRESS(C$6,ROW()-ROW(C$6)-1+COLUMN($F$8)))&gt;0,INDIRECT(ADDRESS(C$6,ROW()-ROW(C$6)-1+COLUMN($F$8))),"")</f>
        <v/>
      </c>
      <c r="E219" s="401" t="s">
        <v>225</v>
      </c>
      <c r="F219" s="401" t="n">
        <v>25</v>
      </c>
      <c r="G219" s="401" t="n">
        <v>26</v>
      </c>
      <c r="H219" s="401" t="n">
        <v>46</v>
      </c>
      <c r="I219" s="401" t="n">
        <v>41</v>
      </c>
      <c r="J219" s="401" t="n">
        <v>4</v>
      </c>
      <c r="K219" s="401" t="n">
        <v>9</v>
      </c>
      <c r="L219" s="401" t="n">
        <v>33</v>
      </c>
      <c r="M219" s="401" t="n">
        <v>43</v>
      </c>
      <c r="N219" s="401" t="n">
        <v>13</v>
      </c>
      <c r="O219" s="401" t="n">
        <v>27</v>
      </c>
      <c r="P219" s="401" t="n">
        <v>36</v>
      </c>
      <c r="Q219" s="401" t="n">
        <v>5</v>
      </c>
      <c r="R219" s="401" t="n">
        <v>42</v>
      </c>
      <c r="S219" s="401" t="n">
        <v>32</v>
      </c>
      <c r="T219" s="401" t="n">
        <v>17</v>
      </c>
      <c r="U219" s="401" t="n">
        <v>38</v>
      </c>
      <c r="V219" s="401" t="n">
        <v>14</v>
      </c>
      <c r="W219" s="401" t="n">
        <v>6</v>
      </c>
      <c r="X219" s="401" t="n">
        <v>39</v>
      </c>
      <c r="Y219" s="401" t="n">
        <v>44</v>
      </c>
      <c r="Z219" s="401" t="n">
        <v>34</v>
      </c>
      <c r="AA219" s="401" t="n">
        <v>45</v>
      </c>
      <c r="AB219" s="401" t="n">
        <v>40</v>
      </c>
      <c r="AC219" s="401" t="n">
        <v>8</v>
      </c>
      <c r="AD219" s="401" t="n">
        <v>35</v>
      </c>
      <c r="AE219" s="401" t="n">
        <v>18</v>
      </c>
      <c r="AF219" s="401" t="n">
        <v>15</v>
      </c>
      <c r="AG219" s="401" t="n">
        <v>24</v>
      </c>
      <c r="AH219" s="401" t="n">
        <v>37</v>
      </c>
      <c r="AI219" s="401" t="n">
        <v>31</v>
      </c>
      <c r="AJ219" s="401" t="n">
        <v>12</v>
      </c>
      <c r="AK219" s="401" t="n">
        <v>19</v>
      </c>
      <c r="AL219" s="401" t="n">
        <v>29</v>
      </c>
      <c r="AM219" s="401" t="n">
        <v>1</v>
      </c>
      <c r="AO219" s="401" t="n">
        <v>28</v>
      </c>
      <c r="AP219" s="401" t="n">
        <v>16</v>
      </c>
      <c r="AQ219" s="401" t="n">
        <v>21</v>
      </c>
      <c r="AR219" s="401" t="n">
        <v>3</v>
      </c>
      <c r="AT219" s="401" t="n">
        <v>20</v>
      </c>
      <c r="AU219" s="401" t="n">
        <v>11</v>
      </c>
      <c r="AV219" s="401" t="n">
        <v>7</v>
      </c>
      <c r="AW219" s="401" t="n">
        <v>22</v>
      </c>
      <c r="AY219" s="401" t="n">
        <v>2</v>
      </c>
      <c r="AZ219" s="401" t="n">
        <v>30</v>
      </c>
      <c r="BA219" s="401" t="n">
        <v>10</v>
      </c>
      <c r="BB219" s="401" t="n">
        <v>23</v>
      </c>
    </row>
    <row r="220" customFormat="false" ht="12.75" hidden="false" customHeight="false" outlineLevel="0" collapsed="false">
      <c r="A220" s="401" t="str">
        <f aca="true">IF(INDIRECT(ADDRESS(A$6,ROW()-ROW(A$6)-1+COLUMN($F$8)))&gt;0,INDIRECT(ADDRESS(A$6,ROW()-ROW(A$6)-1+COLUMN($F$8))),"")</f>
        <v/>
      </c>
      <c r="B220" s="401" t="str">
        <f aca="true">IF(INDIRECT(ADDRESS(B$6,ROW()-ROW(B$6)-1+COLUMN($F$8)))&gt;0,INDIRECT(ADDRESS(B$6,ROW()-ROW(B$6)-1+COLUMN($F$8))),"")</f>
        <v/>
      </c>
      <c r="C220" s="401" t="str">
        <f aca="true">IF(INDIRECT(ADDRESS(C$6,ROW()-ROW(C$6)-1+COLUMN($F$8)))&gt;0,INDIRECT(ADDRESS(C$6,ROW()-ROW(C$6)-1+COLUMN($F$8))),"")</f>
        <v/>
      </c>
      <c r="E220" s="401" t="s">
        <v>227</v>
      </c>
      <c r="F220" s="401" t="n">
        <v>23</v>
      </c>
      <c r="G220" s="401" t="n">
        <v>39</v>
      </c>
      <c r="H220" s="401" t="n">
        <v>19</v>
      </c>
      <c r="I220" s="401" t="n">
        <v>36</v>
      </c>
      <c r="J220" s="401" t="n">
        <v>45</v>
      </c>
      <c r="K220" s="401" t="n">
        <v>22</v>
      </c>
      <c r="L220" s="401" t="n">
        <v>46</v>
      </c>
      <c r="M220" s="401" t="n">
        <v>38</v>
      </c>
      <c r="N220" s="401" t="n">
        <v>28</v>
      </c>
      <c r="O220" s="401" t="n">
        <v>33</v>
      </c>
      <c r="P220" s="401" t="n">
        <v>29</v>
      </c>
      <c r="Q220" s="401" t="n">
        <v>41</v>
      </c>
      <c r="R220" s="401" t="n">
        <v>34</v>
      </c>
      <c r="S220" s="401" t="n">
        <v>16</v>
      </c>
      <c r="T220" s="401" t="n">
        <v>7</v>
      </c>
      <c r="U220" s="401" t="n">
        <v>37</v>
      </c>
      <c r="V220" s="401" t="n">
        <v>42</v>
      </c>
      <c r="W220" s="401" t="n">
        <v>20</v>
      </c>
      <c r="X220" s="401" t="n">
        <v>12</v>
      </c>
      <c r="Y220" s="401" t="n">
        <v>21</v>
      </c>
      <c r="Z220" s="401" t="n">
        <v>10</v>
      </c>
      <c r="AA220" s="401" t="n">
        <v>3</v>
      </c>
      <c r="AB220" s="401" t="n">
        <v>32</v>
      </c>
      <c r="AC220" s="401" t="n">
        <v>43</v>
      </c>
      <c r="AD220" s="401" t="n">
        <v>40</v>
      </c>
      <c r="AE220" s="401" t="n">
        <v>44</v>
      </c>
      <c r="AF220" s="401" t="n">
        <v>35</v>
      </c>
      <c r="AG220" s="401" t="n">
        <v>31</v>
      </c>
      <c r="AH220" s="401" t="n">
        <v>2</v>
      </c>
      <c r="AI220" s="401" t="n">
        <v>11</v>
      </c>
      <c r="AJ220" s="401" t="n">
        <v>4</v>
      </c>
      <c r="AK220" s="401" t="n">
        <v>13</v>
      </c>
      <c r="AL220" s="401" t="n">
        <v>30</v>
      </c>
      <c r="AM220" s="401" t="n">
        <v>18</v>
      </c>
      <c r="AO220" s="401" t="n">
        <v>14</v>
      </c>
      <c r="AP220" s="401" t="n">
        <v>9</v>
      </c>
      <c r="AQ220" s="401" t="n">
        <v>5</v>
      </c>
      <c r="AR220" s="401" t="n">
        <v>25</v>
      </c>
      <c r="AT220" s="401" t="n">
        <v>15</v>
      </c>
      <c r="AU220" s="401" t="n">
        <v>1</v>
      </c>
      <c r="AV220" s="401" t="n">
        <v>27</v>
      </c>
      <c r="AW220" s="401" t="n">
        <v>6</v>
      </c>
      <c r="AY220" s="401" t="n">
        <v>24</v>
      </c>
      <c r="AZ220" s="401" t="n">
        <v>8</v>
      </c>
      <c r="BA220" s="401" t="n">
        <v>17</v>
      </c>
      <c r="BB220" s="401" t="n">
        <v>26</v>
      </c>
    </row>
    <row r="221" customFormat="false" ht="12.75" hidden="false" customHeight="false" outlineLevel="0" collapsed="false">
      <c r="A221" s="401" t="str">
        <f aca="true">IF(INDIRECT(ADDRESS(A$6,ROW()-ROW(A$6)-1+COLUMN($F$8)))&gt;0,INDIRECT(ADDRESS(A$6,ROW()-ROW(A$6)-1+COLUMN($F$8))),"")</f>
        <v/>
      </c>
      <c r="B221" s="401" t="str">
        <f aca="true">IF(INDIRECT(ADDRESS(B$6,ROW()-ROW(B$6)-1+COLUMN($F$8)))&gt;0,INDIRECT(ADDRESS(B$6,ROW()-ROW(B$6)-1+COLUMN($F$8))),"")</f>
        <v/>
      </c>
      <c r="C221" s="401" t="str">
        <f aca="true">IF(INDIRECT(ADDRESS(C$6,ROW()-ROW(C$6)-1+COLUMN($F$8)))&gt;0,INDIRECT(ADDRESS(C$6,ROW()-ROW(C$6)-1+COLUMN($F$8))),"")</f>
        <v/>
      </c>
    </row>
    <row r="222" customFormat="false" ht="12.75" hidden="false" customHeight="false" outlineLevel="0" collapsed="false">
      <c r="A222" s="401" t="str">
        <f aca="true">IF(INDIRECT(ADDRESS(A$6,ROW()-ROW(A$6)-1+COLUMN($F$8)))&gt;0,INDIRECT(ADDRESS(A$6,ROW()-ROW(A$6)-1+COLUMN($F$8))),"")</f>
        <v/>
      </c>
      <c r="B222" s="401" t="str">
        <f aca="true">IF(INDIRECT(ADDRESS(B$6,ROW()-ROW(B$6)-1+COLUMN($F$8)))&gt;0,INDIRECT(ADDRESS(B$6,ROW()-ROW(B$6)-1+COLUMN($F$8))),"")</f>
        <v/>
      </c>
      <c r="C222" s="401" t="str">
        <f aca="true">IF(INDIRECT(ADDRESS(C$6,ROW()-ROW(C$6)-1+COLUMN($F$8)))&gt;0,INDIRECT(ADDRESS(C$6,ROW()-ROW(C$6)-1+COLUMN($F$8))),"")</f>
        <v/>
      </c>
      <c r="D222" s="446" t="n">
        <v>47</v>
      </c>
      <c r="E222" s="39" t="s">
        <v>250</v>
      </c>
    </row>
    <row r="223" customFormat="false" ht="12.75" hidden="false" customHeight="false" outlineLevel="0" collapsed="false">
      <c r="A223" s="401" t="str">
        <f aca="true">IF(INDIRECT(ADDRESS(A$6,ROW()-ROW(A$6)-1+COLUMN($F$8)))&gt;0,INDIRECT(ADDRESS(A$6,ROW()-ROW(A$6)-1+COLUMN($F$8))),"")</f>
        <v/>
      </c>
      <c r="B223" s="401" t="str">
        <f aca="true">IF(INDIRECT(ADDRESS(B$6,ROW()-ROW(B$6)-1+COLUMN($F$8)))&gt;0,INDIRECT(ADDRESS(B$6,ROW()-ROW(B$6)-1+COLUMN($F$8))),"")</f>
        <v/>
      </c>
      <c r="C223" s="401" t="str">
        <f aca="true">IF(INDIRECT(ADDRESS(C$6,ROW()-ROW(C$6)-1+COLUMN($F$8)))&gt;0,INDIRECT(ADDRESS(C$6,ROW()-ROW(C$6)-1+COLUMN($F$8))),"")</f>
        <v/>
      </c>
      <c r="E223" s="401" t="s">
        <v>198</v>
      </c>
      <c r="F223" s="401" t="n">
        <v>1</v>
      </c>
      <c r="G223" s="401" t="n">
        <v>2</v>
      </c>
      <c r="H223" s="401" t="n">
        <v>3</v>
      </c>
      <c r="I223" s="401" t="n">
        <v>4</v>
      </c>
      <c r="J223" s="401" t="n">
        <v>5</v>
      </c>
      <c r="K223" s="401" t="n">
        <v>6</v>
      </c>
      <c r="L223" s="401" t="n">
        <v>7</v>
      </c>
      <c r="M223" s="401" t="n">
        <v>8</v>
      </c>
      <c r="N223" s="401" t="n">
        <v>9</v>
      </c>
      <c r="O223" s="401" t="n">
        <v>10</v>
      </c>
      <c r="P223" s="401" t="n">
        <v>11</v>
      </c>
      <c r="Q223" s="401" t="n">
        <v>12</v>
      </c>
      <c r="R223" s="401" t="n">
        <v>13</v>
      </c>
      <c r="S223" s="401" t="n">
        <v>14</v>
      </c>
      <c r="T223" s="401" t="n">
        <v>15</v>
      </c>
      <c r="U223" s="401" t="n">
        <v>16</v>
      </c>
      <c r="V223" s="401" t="n">
        <v>17</v>
      </c>
      <c r="W223" s="401" t="n">
        <v>18</v>
      </c>
      <c r="X223" s="401" t="n">
        <v>19</v>
      </c>
      <c r="Y223" s="401" t="n">
        <v>20</v>
      </c>
      <c r="Z223" s="401" t="n">
        <v>21</v>
      </c>
      <c r="AA223" s="401" t="n">
        <v>22</v>
      </c>
      <c r="AB223" s="401" t="n">
        <v>23</v>
      </c>
      <c r="AC223" s="401" t="n">
        <v>24</v>
      </c>
      <c r="AD223" s="401" t="n">
        <v>25</v>
      </c>
      <c r="AE223" s="401" t="n">
        <v>26</v>
      </c>
      <c r="AF223" s="401" t="n">
        <v>27</v>
      </c>
      <c r="AG223" s="401" t="n">
        <v>28</v>
      </c>
      <c r="AH223" s="401" t="n">
        <v>29</v>
      </c>
      <c r="AI223" s="401" t="n">
        <v>30</v>
      </c>
      <c r="AJ223" s="401" t="n">
        <v>31</v>
      </c>
      <c r="AK223" s="401" t="n">
        <v>32</v>
      </c>
      <c r="AL223" s="401" t="n">
        <v>33</v>
      </c>
      <c r="AM223" s="401" t="n">
        <v>34</v>
      </c>
      <c r="AN223" s="401" t="n">
        <v>35</v>
      </c>
      <c r="AO223" s="401" t="n">
        <v>36</v>
      </c>
      <c r="AP223" s="401" t="n">
        <v>37</v>
      </c>
      <c r="AQ223" s="401" t="n">
        <v>38</v>
      </c>
      <c r="AR223" s="401" t="n">
        <v>39</v>
      </c>
      <c r="AT223" s="401" t="n">
        <v>40</v>
      </c>
      <c r="AU223" s="401" t="n">
        <v>41</v>
      </c>
      <c r="AV223" s="401" t="n">
        <v>42</v>
      </c>
      <c r="AW223" s="401" t="n">
        <v>43</v>
      </c>
      <c r="AY223" s="401" t="n">
        <v>44</v>
      </c>
      <c r="AZ223" s="401" t="n">
        <v>45</v>
      </c>
      <c r="BA223" s="401" t="n">
        <v>46</v>
      </c>
      <c r="BB223" s="401" t="n">
        <v>47</v>
      </c>
    </row>
    <row r="224" customFormat="false" ht="12.75" hidden="false" customHeight="false" outlineLevel="0" collapsed="false">
      <c r="A224" s="401" t="str">
        <f aca="true">IF(INDIRECT(ADDRESS(A$6,ROW()-ROW(A$6)-1+COLUMN($F$8)))&gt;0,INDIRECT(ADDRESS(A$6,ROW()-ROW(A$6)-1+COLUMN($F$8))),"")</f>
        <v/>
      </c>
      <c r="B224" s="401" t="str">
        <f aca="true">IF(INDIRECT(ADDRESS(B$6,ROW()-ROW(B$6)-1+COLUMN($F$8)))&gt;0,INDIRECT(ADDRESS(B$6,ROW()-ROW(B$6)-1+COLUMN($F$8))),"")</f>
        <v/>
      </c>
      <c r="C224" s="401" t="str">
        <f aca="true">IF(INDIRECT(ADDRESS(C$6,ROW()-ROW(C$6)-1+COLUMN($F$8)))&gt;0,INDIRECT(ADDRESS(C$6,ROW()-ROW(C$6)-1+COLUMN($F$8))),"")</f>
        <v/>
      </c>
      <c r="E224" s="401" t="s">
        <v>225</v>
      </c>
      <c r="F224" s="401" t="n">
        <v>19</v>
      </c>
      <c r="G224" s="401" t="n">
        <v>21</v>
      </c>
      <c r="H224" s="401" t="n">
        <v>47</v>
      </c>
      <c r="I224" s="401" t="n">
        <v>32</v>
      </c>
      <c r="J224" s="401" t="n">
        <v>41</v>
      </c>
      <c r="K224" s="401" t="n">
        <v>43</v>
      </c>
      <c r="L224" s="401" t="n">
        <v>39</v>
      </c>
      <c r="M224" s="401" t="n">
        <v>22</v>
      </c>
      <c r="N224" s="401" t="n">
        <v>2</v>
      </c>
      <c r="O224" s="401" t="n">
        <v>17</v>
      </c>
      <c r="P224" s="401" t="n">
        <v>46</v>
      </c>
      <c r="Q224" s="401" t="n">
        <v>16</v>
      </c>
      <c r="R224" s="401" t="n">
        <v>25</v>
      </c>
      <c r="S224" s="401" t="n">
        <v>12</v>
      </c>
      <c r="T224" s="401" t="n">
        <v>3</v>
      </c>
      <c r="U224" s="401" t="n">
        <v>38</v>
      </c>
      <c r="V224" s="401" t="n">
        <v>5</v>
      </c>
      <c r="W224" s="401" t="n">
        <v>30</v>
      </c>
      <c r="X224" s="401" t="n">
        <v>11</v>
      </c>
      <c r="Y224" s="401" t="n">
        <v>44</v>
      </c>
      <c r="Z224" s="401" t="n">
        <v>23</v>
      </c>
      <c r="AA224" s="401" t="n">
        <v>4</v>
      </c>
      <c r="AB224" s="401" t="n">
        <v>36</v>
      </c>
      <c r="AC224" s="401" t="n">
        <v>28</v>
      </c>
      <c r="AD224" s="401" t="n">
        <v>34</v>
      </c>
      <c r="AE224" s="401" t="n">
        <v>15</v>
      </c>
      <c r="AF224" s="401" t="n">
        <v>6</v>
      </c>
      <c r="AG224" s="401" t="n">
        <v>40</v>
      </c>
      <c r="AH224" s="401" t="n">
        <v>45</v>
      </c>
      <c r="AI224" s="401" t="n">
        <v>31</v>
      </c>
      <c r="AJ224" s="401" t="n">
        <v>24</v>
      </c>
      <c r="AK224" s="401" t="n">
        <v>42</v>
      </c>
      <c r="AL224" s="401" t="n">
        <v>9</v>
      </c>
      <c r="AM224" s="401" t="n">
        <v>27</v>
      </c>
      <c r="AN224" s="401" t="n">
        <v>37</v>
      </c>
      <c r="AO224" s="401" t="n">
        <v>33</v>
      </c>
      <c r="AP224" s="401" t="n">
        <v>29</v>
      </c>
      <c r="AQ224" s="401" t="n">
        <v>14</v>
      </c>
      <c r="AR224" s="401" t="n">
        <v>7</v>
      </c>
      <c r="AT224" s="401" t="n">
        <v>20</v>
      </c>
      <c r="AU224" s="401" t="n">
        <v>10</v>
      </c>
      <c r="AV224" s="401" t="n">
        <v>1</v>
      </c>
      <c r="AW224" s="401" t="n">
        <v>13</v>
      </c>
      <c r="AY224" s="401" t="n">
        <v>8</v>
      </c>
      <c r="AZ224" s="401" t="n">
        <v>18</v>
      </c>
      <c r="BA224" s="401" t="n">
        <v>35</v>
      </c>
      <c r="BB224" s="401" t="n">
        <v>26</v>
      </c>
    </row>
    <row r="225" customFormat="false" ht="12.75" hidden="false" customHeight="false" outlineLevel="0" collapsed="false">
      <c r="A225" s="401" t="str">
        <f aca="true">IF(INDIRECT(ADDRESS(A$6,ROW()-ROW(A$6)-1+COLUMN($F$8)))&gt;0,INDIRECT(ADDRESS(A$6,ROW()-ROW(A$6)-1+COLUMN($F$8))),"")</f>
        <v/>
      </c>
      <c r="B225" s="401" t="str">
        <f aca="true">IF(INDIRECT(ADDRESS(B$6,ROW()-ROW(B$6)-1+COLUMN($F$8)))&gt;0,INDIRECT(ADDRESS(B$6,ROW()-ROW(B$6)-1+COLUMN($F$8))),"")</f>
        <v/>
      </c>
      <c r="C225" s="401" t="str">
        <f aca="true">IF(INDIRECT(ADDRESS(C$6,ROW()-ROW(C$6)-1+COLUMN($F$8)))&gt;0,INDIRECT(ADDRESS(C$6,ROW()-ROW(C$6)-1+COLUMN($F$8))),"")</f>
        <v/>
      </c>
      <c r="E225" s="401" t="s">
        <v>227</v>
      </c>
      <c r="F225" s="401" t="n">
        <v>5</v>
      </c>
      <c r="G225" s="401" t="n">
        <v>24</v>
      </c>
      <c r="H225" s="401" t="n">
        <v>15</v>
      </c>
      <c r="I225" s="401" t="n">
        <v>18</v>
      </c>
      <c r="J225" s="401" t="n">
        <v>43</v>
      </c>
      <c r="K225" s="401" t="n">
        <v>29</v>
      </c>
      <c r="L225" s="401" t="n">
        <v>47</v>
      </c>
      <c r="M225" s="401" t="n">
        <v>39</v>
      </c>
      <c r="N225" s="401" t="n">
        <v>42</v>
      </c>
      <c r="O225" s="401" t="n">
        <v>8</v>
      </c>
      <c r="P225" s="401" t="n">
        <v>2</v>
      </c>
      <c r="Q225" s="401" t="n">
        <v>11</v>
      </c>
      <c r="R225" s="401" t="n">
        <v>7</v>
      </c>
      <c r="S225" s="401" t="n">
        <v>20</v>
      </c>
      <c r="T225" s="401" t="n">
        <v>36</v>
      </c>
      <c r="U225" s="401" t="n">
        <v>14</v>
      </c>
      <c r="V225" s="401" t="n">
        <v>35</v>
      </c>
      <c r="W225" s="401" t="n">
        <v>44</v>
      </c>
      <c r="X225" s="401" t="n">
        <v>23</v>
      </c>
      <c r="Y225" s="401" t="n">
        <v>40</v>
      </c>
      <c r="Z225" s="401" t="n">
        <v>45</v>
      </c>
      <c r="AA225" s="401" t="n">
        <v>25</v>
      </c>
      <c r="AB225" s="401" t="n">
        <v>10</v>
      </c>
      <c r="AC225" s="401" t="n">
        <v>33</v>
      </c>
      <c r="AD225" s="401" t="n">
        <v>19</v>
      </c>
      <c r="AE225" s="401" t="n">
        <v>34</v>
      </c>
      <c r="AF225" s="401" t="n">
        <v>13</v>
      </c>
      <c r="AG225" s="401" t="n">
        <v>37</v>
      </c>
      <c r="AH225" s="401" t="n">
        <v>22</v>
      </c>
      <c r="AI225" s="401" t="n">
        <v>46</v>
      </c>
      <c r="AJ225" s="401" t="n">
        <v>41</v>
      </c>
      <c r="AK225" s="401" t="n">
        <v>26</v>
      </c>
      <c r="AL225" s="401" t="n">
        <v>12</v>
      </c>
      <c r="AM225" s="401" t="n">
        <v>1</v>
      </c>
      <c r="AN225" s="401" t="n">
        <v>38</v>
      </c>
      <c r="AO225" s="401" t="n">
        <v>4</v>
      </c>
      <c r="AP225" s="401" t="n">
        <v>31</v>
      </c>
      <c r="AQ225" s="401" t="n">
        <v>27</v>
      </c>
      <c r="AR225" s="401" t="n">
        <v>21</v>
      </c>
      <c r="AT225" s="401" t="n">
        <v>28</v>
      </c>
      <c r="AU225" s="401" t="n">
        <v>9</v>
      </c>
      <c r="AV225" s="401" t="n">
        <v>32</v>
      </c>
      <c r="AW225" s="401" t="n">
        <v>16</v>
      </c>
      <c r="AY225" s="401" t="n">
        <v>30</v>
      </c>
      <c r="AZ225" s="401" t="n">
        <v>3</v>
      </c>
      <c r="BA225" s="401" t="n">
        <v>17</v>
      </c>
      <c r="BB225" s="401" t="n">
        <v>6</v>
      </c>
    </row>
    <row r="226" customFormat="false" ht="12.75" hidden="false" customHeight="false" outlineLevel="0" collapsed="false">
      <c r="A226" s="401" t="str">
        <f aca="true">IF(INDIRECT(ADDRESS(A$6,ROW()-ROW(A$6)-1+COLUMN($F$8)))&gt;0,INDIRECT(ADDRESS(A$6,ROW()-ROW(A$6)-1+COLUMN($F$8))),"")</f>
        <v/>
      </c>
      <c r="B226" s="401" t="str">
        <f aca="true">IF(INDIRECT(ADDRESS(B$6,ROW()-ROW(B$6)-1+COLUMN($F$8)))&gt;0,INDIRECT(ADDRESS(B$6,ROW()-ROW(B$6)-1+COLUMN($F$8))),"")</f>
        <v/>
      </c>
      <c r="C226" s="401" t="str">
        <f aca="true">IF(INDIRECT(ADDRESS(C$6,ROW()-ROW(C$6)-1+COLUMN($F$8)))&gt;0,INDIRECT(ADDRESS(C$6,ROW()-ROW(C$6)-1+COLUMN($F$8))),"")</f>
        <v/>
      </c>
    </row>
    <row r="227" customFormat="false" ht="12.75" hidden="false" customHeight="false" outlineLevel="0" collapsed="false">
      <c r="A227" s="401" t="str">
        <f aca="true">IF(INDIRECT(ADDRESS(A$6,ROW()-ROW(A$6)-1+COLUMN($F$8)))&gt;0,INDIRECT(ADDRESS(A$6,ROW()-ROW(A$6)-1+COLUMN($F$8))),"")</f>
        <v/>
      </c>
      <c r="B227" s="401" t="str">
        <f aca="true">IF(INDIRECT(ADDRESS(B$6,ROW()-ROW(B$6)-1+COLUMN($F$8)))&gt;0,INDIRECT(ADDRESS(B$6,ROW()-ROW(B$6)-1+COLUMN($F$8))),"")</f>
        <v/>
      </c>
      <c r="C227" s="401" t="str">
        <f aca="true">IF(INDIRECT(ADDRESS(C$6,ROW()-ROW(C$6)-1+COLUMN($F$8)))&gt;0,INDIRECT(ADDRESS(C$6,ROW()-ROW(C$6)-1+COLUMN($F$8))),"")</f>
        <v/>
      </c>
      <c r="D227" s="446" t="n">
        <v>48</v>
      </c>
      <c r="E227" s="39" t="s">
        <v>250</v>
      </c>
    </row>
    <row r="228" customFormat="false" ht="12.75" hidden="false" customHeight="false" outlineLevel="0" collapsed="false">
      <c r="A228" s="401" t="str">
        <f aca="true">IF(INDIRECT(ADDRESS(A$6,ROW()-ROW(A$6)-1+COLUMN($F$8)))&gt;0,INDIRECT(ADDRESS(A$6,ROW()-ROW(A$6)-1+COLUMN($F$8))),"")</f>
        <v/>
      </c>
      <c r="B228" s="401" t="str">
        <f aca="true">IF(INDIRECT(ADDRESS(B$6,ROW()-ROW(B$6)-1+COLUMN($F$8)))&gt;0,INDIRECT(ADDRESS(B$6,ROW()-ROW(B$6)-1+COLUMN($F$8))),"")</f>
        <v/>
      </c>
      <c r="C228" s="401" t="str">
        <f aca="true">IF(INDIRECT(ADDRESS(C$6,ROW()-ROW(C$6)-1+COLUMN($F$8)))&gt;0,INDIRECT(ADDRESS(C$6,ROW()-ROW(C$6)-1+COLUMN($F$8))),"")</f>
        <v/>
      </c>
      <c r="E228" s="401" t="s">
        <v>198</v>
      </c>
      <c r="F228" s="401" t="n">
        <v>1</v>
      </c>
      <c r="G228" s="401" t="n">
        <v>2</v>
      </c>
      <c r="H228" s="401" t="n">
        <v>3</v>
      </c>
      <c r="I228" s="401" t="n">
        <v>4</v>
      </c>
      <c r="J228" s="401" t="n">
        <v>5</v>
      </c>
      <c r="K228" s="401" t="n">
        <v>6</v>
      </c>
      <c r="L228" s="401" t="n">
        <v>7</v>
      </c>
      <c r="M228" s="401" t="n">
        <v>8</v>
      </c>
      <c r="N228" s="401" t="n">
        <v>9</v>
      </c>
      <c r="O228" s="401" t="n">
        <v>10</v>
      </c>
      <c r="P228" s="401" t="n">
        <v>11</v>
      </c>
      <c r="Q228" s="401" t="n">
        <v>12</v>
      </c>
      <c r="R228" s="401" t="n">
        <v>13</v>
      </c>
      <c r="S228" s="401" t="n">
        <v>14</v>
      </c>
      <c r="T228" s="401" t="n">
        <v>15</v>
      </c>
      <c r="U228" s="401" t="n">
        <v>16</v>
      </c>
      <c r="V228" s="401" t="n">
        <v>17</v>
      </c>
      <c r="W228" s="401" t="n">
        <v>18</v>
      </c>
      <c r="X228" s="401" t="n">
        <v>19</v>
      </c>
      <c r="Y228" s="401" t="n">
        <v>20</v>
      </c>
      <c r="Z228" s="401" t="n">
        <v>21</v>
      </c>
      <c r="AA228" s="401" t="n">
        <v>22</v>
      </c>
      <c r="AB228" s="401" t="n">
        <v>23</v>
      </c>
      <c r="AC228" s="401" t="n">
        <v>24</v>
      </c>
      <c r="AD228" s="401" t="n">
        <v>25</v>
      </c>
      <c r="AE228" s="401" t="n">
        <v>26</v>
      </c>
      <c r="AF228" s="401" t="n">
        <v>27</v>
      </c>
      <c r="AG228" s="401" t="n">
        <v>28</v>
      </c>
      <c r="AH228" s="401" t="n">
        <v>29</v>
      </c>
      <c r="AI228" s="401" t="n">
        <v>30</v>
      </c>
      <c r="AJ228" s="401" t="n">
        <v>31</v>
      </c>
      <c r="AK228" s="401" t="n">
        <v>32</v>
      </c>
      <c r="AL228" s="401" t="n">
        <v>33</v>
      </c>
      <c r="AM228" s="401" t="n">
        <v>34</v>
      </c>
      <c r="AN228" s="401" t="n">
        <v>35</v>
      </c>
      <c r="AO228" s="401" t="n">
        <v>36</v>
      </c>
      <c r="AP228" s="401" t="n">
        <v>37</v>
      </c>
      <c r="AQ228" s="401" t="n">
        <v>38</v>
      </c>
      <c r="AR228" s="401" t="n">
        <v>39</v>
      </c>
      <c r="AS228" s="401" t="n">
        <v>40</v>
      </c>
      <c r="AT228" s="401" t="n">
        <v>41</v>
      </c>
      <c r="AU228" s="401" t="n">
        <v>42</v>
      </c>
      <c r="AV228" s="401" t="n">
        <v>43</v>
      </c>
      <c r="AW228" s="401" t="n">
        <v>44</v>
      </c>
      <c r="AY228" s="401" t="n">
        <v>45</v>
      </c>
      <c r="AZ228" s="401" t="n">
        <v>46</v>
      </c>
      <c r="BA228" s="401" t="n">
        <v>47</v>
      </c>
      <c r="BB228" s="401" t="n">
        <v>48</v>
      </c>
    </row>
    <row r="229" customFormat="false" ht="12.75" hidden="false" customHeight="false" outlineLevel="0" collapsed="false">
      <c r="A229" s="401" t="str">
        <f aca="true">IF(INDIRECT(ADDRESS(A$6,ROW()-ROW(A$6)-1+COLUMN($F$8)))&gt;0,INDIRECT(ADDRESS(A$6,ROW()-ROW(A$6)-1+COLUMN($F$8))),"")</f>
        <v/>
      </c>
      <c r="B229" s="401" t="str">
        <f aca="true">IF(INDIRECT(ADDRESS(B$6,ROW()-ROW(B$6)-1+COLUMN($F$8)))&gt;0,INDIRECT(ADDRESS(B$6,ROW()-ROW(B$6)-1+COLUMN($F$8))),"")</f>
        <v/>
      </c>
      <c r="C229" s="401" t="str">
        <f aca="true">IF(INDIRECT(ADDRESS(C$6,ROW()-ROW(C$6)-1+COLUMN($F$8)))&gt;0,INDIRECT(ADDRESS(C$6,ROW()-ROW(C$6)-1+COLUMN($F$8))),"")</f>
        <v/>
      </c>
      <c r="E229" s="401" t="s">
        <v>225</v>
      </c>
      <c r="F229" s="401" t="n">
        <v>4</v>
      </c>
      <c r="G229" s="401" t="n">
        <v>25</v>
      </c>
      <c r="H229" s="401" t="n">
        <v>17</v>
      </c>
      <c r="I229" s="401" t="n">
        <v>28</v>
      </c>
      <c r="J229" s="401" t="n">
        <v>31</v>
      </c>
      <c r="K229" s="401" t="n">
        <v>12</v>
      </c>
      <c r="L229" s="401" t="n">
        <v>6</v>
      </c>
      <c r="M229" s="401" t="n">
        <v>44</v>
      </c>
      <c r="N229" s="401" t="n">
        <v>46</v>
      </c>
      <c r="O229" s="401" t="n">
        <v>18</v>
      </c>
      <c r="P229" s="401" t="n">
        <v>47</v>
      </c>
      <c r="Q229" s="401" t="n">
        <v>40</v>
      </c>
      <c r="R229" s="401" t="n">
        <v>34</v>
      </c>
      <c r="S229" s="401" t="n">
        <v>20</v>
      </c>
      <c r="T229" s="401" t="n">
        <v>42</v>
      </c>
      <c r="U229" s="401" t="n">
        <v>5</v>
      </c>
      <c r="V229" s="401" t="n">
        <v>38</v>
      </c>
      <c r="W229" s="401" t="n">
        <v>41</v>
      </c>
      <c r="X229" s="401" t="n">
        <v>45</v>
      </c>
      <c r="Y229" s="401" t="n">
        <v>27</v>
      </c>
      <c r="Z229" s="401" t="n">
        <v>19</v>
      </c>
      <c r="AA229" s="401" t="n">
        <v>24</v>
      </c>
      <c r="AB229" s="401" t="n">
        <v>39</v>
      </c>
      <c r="AC229" s="401" t="n">
        <v>2</v>
      </c>
      <c r="AD229" s="401" t="n">
        <v>43</v>
      </c>
      <c r="AE229" s="401" t="n">
        <v>10</v>
      </c>
      <c r="AF229" s="401" t="n">
        <v>3</v>
      </c>
      <c r="AG229" s="401" t="n">
        <v>29</v>
      </c>
      <c r="AH229" s="401" t="n">
        <v>11</v>
      </c>
      <c r="AI229" s="401" t="n">
        <v>22</v>
      </c>
      <c r="AJ229" s="401" t="n">
        <v>48</v>
      </c>
      <c r="AK229" s="401" t="n">
        <v>13</v>
      </c>
      <c r="AL229" s="401" t="n">
        <v>16</v>
      </c>
      <c r="AM229" s="401" t="n">
        <v>30</v>
      </c>
      <c r="AN229" s="401" t="n">
        <v>9</v>
      </c>
      <c r="AO229" s="401" t="n">
        <v>23</v>
      </c>
      <c r="AP229" s="401" t="n">
        <v>33</v>
      </c>
      <c r="AQ229" s="401" t="n">
        <v>36</v>
      </c>
      <c r="AR229" s="401" t="n">
        <v>26</v>
      </c>
      <c r="AS229" s="401" t="n">
        <v>1</v>
      </c>
      <c r="AT229" s="401" t="n">
        <v>35</v>
      </c>
      <c r="AU229" s="401" t="n">
        <v>21</v>
      </c>
      <c r="AV229" s="401" t="n">
        <v>7</v>
      </c>
      <c r="AW229" s="401" t="n">
        <v>15</v>
      </c>
      <c r="AY229" s="401" t="n">
        <v>14</v>
      </c>
      <c r="AZ229" s="401" t="n">
        <v>8</v>
      </c>
      <c r="BA229" s="401" t="n">
        <v>32</v>
      </c>
      <c r="BB229" s="401" t="n">
        <v>37</v>
      </c>
    </row>
    <row r="230" customFormat="false" ht="12.75" hidden="false" customHeight="false" outlineLevel="0" collapsed="false">
      <c r="A230" s="401" t="str">
        <f aca="true">IF(INDIRECT(ADDRESS(A$6,ROW()-ROW(A$6)-1+COLUMN($F$8)))&gt;0,INDIRECT(ADDRESS(A$6,ROW()-ROW(A$6)-1+COLUMN($F$8))),"")</f>
        <v/>
      </c>
      <c r="B230" s="401" t="str">
        <f aca="true">IF(INDIRECT(ADDRESS(B$6,ROW()-ROW(B$6)-1+COLUMN($F$8)))&gt;0,INDIRECT(ADDRESS(B$6,ROW()-ROW(B$6)-1+COLUMN($F$8))),"")</f>
        <v/>
      </c>
      <c r="C230" s="401" t="str">
        <f aca="true">IF(INDIRECT(ADDRESS(C$6,ROW()-ROW(C$6)-1+COLUMN($F$8)))&gt;0,INDIRECT(ADDRESS(C$6,ROW()-ROW(C$6)-1+COLUMN($F$8))),"")</f>
        <v/>
      </c>
      <c r="E230" s="401" t="s">
        <v>227</v>
      </c>
      <c r="F230" s="401" t="n">
        <v>46</v>
      </c>
      <c r="G230" s="401" t="n">
        <v>10</v>
      </c>
      <c r="H230" s="401" t="n">
        <v>42</v>
      </c>
      <c r="I230" s="401" t="n">
        <v>38</v>
      </c>
      <c r="J230" s="401" t="n">
        <v>19</v>
      </c>
      <c r="K230" s="401" t="n">
        <v>40</v>
      </c>
      <c r="L230" s="401" t="n">
        <v>44</v>
      </c>
      <c r="M230" s="401" t="n">
        <v>2</v>
      </c>
      <c r="N230" s="401" t="n">
        <v>16</v>
      </c>
      <c r="O230" s="401" t="n">
        <v>11</v>
      </c>
      <c r="P230" s="401" t="n">
        <v>18</v>
      </c>
      <c r="Q230" s="401" t="n">
        <v>29</v>
      </c>
      <c r="R230" s="401" t="n">
        <v>35</v>
      </c>
      <c r="S230" s="401" t="n">
        <v>47</v>
      </c>
      <c r="T230" s="401" t="n">
        <v>23</v>
      </c>
      <c r="U230" s="401" t="n">
        <v>28</v>
      </c>
      <c r="V230" s="401" t="n">
        <v>43</v>
      </c>
      <c r="W230" s="401" t="n">
        <v>22</v>
      </c>
      <c r="X230" s="401" t="n">
        <v>33</v>
      </c>
      <c r="Y230" s="401" t="n">
        <v>13</v>
      </c>
      <c r="Z230" s="401" t="n">
        <v>15</v>
      </c>
      <c r="AA230" s="401" t="n">
        <v>48</v>
      </c>
      <c r="AB230" s="401" t="n">
        <v>5</v>
      </c>
      <c r="AC230" s="401" t="n">
        <v>17</v>
      </c>
      <c r="AD230" s="401" t="n">
        <v>8</v>
      </c>
      <c r="AE230" s="401" t="n">
        <v>24</v>
      </c>
      <c r="AF230" s="401" t="n">
        <v>4</v>
      </c>
      <c r="AG230" s="401" t="n">
        <v>45</v>
      </c>
      <c r="AH230" s="401" t="n">
        <v>36</v>
      </c>
      <c r="AI230" s="401" t="n">
        <v>32</v>
      </c>
      <c r="AJ230" s="401" t="n">
        <v>30</v>
      </c>
      <c r="AK230" s="401" t="n">
        <v>14</v>
      </c>
      <c r="AL230" s="401" t="n">
        <v>31</v>
      </c>
      <c r="AM230" s="401" t="n">
        <v>41</v>
      </c>
      <c r="AN230" s="401" t="n">
        <v>7</v>
      </c>
      <c r="AO230" s="401" t="n">
        <v>9</v>
      </c>
      <c r="AP230" s="401" t="n">
        <v>1</v>
      </c>
      <c r="AQ230" s="401" t="n">
        <v>37</v>
      </c>
      <c r="AR230" s="401" t="n">
        <v>12</v>
      </c>
      <c r="AS230" s="401" t="n">
        <v>21</v>
      </c>
      <c r="AT230" s="401" t="n">
        <v>34</v>
      </c>
      <c r="AU230" s="401" t="n">
        <v>26</v>
      </c>
      <c r="AV230" s="401" t="n">
        <v>25</v>
      </c>
      <c r="AW230" s="401" t="n">
        <v>3</v>
      </c>
      <c r="AY230" s="401" t="n">
        <v>20</v>
      </c>
      <c r="AZ230" s="401" t="n">
        <v>39</v>
      </c>
      <c r="BA230" s="401" t="n">
        <v>27</v>
      </c>
      <c r="BB230" s="401" t="n">
        <v>6</v>
      </c>
    </row>
    <row r="231" customFormat="false" ht="12.75" hidden="false" customHeight="false" outlineLevel="0" collapsed="false">
      <c r="A231" s="401" t="str">
        <f aca="true">IF(INDIRECT(ADDRESS(A$6,ROW()-ROW(A$6)-1+COLUMN($F$8)))&gt;0,INDIRECT(ADDRESS(A$6,ROW()-ROW(A$6)-1+COLUMN($F$8))),"")</f>
        <v/>
      </c>
      <c r="B231" s="401" t="str">
        <f aca="true">IF(INDIRECT(ADDRESS(B$6,ROW()-ROW(B$6)-1+COLUMN($F$8)))&gt;0,INDIRECT(ADDRESS(B$6,ROW()-ROW(B$6)-1+COLUMN($F$8))),"")</f>
        <v/>
      </c>
      <c r="C231" s="401" t="str">
        <f aca="true">IF(INDIRECT(ADDRESS(C$6,ROW()-ROW(C$6)-1+COLUMN($F$8)))&gt;0,INDIRECT(ADDRESS(C$6,ROW()-ROW(C$6)-1+COLUMN($F$8))),"")</f>
        <v/>
      </c>
    </row>
    <row r="232" customFormat="false" ht="12.75" hidden="false" customHeight="false" outlineLevel="0" collapsed="false">
      <c r="A232" s="401" t="str">
        <f aca="true">IF(INDIRECT(ADDRESS(A$6,ROW()-ROW(A$6)-1+COLUMN($F$8)))&gt;0,INDIRECT(ADDRESS(A$6,ROW()-ROW(A$6)-1+COLUMN($F$8))),"")</f>
        <v/>
      </c>
      <c r="B232" s="401" t="str">
        <f aca="true">IF(INDIRECT(ADDRESS(B$6,ROW()-ROW(B$6)-1+COLUMN($F$8)))&gt;0,INDIRECT(ADDRESS(B$6,ROW()-ROW(B$6)-1+COLUMN($F$8))),"")</f>
        <v/>
      </c>
      <c r="C232" s="401" t="str">
        <f aca="true">IF(INDIRECT(ADDRESS(C$6,ROW()-ROW(C$6)-1+COLUMN($F$8)))&gt;0,INDIRECT(ADDRESS(C$6,ROW()-ROW(C$6)-1+COLUMN($F$8))),"")</f>
        <v/>
      </c>
      <c r="D232" s="446" t="n">
        <v>49</v>
      </c>
      <c r="E232" s="39" t="s">
        <v>250</v>
      </c>
    </row>
    <row r="233" customFormat="false" ht="12.75" hidden="false" customHeight="false" outlineLevel="0" collapsed="false">
      <c r="A233" s="401" t="str">
        <f aca="true">IF(INDIRECT(ADDRESS(A$6,ROW()-ROW(A$6)-1+COLUMN($F$8)))&gt;0,INDIRECT(ADDRESS(A$6,ROW()-ROW(A$6)-1+COLUMN($F$8))),"")</f>
        <v/>
      </c>
      <c r="B233" s="401" t="str">
        <f aca="true">IF(INDIRECT(ADDRESS(B$6,ROW()-ROW(B$6)-1+COLUMN($F$8)))&gt;0,INDIRECT(ADDRESS(B$6,ROW()-ROW(B$6)-1+COLUMN($F$8))),"")</f>
        <v/>
      </c>
      <c r="C233" s="401" t="str">
        <f aca="true">IF(INDIRECT(ADDRESS(C$6,ROW()-ROW(C$6)-1+COLUMN($F$8)))&gt;0,INDIRECT(ADDRESS(C$6,ROW()-ROW(C$6)-1+COLUMN($F$8))),"")</f>
        <v/>
      </c>
      <c r="E233" s="401" t="s">
        <v>198</v>
      </c>
      <c r="F233" s="401" t="n">
        <v>1</v>
      </c>
      <c r="G233" s="401" t="n">
        <v>2</v>
      </c>
      <c r="H233" s="401" t="n">
        <v>3</v>
      </c>
      <c r="I233" s="401" t="n">
        <v>4</v>
      </c>
      <c r="J233" s="401" t="n">
        <v>5</v>
      </c>
      <c r="K233" s="401" t="n">
        <v>6</v>
      </c>
      <c r="L233" s="401" t="n">
        <v>7</v>
      </c>
      <c r="M233" s="401" t="n">
        <v>8</v>
      </c>
      <c r="N233" s="401" t="n">
        <v>9</v>
      </c>
      <c r="O233" s="401" t="n">
        <v>10</v>
      </c>
      <c r="P233" s="401" t="n">
        <v>11</v>
      </c>
      <c r="Q233" s="401" t="n">
        <v>12</v>
      </c>
      <c r="R233" s="401" t="n">
        <v>13</v>
      </c>
      <c r="S233" s="401" t="n">
        <v>14</v>
      </c>
      <c r="T233" s="401" t="n">
        <v>15</v>
      </c>
      <c r="U233" s="401" t="n">
        <v>16</v>
      </c>
      <c r="V233" s="401" t="n">
        <v>17</v>
      </c>
      <c r="W233" s="401" t="n">
        <v>18</v>
      </c>
      <c r="X233" s="401" t="n">
        <v>19</v>
      </c>
      <c r="Y233" s="401" t="n">
        <v>20</v>
      </c>
      <c r="Z233" s="401" t="n">
        <v>21</v>
      </c>
      <c r="AA233" s="401" t="n">
        <v>22</v>
      </c>
      <c r="AB233" s="401" t="n">
        <v>23</v>
      </c>
      <c r="AC233" s="401" t="n">
        <v>24</v>
      </c>
      <c r="AD233" s="401" t="n">
        <v>25</v>
      </c>
      <c r="AE233" s="401" t="n">
        <v>26</v>
      </c>
      <c r="AF233" s="401" t="n">
        <v>27</v>
      </c>
      <c r="AG233" s="401" t="n">
        <v>28</v>
      </c>
      <c r="AH233" s="401" t="n">
        <v>29</v>
      </c>
      <c r="AI233" s="401" t="n">
        <v>30</v>
      </c>
      <c r="AJ233" s="401" t="n">
        <v>31</v>
      </c>
      <c r="AK233" s="401" t="n">
        <v>32</v>
      </c>
      <c r="AL233" s="401" t="n">
        <v>33</v>
      </c>
      <c r="AM233" s="401" t="n">
        <v>34</v>
      </c>
      <c r="AN233" s="401" t="n">
        <v>35</v>
      </c>
      <c r="AO233" s="401" t="n">
        <v>36</v>
      </c>
      <c r="AP233" s="401" t="n">
        <v>37</v>
      </c>
      <c r="AQ233" s="401" t="n">
        <v>38</v>
      </c>
      <c r="AR233" s="401" t="n">
        <v>39</v>
      </c>
      <c r="AS233" s="401" t="n">
        <v>40</v>
      </c>
      <c r="AT233" s="401" t="n">
        <v>41</v>
      </c>
      <c r="AU233" s="401" t="n">
        <v>42</v>
      </c>
      <c r="AV233" s="401" t="n">
        <v>43</v>
      </c>
      <c r="AW233" s="401" t="n">
        <v>44</v>
      </c>
      <c r="AX233" s="401" t="n">
        <v>45</v>
      </c>
      <c r="AY233" s="401" t="n">
        <v>46</v>
      </c>
      <c r="AZ233" s="401" t="n">
        <v>47</v>
      </c>
      <c r="BA233" s="401" t="n">
        <v>48</v>
      </c>
      <c r="BB233" s="401" t="n">
        <v>49</v>
      </c>
    </row>
    <row r="234" customFormat="false" ht="12.75" hidden="false" customHeight="false" outlineLevel="0" collapsed="false">
      <c r="A234" s="401" t="str">
        <f aca="true">IF(INDIRECT(ADDRESS(A$6,ROW()-ROW(A$6)-1+COLUMN($F$8)))&gt;0,INDIRECT(ADDRESS(A$6,ROW()-ROW(A$6)-1+COLUMN($F$8))),"")</f>
        <v/>
      </c>
      <c r="B234" s="401" t="str">
        <f aca="true">IF(INDIRECT(ADDRESS(B$6,ROW()-ROW(B$6)-1+COLUMN($F$8)))&gt;0,INDIRECT(ADDRESS(B$6,ROW()-ROW(B$6)-1+COLUMN($F$8))),"")</f>
        <v/>
      </c>
      <c r="C234" s="401" t="str">
        <f aca="true">IF(INDIRECT(ADDRESS(C$6,ROW()-ROW(C$6)-1+COLUMN($F$8)))&gt;0,INDIRECT(ADDRESS(C$6,ROW()-ROW(C$6)-1+COLUMN($F$8))),"")</f>
        <v/>
      </c>
      <c r="E234" s="401" t="s">
        <v>225</v>
      </c>
      <c r="F234" s="401" t="n">
        <v>45</v>
      </c>
      <c r="G234" s="401" t="n">
        <v>48</v>
      </c>
      <c r="H234" s="401" t="n">
        <v>12</v>
      </c>
      <c r="I234" s="401" t="n">
        <v>1</v>
      </c>
      <c r="J234" s="401" t="n">
        <v>33</v>
      </c>
      <c r="K234" s="401" t="n">
        <v>18</v>
      </c>
      <c r="L234" s="401" t="n">
        <v>21</v>
      </c>
      <c r="M234" s="401" t="n">
        <v>40</v>
      </c>
      <c r="N234" s="401" t="n">
        <v>7</v>
      </c>
      <c r="O234" s="401" t="n">
        <v>41</v>
      </c>
      <c r="P234" s="401" t="n">
        <v>28</v>
      </c>
      <c r="Q234" s="401" t="n">
        <v>11</v>
      </c>
      <c r="R234" s="401" t="n">
        <v>24</v>
      </c>
      <c r="S234" s="401" t="n">
        <v>37</v>
      </c>
      <c r="T234" s="401" t="n">
        <v>16</v>
      </c>
      <c r="U234" s="401" t="n">
        <v>29</v>
      </c>
      <c r="V234" s="401" t="n">
        <v>35</v>
      </c>
      <c r="W234" s="401" t="n">
        <v>39</v>
      </c>
      <c r="X234" s="401" t="n">
        <v>17</v>
      </c>
      <c r="Y234" s="401" t="n">
        <v>46</v>
      </c>
      <c r="Z234" s="401" t="n">
        <v>8</v>
      </c>
      <c r="AA234" s="401" t="n">
        <v>13</v>
      </c>
      <c r="AB234" s="401" t="n">
        <v>32</v>
      </c>
      <c r="AC234" s="401" t="n">
        <v>2</v>
      </c>
      <c r="AD234" s="401" t="n">
        <v>26</v>
      </c>
      <c r="AE234" s="401" t="n">
        <v>20</v>
      </c>
      <c r="AF234" s="401" t="n">
        <v>9</v>
      </c>
      <c r="AG234" s="401" t="n">
        <v>15</v>
      </c>
      <c r="AH234" s="401" t="n">
        <v>27</v>
      </c>
      <c r="AI234" s="401" t="n">
        <v>42</v>
      </c>
      <c r="AJ234" s="401" t="n">
        <v>49</v>
      </c>
      <c r="AK234" s="401" t="n">
        <v>3</v>
      </c>
      <c r="AL234" s="401" t="n">
        <v>22</v>
      </c>
      <c r="AM234" s="401" t="n">
        <v>31</v>
      </c>
      <c r="AN234" s="401" t="n">
        <v>6</v>
      </c>
      <c r="AO234" s="401" t="n">
        <v>14</v>
      </c>
      <c r="AP234" s="401" t="n">
        <v>19</v>
      </c>
      <c r="AQ234" s="401" t="n">
        <v>44</v>
      </c>
      <c r="AR234" s="401" t="n">
        <v>30</v>
      </c>
      <c r="AS234" s="401" t="n">
        <v>47</v>
      </c>
      <c r="AT234" s="401" t="n">
        <v>10</v>
      </c>
      <c r="AU234" s="401" t="n">
        <v>34</v>
      </c>
      <c r="AV234" s="401" t="n">
        <v>4</v>
      </c>
      <c r="AW234" s="401" t="n">
        <v>23</v>
      </c>
      <c r="AX234" s="401" t="n">
        <v>38</v>
      </c>
      <c r="AY234" s="401" t="n">
        <v>25</v>
      </c>
      <c r="AZ234" s="401" t="n">
        <v>43</v>
      </c>
      <c r="BA234" s="401" t="n">
        <v>36</v>
      </c>
      <c r="BB234" s="401" t="n">
        <v>5</v>
      </c>
    </row>
    <row r="235" customFormat="false" ht="12.75" hidden="false" customHeight="false" outlineLevel="0" collapsed="false">
      <c r="A235" s="401" t="str">
        <f aca="true">IF(INDIRECT(ADDRESS(A$6,ROW()-ROW(A$6)-1+COLUMN($F$8)))&gt;0,INDIRECT(ADDRESS(A$6,ROW()-ROW(A$6)-1+COLUMN($F$8))),"")</f>
        <v/>
      </c>
      <c r="B235" s="401" t="str">
        <f aca="true">IF(INDIRECT(ADDRESS(B$6,ROW()-ROW(B$6)-1+COLUMN($F$8)))&gt;0,INDIRECT(ADDRESS(B$6,ROW()-ROW(B$6)-1+COLUMN($F$8))),"")</f>
        <v/>
      </c>
      <c r="C235" s="401" t="str">
        <f aca="true">IF(INDIRECT(ADDRESS(C$6,ROW()-ROW(C$6)-1+COLUMN($F$8)))&gt;0,INDIRECT(ADDRESS(C$6,ROW()-ROW(C$6)-1+COLUMN($F$8))),"")</f>
        <v/>
      </c>
      <c r="E235" s="401" t="s">
        <v>227</v>
      </c>
      <c r="F235" s="401" t="n">
        <v>30</v>
      </c>
      <c r="G235" s="401" t="n">
        <v>40</v>
      </c>
      <c r="H235" s="401" t="n">
        <v>25</v>
      </c>
      <c r="I235" s="401" t="n">
        <v>8</v>
      </c>
      <c r="J235" s="401" t="n">
        <v>3</v>
      </c>
      <c r="K235" s="401" t="n">
        <v>42</v>
      </c>
      <c r="L235" s="401" t="n">
        <v>31</v>
      </c>
      <c r="M235" s="401" t="n">
        <v>37</v>
      </c>
      <c r="N235" s="401" t="n">
        <v>21</v>
      </c>
      <c r="O235" s="401" t="n">
        <v>13</v>
      </c>
      <c r="P235" s="401" t="n">
        <v>47</v>
      </c>
      <c r="Q235" s="401" t="n">
        <v>4</v>
      </c>
      <c r="R235" s="401" t="n">
        <v>20</v>
      </c>
      <c r="S235" s="401" t="n">
        <v>28</v>
      </c>
      <c r="T235" s="401" t="n">
        <v>36</v>
      </c>
      <c r="U235" s="401" t="n">
        <v>24</v>
      </c>
      <c r="V235" s="401" t="n">
        <v>41</v>
      </c>
      <c r="W235" s="401" t="n">
        <v>2</v>
      </c>
      <c r="X235" s="401" t="n">
        <v>10</v>
      </c>
      <c r="Y235" s="401" t="n">
        <v>14</v>
      </c>
      <c r="Z235" s="401" t="n">
        <v>7</v>
      </c>
      <c r="AA235" s="401" t="n">
        <v>33</v>
      </c>
      <c r="AB235" s="401" t="n">
        <v>19</v>
      </c>
      <c r="AC235" s="401" t="n">
        <v>43</v>
      </c>
      <c r="AD235" s="401" t="n">
        <v>29</v>
      </c>
      <c r="AE235" s="401" t="n">
        <v>27</v>
      </c>
      <c r="AF235" s="401" t="n">
        <v>39</v>
      </c>
      <c r="AG235" s="401" t="n">
        <v>34</v>
      </c>
      <c r="AH235" s="401" t="n">
        <v>12</v>
      </c>
      <c r="AI235" s="401" t="n">
        <v>18</v>
      </c>
      <c r="AJ235" s="401" t="n">
        <v>17</v>
      </c>
      <c r="AK235" s="401" t="n">
        <v>23</v>
      </c>
      <c r="AL235" s="401" t="n">
        <v>9</v>
      </c>
      <c r="AM235" s="401" t="n">
        <v>32</v>
      </c>
      <c r="AN235" s="401" t="n">
        <v>48</v>
      </c>
      <c r="AO235" s="401" t="n">
        <v>35</v>
      </c>
      <c r="AP235" s="401" t="n">
        <v>38</v>
      </c>
      <c r="AQ235" s="401" t="n">
        <v>49</v>
      </c>
      <c r="AR235" s="401" t="n">
        <v>16</v>
      </c>
      <c r="AS235" s="401" t="n">
        <v>1</v>
      </c>
      <c r="AT235" s="401" t="n">
        <v>5</v>
      </c>
      <c r="AU235" s="401" t="n">
        <v>46</v>
      </c>
      <c r="AV235" s="401" t="n">
        <v>45</v>
      </c>
      <c r="AW235" s="401" t="n">
        <v>11</v>
      </c>
      <c r="AX235" s="401" t="n">
        <v>22</v>
      </c>
      <c r="AY235" s="401" t="n">
        <v>15</v>
      </c>
      <c r="AZ235" s="401" t="n">
        <v>44</v>
      </c>
      <c r="BA235" s="401" t="n">
        <v>26</v>
      </c>
      <c r="BB235" s="401" t="n">
        <v>6</v>
      </c>
    </row>
    <row r="236" customFormat="false" ht="12.75" hidden="false" customHeight="false" outlineLevel="0" collapsed="false">
      <c r="A236" s="401" t="str">
        <f aca="true">IF(INDIRECT(ADDRESS(A$6,ROW()-ROW(A$6)-1+COLUMN($F$8)))&gt;0,INDIRECT(ADDRESS(A$6,ROW()-ROW(A$6)-1+COLUMN($F$8))),"")</f>
        <v/>
      </c>
      <c r="B236" s="401" t="str">
        <f aca="true">IF(INDIRECT(ADDRESS(B$6,ROW()-ROW(B$6)-1+COLUMN($F$8)))&gt;0,INDIRECT(ADDRESS(B$6,ROW()-ROW(B$6)-1+COLUMN($F$8))),"")</f>
        <v/>
      </c>
      <c r="C236" s="401" t="str">
        <f aca="true">IF(INDIRECT(ADDRESS(C$6,ROW()-ROW(C$6)-1+COLUMN($F$8)))&gt;0,INDIRECT(ADDRESS(C$6,ROW()-ROW(C$6)-1+COLUMN($F$8))),"")</f>
        <v/>
      </c>
    </row>
    <row r="237" customFormat="false" ht="12.75" hidden="false" customHeight="false" outlineLevel="0" collapsed="false">
      <c r="A237" s="401" t="str">
        <f aca="true">IF(INDIRECT(ADDRESS(A$6,ROW()-ROW(A$6)-1+COLUMN($F$8)))&gt;0,INDIRECT(ADDRESS(A$6,ROW()-ROW(A$6)-1+COLUMN($F$8))),"")</f>
        <v/>
      </c>
      <c r="B237" s="401" t="str">
        <f aca="true">IF(INDIRECT(ADDRESS(B$6,ROW()-ROW(B$6)-1+COLUMN($F$8)))&gt;0,INDIRECT(ADDRESS(B$6,ROW()-ROW(B$6)-1+COLUMN($F$8))),"")</f>
        <v/>
      </c>
      <c r="C237" s="401" t="str">
        <f aca="true">IF(INDIRECT(ADDRESS(C$6,ROW()-ROW(C$6)-1+COLUMN($F$8)))&gt;0,INDIRECT(ADDRESS(C$6,ROW()-ROW(C$6)-1+COLUMN($F$8))),"")</f>
        <v/>
      </c>
      <c r="D237" s="446" t="n">
        <v>50</v>
      </c>
      <c r="E237" s="39" t="s">
        <v>250</v>
      </c>
    </row>
    <row r="238" customFormat="false" ht="12.75" hidden="false" customHeight="false" outlineLevel="0" collapsed="false">
      <c r="A238" s="401" t="str">
        <f aca="true">IF(INDIRECT(ADDRESS(A$6,ROW()-ROW(A$6)-1+COLUMN($F$8)))&gt;0,INDIRECT(ADDRESS(A$6,ROW()-ROW(A$6)-1+COLUMN($F$8))),"")</f>
        <v/>
      </c>
      <c r="B238" s="401" t="str">
        <f aca="true">IF(INDIRECT(ADDRESS(B$6,ROW()-ROW(B$6)-1+COLUMN($F$8)))&gt;0,INDIRECT(ADDRESS(B$6,ROW()-ROW(B$6)-1+COLUMN($F$8))),"")</f>
        <v/>
      </c>
      <c r="C238" s="401" t="str">
        <f aca="true">IF(INDIRECT(ADDRESS(C$6,ROW()-ROW(C$6)-1+COLUMN($F$8)))&gt;0,INDIRECT(ADDRESS(C$6,ROW()-ROW(C$6)-1+COLUMN($F$8))),"")</f>
        <v/>
      </c>
      <c r="E238" s="401" t="s">
        <v>198</v>
      </c>
      <c r="F238" s="401" t="n">
        <v>1</v>
      </c>
      <c r="G238" s="401" t="n">
        <v>2</v>
      </c>
      <c r="H238" s="401" t="n">
        <v>3</v>
      </c>
      <c r="I238" s="401" t="n">
        <v>4</v>
      </c>
      <c r="J238" s="401" t="n">
        <v>5</v>
      </c>
      <c r="K238" s="401" t="n">
        <v>6</v>
      </c>
      <c r="L238" s="401" t="n">
        <v>7</v>
      </c>
      <c r="M238" s="401" t="n">
        <v>8</v>
      </c>
      <c r="N238" s="401" t="n">
        <v>9</v>
      </c>
      <c r="O238" s="401" t="n">
        <v>10</v>
      </c>
      <c r="P238" s="401" t="n">
        <v>11</v>
      </c>
      <c r="Q238" s="401" t="n">
        <v>12</v>
      </c>
      <c r="R238" s="401" t="n">
        <v>13</v>
      </c>
      <c r="S238" s="401" t="n">
        <v>14</v>
      </c>
      <c r="T238" s="401" t="n">
        <v>15</v>
      </c>
      <c r="U238" s="401" t="n">
        <v>16</v>
      </c>
      <c r="V238" s="401" t="n">
        <v>17</v>
      </c>
      <c r="W238" s="401" t="n">
        <v>18</v>
      </c>
      <c r="X238" s="401" t="n">
        <v>19</v>
      </c>
      <c r="Y238" s="401" t="n">
        <v>20</v>
      </c>
      <c r="Z238" s="401" t="n">
        <v>21</v>
      </c>
      <c r="AA238" s="401" t="n">
        <v>22</v>
      </c>
      <c r="AB238" s="401" t="n">
        <v>23</v>
      </c>
      <c r="AC238" s="401" t="n">
        <v>24</v>
      </c>
      <c r="AD238" s="401" t="n">
        <v>25</v>
      </c>
      <c r="AE238" s="401" t="n">
        <v>26</v>
      </c>
      <c r="AF238" s="401" t="n">
        <v>27</v>
      </c>
      <c r="AG238" s="401" t="n">
        <v>28</v>
      </c>
      <c r="AH238" s="401" t="n">
        <v>29</v>
      </c>
      <c r="AI238" s="401" t="n">
        <v>30</v>
      </c>
      <c r="AJ238" s="401" t="n">
        <v>31</v>
      </c>
      <c r="AK238" s="401" t="n">
        <v>32</v>
      </c>
      <c r="AL238" s="401" t="n">
        <v>33</v>
      </c>
      <c r="AM238" s="401" t="n">
        <v>34</v>
      </c>
      <c r="AN238" s="401" t="n">
        <v>35</v>
      </c>
      <c r="AO238" s="401" t="n">
        <v>36</v>
      </c>
      <c r="AP238" s="401" t="n">
        <v>37</v>
      </c>
      <c r="AQ238" s="401" t="n">
        <v>38</v>
      </c>
      <c r="AR238" s="401" t="n">
        <v>39</v>
      </c>
      <c r="AS238" s="401" t="n">
        <v>40</v>
      </c>
      <c r="AT238" s="401" t="n">
        <v>41</v>
      </c>
      <c r="AU238" s="401" t="n">
        <v>42</v>
      </c>
      <c r="AV238" s="401" t="n">
        <v>43</v>
      </c>
      <c r="AW238" s="401" t="n">
        <v>44</v>
      </c>
      <c r="AX238" s="401" t="n">
        <v>45</v>
      </c>
      <c r="AY238" s="401" t="n">
        <v>46</v>
      </c>
      <c r="AZ238" s="401" t="n">
        <v>47</v>
      </c>
      <c r="BA238" s="401" t="n">
        <v>48</v>
      </c>
      <c r="BB238" s="401" t="n">
        <v>49</v>
      </c>
      <c r="BC238" s="401" t="n">
        <v>50</v>
      </c>
    </row>
    <row r="239" customFormat="false" ht="12.75" hidden="false" customHeight="false" outlineLevel="0" collapsed="false">
      <c r="A239" s="401" t="str">
        <f aca="true">IF(INDIRECT(ADDRESS(A$6,ROW()-ROW(A$6)-1+COLUMN($F$8)))&gt;0,INDIRECT(ADDRESS(A$6,ROW()-ROW(A$6)-1+COLUMN($F$8))),"")</f>
        <v/>
      </c>
      <c r="B239" s="401" t="str">
        <f aca="true">IF(INDIRECT(ADDRESS(B$6,ROW()-ROW(B$6)-1+COLUMN($F$8)))&gt;0,INDIRECT(ADDRESS(B$6,ROW()-ROW(B$6)-1+COLUMN($F$8))),"")</f>
        <v/>
      </c>
      <c r="C239" s="401" t="str">
        <f aca="true">IF(INDIRECT(ADDRESS(C$6,ROW()-ROW(C$6)-1+COLUMN($F$8)))&gt;0,INDIRECT(ADDRESS(C$6,ROW()-ROW(C$6)-1+COLUMN($F$8))),"")</f>
        <v/>
      </c>
      <c r="E239" s="401" t="s">
        <v>225</v>
      </c>
      <c r="F239" s="401" t="n">
        <v>19</v>
      </c>
      <c r="G239" s="401" t="n">
        <v>21</v>
      </c>
      <c r="H239" s="401" t="n">
        <v>12</v>
      </c>
      <c r="I239" s="401" t="n">
        <v>41</v>
      </c>
      <c r="J239" s="401" t="n">
        <v>47</v>
      </c>
      <c r="K239" s="401" t="n">
        <v>45</v>
      </c>
      <c r="L239" s="401" t="n">
        <v>3</v>
      </c>
      <c r="M239" s="401" t="n">
        <v>32</v>
      </c>
      <c r="N239" s="401" t="n">
        <v>22</v>
      </c>
      <c r="O239" s="401" t="n">
        <v>16</v>
      </c>
      <c r="P239" s="401" t="n">
        <v>5</v>
      </c>
      <c r="Q239" s="401" t="n">
        <v>50</v>
      </c>
      <c r="R239" s="401" t="n">
        <v>9</v>
      </c>
      <c r="S239" s="401" t="n">
        <v>30</v>
      </c>
      <c r="T239" s="401" t="n">
        <v>39</v>
      </c>
      <c r="U239" s="401" t="n">
        <v>34</v>
      </c>
      <c r="V239" s="401" t="n">
        <v>40</v>
      </c>
      <c r="W239" s="401" t="n">
        <v>26</v>
      </c>
      <c r="X239" s="401" t="n">
        <v>13</v>
      </c>
      <c r="Y239" s="401" t="n">
        <v>8</v>
      </c>
      <c r="Z239" s="401" t="n">
        <v>14</v>
      </c>
      <c r="AA239" s="401" t="n">
        <v>25</v>
      </c>
      <c r="AB239" s="401" t="n">
        <v>17</v>
      </c>
      <c r="AC239" s="401" t="n">
        <v>7</v>
      </c>
      <c r="AD239" s="401" t="n">
        <v>31</v>
      </c>
      <c r="AE239" s="401" t="n">
        <v>18</v>
      </c>
      <c r="AF239" s="401" t="n">
        <v>36</v>
      </c>
      <c r="AG239" s="401" t="n">
        <v>35</v>
      </c>
      <c r="AH239" s="401" t="n">
        <v>11</v>
      </c>
      <c r="AI239" s="401" t="n">
        <v>23</v>
      </c>
      <c r="AJ239" s="401" t="n">
        <v>15</v>
      </c>
      <c r="AK239" s="401" t="n">
        <v>48</v>
      </c>
      <c r="AL239" s="401" t="n">
        <v>24</v>
      </c>
      <c r="AM239" s="401" t="n">
        <v>38</v>
      </c>
      <c r="AN239" s="401" t="n">
        <v>29</v>
      </c>
      <c r="AO239" s="401" t="n">
        <v>2</v>
      </c>
      <c r="AP239" s="401" t="n">
        <v>10</v>
      </c>
      <c r="AQ239" s="401" t="n">
        <v>20</v>
      </c>
      <c r="AR239" s="401" t="n">
        <v>43</v>
      </c>
      <c r="AS239" s="401" t="n">
        <v>27</v>
      </c>
      <c r="AT239" s="401" t="n">
        <v>44</v>
      </c>
      <c r="AU239" s="401" t="n">
        <v>33</v>
      </c>
      <c r="AV239" s="401" t="n">
        <v>37</v>
      </c>
      <c r="AW239" s="401" t="n">
        <v>46</v>
      </c>
      <c r="AX239" s="401" t="n">
        <v>1</v>
      </c>
      <c r="AY239" s="401" t="n">
        <v>28</v>
      </c>
      <c r="AZ239" s="401" t="n">
        <v>4</v>
      </c>
      <c r="BA239" s="401" t="n">
        <v>42</v>
      </c>
      <c r="BB239" s="401" t="n">
        <v>6</v>
      </c>
      <c r="BC239" s="401" t="n">
        <v>49</v>
      </c>
    </row>
    <row r="240" customFormat="false" ht="12.75" hidden="false" customHeight="false" outlineLevel="0" collapsed="false">
      <c r="A240" s="401" t="str">
        <f aca="true">IF(INDIRECT(ADDRESS(A$6,ROW()-ROW(A$6)-1+COLUMN($F$8)))&gt;0,INDIRECT(ADDRESS(A$6,ROW()-ROW(A$6)-1+COLUMN($F$8))),"")</f>
        <v/>
      </c>
      <c r="B240" s="401" t="str">
        <f aca="true">IF(INDIRECT(ADDRESS(B$6,ROW()-ROW(B$6)-1+COLUMN($F$8)))&gt;0,INDIRECT(ADDRESS(B$6,ROW()-ROW(B$6)-1+COLUMN($F$8))),"")</f>
        <v/>
      </c>
      <c r="C240" s="401" t="str">
        <f aca="true">IF(INDIRECT(ADDRESS(C$6,ROW()-ROW(C$6)-1+COLUMN($F$8)))&gt;0,INDIRECT(ADDRESS(C$6,ROW()-ROW(C$6)-1+COLUMN($F$8))),"")</f>
        <v/>
      </c>
      <c r="E240" s="401" t="s">
        <v>227</v>
      </c>
      <c r="F240" s="401" t="n">
        <v>29</v>
      </c>
      <c r="G240" s="401" t="n">
        <v>23</v>
      </c>
      <c r="H240" s="401" t="n">
        <v>10</v>
      </c>
      <c r="I240" s="401" t="n">
        <v>42</v>
      </c>
      <c r="J240" s="401" t="n">
        <v>17</v>
      </c>
      <c r="K240" s="401" t="n">
        <v>35</v>
      </c>
      <c r="L240" s="401" t="n">
        <v>5</v>
      </c>
      <c r="M240" s="401" t="n">
        <v>6</v>
      </c>
      <c r="N240" s="401" t="n">
        <v>37</v>
      </c>
      <c r="O240" s="401" t="n">
        <v>21</v>
      </c>
      <c r="P240" s="401" t="n">
        <v>50</v>
      </c>
      <c r="Q240" s="401" t="n">
        <v>45</v>
      </c>
      <c r="R240" s="401" t="n">
        <v>27</v>
      </c>
      <c r="S240" s="401" t="n">
        <v>12</v>
      </c>
      <c r="T240" s="401" t="n">
        <v>18</v>
      </c>
      <c r="U240" s="401" t="n">
        <v>43</v>
      </c>
      <c r="V240" s="401" t="n">
        <v>9</v>
      </c>
      <c r="W240" s="401" t="n">
        <v>4</v>
      </c>
      <c r="X240" s="401" t="n">
        <v>15</v>
      </c>
      <c r="Y240" s="401" t="n">
        <v>36</v>
      </c>
      <c r="Z240" s="401" t="n">
        <v>40</v>
      </c>
      <c r="AA240" s="401" t="n">
        <v>24</v>
      </c>
      <c r="AB240" s="401" t="n">
        <v>47</v>
      </c>
      <c r="AC240" s="401" t="n">
        <v>33</v>
      </c>
      <c r="AD240" s="401" t="n">
        <v>3</v>
      </c>
      <c r="AE240" s="401" t="n">
        <v>49</v>
      </c>
      <c r="AF240" s="401" t="n">
        <v>38</v>
      </c>
      <c r="AG240" s="401" t="n">
        <v>25</v>
      </c>
      <c r="AH240" s="401" t="n">
        <v>16</v>
      </c>
      <c r="AI240" s="401" t="n">
        <v>26</v>
      </c>
      <c r="AJ240" s="401" t="n">
        <v>39</v>
      </c>
      <c r="AK240" s="401" t="n">
        <v>46</v>
      </c>
      <c r="AL240" s="401" t="n">
        <v>14</v>
      </c>
      <c r="AM240" s="401" t="n">
        <v>28</v>
      </c>
      <c r="AN240" s="401" t="n">
        <v>19</v>
      </c>
      <c r="AO240" s="401" t="n">
        <v>7</v>
      </c>
      <c r="AP240" s="401" t="n">
        <v>11</v>
      </c>
      <c r="AQ240" s="401" t="n">
        <v>22</v>
      </c>
      <c r="AR240" s="401" t="n">
        <v>48</v>
      </c>
      <c r="AS240" s="401" t="n">
        <v>34</v>
      </c>
      <c r="AT240" s="401" t="n">
        <v>20</v>
      </c>
      <c r="AU240" s="401" t="n">
        <v>13</v>
      </c>
      <c r="AV240" s="401" t="n">
        <v>1</v>
      </c>
      <c r="AW240" s="401" t="n">
        <v>31</v>
      </c>
      <c r="AX240" s="401" t="n">
        <v>41</v>
      </c>
      <c r="AY240" s="401" t="n">
        <v>30</v>
      </c>
      <c r="AZ240" s="401" t="n">
        <v>8</v>
      </c>
      <c r="BA240" s="401" t="n">
        <v>44</v>
      </c>
      <c r="BB240" s="401" t="n">
        <v>32</v>
      </c>
      <c r="BC240" s="401" t="n">
        <v>2</v>
      </c>
    </row>
    <row r="241" customFormat="false" ht="12.75" hidden="false" customHeight="false" outlineLevel="0" collapsed="false">
      <c r="A241" s="401" t="str">
        <f aca="true">IF(INDIRECT(ADDRESS(A$6,ROW()-ROW(A$6)-1+COLUMN($F$8)))&gt;0,INDIRECT(ADDRESS(A$6,ROW()-ROW(A$6)-1+COLUMN($F$8))),"")</f>
        <v/>
      </c>
      <c r="B241" s="401" t="str">
        <f aca="true">IF(INDIRECT(ADDRESS(B$6,ROW()-ROW(B$6)-1+COLUMN($F$8)))&gt;0,INDIRECT(ADDRESS(B$6,ROW()-ROW(B$6)-1+COLUMN($F$8))),"")</f>
        <v/>
      </c>
      <c r="C241" s="401" t="str">
        <f aca="true">IF(INDIRECT(ADDRESS(C$6,ROW()-ROW(C$6)-1+COLUMN($F$8)))&gt;0,INDIRECT(ADDRESS(C$6,ROW()-ROW(C$6)-1+COLUMN($F$8))),"")</f>
        <v/>
      </c>
    </row>
    <row r="242" customFormat="false" ht="12.75" hidden="false" customHeight="false" outlineLevel="0" collapsed="false">
      <c r="A242" s="401" t="str">
        <f aca="true">IF(INDIRECT(ADDRESS(A$6,ROW()-ROW(A$6)-1+COLUMN($F$8)))&gt;0,INDIRECT(ADDRESS(A$6,ROW()-ROW(A$6)-1+COLUMN($F$8))),"")</f>
        <v/>
      </c>
      <c r="B242" s="401" t="str">
        <f aca="true">IF(INDIRECT(ADDRESS(B$6,ROW()-ROW(B$6)-1+COLUMN($F$8)))&gt;0,INDIRECT(ADDRESS(B$6,ROW()-ROW(B$6)-1+COLUMN($F$8))),"")</f>
        <v/>
      </c>
      <c r="C242" s="401" t="str">
        <f aca="true">IF(INDIRECT(ADDRESS(C$6,ROW()-ROW(C$6)-1+COLUMN($F$8)))&gt;0,INDIRECT(ADDRESS(C$6,ROW()-ROW(C$6)-1+COLUMN($F$8))),"")</f>
        <v/>
      </c>
      <c r="D242" s="446" t="n">
        <v>51</v>
      </c>
      <c r="E242" s="39" t="s">
        <v>250</v>
      </c>
    </row>
    <row r="243" customFormat="false" ht="12.75" hidden="false" customHeight="false" outlineLevel="0" collapsed="false">
      <c r="A243" s="401" t="str">
        <f aca="true">IF(INDIRECT(ADDRESS(A$6,ROW()-ROW(A$6)-1+COLUMN($F$8)))&gt;0,INDIRECT(ADDRESS(A$6,ROW()-ROW(A$6)-1+COLUMN($F$8))),"")</f>
        <v/>
      </c>
      <c r="B243" s="401" t="str">
        <f aca="true">IF(INDIRECT(ADDRESS(B$6,ROW()-ROW(B$6)-1+COLUMN($F$8)))&gt;0,INDIRECT(ADDRESS(B$6,ROW()-ROW(B$6)-1+COLUMN($F$8))),"")</f>
        <v/>
      </c>
      <c r="C243" s="401" t="str">
        <f aca="true">IF(INDIRECT(ADDRESS(C$6,ROW()-ROW(C$6)-1+COLUMN($F$8)))&gt;0,INDIRECT(ADDRESS(C$6,ROW()-ROW(C$6)-1+COLUMN($F$8))),"")</f>
        <v/>
      </c>
      <c r="E243" s="401" t="s">
        <v>198</v>
      </c>
      <c r="F243" s="401" t="n">
        <v>1</v>
      </c>
      <c r="G243" s="401" t="n">
        <v>2</v>
      </c>
      <c r="H243" s="401" t="n">
        <v>3</v>
      </c>
      <c r="I243" s="401" t="n">
        <v>4</v>
      </c>
      <c r="J243" s="401" t="n">
        <v>5</v>
      </c>
      <c r="K243" s="401" t="n">
        <v>6</v>
      </c>
      <c r="L243" s="401" t="n">
        <v>7</v>
      </c>
      <c r="M243" s="401" t="n">
        <v>8</v>
      </c>
      <c r="N243" s="401" t="n">
        <v>9</v>
      </c>
      <c r="O243" s="401" t="n">
        <v>10</v>
      </c>
      <c r="P243" s="401" t="n">
        <v>11</v>
      </c>
      <c r="Q243" s="401" t="n">
        <v>12</v>
      </c>
      <c r="R243" s="401" t="n">
        <v>13</v>
      </c>
      <c r="S243" s="401" t="n">
        <v>14</v>
      </c>
      <c r="T243" s="401" t="n">
        <v>15</v>
      </c>
      <c r="U243" s="401" t="n">
        <v>16</v>
      </c>
      <c r="V243" s="401" t="n">
        <v>17</v>
      </c>
      <c r="W243" s="401" t="n">
        <v>18</v>
      </c>
      <c r="X243" s="401" t="n">
        <v>19</v>
      </c>
      <c r="Y243" s="401" t="n">
        <v>20</v>
      </c>
      <c r="Z243" s="401" t="n">
        <v>21</v>
      </c>
      <c r="AA243" s="401" t="n">
        <v>22</v>
      </c>
      <c r="AB243" s="401" t="n">
        <v>23</v>
      </c>
      <c r="AC243" s="401" t="n">
        <v>24</v>
      </c>
      <c r="AD243" s="401" t="n">
        <v>25</v>
      </c>
      <c r="AE243" s="401" t="n">
        <v>26</v>
      </c>
      <c r="AF243" s="401" t="n">
        <v>27</v>
      </c>
      <c r="AG243" s="401" t="n">
        <v>28</v>
      </c>
      <c r="AH243" s="401" t="n">
        <v>29</v>
      </c>
      <c r="AI243" s="401" t="n">
        <v>30</v>
      </c>
      <c r="AJ243" s="401" t="n">
        <v>31</v>
      </c>
      <c r="AK243" s="401" t="n">
        <v>32</v>
      </c>
      <c r="AL243" s="401" t="n">
        <v>33</v>
      </c>
      <c r="AM243" s="401" t="n">
        <v>34</v>
      </c>
      <c r="AN243" s="401" t="n">
        <v>35</v>
      </c>
      <c r="AO243" s="401" t="n">
        <v>36</v>
      </c>
      <c r="AP243" s="401" t="n">
        <v>37</v>
      </c>
      <c r="AQ243" s="401" t="n">
        <v>38</v>
      </c>
      <c r="AR243" s="401" t="n">
        <v>39</v>
      </c>
      <c r="AT243" s="401" t="n">
        <v>40</v>
      </c>
      <c r="AU243" s="401" t="n">
        <v>41</v>
      </c>
      <c r="AV243" s="401" t="n">
        <v>42</v>
      </c>
      <c r="AW243" s="401" t="n">
        <v>43</v>
      </c>
      <c r="AY243" s="401" t="n">
        <v>44</v>
      </c>
      <c r="AZ243" s="401" t="n">
        <v>45</v>
      </c>
      <c r="BA243" s="401" t="n">
        <v>46</v>
      </c>
      <c r="BB243" s="401" t="n">
        <v>47</v>
      </c>
      <c r="BD243" s="401" t="n">
        <v>48</v>
      </c>
      <c r="BE243" s="401" t="n">
        <v>49</v>
      </c>
      <c r="BF243" s="401" t="n">
        <v>50</v>
      </c>
      <c r="BG243" s="401" t="n">
        <v>51</v>
      </c>
    </row>
    <row r="244" customFormat="false" ht="12.75" hidden="false" customHeight="false" outlineLevel="0" collapsed="false">
      <c r="A244" s="401" t="str">
        <f aca="true">IF(INDIRECT(ADDRESS(A$6,ROW()-ROW(A$6)-1+COLUMN($F$8)))&gt;0,INDIRECT(ADDRESS(A$6,ROW()-ROW(A$6)-1+COLUMN($F$8))),"")</f>
        <v/>
      </c>
      <c r="B244" s="401" t="str">
        <f aca="true">IF(INDIRECT(ADDRESS(B$6,ROW()-ROW(B$6)-1+COLUMN($F$8)))&gt;0,INDIRECT(ADDRESS(B$6,ROW()-ROW(B$6)-1+COLUMN($F$8))),"")</f>
        <v/>
      </c>
      <c r="C244" s="401" t="str">
        <f aca="true">IF(INDIRECT(ADDRESS(C$6,ROW()-ROW(C$6)-1+COLUMN($F$8)))&gt;0,INDIRECT(ADDRESS(C$6,ROW()-ROW(C$6)-1+COLUMN($F$8))),"")</f>
        <v/>
      </c>
      <c r="E244" s="401" t="s">
        <v>225</v>
      </c>
      <c r="F244" s="401" t="n">
        <v>20</v>
      </c>
      <c r="G244" s="401" t="n">
        <v>10</v>
      </c>
      <c r="H244" s="401" t="n">
        <v>26</v>
      </c>
      <c r="I244" s="401" t="n">
        <v>2</v>
      </c>
      <c r="J244" s="401" t="n">
        <v>23</v>
      </c>
      <c r="K244" s="401" t="n">
        <v>46</v>
      </c>
      <c r="L244" s="401" t="n">
        <v>30</v>
      </c>
      <c r="M244" s="401" t="n">
        <v>40</v>
      </c>
      <c r="N244" s="401" t="n">
        <v>6</v>
      </c>
      <c r="O244" s="401" t="n">
        <v>12</v>
      </c>
      <c r="P244" s="401" t="n">
        <v>32</v>
      </c>
      <c r="Q244" s="401" t="n">
        <v>21</v>
      </c>
      <c r="R244" s="401" t="n">
        <v>51</v>
      </c>
      <c r="S244" s="401" t="n">
        <v>11</v>
      </c>
      <c r="T244" s="401" t="n">
        <v>36</v>
      </c>
      <c r="U244" s="401" t="n">
        <v>14</v>
      </c>
      <c r="V244" s="401" t="n">
        <v>24</v>
      </c>
      <c r="W244" s="401" t="n">
        <v>47</v>
      </c>
      <c r="X244" s="401" t="n">
        <v>38</v>
      </c>
      <c r="Y244" s="401" t="n">
        <v>48</v>
      </c>
      <c r="Z244" s="401" t="n">
        <v>37</v>
      </c>
      <c r="AA244" s="401" t="n">
        <v>44</v>
      </c>
      <c r="AB244" s="401" t="n">
        <v>1</v>
      </c>
      <c r="AC244" s="401" t="n">
        <v>33</v>
      </c>
      <c r="AD244" s="401" t="n">
        <v>41</v>
      </c>
      <c r="AE244" s="401" t="n">
        <v>39</v>
      </c>
      <c r="AF244" s="401" t="n">
        <v>42</v>
      </c>
      <c r="AG244" s="401" t="n">
        <v>45</v>
      </c>
      <c r="AH244" s="401" t="n">
        <v>50</v>
      </c>
      <c r="AI244" s="401" t="n">
        <v>31</v>
      </c>
      <c r="AJ244" s="401" t="n">
        <v>3</v>
      </c>
      <c r="AK244" s="401" t="n">
        <v>43</v>
      </c>
      <c r="AL244" s="401" t="n">
        <v>19</v>
      </c>
      <c r="AM244" s="401" t="n">
        <v>35</v>
      </c>
      <c r="AN244" s="401" t="n">
        <v>49</v>
      </c>
      <c r="AO244" s="401" t="n">
        <v>4</v>
      </c>
      <c r="AP244" s="401" t="n">
        <v>13</v>
      </c>
      <c r="AQ244" s="401" t="n">
        <v>27</v>
      </c>
      <c r="AR244" s="401" t="n">
        <v>8</v>
      </c>
      <c r="AT244" s="401" t="n">
        <v>15</v>
      </c>
      <c r="AU244" s="401" t="n">
        <v>25</v>
      </c>
      <c r="AV244" s="401" t="n">
        <v>16</v>
      </c>
      <c r="AW244" s="401" t="n">
        <v>28</v>
      </c>
      <c r="AY244" s="401" t="n">
        <v>29</v>
      </c>
      <c r="AZ244" s="401" t="n">
        <v>5</v>
      </c>
      <c r="BA244" s="401" t="n">
        <v>17</v>
      </c>
      <c r="BB244" s="401" t="n">
        <v>7</v>
      </c>
      <c r="BD244" s="401" t="n">
        <v>34</v>
      </c>
      <c r="BE244" s="401" t="n">
        <v>9</v>
      </c>
      <c r="BF244" s="401" t="n">
        <v>22</v>
      </c>
      <c r="BG244" s="401" t="n">
        <v>18</v>
      </c>
    </row>
    <row r="245" customFormat="false" ht="12.75" hidden="false" customHeight="false" outlineLevel="0" collapsed="false">
      <c r="A245" s="401" t="str">
        <f aca="true">IF(INDIRECT(ADDRESS(A$6,ROW()-ROW(A$6)-1+COLUMN($F$8)))&gt;0,INDIRECT(ADDRESS(A$6,ROW()-ROW(A$6)-1+COLUMN($F$8))),"")</f>
        <v/>
      </c>
      <c r="B245" s="401" t="str">
        <f aca="true">IF(INDIRECT(ADDRESS(B$6,ROW()-ROW(B$6)-1+COLUMN($F$8)))&gt;0,INDIRECT(ADDRESS(B$6,ROW()-ROW(B$6)-1+COLUMN($F$8))),"")</f>
        <v/>
      </c>
      <c r="C245" s="401" t="str">
        <f aca="true">IF(INDIRECT(ADDRESS(C$6,ROW()-ROW(C$6)-1+COLUMN($F$8)))&gt;0,INDIRECT(ADDRESS(C$6,ROW()-ROW(C$6)-1+COLUMN($F$8))),"")</f>
        <v/>
      </c>
      <c r="E245" s="401" t="s">
        <v>227</v>
      </c>
      <c r="F245" s="401" t="n">
        <v>38</v>
      </c>
      <c r="G245" s="401" t="n">
        <v>34</v>
      </c>
      <c r="H245" s="401" t="n">
        <v>49</v>
      </c>
      <c r="I245" s="401" t="n">
        <v>16</v>
      </c>
      <c r="J245" s="401" t="n">
        <v>40</v>
      </c>
      <c r="K245" s="401" t="n">
        <v>51</v>
      </c>
      <c r="L245" s="401" t="n">
        <v>23</v>
      </c>
      <c r="M245" s="401" t="n">
        <v>4</v>
      </c>
      <c r="N245" s="401" t="n">
        <v>44</v>
      </c>
      <c r="O245" s="401" t="n">
        <v>39</v>
      </c>
      <c r="P245" s="401" t="n">
        <v>28</v>
      </c>
      <c r="Q245" s="401" t="n">
        <v>18</v>
      </c>
      <c r="R245" s="401" t="n">
        <v>43</v>
      </c>
      <c r="S245" s="401" t="n">
        <v>46</v>
      </c>
      <c r="T245" s="401" t="n">
        <v>21</v>
      </c>
      <c r="U245" s="401" t="n">
        <v>7</v>
      </c>
      <c r="V245" s="401" t="n">
        <v>36</v>
      </c>
      <c r="W245" s="401" t="n">
        <v>15</v>
      </c>
      <c r="X245" s="401" t="n">
        <v>27</v>
      </c>
      <c r="Y245" s="401" t="n">
        <v>42</v>
      </c>
      <c r="Z245" s="401" t="n">
        <v>8</v>
      </c>
      <c r="AA245" s="401" t="n">
        <v>48</v>
      </c>
      <c r="AB245" s="401" t="n">
        <v>5</v>
      </c>
      <c r="AC245" s="401" t="n">
        <v>22</v>
      </c>
      <c r="AD245" s="401" t="n">
        <v>37</v>
      </c>
      <c r="AE245" s="401" t="n">
        <v>47</v>
      </c>
      <c r="AF245" s="401" t="n">
        <v>50</v>
      </c>
      <c r="AG245" s="401" t="n">
        <v>41</v>
      </c>
      <c r="AH245" s="401" t="n">
        <v>17</v>
      </c>
      <c r="AI245" s="401" t="n">
        <v>13</v>
      </c>
      <c r="AJ245" s="401" t="n">
        <v>25</v>
      </c>
      <c r="AK245" s="401" t="n">
        <v>29</v>
      </c>
      <c r="AL245" s="401" t="n">
        <v>9</v>
      </c>
      <c r="AM245" s="401" t="n">
        <v>1</v>
      </c>
      <c r="AN245" s="401" t="n">
        <v>45</v>
      </c>
      <c r="AO245" s="401" t="n">
        <v>10</v>
      </c>
      <c r="AP245" s="401" t="n">
        <v>14</v>
      </c>
      <c r="AQ245" s="401" t="n">
        <v>31</v>
      </c>
      <c r="AR245" s="401" t="n">
        <v>3</v>
      </c>
      <c r="AT245" s="401" t="n">
        <v>24</v>
      </c>
      <c r="AU245" s="401" t="n">
        <v>33</v>
      </c>
      <c r="AV245" s="401" t="n">
        <v>12</v>
      </c>
      <c r="AW245" s="401" t="n">
        <v>20</v>
      </c>
      <c r="AY245" s="401" t="n">
        <v>35</v>
      </c>
      <c r="AZ245" s="401" t="n">
        <v>6</v>
      </c>
      <c r="BA245" s="401" t="n">
        <v>11</v>
      </c>
      <c r="BB245" s="401" t="n">
        <v>26</v>
      </c>
      <c r="BD245" s="401" t="n">
        <v>2</v>
      </c>
      <c r="BE245" s="401" t="n">
        <v>19</v>
      </c>
      <c r="BF245" s="401" t="n">
        <v>30</v>
      </c>
      <c r="BG245" s="401" t="n">
        <v>32</v>
      </c>
    </row>
    <row r="246" customFormat="false" ht="12.75" hidden="false" customHeight="false" outlineLevel="0" collapsed="false">
      <c r="A246" s="401" t="str">
        <f aca="true">IF(INDIRECT(ADDRESS(A$6,ROW()-ROW(A$6)-1+COLUMN($F$8)))&gt;0,INDIRECT(ADDRESS(A$6,ROW()-ROW(A$6)-1+COLUMN($F$8))),"")</f>
        <v/>
      </c>
      <c r="B246" s="401" t="str">
        <f aca="true">IF(INDIRECT(ADDRESS(B$6,ROW()-ROW(B$6)-1+COLUMN($F$8)))&gt;0,INDIRECT(ADDRESS(B$6,ROW()-ROW(B$6)-1+COLUMN($F$8))),"")</f>
        <v/>
      </c>
      <c r="C246" s="401" t="str">
        <f aca="true">IF(INDIRECT(ADDRESS(C$6,ROW()-ROW(C$6)-1+COLUMN($F$8)))&gt;0,INDIRECT(ADDRESS(C$6,ROW()-ROW(C$6)-1+COLUMN($F$8))),"")</f>
        <v/>
      </c>
    </row>
    <row r="247" customFormat="false" ht="12.75" hidden="false" customHeight="false" outlineLevel="0" collapsed="false">
      <c r="A247" s="401" t="str">
        <f aca="true">IF(INDIRECT(ADDRESS(A$6,ROW()-ROW(A$6)-1+COLUMN($F$8)))&gt;0,INDIRECT(ADDRESS(A$6,ROW()-ROW(A$6)-1+COLUMN($F$8))),"")</f>
        <v/>
      </c>
      <c r="B247" s="401" t="str">
        <f aca="true">IF(INDIRECT(ADDRESS(B$6,ROW()-ROW(B$6)-1+COLUMN($F$8)))&gt;0,INDIRECT(ADDRESS(B$6,ROW()-ROW(B$6)-1+COLUMN($F$8))),"")</f>
        <v/>
      </c>
      <c r="C247" s="401" t="str">
        <f aca="true">IF(INDIRECT(ADDRESS(C$6,ROW()-ROW(C$6)-1+COLUMN($F$8)))&gt;0,INDIRECT(ADDRESS(C$6,ROW()-ROW(C$6)-1+COLUMN($F$8))),"")</f>
        <v/>
      </c>
      <c r="D247" s="446" t="n">
        <v>52</v>
      </c>
      <c r="E247" s="39" t="s">
        <v>250</v>
      </c>
    </row>
    <row r="248" customFormat="false" ht="12.75" hidden="false" customHeight="false" outlineLevel="0" collapsed="false">
      <c r="A248" s="401" t="str">
        <f aca="true">IF(INDIRECT(ADDRESS(A$6,ROW()-ROW(A$6)-1+COLUMN($F$8)))&gt;0,INDIRECT(ADDRESS(A$6,ROW()-ROW(A$6)-1+COLUMN($F$8))),"")</f>
        <v/>
      </c>
      <c r="B248" s="401" t="str">
        <f aca="true">IF(INDIRECT(ADDRESS(B$6,ROW()-ROW(B$6)-1+COLUMN($F$8)))&gt;0,INDIRECT(ADDRESS(B$6,ROW()-ROW(B$6)-1+COLUMN($F$8))),"")</f>
        <v/>
      </c>
      <c r="C248" s="401" t="str">
        <f aca="true">IF(INDIRECT(ADDRESS(C$6,ROW()-ROW(C$6)-1+COLUMN($F$8)))&gt;0,INDIRECT(ADDRESS(C$6,ROW()-ROW(C$6)-1+COLUMN($F$8))),"")</f>
        <v/>
      </c>
      <c r="E248" s="401" t="s">
        <v>198</v>
      </c>
      <c r="F248" s="401" t="n">
        <v>1</v>
      </c>
      <c r="G248" s="401" t="n">
        <v>2</v>
      </c>
      <c r="H248" s="401" t="n">
        <v>3</v>
      </c>
      <c r="I248" s="401" t="n">
        <v>4</v>
      </c>
      <c r="J248" s="401" t="n">
        <v>5</v>
      </c>
      <c r="K248" s="401" t="n">
        <v>6</v>
      </c>
      <c r="L248" s="401" t="n">
        <v>7</v>
      </c>
      <c r="M248" s="401" t="n">
        <v>8</v>
      </c>
      <c r="N248" s="401" t="n">
        <v>9</v>
      </c>
      <c r="O248" s="401" t="n">
        <v>10</v>
      </c>
      <c r="P248" s="401" t="n">
        <v>11</v>
      </c>
      <c r="Q248" s="401" t="n">
        <v>12</v>
      </c>
      <c r="R248" s="401" t="n">
        <v>13</v>
      </c>
      <c r="S248" s="401" t="n">
        <v>14</v>
      </c>
      <c r="T248" s="401" t="n">
        <v>15</v>
      </c>
      <c r="U248" s="401" t="n">
        <v>16</v>
      </c>
      <c r="V248" s="401" t="n">
        <v>17</v>
      </c>
      <c r="W248" s="401" t="n">
        <v>18</v>
      </c>
      <c r="X248" s="401" t="n">
        <v>19</v>
      </c>
      <c r="Y248" s="401" t="n">
        <v>20</v>
      </c>
      <c r="Z248" s="401" t="n">
        <v>21</v>
      </c>
      <c r="AA248" s="401" t="n">
        <v>22</v>
      </c>
      <c r="AB248" s="401" t="n">
        <v>23</v>
      </c>
      <c r="AC248" s="401" t="n">
        <v>24</v>
      </c>
      <c r="AD248" s="401" t="n">
        <v>25</v>
      </c>
      <c r="AE248" s="401" t="n">
        <v>26</v>
      </c>
      <c r="AF248" s="401" t="n">
        <v>27</v>
      </c>
      <c r="AG248" s="401" t="n">
        <v>28</v>
      </c>
      <c r="AH248" s="401" t="n">
        <v>29</v>
      </c>
      <c r="AI248" s="401" t="n">
        <v>30</v>
      </c>
      <c r="AJ248" s="401" t="n">
        <v>31</v>
      </c>
      <c r="AK248" s="401" t="n">
        <v>32</v>
      </c>
      <c r="AL248" s="401" t="n">
        <v>33</v>
      </c>
      <c r="AM248" s="401" t="n">
        <v>34</v>
      </c>
      <c r="AN248" s="401" t="n">
        <v>35</v>
      </c>
      <c r="AO248" s="401" t="n">
        <v>36</v>
      </c>
      <c r="AP248" s="401" t="n">
        <v>37</v>
      </c>
      <c r="AQ248" s="401" t="n">
        <v>38</v>
      </c>
      <c r="AR248" s="401" t="n">
        <v>39</v>
      </c>
      <c r="AS248" s="401" t="n">
        <v>40</v>
      </c>
      <c r="AT248" s="401" t="n">
        <v>41</v>
      </c>
      <c r="AU248" s="401" t="n">
        <v>42</v>
      </c>
      <c r="AV248" s="401" t="n">
        <v>43</v>
      </c>
      <c r="AW248" s="401" t="n">
        <v>44</v>
      </c>
      <c r="AY248" s="401" t="n">
        <v>45</v>
      </c>
      <c r="AZ248" s="401" t="n">
        <v>46</v>
      </c>
      <c r="BA248" s="401" t="n">
        <v>47</v>
      </c>
      <c r="BB248" s="401" t="n">
        <v>48</v>
      </c>
      <c r="BD248" s="401" t="n">
        <v>49</v>
      </c>
      <c r="BE248" s="401" t="n">
        <v>50</v>
      </c>
      <c r="BF248" s="401" t="n">
        <v>51</v>
      </c>
      <c r="BG248" s="401" t="n">
        <v>52</v>
      </c>
    </row>
    <row r="249" customFormat="false" ht="12.75" hidden="false" customHeight="false" outlineLevel="0" collapsed="false">
      <c r="A249" s="401" t="str">
        <f aca="true">IF(INDIRECT(ADDRESS(A$6,ROW()-ROW(A$6)-1+COLUMN($F$8)))&gt;0,INDIRECT(ADDRESS(A$6,ROW()-ROW(A$6)-1+COLUMN($F$8))),"")</f>
        <v/>
      </c>
      <c r="B249" s="401" t="str">
        <f aca="true">IF(INDIRECT(ADDRESS(B$6,ROW()-ROW(B$6)-1+COLUMN($F$8)))&gt;0,INDIRECT(ADDRESS(B$6,ROW()-ROW(B$6)-1+COLUMN($F$8))),"")</f>
        <v/>
      </c>
      <c r="C249" s="401" t="str">
        <f aca="true">IF(INDIRECT(ADDRESS(C$6,ROW()-ROW(C$6)-1+COLUMN($F$8)))&gt;0,INDIRECT(ADDRESS(C$6,ROW()-ROW(C$6)-1+COLUMN($F$8))),"")</f>
        <v/>
      </c>
      <c r="E249" s="401" t="s">
        <v>225</v>
      </c>
      <c r="F249" s="401" t="n">
        <v>46</v>
      </c>
      <c r="G249" s="401" t="n">
        <v>26</v>
      </c>
      <c r="H249" s="401" t="n">
        <v>36</v>
      </c>
      <c r="I249" s="401" t="n">
        <v>13</v>
      </c>
      <c r="J249" s="401" t="n">
        <v>51</v>
      </c>
      <c r="K249" s="401" t="n">
        <v>5</v>
      </c>
      <c r="L249" s="401" t="n">
        <v>33</v>
      </c>
      <c r="M249" s="401" t="n">
        <v>44</v>
      </c>
      <c r="N249" s="401" t="n">
        <v>17</v>
      </c>
      <c r="O249" s="401" t="n">
        <v>11</v>
      </c>
      <c r="P249" s="401" t="n">
        <v>22</v>
      </c>
      <c r="Q249" s="401" t="n">
        <v>31</v>
      </c>
      <c r="R249" s="401" t="n">
        <v>48</v>
      </c>
      <c r="S249" s="401" t="n">
        <v>18</v>
      </c>
      <c r="T249" s="401" t="n">
        <v>41</v>
      </c>
      <c r="U249" s="401" t="n">
        <v>32</v>
      </c>
      <c r="V249" s="401" t="n">
        <v>45</v>
      </c>
      <c r="W249" s="401" t="n">
        <v>2</v>
      </c>
      <c r="X249" s="401" t="n">
        <v>10</v>
      </c>
      <c r="Y249" s="401" t="n">
        <v>23</v>
      </c>
      <c r="Z249" s="401" t="n">
        <v>29</v>
      </c>
      <c r="AA249" s="401" t="n">
        <v>24</v>
      </c>
      <c r="AB249" s="401" t="n">
        <v>4</v>
      </c>
      <c r="AC249" s="401" t="n">
        <v>42</v>
      </c>
      <c r="AD249" s="401" t="n">
        <v>50</v>
      </c>
      <c r="AE249" s="401" t="n">
        <v>37</v>
      </c>
      <c r="AF249" s="401" t="n">
        <v>52</v>
      </c>
      <c r="AG249" s="401" t="n">
        <v>14</v>
      </c>
      <c r="AH249" s="401" t="n">
        <v>27</v>
      </c>
      <c r="AI249" s="401" t="n">
        <v>34</v>
      </c>
      <c r="AJ249" s="401" t="n">
        <v>12</v>
      </c>
      <c r="AK249" s="401" t="n">
        <v>49</v>
      </c>
      <c r="AL249" s="401" t="n">
        <v>40</v>
      </c>
      <c r="AM249" s="401" t="n">
        <v>3</v>
      </c>
      <c r="AN249" s="401" t="n">
        <v>6</v>
      </c>
      <c r="AO249" s="401" t="n">
        <v>39</v>
      </c>
      <c r="AP249" s="401" t="n">
        <v>43</v>
      </c>
      <c r="AQ249" s="401" t="n">
        <v>25</v>
      </c>
      <c r="AR249" s="401" t="n">
        <v>7</v>
      </c>
      <c r="AS249" s="401" t="n">
        <v>47</v>
      </c>
      <c r="AT249" s="401" t="n">
        <v>35</v>
      </c>
      <c r="AU249" s="401" t="n">
        <v>38</v>
      </c>
      <c r="AV249" s="401" t="n">
        <v>9</v>
      </c>
      <c r="AW249" s="401" t="n">
        <v>16</v>
      </c>
      <c r="AY249" s="401" t="n">
        <v>19</v>
      </c>
      <c r="AZ249" s="401" t="n">
        <v>1</v>
      </c>
      <c r="BA249" s="401" t="n">
        <v>21</v>
      </c>
      <c r="BB249" s="401" t="n">
        <v>28</v>
      </c>
      <c r="BD249" s="401" t="n">
        <v>15</v>
      </c>
      <c r="BE249" s="401" t="n">
        <v>20</v>
      </c>
      <c r="BF249" s="401" t="n">
        <v>30</v>
      </c>
      <c r="BG249" s="401" t="n">
        <v>8</v>
      </c>
    </row>
    <row r="250" customFormat="false" ht="12.75" hidden="false" customHeight="false" outlineLevel="0" collapsed="false">
      <c r="A250" s="401" t="str">
        <f aca="true">IF(INDIRECT(ADDRESS(A$6,ROW()-ROW(A$6)-1+COLUMN($F$8)))&gt;0,INDIRECT(ADDRESS(A$6,ROW()-ROW(A$6)-1+COLUMN($F$8))),"")</f>
        <v/>
      </c>
      <c r="B250" s="401" t="str">
        <f aca="true">IF(INDIRECT(ADDRESS(B$6,ROW()-ROW(B$6)-1+COLUMN($F$8)))&gt;0,INDIRECT(ADDRESS(B$6,ROW()-ROW(B$6)-1+COLUMN($F$8))),"")</f>
        <v/>
      </c>
      <c r="C250" s="401" t="str">
        <f aca="true">IF(INDIRECT(ADDRESS(C$6,ROW()-ROW(C$6)-1+COLUMN($F$8)))&gt;0,INDIRECT(ADDRESS(C$6,ROW()-ROW(C$6)-1+COLUMN($F$8))),"")</f>
        <v/>
      </c>
      <c r="E250" s="401" t="s">
        <v>227</v>
      </c>
      <c r="F250" s="401" t="n">
        <v>44</v>
      </c>
      <c r="G250" s="401" t="n">
        <v>47</v>
      </c>
      <c r="H250" s="401" t="n">
        <v>20</v>
      </c>
      <c r="I250" s="401" t="n">
        <v>37</v>
      </c>
      <c r="J250" s="401" t="n">
        <v>22</v>
      </c>
      <c r="K250" s="401" t="n">
        <v>3</v>
      </c>
      <c r="L250" s="401" t="n">
        <v>8</v>
      </c>
      <c r="M250" s="401" t="n">
        <v>50</v>
      </c>
      <c r="N250" s="401" t="n">
        <v>26</v>
      </c>
      <c r="O250" s="401" t="n">
        <v>38</v>
      </c>
      <c r="P250" s="401" t="n">
        <v>25</v>
      </c>
      <c r="Q250" s="401" t="n">
        <v>19</v>
      </c>
      <c r="R250" s="401" t="n">
        <v>5</v>
      </c>
      <c r="S250" s="401" t="n">
        <v>12</v>
      </c>
      <c r="T250" s="401" t="n">
        <v>36</v>
      </c>
      <c r="U250" s="401" t="n">
        <v>34</v>
      </c>
      <c r="V250" s="401" t="n">
        <v>9</v>
      </c>
      <c r="W250" s="401" t="n">
        <v>24</v>
      </c>
      <c r="X250" s="401" t="n">
        <v>43</v>
      </c>
      <c r="Y250" s="401" t="n">
        <v>49</v>
      </c>
      <c r="Z250" s="401" t="n">
        <v>48</v>
      </c>
      <c r="AA250" s="401" t="n">
        <v>51</v>
      </c>
      <c r="AB250" s="401" t="n">
        <v>6</v>
      </c>
      <c r="AC250" s="401" t="n">
        <v>32</v>
      </c>
      <c r="AD250" s="401" t="n">
        <v>21</v>
      </c>
      <c r="AE250" s="401" t="n">
        <v>4</v>
      </c>
      <c r="AF250" s="401" t="n">
        <v>35</v>
      </c>
      <c r="AG250" s="401" t="n">
        <v>15</v>
      </c>
      <c r="AH250" s="401" t="n">
        <v>41</v>
      </c>
      <c r="AI250" s="401" t="n">
        <v>45</v>
      </c>
      <c r="AJ250" s="401" t="n">
        <v>10</v>
      </c>
      <c r="AK250" s="401" t="n">
        <v>28</v>
      </c>
      <c r="AL250" s="401" t="n">
        <v>52</v>
      </c>
      <c r="AM250" s="401" t="n">
        <v>31</v>
      </c>
      <c r="AN250" s="401" t="n">
        <v>16</v>
      </c>
      <c r="AO250" s="401" t="n">
        <v>17</v>
      </c>
      <c r="AP250" s="401" t="n">
        <v>30</v>
      </c>
      <c r="AQ250" s="401" t="n">
        <v>42</v>
      </c>
      <c r="AR250" s="401" t="n">
        <v>46</v>
      </c>
      <c r="AS250" s="401" t="n">
        <v>1</v>
      </c>
      <c r="AT250" s="401" t="n">
        <v>18</v>
      </c>
      <c r="AU250" s="401" t="n">
        <v>23</v>
      </c>
      <c r="AV250" s="401" t="n">
        <v>29</v>
      </c>
      <c r="AW250" s="401" t="n">
        <v>11</v>
      </c>
      <c r="AY250" s="401" t="n">
        <v>14</v>
      </c>
      <c r="AZ250" s="401" t="n">
        <v>40</v>
      </c>
      <c r="BA250" s="401" t="n">
        <v>7</v>
      </c>
      <c r="BB250" s="401" t="n">
        <v>2</v>
      </c>
      <c r="BD250" s="401" t="n">
        <v>13</v>
      </c>
      <c r="BE250" s="401" t="n">
        <v>39</v>
      </c>
      <c r="BF250" s="401" t="n">
        <v>27</v>
      </c>
      <c r="BG250" s="401" t="n">
        <v>33</v>
      </c>
    </row>
    <row r="251" customFormat="false" ht="12.75" hidden="false" customHeight="false" outlineLevel="0" collapsed="false">
      <c r="A251" s="401" t="str">
        <f aca="true">IF(INDIRECT(ADDRESS(A$6,ROW()-ROW(A$6)-1+COLUMN($F$8)))&gt;0,INDIRECT(ADDRESS(A$6,ROW()-ROW(A$6)-1+COLUMN($F$8))),"")</f>
        <v/>
      </c>
      <c r="B251" s="401" t="str">
        <f aca="true">IF(INDIRECT(ADDRESS(B$6,ROW()-ROW(B$6)-1+COLUMN($F$8)))&gt;0,INDIRECT(ADDRESS(B$6,ROW()-ROW(B$6)-1+COLUMN($F$8))),"")</f>
        <v/>
      </c>
      <c r="C251" s="401" t="str">
        <f aca="true">IF(INDIRECT(ADDRESS(C$6,ROW()-ROW(C$6)-1+COLUMN($F$8)))&gt;0,INDIRECT(ADDRESS(C$6,ROW()-ROW(C$6)-1+COLUMN($F$8))),"")</f>
        <v/>
      </c>
    </row>
    <row r="252" customFormat="false" ht="12.75" hidden="false" customHeight="false" outlineLevel="0" collapsed="false">
      <c r="A252" s="401" t="str">
        <f aca="true">IF(INDIRECT(ADDRESS(A$6,ROW()-ROW(A$6)-1+COLUMN($F$8)))&gt;0,INDIRECT(ADDRESS(A$6,ROW()-ROW(A$6)-1+COLUMN($F$8))),"")</f>
        <v/>
      </c>
      <c r="B252" s="401" t="str">
        <f aca="true">IF(INDIRECT(ADDRESS(B$6,ROW()-ROW(B$6)-1+COLUMN($F$8)))&gt;0,INDIRECT(ADDRESS(B$6,ROW()-ROW(B$6)-1+COLUMN($F$8))),"")</f>
        <v/>
      </c>
      <c r="C252" s="401" t="str">
        <f aca="true">IF(INDIRECT(ADDRESS(C$6,ROW()-ROW(C$6)-1+COLUMN($F$8)))&gt;0,INDIRECT(ADDRESS(C$6,ROW()-ROW(C$6)-1+COLUMN($F$8))),"")</f>
        <v/>
      </c>
      <c r="D252" s="446" t="n">
        <v>53</v>
      </c>
      <c r="E252" s="39" t="s">
        <v>250</v>
      </c>
    </row>
    <row r="253" customFormat="false" ht="12.75" hidden="false" customHeight="false" outlineLevel="0" collapsed="false">
      <c r="A253" s="401" t="str">
        <f aca="true">IF(INDIRECT(ADDRESS(A$6,ROW()-ROW(A$6)-1+COLUMN($F$8)))&gt;0,INDIRECT(ADDRESS(A$6,ROW()-ROW(A$6)-1+COLUMN($F$8))),"")</f>
        <v/>
      </c>
      <c r="B253" s="401" t="str">
        <f aca="true">IF(INDIRECT(ADDRESS(B$6,ROW()-ROW(B$6)-1+COLUMN($F$8)))&gt;0,INDIRECT(ADDRESS(B$6,ROW()-ROW(B$6)-1+COLUMN($F$8))),"")</f>
        <v/>
      </c>
      <c r="C253" s="401" t="str">
        <f aca="true">IF(INDIRECT(ADDRESS(C$6,ROW()-ROW(C$6)-1+COLUMN($F$8)))&gt;0,INDIRECT(ADDRESS(C$6,ROW()-ROW(C$6)-1+COLUMN($F$8))),"")</f>
        <v/>
      </c>
      <c r="E253" s="401" t="s">
        <v>198</v>
      </c>
      <c r="F253" s="401" t="n">
        <v>1</v>
      </c>
      <c r="G253" s="401" t="n">
        <v>2</v>
      </c>
      <c r="H253" s="401" t="n">
        <v>3</v>
      </c>
      <c r="I253" s="401" t="n">
        <v>4</v>
      </c>
      <c r="J253" s="401" t="n">
        <v>5</v>
      </c>
      <c r="K253" s="401" t="n">
        <v>6</v>
      </c>
      <c r="L253" s="401" t="n">
        <v>7</v>
      </c>
      <c r="M253" s="401" t="n">
        <v>8</v>
      </c>
      <c r="N253" s="401" t="n">
        <v>9</v>
      </c>
      <c r="O253" s="401" t="n">
        <v>10</v>
      </c>
      <c r="P253" s="401" t="n">
        <v>11</v>
      </c>
      <c r="Q253" s="401" t="n">
        <v>12</v>
      </c>
      <c r="R253" s="401" t="n">
        <v>13</v>
      </c>
      <c r="S253" s="401" t="n">
        <v>14</v>
      </c>
      <c r="T253" s="401" t="n">
        <v>15</v>
      </c>
      <c r="U253" s="401" t="n">
        <v>16</v>
      </c>
      <c r="V253" s="401" t="n">
        <v>17</v>
      </c>
      <c r="W253" s="401" t="n">
        <v>18</v>
      </c>
      <c r="X253" s="401" t="n">
        <v>19</v>
      </c>
      <c r="Y253" s="401" t="n">
        <v>20</v>
      </c>
      <c r="Z253" s="401" t="n">
        <v>21</v>
      </c>
      <c r="AA253" s="401" t="n">
        <v>22</v>
      </c>
      <c r="AB253" s="401" t="n">
        <v>23</v>
      </c>
      <c r="AC253" s="401" t="n">
        <v>24</v>
      </c>
      <c r="AD253" s="401" t="n">
        <v>25</v>
      </c>
      <c r="AE253" s="401" t="n">
        <v>26</v>
      </c>
      <c r="AF253" s="401" t="n">
        <v>27</v>
      </c>
      <c r="AG253" s="401" t="n">
        <v>28</v>
      </c>
      <c r="AH253" s="401" t="n">
        <v>29</v>
      </c>
      <c r="AI253" s="401" t="n">
        <v>30</v>
      </c>
      <c r="AJ253" s="401" t="n">
        <v>31</v>
      </c>
      <c r="AK253" s="401" t="n">
        <v>32</v>
      </c>
      <c r="AL253" s="401" t="n">
        <v>33</v>
      </c>
      <c r="AM253" s="401" t="n">
        <v>34</v>
      </c>
      <c r="AN253" s="401" t="n">
        <v>35</v>
      </c>
      <c r="AO253" s="401" t="n">
        <v>36</v>
      </c>
      <c r="AP253" s="401" t="n">
        <v>37</v>
      </c>
      <c r="AQ253" s="401" t="n">
        <v>38</v>
      </c>
      <c r="AR253" s="401" t="n">
        <v>39</v>
      </c>
      <c r="AS253" s="401" t="n">
        <v>40</v>
      </c>
      <c r="AT253" s="401" t="n">
        <v>41</v>
      </c>
      <c r="AU253" s="401" t="n">
        <v>42</v>
      </c>
      <c r="AV253" s="401" t="n">
        <v>43</v>
      </c>
      <c r="AW253" s="401" t="n">
        <v>44</v>
      </c>
      <c r="AX253" s="401" t="n">
        <v>45</v>
      </c>
      <c r="AY253" s="401" t="n">
        <v>46</v>
      </c>
      <c r="AZ253" s="401" t="n">
        <v>47</v>
      </c>
      <c r="BA253" s="401" t="n">
        <v>48</v>
      </c>
      <c r="BB253" s="401" t="n">
        <v>49</v>
      </c>
      <c r="BD253" s="401" t="n">
        <v>50</v>
      </c>
      <c r="BE253" s="401" t="n">
        <v>51</v>
      </c>
      <c r="BF253" s="401" t="n">
        <v>52</v>
      </c>
      <c r="BG253" s="401" t="n">
        <v>53</v>
      </c>
    </row>
    <row r="254" customFormat="false" ht="12.75" hidden="false" customHeight="false" outlineLevel="0" collapsed="false">
      <c r="A254" s="401" t="str">
        <f aca="true">IF(INDIRECT(ADDRESS(A$6,ROW()-ROW(A$6)-1+COLUMN($F$8)))&gt;0,INDIRECT(ADDRESS(A$6,ROW()-ROW(A$6)-1+COLUMN($F$8))),"")</f>
        <v/>
      </c>
      <c r="B254" s="401" t="str">
        <f aca="true">IF(INDIRECT(ADDRESS(B$6,ROW()-ROW(B$6)-1+COLUMN($F$8)))&gt;0,INDIRECT(ADDRESS(B$6,ROW()-ROW(B$6)-1+COLUMN($F$8))),"")</f>
        <v/>
      </c>
      <c r="C254" s="401" t="str">
        <f aca="true">IF(INDIRECT(ADDRESS(C$6,ROW()-ROW(C$6)-1+COLUMN($F$8)))&gt;0,INDIRECT(ADDRESS(C$6,ROW()-ROW(C$6)-1+COLUMN($F$8))),"")</f>
        <v/>
      </c>
      <c r="E254" s="401" t="s">
        <v>225</v>
      </c>
      <c r="F254" s="401" t="n">
        <v>29</v>
      </c>
      <c r="G254" s="401" t="n">
        <v>9</v>
      </c>
      <c r="H254" s="401" t="n">
        <v>35</v>
      </c>
      <c r="I254" s="401" t="n">
        <v>18</v>
      </c>
      <c r="J254" s="401" t="n">
        <v>13</v>
      </c>
      <c r="K254" s="401" t="n">
        <v>45</v>
      </c>
      <c r="L254" s="401" t="n">
        <v>11</v>
      </c>
      <c r="M254" s="401" t="n">
        <v>7</v>
      </c>
      <c r="N254" s="401" t="n">
        <v>46</v>
      </c>
      <c r="O254" s="401" t="n">
        <v>50</v>
      </c>
      <c r="P254" s="401" t="n">
        <v>30</v>
      </c>
      <c r="Q254" s="401" t="n">
        <v>48</v>
      </c>
      <c r="R254" s="401" t="n">
        <v>5</v>
      </c>
      <c r="S254" s="401" t="n">
        <v>37</v>
      </c>
      <c r="T254" s="401" t="n">
        <v>22</v>
      </c>
      <c r="U254" s="401" t="n">
        <v>28</v>
      </c>
      <c r="V254" s="401" t="n">
        <v>40</v>
      </c>
      <c r="W254" s="401" t="n">
        <v>19</v>
      </c>
      <c r="X254" s="401" t="n">
        <v>21</v>
      </c>
      <c r="Y254" s="401" t="n">
        <v>47</v>
      </c>
      <c r="Z254" s="401" t="n">
        <v>51</v>
      </c>
      <c r="AA254" s="401" t="n">
        <v>24</v>
      </c>
      <c r="AB254" s="401" t="n">
        <v>49</v>
      </c>
      <c r="AC254" s="401" t="n">
        <v>17</v>
      </c>
      <c r="AD254" s="401" t="n">
        <v>6</v>
      </c>
      <c r="AE254" s="401" t="n">
        <v>44</v>
      </c>
      <c r="AF254" s="401" t="n">
        <v>52</v>
      </c>
      <c r="AG254" s="401" t="n">
        <v>2</v>
      </c>
      <c r="AH254" s="401" t="n">
        <v>26</v>
      </c>
      <c r="AI254" s="401" t="n">
        <v>38</v>
      </c>
      <c r="AJ254" s="401" t="n">
        <v>23</v>
      </c>
      <c r="AK254" s="401" t="n">
        <v>8</v>
      </c>
      <c r="AL254" s="401" t="n">
        <v>42</v>
      </c>
      <c r="AM254" s="401" t="n">
        <v>32</v>
      </c>
      <c r="AN254" s="401" t="n">
        <v>36</v>
      </c>
      <c r="AO254" s="401" t="n">
        <v>53</v>
      </c>
      <c r="AP254" s="401" t="n">
        <v>39</v>
      </c>
      <c r="AQ254" s="401" t="n">
        <v>15</v>
      </c>
      <c r="AR254" s="401" t="n">
        <v>31</v>
      </c>
      <c r="AS254" s="401" t="n">
        <v>3</v>
      </c>
      <c r="AT254" s="401" t="n">
        <v>33</v>
      </c>
      <c r="AU254" s="401" t="n">
        <v>41</v>
      </c>
      <c r="AV254" s="401" t="n">
        <v>14</v>
      </c>
      <c r="AW254" s="401" t="n">
        <v>25</v>
      </c>
      <c r="AX254" s="401" t="n">
        <v>1</v>
      </c>
      <c r="AY254" s="401" t="n">
        <v>12</v>
      </c>
      <c r="AZ254" s="401" t="n">
        <v>16</v>
      </c>
      <c r="BA254" s="401" t="n">
        <v>34</v>
      </c>
      <c r="BB254" s="401" t="n">
        <v>43</v>
      </c>
      <c r="BD254" s="401" t="n">
        <v>4</v>
      </c>
      <c r="BE254" s="401" t="n">
        <v>10</v>
      </c>
      <c r="BF254" s="401" t="n">
        <v>27</v>
      </c>
      <c r="BG254" s="401" t="n">
        <v>20</v>
      </c>
    </row>
    <row r="255" customFormat="false" ht="12.75" hidden="false" customHeight="false" outlineLevel="0" collapsed="false">
      <c r="A255" s="401" t="str">
        <f aca="true">IF(INDIRECT(ADDRESS(A$6,ROW()-ROW(A$6)-1+COLUMN($F$8)))&gt;0,INDIRECT(ADDRESS(A$6,ROW()-ROW(A$6)-1+COLUMN($F$8))),"")</f>
        <v/>
      </c>
      <c r="B255" s="401" t="str">
        <f aca="true">IF(INDIRECT(ADDRESS(B$6,ROW()-ROW(B$6)-1+COLUMN($F$8)))&gt;0,INDIRECT(ADDRESS(B$6,ROW()-ROW(B$6)-1+COLUMN($F$8))),"")</f>
        <v/>
      </c>
      <c r="C255" s="401" t="str">
        <f aca="true">IF(INDIRECT(ADDRESS(C$6,ROW()-ROW(C$6)-1+COLUMN($F$8)))&gt;0,INDIRECT(ADDRESS(C$6,ROW()-ROW(C$6)-1+COLUMN($F$8))),"")</f>
        <v/>
      </c>
      <c r="E255" s="401" t="s">
        <v>227</v>
      </c>
      <c r="F255" s="401" t="n">
        <v>14</v>
      </c>
      <c r="G255" s="401" t="n">
        <v>38</v>
      </c>
      <c r="H255" s="401" t="n">
        <v>32</v>
      </c>
      <c r="I255" s="401" t="n">
        <v>48</v>
      </c>
      <c r="J255" s="401" t="n">
        <v>21</v>
      </c>
      <c r="K255" s="401" t="n">
        <v>20</v>
      </c>
      <c r="L255" s="401" t="n">
        <v>49</v>
      </c>
      <c r="M255" s="401" t="n">
        <v>29</v>
      </c>
      <c r="N255" s="401" t="n">
        <v>7</v>
      </c>
      <c r="O255" s="401" t="n">
        <v>33</v>
      </c>
      <c r="P255" s="401" t="n">
        <v>24</v>
      </c>
      <c r="Q255" s="401" t="n">
        <v>18</v>
      </c>
      <c r="R255" s="401" t="n">
        <v>37</v>
      </c>
      <c r="S255" s="401" t="n">
        <v>8</v>
      </c>
      <c r="T255" s="401" t="n">
        <v>41</v>
      </c>
      <c r="U255" s="401" t="n">
        <v>17</v>
      </c>
      <c r="V255" s="401" t="n">
        <v>3</v>
      </c>
      <c r="W255" s="401" t="n">
        <v>47</v>
      </c>
      <c r="X255" s="401" t="n">
        <v>27</v>
      </c>
      <c r="Y255" s="401" t="n">
        <v>52</v>
      </c>
      <c r="Z255" s="401" t="n">
        <v>5</v>
      </c>
      <c r="AA255" s="401" t="n">
        <v>53</v>
      </c>
      <c r="AB255" s="401" t="n">
        <v>40</v>
      </c>
      <c r="AC255" s="401" t="n">
        <v>45</v>
      </c>
      <c r="AD255" s="401" t="n">
        <v>16</v>
      </c>
      <c r="AE255" s="401" t="n">
        <v>34</v>
      </c>
      <c r="AF255" s="401" t="n">
        <v>13</v>
      </c>
      <c r="AG255" s="401" t="n">
        <v>10</v>
      </c>
      <c r="AH255" s="401" t="n">
        <v>50</v>
      </c>
      <c r="AI255" s="401" t="n">
        <v>23</v>
      </c>
      <c r="AJ255" s="401" t="n">
        <v>22</v>
      </c>
      <c r="AK255" s="401" t="n">
        <v>35</v>
      </c>
      <c r="AL255" s="401" t="n">
        <v>1</v>
      </c>
      <c r="AM255" s="401" t="n">
        <v>42</v>
      </c>
      <c r="AN255" s="401" t="n">
        <v>28</v>
      </c>
      <c r="AO255" s="401" t="n">
        <v>25</v>
      </c>
      <c r="AP255" s="401" t="n">
        <v>46</v>
      </c>
      <c r="AQ255" s="401" t="n">
        <v>6</v>
      </c>
      <c r="AR255" s="401" t="n">
        <v>12</v>
      </c>
      <c r="AS255" s="401" t="n">
        <v>4</v>
      </c>
      <c r="AT255" s="401" t="n">
        <v>43</v>
      </c>
      <c r="AU255" s="401" t="n">
        <v>31</v>
      </c>
      <c r="AV255" s="401" t="n">
        <v>36</v>
      </c>
      <c r="AW255" s="401" t="n">
        <v>51</v>
      </c>
      <c r="AX255" s="401" t="n">
        <v>2</v>
      </c>
      <c r="AY255" s="401" t="n">
        <v>39</v>
      </c>
      <c r="AZ255" s="401" t="n">
        <v>19</v>
      </c>
      <c r="BA255" s="401" t="n">
        <v>26</v>
      </c>
      <c r="BB255" s="401" t="n">
        <v>11</v>
      </c>
      <c r="BD255" s="401" t="n">
        <v>15</v>
      </c>
      <c r="BE255" s="401" t="n">
        <v>44</v>
      </c>
      <c r="BF255" s="401" t="n">
        <v>9</v>
      </c>
      <c r="BG255" s="401" t="n">
        <v>30</v>
      </c>
    </row>
    <row r="256" customFormat="false" ht="12.75" hidden="false" customHeight="false" outlineLevel="0" collapsed="false">
      <c r="A256" s="401" t="str">
        <f aca="true">IF(INDIRECT(ADDRESS(A$6,ROW()-ROW(A$6)-1+COLUMN($F$8)))&gt;0,INDIRECT(ADDRESS(A$6,ROW()-ROW(A$6)-1+COLUMN($F$8))),"")</f>
        <v/>
      </c>
      <c r="B256" s="401" t="str">
        <f aca="true">IF(INDIRECT(ADDRESS(B$6,ROW()-ROW(B$6)-1+COLUMN($F$8)))&gt;0,INDIRECT(ADDRESS(B$6,ROW()-ROW(B$6)-1+COLUMN($F$8))),"")</f>
        <v/>
      </c>
      <c r="C256" s="401" t="str">
        <f aca="true">IF(INDIRECT(ADDRESS(C$6,ROW()-ROW(C$6)-1+COLUMN($F$8)))&gt;0,INDIRECT(ADDRESS(C$6,ROW()-ROW(C$6)-1+COLUMN($F$8))),"")</f>
        <v/>
      </c>
    </row>
    <row r="257" customFormat="false" ht="12.75" hidden="false" customHeight="false" outlineLevel="0" collapsed="false">
      <c r="A257" s="401" t="str">
        <f aca="true">IF(INDIRECT(ADDRESS(A$6,ROW()-ROW(A$6)-1+COLUMN($F$8)))&gt;0,INDIRECT(ADDRESS(A$6,ROW()-ROW(A$6)-1+COLUMN($F$8))),"")</f>
        <v/>
      </c>
      <c r="B257" s="401" t="str">
        <f aca="true">IF(INDIRECT(ADDRESS(B$6,ROW()-ROW(B$6)-1+COLUMN($F$8)))&gt;0,INDIRECT(ADDRESS(B$6,ROW()-ROW(B$6)-1+COLUMN($F$8))),"")</f>
        <v/>
      </c>
      <c r="C257" s="401" t="str">
        <f aca="true">IF(INDIRECT(ADDRESS(C$6,ROW()-ROW(C$6)-1+COLUMN($F$8)))&gt;0,INDIRECT(ADDRESS(C$6,ROW()-ROW(C$6)-1+COLUMN($F$8))),"")</f>
        <v/>
      </c>
      <c r="D257" s="446" t="n">
        <v>54</v>
      </c>
      <c r="E257" s="39" t="s">
        <v>250</v>
      </c>
    </row>
    <row r="258" customFormat="false" ht="12.75" hidden="false" customHeight="false" outlineLevel="0" collapsed="false">
      <c r="A258" s="401" t="str">
        <f aca="true">IF(INDIRECT(ADDRESS(A$6,ROW()-ROW(A$6)-1+COLUMN($F$8)))&gt;0,INDIRECT(ADDRESS(A$6,ROW()-ROW(A$6)-1+COLUMN($F$8))),"")</f>
        <v/>
      </c>
      <c r="B258" s="401" t="str">
        <f aca="true">IF(INDIRECT(ADDRESS(B$6,ROW()-ROW(B$6)-1+COLUMN($F$8)))&gt;0,INDIRECT(ADDRESS(B$6,ROW()-ROW(B$6)-1+COLUMN($F$8))),"")</f>
        <v/>
      </c>
      <c r="C258" s="401" t="str">
        <f aca="true">IF(INDIRECT(ADDRESS(C$6,ROW()-ROW(C$6)-1+COLUMN($F$8)))&gt;0,INDIRECT(ADDRESS(C$6,ROW()-ROW(C$6)-1+COLUMN($F$8))),"")</f>
        <v/>
      </c>
      <c r="E258" s="401" t="s">
        <v>198</v>
      </c>
      <c r="F258" s="401" t="n">
        <v>1</v>
      </c>
      <c r="G258" s="401" t="n">
        <v>2</v>
      </c>
      <c r="H258" s="401" t="n">
        <v>3</v>
      </c>
      <c r="I258" s="401" t="n">
        <v>4</v>
      </c>
      <c r="J258" s="401" t="n">
        <v>5</v>
      </c>
      <c r="K258" s="401" t="n">
        <v>6</v>
      </c>
      <c r="L258" s="401" t="n">
        <v>7</v>
      </c>
      <c r="M258" s="401" t="n">
        <v>8</v>
      </c>
      <c r="N258" s="401" t="n">
        <v>9</v>
      </c>
      <c r="O258" s="401" t="n">
        <v>10</v>
      </c>
      <c r="P258" s="401" t="n">
        <v>11</v>
      </c>
      <c r="Q258" s="401" t="n">
        <v>12</v>
      </c>
      <c r="R258" s="401" t="n">
        <v>13</v>
      </c>
      <c r="S258" s="401" t="n">
        <v>14</v>
      </c>
      <c r="T258" s="401" t="n">
        <v>15</v>
      </c>
      <c r="U258" s="401" t="n">
        <v>16</v>
      </c>
      <c r="V258" s="401" t="n">
        <v>17</v>
      </c>
      <c r="W258" s="401" t="n">
        <v>18</v>
      </c>
      <c r="X258" s="401" t="n">
        <v>19</v>
      </c>
      <c r="Y258" s="401" t="n">
        <v>20</v>
      </c>
      <c r="Z258" s="401" t="n">
        <v>21</v>
      </c>
      <c r="AA258" s="401" t="n">
        <v>22</v>
      </c>
      <c r="AB258" s="401" t="n">
        <v>23</v>
      </c>
      <c r="AC258" s="401" t="n">
        <v>24</v>
      </c>
      <c r="AD258" s="401" t="n">
        <v>25</v>
      </c>
      <c r="AE258" s="401" t="n">
        <v>26</v>
      </c>
      <c r="AF258" s="401" t="n">
        <v>27</v>
      </c>
      <c r="AG258" s="401" t="n">
        <v>28</v>
      </c>
      <c r="AH258" s="401" t="n">
        <v>29</v>
      </c>
      <c r="AI258" s="401" t="n">
        <v>30</v>
      </c>
      <c r="AJ258" s="401" t="n">
        <v>31</v>
      </c>
      <c r="AK258" s="401" t="n">
        <v>32</v>
      </c>
      <c r="AL258" s="401" t="n">
        <v>33</v>
      </c>
      <c r="AM258" s="401" t="n">
        <v>34</v>
      </c>
      <c r="AN258" s="401" t="n">
        <v>35</v>
      </c>
      <c r="AO258" s="401" t="n">
        <v>36</v>
      </c>
      <c r="AP258" s="401" t="n">
        <v>37</v>
      </c>
      <c r="AQ258" s="401" t="n">
        <v>38</v>
      </c>
      <c r="AR258" s="401" t="n">
        <v>39</v>
      </c>
      <c r="AS258" s="401" t="n">
        <v>40</v>
      </c>
      <c r="AT258" s="401" t="n">
        <v>41</v>
      </c>
      <c r="AU258" s="401" t="n">
        <v>42</v>
      </c>
      <c r="AV258" s="401" t="n">
        <v>43</v>
      </c>
      <c r="AW258" s="401" t="n">
        <v>44</v>
      </c>
      <c r="AX258" s="401" t="n">
        <v>45</v>
      </c>
      <c r="AY258" s="401" t="n">
        <v>46</v>
      </c>
      <c r="AZ258" s="401" t="n">
        <v>47</v>
      </c>
      <c r="BA258" s="401" t="n">
        <v>48</v>
      </c>
      <c r="BB258" s="401" t="n">
        <v>49</v>
      </c>
      <c r="BC258" s="401" t="n">
        <v>50</v>
      </c>
      <c r="BD258" s="401" t="n">
        <v>51</v>
      </c>
      <c r="BE258" s="401" t="n">
        <v>52</v>
      </c>
      <c r="BF258" s="401" t="n">
        <v>53</v>
      </c>
      <c r="BG258" s="401" t="n">
        <v>54</v>
      </c>
    </row>
    <row r="259" customFormat="false" ht="12.75" hidden="false" customHeight="false" outlineLevel="0" collapsed="false">
      <c r="A259" s="401" t="str">
        <f aca="true">IF(INDIRECT(ADDRESS(A$6,ROW()-ROW(A$6)-1+COLUMN($F$8)))&gt;0,INDIRECT(ADDRESS(A$6,ROW()-ROW(A$6)-1+COLUMN($F$8))),"")</f>
        <v/>
      </c>
      <c r="B259" s="401" t="str">
        <f aca="true">IF(INDIRECT(ADDRESS(B$6,ROW()-ROW(B$6)-1+COLUMN($F$8)))&gt;0,INDIRECT(ADDRESS(B$6,ROW()-ROW(B$6)-1+COLUMN($F$8))),"")</f>
        <v/>
      </c>
      <c r="C259" s="401" t="str">
        <f aca="true">IF(INDIRECT(ADDRESS(C$6,ROW()-ROW(C$6)-1+COLUMN($F$8)))&gt;0,INDIRECT(ADDRESS(C$6,ROW()-ROW(C$6)-1+COLUMN($F$8))),"")</f>
        <v/>
      </c>
      <c r="E259" s="401" t="s">
        <v>225</v>
      </c>
      <c r="F259" s="401" t="n">
        <v>18</v>
      </c>
      <c r="G259" s="401" t="n">
        <v>38</v>
      </c>
      <c r="H259" s="401" t="n">
        <v>14</v>
      </c>
      <c r="I259" s="401" t="n">
        <v>47</v>
      </c>
      <c r="J259" s="401" t="n">
        <v>27</v>
      </c>
      <c r="K259" s="401" t="n">
        <v>24</v>
      </c>
      <c r="L259" s="401" t="n">
        <v>54</v>
      </c>
      <c r="M259" s="401" t="n">
        <v>35</v>
      </c>
      <c r="N259" s="401" t="n">
        <v>50</v>
      </c>
      <c r="O259" s="401" t="n">
        <v>7</v>
      </c>
      <c r="P259" s="401" t="n">
        <v>12</v>
      </c>
      <c r="Q259" s="401" t="n">
        <v>45</v>
      </c>
      <c r="R259" s="401" t="n">
        <v>32</v>
      </c>
      <c r="S259" s="401" t="n">
        <v>6</v>
      </c>
      <c r="T259" s="401" t="n">
        <v>19</v>
      </c>
      <c r="U259" s="401" t="n">
        <v>25</v>
      </c>
      <c r="V259" s="401" t="n">
        <v>28</v>
      </c>
      <c r="W259" s="401" t="n">
        <v>15</v>
      </c>
      <c r="X259" s="401" t="n">
        <v>43</v>
      </c>
      <c r="Y259" s="401" t="n">
        <v>39</v>
      </c>
      <c r="Z259" s="401" t="n">
        <v>37</v>
      </c>
      <c r="AA259" s="401" t="n">
        <v>23</v>
      </c>
      <c r="AB259" s="401" t="n">
        <v>34</v>
      </c>
      <c r="AC259" s="401" t="n">
        <v>52</v>
      </c>
      <c r="AD259" s="401" t="n">
        <v>2</v>
      </c>
      <c r="AE259" s="401" t="n">
        <v>44</v>
      </c>
      <c r="AF259" s="401" t="n">
        <v>29</v>
      </c>
      <c r="AG259" s="401" t="n">
        <v>22</v>
      </c>
      <c r="AH259" s="401" t="n">
        <v>11</v>
      </c>
      <c r="AI259" s="401" t="n">
        <v>8</v>
      </c>
      <c r="AJ259" s="401" t="n">
        <v>10</v>
      </c>
      <c r="AK259" s="401" t="n">
        <v>5</v>
      </c>
      <c r="AL259" s="401" t="n">
        <v>31</v>
      </c>
      <c r="AM259" s="401" t="n">
        <v>13</v>
      </c>
      <c r="AN259" s="401" t="n">
        <v>48</v>
      </c>
      <c r="AO259" s="401" t="n">
        <v>17</v>
      </c>
      <c r="AP259" s="401" t="n">
        <v>33</v>
      </c>
      <c r="AQ259" s="401" t="n">
        <v>36</v>
      </c>
      <c r="AR259" s="401" t="n">
        <v>53</v>
      </c>
      <c r="AS259" s="401" t="n">
        <v>42</v>
      </c>
      <c r="AT259" s="401" t="n">
        <v>30</v>
      </c>
      <c r="AU259" s="401" t="n">
        <v>20</v>
      </c>
      <c r="AV259" s="401" t="n">
        <v>4</v>
      </c>
      <c r="AW259" s="401" t="n">
        <v>46</v>
      </c>
      <c r="AX259" s="401" t="n">
        <v>21</v>
      </c>
      <c r="AY259" s="401" t="n">
        <v>49</v>
      </c>
      <c r="AZ259" s="401" t="n">
        <v>1</v>
      </c>
      <c r="BA259" s="401" t="n">
        <v>16</v>
      </c>
      <c r="BB259" s="401" t="n">
        <v>41</v>
      </c>
      <c r="BC259" s="401" t="n">
        <v>51</v>
      </c>
      <c r="BD259" s="401" t="n">
        <v>3</v>
      </c>
      <c r="BE259" s="401" t="n">
        <v>40</v>
      </c>
      <c r="BF259" s="401" t="n">
        <v>9</v>
      </c>
      <c r="BG259" s="401" t="n">
        <v>26</v>
      </c>
    </row>
    <row r="260" customFormat="false" ht="12.75" hidden="false" customHeight="false" outlineLevel="0" collapsed="false">
      <c r="A260" s="401" t="str">
        <f aca="true">IF(INDIRECT(ADDRESS(A$6,ROW()-ROW(A$6)-1+COLUMN($F$8)))&gt;0,INDIRECT(ADDRESS(A$6,ROW()-ROW(A$6)-1+COLUMN($F$8))),"")</f>
        <v/>
      </c>
      <c r="B260" s="401" t="str">
        <f aca="true">IF(INDIRECT(ADDRESS(B$6,ROW()-ROW(B$6)-1+COLUMN($F$8)))&gt;0,INDIRECT(ADDRESS(B$6,ROW()-ROW(B$6)-1+COLUMN($F$8))),"")</f>
        <v/>
      </c>
      <c r="C260" s="401" t="str">
        <f aca="true">IF(INDIRECT(ADDRESS(C$6,ROW()-ROW(C$6)-1+COLUMN($F$8)))&gt;0,INDIRECT(ADDRESS(C$6,ROW()-ROW(C$6)-1+COLUMN($F$8))),"")</f>
        <v/>
      </c>
      <c r="E260" s="401" t="s">
        <v>227</v>
      </c>
      <c r="F260" s="401" t="n">
        <v>2</v>
      </c>
      <c r="G260" s="401" t="n">
        <v>15</v>
      </c>
      <c r="H260" s="401" t="n">
        <v>27</v>
      </c>
      <c r="I260" s="401" t="n">
        <v>16</v>
      </c>
      <c r="J260" s="401" t="n">
        <v>31</v>
      </c>
      <c r="K260" s="401" t="n">
        <v>13</v>
      </c>
      <c r="L260" s="401" t="n">
        <v>53</v>
      </c>
      <c r="M260" s="401" t="n">
        <v>41</v>
      </c>
      <c r="N260" s="401" t="n">
        <v>32</v>
      </c>
      <c r="O260" s="401" t="n">
        <v>28</v>
      </c>
      <c r="P260" s="401" t="n">
        <v>29</v>
      </c>
      <c r="Q260" s="401" t="n">
        <v>48</v>
      </c>
      <c r="R260" s="401" t="n">
        <v>54</v>
      </c>
      <c r="S260" s="401" t="n">
        <v>36</v>
      </c>
      <c r="T260" s="401" t="n">
        <v>3</v>
      </c>
      <c r="U260" s="401" t="n">
        <v>5</v>
      </c>
      <c r="V260" s="401" t="n">
        <v>43</v>
      </c>
      <c r="W260" s="401" t="n">
        <v>20</v>
      </c>
      <c r="X260" s="401" t="n">
        <v>38</v>
      </c>
      <c r="Y260" s="401" t="n">
        <v>23</v>
      </c>
      <c r="Z260" s="401" t="n">
        <v>14</v>
      </c>
      <c r="AA260" s="401" t="n">
        <v>26</v>
      </c>
      <c r="AB260" s="401" t="n">
        <v>49</v>
      </c>
      <c r="AC260" s="401" t="n">
        <v>22</v>
      </c>
      <c r="AD260" s="401" t="n">
        <v>6</v>
      </c>
      <c r="AE260" s="401" t="n">
        <v>52</v>
      </c>
      <c r="AF260" s="401" t="n">
        <v>21</v>
      </c>
      <c r="AG260" s="401" t="n">
        <v>10</v>
      </c>
      <c r="AH260" s="401" t="n">
        <v>1</v>
      </c>
      <c r="AI260" s="401" t="n">
        <v>11</v>
      </c>
      <c r="AJ260" s="401" t="n">
        <v>50</v>
      </c>
      <c r="AK260" s="401" t="n">
        <v>8</v>
      </c>
      <c r="AL260" s="401" t="n">
        <v>42</v>
      </c>
      <c r="AM260" s="401" t="n">
        <v>12</v>
      </c>
      <c r="AN260" s="401" t="n">
        <v>37</v>
      </c>
      <c r="AO260" s="401" t="n">
        <v>39</v>
      </c>
      <c r="AP260" s="401" t="n">
        <v>34</v>
      </c>
      <c r="AQ260" s="401" t="n">
        <v>47</v>
      </c>
      <c r="AR260" s="401" t="n">
        <v>17</v>
      </c>
      <c r="AS260" s="401" t="n">
        <v>44</v>
      </c>
      <c r="AT260" s="401" t="n">
        <v>40</v>
      </c>
      <c r="AU260" s="401" t="n">
        <v>35</v>
      </c>
      <c r="AV260" s="401" t="n">
        <v>51</v>
      </c>
      <c r="AW260" s="401" t="n">
        <v>25</v>
      </c>
      <c r="AX260" s="401" t="n">
        <v>46</v>
      </c>
      <c r="AY260" s="401" t="n">
        <v>45</v>
      </c>
      <c r="AZ260" s="401" t="n">
        <v>9</v>
      </c>
      <c r="BA260" s="401" t="n">
        <v>30</v>
      </c>
      <c r="BB260" s="401" t="n">
        <v>18</v>
      </c>
      <c r="BC260" s="401" t="n">
        <v>24</v>
      </c>
      <c r="BD260" s="401" t="n">
        <v>19</v>
      </c>
      <c r="BE260" s="401" t="n">
        <v>4</v>
      </c>
      <c r="BF260" s="401" t="n">
        <v>7</v>
      </c>
      <c r="BG260" s="401" t="n">
        <v>33</v>
      </c>
    </row>
    <row r="261" customFormat="false" ht="12.75" hidden="false" customHeight="false" outlineLevel="0" collapsed="false">
      <c r="A261" s="401" t="str">
        <f aca="true">IF(INDIRECT(ADDRESS(A$6,ROW()-ROW(A$6)-1+COLUMN($F$8)))&gt;0,INDIRECT(ADDRESS(A$6,ROW()-ROW(A$6)-1+COLUMN($F$8))),"")</f>
        <v/>
      </c>
      <c r="B261" s="401" t="str">
        <f aca="true">IF(INDIRECT(ADDRESS(B$6,ROW()-ROW(B$6)-1+COLUMN($F$8)))&gt;0,INDIRECT(ADDRESS(B$6,ROW()-ROW(B$6)-1+COLUMN($F$8))),"")</f>
        <v/>
      </c>
      <c r="C261" s="401" t="str">
        <f aca="true">IF(INDIRECT(ADDRESS(C$6,ROW()-ROW(C$6)-1+COLUMN($F$8)))&gt;0,INDIRECT(ADDRESS(C$6,ROW()-ROW(C$6)-1+COLUMN($F$8))),"")</f>
        <v/>
      </c>
    </row>
    <row r="262" customFormat="false" ht="12.75" hidden="false" customHeight="false" outlineLevel="0" collapsed="false">
      <c r="A262" s="401" t="str">
        <f aca="true">IF(INDIRECT(ADDRESS(A$6,ROW()-ROW(A$6)-1+COLUMN($F$8)))&gt;0,INDIRECT(ADDRESS(A$6,ROW()-ROW(A$6)-1+COLUMN($F$8))),"")</f>
        <v/>
      </c>
      <c r="B262" s="401" t="str">
        <f aca="true">IF(INDIRECT(ADDRESS(B$6,ROW()-ROW(B$6)-1+COLUMN($F$8)))&gt;0,INDIRECT(ADDRESS(B$6,ROW()-ROW(B$6)-1+COLUMN($F$8))),"")</f>
        <v/>
      </c>
      <c r="C262" s="401" t="str">
        <f aca="true">IF(INDIRECT(ADDRESS(C$6,ROW()-ROW(C$6)-1+COLUMN($F$8)))&gt;0,INDIRECT(ADDRESS(C$6,ROW()-ROW(C$6)-1+COLUMN($F$8))),"")</f>
        <v/>
      </c>
      <c r="D262" s="446" t="n">
        <v>55</v>
      </c>
      <c r="E262" s="39" t="s">
        <v>250</v>
      </c>
    </row>
    <row r="263" customFormat="false" ht="12.75" hidden="false" customHeight="false" outlineLevel="0" collapsed="false">
      <c r="A263" s="401" t="str">
        <f aca="true">IF(INDIRECT(ADDRESS(A$6,ROW()-ROW(A$6)-1+COLUMN($F$8)))&gt;0,INDIRECT(ADDRESS(A$6,ROW()-ROW(A$6)-1+COLUMN($F$8))),"")</f>
        <v/>
      </c>
      <c r="B263" s="401" t="str">
        <f aca="true">IF(INDIRECT(ADDRESS(B$6,ROW()-ROW(B$6)-1+COLUMN($F$8)))&gt;0,INDIRECT(ADDRESS(B$6,ROW()-ROW(B$6)-1+COLUMN($F$8))),"")</f>
        <v/>
      </c>
      <c r="C263" s="401" t="str">
        <f aca="true">IF(INDIRECT(ADDRESS(C$6,ROW()-ROW(C$6)-1+COLUMN($F$8)))&gt;0,INDIRECT(ADDRESS(C$6,ROW()-ROW(C$6)-1+COLUMN($F$8))),"")</f>
        <v/>
      </c>
      <c r="E263" s="401" t="s">
        <v>198</v>
      </c>
      <c r="F263" s="401" t="n">
        <v>1</v>
      </c>
      <c r="G263" s="401" t="n">
        <v>2</v>
      </c>
      <c r="H263" s="401" t="n">
        <v>3</v>
      </c>
      <c r="I263" s="401" t="n">
        <v>4</v>
      </c>
      <c r="J263" s="401" t="n">
        <v>5</v>
      </c>
      <c r="K263" s="401" t="n">
        <v>6</v>
      </c>
      <c r="L263" s="401" t="n">
        <v>7</v>
      </c>
      <c r="M263" s="401" t="n">
        <v>8</v>
      </c>
      <c r="N263" s="401" t="n">
        <v>9</v>
      </c>
      <c r="O263" s="401" t="n">
        <v>10</v>
      </c>
      <c r="P263" s="401" t="n">
        <v>11</v>
      </c>
      <c r="Q263" s="401" t="n">
        <v>12</v>
      </c>
      <c r="R263" s="401" t="n">
        <v>13</v>
      </c>
      <c r="S263" s="401" t="n">
        <v>14</v>
      </c>
      <c r="T263" s="401" t="n">
        <v>15</v>
      </c>
      <c r="U263" s="401" t="n">
        <v>16</v>
      </c>
      <c r="V263" s="401" t="n">
        <v>17</v>
      </c>
      <c r="W263" s="401" t="n">
        <v>18</v>
      </c>
      <c r="X263" s="401" t="n">
        <v>19</v>
      </c>
      <c r="Y263" s="401" t="n">
        <v>20</v>
      </c>
      <c r="Z263" s="401" t="n">
        <v>21</v>
      </c>
      <c r="AA263" s="401" t="n">
        <v>22</v>
      </c>
      <c r="AB263" s="401" t="n">
        <v>23</v>
      </c>
      <c r="AC263" s="401" t="n">
        <v>24</v>
      </c>
      <c r="AD263" s="401" t="n">
        <v>25</v>
      </c>
      <c r="AE263" s="401" t="n">
        <v>26</v>
      </c>
      <c r="AF263" s="401" t="n">
        <v>27</v>
      </c>
      <c r="AG263" s="401" t="n">
        <v>28</v>
      </c>
      <c r="AH263" s="401" t="n">
        <v>29</v>
      </c>
      <c r="AI263" s="401" t="n">
        <v>30</v>
      </c>
      <c r="AJ263" s="401" t="n">
        <v>31</v>
      </c>
      <c r="AK263" s="401" t="n">
        <v>32</v>
      </c>
      <c r="AL263" s="401" t="n">
        <v>33</v>
      </c>
      <c r="AM263" s="401" t="n">
        <v>34</v>
      </c>
      <c r="AN263" s="401" t="n">
        <v>35</v>
      </c>
      <c r="AO263" s="401" t="n">
        <v>36</v>
      </c>
      <c r="AP263" s="401" t="n">
        <v>37</v>
      </c>
      <c r="AQ263" s="401" t="n">
        <v>38</v>
      </c>
      <c r="AR263" s="401" t="n">
        <v>39</v>
      </c>
      <c r="AS263" s="401" t="n">
        <v>40</v>
      </c>
      <c r="AT263" s="401" t="n">
        <v>41</v>
      </c>
      <c r="AU263" s="401" t="n">
        <v>42</v>
      </c>
      <c r="AV263" s="401" t="n">
        <v>43</v>
      </c>
      <c r="AW263" s="401" t="n">
        <v>44</v>
      </c>
      <c r="AX263" s="401" t="n">
        <v>45</v>
      </c>
      <c r="AY263" s="401" t="n">
        <v>46</v>
      </c>
      <c r="AZ263" s="401" t="n">
        <v>47</v>
      </c>
      <c r="BA263" s="401" t="n">
        <v>48</v>
      </c>
      <c r="BB263" s="401" t="n">
        <v>49</v>
      </c>
      <c r="BC263" s="401" t="n">
        <v>50</v>
      </c>
      <c r="BD263" s="401" t="n">
        <v>51</v>
      </c>
      <c r="BE263" s="401" t="n">
        <v>52</v>
      </c>
      <c r="BF263" s="401" t="n">
        <v>53</v>
      </c>
      <c r="BG263" s="401" t="n">
        <v>54</v>
      </c>
      <c r="BH263" s="401" t="n">
        <v>55</v>
      </c>
    </row>
    <row r="264" customFormat="false" ht="12.75" hidden="false" customHeight="false" outlineLevel="0" collapsed="false">
      <c r="A264" s="401" t="str">
        <f aca="true">IF(INDIRECT(ADDRESS(A$6,ROW()-ROW(A$6)-1+COLUMN($F$8)))&gt;0,INDIRECT(ADDRESS(A$6,ROW()-ROW(A$6)-1+COLUMN($F$8))),"")</f>
        <v/>
      </c>
      <c r="B264" s="401" t="str">
        <f aca="true">IF(INDIRECT(ADDRESS(B$6,ROW()-ROW(B$6)-1+COLUMN($F$8)))&gt;0,INDIRECT(ADDRESS(B$6,ROW()-ROW(B$6)-1+COLUMN($F$8))),"")</f>
        <v/>
      </c>
      <c r="C264" s="401" t="str">
        <f aca="true">IF(INDIRECT(ADDRESS(C$6,ROW()-ROW(C$6)-1+COLUMN($F$8)))&gt;0,INDIRECT(ADDRESS(C$6,ROW()-ROW(C$6)-1+COLUMN($F$8))),"")</f>
        <v/>
      </c>
      <c r="E264" s="401" t="s">
        <v>225</v>
      </c>
      <c r="F264" s="401" t="n">
        <v>47</v>
      </c>
      <c r="G264" s="401" t="n">
        <v>45</v>
      </c>
      <c r="H264" s="401" t="n">
        <v>39</v>
      </c>
      <c r="I264" s="401" t="n">
        <v>18</v>
      </c>
      <c r="J264" s="401" t="n">
        <v>24</v>
      </c>
      <c r="K264" s="401" t="n">
        <v>44</v>
      </c>
      <c r="L264" s="401" t="n">
        <v>29</v>
      </c>
      <c r="M264" s="401" t="n">
        <v>7</v>
      </c>
      <c r="N264" s="401" t="n">
        <v>55</v>
      </c>
      <c r="O264" s="401" t="n">
        <v>16</v>
      </c>
      <c r="P264" s="401" t="n">
        <v>4</v>
      </c>
      <c r="Q264" s="401" t="n">
        <v>34</v>
      </c>
      <c r="R264" s="401" t="n">
        <v>52</v>
      </c>
      <c r="S264" s="401" t="n">
        <v>17</v>
      </c>
      <c r="T264" s="401" t="n">
        <v>49</v>
      </c>
      <c r="U264" s="401" t="n">
        <v>15</v>
      </c>
      <c r="V264" s="401" t="n">
        <v>48</v>
      </c>
      <c r="W264" s="401" t="n">
        <v>31</v>
      </c>
      <c r="X264" s="401" t="n">
        <v>21</v>
      </c>
      <c r="Y264" s="401" t="n">
        <v>36</v>
      </c>
      <c r="Z264" s="401" t="n">
        <v>27</v>
      </c>
      <c r="AA264" s="401" t="n">
        <v>46</v>
      </c>
      <c r="AB264" s="401" t="n">
        <v>9</v>
      </c>
      <c r="AC264" s="401" t="n">
        <v>33</v>
      </c>
      <c r="AD264" s="401" t="n">
        <v>43</v>
      </c>
      <c r="AE264" s="401" t="n">
        <v>32</v>
      </c>
      <c r="AF264" s="401" t="n">
        <v>38</v>
      </c>
      <c r="AG264" s="401" t="n">
        <v>12</v>
      </c>
      <c r="AH264" s="401" t="n">
        <v>22</v>
      </c>
      <c r="AI264" s="401" t="n">
        <v>8</v>
      </c>
      <c r="AJ264" s="401" t="n">
        <v>13</v>
      </c>
      <c r="AK264" s="401" t="n">
        <v>10</v>
      </c>
      <c r="AL264" s="401" t="n">
        <v>30</v>
      </c>
      <c r="AM264" s="401" t="n">
        <v>3</v>
      </c>
      <c r="AN264" s="401" t="n">
        <v>51</v>
      </c>
      <c r="AO264" s="401" t="n">
        <v>42</v>
      </c>
      <c r="AP264" s="401" t="n">
        <v>35</v>
      </c>
      <c r="AQ264" s="401" t="n">
        <v>37</v>
      </c>
      <c r="AR264" s="401" t="n">
        <v>23</v>
      </c>
      <c r="AS264" s="401" t="n">
        <v>11</v>
      </c>
      <c r="AT264" s="401" t="n">
        <v>5</v>
      </c>
      <c r="AU264" s="401" t="n">
        <v>25</v>
      </c>
      <c r="AV264" s="401" t="n">
        <v>20</v>
      </c>
      <c r="AW264" s="401" t="n">
        <v>53</v>
      </c>
      <c r="AX264" s="401" t="n">
        <v>28</v>
      </c>
      <c r="AY264" s="401" t="n">
        <v>14</v>
      </c>
      <c r="AZ264" s="401" t="n">
        <v>54</v>
      </c>
      <c r="BA264" s="401" t="n">
        <v>40</v>
      </c>
      <c r="BB264" s="401" t="n">
        <v>6</v>
      </c>
      <c r="BC264" s="401" t="n">
        <v>1</v>
      </c>
      <c r="BD264" s="401" t="n">
        <v>19</v>
      </c>
      <c r="BE264" s="401" t="n">
        <v>41</v>
      </c>
      <c r="BF264" s="401" t="n">
        <v>2</v>
      </c>
      <c r="BG264" s="401" t="n">
        <v>50</v>
      </c>
      <c r="BH264" s="401" t="n">
        <v>26</v>
      </c>
    </row>
    <row r="265" customFormat="false" ht="12.75" hidden="false" customHeight="false" outlineLevel="0" collapsed="false">
      <c r="A265" s="401" t="str">
        <f aca="true">IF(INDIRECT(ADDRESS(A$6,ROW()-ROW(A$6)-1+COLUMN($F$8)))&gt;0,INDIRECT(ADDRESS(A$6,ROW()-ROW(A$6)-1+COLUMN($F$8))),"")</f>
        <v/>
      </c>
      <c r="B265" s="401" t="str">
        <f aca="true">IF(INDIRECT(ADDRESS(B$6,ROW()-ROW(B$6)-1+COLUMN($F$8)))&gt;0,INDIRECT(ADDRESS(B$6,ROW()-ROW(B$6)-1+COLUMN($F$8))),"")</f>
        <v/>
      </c>
      <c r="C265" s="401" t="str">
        <f aca="true">IF(INDIRECT(ADDRESS(C$6,ROW()-ROW(C$6)-1+COLUMN($F$8)))&gt;0,INDIRECT(ADDRESS(C$6,ROW()-ROW(C$6)-1+COLUMN($F$8))),"")</f>
        <v/>
      </c>
      <c r="E265" s="401" t="s">
        <v>227</v>
      </c>
      <c r="F265" s="401" t="n">
        <v>50</v>
      </c>
      <c r="G265" s="401" t="n">
        <v>43</v>
      </c>
      <c r="H265" s="401" t="n">
        <v>35</v>
      </c>
      <c r="I265" s="401" t="n">
        <v>38</v>
      </c>
      <c r="J265" s="401" t="n">
        <v>21</v>
      </c>
      <c r="K265" s="401" t="n">
        <v>24</v>
      </c>
      <c r="L265" s="401" t="n">
        <v>3</v>
      </c>
      <c r="M265" s="401" t="n">
        <v>16</v>
      </c>
      <c r="N265" s="401" t="n">
        <v>37</v>
      </c>
      <c r="O265" s="401" t="n">
        <v>48</v>
      </c>
      <c r="P265" s="401" t="n">
        <v>45</v>
      </c>
      <c r="Q265" s="401" t="n">
        <v>30</v>
      </c>
      <c r="R265" s="401" t="n">
        <v>11</v>
      </c>
      <c r="S265" s="401" t="n">
        <v>52</v>
      </c>
      <c r="T265" s="401" t="n">
        <v>2</v>
      </c>
      <c r="U265" s="401" t="n">
        <v>49</v>
      </c>
      <c r="V265" s="401" t="n">
        <v>18</v>
      </c>
      <c r="W265" s="401" t="n">
        <v>36</v>
      </c>
      <c r="X265" s="401" t="n">
        <v>13</v>
      </c>
      <c r="Y265" s="401" t="n">
        <v>41</v>
      </c>
      <c r="Z265" s="401" t="n">
        <v>55</v>
      </c>
      <c r="AA265" s="401" t="n">
        <v>9</v>
      </c>
      <c r="AB265" s="401" t="n">
        <v>14</v>
      </c>
      <c r="AC265" s="401" t="n">
        <v>5</v>
      </c>
      <c r="AD265" s="401" t="n">
        <v>31</v>
      </c>
      <c r="AE265" s="401" t="n">
        <v>53</v>
      </c>
      <c r="AF265" s="401" t="n">
        <v>26</v>
      </c>
      <c r="AG265" s="401" t="n">
        <v>10</v>
      </c>
      <c r="AH265" s="401" t="n">
        <v>1</v>
      </c>
      <c r="AI265" s="401" t="n">
        <v>12</v>
      </c>
      <c r="AJ265" s="401" t="n">
        <v>39</v>
      </c>
      <c r="AK265" s="401" t="n">
        <v>20</v>
      </c>
      <c r="AL265" s="401" t="n">
        <v>29</v>
      </c>
      <c r="AM265" s="401" t="n">
        <v>46</v>
      </c>
      <c r="AN265" s="401" t="n">
        <v>4</v>
      </c>
      <c r="AO265" s="401" t="n">
        <v>23</v>
      </c>
      <c r="AP265" s="401" t="n">
        <v>8</v>
      </c>
      <c r="AQ265" s="401" t="n">
        <v>19</v>
      </c>
      <c r="AR265" s="401" t="n">
        <v>15</v>
      </c>
      <c r="AS265" s="401" t="n">
        <v>47</v>
      </c>
      <c r="AT265" s="401" t="n">
        <v>54</v>
      </c>
      <c r="AU265" s="401" t="n">
        <v>28</v>
      </c>
      <c r="AV265" s="401" t="n">
        <v>34</v>
      </c>
      <c r="AW265" s="401" t="n">
        <v>42</v>
      </c>
      <c r="AX265" s="401" t="n">
        <v>7</v>
      </c>
      <c r="AY265" s="401" t="n">
        <v>22</v>
      </c>
      <c r="AZ265" s="401" t="n">
        <v>33</v>
      </c>
      <c r="BA265" s="401" t="n">
        <v>44</v>
      </c>
      <c r="BB265" s="401" t="n">
        <v>51</v>
      </c>
      <c r="BC265" s="401" t="n">
        <v>6</v>
      </c>
      <c r="BD265" s="401" t="n">
        <v>17</v>
      </c>
      <c r="BE265" s="401" t="n">
        <v>40</v>
      </c>
      <c r="BF265" s="401" t="n">
        <v>25</v>
      </c>
      <c r="BG265" s="401" t="n">
        <v>32</v>
      </c>
      <c r="BH265" s="401" t="n">
        <v>27</v>
      </c>
    </row>
    <row r="266" customFormat="false" ht="12.75" hidden="false" customHeight="false" outlineLevel="0" collapsed="false">
      <c r="A266" s="401" t="str">
        <f aca="true">IF(INDIRECT(ADDRESS(A$6,ROW()-ROW(A$6)-1+COLUMN($F$8)))&gt;0,INDIRECT(ADDRESS(A$6,ROW()-ROW(A$6)-1+COLUMN($F$8))),"")</f>
        <v/>
      </c>
      <c r="B266" s="401" t="str">
        <f aca="true">IF(INDIRECT(ADDRESS(B$6,ROW()-ROW(B$6)-1+COLUMN($F$8)))&gt;0,INDIRECT(ADDRESS(B$6,ROW()-ROW(B$6)-1+COLUMN($F$8))),"")</f>
        <v/>
      </c>
      <c r="C266" s="401" t="str">
        <f aca="true">IF(INDIRECT(ADDRESS(C$6,ROW()-ROW(C$6)-1+COLUMN($F$8)))&gt;0,INDIRECT(ADDRESS(C$6,ROW()-ROW(C$6)-1+COLUMN($F$8))),"")</f>
        <v/>
      </c>
    </row>
    <row r="267" customFormat="false" ht="12.75" hidden="false" customHeight="false" outlineLevel="0" collapsed="false">
      <c r="A267" s="401" t="str">
        <f aca="true">IF(INDIRECT(ADDRESS(A$6,ROW()-ROW(A$6)-1+COLUMN($F$8)))&gt;0,INDIRECT(ADDRESS(A$6,ROW()-ROW(A$6)-1+COLUMN($F$8))),"")</f>
        <v/>
      </c>
      <c r="B267" s="401" t="str">
        <f aca="true">IF(INDIRECT(ADDRESS(B$6,ROW()-ROW(B$6)-1+COLUMN($F$8)))&gt;0,INDIRECT(ADDRESS(B$6,ROW()-ROW(B$6)-1+COLUMN($F$8))),"")</f>
        <v/>
      </c>
      <c r="C267" s="401" t="str">
        <f aca="true">IF(INDIRECT(ADDRESS(C$6,ROW()-ROW(C$6)-1+COLUMN($F$8)))&gt;0,INDIRECT(ADDRESS(C$6,ROW()-ROW(C$6)-1+COLUMN($F$8))),"")</f>
        <v/>
      </c>
      <c r="D267" s="446" t="n">
        <v>56</v>
      </c>
      <c r="E267" s="39" t="s">
        <v>250</v>
      </c>
    </row>
    <row r="268" customFormat="false" ht="12.75" hidden="false" customHeight="false" outlineLevel="0" collapsed="false">
      <c r="A268" s="401" t="str">
        <f aca="true">IF(INDIRECT(ADDRESS(A$6,ROW()-ROW(A$6)-1+COLUMN($F$8)))&gt;0,INDIRECT(ADDRESS(A$6,ROW()-ROW(A$6)-1+COLUMN($F$8))),"")</f>
        <v/>
      </c>
      <c r="B268" s="401" t="str">
        <f aca="true">IF(INDIRECT(ADDRESS(B$6,ROW()-ROW(B$6)-1+COLUMN($F$8)))&gt;0,INDIRECT(ADDRESS(B$6,ROW()-ROW(B$6)-1+COLUMN($F$8))),"")</f>
        <v/>
      </c>
      <c r="C268" s="401" t="str">
        <f aca="true">IF(INDIRECT(ADDRESS(C$6,ROW()-ROW(C$6)-1+COLUMN($F$8)))&gt;0,INDIRECT(ADDRESS(C$6,ROW()-ROW(C$6)-1+COLUMN($F$8))),"")</f>
        <v/>
      </c>
      <c r="E268" s="401" t="s">
        <v>198</v>
      </c>
      <c r="F268" s="401" t="n">
        <v>1</v>
      </c>
      <c r="G268" s="401" t="n">
        <v>2</v>
      </c>
      <c r="H268" s="401" t="n">
        <v>3</v>
      </c>
      <c r="I268" s="401" t="n">
        <v>4</v>
      </c>
      <c r="J268" s="401" t="n">
        <v>5</v>
      </c>
      <c r="K268" s="401" t="n">
        <v>6</v>
      </c>
      <c r="L268" s="401" t="n">
        <v>7</v>
      </c>
      <c r="M268" s="401" t="n">
        <v>8</v>
      </c>
      <c r="N268" s="401" t="n">
        <v>9</v>
      </c>
      <c r="O268" s="401" t="n">
        <v>10</v>
      </c>
      <c r="P268" s="401" t="n">
        <v>11</v>
      </c>
      <c r="Q268" s="401" t="n">
        <v>12</v>
      </c>
      <c r="R268" s="401" t="n">
        <v>13</v>
      </c>
      <c r="S268" s="401" t="n">
        <v>14</v>
      </c>
      <c r="T268" s="401" t="n">
        <v>15</v>
      </c>
      <c r="U268" s="401" t="n">
        <v>16</v>
      </c>
      <c r="V268" s="401" t="n">
        <v>17</v>
      </c>
      <c r="W268" s="401" t="n">
        <v>18</v>
      </c>
      <c r="X268" s="401" t="n">
        <v>19</v>
      </c>
      <c r="Y268" s="401" t="n">
        <v>20</v>
      </c>
      <c r="Z268" s="401" t="n">
        <v>21</v>
      </c>
      <c r="AA268" s="401" t="n">
        <v>22</v>
      </c>
      <c r="AB268" s="401" t="n">
        <v>23</v>
      </c>
      <c r="AC268" s="401" t="n">
        <v>24</v>
      </c>
      <c r="AD268" s="401" t="n">
        <v>25</v>
      </c>
      <c r="AE268" s="401" t="n">
        <v>26</v>
      </c>
      <c r="AF268" s="401" t="n">
        <v>27</v>
      </c>
      <c r="AG268" s="401" t="n">
        <v>28</v>
      </c>
      <c r="AH268" s="401" t="n">
        <v>29</v>
      </c>
      <c r="AI268" s="401" t="n">
        <v>30</v>
      </c>
      <c r="AJ268" s="401" t="n">
        <v>31</v>
      </c>
      <c r="AK268" s="401" t="n">
        <v>32</v>
      </c>
      <c r="AL268" s="401" t="n">
        <v>33</v>
      </c>
      <c r="AM268" s="401" t="n">
        <v>34</v>
      </c>
      <c r="AN268" s="401" t="n">
        <v>35</v>
      </c>
      <c r="AO268" s="401" t="n">
        <v>36</v>
      </c>
      <c r="AP268" s="401" t="n">
        <v>37</v>
      </c>
      <c r="AQ268" s="401" t="n">
        <v>38</v>
      </c>
      <c r="AR268" s="401" t="n">
        <v>39</v>
      </c>
      <c r="AS268" s="401" t="n">
        <v>40</v>
      </c>
      <c r="AT268" s="401" t="n">
        <v>41</v>
      </c>
      <c r="AU268" s="401" t="n">
        <v>42</v>
      </c>
      <c r="AV268" s="401" t="n">
        <v>43</v>
      </c>
      <c r="AW268" s="401" t="n">
        <v>44</v>
      </c>
      <c r="AY268" s="401" t="n">
        <v>45</v>
      </c>
      <c r="AZ268" s="401" t="n">
        <v>46</v>
      </c>
      <c r="BA268" s="401" t="n">
        <v>47</v>
      </c>
      <c r="BB268" s="401" t="n">
        <v>48</v>
      </c>
      <c r="BD268" s="401" t="n">
        <v>49</v>
      </c>
      <c r="BE268" s="401" t="n">
        <v>50</v>
      </c>
      <c r="BF268" s="401" t="n">
        <v>51</v>
      </c>
      <c r="BG268" s="401" t="n">
        <v>52</v>
      </c>
      <c r="BI268" s="401" t="n">
        <v>53</v>
      </c>
      <c r="BJ268" s="401" t="n">
        <v>54</v>
      </c>
      <c r="BK268" s="401" t="n">
        <v>55</v>
      </c>
      <c r="BL268" s="401" t="n">
        <v>56</v>
      </c>
    </row>
    <row r="269" customFormat="false" ht="12.75" hidden="false" customHeight="false" outlineLevel="0" collapsed="false">
      <c r="A269" s="401" t="str">
        <f aca="true">IF(INDIRECT(ADDRESS(A$6,ROW()-ROW(A$6)-1+COLUMN($F$8)))&gt;0,INDIRECT(ADDRESS(A$6,ROW()-ROW(A$6)-1+COLUMN($F$8))),"")</f>
        <v/>
      </c>
      <c r="B269" s="401" t="str">
        <f aca="true">IF(INDIRECT(ADDRESS(B$6,ROW()-ROW(B$6)-1+COLUMN($F$8)))&gt;0,INDIRECT(ADDRESS(B$6,ROW()-ROW(B$6)-1+COLUMN($F$8))),"")</f>
        <v/>
      </c>
      <c r="C269" s="401" t="str">
        <f aca="true">IF(INDIRECT(ADDRESS(C$6,ROW()-ROW(C$6)-1+COLUMN($F$8)))&gt;0,INDIRECT(ADDRESS(C$6,ROW()-ROW(C$6)-1+COLUMN($F$8))),"")</f>
        <v/>
      </c>
      <c r="E269" s="401" t="s">
        <v>225</v>
      </c>
      <c r="F269" s="401" t="n">
        <v>37</v>
      </c>
      <c r="G269" s="401" t="n">
        <v>21</v>
      </c>
      <c r="H269" s="401" t="n">
        <v>54</v>
      </c>
      <c r="I269" s="401" t="n">
        <v>31</v>
      </c>
      <c r="J269" s="401" t="n">
        <v>27</v>
      </c>
      <c r="K269" s="401" t="n">
        <v>56</v>
      </c>
      <c r="L269" s="401" t="n">
        <v>45</v>
      </c>
      <c r="M269" s="401" t="n">
        <v>19</v>
      </c>
      <c r="N269" s="401" t="n">
        <v>41</v>
      </c>
      <c r="O269" s="401" t="n">
        <v>36</v>
      </c>
      <c r="P269" s="401" t="n">
        <v>17</v>
      </c>
      <c r="Q269" s="401" t="n">
        <v>25</v>
      </c>
      <c r="R269" s="401" t="n">
        <v>4</v>
      </c>
      <c r="S269" s="401" t="n">
        <v>51</v>
      </c>
      <c r="T269" s="401" t="n">
        <v>53</v>
      </c>
      <c r="U269" s="401" t="n">
        <v>5</v>
      </c>
      <c r="V269" s="401" t="n">
        <v>47</v>
      </c>
      <c r="W269" s="401" t="n">
        <v>50</v>
      </c>
      <c r="X269" s="401" t="n">
        <v>26</v>
      </c>
      <c r="Y269" s="401" t="n">
        <v>38</v>
      </c>
      <c r="Z269" s="401" t="n">
        <v>10</v>
      </c>
      <c r="AA269" s="401" t="n">
        <v>55</v>
      </c>
      <c r="AB269" s="401" t="n">
        <v>22</v>
      </c>
      <c r="AC269" s="401" t="n">
        <v>2</v>
      </c>
      <c r="AD269" s="401" t="n">
        <v>16</v>
      </c>
      <c r="AE269" s="401" t="n">
        <v>48</v>
      </c>
      <c r="AF269" s="401" t="n">
        <v>20</v>
      </c>
      <c r="AG269" s="401" t="n">
        <v>52</v>
      </c>
      <c r="AH269" s="401" t="n">
        <v>43</v>
      </c>
      <c r="AI269" s="401" t="n">
        <v>33</v>
      </c>
      <c r="AJ269" s="401" t="n">
        <v>34</v>
      </c>
      <c r="AK269" s="401" t="n">
        <v>49</v>
      </c>
      <c r="AL269" s="401" t="n">
        <v>12</v>
      </c>
      <c r="AM269" s="401" t="n">
        <v>7</v>
      </c>
      <c r="AN269" s="401" t="n">
        <v>42</v>
      </c>
      <c r="AO269" s="401" t="n">
        <v>35</v>
      </c>
      <c r="AP269" s="401" t="n">
        <v>44</v>
      </c>
      <c r="AQ269" s="401" t="n">
        <v>46</v>
      </c>
      <c r="AR269" s="401" t="n">
        <v>28</v>
      </c>
      <c r="AS269" s="401" t="n">
        <v>14</v>
      </c>
      <c r="AT269" s="401" t="n">
        <v>18</v>
      </c>
      <c r="AU269" s="401" t="n">
        <v>6</v>
      </c>
      <c r="AV269" s="401" t="n">
        <v>29</v>
      </c>
      <c r="AW269" s="401" t="n">
        <v>23</v>
      </c>
      <c r="AY269" s="401" t="n">
        <v>24</v>
      </c>
      <c r="AZ269" s="401" t="n">
        <v>9</v>
      </c>
      <c r="BA269" s="401" t="n">
        <v>15</v>
      </c>
      <c r="BB269" s="401" t="n">
        <v>32</v>
      </c>
      <c r="BD269" s="401" t="n">
        <v>13</v>
      </c>
      <c r="BE269" s="401" t="n">
        <v>3</v>
      </c>
      <c r="BF269" s="401" t="n">
        <v>39</v>
      </c>
      <c r="BG269" s="401" t="n">
        <v>8</v>
      </c>
      <c r="BI269" s="401" t="n">
        <v>40</v>
      </c>
      <c r="BJ269" s="401" t="n">
        <v>30</v>
      </c>
      <c r="BK269" s="401" t="n">
        <v>11</v>
      </c>
      <c r="BL269" s="401" t="n">
        <v>1</v>
      </c>
    </row>
    <row r="270" customFormat="false" ht="12.75" hidden="false" customHeight="false" outlineLevel="0" collapsed="false">
      <c r="A270" s="401" t="str">
        <f aca="true">IF(INDIRECT(ADDRESS(A$6,ROW()-ROW(A$6)-1+COLUMN($F$8)))&gt;0,INDIRECT(ADDRESS(A$6,ROW()-ROW(A$6)-1+COLUMN($F$8))),"")</f>
        <v/>
      </c>
      <c r="B270" s="401" t="str">
        <f aca="true">IF(INDIRECT(ADDRESS(B$6,ROW()-ROW(B$6)-1+COLUMN($F$8)))&gt;0,INDIRECT(ADDRESS(B$6,ROW()-ROW(B$6)-1+COLUMN($F$8))),"")</f>
        <v/>
      </c>
      <c r="C270" s="401" t="str">
        <f aca="true">IF(INDIRECT(ADDRESS(C$6,ROW()-ROW(C$6)-1+COLUMN($F$8)))&gt;0,INDIRECT(ADDRESS(C$6,ROW()-ROW(C$6)-1+COLUMN($F$8))),"")</f>
        <v/>
      </c>
      <c r="E270" s="401" t="s">
        <v>227</v>
      </c>
      <c r="F270" s="401" t="n">
        <v>23</v>
      </c>
      <c r="G270" s="401" t="n">
        <v>52</v>
      </c>
      <c r="H270" s="401" t="n">
        <v>44</v>
      </c>
      <c r="I270" s="401" t="n">
        <v>5</v>
      </c>
      <c r="J270" s="401" t="n">
        <v>12</v>
      </c>
      <c r="K270" s="401" t="n">
        <v>28</v>
      </c>
      <c r="L270" s="401" t="n">
        <v>31</v>
      </c>
      <c r="M270" s="401" t="n">
        <v>1</v>
      </c>
      <c r="N270" s="401" t="n">
        <v>6</v>
      </c>
      <c r="O270" s="401" t="n">
        <v>49</v>
      </c>
      <c r="P270" s="401" t="n">
        <v>43</v>
      </c>
      <c r="Q270" s="401" t="n">
        <v>39</v>
      </c>
      <c r="R270" s="401" t="n">
        <v>9</v>
      </c>
      <c r="S270" s="401" t="n">
        <v>55</v>
      </c>
      <c r="T270" s="401" t="n">
        <v>11</v>
      </c>
      <c r="U270" s="401" t="n">
        <v>15</v>
      </c>
      <c r="V270" s="401" t="n">
        <v>34</v>
      </c>
      <c r="W270" s="401" t="n">
        <v>16</v>
      </c>
      <c r="X270" s="401" t="n">
        <v>50</v>
      </c>
      <c r="Y270" s="401" t="n">
        <v>56</v>
      </c>
      <c r="Z270" s="401" t="n">
        <v>29</v>
      </c>
      <c r="AA270" s="401" t="n">
        <v>51</v>
      </c>
      <c r="AB270" s="401" t="n">
        <v>40</v>
      </c>
      <c r="AC270" s="401" t="n">
        <v>45</v>
      </c>
      <c r="AD270" s="401" t="n">
        <v>3</v>
      </c>
      <c r="AE270" s="401" t="n">
        <v>42</v>
      </c>
      <c r="AF270" s="401" t="n">
        <v>8</v>
      </c>
      <c r="AG270" s="401" t="n">
        <v>53</v>
      </c>
      <c r="AH270" s="401" t="n">
        <v>21</v>
      </c>
      <c r="AI270" s="401" t="n">
        <v>46</v>
      </c>
      <c r="AJ270" s="401" t="n">
        <v>19</v>
      </c>
      <c r="AK270" s="401" t="n">
        <v>24</v>
      </c>
      <c r="AL270" s="401" t="n">
        <v>48</v>
      </c>
      <c r="AM270" s="401" t="n">
        <v>54</v>
      </c>
      <c r="AN270" s="401" t="n">
        <v>13</v>
      </c>
      <c r="AO270" s="401" t="n">
        <v>32</v>
      </c>
      <c r="AP270" s="401" t="n">
        <v>41</v>
      </c>
      <c r="AQ270" s="401" t="n">
        <v>30</v>
      </c>
      <c r="AR270" s="401" t="n">
        <v>18</v>
      </c>
      <c r="AS270" s="401" t="n">
        <v>47</v>
      </c>
      <c r="AT270" s="401" t="n">
        <v>14</v>
      </c>
      <c r="AU270" s="401" t="n">
        <v>26</v>
      </c>
      <c r="AV270" s="401" t="n">
        <v>25</v>
      </c>
      <c r="AW270" s="401" t="n">
        <v>37</v>
      </c>
      <c r="AY270" s="401" t="n">
        <v>2</v>
      </c>
      <c r="AZ270" s="401" t="n">
        <v>33</v>
      </c>
      <c r="BA270" s="401" t="n">
        <v>27</v>
      </c>
      <c r="BB270" s="401" t="n">
        <v>17</v>
      </c>
      <c r="BD270" s="401" t="n">
        <v>4</v>
      </c>
      <c r="BE270" s="401" t="n">
        <v>38</v>
      </c>
      <c r="BF270" s="401" t="n">
        <v>10</v>
      </c>
      <c r="BG270" s="401" t="n">
        <v>35</v>
      </c>
      <c r="BI270" s="401" t="n">
        <v>20</v>
      </c>
      <c r="BJ270" s="401" t="n">
        <v>36</v>
      </c>
      <c r="BK270" s="401" t="n">
        <v>7</v>
      </c>
      <c r="BL270" s="401" t="n">
        <v>22</v>
      </c>
    </row>
    <row r="271" customFormat="false" ht="12.75" hidden="false" customHeight="false" outlineLevel="0" collapsed="false">
      <c r="A271" s="401" t="str">
        <f aca="true">IF(INDIRECT(ADDRESS(A$6,ROW()-ROW(A$6)-1+COLUMN($F$8)))&gt;0,INDIRECT(ADDRESS(A$6,ROW()-ROW(A$6)-1+COLUMN($F$8))),"")</f>
        <v/>
      </c>
      <c r="B271" s="401" t="str">
        <f aca="true">IF(INDIRECT(ADDRESS(B$6,ROW()-ROW(B$6)-1+COLUMN($F$8)))&gt;0,INDIRECT(ADDRESS(B$6,ROW()-ROW(B$6)-1+COLUMN($F$8))),"")</f>
        <v/>
      </c>
      <c r="C271" s="401" t="str">
        <f aca="true">IF(INDIRECT(ADDRESS(C$6,ROW()-ROW(C$6)-1+COLUMN($F$8)))&gt;0,INDIRECT(ADDRESS(C$6,ROW()-ROW(C$6)-1+COLUMN($F$8))),"")</f>
        <v/>
      </c>
    </row>
    <row r="272" customFormat="false" ht="12.75" hidden="false" customHeight="false" outlineLevel="0" collapsed="false">
      <c r="A272" s="401" t="str">
        <f aca="true">IF(INDIRECT(ADDRESS(A$6,ROW()-ROW(A$6)-1+COLUMN($F$8)))&gt;0,INDIRECT(ADDRESS(A$6,ROW()-ROW(A$6)-1+COLUMN($F$8))),"")</f>
        <v/>
      </c>
      <c r="B272" s="401" t="str">
        <f aca="true">IF(INDIRECT(ADDRESS(B$6,ROW()-ROW(B$6)-1+COLUMN($F$8)))&gt;0,INDIRECT(ADDRESS(B$6,ROW()-ROW(B$6)-1+COLUMN($F$8))),"")</f>
        <v/>
      </c>
      <c r="C272" s="401" t="str">
        <f aca="true">IF(INDIRECT(ADDRESS(C$6,ROW()-ROW(C$6)-1+COLUMN($F$8)))&gt;0,INDIRECT(ADDRESS(C$6,ROW()-ROW(C$6)-1+COLUMN($F$8))),"")</f>
        <v/>
      </c>
      <c r="D272" s="446" t="n">
        <v>57</v>
      </c>
      <c r="E272" s="39" t="s">
        <v>250</v>
      </c>
    </row>
    <row r="273" customFormat="false" ht="12.75" hidden="false" customHeight="false" outlineLevel="0" collapsed="false">
      <c r="A273" s="401" t="str">
        <f aca="true">IF(INDIRECT(ADDRESS(A$6,ROW()-ROW(A$6)-1+COLUMN($F$8)))&gt;0,INDIRECT(ADDRESS(A$6,ROW()-ROW(A$6)-1+COLUMN($F$8))),"")</f>
        <v/>
      </c>
      <c r="B273" s="401" t="str">
        <f aca="true">IF(INDIRECT(ADDRESS(B$6,ROW()-ROW(B$6)-1+COLUMN($F$8)))&gt;0,INDIRECT(ADDRESS(B$6,ROW()-ROW(B$6)-1+COLUMN($F$8))),"")</f>
        <v/>
      </c>
      <c r="C273" s="401" t="str">
        <f aca="true">IF(INDIRECT(ADDRESS(C$6,ROW()-ROW(C$6)-1+COLUMN($F$8)))&gt;0,INDIRECT(ADDRESS(C$6,ROW()-ROW(C$6)-1+COLUMN($F$8))),"")</f>
        <v/>
      </c>
      <c r="E273" s="401" t="s">
        <v>198</v>
      </c>
      <c r="F273" s="401" t="n">
        <v>1</v>
      </c>
      <c r="G273" s="401" t="n">
        <v>2</v>
      </c>
      <c r="H273" s="401" t="n">
        <v>3</v>
      </c>
      <c r="I273" s="401" t="n">
        <v>4</v>
      </c>
      <c r="J273" s="401" t="n">
        <v>5</v>
      </c>
      <c r="K273" s="401" t="n">
        <v>6</v>
      </c>
      <c r="L273" s="401" t="n">
        <v>7</v>
      </c>
      <c r="M273" s="401" t="n">
        <v>8</v>
      </c>
      <c r="N273" s="401" t="n">
        <v>9</v>
      </c>
      <c r="O273" s="401" t="n">
        <v>10</v>
      </c>
      <c r="P273" s="401" t="n">
        <v>11</v>
      </c>
      <c r="Q273" s="401" t="n">
        <v>12</v>
      </c>
      <c r="R273" s="401" t="n">
        <v>13</v>
      </c>
      <c r="S273" s="401" t="n">
        <v>14</v>
      </c>
      <c r="T273" s="401" t="n">
        <v>15</v>
      </c>
      <c r="U273" s="401" t="n">
        <v>16</v>
      </c>
      <c r="V273" s="401" t="n">
        <v>17</v>
      </c>
      <c r="W273" s="401" t="n">
        <v>18</v>
      </c>
      <c r="X273" s="401" t="n">
        <v>19</v>
      </c>
      <c r="Y273" s="401" t="n">
        <v>20</v>
      </c>
      <c r="Z273" s="401" t="n">
        <v>21</v>
      </c>
      <c r="AA273" s="401" t="n">
        <v>22</v>
      </c>
      <c r="AB273" s="401" t="n">
        <v>23</v>
      </c>
      <c r="AC273" s="401" t="n">
        <v>24</v>
      </c>
      <c r="AD273" s="401" t="n">
        <v>25</v>
      </c>
      <c r="AE273" s="401" t="n">
        <v>26</v>
      </c>
      <c r="AF273" s="401" t="n">
        <v>27</v>
      </c>
      <c r="AG273" s="401" t="n">
        <v>28</v>
      </c>
      <c r="AH273" s="401" t="n">
        <v>29</v>
      </c>
      <c r="AI273" s="401" t="n">
        <v>30</v>
      </c>
      <c r="AJ273" s="401" t="n">
        <v>31</v>
      </c>
      <c r="AK273" s="401" t="n">
        <v>32</v>
      </c>
      <c r="AL273" s="401" t="n">
        <v>33</v>
      </c>
      <c r="AM273" s="401" t="n">
        <v>34</v>
      </c>
      <c r="AN273" s="401" t="n">
        <v>35</v>
      </c>
      <c r="AO273" s="401" t="n">
        <v>36</v>
      </c>
      <c r="AP273" s="401" t="n">
        <v>37</v>
      </c>
      <c r="AQ273" s="401" t="n">
        <v>38</v>
      </c>
      <c r="AR273" s="401" t="n">
        <v>39</v>
      </c>
      <c r="AS273" s="401" t="n">
        <v>40</v>
      </c>
      <c r="AT273" s="401" t="n">
        <v>41</v>
      </c>
      <c r="AU273" s="401" t="n">
        <v>42</v>
      </c>
      <c r="AV273" s="401" t="n">
        <v>43</v>
      </c>
      <c r="AW273" s="401" t="n">
        <v>44</v>
      </c>
      <c r="AX273" s="401" t="n">
        <v>45</v>
      </c>
      <c r="AY273" s="401" t="n">
        <v>46</v>
      </c>
      <c r="AZ273" s="401" t="n">
        <v>47</v>
      </c>
      <c r="BA273" s="401" t="n">
        <v>48</v>
      </c>
      <c r="BB273" s="401" t="n">
        <v>49</v>
      </c>
      <c r="BD273" s="401" t="n">
        <v>50</v>
      </c>
      <c r="BE273" s="401" t="n">
        <v>51</v>
      </c>
      <c r="BF273" s="401" t="n">
        <v>52</v>
      </c>
      <c r="BG273" s="401" t="n">
        <v>53</v>
      </c>
      <c r="BI273" s="401" t="n">
        <v>54</v>
      </c>
      <c r="BJ273" s="401" t="n">
        <v>55</v>
      </c>
      <c r="BK273" s="401" t="n">
        <v>56</v>
      </c>
      <c r="BL273" s="401" t="n">
        <v>57</v>
      </c>
    </row>
    <row r="274" customFormat="false" ht="12.75" hidden="false" customHeight="false" outlineLevel="0" collapsed="false">
      <c r="A274" s="401" t="str">
        <f aca="true">IF(INDIRECT(ADDRESS(A$6,ROW()-ROW(A$6)-1+COLUMN($F$8)))&gt;0,INDIRECT(ADDRESS(A$6,ROW()-ROW(A$6)-1+COLUMN($F$8))),"")</f>
        <v/>
      </c>
      <c r="B274" s="401" t="str">
        <f aca="true">IF(INDIRECT(ADDRESS(B$6,ROW()-ROW(B$6)-1+COLUMN($F$8)))&gt;0,INDIRECT(ADDRESS(B$6,ROW()-ROW(B$6)-1+COLUMN($F$8))),"")</f>
        <v/>
      </c>
      <c r="C274" s="401" t="str">
        <f aca="true">IF(INDIRECT(ADDRESS(C$6,ROW()-ROW(C$6)-1+COLUMN($F$8)))&gt;0,INDIRECT(ADDRESS(C$6,ROW()-ROW(C$6)-1+COLUMN($F$8))),"")</f>
        <v/>
      </c>
      <c r="E274" s="401" t="s">
        <v>225</v>
      </c>
      <c r="F274" s="401" t="n">
        <v>53</v>
      </c>
      <c r="G274" s="401" t="n">
        <v>56</v>
      </c>
      <c r="H274" s="401" t="n">
        <v>11</v>
      </c>
      <c r="I274" s="401" t="n">
        <v>33</v>
      </c>
      <c r="J274" s="401" t="n">
        <v>6</v>
      </c>
      <c r="K274" s="401" t="n">
        <v>19</v>
      </c>
      <c r="L274" s="401" t="n">
        <v>40</v>
      </c>
      <c r="M274" s="401" t="n">
        <v>29</v>
      </c>
      <c r="N274" s="401" t="n">
        <v>55</v>
      </c>
      <c r="O274" s="401" t="n">
        <v>14</v>
      </c>
      <c r="P274" s="401" t="n">
        <v>48</v>
      </c>
      <c r="Q274" s="401" t="n">
        <v>5</v>
      </c>
      <c r="R274" s="401" t="n">
        <v>25</v>
      </c>
      <c r="S274" s="401" t="n">
        <v>41</v>
      </c>
      <c r="T274" s="401" t="n">
        <v>12</v>
      </c>
      <c r="U274" s="401" t="n">
        <v>22</v>
      </c>
      <c r="V274" s="401" t="n">
        <v>39</v>
      </c>
      <c r="W274" s="401" t="n">
        <v>34</v>
      </c>
      <c r="X274" s="401" t="n">
        <v>47</v>
      </c>
      <c r="Y274" s="401" t="n">
        <v>52</v>
      </c>
      <c r="Z274" s="401" t="n">
        <v>9</v>
      </c>
      <c r="AA274" s="401" t="n">
        <v>44</v>
      </c>
      <c r="AB274" s="401" t="n">
        <v>51</v>
      </c>
      <c r="AC274" s="401" t="n">
        <v>23</v>
      </c>
      <c r="AD274" s="401" t="n">
        <v>31</v>
      </c>
      <c r="AE274" s="401" t="n">
        <v>24</v>
      </c>
      <c r="AF274" s="401" t="n">
        <v>28</v>
      </c>
      <c r="AG274" s="401" t="n">
        <v>49</v>
      </c>
      <c r="AH274" s="401" t="n">
        <v>38</v>
      </c>
      <c r="AI274" s="401" t="n">
        <v>13</v>
      </c>
      <c r="AJ274" s="401" t="n">
        <v>45</v>
      </c>
      <c r="AK274" s="401" t="n">
        <v>54</v>
      </c>
      <c r="AL274" s="401" t="n">
        <v>46</v>
      </c>
      <c r="AM274" s="401" t="n">
        <v>50</v>
      </c>
      <c r="AN274" s="401" t="n">
        <v>1</v>
      </c>
      <c r="AO274" s="401" t="n">
        <v>43</v>
      </c>
      <c r="AP274" s="401" t="n">
        <v>35</v>
      </c>
      <c r="AQ274" s="401" t="n">
        <v>57</v>
      </c>
      <c r="AR274" s="401" t="n">
        <v>3</v>
      </c>
      <c r="AS274" s="401" t="n">
        <v>36</v>
      </c>
      <c r="AT274" s="401" t="n">
        <v>18</v>
      </c>
      <c r="AU274" s="401" t="n">
        <v>4</v>
      </c>
      <c r="AV274" s="401" t="n">
        <v>15</v>
      </c>
      <c r="AW274" s="401" t="n">
        <v>42</v>
      </c>
      <c r="AX274" s="401" t="n">
        <v>32</v>
      </c>
      <c r="AY274" s="401" t="n">
        <v>7</v>
      </c>
      <c r="AZ274" s="401" t="n">
        <v>26</v>
      </c>
      <c r="BA274" s="401" t="n">
        <v>17</v>
      </c>
      <c r="BB274" s="401" t="n">
        <v>2</v>
      </c>
      <c r="BD274" s="401" t="n">
        <v>30</v>
      </c>
      <c r="BE274" s="401" t="n">
        <v>8</v>
      </c>
      <c r="BF274" s="401" t="n">
        <v>21</v>
      </c>
      <c r="BG274" s="401" t="n">
        <v>16</v>
      </c>
      <c r="BI274" s="401" t="n">
        <v>10</v>
      </c>
      <c r="BJ274" s="401" t="n">
        <v>20</v>
      </c>
      <c r="BK274" s="401" t="n">
        <v>27</v>
      </c>
      <c r="BL274" s="401" t="n">
        <v>37</v>
      </c>
    </row>
    <row r="275" customFormat="false" ht="12.75" hidden="false" customHeight="false" outlineLevel="0" collapsed="false">
      <c r="A275" s="401" t="str">
        <f aca="true">IF(INDIRECT(ADDRESS(A$6,ROW()-ROW(A$6)-1+COLUMN($F$8)))&gt;0,INDIRECT(ADDRESS(A$6,ROW()-ROW(A$6)-1+COLUMN($F$8))),"")</f>
        <v/>
      </c>
      <c r="B275" s="401" t="str">
        <f aca="true">IF(INDIRECT(ADDRESS(B$6,ROW()-ROW(B$6)-1+COLUMN($F$8)))&gt;0,INDIRECT(ADDRESS(B$6,ROW()-ROW(B$6)-1+COLUMN($F$8))),"")</f>
        <v/>
      </c>
      <c r="C275" s="401" t="str">
        <f aca="true">IF(INDIRECT(ADDRESS(C$6,ROW()-ROW(C$6)-1+COLUMN($F$8)))&gt;0,INDIRECT(ADDRESS(C$6,ROW()-ROW(C$6)-1+COLUMN($F$8))),"")</f>
        <v/>
      </c>
      <c r="E275" s="401" t="s">
        <v>227</v>
      </c>
      <c r="F275" s="401" t="n">
        <v>5</v>
      </c>
      <c r="G275" s="401" t="n">
        <v>50</v>
      </c>
      <c r="H275" s="401" t="n">
        <v>16</v>
      </c>
      <c r="I275" s="401" t="n">
        <v>11</v>
      </c>
      <c r="J275" s="401" t="n">
        <v>22</v>
      </c>
      <c r="K275" s="401" t="n">
        <v>2</v>
      </c>
      <c r="L275" s="401" t="n">
        <v>52</v>
      </c>
      <c r="M275" s="401" t="n">
        <v>42</v>
      </c>
      <c r="N275" s="401" t="n">
        <v>46</v>
      </c>
      <c r="O275" s="401" t="n">
        <v>9</v>
      </c>
      <c r="P275" s="401" t="n">
        <v>32</v>
      </c>
      <c r="Q275" s="401" t="n">
        <v>57</v>
      </c>
      <c r="R275" s="401" t="n">
        <v>30</v>
      </c>
      <c r="S275" s="401" t="n">
        <v>10</v>
      </c>
      <c r="T275" s="401" t="n">
        <v>17</v>
      </c>
      <c r="U275" s="401" t="n">
        <v>38</v>
      </c>
      <c r="V275" s="401" t="n">
        <v>34</v>
      </c>
      <c r="W275" s="401" t="n">
        <v>20</v>
      </c>
      <c r="X275" s="401" t="n">
        <v>48</v>
      </c>
      <c r="Y275" s="401" t="n">
        <v>53</v>
      </c>
      <c r="Z275" s="401" t="n">
        <v>49</v>
      </c>
      <c r="AA275" s="401" t="n">
        <v>1</v>
      </c>
      <c r="AB275" s="401" t="n">
        <v>39</v>
      </c>
      <c r="AC275" s="401" t="n">
        <v>27</v>
      </c>
      <c r="AD275" s="401" t="n">
        <v>19</v>
      </c>
      <c r="AE275" s="401" t="n">
        <v>29</v>
      </c>
      <c r="AF275" s="401" t="n">
        <v>24</v>
      </c>
      <c r="AG275" s="401" t="n">
        <v>44</v>
      </c>
      <c r="AH275" s="401" t="n">
        <v>56</v>
      </c>
      <c r="AI275" s="401" t="n">
        <v>18</v>
      </c>
      <c r="AJ275" s="401" t="n">
        <v>55</v>
      </c>
      <c r="AK275" s="401" t="n">
        <v>15</v>
      </c>
      <c r="AL275" s="401" t="n">
        <v>45</v>
      </c>
      <c r="AM275" s="401" t="n">
        <v>26</v>
      </c>
      <c r="AN275" s="401" t="n">
        <v>21</v>
      </c>
      <c r="AO275" s="401" t="n">
        <v>12</v>
      </c>
      <c r="AP275" s="401" t="n">
        <v>3</v>
      </c>
      <c r="AQ275" s="401" t="n">
        <v>37</v>
      </c>
      <c r="AR275" s="401" t="n">
        <v>54</v>
      </c>
      <c r="AS275" s="401" t="n">
        <v>8</v>
      </c>
      <c r="AT275" s="401" t="n">
        <v>40</v>
      </c>
      <c r="AU275" s="401" t="n">
        <v>33</v>
      </c>
      <c r="AV275" s="401" t="n">
        <v>47</v>
      </c>
      <c r="AW275" s="401" t="n">
        <v>51</v>
      </c>
      <c r="AX275" s="401" t="n">
        <v>7</v>
      </c>
      <c r="AY275" s="401" t="n">
        <v>25</v>
      </c>
      <c r="AZ275" s="401" t="n">
        <v>13</v>
      </c>
      <c r="BA275" s="401" t="n">
        <v>35</v>
      </c>
      <c r="BB275" s="401" t="n">
        <v>6</v>
      </c>
      <c r="BD275" s="401" t="n">
        <v>23</v>
      </c>
      <c r="BE275" s="401" t="n">
        <v>36</v>
      </c>
      <c r="BF275" s="401" t="n">
        <v>41</v>
      </c>
      <c r="BG275" s="401" t="n">
        <v>28</v>
      </c>
      <c r="BI275" s="401" t="n">
        <v>14</v>
      </c>
      <c r="BJ275" s="401" t="n">
        <v>31</v>
      </c>
      <c r="BK275" s="401" t="n">
        <v>4</v>
      </c>
      <c r="BL275" s="401" t="n">
        <v>43</v>
      </c>
    </row>
    <row r="276" customFormat="false" ht="12.75" hidden="false" customHeight="false" outlineLevel="0" collapsed="false">
      <c r="A276" s="401" t="str">
        <f aca="true">IF(INDIRECT(ADDRESS(A$6,ROW()-ROW(A$6)-1+COLUMN($F$8)))&gt;0,INDIRECT(ADDRESS(A$6,ROW()-ROW(A$6)-1+COLUMN($F$8))),"")</f>
        <v/>
      </c>
      <c r="B276" s="401" t="str">
        <f aca="true">IF(INDIRECT(ADDRESS(B$6,ROW()-ROW(B$6)-1+COLUMN($F$8)))&gt;0,INDIRECT(ADDRESS(B$6,ROW()-ROW(B$6)-1+COLUMN($F$8))),"")</f>
        <v/>
      </c>
      <c r="C276" s="401" t="str">
        <f aca="true">IF(INDIRECT(ADDRESS(C$6,ROW()-ROW(C$6)-1+COLUMN($F$8)))&gt;0,INDIRECT(ADDRESS(C$6,ROW()-ROW(C$6)-1+COLUMN($F$8))),"")</f>
        <v/>
      </c>
    </row>
    <row r="277" customFormat="false" ht="12.75" hidden="false" customHeight="false" outlineLevel="0" collapsed="false">
      <c r="A277" s="401" t="str">
        <f aca="true">IF(INDIRECT(ADDRESS(A$6,ROW()-ROW(A$6)-1+COLUMN($F$8)))&gt;0,INDIRECT(ADDRESS(A$6,ROW()-ROW(A$6)-1+COLUMN($F$8))),"")</f>
        <v/>
      </c>
      <c r="B277" s="401" t="str">
        <f aca="true">IF(INDIRECT(ADDRESS(B$6,ROW()-ROW(B$6)-1+COLUMN($F$8)))&gt;0,INDIRECT(ADDRESS(B$6,ROW()-ROW(B$6)-1+COLUMN($F$8))),"")</f>
        <v/>
      </c>
      <c r="C277" s="401" t="str">
        <f aca="true">IF(INDIRECT(ADDRESS(C$6,ROW()-ROW(C$6)-1+COLUMN($F$8)))&gt;0,INDIRECT(ADDRESS(C$6,ROW()-ROW(C$6)-1+COLUMN($F$8))),"")</f>
        <v/>
      </c>
      <c r="D277" s="446" t="n">
        <v>58</v>
      </c>
      <c r="E277" s="39" t="s">
        <v>250</v>
      </c>
    </row>
    <row r="278" customFormat="false" ht="12.75" hidden="false" customHeight="false" outlineLevel="0" collapsed="false">
      <c r="A278" s="401" t="str">
        <f aca="true">IF(INDIRECT(ADDRESS(A$6,ROW()-ROW(A$6)-1+COLUMN($F$8)))&gt;0,INDIRECT(ADDRESS(A$6,ROW()-ROW(A$6)-1+COLUMN($F$8))),"")</f>
        <v/>
      </c>
      <c r="B278" s="401" t="str">
        <f aca="true">IF(INDIRECT(ADDRESS(B$6,ROW()-ROW(B$6)-1+COLUMN($F$8)))&gt;0,INDIRECT(ADDRESS(B$6,ROW()-ROW(B$6)-1+COLUMN($F$8))),"")</f>
        <v/>
      </c>
      <c r="C278" s="401" t="str">
        <f aca="true">IF(INDIRECT(ADDRESS(C$6,ROW()-ROW(C$6)-1+COLUMN($F$8)))&gt;0,INDIRECT(ADDRESS(C$6,ROW()-ROW(C$6)-1+COLUMN($F$8))),"")</f>
        <v/>
      </c>
      <c r="E278" s="401" t="s">
        <v>198</v>
      </c>
      <c r="F278" s="401" t="n">
        <v>1</v>
      </c>
      <c r="G278" s="401" t="n">
        <v>2</v>
      </c>
      <c r="H278" s="401" t="n">
        <v>3</v>
      </c>
      <c r="I278" s="401" t="n">
        <v>4</v>
      </c>
      <c r="J278" s="401" t="n">
        <v>5</v>
      </c>
      <c r="K278" s="401" t="n">
        <v>6</v>
      </c>
      <c r="L278" s="401" t="n">
        <v>7</v>
      </c>
      <c r="M278" s="401" t="n">
        <v>8</v>
      </c>
      <c r="N278" s="401" t="n">
        <v>9</v>
      </c>
      <c r="O278" s="401" t="n">
        <v>10</v>
      </c>
      <c r="P278" s="401" t="n">
        <v>11</v>
      </c>
      <c r="Q278" s="401" t="n">
        <v>12</v>
      </c>
      <c r="R278" s="401" t="n">
        <v>13</v>
      </c>
      <c r="S278" s="401" t="n">
        <v>14</v>
      </c>
      <c r="T278" s="401" t="n">
        <v>15</v>
      </c>
      <c r="U278" s="401" t="n">
        <v>16</v>
      </c>
      <c r="V278" s="401" t="n">
        <v>17</v>
      </c>
      <c r="W278" s="401" t="n">
        <v>18</v>
      </c>
      <c r="X278" s="401" t="n">
        <v>19</v>
      </c>
      <c r="Y278" s="401" t="n">
        <v>20</v>
      </c>
      <c r="Z278" s="401" t="n">
        <v>21</v>
      </c>
      <c r="AA278" s="401" t="n">
        <v>22</v>
      </c>
      <c r="AB278" s="401" t="n">
        <v>23</v>
      </c>
      <c r="AC278" s="401" t="n">
        <v>24</v>
      </c>
      <c r="AD278" s="401" t="n">
        <v>25</v>
      </c>
      <c r="AE278" s="401" t="n">
        <v>26</v>
      </c>
      <c r="AF278" s="401" t="n">
        <v>27</v>
      </c>
      <c r="AG278" s="401" t="n">
        <v>28</v>
      </c>
      <c r="AH278" s="401" t="n">
        <v>29</v>
      </c>
      <c r="AI278" s="401" t="n">
        <v>30</v>
      </c>
      <c r="AJ278" s="401" t="n">
        <v>31</v>
      </c>
      <c r="AK278" s="401" t="n">
        <v>32</v>
      </c>
      <c r="AL278" s="401" t="n">
        <v>33</v>
      </c>
      <c r="AM278" s="401" t="n">
        <v>34</v>
      </c>
      <c r="AN278" s="401" t="n">
        <v>35</v>
      </c>
      <c r="AO278" s="401" t="n">
        <v>36</v>
      </c>
      <c r="AP278" s="401" t="n">
        <v>37</v>
      </c>
      <c r="AQ278" s="401" t="n">
        <v>38</v>
      </c>
      <c r="AR278" s="401" t="n">
        <v>39</v>
      </c>
      <c r="AS278" s="401" t="n">
        <v>40</v>
      </c>
      <c r="AT278" s="401" t="n">
        <v>41</v>
      </c>
      <c r="AU278" s="401" t="n">
        <v>42</v>
      </c>
      <c r="AV278" s="401" t="n">
        <v>43</v>
      </c>
      <c r="AW278" s="401" t="n">
        <v>44</v>
      </c>
      <c r="AX278" s="401" t="n">
        <v>45</v>
      </c>
      <c r="AY278" s="401" t="n">
        <v>46</v>
      </c>
      <c r="AZ278" s="401" t="n">
        <v>47</v>
      </c>
      <c r="BA278" s="401" t="n">
        <v>48</v>
      </c>
      <c r="BB278" s="401" t="n">
        <v>49</v>
      </c>
      <c r="BC278" s="401" t="n">
        <v>50</v>
      </c>
      <c r="BD278" s="401" t="n">
        <v>51</v>
      </c>
      <c r="BE278" s="401" t="n">
        <v>52</v>
      </c>
      <c r="BF278" s="401" t="n">
        <v>53</v>
      </c>
      <c r="BG278" s="401" t="n">
        <v>54</v>
      </c>
      <c r="BI278" s="401" t="n">
        <v>55</v>
      </c>
      <c r="BJ278" s="401" t="n">
        <v>56</v>
      </c>
      <c r="BK278" s="401" t="n">
        <v>57</v>
      </c>
      <c r="BL278" s="401" t="n">
        <v>58</v>
      </c>
    </row>
    <row r="279" customFormat="false" ht="12.75" hidden="false" customHeight="false" outlineLevel="0" collapsed="false">
      <c r="A279" s="401" t="str">
        <f aca="true">IF(INDIRECT(ADDRESS(A$6,ROW()-ROW(A$6)-1+COLUMN($F$8)))&gt;0,INDIRECT(ADDRESS(A$6,ROW()-ROW(A$6)-1+COLUMN($F$8))),"")</f>
        <v/>
      </c>
      <c r="B279" s="401" t="str">
        <f aca="true">IF(INDIRECT(ADDRESS(B$6,ROW()-ROW(B$6)-1+COLUMN($F$8)))&gt;0,INDIRECT(ADDRESS(B$6,ROW()-ROW(B$6)-1+COLUMN($F$8))),"")</f>
        <v/>
      </c>
      <c r="C279" s="401" t="str">
        <f aca="true">IF(INDIRECT(ADDRESS(C$6,ROW()-ROW(C$6)-1+COLUMN($F$8)))&gt;0,INDIRECT(ADDRESS(C$6,ROW()-ROW(C$6)-1+COLUMN($F$8))),"")</f>
        <v/>
      </c>
      <c r="E279" s="401" t="s">
        <v>225</v>
      </c>
      <c r="F279" s="401" t="n">
        <v>58</v>
      </c>
      <c r="G279" s="401" t="n">
        <v>10</v>
      </c>
      <c r="H279" s="401" t="n">
        <v>51</v>
      </c>
      <c r="I279" s="401" t="n">
        <v>42</v>
      </c>
      <c r="J279" s="401" t="n">
        <v>33</v>
      </c>
      <c r="K279" s="401" t="n">
        <v>2</v>
      </c>
      <c r="L279" s="401" t="n">
        <v>39</v>
      </c>
      <c r="M279" s="401" t="n">
        <v>21</v>
      </c>
      <c r="N279" s="401" t="n">
        <v>16</v>
      </c>
      <c r="O279" s="401" t="n">
        <v>54</v>
      </c>
      <c r="P279" s="401" t="n">
        <v>47</v>
      </c>
      <c r="Q279" s="401" t="n">
        <v>4</v>
      </c>
      <c r="R279" s="401" t="n">
        <v>45</v>
      </c>
      <c r="S279" s="401" t="n">
        <v>55</v>
      </c>
      <c r="T279" s="401" t="n">
        <v>36</v>
      </c>
      <c r="U279" s="401" t="n">
        <v>57</v>
      </c>
      <c r="V279" s="401" t="n">
        <v>23</v>
      </c>
      <c r="W279" s="401" t="n">
        <v>35</v>
      </c>
      <c r="X279" s="401" t="n">
        <v>13</v>
      </c>
      <c r="Y279" s="401" t="n">
        <v>29</v>
      </c>
      <c r="Z279" s="401" t="n">
        <v>32</v>
      </c>
      <c r="AA279" s="401" t="n">
        <v>44</v>
      </c>
      <c r="AB279" s="401" t="n">
        <v>1</v>
      </c>
      <c r="AC279" s="401" t="n">
        <v>37</v>
      </c>
      <c r="AD279" s="401" t="n">
        <v>22</v>
      </c>
      <c r="AE279" s="401" t="n">
        <v>49</v>
      </c>
      <c r="AF279" s="401" t="n">
        <v>19</v>
      </c>
      <c r="AG279" s="401" t="n">
        <v>30</v>
      </c>
      <c r="AH279" s="401" t="n">
        <v>11</v>
      </c>
      <c r="AI279" s="401" t="n">
        <v>7</v>
      </c>
      <c r="AJ279" s="401" t="n">
        <v>14</v>
      </c>
      <c r="AK279" s="401" t="n">
        <v>34</v>
      </c>
      <c r="AL279" s="401" t="n">
        <v>24</v>
      </c>
      <c r="AM279" s="401" t="n">
        <v>40</v>
      </c>
      <c r="AN279" s="401" t="n">
        <v>28</v>
      </c>
      <c r="AO279" s="401" t="n">
        <v>5</v>
      </c>
      <c r="AP279" s="401" t="n">
        <v>31</v>
      </c>
      <c r="AQ279" s="401" t="n">
        <v>20</v>
      </c>
      <c r="AR279" s="401" t="n">
        <v>52</v>
      </c>
      <c r="AS279" s="401" t="n">
        <v>56</v>
      </c>
      <c r="AT279" s="401" t="n">
        <v>18</v>
      </c>
      <c r="AU279" s="401" t="n">
        <v>43</v>
      </c>
      <c r="AV279" s="401" t="n">
        <v>26</v>
      </c>
      <c r="AW279" s="401" t="n">
        <v>38</v>
      </c>
      <c r="AX279" s="401" t="n">
        <v>53</v>
      </c>
      <c r="AY279" s="401" t="n">
        <v>17</v>
      </c>
      <c r="AZ279" s="401" t="n">
        <v>25</v>
      </c>
      <c r="BA279" s="401" t="n">
        <v>12</v>
      </c>
      <c r="BB279" s="401" t="n">
        <v>48</v>
      </c>
      <c r="BC279" s="401" t="n">
        <v>6</v>
      </c>
      <c r="BD279" s="401" t="n">
        <v>3</v>
      </c>
      <c r="BE279" s="401" t="n">
        <v>9</v>
      </c>
      <c r="BF279" s="401" t="n">
        <v>27</v>
      </c>
      <c r="BG279" s="401" t="n">
        <v>46</v>
      </c>
      <c r="BI279" s="401" t="n">
        <v>50</v>
      </c>
      <c r="BJ279" s="401" t="n">
        <v>8</v>
      </c>
      <c r="BK279" s="401" t="n">
        <v>15</v>
      </c>
      <c r="BL279" s="401" t="n">
        <v>41</v>
      </c>
    </row>
    <row r="280" customFormat="false" ht="12.75" hidden="false" customHeight="false" outlineLevel="0" collapsed="false">
      <c r="A280" s="401" t="str">
        <f aca="true">IF(INDIRECT(ADDRESS(A$6,ROW()-ROW(A$6)-1+COLUMN($F$8)))&gt;0,INDIRECT(ADDRESS(A$6,ROW()-ROW(A$6)-1+COLUMN($F$8))),"")</f>
        <v/>
      </c>
      <c r="B280" s="401" t="str">
        <f aca="true">IF(INDIRECT(ADDRESS(B$6,ROW()-ROW(B$6)-1+COLUMN($F$8)))&gt;0,INDIRECT(ADDRESS(B$6,ROW()-ROW(B$6)-1+COLUMN($F$8))),"")</f>
        <v/>
      </c>
      <c r="C280" s="401" t="str">
        <f aca="true">IF(INDIRECT(ADDRESS(C$6,ROW()-ROW(C$6)-1+COLUMN($F$8)))&gt;0,INDIRECT(ADDRESS(C$6,ROW()-ROW(C$6)-1+COLUMN($F$8))),"")</f>
        <v/>
      </c>
      <c r="E280" s="401" t="s">
        <v>227</v>
      </c>
      <c r="F280" s="401" t="n">
        <v>34</v>
      </c>
      <c r="G280" s="401" t="n">
        <v>45</v>
      </c>
      <c r="H280" s="401" t="n">
        <v>16</v>
      </c>
      <c r="I280" s="401" t="n">
        <v>57</v>
      </c>
      <c r="J280" s="401" t="n">
        <v>3</v>
      </c>
      <c r="K280" s="401" t="n">
        <v>56</v>
      </c>
      <c r="L280" s="401" t="n">
        <v>53</v>
      </c>
      <c r="M280" s="401" t="n">
        <v>10</v>
      </c>
      <c r="N280" s="401" t="n">
        <v>1</v>
      </c>
      <c r="O280" s="401" t="n">
        <v>49</v>
      </c>
      <c r="P280" s="401" t="n">
        <v>29</v>
      </c>
      <c r="Q280" s="401" t="n">
        <v>55</v>
      </c>
      <c r="R280" s="401" t="n">
        <v>14</v>
      </c>
      <c r="S280" s="401" t="n">
        <v>51</v>
      </c>
      <c r="T280" s="401" t="n">
        <v>21</v>
      </c>
      <c r="U280" s="401" t="n">
        <v>15</v>
      </c>
      <c r="V280" s="401" t="n">
        <v>35</v>
      </c>
      <c r="W280" s="401" t="n">
        <v>37</v>
      </c>
      <c r="X280" s="401" t="n">
        <v>17</v>
      </c>
      <c r="Y280" s="401" t="n">
        <v>46</v>
      </c>
      <c r="Z280" s="401" t="n">
        <v>25</v>
      </c>
      <c r="AA280" s="401" t="n">
        <v>13</v>
      </c>
      <c r="AB280" s="401" t="n">
        <v>44</v>
      </c>
      <c r="AC280" s="401" t="n">
        <v>31</v>
      </c>
      <c r="AD280" s="401" t="n">
        <v>47</v>
      </c>
      <c r="AE280" s="401" t="n">
        <v>38</v>
      </c>
      <c r="AF280" s="401" t="n">
        <v>30</v>
      </c>
      <c r="AG280" s="401" t="n">
        <v>9</v>
      </c>
      <c r="AH280" s="401" t="n">
        <v>12</v>
      </c>
      <c r="AI280" s="401" t="n">
        <v>58</v>
      </c>
      <c r="AJ280" s="401" t="n">
        <v>39</v>
      </c>
      <c r="AK280" s="401" t="n">
        <v>11</v>
      </c>
      <c r="AL280" s="401" t="n">
        <v>52</v>
      </c>
      <c r="AM280" s="401" t="n">
        <v>50</v>
      </c>
      <c r="AN280" s="401" t="n">
        <v>32</v>
      </c>
      <c r="AO280" s="401" t="n">
        <v>19</v>
      </c>
      <c r="AP280" s="401" t="n">
        <v>24</v>
      </c>
      <c r="AQ280" s="401" t="n">
        <v>42</v>
      </c>
      <c r="AR280" s="401" t="n">
        <v>8</v>
      </c>
      <c r="AS280" s="401" t="n">
        <v>26</v>
      </c>
      <c r="AT280" s="401" t="n">
        <v>40</v>
      </c>
      <c r="AU280" s="401" t="n">
        <v>41</v>
      </c>
      <c r="AV280" s="401" t="n">
        <v>4</v>
      </c>
      <c r="AW280" s="401" t="n">
        <v>18</v>
      </c>
      <c r="AX280" s="401" t="n">
        <v>23</v>
      </c>
      <c r="AY280" s="401" t="n">
        <v>54</v>
      </c>
      <c r="AZ280" s="401" t="n">
        <v>20</v>
      </c>
      <c r="BA280" s="401" t="n">
        <v>7</v>
      </c>
      <c r="BB280" s="401" t="n">
        <v>43</v>
      </c>
      <c r="BC280" s="401" t="n">
        <v>27</v>
      </c>
      <c r="BD280" s="401" t="n">
        <v>28</v>
      </c>
      <c r="BE280" s="401" t="n">
        <v>48</v>
      </c>
      <c r="BF280" s="401" t="n">
        <v>22</v>
      </c>
      <c r="BG280" s="401" t="n">
        <v>5</v>
      </c>
      <c r="BI280" s="401" t="n">
        <v>33</v>
      </c>
      <c r="BJ280" s="401" t="n">
        <v>36</v>
      </c>
      <c r="BK280" s="401" t="n">
        <v>6</v>
      </c>
      <c r="BL280" s="401" t="n">
        <v>2</v>
      </c>
    </row>
    <row r="281" customFormat="false" ht="12.75" hidden="false" customHeight="false" outlineLevel="0" collapsed="false">
      <c r="A281" s="401" t="str">
        <f aca="true">IF(INDIRECT(ADDRESS(A$6,ROW()-ROW(A$6)-1+COLUMN($F$8)))&gt;0,INDIRECT(ADDRESS(A$6,ROW()-ROW(A$6)-1+COLUMN($F$8))),"")</f>
        <v/>
      </c>
      <c r="B281" s="401" t="str">
        <f aca="true">IF(INDIRECT(ADDRESS(B$6,ROW()-ROW(B$6)-1+COLUMN($F$8)))&gt;0,INDIRECT(ADDRESS(B$6,ROW()-ROW(B$6)-1+COLUMN($F$8))),"")</f>
        <v/>
      </c>
      <c r="C281" s="401" t="str">
        <f aca="true">IF(INDIRECT(ADDRESS(C$6,ROW()-ROW(C$6)-1+COLUMN($F$8)))&gt;0,INDIRECT(ADDRESS(C$6,ROW()-ROW(C$6)-1+COLUMN($F$8))),"")</f>
        <v/>
      </c>
    </row>
    <row r="282" customFormat="false" ht="12.75" hidden="false" customHeight="false" outlineLevel="0" collapsed="false">
      <c r="A282" s="401" t="str">
        <f aca="true">IF(INDIRECT(ADDRESS(A$6,ROW()-ROW(A$6)-1+COLUMN($F$8)))&gt;0,INDIRECT(ADDRESS(A$6,ROW()-ROW(A$6)-1+COLUMN($F$8))),"")</f>
        <v/>
      </c>
      <c r="B282" s="401" t="str">
        <f aca="true">IF(INDIRECT(ADDRESS(B$6,ROW()-ROW(B$6)-1+COLUMN($F$8)))&gt;0,INDIRECT(ADDRESS(B$6,ROW()-ROW(B$6)-1+COLUMN($F$8))),"")</f>
        <v/>
      </c>
      <c r="C282" s="401" t="str">
        <f aca="true">IF(INDIRECT(ADDRESS(C$6,ROW()-ROW(C$6)-1+COLUMN($F$8)))&gt;0,INDIRECT(ADDRESS(C$6,ROW()-ROW(C$6)-1+COLUMN($F$8))),"")</f>
        <v/>
      </c>
      <c r="D282" s="446" t="n">
        <v>59</v>
      </c>
      <c r="E282" s="39" t="s">
        <v>250</v>
      </c>
    </row>
    <row r="283" customFormat="false" ht="12.75" hidden="false" customHeight="false" outlineLevel="0" collapsed="false">
      <c r="A283" s="401" t="str">
        <f aca="true">IF(INDIRECT(ADDRESS(A$6,ROW()-ROW(A$6)-1+COLUMN($F$8)))&gt;0,INDIRECT(ADDRESS(A$6,ROW()-ROW(A$6)-1+COLUMN($F$8))),"")</f>
        <v/>
      </c>
      <c r="B283" s="401" t="str">
        <f aca="true">IF(INDIRECT(ADDRESS(B$6,ROW()-ROW(B$6)-1+COLUMN($F$8)))&gt;0,INDIRECT(ADDRESS(B$6,ROW()-ROW(B$6)-1+COLUMN($F$8))),"")</f>
        <v/>
      </c>
      <c r="C283" s="401" t="str">
        <f aca="true">IF(INDIRECT(ADDRESS(C$6,ROW()-ROW(C$6)-1+COLUMN($F$8)))&gt;0,INDIRECT(ADDRESS(C$6,ROW()-ROW(C$6)-1+COLUMN($F$8))),"")</f>
        <v/>
      </c>
      <c r="E283" s="401" t="s">
        <v>198</v>
      </c>
      <c r="F283" s="401" t="n">
        <v>1</v>
      </c>
      <c r="G283" s="401" t="n">
        <v>2</v>
      </c>
      <c r="H283" s="401" t="n">
        <v>3</v>
      </c>
      <c r="I283" s="401" t="n">
        <v>4</v>
      </c>
      <c r="J283" s="401" t="n">
        <v>5</v>
      </c>
      <c r="K283" s="401" t="n">
        <v>6</v>
      </c>
      <c r="L283" s="401" t="n">
        <v>7</v>
      </c>
      <c r="M283" s="401" t="n">
        <v>8</v>
      </c>
      <c r="N283" s="401" t="n">
        <v>9</v>
      </c>
      <c r="O283" s="401" t="n">
        <v>10</v>
      </c>
      <c r="P283" s="401" t="n">
        <v>11</v>
      </c>
      <c r="Q283" s="401" t="n">
        <v>12</v>
      </c>
      <c r="R283" s="401" t="n">
        <v>13</v>
      </c>
      <c r="S283" s="401" t="n">
        <v>14</v>
      </c>
      <c r="T283" s="401" t="n">
        <v>15</v>
      </c>
      <c r="U283" s="401" t="n">
        <v>16</v>
      </c>
      <c r="V283" s="401" t="n">
        <v>17</v>
      </c>
      <c r="W283" s="401" t="n">
        <v>18</v>
      </c>
      <c r="X283" s="401" t="n">
        <v>19</v>
      </c>
      <c r="Y283" s="401" t="n">
        <v>20</v>
      </c>
      <c r="Z283" s="401" t="n">
        <v>21</v>
      </c>
      <c r="AA283" s="401" t="n">
        <v>22</v>
      </c>
      <c r="AB283" s="401" t="n">
        <v>23</v>
      </c>
      <c r="AC283" s="401" t="n">
        <v>24</v>
      </c>
      <c r="AD283" s="401" t="n">
        <v>25</v>
      </c>
      <c r="AE283" s="401" t="n">
        <v>26</v>
      </c>
      <c r="AF283" s="401" t="n">
        <v>27</v>
      </c>
      <c r="AG283" s="401" t="n">
        <v>28</v>
      </c>
      <c r="AH283" s="401" t="n">
        <v>29</v>
      </c>
      <c r="AI283" s="401" t="n">
        <v>30</v>
      </c>
      <c r="AJ283" s="401" t="n">
        <v>31</v>
      </c>
      <c r="AK283" s="401" t="n">
        <v>32</v>
      </c>
      <c r="AL283" s="401" t="n">
        <v>33</v>
      </c>
      <c r="AM283" s="401" t="n">
        <v>34</v>
      </c>
      <c r="AN283" s="401" t="n">
        <v>35</v>
      </c>
      <c r="AO283" s="401" t="n">
        <v>36</v>
      </c>
      <c r="AP283" s="401" t="n">
        <v>37</v>
      </c>
      <c r="AQ283" s="401" t="n">
        <v>38</v>
      </c>
      <c r="AR283" s="401" t="n">
        <v>39</v>
      </c>
      <c r="AS283" s="401" t="n">
        <v>40</v>
      </c>
      <c r="AT283" s="401" t="n">
        <v>41</v>
      </c>
      <c r="AU283" s="401" t="n">
        <v>42</v>
      </c>
      <c r="AV283" s="401" t="n">
        <v>43</v>
      </c>
      <c r="AW283" s="401" t="n">
        <v>44</v>
      </c>
      <c r="AX283" s="401" t="n">
        <v>45</v>
      </c>
      <c r="AY283" s="401" t="n">
        <v>46</v>
      </c>
      <c r="AZ283" s="401" t="n">
        <v>47</v>
      </c>
      <c r="BA283" s="401" t="n">
        <v>48</v>
      </c>
      <c r="BB283" s="401" t="n">
        <v>49</v>
      </c>
      <c r="BC283" s="401" t="n">
        <v>50</v>
      </c>
      <c r="BD283" s="401" t="n">
        <v>51</v>
      </c>
      <c r="BE283" s="401" t="n">
        <v>52</v>
      </c>
      <c r="BF283" s="401" t="n">
        <v>53</v>
      </c>
      <c r="BG283" s="401" t="n">
        <v>54</v>
      </c>
      <c r="BH283" s="401" t="n">
        <v>55</v>
      </c>
      <c r="BI283" s="401" t="n">
        <v>56</v>
      </c>
      <c r="BJ283" s="401" t="n">
        <v>57</v>
      </c>
      <c r="BK283" s="401" t="n">
        <v>58</v>
      </c>
      <c r="BL283" s="401" t="n">
        <v>59</v>
      </c>
    </row>
    <row r="284" customFormat="false" ht="12.75" hidden="false" customHeight="false" outlineLevel="0" collapsed="false">
      <c r="A284" s="401" t="str">
        <f aca="true">IF(INDIRECT(ADDRESS(A$6,ROW()-ROW(A$6)-1+COLUMN($F$8)))&gt;0,INDIRECT(ADDRESS(A$6,ROW()-ROW(A$6)-1+COLUMN($F$8))),"")</f>
        <v/>
      </c>
      <c r="B284" s="401" t="str">
        <f aca="true">IF(INDIRECT(ADDRESS(B$6,ROW()-ROW(B$6)-1+COLUMN($F$8)))&gt;0,INDIRECT(ADDRESS(B$6,ROW()-ROW(B$6)-1+COLUMN($F$8))),"")</f>
        <v/>
      </c>
      <c r="C284" s="401" t="str">
        <f aca="true">IF(INDIRECT(ADDRESS(C$6,ROW()-ROW(C$6)-1+COLUMN($F$8)))&gt;0,INDIRECT(ADDRESS(C$6,ROW()-ROW(C$6)-1+COLUMN($F$8))),"")</f>
        <v/>
      </c>
      <c r="E284" s="401" t="s">
        <v>225</v>
      </c>
      <c r="F284" s="401" t="n">
        <v>54</v>
      </c>
      <c r="G284" s="401" t="n">
        <v>49</v>
      </c>
      <c r="H284" s="401" t="n">
        <v>5</v>
      </c>
      <c r="I284" s="401" t="n">
        <v>22</v>
      </c>
      <c r="J284" s="401" t="n">
        <v>17</v>
      </c>
      <c r="K284" s="401" t="n">
        <v>40</v>
      </c>
      <c r="L284" s="401" t="n">
        <v>33</v>
      </c>
      <c r="M284" s="401" t="n">
        <v>42</v>
      </c>
      <c r="N284" s="401" t="n">
        <v>13</v>
      </c>
      <c r="O284" s="401" t="n">
        <v>51</v>
      </c>
      <c r="P284" s="401" t="n">
        <v>9</v>
      </c>
      <c r="Q284" s="401" t="n">
        <v>11</v>
      </c>
      <c r="R284" s="401" t="n">
        <v>30</v>
      </c>
      <c r="S284" s="401" t="n">
        <v>38</v>
      </c>
      <c r="T284" s="401" t="n">
        <v>41</v>
      </c>
      <c r="U284" s="401" t="n">
        <v>58</v>
      </c>
      <c r="V284" s="401" t="n">
        <v>10</v>
      </c>
      <c r="W284" s="401" t="n">
        <v>45</v>
      </c>
      <c r="X284" s="401" t="n">
        <v>18</v>
      </c>
      <c r="Y284" s="401" t="n">
        <v>3</v>
      </c>
      <c r="Z284" s="401" t="n">
        <v>50</v>
      </c>
      <c r="AA284" s="401" t="n">
        <v>55</v>
      </c>
      <c r="AB284" s="401" t="n">
        <v>29</v>
      </c>
      <c r="AC284" s="401" t="n">
        <v>32</v>
      </c>
      <c r="AD284" s="401" t="n">
        <v>57</v>
      </c>
      <c r="AE284" s="401" t="n">
        <v>34</v>
      </c>
      <c r="AF284" s="401" t="n">
        <v>6</v>
      </c>
      <c r="AG284" s="401" t="n">
        <v>12</v>
      </c>
      <c r="AH284" s="401" t="n">
        <v>27</v>
      </c>
      <c r="AI284" s="401" t="n">
        <v>1</v>
      </c>
      <c r="AJ284" s="401" t="n">
        <v>19</v>
      </c>
      <c r="AK284" s="401" t="n">
        <v>8</v>
      </c>
      <c r="AL284" s="401" t="n">
        <v>4</v>
      </c>
      <c r="AM284" s="401" t="n">
        <v>21</v>
      </c>
      <c r="AN284" s="401" t="n">
        <v>53</v>
      </c>
      <c r="AO284" s="401" t="n">
        <v>20</v>
      </c>
      <c r="AP284" s="401" t="n">
        <v>44</v>
      </c>
      <c r="AQ284" s="401" t="n">
        <v>26</v>
      </c>
      <c r="AR284" s="401" t="n">
        <v>52</v>
      </c>
      <c r="AS284" s="401" t="n">
        <v>39</v>
      </c>
      <c r="AT284" s="401" t="n">
        <v>7</v>
      </c>
      <c r="AU284" s="401" t="n">
        <v>24</v>
      </c>
      <c r="AV284" s="401" t="n">
        <v>47</v>
      </c>
      <c r="AW284" s="401" t="n">
        <v>2</v>
      </c>
      <c r="AX284" s="401" t="n">
        <v>37</v>
      </c>
      <c r="AY284" s="401" t="n">
        <v>25</v>
      </c>
      <c r="AZ284" s="401" t="n">
        <v>28</v>
      </c>
      <c r="BA284" s="401" t="n">
        <v>14</v>
      </c>
      <c r="BB284" s="401" t="n">
        <v>56</v>
      </c>
      <c r="BC284" s="401" t="n">
        <v>48</v>
      </c>
      <c r="BD284" s="401" t="n">
        <v>15</v>
      </c>
      <c r="BE284" s="401" t="n">
        <v>23</v>
      </c>
      <c r="BF284" s="401" t="n">
        <v>59</v>
      </c>
      <c r="BG284" s="401" t="n">
        <v>43</v>
      </c>
      <c r="BH284" s="401" t="n">
        <v>31</v>
      </c>
      <c r="BI284" s="401" t="n">
        <v>35</v>
      </c>
      <c r="BJ284" s="401" t="n">
        <v>16</v>
      </c>
      <c r="BK284" s="401" t="n">
        <v>36</v>
      </c>
      <c r="BL284" s="401" t="n">
        <v>46</v>
      </c>
    </row>
    <row r="285" customFormat="false" ht="12.75" hidden="false" customHeight="false" outlineLevel="0" collapsed="false">
      <c r="A285" s="401" t="str">
        <f aca="true">IF(INDIRECT(ADDRESS(A$6,ROW()-ROW(A$6)-1+COLUMN($F$8)))&gt;0,INDIRECT(ADDRESS(A$6,ROW()-ROW(A$6)-1+COLUMN($F$8))),"")</f>
        <v/>
      </c>
      <c r="B285" s="401" t="str">
        <f aca="true">IF(INDIRECT(ADDRESS(B$6,ROW()-ROW(B$6)-1+COLUMN($F$8)))&gt;0,INDIRECT(ADDRESS(B$6,ROW()-ROW(B$6)-1+COLUMN($F$8))),"")</f>
        <v/>
      </c>
      <c r="C285" s="401" t="str">
        <f aca="true">IF(INDIRECT(ADDRESS(C$6,ROW()-ROW(C$6)-1+COLUMN($F$8)))&gt;0,INDIRECT(ADDRESS(C$6,ROW()-ROW(C$6)-1+COLUMN($F$8))),"")</f>
        <v/>
      </c>
      <c r="E285" s="401" t="s">
        <v>227</v>
      </c>
      <c r="F285" s="401" t="n">
        <v>39</v>
      </c>
      <c r="G285" s="401" t="n">
        <v>13</v>
      </c>
      <c r="H285" s="401" t="n">
        <v>19</v>
      </c>
      <c r="I285" s="401" t="n">
        <v>47</v>
      </c>
      <c r="J285" s="401" t="n">
        <v>58</v>
      </c>
      <c r="K285" s="401" t="n">
        <v>27</v>
      </c>
      <c r="L285" s="401" t="n">
        <v>45</v>
      </c>
      <c r="M285" s="401" t="n">
        <v>55</v>
      </c>
      <c r="N285" s="401" t="n">
        <v>20</v>
      </c>
      <c r="O285" s="401" t="n">
        <v>36</v>
      </c>
      <c r="P285" s="401" t="n">
        <v>38</v>
      </c>
      <c r="Q285" s="401" t="n">
        <v>53</v>
      </c>
      <c r="R285" s="401" t="n">
        <v>49</v>
      </c>
      <c r="S285" s="401" t="n">
        <v>28</v>
      </c>
      <c r="T285" s="401" t="n">
        <v>7</v>
      </c>
      <c r="U285" s="401" t="n">
        <v>44</v>
      </c>
      <c r="V285" s="401" t="n">
        <v>40</v>
      </c>
      <c r="W285" s="401" t="n">
        <v>24</v>
      </c>
      <c r="X285" s="401" t="n">
        <v>1</v>
      </c>
      <c r="Y285" s="401" t="n">
        <v>56</v>
      </c>
      <c r="Z285" s="401" t="n">
        <v>2</v>
      </c>
      <c r="AA285" s="401" t="n">
        <v>14</v>
      </c>
      <c r="AB285" s="401" t="n">
        <v>21</v>
      </c>
      <c r="AC285" s="401" t="n">
        <v>42</v>
      </c>
      <c r="AD285" s="401" t="n">
        <v>9</v>
      </c>
      <c r="AE285" s="401" t="n">
        <v>52</v>
      </c>
      <c r="AF285" s="401" t="n">
        <v>25</v>
      </c>
      <c r="AG285" s="401" t="n">
        <v>57</v>
      </c>
      <c r="AH285" s="401" t="n">
        <v>16</v>
      </c>
      <c r="AI285" s="401" t="n">
        <v>11</v>
      </c>
      <c r="AJ285" s="401" t="n">
        <v>43</v>
      </c>
      <c r="AK285" s="401" t="n">
        <v>18</v>
      </c>
      <c r="AL285" s="401" t="n">
        <v>32</v>
      </c>
      <c r="AM285" s="401" t="n">
        <v>6</v>
      </c>
      <c r="AN285" s="401" t="n">
        <v>54</v>
      </c>
      <c r="AO285" s="401" t="n">
        <v>17</v>
      </c>
      <c r="AP285" s="401" t="n">
        <v>48</v>
      </c>
      <c r="AQ285" s="401" t="n">
        <v>51</v>
      </c>
      <c r="AR285" s="401" t="n">
        <v>35</v>
      </c>
      <c r="AS285" s="401" t="n">
        <v>23</v>
      </c>
      <c r="AT285" s="401" t="n">
        <v>4</v>
      </c>
      <c r="AU285" s="401" t="n">
        <v>59</v>
      </c>
      <c r="AV285" s="401" t="n">
        <v>10</v>
      </c>
      <c r="AW285" s="401" t="n">
        <v>50</v>
      </c>
      <c r="AX285" s="401" t="n">
        <v>26</v>
      </c>
      <c r="AY285" s="401" t="n">
        <v>29</v>
      </c>
      <c r="AZ285" s="401" t="n">
        <v>3</v>
      </c>
      <c r="BA285" s="401" t="n">
        <v>46</v>
      </c>
      <c r="BB285" s="401" t="n">
        <v>15</v>
      </c>
      <c r="BC285" s="401" t="n">
        <v>33</v>
      </c>
      <c r="BD285" s="401" t="n">
        <v>5</v>
      </c>
      <c r="BE285" s="401" t="n">
        <v>41</v>
      </c>
      <c r="BF285" s="401" t="n">
        <v>37</v>
      </c>
      <c r="BG285" s="401" t="n">
        <v>8</v>
      </c>
      <c r="BH285" s="401" t="n">
        <v>34</v>
      </c>
      <c r="BI285" s="401" t="n">
        <v>30</v>
      </c>
      <c r="BJ285" s="401" t="n">
        <v>31</v>
      </c>
      <c r="BK285" s="401" t="n">
        <v>22</v>
      </c>
      <c r="BL285" s="401" t="n">
        <v>12</v>
      </c>
    </row>
    <row r="286" customFormat="false" ht="12.75" hidden="false" customHeight="false" outlineLevel="0" collapsed="false">
      <c r="A286" s="401" t="str">
        <f aca="true">IF(INDIRECT(ADDRESS(A$6,ROW()-ROW(A$6)-1+COLUMN($F$8)))&gt;0,INDIRECT(ADDRESS(A$6,ROW()-ROW(A$6)-1+COLUMN($F$8))),"")</f>
        <v/>
      </c>
      <c r="B286" s="401" t="str">
        <f aca="true">IF(INDIRECT(ADDRESS(B$6,ROW()-ROW(B$6)-1+COLUMN($F$8)))&gt;0,INDIRECT(ADDRESS(B$6,ROW()-ROW(B$6)-1+COLUMN($F$8))),"")</f>
        <v/>
      </c>
      <c r="C286" s="401" t="str">
        <f aca="true">IF(INDIRECT(ADDRESS(C$6,ROW()-ROW(C$6)-1+COLUMN($F$8)))&gt;0,INDIRECT(ADDRESS(C$6,ROW()-ROW(C$6)-1+COLUMN($F$8))),"")</f>
        <v/>
      </c>
    </row>
    <row r="287" customFormat="false" ht="12.75" hidden="false" customHeight="false" outlineLevel="0" collapsed="false">
      <c r="A287" s="401" t="str">
        <f aca="true">IF(INDIRECT(ADDRESS(A$6,ROW()-ROW(A$6)-1+COLUMN($F$8)))&gt;0,INDIRECT(ADDRESS(A$6,ROW()-ROW(A$6)-1+COLUMN($F$8))),"")</f>
        <v/>
      </c>
      <c r="B287" s="401" t="str">
        <f aca="true">IF(INDIRECT(ADDRESS(B$6,ROW()-ROW(B$6)-1+COLUMN($F$8)))&gt;0,INDIRECT(ADDRESS(B$6,ROW()-ROW(B$6)-1+COLUMN($F$8))),"")</f>
        <v/>
      </c>
      <c r="C287" s="401" t="str">
        <f aca="true">IF(INDIRECT(ADDRESS(C$6,ROW()-ROW(C$6)-1+COLUMN($F$8)))&gt;0,INDIRECT(ADDRESS(C$6,ROW()-ROW(C$6)-1+COLUMN($F$8))),"")</f>
        <v/>
      </c>
      <c r="D287" s="446" t="n">
        <v>60</v>
      </c>
      <c r="E287" s="39" t="s">
        <v>250</v>
      </c>
    </row>
    <row r="288" customFormat="false" ht="12.75" hidden="false" customHeight="false" outlineLevel="0" collapsed="false">
      <c r="A288" s="401" t="str">
        <f aca="true">IF(INDIRECT(ADDRESS(A$6,ROW()-ROW(A$6)-1+COLUMN($F$8)))&gt;0,INDIRECT(ADDRESS(A$6,ROW()-ROW(A$6)-1+COLUMN($F$8))),"")</f>
        <v/>
      </c>
      <c r="B288" s="401" t="str">
        <f aca="true">IF(INDIRECT(ADDRESS(B$6,ROW()-ROW(B$6)-1+COLUMN($F$8)))&gt;0,INDIRECT(ADDRESS(B$6,ROW()-ROW(B$6)-1+COLUMN($F$8))),"")</f>
        <v/>
      </c>
      <c r="C288" s="401" t="str">
        <f aca="true">IF(INDIRECT(ADDRESS(C$6,ROW()-ROW(C$6)-1+COLUMN($F$8)))&gt;0,INDIRECT(ADDRESS(C$6,ROW()-ROW(C$6)-1+COLUMN($F$8))),"")</f>
        <v/>
      </c>
      <c r="E288" s="401" t="s">
        <v>198</v>
      </c>
      <c r="F288" s="401" t="n">
        <v>1</v>
      </c>
      <c r="G288" s="401" t="n">
        <v>2</v>
      </c>
      <c r="H288" s="401" t="n">
        <v>3</v>
      </c>
      <c r="I288" s="401" t="n">
        <v>4</v>
      </c>
      <c r="J288" s="401" t="n">
        <v>5</v>
      </c>
      <c r="K288" s="401" t="n">
        <v>6</v>
      </c>
      <c r="L288" s="401" t="n">
        <v>7</v>
      </c>
      <c r="M288" s="401" t="n">
        <v>8</v>
      </c>
      <c r="N288" s="401" t="n">
        <v>9</v>
      </c>
      <c r="O288" s="401" t="n">
        <v>10</v>
      </c>
      <c r="P288" s="401" t="n">
        <v>11</v>
      </c>
      <c r="Q288" s="401" t="n">
        <v>12</v>
      </c>
      <c r="R288" s="401" t="n">
        <v>13</v>
      </c>
      <c r="S288" s="401" t="n">
        <v>14</v>
      </c>
      <c r="T288" s="401" t="n">
        <v>15</v>
      </c>
      <c r="U288" s="401" t="n">
        <v>16</v>
      </c>
      <c r="V288" s="401" t="n">
        <v>17</v>
      </c>
      <c r="W288" s="401" t="n">
        <v>18</v>
      </c>
      <c r="X288" s="401" t="n">
        <v>19</v>
      </c>
      <c r="Y288" s="401" t="n">
        <v>20</v>
      </c>
      <c r="Z288" s="401" t="n">
        <v>21</v>
      </c>
      <c r="AA288" s="401" t="n">
        <v>22</v>
      </c>
      <c r="AB288" s="401" t="n">
        <v>23</v>
      </c>
      <c r="AC288" s="401" t="n">
        <v>24</v>
      </c>
      <c r="AD288" s="401" t="n">
        <v>25</v>
      </c>
      <c r="AE288" s="401" t="n">
        <v>26</v>
      </c>
      <c r="AF288" s="401" t="n">
        <v>27</v>
      </c>
      <c r="AG288" s="401" t="n">
        <v>28</v>
      </c>
      <c r="AH288" s="401" t="n">
        <v>29</v>
      </c>
      <c r="AI288" s="401" t="n">
        <v>30</v>
      </c>
      <c r="AJ288" s="401" t="n">
        <v>31</v>
      </c>
      <c r="AK288" s="401" t="n">
        <v>32</v>
      </c>
      <c r="AL288" s="401" t="n">
        <v>33</v>
      </c>
      <c r="AM288" s="401" t="n">
        <v>34</v>
      </c>
      <c r="AN288" s="401" t="n">
        <v>35</v>
      </c>
      <c r="AO288" s="401" t="n">
        <v>36</v>
      </c>
      <c r="AP288" s="401" t="n">
        <v>37</v>
      </c>
      <c r="AQ288" s="401" t="n">
        <v>38</v>
      </c>
      <c r="AR288" s="401" t="n">
        <v>39</v>
      </c>
      <c r="AS288" s="401" t="n">
        <v>40</v>
      </c>
      <c r="AT288" s="401" t="n">
        <v>41</v>
      </c>
      <c r="AU288" s="401" t="n">
        <v>42</v>
      </c>
      <c r="AV288" s="401" t="n">
        <v>43</v>
      </c>
      <c r="AW288" s="401" t="n">
        <v>44</v>
      </c>
      <c r="AX288" s="401" t="n">
        <v>45</v>
      </c>
      <c r="AY288" s="401" t="n">
        <v>46</v>
      </c>
      <c r="AZ288" s="401" t="n">
        <v>47</v>
      </c>
      <c r="BA288" s="401" t="n">
        <v>48</v>
      </c>
      <c r="BB288" s="401" t="n">
        <v>49</v>
      </c>
      <c r="BC288" s="401" t="n">
        <v>50</v>
      </c>
      <c r="BD288" s="401" t="n">
        <v>51</v>
      </c>
      <c r="BE288" s="401" t="n">
        <v>52</v>
      </c>
      <c r="BF288" s="401" t="n">
        <v>53</v>
      </c>
      <c r="BG288" s="401" t="n">
        <v>54</v>
      </c>
      <c r="BH288" s="401" t="n">
        <v>55</v>
      </c>
      <c r="BI288" s="401" t="n">
        <v>56</v>
      </c>
      <c r="BJ288" s="401" t="n">
        <v>57</v>
      </c>
      <c r="BK288" s="401" t="n">
        <v>58</v>
      </c>
      <c r="BL288" s="401" t="n">
        <v>59</v>
      </c>
      <c r="BM288" s="401" t="n">
        <v>60</v>
      </c>
    </row>
    <row r="289" customFormat="false" ht="12.75" hidden="false" customHeight="false" outlineLevel="0" collapsed="false">
      <c r="A289" s="401" t="str">
        <f aca="true">IF(INDIRECT(ADDRESS(A$6,ROW()-ROW(A$6)-1+COLUMN($F$8)))&gt;0,INDIRECT(ADDRESS(A$6,ROW()-ROW(A$6)-1+COLUMN($F$8))),"")</f>
        <v/>
      </c>
      <c r="B289" s="401" t="str">
        <f aca="true">IF(INDIRECT(ADDRESS(B$6,ROW()-ROW(B$6)-1+COLUMN($F$8)))&gt;0,INDIRECT(ADDRESS(B$6,ROW()-ROW(B$6)-1+COLUMN($F$8))),"")</f>
        <v/>
      </c>
      <c r="C289" s="401" t="str">
        <f aca="true">IF(INDIRECT(ADDRESS(C$6,ROW()-ROW(C$6)-1+COLUMN($F$8)))&gt;0,INDIRECT(ADDRESS(C$6,ROW()-ROW(C$6)-1+COLUMN($F$8))),"")</f>
        <v/>
      </c>
      <c r="E289" s="401" t="s">
        <v>225</v>
      </c>
      <c r="F289" s="401" t="n">
        <v>18</v>
      </c>
      <c r="G289" s="401" t="n">
        <v>35</v>
      </c>
      <c r="H289" s="401" t="n">
        <v>10</v>
      </c>
      <c r="I289" s="401" t="n">
        <v>48</v>
      </c>
      <c r="J289" s="401" t="n">
        <v>12</v>
      </c>
      <c r="K289" s="401" t="n">
        <v>57</v>
      </c>
      <c r="L289" s="401" t="n">
        <v>11</v>
      </c>
      <c r="M289" s="401" t="n">
        <v>46</v>
      </c>
      <c r="N289" s="401" t="n">
        <v>43</v>
      </c>
      <c r="O289" s="401" t="n">
        <v>3</v>
      </c>
      <c r="P289" s="401" t="n">
        <v>49</v>
      </c>
      <c r="Q289" s="401" t="n">
        <v>5</v>
      </c>
      <c r="R289" s="401" t="n">
        <v>32</v>
      </c>
      <c r="S289" s="401" t="n">
        <v>56</v>
      </c>
      <c r="T289" s="401" t="n">
        <v>38</v>
      </c>
      <c r="U289" s="401" t="n">
        <v>2</v>
      </c>
      <c r="V289" s="401" t="n">
        <v>20</v>
      </c>
      <c r="W289" s="401" t="n">
        <v>22</v>
      </c>
      <c r="X289" s="401" t="n">
        <v>60</v>
      </c>
      <c r="Y289" s="401" t="n">
        <v>52</v>
      </c>
      <c r="Z289" s="401" t="n">
        <v>14</v>
      </c>
      <c r="AA289" s="401" t="n">
        <v>1</v>
      </c>
      <c r="AB289" s="401" t="n">
        <v>25</v>
      </c>
      <c r="AC289" s="401" t="n">
        <v>36</v>
      </c>
      <c r="AD289" s="401" t="n">
        <v>42</v>
      </c>
      <c r="AE289" s="401" t="n">
        <v>40</v>
      </c>
      <c r="AF289" s="401" t="n">
        <v>26</v>
      </c>
      <c r="AG289" s="401" t="n">
        <v>45</v>
      </c>
      <c r="AH289" s="401" t="n">
        <v>21</v>
      </c>
      <c r="AI289" s="401" t="n">
        <v>4</v>
      </c>
      <c r="AJ289" s="401" t="n">
        <v>30</v>
      </c>
      <c r="AK289" s="401" t="n">
        <v>8</v>
      </c>
      <c r="AL289" s="401" t="n">
        <v>55</v>
      </c>
      <c r="AM289" s="401" t="n">
        <v>50</v>
      </c>
      <c r="AN289" s="401" t="n">
        <v>41</v>
      </c>
      <c r="AO289" s="401" t="n">
        <v>28</v>
      </c>
      <c r="AP289" s="401" t="n">
        <v>24</v>
      </c>
      <c r="AQ289" s="401" t="n">
        <v>54</v>
      </c>
      <c r="AR289" s="401" t="n">
        <v>13</v>
      </c>
      <c r="AS289" s="401" t="n">
        <v>47</v>
      </c>
      <c r="AT289" s="401" t="n">
        <v>7</v>
      </c>
      <c r="AU289" s="401" t="n">
        <v>51</v>
      </c>
      <c r="AV289" s="401" t="n">
        <v>17</v>
      </c>
      <c r="AW289" s="401" t="n">
        <v>33</v>
      </c>
      <c r="AX289" s="401" t="n">
        <v>29</v>
      </c>
      <c r="AY289" s="401" t="n">
        <v>39</v>
      </c>
      <c r="AZ289" s="401" t="n">
        <v>6</v>
      </c>
      <c r="BA289" s="401" t="n">
        <v>31</v>
      </c>
      <c r="BB289" s="401" t="n">
        <v>15</v>
      </c>
      <c r="BC289" s="401" t="n">
        <v>44</v>
      </c>
      <c r="BD289" s="401" t="n">
        <v>19</v>
      </c>
      <c r="BE289" s="401" t="n">
        <v>59</v>
      </c>
      <c r="BF289" s="401" t="n">
        <v>9</v>
      </c>
      <c r="BG289" s="401" t="n">
        <v>27</v>
      </c>
      <c r="BH289" s="401" t="n">
        <v>23</v>
      </c>
      <c r="BI289" s="401" t="n">
        <v>58</v>
      </c>
      <c r="BJ289" s="401" t="n">
        <v>53</v>
      </c>
      <c r="BK289" s="401" t="n">
        <v>34</v>
      </c>
      <c r="BL289" s="401" t="n">
        <v>16</v>
      </c>
      <c r="BM289" s="401" t="n">
        <v>37</v>
      </c>
    </row>
    <row r="290" customFormat="false" ht="12.75" hidden="false" customHeight="false" outlineLevel="0" collapsed="false">
      <c r="A290" s="401" t="str">
        <f aca="true">IF(INDIRECT(ADDRESS(A$6,ROW()-ROW(A$6)-1+COLUMN($F$8)))&gt;0,INDIRECT(ADDRESS(A$6,ROW()-ROW(A$6)-1+COLUMN($F$8))),"")</f>
        <v/>
      </c>
      <c r="B290" s="401" t="str">
        <f aca="true">IF(INDIRECT(ADDRESS(B$6,ROW()-ROW(B$6)-1+COLUMN($F$8)))&gt;0,INDIRECT(ADDRESS(B$6,ROW()-ROW(B$6)-1+COLUMN($F$8))),"")</f>
        <v/>
      </c>
      <c r="C290" s="401" t="str">
        <f aca="true">IF(INDIRECT(ADDRESS(C$6,ROW()-ROW(C$6)-1+COLUMN($F$8)))&gt;0,INDIRECT(ADDRESS(C$6,ROW()-ROW(C$6)-1+COLUMN($F$8))),"")</f>
        <v/>
      </c>
      <c r="E290" s="401" t="s">
        <v>227</v>
      </c>
      <c r="F290" s="401" t="n">
        <v>15</v>
      </c>
      <c r="G290" s="401" t="n">
        <v>33</v>
      </c>
      <c r="H290" s="401" t="n">
        <v>37</v>
      </c>
      <c r="I290" s="401" t="n">
        <v>18</v>
      </c>
      <c r="J290" s="401" t="n">
        <v>46</v>
      </c>
      <c r="K290" s="401" t="n">
        <v>44</v>
      </c>
      <c r="L290" s="401" t="n">
        <v>54</v>
      </c>
      <c r="M290" s="401" t="n">
        <v>27</v>
      </c>
      <c r="N290" s="401" t="n">
        <v>8</v>
      </c>
      <c r="O290" s="401" t="n">
        <v>58</v>
      </c>
      <c r="P290" s="401" t="n">
        <v>13</v>
      </c>
      <c r="Q290" s="401" t="n">
        <v>48</v>
      </c>
      <c r="R290" s="401" t="n">
        <v>21</v>
      </c>
      <c r="S290" s="401" t="n">
        <v>1</v>
      </c>
      <c r="T290" s="401" t="n">
        <v>16</v>
      </c>
      <c r="U290" s="401" t="n">
        <v>25</v>
      </c>
      <c r="V290" s="401" t="n">
        <v>56</v>
      </c>
      <c r="W290" s="401" t="n">
        <v>20</v>
      </c>
      <c r="X290" s="401" t="n">
        <v>26</v>
      </c>
      <c r="Y290" s="401" t="n">
        <v>11</v>
      </c>
      <c r="Z290" s="401" t="n">
        <v>29</v>
      </c>
      <c r="AA290" s="401" t="n">
        <v>45</v>
      </c>
      <c r="AB290" s="401" t="n">
        <v>47</v>
      </c>
      <c r="AC290" s="401" t="n">
        <v>2</v>
      </c>
      <c r="AD290" s="401" t="n">
        <v>53</v>
      </c>
      <c r="AE290" s="401" t="n">
        <v>3</v>
      </c>
      <c r="AF290" s="401" t="n">
        <v>10</v>
      </c>
      <c r="AG290" s="401" t="n">
        <v>24</v>
      </c>
      <c r="AH290" s="401" t="n">
        <v>40</v>
      </c>
      <c r="AI290" s="401" t="n">
        <v>14</v>
      </c>
      <c r="AJ290" s="401" t="n">
        <v>60</v>
      </c>
      <c r="AK290" s="401" t="n">
        <v>43</v>
      </c>
      <c r="AL290" s="401" t="n">
        <v>5</v>
      </c>
      <c r="AM290" s="401" t="n">
        <v>30</v>
      </c>
      <c r="AN290" s="401" t="n">
        <v>51</v>
      </c>
      <c r="AO290" s="401" t="n">
        <v>42</v>
      </c>
      <c r="AP290" s="401" t="n">
        <v>34</v>
      </c>
      <c r="AQ290" s="401" t="n">
        <v>59</v>
      </c>
      <c r="AR290" s="401" t="n">
        <v>17</v>
      </c>
      <c r="AS290" s="401" t="n">
        <v>22</v>
      </c>
      <c r="AT290" s="401" t="n">
        <v>50</v>
      </c>
      <c r="AU290" s="401" t="n">
        <v>39</v>
      </c>
      <c r="AV290" s="401" t="n">
        <v>52</v>
      </c>
      <c r="AW290" s="401" t="n">
        <v>7</v>
      </c>
      <c r="AX290" s="401" t="n">
        <v>57</v>
      </c>
      <c r="AY290" s="401" t="n">
        <v>4</v>
      </c>
      <c r="AZ290" s="401" t="n">
        <v>9</v>
      </c>
      <c r="BA290" s="401" t="n">
        <v>36</v>
      </c>
      <c r="BB290" s="401" t="n">
        <v>28</v>
      </c>
      <c r="BC290" s="401" t="n">
        <v>32</v>
      </c>
      <c r="BD290" s="401" t="n">
        <v>38</v>
      </c>
      <c r="BE290" s="401" t="n">
        <v>23</v>
      </c>
      <c r="BF290" s="401" t="n">
        <v>12</v>
      </c>
      <c r="BG290" s="401" t="n">
        <v>41</v>
      </c>
      <c r="BH290" s="401" t="n">
        <v>31</v>
      </c>
      <c r="BI290" s="401" t="n">
        <v>35</v>
      </c>
      <c r="BJ290" s="401" t="n">
        <v>55</v>
      </c>
      <c r="BK290" s="401" t="n">
        <v>19</v>
      </c>
      <c r="BL290" s="401" t="n">
        <v>6</v>
      </c>
      <c r="BM290" s="401" t="n">
        <v>49</v>
      </c>
    </row>
    <row r="291" customFormat="false" ht="12.75" hidden="false" customHeight="false" outlineLevel="0" collapsed="false">
      <c r="A291" s="401" t="str">
        <f aca="true">IF(INDIRECT(ADDRESS(A$6,ROW()-ROW(A$6)-1+COLUMN($F$8)))&gt;0,INDIRECT(ADDRESS(A$6,ROW()-ROW(A$6)-1+COLUMN($F$8))),"")</f>
        <v/>
      </c>
      <c r="B291" s="401" t="str">
        <f aca="true">IF(INDIRECT(ADDRESS(B$6,ROW()-ROW(B$6)-1+COLUMN($F$8)))&gt;0,INDIRECT(ADDRESS(B$6,ROW()-ROW(B$6)-1+COLUMN($F$8))),"")</f>
        <v/>
      </c>
      <c r="C291" s="401" t="str">
        <f aca="true">IF(INDIRECT(ADDRESS(C$6,ROW()-ROW(C$6)-1+COLUMN($F$8)))&gt;0,INDIRECT(ADDRESS(C$6,ROW()-ROW(C$6)-1+COLUMN($F$8))),"")</f>
        <v/>
      </c>
    </row>
    <row r="292" customFormat="false" ht="12.75" hidden="false" customHeight="false" outlineLevel="0" collapsed="false">
      <c r="A292" s="401" t="str">
        <f aca="true">IF(INDIRECT(ADDRESS(A$6,ROW()-ROW(A$6)-1+COLUMN($F$8)))&gt;0,INDIRECT(ADDRESS(A$6,ROW()-ROW(A$6)-1+COLUMN($F$8))),"")</f>
        <v/>
      </c>
      <c r="B292" s="401" t="str">
        <f aca="true">IF(INDIRECT(ADDRESS(B$6,ROW()-ROW(B$6)-1+COLUMN($F$8)))&gt;0,INDIRECT(ADDRESS(B$6,ROW()-ROW(B$6)-1+COLUMN($F$8))),"")</f>
        <v/>
      </c>
      <c r="C292" s="401" t="str">
        <f aca="true">IF(INDIRECT(ADDRESS(C$6,ROW()-ROW(C$6)-1+COLUMN($F$8)))&gt;0,INDIRECT(ADDRESS(C$6,ROW()-ROW(C$6)-1+COLUMN($F$8))),"")</f>
        <v/>
      </c>
      <c r="D292" s="446" t="n">
        <v>61</v>
      </c>
      <c r="E292" s="39" t="s">
        <v>250</v>
      </c>
    </row>
    <row r="293" customFormat="false" ht="12.75" hidden="false" customHeight="false" outlineLevel="0" collapsed="false">
      <c r="A293" s="401" t="str">
        <f aca="true">IF(INDIRECT(ADDRESS(A$6,ROW()-ROW(A$6)-1+COLUMN($F$8)))&gt;0,INDIRECT(ADDRESS(A$6,ROW()-ROW(A$6)-1+COLUMN($F$8))),"")</f>
        <v/>
      </c>
      <c r="B293" s="401" t="str">
        <f aca="true">IF(INDIRECT(ADDRESS(B$6,ROW()-ROW(B$6)-1+COLUMN($F$8)))&gt;0,INDIRECT(ADDRESS(B$6,ROW()-ROW(B$6)-1+COLUMN($F$8))),"")</f>
        <v/>
      </c>
      <c r="C293" s="401" t="str">
        <f aca="true">IF(INDIRECT(ADDRESS(C$6,ROW()-ROW(C$6)-1+COLUMN($F$8)))&gt;0,INDIRECT(ADDRESS(C$6,ROW()-ROW(C$6)-1+COLUMN($F$8))),"")</f>
        <v/>
      </c>
      <c r="E293" s="401" t="s">
        <v>198</v>
      </c>
      <c r="F293" s="401" t="n">
        <v>1</v>
      </c>
      <c r="G293" s="401" t="n">
        <v>2</v>
      </c>
      <c r="H293" s="401" t="n">
        <v>3</v>
      </c>
      <c r="I293" s="401" t="n">
        <v>4</v>
      </c>
      <c r="J293" s="401" t="n">
        <v>5</v>
      </c>
      <c r="K293" s="401" t="n">
        <v>6</v>
      </c>
      <c r="L293" s="401" t="n">
        <v>7</v>
      </c>
      <c r="M293" s="401" t="n">
        <v>8</v>
      </c>
      <c r="N293" s="401" t="n">
        <v>9</v>
      </c>
      <c r="O293" s="401" t="n">
        <v>10</v>
      </c>
      <c r="P293" s="401" t="n">
        <v>11</v>
      </c>
      <c r="Q293" s="401" t="n">
        <v>12</v>
      </c>
      <c r="R293" s="401" t="n">
        <v>13</v>
      </c>
      <c r="S293" s="401" t="n">
        <v>14</v>
      </c>
      <c r="T293" s="401" t="n">
        <v>15</v>
      </c>
      <c r="U293" s="401" t="n">
        <v>16</v>
      </c>
      <c r="V293" s="401" t="n">
        <v>17</v>
      </c>
      <c r="W293" s="401" t="n">
        <v>18</v>
      </c>
      <c r="X293" s="401" t="n">
        <v>19</v>
      </c>
      <c r="Y293" s="401" t="n">
        <v>20</v>
      </c>
      <c r="Z293" s="401" t="n">
        <v>21</v>
      </c>
      <c r="AA293" s="401" t="n">
        <v>22</v>
      </c>
      <c r="AB293" s="401" t="n">
        <v>23</v>
      </c>
      <c r="AC293" s="401" t="n">
        <v>24</v>
      </c>
      <c r="AD293" s="401" t="n">
        <v>25</v>
      </c>
      <c r="AE293" s="401" t="n">
        <v>26</v>
      </c>
      <c r="AF293" s="401" t="n">
        <v>27</v>
      </c>
      <c r="AG293" s="401" t="n">
        <v>28</v>
      </c>
      <c r="AH293" s="401" t="n">
        <v>29</v>
      </c>
      <c r="AI293" s="401" t="n">
        <v>30</v>
      </c>
      <c r="AJ293" s="401" t="n">
        <v>31</v>
      </c>
      <c r="AK293" s="401" t="n">
        <v>32</v>
      </c>
      <c r="AL293" s="401" t="n">
        <v>33</v>
      </c>
      <c r="AM293" s="401" t="n">
        <v>34</v>
      </c>
      <c r="AN293" s="401" t="n">
        <v>35</v>
      </c>
      <c r="AO293" s="401" t="n">
        <v>36</v>
      </c>
      <c r="AP293" s="401" t="n">
        <v>37</v>
      </c>
      <c r="AQ293" s="401" t="n">
        <v>38</v>
      </c>
      <c r="AR293" s="401" t="n">
        <v>39</v>
      </c>
      <c r="AS293" s="401" t="n">
        <v>40</v>
      </c>
      <c r="AT293" s="401" t="n">
        <v>41</v>
      </c>
      <c r="AU293" s="401" t="n">
        <v>42</v>
      </c>
      <c r="AV293" s="401" t="n">
        <v>43</v>
      </c>
      <c r="AW293" s="401" t="n">
        <v>44</v>
      </c>
      <c r="AX293" s="401" t="n">
        <v>45</v>
      </c>
      <c r="AY293" s="401" t="n">
        <v>46</v>
      </c>
      <c r="AZ293" s="401" t="n">
        <v>47</v>
      </c>
      <c r="BA293" s="401" t="n">
        <v>48</v>
      </c>
      <c r="BB293" s="401" t="n">
        <v>49</v>
      </c>
      <c r="BD293" s="401" t="n">
        <v>50</v>
      </c>
      <c r="BE293" s="401" t="n">
        <v>51</v>
      </c>
      <c r="BF293" s="401" t="n">
        <v>52</v>
      </c>
      <c r="BG293" s="401" t="n">
        <v>53</v>
      </c>
      <c r="BI293" s="401" t="n">
        <v>54</v>
      </c>
      <c r="BJ293" s="401" t="n">
        <v>55</v>
      </c>
      <c r="BK293" s="401" t="n">
        <v>56</v>
      </c>
      <c r="BL293" s="401" t="n">
        <v>57</v>
      </c>
      <c r="BN293" s="401" t="n">
        <v>58</v>
      </c>
      <c r="BO293" s="401" t="n">
        <v>59</v>
      </c>
      <c r="BP293" s="401" t="n">
        <v>60</v>
      </c>
      <c r="BQ293" s="401" t="n">
        <v>61</v>
      </c>
    </row>
    <row r="294" customFormat="false" ht="12.75" hidden="false" customHeight="false" outlineLevel="0" collapsed="false">
      <c r="A294" s="401" t="str">
        <f aca="true">IF(INDIRECT(ADDRESS(A$6,ROW()-ROW(A$6)-1+COLUMN($F$8)))&gt;0,INDIRECT(ADDRESS(A$6,ROW()-ROW(A$6)-1+COLUMN($F$8))),"")</f>
        <v/>
      </c>
      <c r="B294" s="401" t="str">
        <f aca="true">IF(INDIRECT(ADDRESS(B$6,ROW()-ROW(B$6)-1+COLUMN($F$8)))&gt;0,INDIRECT(ADDRESS(B$6,ROW()-ROW(B$6)-1+COLUMN($F$8))),"")</f>
        <v/>
      </c>
      <c r="C294" s="401" t="str">
        <f aca="true">IF(INDIRECT(ADDRESS(C$6,ROW()-ROW(C$6)-1+COLUMN($F$8)))&gt;0,INDIRECT(ADDRESS(C$6,ROW()-ROW(C$6)-1+COLUMN($F$8))),"")</f>
        <v/>
      </c>
      <c r="E294" s="401" t="s">
        <v>225</v>
      </c>
      <c r="F294" s="401" t="n">
        <v>19</v>
      </c>
      <c r="G294" s="401" t="n">
        <v>50</v>
      </c>
      <c r="H294" s="401" t="n">
        <v>4</v>
      </c>
      <c r="I294" s="401" t="n">
        <v>11</v>
      </c>
      <c r="J294" s="401" t="n">
        <v>37</v>
      </c>
      <c r="K294" s="401" t="n">
        <v>53</v>
      </c>
      <c r="L294" s="401" t="n">
        <v>28</v>
      </c>
      <c r="M294" s="401" t="n">
        <v>1</v>
      </c>
      <c r="N294" s="401" t="n">
        <v>46</v>
      </c>
      <c r="O294" s="401" t="n">
        <v>17</v>
      </c>
      <c r="P294" s="401" t="n">
        <v>40</v>
      </c>
      <c r="Q294" s="401" t="n">
        <v>29</v>
      </c>
      <c r="R294" s="401" t="n">
        <v>34</v>
      </c>
      <c r="S294" s="401" t="n">
        <v>41</v>
      </c>
      <c r="T294" s="401" t="n">
        <v>8</v>
      </c>
      <c r="U294" s="401" t="n">
        <v>10</v>
      </c>
      <c r="V294" s="401" t="n">
        <v>26</v>
      </c>
      <c r="W294" s="401" t="n">
        <v>57</v>
      </c>
      <c r="X294" s="401" t="n">
        <v>18</v>
      </c>
      <c r="Y294" s="401" t="n">
        <v>3</v>
      </c>
      <c r="Z294" s="401" t="n">
        <v>7</v>
      </c>
      <c r="AA294" s="401" t="n">
        <v>25</v>
      </c>
      <c r="AB294" s="401" t="n">
        <v>58</v>
      </c>
      <c r="AC294" s="401" t="n">
        <v>54</v>
      </c>
      <c r="AD294" s="401" t="n">
        <v>12</v>
      </c>
      <c r="AE294" s="401" t="n">
        <v>61</v>
      </c>
      <c r="AF294" s="401" t="n">
        <v>43</v>
      </c>
      <c r="AG294" s="401" t="n">
        <v>22</v>
      </c>
      <c r="AH294" s="401" t="n">
        <v>52</v>
      </c>
      <c r="AI294" s="401" t="n">
        <v>47</v>
      </c>
      <c r="AJ294" s="401" t="n">
        <v>59</v>
      </c>
      <c r="AK294" s="401" t="n">
        <v>39</v>
      </c>
      <c r="AL294" s="401" t="n">
        <v>55</v>
      </c>
      <c r="AM294" s="401" t="n">
        <v>16</v>
      </c>
      <c r="AN294" s="401" t="n">
        <v>13</v>
      </c>
      <c r="AO294" s="401" t="n">
        <v>48</v>
      </c>
      <c r="AP294" s="401" t="n">
        <v>24</v>
      </c>
      <c r="AQ294" s="401" t="n">
        <v>20</v>
      </c>
      <c r="AR294" s="401" t="n">
        <v>60</v>
      </c>
      <c r="AS294" s="401" t="n">
        <v>56</v>
      </c>
      <c r="AT294" s="401" t="n">
        <v>38</v>
      </c>
      <c r="AU294" s="401" t="n">
        <v>49</v>
      </c>
      <c r="AV294" s="401" t="n">
        <v>27</v>
      </c>
      <c r="AW294" s="401" t="n">
        <v>2</v>
      </c>
      <c r="AX294" s="401" t="n">
        <v>51</v>
      </c>
      <c r="AY294" s="401" t="n">
        <v>45</v>
      </c>
      <c r="AZ294" s="401" t="n">
        <v>15</v>
      </c>
      <c r="BA294" s="401" t="n">
        <v>35</v>
      </c>
      <c r="BB294" s="401" t="n">
        <v>30</v>
      </c>
      <c r="BD294" s="401" t="n">
        <v>42</v>
      </c>
      <c r="BE294" s="401" t="n">
        <v>31</v>
      </c>
      <c r="BF294" s="401" t="n">
        <v>6</v>
      </c>
      <c r="BG294" s="401" t="n">
        <v>23</v>
      </c>
      <c r="BI294" s="401" t="n">
        <v>44</v>
      </c>
      <c r="BJ294" s="401" t="n">
        <v>33</v>
      </c>
      <c r="BK294" s="401" t="n">
        <v>9</v>
      </c>
      <c r="BL294" s="401" t="n">
        <v>21</v>
      </c>
      <c r="BN294" s="401" t="n">
        <v>14</v>
      </c>
      <c r="BO294" s="401" t="n">
        <v>5</v>
      </c>
      <c r="BP294" s="401" t="n">
        <v>32</v>
      </c>
      <c r="BQ294" s="401" t="n">
        <v>36</v>
      </c>
    </row>
    <row r="295" customFormat="false" ht="12.75" hidden="false" customHeight="false" outlineLevel="0" collapsed="false">
      <c r="A295" s="401" t="str">
        <f aca="true">IF(INDIRECT(ADDRESS(A$6,ROW()-ROW(A$6)-1+COLUMN($F$8)))&gt;0,INDIRECT(ADDRESS(A$6,ROW()-ROW(A$6)-1+COLUMN($F$8))),"")</f>
        <v/>
      </c>
      <c r="B295" s="401" t="str">
        <f aca="true">IF(INDIRECT(ADDRESS(B$6,ROW()-ROW(B$6)-1+COLUMN($F$8)))&gt;0,INDIRECT(ADDRESS(B$6,ROW()-ROW(B$6)-1+COLUMN($F$8))),"")</f>
        <v/>
      </c>
      <c r="C295" s="401" t="str">
        <f aca="true">IF(INDIRECT(ADDRESS(C$6,ROW()-ROW(C$6)-1+COLUMN($F$8)))&gt;0,INDIRECT(ADDRESS(C$6,ROW()-ROW(C$6)-1+COLUMN($F$8))),"")</f>
        <v/>
      </c>
      <c r="E295" s="401" t="s">
        <v>227</v>
      </c>
      <c r="F295" s="401" t="n">
        <v>30</v>
      </c>
      <c r="G295" s="401" t="n">
        <v>20</v>
      </c>
      <c r="H295" s="401" t="n">
        <v>49</v>
      </c>
      <c r="I295" s="401" t="n">
        <v>42</v>
      </c>
      <c r="J295" s="401" t="n">
        <v>14</v>
      </c>
      <c r="K295" s="401" t="n">
        <v>57</v>
      </c>
      <c r="L295" s="401" t="n">
        <v>41</v>
      </c>
      <c r="M295" s="401" t="n">
        <v>61</v>
      </c>
      <c r="N295" s="401" t="n">
        <v>31</v>
      </c>
      <c r="O295" s="401" t="n">
        <v>50</v>
      </c>
      <c r="P295" s="401" t="n">
        <v>15</v>
      </c>
      <c r="Q295" s="401" t="n">
        <v>9</v>
      </c>
      <c r="R295" s="401" t="n">
        <v>5</v>
      </c>
      <c r="S295" s="401" t="n">
        <v>27</v>
      </c>
      <c r="T295" s="401" t="n">
        <v>59</v>
      </c>
      <c r="U295" s="401" t="n">
        <v>51</v>
      </c>
      <c r="V295" s="401" t="n">
        <v>60</v>
      </c>
      <c r="W295" s="401" t="n">
        <v>37</v>
      </c>
      <c r="X295" s="401" t="n">
        <v>33</v>
      </c>
      <c r="Y295" s="401" t="n">
        <v>55</v>
      </c>
      <c r="Z295" s="401" t="n">
        <v>56</v>
      </c>
      <c r="AA295" s="401" t="n">
        <v>13</v>
      </c>
      <c r="AB295" s="401" t="n">
        <v>21</v>
      </c>
      <c r="AC295" s="401" t="n">
        <v>28</v>
      </c>
      <c r="AD295" s="401" t="n">
        <v>6</v>
      </c>
      <c r="AE295" s="401" t="n">
        <v>35</v>
      </c>
      <c r="AF295" s="401" t="n">
        <v>54</v>
      </c>
      <c r="AG295" s="401" t="n">
        <v>36</v>
      </c>
      <c r="AH295" s="401" t="n">
        <v>43</v>
      </c>
      <c r="AI295" s="401" t="n">
        <v>1</v>
      </c>
      <c r="AJ295" s="401" t="n">
        <v>47</v>
      </c>
      <c r="AK295" s="401" t="n">
        <v>34</v>
      </c>
      <c r="AL295" s="401" t="n">
        <v>19</v>
      </c>
      <c r="AM295" s="401" t="n">
        <v>58</v>
      </c>
      <c r="AN295" s="401" t="n">
        <v>26</v>
      </c>
      <c r="AO295" s="401" t="n">
        <v>52</v>
      </c>
      <c r="AP295" s="401" t="n">
        <v>18</v>
      </c>
      <c r="AQ295" s="401" t="n">
        <v>46</v>
      </c>
      <c r="AR295" s="401" t="n">
        <v>32</v>
      </c>
      <c r="AS295" s="401" t="n">
        <v>44</v>
      </c>
      <c r="AT295" s="401" t="n">
        <v>23</v>
      </c>
      <c r="AU295" s="401" t="n">
        <v>45</v>
      </c>
      <c r="AV295" s="401" t="n">
        <v>53</v>
      </c>
      <c r="AW295" s="401" t="n">
        <v>40</v>
      </c>
      <c r="AX295" s="401" t="n">
        <v>48</v>
      </c>
      <c r="AY295" s="401" t="n">
        <v>24</v>
      </c>
      <c r="AZ295" s="401" t="n">
        <v>11</v>
      </c>
      <c r="BA295" s="401" t="n">
        <v>39</v>
      </c>
      <c r="BB295" s="401" t="n">
        <v>7</v>
      </c>
      <c r="BD295" s="401" t="n">
        <v>2</v>
      </c>
      <c r="BE295" s="401" t="n">
        <v>16</v>
      </c>
      <c r="BF295" s="401" t="n">
        <v>25</v>
      </c>
      <c r="BG295" s="401" t="n">
        <v>10</v>
      </c>
      <c r="BI295" s="401" t="n">
        <v>12</v>
      </c>
      <c r="BJ295" s="401" t="n">
        <v>3</v>
      </c>
      <c r="BK295" s="401" t="n">
        <v>29</v>
      </c>
      <c r="BL295" s="401" t="n">
        <v>38</v>
      </c>
      <c r="BN295" s="401" t="n">
        <v>4</v>
      </c>
      <c r="BO295" s="401" t="n">
        <v>8</v>
      </c>
      <c r="BP295" s="401" t="n">
        <v>17</v>
      </c>
      <c r="BQ295" s="401" t="n">
        <v>22</v>
      </c>
    </row>
    <row r="296" customFormat="false" ht="12.75" hidden="false" customHeight="false" outlineLevel="0" collapsed="false">
      <c r="A296" s="401" t="str">
        <f aca="true">IF(INDIRECT(ADDRESS(A$6,ROW()-ROW(A$6)-1+COLUMN($F$8)))&gt;0,INDIRECT(ADDRESS(A$6,ROW()-ROW(A$6)-1+COLUMN($F$8))),"")</f>
        <v/>
      </c>
      <c r="B296" s="401" t="str">
        <f aca="true">IF(INDIRECT(ADDRESS(B$6,ROW()-ROW(B$6)-1+COLUMN($F$8)))&gt;0,INDIRECT(ADDRESS(B$6,ROW()-ROW(B$6)-1+COLUMN($F$8))),"")</f>
        <v/>
      </c>
      <c r="C296" s="401" t="str">
        <f aca="true">IF(INDIRECT(ADDRESS(C$6,ROW()-ROW(C$6)-1+COLUMN($F$8)))&gt;0,INDIRECT(ADDRESS(C$6,ROW()-ROW(C$6)-1+COLUMN($F$8))),"")</f>
        <v/>
      </c>
    </row>
    <row r="297" customFormat="false" ht="12.75" hidden="false" customHeight="false" outlineLevel="0" collapsed="false">
      <c r="A297" s="401" t="str">
        <f aca="true">IF(INDIRECT(ADDRESS(A$6,ROW()-ROW(A$6)-1+COLUMN($F$8)))&gt;0,INDIRECT(ADDRESS(A$6,ROW()-ROW(A$6)-1+COLUMN($F$8))),"")</f>
        <v/>
      </c>
      <c r="B297" s="401" t="str">
        <f aca="true">IF(INDIRECT(ADDRESS(B$6,ROW()-ROW(B$6)-1+COLUMN($F$8)))&gt;0,INDIRECT(ADDRESS(B$6,ROW()-ROW(B$6)-1+COLUMN($F$8))),"")</f>
        <v/>
      </c>
      <c r="C297" s="401" t="str">
        <f aca="true">IF(INDIRECT(ADDRESS(C$6,ROW()-ROW(C$6)-1+COLUMN($F$8)))&gt;0,INDIRECT(ADDRESS(C$6,ROW()-ROW(C$6)-1+COLUMN($F$8))),"")</f>
        <v/>
      </c>
      <c r="D297" s="446" t="n">
        <v>62</v>
      </c>
      <c r="E297" s="39" t="s">
        <v>250</v>
      </c>
    </row>
    <row r="298" customFormat="false" ht="12.75" hidden="false" customHeight="false" outlineLevel="0" collapsed="false">
      <c r="A298" s="401" t="str">
        <f aca="true">IF(INDIRECT(ADDRESS(A$6,ROW()-ROW(A$6)-1+COLUMN($F$8)))&gt;0,INDIRECT(ADDRESS(A$6,ROW()-ROW(A$6)-1+COLUMN($F$8))),"")</f>
        <v/>
      </c>
      <c r="B298" s="401" t="str">
        <f aca="true">IF(INDIRECT(ADDRESS(B$6,ROW()-ROW(B$6)-1+COLUMN($F$8)))&gt;0,INDIRECT(ADDRESS(B$6,ROW()-ROW(B$6)-1+COLUMN($F$8))),"")</f>
        <v/>
      </c>
      <c r="C298" s="401" t="str">
        <f aca="true">IF(INDIRECT(ADDRESS(C$6,ROW()-ROW(C$6)-1+COLUMN($F$8)))&gt;0,INDIRECT(ADDRESS(C$6,ROW()-ROW(C$6)-1+COLUMN($F$8))),"")</f>
        <v/>
      </c>
      <c r="E298" s="401" t="s">
        <v>198</v>
      </c>
      <c r="F298" s="401" t="n">
        <v>1</v>
      </c>
      <c r="G298" s="401" t="n">
        <v>2</v>
      </c>
      <c r="H298" s="401" t="n">
        <v>3</v>
      </c>
      <c r="I298" s="401" t="n">
        <v>4</v>
      </c>
      <c r="J298" s="401" t="n">
        <v>5</v>
      </c>
      <c r="K298" s="401" t="n">
        <v>6</v>
      </c>
      <c r="L298" s="401" t="n">
        <v>7</v>
      </c>
      <c r="M298" s="401" t="n">
        <v>8</v>
      </c>
      <c r="N298" s="401" t="n">
        <v>9</v>
      </c>
      <c r="O298" s="401" t="n">
        <v>10</v>
      </c>
      <c r="P298" s="401" t="n">
        <v>11</v>
      </c>
      <c r="Q298" s="401" t="n">
        <v>12</v>
      </c>
      <c r="R298" s="401" t="n">
        <v>13</v>
      </c>
      <c r="S298" s="401" t="n">
        <v>14</v>
      </c>
      <c r="T298" s="401" t="n">
        <v>15</v>
      </c>
      <c r="U298" s="401" t="n">
        <v>16</v>
      </c>
      <c r="V298" s="401" t="n">
        <v>17</v>
      </c>
      <c r="W298" s="401" t="n">
        <v>18</v>
      </c>
      <c r="X298" s="401" t="n">
        <v>19</v>
      </c>
      <c r="Y298" s="401" t="n">
        <v>20</v>
      </c>
      <c r="Z298" s="401" t="n">
        <v>21</v>
      </c>
      <c r="AA298" s="401" t="n">
        <v>22</v>
      </c>
      <c r="AB298" s="401" t="n">
        <v>23</v>
      </c>
      <c r="AC298" s="401" t="n">
        <v>24</v>
      </c>
      <c r="AD298" s="401" t="n">
        <v>25</v>
      </c>
      <c r="AE298" s="401" t="n">
        <v>26</v>
      </c>
      <c r="AF298" s="401" t="n">
        <v>27</v>
      </c>
      <c r="AG298" s="401" t="n">
        <v>28</v>
      </c>
      <c r="AH298" s="401" t="n">
        <v>29</v>
      </c>
      <c r="AI298" s="401" t="n">
        <v>30</v>
      </c>
      <c r="AJ298" s="401" t="n">
        <v>31</v>
      </c>
      <c r="AK298" s="401" t="n">
        <v>32</v>
      </c>
      <c r="AL298" s="401" t="n">
        <v>33</v>
      </c>
      <c r="AM298" s="401" t="n">
        <v>34</v>
      </c>
      <c r="AN298" s="401" t="n">
        <v>35</v>
      </c>
      <c r="AO298" s="401" t="n">
        <v>36</v>
      </c>
      <c r="AP298" s="401" t="n">
        <v>37</v>
      </c>
      <c r="AQ298" s="401" t="n">
        <v>38</v>
      </c>
      <c r="AR298" s="401" t="n">
        <v>39</v>
      </c>
      <c r="AS298" s="401" t="n">
        <v>40</v>
      </c>
      <c r="AT298" s="401" t="n">
        <v>41</v>
      </c>
      <c r="AU298" s="401" t="n">
        <v>42</v>
      </c>
      <c r="AV298" s="401" t="n">
        <v>43</v>
      </c>
      <c r="AW298" s="401" t="n">
        <v>44</v>
      </c>
      <c r="AX298" s="401" t="n">
        <v>45</v>
      </c>
      <c r="AY298" s="401" t="n">
        <v>46</v>
      </c>
      <c r="AZ298" s="401" t="n">
        <v>47</v>
      </c>
      <c r="BA298" s="401" t="n">
        <v>48</v>
      </c>
      <c r="BB298" s="401" t="n">
        <v>49</v>
      </c>
      <c r="BC298" s="401" t="n">
        <v>50</v>
      </c>
      <c r="BD298" s="401" t="n">
        <v>51</v>
      </c>
      <c r="BE298" s="401" t="n">
        <v>52</v>
      </c>
      <c r="BF298" s="401" t="n">
        <v>53</v>
      </c>
      <c r="BG298" s="401" t="n">
        <v>54</v>
      </c>
      <c r="BI298" s="401" t="n">
        <v>55</v>
      </c>
      <c r="BJ298" s="401" t="n">
        <v>56</v>
      </c>
      <c r="BK298" s="401" t="n">
        <v>57</v>
      </c>
      <c r="BL298" s="401" t="n">
        <v>58</v>
      </c>
      <c r="BN298" s="401" t="n">
        <v>59</v>
      </c>
      <c r="BO298" s="401" t="n">
        <v>60</v>
      </c>
      <c r="BP298" s="401" t="n">
        <v>61</v>
      </c>
      <c r="BQ298" s="401" t="n">
        <v>62</v>
      </c>
    </row>
    <row r="299" customFormat="false" ht="12.75" hidden="false" customHeight="false" outlineLevel="0" collapsed="false">
      <c r="A299" s="401" t="str">
        <f aca="true">IF(INDIRECT(ADDRESS(A$6,ROW()-ROW(A$6)-1+COLUMN($F$8)))&gt;0,INDIRECT(ADDRESS(A$6,ROW()-ROW(A$6)-1+COLUMN($F$8))),"")</f>
        <v/>
      </c>
      <c r="B299" s="401" t="str">
        <f aca="true">IF(INDIRECT(ADDRESS(B$6,ROW()-ROW(B$6)-1+COLUMN($F$8)))&gt;0,INDIRECT(ADDRESS(B$6,ROW()-ROW(B$6)-1+COLUMN($F$8))),"")</f>
        <v/>
      </c>
      <c r="C299" s="401" t="str">
        <f aca="true">IF(INDIRECT(ADDRESS(C$6,ROW()-ROW(C$6)-1+COLUMN($F$8)))&gt;0,INDIRECT(ADDRESS(C$6,ROW()-ROW(C$6)-1+COLUMN($F$8))),"")</f>
        <v/>
      </c>
      <c r="E299" s="401" t="s">
        <v>225</v>
      </c>
      <c r="F299" s="401" t="n">
        <v>15</v>
      </c>
      <c r="G299" s="401" t="n">
        <v>58</v>
      </c>
      <c r="H299" s="401" t="n">
        <v>51</v>
      </c>
      <c r="I299" s="401" t="n">
        <v>37</v>
      </c>
      <c r="J299" s="401" t="n">
        <v>24</v>
      </c>
      <c r="K299" s="401" t="n">
        <v>4</v>
      </c>
      <c r="L299" s="401" t="n">
        <v>59</v>
      </c>
      <c r="M299" s="401" t="n">
        <v>29</v>
      </c>
      <c r="N299" s="401" t="n">
        <v>6</v>
      </c>
      <c r="O299" s="401" t="n">
        <v>43</v>
      </c>
      <c r="P299" s="401" t="n">
        <v>60</v>
      </c>
      <c r="Q299" s="401" t="n">
        <v>30</v>
      </c>
      <c r="R299" s="401" t="n">
        <v>52</v>
      </c>
      <c r="S299" s="401" t="n">
        <v>7</v>
      </c>
      <c r="T299" s="401" t="n">
        <v>56</v>
      </c>
      <c r="U299" s="401" t="n">
        <v>62</v>
      </c>
      <c r="V299" s="401" t="n">
        <v>34</v>
      </c>
      <c r="W299" s="401" t="n">
        <v>12</v>
      </c>
      <c r="X299" s="401" t="n">
        <v>53</v>
      </c>
      <c r="Y299" s="401" t="n">
        <v>1</v>
      </c>
      <c r="Z299" s="401" t="n">
        <v>54</v>
      </c>
      <c r="AA299" s="401" t="n">
        <v>41</v>
      </c>
      <c r="AB299" s="401" t="n">
        <v>39</v>
      </c>
      <c r="AC299" s="401" t="n">
        <v>28</v>
      </c>
      <c r="AD299" s="401" t="n">
        <v>55</v>
      </c>
      <c r="AE299" s="401" t="n">
        <v>57</v>
      </c>
      <c r="AF299" s="401" t="n">
        <v>19</v>
      </c>
      <c r="AG299" s="401" t="n">
        <v>50</v>
      </c>
      <c r="AH299" s="401" t="n">
        <v>36</v>
      </c>
      <c r="AI299" s="401" t="n">
        <v>22</v>
      </c>
      <c r="AJ299" s="401" t="n">
        <v>8</v>
      </c>
      <c r="AK299" s="401" t="n">
        <v>25</v>
      </c>
      <c r="AL299" s="401" t="n">
        <v>47</v>
      </c>
      <c r="AM299" s="401" t="n">
        <v>18</v>
      </c>
      <c r="AN299" s="401" t="n">
        <v>31</v>
      </c>
      <c r="AO299" s="401" t="n">
        <v>35</v>
      </c>
      <c r="AP299" s="401" t="n">
        <v>9</v>
      </c>
      <c r="AQ299" s="401" t="n">
        <v>2</v>
      </c>
      <c r="AR299" s="401" t="n">
        <v>46</v>
      </c>
      <c r="AS299" s="401" t="n">
        <v>11</v>
      </c>
      <c r="AT299" s="401" t="n">
        <v>49</v>
      </c>
      <c r="AU299" s="401" t="n">
        <v>14</v>
      </c>
      <c r="AV299" s="401" t="n">
        <v>44</v>
      </c>
      <c r="AW299" s="401" t="n">
        <v>17</v>
      </c>
      <c r="AX299" s="401" t="n">
        <v>23</v>
      </c>
      <c r="AY299" s="401" t="n">
        <v>13</v>
      </c>
      <c r="AZ299" s="401" t="n">
        <v>10</v>
      </c>
      <c r="BA299" s="401" t="n">
        <v>27</v>
      </c>
      <c r="BB299" s="401" t="n">
        <v>40</v>
      </c>
      <c r="BC299" s="401" t="n">
        <v>61</v>
      </c>
      <c r="BD299" s="401" t="n">
        <v>20</v>
      </c>
      <c r="BE299" s="401" t="n">
        <v>5</v>
      </c>
      <c r="BF299" s="401" t="n">
        <v>32</v>
      </c>
      <c r="BG299" s="401" t="n">
        <v>21</v>
      </c>
      <c r="BI299" s="401" t="n">
        <v>48</v>
      </c>
      <c r="BJ299" s="401" t="n">
        <v>33</v>
      </c>
      <c r="BK299" s="401" t="n">
        <v>26</v>
      </c>
      <c r="BL299" s="401" t="n">
        <v>42</v>
      </c>
      <c r="BN299" s="401" t="n">
        <v>3</v>
      </c>
      <c r="BO299" s="401" t="n">
        <v>38</v>
      </c>
      <c r="BP299" s="401" t="n">
        <v>16</v>
      </c>
      <c r="BQ299" s="401" t="n">
        <v>45</v>
      </c>
    </row>
    <row r="300" customFormat="false" ht="12.75" hidden="false" customHeight="false" outlineLevel="0" collapsed="false">
      <c r="A300" s="401" t="str">
        <f aca="true">IF(INDIRECT(ADDRESS(A$6,ROW()-ROW(A$6)-1+COLUMN($F$8)))&gt;0,INDIRECT(ADDRESS(A$6,ROW()-ROW(A$6)-1+COLUMN($F$8))),"")</f>
        <v/>
      </c>
      <c r="B300" s="401" t="str">
        <f aca="true">IF(INDIRECT(ADDRESS(B$6,ROW()-ROW(B$6)-1+COLUMN($F$8)))&gt;0,INDIRECT(ADDRESS(B$6,ROW()-ROW(B$6)-1+COLUMN($F$8))),"")</f>
        <v/>
      </c>
      <c r="C300" s="401" t="str">
        <f aca="true">IF(INDIRECT(ADDRESS(C$6,ROW()-ROW(C$6)-1+COLUMN($F$8)))&gt;0,INDIRECT(ADDRESS(C$6,ROW()-ROW(C$6)-1+COLUMN($F$8))),"")</f>
        <v/>
      </c>
      <c r="E300" s="401" t="s">
        <v>227</v>
      </c>
      <c r="F300" s="401" t="n">
        <v>58</v>
      </c>
      <c r="G300" s="401" t="n">
        <v>18</v>
      </c>
      <c r="H300" s="401" t="n">
        <v>9</v>
      </c>
      <c r="I300" s="401" t="n">
        <v>12</v>
      </c>
      <c r="J300" s="401" t="n">
        <v>59</v>
      </c>
      <c r="K300" s="401" t="n">
        <v>37</v>
      </c>
      <c r="L300" s="401" t="n">
        <v>46</v>
      </c>
      <c r="M300" s="401" t="n">
        <v>25</v>
      </c>
      <c r="N300" s="401" t="n">
        <v>33</v>
      </c>
      <c r="O300" s="401" t="n">
        <v>27</v>
      </c>
      <c r="P300" s="401" t="n">
        <v>45</v>
      </c>
      <c r="Q300" s="401" t="n">
        <v>23</v>
      </c>
      <c r="R300" s="401" t="n">
        <v>5</v>
      </c>
      <c r="S300" s="401" t="n">
        <v>26</v>
      </c>
      <c r="T300" s="401" t="n">
        <v>52</v>
      </c>
      <c r="U300" s="401" t="n">
        <v>24</v>
      </c>
      <c r="V300" s="401" t="n">
        <v>43</v>
      </c>
      <c r="W300" s="401" t="n">
        <v>56</v>
      </c>
      <c r="X300" s="401" t="n">
        <v>32</v>
      </c>
      <c r="Y300" s="401" t="n">
        <v>49</v>
      </c>
      <c r="Z300" s="401" t="n">
        <v>14</v>
      </c>
      <c r="AA300" s="401" t="n">
        <v>62</v>
      </c>
      <c r="AB300" s="401" t="n">
        <v>54</v>
      </c>
      <c r="AC300" s="401" t="n">
        <v>16</v>
      </c>
      <c r="AD300" s="401" t="n">
        <v>36</v>
      </c>
      <c r="AE300" s="401" t="n">
        <v>29</v>
      </c>
      <c r="AF300" s="401" t="n">
        <v>35</v>
      </c>
      <c r="AG300" s="401" t="n">
        <v>55</v>
      </c>
      <c r="AH300" s="401" t="n">
        <v>38</v>
      </c>
      <c r="AI300" s="401" t="n">
        <v>8</v>
      </c>
      <c r="AJ300" s="401" t="n">
        <v>39</v>
      </c>
      <c r="AK300" s="401" t="n">
        <v>6</v>
      </c>
      <c r="AL300" s="401" t="n">
        <v>19</v>
      </c>
      <c r="AM300" s="401" t="n">
        <v>51</v>
      </c>
      <c r="AN300" s="401" t="n">
        <v>2</v>
      </c>
      <c r="AO300" s="401" t="n">
        <v>40</v>
      </c>
      <c r="AP300" s="401" t="n">
        <v>44</v>
      </c>
      <c r="AQ300" s="401" t="n">
        <v>21</v>
      </c>
      <c r="AR300" s="401" t="n">
        <v>60</v>
      </c>
      <c r="AS300" s="401" t="n">
        <v>4</v>
      </c>
      <c r="AT300" s="401" t="n">
        <v>61</v>
      </c>
      <c r="AU300" s="401" t="n">
        <v>53</v>
      </c>
      <c r="AV300" s="401" t="n">
        <v>17</v>
      </c>
      <c r="AW300" s="401" t="n">
        <v>57</v>
      </c>
      <c r="AX300" s="401" t="n">
        <v>48</v>
      </c>
      <c r="AY300" s="401" t="n">
        <v>7</v>
      </c>
      <c r="AZ300" s="401" t="n">
        <v>20</v>
      </c>
      <c r="BA300" s="401" t="n">
        <v>42</v>
      </c>
      <c r="BB300" s="401" t="n">
        <v>47</v>
      </c>
      <c r="BC300" s="401" t="n">
        <v>3</v>
      </c>
      <c r="BD300" s="401" t="n">
        <v>34</v>
      </c>
      <c r="BE300" s="401" t="n">
        <v>15</v>
      </c>
      <c r="BF300" s="401" t="n">
        <v>22</v>
      </c>
      <c r="BG300" s="401" t="n">
        <v>41</v>
      </c>
      <c r="BI300" s="401" t="n">
        <v>28</v>
      </c>
      <c r="BJ300" s="401" t="n">
        <v>1</v>
      </c>
      <c r="BK300" s="401" t="n">
        <v>10</v>
      </c>
      <c r="BL300" s="401" t="n">
        <v>11</v>
      </c>
      <c r="BN300" s="401" t="n">
        <v>50</v>
      </c>
      <c r="BO300" s="401" t="n">
        <v>31</v>
      </c>
      <c r="BP300" s="401" t="n">
        <v>30</v>
      </c>
      <c r="BQ300" s="401" t="n">
        <v>13</v>
      </c>
    </row>
    <row r="301" customFormat="false" ht="12.75" hidden="false" customHeight="false" outlineLevel="0" collapsed="false">
      <c r="A301" s="401" t="str">
        <f aca="true">IF(INDIRECT(ADDRESS(A$6,ROW()-ROW(A$6)-1+COLUMN($F$8)))&gt;0,INDIRECT(ADDRESS(A$6,ROW()-ROW(A$6)-1+COLUMN($F$8))),"")</f>
        <v/>
      </c>
      <c r="B301" s="401" t="str">
        <f aca="true">IF(INDIRECT(ADDRESS(B$6,ROW()-ROW(B$6)-1+COLUMN($F$8)))&gt;0,INDIRECT(ADDRESS(B$6,ROW()-ROW(B$6)-1+COLUMN($F$8))),"")</f>
        <v/>
      </c>
      <c r="C301" s="401" t="str">
        <f aca="true">IF(INDIRECT(ADDRESS(C$6,ROW()-ROW(C$6)-1+COLUMN($F$8)))&gt;0,INDIRECT(ADDRESS(C$6,ROW()-ROW(C$6)-1+COLUMN($F$8))),"")</f>
        <v/>
      </c>
    </row>
    <row r="302" customFormat="false" ht="12.75" hidden="false" customHeight="false" outlineLevel="0" collapsed="false">
      <c r="A302" s="401" t="str">
        <f aca="true">IF(INDIRECT(ADDRESS(A$6,ROW()-ROW(A$6)-1+COLUMN($F$8)))&gt;0,INDIRECT(ADDRESS(A$6,ROW()-ROW(A$6)-1+COLUMN($F$8))),"")</f>
        <v/>
      </c>
      <c r="B302" s="401" t="str">
        <f aca="true">IF(INDIRECT(ADDRESS(B$6,ROW()-ROW(B$6)-1+COLUMN($F$8)))&gt;0,INDIRECT(ADDRESS(B$6,ROW()-ROW(B$6)-1+COLUMN($F$8))),"")</f>
        <v/>
      </c>
      <c r="C302" s="401" t="str">
        <f aca="true">IF(INDIRECT(ADDRESS(C$6,ROW()-ROW(C$6)-1+COLUMN($F$8)))&gt;0,INDIRECT(ADDRESS(C$6,ROW()-ROW(C$6)-1+COLUMN($F$8))),"")</f>
        <v/>
      </c>
      <c r="D302" s="446" t="n">
        <v>63</v>
      </c>
      <c r="E302" s="39" t="s">
        <v>250</v>
      </c>
    </row>
    <row r="303" customFormat="false" ht="12.75" hidden="false" customHeight="false" outlineLevel="0" collapsed="false">
      <c r="A303" s="401" t="str">
        <f aca="true">IF(INDIRECT(ADDRESS(A$6,ROW()-ROW(A$6)-1+COLUMN($F$8)))&gt;0,INDIRECT(ADDRESS(A$6,ROW()-ROW(A$6)-1+COLUMN($F$8))),"")</f>
        <v/>
      </c>
      <c r="B303" s="401" t="str">
        <f aca="true">IF(INDIRECT(ADDRESS(B$6,ROW()-ROW(B$6)-1+COLUMN($F$8)))&gt;0,INDIRECT(ADDRESS(B$6,ROW()-ROW(B$6)-1+COLUMN($F$8))),"")</f>
        <v/>
      </c>
      <c r="C303" s="401" t="str">
        <f aca="true">IF(INDIRECT(ADDRESS(C$6,ROW()-ROW(C$6)-1+COLUMN($F$8)))&gt;0,INDIRECT(ADDRESS(C$6,ROW()-ROW(C$6)-1+COLUMN($F$8))),"")</f>
        <v/>
      </c>
      <c r="E303" s="401" t="s">
        <v>198</v>
      </c>
      <c r="F303" s="401" t="n">
        <v>1</v>
      </c>
      <c r="G303" s="401" t="n">
        <v>2</v>
      </c>
      <c r="H303" s="401" t="n">
        <v>3</v>
      </c>
      <c r="I303" s="401" t="n">
        <v>4</v>
      </c>
      <c r="J303" s="401" t="n">
        <v>5</v>
      </c>
      <c r="K303" s="401" t="n">
        <v>6</v>
      </c>
      <c r="L303" s="401" t="n">
        <v>7</v>
      </c>
      <c r="M303" s="401" t="n">
        <v>8</v>
      </c>
      <c r="N303" s="401" t="n">
        <v>9</v>
      </c>
      <c r="O303" s="401" t="n">
        <v>10</v>
      </c>
      <c r="P303" s="401" t="n">
        <v>11</v>
      </c>
      <c r="Q303" s="401" t="n">
        <v>12</v>
      </c>
      <c r="R303" s="401" t="n">
        <v>13</v>
      </c>
      <c r="S303" s="401" t="n">
        <v>14</v>
      </c>
      <c r="T303" s="401" t="n">
        <v>15</v>
      </c>
      <c r="U303" s="401" t="n">
        <v>16</v>
      </c>
      <c r="V303" s="401" t="n">
        <v>17</v>
      </c>
      <c r="W303" s="401" t="n">
        <v>18</v>
      </c>
      <c r="X303" s="401" t="n">
        <v>19</v>
      </c>
      <c r="Y303" s="401" t="n">
        <v>20</v>
      </c>
      <c r="Z303" s="401" t="n">
        <v>21</v>
      </c>
      <c r="AA303" s="401" t="n">
        <v>22</v>
      </c>
      <c r="AB303" s="401" t="n">
        <v>23</v>
      </c>
      <c r="AC303" s="401" t="n">
        <v>24</v>
      </c>
      <c r="AD303" s="401" t="n">
        <v>25</v>
      </c>
      <c r="AE303" s="401" t="n">
        <v>26</v>
      </c>
      <c r="AF303" s="401" t="n">
        <v>27</v>
      </c>
      <c r="AG303" s="401" t="n">
        <v>28</v>
      </c>
      <c r="AH303" s="401" t="n">
        <v>29</v>
      </c>
      <c r="AI303" s="401" t="n">
        <v>30</v>
      </c>
      <c r="AJ303" s="401" t="n">
        <v>31</v>
      </c>
      <c r="AK303" s="401" t="n">
        <v>32</v>
      </c>
      <c r="AL303" s="401" t="n">
        <v>33</v>
      </c>
      <c r="AM303" s="401" t="n">
        <v>34</v>
      </c>
      <c r="AN303" s="401" t="n">
        <v>35</v>
      </c>
      <c r="AO303" s="401" t="n">
        <v>36</v>
      </c>
      <c r="AP303" s="401" t="n">
        <v>37</v>
      </c>
      <c r="AQ303" s="401" t="n">
        <v>38</v>
      </c>
      <c r="AR303" s="401" t="n">
        <v>39</v>
      </c>
      <c r="AS303" s="401" t="n">
        <v>40</v>
      </c>
      <c r="AT303" s="401" t="n">
        <v>41</v>
      </c>
      <c r="AU303" s="401" t="n">
        <v>42</v>
      </c>
      <c r="AV303" s="401" t="n">
        <v>43</v>
      </c>
      <c r="AW303" s="401" t="n">
        <v>44</v>
      </c>
      <c r="AX303" s="401" t="n">
        <v>45</v>
      </c>
      <c r="AY303" s="401" t="n">
        <v>46</v>
      </c>
      <c r="AZ303" s="401" t="n">
        <v>47</v>
      </c>
      <c r="BA303" s="401" t="n">
        <v>48</v>
      </c>
      <c r="BB303" s="401" t="n">
        <v>49</v>
      </c>
      <c r="BC303" s="401" t="n">
        <v>50</v>
      </c>
      <c r="BD303" s="401" t="n">
        <v>51</v>
      </c>
      <c r="BE303" s="401" t="n">
        <v>52</v>
      </c>
      <c r="BF303" s="401" t="n">
        <v>53</v>
      </c>
      <c r="BG303" s="401" t="n">
        <v>54</v>
      </c>
      <c r="BH303" s="401" t="n">
        <v>55</v>
      </c>
      <c r="BI303" s="401" t="n">
        <v>56</v>
      </c>
      <c r="BJ303" s="401" t="n">
        <v>57</v>
      </c>
      <c r="BK303" s="401" t="n">
        <v>58</v>
      </c>
      <c r="BL303" s="401" t="n">
        <v>59</v>
      </c>
      <c r="BN303" s="401" t="n">
        <v>60</v>
      </c>
      <c r="BO303" s="401" t="n">
        <v>61</v>
      </c>
      <c r="BP303" s="401" t="n">
        <v>62</v>
      </c>
      <c r="BQ303" s="401" t="n">
        <v>63</v>
      </c>
    </row>
    <row r="304" customFormat="false" ht="12.75" hidden="false" customHeight="false" outlineLevel="0" collapsed="false">
      <c r="A304" s="401" t="str">
        <f aca="true">IF(INDIRECT(ADDRESS(A$6,ROW()-ROW(A$6)-1+COLUMN($F$8)))&gt;0,INDIRECT(ADDRESS(A$6,ROW()-ROW(A$6)-1+COLUMN($F$8))),"")</f>
        <v/>
      </c>
      <c r="B304" s="401" t="str">
        <f aca="true">IF(INDIRECT(ADDRESS(B$6,ROW()-ROW(B$6)-1+COLUMN($F$8)))&gt;0,INDIRECT(ADDRESS(B$6,ROW()-ROW(B$6)-1+COLUMN($F$8))),"")</f>
        <v/>
      </c>
      <c r="C304" s="401" t="str">
        <f aca="true">IF(INDIRECT(ADDRESS(C$6,ROW()-ROW(C$6)-1+COLUMN($F$8)))&gt;0,INDIRECT(ADDRESS(C$6,ROW()-ROW(C$6)-1+COLUMN($F$8))),"")</f>
        <v/>
      </c>
      <c r="E304" s="401" t="s">
        <v>225</v>
      </c>
      <c r="F304" s="401" t="n">
        <v>45</v>
      </c>
      <c r="G304" s="401" t="n">
        <v>16</v>
      </c>
      <c r="H304" s="401" t="n">
        <v>2</v>
      </c>
      <c r="I304" s="401" t="n">
        <v>7</v>
      </c>
      <c r="J304" s="401" t="n">
        <v>47</v>
      </c>
      <c r="K304" s="401" t="n">
        <v>40</v>
      </c>
      <c r="L304" s="401" t="n">
        <v>15</v>
      </c>
      <c r="M304" s="401" t="n">
        <v>57</v>
      </c>
      <c r="N304" s="401" t="n">
        <v>41</v>
      </c>
      <c r="O304" s="401" t="n">
        <v>17</v>
      </c>
      <c r="P304" s="401" t="n">
        <v>5</v>
      </c>
      <c r="Q304" s="401" t="n">
        <v>23</v>
      </c>
      <c r="R304" s="401" t="n">
        <v>44</v>
      </c>
      <c r="S304" s="401" t="n">
        <v>27</v>
      </c>
      <c r="T304" s="401" t="n">
        <v>6</v>
      </c>
      <c r="U304" s="401" t="n">
        <v>10</v>
      </c>
      <c r="V304" s="401" t="n">
        <v>13</v>
      </c>
      <c r="W304" s="401" t="n">
        <v>36</v>
      </c>
      <c r="X304" s="401" t="n">
        <v>22</v>
      </c>
      <c r="Y304" s="401" t="n">
        <v>18</v>
      </c>
      <c r="Z304" s="401" t="n">
        <v>19</v>
      </c>
      <c r="AA304" s="401" t="n">
        <v>14</v>
      </c>
      <c r="AB304" s="401" t="n">
        <v>21</v>
      </c>
      <c r="AC304" s="401" t="n">
        <v>33</v>
      </c>
      <c r="AD304" s="401" t="n">
        <v>9</v>
      </c>
      <c r="AE304" s="401" t="n">
        <v>59</v>
      </c>
      <c r="AF304" s="401" t="n">
        <v>25</v>
      </c>
      <c r="AG304" s="401" t="n">
        <v>34</v>
      </c>
      <c r="AH304" s="401" t="n">
        <v>61</v>
      </c>
      <c r="AI304" s="401" t="n">
        <v>38</v>
      </c>
      <c r="AJ304" s="401" t="n">
        <v>42</v>
      </c>
      <c r="AK304" s="401" t="n">
        <v>30</v>
      </c>
      <c r="AL304" s="401" t="n">
        <v>4</v>
      </c>
      <c r="AM304" s="401" t="n">
        <v>60</v>
      </c>
      <c r="AN304" s="401" t="n">
        <v>32</v>
      </c>
      <c r="AO304" s="401" t="n">
        <v>37</v>
      </c>
      <c r="AP304" s="401" t="n">
        <v>50</v>
      </c>
      <c r="AQ304" s="401" t="n">
        <v>24</v>
      </c>
      <c r="AR304" s="401" t="n">
        <v>53</v>
      </c>
      <c r="AS304" s="401" t="n">
        <v>3</v>
      </c>
      <c r="AT304" s="401" t="n">
        <v>55</v>
      </c>
      <c r="AU304" s="401" t="n">
        <v>62</v>
      </c>
      <c r="AV304" s="401" t="n">
        <v>49</v>
      </c>
      <c r="AW304" s="401" t="n">
        <v>58</v>
      </c>
      <c r="AX304" s="401" t="n">
        <v>11</v>
      </c>
      <c r="AY304" s="401" t="n">
        <v>48</v>
      </c>
      <c r="AZ304" s="401" t="n">
        <v>31</v>
      </c>
      <c r="BA304" s="401" t="n">
        <v>56</v>
      </c>
      <c r="BB304" s="401" t="n">
        <v>51</v>
      </c>
      <c r="BC304" s="401" t="n">
        <v>28</v>
      </c>
      <c r="BD304" s="401" t="n">
        <v>54</v>
      </c>
      <c r="BE304" s="401" t="n">
        <v>63</v>
      </c>
      <c r="BF304" s="401" t="n">
        <v>35</v>
      </c>
      <c r="BG304" s="401" t="n">
        <v>26</v>
      </c>
      <c r="BH304" s="401" t="n">
        <v>1</v>
      </c>
      <c r="BI304" s="401" t="n">
        <v>43</v>
      </c>
      <c r="BJ304" s="401" t="n">
        <v>46</v>
      </c>
      <c r="BK304" s="401" t="n">
        <v>20</v>
      </c>
      <c r="BL304" s="401" t="n">
        <v>8</v>
      </c>
      <c r="BN304" s="401" t="n">
        <v>12</v>
      </c>
      <c r="BO304" s="401" t="n">
        <v>39</v>
      </c>
      <c r="BP304" s="401" t="n">
        <v>29</v>
      </c>
      <c r="BQ304" s="401" t="n">
        <v>52</v>
      </c>
    </row>
    <row r="305" customFormat="false" ht="12.75" hidden="false" customHeight="false" outlineLevel="0" collapsed="false">
      <c r="A305" s="401" t="str">
        <f aca="true">IF(INDIRECT(ADDRESS(A$6,ROW()-ROW(A$6)-1+COLUMN($F$8)))&gt;0,INDIRECT(ADDRESS(A$6,ROW()-ROW(A$6)-1+COLUMN($F$8))),"")</f>
        <v/>
      </c>
      <c r="B305" s="401" t="str">
        <f aca="true">IF(INDIRECT(ADDRESS(B$6,ROW()-ROW(B$6)-1+COLUMN($F$8)))&gt;0,INDIRECT(ADDRESS(B$6,ROW()-ROW(B$6)-1+COLUMN($F$8))),"")</f>
        <v/>
      </c>
      <c r="C305" s="401" t="str">
        <f aca="true">IF(INDIRECT(ADDRESS(C$6,ROW()-ROW(C$6)-1+COLUMN($F$8)))&gt;0,INDIRECT(ADDRESS(C$6,ROW()-ROW(C$6)-1+COLUMN($F$8))),"")</f>
        <v/>
      </c>
      <c r="E305" s="401" t="s">
        <v>227</v>
      </c>
      <c r="F305" s="401" t="n">
        <v>33</v>
      </c>
      <c r="G305" s="401" t="n">
        <v>28</v>
      </c>
      <c r="H305" s="401" t="n">
        <v>6</v>
      </c>
      <c r="I305" s="401" t="n">
        <v>36</v>
      </c>
      <c r="J305" s="401" t="n">
        <v>57</v>
      </c>
      <c r="K305" s="401" t="n">
        <v>3</v>
      </c>
      <c r="L305" s="401" t="n">
        <v>20</v>
      </c>
      <c r="M305" s="401" t="n">
        <v>27</v>
      </c>
      <c r="N305" s="401" t="n">
        <v>40</v>
      </c>
      <c r="O305" s="401" t="n">
        <v>42</v>
      </c>
      <c r="P305" s="401" t="n">
        <v>29</v>
      </c>
      <c r="Q305" s="401" t="n">
        <v>60</v>
      </c>
      <c r="R305" s="401" t="n">
        <v>22</v>
      </c>
      <c r="S305" s="401" t="n">
        <v>45</v>
      </c>
      <c r="T305" s="401" t="n">
        <v>54</v>
      </c>
      <c r="U305" s="401" t="n">
        <v>50</v>
      </c>
      <c r="V305" s="401" t="n">
        <v>35</v>
      </c>
      <c r="W305" s="401" t="n">
        <v>52</v>
      </c>
      <c r="X305" s="401" t="n">
        <v>56</v>
      </c>
      <c r="Y305" s="401" t="n">
        <v>19</v>
      </c>
      <c r="Z305" s="401" t="n">
        <v>32</v>
      </c>
      <c r="AA305" s="401" t="n">
        <v>18</v>
      </c>
      <c r="AB305" s="401" t="n">
        <v>39</v>
      </c>
      <c r="AC305" s="401" t="n">
        <v>62</v>
      </c>
      <c r="AD305" s="401" t="n">
        <v>23</v>
      </c>
      <c r="AE305" s="401" t="n">
        <v>58</v>
      </c>
      <c r="AF305" s="401" t="n">
        <v>8</v>
      </c>
      <c r="AG305" s="401" t="n">
        <v>5</v>
      </c>
      <c r="AH305" s="401" t="n">
        <v>12</v>
      </c>
      <c r="AI305" s="401" t="n">
        <v>16</v>
      </c>
      <c r="AJ305" s="401" t="n">
        <v>44</v>
      </c>
      <c r="AK305" s="401" t="n">
        <v>11</v>
      </c>
      <c r="AL305" s="401" t="n">
        <v>63</v>
      </c>
      <c r="AM305" s="401" t="n">
        <v>37</v>
      </c>
      <c r="AN305" s="401" t="n">
        <v>51</v>
      </c>
      <c r="AO305" s="401" t="n">
        <v>24</v>
      </c>
      <c r="AP305" s="401" t="n">
        <v>34</v>
      </c>
      <c r="AQ305" s="401" t="n">
        <v>14</v>
      </c>
      <c r="AR305" s="401" t="n">
        <v>55</v>
      </c>
      <c r="AS305" s="401" t="n">
        <v>46</v>
      </c>
      <c r="AT305" s="401" t="n">
        <v>17</v>
      </c>
      <c r="AU305" s="401" t="n">
        <v>49</v>
      </c>
      <c r="AV305" s="401" t="n">
        <v>61</v>
      </c>
      <c r="AW305" s="401" t="n">
        <v>31</v>
      </c>
      <c r="AX305" s="401" t="n">
        <v>26</v>
      </c>
      <c r="AY305" s="401" t="n">
        <v>9</v>
      </c>
      <c r="AZ305" s="401" t="n">
        <v>53</v>
      </c>
      <c r="BA305" s="401" t="n">
        <v>15</v>
      </c>
      <c r="BB305" s="401" t="n">
        <v>2</v>
      </c>
      <c r="BC305" s="401" t="n">
        <v>48</v>
      </c>
      <c r="BD305" s="401" t="n">
        <v>30</v>
      </c>
      <c r="BE305" s="401" t="n">
        <v>10</v>
      </c>
      <c r="BF305" s="401" t="n">
        <v>47</v>
      </c>
      <c r="BG305" s="401" t="n">
        <v>43</v>
      </c>
      <c r="BH305" s="401" t="n">
        <v>59</v>
      </c>
      <c r="BI305" s="401" t="n">
        <v>7</v>
      </c>
      <c r="BJ305" s="401" t="n">
        <v>1</v>
      </c>
      <c r="BK305" s="401" t="n">
        <v>25</v>
      </c>
      <c r="BL305" s="401" t="n">
        <v>13</v>
      </c>
      <c r="BN305" s="401" t="n">
        <v>38</v>
      </c>
      <c r="BO305" s="401" t="n">
        <v>4</v>
      </c>
      <c r="BP305" s="401" t="n">
        <v>41</v>
      </c>
      <c r="BQ305" s="401" t="n">
        <v>21</v>
      </c>
    </row>
    <row r="306" customFormat="false" ht="12.75" hidden="false" customHeight="false" outlineLevel="0" collapsed="false">
      <c r="A306" s="401" t="str">
        <f aca="true">IF(INDIRECT(ADDRESS(A$6,ROW()-ROW(A$6)-1+COLUMN($F$8)))&gt;0,INDIRECT(ADDRESS(A$6,ROW()-ROW(A$6)-1+COLUMN($F$8))),"")</f>
        <v/>
      </c>
      <c r="B306" s="401" t="str">
        <f aca="true">IF(INDIRECT(ADDRESS(B$6,ROW()-ROW(B$6)-1+COLUMN($F$8)))&gt;0,INDIRECT(ADDRESS(B$6,ROW()-ROW(B$6)-1+COLUMN($F$8))),"")</f>
        <v/>
      </c>
      <c r="C306" s="401" t="str">
        <f aca="true">IF(INDIRECT(ADDRESS(C$6,ROW()-ROW(C$6)-1+COLUMN($F$8)))&gt;0,INDIRECT(ADDRESS(C$6,ROW()-ROW(C$6)-1+COLUMN($F$8))),"")</f>
        <v/>
      </c>
    </row>
    <row r="307" customFormat="false" ht="12.75" hidden="false" customHeight="false" outlineLevel="0" collapsed="false">
      <c r="D307" s="446" t="n">
        <v>64</v>
      </c>
      <c r="E307" s="39" t="s">
        <v>250</v>
      </c>
    </row>
    <row r="308" customFormat="false" ht="12.75" hidden="false" customHeight="false" outlineLevel="0" collapsed="false">
      <c r="E308" s="401" t="s">
        <v>198</v>
      </c>
      <c r="F308" s="401" t="n">
        <v>1</v>
      </c>
      <c r="G308" s="401" t="n">
        <v>2</v>
      </c>
      <c r="H308" s="401" t="n">
        <v>3</v>
      </c>
      <c r="I308" s="401" t="n">
        <v>4</v>
      </c>
      <c r="J308" s="401" t="n">
        <v>5</v>
      </c>
      <c r="K308" s="401" t="n">
        <v>6</v>
      </c>
      <c r="L308" s="401" t="n">
        <v>7</v>
      </c>
      <c r="M308" s="401" t="n">
        <v>8</v>
      </c>
      <c r="N308" s="401" t="n">
        <v>9</v>
      </c>
      <c r="O308" s="401" t="n">
        <v>10</v>
      </c>
      <c r="P308" s="401" t="n">
        <v>11</v>
      </c>
      <c r="Q308" s="401" t="n">
        <v>12</v>
      </c>
      <c r="R308" s="401" t="n">
        <v>13</v>
      </c>
      <c r="S308" s="401" t="n">
        <v>14</v>
      </c>
      <c r="T308" s="401" t="n">
        <v>15</v>
      </c>
      <c r="U308" s="401" t="n">
        <v>16</v>
      </c>
      <c r="V308" s="401" t="n">
        <v>17</v>
      </c>
      <c r="W308" s="401" t="n">
        <v>18</v>
      </c>
      <c r="X308" s="401" t="n">
        <v>19</v>
      </c>
      <c r="Y308" s="401" t="n">
        <v>20</v>
      </c>
      <c r="Z308" s="401" t="n">
        <v>21</v>
      </c>
      <c r="AA308" s="401" t="n">
        <v>22</v>
      </c>
      <c r="AB308" s="401" t="n">
        <v>23</v>
      </c>
      <c r="AC308" s="401" t="n">
        <v>24</v>
      </c>
      <c r="AD308" s="401" t="n">
        <v>25</v>
      </c>
      <c r="AE308" s="401" t="n">
        <v>26</v>
      </c>
      <c r="AF308" s="401" t="n">
        <v>27</v>
      </c>
      <c r="AG308" s="401" t="n">
        <v>28</v>
      </c>
      <c r="AH308" s="401" t="n">
        <v>29</v>
      </c>
      <c r="AI308" s="401" t="n">
        <v>30</v>
      </c>
      <c r="AJ308" s="401" t="n">
        <v>31</v>
      </c>
      <c r="AK308" s="401" t="n">
        <v>32</v>
      </c>
      <c r="AL308" s="401" t="n">
        <v>33</v>
      </c>
      <c r="AM308" s="401" t="n">
        <v>34</v>
      </c>
      <c r="AN308" s="401" t="n">
        <v>35</v>
      </c>
      <c r="AO308" s="401" t="n">
        <v>36</v>
      </c>
      <c r="AP308" s="401" t="n">
        <v>37</v>
      </c>
      <c r="AQ308" s="401" t="n">
        <v>38</v>
      </c>
      <c r="AR308" s="401" t="n">
        <v>39</v>
      </c>
      <c r="AS308" s="401" t="n">
        <v>40</v>
      </c>
      <c r="AT308" s="401" t="n">
        <v>41</v>
      </c>
      <c r="AU308" s="401" t="n">
        <v>42</v>
      </c>
      <c r="AV308" s="401" t="n">
        <v>43</v>
      </c>
      <c r="AW308" s="401" t="n">
        <v>44</v>
      </c>
      <c r="AX308" s="401" t="n">
        <v>45</v>
      </c>
      <c r="AY308" s="401" t="n">
        <v>46</v>
      </c>
      <c r="AZ308" s="401" t="n">
        <v>47</v>
      </c>
      <c r="BA308" s="401" t="n">
        <v>48</v>
      </c>
      <c r="BB308" s="401" t="n">
        <v>49</v>
      </c>
      <c r="BC308" s="401" t="n">
        <v>50</v>
      </c>
      <c r="BD308" s="401" t="n">
        <v>51</v>
      </c>
      <c r="BE308" s="401" t="n">
        <v>52</v>
      </c>
      <c r="BF308" s="401" t="n">
        <v>53</v>
      </c>
      <c r="BG308" s="401" t="n">
        <v>54</v>
      </c>
      <c r="BH308" s="401" t="n">
        <v>55</v>
      </c>
      <c r="BI308" s="401" t="n">
        <v>56</v>
      </c>
      <c r="BJ308" s="401" t="n">
        <v>57</v>
      </c>
      <c r="BK308" s="401" t="n">
        <v>58</v>
      </c>
      <c r="BL308" s="401" t="n">
        <v>59</v>
      </c>
      <c r="BM308" s="401" t="n">
        <v>60</v>
      </c>
      <c r="BN308" s="401" t="n">
        <v>61</v>
      </c>
      <c r="BO308" s="401" t="n">
        <v>62</v>
      </c>
      <c r="BP308" s="401" t="n">
        <v>63</v>
      </c>
      <c r="BQ308" s="401" t="n">
        <v>64</v>
      </c>
    </row>
    <row r="309" customFormat="false" ht="12.75" hidden="false" customHeight="false" outlineLevel="0" collapsed="false">
      <c r="E309" s="401" t="s">
        <v>225</v>
      </c>
      <c r="F309" s="401" t="n">
        <v>5</v>
      </c>
      <c r="G309" s="401" t="n">
        <v>25</v>
      </c>
      <c r="H309" s="401" t="n">
        <v>14</v>
      </c>
      <c r="I309" s="401" t="n">
        <v>17</v>
      </c>
      <c r="J309" s="401" t="n">
        <v>62</v>
      </c>
      <c r="K309" s="401" t="n">
        <v>59</v>
      </c>
      <c r="L309" s="401" t="n">
        <v>38</v>
      </c>
      <c r="M309" s="401" t="n">
        <v>47</v>
      </c>
      <c r="N309" s="401" t="n">
        <v>53</v>
      </c>
      <c r="O309" s="401" t="n">
        <v>1</v>
      </c>
      <c r="P309" s="401" t="n">
        <v>7</v>
      </c>
      <c r="Q309" s="401" t="n">
        <v>28</v>
      </c>
      <c r="R309" s="401" t="n">
        <v>15</v>
      </c>
      <c r="S309" s="401" t="n">
        <v>57</v>
      </c>
      <c r="T309" s="401" t="n">
        <v>54</v>
      </c>
      <c r="U309" s="401" t="n">
        <v>27</v>
      </c>
      <c r="V309" s="401" t="n">
        <v>10</v>
      </c>
      <c r="W309" s="401" t="n">
        <v>21</v>
      </c>
      <c r="X309" s="401" t="n">
        <v>40</v>
      </c>
      <c r="Y309" s="401" t="n">
        <v>51</v>
      </c>
      <c r="Z309" s="401" t="n">
        <v>22</v>
      </c>
      <c r="AA309" s="401" t="n">
        <v>64</v>
      </c>
      <c r="AB309" s="401" t="n">
        <v>34</v>
      </c>
      <c r="AC309" s="401" t="n">
        <v>41</v>
      </c>
      <c r="AD309" s="401" t="n">
        <v>4</v>
      </c>
      <c r="AE309" s="401" t="n">
        <v>23</v>
      </c>
      <c r="AF309" s="401" t="n">
        <v>13</v>
      </c>
      <c r="AG309" s="401" t="n">
        <v>32</v>
      </c>
      <c r="AH309" s="401" t="n">
        <v>63</v>
      </c>
      <c r="AI309" s="401" t="n">
        <v>6</v>
      </c>
      <c r="AJ309" s="401" t="n">
        <v>49</v>
      </c>
      <c r="AK309" s="401" t="n">
        <v>56</v>
      </c>
      <c r="AL309" s="401" t="n">
        <v>31</v>
      </c>
      <c r="AM309" s="401" t="n">
        <v>26</v>
      </c>
      <c r="AN309" s="401" t="n">
        <v>12</v>
      </c>
      <c r="AO309" s="401" t="n">
        <v>45</v>
      </c>
      <c r="AP309" s="401" t="n">
        <v>3</v>
      </c>
      <c r="AQ309" s="401" t="n">
        <v>52</v>
      </c>
      <c r="AR309" s="401" t="n">
        <v>8</v>
      </c>
      <c r="AS309" s="401" t="n">
        <v>16</v>
      </c>
      <c r="AT309" s="401" t="n">
        <v>35</v>
      </c>
      <c r="AU309" s="401" t="n">
        <v>44</v>
      </c>
      <c r="AV309" s="401" t="n">
        <v>37</v>
      </c>
      <c r="AW309" s="401" t="n">
        <v>58</v>
      </c>
      <c r="AX309" s="401" t="n">
        <v>2</v>
      </c>
      <c r="AY309" s="401" t="n">
        <v>60</v>
      </c>
      <c r="AZ309" s="401" t="n">
        <v>9</v>
      </c>
      <c r="BA309" s="401" t="n">
        <v>55</v>
      </c>
      <c r="BB309" s="401" t="n">
        <v>33</v>
      </c>
      <c r="BC309" s="401" t="n">
        <v>19</v>
      </c>
      <c r="BD309" s="401" t="n">
        <v>20</v>
      </c>
      <c r="BE309" s="401" t="n">
        <v>39</v>
      </c>
      <c r="BF309" s="401" t="n">
        <v>61</v>
      </c>
      <c r="BG309" s="401" t="n">
        <v>46</v>
      </c>
      <c r="BH309" s="401" t="n">
        <v>42</v>
      </c>
      <c r="BI309" s="401" t="n">
        <v>24</v>
      </c>
      <c r="BJ309" s="401" t="n">
        <v>50</v>
      </c>
      <c r="BK309" s="401" t="n">
        <v>11</v>
      </c>
      <c r="BL309" s="401" t="n">
        <v>30</v>
      </c>
      <c r="BM309" s="401" t="n">
        <v>18</v>
      </c>
      <c r="BN309" s="401" t="n">
        <v>43</v>
      </c>
      <c r="BO309" s="401" t="n">
        <v>48</v>
      </c>
      <c r="BP309" s="401" t="n">
        <v>29</v>
      </c>
      <c r="BQ309" s="401" t="n">
        <v>36</v>
      </c>
    </row>
    <row r="310" customFormat="false" ht="12.75" hidden="false" customHeight="false" outlineLevel="0" collapsed="false">
      <c r="E310" s="401" t="s">
        <v>227</v>
      </c>
      <c r="F310" s="401" t="n">
        <v>63</v>
      </c>
      <c r="G310" s="401" t="n">
        <v>33</v>
      </c>
      <c r="H310" s="401" t="n">
        <v>51</v>
      </c>
      <c r="I310" s="401" t="n">
        <v>48</v>
      </c>
      <c r="J310" s="401" t="n">
        <v>56</v>
      </c>
      <c r="K310" s="401" t="n">
        <v>25</v>
      </c>
      <c r="L310" s="401" t="n">
        <v>8</v>
      </c>
      <c r="M310" s="401" t="n">
        <v>60</v>
      </c>
      <c r="N310" s="401" t="n">
        <v>35</v>
      </c>
      <c r="O310" s="401" t="n">
        <v>13</v>
      </c>
      <c r="P310" s="401" t="n">
        <v>54</v>
      </c>
      <c r="Q310" s="401" t="n">
        <v>14</v>
      </c>
      <c r="R310" s="401" t="n">
        <v>46</v>
      </c>
      <c r="S310" s="401" t="n">
        <v>38</v>
      </c>
      <c r="T310" s="401" t="n">
        <v>27</v>
      </c>
      <c r="U310" s="401" t="n">
        <v>4</v>
      </c>
      <c r="V310" s="401" t="n">
        <v>53</v>
      </c>
      <c r="W310" s="401" t="n">
        <v>42</v>
      </c>
      <c r="X310" s="401" t="n">
        <v>23</v>
      </c>
      <c r="Y310" s="401" t="n">
        <v>11</v>
      </c>
      <c r="Z310" s="401" t="n">
        <v>58</v>
      </c>
      <c r="AA310" s="401" t="n">
        <v>55</v>
      </c>
      <c r="AB310" s="401" t="n">
        <v>50</v>
      </c>
      <c r="AC310" s="401" t="n">
        <v>6</v>
      </c>
      <c r="AD310" s="401" t="n">
        <v>61</v>
      </c>
      <c r="AE310" s="401" t="n">
        <v>12</v>
      </c>
      <c r="AF310" s="401" t="n">
        <v>59</v>
      </c>
      <c r="AG310" s="401" t="n">
        <v>64</v>
      </c>
      <c r="AH310" s="401" t="n">
        <v>52</v>
      </c>
      <c r="AI310" s="401" t="n">
        <v>28</v>
      </c>
      <c r="AJ310" s="401" t="n">
        <v>30</v>
      </c>
      <c r="AK310" s="401" t="n">
        <v>15</v>
      </c>
      <c r="AL310" s="401" t="n">
        <v>9</v>
      </c>
      <c r="AM310" s="401" t="n">
        <v>16</v>
      </c>
      <c r="AN310" s="401" t="n">
        <v>41</v>
      </c>
      <c r="AO310" s="401" t="n">
        <v>62</v>
      </c>
      <c r="AP310" s="401" t="n">
        <v>36</v>
      </c>
      <c r="AQ310" s="401" t="n">
        <v>49</v>
      </c>
      <c r="AR310" s="401" t="n">
        <v>22</v>
      </c>
      <c r="AS310" s="401" t="n">
        <v>7</v>
      </c>
      <c r="AT310" s="401" t="n">
        <v>18</v>
      </c>
      <c r="AU310" s="401" t="n">
        <v>45</v>
      </c>
      <c r="AV310" s="401" t="n">
        <v>39</v>
      </c>
      <c r="AW310" s="401" t="n">
        <v>5</v>
      </c>
      <c r="AX310" s="401" t="n">
        <v>47</v>
      </c>
      <c r="AY310" s="401" t="n">
        <v>10</v>
      </c>
      <c r="AZ310" s="401" t="n">
        <v>34</v>
      </c>
      <c r="BA310" s="401" t="n">
        <v>17</v>
      </c>
      <c r="BB310" s="401" t="n">
        <v>37</v>
      </c>
      <c r="BC310" s="401" t="n">
        <v>3</v>
      </c>
      <c r="BD310" s="401" t="n">
        <v>19</v>
      </c>
      <c r="BE310" s="401" t="n">
        <v>29</v>
      </c>
      <c r="BF310" s="401" t="n">
        <v>2</v>
      </c>
      <c r="BG310" s="401" t="n">
        <v>31</v>
      </c>
      <c r="BH310" s="401" t="n">
        <v>24</v>
      </c>
      <c r="BI310" s="401" t="n">
        <v>40</v>
      </c>
      <c r="BJ310" s="401" t="n">
        <v>20</v>
      </c>
      <c r="BK310" s="401" t="n">
        <v>57</v>
      </c>
      <c r="BL310" s="401" t="n">
        <v>32</v>
      </c>
      <c r="BM310" s="401" t="n">
        <v>43</v>
      </c>
      <c r="BN310" s="401" t="n">
        <v>44</v>
      </c>
      <c r="BO310" s="401" t="n">
        <v>26</v>
      </c>
      <c r="BP310" s="401" t="n">
        <v>1</v>
      </c>
      <c r="BQ310" s="401" t="n">
        <v>21</v>
      </c>
    </row>
    <row r="312" customFormat="false" ht="12.75" hidden="false" customHeight="false" outlineLevel="0" collapsed="false">
      <c r="D312" s="446" t="n">
        <v>65</v>
      </c>
      <c r="E312" s="39" t="s">
        <v>250</v>
      </c>
    </row>
    <row r="313" customFormat="false" ht="12.75" hidden="false" customHeight="false" outlineLevel="0" collapsed="false">
      <c r="E313" s="401" t="s">
        <v>198</v>
      </c>
      <c r="F313" s="401" t="n">
        <v>1</v>
      </c>
      <c r="G313" s="401" t="n">
        <v>2</v>
      </c>
      <c r="H313" s="401" t="n">
        <v>3</v>
      </c>
      <c r="I313" s="401" t="n">
        <v>4</v>
      </c>
      <c r="J313" s="401" t="n">
        <v>5</v>
      </c>
      <c r="K313" s="401" t="n">
        <v>6</v>
      </c>
      <c r="L313" s="401" t="n">
        <v>7</v>
      </c>
      <c r="M313" s="401" t="n">
        <v>8</v>
      </c>
      <c r="N313" s="401" t="n">
        <v>9</v>
      </c>
      <c r="O313" s="401" t="n">
        <v>10</v>
      </c>
      <c r="P313" s="401" t="n">
        <v>11</v>
      </c>
      <c r="Q313" s="401" t="n">
        <v>12</v>
      </c>
      <c r="R313" s="401" t="n">
        <v>13</v>
      </c>
      <c r="S313" s="401" t="n">
        <v>14</v>
      </c>
      <c r="T313" s="401" t="n">
        <v>15</v>
      </c>
      <c r="U313" s="401" t="n">
        <v>16</v>
      </c>
      <c r="V313" s="401" t="n">
        <v>17</v>
      </c>
      <c r="W313" s="401" t="n">
        <v>18</v>
      </c>
      <c r="X313" s="401" t="n">
        <v>19</v>
      </c>
      <c r="Y313" s="401" t="n">
        <v>20</v>
      </c>
      <c r="Z313" s="401" t="n">
        <v>21</v>
      </c>
      <c r="AA313" s="401" t="n">
        <v>22</v>
      </c>
      <c r="AB313" s="401" t="n">
        <v>23</v>
      </c>
      <c r="AC313" s="401" t="n">
        <v>24</v>
      </c>
      <c r="AD313" s="401" t="n">
        <v>25</v>
      </c>
      <c r="AE313" s="401" t="n">
        <v>26</v>
      </c>
      <c r="AF313" s="401" t="n">
        <v>27</v>
      </c>
      <c r="AG313" s="401" t="n">
        <v>28</v>
      </c>
      <c r="AH313" s="401" t="n">
        <v>29</v>
      </c>
      <c r="AI313" s="401" t="n">
        <v>30</v>
      </c>
      <c r="AJ313" s="401" t="n">
        <v>31</v>
      </c>
      <c r="AK313" s="401" t="n">
        <v>32</v>
      </c>
      <c r="AL313" s="401" t="n">
        <v>33</v>
      </c>
      <c r="AM313" s="401" t="n">
        <v>34</v>
      </c>
      <c r="AN313" s="401" t="n">
        <v>35</v>
      </c>
      <c r="AO313" s="401" t="n">
        <v>36</v>
      </c>
      <c r="AP313" s="401" t="n">
        <v>37</v>
      </c>
      <c r="AQ313" s="401" t="n">
        <v>38</v>
      </c>
      <c r="AR313" s="401" t="n">
        <v>39</v>
      </c>
      <c r="AS313" s="401" t="n">
        <v>40</v>
      </c>
      <c r="AT313" s="401" t="n">
        <v>41</v>
      </c>
      <c r="AU313" s="401" t="n">
        <v>42</v>
      </c>
      <c r="AV313" s="401" t="n">
        <v>43</v>
      </c>
      <c r="AW313" s="401" t="n">
        <v>44</v>
      </c>
      <c r="AX313" s="401" t="n">
        <v>45</v>
      </c>
      <c r="AY313" s="401" t="n">
        <v>46</v>
      </c>
      <c r="AZ313" s="401" t="n">
        <v>47</v>
      </c>
      <c r="BA313" s="401" t="n">
        <v>48</v>
      </c>
      <c r="BB313" s="401" t="n">
        <v>49</v>
      </c>
      <c r="BC313" s="401" t="n">
        <v>50</v>
      </c>
      <c r="BD313" s="401" t="n">
        <v>51</v>
      </c>
      <c r="BE313" s="401" t="n">
        <v>52</v>
      </c>
      <c r="BF313" s="401" t="n">
        <v>53</v>
      </c>
      <c r="BG313" s="401" t="n">
        <v>54</v>
      </c>
      <c r="BH313" s="401" t="n">
        <v>55</v>
      </c>
      <c r="BI313" s="401" t="n">
        <v>56</v>
      </c>
      <c r="BJ313" s="401" t="n">
        <v>57</v>
      </c>
      <c r="BK313" s="401" t="n">
        <v>58</v>
      </c>
      <c r="BL313" s="401" t="n">
        <v>59</v>
      </c>
      <c r="BM313" s="401" t="n">
        <v>60</v>
      </c>
      <c r="BN313" s="401" t="n">
        <v>61</v>
      </c>
      <c r="BO313" s="401" t="n">
        <v>62</v>
      </c>
      <c r="BP313" s="401" t="n">
        <v>63</v>
      </c>
      <c r="BQ313" s="401" t="n">
        <v>64</v>
      </c>
      <c r="BR313" s="401" t="n">
        <v>65</v>
      </c>
    </row>
    <row r="314" customFormat="false" ht="12.75" hidden="false" customHeight="false" outlineLevel="0" collapsed="false">
      <c r="E314" s="401" t="s">
        <v>225</v>
      </c>
      <c r="F314" s="401" t="n">
        <v>55</v>
      </c>
      <c r="G314" s="401" t="n">
        <v>60</v>
      </c>
      <c r="H314" s="401" t="n">
        <v>22</v>
      </c>
      <c r="I314" s="401" t="n">
        <v>13</v>
      </c>
      <c r="J314" s="401" t="n">
        <v>49</v>
      </c>
      <c r="K314" s="401" t="n">
        <v>59</v>
      </c>
      <c r="L314" s="401" t="n">
        <v>34</v>
      </c>
      <c r="M314" s="401" t="n">
        <v>21</v>
      </c>
      <c r="N314" s="401" t="n">
        <v>50</v>
      </c>
      <c r="O314" s="401" t="n">
        <v>3</v>
      </c>
      <c r="P314" s="401" t="n">
        <v>12</v>
      </c>
      <c r="Q314" s="401" t="n">
        <v>40</v>
      </c>
      <c r="R314" s="401" t="n">
        <v>41</v>
      </c>
      <c r="S314" s="401" t="n">
        <v>51</v>
      </c>
      <c r="T314" s="401" t="n">
        <v>7</v>
      </c>
      <c r="U314" s="401" t="n">
        <v>25</v>
      </c>
      <c r="V314" s="401" t="n">
        <v>46</v>
      </c>
      <c r="W314" s="401" t="n">
        <v>4</v>
      </c>
      <c r="X314" s="401" t="n">
        <v>62</v>
      </c>
      <c r="Y314" s="401" t="n">
        <v>31</v>
      </c>
      <c r="Z314" s="401" t="n">
        <v>42</v>
      </c>
      <c r="AA314" s="401" t="n">
        <v>24</v>
      </c>
      <c r="AB314" s="401" t="n">
        <v>10</v>
      </c>
      <c r="AC314" s="401" t="n">
        <v>18</v>
      </c>
      <c r="AD314" s="401" t="n">
        <v>39</v>
      </c>
      <c r="AE314" s="401" t="n">
        <v>9</v>
      </c>
      <c r="AF314" s="401" t="n">
        <v>23</v>
      </c>
      <c r="AG314" s="401" t="n">
        <v>20</v>
      </c>
      <c r="AH314" s="401" t="n">
        <v>15</v>
      </c>
      <c r="AI314" s="401" t="n">
        <v>63</v>
      </c>
      <c r="AJ314" s="401" t="n">
        <v>8</v>
      </c>
      <c r="AK314" s="401" t="n">
        <v>30</v>
      </c>
      <c r="AL314" s="401" t="n">
        <v>45</v>
      </c>
      <c r="AM314" s="401" t="n">
        <v>53</v>
      </c>
      <c r="AN314" s="401" t="n">
        <v>64</v>
      </c>
      <c r="AO314" s="401" t="n">
        <v>2</v>
      </c>
      <c r="AP314" s="401" t="n">
        <v>61</v>
      </c>
      <c r="AQ314" s="401" t="n">
        <v>29</v>
      </c>
      <c r="AR314" s="401" t="n">
        <v>36</v>
      </c>
      <c r="AS314" s="401" t="n">
        <v>11</v>
      </c>
      <c r="AT314" s="401" t="n">
        <v>5</v>
      </c>
      <c r="AU314" s="401" t="n">
        <v>48</v>
      </c>
      <c r="AV314" s="401" t="n">
        <v>57</v>
      </c>
      <c r="AW314" s="401" t="n">
        <v>37</v>
      </c>
      <c r="AX314" s="401" t="n">
        <v>19</v>
      </c>
      <c r="AY314" s="401" t="n">
        <v>65</v>
      </c>
      <c r="AZ314" s="401" t="n">
        <v>43</v>
      </c>
      <c r="BA314" s="401" t="n">
        <v>16</v>
      </c>
      <c r="BB314" s="401" t="n">
        <v>35</v>
      </c>
      <c r="BC314" s="401" t="n">
        <v>56</v>
      </c>
      <c r="BD314" s="401" t="n">
        <v>17</v>
      </c>
      <c r="BE314" s="401" t="n">
        <v>58</v>
      </c>
      <c r="BF314" s="401" t="n">
        <v>54</v>
      </c>
      <c r="BG314" s="401" t="n">
        <v>38</v>
      </c>
      <c r="BH314" s="401" t="n">
        <v>28</v>
      </c>
      <c r="BI314" s="401" t="n">
        <v>52</v>
      </c>
      <c r="BJ314" s="401" t="n">
        <v>1</v>
      </c>
      <c r="BK314" s="401" t="n">
        <v>14</v>
      </c>
      <c r="BL314" s="401" t="n">
        <v>32</v>
      </c>
      <c r="BM314" s="401" t="n">
        <v>26</v>
      </c>
      <c r="BN314" s="401" t="n">
        <v>44</v>
      </c>
      <c r="BO314" s="401" t="n">
        <v>33</v>
      </c>
      <c r="BP314" s="401" t="n">
        <v>47</v>
      </c>
      <c r="BQ314" s="401" t="n">
        <v>6</v>
      </c>
      <c r="BR314" s="401" t="n">
        <v>27</v>
      </c>
    </row>
    <row r="315" customFormat="false" ht="12.75" hidden="false" customHeight="false" outlineLevel="0" collapsed="false">
      <c r="E315" s="401" t="s">
        <v>227</v>
      </c>
      <c r="F315" s="401" t="n">
        <v>4</v>
      </c>
      <c r="G315" s="401" t="n">
        <v>63</v>
      </c>
      <c r="H315" s="401" t="n">
        <v>34</v>
      </c>
      <c r="I315" s="401" t="n">
        <v>52</v>
      </c>
      <c r="J315" s="401" t="n">
        <v>42</v>
      </c>
      <c r="K315" s="401" t="n">
        <v>35</v>
      </c>
      <c r="L315" s="401" t="n">
        <v>53</v>
      </c>
      <c r="M315" s="401" t="n">
        <v>40</v>
      </c>
      <c r="N315" s="401" t="n">
        <v>46</v>
      </c>
      <c r="O315" s="401" t="n">
        <v>22</v>
      </c>
      <c r="P315" s="401" t="n">
        <v>50</v>
      </c>
      <c r="Q315" s="401" t="n">
        <v>9</v>
      </c>
      <c r="R315" s="401" t="n">
        <v>25</v>
      </c>
      <c r="S315" s="401" t="n">
        <v>43</v>
      </c>
      <c r="T315" s="401" t="n">
        <v>12</v>
      </c>
      <c r="U315" s="401" t="n">
        <v>27</v>
      </c>
      <c r="V315" s="401" t="n">
        <v>54</v>
      </c>
      <c r="W315" s="401" t="n">
        <v>31</v>
      </c>
      <c r="X315" s="401" t="n">
        <v>57</v>
      </c>
      <c r="Y315" s="401" t="n">
        <v>21</v>
      </c>
      <c r="Z315" s="401" t="n">
        <v>24</v>
      </c>
      <c r="AA315" s="401" t="n">
        <v>36</v>
      </c>
      <c r="AB315" s="401" t="n">
        <v>62</v>
      </c>
      <c r="AC315" s="401" t="n">
        <v>26</v>
      </c>
      <c r="AD315" s="401" t="n">
        <v>33</v>
      </c>
      <c r="AE315" s="401" t="n">
        <v>37</v>
      </c>
      <c r="AF315" s="401" t="n">
        <v>28</v>
      </c>
      <c r="AG315" s="401" t="n">
        <v>60</v>
      </c>
      <c r="AH315" s="401" t="n">
        <v>8</v>
      </c>
      <c r="AI315" s="401" t="n">
        <v>41</v>
      </c>
      <c r="AJ315" s="401" t="n">
        <v>19</v>
      </c>
      <c r="AK315" s="401" t="n">
        <v>38</v>
      </c>
      <c r="AL315" s="401" t="n">
        <v>65</v>
      </c>
      <c r="AM315" s="401" t="n">
        <v>47</v>
      </c>
      <c r="AN315" s="401" t="n">
        <v>2</v>
      </c>
      <c r="AO315" s="401" t="n">
        <v>64</v>
      </c>
      <c r="AP315" s="401" t="n">
        <v>20</v>
      </c>
      <c r="AQ315" s="401" t="n">
        <v>32</v>
      </c>
      <c r="AR315" s="401" t="n">
        <v>48</v>
      </c>
      <c r="AS315" s="401" t="n">
        <v>6</v>
      </c>
      <c r="AT315" s="401" t="n">
        <v>3</v>
      </c>
      <c r="AU315" s="401" t="n">
        <v>14</v>
      </c>
      <c r="AV315" s="401" t="n">
        <v>51</v>
      </c>
      <c r="AW315" s="401" t="n">
        <v>61</v>
      </c>
      <c r="AX315" s="401" t="n">
        <v>58</v>
      </c>
      <c r="AY315" s="401" t="n">
        <v>15</v>
      </c>
      <c r="AZ315" s="401" t="n">
        <v>10</v>
      </c>
      <c r="BA315" s="401" t="n">
        <v>5</v>
      </c>
      <c r="BB315" s="401" t="n">
        <v>56</v>
      </c>
      <c r="BC315" s="401" t="n">
        <v>17</v>
      </c>
      <c r="BD315" s="401" t="n">
        <v>29</v>
      </c>
      <c r="BE315" s="401" t="n">
        <v>13</v>
      </c>
      <c r="BF315" s="401" t="n">
        <v>7</v>
      </c>
      <c r="BG315" s="401" t="n">
        <v>16</v>
      </c>
      <c r="BH315" s="401" t="n">
        <v>44</v>
      </c>
      <c r="BI315" s="401" t="n">
        <v>49</v>
      </c>
      <c r="BJ315" s="401" t="n">
        <v>18</v>
      </c>
      <c r="BK315" s="401" t="n">
        <v>30</v>
      </c>
      <c r="BL315" s="401" t="n">
        <v>23</v>
      </c>
      <c r="BM315" s="401" t="n">
        <v>1</v>
      </c>
      <c r="BN315" s="401" t="n">
        <v>39</v>
      </c>
      <c r="BO315" s="401" t="n">
        <v>45</v>
      </c>
      <c r="BP315" s="401" t="n">
        <v>11</v>
      </c>
      <c r="BQ315" s="401" t="n">
        <v>55</v>
      </c>
      <c r="BR315" s="401" t="n">
        <v>59</v>
      </c>
    </row>
    <row r="317" customFormat="false" ht="12.75" hidden="false" customHeight="false" outlineLevel="0" collapsed="false">
      <c r="D317" s="446" t="n">
        <v>66</v>
      </c>
      <c r="E317" s="39" t="s">
        <v>250</v>
      </c>
    </row>
    <row r="318" customFormat="false" ht="12.75" hidden="false" customHeight="false" outlineLevel="0" collapsed="false">
      <c r="E318" s="401" t="s">
        <v>198</v>
      </c>
      <c r="F318" s="401" t="n">
        <v>1</v>
      </c>
      <c r="G318" s="401" t="n">
        <v>2</v>
      </c>
      <c r="H318" s="401" t="n">
        <v>3</v>
      </c>
      <c r="I318" s="401" t="n">
        <v>4</v>
      </c>
      <c r="J318" s="401" t="n">
        <v>5</v>
      </c>
      <c r="K318" s="401" t="n">
        <v>6</v>
      </c>
      <c r="L318" s="401" t="n">
        <v>7</v>
      </c>
      <c r="M318" s="401" t="n">
        <v>8</v>
      </c>
      <c r="N318" s="401" t="n">
        <v>9</v>
      </c>
      <c r="O318" s="401" t="n">
        <v>10</v>
      </c>
      <c r="P318" s="401" t="n">
        <v>11</v>
      </c>
      <c r="Q318" s="401" t="n">
        <v>12</v>
      </c>
      <c r="R318" s="401" t="n">
        <v>13</v>
      </c>
      <c r="S318" s="401" t="n">
        <v>14</v>
      </c>
      <c r="T318" s="401" t="n">
        <v>15</v>
      </c>
      <c r="U318" s="401" t="n">
        <v>16</v>
      </c>
      <c r="V318" s="401" t="n">
        <v>17</v>
      </c>
      <c r="W318" s="401" t="n">
        <v>18</v>
      </c>
      <c r="X318" s="401" t="n">
        <v>19</v>
      </c>
      <c r="Y318" s="401" t="n">
        <v>20</v>
      </c>
      <c r="Z318" s="401" t="n">
        <v>21</v>
      </c>
      <c r="AA318" s="401" t="n">
        <v>22</v>
      </c>
      <c r="AB318" s="401" t="n">
        <v>23</v>
      </c>
      <c r="AC318" s="401" t="n">
        <v>24</v>
      </c>
      <c r="AD318" s="401" t="n">
        <v>25</v>
      </c>
      <c r="AE318" s="401" t="n">
        <v>26</v>
      </c>
      <c r="AF318" s="401" t="n">
        <v>27</v>
      </c>
      <c r="AG318" s="401" t="n">
        <v>28</v>
      </c>
      <c r="AH318" s="401" t="n">
        <v>29</v>
      </c>
      <c r="AI318" s="401" t="n">
        <v>30</v>
      </c>
      <c r="AJ318" s="401" t="n">
        <v>31</v>
      </c>
      <c r="AK318" s="401" t="n">
        <v>32</v>
      </c>
      <c r="AL318" s="401" t="n">
        <v>33</v>
      </c>
      <c r="AM318" s="401" t="n">
        <v>34</v>
      </c>
      <c r="AN318" s="401" t="n">
        <v>35</v>
      </c>
      <c r="AO318" s="401" t="n">
        <v>36</v>
      </c>
      <c r="AP318" s="401" t="n">
        <v>37</v>
      </c>
      <c r="AQ318" s="401" t="n">
        <v>38</v>
      </c>
      <c r="AR318" s="401" t="n">
        <v>39</v>
      </c>
      <c r="AS318" s="401" t="n">
        <v>40</v>
      </c>
      <c r="AT318" s="401" t="n">
        <v>41</v>
      </c>
      <c r="AU318" s="401" t="n">
        <v>42</v>
      </c>
      <c r="AV318" s="401" t="n">
        <v>43</v>
      </c>
      <c r="AW318" s="401" t="n">
        <v>44</v>
      </c>
      <c r="AX318" s="401" t="n">
        <v>45</v>
      </c>
      <c r="AY318" s="401" t="n">
        <v>46</v>
      </c>
      <c r="AZ318" s="401" t="n">
        <v>47</v>
      </c>
      <c r="BA318" s="401" t="n">
        <v>48</v>
      </c>
      <c r="BB318" s="401" t="n">
        <v>49</v>
      </c>
      <c r="BC318" s="401" t="n">
        <v>50</v>
      </c>
      <c r="BD318" s="401" t="n">
        <v>51</v>
      </c>
      <c r="BE318" s="401" t="n">
        <v>52</v>
      </c>
      <c r="BF318" s="401" t="n">
        <v>53</v>
      </c>
      <c r="BG318" s="401" t="n">
        <v>54</v>
      </c>
      <c r="BI318" s="401" t="n">
        <v>55</v>
      </c>
      <c r="BJ318" s="401" t="n">
        <v>56</v>
      </c>
      <c r="BK318" s="401" t="n">
        <v>57</v>
      </c>
      <c r="BL318" s="401" t="n">
        <v>58</v>
      </c>
      <c r="BN318" s="401" t="n">
        <v>59</v>
      </c>
      <c r="BO318" s="401" t="n">
        <v>60</v>
      </c>
      <c r="BP318" s="401" t="n">
        <v>61</v>
      </c>
      <c r="BQ318" s="401" t="n">
        <v>62</v>
      </c>
      <c r="BS318" s="401" t="n">
        <v>63</v>
      </c>
      <c r="BT318" s="401" t="n">
        <v>64</v>
      </c>
      <c r="BU318" s="401" t="n">
        <v>65</v>
      </c>
      <c r="BV318" s="401" t="n">
        <v>66</v>
      </c>
    </row>
    <row r="319" customFormat="false" ht="12.75" hidden="false" customHeight="false" outlineLevel="0" collapsed="false">
      <c r="E319" s="401" t="s">
        <v>225</v>
      </c>
      <c r="F319" s="401" t="n">
        <v>42</v>
      </c>
      <c r="G319" s="401" t="n">
        <v>39</v>
      </c>
      <c r="H319" s="401" t="n">
        <v>6</v>
      </c>
      <c r="I319" s="401" t="n">
        <v>53</v>
      </c>
      <c r="J319" s="401" t="n">
        <v>14</v>
      </c>
      <c r="K319" s="401" t="n">
        <v>18</v>
      </c>
      <c r="L319" s="401" t="n">
        <v>29</v>
      </c>
      <c r="M319" s="401" t="n">
        <v>52</v>
      </c>
      <c r="N319" s="401" t="n">
        <v>40</v>
      </c>
      <c r="O319" s="401" t="n">
        <v>63</v>
      </c>
      <c r="P319" s="401" t="n">
        <v>60</v>
      </c>
      <c r="Q319" s="401" t="n">
        <v>50</v>
      </c>
      <c r="R319" s="401" t="n">
        <v>51</v>
      </c>
      <c r="S319" s="401" t="n">
        <v>30</v>
      </c>
      <c r="T319" s="401" t="n">
        <v>58</v>
      </c>
      <c r="U319" s="401" t="n">
        <v>38</v>
      </c>
      <c r="V319" s="401" t="n">
        <v>46</v>
      </c>
      <c r="W319" s="401" t="n">
        <v>64</v>
      </c>
      <c r="X319" s="401" t="n">
        <v>23</v>
      </c>
      <c r="Y319" s="401" t="n">
        <v>41</v>
      </c>
      <c r="Z319" s="401" t="n">
        <v>62</v>
      </c>
      <c r="AA319" s="401" t="n">
        <v>24</v>
      </c>
      <c r="AB319" s="401" t="n">
        <v>19</v>
      </c>
      <c r="AC319" s="401" t="n">
        <v>33</v>
      </c>
      <c r="AD319" s="401" t="n">
        <v>65</v>
      </c>
      <c r="AE319" s="401" t="n">
        <v>15</v>
      </c>
      <c r="AF319" s="401" t="n">
        <v>57</v>
      </c>
      <c r="AG319" s="401" t="n">
        <v>26</v>
      </c>
      <c r="AH319" s="401" t="n">
        <v>48</v>
      </c>
      <c r="AI319" s="401" t="n">
        <v>32</v>
      </c>
      <c r="AJ319" s="401" t="n">
        <v>22</v>
      </c>
      <c r="AK319" s="401" t="n">
        <v>54</v>
      </c>
      <c r="AL319" s="401" t="n">
        <v>16</v>
      </c>
      <c r="AM319" s="401" t="n">
        <v>55</v>
      </c>
      <c r="AN319" s="401" t="n">
        <v>31</v>
      </c>
      <c r="AO319" s="401" t="n">
        <v>34</v>
      </c>
      <c r="AP319" s="401" t="n">
        <v>61</v>
      </c>
      <c r="AQ319" s="401" t="n">
        <v>20</v>
      </c>
      <c r="AR319" s="401" t="n">
        <v>43</v>
      </c>
      <c r="AS319" s="401" t="n">
        <v>37</v>
      </c>
      <c r="AT319" s="401" t="n">
        <v>5</v>
      </c>
      <c r="AU319" s="401" t="n">
        <v>9</v>
      </c>
      <c r="AV319" s="401" t="n">
        <v>12</v>
      </c>
      <c r="AW319" s="401" t="n">
        <v>47</v>
      </c>
      <c r="AX319" s="401" t="n">
        <v>56</v>
      </c>
      <c r="AY319" s="401" t="n">
        <v>44</v>
      </c>
      <c r="AZ319" s="401" t="n">
        <v>3</v>
      </c>
      <c r="BA319" s="401" t="n">
        <v>66</v>
      </c>
      <c r="BB319" s="401" t="n">
        <v>59</v>
      </c>
      <c r="BC319" s="401" t="n">
        <v>17</v>
      </c>
      <c r="BD319" s="401" t="n">
        <v>13</v>
      </c>
      <c r="BE319" s="401" t="n">
        <v>8</v>
      </c>
      <c r="BF319" s="401" t="n">
        <v>36</v>
      </c>
      <c r="BG319" s="401" t="n">
        <v>28</v>
      </c>
      <c r="BI319" s="401" t="n">
        <v>2</v>
      </c>
      <c r="BJ319" s="401" t="n">
        <v>49</v>
      </c>
      <c r="BK319" s="401" t="n">
        <v>27</v>
      </c>
      <c r="BL319" s="401" t="n">
        <v>7</v>
      </c>
      <c r="BN319" s="401" t="n">
        <v>35</v>
      </c>
      <c r="BO319" s="401" t="n">
        <v>11</v>
      </c>
      <c r="BP319" s="401" t="n">
        <v>21</v>
      </c>
      <c r="BQ319" s="401" t="n">
        <v>1</v>
      </c>
      <c r="BS319" s="401" t="n">
        <v>4</v>
      </c>
      <c r="BT319" s="401" t="n">
        <v>10</v>
      </c>
      <c r="BU319" s="401" t="n">
        <v>25</v>
      </c>
      <c r="BV319" s="401" t="n">
        <v>45</v>
      </c>
    </row>
    <row r="320" customFormat="false" ht="12.75" hidden="false" customHeight="false" outlineLevel="0" collapsed="false">
      <c r="E320" s="401" t="s">
        <v>227</v>
      </c>
      <c r="F320" s="401" t="n">
        <v>30</v>
      </c>
      <c r="G320" s="401" t="n">
        <v>59</v>
      </c>
      <c r="H320" s="401" t="n">
        <v>39</v>
      </c>
      <c r="I320" s="401" t="n">
        <v>46</v>
      </c>
      <c r="J320" s="401" t="n">
        <v>2</v>
      </c>
      <c r="K320" s="401" t="n">
        <v>53</v>
      </c>
      <c r="L320" s="401" t="n">
        <v>33</v>
      </c>
      <c r="M320" s="401" t="n">
        <v>9</v>
      </c>
      <c r="N320" s="401" t="n">
        <v>57</v>
      </c>
      <c r="O320" s="401" t="n">
        <v>60</v>
      </c>
      <c r="P320" s="401" t="n">
        <v>49</v>
      </c>
      <c r="Q320" s="401" t="n">
        <v>63</v>
      </c>
      <c r="R320" s="401" t="n">
        <v>55</v>
      </c>
      <c r="S320" s="401" t="n">
        <v>36</v>
      </c>
      <c r="T320" s="401" t="n">
        <v>3</v>
      </c>
      <c r="U320" s="401" t="n">
        <v>65</v>
      </c>
      <c r="V320" s="401" t="n">
        <v>25</v>
      </c>
      <c r="W320" s="401" t="n">
        <v>1</v>
      </c>
      <c r="X320" s="401" t="n">
        <v>51</v>
      </c>
      <c r="Y320" s="401" t="n">
        <v>12</v>
      </c>
      <c r="Z320" s="401" t="n">
        <v>8</v>
      </c>
      <c r="AA320" s="401" t="n">
        <v>35</v>
      </c>
      <c r="AB320" s="401" t="n">
        <v>56</v>
      </c>
      <c r="AC320" s="401" t="n">
        <v>16</v>
      </c>
      <c r="AD320" s="401" t="n">
        <v>61</v>
      </c>
      <c r="AE320" s="401" t="n">
        <v>58</v>
      </c>
      <c r="AF320" s="401" t="n">
        <v>41</v>
      </c>
      <c r="AG320" s="401" t="n">
        <v>10</v>
      </c>
      <c r="AH320" s="401" t="n">
        <v>52</v>
      </c>
      <c r="AI320" s="401" t="n">
        <v>21</v>
      </c>
      <c r="AJ320" s="401" t="n">
        <v>45</v>
      </c>
      <c r="AK320" s="401" t="n">
        <v>62</v>
      </c>
      <c r="AL320" s="401" t="n">
        <v>37</v>
      </c>
      <c r="AM320" s="401" t="n">
        <v>64</v>
      </c>
      <c r="AN320" s="401" t="n">
        <v>22</v>
      </c>
      <c r="AO320" s="401" t="n">
        <v>43</v>
      </c>
      <c r="AP320" s="401" t="n">
        <v>48</v>
      </c>
      <c r="AQ320" s="401" t="n">
        <v>17</v>
      </c>
      <c r="AR320" s="401" t="n">
        <v>27</v>
      </c>
      <c r="AS320" s="401" t="n">
        <v>13</v>
      </c>
      <c r="AT320" s="401" t="n">
        <v>7</v>
      </c>
      <c r="AU320" s="401" t="n">
        <v>66</v>
      </c>
      <c r="AV320" s="401" t="n">
        <v>34</v>
      </c>
      <c r="AW320" s="401" t="n">
        <v>11</v>
      </c>
      <c r="AX320" s="401" t="n">
        <v>42</v>
      </c>
      <c r="AY320" s="401" t="n">
        <v>28</v>
      </c>
      <c r="AZ320" s="401" t="n">
        <v>20</v>
      </c>
      <c r="BA320" s="401" t="n">
        <v>54</v>
      </c>
      <c r="BB320" s="401" t="n">
        <v>15</v>
      </c>
      <c r="BC320" s="401" t="n">
        <v>4</v>
      </c>
      <c r="BD320" s="401" t="n">
        <v>23</v>
      </c>
      <c r="BE320" s="401" t="n">
        <v>31</v>
      </c>
      <c r="BF320" s="401" t="n">
        <v>29</v>
      </c>
      <c r="BG320" s="401" t="n">
        <v>6</v>
      </c>
      <c r="BI320" s="401" t="n">
        <v>40</v>
      </c>
      <c r="BJ320" s="401" t="n">
        <v>19</v>
      </c>
      <c r="BK320" s="401" t="n">
        <v>47</v>
      </c>
      <c r="BL320" s="401" t="n">
        <v>26</v>
      </c>
      <c r="BN320" s="401" t="n">
        <v>50</v>
      </c>
      <c r="BO320" s="401" t="n">
        <v>44</v>
      </c>
      <c r="BP320" s="401" t="n">
        <v>24</v>
      </c>
      <c r="BQ320" s="401" t="n">
        <v>18</v>
      </c>
      <c r="BS320" s="401" t="n">
        <v>14</v>
      </c>
      <c r="BT320" s="401" t="n">
        <v>5</v>
      </c>
      <c r="BU320" s="401" t="n">
        <v>32</v>
      </c>
      <c r="BV320" s="401" t="n">
        <v>38</v>
      </c>
    </row>
    <row r="322" customFormat="false" ht="12.75" hidden="false" customHeight="false" outlineLevel="0" collapsed="false">
      <c r="D322" s="446" t="n">
        <v>67</v>
      </c>
      <c r="E322" s="39" t="s">
        <v>250</v>
      </c>
    </row>
    <row r="323" customFormat="false" ht="12.75" hidden="false" customHeight="false" outlineLevel="0" collapsed="false">
      <c r="E323" s="401" t="s">
        <v>198</v>
      </c>
      <c r="F323" s="401" t="n">
        <v>1</v>
      </c>
      <c r="G323" s="401" t="n">
        <v>2</v>
      </c>
      <c r="H323" s="401" t="n">
        <v>3</v>
      </c>
      <c r="I323" s="401" t="n">
        <v>4</v>
      </c>
      <c r="J323" s="401" t="n">
        <v>5</v>
      </c>
      <c r="K323" s="401" t="n">
        <v>6</v>
      </c>
      <c r="L323" s="401" t="n">
        <v>7</v>
      </c>
      <c r="M323" s="401" t="n">
        <v>8</v>
      </c>
      <c r="N323" s="401" t="n">
        <v>9</v>
      </c>
      <c r="O323" s="401" t="n">
        <v>10</v>
      </c>
      <c r="P323" s="401" t="n">
        <v>11</v>
      </c>
      <c r="Q323" s="401" t="n">
        <v>12</v>
      </c>
      <c r="R323" s="401" t="n">
        <v>13</v>
      </c>
      <c r="S323" s="401" t="n">
        <v>14</v>
      </c>
      <c r="T323" s="401" t="n">
        <v>15</v>
      </c>
      <c r="U323" s="401" t="n">
        <v>16</v>
      </c>
      <c r="V323" s="401" t="n">
        <v>17</v>
      </c>
      <c r="W323" s="401" t="n">
        <v>18</v>
      </c>
      <c r="X323" s="401" t="n">
        <v>19</v>
      </c>
      <c r="Y323" s="401" t="n">
        <v>20</v>
      </c>
      <c r="Z323" s="401" t="n">
        <v>21</v>
      </c>
      <c r="AA323" s="401" t="n">
        <v>22</v>
      </c>
      <c r="AB323" s="401" t="n">
        <v>23</v>
      </c>
      <c r="AC323" s="401" t="n">
        <v>24</v>
      </c>
      <c r="AD323" s="401" t="n">
        <v>25</v>
      </c>
      <c r="AE323" s="401" t="n">
        <v>26</v>
      </c>
      <c r="AF323" s="401" t="n">
        <v>27</v>
      </c>
      <c r="AG323" s="401" t="n">
        <v>28</v>
      </c>
      <c r="AH323" s="401" t="n">
        <v>29</v>
      </c>
      <c r="AI323" s="401" t="n">
        <v>30</v>
      </c>
      <c r="AJ323" s="401" t="n">
        <v>31</v>
      </c>
      <c r="AK323" s="401" t="n">
        <v>32</v>
      </c>
      <c r="AL323" s="401" t="n">
        <v>33</v>
      </c>
      <c r="AM323" s="401" t="n">
        <v>34</v>
      </c>
      <c r="AN323" s="401" t="n">
        <v>35</v>
      </c>
      <c r="AO323" s="401" t="n">
        <v>36</v>
      </c>
      <c r="AP323" s="401" t="n">
        <v>37</v>
      </c>
      <c r="AQ323" s="401" t="n">
        <v>38</v>
      </c>
      <c r="AR323" s="401" t="n">
        <v>39</v>
      </c>
      <c r="AS323" s="401" t="n">
        <v>40</v>
      </c>
      <c r="AT323" s="401" t="n">
        <v>41</v>
      </c>
      <c r="AU323" s="401" t="n">
        <v>42</v>
      </c>
      <c r="AV323" s="401" t="n">
        <v>43</v>
      </c>
      <c r="AW323" s="401" t="n">
        <v>44</v>
      </c>
      <c r="AX323" s="401" t="n">
        <v>45</v>
      </c>
      <c r="AY323" s="401" t="n">
        <v>46</v>
      </c>
      <c r="AZ323" s="401" t="n">
        <v>47</v>
      </c>
      <c r="BA323" s="401" t="n">
        <v>48</v>
      </c>
      <c r="BB323" s="401" t="n">
        <v>49</v>
      </c>
      <c r="BC323" s="401" t="n">
        <v>50</v>
      </c>
      <c r="BD323" s="401" t="n">
        <v>51</v>
      </c>
      <c r="BE323" s="401" t="n">
        <v>52</v>
      </c>
      <c r="BF323" s="401" t="n">
        <v>53</v>
      </c>
      <c r="BG323" s="401" t="n">
        <v>54</v>
      </c>
      <c r="BH323" s="401" t="n">
        <v>55</v>
      </c>
      <c r="BI323" s="401" t="n">
        <v>56</v>
      </c>
      <c r="BJ323" s="401" t="n">
        <v>57</v>
      </c>
      <c r="BK323" s="401" t="n">
        <v>58</v>
      </c>
      <c r="BL323" s="401" t="n">
        <v>59</v>
      </c>
      <c r="BN323" s="401" t="n">
        <v>60</v>
      </c>
      <c r="BO323" s="401" t="n">
        <v>61</v>
      </c>
      <c r="BP323" s="401" t="n">
        <v>62</v>
      </c>
      <c r="BQ323" s="401" t="n">
        <v>63</v>
      </c>
      <c r="BS323" s="401" t="n">
        <v>64</v>
      </c>
      <c r="BT323" s="401" t="n">
        <v>65</v>
      </c>
      <c r="BU323" s="401" t="n">
        <v>66</v>
      </c>
      <c r="BV323" s="401" t="n">
        <v>67</v>
      </c>
    </row>
    <row r="324" customFormat="false" ht="12.75" hidden="false" customHeight="false" outlineLevel="0" collapsed="false">
      <c r="E324" s="401" t="s">
        <v>225</v>
      </c>
      <c r="F324" s="401" t="n">
        <v>9</v>
      </c>
      <c r="G324" s="401" t="n">
        <v>24</v>
      </c>
      <c r="H324" s="401" t="n">
        <v>61</v>
      </c>
      <c r="I324" s="401" t="n">
        <v>52</v>
      </c>
      <c r="J324" s="401" t="n">
        <v>16</v>
      </c>
      <c r="K324" s="401" t="n">
        <v>25</v>
      </c>
      <c r="L324" s="401" t="n">
        <v>55</v>
      </c>
      <c r="M324" s="401" t="n">
        <v>20</v>
      </c>
      <c r="N324" s="401" t="n">
        <v>43</v>
      </c>
      <c r="O324" s="401" t="n">
        <v>37</v>
      </c>
      <c r="P324" s="401" t="n">
        <v>17</v>
      </c>
      <c r="Q324" s="401" t="n">
        <v>67</v>
      </c>
      <c r="R324" s="401" t="n">
        <v>10</v>
      </c>
      <c r="S324" s="401" t="n">
        <v>53</v>
      </c>
      <c r="T324" s="401" t="n">
        <v>42</v>
      </c>
      <c r="U324" s="401" t="n">
        <v>59</v>
      </c>
      <c r="V324" s="401" t="n">
        <v>63</v>
      </c>
      <c r="W324" s="401" t="n">
        <v>14</v>
      </c>
      <c r="X324" s="401" t="n">
        <v>31</v>
      </c>
      <c r="Y324" s="401" t="n">
        <v>8</v>
      </c>
      <c r="Z324" s="401" t="n">
        <v>49</v>
      </c>
      <c r="AA324" s="401" t="n">
        <v>38</v>
      </c>
      <c r="AB324" s="401" t="n">
        <v>57</v>
      </c>
      <c r="AC324" s="401" t="n">
        <v>28</v>
      </c>
      <c r="AD324" s="401" t="n">
        <v>64</v>
      </c>
      <c r="AE324" s="401" t="n">
        <v>19</v>
      </c>
      <c r="AF324" s="401" t="n">
        <v>56</v>
      </c>
      <c r="AG324" s="401" t="n">
        <v>36</v>
      </c>
      <c r="AH324" s="401" t="n">
        <v>48</v>
      </c>
      <c r="AI324" s="401" t="n">
        <v>62</v>
      </c>
      <c r="AJ324" s="401" t="n">
        <v>54</v>
      </c>
      <c r="AK324" s="401" t="n">
        <v>35</v>
      </c>
      <c r="AL324" s="401" t="n">
        <v>27</v>
      </c>
      <c r="AM324" s="401" t="n">
        <v>50</v>
      </c>
      <c r="AN324" s="401" t="n">
        <v>4</v>
      </c>
      <c r="AO324" s="401" t="n">
        <v>33</v>
      </c>
      <c r="AP324" s="401" t="n">
        <v>39</v>
      </c>
      <c r="AQ324" s="401" t="n">
        <v>12</v>
      </c>
      <c r="AR324" s="401" t="n">
        <v>58</v>
      </c>
      <c r="AS324" s="401" t="n">
        <v>66</v>
      </c>
      <c r="AT324" s="401" t="n">
        <v>23</v>
      </c>
      <c r="AU324" s="401" t="n">
        <v>40</v>
      </c>
      <c r="AV324" s="401" t="n">
        <v>7</v>
      </c>
      <c r="AW324" s="401" t="n">
        <v>46</v>
      </c>
      <c r="AX324" s="401" t="n">
        <v>34</v>
      </c>
      <c r="AY324" s="401" t="n">
        <v>2</v>
      </c>
      <c r="AZ324" s="401" t="n">
        <v>60</v>
      </c>
      <c r="BA324" s="401" t="n">
        <v>41</v>
      </c>
      <c r="BB324" s="401" t="n">
        <v>13</v>
      </c>
      <c r="BC324" s="401" t="n">
        <v>47</v>
      </c>
      <c r="BD324" s="401" t="n">
        <v>22</v>
      </c>
      <c r="BE324" s="401" t="n">
        <v>18</v>
      </c>
      <c r="BF324" s="401" t="n">
        <v>65</v>
      </c>
      <c r="BG324" s="401" t="n">
        <v>26</v>
      </c>
      <c r="BH324" s="401" t="n">
        <v>51</v>
      </c>
      <c r="BI324" s="401" t="n">
        <v>3</v>
      </c>
      <c r="BJ324" s="401" t="n">
        <v>45</v>
      </c>
      <c r="BK324" s="401" t="n">
        <v>29</v>
      </c>
      <c r="BL324" s="401" t="n">
        <v>6</v>
      </c>
      <c r="BN324" s="401" t="n">
        <v>30</v>
      </c>
      <c r="BO324" s="401" t="n">
        <v>11</v>
      </c>
      <c r="BP324" s="401" t="n">
        <v>1</v>
      </c>
      <c r="BQ324" s="401" t="n">
        <v>32</v>
      </c>
      <c r="BS324" s="401" t="n">
        <v>5</v>
      </c>
      <c r="BT324" s="401" t="n">
        <v>44</v>
      </c>
      <c r="BU324" s="401" t="n">
        <v>21</v>
      </c>
      <c r="BV324" s="401" t="n">
        <v>15</v>
      </c>
    </row>
    <row r="325" customFormat="false" ht="12.75" hidden="false" customHeight="false" outlineLevel="0" collapsed="false">
      <c r="E325" s="401" t="s">
        <v>227</v>
      </c>
      <c r="F325" s="401" t="n">
        <v>67</v>
      </c>
      <c r="G325" s="401" t="n">
        <v>46</v>
      </c>
      <c r="H325" s="401" t="n">
        <v>16</v>
      </c>
      <c r="I325" s="401" t="n">
        <v>38</v>
      </c>
      <c r="J325" s="401" t="n">
        <v>59</v>
      </c>
      <c r="K325" s="401" t="n">
        <v>24</v>
      </c>
      <c r="L325" s="401" t="n">
        <v>64</v>
      </c>
      <c r="M325" s="401" t="n">
        <v>40</v>
      </c>
      <c r="N325" s="401" t="n">
        <v>60</v>
      </c>
      <c r="O325" s="401" t="n">
        <v>6</v>
      </c>
      <c r="P325" s="401" t="n">
        <v>55</v>
      </c>
      <c r="Q325" s="401" t="n">
        <v>58</v>
      </c>
      <c r="R325" s="401" t="n">
        <v>32</v>
      </c>
      <c r="S325" s="401" t="n">
        <v>61</v>
      </c>
      <c r="T325" s="401" t="n">
        <v>3</v>
      </c>
      <c r="U325" s="401" t="n">
        <v>37</v>
      </c>
      <c r="V325" s="401" t="n">
        <v>62</v>
      </c>
      <c r="W325" s="401" t="n">
        <v>51</v>
      </c>
      <c r="X325" s="401" t="n">
        <v>33</v>
      </c>
      <c r="Y325" s="401" t="n">
        <v>2</v>
      </c>
      <c r="Z325" s="401" t="n">
        <v>10</v>
      </c>
      <c r="AA325" s="401" t="n">
        <v>48</v>
      </c>
      <c r="AB325" s="401" t="n">
        <v>45</v>
      </c>
      <c r="AC325" s="401" t="n">
        <v>1</v>
      </c>
      <c r="AD325" s="401" t="n">
        <v>65</v>
      </c>
      <c r="AE325" s="401" t="n">
        <v>50</v>
      </c>
      <c r="AF325" s="401" t="n">
        <v>13</v>
      </c>
      <c r="AG325" s="401" t="n">
        <v>9</v>
      </c>
      <c r="AH325" s="401" t="n">
        <v>36</v>
      </c>
      <c r="AI325" s="401" t="n">
        <v>17</v>
      </c>
      <c r="AJ325" s="401" t="n">
        <v>43</v>
      </c>
      <c r="AK325" s="401" t="n">
        <v>54</v>
      </c>
      <c r="AL325" s="401" t="n">
        <v>47</v>
      </c>
      <c r="AM325" s="401" t="n">
        <v>21</v>
      </c>
      <c r="AN325" s="401" t="n">
        <v>56</v>
      </c>
      <c r="AO325" s="401" t="n">
        <v>53</v>
      </c>
      <c r="AP325" s="401" t="n">
        <v>29</v>
      </c>
      <c r="AQ325" s="401" t="n">
        <v>44</v>
      </c>
      <c r="AR325" s="401" t="n">
        <v>7</v>
      </c>
      <c r="AS325" s="401" t="n">
        <v>11</v>
      </c>
      <c r="AT325" s="401" t="n">
        <v>34</v>
      </c>
      <c r="AU325" s="401" t="n">
        <v>14</v>
      </c>
      <c r="AV325" s="401" t="n">
        <v>39</v>
      </c>
      <c r="AW325" s="401" t="n">
        <v>5</v>
      </c>
      <c r="AX325" s="401" t="n">
        <v>18</v>
      </c>
      <c r="AY325" s="401" t="n">
        <v>20</v>
      </c>
      <c r="AZ325" s="401" t="n">
        <v>66</v>
      </c>
      <c r="BA325" s="401" t="n">
        <v>63</v>
      </c>
      <c r="BB325" s="401" t="n">
        <v>57</v>
      </c>
      <c r="BC325" s="401" t="n">
        <v>27</v>
      </c>
      <c r="BD325" s="401" t="n">
        <v>15</v>
      </c>
      <c r="BE325" s="401" t="n">
        <v>19</v>
      </c>
      <c r="BF325" s="401" t="n">
        <v>35</v>
      </c>
      <c r="BG325" s="401" t="n">
        <v>30</v>
      </c>
      <c r="BH325" s="401" t="n">
        <v>41</v>
      </c>
      <c r="BI325" s="401" t="n">
        <v>42</v>
      </c>
      <c r="BJ325" s="401" t="n">
        <v>31</v>
      </c>
      <c r="BK325" s="401" t="n">
        <v>49</v>
      </c>
      <c r="BL325" s="401" t="n">
        <v>23</v>
      </c>
      <c r="BN325" s="401" t="n">
        <v>8</v>
      </c>
      <c r="BO325" s="401" t="n">
        <v>28</v>
      </c>
      <c r="BP325" s="401" t="n">
        <v>52</v>
      </c>
      <c r="BQ325" s="401" t="n">
        <v>22</v>
      </c>
      <c r="BS325" s="401" t="n">
        <v>4</v>
      </c>
      <c r="BT325" s="401" t="n">
        <v>25</v>
      </c>
      <c r="BU325" s="401" t="n">
        <v>26</v>
      </c>
      <c r="BV325" s="401" t="n">
        <v>12</v>
      </c>
    </row>
    <row r="327" customFormat="false" ht="12.75" hidden="false" customHeight="false" outlineLevel="0" collapsed="false">
      <c r="D327" s="446" t="n">
        <v>68</v>
      </c>
      <c r="E327" s="39" t="s">
        <v>250</v>
      </c>
    </row>
    <row r="328" customFormat="false" ht="12.75" hidden="false" customHeight="false" outlineLevel="0" collapsed="false">
      <c r="E328" s="401" t="s">
        <v>198</v>
      </c>
      <c r="F328" s="401" t="n">
        <v>1</v>
      </c>
      <c r="G328" s="401" t="n">
        <v>2</v>
      </c>
      <c r="H328" s="401" t="n">
        <v>3</v>
      </c>
      <c r="I328" s="401" t="n">
        <v>4</v>
      </c>
      <c r="J328" s="401" t="n">
        <v>5</v>
      </c>
      <c r="K328" s="401" t="n">
        <v>6</v>
      </c>
      <c r="L328" s="401" t="n">
        <v>7</v>
      </c>
      <c r="M328" s="401" t="n">
        <v>8</v>
      </c>
      <c r="N328" s="401" t="n">
        <v>9</v>
      </c>
      <c r="O328" s="401" t="n">
        <v>10</v>
      </c>
      <c r="P328" s="401" t="n">
        <v>11</v>
      </c>
      <c r="Q328" s="401" t="n">
        <v>12</v>
      </c>
      <c r="R328" s="401" t="n">
        <v>13</v>
      </c>
      <c r="S328" s="401" t="n">
        <v>14</v>
      </c>
      <c r="T328" s="401" t="n">
        <v>15</v>
      </c>
      <c r="U328" s="401" t="n">
        <v>16</v>
      </c>
      <c r="V328" s="401" t="n">
        <v>17</v>
      </c>
      <c r="W328" s="401" t="n">
        <v>18</v>
      </c>
      <c r="X328" s="401" t="n">
        <v>19</v>
      </c>
      <c r="Y328" s="401" t="n">
        <v>20</v>
      </c>
      <c r="Z328" s="401" t="n">
        <v>21</v>
      </c>
      <c r="AA328" s="401" t="n">
        <v>22</v>
      </c>
      <c r="AB328" s="401" t="n">
        <v>23</v>
      </c>
      <c r="AC328" s="401" t="n">
        <v>24</v>
      </c>
      <c r="AD328" s="401" t="n">
        <v>25</v>
      </c>
      <c r="AE328" s="401" t="n">
        <v>26</v>
      </c>
      <c r="AF328" s="401" t="n">
        <v>27</v>
      </c>
      <c r="AG328" s="401" t="n">
        <v>28</v>
      </c>
      <c r="AH328" s="401" t="n">
        <v>29</v>
      </c>
      <c r="AI328" s="401" t="n">
        <v>30</v>
      </c>
      <c r="AJ328" s="401" t="n">
        <v>31</v>
      </c>
      <c r="AK328" s="401" t="n">
        <v>32</v>
      </c>
      <c r="AL328" s="401" t="n">
        <v>33</v>
      </c>
      <c r="AM328" s="401" t="n">
        <v>34</v>
      </c>
      <c r="AN328" s="401" t="n">
        <v>35</v>
      </c>
      <c r="AO328" s="401" t="n">
        <v>36</v>
      </c>
      <c r="AP328" s="401" t="n">
        <v>37</v>
      </c>
      <c r="AQ328" s="401" t="n">
        <v>38</v>
      </c>
      <c r="AR328" s="401" t="n">
        <v>39</v>
      </c>
      <c r="AS328" s="401" t="n">
        <v>40</v>
      </c>
      <c r="AT328" s="401" t="n">
        <v>41</v>
      </c>
      <c r="AU328" s="401" t="n">
        <v>42</v>
      </c>
      <c r="AV328" s="401" t="n">
        <v>43</v>
      </c>
      <c r="AW328" s="401" t="n">
        <v>44</v>
      </c>
      <c r="AX328" s="401" t="n">
        <v>45</v>
      </c>
      <c r="AY328" s="401" t="n">
        <v>46</v>
      </c>
      <c r="AZ328" s="401" t="n">
        <v>47</v>
      </c>
      <c r="BA328" s="401" t="n">
        <v>48</v>
      </c>
      <c r="BB328" s="401" t="n">
        <v>49</v>
      </c>
      <c r="BC328" s="401" t="n">
        <v>50</v>
      </c>
      <c r="BD328" s="401" t="n">
        <v>51</v>
      </c>
      <c r="BE328" s="401" t="n">
        <v>52</v>
      </c>
      <c r="BF328" s="401" t="n">
        <v>53</v>
      </c>
      <c r="BG328" s="401" t="n">
        <v>54</v>
      </c>
      <c r="BH328" s="401" t="n">
        <v>55</v>
      </c>
      <c r="BI328" s="401" t="n">
        <v>56</v>
      </c>
      <c r="BJ328" s="401" t="n">
        <v>57</v>
      </c>
      <c r="BK328" s="401" t="n">
        <v>58</v>
      </c>
      <c r="BL328" s="401" t="n">
        <v>59</v>
      </c>
      <c r="BM328" s="401" t="n">
        <v>60</v>
      </c>
      <c r="BN328" s="401" t="n">
        <v>61</v>
      </c>
      <c r="BO328" s="401" t="n">
        <v>62</v>
      </c>
      <c r="BP328" s="401" t="n">
        <v>63</v>
      </c>
      <c r="BQ328" s="401" t="n">
        <v>64</v>
      </c>
      <c r="BS328" s="401" t="n">
        <v>65</v>
      </c>
      <c r="BT328" s="401" t="n">
        <v>66</v>
      </c>
      <c r="BU328" s="401" t="n">
        <v>67</v>
      </c>
      <c r="BV328" s="401" t="n">
        <v>68</v>
      </c>
    </row>
    <row r="329" customFormat="false" ht="12.75" hidden="false" customHeight="false" outlineLevel="0" collapsed="false">
      <c r="E329" s="401" t="s">
        <v>225</v>
      </c>
      <c r="F329" s="401" t="n">
        <v>39</v>
      </c>
      <c r="G329" s="401" t="n">
        <v>15</v>
      </c>
      <c r="H329" s="401" t="n">
        <v>34</v>
      </c>
      <c r="I329" s="401" t="n">
        <v>46</v>
      </c>
      <c r="J329" s="401" t="n">
        <v>21</v>
      </c>
      <c r="K329" s="401" t="n">
        <v>53</v>
      </c>
      <c r="L329" s="401" t="n">
        <v>59</v>
      </c>
      <c r="M329" s="401" t="n">
        <v>11</v>
      </c>
      <c r="N329" s="401" t="n">
        <v>7</v>
      </c>
      <c r="O329" s="401" t="n">
        <v>63</v>
      </c>
      <c r="P329" s="401" t="n">
        <v>25</v>
      </c>
      <c r="Q329" s="401" t="n">
        <v>36</v>
      </c>
      <c r="R329" s="401" t="n">
        <v>16</v>
      </c>
      <c r="S329" s="401" t="n">
        <v>13</v>
      </c>
      <c r="T329" s="401" t="n">
        <v>56</v>
      </c>
      <c r="U329" s="401" t="n">
        <v>23</v>
      </c>
      <c r="V329" s="401" t="n">
        <v>29</v>
      </c>
      <c r="W329" s="401" t="n">
        <v>32</v>
      </c>
      <c r="X329" s="401" t="n">
        <v>41</v>
      </c>
      <c r="Y329" s="401" t="n">
        <v>49</v>
      </c>
      <c r="Z329" s="401" t="n">
        <v>24</v>
      </c>
      <c r="AA329" s="401" t="n">
        <v>45</v>
      </c>
      <c r="AB329" s="401" t="n">
        <v>6</v>
      </c>
      <c r="AC329" s="401" t="n">
        <v>38</v>
      </c>
      <c r="AD329" s="401" t="n">
        <v>57</v>
      </c>
      <c r="AE329" s="401" t="n">
        <v>52</v>
      </c>
      <c r="AF329" s="401" t="n">
        <v>5</v>
      </c>
      <c r="AG329" s="401" t="n">
        <v>26</v>
      </c>
      <c r="AH329" s="401" t="n">
        <v>65</v>
      </c>
      <c r="AI329" s="401" t="n">
        <v>61</v>
      </c>
      <c r="AJ329" s="401" t="n">
        <v>58</v>
      </c>
      <c r="AK329" s="401" t="n">
        <v>18</v>
      </c>
      <c r="AL329" s="401" t="n">
        <v>44</v>
      </c>
      <c r="AM329" s="401" t="n">
        <v>8</v>
      </c>
      <c r="AN329" s="401" t="n">
        <v>2</v>
      </c>
      <c r="AO329" s="401" t="n">
        <v>12</v>
      </c>
      <c r="AP329" s="401" t="n">
        <v>51</v>
      </c>
      <c r="AQ329" s="401" t="n">
        <v>62</v>
      </c>
      <c r="AR329" s="401" t="n">
        <v>35</v>
      </c>
      <c r="AS329" s="401" t="n">
        <v>28</v>
      </c>
      <c r="AT329" s="401" t="n">
        <v>40</v>
      </c>
      <c r="AU329" s="401" t="n">
        <v>50</v>
      </c>
      <c r="AV329" s="401" t="n">
        <v>68</v>
      </c>
      <c r="AW329" s="401" t="n">
        <v>43</v>
      </c>
      <c r="AX329" s="401" t="n">
        <v>19</v>
      </c>
      <c r="AY329" s="401" t="n">
        <v>55</v>
      </c>
      <c r="AZ329" s="401" t="n">
        <v>60</v>
      </c>
      <c r="BA329" s="401" t="n">
        <v>27</v>
      </c>
      <c r="BB329" s="401" t="n">
        <v>31</v>
      </c>
      <c r="BC329" s="401" t="n">
        <v>42</v>
      </c>
      <c r="BD329" s="401" t="n">
        <v>37</v>
      </c>
      <c r="BE329" s="401" t="n">
        <v>4</v>
      </c>
      <c r="BF329" s="401" t="n">
        <v>54</v>
      </c>
      <c r="BG329" s="401" t="n">
        <v>67</v>
      </c>
      <c r="BH329" s="401" t="n">
        <v>17</v>
      </c>
      <c r="BI329" s="401" t="n">
        <v>64</v>
      </c>
      <c r="BJ329" s="401" t="n">
        <v>1</v>
      </c>
      <c r="BK329" s="401" t="n">
        <v>22</v>
      </c>
      <c r="BL329" s="401" t="n">
        <v>66</v>
      </c>
      <c r="BM329" s="401" t="n">
        <v>47</v>
      </c>
      <c r="BN329" s="401" t="n">
        <v>30</v>
      </c>
      <c r="BO329" s="401" t="n">
        <v>3</v>
      </c>
      <c r="BP329" s="401" t="n">
        <v>14</v>
      </c>
      <c r="BQ329" s="401" t="n">
        <v>10</v>
      </c>
      <c r="BS329" s="401" t="n">
        <v>48</v>
      </c>
      <c r="BT329" s="401" t="n">
        <v>9</v>
      </c>
      <c r="BU329" s="401" t="n">
        <v>20</v>
      </c>
      <c r="BV329" s="401" t="n">
        <v>33</v>
      </c>
    </row>
    <row r="330" customFormat="false" ht="12.75" hidden="false" customHeight="false" outlineLevel="0" collapsed="false">
      <c r="E330" s="401" t="s">
        <v>227</v>
      </c>
      <c r="F330" s="401" t="n">
        <v>49</v>
      </c>
      <c r="G330" s="401" t="n">
        <v>67</v>
      </c>
      <c r="H330" s="401" t="n">
        <v>64</v>
      </c>
      <c r="I330" s="401" t="n">
        <v>27</v>
      </c>
      <c r="J330" s="401" t="n">
        <v>51</v>
      </c>
      <c r="K330" s="401" t="n">
        <v>20</v>
      </c>
      <c r="L330" s="401" t="n">
        <v>68</v>
      </c>
      <c r="M330" s="401" t="n">
        <v>4</v>
      </c>
      <c r="N330" s="401" t="n">
        <v>22</v>
      </c>
      <c r="O330" s="401" t="n">
        <v>53</v>
      </c>
      <c r="P330" s="401" t="n">
        <v>29</v>
      </c>
      <c r="Q330" s="401" t="n">
        <v>34</v>
      </c>
      <c r="R330" s="401" t="n">
        <v>60</v>
      </c>
      <c r="S330" s="401" t="n">
        <v>25</v>
      </c>
      <c r="T330" s="401" t="n">
        <v>11</v>
      </c>
      <c r="U330" s="401" t="n">
        <v>19</v>
      </c>
      <c r="V330" s="401" t="n">
        <v>63</v>
      </c>
      <c r="W330" s="401" t="n">
        <v>30</v>
      </c>
      <c r="X330" s="401" t="n">
        <v>1</v>
      </c>
      <c r="Y330" s="401" t="n">
        <v>37</v>
      </c>
      <c r="Z330" s="401" t="n">
        <v>10</v>
      </c>
      <c r="AA330" s="401" t="n">
        <v>21</v>
      </c>
      <c r="AB330" s="401" t="n">
        <v>41</v>
      </c>
      <c r="AC330" s="401" t="n">
        <v>61</v>
      </c>
      <c r="AD330" s="401" t="n">
        <v>48</v>
      </c>
      <c r="AE330" s="401" t="n">
        <v>13</v>
      </c>
      <c r="AF330" s="401" t="n">
        <v>33</v>
      </c>
      <c r="AG330" s="401" t="n">
        <v>65</v>
      </c>
      <c r="AH330" s="401" t="n">
        <v>62</v>
      </c>
      <c r="AI330" s="401" t="n">
        <v>3</v>
      </c>
      <c r="AJ330" s="401" t="n">
        <v>57</v>
      </c>
      <c r="AK330" s="401" t="n">
        <v>44</v>
      </c>
      <c r="AL330" s="401" t="n">
        <v>7</v>
      </c>
      <c r="AM330" s="401" t="n">
        <v>52</v>
      </c>
      <c r="AN330" s="401" t="n">
        <v>36</v>
      </c>
      <c r="AO330" s="401" t="n">
        <v>2</v>
      </c>
      <c r="AP330" s="401" t="n">
        <v>43</v>
      </c>
      <c r="AQ330" s="401" t="n">
        <v>15</v>
      </c>
      <c r="AR330" s="401" t="n">
        <v>6</v>
      </c>
      <c r="AS330" s="401" t="n">
        <v>23</v>
      </c>
      <c r="AT330" s="401" t="n">
        <v>59</v>
      </c>
      <c r="AU330" s="401" t="n">
        <v>54</v>
      </c>
      <c r="AV330" s="401" t="n">
        <v>42</v>
      </c>
      <c r="AW330" s="401" t="n">
        <v>18</v>
      </c>
      <c r="AX330" s="401" t="n">
        <v>32</v>
      </c>
      <c r="AY330" s="401" t="n">
        <v>35</v>
      </c>
      <c r="AZ330" s="401" t="n">
        <v>55</v>
      </c>
      <c r="BA330" s="401" t="n">
        <v>46</v>
      </c>
      <c r="BB330" s="401" t="n">
        <v>58</v>
      </c>
      <c r="BC330" s="401" t="n">
        <v>24</v>
      </c>
      <c r="BD330" s="401" t="n">
        <v>9</v>
      </c>
      <c r="BE330" s="401" t="n">
        <v>14</v>
      </c>
      <c r="BF330" s="401" t="n">
        <v>47</v>
      </c>
      <c r="BG330" s="401" t="n">
        <v>26</v>
      </c>
      <c r="BH330" s="401" t="n">
        <v>31</v>
      </c>
      <c r="BI330" s="401" t="n">
        <v>66</v>
      </c>
      <c r="BJ330" s="401" t="n">
        <v>8</v>
      </c>
      <c r="BK330" s="401" t="n">
        <v>45</v>
      </c>
      <c r="BL330" s="401" t="n">
        <v>56</v>
      </c>
      <c r="BM330" s="401" t="n">
        <v>39</v>
      </c>
      <c r="BN330" s="401" t="n">
        <v>50</v>
      </c>
      <c r="BO330" s="401" t="n">
        <v>38</v>
      </c>
      <c r="BP330" s="401" t="n">
        <v>17</v>
      </c>
      <c r="BQ330" s="401" t="n">
        <v>12</v>
      </c>
      <c r="BS330" s="401" t="n">
        <v>28</v>
      </c>
      <c r="BT330" s="401" t="n">
        <v>40</v>
      </c>
      <c r="BU330" s="401" t="n">
        <v>5</v>
      </c>
      <c r="BV330" s="401" t="n">
        <v>16</v>
      </c>
    </row>
    <row r="332" customFormat="false" ht="12.75" hidden="false" customHeight="false" outlineLevel="0" collapsed="false">
      <c r="D332" s="446" t="n">
        <v>69</v>
      </c>
      <c r="E332" s="39" t="s">
        <v>250</v>
      </c>
    </row>
    <row r="333" customFormat="false" ht="12.75" hidden="false" customHeight="false" outlineLevel="0" collapsed="false">
      <c r="E333" s="401" t="s">
        <v>198</v>
      </c>
      <c r="F333" s="401" t="n">
        <v>1</v>
      </c>
      <c r="G333" s="401" t="n">
        <v>2</v>
      </c>
      <c r="H333" s="401" t="n">
        <v>3</v>
      </c>
      <c r="I333" s="401" t="n">
        <v>4</v>
      </c>
      <c r="J333" s="401" t="n">
        <v>5</v>
      </c>
      <c r="K333" s="401" t="n">
        <v>6</v>
      </c>
      <c r="L333" s="401" t="n">
        <v>7</v>
      </c>
      <c r="M333" s="401" t="n">
        <v>8</v>
      </c>
      <c r="N333" s="401" t="n">
        <v>9</v>
      </c>
      <c r="O333" s="401" t="n">
        <v>10</v>
      </c>
      <c r="P333" s="401" t="n">
        <v>11</v>
      </c>
      <c r="Q333" s="401" t="n">
        <v>12</v>
      </c>
      <c r="R333" s="401" t="n">
        <v>13</v>
      </c>
      <c r="S333" s="401" t="n">
        <v>14</v>
      </c>
      <c r="T333" s="401" t="n">
        <v>15</v>
      </c>
      <c r="U333" s="401" t="n">
        <v>16</v>
      </c>
      <c r="V333" s="401" t="n">
        <v>17</v>
      </c>
      <c r="W333" s="401" t="n">
        <v>18</v>
      </c>
      <c r="X333" s="401" t="n">
        <v>19</v>
      </c>
      <c r="Y333" s="401" t="n">
        <v>20</v>
      </c>
      <c r="Z333" s="401" t="n">
        <v>21</v>
      </c>
      <c r="AA333" s="401" t="n">
        <v>22</v>
      </c>
      <c r="AB333" s="401" t="n">
        <v>23</v>
      </c>
      <c r="AC333" s="401" t="n">
        <v>24</v>
      </c>
      <c r="AD333" s="401" t="n">
        <v>25</v>
      </c>
      <c r="AE333" s="401" t="n">
        <v>26</v>
      </c>
      <c r="AF333" s="401" t="n">
        <v>27</v>
      </c>
      <c r="AG333" s="401" t="n">
        <v>28</v>
      </c>
      <c r="AH333" s="401" t="n">
        <v>29</v>
      </c>
      <c r="AI333" s="401" t="n">
        <v>30</v>
      </c>
      <c r="AJ333" s="401" t="n">
        <v>31</v>
      </c>
      <c r="AK333" s="401" t="n">
        <v>32</v>
      </c>
      <c r="AL333" s="401" t="n">
        <v>33</v>
      </c>
      <c r="AM333" s="401" t="n">
        <v>34</v>
      </c>
      <c r="AN333" s="401" t="n">
        <v>35</v>
      </c>
      <c r="AO333" s="401" t="n">
        <v>36</v>
      </c>
      <c r="AP333" s="401" t="n">
        <v>37</v>
      </c>
      <c r="AQ333" s="401" t="n">
        <v>38</v>
      </c>
      <c r="AR333" s="401" t="n">
        <v>39</v>
      </c>
      <c r="AS333" s="401" t="n">
        <v>40</v>
      </c>
      <c r="AT333" s="401" t="n">
        <v>41</v>
      </c>
      <c r="AU333" s="401" t="n">
        <v>42</v>
      </c>
      <c r="AV333" s="401" t="n">
        <v>43</v>
      </c>
      <c r="AW333" s="401" t="n">
        <v>44</v>
      </c>
      <c r="AX333" s="401" t="n">
        <v>45</v>
      </c>
      <c r="AY333" s="401" t="n">
        <v>46</v>
      </c>
      <c r="AZ333" s="401" t="n">
        <v>47</v>
      </c>
      <c r="BA333" s="401" t="n">
        <v>48</v>
      </c>
      <c r="BB333" s="401" t="n">
        <v>49</v>
      </c>
      <c r="BC333" s="401" t="n">
        <v>50</v>
      </c>
      <c r="BD333" s="401" t="n">
        <v>51</v>
      </c>
      <c r="BE333" s="401" t="n">
        <v>52</v>
      </c>
      <c r="BF333" s="401" t="n">
        <v>53</v>
      </c>
      <c r="BG333" s="401" t="n">
        <v>54</v>
      </c>
      <c r="BH333" s="401" t="n">
        <v>55</v>
      </c>
      <c r="BI333" s="401" t="n">
        <v>56</v>
      </c>
      <c r="BJ333" s="401" t="n">
        <v>57</v>
      </c>
      <c r="BK333" s="401" t="n">
        <v>58</v>
      </c>
      <c r="BL333" s="401" t="n">
        <v>59</v>
      </c>
      <c r="BM333" s="401" t="n">
        <v>60</v>
      </c>
      <c r="BN333" s="401" t="n">
        <v>61</v>
      </c>
      <c r="BO333" s="401" t="n">
        <v>62</v>
      </c>
      <c r="BP333" s="401" t="n">
        <v>63</v>
      </c>
      <c r="BQ333" s="401" t="n">
        <v>64</v>
      </c>
      <c r="BR333" s="401" t="n">
        <v>65</v>
      </c>
      <c r="BS333" s="401" t="n">
        <v>66</v>
      </c>
      <c r="BT333" s="401" t="n">
        <v>67</v>
      </c>
      <c r="BU333" s="401" t="n">
        <v>68</v>
      </c>
      <c r="BV333" s="401" t="n">
        <v>69</v>
      </c>
    </row>
    <row r="334" customFormat="false" ht="12.75" hidden="false" customHeight="false" outlineLevel="0" collapsed="false">
      <c r="E334" s="401" t="s">
        <v>225</v>
      </c>
      <c r="F334" s="401" t="n">
        <v>52</v>
      </c>
      <c r="G334" s="401" t="n">
        <v>69</v>
      </c>
      <c r="H334" s="401" t="n">
        <v>36</v>
      </c>
      <c r="I334" s="401" t="n">
        <v>65</v>
      </c>
      <c r="J334" s="401" t="n">
        <v>8</v>
      </c>
      <c r="K334" s="401" t="n">
        <v>14</v>
      </c>
      <c r="L334" s="401" t="n">
        <v>64</v>
      </c>
      <c r="M334" s="401" t="n">
        <v>5</v>
      </c>
      <c r="N334" s="401" t="n">
        <v>68</v>
      </c>
      <c r="O334" s="401" t="n">
        <v>48</v>
      </c>
      <c r="P334" s="401" t="n">
        <v>20</v>
      </c>
      <c r="Q334" s="401" t="n">
        <v>33</v>
      </c>
      <c r="R334" s="401" t="n">
        <v>59</v>
      </c>
      <c r="S334" s="401" t="n">
        <v>1</v>
      </c>
      <c r="T334" s="401" t="n">
        <v>23</v>
      </c>
      <c r="U334" s="401" t="n">
        <v>55</v>
      </c>
      <c r="V334" s="401" t="n">
        <v>60</v>
      </c>
      <c r="W334" s="401" t="n">
        <v>61</v>
      </c>
      <c r="X334" s="401" t="n">
        <v>32</v>
      </c>
      <c r="Y334" s="401" t="n">
        <v>11</v>
      </c>
      <c r="Z334" s="401" t="n">
        <v>15</v>
      </c>
      <c r="AA334" s="401" t="n">
        <v>44</v>
      </c>
      <c r="AB334" s="401" t="n">
        <v>29</v>
      </c>
      <c r="AC334" s="401" t="n">
        <v>40</v>
      </c>
      <c r="AD334" s="401" t="n">
        <v>6</v>
      </c>
      <c r="AE334" s="401" t="n">
        <v>17</v>
      </c>
      <c r="AF334" s="401" t="n">
        <v>34</v>
      </c>
      <c r="AG334" s="401" t="n">
        <v>21</v>
      </c>
      <c r="AH334" s="401" t="n">
        <v>66</v>
      </c>
      <c r="AI334" s="401" t="n">
        <v>12</v>
      </c>
      <c r="AJ334" s="401" t="n">
        <v>9</v>
      </c>
      <c r="AK334" s="401" t="n">
        <v>58</v>
      </c>
      <c r="AL334" s="401" t="n">
        <v>22</v>
      </c>
      <c r="AM334" s="401" t="n">
        <v>53</v>
      </c>
      <c r="AN334" s="401" t="n">
        <v>46</v>
      </c>
      <c r="AO334" s="401" t="n">
        <v>25</v>
      </c>
      <c r="AP334" s="401" t="n">
        <v>3</v>
      </c>
      <c r="AQ334" s="401" t="n">
        <v>51</v>
      </c>
      <c r="AR334" s="401" t="n">
        <v>47</v>
      </c>
      <c r="AS334" s="401" t="n">
        <v>38</v>
      </c>
      <c r="AT334" s="401" t="n">
        <v>19</v>
      </c>
      <c r="AU334" s="401" t="n">
        <v>35</v>
      </c>
      <c r="AV334" s="401" t="n">
        <v>57</v>
      </c>
      <c r="AW334" s="401" t="n">
        <v>41</v>
      </c>
      <c r="AX334" s="401" t="n">
        <v>4</v>
      </c>
      <c r="AY334" s="401" t="n">
        <v>50</v>
      </c>
      <c r="AZ334" s="401" t="n">
        <v>28</v>
      </c>
      <c r="BA334" s="401" t="n">
        <v>45</v>
      </c>
      <c r="BB334" s="401" t="n">
        <v>56</v>
      </c>
      <c r="BC334" s="401" t="n">
        <v>67</v>
      </c>
      <c r="BD334" s="401" t="n">
        <v>24</v>
      </c>
      <c r="BE334" s="401" t="n">
        <v>39</v>
      </c>
      <c r="BF334" s="401" t="n">
        <v>42</v>
      </c>
      <c r="BG334" s="401" t="n">
        <v>30</v>
      </c>
      <c r="BH334" s="401" t="n">
        <v>16</v>
      </c>
      <c r="BI334" s="401" t="n">
        <v>63</v>
      </c>
      <c r="BJ334" s="401" t="n">
        <v>13</v>
      </c>
      <c r="BK334" s="401" t="n">
        <v>37</v>
      </c>
      <c r="BL334" s="401" t="n">
        <v>27</v>
      </c>
      <c r="BM334" s="401" t="n">
        <v>31</v>
      </c>
      <c r="BN334" s="401" t="n">
        <v>18</v>
      </c>
      <c r="BO334" s="401" t="n">
        <v>54</v>
      </c>
      <c r="BP334" s="401" t="n">
        <v>2</v>
      </c>
      <c r="BQ334" s="401" t="n">
        <v>7</v>
      </c>
      <c r="BR334" s="401" t="n">
        <v>62</v>
      </c>
      <c r="BS334" s="401" t="n">
        <v>49</v>
      </c>
      <c r="BT334" s="401" t="n">
        <v>43</v>
      </c>
      <c r="BU334" s="401" t="n">
        <v>26</v>
      </c>
      <c r="BV334" s="401" t="n">
        <v>10</v>
      </c>
    </row>
    <row r="335" customFormat="false" ht="12.75" hidden="false" customHeight="false" outlineLevel="0" collapsed="false">
      <c r="E335" s="401" t="s">
        <v>227</v>
      </c>
      <c r="F335" s="401" t="n">
        <v>59</v>
      </c>
      <c r="G335" s="401" t="n">
        <v>68</v>
      </c>
      <c r="H335" s="401" t="n">
        <v>27</v>
      </c>
      <c r="I335" s="401" t="n">
        <v>25</v>
      </c>
      <c r="J335" s="401" t="n">
        <v>18</v>
      </c>
      <c r="K335" s="401" t="n">
        <v>10</v>
      </c>
      <c r="L335" s="401" t="n">
        <v>66</v>
      </c>
      <c r="M335" s="401" t="n">
        <v>19</v>
      </c>
      <c r="N335" s="401" t="n">
        <v>42</v>
      </c>
      <c r="O335" s="401" t="n">
        <v>37</v>
      </c>
      <c r="P335" s="401" t="n">
        <v>30</v>
      </c>
      <c r="Q335" s="401" t="n">
        <v>45</v>
      </c>
      <c r="R335" s="401" t="n">
        <v>34</v>
      </c>
      <c r="S335" s="401" t="n">
        <v>36</v>
      </c>
      <c r="T335" s="401" t="n">
        <v>2</v>
      </c>
      <c r="U335" s="401" t="n">
        <v>35</v>
      </c>
      <c r="V335" s="401" t="n">
        <v>50</v>
      </c>
      <c r="W335" s="401" t="n">
        <v>62</v>
      </c>
      <c r="X335" s="401" t="n">
        <v>11</v>
      </c>
      <c r="Y335" s="401" t="n">
        <v>1</v>
      </c>
      <c r="Z335" s="401" t="n">
        <v>29</v>
      </c>
      <c r="AA335" s="401" t="n">
        <v>38</v>
      </c>
      <c r="AB335" s="401" t="n">
        <v>32</v>
      </c>
      <c r="AC335" s="401" t="n">
        <v>58</v>
      </c>
      <c r="AD335" s="401" t="n">
        <v>21</v>
      </c>
      <c r="AE335" s="401" t="n">
        <v>4</v>
      </c>
      <c r="AF335" s="401" t="n">
        <v>56</v>
      </c>
      <c r="AG335" s="401" t="n">
        <v>44</v>
      </c>
      <c r="AH335" s="401" t="n">
        <v>33</v>
      </c>
      <c r="AI335" s="401" t="n">
        <v>52</v>
      </c>
      <c r="AJ335" s="401" t="n">
        <v>53</v>
      </c>
      <c r="AK335" s="401" t="n">
        <v>24</v>
      </c>
      <c r="AL335" s="401" t="n">
        <v>60</v>
      </c>
      <c r="AM335" s="401" t="n">
        <v>20</v>
      </c>
      <c r="AN335" s="401" t="n">
        <v>3</v>
      </c>
      <c r="AO335" s="401" t="n">
        <v>47</v>
      </c>
      <c r="AP335" s="401" t="n">
        <v>6</v>
      </c>
      <c r="AQ335" s="401" t="n">
        <v>39</v>
      </c>
      <c r="AR335" s="401" t="n">
        <v>55</v>
      </c>
      <c r="AS335" s="401" t="n">
        <v>63</v>
      </c>
      <c r="AT335" s="401" t="n">
        <v>40</v>
      </c>
      <c r="AU335" s="401" t="n">
        <v>23</v>
      </c>
      <c r="AV335" s="401" t="n">
        <v>12</v>
      </c>
      <c r="AW335" s="401" t="n">
        <v>28</v>
      </c>
      <c r="AX335" s="401" t="n">
        <v>49</v>
      </c>
      <c r="AY335" s="401" t="n">
        <v>65</v>
      </c>
      <c r="AZ335" s="401" t="n">
        <v>14</v>
      </c>
      <c r="BA335" s="401" t="n">
        <v>7</v>
      </c>
      <c r="BB335" s="401" t="n">
        <v>43</v>
      </c>
      <c r="BC335" s="401" t="n">
        <v>17</v>
      </c>
      <c r="BD335" s="401" t="n">
        <v>67</v>
      </c>
      <c r="BE335" s="401" t="n">
        <v>48</v>
      </c>
      <c r="BF335" s="401" t="n">
        <v>31</v>
      </c>
      <c r="BG335" s="401" t="n">
        <v>57</v>
      </c>
      <c r="BH335" s="401" t="n">
        <v>51</v>
      </c>
      <c r="BI335" s="401" t="n">
        <v>64</v>
      </c>
      <c r="BJ335" s="401" t="n">
        <v>15</v>
      </c>
      <c r="BK335" s="401" t="n">
        <v>69</v>
      </c>
      <c r="BL335" s="401" t="n">
        <v>26</v>
      </c>
      <c r="BM335" s="401" t="n">
        <v>9</v>
      </c>
      <c r="BN335" s="401" t="n">
        <v>54</v>
      </c>
      <c r="BO335" s="401" t="n">
        <v>8</v>
      </c>
      <c r="BP335" s="401" t="n">
        <v>41</v>
      </c>
      <c r="BQ335" s="401" t="n">
        <v>22</v>
      </c>
      <c r="BR335" s="401" t="n">
        <v>13</v>
      </c>
      <c r="BS335" s="401" t="n">
        <v>5</v>
      </c>
      <c r="BT335" s="401" t="n">
        <v>46</v>
      </c>
      <c r="BU335" s="401" t="n">
        <v>16</v>
      </c>
      <c r="BV335" s="401" t="n">
        <v>61</v>
      </c>
    </row>
    <row r="337" customFormat="false" ht="12.75" hidden="false" customHeight="false" outlineLevel="0" collapsed="false">
      <c r="D337" s="446" t="n">
        <v>70</v>
      </c>
      <c r="E337" s="39" t="s">
        <v>250</v>
      </c>
    </row>
    <row r="338" customFormat="false" ht="12.75" hidden="false" customHeight="false" outlineLevel="0" collapsed="false">
      <c r="E338" s="401" t="s">
        <v>198</v>
      </c>
      <c r="F338" s="401" t="n">
        <v>1</v>
      </c>
      <c r="G338" s="401" t="n">
        <v>2</v>
      </c>
      <c r="H338" s="401" t="n">
        <v>3</v>
      </c>
      <c r="I338" s="401" t="n">
        <v>4</v>
      </c>
      <c r="J338" s="401" t="n">
        <v>5</v>
      </c>
      <c r="K338" s="401" t="n">
        <v>6</v>
      </c>
      <c r="L338" s="401" t="n">
        <v>7</v>
      </c>
      <c r="M338" s="401" t="n">
        <v>8</v>
      </c>
      <c r="N338" s="401" t="n">
        <v>9</v>
      </c>
      <c r="O338" s="401" t="n">
        <v>10</v>
      </c>
      <c r="P338" s="401" t="n">
        <v>11</v>
      </c>
      <c r="Q338" s="401" t="n">
        <v>12</v>
      </c>
      <c r="R338" s="401" t="n">
        <v>13</v>
      </c>
      <c r="S338" s="401" t="n">
        <v>14</v>
      </c>
      <c r="T338" s="401" t="n">
        <v>15</v>
      </c>
      <c r="U338" s="401" t="n">
        <v>16</v>
      </c>
      <c r="V338" s="401" t="n">
        <v>17</v>
      </c>
      <c r="W338" s="401" t="n">
        <v>18</v>
      </c>
      <c r="X338" s="401" t="n">
        <v>19</v>
      </c>
      <c r="Y338" s="401" t="n">
        <v>20</v>
      </c>
      <c r="Z338" s="401" t="n">
        <v>21</v>
      </c>
      <c r="AA338" s="401" t="n">
        <v>22</v>
      </c>
      <c r="AB338" s="401" t="n">
        <v>23</v>
      </c>
      <c r="AC338" s="401" t="n">
        <v>24</v>
      </c>
      <c r="AD338" s="401" t="n">
        <v>25</v>
      </c>
      <c r="AE338" s="401" t="n">
        <v>26</v>
      </c>
      <c r="AF338" s="401" t="n">
        <v>27</v>
      </c>
      <c r="AG338" s="401" t="n">
        <v>28</v>
      </c>
      <c r="AH338" s="401" t="n">
        <v>29</v>
      </c>
      <c r="AI338" s="401" t="n">
        <v>30</v>
      </c>
      <c r="AJ338" s="401" t="n">
        <v>31</v>
      </c>
      <c r="AK338" s="401" t="n">
        <v>32</v>
      </c>
      <c r="AL338" s="401" t="n">
        <v>33</v>
      </c>
      <c r="AM338" s="401" t="n">
        <v>34</v>
      </c>
      <c r="AN338" s="401" t="n">
        <v>35</v>
      </c>
      <c r="AO338" s="401" t="n">
        <v>36</v>
      </c>
      <c r="AP338" s="401" t="n">
        <v>37</v>
      </c>
      <c r="AQ338" s="401" t="n">
        <v>38</v>
      </c>
      <c r="AR338" s="401" t="n">
        <v>39</v>
      </c>
      <c r="AS338" s="401" t="n">
        <v>40</v>
      </c>
      <c r="AT338" s="401" t="n">
        <v>41</v>
      </c>
      <c r="AU338" s="401" t="n">
        <v>42</v>
      </c>
      <c r="AV338" s="401" t="n">
        <v>43</v>
      </c>
      <c r="AW338" s="401" t="n">
        <v>44</v>
      </c>
      <c r="AX338" s="401" t="n">
        <v>45</v>
      </c>
      <c r="AY338" s="401" t="n">
        <v>46</v>
      </c>
      <c r="AZ338" s="401" t="n">
        <v>47</v>
      </c>
      <c r="BA338" s="401" t="n">
        <v>48</v>
      </c>
      <c r="BB338" s="401" t="n">
        <v>49</v>
      </c>
      <c r="BC338" s="401" t="n">
        <v>50</v>
      </c>
      <c r="BD338" s="401" t="n">
        <v>51</v>
      </c>
      <c r="BE338" s="401" t="n">
        <v>52</v>
      </c>
      <c r="BF338" s="401" t="n">
        <v>53</v>
      </c>
      <c r="BG338" s="401" t="n">
        <v>54</v>
      </c>
      <c r="BH338" s="401" t="n">
        <v>55</v>
      </c>
      <c r="BI338" s="401" t="n">
        <v>56</v>
      </c>
      <c r="BJ338" s="401" t="n">
        <v>57</v>
      </c>
      <c r="BK338" s="401" t="n">
        <v>58</v>
      </c>
      <c r="BL338" s="401" t="n">
        <v>59</v>
      </c>
      <c r="BM338" s="401" t="n">
        <v>60</v>
      </c>
      <c r="BN338" s="401" t="n">
        <v>61</v>
      </c>
      <c r="BO338" s="401" t="n">
        <v>62</v>
      </c>
      <c r="BP338" s="401" t="n">
        <v>63</v>
      </c>
      <c r="BQ338" s="401" t="n">
        <v>64</v>
      </c>
      <c r="BR338" s="401" t="n">
        <v>65</v>
      </c>
      <c r="BS338" s="401" t="n">
        <v>66</v>
      </c>
      <c r="BT338" s="401" t="n">
        <v>67</v>
      </c>
      <c r="BU338" s="401" t="n">
        <v>68</v>
      </c>
      <c r="BV338" s="401" t="n">
        <v>69</v>
      </c>
      <c r="BW338" s="401" t="n">
        <v>70</v>
      </c>
    </row>
    <row r="339" customFormat="false" ht="12.75" hidden="false" customHeight="false" outlineLevel="0" collapsed="false">
      <c r="E339" s="401" t="s">
        <v>225</v>
      </c>
      <c r="F339" s="401" t="n">
        <v>19</v>
      </c>
      <c r="G339" s="401" t="n">
        <v>10</v>
      </c>
      <c r="H339" s="401" t="n">
        <v>69</v>
      </c>
      <c r="I339" s="401" t="n">
        <v>61</v>
      </c>
      <c r="J339" s="401" t="n">
        <v>34</v>
      </c>
      <c r="K339" s="401" t="n">
        <v>29</v>
      </c>
      <c r="L339" s="401" t="n">
        <v>55</v>
      </c>
      <c r="M339" s="401" t="n">
        <v>7</v>
      </c>
      <c r="N339" s="401" t="n">
        <v>58</v>
      </c>
      <c r="O339" s="401" t="n">
        <v>42</v>
      </c>
      <c r="P339" s="401" t="n">
        <v>59</v>
      </c>
      <c r="Q339" s="401" t="n">
        <v>24</v>
      </c>
      <c r="R339" s="401" t="n">
        <v>44</v>
      </c>
      <c r="S339" s="401" t="n">
        <v>18</v>
      </c>
      <c r="T339" s="401" t="n">
        <v>32</v>
      </c>
      <c r="U339" s="401" t="n">
        <v>60</v>
      </c>
      <c r="V339" s="401" t="n">
        <v>39</v>
      </c>
      <c r="W339" s="401" t="n">
        <v>20</v>
      </c>
      <c r="X339" s="401" t="n">
        <v>33</v>
      </c>
      <c r="Y339" s="401" t="n">
        <v>11</v>
      </c>
      <c r="Z339" s="401" t="n">
        <v>57</v>
      </c>
      <c r="AA339" s="401" t="n">
        <v>21</v>
      </c>
      <c r="AB339" s="401" t="n">
        <v>16</v>
      </c>
      <c r="AC339" s="401" t="n">
        <v>31</v>
      </c>
      <c r="AD339" s="401" t="n">
        <v>66</v>
      </c>
      <c r="AE339" s="401" t="n">
        <v>70</v>
      </c>
      <c r="AF339" s="401" t="n">
        <v>1</v>
      </c>
      <c r="AG339" s="401" t="n">
        <v>25</v>
      </c>
      <c r="AH339" s="401" t="n">
        <v>45</v>
      </c>
      <c r="AI339" s="401" t="n">
        <v>52</v>
      </c>
      <c r="AJ339" s="401" t="n">
        <v>12</v>
      </c>
      <c r="AK339" s="401" t="n">
        <v>49</v>
      </c>
      <c r="AL339" s="401" t="n">
        <v>17</v>
      </c>
      <c r="AM339" s="401" t="n">
        <v>56</v>
      </c>
      <c r="AN339" s="401" t="n">
        <v>41</v>
      </c>
      <c r="AO339" s="401" t="n">
        <v>50</v>
      </c>
      <c r="AP339" s="401" t="n">
        <v>3</v>
      </c>
      <c r="AQ339" s="401" t="n">
        <v>65</v>
      </c>
      <c r="AR339" s="401" t="n">
        <v>40</v>
      </c>
      <c r="AS339" s="401" t="n">
        <v>51</v>
      </c>
      <c r="AT339" s="401" t="n">
        <v>35</v>
      </c>
      <c r="AU339" s="401" t="n">
        <v>28</v>
      </c>
      <c r="AV339" s="401" t="n">
        <v>22</v>
      </c>
      <c r="AW339" s="401" t="n">
        <v>13</v>
      </c>
      <c r="AX339" s="401" t="n">
        <v>8</v>
      </c>
      <c r="AY339" s="401" t="n">
        <v>37</v>
      </c>
      <c r="AZ339" s="401" t="n">
        <v>54</v>
      </c>
      <c r="BA339" s="401" t="n">
        <v>14</v>
      </c>
      <c r="BB339" s="401" t="n">
        <v>6</v>
      </c>
      <c r="BC339" s="401" t="n">
        <v>67</v>
      </c>
      <c r="BD339" s="401" t="n">
        <v>4</v>
      </c>
      <c r="BE339" s="401" t="n">
        <v>68</v>
      </c>
      <c r="BF339" s="401" t="n">
        <v>27</v>
      </c>
      <c r="BG339" s="401" t="n">
        <v>63</v>
      </c>
      <c r="BH339" s="401" t="n">
        <v>9</v>
      </c>
      <c r="BI339" s="401" t="n">
        <v>15</v>
      </c>
      <c r="BJ339" s="401" t="n">
        <v>48</v>
      </c>
      <c r="BK339" s="401" t="n">
        <v>2</v>
      </c>
      <c r="BL339" s="401" t="n">
        <v>43</v>
      </c>
      <c r="BM339" s="401" t="n">
        <v>23</v>
      </c>
      <c r="BN339" s="401" t="n">
        <v>30</v>
      </c>
      <c r="BO339" s="401" t="n">
        <v>53</v>
      </c>
      <c r="BP339" s="401" t="n">
        <v>64</v>
      </c>
      <c r="BQ339" s="401" t="n">
        <v>47</v>
      </c>
      <c r="BR339" s="401" t="n">
        <v>38</v>
      </c>
      <c r="BS339" s="401" t="n">
        <v>5</v>
      </c>
      <c r="BT339" s="401" t="n">
        <v>36</v>
      </c>
      <c r="BU339" s="401" t="n">
        <v>62</v>
      </c>
      <c r="BV339" s="401" t="n">
        <v>26</v>
      </c>
      <c r="BW339" s="401" t="n">
        <v>46</v>
      </c>
    </row>
    <row r="340" customFormat="false" ht="12.75" hidden="false" customHeight="false" outlineLevel="0" collapsed="false">
      <c r="E340" s="401" t="s">
        <v>227</v>
      </c>
      <c r="F340" s="401" t="n">
        <v>58</v>
      </c>
      <c r="G340" s="401" t="n">
        <v>64</v>
      </c>
      <c r="H340" s="401" t="n">
        <v>49</v>
      </c>
      <c r="I340" s="401" t="n">
        <v>3</v>
      </c>
      <c r="J340" s="401" t="n">
        <v>28</v>
      </c>
      <c r="K340" s="401" t="n">
        <v>34</v>
      </c>
      <c r="L340" s="401" t="n">
        <v>63</v>
      </c>
      <c r="M340" s="401" t="n">
        <v>41</v>
      </c>
      <c r="N340" s="401" t="n">
        <v>2</v>
      </c>
      <c r="O340" s="401" t="n">
        <v>21</v>
      </c>
      <c r="P340" s="401" t="n">
        <v>54</v>
      </c>
      <c r="Q340" s="401" t="n">
        <v>4</v>
      </c>
      <c r="R340" s="401" t="n">
        <v>42</v>
      </c>
      <c r="S340" s="401" t="n">
        <v>22</v>
      </c>
      <c r="T340" s="401" t="n">
        <v>12</v>
      </c>
      <c r="U340" s="401" t="n">
        <v>24</v>
      </c>
      <c r="V340" s="401" t="n">
        <v>31</v>
      </c>
      <c r="W340" s="401" t="n">
        <v>15</v>
      </c>
      <c r="X340" s="401" t="n">
        <v>1</v>
      </c>
      <c r="Y340" s="401" t="n">
        <v>19</v>
      </c>
      <c r="Z340" s="401" t="n">
        <v>44</v>
      </c>
      <c r="AA340" s="401" t="n">
        <v>33</v>
      </c>
      <c r="AB340" s="401" t="n">
        <v>46</v>
      </c>
      <c r="AC340" s="401" t="n">
        <v>16</v>
      </c>
      <c r="AD340" s="401" t="n">
        <v>27</v>
      </c>
      <c r="AE340" s="401" t="n">
        <v>23</v>
      </c>
      <c r="AF340" s="401" t="n">
        <v>13</v>
      </c>
      <c r="AG340" s="401" t="n">
        <v>6</v>
      </c>
      <c r="AH340" s="401" t="n">
        <v>53</v>
      </c>
      <c r="AI340" s="401" t="n">
        <v>56</v>
      </c>
      <c r="AJ340" s="401" t="n">
        <v>45</v>
      </c>
      <c r="AK340" s="401" t="n">
        <v>65</v>
      </c>
      <c r="AL340" s="401" t="n">
        <v>32</v>
      </c>
      <c r="AM340" s="401" t="n">
        <v>66</v>
      </c>
      <c r="AN340" s="401" t="n">
        <v>36</v>
      </c>
      <c r="AO340" s="401" t="n">
        <v>40</v>
      </c>
      <c r="AP340" s="401" t="n">
        <v>14</v>
      </c>
      <c r="AQ340" s="401" t="n">
        <v>47</v>
      </c>
      <c r="AR340" s="401" t="n">
        <v>7</v>
      </c>
      <c r="AS340" s="401" t="n">
        <v>26</v>
      </c>
      <c r="AT340" s="401" t="n">
        <v>38</v>
      </c>
      <c r="AU340" s="401" t="n">
        <v>25</v>
      </c>
      <c r="AV340" s="401" t="n">
        <v>55</v>
      </c>
      <c r="AW340" s="401" t="n">
        <v>68</v>
      </c>
      <c r="AX340" s="401" t="n">
        <v>48</v>
      </c>
      <c r="AY340" s="401" t="n">
        <v>9</v>
      </c>
      <c r="AZ340" s="401" t="n">
        <v>20</v>
      </c>
      <c r="BA340" s="401" t="n">
        <v>30</v>
      </c>
      <c r="BB340" s="401" t="n">
        <v>5</v>
      </c>
      <c r="BC340" s="401" t="n">
        <v>61</v>
      </c>
      <c r="BD340" s="401" t="n">
        <v>39</v>
      </c>
      <c r="BE340" s="401" t="n">
        <v>8</v>
      </c>
      <c r="BF340" s="401" t="n">
        <v>67</v>
      </c>
      <c r="BG340" s="401" t="n">
        <v>57</v>
      </c>
      <c r="BH340" s="401" t="n">
        <v>29</v>
      </c>
      <c r="BI340" s="401" t="n">
        <v>69</v>
      </c>
      <c r="BJ340" s="401" t="n">
        <v>35</v>
      </c>
      <c r="BK340" s="401" t="n">
        <v>50</v>
      </c>
      <c r="BL340" s="401" t="n">
        <v>11</v>
      </c>
      <c r="BM340" s="401" t="n">
        <v>59</v>
      </c>
      <c r="BN340" s="401" t="n">
        <v>18</v>
      </c>
      <c r="BO340" s="401" t="n">
        <v>70</v>
      </c>
      <c r="BP340" s="401" t="n">
        <v>51</v>
      </c>
      <c r="BQ340" s="401" t="n">
        <v>60</v>
      </c>
      <c r="BR340" s="401" t="n">
        <v>37</v>
      </c>
      <c r="BS340" s="401" t="n">
        <v>10</v>
      </c>
      <c r="BT340" s="401" t="n">
        <v>43</v>
      </c>
      <c r="BU340" s="401" t="n">
        <v>52</v>
      </c>
      <c r="BV340" s="401" t="n">
        <v>17</v>
      </c>
      <c r="BW340" s="401" t="n">
        <v>62</v>
      </c>
    </row>
    <row r="342" customFormat="false" ht="12.75" hidden="false" customHeight="false" outlineLevel="0" collapsed="false">
      <c r="D342" s="446" t="n">
        <v>71</v>
      </c>
      <c r="E342" s="39" t="s">
        <v>250</v>
      </c>
    </row>
    <row r="343" customFormat="false" ht="12.75" hidden="false" customHeight="false" outlineLevel="0" collapsed="false">
      <c r="E343" s="401" t="s">
        <v>198</v>
      </c>
      <c r="F343" s="401" t="n">
        <v>1</v>
      </c>
      <c r="G343" s="401" t="n">
        <v>2</v>
      </c>
      <c r="H343" s="401" t="n">
        <v>3</v>
      </c>
      <c r="I343" s="401" t="n">
        <v>4</v>
      </c>
      <c r="J343" s="401" t="n">
        <v>5</v>
      </c>
      <c r="K343" s="401" t="n">
        <v>6</v>
      </c>
      <c r="L343" s="401" t="n">
        <v>7</v>
      </c>
      <c r="M343" s="401" t="n">
        <v>8</v>
      </c>
      <c r="N343" s="401" t="n">
        <v>9</v>
      </c>
      <c r="O343" s="401" t="n">
        <v>10</v>
      </c>
      <c r="P343" s="401" t="n">
        <v>11</v>
      </c>
      <c r="Q343" s="401" t="n">
        <v>12</v>
      </c>
      <c r="R343" s="401" t="n">
        <v>13</v>
      </c>
      <c r="S343" s="401" t="n">
        <v>14</v>
      </c>
      <c r="T343" s="401" t="n">
        <v>15</v>
      </c>
      <c r="U343" s="401" t="n">
        <v>16</v>
      </c>
      <c r="V343" s="401" t="n">
        <v>17</v>
      </c>
      <c r="W343" s="401" t="n">
        <v>18</v>
      </c>
      <c r="X343" s="401" t="n">
        <v>19</v>
      </c>
      <c r="Y343" s="401" t="n">
        <v>20</v>
      </c>
      <c r="Z343" s="401" t="n">
        <v>21</v>
      </c>
      <c r="AA343" s="401" t="n">
        <v>22</v>
      </c>
      <c r="AB343" s="401" t="n">
        <v>23</v>
      </c>
      <c r="AC343" s="401" t="n">
        <v>24</v>
      </c>
      <c r="AD343" s="401" t="n">
        <v>25</v>
      </c>
      <c r="AE343" s="401" t="n">
        <v>26</v>
      </c>
      <c r="AF343" s="401" t="n">
        <v>27</v>
      </c>
      <c r="AG343" s="401" t="n">
        <v>28</v>
      </c>
      <c r="AH343" s="401" t="n">
        <v>29</v>
      </c>
      <c r="AI343" s="401" t="n">
        <v>30</v>
      </c>
      <c r="AJ343" s="401" t="n">
        <v>31</v>
      </c>
      <c r="AK343" s="401" t="n">
        <v>32</v>
      </c>
      <c r="AL343" s="401" t="n">
        <v>33</v>
      </c>
      <c r="AM343" s="401" t="n">
        <v>34</v>
      </c>
      <c r="AN343" s="401" t="n">
        <v>35</v>
      </c>
      <c r="AO343" s="401" t="n">
        <v>36</v>
      </c>
      <c r="AP343" s="401" t="n">
        <v>37</v>
      </c>
      <c r="AQ343" s="401" t="n">
        <v>38</v>
      </c>
      <c r="AR343" s="401" t="n">
        <v>39</v>
      </c>
      <c r="AS343" s="401" t="n">
        <v>40</v>
      </c>
      <c r="AT343" s="401" t="n">
        <v>41</v>
      </c>
      <c r="AU343" s="401" t="n">
        <v>42</v>
      </c>
      <c r="AV343" s="401" t="n">
        <v>43</v>
      </c>
      <c r="AW343" s="401" t="n">
        <v>44</v>
      </c>
      <c r="AX343" s="401" t="n">
        <v>45</v>
      </c>
      <c r="AY343" s="401" t="n">
        <v>46</v>
      </c>
      <c r="AZ343" s="401" t="n">
        <v>47</v>
      </c>
      <c r="BA343" s="401" t="n">
        <v>48</v>
      </c>
      <c r="BB343" s="401" t="n">
        <v>49</v>
      </c>
      <c r="BC343" s="401" t="n">
        <v>50</v>
      </c>
      <c r="BD343" s="401" t="n">
        <v>51</v>
      </c>
      <c r="BE343" s="401" t="n">
        <v>52</v>
      </c>
      <c r="BF343" s="401" t="n">
        <v>53</v>
      </c>
      <c r="BG343" s="401" t="n">
        <v>54</v>
      </c>
      <c r="BH343" s="401" t="n">
        <v>55</v>
      </c>
      <c r="BI343" s="401" t="n">
        <v>56</v>
      </c>
      <c r="BJ343" s="401" t="n">
        <v>57</v>
      </c>
      <c r="BK343" s="401" t="n">
        <v>58</v>
      </c>
      <c r="BL343" s="401" t="n">
        <v>59</v>
      </c>
      <c r="BN343" s="401" t="n">
        <v>60</v>
      </c>
      <c r="BO343" s="401" t="n">
        <v>61</v>
      </c>
      <c r="BP343" s="401" t="n">
        <v>62</v>
      </c>
      <c r="BQ343" s="401" t="n">
        <v>63</v>
      </c>
      <c r="BS343" s="401" t="n">
        <v>64</v>
      </c>
      <c r="BT343" s="401" t="n">
        <v>65</v>
      </c>
      <c r="BU343" s="401" t="n">
        <v>66</v>
      </c>
      <c r="BV343" s="401" t="n">
        <v>67</v>
      </c>
      <c r="BX343" s="401" t="n">
        <v>68</v>
      </c>
      <c r="BY343" s="401" t="n">
        <v>69</v>
      </c>
      <c r="BZ343" s="401" t="n">
        <v>70</v>
      </c>
      <c r="CA343" s="401" t="n">
        <v>71</v>
      </c>
    </row>
    <row r="344" customFormat="false" ht="12.75" hidden="false" customHeight="false" outlineLevel="0" collapsed="false">
      <c r="E344" s="401" t="s">
        <v>225</v>
      </c>
      <c r="F344" s="401" t="n">
        <v>15</v>
      </c>
      <c r="G344" s="401" t="n">
        <v>6</v>
      </c>
      <c r="H344" s="401" t="n">
        <v>2</v>
      </c>
      <c r="I344" s="401" t="n">
        <v>58</v>
      </c>
      <c r="J344" s="401" t="n">
        <v>71</v>
      </c>
      <c r="K344" s="401" t="n">
        <v>70</v>
      </c>
      <c r="L344" s="401" t="n">
        <v>40</v>
      </c>
      <c r="M344" s="401" t="n">
        <v>17</v>
      </c>
      <c r="N344" s="401" t="n">
        <v>48</v>
      </c>
      <c r="O344" s="401" t="n">
        <v>52</v>
      </c>
      <c r="P344" s="401" t="n">
        <v>63</v>
      </c>
      <c r="Q344" s="401" t="n">
        <v>1</v>
      </c>
      <c r="R344" s="401" t="n">
        <v>19</v>
      </c>
      <c r="S344" s="401" t="n">
        <v>28</v>
      </c>
      <c r="T344" s="401" t="n">
        <v>68</v>
      </c>
      <c r="U344" s="401" t="n">
        <v>53</v>
      </c>
      <c r="V344" s="401" t="n">
        <v>59</v>
      </c>
      <c r="W344" s="401" t="n">
        <v>47</v>
      </c>
      <c r="X344" s="401" t="n">
        <v>65</v>
      </c>
      <c r="Y344" s="401" t="n">
        <v>60</v>
      </c>
      <c r="Z344" s="401" t="n">
        <v>67</v>
      </c>
      <c r="AA344" s="401" t="n">
        <v>26</v>
      </c>
      <c r="AB344" s="401" t="n">
        <v>4</v>
      </c>
      <c r="AC344" s="401" t="n">
        <v>22</v>
      </c>
      <c r="AD344" s="401" t="n">
        <v>33</v>
      </c>
      <c r="AE344" s="401" t="n">
        <v>62</v>
      </c>
      <c r="AF344" s="401" t="n">
        <v>23</v>
      </c>
      <c r="AG344" s="401" t="n">
        <v>56</v>
      </c>
      <c r="AH344" s="401" t="n">
        <v>32</v>
      </c>
      <c r="AI344" s="401" t="n">
        <v>36</v>
      </c>
      <c r="AJ344" s="401" t="n">
        <v>38</v>
      </c>
      <c r="AK344" s="401" t="n">
        <v>16</v>
      </c>
      <c r="AL344" s="401" t="n">
        <v>25</v>
      </c>
      <c r="AM344" s="401" t="n">
        <v>8</v>
      </c>
      <c r="AN344" s="401" t="n">
        <v>12</v>
      </c>
      <c r="AO344" s="401" t="n">
        <v>34</v>
      </c>
      <c r="AP344" s="401" t="n">
        <v>14</v>
      </c>
      <c r="AQ344" s="401" t="n">
        <v>5</v>
      </c>
      <c r="AR344" s="401" t="n">
        <v>57</v>
      </c>
      <c r="AS344" s="401" t="n">
        <v>7</v>
      </c>
      <c r="AT344" s="401" t="n">
        <v>29</v>
      </c>
      <c r="AU344" s="401" t="n">
        <v>50</v>
      </c>
      <c r="AV344" s="401" t="n">
        <v>61</v>
      </c>
      <c r="AW344" s="401" t="n">
        <v>21</v>
      </c>
      <c r="AX344" s="401" t="n">
        <v>42</v>
      </c>
      <c r="AY344" s="401" t="n">
        <v>9</v>
      </c>
      <c r="AZ344" s="401" t="n">
        <v>24</v>
      </c>
      <c r="BA344" s="401" t="n">
        <v>64</v>
      </c>
      <c r="BB344" s="401" t="n">
        <v>55</v>
      </c>
      <c r="BC344" s="401" t="n">
        <v>27</v>
      </c>
      <c r="BD344" s="401" t="n">
        <v>66</v>
      </c>
      <c r="BE344" s="401" t="n">
        <v>31</v>
      </c>
      <c r="BF344" s="401" t="n">
        <v>20</v>
      </c>
      <c r="BG344" s="401" t="n">
        <v>37</v>
      </c>
      <c r="BH344" s="401" t="n">
        <v>69</v>
      </c>
      <c r="BI344" s="401" t="n">
        <v>30</v>
      </c>
      <c r="BJ344" s="401" t="n">
        <v>3</v>
      </c>
      <c r="BK344" s="401" t="n">
        <v>49</v>
      </c>
      <c r="BL344" s="401" t="n">
        <v>45</v>
      </c>
      <c r="BN344" s="401" t="n">
        <v>39</v>
      </c>
      <c r="BO344" s="401" t="n">
        <v>43</v>
      </c>
      <c r="BP344" s="401" t="n">
        <v>10</v>
      </c>
      <c r="BQ344" s="401" t="n">
        <v>18</v>
      </c>
      <c r="BS344" s="401" t="n">
        <v>54</v>
      </c>
      <c r="BT344" s="401" t="n">
        <v>13</v>
      </c>
      <c r="BU344" s="401" t="n">
        <v>46</v>
      </c>
      <c r="BV344" s="401" t="n">
        <v>41</v>
      </c>
      <c r="BX344" s="401" t="n">
        <v>44</v>
      </c>
      <c r="BY344" s="401" t="n">
        <v>51</v>
      </c>
      <c r="BZ344" s="401" t="n">
        <v>35</v>
      </c>
      <c r="CA344" s="401" t="n">
        <v>11</v>
      </c>
    </row>
    <row r="345" customFormat="false" ht="12.75" hidden="false" customHeight="false" outlineLevel="0" collapsed="false">
      <c r="E345" s="401" t="s">
        <v>227</v>
      </c>
      <c r="F345" s="401" t="n">
        <v>45</v>
      </c>
      <c r="G345" s="401" t="n">
        <v>4</v>
      </c>
      <c r="H345" s="401" t="n">
        <v>69</v>
      </c>
      <c r="I345" s="401" t="n">
        <v>13</v>
      </c>
      <c r="J345" s="401" t="n">
        <v>56</v>
      </c>
      <c r="K345" s="401" t="n">
        <v>32</v>
      </c>
      <c r="L345" s="401" t="n">
        <v>30</v>
      </c>
      <c r="M345" s="401" t="n">
        <v>60</v>
      </c>
      <c r="N345" s="401" t="n">
        <v>16</v>
      </c>
      <c r="O345" s="401" t="n">
        <v>39</v>
      </c>
      <c r="P345" s="401" t="n">
        <v>25</v>
      </c>
      <c r="Q345" s="401" t="n">
        <v>33</v>
      </c>
      <c r="R345" s="401" t="n">
        <v>50</v>
      </c>
      <c r="S345" s="401" t="n">
        <v>68</v>
      </c>
      <c r="T345" s="401" t="n">
        <v>6</v>
      </c>
      <c r="U345" s="401" t="n">
        <v>8</v>
      </c>
      <c r="V345" s="401" t="n">
        <v>5</v>
      </c>
      <c r="W345" s="401" t="n">
        <v>24</v>
      </c>
      <c r="X345" s="401" t="n">
        <v>26</v>
      </c>
      <c r="Y345" s="401" t="n">
        <v>66</v>
      </c>
      <c r="Z345" s="401" t="n">
        <v>12</v>
      </c>
      <c r="AA345" s="401" t="n">
        <v>21</v>
      </c>
      <c r="AB345" s="401" t="n">
        <v>54</v>
      </c>
      <c r="AC345" s="401" t="n">
        <v>64</v>
      </c>
      <c r="AD345" s="401" t="n">
        <v>3</v>
      </c>
      <c r="AE345" s="401" t="n">
        <v>22</v>
      </c>
      <c r="AF345" s="401" t="n">
        <v>41</v>
      </c>
      <c r="AG345" s="401" t="n">
        <v>40</v>
      </c>
      <c r="AH345" s="401" t="n">
        <v>61</v>
      </c>
      <c r="AI345" s="401" t="n">
        <v>11</v>
      </c>
      <c r="AJ345" s="401" t="n">
        <v>65</v>
      </c>
      <c r="AK345" s="401" t="n">
        <v>15</v>
      </c>
      <c r="AL345" s="401" t="n">
        <v>44</v>
      </c>
      <c r="AM345" s="401" t="n">
        <v>46</v>
      </c>
      <c r="AN345" s="401" t="n">
        <v>34</v>
      </c>
      <c r="AO345" s="401" t="n">
        <v>58</v>
      </c>
      <c r="AP345" s="401" t="n">
        <v>49</v>
      </c>
      <c r="AQ345" s="401" t="n">
        <v>63</v>
      </c>
      <c r="AR345" s="401" t="n">
        <v>43</v>
      </c>
      <c r="AS345" s="401" t="n">
        <v>51</v>
      </c>
      <c r="AT345" s="401" t="n">
        <v>57</v>
      </c>
      <c r="AU345" s="401" t="n">
        <v>20</v>
      </c>
      <c r="AV345" s="401" t="n">
        <v>27</v>
      </c>
      <c r="AW345" s="401" t="n">
        <v>47</v>
      </c>
      <c r="AX345" s="401" t="n">
        <v>62</v>
      </c>
      <c r="AY345" s="401" t="n">
        <v>71</v>
      </c>
      <c r="AZ345" s="401" t="n">
        <v>10</v>
      </c>
      <c r="BA345" s="401" t="n">
        <v>59</v>
      </c>
      <c r="BB345" s="401" t="n">
        <v>17</v>
      </c>
      <c r="BC345" s="401" t="n">
        <v>38</v>
      </c>
      <c r="BD345" s="401" t="n">
        <v>18</v>
      </c>
      <c r="BE345" s="401" t="n">
        <v>35</v>
      </c>
      <c r="BF345" s="401" t="n">
        <v>67</v>
      </c>
      <c r="BG345" s="401" t="n">
        <v>70</v>
      </c>
      <c r="BH345" s="401" t="n">
        <v>1</v>
      </c>
      <c r="BI345" s="401" t="n">
        <v>7</v>
      </c>
      <c r="BJ345" s="401" t="n">
        <v>19</v>
      </c>
      <c r="BK345" s="401" t="n">
        <v>36</v>
      </c>
      <c r="BL345" s="401" t="n">
        <v>31</v>
      </c>
      <c r="BN345" s="401" t="n">
        <v>37</v>
      </c>
      <c r="BO345" s="401" t="n">
        <v>29</v>
      </c>
      <c r="BP345" s="401" t="n">
        <v>52</v>
      </c>
      <c r="BQ345" s="401" t="n">
        <v>2</v>
      </c>
      <c r="BS345" s="401" t="n">
        <v>55</v>
      </c>
      <c r="BT345" s="401" t="n">
        <v>48</v>
      </c>
      <c r="BU345" s="401" t="n">
        <v>42</v>
      </c>
      <c r="BV345" s="401" t="n">
        <v>23</v>
      </c>
      <c r="BX345" s="401" t="n">
        <v>14</v>
      </c>
      <c r="BY345" s="401" t="n">
        <v>28</v>
      </c>
      <c r="BZ345" s="401" t="n">
        <v>9</v>
      </c>
      <c r="CA345" s="401" t="n">
        <v>53</v>
      </c>
    </row>
    <row r="347" customFormat="false" ht="12.75" hidden="false" customHeight="false" outlineLevel="0" collapsed="false">
      <c r="D347" s="446" t="n">
        <v>72</v>
      </c>
      <c r="E347" s="39" t="s">
        <v>250</v>
      </c>
    </row>
    <row r="348" customFormat="false" ht="12.75" hidden="false" customHeight="false" outlineLevel="0" collapsed="false">
      <c r="E348" s="401" t="s">
        <v>198</v>
      </c>
      <c r="F348" s="401" t="n">
        <v>1</v>
      </c>
      <c r="G348" s="401" t="n">
        <v>2</v>
      </c>
      <c r="H348" s="401" t="n">
        <v>3</v>
      </c>
      <c r="I348" s="401" t="n">
        <v>4</v>
      </c>
      <c r="J348" s="401" t="n">
        <v>5</v>
      </c>
      <c r="K348" s="401" t="n">
        <v>6</v>
      </c>
      <c r="L348" s="401" t="n">
        <v>7</v>
      </c>
      <c r="M348" s="401" t="n">
        <v>8</v>
      </c>
      <c r="N348" s="401" t="n">
        <v>9</v>
      </c>
      <c r="O348" s="401" t="n">
        <v>10</v>
      </c>
      <c r="P348" s="401" t="n">
        <v>11</v>
      </c>
      <c r="Q348" s="401" t="n">
        <v>12</v>
      </c>
      <c r="R348" s="401" t="n">
        <v>13</v>
      </c>
      <c r="S348" s="401" t="n">
        <v>14</v>
      </c>
      <c r="T348" s="401" t="n">
        <v>15</v>
      </c>
      <c r="U348" s="401" t="n">
        <v>16</v>
      </c>
      <c r="V348" s="401" t="n">
        <v>17</v>
      </c>
      <c r="W348" s="401" t="n">
        <v>18</v>
      </c>
      <c r="X348" s="401" t="n">
        <v>19</v>
      </c>
      <c r="Y348" s="401" t="n">
        <v>20</v>
      </c>
      <c r="Z348" s="401" t="n">
        <v>21</v>
      </c>
      <c r="AA348" s="401" t="n">
        <v>22</v>
      </c>
      <c r="AB348" s="401" t="n">
        <v>23</v>
      </c>
      <c r="AC348" s="401" t="n">
        <v>24</v>
      </c>
      <c r="AD348" s="401" t="n">
        <v>25</v>
      </c>
      <c r="AE348" s="401" t="n">
        <v>26</v>
      </c>
      <c r="AF348" s="401" t="n">
        <v>27</v>
      </c>
      <c r="AG348" s="401" t="n">
        <v>28</v>
      </c>
      <c r="AH348" s="401" t="n">
        <v>29</v>
      </c>
      <c r="AI348" s="401" t="n">
        <v>30</v>
      </c>
      <c r="AJ348" s="401" t="n">
        <v>31</v>
      </c>
      <c r="AK348" s="401" t="n">
        <v>32</v>
      </c>
      <c r="AL348" s="401" t="n">
        <v>33</v>
      </c>
      <c r="AM348" s="401" t="n">
        <v>34</v>
      </c>
      <c r="AN348" s="401" t="n">
        <v>35</v>
      </c>
      <c r="AO348" s="401" t="n">
        <v>36</v>
      </c>
      <c r="AP348" s="401" t="n">
        <v>37</v>
      </c>
      <c r="AQ348" s="401" t="n">
        <v>38</v>
      </c>
      <c r="AR348" s="401" t="n">
        <v>39</v>
      </c>
      <c r="AS348" s="401" t="n">
        <v>40</v>
      </c>
      <c r="AT348" s="401" t="n">
        <v>41</v>
      </c>
      <c r="AU348" s="401" t="n">
        <v>42</v>
      </c>
      <c r="AV348" s="401" t="n">
        <v>43</v>
      </c>
      <c r="AW348" s="401" t="n">
        <v>44</v>
      </c>
      <c r="AX348" s="401" t="n">
        <v>45</v>
      </c>
      <c r="AY348" s="401" t="n">
        <v>46</v>
      </c>
      <c r="AZ348" s="401" t="n">
        <v>47</v>
      </c>
      <c r="BA348" s="401" t="n">
        <v>48</v>
      </c>
      <c r="BB348" s="401" t="n">
        <v>49</v>
      </c>
      <c r="BC348" s="401" t="n">
        <v>50</v>
      </c>
      <c r="BD348" s="401" t="n">
        <v>51</v>
      </c>
      <c r="BE348" s="401" t="n">
        <v>52</v>
      </c>
      <c r="BF348" s="401" t="n">
        <v>53</v>
      </c>
      <c r="BG348" s="401" t="n">
        <v>54</v>
      </c>
      <c r="BH348" s="401" t="n">
        <v>55</v>
      </c>
      <c r="BI348" s="401" t="n">
        <v>56</v>
      </c>
      <c r="BJ348" s="401" t="n">
        <v>57</v>
      </c>
      <c r="BK348" s="401" t="n">
        <v>58</v>
      </c>
      <c r="BL348" s="401" t="n">
        <v>59</v>
      </c>
      <c r="BM348" s="401" t="n">
        <v>60</v>
      </c>
      <c r="BN348" s="401" t="n">
        <v>61</v>
      </c>
      <c r="BO348" s="401" t="n">
        <v>62</v>
      </c>
      <c r="BP348" s="401" t="n">
        <v>63</v>
      </c>
      <c r="BQ348" s="401" t="n">
        <v>64</v>
      </c>
      <c r="BS348" s="401" t="n">
        <v>65</v>
      </c>
      <c r="BT348" s="401" t="n">
        <v>66</v>
      </c>
      <c r="BU348" s="401" t="n">
        <v>67</v>
      </c>
      <c r="BV348" s="401" t="n">
        <v>68</v>
      </c>
      <c r="BX348" s="401" t="n">
        <v>69</v>
      </c>
      <c r="BY348" s="401" t="n">
        <v>70</v>
      </c>
      <c r="BZ348" s="401" t="n">
        <v>71</v>
      </c>
      <c r="CA348" s="401" t="n">
        <v>72</v>
      </c>
    </row>
    <row r="349" customFormat="false" ht="12.75" hidden="false" customHeight="false" outlineLevel="0" collapsed="false">
      <c r="E349" s="401" t="s">
        <v>225</v>
      </c>
      <c r="F349" s="401" t="n">
        <v>60</v>
      </c>
      <c r="G349" s="401" t="n">
        <v>51</v>
      </c>
      <c r="H349" s="401" t="n">
        <v>21</v>
      </c>
      <c r="I349" s="401" t="n">
        <v>69</v>
      </c>
      <c r="J349" s="401" t="n">
        <v>16</v>
      </c>
      <c r="K349" s="401" t="n">
        <v>40</v>
      </c>
      <c r="L349" s="401" t="n">
        <v>50</v>
      </c>
      <c r="M349" s="401" t="n">
        <v>17</v>
      </c>
      <c r="N349" s="401" t="n">
        <v>67</v>
      </c>
      <c r="O349" s="401" t="n">
        <v>61</v>
      </c>
      <c r="P349" s="401" t="n">
        <v>35</v>
      </c>
      <c r="Q349" s="401" t="n">
        <v>55</v>
      </c>
      <c r="R349" s="401" t="n">
        <v>22</v>
      </c>
      <c r="S349" s="401" t="n">
        <v>13</v>
      </c>
      <c r="T349" s="401" t="n">
        <v>64</v>
      </c>
      <c r="U349" s="401" t="n">
        <v>54</v>
      </c>
      <c r="V349" s="401" t="n">
        <v>31</v>
      </c>
      <c r="W349" s="401" t="n">
        <v>49</v>
      </c>
      <c r="X349" s="401" t="n">
        <v>43</v>
      </c>
      <c r="Y349" s="401" t="n">
        <v>66</v>
      </c>
      <c r="Z349" s="401" t="n">
        <v>20</v>
      </c>
      <c r="AA349" s="401" t="n">
        <v>23</v>
      </c>
      <c r="AB349" s="401" t="n">
        <v>1</v>
      </c>
      <c r="AC349" s="401" t="n">
        <v>7</v>
      </c>
      <c r="AD349" s="401" t="n">
        <v>46</v>
      </c>
      <c r="AE349" s="401" t="n">
        <v>39</v>
      </c>
      <c r="AF349" s="401" t="n">
        <v>41</v>
      </c>
      <c r="AG349" s="401" t="n">
        <v>65</v>
      </c>
      <c r="AH349" s="401" t="n">
        <v>57</v>
      </c>
      <c r="AI349" s="401" t="n">
        <v>2</v>
      </c>
      <c r="AJ349" s="401" t="n">
        <v>38</v>
      </c>
      <c r="AK349" s="401" t="n">
        <v>9</v>
      </c>
      <c r="AL349" s="401" t="n">
        <v>29</v>
      </c>
      <c r="AM349" s="401" t="n">
        <v>63</v>
      </c>
      <c r="AN349" s="401" t="n">
        <v>11</v>
      </c>
      <c r="AO349" s="401" t="n">
        <v>52</v>
      </c>
      <c r="AP349" s="401" t="n">
        <v>58</v>
      </c>
      <c r="AQ349" s="401" t="n">
        <v>5</v>
      </c>
      <c r="AR349" s="401" t="n">
        <v>48</v>
      </c>
      <c r="AS349" s="401" t="n">
        <v>70</v>
      </c>
      <c r="AT349" s="401" t="n">
        <v>3</v>
      </c>
      <c r="AU349" s="401" t="n">
        <v>24</v>
      </c>
      <c r="AV349" s="401" t="n">
        <v>59</v>
      </c>
      <c r="AW349" s="401" t="n">
        <v>37</v>
      </c>
      <c r="AX349" s="401" t="n">
        <v>72</v>
      </c>
      <c r="AY349" s="401" t="n">
        <v>4</v>
      </c>
      <c r="AZ349" s="401" t="n">
        <v>68</v>
      </c>
      <c r="BA349" s="401" t="n">
        <v>34</v>
      </c>
      <c r="BB349" s="401" t="n">
        <v>8</v>
      </c>
      <c r="BC349" s="401" t="n">
        <v>28</v>
      </c>
      <c r="BD349" s="401" t="n">
        <v>45</v>
      </c>
      <c r="BE349" s="401" t="n">
        <v>33</v>
      </c>
      <c r="BF349" s="401" t="n">
        <v>56</v>
      </c>
      <c r="BG349" s="401" t="n">
        <v>12</v>
      </c>
      <c r="BH349" s="401" t="n">
        <v>71</v>
      </c>
      <c r="BI349" s="401" t="n">
        <v>25</v>
      </c>
      <c r="BJ349" s="401" t="n">
        <v>36</v>
      </c>
      <c r="BK349" s="401" t="n">
        <v>42</v>
      </c>
      <c r="BL349" s="401" t="n">
        <v>62</v>
      </c>
      <c r="BM349" s="401" t="n">
        <v>26</v>
      </c>
      <c r="BN349" s="401" t="n">
        <v>32</v>
      </c>
      <c r="BO349" s="401" t="n">
        <v>44</v>
      </c>
      <c r="BP349" s="401" t="n">
        <v>15</v>
      </c>
      <c r="BQ349" s="401" t="n">
        <v>6</v>
      </c>
      <c r="BS349" s="401" t="n">
        <v>18</v>
      </c>
      <c r="BT349" s="401" t="n">
        <v>14</v>
      </c>
      <c r="BU349" s="401" t="n">
        <v>27</v>
      </c>
      <c r="BV349" s="401" t="n">
        <v>47</v>
      </c>
      <c r="BX349" s="401" t="n">
        <v>30</v>
      </c>
      <c r="BY349" s="401" t="n">
        <v>19</v>
      </c>
      <c r="BZ349" s="401" t="n">
        <v>10</v>
      </c>
      <c r="CA349" s="401" t="n">
        <v>53</v>
      </c>
    </row>
    <row r="350" customFormat="false" ht="12.75" hidden="false" customHeight="false" outlineLevel="0" collapsed="false">
      <c r="E350" s="401" t="s">
        <v>227</v>
      </c>
      <c r="F350" s="401" t="n">
        <v>64</v>
      </c>
      <c r="G350" s="401" t="n">
        <v>71</v>
      </c>
      <c r="H350" s="401" t="n">
        <v>9</v>
      </c>
      <c r="I350" s="401" t="n">
        <v>21</v>
      </c>
      <c r="J350" s="401" t="n">
        <v>32</v>
      </c>
      <c r="K350" s="401" t="n">
        <v>34</v>
      </c>
      <c r="L350" s="401" t="n">
        <v>53</v>
      </c>
      <c r="M350" s="401" t="n">
        <v>70</v>
      </c>
      <c r="N350" s="401" t="n">
        <v>3</v>
      </c>
      <c r="O350" s="401" t="n">
        <v>18</v>
      </c>
      <c r="P350" s="401" t="n">
        <v>7</v>
      </c>
      <c r="Q350" s="401" t="n">
        <v>48</v>
      </c>
      <c r="R350" s="401" t="n">
        <v>14</v>
      </c>
      <c r="S350" s="401" t="n">
        <v>38</v>
      </c>
      <c r="T350" s="401" t="n">
        <v>17</v>
      </c>
      <c r="U350" s="401" t="n">
        <v>8</v>
      </c>
      <c r="V350" s="401" t="n">
        <v>25</v>
      </c>
      <c r="W350" s="401" t="n">
        <v>47</v>
      </c>
      <c r="X350" s="401" t="n">
        <v>16</v>
      </c>
      <c r="Y350" s="401" t="n">
        <v>31</v>
      </c>
      <c r="Z350" s="401" t="n">
        <v>62</v>
      </c>
      <c r="AA350" s="401" t="n">
        <v>67</v>
      </c>
      <c r="AB350" s="401" t="n">
        <v>4</v>
      </c>
      <c r="AC350" s="401" t="n">
        <v>56</v>
      </c>
      <c r="AD350" s="401" t="n">
        <v>6</v>
      </c>
      <c r="AE350" s="401" t="n">
        <v>72</v>
      </c>
      <c r="AF350" s="401" t="n">
        <v>54</v>
      </c>
      <c r="AG350" s="401" t="n">
        <v>20</v>
      </c>
      <c r="AH350" s="401" t="n">
        <v>22</v>
      </c>
      <c r="AI350" s="401" t="n">
        <v>41</v>
      </c>
      <c r="AJ350" s="401" t="n">
        <v>55</v>
      </c>
      <c r="AK350" s="401" t="n">
        <v>40</v>
      </c>
      <c r="AL350" s="401" t="n">
        <v>66</v>
      </c>
      <c r="AM350" s="401" t="n">
        <v>33</v>
      </c>
      <c r="AN350" s="401" t="n">
        <v>58</v>
      </c>
      <c r="AO350" s="401" t="n">
        <v>13</v>
      </c>
      <c r="AP350" s="401" t="n">
        <v>49</v>
      </c>
      <c r="AQ350" s="401" t="n">
        <v>19</v>
      </c>
      <c r="AR350" s="401" t="n">
        <v>42</v>
      </c>
      <c r="AS350" s="401" t="n">
        <v>39</v>
      </c>
      <c r="AT350" s="401" t="n">
        <v>28</v>
      </c>
      <c r="AU350" s="401" t="n">
        <v>10</v>
      </c>
      <c r="AV350" s="401" t="n">
        <v>46</v>
      </c>
      <c r="AW350" s="401" t="n">
        <v>60</v>
      </c>
      <c r="AX350" s="401" t="n">
        <v>65</v>
      </c>
      <c r="AY350" s="401" t="n">
        <v>15</v>
      </c>
      <c r="AZ350" s="401" t="n">
        <v>61</v>
      </c>
      <c r="BA350" s="401" t="n">
        <v>69</v>
      </c>
      <c r="BB350" s="401" t="n">
        <v>45</v>
      </c>
      <c r="BC350" s="401" t="n">
        <v>23</v>
      </c>
      <c r="BD350" s="401" t="n">
        <v>63</v>
      </c>
      <c r="BE350" s="401" t="n">
        <v>59</v>
      </c>
      <c r="BF350" s="401" t="n">
        <v>68</v>
      </c>
      <c r="BG350" s="401" t="n">
        <v>30</v>
      </c>
      <c r="BH350" s="401" t="n">
        <v>1</v>
      </c>
      <c r="BI350" s="401" t="n">
        <v>24</v>
      </c>
      <c r="BJ350" s="401" t="n">
        <v>11</v>
      </c>
      <c r="BK350" s="401" t="n">
        <v>44</v>
      </c>
      <c r="BL350" s="401" t="n">
        <v>27</v>
      </c>
      <c r="BM350" s="401" t="n">
        <v>51</v>
      </c>
      <c r="BN350" s="401" t="n">
        <v>29</v>
      </c>
      <c r="BO350" s="401" t="n">
        <v>43</v>
      </c>
      <c r="BP350" s="401" t="n">
        <v>2</v>
      </c>
      <c r="BQ350" s="401" t="n">
        <v>36</v>
      </c>
      <c r="BS350" s="401" t="n">
        <v>50</v>
      </c>
      <c r="BT350" s="401" t="n">
        <v>5</v>
      </c>
      <c r="BU350" s="401" t="n">
        <v>57</v>
      </c>
      <c r="BV350" s="401" t="n">
        <v>26</v>
      </c>
      <c r="BX350" s="401" t="n">
        <v>37</v>
      </c>
      <c r="BY350" s="401" t="n">
        <v>35</v>
      </c>
      <c r="BZ350" s="401" t="n">
        <v>12</v>
      </c>
      <c r="CA350" s="401" t="n">
        <v>52</v>
      </c>
    </row>
    <row r="352" customFormat="false" ht="12.75" hidden="false" customHeight="false" outlineLevel="0" collapsed="false">
      <c r="D352" s="446" t="n">
        <v>73</v>
      </c>
      <c r="E352" s="39" t="s">
        <v>250</v>
      </c>
    </row>
    <row r="353" customFormat="false" ht="12.75" hidden="false" customHeight="false" outlineLevel="0" collapsed="false">
      <c r="E353" s="401" t="s">
        <v>198</v>
      </c>
      <c r="F353" s="401" t="n">
        <v>1</v>
      </c>
      <c r="G353" s="401" t="n">
        <v>2</v>
      </c>
      <c r="H353" s="401" t="n">
        <v>3</v>
      </c>
      <c r="I353" s="401" t="n">
        <v>4</v>
      </c>
      <c r="J353" s="401" t="n">
        <v>5</v>
      </c>
      <c r="K353" s="401" t="n">
        <v>6</v>
      </c>
      <c r="L353" s="401" t="n">
        <v>7</v>
      </c>
      <c r="M353" s="401" t="n">
        <v>8</v>
      </c>
      <c r="N353" s="401" t="n">
        <v>9</v>
      </c>
      <c r="O353" s="401" t="n">
        <v>10</v>
      </c>
      <c r="P353" s="401" t="n">
        <v>11</v>
      </c>
      <c r="Q353" s="401" t="n">
        <v>12</v>
      </c>
      <c r="R353" s="401" t="n">
        <v>13</v>
      </c>
      <c r="S353" s="401" t="n">
        <v>14</v>
      </c>
      <c r="T353" s="401" t="n">
        <v>15</v>
      </c>
      <c r="U353" s="401" t="n">
        <v>16</v>
      </c>
      <c r="V353" s="401" t="n">
        <v>17</v>
      </c>
      <c r="W353" s="401" t="n">
        <v>18</v>
      </c>
      <c r="X353" s="401" t="n">
        <v>19</v>
      </c>
      <c r="Y353" s="401" t="n">
        <v>20</v>
      </c>
      <c r="Z353" s="401" t="n">
        <v>21</v>
      </c>
      <c r="AA353" s="401" t="n">
        <v>22</v>
      </c>
      <c r="AB353" s="401" t="n">
        <v>23</v>
      </c>
      <c r="AC353" s="401" t="n">
        <v>24</v>
      </c>
      <c r="AD353" s="401" t="n">
        <v>25</v>
      </c>
      <c r="AE353" s="401" t="n">
        <v>26</v>
      </c>
      <c r="AF353" s="401" t="n">
        <v>27</v>
      </c>
      <c r="AG353" s="401" t="n">
        <v>28</v>
      </c>
      <c r="AH353" s="401" t="n">
        <v>29</v>
      </c>
      <c r="AI353" s="401" t="n">
        <v>30</v>
      </c>
      <c r="AJ353" s="401" t="n">
        <v>31</v>
      </c>
      <c r="AK353" s="401" t="n">
        <v>32</v>
      </c>
      <c r="AL353" s="401" t="n">
        <v>33</v>
      </c>
      <c r="AM353" s="401" t="n">
        <v>34</v>
      </c>
      <c r="AN353" s="401" t="n">
        <v>35</v>
      </c>
      <c r="AO353" s="401" t="n">
        <v>36</v>
      </c>
      <c r="AP353" s="401" t="n">
        <v>37</v>
      </c>
      <c r="AQ353" s="401" t="n">
        <v>38</v>
      </c>
      <c r="AR353" s="401" t="n">
        <v>39</v>
      </c>
      <c r="AS353" s="401" t="n">
        <v>40</v>
      </c>
      <c r="AT353" s="401" t="n">
        <v>41</v>
      </c>
      <c r="AU353" s="401" t="n">
        <v>42</v>
      </c>
      <c r="AV353" s="401" t="n">
        <v>43</v>
      </c>
      <c r="AW353" s="401" t="n">
        <v>44</v>
      </c>
      <c r="AX353" s="401" t="n">
        <v>45</v>
      </c>
      <c r="AY353" s="401" t="n">
        <v>46</v>
      </c>
      <c r="AZ353" s="401" t="n">
        <v>47</v>
      </c>
      <c r="BA353" s="401" t="n">
        <v>48</v>
      </c>
      <c r="BB353" s="401" t="n">
        <v>49</v>
      </c>
      <c r="BC353" s="401" t="n">
        <v>50</v>
      </c>
      <c r="BD353" s="401" t="n">
        <v>51</v>
      </c>
      <c r="BE353" s="401" t="n">
        <v>52</v>
      </c>
      <c r="BF353" s="401" t="n">
        <v>53</v>
      </c>
      <c r="BG353" s="401" t="n">
        <v>54</v>
      </c>
      <c r="BH353" s="401" t="n">
        <v>55</v>
      </c>
      <c r="BI353" s="401" t="n">
        <v>56</v>
      </c>
      <c r="BJ353" s="401" t="n">
        <v>57</v>
      </c>
      <c r="BK353" s="401" t="n">
        <v>58</v>
      </c>
      <c r="BL353" s="401" t="n">
        <v>59</v>
      </c>
      <c r="BM353" s="401" t="n">
        <v>60</v>
      </c>
      <c r="BN353" s="401" t="n">
        <v>61</v>
      </c>
      <c r="BO353" s="401" t="n">
        <v>62</v>
      </c>
      <c r="BP353" s="401" t="n">
        <v>63</v>
      </c>
      <c r="BQ353" s="401" t="n">
        <v>64</v>
      </c>
      <c r="BR353" s="401" t="n">
        <v>65</v>
      </c>
      <c r="BS353" s="401" t="n">
        <v>66</v>
      </c>
      <c r="BT353" s="401" t="n">
        <v>67</v>
      </c>
      <c r="BU353" s="401" t="n">
        <v>68</v>
      </c>
      <c r="BV353" s="401" t="n">
        <v>69</v>
      </c>
      <c r="BX353" s="401" t="n">
        <v>70</v>
      </c>
      <c r="BY353" s="401" t="n">
        <v>71</v>
      </c>
      <c r="BZ353" s="401" t="n">
        <v>72</v>
      </c>
      <c r="CA353" s="401" t="n">
        <v>73</v>
      </c>
    </row>
    <row r="354" customFormat="false" ht="12.75" hidden="false" customHeight="false" outlineLevel="0" collapsed="false">
      <c r="E354" s="401" t="s">
        <v>225</v>
      </c>
      <c r="F354" s="401" t="n">
        <v>14</v>
      </c>
      <c r="G354" s="401" t="n">
        <v>28</v>
      </c>
      <c r="H354" s="401" t="n">
        <v>24</v>
      </c>
      <c r="I354" s="401" t="n">
        <v>71</v>
      </c>
      <c r="J354" s="401" t="n">
        <v>8</v>
      </c>
      <c r="K354" s="401" t="n">
        <v>73</v>
      </c>
      <c r="L354" s="401" t="n">
        <v>43</v>
      </c>
      <c r="M354" s="401" t="n">
        <v>5</v>
      </c>
      <c r="N354" s="401" t="n">
        <v>37</v>
      </c>
      <c r="O354" s="401" t="n">
        <v>12</v>
      </c>
      <c r="P354" s="401" t="n">
        <v>38</v>
      </c>
      <c r="Q354" s="401" t="n">
        <v>59</v>
      </c>
      <c r="R354" s="401" t="n">
        <v>65</v>
      </c>
      <c r="S354" s="401" t="n">
        <v>70</v>
      </c>
      <c r="T354" s="401" t="n">
        <v>9</v>
      </c>
      <c r="U354" s="401" t="n">
        <v>2</v>
      </c>
      <c r="V354" s="401" t="n">
        <v>68</v>
      </c>
      <c r="W354" s="401" t="n">
        <v>25</v>
      </c>
      <c r="X354" s="401" t="n">
        <v>50</v>
      </c>
      <c r="Y354" s="401" t="n">
        <v>64</v>
      </c>
      <c r="Z354" s="401" t="n">
        <v>67</v>
      </c>
      <c r="AA354" s="401" t="n">
        <v>45</v>
      </c>
      <c r="AB354" s="401" t="n">
        <v>34</v>
      </c>
      <c r="AC354" s="401" t="n">
        <v>3</v>
      </c>
      <c r="AD354" s="401" t="n">
        <v>11</v>
      </c>
      <c r="AE354" s="401" t="n">
        <v>48</v>
      </c>
      <c r="AF354" s="401" t="n">
        <v>36</v>
      </c>
      <c r="AG354" s="401" t="n">
        <v>29</v>
      </c>
      <c r="AH354" s="401" t="n">
        <v>16</v>
      </c>
      <c r="AI354" s="401" t="n">
        <v>7</v>
      </c>
      <c r="AJ354" s="401" t="n">
        <v>22</v>
      </c>
      <c r="AK354" s="401" t="n">
        <v>20</v>
      </c>
      <c r="AL354" s="401" t="n">
        <v>54</v>
      </c>
      <c r="AM354" s="401" t="n">
        <v>60</v>
      </c>
      <c r="AN354" s="401" t="n">
        <v>27</v>
      </c>
      <c r="AO354" s="401" t="n">
        <v>4</v>
      </c>
      <c r="AP354" s="401" t="n">
        <v>30</v>
      </c>
      <c r="AQ354" s="401" t="n">
        <v>55</v>
      </c>
      <c r="AR354" s="401" t="n">
        <v>35</v>
      </c>
      <c r="AS354" s="401" t="n">
        <v>66</v>
      </c>
      <c r="AT354" s="401" t="n">
        <v>57</v>
      </c>
      <c r="AU354" s="401" t="n">
        <v>31</v>
      </c>
      <c r="AV354" s="401" t="n">
        <v>6</v>
      </c>
      <c r="AW354" s="401" t="n">
        <v>51</v>
      </c>
      <c r="AX354" s="401" t="n">
        <v>46</v>
      </c>
      <c r="AY354" s="401" t="n">
        <v>63</v>
      </c>
      <c r="AZ354" s="401" t="n">
        <v>69</v>
      </c>
      <c r="BA354" s="401" t="n">
        <v>40</v>
      </c>
      <c r="BB354" s="401" t="n">
        <v>42</v>
      </c>
      <c r="BC354" s="401" t="n">
        <v>21</v>
      </c>
      <c r="BD354" s="401" t="n">
        <v>39</v>
      </c>
      <c r="BE354" s="401" t="n">
        <v>10</v>
      </c>
      <c r="BF354" s="401" t="n">
        <v>1</v>
      </c>
      <c r="BG354" s="401" t="n">
        <v>33</v>
      </c>
      <c r="BH354" s="401" t="n">
        <v>44</v>
      </c>
      <c r="BI354" s="401" t="n">
        <v>18</v>
      </c>
      <c r="BJ354" s="401" t="n">
        <v>41</v>
      </c>
      <c r="BK354" s="401" t="n">
        <v>47</v>
      </c>
      <c r="BL354" s="401" t="n">
        <v>13</v>
      </c>
      <c r="BM354" s="401" t="n">
        <v>23</v>
      </c>
      <c r="BN354" s="401" t="n">
        <v>49</v>
      </c>
      <c r="BO354" s="401" t="n">
        <v>19</v>
      </c>
      <c r="BP354" s="401" t="n">
        <v>62</v>
      </c>
      <c r="BQ354" s="401" t="n">
        <v>72</v>
      </c>
      <c r="BR354" s="401" t="n">
        <v>32</v>
      </c>
      <c r="BS354" s="401" t="n">
        <v>53</v>
      </c>
      <c r="BT354" s="401" t="n">
        <v>26</v>
      </c>
      <c r="BU354" s="401" t="n">
        <v>17</v>
      </c>
      <c r="BV354" s="401" t="n">
        <v>58</v>
      </c>
      <c r="BX354" s="401" t="n">
        <v>15</v>
      </c>
      <c r="BY354" s="401" t="n">
        <v>56</v>
      </c>
      <c r="BZ354" s="401" t="n">
        <v>52</v>
      </c>
      <c r="CA354" s="401" t="n">
        <v>61</v>
      </c>
    </row>
    <row r="355" customFormat="false" ht="12.75" hidden="false" customHeight="false" outlineLevel="0" collapsed="false">
      <c r="E355" s="401" t="s">
        <v>227</v>
      </c>
      <c r="F355" s="401" t="n">
        <v>72</v>
      </c>
      <c r="G355" s="401" t="n">
        <v>58</v>
      </c>
      <c r="H355" s="401" t="n">
        <v>7</v>
      </c>
      <c r="I355" s="401" t="n">
        <v>22</v>
      </c>
      <c r="J355" s="401" t="n">
        <v>43</v>
      </c>
      <c r="K355" s="401" t="n">
        <v>44</v>
      </c>
      <c r="L355" s="401" t="n">
        <v>3</v>
      </c>
      <c r="M355" s="401" t="n">
        <v>37</v>
      </c>
      <c r="N355" s="401" t="n">
        <v>15</v>
      </c>
      <c r="O355" s="401" t="n">
        <v>31</v>
      </c>
      <c r="P355" s="401" t="n">
        <v>25</v>
      </c>
      <c r="Q355" s="401" t="n">
        <v>54</v>
      </c>
      <c r="R355" s="401" t="n">
        <v>19</v>
      </c>
      <c r="S355" s="401" t="n">
        <v>57</v>
      </c>
      <c r="T355" s="401" t="n">
        <v>73</v>
      </c>
      <c r="U355" s="401" t="n">
        <v>20</v>
      </c>
      <c r="V355" s="401" t="n">
        <v>8</v>
      </c>
      <c r="W355" s="401" t="n">
        <v>21</v>
      </c>
      <c r="X355" s="401" t="n">
        <v>11</v>
      </c>
      <c r="Y355" s="401" t="n">
        <v>38</v>
      </c>
      <c r="Z355" s="401" t="n">
        <v>65</v>
      </c>
      <c r="AA355" s="401" t="n">
        <v>33</v>
      </c>
      <c r="AB355" s="401" t="n">
        <v>51</v>
      </c>
      <c r="AC355" s="401" t="n">
        <v>26</v>
      </c>
      <c r="AD355" s="401" t="n">
        <v>48</v>
      </c>
      <c r="AE355" s="401" t="n">
        <v>42</v>
      </c>
      <c r="AF355" s="401" t="n">
        <v>46</v>
      </c>
      <c r="AG355" s="401" t="n">
        <v>12</v>
      </c>
      <c r="AH355" s="401" t="n">
        <v>56</v>
      </c>
      <c r="AI355" s="401" t="n">
        <v>18</v>
      </c>
      <c r="AJ355" s="401" t="n">
        <v>35</v>
      </c>
      <c r="AK355" s="401" t="n">
        <v>39</v>
      </c>
      <c r="AL355" s="401" t="n">
        <v>59</v>
      </c>
      <c r="AM355" s="401" t="n">
        <v>2</v>
      </c>
      <c r="AN355" s="401" t="n">
        <v>17</v>
      </c>
      <c r="AO355" s="401" t="n">
        <v>64</v>
      </c>
      <c r="AP355" s="401" t="n">
        <v>4</v>
      </c>
      <c r="AQ355" s="401" t="n">
        <v>16</v>
      </c>
      <c r="AR355" s="401" t="n">
        <v>28</v>
      </c>
      <c r="AS355" s="401" t="n">
        <v>41</v>
      </c>
      <c r="AT355" s="401" t="n">
        <v>60</v>
      </c>
      <c r="AU355" s="401" t="n">
        <v>34</v>
      </c>
      <c r="AV355" s="401" t="n">
        <v>66</v>
      </c>
      <c r="AW355" s="401" t="n">
        <v>52</v>
      </c>
      <c r="AX355" s="401" t="n">
        <v>49</v>
      </c>
      <c r="AY355" s="401" t="n">
        <v>13</v>
      </c>
      <c r="AZ355" s="401" t="n">
        <v>29</v>
      </c>
      <c r="BA355" s="401" t="n">
        <v>70</v>
      </c>
      <c r="BB355" s="401" t="n">
        <v>1</v>
      </c>
      <c r="BC355" s="401" t="n">
        <v>61</v>
      </c>
      <c r="BD355" s="401" t="n">
        <v>23</v>
      </c>
      <c r="BE355" s="401" t="n">
        <v>55</v>
      </c>
      <c r="BF355" s="401" t="n">
        <v>71</v>
      </c>
      <c r="BG355" s="401" t="n">
        <v>67</v>
      </c>
      <c r="BH355" s="401" t="n">
        <v>6</v>
      </c>
      <c r="BI355" s="401" t="n">
        <v>10</v>
      </c>
      <c r="BJ355" s="401" t="n">
        <v>40</v>
      </c>
      <c r="BK355" s="401" t="n">
        <v>30</v>
      </c>
      <c r="BL355" s="401" t="n">
        <v>68</v>
      </c>
      <c r="BM355" s="401" t="n">
        <v>47</v>
      </c>
      <c r="BN355" s="401" t="n">
        <v>32</v>
      </c>
      <c r="BO355" s="401" t="n">
        <v>24</v>
      </c>
      <c r="BP355" s="401" t="n">
        <v>69</v>
      </c>
      <c r="BQ355" s="401" t="n">
        <v>36</v>
      </c>
      <c r="BR355" s="401" t="n">
        <v>53</v>
      </c>
      <c r="BS355" s="401" t="n">
        <v>9</v>
      </c>
      <c r="BT355" s="401" t="n">
        <v>5</v>
      </c>
      <c r="BU355" s="401" t="n">
        <v>45</v>
      </c>
      <c r="BV355" s="401" t="n">
        <v>63</v>
      </c>
      <c r="BX355" s="401" t="n">
        <v>50</v>
      </c>
      <c r="BY355" s="401" t="n">
        <v>14</v>
      </c>
      <c r="BZ355" s="401" t="n">
        <v>27</v>
      </c>
      <c r="CA355" s="401" t="n">
        <v>62</v>
      </c>
    </row>
    <row r="357" customFormat="false" ht="12.75" hidden="false" customHeight="false" outlineLevel="0" collapsed="false">
      <c r="D357" s="446" t="n">
        <v>74</v>
      </c>
      <c r="E357" s="39" t="s">
        <v>250</v>
      </c>
    </row>
    <row r="358" customFormat="false" ht="12.75" hidden="false" customHeight="false" outlineLevel="0" collapsed="false">
      <c r="E358" s="401" t="s">
        <v>198</v>
      </c>
      <c r="F358" s="401" t="n">
        <v>1</v>
      </c>
      <c r="G358" s="401" t="n">
        <v>2</v>
      </c>
      <c r="H358" s="401" t="n">
        <v>3</v>
      </c>
      <c r="I358" s="401" t="n">
        <v>4</v>
      </c>
      <c r="J358" s="401" t="n">
        <v>5</v>
      </c>
      <c r="K358" s="401" t="n">
        <v>6</v>
      </c>
      <c r="L358" s="401" t="n">
        <v>7</v>
      </c>
      <c r="M358" s="401" t="n">
        <v>8</v>
      </c>
      <c r="N358" s="401" t="n">
        <v>9</v>
      </c>
      <c r="O358" s="401" t="n">
        <v>10</v>
      </c>
      <c r="P358" s="401" t="n">
        <v>11</v>
      </c>
      <c r="Q358" s="401" t="n">
        <v>12</v>
      </c>
      <c r="R358" s="401" t="n">
        <v>13</v>
      </c>
      <c r="S358" s="401" t="n">
        <v>14</v>
      </c>
      <c r="T358" s="401" t="n">
        <v>15</v>
      </c>
      <c r="U358" s="401" t="n">
        <v>16</v>
      </c>
      <c r="V358" s="401" t="n">
        <v>17</v>
      </c>
      <c r="W358" s="401" t="n">
        <v>18</v>
      </c>
      <c r="X358" s="401" t="n">
        <v>19</v>
      </c>
      <c r="Y358" s="401" t="n">
        <v>20</v>
      </c>
      <c r="Z358" s="401" t="n">
        <v>21</v>
      </c>
      <c r="AA358" s="401" t="n">
        <v>22</v>
      </c>
      <c r="AB358" s="401" t="n">
        <v>23</v>
      </c>
      <c r="AC358" s="401" t="n">
        <v>24</v>
      </c>
      <c r="AD358" s="401" t="n">
        <v>25</v>
      </c>
      <c r="AE358" s="401" t="n">
        <v>26</v>
      </c>
      <c r="AF358" s="401" t="n">
        <v>27</v>
      </c>
      <c r="AG358" s="401" t="n">
        <v>28</v>
      </c>
      <c r="AH358" s="401" t="n">
        <v>29</v>
      </c>
      <c r="AI358" s="401" t="n">
        <v>30</v>
      </c>
      <c r="AJ358" s="401" t="n">
        <v>31</v>
      </c>
      <c r="AK358" s="401" t="n">
        <v>32</v>
      </c>
      <c r="AL358" s="401" t="n">
        <v>33</v>
      </c>
      <c r="AM358" s="401" t="n">
        <v>34</v>
      </c>
      <c r="AN358" s="401" t="n">
        <v>35</v>
      </c>
      <c r="AO358" s="401" t="n">
        <v>36</v>
      </c>
      <c r="AP358" s="401" t="n">
        <v>37</v>
      </c>
      <c r="AQ358" s="401" t="n">
        <v>38</v>
      </c>
      <c r="AR358" s="401" t="n">
        <v>39</v>
      </c>
      <c r="AS358" s="401" t="n">
        <v>40</v>
      </c>
      <c r="AT358" s="401" t="n">
        <v>41</v>
      </c>
      <c r="AU358" s="401" t="n">
        <v>42</v>
      </c>
      <c r="AV358" s="401" t="n">
        <v>43</v>
      </c>
      <c r="AW358" s="401" t="n">
        <v>44</v>
      </c>
      <c r="AX358" s="401" t="n">
        <v>45</v>
      </c>
      <c r="AY358" s="401" t="n">
        <v>46</v>
      </c>
      <c r="AZ358" s="401" t="n">
        <v>47</v>
      </c>
      <c r="BA358" s="401" t="n">
        <v>48</v>
      </c>
      <c r="BB358" s="401" t="n">
        <v>49</v>
      </c>
      <c r="BC358" s="401" t="n">
        <v>50</v>
      </c>
      <c r="BD358" s="401" t="n">
        <v>51</v>
      </c>
      <c r="BE358" s="401" t="n">
        <v>52</v>
      </c>
      <c r="BF358" s="401" t="n">
        <v>53</v>
      </c>
      <c r="BG358" s="401" t="n">
        <v>54</v>
      </c>
      <c r="BH358" s="401" t="n">
        <v>55</v>
      </c>
      <c r="BI358" s="401" t="n">
        <v>56</v>
      </c>
      <c r="BJ358" s="401" t="n">
        <v>57</v>
      </c>
      <c r="BK358" s="401" t="n">
        <v>58</v>
      </c>
      <c r="BL358" s="401" t="n">
        <v>59</v>
      </c>
      <c r="BM358" s="401" t="n">
        <v>60</v>
      </c>
      <c r="BN358" s="401" t="n">
        <v>61</v>
      </c>
      <c r="BO358" s="401" t="n">
        <v>62</v>
      </c>
      <c r="BP358" s="401" t="n">
        <v>63</v>
      </c>
      <c r="BQ358" s="401" t="n">
        <v>64</v>
      </c>
      <c r="BR358" s="401" t="n">
        <v>65</v>
      </c>
      <c r="BS358" s="401" t="n">
        <v>66</v>
      </c>
      <c r="BT358" s="401" t="n">
        <v>67</v>
      </c>
      <c r="BU358" s="401" t="n">
        <v>68</v>
      </c>
      <c r="BV358" s="401" t="n">
        <v>69</v>
      </c>
      <c r="BW358" s="401" t="n">
        <v>70</v>
      </c>
      <c r="BX358" s="401" t="n">
        <v>71</v>
      </c>
      <c r="BY358" s="401" t="n">
        <v>72</v>
      </c>
      <c r="BZ358" s="401" t="n">
        <v>73</v>
      </c>
      <c r="CA358" s="401" t="n">
        <v>74</v>
      </c>
    </row>
    <row r="359" customFormat="false" ht="12.75" hidden="false" customHeight="false" outlineLevel="0" collapsed="false">
      <c r="E359" s="401" t="s">
        <v>225</v>
      </c>
      <c r="F359" s="401" t="n">
        <v>50</v>
      </c>
      <c r="G359" s="401" t="n">
        <v>25</v>
      </c>
      <c r="H359" s="401" t="n">
        <v>74</v>
      </c>
      <c r="I359" s="401" t="n">
        <v>65</v>
      </c>
      <c r="J359" s="401" t="n">
        <v>32</v>
      </c>
      <c r="K359" s="401" t="n">
        <v>43</v>
      </c>
      <c r="L359" s="401" t="n">
        <v>73</v>
      </c>
      <c r="M359" s="401" t="n">
        <v>17</v>
      </c>
      <c r="N359" s="401" t="n">
        <v>60</v>
      </c>
      <c r="O359" s="401" t="n">
        <v>48</v>
      </c>
      <c r="P359" s="401" t="n">
        <v>30</v>
      </c>
      <c r="Q359" s="401" t="n">
        <v>10</v>
      </c>
      <c r="R359" s="401" t="n">
        <v>12</v>
      </c>
      <c r="S359" s="401" t="n">
        <v>47</v>
      </c>
      <c r="T359" s="401" t="n">
        <v>62</v>
      </c>
      <c r="U359" s="401" t="n">
        <v>28</v>
      </c>
      <c r="V359" s="401" t="n">
        <v>8</v>
      </c>
      <c r="W359" s="401" t="n">
        <v>5</v>
      </c>
      <c r="X359" s="401" t="n">
        <v>22</v>
      </c>
      <c r="Y359" s="401" t="n">
        <v>33</v>
      </c>
      <c r="Z359" s="401" t="n">
        <v>14</v>
      </c>
      <c r="AA359" s="401" t="n">
        <v>51</v>
      </c>
      <c r="AB359" s="401" t="n">
        <v>35</v>
      </c>
      <c r="AC359" s="401" t="n">
        <v>18</v>
      </c>
      <c r="AD359" s="401" t="n">
        <v>3</v>
      </c>
      <c r="AE359" s="401" t="n">
        <v>69</v>
      </c>
      <c r="AF359" s="401" t="n">
        <v>38</v>
      </c>
      <c r="AG359" s="401" t="n">
        <v>7</v>
      </c>
      <c r="AH359" s="401" t="n">
        <v>56</v>
      </c>
      <c r="AI359" s="401" t="n">
        <v>11</v>
      </c>
      <c r="AJ359" s="401" t="n">
        <v>24</v>
      </c>
      <c r="AK359" s="401" t="n">
        <v>61</v>
      </c>
      <c r="AL359" s="401" t="n">
        <v>20</v>
      </c>
      <c r="AM359" s="401" t="n">
        <v>2</v>
      </c>
      <c r="AN359" s="401" t="n">
        <v>37</v>
      </c>
      <c r="AO359" s="401" t="n">
        <v>40</v>
      </c>
      <c r="AP359" s="401" t="n">
        <v>34</v>
      </c>
      <c r="AQ359" s="401" t="n">
        <v>27</v>
      </c>
      <c r="AR359" s="401" t="n">
        <v>46</v>
      </c>
      <c r="AS359" s="401" t="n">
        <v>52</v>
      </c>
      <c r="AT359" s="401" t="n">
        <v>44</v>
      </c>
      <c r="AU359" s="401" t="n">
        <v>13</v>
      </c>
      <c r="AV359" s="401" t="n">
        <v>29</v>
      </c>
      <c r="AW359" s="401" t="n">
        <v>16</v>
      </c>
      <c r="AX359" s="401" t="n">
        <v>71</v>
      </c>
      <c r="AY359" s="401" t="n">
        <v>39</v>
      </c>
      <c r="AZ359" s="401" t="n">
        <v>6</v>
      </c>
      <c r="BA359" s="401" t="n">
        <v>26</v>
      </c>
      <c r="BB359" s="401" t="n">
        <v>42</v>
      </c>
      <c r="BC359" s="401" t="n">
        <v>67</v>
      </c>
      <c r="BD359" s="401" t="n">
        <v>19</v>
      </c>
      <c r="BE359" s="401" t="n">
        <v>58</v>
      </c>
      <c r="BF359" s="401" t="n">
        <v>64</v>
      </c>
      <c r="BG359" s="401" t="n">
        <v>68</v>
      </c>
      <c r="BH359" s="401" t="n">
        <v>53</v>
      </c>
      <c r="BI359" s="401" t="n">
        <v>9</v>
      </c>
      <c r="BJ359" s="401" t="n">
        <v>41</v>
      </c>
      <c r="BK359" s="401" t="n">
        <v>70</v>
      </c>
      <c r="BL359" s="401" t="n">
        <v>31</v>
      </c>
      <c r="BM359" s="401" t="n">
        <v>49</v>
      </c>
      <c r="BN359" s="401" t="n">
        <v>4</v>
      </c>
      <c r="BO359" s="401" t="n">
        <v>54</v>
      </c>
      <c r="BP359" s="401" t="n">
        <v>21</v>
      </c>
      <c r="BQ359" s="401" t="n">
        <v>72</v>
      </c>
      <c r="BR359" s="401" t="n">
        <v>66</v>
      </c>
      <c r="BS359" s="401" t="n">
        <v>55</v>
      </c>
      <c r="BT359" s="401" t="n">
        <v>1</v>
      </c>
      <c r="BU359" s="401" t="n">
        <v>59</v>
      </c>
      <c r="BV359" s="401" t="n">
        <v>45</v>
      </c>
      <c r="BW359" s="401" t="n">
        <v>23</v>
      </c>
      <c r="BX359" s="401" t="n">
        <v>57</v>
      </c>
      <c r="BY359" s="401" t="n">
        <v>63</v>
      </c>
      <c r="BZ359" s="401" t="n">
        <v>15</v>
      </c>
      <c r="CA359" s="401" t="n">
        <v>36</v>
      </c>
    </row>
    <row r="360" customFormat="false" ht="12.75" hidden="false" customHeight="false" outlineLevel="0" collapsed="false">
      <c r="E360" s="401" t="s">
        <v>227</v>
      </c>
      <c r="F360" s="401" t="n">
        <v>70</v>
      </c>
      <c r="G360" s="401" t="n">
        <v>53</v>
      </c>
      <c r="H360" s="401" t="n">
        <v>32</v>
      </c>
      <c r="I360" s="401" t="n">
        <v>38</v>
      </c>
      <c r="J360" s="401" t="n">
        <v>16</v>
      </c>
      <c r="K360" s="401" t="n">
        <v>42</v>
      </c>
      <c r="L360" s="401" t="n">
        <v>5</v>
      </c>
      <c r="M360" s="401" t="n">
        <v>31</v>
      </c>
      <c r="N360" s="401" t="n">
        <v>51</v>
      </c>
      <c r="O360" s="401" t="n">
        <v>21</v>
      </c>
      <c r="P360" s="401" t="n">
        <v>29</v>
      </c>
      <c r="Q360" s="401" t="n">
        <v>74</v>
      </c>
      <c r="R360" s="401" t="n">
        <v>22</v>
      </c>
      <c r="S360" s="401" t="n">
        <v>58</v>
      </c>
      <c r="T360" s="401" t="n">
        <v>7</v>
      </c>
      <c r="U360" s="401" t="n">
        <v>35</v>
      </c>
      <c r="V360" s="401" t="n">
        <v>23</v>
      </c>
      <c r="W360" s="401" t="n">
        <v>62</v>
      </c>
      <c r="X360" s="401" t="n">
        <v>40</v>
      </c>
      <c r="Y360" s="401" t="n">
        <v>28</v>
      </c>
      <c r="Z360" s="401" t="n">
        <v>72</v>
      </c>
      <c r="AA360" s="401" t="n">
        <v>46</v>
      </c>
      <c r="AB360" s="401" t="n">
        <v>69</v>
      </c>
      <c r="AC360" s="401" t="n">
        <v>17</v>
      </c>
      <c r="AD360" s="401" t="n">
        <v>12</v>
      </c>
      <c r="AE360" s="401" t="n">
        <v>33</v>
      </c>
      <c r="AF360" s="401" t="n">
        <v>48</v>
      </c>
      <c r="AG360" s="401" t="n">
        <v>14</v>
      </c>
      <c r="AH360" s="401" t="n">
        <v>55</v>
      </c>
      <c r="AI360" s="401" t="n">
        <v>41</v>
      </c>
      <c r="AJ360" s="401" t="n">
        <v>45</v>
      </c>
      <c r="AK360" s="401" t="n">
        <v>11</v>
      </c>
      <c r="AL360" s="401" t="n">
        <v>9</v>
      </c>
      <c r="AM360" s="401" t="n">
        <v>50</v>
      </c>
      <c r="AN360" s="401" t="n">
        <v>57</v>
      </c>
      <c r="AO360" s="401" t="n">
        <v>60</v>
      </c>
      <c r="AP360" s="401" t="n">
        <v>68</v>
      </c>
      <c r="AQ360" s="401" t="n">
        <v>4</v>
      </c>
      <c r="AR360" s="401" t="n">
        <v>71</v>
      </c>
      <c r="AS360" s="401" t="n">
        <v>27</v>
      </c>
      <c r="AT360" s="401" t="n">
        <v>65</v>
      </c>
      <c r="AU360" s="401" t="n">
        <v>30</v>
      </c>
      <c r="AV360" s="401" t="n">
        <v>2</v>
      </c>
      <c r="AW360" s="401" t="n">
        <v>6</v>
      </c>
      <c r="AX360" s="401" t="n">
        <v>56</v>
      </c>
      <c r="AY360" s="401" t="n">
        <v>3</v>
      </c>
      <c r="AZ360" s="401" t="n">
        <v>20</v>
      </c>
      <c r="BA360" s="401" t="n">
        <v>10</v>
      </c>
      <c r="BB360" s="401" t="n">
        <v>13</v>
      </c>
      <c r="BC360" s="401" t="n">
        <v>36</v>
      </c>
      <c r="BD360" s="401" t="n">
        <v>18</v>
      </c>
      <c r="BE360" s="401" t="n">
        <v>15</v>
      </c>
      <c r="BF360" s="401" t="n">
        <v>24</v>
      </c>
      <c r="BG360" s="401" t="n">
        <v>66</v>
      </c>
      <c r="BH360" s="401" t="n">
        <v>73</v>
      </c>
      <c r="BI360" s="401" t="n">
        <v>34</v>
      </c>
      <c r="BJ360" s="401" t="n">
        <v>44</v>
      </c>
      <c r="BK360" s="401" t="n">
        <v>25</v>
      </c>
      <c r="BL360" s="401" t="n">
        <v>63</v>
      </c>
      <c r="BM360" s="401" t="n">
        <v>39</v>
      </c>
      <c r="BN360" s="401" t="n">
        <v>49</v>
      </c>
      <c r="BO360" s="401" t="n">
        <v>64</v>
      </c>
      <c r="BP360" s="401" t="n">
        <v>54</v>
      </c>
      <c r="BQ360" s="401" t="n">
        <v>1</v>
      </c>
      <c r="BR360" s="401" t="n">
        <v>26</v>
      </c>
      <c r="BS360" s="401" t="n">
        <v>37</v>
      </c>
      <c r="BT360" s="401" t="n">
        <v>59</v>
      </c>
      <c r="BU360" s="401" t="n">
        <v>67</v>
      </c>
      <c r="BV360" s="401" t="n">
        <v>43</v>
      </c>
      <c r="BW360" s="401" t="n">
        <v>8</v>
      </c>
      <c r="BX360" s="401" t="n">
        <v>47</v>
      </c>
      <c r="BY360" s="401" t="n">
        <v>19</v>
      </c>
      <c r="BZ360" s="401" t="n">
        <v>52</v>
      </c>
      <c r="CA360" s="401" t="n">
        <v>61</v>
      </c>
    </row>
    <row r="362" customFormat="false" ht="12.75" hidden="false" customHeight="false" outlineLevel="0" collapsed="false">
      <c r="D362" s="446" t="n">
        <v>75</v>
      </c>
      <c r="E362" s="39" t="s">
        <v>250</v>
      </c>
    </row>
    <row r="363" customFormat="false" ht="12.75" hidden="false" customHeight="false" outlineLevel="0" collapsed="false">
      <c r="E363" s="401" t="s">
        <v>198</v>
      </c>
      <c r="F363" s="401" t="n">
        <v>1</v>
      </c>
      <c r="G363" s="401" t="n">
        <v>2</v>
      </c>
      <c r="H363" s="401" t="n">
        <v>3</v>
      </c>
      <c r="I363" s="401" t="n">
        <v>4</v>
      </c>
      <c r="J363" s="401" t="n">
        <v>5</v>
      </c>
      <c r="K363" s="401" t="n">
        <v>6</v>
      </c>
      <c r="L363" s="401" t="n">
        <v>7</v>
      </c>
      <c r="M363" s="401" t="n">
        <v>8</v>
      </c>
      <c r="N363" s="401" t="n">
        <v>9</v>
      </c>
      <c r="O363" s="401" t="n">
        <v>10</v>
      </c>
      <c r="P363" s="401" t="n">
        <v>11</v>
      </c>
      <c r="Q363" s="401" t="n">
        <v>12</v>
      </c>
      <c r="R363" s="401" t="n">
        <v>13</v>
      </c>
      <c r="S363" s="401" t="n">
        <v>14</v>
      </c>
      <c r="T363" s="401" t="n">
        <v>15</v>
      </c>
      <c r="U363" s="401" t="n">
        <v>16</v>
      </c>
      <c r="V363" s="401" t="n">
        <v>17</v>
      </c>
      <c r="W363" s="401" t="n">
        <v>18</v>
      </c>
      <c r="X363" s="401" t="n">
        <v>19</v>
      </c>
      <c r="Y363" s="401" t="n">
        <v>20</v>
      </c>
      <c r="Z363" s="401" t="n">
        <v>21</v>
      </c>
      <c r="AA363" s="401" t="n">
        <v>22</v>
      </c>
      <c r="AB363" s="401" t="n">
        <v>23</v>
      </c>
      <c r="AC363" s="401" t="n">
        <v>24</v>
      </c>
      <c r="AD363" s="401" t="n">
        <v>25</v>
      </c>
      <c r="AE363" s="401" t="n">
        <v>26</v>
      </c>
      <c r="AF363" s="401" t="n">
        <v>27</v>
      </c>
      <c r="AG363" s="401" t="n">
        <v>28</v>
      </c>
      <c r="AH363" s="401" t="n">
        <v>29</v>
      </c>
      <c r="AI363" s="401" t="n">
        <v>30</v>
      </c>
      <c r="AJ363" s="401" t="n">
        <v>31</v>
      </c>
      <c r="AK363" s="401" t="n">
        <v>32</v>
      </c>
      <c r="AL363" s="401" t="n">
        <v>33</v>
      </c>
      <c r="AM363" s="401" t="n">
        <v>34</v>
      </c>
      <c r="AN363" s="401" t="n">
        <v>35</v>
      </c>
      <c r="AO363" s="401" t="n">
        <v>36</v>
      </c>
      <c r="AP363" s="401" t="n">
        <v>37</v>
      </c>
      <c r="AQ363" s="401" t="n">
        <v>38</v>
      </c>
      <c r="AR363" s="401" t="n">
        <v>39</v>
      </c>
      <c r="AS363" s="401" t="n">
        <v>40</v>
      </c>
      <c r="AT363" s="401" t="n">
        <v>41</v>
      </c>
      <c r="AU363" s="401" t="n">
        <v>42</v>
      </c>
      <c r="AV363" s="401" t="n">
        <v>43</v>
      </c>
      <c r="AW363" s="401" t="n">
        <v>44</v>
      </c>
      <c r="AX363" s="401" t="n">
        <v>45</v>
      </c>
      <c r="AY363" s="401" t="n">
        <v>46</v>
      </c>
      <c r="AZ363" s="401" t="n">
        <v>47</v>
      </c>
      <c r="BA363" s="401" t="n">
        <v>48</v>
      </c>
      <c r="BB363" s="401" t="n">
        <v>49</v>
      </c>
      <c r="BC363" s="401" t="n">
        <v>50</v>
      </c>
      <c r="BD363" s="401" t="n">
        <v>51</v>
      </c>
      <c r="BE363" s="401" t="n">
        <v>52</v>
      </c>
      <c r="BF363" s="401" t="n">
        <v>53</v>
      </c>
      <c r="BG363" s="401" t="n">
        <v>54</v>
      </c>
      <c r="BH363" s="401" t="n">
        <v>55</v>
      </c>
      <c r="BI363" s="401" t="n">
        <v>56</v>
      </c>
      <c r="BJ363" s="401" t="n">
        <v>57</v>
      </c>
      <c r="BK363" s="401" t="n">
        <v>58</v>
      </c>
      <c r="BL363" s="401" t="n">
        <v>59</v>
      </c>
      <c r="BM363" s="401" t="n">
        <v>60</v>
      </c>
      <c r="BN363" s="401" t="n">
        <v>61</v>
      </c>
      <c r="BO363" s="401" t="n">
        <v>62</v>
      </c>
      <c r="BP363" s="401" t="n">
        <v>63</v>
      </c>
      <c r="BQ363" s="401" t="n">
        <v>64</v>
      </c>
      <c r="BR363" s="401" t="n">
        <v>65</v>
      </c>
      <c r="BS363" s="401" t="n">
        <v>66</v>
      </c>
      <c r="BT363" s="401" t="n">
        <v>67</v>
      </c>
      <c r="BU363" s="401" t="n">
        <v>68</v>
      </c>
      <c r="BV363" s="401" t="n">
        <v>69</v>
      </c>
      <c r="BW363" s="401" t="n">
        <v>70</v>
      </c>
      <c r="BX363" s="401" t="n">
        <v>71</v>
      </c>
      <c r="BY363" s="401" t="n">
        <v>72</v>
      </c>
      <c r="BZ363" s="401" t="n">
        <v>73</v>
      </c>
      <c r="CA363" s="401" t="n">
        <v>74</v>
      </c>
      <c r="CB363" s="401" t="n">
        <v>75</v>
      </c>
    </row>
    <row r="364" customFormat="false" ht="12.75" hidden="false" customHeight="false" outlineLevel="0" collapsed="false">
      <c r="E364" s="401" t="s">
        <v>225</v>
      </c>
      <c r="F364" s="401" t="n">
        <v>37</v>
      </c>
      <c r="G364" s="401" t="n">
        <v>65</v>
      </c>
      <c r="H364" s="401" t="n">
        <v>25</v>
      </c>
      <c r="I364" s="401" t="n">
        <v>26</v>
      </c>
      <c r="J364" s="401" t="n">
        <v>18</v>
      </c>
      <c r="K364" s="401" t="n">
        <v>23</v>
      </c>
      <c r="L364" s="401" t="n">
        <v>30</v>
      </c>
      <c r="M364" s="401" t="n">
        <v>2</v>
      </c>
      <c r="N364" s="401" t="n">
        <v>42</v>
      </c>
      <c r="O364" s="401" t="n">
        <v>11</v>
      </c>
      <c r="P364" s="401" t="n">
        <v>54</v>
      </c>
      <c r="Q364" s="401" t="n">
        <v>71</v>
      </c>
      <c r="R364" s="401" t="n">
        <v>20</v>
      </c>
      <c r="S364" s="401" t="n">
        <v>6</v>
      </c>
      <c r="T364" s="401" t="n">
        <v>66</v>
      </c>
      <c r="U364" s="401" t="n">
        <v>38</v>
      </c>
      <c r="V364" s="401" t="n">
        <v>43</v>
      </c>
      <c r="W364" s="401" t="n">
        <v>60</v>
      </c>
      <c r="X364" s="401" t="n">
        <v>31</v>
      </c>
      <c r="Y364" s="401" t="n">
        <v>67</v>
      </c>
      <c r="Z364" s="401" t="n">
        <v>33</v>
      </c>
      <c r="AA364" s="401" t="n">
        <v>48</v>
      </c>
      <c r="AB364" s="401" t="n">
        <v>45</v>
      </c>
      <c r="AC364" s="401" t="n">
        <v>51</v>
      </c>
      <c r="AD364" s="401" t="n">
        <v>74</v>
      </c>
      <c r="AE364" s="401" t="n">
        <v>34</v>
      </c>
      <c r="AF364" s="401" t="n">
        <v>59</v>
      </c>
      <c r="AG364" s="401" t="n">
        <v>10</v>
      </c>
      <c r="AH364" s="401" t="n">
        <v>62</v>
      </c>
      <c r="AI364" s="401" t="n">
        <v>19</v>
      </c>
      <c r="AJ364" s="401" t="n">
        <v>32</v>
      </c>
      <c r="AK364" s="401" t="n">
        <v>53</v>
      </c>
      <c r="AL364" s="401" t="n">
        <v>22</v>
      </c>
      <c r="AM364" s="401" t="n">
        <v>36</v>
      </c>
      <c r="AN364" s="401" t="n">
        <v>27</v>
      </c>
      <c r="AO364" s="401" t="n">
        <v>13</v>
      </c>
      <c r="AP364" s="401" t="n">
        <v>1</v>
      </c>
      <c r="AQ364" s="401" t="n">
        <v>44</v>
      </c>
      <c r="AR364" s="401" t="n">
        <v>73</v>
      </c>
      <c r="AS364" s="401" t="n">
        <v>29</v>
      </c>
      <c r="AT364" s="401" t="n">
        <v>50</v>
      </c>
      <c r="AU364" s="401" t="n">
        <v>9</v>
      </c>
      <c r="AV364" s="401" t="n">
        <v>4</v>
      </c>
      <c r="AW364" s="401" t="n">
        <v>75</v>
      </c>
      <c r="AX364" s="401" t="n">
        <v>64</v>
      </c>
      <c r="AY364" s="401" t="n">
        <v>35</v>
      </c>
      <c r="AZ364" s="401" t="n">
        <v>55</v>
      </c>
      <c r="BA364" s="401" t="n">
        <v>49</v>
      </c>
      <c r="BB364" s="401" t="n">
        <v>12</v>
      </c>
      <c r="BC364" s="401" t="n">
        <v>69</v>
      </c>
      <c r="BD364" s="401" t="n">
        <v>24</v>
      </c>
      <c r="BE364" s="401" t="n">
        <v>14</v>
      </c>
      <c r="BF364" s="401" t="n">
        <v>72</v>
      </c>
      <c r="BG364" s="401" t="n">
        <v>56</v>
      </c>
      <c r="BH364" s="401" t="n">
        <v>17</v>
      </c>
      <c r="BI364" s="401" t="n">
        <v>5</v>
      </c>
      <c r="BJ364" s="401" t="n">
        <v>70</v>
      </c>
      <c r="BK364" s="401" t="n">
        <v>7</v>
      </c>
      <c r="BL364" s="401" t="n">
        <v>41</v>
      </c>
      <c r="BM364" s="401" t="n">
        <v>46</v>
      </c>
      <c r="BN364" s="401" t="n">
        <v>40</v>
      </c>
      <c r="BO364" s="401" t="n">
        <v>68</v>
      </c>
      <c r="BP364" s="401" t="n">
        <v>16</v>
      </c>
      <c r="BQ364" s="401" t="n">
        <v>57</v>
      </c>
      <c r="BR364" s="401" t="n">
        <v>8</v>
      </c>
      <c r="BS364" s="401" t="n">
        <v>3</v>
      </c>
      <c r="BT364" s="401" t="n">
        <v>61</v>
      </c>
      <c r="BU364" s="401" t="n">
        <v>47</v>
      </c>
      <c r="BV364" s="401" t="n">
        <v>58</v>
      </c>
      <c r="BW364" s="401" t="n">
        <v>28</v>
      </c>
      <c r="BX364" s="401" t="n">
        <v>15</v>
      </c>
      <c r="BY364" s="401" t="n">
        <v>39</v>
      </c>
      <c r="BZ364" s="401" t="n">
        <v>21</v>
      </c>
      <c r="CA364" s="401" t="n">
        <v>52</v>
      </c>
      <c r="CB364" s="401" t="n">
        <v>63</v>
      </c>
    </row>
    <row r="365" customFormat="false" ht="12.75" hidden="false" customHeight="false" outlineLevel="0" collapsed="false">
      <c r="E365" s="401" t="s">
        <v>227</v>
      </c>
      <c r="F365" s="401" t="n">
        <v>62</v>
      </c>
      <c r="G365" s="401" t="n">
        <v>4</v>
      </c>
      <c r="H365" s="401" t="n">
        <v>30</v>
      </c>
      <c r="I365" s="401" t="n">
        <v>71</v>
      </c>
      <c r="J365" s="401" t="n">
        <v>13</v>
      </c>
      <c r="K365" s="401" t="n">
        <v>57</v>
      </c>
      <c r="L365" s="401" t="n">
        <v>28</v>
      </c>
      <c r="M365" s="401" t="n">
        <v>24</v>
      </c>
      <c r="N365" s="401" t="n">
        <v>53</v>
      </c>
      <c r="O365" s="401" t="n">
        <v>2</v>
      </c>
      <c r="P365" s="401" t="n">
        <v>29</v>
      </c>
      <c r="Q365" s="401" t="n">
        <v>51</v>
      </c>
      <c r="R365" s="401" t="n">
        <v>14</v>
      </c>
      <c r="S365" s="401" t="n">
        <v>66</v>
      </c>
      <c r="T365" s="401" t="n">
        <v>34</v>
      </c>
      <c r="U365" s="401" t="n">
        <v>18</v>
      </c>
      <c r="V365" s="401" t="n">
        <v>73</v>
      </c>
      <c r="W365" s="401" t="n">
        <v>46</v>
      </c>
      <c r="X365" s="401" t="n">
        <v>40</v>
      </c>
      <c r="Y365" s="401" t="n">
        <v>56</v>
      </c>
      <c r="Z365" s="401" t="n">
        <v>67</v>
      </c>
      <c r="AA365" s="401" t="n">
        <v>63</v>
      </c>
      <c r="AB365" s="401" t="n">
        <v>9</v>
      </c>
      <c r="AC365" s="401" t="n">
        <v>32</v>
      </c>
      <c r="AD365" s="401" t="n">
        <v>23</v>
      </c>
      <c r="AE365" s="401" t="n">
        <v>60</v>
      </c>
      <c r="AF365" s="401" t="n">
        <v>25</v>
      </c>
      <c r="AG365" s="401" t="n">
        <v>42</v>
      </c>
      <c r="AH365" s="401" t="n">
        <v>3</v>
      </c>
      <c r="AI365" s="401" t="n">
        <v>7</v>
      </c>
      <c r="AJ365" s="401" t="n">
        <v>64</v>
      </c>
      <c r="AK365" s="401" t="n">
        <v>8</v>
      </c>
      <c r="AL365" s="401" t="n">
        <v>26</v>
      </c>
      <c r="AM365" s="401" t="n">
        <v>35</v>
      </c>
      <c r="AN365" s="401" t="n">
        <v>22</v>
      </c>
      <c r="AO365" s="401" t="n">
        <v>75</v>
      </c>
      <c r="AP365" s="401" t="n">
        <v>5</v>
      </c>
      <c r="AQ365" s="401" t="n">
        <v>6</v>
      </c>
      <c r="AR365" s="401" t="n">
        <v>48</v>
      </c>
      <c r="AS365" s="401" t="n">
        <v>61</v>
      </c>
      <c r="AT365" s="401" t="n">
        <v>70</v>
      </c>
      <c r="AU365" s="401" t="n">
        <v>36</v>
      </c>
      <c r="AV365" s="401" t="n">
        <v>52</v>
      </c>
      <c r="AW365" s="401" t="n">
        <v>50</v>
      </c>
      <c r="AX365" s="401" t="n">
        <v>33</v>
      </c>
      <c r="AY365" s="401" t="n">
        <v>69</v>
      </c>
      <c r="AZ365" s="401" t="n">
        <v>10</v>
      </c>
      <c r="BA365" s="401" t="n">
        <v>39</v>
      </c>
      <c r="BB365" s="401" t="n">
        <v>16</v>
      </c>
      <c r="BC365" s="401" t="n">
        <v>1</v>
      </c>
      <c r="BD365" s="401" t="n">
        <v>12</v>
      </c>
      <c r="BE365" s="401" t="n">
        <v>20</v>
      </c>
      <c r="BF365" s="401" t="n">
        <v>27</v>
      </c>
      <c r="BG365" s="401" t="n">
        <v>43</v>
      </c>
      <c r="BH365" s="401" t="n">
        <v>47</v>
      </c>
      <c r="BI365" s="401" t="n">
        <v>58</v>
      </c>
      <c r="BJ365" s="401" t="n">
        <v>45</v>
      </c>
      <c r="BK365" s="401" t="n">
        <v>55</v>
      </c>
      <c r="BL365" s="401" t="n">
        <v>72</v>
      </c>
      <c r="BM365" s="401" t="n">
        <v>38</v>
      </c>
      <c r="BN365" s="401" t="n">
        <v>74</v>
      </c>
      <c r="BO365" s="401" t="n">
        <v>15</v>
      </c>
      <c r="BP365" s="401" t="n">
        <v>59</v>
      </c>
      <c r="BQ365" s="401" t="n">
        <v>37</v>
      </c>
      <c r="BR365" s="401" t="n">
        <v>54</v>
      </c>
      <c r="BS365" s="401" t="n">
        <v>19</v>
      </c>
      <c r="BT365" s="401" t="n">
        <v>44</v>
      </c>
      <c r="BU365" s="401" t="n">
        <v>65</v>
      </c>
      <c r="BV365" s="401" t="n">
        <v>21</v>
      </c>
      <c r="BW365" s="401" t="n">
        <v>68</v>
      </c>
      <c r="BX365" s="401" t="n">
        <v>17</v>
      </c>
      <c r="BY365" s="401" t="n">
        <v>49</v>
      </c>
      <c r="BZ365" s="401" t="n">
        <v>31</v>
      </c>
      <c r="CA365" s="401" t="n">
        <v>11</v>
      </c>
      <c r="CB365" s="401" t="n">
        <v>41</v>
      </c>
    </row>
    <row r="367" customFormat="false" ht="12.75" hidden="false" customHeight="false" outlineLevel="0" collapsed="false">
      <c r="D367" s="446" t="n">
        <v>76</v>
      </c>
      <c r="E367" s="39" t="s">
        <v>250</v>
      </c>
    </row>
    <row r="368" customFormat="false" ht="12.75" hidden="false" customHeight="false" outlineLevel="0" collapsed="false">
      <c r="E368" s="401" t="s">
        <v>198</v>
      </c>
      <c r="F368" s="401" t="n">
        <v>1</v>
      </c>
      <c r="G368" s="401" t="n">
        <v>2</v>
      </c>
      <c r="H368" s="401" t="n">
        <v>3</v>
      </c>
      <c r="I368" s="401" t="n">
        <v>4</v>
      </c>
      <c r="J368" s="401" t="n">
        <v>5</v>
      </c>
      <c r="K368" s="401" t="n">
        <v>6</v>
      </c>
      <c r="L368" s="401" t="n">
        <v>7</v>
      </c>
      <c r="M368" s="401" t="n">
        <v>8</v>
      </c>
      <c r="N368" s="401" t="n">
        <v>9</v>
      </c>
      <c r="O368" s="401" t="n">
        <v>10</v>
      </c>
      <c r="P368" s="401" t="n">
        <v>11</v>
      </c>
      <c r="Q368" s="401" t="n">
        <v>12</v>
      </c>
      <c r="R368" s="401" t="n">
        <v>13</v>
      </c>
      <c r="S368" s="401" t="n">
        <v>14</v>
      </c>
      <c r="T368" s="401" t="n">
        <v>15</v>
      </c>
      <c r="U368" s="401" t="n">
        <v>16</v>
      </c>
      <c r="V368" s="401" t="n">
        <v>17</v>
      </c>
      <c r="W368" s="401" t="n">
        <v>18</v>
      </c>
      <c r="X368" s="401" t="n">
        <v>19</v>
      </c>
      <c r="Y368" s="401" t="n">
        <v>20</v>
      </c>
      <c r="Z368" s="401" t="n">
        <v>21</v>
      </c>
      <c r="AA368" s="401" t="n">
        <v>22</v>
      </c>
      <c r="AB368" s="401" t="n">
        <v>23</v>
      </c>
      <c r="AC368" s="401" t="n">
        <v>24</v>
      </c>
      <c r="AD368" s="401" t="n">
        <v>25</v>
      </c>
      <c r="AE368" s="401" t="n">
        <v>26</v>
      </c>
      <c r="AF368" s="401" t="n">
        <v>27</v>
      </c>
      <c r="AG368" s="401" t="n">
        <v>28</v>
      </c>
      <c r="AH368" s="401" t="n">
        <v>29</v>
      </c>
      <c r="AI368" s="401" t="n">
        <v>30</v>
      </c>
      <c r="AJ368" s="401" t="n">
        <v>31</v>
      </c>
      <c r="AK368" s="401" t="n">
        <v>32</v>
      </c>
      <c r="AL368" s="401" t="n">
        <v>33</v>
      </c>
      <c r="AM368" s="401" t="n">
        <v>34</v>
      </c>
      <c r="AN368" s="401" t="n">
        <v>35</v>
      </c>
      <c r="AO368" s="401" t="n">
        <v>36</v>
      </c>
      <c r="AP368" s="401" t="n">
        <v>37</v>
      </c>
      <c r="AQ368" s="401" t="n">
        <v>38</v>
      </c>
      <c r="AR368" s="401" t="n">
        <v>39</v>
      </c>
      <c r="AS368" s="401" t="n">
        <v>40</v>
      </c>
      <c r="AT368" s="401" t="n">
        <v>41</v>
      </c>
      <c r="AU368" s="401" t="n">
        <v>42</v>
      </c>
      <c r="AV368" s="401" t="n">
        <v>43</v>
      </c>
      <c r="AW368" s="401" t="n">
        <v>44</v>
      </c>
      <c r="AX368" s="401" t="n">
        <v>45</v>
      </c>
      <c r="AY368" s="401" t="n">
        <v>46</v>
      </c>
      <c r="AZ368" s="401" t="n">
        <v>47</v>
      </c>
      <c r="BA368" s="401" t="n">
        <v>48</v>
      </c>
      <c r="BB368" s="401" t="n">
        <v>49</v>
      </c>
      <c r="BC368" s="401" t="n">
        <v>50</v>
      </c>
      <c r="BD368" s="401" t="n">
        <v>51</v>
      </c>
      <c r="BE368" s="401" t="n">
        <v>52</v>
      </c>
      <c r="BF368" s="401" t="n">
        <v>53</v>
      </c>
      <c r="BG368" s="401" t="n">
        <v>54</v>
      </c>
      <c r="BH368" s="401" t="n">
        <v>55</v>
      </c>
      <c r="BI368" s="401" t="n">
        <v>56</v>
      </c>
      <c r="BJ368" s="401" t="n">
        <v>57</v>
      </c>
      <c r="BK368" s="401" t="n">
        <v>58</v>
      </c>
      <c r="BL368" s="401" t="n">
        <v>59</v>
      </c>
      <c r="BM368" s="401" t="n">
        <v>60</v>
      </c>
      <c r="BN368" s="401" t="n">
        <v>61</v>
      </c>
      <c r="BO368" s="401" t="n">
        <v>62</v>
      </c>
      <c r="BP368" s="401" t="n">
        <v>63</v>
      </c>
      <c r="BQ368" s="401" t="n">
        <v>64</v>
      </c>
      <c r="BS368" s="401" t="n">
        <v>65</v>
      </c>
      <c r="BT368" s="401" t="n">
        <v>66</v>
      </c>
      <c r="BU368" s="401" t="n">
        <v>67</v>
      </c>
      <c r="BV368" s="401" t="n">
        <v>68</v>
      </c>
      <c r="BX368" s="401" t="n">
        <v>69</v>
      </c>
      <c r="BY368" s="401" t="n">
        <v>70</v>
      </c>
      <c r="BZ368" s="401" t="n">
        <v>71</v>
      </c>
      <c r="CA368" s="401" t="n">
        <v>72</v>
      </c>
      <c r="CC368" s="401" t="n">
        <v>73</v>
      </c>
      <c r="CD368" s="401" t="n">
        <v>74</v>
      </c>
      <c r="CE368" s="401" t="n">
        <v>75</v>
      </c>
      <c r="CF368" s="401" t="n">
        <v>76</v>
      </c>
    </row>
    <row r="369" customFormat="false" ht="12.75" hidden="false" customHeight="false" outlineLevel="0" collapsed="false">
      <c r="E369" s="401" t="s">
        <v>225</v>
      </c>
      <c r="F369" s="401" t="n">
        <v>48</v>
      </c>
      <c r="G369" s="401" t="n">
        <v>69</v>
      </c>
      <c r="H369" s="401" t="n">
        <v>26</v>
      </c>
      <c r="I369" s="401" t="n">
        <v>3</v>
      </c>
      <c r="J369" s="401" t="n">
        <v>23</v>
      </c>
      <c r="K369" s="401" t="n">
        <v>20</v>
      </c>
      <c r="L369" s="401" t="n">
        <v>30</v>
      </c>
      <c r="M369" s="401" t="n">
        <v>14</v>
      </c>
      <c r="N369" s="401" t="n">
        <v>61</v>
      </c>
      <c r="O369" s="401" t="n">
        <v>73</v>
      </c>
      <c r="P369" s="401" t="n">
        <v>35</v>
      </c>
      <c r="Q369" s="401" t="n">
        <v>72</v>
      </c>
      <c r="R369" s="401" t="n">
        <v>21</v>
      </c>
      <c r="S369" s="401" t="n">
        <v>46</v>
      </c>
      <c r="T369" s="401" t="n">
        <v>56</v>
      </c>
      <c r="U369" s="401" t="n">
        <v>15</v>
      </c>
      <c r="V369" s="401" t="n">
        <v>28</v>
      </c>
      <c r="W369" s="401" t="n">
        <v>5</v>
      </c>
      <c r="X369" s="401" t="n">
        <v>57</v>
      </c>
      <c r="Y369" s="401" t="n">
        <v>70</v>
      </c>
      <c r="Z369" s="401" t="n">
        <v>76</v>
      </c>
      <c r="AA369" s="401" t="n">
        <v>38</v>
      </c>
      <c r="AB369" s="401" t="n">
        <v>44</v>
      </c>
      <c r="AC369" s="401" t="n">
        <v>31</v>
      </c>
      <c r="AD369" s="401" t="n">
        <v>66</v>
      </c>
      <c r="AE369" s="401" t="n">
        <v>63</v>
      </c>
      <c r="AF369" s="401" t="n">
        <v>4</v>
      </c>
      <c r="AG369" s="401" t="n">
        <v>39</v>
      </c>
      <c r="AH369" s="401" t="n">
        <v>51</v>
      </c>
      <c r="AI369" s="401" t="n">
        <v>27</v>
      </c>
      <c r="AJ369" s="401" t="n">
        <v>12</v>
      </c>
      <c r="AK369" s="401" t="n">
        <v>6</v>
      </c>
      <c r="AL369" s="401" t="n">
        <v>50</v>
      </c>
      <c r="AM369" s="401" t="n">
        <v>65</v>
      </c>
      <c r="AN369" s="401" t="n">
        <v>41</v>
      </c>
      <c r="AO369" s="401" t="n">
        <v>62</v>
      </c>
      <c r="AP369" s="401" t="n">
        <v>54</v>
      </c>
      <c r="AQ369" s="401" t="n">
        <v>17</v>
      </c>
      <c r="AR369" s="401" t="n">
        <v>11</v>
      </c>
      <c r="AS369" s="401" t="n">
        <v>24</v>
      </c>
      <c r="AT369" s="401" t="n">
        <v>53</v>
      </c>
      <c r="AU369" s="401" t="n">
        <v>10</v>
      </c>
      <c r="AV369" s="401" t="n">
        <v>68</v>
      </c>
      <c r="AW369" s="401" t="n">
        <v>45</v>
      </c>
      <c r="AX369" s="401" t="n">
        <v>75</v>
      </c>
      <c r="AY369" s="401" t="n">
        <v>64</v>
      </c>
      <c r="AZ369" s="401" t="n">
        <v>60</v>
      </c>
      <c r="BA369" s="401" t="n">
        <v>40</v>
      </c>
      <c r="BB369" s="401" t="n">
        <v>52</v>
      </c>
      <c r="BC369" s="401" t="n">
        <v>47</v>
      </c>
      <c r="BD369" s="401" t="n">
        <v>32</v>
      </c>
      <c r="BE369" s="401" t="n">
        <v>19</v>
      </c>
      <c r="BF369" s="401" t="n">
        <v>42</v>
      </c>
      <c r="BG369" s="401" t="n">
        <v>13</v>
      </c>
      <c r="BH369" s="401" t="n">
        <v>71</v>
      </c>
      <c r="BI369" s="401" t="n">
        <v>37</v>
      </c>
      <c r="BJ369" s="401" t="n">
        <v>16</v>
      </c>
      <c r="BK369" s="401" t="n">
        <v>74</v>
      </c>
      <c r="BL369" s="401" t="n">
        <v>67</v>
      </c>
      <c r="BM369" s="401" t="n">
        <v>1</v>
      </c>
      <c r="BN369" s="401" t="n">
        <v>34</v>
      </c>
      <c r="BO369" s="401" t="n">
        <v>43</v>
      </c>
      <c r="BP369" s="401" t="n">
        <v>36</v>
      </c>
      <c r="BQ369" s="401" t="n">
        <v>8</v>
      </c>
      <c r="BS369" s="401" t="n">
        <v>9</v>
      </c>
      <c r="BT369" s="401" t="n">
        <v>58</v>
      </c>
      <c r="BU369" s="401" t="n">
        <v>49</v>
      </c>
      <c r="BV369" s="401" t="n">
        <v>25</v>
      </c>
      <c r="BX369" s="401" t="n">
        <v>2</v>
      </c>
      <c r="BY369" s="401" t="n">
        <v>29</v>
      </c>
      <c r="BZ369" s="401" t="n">
        <v>55</v>
      </c>
      <c r="CA369" s="401" t="n">
        <v>7</v>
      </c>
      <c r="CC369" s="401" t="n">
        <v>22</v>
      </c>
      <c r="CD369" s="401" t="n">
        <v>18</v>
      </c>
      <c r="CE369" s="401" t="n">
        <v>59</v>
      </c>
      <c r="CF369" s="401" t="n">
        <v>33</v>
      </c>
    </row>
    <row r="370" customFormat="false" ht="12.75" hidden="false" customHeight="false" outlineLevel="0" collapsed="false">
      <c r="E370" s="401" t="s">
        <v>227</v>
      </c>
      <c r="F370" s="401" t="n">
        <v>60</v>
      </c>
      <c r="G370" s="401" t="n">
        <v>50</v>
      </c>
      <c r="H370" s="401" t="n">
        <v>70</v>
      </c>
      <c r="I370" s="401" t="n">
        <v>18</v>
      </c>
      <c r="J370" s="401" t="n">
        <v>43</v>
      </c>
      <c r="K370" s="401" t="n">
        <v>14</v>
      </c>
      <c r="L370" s="401" t="n">
        <v>9</v>
      </c>
      <c r="M370" s="401" t="n">
        <v>35</v>
      </c>
      <c r="N370" s="401" t="n">
        <v>62</v>
      </c>
      <c r="O370" s="401" t="n">
        <v>42</v>
      </c>
      <c r="P370" s="401" t="n">
        <v>45</v>
      </c>
      <c r="Q370" s="401" t="n">
        <v>33</v>
      </c>
      <c r="R370" s="401" t="n">
        <v>11</v>
      </c>
      <c r="S370" s="401" t="n">
        <v>63</v>
      </c>
      <c r="T370" s="401" t="n">
        <v>76</v>
      </c>
      <c r="U370" s="401" t="n">
        <v>49</v>
      </c>
      <c r="V370" s="401" t="n">
        <v>51</v>
      </c>
      <c r="W370" s="401" t="n">
        <v>20</v>
      </c>
      <c r="X370" s="401" t="n">
        <v>36</v>
      </c>
      <c r="Y370" s="401" t="n">
        <v>65</v>
      </c>
      <c r="Z370" s="401" t="n">
        <v>25</v>
      </c>
      <c r="AA370" s="401" t="n">
        <v>59</v>
      </c>
      <c r="AB370" s="401" t="n">
        <v>19</v>
      </c>
      <c r="AC370" s="401" t="n">
        <v>53</v>
      </c>
      <c r="AD370" s="401" t="n">
        <v>34</v>
      </c>
      <c r="AE370" s="401" t="n">
        <v>71</v>
      </c>
      <c r="AF370" s="401" t="n">
        <v>67</v>
      </c>
      <c r="AG370" s="401" t="n">
        <v>64</v>
      </c>
      <c r="AH370" s="401" t="n">
        <v>2</v>
      </c>
      <c r="AI370" s="401" t="n">
        <v>22</v>
      </c>
      <c r="AJ370" s="401" t="n">
        <v>66</v>
      </c>
      <c r="AK370" s="401" t="n">
        <v>5</v>
      </c>
      <c r="AL370" s="401" t="n">
        <v>10</v>
      </c>
      <c r="AM370" s="401" t="n">
        <v>32</v>
      </c>
      <c r="AN370" s="401" t="n">
        <v>74</v>
      </c>
      <c r="AO370" s="401" t="n">
        <v>4</v>
      </c>
      <c r="AP370" s="401" t="n">
        <v>40</v>
      </c>
      <c r="AQ370" s="401" t="n">
        <v>61</v>
      </c>
      <c r="AR370" s="401" t="n">
        <v>56</v>
      </c>
      <c r="AS370" s="401" t="n">
        <v>12</v>
      </c>
      <c r="AT370" s="401" t="n">
        <v>55</v>
      </c>
      <c r="AU370" s="401" t="n">
        <v>75</v>
      </c>
      <c r="AV370" s="401" t="n">
        <v>46</v>
      </c>
      <c r="AW370" s="401" t="n">
        <v>41</v>
      </c>
      <c r="AX370" s="401" t="n">
        <v>69</v>
      </c>
      <c r="AY370" s="401" t="n">
        <v>72</v>
      </c>
      <c r="AZ370" s="401" t="n">
        <v>13</v>
      </c>
      <c r="BA370" s="401" t="n">
        <v>7</v>
      </c>
      <c r="BB370" s="401" t="n">
        <v>37</v>
      </c>
      <c r="BC370" s="401" t="n">
        <v>28</v>
      </c>
      <c r="BD370" s="401" t="n">
        <v>24</v>
      </c>
      <c r="BE370" s="401" t="n">
        <v>68</v>
      </c>
      <c r="BF370" s="401" t="n">
        <v>29</v>
      </c>
      <c r="BG370" s="401" t="n">
        <v>58</v>
      </c>
      <c r="BH370" s="401" t="n">
        <v>16</v>
      </c>
      <c r="BI370" s="401" t="n">
        <v>8</v>
      </c>
      <c r="BJ370" s="401" t="n">
        <v>73</v>
      </c>
      <c r="BK370" s="401" t="n">
        <v>57</v>
      </c>
      <c r="BL370" s="401" t="n">
        <v>48</v>
      </c>
      <c r="BM370" s="401" t="n">
        <v>38</v>
      </c>
      <c r="BN370" s="401" t="n">
        <v>52</v>
      </c>
      <c r="BO370" s="401" t="n">
        <v>31</v>
      </c>
      <c r="BP370" s="401" t="n">
        <v>15</v>
      </c>
      <c r="BQ370" s="401" t="n">
        <v>26</v>
      </c>
      <c r="BS370" s="401" t="n">
        <v>44</v>
      </c>
      <c r="BT370" s="401" t="n">
        <v>23</v>
      </c>
      <c r="BU370" s="401" t="n">
        <v>27</v>
      </c>
      <c r="BV370" s="401" t="n">
        <v>17</v>
      </c>
      <c r="BX370" s="401" t="n">
        <v>47</v>
      </c>
      <c r="BY370" s="401" t="n">
        <v>3</v>
      </c>
      <c r="BZ370" s="401" t="n">
        <v>54</v>
      </c>
      <c r="CA370" s="401" t="n">
        <v>21</v>
      </c>
      <c r="CC370" s="401" t="n">
        <v>39</v>
      </c>
      <c r="CD370" s="401" t="n">
        <v>1</v>
      </c>
      <c r="CE370" s="401" t="n">
        <v>30</v>
      </c>
      <c r="CF370" s="401" t="n">
        <v>6</v>
      </c>
    </row>
    <row r="372" customFormat="false" ht="12.75" hidden="false" customHeight="false" outlineLevel="0" collapsed="false">
      <c r="D372" s="446" t="n">
        <v>77</v>
      </c>
      <c r="E372" s="39" t="s">
        <v>250</v>
      </c>
    </row>
    <row r="373" customFormat="false" ht="12.75" hidden="false" customHeight="false" outlineLevel="0" collapsed="false">
      <c r="E373" s="401" t="s">
        <v>198</v>
      </c>
      <c r="F373" s="401" t="n">
        <v>1</v>
      </c>
      <c r="G373" s="401" t="n">
        <v>2</v>
      </c>
      <c r="H373" s="401" t="n">
        <v>3</v>
      </c>
      <c r="I373" s="401" t="n">
        <v>4</v>
      </c>
      <c r="J373" s="401" t="n">
        <v>5</v>
      </c>
      <c r="K373" s="401" t="n">
        <v>6</v>
      </c>
      <c r="L373" s="401" t="n">
        <v>7</v>
      </c>
      <c r="M373" s="401" t="n">
        <v>8</v>
      </c>
      <c r="N373" s="401" t="n">
        <v>9</v>
      </c>
      <c r="O373" s="401" t="n">
        <v>10</v>
      </c>
      <c r="P373" s="401" t="n">
        <v>11</v>
      </c>
      <c r="Q373" s="401" t="n">
        <v>12</v>
      </c>
      <c r="R373" s="401" t="n">
        <v>13</v>
      </c>
      <c r="S373" s="401" t="n">
        <v>14</v>
      </c>
      <c r="T373" s="401" t="n">
        <v>15</v>
      </c>
      <c r="U373" s="401" t="n">
        <v>16</v>
      </c>
      <c r="V373" s="401" t="n">
        <v>17</v>
      </c>
      <c r="W373" s="401" t="n">
        <v>18</v>
      </c>
      <c r="X373" s="401" t="n">
        <v>19</v>
      </c>
      <c r="Y373" s="401" t="n">
        <v>20</v>
      </c>
      <c r="Z373" s="401" t="n">
        <v>21</v>
      </c>
      <c r="AA373" s="401" t="n">
        <v>22</v>
      </c>
      <c r="AB373" s="401" t="n">
        <v>23</v>
      </c>
      <c r="AC373" s="401" t="n">
        <v>24</v>
      </c>
      <c r="AD373" s="401" t="n">
        <v>25</v>
      </c>
      <c r="AE373" s="401" t="n">
        <v>26</v>
      </c>
      <c r="AF373" s="401" t="n">
        <v>27</v>
      </c>
      <c r="AG373" s="401" t="n">
        <v>28</v>
      </c>
      <c r="AH373" s="401" t="n">
        <v>29</v>
      </c>
      <c r="AI373" s="401" t="n">
        <v>30</v>
      </c>
      <c r="AJ373" s="401" t="n">
        <v>31</v>
      </c>
      <c r="AK373" s="401" t="n">
        <v>32</v>
      </c>
      <c r="AL373" s="401" t="n">
        <v>33</v>
      </c>
      <c r="AM373" s="401" t="n">
        <v>34</v>
      </c>
      <c r="AN373" s="401" t="n">
        <v>35</v>
      </c>
      <c r="AO373" s="401" t="n">
        <v>36</v>
      </c>
      <c r="AP373" s="401" t="n">
        <v>37</v>
      </c>
      <c r="AQ373" s="401" t="n">
        <v>38</v>
      </c>
      <c r="AR373" s="401" t="n">
        <v>39</v>
      </c>
      <c r="AS373" s="401" t="n">
        <v>40</v>
      </c>
      <c r="AT373" s="401" t="n">
        <v>41</v>
      </c>
      <c r="AU373" s="401" t="n">
        <v>42</v>
      </c>
      <c r="AV373" s="401" t="n">
        <v>43</v>
      </c>
      <c r="AW373" s="401" t="n">
        <v>44</v>
      </c>
      <c r="AX373" s="401" t="n">
        <v>45</v>
      </c>
      <c r="AY373" s="401" t="n">
        <v>46</v>
      </c>
      <c r="AZ373" s="401" t="n">
        <v>47</v>
      </c>
      <c r="BA373" s="401" t="n">
        <v>48</v>
      </c>
      <c r="BB373" s="401" t="n">
        <v>49</v>
      </c>
      <c r="BC373" s="401" t="n">
        <v>50</v>
      </c>
      <c r="BD373" s="401" t="n">
        <v>51</v>
      </c>
      <c r="BE373" s="401" t="n">
        <v>52</v>
      </c>
      <c r="BF373" s="401" t="n">
        <v>53</v>
      </c>
      <c r="BG373" s="401" t="n">
        <v>54</v>
      </c>
      <c r="BH373" s="401" t="n">
        <v>55</v>
      </c>
      <c r="BI373" s="401" t="n">
        <v>56</v>
      </c>
      <c r="BJ373" s="401" t="n">
        <v>57</v>
      </c>
      <c r="BK373" s="401" t="n">
        <v>58</v>
      </c>
      <c r="BL373" s="401" t="n">
        <v>59</v>
      </c>
      <c r="BM373" s="401" t="n">
        <v>60</v>
      </c>
      <c r="BN373" s="401" t="n">
        <v>61</v>
      </c>
      <c r="BO373" s="401" t="n">
        <v>62</v>
      </c>
      <c r="BP373" s="401" t="n">
        <v>63</v>
      </c>
      <c r="BQ373" s="401" t="n">
        <v>64</v>
      </c>
      <c r="BR373" s="401" t="n">
        <v>65</v>
      </c>
      <c r="BS373" s="401" t="n">
        <v>66</v>
      </c>
      <c r="BT373" s="401" t="n">
        <v>67</v>
      </c>
      <c r="BU373" s="401" t="n">
        <v>68</v>
      </c>
      <c r="BV373" s="401" t="n">
        <v>69</v>
      </c>
      <c r="BX373" s="401" t="n">
        <v>70</v>
      </c>
      <c r="BY373" s="401" t="n">
        <v>71</v>
      </c>
      <c r="BZ373" s="401" t="n">
        <v>72</v>
      </c>
      <c r="CA373" s="401" t="n">
        <v>73</v>
      </c>
      <c r="CC373" s="401" t="n">
        <v>74</v>
      </c>
      <c r="CD373" s="401" t="n">
        <v>75</v>
      </c>
      <c r="CE373" s="401" t="n">
        <v>76</v>
      </c>
      <c r="CF373" s="401" t="n">
        <v>77</v>
      </c>
    </row>
    <row r="374" customFormat="false" ht="12.75" hidden="false" customHeight="false" outlineLevel="0" collapsed="false">
      <c r="E374" s="401" t="s">
        <v>225</v>
      </c>
      <c r="F374" s="401" t="n">
        <v>75</v>
      </c>
      <c r="G374" s="401" t="n">
        <v>23</v>
      </c>
      <c r="H374" s="401" t="n">
        <v>70</v>
      </c>
      <c r="I374" s="401" t="n">
        <v>26</v>
      </c>
      <c r="J374" s="401" t="n">
        <v>47</v>
      </c>
      <c r="K374" s="401" t="n">
        <v>24</v>
      </c>
      <c r="L374" s="401" t="n">
        <v>51</v>
      </c>
      <c r="M374" s="401" t="n">
        <v>39</v>
      </c>
      <c r="N374" s="401" t="n">
        <v>3</v>
      </c>
      <c r="O374" s="401" t="n">
        <v>77</v>
      </c>
      <c r="P374" s="401" t="n">
        <v>30</v>
      </c>
      <c r="Q374" s="401" t="n">
        <v>72</v>
      </c>
      <c r="R374" s="401" t="n">
        <v>67</v>
      </c>
      <c r="S374" s="401" t="n">
        <v>58</v>
      </c>
      <c r="T374" s="401" t="n">
        <v>13</v>
      </c>
      <c r="U374" s="401" t="n">
        <v>73</v>
      </c>
      <c r="V374" s="401" t="n">
        <v>54</v>
      </c>
      <c r="W374" s="401" t="n">
        <v>62</v>
      </c>
      <c r="X374" s="401" t="n">
        <v>74</v>
      </c>
      <c r="Y374" s="401" t="n">
        <v>66</v>
      </c>
      <c r="Z374" s="401" t="n">
        <v>65</v>
      </c>
      <c r="AA374" s="401" t="n">
        <v>50</v>
      </c>
      <c r="AB374" s="401" t="n">
        <v>15</v>
      </c>
      <c r="AC374" s="401" t="n">
        <v>41</v>
      </c>
      <c r="AD374" s="401" t="n">
        <v>57</v>
      </c>
      <c r="AE374" s="401" t="n">
        <v>43</v>
      </c>
      <c r="AF374" s="401" t="n">
        <v>55</v>
      </c>
      <c r="AG374" s="401" t="n">
        <v>29</v>
      </c>
      <c r="AH374" s="401" t="n">
        <v>63</v>
      </c>
      <c r="AI374" s="401" t="n">
        <v>12</v>
      </c>
      <c r="AJ374" s="401" t="n">
        <v>20</v>
      </c>
      <c r="AK374" s="401" t="n">
        <v>1</v>
      </c>
      <c r="AL374" s="401" t="n">
        <v>35</v>
      </c>
      <c r="AM374" s="401" t="n">
        <v>40</v>
      </c>
      <c r="AN374" s="401" t="n">
        <v>22</v>
      </c>
      <c r="AO374" s="401" t="n">
        <v>48</v>
      </c>
      <c r="AP374" s="401" t="n">
        <v>56</v>
      </c>
      <c r="AQ374" s="401" t="n">
        <v>42</v>
      </c>
      <c r="AR374" s="401" t="n">
        <v>76</v>
      </c>
      <c r="AS374" s="401" t="n">
        <v>34</v>
      </c>
      <c r="AT374" s="401" t="n">
        <v>2</v>
      </c>
      <c r="AU374" s="401" t="n">
        <v>69</v>
      </c>
      <c r="AV374" s="401" t="n">
        <v>14</v>
      </c>
      <c r="AW374" s="401" t="n">
        <v>16</v>
      </c>
      <c r="AX374" s="401" t="n">
        <v>8</v>
      </c>
      <c r="AY374" s="401" t="n">
        <v>59</v>
      </c>
      <c r="AZ374" s="401" t="n">
        <v>9</v>
      </c>
      <c r="BA374" s="401" t="n">
        <v>27</v>
      </c>
      <c r="BB374" s="401" t="n">
        <v>18</v>
      </c>
      <c r="BC374" s="401" t="n">
        <v>37</v>
      </c>
      <c r="BD374" s="401" t="n">
        <v>45</v>
      </c>
      <c r="BE374" s="401" t="n">
        <v>68</v>
      </c>
      <c r="BF374" s="401" t="n">
        <v>32</v>
      </c>
      <c r="BG374" s="401" t="n">
        <v>5</v>
      </c>
      <c r="BH374" s="401" t="n">
        <v>71</v>
      </c>
      <c r="BI374" s="401" t="n">
        <v>38</v>
      </c>
      <c r="BJ374" s="401" t="n">
        <v>25</v>
      </c>
      <c r="BK374" s="401" t="n">
        <v>10</v>
      </c>
      <c r="BL374" s="401" t="n">
        <v>46</v>
      </c>
      <c r="BM374" s="401" t="n">
        <v>61</v>
      </c>
      <c r="BN374" s="401" t="n">
        <v>60</v>
      </c>
      <c r="BO374" s="401" t="n">
        <v>64</v>
      </c>
      <c r="BP374" s="401" t="n">
        <v>31</v>
      </c>
      <c r="BQ374" s="401" t="n">
        <v>52</v>
      </c>
      <c r="BR374" s="401" t="n">
        <v>21</v>
      </c>
      <c r="BS374" s="401" t="n">
        <v>28</v>
      </c>
      <c r="BT374" s="401" t="n">
        <v>6</v>
      </c>
      <c r="BU374" s="401" t="n">
        <v>49</v>
      </c>
      <c r="BV374" s="401" t="n">
        <v>17</v>
      </c>
      <c r="BX374" s="401" t="n">
        <v>33</v>
      </c>
      <c r="BY374" s="401" t="n">
        <v>4</v>
      </c>
      <c r="BZ374" s="401" t="n">
        <v>36</v>
      </c>
      <c r="CA374" s="401" t="n">
        <v>7</v>
      </c>
      <c r="CC374" s="401" t="n">
        <v>19</v>
      </c>
      <c r="CD374" s="401" t="n">
        <v>53</v>
      </c>
      <c r="CE374" s="401" t="n">
        <v>44</v>
      </c>
      <c r="CF374" s="401" t="n">
        <v>11</v>
      </c>
    </row>
    <row r="375" customFormat="false" ht="12.75" hidden="false" customHeight="false" outlineLevel="0" collapsed="false">
      <c r="E375" s="401" t="s">
        <v>227</v>
      </c>
      <c r="F375" s="401" t="n">
        <v>52</v>
      </c>
      <c r="G375" s="401" t="n">
        <v>20</v>
      </c>
      <c r="H375" s="401" t="n">
        <v>41</v>
      </c>
      <c r="I375" s="401" t="n">
        <v>32</v>
      </c>
      <c r="J375" s="401" t="n">
        <v>11</v>
      </c>
      <c r="K375" s="401" t="n">
        <v>49</v>
      </c>
      <c r="L375" s="401" t="n">
        <v>66</v>
      </c>
      <c r="M375" s="401" t="n">
        <v>64</v>
      </c>
      <c r="N375" s="401" t="n">
        <v>1</v>
      </c>
      <c r="O375" s="401" t="n">
        <v>24</v>
      </c>
      <c r="P375" s="401" t="n">
        <v>44</v>
      </c>
      <c r="Q375" s="401" t="n">
        <v>39</v>
      </c>
      <c r="R375" s="401" t="n">
        <v>21</v>
      </c>
      <c r="S375" s="401" t="n">
        <v>28</v>
      </c>
      <c r="T375" s="401" t="n">
        <v>2</v>
      </c>
      <c r="U375" s="401" t="n">
        <v>76</v>
      </c>
      <c r="V375" s="401" t="n">
        <v>14</v>
      </c>
      <c r="W375" s="401" t="n">
        <v>4</v>
      </c>
      <c r="X375" s="401" t="n">
        <v>27</v>
      </c>
      <c r="Y375" s="401" t="n">
        <v>67</v>
      </c>
      <c r="Z375" s="401" t="n">
        <v>34</v>
      </c>
      <c r="AA375" s="401" t="n">
        <v>59</v>
      </c>
      <c r="AB375" s="401" t="n">
        <v>22</v>
      </c>
      <c r="AC375" s="401" t="n">
        <v>38</v>
      </c>
      <c r="AD375" s="401" t="n">
        <v>6</v>
      </c>
      <c r="AE375" s="401" t="n">
        <v>47</v>
      </c>
      <c r="AF375" s="401" t="n">
        <v>18</v>
      </c>
      <c r="AG375" s="401" t="n">
        <v>7</v>
      </c>
      <c r="AH375" s="401" t="n">
        <v>68</v>
      </c>
      <c r="AI375" s="401" t="n">
        <v>42</v>
      </c>
      <c r="AJ375" s="401" t="n">
        <v>17</v>
      </c>
      <c r="AK375" s="401" t="n">
        <v>26</v>
      </c>
      <c r="AL375" s="401" t="n">
        <v>71</v>
      </c>
      <c r="AM375" s="401" t="n">
        <v>62</v>
      </c>
      <c r="AN375" s="401" t="n">
        <v>56</v>
      </c>
      <c r="AO375" s="401" t="n">
        <v>15</v>
      </c>
      <c r="AP375" s="401" t="n">
        <v>19</v>
      </c>
      <c r="AQ375" s="401" t="n">
        <v>74</v>
      </c>
      <c r="AR375" s="401" t="n">
        <v>45</v>
      </c>
      <c r="AS375" s="401" t="n">
        <v>51</v>
      </c>
      <c r="AT375" s="401" t="n">
        <v>5</v>
      </c>
      <c r="AU375" s="401" t="n">
        <v>8</v>
      </c>
      <c r="AV375" s="401" t="n">
        <v>73</v>
      </c>
      <c r="AW375" s="401" t="n">
        <v>65</v>
      </c>
      <c r="AX375" s="401" t="n">
        <v>23</v>
      </c>
      <c r="AY375" s="401" t="n">
        <v>77</v>
      </c>
      <c r="AZ375" s="401" t="n">
        <v>46</v>
      </c>
      <c r="BA375" s="401" t="n">
        <v>55</v>
      </c>
      <c r="BB375" s="401" t="n">
        <v>36</v>
      </c>
      <c r="BC375" s="401" t="n">
        <v>72</v>
      </c>
      <c r="BD375" s="401" t="n">
        <v>40</v>
      </c>
      <c r="BE375" s="401" t="n">
        <v>63</v>
      </c>
      <c r="BF375" s="401" t="n">
        <v>9</v>
      </c>
      <c r="BG375" s="401" t="n">
        <v>33</v>
      </c>
      <c r="BH375" s="401" t="n">
        <v>53</v>
      </c>
      <c r="BI375" s="401" t="n">
        <v>10</v>
      </c>
      <c r="BJ375" s="401" t="n">
        <v>13</v>
      </c>
      <c r="BK375" s="401" t="n">
        <v>69</v>
      </c>
      <c r="BL375" s="401" t="n">
        <v>31</v>
      </c>
      <c r="BM375" s="401" t="n">
        <v>75</v>
      </c>
      <c r="BN375" s="401" t="n">
        <v>54</v>
      </c>
      <c r="BO375" s="401" t="n">
        <v>29</v>
      </c>
      <c r="BP375" s="401" t="n">
        <v>25</v>
      </c>
      <c r="BQ375" s="401" t="n">
        <v>60</v>
      </c>
      <c r="BR375" s="401" t="n">
        <v>70</v>
      </c>
      <c r="BS375" s="401" t="n">
        <v>57</v>
      </c>
      <c r="BT375" s="401" t="n">
        <v>3</v>
      </c>
      <c r="BU375" s="401" t="n">
        <v>37</v>
      </c>
      <c r="BV375" s="401" t="n">
        <v>30</v>
      </c>
      <c r="BX375" s="401" t="n">
        <v>35</v>
      </c>
      <c r="BY375" s="401" t="n">
        <v>61</v>
      </c>
      <c r="BZ375" s="401" t="n">
        <v>50</v>
      </c>
      <c r="CA375" s="401" t="n">
        <v>43</v>
      </c>
      <c r="CC375" s="401" t="n">
        <v>58</v>
      </c>
      <c r="CD375" s="401" t="n">
        <v>16</v>
      </c>
      <c r="CE375" s="401" t="n">
        <v>12</v>
      </c>
      <c r="CF375" s="401" t="n">
        <v>48</v>
      </c>
    </row>
    <row r="377" customFormat="false" ht="12.75" hidden="false" customHeight="false" outlineLevel="0" collapsed="false">
      <c r="D377" s="446" t="n">
        <v>78</v>
      </c>
      <c r="E377" s="39" t="s">
        <v>250</v>
      </c>
    </row>
    <row r="378" customFormat="false" ht="12.75" hidden="false" customHeight="false" outlineLevel="0" collapsed="false">
      <c r="E378" s="401" t="s">
        <v>198</v>
      </c>
      <c r="F378" s="401" t="n">
        <v>1</v>
      </c>
      <c r="G378" s="401" t="n">
        <v>2</v>
      </c>
      <c r="H378" s="401" t="n">
        <v>3</v>
      </c>
      <c r="I378" s="401" t="n">
        <v>4</v>
      </c>
      <c r="J378" s="401" t="n">
        <v>5</v>
      </c>
      <c r="K378" s="401" t="n">
        <v>6</v>
      </c>
      <c r="L378" s="401" t="n">
        <v>7</v>
      </c>
      <c r="M378" s="401" t="n">
        <v>8</v>
      </c>
      <c r="N378" s="401" t="n">
        <v>9</v>
      </c>
      <c r="O378" s="401" t="n">
        <v>10</v>
      </c>
      <c r="P378" s="401" t="n">
        <v>11</v>
      </c>
      <c r="Q378" s="401" t="n">
        <v>12</v>
      </c>
      <c r="R378" s="401" t="n">
        <v>13</v>
      </c>
      <c r="S378" s="401" t="n">
        <v>14</v>
      </c>
      <c r="T378" s="401" t="n">
        <v>15</v>
      </c>
      <c r="U378" s="401" t="n">
        <v>16</v>
      </c>
      <c r="V378" s="401" t="n">
        <v>17</v>
      </c>
      <c r="W378" s="401" t="n">
        <v>18</v>
      </c>
      <c r="X378" s="401" t="n">
        <v>19</v>
      </c>
      <c r="Y378" s="401" t="n">
        <v>20</v>
      </c>
      <c r="Z378" s="401" t="n">
        <v>21</v>
      </c>
      <c r="AA378" s="401" t="n">
        <v>22</v>
      </c>
      <c r="AB378" s="401" t="n">
        <v>23</v>
      </c>
      <c r="AC378" s="401" t="n">
        <v>24</v>
      </c>
      <c r="AD378" s="401" t="n">
        <v>25</v>
      </c>
      <c r="AE378" s="401" t="n">
        <v>26</v>
      </c>
      <c r="AF378" s="401" t="n">
        <v>27</v>
      </c>
      <c r="AG378" s="401" t="n">
        <v>28</v>
      </c>
      <c r="AH378" s="401" t="n">
        <v>29</v>
      </c>
      <c r="AI378" s="401" t="n">
        <v>30</v>
      </c>
      <c r="AJ378" s="401" t="n">
        <v>31</v>
      </c>
      <c r="AK378" s="401" t="n">
        <v>32</v>
      </c>
      <c r="AL378" s="401" t="n">
        <v>33</v>
      </c>
      <c r="AM378" s="401" t="n">
        <v>34</v>
      </c>
      <c r="AN378" s="401" t="n">
        <v>35</v>
      </c>
      <c r="AO378" s="401" t="n">
        <v>36</v>
      </c>
      <c r="AP378" s="401" t="n">
        <v>37</v>
      </c>
      <c r="AQ378" s="401" t="n">
        <v>38</v>
      </c>
      <c r="AR378" s="401" t="n">
        <v>39</v>
      </c>
      <c r="AS378" s="401" t="n">
        <v>40</v>
      </c>
      <c r="AT378" s="401" t="n">
        <v>41</v>
      </c>
      <c r="AU378" s="401" t="n">
        <v>42</v>
      </c>
      <c r="AV378" s="401" t="n">
        <v>43</v>
      </c>
      <c r="AW378" s="401" t="n">
        <v>44</v>
      </c>
      <c r="AX378" s="401" t="n">
        <v>45</v>
      </c>
      <c r="AY378" s="401" t="n">
        <v>46</v>
      </c>
      <c r="AZ378" s="401" t="n">
        <v>47</v>
      </c>
      <c r="BA378" s="401" t="n">
        <v>48</v>
      </c>
      <c r="BB378" s="401" t="n">
        <v>49</v>
      </c>
      <c r="BC378" s="401" t="n">
        <v>50</v>
      </c>
      <c r="BD378" s="401" t="n">
        <v>51</v>
      </c>
      <c r="BE378" s="401" t="n">
        <v>52</v>
      </c>
      <c r="BF378" s="401" t="n">
        <v>53</v>
      </c>
      <c r="BG378" s="401" t="n">
        <v>54</v>
      </c>
      <c r="BH378" s="401" t="n">
        <v>55</v>
      </c>
      <c r="BI378" s="401" t="n">
        <v>56</v>
      </c>
      <c r="BJ378" s="401" t="n">
        <v>57</v>
      </c>
      <c r="BK378" s="401" t="n">
        <v>58</v>
      </c>
      <c r="BL378" s="401" t="n">
        <v>59</v>
      </c>
      <c r="BM378" s="401" t="n">
        <v>60</v>
      </c>
      <c r="BN378" s="401" t="n">
        <v>61</v>
      </c>
      <c r="BO378" s="401" t="n">
        <v>62</v>
      </c>
      <c r="BP378" s="401" t="n">
        <v>63</v>
      </c>
      <c r="BQ378" s="401" t="n">
        <v>64</v>
      </c>
      <c r="BR378" s="401" t="n">
        <v>65</v>
      </c>
      <c r="BS378" s="401" t="n">
        <v>66</v>
      </c>
      <c r="BT378" s="401" t="n">
        <v>67</v>
      </c>
      <c r="BU378" s="401" t="n">
        <v>68</v>
      </c>
      <c r="BV378" s="401" t="n">
        <v>69</v>
      </c>
      <c r="BW378" s="401" t="n">
        <v>70</v>
      </c>
      <c r="BX378" s="401" t="n">
        <v>71</v>
      </c>
      <c r="BY378" s="401" t="n">
        <v>72</v>
      </c>
      <c r="BZ378" s="401" t="n">
        <v>73</v>
      </c>
      <c r="CA378" s="401" t="n">
        <v>74</v>
      </c>
      <c r="CC378" s="401" t="n">
        <v>75</v>
      </c>
      <c r="CD378" s="401" t="n">
        <v>76</v>
      </c>
      <c r="CE378" s="401" t="n">
        <v>77</v>
      </c>
      <c r="CF378" s="401" t="n">
        <v>78</v>
      </c>
    </row>
    <row r="379" customFormat="false" ht="12.75" hidden="false" customHeight="false" outlineLevel="0" collapsed="false">
      <c r="E379" s="401" t="s">
        <v>225</v>
      </c>
      <c r="F379" s="401" t="n">
        <v>28</v>
      </c>
      <c r="G379" s="401" t="n">
        <v>40</v>
      </c>
      <c r="H379" s="401" t="n">
        <v>12</v>
      </c>
      <c r="I379" s="401" t="n">
        <v>25</v>
      </c>
      <c r="J379" s="401" t="n">
        <v>17</v>
      </c>
      <c r="K379" s="401" t="n">
        <v>50</v>
      </c>
      <c r="L379" s="401" t="n">
        <v>8</v>
      </c>
      <c r="M379" s="401" t="n">
        <v>26</v>
      </c>
      <c r="N379" s="401" t="n">
        <v>63</v>
      </c>
      <c r="O379" s="401" t="n">
        <v>69</v>
      </c>
      <c r="P379" s="401" t="n">
        <v>3</v>
      </c>
      <c r="Q379" s="401" t="n">
        <v>30</v>
      </c>
      <c r="R379" s="401" t="n">
        <v>72</v>
      </c>
      <c r="S379" s="401" t="n">
        <v>75</v>
      </c>
      <c r="T379" s="401" t="n">
        <v>31</v>
      </c>
      <c r="U379" s="401" t="n">
        <v>43</v>
      </c>
      <c r="V379" s="401" t="n">
        <v>71</v>
      </c>
      <c r="W379" s="401" t="n">
        <v>9</v>
      </c>
      <c r="X379" s="401" t="n">
        <v>51</v>
      </c>
      <c r="Y379" s="401" t="n">
        <v>66</v>
      </c>
      <c r="Z379" s="401" t="n">
        <v>20</v>
      </c>
      <c r="AA379" s="401" t="n">
        <v>24</v>
      </c>
      <c r="AB379" s="401" t="n">
        <v>56</v>
      </c>
      <c r="AC379" s="401" t="n">
        <v>36</v>
      </c>
      <c r="AD379" s="401" t="n">
        <v>77</v>
      </c>
      <c r="AE379" s="401" t="n">
        <v>49</v>
      </c>
      <c r="AF379" s="401" t="n">
        <v>23</v>
      </c>
      <c r="AG379" s="401" t="n">
        <v>74</v>
      </c>
      <c r="AH379" s="401" t="n">
        <v>1</v>
      </c>
      <c r="AI379" s="401" t="n">
        <v>42</v>
      </c>
      <c r="AJ379" s="401" t="n">
        <v>5</v>
      </c>
      <c r="AK379" s="401" t="n">
        <v>78</v>
      </c>
      <c r="AL379" s="401" t="n">
        <v>60</v>
      </c>
      <c r="AM379" s="401" t="n">
        <v>32</v>
      </c>
      <c r="AN379" s="401" t="n">
        <v>61</v>
      </c>
      <c r="AO379" s="401" t="n">
        <v>15</v>
      </c>
      <c r="AP379" s="401" t="n">
        <v>21</v>
      </c>
      <c r="AQ379" s="401" t="n">
        <v>62</v>
      </c>
      <c r="AR379" s="401" t="n">
        <v>52</v>
      </c>
      <c r="AS379" s="401" t="n">
        <v>7</v>
      </c>
      <c r="AT379" s="401" t="n">
        <v>35</v>
      </c>
      <c r="AU379" s="401" t="n">
        <v>46</v>
      </c>
      <c r="AV379" s="401" t="n">
        <v>44</v>
      </c>
      <c r="AW379" s="401" t="n">
        <v>13</v>
      </c>
      <c r="AX379" s="401" t="n">
        <v>18</v>
      </c>
      <c r="AY379" s="401" t="n">
        <v>55</v>
      </c>
      <c r="AZ379" s="401" t="n">
        <v>59</v>
      </c>
      <c r="BA379" s="401" t="n">
        <v>11</v>
      </c>
      <c r="BB379" s="401" t="n">
        <v>73</v>
      </c>
      <c r="BC379" s="401" t="n">
        <v>29</v>
      </c>
      <c r="BD379" s="401" t="n">
        <v>19</v>
      </c>
      <c r="BE379" s="401" t="n">
        <v>38</v>
      </c>
      <c r="BF379" s="401" t="n">
        <v>2</v>
      </c>
      <c r="BG379" s="401" t="n">
        <v>48</v>
      </c>
      <c r="BH379" s="401" t="n">
        <v>27</v>
      </c>
      <c r="BI379" s="401" t="n">
        <v>14</v>
      </c>
      <c r="BJ379" s="401" t="n">
        <v>10</v>
      </c>
      <c r="BK379" s="401" t="n">
        <v>57</v>
      </c>
      <c r="BL379" s="401" t="n">
        <v>37</v>
      </c>
      <c r="BM379" s="401" t="n">
        <v>16</v>
      </c>
      <c r="BN379" s="401" t="n">
        <v>34</v>
      </c>
      <c r="BO379" s="401" t="n">
        <v>53</v>
      </c>
      <c r="BP379" s="401" t="n">
        <v>45</v>
      </c>
      <c r="BQ379" s="401" t="n">
        <v>67</v>
      </c>
      <c r="BR379" s="401" t="n">
        <v>22</v>
      </c>
      <c r="BS379" s="401" t="n">
        <v>39</v>
      </c>
      <c r="BT379" s="401" t="n">
        <v>64</v>
      </c>
      <c r="BU379" s="401" t="n">
        <v>76</v>
      </c>
      <c r="BV379" s="401" t="n">
        <v>70</v>
      </c>
      <c r="BW379" s="401" t="n">
        <v>58</v>
      </c>
      <c r="BX379" s="401" t="n">
        <v>65</v>
      </c>
      <c r="BY379" s="401" t="n">
        <v>54</v>
      </c>
      <c r="BZ379" s="401" t="n">
        <v>41</v>
      </c>
      <c r="CA379" s="401" t="n">
        <v>6</v>
      </c>
      <c r="CC379" s="401" t="n">
        <v>47</v>
      </c>
      <c r="CD379" s="401" t="n">
        <v>68</v>
      </c>
      <c r="CE379" s="401" t="n">
        <v>4</v>
      </c>
      <c r="CF379" s="401" t="n">
        <v>33</v>
      </c>
    </row>
    <row r="380" customFormat="false" ht="12.75" hidden="false" customHeight="false" outlineLevel="0" collapsed="false">
      <c r="E380" s="401" t="s">
        <v>227</v>
      </c>
      <c r="F380" s="401" t="n">
        <v>24</v>
      </c>
      <c r="G380" s="401" t="n">
        <v>73</v>
      </c>
      <c r="H380" s="401" t="n">
        <v>54</v>
      </c>
      <c r="I380" s="401" t="n">
        <v>61</v>
      </c>
      <c r="J380" s="401" t="n">
        <v>38</v>
      </c>
      <c r="K380" s="401" t="n">
        <v>70</v>
      </c>
      <c r="L380" s="401" t="n">
        <v>16</v>
      </c>
      <c r="M380" s="401" t="n">
        <v>59</v>
      </c>
      <c r="N380" s="401" t="n">
        <v>12</v>
      </c>
      <c r="O380" s="401" t="n">
        <v>26</v>
      </c>
      <c r="P380" s="401" t="n">
        <v>58</v>
      </c>
      <c r="Q380" s="401" t="n">
        <v>50</v>
      </c>
      <c r="R380" s="401" t="n">
        <v>52</v>
      </c>
      <c r="S380" s="401" t="n">
        <v>28</v>
      </c>
      <c r="T380" s="401" t="n">
        <v>43</v>
      </c>
      <c r="U380" s="401" t="n">
        <v>69</v>
      </c>
      <c r="V380" s="401" t="n">
        <v>5</v>
      </c>
      <c r="W380" s="401" t="n">
        <v>75</v>
      </c>
      <c r="X380" s="401" t="n">
        <v>56</v>
      </c>
      <c r="Y380" s="401" t="n">
        <v>46</v>
      </c>
      <c r="Z380" s="401" t="n">
        <v>63</v>
      </c>
      <c r="AA380" s="401" t="n">
        <v>18</v>
      </c>
      <c r="AB380" s="401" t="n">
        <v>30</v>
      </c>
      <c r="AC380" s="401" t="n">
        <v>47</v>
      </c>
      <c r="AD380" s="401" t="n">
        <v>76</v>
      </c>
      <c r="AE380" s="401" t="n">
        <v>64</v>
      </c>
      <c r="AF380" s="401" t="n">
        <v>33</v>
      </c>
      <c r="AG380" s="401" t="n">
        <v>6</v>
      </c>
      <c r="AH380" s="401" t="n">
        <v>23</v>
      </c>
      <c r="AI380" s="401" t="n">
        <v>57</v>
      </c>
      <c r="AJ380" s="401" t="n">
        <v>27</v>
      </c>
      <c r="AK380" s="401" t="n">
        <v>1</v>
      </c>
      <c r="AL380" s="401" t="n">
        <v>51</v>
      </c>
      <c r="AM380" s="401" t="n">
        <v>35</v>
      </c>
      <c r="AN380" s="401" t="n">
        <v>21</v>
      </c>
      <c r="AO380" s="401" t="n">
        <v>67</v>
      </c>
      <c r="AP380" s="401" t="n">
        <v>60</v>
      </c>
      <c r="AQ380" s="401" t="n">
        <v>17</v>
      </c>
      <c r="AR380" s="401" t="n">
        <v>31</v>
      </c>
      <c r="AS380" s="401" t="n">
        <v>41</v>
      </c>
      <c r="AT380" s="401" t="n">
        <v>42</v>
      </c>
      <c r="AU380" s="401" t="n">
        <v>20</v>
      </c>
      <c r="AV380" s="401" t="n">
        <v>7</v>
      </c>
      <c r="AW380" s="401" t="n">
        <v>65</v>
      </c>
      <c r="AX380" s="401" t="n">
        <v>72</v>
      </c>
      <c r="AY380" s="401" t="n">
        <v>37</v>
      </c>
      <c r="AZ380" s="401" t="n">
        <v>74</v>
      </c>
      <c r="BA380" s="401" t="n">
        <v>78</v>
      </c>
      <c r="BB380" s="401" t="n">
        <v>66</v>
      </c>
      <c r="BC380" s="401" t="n">
        <v>34</v>
      </c>
      <c r="BD380" s="401" t="n">
        <v>25</v>
      </c>
      <c r="BE380" s="401" t="n">
        <v>13</v>
      </c>
      <c r="BF380" s="401" t="n">
        <v>10</v>
      </c>
      <c r="BG380" s="401" t="n">
        <v>3</v>
      </c>
      <c r="BH380" s="401" t="n">
        <v>68</v>
      </c>
      <c r="BI380" s="401" t="n">
        <v>32</v>
      </c>
      <c r="BJ380" s="401" t="n">
        <v>77</v>
      </c>
      <c r="BK380" s="401" t="n">
        <v>40</v>
      </c>
      <c r="BL380" s="401" t="n">
        <v>62</v>
      </c>
      <c r="BM380" s="401" t="n">
        <v>49</v>
      </c>
      <c r="BN380" s="401" t="n">
        <v>4</v>
      </c>
      <c r="BO380" s="401" t="n">
        <v>44</v>
      </c>
      <c r="BP380" s="401" t="n">
        <v>36</v>
      </c>
      <c r="BQ380" s="401" t="n">
        <v>53</v>
      </c>
      <c r="BR380" s="401" t="n">
        <v>8</v>
      </c>
      <c r="BS380" s="401" t="n">
        <v>48</v>
      </c>
      <c r="BT380" s="401" t="n">
        <v>55</v>
      </c>
      <c r="BU380" s="401" t="n">
        <v>22</v>
      </c>
      <c r="BV380" s="401" t="n">
        <v>15</v>
      </c>
      <c r="BW380" s="401" t="n">
        <v>71</v>
      </c>
      <c r="BX380" s="401" t="n">
        <v>45</v>
      </c>
      <c r="BY380" s="401" t="n">
        <v>39</v>
      </c>
      <c r="BZ380" s="401" t="n">
        <v>19</v>
      </c>
      <c r="CA380" s="401" t="n">
        <v>11</v>
      </c>
      <c r="CC380" s="401" t="n">
        <v>29</v>
      </c>
      <c r="CD380" s="401" t="n">
        <v>9</v>
      </c>
      <c r="CE380" s="401" t="n">
        <v>14</v>
      </c>
      <c r="CF380" s="401" t="n">
        <v>2</v>
      </c>
    </row>
    <row r="382" customFormat="false" ht="12.75" hidden="false" customHeight="false" outlineLevel="0" collapsed="false">
      <c r="D382" s="446" t="n">
        <v>79</v>
      </c>
      <c r="E382" s="39" t="s">
        <v>250</v>
      </c>
    </row>
    <row r="383" customFormat="false" ht="12.75" hidden="false" customHeight="false" outlineLevel="0" collapsed="false">
      <c r="E383" s="401" t="s">
        <v>198</v>
      </c>
      <c r="F383" s="401" t="n">
        <v>1</v>
      </c>
      <c r="G383" s="401" t="n">
        <v>2</v>
      </c>
      <c r="H383" s="401" t="n">
        <v>3</v>
      </c>
      <c r="I383" s="401" t="n">
        <v>4</v>
      </c>
      <c r="J383" s="401" t="n">
        <v>5</v>
      </c>
      <c r="K383" s="401" t="n">
        <v>6</v>
      </c>
      <c r="L383" s="401" t="n">
        <v>7</v>
      </c>
      <c r="M383" s="401" t="n">
        <v>8</v>
      </c>
      <c r="N383" s="401" t="n">
        <v>9</v>
      </c>
      <c r="O383" s="401" t="n">
        <v>10</v>
      </c>
      <c r="P383" s="401" t="n">
        <v>11</v>
      </c>
      <c r="Q383" s="401" t="n">
        <v>12</v>
      </c>
      <c r="R383" s="401" t="n">
        <v>13</v>
      </c>
      <c r="S383" s="401" t="n">
        <v>14</v>
      </c>
      <c r="T383" s="401" t="n">
        <v>15</v>
      </c>
      <c r="U383" s="401" t="n">
        <v>16</v>
      </c>
      <c r="V383" s="401" t="n">
        <v>17</v>
      </c>
      <c r="W383" s="401" t="n">
        <v>18</v>
      </c>
      <c r="X383" s="401" t="n">
        <v>19</v>
      </c>
      <c r="Y383" s="401" t="n">
        <v>20</v>
      </c>
      <c r="Z383" s="401" t="n">
        <v>21</v>
      </c>
      <c r="AA383" s="401" t="n">
        <v>22</v>
      </c>
      <c r="AB383" s="401" t="n">
        <v>23</v>
      </c>
      <c r="AC383" s="401" t="n">
        <v>24</v>
      </c>
      <c r="AD383" s="401" t="n">
        <v>25</v>
      </c>
      <c r="AE383" s="401" t="n">
        <v>26</v>
      </c>
      <c r="AF383" s="401" t="n">
        <v>27</v>
      </c>
      <c r="AG383" s="401" t="n">
        <v>28</v>
      </c>
      <c r="AH383" s="401" t="n">
        <v>29</v>
      </c>
      <c r="AI383" s="401" t="n">
        <v>30</v>
      </c>
      <c r="AJ383" s="401" t="n">
        <v>31</v>
      </c>
      <c r="AK383" s="401" t="n">
        <v>32</v>
      </c>
      <c r="AL383" s="401" t="n">
        <v>33</v>
      </c>
      <c r="AM383" s="401" t="n">
        <v>34</v>
      </c>
      <c r="AN383" s="401" t="n">
        <v>35</v>
      </c>
      <c r="AO383" s="401" t="n">
        <v>36</v>
      </c>
      <c r="AP383" s="401" t="n">
        <v>37</v>
      </c>
      <c r="AQ383" s="401" t="n">
        <v>38</v>
      </c>
      <c r="AR383" s="401" t="n">
        <v>39</v>
      </c>
      <c r="AS383" s="401" t="n">
        <v>40</v>
      </c>
      <c r="AT383" s="401" t="n">
        <v>41</v>
      </c>
      <c r="AU383" s="401" t="n">
        <v>42</v>
      </c>
      <c r="AV383" s="401" t="n">
        <v>43</v>
      </c>
      <c r="AW383" s="401" t="n">
        <v>44</v>
      </c>
      <c r="AX383" s="401" t="n">
        <v>45</v>
      </c>
      <c r="AY383" s="401" t="n">
        <v>46</v>
      </c>
      <c r="AZ383" s="401" t="n">
        <v>47</v>
      </c>
      <c r="BA383" s="401" t="n">
        <v>48</v>
      </c>
      <c r="BB383" s="401" t="n">
        <v>49</v>
      </c>
      <c r="BC383" s="401" t="n">
        <v>50</v>
      </c>
      <c r="BD383" s="401" t="n">
        <v>51</v>
      </c>
      <c r="BE383" s="401" t="n">
        <v>52</v>
      </c>
      <c r="BF383" s="401" t="n">
        <v>53</v>
      </c>
      <c r="BG383" s="401" t="n">
        <v>54</v>
      </c>
      <c r="BH383" s="401" t="n">
        <v>55</v>
      </c>
      <c r="BI383" s="401" t="n">
        <v>56</v>
      </c>
      <c r="BJ383" s="401" t="n">
        <v>57</v>
      </c>
      <c r="BK383" s="401" t="n">
        <v>58</v>
      </c>
      <c r="BL383" s="401" t="n">
        <v>59</v>
      </c>
      <c r="BM383" s="401" t="n">
        <v>60</v>
      </c>
      <c r="BN383" s="401" t="n">
        <v>61</v>
      </c>
      <c r="BO383" s="401" t="n">
        <v>62</v>
      </c>
      <c r="BP383" s="401" t="n">
        <v>63</v>
      </c>
      <c r="BQ383" s="401" t="n">
        <v>64</v>
      </c>
      <c r="BR383" s="401" t="n">
        <v>65</v>
      </c>
      <c r="BS383" s="401" t="n">
        <v>66</v>
      </c>
      <c r="BT383" s="401" t="n">
        <v>67</v>
      </c>
      <c r="BU383" s="401" t="n">
        <v>68</v>
      </c>
      <c r="BV383" s="401" t="n">
        <v>69</v>
      </c>
      <c r="BW383" s="401" t="n">
        <v>70</v>
      </c>
      <c r="BX383" s="401" t="n">
        <v>71</v>
      </c>
      <c r="BY383" s="401" t="n">
        <v>72</v>
      </c>
      <c r="BZ383" s="401" t="n">
        <v>73</v>
      </c>
      <c r="CA383" s="401" t="n">
        <v>74</v>
      </c>
      <c r="CB383" s="401" t="n">
        <v>75</v>
      </c>
      <c r="CC383" s="401" t="n">
        <v>76</v>
      </c>
      <c r="CD383" s="401" t="n">
        <v>77</v>
      </c>
      <c r="CE383" s="401" t="n">
        <v>78</v>
      </c>
      <c r="CF383" s="401" t="n">
        <v>79</v>
      </c>
    </row>
    <row r="384" customFormat="false" ht="12.75" hidden="false" customHeight="false" outlineLevel="0" collapsed="false">
      <c r="E384" s="401" t="s">
        <v>225</v>
      </c>
      <c r="F384" s="401" t="n">
        <v>48</v>
      </c>
      <c r="G384" s="401" t="n">
        <v>71</v>
      </c>
      <c r="H384" s="401" t="n">
        <v>9</v>
      </c>
      <c r="I384" s="401" t="n">
        <v>16</v>
      </c>
      <c r="J384" s="401" t="n">
        <v>78</v>
      </c>
      <c r="K384" s="401" t="n">
        <v>5</v>
      </c>
      <c r="L384" s="401" t="n">
        <v>65</v>
      </c>
      <c r="M384" s="401" t="n">
        <v>57</v>
      </c>
      <c r="N384" s="401" t="n">
        <v>11</v>
      </c>
      <c r="O384" s="401" t="n">
        <v>51</v>
      </c>
      <c r="P384" s="401" t="n">
        <v>32</v>
      </c>
      <c r="Q384" s="401" t="n">
        <v>58</v>
      </c>
      <c r="R384" s="401" t="n">
        <v>79</v>
      </c>
      <c r="S384" s="401" t="n">
        <v>21</v>
      </c>
      <c r="T384" s="401" t="n">
        <v>47</v>
      </c>
      <c r="U384" s="401" t="n">
        <v>25</v>
      </c>
      <c r="V384" s="401" t="n">
        <v>44</v>
      </c>
      <c r="W384" s="401" t="n">
        <v>35</v>
      </c>
      <c r="X384" s="401" t="n">
        <v>60</v>
      </c>
      <c r="Y384" s="401" t="n">
        <v>74</v>
      </c>
      <c r="Z384" s="401" t="n">
        <v>64</v>
      </c>
      <c r="AA384" s="401" t="n">
        <v>10</v>
      </c>
      <c r="AB384" s="401" t="n">
        <v>37</v>
      </c>
      <c r="AC384" s="401" t="n">
        <v>3</v>
      </c>
      <c r="AD384" s="401" t="n">
        <v>17</v>
      </c>
      <c r="AE384" s="401" t="n">
        <v>19</v>
      </c>
      <c r="AF384" s="401" t="n">
        <v>56</v>
      </c>
      <c r="AG384" s="401" t="n">
        <v>76</v>
      </c>
      <c r="AH384" s="401" t="n">
        <v>33</v>
      </c>
      <c r="AI384" s="401" t="n">
        <v>43</v>
      </c>
      <c r="AJ384" s="401" t="n">
        <v>59</v>
      </c>
      <c r="AK384" s="401" t="n">
        <v>66</v>
      </c>
      <c r="AL384" s="401" t="n">
        <v>61</v>
      </c>
      <c r="AM384" s="401" t="n">
        <v>41</v>
      </c>
      <c r="AN384" s="401" t="n">
        <v>34</v>
      </c>
      <c r="AO384" s="401" t="n">
        <v>2</v>
      </c>
      <c r="AP384" s="401" t="n">
        <v>55</v>
      </c>
      <c r="AQ384" s="401" t="n">
        <v>27</v>
      </c>
      <c r="AR384" s="401" t="n">
        <v>67</v>
      </c>
      <c r="AS384" s="401" t="n">
        <v>36</v>
      </c>
      <c r="AT384" s="401" t="n">
        <v>69</v>
      </c>
      <c r="AU384" s="401" t="n">
        <v>29</v>
      </c>
      <c r="AV384" s="401" t="n">
        <v>14</v>
      </c>
      <c r="AW384" s="401" t="n">
        <v>7</v>
      </c>
      <c r="AX384" s="401" t="n">
        <v>18</v>
      </c>
      <c r="AY384" s="401" t="n">
        <v>42</v>
      </c>
      <c r="AZ384" s="401" t="n">
        <v>15</v>
      </c>
      <c r="BA384" s="401" t="n">
        <v>1</v>
      </c>
      <c r="BB384" s="401" t="n">
        <v>63</v>
      </c>
      <c r="BC384" s="401" t="n">
        <v>6</v>
      </c>
      <c r="BD384" s="401" t="n">
        <v>49</v>
      </c>
      <c r="BE384" s="401" t="n">
        <v>40</v>
      </c>
      <c r="BF384" s="401" t="n">
        <v>24</v>
      </c>
      <c r="BG384" s="401" t="n">
        <v>77</v>
      </c>
      <c r="BH384" s="401" t="n">
        <v>73</v>
      </c>
      <c r="BI384" s="401" t="n">
        <v>53</v>
      </c>
      <c r="BJ384" s="401" t="n">
        <v>8</v>
      </c>
      <c r="BK384" s="401" t="n">
        <v>12</v>
      </c>
      <c r="BL384" s="401" t="n">
        <v>75</v>
      </c>
      <c r="BM384" s="401" t="n">
        <v>26</v>
      </c>
      <c r="BN384" s="401" t="n">
        <v>23</v>
      </c>
      <c r="BO384" s="401" t="n">
        <v>4</v>
      </c>
      <c r="BP384" s="401" t="n">
        <v>45</v>
      </c>
      <c r="BQ384" s="401" t="n">
        <v>13</v>
      </c>
      <c r="BR384" s="401" t="n">
        <v>54</v>
      </c>
      <c r="BS384" s="401" t="n">
        <v>52</v>
      </c>
      <c r="BT384" s="401" t="n">
        <v>39</v>
      </c>
      <c r="BU384" s="401" t="n">
        <v>30</v>
      </c>
      <c r="BV384" s="401" t="n">
        <v>46</v>
      </c>
      <c r="BW384" s="401" t="n">
        <v>72</v>
      </c>
      <c r="BX384" s="401" t="n">
        <v>38</v>
      </c>
      <c r="BY384" s="401" t="n">
        <v>70</v>
      </c>
      <c r="BZ384" s="401" t="n">
        <v>62</v>
      </c>
      <c r="CA384" s="401" t="n">
        <v>20</v>
      </c>
      <c r="CB384" s="401" t="n">
        <v>31</v>
      </c>
      <c r="CC384" s="401" t="n">
        <v>28</v>
      </c>
      <c r="CD384" s="401" t="n">
        <v>68</v>
      </c>
      <c r="CE384" s="401" t="n">
        <v>50</v>
      </c>
      <c r="CF384" s="401" t="n">
        <v>22</v>
      </c>
    </row>
    <row r="385" customFormat="false" ht="12.75" hidden="false" customHeight="false" outlineLevel="0" collapsed="false">
      <c r="E385" s="401" t="s">
        <v>227</v>
      </c>
      <c r="F385" s="401" t="n">
        <v>50</v>
      </c>
      <c r="G385" s="401" t="n">
        <v>6</v>
      </c>
      <c r="H385" s="401" t="n">
        <v>40</v>
      </c>
      <c r="I385" s="401" t="n">
        <v>51</v>
      </c>
      <c r="J385" s="401" t="n">
        <v>59</v>
      </c>
      <c r="K385" s="401" t="n">
        <v>7</v>
      </c>
      <c r="L385" s="401" t="n">
        <v>78</v>
      </c>
      <c r="M385" s="401" t="n">
        <v>44</v>
      </c>
      <c r="N385" s="401" t="n">
        <v>12</v>
      </c>
      <c r="O385" s="401" t="n">
        <v>19</v>
      </c>
      <c r="P385" s="401" t="n">
        <v>33</v>
      </c>
      <c r="Q385" s="401" t="n">
        <v>9</v>
      </c>
      <c r="R385" s="401" t="n">
        <v>72</v>
      </c>
      <c r="S385" s="401" t="n">
        <v>1</v>
      </c>
      <c r="T385" s="401" t="n">
        <v>49</v>
      </c>
      <c r="U385" s="401" t="n">
        <v>10</v>
      </c>
      <c r="V385" s="401" t="n">
        <v>16</v>
      </c>
      <c r="W385" s="401" t="n">
        <v>77</v>
      </c>
      <c r="X385" s="401" t="n">
        <v>61</v>
      </c>
      <c r="Y385" s="401" t="n">
        <v>53</v>
      </c>
      <c r="Z385" s="401" t="n">
        <v>43</v>
      </c>
      <c r="AA385" s="401" t="n">
        <v>35</v>
      </c>
      <c r="AB385" s="401" t="n">
        <v>46</v>
      </c>
      <c r="AC385" s="401" t="n">
        <v>71</v>
      </c>
      <c r="AD385" s="401" t="n">
        <v>62</v>
      </c>
      <c r="AE385" s="401" t="n">
        <v>54</v>
      </c>
      <c r="AF385" s="401" t="n">
        <v>3</v>
      </c>
      <c r="AG385" s="401" t="n">
        <v>25</v>
      </c>
      <c r="AH385" s="401" t="n">
        <v>8</v>
      </c>
      <c r="AI385" s="401" t="n">
        <v>38</v>
      </c>
      <c r="AJ385" s="401" t="n">
        <v>39</v>
      </c>
      <c r="AK385" s="401" t="n">
        <v>79</v>
      </c>
      <c r="AL385" s="401" t="n">
        <v>29</v>
      </c>
      <c r="AM385" s="401" t="n">
        <v>57</v>
      </c>
      <c r="AN385" s="401" t="n">
        <v>2</v>
      </c>
      <c r="AO385" s="401" t="n">
        <v>17</v>
      </c>
      <c r="AP385" s="401" t="n">
        <v>45</v>
      </c>
      <c r="AQ385" s="401" t="n">
        <v>22</v>
      </c>
      <c r="AR385" s="401" t="n">
        <v>31</v>
      </c>
      <c r="AS385" s="401" t="n">
        <v>66</v>
      </c>
      <c r="AT385" s="401" t="n">
        <v>20</v>
      </c>
      <c r="AU385" s="401" t="n">
        <v>24</v>
      </c>
      <c r="AV385" s="401" t="n">
        <v>15</v>
      </c>
      <c r="AW385" s="401" t="n">
        <v>76</v>
      </c>
      <c r="AX385" s="401" t="n">
        <v>37</v>
      </c>
      <c r="AY385" s="401" t="n">
        <v>4</v>
      </c>
      <c r="AZ385" s="401" t="n">
        <v>26</v>
      </c>
      <c r="BA385" s="401" t="n">
        <v>55</v>
      </c>
      <c r="BB385" s="401" t="n">
        <v>48</v>
      </c>
      <c r="BC385" s="401" t="n">
        <v>42</v>
      </c>
      <c r="BD385" s="401" t="n">
        <v>75</v>
      </c>
      <c r="BE385" s="401" t="n">
        <v>64</v>
      </c>
      <c r="BF385" s="401" t="n">
        <v>41</v>
      </c>
      <c r="BG385" s="401" t="n">
        <v>36</v>
      </c>
      <c r="BH385" s="401" t="n">
        <v>11</v>
      </c>
      <c r="BI385" s="401" t="n">
        <v>74</v>
      </c>
      <c r="BJ385" s="401" t="n">
        <v>30</v>
      </c>
      <c r="BK385" s="401" t="n">
        <v>47</v>
      </c>
      <c r="BL385" s="401" t="n">
        <v>5</v>
      </c>
      <c r="BM385" s="401" t="n">
        <v>23</v>
      </c>
      <c r="BN385" s="401" t="n">
        <v>73</v>
      </c>
      <c r="BO385" s="401" t="n">
        <v>14</v>
      </c>
      <c r="BP385" s="401" t="n">
        <v>67</v>
      </c>
      <c r="BQ385" s="401" t="n">
        <v>32</v>
      </c>
      <c r="BR385" s="401" t="n">
        <v>28</v>
      </c>
      <c r="BS385" s="401" t="n">
        <v>60</v>
      </c>
      <c r="BT385" s="401" t="n">
        <v>63</v>
      </c>
      <c r="BU385" s="401" t="n">
        <v>69</v>
      </c>
      <c r="BV385" s="401" t="n">
        <v>52</v>
      </c>
      <c r="BW385" s="401" t="n">
        <v>27</v>
      </c>
      <c r="BX385" s="401" t="n">
        <v>34</v>
      </c>
      <c r="BY385" s="401" t="n">
        <v>13</v>
      </c>
      <c r="BZ385" s="401" t="n">
        <v>21</v>
      </c>
      <c r="CA385" s="401" t="n">
        <v>56</v>
      </c>
      <c r="CB385" s="401" t="n">
        <v>68</v>
      </c>
      <c r="CC385" s="401" t="n">
        <v>70</v>
      </c>
      <c r="CD385" s="401" t="n">
        <v>18</v>
      </c>
      <c r="CE385" s="401" t="n">
        <v>65</v>
      </c>
      <c r="CF385" s="401" t="n">
        <v>58</v>
      </c>
    </row>
    <row r="387" customFormat="false" ht="12.75" hidden="false" customHeight="false" outlineLevel="0" collapsed="false">
      <c r="D387" s="446" t="n">
        <v>80</v>
      </c>
      <c r="E387" s="39" t="s">
        <v>250</v>
      </c>
    </row>
    <row r="388" customFormat="false" ht="12.75" hidden="false" customHeight="false" outlineLevel="0" collapsed="false">
      <c r="E388" s="401" t="s">
        <v>198</v>
      </c>
      <c r="F388" s="401" t="n">
        <v>1</v>
      </c>
      <c r="G388" s="401" t="n">
        <v>2</v>
      </c>
      <c r="H388" s="401" t="n">
        <v>3</v>
      </c>
      <c r="I388" s="401" t="n">
        <v>4</v>
      </c>
      <c r="J388" s="401" t="n">
        <v>5</v>
      </c>
      <c r="K388" s="401" t="n">
        <v>6</v>
      </c>
      <c r="L388" s="401" t="n">
        <v>7</v>
      </c>
      <c r="M388" s="401" t="n">
        <v>8</v>
      </c>
      <c r="N388" s="401" t="n">
        <v>9</v>
      </c>
      <c r="O388" s="401" t="n">
        <v>10</v>
      </c>
      <c r="P388" s="401" t="n">
        <v>11</v>
      </c>
      <c r="Q388" s="401" t="n">
        <v>12</v>
      </c>
      <c r="R388" s="401" t="n">
        <v>13</v>
      </c>
      <c r="S388" s="401" t="n">
        <v>14</v>
      </c>
      <c r="T388" s="401" t="n">
        <v>15</v>
      </c>
      <c r="U388" s="401" t="n">
        <v>16</v>
      </c>
      <c r="V388" s="401" t="n">
        <v>17</v>
      </c>
      <c r="W388" s="401" t="n">
        <v>18</v>
      </c>
      <c r="X388" s="401" t="n">
        <v>19</v>
      </c>
      <c r="Y388" s="401" t="n">
        <v>20</v>
      </c>
      <c r="Z388" s="401" t="n">
        <v>21</v>
      </c>
      <c r="AA388" s="401" t="n">
        <v>22</v>
      </c>
      <c r="AB388" s="401" t="n">
        <v>23</v>
      </c>
      <c r="AC388" s="401" t="n">
        <v>24</v>
      </c>
      <c r="AD388" s="401" t="n">
        <v>25</v>
      </c>
      <c r="AE388" s="401" t="n">
        <v>26</v>
      </c>
      <c r="AF388" s="401" t="n">
        <v>27</v>
      </c>
      <c r="AG388" s="401" t="n">
        <v>28</v>
      </c>
      <c r="AH388" s="401" t="n">
        <v>29</v>
      </c>
      <c r="AI388" s="401" t="n">
        <v>30</v>
      </c>
      <c r="AJ388" s="401" t="n">
        <v>31</v>
      </c>
      <c r="AK388" s="401" t="n">
        <v>32</v>
      </c>
      <c r="AL388" s="401" t="n">
        <v>33</v>
      </c>
      <c r="AM388" s="401" t="n">
        <v>34</v>
      </c>
      <c r="AN388" s="401" t="n">
        <v>35</v>
      </c>
      <c r="AO388" s="401" t="n">
        <v>36</v>
      </c>
      <c r="AP388" s="401" t="n">
        <v>37</v>
      </c>
      <c r="AQ388" s="401" t="n">
        <v>38</v>
      </c>
      <c r="AR388" s="401" t="n">
        <v>39</v>
      </c>
      <c r="AS388" s="401" t="n">
        <v>40</v>
      </c>
      <c r="AT388" s="401" t="n">
        <v>41</v>
      </c>
      <c r="AU388" s="401" t="n">
        <v>42</v>
      </c>
      <c r="AV388" s="401" t="n">
        <v>43</v>
      </c>
      <c r="AW388" s="401" t="n">
        <v>44</v>
      </c>
      <c r="AX388" s="401" t="n">
        <v>45</v>
      </c>
      <c r="AY388" s="401" t="n">
        <v>46</v>
      </c>
      <c r="AZ388" s="401" t="n">
        <v>47</v>
      </c>
      <c r="BA388" s="401" t="n">
        <v>48</v>
      </c>
      <c r="BB388" s="401" t="n">
        <v>49</v>
      </c>
      <c r="BC388" s="401" t="n">
        <v>50</v>
      </c>
      <c r="BD388" s="401" t="n">
        <v>51</v>
      </c>
      <c r="BE388" s="401" t="n">
        <v>52</v>
      </c>
      <c r="BF388" s="401" t="n">
        <v>53</v>
      </c>
      <c r="BG388" s="401" t="n">
        <v>54</v>
      </c>
      <c r="BH388" s="401" t="n">
        <v>55</v>
      </c>
      <c r="BI388" s="401" t="n">
        <v>56</v>
      </c>
      <c r="BJ388" s="401" t="n">
        <v>57</v>
      </c>
      <c r="BK388" s="401" t="n">
        <v>58</v>
      </c>
      <c r="BL388" s="401" t="n">
        <v>59</v>
      </c>
      <c r="BM388" s="401" t="n">
        <v>60</v>
      </c>
      <c r="BN388" s="401" t="n">
        <v>61</v>
      </c>
      <c r="BO388" s="401" t="n">
        <v>62</v>
      </c>
      <c r="BP388" s="401" t="n">
        <v>63</v>
      </c>
      <c r="BQ388" s="401" t="n">
        <v>64</v>
      </c>
      <c r="BR388" s="401" t="n">
        <v>65</v>
      </c>
      <c r="BS388" s="401" t="n">
        <v>66</v>
      </c>
      <c r="BT388" s="401" t="n">
        <v>67</v>
      </c>
      <c r="BU388" s="401" t="n">
        <v>68</v>
      </c>
      <c r="BV388" s="401" t="n">
        <v>69</v>
      </c>
      <c r="BW388" s="401" t="n">
        <v>70</v>
      </c>
      <c r="BX388" s="401" t="n">
        <v>71</v>
      </c>
      <c r="BY388" s="401" t="n">
        <v>72</v>
      </c>
      <c r="BZ388" s="401" t="n">
        <v>73</v>
      </c>
      <c r="CA388" s="401" t="n">
        <v>74</v>
      </c>
      <c r="CB388" s="401" t="n">
        <v>75</v>
      </c>
      <c r="CC388" s="401" t="n">
        <v>76</v>
      </c>
      <c r="CD388" s="401" t="n">
        <v>77</v>
      </c>
      <c r="CE388" s="401" t="n">
        <v>78</v>
      </c>
      <c r="CF388" s="401" t="n">
        <v>79</v>
      </c>
      <c r="CG388" s="401" t="n">
        <v>80</v>
      </c>
    </row>
    <row r="389" customFormat="false" ht="12.75" hidden="false" customHeight="false" outlineLevel="0" collapsed="false">
      <c r="E389" s="401" t="s">
        <v>225</v>
      </c>
      <c r="F389" s="401" t="n">
        <v>25</v>
      </c>
      <c r="G389" s="401" t="n">
        <v>58</v>
      </c>
      <c r="H389" s="401" t="n">
        <v>49</v>
      </c>
      <c r="I389" s="401" t="n">
        <v>33</v>
      </c>
      <c r="J389" s="401" t="n">
        <v>54</v>
      </c>
      <c r="K389" s="401" t="n">
        <v>69</v>
      </c>
      <c r="L389" s="401" t="n">
        <v>36</v>
      </c>
      <c r="M389" s="401" t="n">
        <v>55</v>
      </c>
      <c r="N389" s="401" t="n">
        <v>41</v>
      </c>
      <c r="O389" s="401" t="n">
        <v>76</v>
      </c>
      <c r="P389" s="401" t="n">
        <v>22</v>
      </c>
      <c r="Q389" s="401" t="n">
        <v>34</v>
      </c>
      <c r="R389" s="401" t="n">
        <v>30</v>
      </c>
      <c r="S389" s="401" t="n">
        <v>65</v>
      </c>
      <c r="T389" s="401" t="n">
        <v>73</v>
      </c>
      <c r="U389" s="401" t="n">
        <v>5</v>
      </c>
      <c r="V389" s="401" t="n">
        <v>24</v>
      </c>
      <c r="W389" s="401" t="n">
        <v>61</v>
      </c>
      <c r="X389" s="401" t="n">
        <v>46</v>
      </c>
      <c r="Y389" s="401" t="n">
        <v>26</v>
      </c>
      <c r="Z389" s="401" t="n">
        <v>70</v>
      </c>
      <c r="AA389" s="401" t="n">
        <v>28</v>
      </c>
      <c r="AB389" s="401" t="n">
        <v>39</v>
      </c>
      <c r="AC389" s="401" t="n">
        <v>16</v>
      </c>
      <c r="AD389" s="401" t="n">
        <v>43</v>
      </c>
      <c r="AE389" s="401" t="n">
        <v>20</v>
      </c>
      <c r="AF389" s="401" t="n">
        <v>59</v>
      </c>
      <c r="AG389" s="401" t="n">
        <v>66</v>
      </c>
      <c r="AH389" s="401" t="n">
        <v>50</v>
      </c>
      <c r="AI389" s="401" t="n">
        <v>79</v>
      </c>
      <c r="AJ389" s="401" t="n">
        <v>53</v>
      </c>
      <c r="AK389" s="401" t="n">
        <v>45</v>
      </c>
      <c r="AL389" s="401" t="n">
        <v>4</v>
      </c>
      <c r="AM389" s="401" t="n">
        <v>13</v>
      </c>
      <c r="AN389" s="401" t="n">
        <v>17</v>
      </c>
      <c r="AO389" s="401" t="n">
        <v>74</v>
      </c>
      <c r="AP389" s="401" t="n">
        <v>38</v>
      </c>
      <c r="AQ389" s="401" t="n">
        <v>27</v>
      </c>
      <c r="AR389" s="401" t="n">
        <v>42</v>
      </c>
      <c r="AS389" s="401" t="n">
        <v>18</v>
      </c>
      <c r="AT389" s="401" t="n">
        <v>37</v>
      </c>
      <c r="AU389" s="401" t="n">
        <v>63</v>
      </c>
      <c r="AV389" s="401" t="n">
        <v>32</v>
      </c>
      <c r="AW389" s="401" t="n">
        <v>51</v>
      </c>
      <c r="AX389" s="401" t="n">
        <v>6</v>
      </c>
      <c r="AY389" s="401" t="n">
        <v>19</v>
      </c>
      <c r="AZ389" s="401" t="n">
        <v>44</v>
      </c>
      <c r="BA389" s="401" t="n">
        <v>60</v>
      </c>
      <c r="BB389" s="401" t="n">
        <v>8</v>
      </c>
      <c r="BC389" s="401" t="n">
        <v>29</v>
      </c>
      <c r="BD389" s="401" t="n">
        <v>15</v>
      </c>
      <c r="BE389" s="401" t="n">
        <v>40</v>
      </c>
      <c r="BF389" s="401" t="n">
        <v>47</v>
      </c>
      <c r="BG389" s="401" t="n">
        <v>7</v>
      </c>
      <c r="BH389" s="401" t="n">
        <v>78</v>
      </c>
      <c r="BI389" s="401" t="n">
        <v>9</v>
      </c>
      <c r="BJ389" s="401" t="n">
        <v>80</v>
      </c>
      <c r="BK389" s="401" t="n">
        <v>21</v>
      </c>
      <c r="BL389" s="401" t="n">
        <v>57</v>
      </c>
      <c r="BM389" s="401" t="n">
        <v>48</v>
      </c>
      <c r="BN389" s="401" t="n">
        <v>64</v>
      </c>
      <c r="BO389" s="401" t="n">
        <v>10</v>
      </c>
      <c r="BP389" s="401" t="n">
        <v>67</v>
      </c>
      <c r="BQ389" s="401" t="n">
        <v>56</v>
      </c>
      <c r="BR389" s="401" t="n">
        <v>11</v>
      </c>
      <c r="BS389" s="401" t="n">
        <v>52</v>
      </c>
      <c r="BT389" s="401" t="n">
        <v>75</v>
      </c>
      <c r="BU389" s="401" t="n">
        <v>2</v>
      </c>
      <c r="BV389" s="401" t="n">
        <v>35</v>
      </c>
      <c r="BW389" s="401" t="n">
        <v>23</v>
      </c>
      <c r="BX389" s="401" t="n">
        <v>62</v>
      </c>
      <c r="BY389" s="401" t="n">
        <v>31</v>
      </c>
      <c r="BZ389" s="401" t="n">
        <v>72</v>
      </c>
      <c r="CA389" s="401" t="n">
        <v>1</v>
      </c>
      <c r="CB389" s="401" t="n">
        <v>14</v>
      </c>
      <c r="CC389" s="401" t="n">
        <v>77</v>
      </c>
      <c r="CD389" s="401" t="n">
        <v>3</v>
      </c>
      <c r="CE389" s="401" t="n">
        <v>12</v>
      </c>
      <c r="CF389" s="401" t="n">
        <v>71</v>
      </c>
      <c r="CG389" s="401" t="n">
        <v>68</v>
      </c>
    </row>
    <row r="390" customFormat="false" ht="12.75" hidden="false" customHeight="false" outlineLevel="0" collapsed="false">
      <c r="E390" s="401" t="s">
        <v>227</v>
      </c>
      <c r="F390" s="401" t="n">
        <v>33</v>
      </c>
      <c r="G390" s="401" t="n">
        <v>78</v>
      </c>
      <c r="H390" s="401" t="n">
        <v>71</v>
      </c>
      <c r="I390" s="401" t="n">
        <v>62</v>
      </c>
      <c r="J390" s="401" t="n">
        <v>36</v>
      </c>
      <c r="K390" s="401" t="n">
        <v>79</v>
      </c>
      <c r="L390" s="401" t="n">
        <v>15</v>
      </c>
      <c r="M390" s="401" t="n">
        <v>9</v>
      </c>
      <c r="N390" s="401" t="n">
        <v>3</v>
      </c>
      <c r="O390" s="401" t="n">
        <v>52</v>
      </c>
      <c r="P390" s="401" t="n">
        <v>54</v>
      </c>
      <c r="Q390" s="401" t="n">
        <v>19</v>
      </c>
      <c r="R390" s="401" t="n">
        <v>6</v>
      </c>
      <c r="S390" s="401" t="n">
        <v>27</v>
      </c>
      <c r="T390" s="401" t="n">
        <v>64</v>
      </c>
      <c r="U390" s="401" t="n">
        <v>73</v>
      </c>
      <c r="V390" s="401" t="n">
        <v>26</v>
      </c>
      <c r="W390" s="401" t="n">
        <v>42</v>
      </c>
      <c r="X390" s="401" t="n">
        <v>21</v>
      </c>
      <c r="Y390" s="401" t="n">
        <v>53</v>
      </c>
      <c r="Z390" s="401" t="n">
        <v>43</v>
      </c>
      <c r="AA390" s="401" t="n">
        <v>30</v>
      </c>
      <c r="AB390" s="401" t="n">
        <v>80</v>
      </c>
      <c r="AC390" s="401" t="n">
        <v>2</v>
      </c>
      <c r="AD390" s="401" t="n">
        <v>47</v>
      </c>
      <c r="AE390" s="401" t="n">
        <v>75</v>
      </c>
      <c r="AF390" s="401" t="n">
        <v>48</v>
      </c>
      <c r="AG390" s="401" t="n">
        <v>10</v>
      </c>
      <c r="AH390" s="401" t="n">
        <v>66</v>
      </c>
      <c r="AI390" s="401" t="n">
        <v>22</v>
      </c>
      <c r="AJ390" s="401" t="n">
        <v>65</v>
      </c>
      <c r="AK390" s="401" t="n">
        <v>49</v>
      </c>
      <c r="AL390" s="401" t="n">
        <v>74</v>
      </c>
      <c r="AM390" s="401" t="n">
        <v>37</v>
      </c>
      <c r="AN390" s="401" t="n">
        <v>41</v>
      </c>
      <c r="AO390" s="401" t="n">
        <v>40</v>
      </c>
      <c r="AP390" s="401" t="n">
        <v>60</v>
      </c>
      <c r="AQ390" s="401" t="n">
        <v>45</v>
      </c>
      <c r="AR390" s="401" t="n">
        <v>25</v>
      </c>
      <c r="AS390" s="401" t="n">
        <v>69</v>
      </c>
      <c r="AT390" s="401" t="n">
        <v>14</v>
      </c>
      <c r="AU390" s="401" t="n">
        <v>76</v>
      </c>
      <c r="AV390" s="401" t="n">
        <v>59</v>
      </c>
      <c r="AW390" s="401" t="n">
        <v>5</v>
      </c>
      <c r="AX390" s="401" t="n">
        <v>38</v>
      </c>
      <c r="AY390" s="401" t="n">
        <v>57</v>
      </c>
      <c r="AZ390" s="401" t="n">
        <v>23</v>
      </c>
      <c r="BA390" s="401" t="n">
        <v>7</v>
      </c>
      <c r="BB390" s="401" t="n">
        <v>63</v>
      </c>
      <c r="BC390" s="401" t="n">
        <v>31</v>
      </c>
      <c r="BD390" s="401" t="n">
        <v>44</v>
      </c>
      <c r="BE390" s="401" t="n">
        <v>39</v>
      </c>
      <c r="BF390" s="401" t="n">
        <v>17</v>
      </c>
      <c r="BG390" s="401" t="n">
        <v>67</v>
      </c>
      <c r="BH390" s="401" t="n">
        <v>12</v>
      </c>
      <c r="BI390" s="401" t="n">
        <v>55</v>
      </c>
      <c r="BJ390" s="401" t="n">
        <v>46</v>
      </c>
      <c r="BK390" s="401" t="n">
        <v>34</v>
      </c>
      <c r="BL390" s="401" t="n">
        <v>28</v>
      </c>
      <c r="BM390" s="401" t="n">
        <v>58</v>
      </c>
      <c r="BN390" s="401" t="n">
        <v>50</v>
      </c>
      <c r="BO390" s="401" t="n">
        <v>4</v>
      </c>
      <c r="BP390" s="401" t="n">
        <v>24</v>
      </c>
      <c r="BQ390" s="401" t="n">
        <v>77</v>
      </c>
      <c r="BR390" s="401" t="n">
        <v>72</v>
      </c>
      <c r="BS390" s="401" t="n">
        <v>35</v>
      </c>
      <c r="BT390" s="401" t="n">
        <v>18</v>
      </c>
      <c r="BU390" s="401" t="n">
        <v>11</v>
      </c>
      <c r="BV390" s="401" t="n">
        <v>70</v>
      </c>
      <c r="BW390" s="401" t="n">
        <v>51</v>
      </c>
      <c r="BX390" s="401" t="n">
        <v>8</v>
      </c>
      <c r="BY390" s="401" t="n">
        <v>68</v>
      </c>
      <c r="BZ390" s="401" t="n">
        <v>16</v>
      </c>
      <c r="CA390" s="401" t="n">
        <v>32</v>
      </c>
      <c r="CB390" s="401" t="n">
        <v>1</v>
      </c>
      <c r="CC390" s="401" t="n">
        <v>29</v>
      </c>
      <c r="CD390" s="401" t="n">
        <v>13</v>
      </c>
      <c r="CE390" s="401" t="n">
        <v>20</v>
      </c>
      <c r="CF390" s="401" t="n">
        <v>61</v>
      </c>
      <c r="CG390" s="401" t="n">
        <v>56</v>
      </c>
    </row>
    <row r="392" customFormat="false" ht="12.75" hidden="false" customHeight="false" outlineLevel="0" collapsed="false">
      <c r="D392" s="446" t="n">
        <v>81</v>
      </c>
      <c r="E392" s="39" t="s">
        <v>250</v>
      </c>
    </row>
    <row r="393" customFormat="false" ht="12.75" hidden="false" customHeight="false" outlineLevel="0" collapsed="false">
      <c r="E393" s="401" t="s">
        <v>198</v>
      </c>
      <c r="F393" s="401" t="n">
        <v>1</v>
      </c>
      <c r="G393" s="401" t="n">
        <v>2</v>
      </c>
      <c r="H393" s="401" t="n">
        <v>3</v>
      </c>
      <c r="I393" s="401" t="n">
        <v>4</v>
      </c>
      <c r="J393" s="401" t="n">
        <v>5</v>
      </c>
      <c r="K393" s="401" t="n">
        <v>6</v>
      </c>
      <c r="L393" s="401" t="n">
        <v>7</v>
      </c>
      <c r="M393" s="401" t="n">
        <v>8</v>
      </c>
      <c r="N393" s="401" t="n">
        <v>9</v>
      </c>
      <c r="O393" s="401" t="n">
        <v>10</v>
      </c>
      <c r="P393" s="401" t="n">
        <v>11</v>
      </c>
      <c r="Q393" s="401" t="n">
        <v>12</v>
      </c>
      <c r="R393" s="401" t="n">
        <v>13</v>
      </c>
      <c r="S393" s="401" t="n">
        <v>14</v>
      </c>
      <c r="T393" s="401" t="n">
        <v>15</v>
      </c>
      <c r="U393" s="401" t="n">
        <v>16</v>
      </c>
      <c r="V393" s="401" t="n">
        <v>17</v>
      </c>
      <c r="W393" s="401" t="n">
        <v>18</v>
      </c>
      <c r="X393" s="401" t="n">
        <v>19</v>
      </c>
      <c r="Y393" s="401" t="n">
        <v>20</v>
      </c>
      <c r="Z393" s="401" t="n">
        <v>21</v>
      </c>
      <c r="AA393" s="401" t="n">
        <v>22</v>
      </c>
      <c r="AB393" s="401" t="n">
        <v>23</v>
      </c>
      <c r="AC393" s="401" t="n">
        <v>24</v>
      </c>
      <c r="AD393" s="401" t="n">
        <v>25</v>
      </c>
      <c r="AE393" s="401" t="n">
        <v>26</v>
      </c>
      <c r="AF393" s="401" t="n">
        <v>27</v>
      </c>
      <c r="AG393" s="401" t="n">
        <v>28</v>
      </c>
      <c r="AH393" s="401" t="n">
        <v>29</v>
      </c>
      <c r="AI393" s="401" t="n">
        <v>30</v>
      </c>
      <c r="AJ393" s="401" t="n">
        <v>31</v>
      </c>
      <c r="AK393" s="401" t="n">
        <v>32</v>
      </c>
      <c r="AL393" s="401" t="n">
        <v>33</v>
      </c>
      <c r="AM393" s="401" t="n">
        <v>34</v>
      </c>
      <c r="AN393" s="401" t="n">
        <v>35</v>
      </c>
      <c r="AO393" s="401" t="n">
        <v>36</v>
      </c>
      <c r="AP393" s="401" t="n">
        <v>37</v>
      </c>
      <c r="AQ393" s="401" t="n">
        <v>38</v>
      </c>
      <c r="AR393" s="401" t="n">
        <v>39</v>
      </c>
      <c r="AS393" s="401" t="n">
        <v>40</v>
      </c>
      <c r="AT393" s="401" t="n">
        <v>41</v>
      </c>
      <c r="AU393" s="401" t="n">
        <v>42</v>
      </c>
      <c r="AV393" s="401" t="n">
        <v>43</v>
      </c>
      <c r="AW393" s="401" t="n">
        <v>44</v>
      </c>
      <c r="AX393" s="401" t="n">
        <v>45</v>
      </c>
      <c r="AY393" s="401" t="n">
        <v>46</v>
      </c>
      <c r="AZ393" s="401" t="n">
        <v>47</v>
      </c>
      <c r="BA393" s="401" t="n">
        <v>48</v>
      </c>
      <c r="BB393" s="401" t="n">
        <v>49</v>
      </c>
      <c r="BC393" s="401" t="n">
        <v>50</v>
      </c>
      <c r="BD393" s="401" t="n">
        <v>51</v>
      </c>
      <c r="BE393" s="401" t="n">
        <v>52</v>
      </c>
      <c r="BF393" s="401" t="n">
        <v>53</v>
      </c>
      <c r="BG393" s="401" t="n">
        <v>54</v>
      </c>
      <c r="BH393" s="401" t="n">
        <v>55</v>
      </c>
      <c r="BI393" s="401" t="n">
        <v>56</v>
      </c>
      <c r="BJ393" s="401" t="n">
        <v>57</v>
      </c>
      <c r="BK393" s="401" t="n">
        <v>58</v>
      </c>
      <c r="BL393" s="401" t="n">
        <v>59</v>
      </c>
      <c r="BM393" s="401" t="n">
        <v>60</v>
      </c>
      <c r="BN393" s="401" t="n">
        <v>61</v>
      </c>
      <c r="BO393" s="401" t="n">
        <v>62</v>
      </c>
      <c r="BP393" s="401" t="n">
        <v>63</v>
      </c>
      <c r="BQ393" s="401" t="n">
        <v>64</v>
      </c>
      <c r="BR393" s="401" t="n">
        <v>65</v>
      </c>
      <c r="BS393" s="401" t="n">
        <v>66</v>
      </c>
      <c r="BT393" s="401" t="n">
        <v>67</v>
      </c>
      <c r="BU393" s="401" t="n">
        <v>68</v>
      </c>
      <c r="BV393" s="401" t="n">
        <v>69</v>
      </c>
      <c r="BX393" s="401" t="n">
        <v>70</v>
      </c>
      <c r="BY393" s="401" t="n">
        <v>71</v>
      </c>
      <c r="BZ393" s="401" t="n">
        <v>72</v>
      </c>
      <c r="CA393" s="401" t="n">
        <v>73</v>
      </c>
      <c r="CC393" s="401" t="n">
        <v>74</v>
      </c>
      <c r="CD393" s="401" t="n">
        <v>75</v>
      </c>
      <c r="CE393" s="401" t="n">
        <v>76</v>
      </c>
      <c r="CF393" s="401" t="n">
        <v>77</v>
      </c>
      <c r="CH393" s="401" t="n">
        <v>78</v>
      </c>
      <c r="CI393" s="401" t="n">
        <v>79</v>
      </c>
      <c r="CJ393" s="401" t="n">
        <v>80</v>
      </c>
      <c r="CK393" s="401" t="n">
        <v>81</v>
      </c>
    </row>
    <row r="394" customFormat="false" ht="12.75" hidden="false" customHeight="false" outlineLevel="0" collapsed="false">
      <c r="E394" s="401" t="s">
        <v>225</v>
      </c>
      <c r="F394" s="401" t="n">
        <v>25</v>
      </c>
      <c r="G394" s="401" t="n">
        <v>10</v>
      </c>
      <c r="H394" s="401" t="n">
        <v>52</v>
      </c>
      <c r="I394" s="401" t="n">
        <v>27</v>
      </c>
      <c r="J394" s="401" t="n">
        <v>72</v>
      </c>
      <c r="K394" s="401" t="n">
        <v>77</v>
      </c>
      <c r="L394" s="401" t="n">
        <v>63</v>
      </c>
      <c r="M394" s="401" t="n">
        <v>69</v>
      </c>
      <c r="N394" s="401" t="n">
        <v>60</v>
      </c>
      <c r="O394" s="401" t="n">
        <v>37</v>
      </c>
      <c r="P394" s="401" t="n">
        <v>22</v>
      </c>
      <c r="Q394" s="401" t="n">
        <v>20</v>
      </c>
      <c r="R394" s="401" t="n">
        <v>66</v>
      </c>
      <c r="S394" s="401" t="n">
        <v>7</v>
      </c>
      <c r="T394" s="401" t="n">
        <v>12</v>
      </c>
      <c r="U394" s="401" t="n">
        <v>53</v>
      </c>
      <c r="V394" s="401" t="n">
        <v>36</v>
      </c>
      <c r="W394" s="401" t="n">
        <v>35</v>
      </c>
      <c r="X394" s="401" t="n">
        <v>2</v>
      </c>
      <c r="Y394" s="401" t="n">
        <v>68</v>
      </c>
      <c r="Z394" s="401" t="n">
        <v>34</v>
      </c>
      <c r="AA394" s="401" t="n">
        <v>11</v>
      </c>
      <c r="AB394" s="401" t="n">
        <v>74</v>
      </c>
      <c r="AC394" s="401" t="n">
        <v>80</v>
      </c>
      <c r="AD394" s="401" t="n">
        <v>58</v>
      </c>
      <c r="AE394" s="401" t="n">
        <v>45</v>
      </c>
      <c r="AF394" s="401" t="n">
        <v>31</v>
      </c>
      <c r="AG394" s="401" t="n">
        <v>5</v>
      </c>
      <c r="AH394" s="401" t="n">
        <v>79</v>
      </c>
      <c r="AI394" s="401" t="n">
        <v>75</v>
      </c>
      <c r="AJ394" s="401" t="n">
        <v>55</v>
      </c>
      <c r="AK394" s="401" t="n">
        <v>41</v>
      </c>
      <c r="AL394" s="401" t="n">
        <v>24</v>
      </c>
      <c r="AM394" s="401" t="n">
        <v>62</v>
      </c>
      <c r="AN394" s="401" t="n">
        <v>18</v>
      </c>
      <c r="AO394" s="401" t="n">
        <v>38</v>
      </c>
      <c r="AP394" s="401" t="n">
        <v>13</v>
      </c>
      <c r="AQ394" s="401" t="n">
        <v>73</v>
      </c>
      <c r="AR394" s="401" t="n">
        <v>46</v>
      </c>
      <c r="AS394" s="401" t="n">
        <v>3</v>
      </c>
      <c r="AT394" s="401" t="n">
        <v>42</v>
      </c>
      <c r="AU394" s="401" t="n">
        <v>15</v>
      </c>
      <c r="AV394" s="401" t="n">
        <v>70</v>
      </c>
      <c r="AW394" s="401" t="n">
        <v>28</v>
      </c>
      <c r="AX394" s="401" t="n">
        <v>76</v>
      </c>
      <c r="AY394" s="401" t="n">
        <v>71</v>
      </c>
      <c r="AZ394" s="401" t="n">
        <v>40</v>
      </c>
      <c r="BA394" s="401" t="n">
        <v>57</v>
      </c>
      <c r="BB394" s="401" t="n">
        <v>61</v>
      </c>
      <c r="BC394" s="401" t="n">
        <v>23</v>
      </c>
      <c r="BD394" s="401" t="n">
        <v>44</v>
      </c>
      <c r="BE394" s="401" t="n">
        <v>39</v>
      </c>
      <c r="BF394" s="401" t="n">
        <v>67</v>
      </c>
      <c r="BG394" s="401" t="n">
        <v>51</v>
      </c>
      <c r="BH394" s="401" t="n">
        <v>78</v>
      </c>
      <c r="BI394" s="401" t="n">
        <v>64</v>
      </c>
      <c r="BJ394" s="401" t="n">
        <v>48</v>
      </c>
      <c r="BK394" s="401" t="n">
        <v>59</v>
      </c>
      <c r="BL394" s="401" t="n">
        <v>43</v>
      </c>
      <c r="BM394" s="401" t="n">
        <v>8</v>
      </c>
      <c r="BN394" s="401" t="n">
        <v>19</v>
      </c>
      <c r="BO394" s="401" t="n">
        <v>30</v>
      </c>
      <c r="BP394" s="401" t="n">
        <v>81</v>
      </c>
      <c r="BQ394" s="401" t="n">
        <v>21</v>
      </c>
      <c r="BR394" s="401" t="n">
        <v>56</v>
      </c>
      <c r="BS394" s="401" t="n">
        <v>9</v>
      </c>
      <c r="BT394" s="401" t="n">
        <v>26</v>
      </c>
      <c r="BU394" s="401" t="n">
        <v>32</v>
      </c>
      <c r="BV394" s="401" t="n">
        <v>47</v>
      </c>
      <c r="BX394" s="401" t="n">
        <v>29</v>
      </c>
      <c r="BY394" s="401" t="n">
        <v>54</v>
      </c>
      <c r="BZ394" s="401" t="n">
        <v>6</v>
      </c>
      <c r="CA394" s="401" t="n">
        <v>33</v>
      </c>
      <c r="CC394" s="401" t="n">
        <v>4</v>
      </c>
      <c r="CD394" s="401" t="n">
        <v>14</v>
      </c>
      <c r="CE394" s="401" t="n">
        <v>50</v>
      </c>
      <c r="CF394" s="401" t="n">
        <v>17</v>
      </c>
      <c r="CH394" s="401" t="n">
        <v>49</v>
      </c>
      <c r="CI394" s="401" t="n">
        <v>65</v>
      </c>
      <c r="CJ394" s="401" t="n">
        <v>1</v>
      </c>
      <c r="CK394" s="401" t="n">
        <v>16</v>
      </c>
    </row>
    <row r="395" customFormat="false" ht="12.75" hidden="false" customHeight="false" outlineLevel="0" collapsed="false">
      <c r="E395" s="401" t="s">
        <v>227</v>
      </c>
      <c r="F395" s="401" t="n">
        <v>68</v>
      </c>
      <c r="G395" s="401" t="n">
        <v>21</v>
      </c>
      <c r="H395" s="401" t="n">
        <v>10</v>
      </c>
      <c r="I395" s="401" t="n">
        <v>48</v>
      </c>
      <c r="J395" s="401" t="n">
        <v>71</v>
      </c>
      <c r="K395" s="401" t="n">
        <v>39</v>
      </c>
      <c r="L395" s="401" t="n">
        <v>69</v>
      </c>
      <c r="M395" s="401" t="n">
        <v>16</v>
      </c>
      <c r="N395" s="401" t="n">
        <v>11</v>
      </c>
      <c r="O395" s="401" t="n">
        <v>64</v>
      </c>
      <c r="P395" s="401" t="n">
        <v>80</v>
      </c>
      <c r="Q395" s="401" t="n">
        <v>33</v>
      </c>
      <c r="R395" s="401" t="n">
        <v>2</v>
      </c>
      <c r="S395" s="401" t="n">
        <v>70</v>
      </c>
      <c r="T395" s="401" t="n">
        <v>44</v>
      </c>
      <c r="U395" s="401" t="n">
        <v>72</v>
      </c>
      <c r="V395" s="401" t="n">
        <v>78</v>
      </c>
      <c r="W395" s="401" t="n">
        <v>49</v>
      </c>
      <c r="X395" s="401" t="n">
        <v>26</v>
      </c>
      <c r="Y395" s="401" t="n">
        <v>66</v>
      </c>
      <c r="Z395" s="401" t="n">
        <v>24</v>
      </c>
      <c r="AA395" s="401" t="n">
        <v>3</v>
      </c>
      <c r="AB395" s="401" t="n">
        <v>51</v>
      </c>
      <c r="AC395" s="401" t="n">
        <v>42</v>
      </c>
      <c r="AD395" s="401" t="n">
        <v>9</v>
      </c>
      <c r="AE395" s="401" t="n">
        <v>81</v>
      </c>
      <c r="AF395" s="401" t="n">
        <v>73</v>
      </c>
      <c r="AG395" s="401" t="n">
        <v>62</v>
      </c>
      <c r="AH395" s="401" t="n">
        <v>32</v>
      </c>
      <c r="AI395" s="401" t="n">
        <v>57</v>
      </c>
      <c r="AJ395" s="401" t="n">
        <v>75</v>
      </c>
      <c r="AK395" s="401" t="n">
        <v>50</v>
      </c>
      <c r="AL395" s="401" t="n">
        <v>12</v>
      </c>
      <c r="AM395" s="401" t="n">
        <v>53</v>
      </c>
      <c r="AN395" s="401" t="n">
        <v>19</v>
      </c>
      <c r="AO395" s="401" t="n">
        <v>30</v>
      </c>
      <c r="AP395" s="401" t="n">
        <v>58</v>
      </c>
      <c r="AQ395" s="401" t="n">
        <v>15</v>
      </c>
      <c r="AR395" s="401" t="n">
        <v>52</v>
      </c>
      <c r="AS395" s="401" t="n">
        <v>41</v>
      </c>
      <c r="AT395" s="401" t="n">
        <v>14</v>
      </c>
      <c r="AU395" s="401" t="n">
        <v>77</v>
      </c>
      <c r="AV395" s="401" t="n">
        <v>79</v>
      </c>
      <c r="AW395" s="401" t="n">
        <v>1</v>
      </c>
      <c r="AX395" s="401" t="n">
        <v>6</v>
      </c>
      <c r="AY395" s="401" t="n">
        <v>8</v>
      </c>
      <c r="AZ395" s="401" t="n">
        <v>76</v>
      </c>
      <c r="BA395" s="401" t="n">
        <v>4</v>
      </c>
      <c r="BB395" s="401" t="n">
        <v>38</v>
      </c>
      <c r="BC395" s="401" t="n">
        <v>29</v>
      </c>
      <c r="BD395" s="401" t="n">
        <v>23</v>
      </c>
      <c r="BE395" s="401" t="n">
        <v>34</v>
      </c>
      <c r="BF395" s="401" t="n">
        <v>47</v>
      </c>
      <c r="BG395" s="401" t="n">
        <v>63</v>
      </c>
      <c r="BH395" s="401" t="n">
        <v>36</v>
      </c>
      <c r="BI395" s="401" t="n">
        <v>18</v>
      </c>
      <c r="BJ395" s="401" t="n">
        <v>25</v>
      </c>
      <c r="BK395" s="401" t="n">
        <v>65</v>
      </c>
      <c r="BL395" s="401" t="n">
        <v>67</v>
      </c>
      <c r="BM395" s="401" t="n">
        <v>13</v>
      </c>
      <c r="BN395" s="401" t="n">
        <v>17</v>
      </c>
      <c r="BO395" s="401" t="n">
        <v>46</v>
      </c>
      <c r="BP395" s="401" t="n">
        <v>54</v>
      </c>
      <c r="BQ395" s="401" t="n">
        <v>22</v>
      </c>
      <c r="BR395" s="401" t="n">
        <v>74</v>
      </c>
      <c r="BS395" s="401" t="n">
        <v>20</v>
      </c>
      <c r="BT395" s="401" t="n">
        <v>59</v>
      </c>
      <c r="BU395" s="401" t="n">
        <v>27</v>
      </c>
      <c r="BV395" s="401" t="n">
        <v>37</v>
      </c>
      <c r="BX395" s="401" t="n">
        <v>60</v>
      </c>
      <c r="BY395" s="401" t="n">
        <v>5</v>
      </c>
      <c r="BZ395" s="401" t="n">
        <v>40</v>
      </c>
      <c r="CA395" s="401" t="n">
        <v>55</v>
      </c>
      <c r="CC395" s="401" t="n">
        <v>35</v>
      </c>
      <c r="CD395" s="401" t="n">
        <v>61</v>
      </c>
      <c r="CE395" s="401" t="n">
        <v>7</v>
      </c>
      <c r="CF395" s="401" t="n">
        <v>45</v>
      </c>
      <c r="CH395" s="401" t="n">
        <v>43</v>
      </c>
      <c r="CI395" s="401" t="n">
        <v>28</v>
      </c>
      <c r="CJ395" s="401" t="n">
        <v>56</v>
      </c>
      <c r="CK395" s="401" t="n">
        <v>31</v>
      </c>
    </row>
    <row r="397" customFormat="false" ht="12.75" hidden="false" customHeight="false" outlineLevel="0" collapsed="false">
      <c r="D397" s="446" t="n">
        <v>82</v>
      </c>
      <c r="E397" s="39" t="s">
        <v>250</v>
      </c>
    </row>
    <row r="398" customFormat="false" ht="12.75" hidden="false" customHeight="false" outlineLevel="0" collapsed="false">
      <c r="E398" s="401" t="s">
        <v>198</v>
      </c>
      <c r="F398" s="401" t="n">
        <v>1</v>
      </c>
      <c r="G398" s="401" t="n">
        <v>2</v>
      </c>
      <c r="H398" s="401" t="n">
        <v>3</v>
      </c>
      <c r="I398" s="401" t="n">
        <v>4</v>
      </c>
      <c r="J398" s="401" t="n">
        <v>5</v>
      </c>
      <c r="K398" s="401" t="n">
        <v>6</v>
      </c>
      <c r="L398" s="401" t="n">
        <v>7</v>
      </c>
      <c r="M398" s="401" t="n">
        <v>8</v>
      </c>
      <c r="N398" s="401" t="n">
        <v>9</v>
      </c>
      <c r="O398" s="401" t="n">
        <v>10</v>
      </c>
      <c r="P398" s="401" t="n">
        <v>11</v>
      </c>
      <c r="Q398" s="401" t="n">
        <v>12</v>
      </c>
      <c r="R398" s="401" t="n">
        <v>13</v>
      </c>
      <c r="S398" s="401" t="n">
        <v>14</v>
      </c>
      <c r="T398" s="401" t="n">
        <v>15</v>
      </c>
      <c r="U398" s="401" t="n">
        <v>16</v>
      </c>
      <c r="V398" s="401" t="n">
        <v>17</v>
      </c>
      <c r="W398" s="401" t="n">
        <v>18</v>
      </c>
      <c r="X398" s="401" t="n">
        <v>19</v>
      </c>
      <c r="Y398" s="401" t="n">
        <v>20</v>
      </c>
      <c r="Z398" s="401" t="n">
        <v>21</v>
      </c>
      <c r="AA398" s="401" t="n">
        <v>22</v>
      </c>
      <c r="AB398" s="401" t="n">
        <v>23</v>
      </c>
      <c r="AC398" s="401" t="n">
        <v>24</v>
      </c>
      <c r="AD398" s="401" t="n">
        <v>25</v>
      </c>
      <c r="AE398" s="401" t="n">
        <v>26</v>
      </c>
      <c r="AF398" s="401" t="n">
        <v>27</v>
      </c>
      <c r="AG398" s="401" t="n">
        <v>28</v>
      </c>
      <c r="AH398" s="401" t="n">
        <v>29</v>
      </c>
      <c r="AI398" s="401" t="n">
        <v>30</v>
      </c>
      <c r="AJ398" s="401" t="n">
        <v>31</v>
      </c>
      <c r="AK398" s="401" t="n">
        <v>32</v>
      </c>
      <c r="AL398" s="401" t="n">
        <v>33</v>
      </c>
      <c r="AM398" s="401" t="n">
        <v>34</v>
      </c>
      <c r="AN398" s="401" t="n">
        <v>35</v>
      </c>
      <c r="AO398" s="401" t="n">
        <v>36</v>
      </c>
      <c r="AP398" s="401" t="n">
        <v>37</v>
      </c>
      <c r="AQ398" s="401" t="n">
        <v>38</v>
      </c>
      <c r="AR398" s="401" t="n">
        <v>39</v>
      </c>
      <c r="AS398" s="401" t="n">
        <v>40</v>
      </c>
      <c r="AT398" s="401" t="n">
        <v>41</v>
      </c>
      <c r="AU398" s="401" t="n">
        <v>42</v>
      </c>
      <c r="AV398" s="401" t="n">
        <v>43</v>
      </c>
      <c r="AW398" s="401" t="n">
        <v>44</v>
      </c>
      <c r="AX398" s="401" t="n">
        <v>45</v>
      </c>
      <c r="AY398" s="401" t="n">
        <v>46</v>
      </c>
      <c r="AZ398" s="401" t="n">
        <v>47</v>
      </c>
      <c r="BA398" s="401" t="n">
        <v>48</v>
      </c>
      <c r="BB398" s="401" t="n">
        <v>49</v>
      </c>
      <c r="BC398" s="401" t="n">
        <v>50</v>
      </c>
      <c r="BD398" s="401" t="n">
        <v>51</v>
      </c>
      <c r="BE398" s="401" t="n">
        <v>52</v>
      </c>
      <c r="BF398" s="401" t="n">
        <v>53</v>
      </c>
      <c r="BG398" s="401" t="n">
        <v>54</v>
      </c>
      <c r="BH398" s="401" t="n">
        <v>55</v>
      </c>
      <c r="BI398" s="401" t="n">
        <v>56</v>
      </c>
      <c r="BJ398" s="401" t="n">
        <v>57</v>
      </c>
      <c r="BK398" s="401" t="n">
        <v>58</v>
      </c>
      <c r="BL398" s="401" t="n">
        <v>59</v>
      </c>
      <c r="BM398" s="401" t="n">
        <v>60</v>
      </c>
      <c r="BN398" s="401" t="n">
        <v>61</v>
      </c>
      <c r="BO398" s="401" t="n">
        <v>62</v>
      </c>
      <c r="BP398" s="401" t="n">
        <v>63</v>
      </c>
      <c r="BQ398" s="401" t="n">
        <v>64</v>
      </c>
      <c r="BR398" s="401" t="n">
        <v>65</v>
      </c>
      <c r="BS398" s="401" t="n">
        <v>66</v>
      </c>
      <c r="BT398" s="401" t="n">
        <v>67</v>
      </c>
      <c r="BU398" s="401" t="n">
        <v>68</v>
      </c>
      <c r="BV398" s="401" t="n">
        <v>69</v>
      </c>
      <c r="BW398" s="401" t="n">
        <v>70</v>
      </c>
      <c r="BX398" s="401" t="n">
        <v>71</v>
      </c>
      <c r="BY398" s="401" t="n">
        <v>72</v>
      </c>
      <c r="BZ398" s="401" t="n">
        <v>73</v>
      </c>
      <c r="CA398" s="401" t="n">
        <v>74</v>
      </c>
      <c r="CC398" s="401" t="n">
        <v>75</v>
      </c>
      <c r="CD398" s="401" t="n">
        <v>76</v>
      </c>
      <c r="CE398" s="401" t="n">
        <v>77</v>
      </c>
      <c r="CF398" s="401" t="n">
        <v>78</v>
      </c>
      <c r="CH398" s="401" t="n">
        <v>79</v>
      </c>
      <c r="CI398" s="401" t="n">
        <v>80</v>
      </c>
      <c r="CJ398" s="401" t="n">
        <v>81</v>
      </c>
      <c r="CK398" s="401" t="n">
        <v>82</v>
      </c>
    </row>
    <row r="399" customFormat="false" ht="12.75" hidden="false" customHeight="false" outlineLevel="0" collapsed="false">
      <c r="E399" s="401" t="s">
        <v>225</v>
      </c>
      <c r="F399" s="401" t="n">
        <v>50</v>
      </c>
      <c r="G399" s="401" t="n">
        <v>73</v>
      </c>
      <c r="H399" s="401" t="n">
        <v>21</v>
      </c>
      <c r="I399" s="401" t="n">
        <v>2</v>
      </c>
      <c r="J399" s="401" t="n">
        <v>11</v>
      </c>
      <c r="K399" s="401" t="n">
        <v>69</v>
      </c>
      <c r="L399" s="401" t="n">
        <v>49</v>
      </c>
      <c r="M399" s="401" t="n">
        <v>30</v>
      </c>
      <c r="N399" s="401" t="n">
        <v>18</v>
      </c>
      <c r="O399" s="401" t="n">
        <v>32</v>
      </c>
      <c r="P399" s="401" t="n">
        <v>5</v>
      </c>
      <c r="Q399" s="401" t="n">
        <v>82</v>
      </c>
      <c r="R399" s="401" t="n">
        <v>70</v>
      </c>
      <c r="S399" s="401" t="n">
        <v>48</v>
      </c>
      <c r="T399" s="401" t="n">
        <v>63</v>
      </c>
      <c r="U399" s="401" t="n">
        <v>40</v>
      </c>
      <c r="V399" s="401" t="n">
        <v>9</v>
      </c>
      <c r="W399" s="401" t="n">
        <v>12</v>
      </c>
      <c r="X399" s="401" t="n">
        <v>77</v>
      </c>
      <c r="Y399" s="401" t="n">
        <v>26</v>
      </c>
      <c r="Z399" s="401" t="n">
        <v>19</v>
      </c>
      <c r="AA399" s="401" t="n">
        <v>55</v>
      </c>
      <c r="AB399" s="401" t="n">
        <v>65</v>
      </c>
      <c r="AC399" s="401" t="n">
        <v>15</v>
      </c>
      <c r="AD399" s="401" t="n">
        <v>38</v>
      </c>
      <c r="AE399" s="401" t="n">
        <v>52</v>
      </c>
      <c r="AF399" s="401" t="n">
        <v>71</v>
      </c>
      <c r="AG399" s="401" t="n">
        <v>34</v>
      </c>
      <c r="AH399" s="401" t="n">
        <v>81</v>
      </c>
      <c r="AI399" s="401" t="n">
        <v>8</v>
      </c>
      <c r="AJ399" s="401" t="n">
        <v>45</v>
      </c>
      <c r="AK399" s="401" t="n">
        <v>61</v>
      </c>
      <c r="AL399" s="401" t="n">
        <v>72</v>
      </c>
      <c r="AM399" s="401" t="n">
        <v>57</v>
      </c>
      <c r="AN399" s="401" t="n">
        <v>7</v>
      </c>
      <c r="AO399" s="401" t="n">
        <v>54</v>
      </c>
      <c r="AP399" s="401" t="n">
        <v>36</v>
      </c>
      <c r="AQ399" s="401" t="n">
        <v>22</v>
      </c>
      <c r="AR399" s="401" t="n">
        <v>13</v>
      </c>
      <c r="AS399" s="401" t="n">
        <v>78</v>
      </c>
      <c r="AT399" s="401" t="n">
        <v>44</v>
      </c>
      <c r="AU399" s="401" t="n">
        <v>6</v>
      </c>
      <c r="AV399" s="401" t="n">
        <v>74</v>
      </c>
      <c r="AW399" s="401" t="n">
        <v>67</v>
      </c>
      <c r="AX399" s="401" t="n">
        <v>31</v>
      </c>
      <c r="AY399" s="401" t="n">
        <v>25</v>
      </c>
      <c r="AZ399" s="401" t="n">
        <v>68</v>
      </c>
      <c r="BA399" s="401" t="n">
        <v>60</v>
      </c>
      <c r="BB399" s="401" t="n">
        <v>53</v>
      </c>
      <c r="BC399" s="401" t="n">
        <v>3</v>
      </c>
      <c r="BD399" s="401" t="n">
        <v>64</v>
      </c>
      <c r="BE399" s="401" t="n">
        <v>1</v>
      </c>
      <c r="BF399" s="401" t="n">
        <v>20</v>
      </c>
      <c r="BG399" s="401" t="n">
        <v>47</v>
      </c>
      <c r="BH399" s="401" t="n">
        <v>14</v>
      </c>
      <c r="BI399" s="401" t="n">
        <v>27</v>
      </c>
      <c r="BJ399" s="401" t="n">
        <v>4</v>
      </c>
      <c r="BK399" s="401" t="n">
        <v>16</v>
      </c>
      <c r="BL399" s="401" t="n">
        <v>76</v>
      </c>
      <c r="BM399" s="401" t="n">
        <v>24</v>
      </c>
      <c r="BN399" s="401" t="n">
        <v>80</v>
      </c>
      <c r="BO399" s="401" t="n">
        <v>23</v>
      </c>
      <c r="BP399" s="401" t="n">
        <v>75</v>
      </c>
      <c r="BQ399" s="401" t="n">
        <v>33</v>
      </c>
      <c r="BR399" s="401" t="n">
        <v>37</v>
      </c>
      <c r="BS399" s="401" t="n">
        <v>39</v>
      </c>
      <c r="BT399" s="401" t="n">
        <v>46</v>
      </c>
      <c r="BU399" s="401" t="n">
        <v>62</v>
      </c>
      <c r="BV399" s="401" t="n">
        <v>58</v>
      </c>
      <c r="BW399" s="401" t="n">
        <v>79</v>
      </c>
      <c r="BX399" s="401" t="n">
        <v>29</v>
      </c>
      <c r="BY399" s="401" t="n">
        <v>56</v>
      </c>
      <c r="BZ399" s="401" t="n">
        <v>66</v>
      </c>
      <c r="CA399" s="401" t="n">
        <v>43</v>
      </c>
      <c r="CC399" s="401" t="n">
        <v>28</v>
      </c>
      <c r="CD399" s="401" t="n">
        <v>41</v>
      </c>
      <c r="CE399" s="401" t="n">
        <v>35</v>
      </c>
      <c r="CF399" s="401" t="n">
        <v>51</v>
      </c>
      <c r="CH399" s="401" t="n">
        <v>10</v>
      </c>
      <c r="CI399" s="401" t="n">
        <v>59</v>
      </c>
      <c r="CJ399" s="401" t="n">
        <v>42</v>
      </c>
      <c r="CK399" s="401" t="n">
        <v>17</v>
      </c>
    </row>
    <row r="400" customFormat="false" ht="12.75" hidden="false" customHeight="false" outlineLevel="0" collapsed="false">
      <c r="E400" s="401" t="s">
        <v>227</v>
      </c>
      <c r="F400" s="401" t="n">
        <v>65</v>
      </c>
      <c r="G400" s="401" t="n">
        <v>30</v>
      </c>
      <c r="H400" s="401" t="n">
        <v>50</v>
      </c>
      <c r="I400" s="401" t="n">
        <v>79</v>
      </c>
      <c r="J400" s="401" t="n">
        <v>71</v>
      </c>
      <c r="K400" s="401" t="n">
        <v>9</v>
      </c>
      <c r="L400" s="401" t="n">
        <v>70</v>
      </c>
      <c r="M400" s="401" t="n">
        <v>57</v>
      </c>
      <c r="N400" s="401" t="n">
        <v>16</v>
      </c>
      <c r="O400" s="401" t="n">
        <v>1</v>
      </c>
      <c r="P400" s="401" t="n">
        <v>24</v>
      </c>
      <c r="Q400" s="401" t="n">
        <v>34</v>
      </c>
      <c r="R400" s="401" t="n">
        <v>37</v>
      </c>
      <c r="S400" s="401" t="n">
        <v>5</v>
      </c>
      <c r="T400" s="401" t="n">
        <v>61</v>
      </c>
      <c r="U400" s="401" t="n">
        <v>81</v>
      </c>
      <c r="V400" s="401" t="n">
        <v>13</v>
      </c>
      <c r="W400" s="401" t="n">
        <v>49</v>
      </c>
      <c r="X400" s="401" t="n">
        <v>27</v>
      </c>
      <c r="Y400" s="401" t="n">
        <v>72</v>
      </c>
      <c r="Z400" s="401" t="n">
        <v>15</v>
      </c>
      <c r="AA400" s="401" t="n">
        <v>60</v>
      </c>
      <c r="AB400" s="401" t="n">
        <v>45</v>
      </c>
      <c r="AC400" s="401" t="n">
        <v>22</v>
      </c>
      <c r="AD400" s="401" t="n">
        <v>75</v>
      </c>
      <c r="AE400" s="401" t="n">
        <v>77</v>
      </c>
      <c r="AF400" s="401" t="n">
        <v>63</v>
      </c>
      <c r="AG400" s="401" t="n">
        <v>59</v>
      </c>
      <c r="AH400" s="401" t="n">
        <v>21</v>
      </c>
      <c r="AI400" s="401" t="n">
        <v>39</v>
      </c>
      <c r="AJ400" s="401" t="n">
        <v>8</v>
      </c>
      <c r="AK400" s="401" t="n">
        <v>58</v>
      </c>
      <c r="AL400" s="401" t="n">
        <v>76</v>
      </c>
      <c r="AM400" s="401" t="n">
        <v>23</v>
      </c>
      <c r="AN400" s="401" t="n">
        <v>12</v>
      </c>
      <c r="AO400" s="401" t="n">
        <v>2</v>
      </c>
      <c r="AP400" s="401" t="n">
        <v>40</v>
      </c>
      <c r="AQ400" s="401" t="n">
        <v>51</v>
      </c>
      <c r="AR400" s="401" t="n">
        <v>10</v>
      </c>
      <c r="AS400" s="401" t="n">
        <v>80</v>
      </c>
      <c r="AT400" s="401" t="n">
        <v>7</v>
      </c>
      <c r="AU400" s="401" t="n">
        <v>33</v>
      </c>
      <c r="AV400" s="401" t="n">
        <v>54</v>
      </c>
      <c r="AW400" s="401" t="n">
        <v>11</v>
      </c>
      <c r="AX400" s="401" t="n">
        <v>41</v>
      </c>
      <c r="AY400" s="401" t="n">
        <v>18</v>
      </c>
      <c r="AZ400" s="401" t="n">
        <v>35</v>
      </c>
      <c r="BA400" s="401" t="n">
        <v>67</v>
      </c>
      <c r="BB400" s="401" t="n">
        <v>46</v>
      </c>
      <c r="BC400" s="401" t="n">
        <v>56</v>
      </c>
      <c r="BD400" s="401" t="n">
        <v>53</v>
      </c>
      <c r="BE400" s="401" t="n">
        <v>74</v>
      </c>
      <c r="BF400" s="401" t="n">
        <v>82</v>
      </c>
      <c r="BG400" s="401" t="n">
        <v>42</v>
      </c>
      <c r="BH400" s="401" t="n">
        <v>69</v>
      </c>
      <c r="BI400" s="401" t="n">
        <v>78</v>
      </c>
      <c r="BJ400" s="401" t="n">
        <v>31</v>
      </c>
      <c r="BK400" s="401" t="n">
        <v>55</v>
      </c>
      <c r="BL400" s="401" t="n">
        <v>28</v>
      </c>
      <c r="BM400" s="401" t="n">
        <v>66</v>
      </c>
      <c r="BN400" s="401" t="n">
        <v>17</v>
      </c>
      <c r="BO400" s="401" t="n">
        <v>64</v>
      </c>
      <c r="BP400" s="401" t="n">
        <v>29</v>
      </c>
      <c r="BQ400" s="401" t="n">
        <v>73</v>
      </c>
      <c r="BR400" s="401" t="n">
        <v>6</v>
      </c>
      <c r="BS400" s="401" t="n">
        <v>43</v>
      </c>
      <c r="BT400" s="401" t="n">
        <v>48</v>
      </c>
      <c r="BU400" s="401" t="n">
        <v>4</v>
      </c>
      <c r="BV400" s="401" t="n">
        <v>68</v>
      </c>
      <c r="BW400" s="401" t="n">
        <v>19</v>
      </c>
      <c r="BX400" s="401" t="n">
        <v>32</v>
      </c>
      <c r="BY400" s="401" t="n">
        <v>26</v>
      </c>
      <c r="BZ400" s="401" t="n">
        <v>47</v>
      </c>
      <c r="CA400" s="401" t="n">
        <v>52</v>
      </c>
      <c r="CC400" s="401" t="n">
        <v>3</v>
      </c>
      <c r="CD400" s="401" t="n">
        <v>20</v>
      </c>
      <c r="CE400" s="401" t="n">
        <v>44</v>
      </c>
      <c r="CF400" s="401" t="n">
        <v>36</v>
      </c>
      <c r="CH400" s="401" t="n">
        <v>14</v>
      </c>
      <c r="CI400" s="401" t="n">
        <v>38</v>
      </c>
      <c r="CJ400" s="401" t="n">
        <v>25</v>
      </c>
      <c r="CK400" s="401" t="n">
        <v>62</v>
      </c>
    </row>
    <row r="402" customFormat="false" ht="12.75" hidden="false" customHeight="false" outlineLevel="0" collapsed="false">
      <c r="D402" s="446" t="n">
        <v>83</v>
      </c>
      <c r="E402" s="39" t="s">
        <v>250</v>
      </c>
    </row>
    <row r="403" customFormat="false" ht="12.75" hidden="false" customHeight="false" outlineLevel="0" collapsed="false">
      <c r="E403" s="401" t="s">
        <v>198</v>
      </c>
      <c r="F403" s="401" t="n">
        <v>1</v>
      </c>
      <c r="G403" s="401" t="n">
        <v>2</v>
      </c>
      <c r="H403" s="401" t="n">
        <v>3</v>
      </c>
      <c r="I403" s="401" t="n">
        <v>4</v>
      </c>
      <c r="J403" s="401" t="n">
        <v>5</v>
      </c>
      <c r="K403" s="401" t="n">
        <v>6</v>
      </c>
      <c r="L403" s="401" t="n">
        <v>7</v>
      </c>
      <c r="M403" s="401" t="n">
        <v>8</v>
      </c>
      <c r="N403" s="401" t="n">
        <v>9</v>
      </c>
      <c r="O403" s="401" t="n">
        <v>10</v>
      </c>
      <c r="P403" s="401" t="n">
        <v>11</v>
      </c>
      <c r="Q403" s="401" t="n">
        <v>12</v>
      </c>
      <c r="R403" s="401" t="n">
        <v>13</v>
      </c>
      <c r="S403" s="401" t="n">
        <v>14</v>
      </c>
      <c r="T403" s="401" t="n">
        <v>15</v>
      </c>
      <c r="U403" s="401" t="n">
        <v>16</v>
      </c>
      <c r="V403" s="401" t="n">
        <v>17</v>
      </c>
      <c r="W403" s="401" t="n">
        <v>18</v>
      </c>
      <c r="X403" s="401" t="n">
        <v>19</v>
      </c>
      <c r="Y403" s="401" t="n">
        <v>20</v>
      </c>
      <c r="Z403" s="401" t="n">
        <v>21</v>
      </c>
      <c r="AA403" s="401" t="n">
        <v>22</v>
      </c>
      <c r="AB403" s="401" t="n">
        <v>23</v>
      </c>
      <c r="AC403" s="401" t="n">
        <v>24</v>
      </c>
      <c r="AD403" s="401" t="n">
        <v>25</v>
      </c>
      <c r="AE403" s="401" t="n">
        <v>26</v>
      </c>
      <c r="AF403" s="401" t="n">
        <v>27</v>
      </c>
      <c r="AG403" s="401" t="n">
        <v>28</v>
      </c>
      <c r="AH403" s="401" t="n">
        <v>29</v>
      </c>
      <c r="AI403" s="401" t="n">
        <v>30</v>
      </c>
      <c r="AJ403" s="401" t="n">
        <v>31</v>
      </c>
      <c r="AK403" s="401" t="n">
        <v>32</v>
      </c>
      <c r="AL403" s="401" t="n">
        <v>33</v>
      </c>
      <c r="AM403" s="401" t="n">
        <v>34</v>
      </c>
      <c r="AN403" s="401" t="n">
        <v>35</v>
      </c>
      <c r="AO403" s="401" t="n">
        <v>36</v>
      </c>
      <c r="AP403" s="401" t="n">
        <v>37</v>
      </c>
      <c r="AQ403" s="401" t="n">
        <v>38</v>
      </c>
      <c r="AR403" s="401" t="n">
        <v>39</v>
      </c>
      <c r="AS403" s="401" t="n">
        <v>40</v>
      </c>
      <c r="AT403" s="401" t="n">
        <v>41</v>
      </c>
      <c r="AU403" s="401" t="n">
        <v>42</v>
      </c>
      <c r="AV403" s="401" t="n">
        <v>43</v>
      </c>
      <c r="AW403" s="401" t="n">
        <v>44</v>
      </c>
      <c r="AX403" s="401" t="n">
        <v>45</v>
      </c>
      <c r="AY403" s="401" t="n">
        <v>46</v>
      </c>
      <c r="AZ403" s="401" t="n">
        <v>47</v>
      </c>
      <c r="BA403" s="401" t="n">
        <v>48</v>
      </c>
      <c r="BB403" s="401" t="n">
        <v>49</v>
      </c>
      <c r="BC403" s="401" t="n">
        <v>50</v>
      </c>
      <c r="BD403" s="401" t="n">
        <v>51</v>
      </c>
      <c r="BE403" s="401" t="n">
        <v>52</v>
      </c>
      <c r="BF403" s="401" t="n">
        <v>53</v>
      </c>
      <c r="BG403" s="401" t="n">
        <v>54</v>
      </c>
      <c r="BH403" s="401" t="n">
        <v>55</v>
      </c>
      <c r="BI403" s="401" t="n">
        <v>56</v>
      </c>
      <c r="BJ403" s="401" t="n">
        <v>57</v>
      </c>
      <c r="BK403" s="401" t="n">
        <v>58</v>
      </c>
      <c r="BL403" s="401" t="n">
        <v>59</v>
      </c>
      <c r="BM403" s="401" t="n">
        <v>60</v>
      </c>
      <c r="BN403" s="401" t="n">
        <v>61</v>
      </c>
      <c r="BO403" s="401" t="n">
        <v>62</v>
      </c>
      <c r="BP403" s="401" t="n">
        <v>63</v>
      </c>
      <c r="BQ403" s="401" t="n">
        <v>64</v>
      </c>
      <c r="BR403" s="401" t="n">
        <v>65</v>
      </c>
      <c r="BS403" s="401" t="n">
        <v>66</v>
      </c>
      <c r="BT403" s="401" t="n">
        <v>67</v>
      </c>
      <c r="BU403" s="401" t="n">
        <v>68</v>
      </c>
      <c r="BV403" s="401" t="n">
        <v>69</v>
      </c>
      <c r="BW403" s="401" t="n">
        <v>70</v>
      </c>
      <c r="BX403" s="401" t="n">
        <v>71</v>
      </c>
      <c r="BY403" s="401" t="n">
        <v>72</v>
      </c>
      <c r="BZ403" s="401" t="n">
        <v>73</v>
      </c>
      <c r="CA403" s="401" t="n">
        <v>74</v>
      </c>
      <c r="CB403" s="401" t="n">
        <v>75</v>
      </c>
      <c r="CC403" s="401" t="n">
        <v>76</v>
      </c>
      <c r="CD403" s="401" t="n">
        <v>77</v>
      </c>
      <c r="CE403" s="401" t="n">
        <v>78</v>
      </c>
      <c r="CF403" s="401" t="n">
        <v>79</v>
      </c>
      <c r="CH403" s="401" t="n">
        <v>80</v>
      </c>
      <c r="CI403" s="401" t="n">
        <v>81</v>
      </c>
      <c r="CJ403" s="401" t="n">
        <v>82</v>
      </c>
      <c r="CK403" s="401" t="n">
        <v>83</v>
      </c>
    </row>
    <row r="404" customFormat="false" ht="12.75" hidden="false" customHeight="false" outlineLevel="0" collapsed="false">
      <c r="E404" s="401" t="s">
        <v>225</v>
      </c>
      <c r="F404" s="401" t="n">
        <v>65</v>
      </c>
      <c r="G404" s="401" t="n">
        <v>20</v>
      </c>
      <c r="H404" s="401" t="n">
        <v>60</v>
      </c>
      <c r="I404" s="401" t="n">
        <v>72</v>
      </c>
      <c r="J404" s="401" t="n">
        <v>52</v>
      </c>
      <c r="K404" s="401" t="n">
        <v>30</v>
      </c>
      <c r="L404" s="401" t="n">
        <v>36</v>
      </c>
      <c r="M404" s="401" t="n">
        <v>9</v>
      </c>
      <c r="N404" s="401" t="n">
        <v>71</v>
      </c>
      <c r="O404" s="401" t="n">
        <v>82</v>
      </c>
      <c r="P404" s="401" t="n">
        <v>27</v>
      </c>
      <c r="Q404" s="401" t="n">
        <v>41</v>
      </c>
      <c r="R404" s="401" t="n">
        <v>5</v>
      </c>
      <c r="S404" s="401" t="n">
        <v>46</v>
      </c>
      <c r="T404" s="401" t="n">
        <v>78</v>
      </c>
      <c r="U404" s="401" t="n">
        <v>68</v>
      </c>
      <c r="V404" s="401" t="n">
        <v>13</v>
      </c>
      <c r="W404" s="401" t="n">
        <v>76</v>
      </c>
      <c r="X404" s="401" t="n">
        <v>58</v>
      </c>
      <c r="Y404" s="401" t="n">
        <v>22</v>
      </c>
      <c r="Z404" s="401" t="n">
        <v>12</v>
      </c>
      <c r="AA404" s="401" t="n">
        <v>56</v>
      </c>
      <c r="AB404" s="401" t="n">
        <v>32</v>
      </c>
      <c r="AC404" s="401" t="n">
        <v>23</v>
      </c>
      <c r="AD404" s="401" t="n">
        <v>77</v>
      </c>
      <c r="AE404" s="401" t="n">
        <v>70</v>
      </c>
      <c r="AF404" s="401" t="n">
        <v>50</v>
      </c>
      <c r="AG404" s="401" t="n">
        <v>45</v>
      </c>
      <c r="AH404" s="401" t="n">
        <v>31</v>
      </c>
      <c r="AI404" s="401" t="n">
        <v>1</v>
      </c>
      <c r="AJ404" s="401" t="n">
        <v>29</v>
      </c>
      <c r="AK404" s="401" t="n">
        <v>64</v>
      </c>
      <c r="AL404" s="401" t="n">
        <v>69</v>
      </c>
      <c r="AM404" s="401" t="n">
        <v>11</v>
      </c>
      <c r="AN404" s="401" t="n">
        <v>80</v>
      </c>
      <c r="AO404" s="401" t="n">
        <v>42</v>
      </c>
      <c r="AP404" s="401" t="n">
        <v>18</v>
      </c>
      <c r="AQ404" s="401" t="n">
        <v>81</v>
      </c>
      <c r="AR404" s="401" t="n">
        <v>6</v>
      </c>
      <c r="AS404" s="401" t="n">
        <v>79</v>
      </c>
      <c r="AT404" s="401" t="n">
        <v>47</v>
      </c>
      <c r="AU404" s="401" t="n">
        <v>54</v>
      </c>
      <c r="AV404" s="401" t="n">
        <v>83</v>
      </c>
      <c r="AW404" s="401" t="n">
        <v>63</v>
      </c>
      <c r="AX404" s="401" t="n">
        <v>28</v>
      </c>
      <c r="AY404" s="401" t="n">
        <v>34</v>
      </c>
      <c r="AZ404" s="401" t="n">
        <v>4</v>
      </c>
      <c r="BA404" s="401" t="n">
        <v>37</v>
      </c>
      <c r="BB404" s="401" t="n">
        <v>21</v>
      </c>
      <c r="BC404" s="401" t="n">
        <v>49</v>
      </c>
      <c r="BD404" s="401" t="n">
        <v>75</v>
      </c>
      <c r="BE404" s="401" t="n">
        <v>33</v>
      </c>
      <c r="BF404" s="401" t="n">
        <v>19</v>
      </c>
      <c r="BG404" s="401" t="n">
        <v>3</v>
      </c>
      <c r="BH404" s="401" t="n">
        <v>14</v>
      </c>
      <c r="BI404" s="401" t="n">
        <v>39</v>
      </c>
      <c r="BJ404" s="401" t="n">
        <v>35</v>
      </c>
      <c r="BK404" s="401" t="n">
        <v>62</v>
      </c>
      <c r="BL404" s="401" t="n">
        <v>57</v>
      </c>
      <c r="BM404" s="401" t="n">
        <v>66</v>
      </c>
      <c r="BN404" s="401" t="n">
        <v>17</v>
      </c>
      <c r="BO404" s="401" t="n">
        <v>53</v>
      </c>
      <c r="BP404" s="401" t="n">
        <v>44</v>
      </c>
      <c r="BQ404" s="401" t="n">
        <v>7</v>
      </c>
      <c r="BR404" s="401" t="n">
        <v>67</v>
      </c>
      <c r="BS404" s="401" t="n">
        <v>74</v>
      </c>
      <c r="BT404" s="401" t="n">
        <v>59</v>
      </c>
      <c r="BU404" s="401" t="n">
        <v>25</v>
      </c>
      <c r="BV404" s="401" t="n">
        <v>16</v>
      </c>
      <c r="BW404" s="401" t="n">
        <v>26</v>
      </c>
      <c r="BX404" s="401" t="n">
        <v>24</v>
      </c>
      <c r="BY404" s="401" t="n">
        <v>43</v>
      </c>
      <c r="BZ404" s="401" t="n">
        <v>55</v>
      </c>
      <c r="CA404" s="401" t="n">
        <v>10</v>
      </c>
      <c r="CB404" s="401" t="n">
        <v>73</v>
      </c>
      <c r="CC404" s="401" t="n">
        <v>48</v>
      </c>
      <c r="CD404" s="401" t="n">
        <v>8</v>
      </c>
      <c r="CE404" s="401" t="n">
        <v>15</v>
      </c>
      <c r="CF404" s="401" t="n">
        <v>40</v>
      </c>
      <c r="CH404" s="401" t="n">
        <v>2</v>
      </c>
      <c r="CI404" s="401" t="n">
        <v>38</v>
      </c>
      <c r="CJ404" s="401" t="n">
        <v>51</v>
      </c>
      <c r="CK404" s="401" t="n">
        <v>61</v>
      </c>
    </row>
    <row r="405" customFormat="false" ht="12.75" hidden="false" customHeight="false" outlineLevel="0" collapsed="false">
      <c r="E405" s="401" t="s">
        <v>227</v>
      </c>
      <c r="F405" s="401" t="n">
        <v>10</v>
      </c>
      <c r="G405" s="401" t="n">
        <v>78</v>
      </c>
      <c r="H405" s="401" t="n">
        <v>74</v>
      </c>
      <c r="I405" s="401" t="n">
        <v>2</v>
      </c>
      <c r="J405" s="401" t="n">
        <v>48</v>
      </c>
      <c r="K405" s="401" t="n">
        <v>54</v>
      </c>
      <c r="L405" s="401" t="n">
        <v>73</v>
      </c>
      <c r="M405" s="401" t="n">
        <v>80</v>
      </c>
      <c r="N405" s="401" t="n">
        <v>1</v>
      </c>
      <c r="O405" s="401" t="n">
        <v>32</v>
      </c>
      <c r="P405" s="401" t="n">
        <v>25</v>
      </c>
      <c r="Q405" s="401" t="n">
        <v>69</v>
      </c>
      <c r="R405" s="401" t="n">
        <v>77</v>
      </c>
      <c r="S405" s="401" t="n">
        <v>8</v>
      </c>
      <c r="T405" s="401" t="n">
        <v>46</v>
      </c>
      <c r="U405" s="401" t="n">
        <v>82</v>
      </c>
      <c r="V405" s="401" t="n">
        <v>15</v>
      </c>
      <c r="W405" s="401" t="n">
        <v>22</v>
      </c>
      <c r="X405" s="401" t="n">
        <v>38</v>
      </c>
      <c r="Y405" s="401" t="n">
        <v>27</v>
      </c>
      <c r="Z405" s="401" t="n">
        <v>49</v>
      </c>
      <c r="AA405" s="401" t="n">
        <v>3</v>
      </c>
      <c r="AB405" s="401" t="n">
        <v>31</v>
      </c>
      <c r="AC405" s="401" t="n">
        <v>36</v>
      </c>
      <c r="AD405" s="401" t="n">
        <v>16</v>
      </c>
      <c r="AE405" s="401" t="n">
        <v>40</v>
      </c>
      <c r="AF405" s="401" t="n">
        <v>44</v>
      </c>
      <c r="AG405" s="401" t="n">
        <v>61</v>
      </c>
      <c r="AH405" s="401" t="n">
        <v>47</v>
      </c>
      <c r="AI405" s="401" t="n">
        <v>18</v>
      </c>
      <c r="AJ405" s="401" t="n">
        <v>19</v>
      </c>
      <c r="AK405" s="401" t="n">
        <v>9</v>
      </c>
      <c r="AL405" s="401" t="n">
        <v>35</v>
      </c>
      <c r="AM405" s="401" t="n">
        <v>41</v>
      </c>
      <c r="AN405" s="401" t="n">
        <v>68</v>
      </c>
      <c r="AO405" s="401" t="n">
        <v>67</v>
      </c>
      <c r="AP405" s="401" t="n">
        <v>6</v>
      </c>
      <c r="AQ405" s="401" t="n">
        <v>71</v>
      </c>
      <c r="AR405" s="401" t="n">
        <v>33</v>
      </c>
      <c r="AS405" s="401" t="n">
        <v>37</v>
      </c>
      <c r="AT405" s="401" t="n">
        <v>23</v>
      </c>
      <c r="AU405" s="401" t="n">
        <v>60</v>
      </c>
      <c r="AV405" s="401" t="n">
        <v>4</v>
      </c>
      <c r="AW405" s="401" t="n">
        <v>26</v>
      </c>
      <c r="AX405" s="401" t="n">
        <v>81</v>
      </c>
      <c r="AY405" s="401" t="n">
        <v>83</v>
      </c>
      <c r="AZ405" s="401" t="n">
        <v>29</v>
      </c>
      <c r="BA405" s="401" t="n">
        <v>21</v>
      </c>
      <c r="BB405" s="401" t="n">
        <v>13</v>
      </c>
      <c r="BC405" s="401" t="n">
        <v>51</v>
      </c>
      <c r="BD405" s="401" t="n">
        <v>14</v>
      </c>
      <c r="BE405" s="401" t="n">
        <v>34</v>
      </c>
      <c r="BF405" s="401" t="n">
        <v>64</v>
      </c>
      <c r="BG405" s="401" t="n">
        <v>53</v>
      </c>
      <c r="BH405" s="401" t="n">
        <v>24</v>
      </c>
      <c r="BI405" s="401" t="n">
        <v>57</v>
      </c>
      <c r="BJ405" s="401" t="n">
        <v>70</v>
      </c>
      <c r="BK405" s="401" t="n">
        <v>20</v>
      </c>
      <c r="BL405" s="401" t="n">
        <v>30</v>
      </c>
      <c r="BM405" s="401" t="n">
        <v>42</v>
      </c>
      <c r="BN405" s="401" t="n">
        <v>58</v>
      </c>
      <c r="BO405" s="401" t="n">
        <v>63</v>
      </c>
      <c r="BP405" s="401" t="n">
        <v>72</v>
      </c>
      <c r="BQ405" s="401" t="n">
        <v>17</v>
      </c>
      <c r="BR405" s="401" t="n">
        <v>12</v>
      </c>
      <c r="BS405" s="401" t="n">
        <v>79</v>
      </c>
      <c r="BT405" s="401" t="n">
        <v>55</v>
      </c>
      <c r="BU405" s="401" t="n">
        <v>39</v>
      </c>
      <c r="BV405" s="401" t="n">
        <v>65</v>
      </c>
      <c r="BW405" s="401" t="n">
        <v>56</v>
      </c>
      <c r="BX405" s="401" t="n">
        <v>50</v>
      </c>
      <c r="BY405" s="401" t="n">
        <v>28</v>
      </c>
      <c r="BZ405" s="401" t="n">
        <v>75</v>
      </c>
      <c r="CA405" s="401" t="n">
        <v>76</v>
      </c>
      <c r="CB405" s="401" t="n">
        <v>43</v>
      </c>
      <c r="CC405" s="401" t="n">
        <v>52</v>
      </c>
      <c r="CD405" s="401" t="n">
        <v>5</v>
      </c>
      <c r="CE405" s="401" t="n">
        <v>11</v>
      </c>
      <c r="CF405" s="401" t="n">
        <v>62</v>
      </c>
      <c r="CH405" s="401" t="n">
        <v>7</v>
      </c>
      <c r="CI405" s="401" t="n">
        <v>45</v>
      </c>
      <c r="CJ405" s="401" t="n">
        <v>59</v>
      </c>
      <c r="CK405" s="401" t="n">
        <v>66</v>
      </c>
    </row>
    <row r="407" customFormat="false" ht="12.75" hidden="false" customHeight="false" outlineLevel="0" collapsed="false">
      <c r="D407" s="446" t="n">
        <v>84</v>
      </c>
      <c r="E407" s="39" t="s">
        <v>250</v>
      </c>
    </row>
    <row r="408" customFormat="false" ht="12.75" hidden="false" customHeight="false" outlineLevel="0" collapsed="false">
      <c r="E408" s="401" t="s">
        <v>198</v>
      </c>
      <c r="F408" s="401" t="n">
        <v>1</v>
      </c>
      <c r="G408" s="401" t="n">
        <v>2</v>
      </c>
      <c r="H408" s="401" t="n">
        <v>3</v>
      </c>
      <c r="I408" s="401" t="n">
        <v>4</v>
      </c>
      <c r="J408" s="401" t="n">
        <v>5</v>
      </c>
      <c r="K408" s="401" t="n">
        <v>6</v>
      </c>
      <c r="L408" s="401" t="n">
        <v>7</v>
      </c>
      <c r="M408" s="401" t="n">
        <v>8</v>
      </c>
      <c r="N408" s="401" t="n">
        <v>9</v>
      </c>
      <c r="O408" s="401" t="n">
        <v>10</v>
      </c>
      <c r="P408" s="401" t="n">
        <v>11</v>
      </c>
      <c r="Q408" s="401" t="n">
        <v>12</v>
      </c>
      <c r="R408" s="401" t="n">
        <v>13</v>
      </c>
      <c r="S408" s="401" t="n">
        <v>14</v>
      </c>
      <c r="T408" s="401" t="n">
        <v>15</v>
      </c>
      <c r="U408" s="401" t="n">
        <v>16</v>
      </c>
      <c r="V408" s="401" t="n">
        <v>17</v>
      </c>
      <c r="W408" s="401" t="n">
        <v>18</v>
      </c>
      <c r="X408" s="401" t="n">
        <v>19</v>
      </c>
      <c r="Y408" s="401" t="n">
        <v>20</v>
      </c>
      <c r="Z408" s="401" t="n">
        <v>21</v>
      </c>
      <c r="AA408" s="401" t="n">
        <v>22</v>
      </c>
      <c r="AB408" s="401" t="n">
        <v>23</v>
      </c>
      <c r="AC408" s="401" t="n">
        <v>24</v>
      </c>
      <c r="AD408" s="401" t="n">
        <v>25</v>
      </c>
      <c r="AE408" s="401" t="n">
        <v>26</v>
      </c>
      <c r="AF408" s="401" t="n">
        <v>27</v>
      </c>
      <c r="AG408" s="401" t="n">
        <v>28</v>
      </c>
      <c r="AH408" s="401" t="n">
        <v>29</v>
      </c>
      <c r="AI408" s="401" t="n">
        <v>30</v>
      </c>
      <c r="AJ408" s="401" t="n">
        <v>31</v>
      </c>
      <c r="AK408" s="401" t="n">
        <v>32</v>
      </c>
      <c r="AL408" s="401" t="n">
        <v>33</v>
      </c>
      <c r="AM408" s="401" t="n">
        <v>34</v>
      </c>
      <c r="AN408" s="401" t="n">
        <v>35</v>
      </c>
      <c r="AO408" s="401" t="n">
        <v>36</v>
      </c>
      <c r="AP408" s="401" t="n">
        <v>37</v>
      </c>
      <c r="AQ408" s="401" t="n">
        <v>38</v>
      </c>
      <c r="AR408" s="401" t="n">
        <v>39</v>
      </c>
      <c r="AS408" s="401" t="n">
        <v>40</v>
      </c>
      <c r="AT408" s="401" t="n">
        <v>41</v>
      </c>
      <c r="AU408" s="401" t="n">
        <v>42</v>
      </c>
      <c r="AV408" s="401" t="n">
        <v>43</v>
      </c>
      <c r="AW408" s="401" t="n">
        <v>44</v>
      </c>
      <c r="AX408" s="401" t="n">
        <v>45</v>
      </c>
      <c r="AY408" s="401" t="n">
        <v>46</v>
      </c>
      <c r="AZ408" s="401" t="n">
        <v>47</v>
      </c>
      <c r="BA408" s="401" t="n">
        <v>48</v>
      </c>
      <c r="BB408" s="401" t="n">
        <v>49</v>
      </c>
      <c r="BC408" s="401" t="n">
        <v>50</v>
      </c>
      <c r="BD408" s="401" t="n">
        <v>51</v>
      </c>
      <c r="BE408" s="401" t="n">
        <v>52</v>
      </c>
      <c r="BF408" s="401" t="n">
        <v>53</v>
      </c>
      <c r="BG408" s="401" t="n">
        <v>54</v>
      </c>
      <c r="BH408" s="401" t="n">
        <v>55</v>
      </c>
      <c r="BI408" s="401" t="n">
        <v>56</v>
      </c>
      <c r="BJ408" s="401" t="n">
        <v>57</v>
      </c>
      <c r="BK408" s="401" t="n">
        <v>58</v>
      </c>
      <c r="BL408" s="401" t="n">
        <v>59</v>
      </c>
      <c r="BM408" s="401" t="n">
        <v>60</v>
      </c>
      <c r="BN408" s="401" t="n">
        <v>61</v>
      </c>
      <c r="BO408" s="401" t="n">
        <v>62</v>
      </c>
      <c r="BP408" s="401" t="n">
        <v>63</v>
      </c>
      <c r="BQ408" s="401" t="n">
        <v>64</v>
      </c>
      <c r="BR408" s="401" t="n">
        <v>65</v>
      </c>
      <c r="BS408" s="401" t="n">
        <v>66</v>
      </c>
      <c r="BT408" s="401" t="n">
        <v>67</v>
      </c>
      <c r="BU408" s="401" t="n">
        <v>68</v>
      </c>
      <c r="BV408" s="401" t="n">
        <v>69</v>
      </c>
      <c r="BW408" s="401" t="n">
        <v>70</v>
      </c>
      <c r="BX408" s="401" t="n">
        <v>71</v>
      </c>
      <c r="BY408" s="401" t="n">
        <v>72</v>
      </c>
      <c r="BZ408" s="401" t="n">
        <v>73</v>
      </c>
      <c r="CA408" s="401" t="n">
        <v>74</v>
      </c>
      <c r="CB408" s="401" t="n">
        <v>75</v>
      </c>
      <c r="CC408" s="401" t="n">
        <v>76</v>
      </c>
      <c r="CD408" s="401" t="n">
        <v>77</v>
      </c>
      <c r="CE408" s="401" t="n">
        <v>78</v>
      </c>
      <c r="CF408" s="401" t="n">
        <v>79</v>
      </c>
      <c r="CG408" s="401" t="n">
        <v>80</v>
      </c>
      <c r="CH408" s="401" t="n">
        <v>81</v>
      </c>
      <c r="CI408" s="401" t="n">
        <v>82</v>
      </c>
      <c r="CJ408" s="401" t="n">
        <v>83</v>
      </c>
      <c r="CK408" s="401" t="n">
        <v>84</v>
      </c>
    </row>
    <row r="409" customFormat="false" ht="12.75" hidden="false" customHeight="false" outlineLevel="0" collapsed="false">
      <c r="E409" s="401" t="s">
        <v>225</v>
      </c>
      <c r="F409" s="401" t="n">
        <v>19</v>
      </c>
      <c r="G409" s="401" t="n">
        <v>3</v>
      </c>
      <c r="H409" s="401" t="n">
        <v>14</v>
      </c>
      <c r="I409" s="401" t="n">
        <v>66</v>
      </c>
      <c r="J409" s="401" t="n">
        <v>61</v>
      </c>
      <c r="K409" s="401" t="n">
        <v>84</v>
      </c>
      <c r="L409" s="401" t="n">
        <v>28</v>
      </c>
      <c r="M409" s="401" t="n">
        <v>56</v>
      </c>
      <c r="N409" s="401" t="n">
        <v>2</v>
      </c>
      <c r="O409" s="401" t="n">
        <v>23</v>
      </c>
      <c r="P409" s="401" t="n">
        <v>75</v>
      </c>
      <c r="Q409" s="401" t="n">
        <v>44</v>
      </c>
      <c r="R409" s="401" t="n">
        <v>9</v>
      </c>
      <c r="S409" s="401" t="n">
        <v>65</v>
      </c>
      <c r="T409" s="401" t="n">
        <v>52</v>
      </c>
      <c r="U409" s="401" t="n">
        <v>79</v>
      </c>
      <c r="V409" s="401" t="n">
        <v>53</v>
      </c>
      <c r="W409" s="401" t="n">
        <v>69</v>
      </c>
      <c r="X409" s="401" t="n">
        <v>58</v>
      </c>
      <c r="Y409" s="401" t="n">
        <v>12</v>
      </c>
      <c r="Z409" s="401" t="n">
        <v>74</v>
      </c>
      <c r="AA409" s="401" t="n">
        <v>48</v>
      </c>
      <c r="AB409" s="401" t="n">
        <v>22</v>
      </c>
      <c r="AC409" s="401" t="n">
        <v>62</v>
      </c>
      <c r="AD409" s="401" t="n">
        <v>39</v>
      </c>
      <c r="AE409" s="401" t="n">
        <v>55</v>
      </c>
      <c r="AF409" s="401" t="n">
        <v>43</v>
      </c>
      <c r="AG409" s="401" t="n">
        <v>82</v>
      </c>
      <c r="AH409" s="401" t="n">
        <v>68</v>
      </c>
      <c r="AI409" s="401" t="n">
        <v>63</v>
      </c>
      <c r="AJ409" s="401" t="n">
        <v>13</v>
      </c>
      <c r="AK409" s="401" t="n">
        <v>18</v>
      </c>
      <c r="AL409" s="401" t="n">
        <v>45</v>
      </c>
      <c r="AM409" s="401" t="n">
        <v>77</v>
      </c>
      <c r="AN409" s="401" t="n">
        <v>71</v>
      </c>
      <c r="AO409" s="401" t="n">
        <v>83</v>
      </c>
      <c r="AP409" s="401" t="n">
        <v>11</v>
      </c>
      <c r="AQ409" s="401" t="n">
        <v>54</v>
      </c>
      <c r="AR409" s="401" t="n">
        <v>16</v>
      </c>
      <c r="AS409" s="401" t="n">
        <v>21</v>
      </c>
      <c r="AT409" s="401" t="n">
        <v>24</v>
      </c>
      <c r="AU409" s="401" t="n">
        <v>33</v>
      </c>
      <c r="AV409" s="401" t="n">
        <v>1</v>
      </c>
      <c r="AW409" s="401" t="n">
        <v>51</v>
      </c>
      <c r="AX409" s="401" t="n">
        <v>8</v>
      </c>
      <c r="AY409" s="401" t="n">
        <v>20</v>
      </c>
      <c r="AZ409" s="401" t="n">
        <v>15</v>
      </c>
      <c r="BA409" s="401" t="n">
        <v>10</v>
      </c>
      <c r="BB409" s="401" t="n">
        <v>40</v>
      </c>
      <c r="BC409" s="401" t="n">
        <v>41</v>
      </c>
      <c r="BD409" s="401" t="n">
        <v>80</v>
      </c>
      <c r="BE409" s="401" t="n">
        <v>59</v>
      </c>
      <c r="BF409" s="401" t="n">
        <v>17</v>
      </c>
      <c r="BG409" s="401" t="n">
        <v>73</v>
      </c>
      <c r="BH409" s="401" t="n">
        <v>26</v>
      </c>
      <c r="BI409" s="401" t="n">
        <v>27</v>
      </c>
      <c r="BJ409" s="401" t="n">
        <v>64</v>
      </c>
      <c r="BK409" s="401" t="n">
        <v>70</v>
      </c>
      <c r="BL409" s="401" t="n">
        <v>38</v>
      </c>
      <c r="BM409" s="401" t="n">
        <v>6</v>
      </c>
      <c r="BN409" s="401" t="n">
        <v>5</v>
      </c>
      <c r="BO409" s="401" t="n">
        <v>50</v>
      </c>
      <c r="BP409" s="401" t="n">
        <v>37</v>
      </c>
      <c r="BQ409" s="401" t="n">
        <v>57</v>
      </c>
      <c r="BR409" s="401" t="n">
        <v>78</v>
      </c>
      <c r="BS409" s="401" t="n">
        <v>60</v>
      </c>
      <c r="BT409" s="401" t="n">
        <v>34</v>
      </c>
      <c r="BU409" s="401" t="n">
        <v>42</v>
      </c>
      <c r="BV409" s="401" t="n">
        <v>67</v>
      </c>
      <c r="BW409" s="401" t="n">
        <v>46</v>
      </c>
      <c r="BX409" s="401" t="n">
        <v>30</v>
      </c>
      <c r="BY409" s="401" t="n">
        <v>76</v>
      </c>
      <c r="BZ409" s="401" t="n">
        <v>7</v>
      </c>
      <c r="CA409" s="401" t="n">
        <v>32</v>
      </c>
      <c r="CB409" s="401" t="n">
        <v>47</v>
      </c>
      <c r="CC409" s="401" t="n">
        <v>72</v>
      </c>
      <c r="CD409" s="401" t="n">
        <v>25</v>
      </c>
      <c r="CE409" s="401" t="n">
        <v>35</v>
      </c>
      <c r="CF409" s="401" t="n">
        <v>36</v>
      </c>
      <c r="CG409" s="401" t="n">
        <v>81</v>
      </c>
      <c r="CH409" s="401" t="n">
        <v>29</v>
      </c>
      <c r="CI409" s="401" t="n">
        <v>49</v>
      </c>
      <c r="CJ409" s="401" t="n">
        <v>4</v>
      </c>
      <c r="CK409" s="401" t="n">
        <v>31</v>
      </c>
    </row>
    <row r="410" customFormat="false" ht="12.75" hidden="false" customHeight="false" outlineLevel="0" collapsed="false">
      <c r="E410" s="401" t="s">
        <v>227</v>
      </c>
      <c r="F410" s="401" t="n">
        <v>25</v>
      </c>
      <c r="G410" s="401" t="n">
        <v>69</v>
      </c>
      <c r="H410" s="401" t="n">
        <v>59</v>
      </c>
      <c r="I410" s="401" t="n">
        <v>83</v>
      </c>
      <c r="J410" s="401" t="n">
        <v>28</v>
      </c>
      <c r="K410" s="401" t="n">
        <v>39</v>
      </c>
      <c r="L410" s="401" t="n">
        <v>9</v>
      </c>
      <c r="M410" s="401" t="n">
        <v>19</v>
      </c>
      <c r="N410" s="401" t="n">
        <v>1</v>
      </c>
      <c r="O410" s="401" t="n">
        <v>29</v>
      </c>
      <c r="P410" s="401" t="n">
        <v>49</v>
      </c>
      <c r="Q410" s="401" t="n">
        <v>58</v>
      </c>
      <c r="R410" s="401" t="n">
        <v>74</v>
      </c>
      <c r="S410" s="401" t="n">
        <v>17</v>
      </c>
      <c r="T410" s="401" t="n">
        <v>11</v>
      </c>
      <c r="U410" s="401" t="n">
        <v>63</v>
      </c>
      <c r="V410" s="401" t="n">
        <v>71</v>
      </c>
      <c r="W410" s="401" t="n">
        <v>2</v>
      </c>
      <c r="X410" s="401" t="n">
        <v>60</v>
      </c>
      <c r="Y410" s="401" t="n">
        <v>76</v>
      </c>
      <c r="Z410" s="401" t="n">
        <v>50</v>
      </c>
      <c r="AA410" s="401" t="n">
        <v>20</v>
      </c>
      <c r="AB410" s="401" t="n">
        <v>66</v>
      </c>
      <c r="AC410" s="401" t="n">
        <v>6</v>
      </c>
      <c r="AD410" s="401" t="n">
        <v>72</v>
      </c>
      <c r="AE410" s="401" t="n">
        <v>65</v>
      </c>
      <c r="AF410" s="401" t="n">
        <v>10</v>
      </c>
      <c r="AG410" s="401" t="n">
        <v>21</v>
      </c>
      <c r="AH410" s="401" t="n">
        <v>37</v>
      </c>
      <c r="AI410" s="401" t="n">
        <v>18</v>
      </c>
      <c r="AJ410" s="401" t="n">
        <v>47</v>
      </c>
      <c r="AK410" s="401" t="n">
        <v>38</v>
      </c>
      <c r="AL410" s="401" t="n">
        <v>75</v>
      </c>
      <c r="AM410" s="401" t="n">
        <v>13</v>
      </c>
      <c r="AN410" s="401" t="n">
        <v>22</v>
      </c>
      <c r="AO410" s="401" t="n">
        <v>14</v>
      </c>
      <c r="AP410" s="401" t="n">
        <v>45</v>
      </c>
      <c r="AQ410" s="401" t="n">
        <v>32</v>
      </c>
      <c r="AR410" s="401" t="n">
        <v>82</v>
      </c>
      <c r="AS410" s="401" t="n">
        <v>56</v>
      </c>
      <c r="AT410" s="401" t="n">
        <v>64</v>
      </c>
      <c r="AU410" s="401" t="n">
        <v>68</v>
      </c>
      <c r="AV410" s="401" t="n">
        <v>57</v>
      </c>
      <c r="AW410" s="401" t="n">
        <v>81</v>
      </c>
      <c r="AX410" s="401" t="n">
        <v>79</v>
      </c>
      <c r="AY410" s="401" t="n">
        <v>78</v>
      </c>
      <c r="AZ410" s="401" t="n">
        <v>54</v>
      </c>
      <c r="BA410" s="401" t="n">
        <v>34</v>
      </c>
      <c r="BB410" s="401" t="n">
        <v>3</v>
      </c>
      <c r="BC410" s="401" t="n">
        <v>7</v>
      </c>
      <c r="BD410" s="401" t="n">
        <v>15</v>
      </c>
      <c r="BE410" s="401" t="n">
        <v>23</v>
      </c>
      <c r="BF410" s="401" t="n">
        <v>80</v>
      </c>
      <c r="BG410" s="401" t="n">
        <v>33</v>
      </c>
      <c r="BH410" s="401" t="n">
        <v>43</v>
      </c>
      <c r="BI410" s="401" t="n">
        <v>40</v>
      </c>
      <c r="BJ410" s="401" t="n">
        <v>5</v>
      </c>
      <c r="BK410" s="401" t="n">
        <v>12</v>
      </c>
      <c r="BL410" s="401" t="n">
        <v>55</v>
      </c>
      <c r="BM410" s="401" t="n">
        <v>31</v>
      </c>
      <c r="BN410" s="401" t="n">
        <v>4</v>
      </c>
      <c r="BO410" s="401" t="n">
        <v>73</v>
      </c>
      <c r="BP410" s="401" t="n">
        <v>46</v>
      </c>
      <c r="BQ410" s="401" t="n">
        <v>41</v>
      </c>
      <c r="BR410" s="401" t="n">
        <v>51</v>
      </c>
      <c r="BS410" s="401" t="n">
        <v>62</v>
      </c>
      <c r="BT410" s="401" t="n">
        <v>36</v>
      </c>
      <c r="BU410" s="401" t="n">
        <v>67</v>
      </c>
      <c r="BV410" s="401" t="n">
        <v>26</v>
      </c>
      <c r="BW410" s="401" t="n">
        <v>84</v>
      </c>
      <c r="BX410" s="401" t="n">
        <v>35</v>
      </c>
      <c r="BY410" s="401" t="n">
        <v>70</v>
      </c>
      <c r="BZ410" s="401" t="n">
        <v>52</v>
      </c>
      <c r="CA410" s="401" t="n">
        <v>42</v>
      </c>
      <c r="CB410" s="401" t="n">
        <v>48</v>
      </c>
      <c r="CC410" s="401" t="n">
        <v>44</v>
      </c>
      <c r="CD410" s="401" t="n">
        <v>24</v>
      </c>
      <c r="CE410" s="401" t="n">
        <v>77</v>
      </c>
      <c r="CF410" s="401" t="n">
        <v>27</v>
      </c>
      <c r="CG410" s="401" t="n">
        <v>53</v>
      </c>
      <c r="CH410" s="401" t="n">
        <v>8</v>
      </c>
      <c r="CI410" s="401" t="n">
        <v>16</v>
      </c>
      <c r="CJ410" s="401" t="n">
        <v>61</v>
      </c>
      <c r="CK410" s="401" t="n">
        <v>30</v>
      </c>
    </row>
    <row r="412" customFormat="false" ht="12.75" hidden="false" customHeight="false" outlineLevel="0" collapsed="false">
      <c r="D412" s="446" t="n">
        <v>85</v>
      </c>
      <c r="E412" s="39" t="s">
        <v>250</v>
      </c>
    </row>
    <row r="413" customFormat="false" ht="12.75" hidden="false" customHeight="false" outlineLevel="0" collapsed="false">
      <c r="E413" s="401" t="s">
        <v>198</v>
      </c>
      <c r="F413" s="401" t="n">
        <v>1</v>
      </c>
      <c r="G413" s="401" t="n">
        <v>2</v>
      </c>
      <c r="H413" s="401" t="n">
        <v>3</v>
      </c>
      <c r="I413" s="401" t="n">
        <v>4</v>
      </c>
      <c r="J413" s="401" t="n">
        <v>5</v>
      </c>
      <c r="K413" s="401" t="n">
        <v>6</v>
      </c>
      <c r="L413" s="401" t="n">
        <v>7</v>
      </c>
      <c r="M413" s="401" t="n">
        <v>8</v>
      </c>
      <c r="N413" s="401" t="n">
        <v>9</v>
      </c>
      <c r="O413" s="401" t="n">
        <v>10</v>
      </c>
      <c r="P413" s="401" t="n">
        <v>11</v>
      </c>
      <c r="Q413" s="401" t="n">
        <v>12</v>
      </c>
      <c r="R413" s="401" t="n">
        <v>13</v>
      </c>
      <c r="S413" s="401" t="n">
        <v>14</v>
      </c>
      <c r="T413" s="401" t="n">
        <v>15</v>
      </c>
      <c r="U413" s="401" t="n">
        <v>16</v>
      </c>
      <c r="V413" s="401" t="n">
        <v>17</v>
      </c>
      <c r="W413" s="401" t="n">
        <v>18</v>
      </c>
      <c r="X413" s="401" t="n">
        <v>19</v>
      </c>
      <c r="Y413" s="401" t="n">
        <v>20</v>
      </c>
      <c r="Z413" s="401" t="n">
        <v>21</v>
      </c>
      <c r="AA413" s="401" t="n">
        <v>22</v>
      </c>
      <c r="AB413" s="401" t="n">
        <v>23</v>
      </c>
      <c r="AC413" s="401" t="n">
        <v>24</v>
      </c>
      <c r="AD413" s="401" t="n">
        <v>25</v>
      </c>
      <c r="AE413" s="401" t="n">
        <v>26</v>
      </c>
      <c r="AF413" s="401" t="n">
        <v>27</v>
      </c>
      <c r="AG413" s="401" t="n">
        <v>28</v>
      </c>
      <c r="AH413" s="401" t="n">
        <v>29</v>
      </c>
      <c r="AI413" s="401" t="n">
        <v>30</v>
      </c>
      <c r="AJ413" s="401" t="n">
        <v>31</v>
      </c>
      <c r="AK413" s="401" t="n">
        <v>32</v>
      </c>
      <c r="AL413" s="401" t="n">
        <v>33</v>
      </c>
      <c r="AM413" s="401" t="n">
        <v>34</v>
      </c>
      <c r="AN413" s="401" t="n">
        <v>35</v>
      </c>
      <c r="AO413" s="401" t="n">
        <v>36</v>
      </c>
      <c r="AP413" s="401" t="n">
        <v>37</v>
      </c>
      <c r="AQ413" s="401" t="n">
        <v>38</v>
      </c>
      <c r="AR413" s="401" t="n">
        <v>39</v>
      </c>
      <c r="AS413" s="401" t="n">
        <v>40</v>
      </c>
      <c r="AT413" s="401" t="n">
        <v>41</v>
      </c>
      <c r="AU413" s="401" t="n">
        <v>42</v>
      </c>
      <c r="AV413" s="401" t="n">
        <v>43</v>
      </c>
      <c r="AW413" s="401" t="n">
        <v>44</v>
      </c>
      <c r="AX413" s="401" t="n">
        <v>45</v>
      </c>
      <c r="AY413" s="401" t="n">
        <v>46</v>
      </c>
      <c r="AZ413" s="401" t="n">
        <v>47</v>
      </c>
      <c r="BA413" s="401" t="n">
        <v>48</v>
      </c>
      <c r="BB413" s="401" t="n">
        <v>49</v>
      </c>
      <c r="BC413" s="401" t="n">
        <v>50</v>
      </c>
      <c r="BD413" s="401" t="n">
        <v>51</v>
      </c>
      <c r="BE413" s="401" t="n">
        <v>52</v>
      </c>
      <c r="BF413" s="401" t="n">
        <v>53</v>
      </c>
      <c r="BG413" s="401" t="n">
        <v>54</v>
      </c>
      <c r="BH413" s="401" t="n">
        <v>55</v>
      </c>
      <c r="BI413" s="401" t="n">
        <v>56</v>
      </c>
      <c r="BJ413" s="401" t="n">
        <v>57</v>
      </c>
      <c r="BK413" s="401" t="n">
        <v>58</v>
      </c>
      <c r="BL413" s="401" t="n">
        <v>59</v>
      </c>
      <c r="BM413" s="401" t="n">
        <v>60</v>
      </c>
      <c r="BN413" s="401" t="n">
        <v>61</v>
      </c>
      <c r="BO413" s="401" t="n">
        <v>62</v>
      </c>
      <c r="BP413" s="401" t="n">
        <v>63</v>
      </c>
      <c r="BQ413" s="401" t="n">
        <v>64</v>
      </c>
      <c r="BR413" s="401" t="n">
        <v>65</v>
      </c>
      <c r="BS413" s="401" t="n">
        <v>66</v>
      </c>
      <c r="BT413" s="401" t="n">
        <v>67</v>
      </c>
      <c r="BU413" s="401" t="n">
        <v>68</v>
      </c>
      <c r="BV413" s="401" t="n">
        <v>69</v>
      </c>
      <c r="BW413" s="401" t="n">
        <v>70</v>
      </c>
      <c r="BX413" s="401" t="n">
        <v>71</v>
      </c>
      <c r="BY413" s="401" t="n">
        <v>72</v>
      </c>
      <c r="BZ413" s="401" t="n">
        <v>73</v>
      </c>
      <c r="CA413" s="401" t="n">
        <v>74</v>
      </c>
      <c r="CB413" s="401" t="n">
        <v>75</v>
      </c>
      <c r="CC413" s="401" t="n">
        <v>76</v>
      </c>
      <c r="CD413" s="401" t="n">
        <v>77</v>
      </c>
      <c r="CE413" s="401" t="n">
        <v>78</v>
      </c>
      <c r="CF413" s="401" t="n">
        <v>79</v>
      </c>
      <c r="CG413" s="401" t="n">
        <v>80</v>
      </c>
      <c r="CH413" s="401" t="n">
        <v>81</v>
      </c>
      <c r="CI413" s="401" t="n">
        <v>82</v>
      </c>
      <c r="CJ413" s="401" t="n">
        <v>83</v>
      </c>
      <c r="CK413" s="401" t="n">
        <v>84</v>
      </c>
      <c r="CL413" s="401" t="n">
        <v>85</v>
      </c>
    </row>
    <row r="414" customFormat="false" ht="12.75" hidden="false" customHeight="false" outlineLevel="0" collapsed="false">
      <c r="E414" s="401" t="s">
        <v>225</v>
      </c>
      <c r="F414" s="401" t="n">
        <v>42</v>
      </c>
      <c r="G414" s="401" t="n">
        <v>40</v>
      </c>
      <c r="H414" s="401" t="n">
        <v>15</v>
      </c>
      <c r="I414" s="401" t="n">
        <v>27</v>
      </c>
      <c r="J414" s="401" t="n">
        <v>81</v>
      </c>
      <c r="K414" s="401" t="n">
        <v>44</v>
      </c>
      <c r="L414" s="401" t="n">
        <v>13</v>
      </c>
      <c r="M414" s="401" t="n">
        <v>20</v>
      </c>
      <c r="N414" s="401" t="n">
        <v>22</v>
      </c>
      <c r="O414" s="401" t="n">
        <v>38</v>
      </c>
      <c r="P414" s="401" t="n">
        <v>4</v>
      </c>
      <c r="Q414" s="401" t="n">
        <v>46</v>
      </c>
      <c r="R414" s="401" t="n">
        <v>82</v>
      </c>
      <c r="S414" s="401" t="n">
        <v>61</v>
      </c>
      <c r="T414" s="401" t="n">
        <v>29</v>
      </c>
      <c r="U414" s="401" t="n">
        <v>77</v>
      </c>
      <c r="V414" s="401" t="n">
        <v>68</v>
      </c>
      <c r="W414" s="401" t="n">
        <v>21</v>
      </c>
      <c r="X414" s="401" t="n">
        <v>72</v>
      </c>
      <c r="Y414" s="401" t="n">
        <v>12</v>
      </c>
      <c r="Z414" s="401" t="n">
        <v>55</v>
      </c>
      <c r="AA414" s="401" t="n">
        <v>43</v>
      </c>
      <c r="AB414" s="401" t="n">
        <v>75</v>
      </c>
      <c r="AC414" s="401" t="n">
        <v>63</v>
      </c>
      <c r="AD414" s="401" t="n">
        <v>18</v>
      </c>
      <c r="AE414" s="401" t="n">
        <v>84</v>
      </c>
      <c r="AF414" s="401" t="n">
        <v>24</v>
      </c>
      <c r="AG414" s="401" t="n">
        <v>52</v>
      </c>
      <c r="AH414" s="401" t="n">
        <v>31</v>
      </c>
      <c r="AI414" s="401" t="n">
        <v>19</v>
      </c>
      <c r="AJ414" s="401" t="n">
        <v>62</v>
      </c>
      <c r="AK414" s="401" t="n">
        <v>16</v>
      </c>
      <c r="AL414" s="401" t="n">
        <v>7</v>
      </c>
      <c r="AM414" s="401" t="n">
        <v>47</v>
      </c>
      <c r="AN414" s="401" t="n">
        <v>28</v>
      </c>
      <c r="AO414" s="401" t="n">
        <v>70</v>
      </c>
      <c r="AP414" s="401" t="n">
        <v>48</v>
      </c>
      <c r="AQ414" s="401" t="n">
        <v>10</v>
      </c>
      <c r="AR414" s="401" t="n">
        <v>1</v>
      </c>
      <c r="AS414" s="401" t="n">
        <v>76</v>
      </c>
      <c r="AT414" s="401" t="n">
        <v>32</v>
      </c>
      <c r="AU414" s="401" t="n">
        <v>23</v>
      </c>
      <c r="AV414" s="401" t="n">
        <v>69</v>
      </c>
      <c r="AW414" s="401" t="n">
        <v>3</v>
      </c>
      <c r="AX414" s="401" t="n">
        <v>53</v>
      </c>
      <c r="AY414" s="401" t="n">
        <v>39</v>
      </c>
      <c r="AZ414" s="401" t="n">
        <v>33</v>
      </c>
      <c r="BA414" s="401" t="n">
        <v>85</v>
      </c>
      <c r="BB414" s="401" t="n">
        <v>51</v>
      </c>
      <c r="BC414" s="401" t="n">
        <v>8</v>
      </c>
      <c r="BD414" s="401" t="n">
        <v>57</v>
      </c>
      <c r="BE414" s="401" t="n">
        <v>74</v>
      </c>
      <c r="BF414" s="401" t="n">
        <v>25</v>
      </c>
      <c r="BG414" s="401" t="n">
        <v>78</v>
      </c>
      <c r="BH414" s="401" t="n">
        <v>14</v>
      </c>
      <c r="BI414" s="401" t="n">
        <v>79</v>
      </c>
      <c r="BJ414" s="401" t="n">
        <v>34</v>
      </c>
      <c r="BK414" s="401" t="n">
        <v>67</v>
      </c>
      <c r="BL414" s="401" t="n">
        <v>60</v>
      </c>
      <c r="BM414" s="401" t="n">
        <v>71</v>
      </c>
      <c r="BN414" s="401" t="n">
        <v>37</v>
      </c>
      <c r="BO414" s="401" t="n">
        <v>41</v>
      </c>
      <c r="BP414" s="401" t="n">
        <v>49</v>
      </c>
      <c r="BQ414" s="401" t="n">
        <v>2</v>
      </c>
      <c r="BR414" s="401" t="n">
        <v>17</v>
      </c>
      <c r="BS414" s="401" t="n">
        <v>80</v>
      </c>
      <c r="BT414" s="401" t="n">
        <v>58</v>
      </c>
      <c r="BU414" s="401" t="n">
        <v>65</v>
      </c>
      <c r="BV414" s="401" t="n">
        <v>50</v>
      </c>
      <c r="BW414" s="401" t="n">
        <v>66</v>
      </c>
      <c r="BX414" s="401" t="n">
        <v>59</v>
      </c>
      <c r="BY414" s="401" t="n">
        <v>73</v>
      </c>
      <c r="BZ414" s="401" t="n">
        <v>30</v>
      </c>
      <c r="CA414" s="401" t="n">
        <v>35</v>
      </c>
      <c r="CB414" s="401" t="n">
        <v>6</v>
      </c>
      <c r="CC414" s="401" t="n">
        <v>45</v>
      </c>
      <c r="CD414" s="401" t="n">
        <v>36</v>
      </c>
      <c r="CE414" s="401" t="n">
        <v>54</v>
      </c>
      <c r="CF414" s="401" t="n">
        <v>56</v>
      </c>
      <c r="CG414" s="401" t="n">
        <v>83</v>
      </c>
      <c r="CH414" s="401" t="n">
        <v>5</v>
      </c>
      <c r="CI414" s="401" t="n">
        <v>9</v>
      </c>
      <c r="CJ414" s="401" t="n">
        <v>64</v>
      </c>
      <c r="CK414" s="401" t="n">
        <v>26</v>
      </c>
      <c r="CL414" s="401" t="n">
        <v>11</v>
      </c>
    </row>
    <row r="415" customFormat="false" ht="12.75" hidden="false" customHeight="false" outlineLevel="0" collapsed="false">
      <c r="E415" s="401" t="s">
        <v>227</v>
      </c>
      <c r="F415" s="401" t="n">
        <v>29</v>
      </c>
      <c r="G415" s="401" t="n">
        <v>71</v>
      </c>
      <c r="H415" s="401" t="n">
        <v>22</v>
      </c>
      <c r="I415" s="401" t="n">
        <v>16</v>
      </c>
      <c r="J415" s="401" t="n">
        <v>77</v>
      </c>
      <c r="K415" s="401" t="n">
        <v>8</v>
      </c>
      <c r="L415" s="401" t="n">
        <v>45</v>
      </c>
      <c r="M415" s="401" t="n">
        <v>34</v>
      </c>
      <c r="N415" s="401" t="n">
        <v>68</v>
      </c>
      <c r="O415" s="401" t="n">
        <v>37</v>
      </c>
      <c r="P415" s="401" t="n">
        <v>65</v>
      </c>
      <c r="Q415" s="401" t="n">
        <v>20</v>
      </c>
      <c r="R415" s="401" t="n">
        <v>24</v>
      </c>
      <c r="S415" s="401" t="n">
        <v>36</v>
      </c>
      <c r="T415" s="401" t="n">
        <v>46</v>
      </c>
      <c r="U415" s="401" t="n">
        <v>38</v>
      </c>
      <c r="V415" s="401" t="n">
        <v>49</v>
      </c>
      <c r="W415" s="401" t="n">
        <v>84</v>
      </c>
      <c r="X415" s="401" t="n">
        <v>43</v>
      </c>
      <c r="Y415" s="401" t="n">
        <v>59</v>
      </c>
      <c r="Z415" s="401" t="n">
        <v>85</v>
      </c>
      <c r="AA415" s="401" t="n">
        <v>3</v>
      </c>
      <c r="AB415" s="401" t="n">
        <v>27</v>
      </c>
      <c r="AC415" s="401" t="n">
        <v>11</v>
      </c>
      <c r="AD415" s="401" t="n">
        <v>31</v>
      </c>
      <c r="AE415" s="401" t="n">
        <v>35</v>
      </c>
      <c r="AF415" s="401" t="n">
        <v>63</v>
      </c>
      <c r="AG415" s="401" t="n">
        <v>17</v>
      </c>
      <c r="AH415" s="401" t="n">
        <v>80</v>
      </c>
      <c r="AI415" s="401" t="n">
        <v>39</v>
      </c>
      <c r="AJ415" s="401" t="n">
        <v>83</v>
      </c>
      <c r="AK415" s="401" t="n">
        <v>30</v>
      </c>
      <c r="AL415" s="401" t="n">
        <v>70</v>
      </c>
      <c r="AM415" s="401" t="n">
        <v>52</v>
      </c>
      <c r="AN415" s="401" t="n">
        <v>61</v>
      </c>
      <c r="AO415" s="401" t="n">
        <v>18</v>
      </c>
      <c r="AP415" s="401" t="n">
        <v>10</v>
      </c>
      <c r="AQ415" s="401" t="n">
        <v>81</v>
      </c>
      <c r="AR415" s="401" t="n">
        <v>33</v>
      </c>
      <c r="AS415" s="401" t="n">
        <v>67</v>
      </c>
      <c r="AT415" s="401" t="n">
        <v>15</v>
      </c>
      <c r="AU415" s="401" t="n">
        <v>55</v>
      </c>
      <c r="AV415" s="401" t="n">
        <v>47</v>
      </c>
      <c r="AW415" s="401" t="n">
        <v>23</v>
      </c>
      <c r="AX415" s="401" t="n">
        <v>79</v>
      </c>
      <c r="AY415" s="401" t="n">
        <v>19</v>
      </c>
      <c r="AZ415" s="401" t="n">
        <v>78</v>
      </c>
      <c r="BA415" s="401" t="n">
        <v>56</v>
      </c>
      <c r="BB415" s="401" t="n">
        <v>82</v>
      </c>
      <c r="BC415" s="401" t="n">
        <v>42</v>
      </c>
      <c r="BD415" s="401" t="n">
        <v>72</v>
      </c>
      <c r="BE415" s="401" t="n">
        <v>25</v>
      </c>
      <c r="BF415" s="401" t="n">
        <v>51</v>
      </c>
      <c r="BG415" s="401" t="n">
        <v>58</v>
      </c>
      <c r="BH415" s="401" t="n">
        <v>44</v>
      </c>
      <c r="BI415" s="401" t="n">
        <v>75</v>
      </c>
      <c r="BJ415" s="401" t="n">
        <v>69</v>
      </c>
      <c r="BK415" s="401" t="n">
        <v>40</v>
      </c>
      <c r="BL415" s="401" t="n">
        <v>62</v>
      </c>
      <c r="BM415" s="401" t="n">
        <v>26</v>
      </c>
      <c r="BN415" s="401" t="n">
        <v>53</v>
      </c>
      <c r="BO415" s="401" t="n">
        <v>4</v>
      </c>
      <c r="BP415" s="401" t="n">
        <v>12</v>
      </c>
      <c r="BQ415" s="401" t="n">
        <v>73</v>
      </c>
      <c r="BR415" s="401" t="n">
        <v>41</v>
      </c>
      <c r="BS415" s="401" t="n">
        <v>64</v>
      </c>
      <c r="BT415" s="401" t="n">
        <v>66</v>
      </c>
      <c r="BU415" s="401" t="n">
        <v>2</v>
      </c>
      <c r="BV415" s="401" t="n">
        <v>57</v>
      </c>
      <c r="BW415" s="401" t="n">
        <v>48</v>
      </c>
      <c r="BX415" s="401" t="n">
        <v>50</v>
      </c>
      <c r="BY415" s="401" t="n">
        <v>5</v>
      </c>
      <c r="BZ415" s="401" t="n">
        <v>74</v>
      </c>
      <c r="CA415" s="401" t="n">
        <v>13</v>
      </c>
      <c r="CB415" s="401" t="n">
        <v>7</v>
      </c>
      <c r="CC415" s="401" t="n">
        <v>60</v>
      </c>
      <c r="CD415" s="401" t="n">
        <v>54</v>
      </c>
      <c r="CE415" s="401" t="n">
        <v>9</v>
      </c>
      <c r="CF415" s="401" t="n">
        <v>32</v>
      </c>
      <c r="CG415" s="401" t="n">
        <v>1</v>
      </c>
      <c r="CH415" s="401" t="n">
        <v>14</v>
      </c>
      <c r="CI415" s="401" t="n">
        <v>28</v>
      </c>
      <c r="CJ415" s="401" t="n">
        <v>6</v>
      </c>
      <c r="CK415" s="401" t="n">
        <v>76</v>
      </c>
      <c r="CL415" s="401" t="n">
        <v>21</v>
      </c>
    </row>
    <row r="417" customFormat="false" ht="12.75" hidden="false" customHeight="false" outlineLevel="0" collapsed="false">
      <c r="D417" s="446" t="n">
        <v>86</v>
      </c>
      <c r="E417" s="39" t="s">
        <v>250</v>
      </c>
    </row>
    <row r="418" customFormat="false" ht="12.75" hidden="false" customHeight="false" outlineLevel="0" collapsed="false">
      <c r="E418" s="401" t="s">
        <v>198</v>
      </c>
      <c r="F418" s="401" t="n">
        <v>1</v>
      </c>
      <c r="G418" s="401" t="n">
        <v>2</v>
      </c>
      <c r="H418" s="401" t="n">
        <v>3</v>
      </c>
      <c r="I418" s="401" t="n">
        <v>4</v>
      </c>
      <c r="J418" s="401" t="n">
        <v>5</v>
      </c>
      <c r="K418" s="401" t="n">
        <v>6</v>
      </c>
      <c r="L418" s="401" t="n">
        <v>7</v>
      </c>
      <c r="M418" s="401" t="n">
        <v>8</v>
      </c>
      <c r="N418" s="401" t="n">
        <v>9</v>
      </c>
      <c r="O418" s="401" t="n">
        <v>10</v>
      </c>
      <c r="P418" s="401" t="n">
        <v>11</v>
      </c>
      <c r="Q418" s="401" t="n">
        <v>12</v>
      </c>
      <c r="R418" s="401" t="n">
        <v>13</v>
      </c>
      <c r="S418" s="401" t="n">
        <v>14</v>
      </c>
      <c r="T418" s="401" t="n">
        <v>15</v>
      </c>
      <c r="U418" s="401" t="n">
        <v>16</v>
      </c>
      <c r="V418" s="401" t="n">
        <v>17</v>
      </c>
      <c r="W418" s="401" t="n">
        <v>18</v>
      </c>
      <c r="X418" s="401" t="n">
        <v>19</v>
      </c>
      <c r="Y418" s="401" t="n">
        <v>20</v>
      </c>
      <c r="Z418" s="401" t="n">
        <v>21</v>
      </c>
      <c r="AA418" s="401" t="n">
        <v>22</v>
      </c>
      <c r="AB418" s="401" t="n">
        <v>23</v>
      </c>
      <c r="AC418" s="401" t="n">
        <v>24</v>
      </c>
      <c r="AD418" s="401" t="n">
        <v>25</v>
      </c>
      <c r="AE418" s="401" t="n">
        <v>26</v>
      </c>
      <c r="AF418" s="401" t="n">
        <v>27</v>
      </c>
      <c r="AG418" s="401" t="n">
        <v>28</v>
      </c>
      <c r="AH418" s="401" t="n">
        <v>29</v>
      </c>
      <c r="AI418" s="401" t="n">
        <v>30</v>
      </c>
      <c r="AJ418" s="401" t="n">
        <v>31</v>
      </c>
      <c r="AK418" s="401" t="n">
        <v>32</v>
      </c>
      <c r="AL418" s="401" t="n">
        <v>33</v>
      </c>
      <c r="AM418" s="401" t="n">
        <v>34</v>
      </c>
      <c r="AN418" s="401" t="n">
        <v>35</v>
      </c>
      <c r="AO418" s="401" t="n">
        <v>36</v>
      </c>
      <c r="AP418" s="401" t="n">
        <v>37</v>
      </c>
      <c r="AQ418" s="401" t="n">
        <v>38</v>
      </c>
      <c r="AR418" s="401" t="n">
        <v>39</v>
      </c>
      <c r="AS418" s="401" t="n">
        <v>40</v>
      </c>
      <c r="AT418" s="401" t="n">
        <v>41</v>
      </c>
      <c r="AU418" s="401" t="n">
        <v>42</v>
      </c>
      <c r="AV418" s="401" t="n">
        <v>43</v>
      </c>
      <c r="AW418" s="401" t="n">
        <v>44</v>
      </c>
      <c r="AX418" s="401" t="n">
        <v>45</v>
      </c>
      <c r="AY418" s="401" t="n">
        <v>46</v>
      </c>
      <c r="AZ418" s="401" t="n">
        <v>47</v>
      </c>
      <c r="BA418" s="401" t="n">
        <v>48</v>
      </c>
      <c r="BB418" s="401" t="n">
        <v>49</v>
      </c>
      <c r="BC418" s="401" t="n">
        <v>50</v>
      </c>
      <c r="BD418" s="401" t="n">
        <v>51</v>
      </c>
      <c r="BE418" s="401" t="n">
        <v>52</v>
      </c>
      <c r="BF418" s="401" t="n">
        <v>53</v>
      </c>
      <c r="BG418" s="401" t="n">
        <v>54</v>
      </c>
      <c r="BH418" s="401" t="n">
        <v>55</v>
      </c>
      <c r="BI418" s="401" t="n">
        <v>56</v>
      </c>
      <c r="BJ418" s="401" t="n">
        <v>57</v>
      </c>
      <c r="BK418" s="401" t="n">
        <v>58</v>
      </c>
      <c r="BL418" s="401" t="n">
        <v>59</v>
      </c>
      <c r="BM418" s="401" t="n">
        <v>60</v>
      </c>
      <c r="BN418" s="401" t="n">
        <v>61</v>
      </c>
      <c r="BO418" s="401" t="n">
        <v>62</v>
      </c>
      <c r="BP418" s="401" t="n">
        <v>63</v>
      </c>
      <c r="BQ418" s="401" t="n">
        <v>64</v>
      </c>
      <c r="BR418" s="401" t="n">
        <v>65</v>
      </c>
      <c r="BS418" s="401" t="n">
        <v>66</v>
      </c>
      <c r="BT418" s="401" t="n">
        <v>67</v>
      </c>
      <c r="BU418" s="401" t="n">
        <v>68</v>
      </c>
      <c r="BV418" s="401" t="n">
        <v>69</v>
      </c>
      <c r="BW418" s="401" t="n">
        <v>70</v>
      </c>
      <c r="BX418" s="401" t="n">
        <v>71</v>
      </c>
      <c r="BY418" s="401" t="n">
        <v>72</v>
      </c>
      <c r="BZ418" s="401" t="n">
        <v>73</v>
      </c>
      <c r="CA418" s="401" t="n">
        <v>74</v>
      </c>
      <c r="CC418" s="401" t="n">
        <v>75</v>
      </c>
      <c r="CD418" s="401" t="n">
        <v>76</v>
      </c>
      <c r="CE418" s="401" t="n">
        <v>77</v>
      </c>
      <c r="CF418" s="401" t="n">
        <v>78</v>
      </c>
      <c r="CH418" s="401" t="n">
        <v>79</v>
      </c>
      <c r="CI418" s="401" t="n">
        <v>80</v>
      </c>
      <c r="CJ418" s="401" t="n">
        <v>81</v>
      </c>
      <c r="CK418" s="401" t="n">
        <v>82</v>
      </c>
      <c r="CM418" s="401" t="n">
        <v>83</v>
      </c>
      <c r="CN418" s="401" t="n">
        <v>84</v>
      </c>
      <c r="CO418" s="401" t="n">
        <v>85</v>
      </c>
      <c r="CP418" s="401" t="n">
        <v>86</v>
      </c>
    </row>
    <row r="419" customFormat="false" ht="12.75" hidden="false" customHeight="false" outlineLevel="0" collapsed="false">
      <c r="E419" s="401" t="s">
        <v>225</v>
      </c>
      <c r="F419" s="401" t="n">
        <v>85</v>
      </c>
      <c r="G419" s="401" t="n">
        <v>33</v>
      </c>
      <c r="H419" s="401" t="n">
        <v>11</v>
      </c>
      <c r="I419" s="401" t="n">
        <v>23</v>
      </c>
      <c r="J419" s="401" t="n">
        <v>42</v>
      </c>
      <c r="K419" s="401" t="n">
        <v>18</v>
      </c>
      <c r="L419" s="401" t="n">
        <v>30</v>
      </c>
      <c r="M419" s="401" t="n">
        <v>74</v>
      </c>
      <c r="N419" s="401" t="n">
        <v>31</v>
      </c>
      <c r="O419" s="401" t="n">
        <v>13</v>
      </c>
      <c r="P419" s="401" t="n">
        <v>82</v>
      </c>
      <c r="Q419" s="401" t="n">
        <v>50</v>
      </c>
      <c r="R419" s="401" t="n">
        <v>36</v>
      </c>
      <c r="S419" s="401" t="n">
        <v>45</v>
      </c>
      <c r="T419" s="401" t="n">
        <v>9</v>
      </c>
      <c r="U419" s="401" t="n">
        <v>40</v>
      </c>
      <c r="V419" s="401" t="n">
        <v>20</v>
      </c>
      <c r="W419" s="401" t="n">
        <v>71</v>
      </c>
      <c r="X419" s="401" t="n">
        <v>66</v>
      </c>
      <c r="Y419" s="401" t="n">
        <v>75</v>
      </c>
      <c r="Z419" s="401" t="n">
        <v>62</v>
      </c>
      <c r="AA419" s="401" t="n">
        <v>73</v>
      </c>
      <c r="AB419" s="401" t="n">
        <v>7</v>
      </c>
      <c r="AC419" s="401" t="n">
        <v>38</v>
      </c>
      <c r="AD419" s="401" t="n">
        <v>1</v>
      </c>
      <c r="AE419" s="401" t="n">
        <v>5</v>
      </c>
      <c r="AF419" s="401" t="n">
        <v>35</v>
      </c>
      <c r="AG419" s="401" t="n">
        <v>78</v>
      </c>
      <c r="AH419" s="401" t="n">
        <v>83</v>
      </c>
      <c r="AI419" s="401" t="n">
        <v>47</v>
      </c>
      <c r="AJ419" s="401" t="n">
        <v>27</v>
      </c>
      <c r="AK419" s="401" t="n">
        <v>24</v>
      </c>
      <c r="AL419" s="401" t="n">
        <v>57</v>
      </c>
      <c r="AM419" s="401" t="n">
        <v>61</v>
      </c>
      <c r="AN419" s="401" t="n">
        <v>17</v>
      </c>
      <c r="AO419" s="401" t="n">
        <v>52</v>
      </c>
      <c r="AP419" s="401" t="n">
        <v>86</v>
      </c>
      <c r="AQ419" s="401" t="n">
        <v>25</v>
      </c>
      <c r="AR419" s="401" t="n">
        <v>77</v>
      </c>
      <c r="AS419" s="401" t="n">
        <v>28</v>
      </c>
      <c r="AT419" s="401" t="n">
        <v>15</v>
      </c>
      <c r="AU419" s="401" t="n">
        <v>44</v>
      </c>
      <c r="AV419" s="401" t="n">
        <v>49</v>
      </c>
      <c r="AW419" s="401" t="n">
        <v>3</v>
      </c>
      <c r="AX419" s="401" t="n">
        <v>16</v>
      </c>
      <c r="AY419" s="401" t="n">
        <v>54</v>
      </c>
      <c r="AZ419" s="401" t="n">
        <v>10</v>
      </c>
      <c r="BA419" s="401" t="n">
        <v>84</v>
      </c>
      <c r="BB419" s="401" t="n">
        <v>43</v>
      </c>
      <c r="BC419" s="401" t="n">
        <v>12</v>
      </c>
      <c r="BD419" s="401" t="n">
        <v>2</v>
      </c>
      <c r="BE419" s="401" t="n">
        <v>6</v>
      </c>
      <c r="BF419" s="401" t="n">
        <v>76</v>
      </c>
      <c r="BG419" s="401" t="n">
        <v>65</v>
      </c>
      <c r="BH419" s="401" t="n">
        <v>81</v>
      </c>
      <c r="BI419" s="401" t="n">
        <v>72</v>
      </c>
      <c r="BJ419" s="401" t="n">
        <v>63</v>
      </c>
      <c r="BK419" s="401" t="n">
        <v>69</v>
      </c>
      <c r="BL419" s="401" t="n">
        <v>60</v>
      </c>
      <c r="BM419" s="401" t="n">
        <v>26</v>
      </c>
      <c r="BN419" s="401" t="n">
        <v>39</v>
      </c>
      <c r="BO419" s="401" t="n">
        <v>21</v>
      </c>
      <c r="BP419" s="401" t="n">
        <v>34</v>
      </c>
      <c r="BQ419" s="401" t="n">
        <v>79</v>
      </c>
      <c r="BR419" s="401" t="n">
        <v>51</v>
      </c>
      <c r="BS419" s="401" t="n">
        <v>4</v>
      </c>
      <c r="BT419" s="401" t="n">
        <v>41</v>
      </c>
      <c r="BU419" s="401" t="n">
        <v>29</v>
      </c>
      <c r="BV419" s="401" t="n">
        <v>80</v>
      </c>
      <c r="BW419" s="401" t="n">
        <v>67</v>
      </c>
      <c r="BX419" s="401" t="n">
        <v>59</v>
      </c>
      <c r="BY419" s="401" t="n">
        <v>55</v>
      </c>
      <c r="BZ419" s="401" t="n">
        <v>22</v>
      </c>
      <c r="CA419" s="401" t="n">
        <v>8</v>
      </c>
      <c r="CC419" s="401" t="n">
        <v>68</v>
      </c>
      <c r="CD419" s="401" t="n">
        <v>53</v>
      </c>
      <c r="CE419" s="401" t="n">
        <v>19</v>
      </c>
      <c r="CF419" s="401" t="n">
        <v>56</v>
      </c>
      <c r="CH419" s="401" t="n">
        <v>64</v>
      </c>
      <c r="CI419" s="401" t="n">
        <v>14</v>
      </c>
      <c r="CJ419" s="401" t="n">
        <v>70</v>
      </c>
      <c r="CK419" s="401" t="n">
        <v>46</v>
      </c>
      <c r="CM419" s="401" t="n">
        <v>58</v>
      </c>
      <c r="CN419" s="401" t="n">
        <v>48</v>
      </c>
      <c r="CO419" s="401" t="n">
        <v>37</v>
      </c>
      <c r="CP419" s="401" t="n">
        <v>32</v>
      </c>
    </row>
    <row r="420" customFormat="false" ht="12.75" hidden="false" customHeight="false" outlineLevel="0" collapsed="false">
      <c r="E420" s="401" t="s">
        <v>227</v>
      </c>
      <c r="F420" s="401" t="n">
        <v>42</v>
      </c>
      <c r="G420" s="401" t="n">
        <v>69</v>
      </c>
      <c r="H420" s="401" t="n">
        <v>30</v>
      </c>
      <c r="I420" s="401" t="n">
        <v>22</v>
      </c>
      <c r="J420" s="401" t="n">
        <v>83</v>
      </c>
      <c r="K420" s="401" t="n">
        <v>12</v>
      </c>
      <c r="L420" s="401" t="n">
        <v>40</v>
      </c>
      <c r="M420" s="401" t="n">
        <v>86</v>
      </c>
      <c r="N420" s="401" t="n">
        <v>58</v>
      </c>
      <c r="O420" s="401" t="n">
        <v>73</v>
      </c>
      <c r="P420" s="401" t="n">
        <v>17</v>
      </c>
      <c r="Q420" s="401" t="n">
        <v>56</v>
      </c>
      <c r="R420" s="401" t="n">
        <v>26</v>
      </c>
      <c r="S420" s="401" t="n">
        <v>84</v>
      </c>
      <c r="T420" s="401" t="n">
        <v>37</v>
      </c>
      <c r="U420" s="401" t="n">
        <v>14</v>
      </c>
      <c r="V420" s="401" t="n">
        <v>8</v>
      </c>
      <c r="W420" s="401" t="n">
        <v>4</v>
      </c>
      <c r="X420" s="401" t="n">
        <v>27</v>
      </c>
      <c r="Y420" s="401" t="n">
        <v>21</v>
      </c>
      <c r="Z420" s="401" t="n">
        <v>81</v>
      </c>
      <c r="AA420" s="401" t="n">
        <v>77</v>
      </c>
      <c r="AB420" s="401" t="n">
        <v>32</v>
      </c>
      <c r="AC420" s="401" t="n">
        <v>63</v>
      </c>
      <c r="AD420" s="401" t="n">
        <v>36</v>
      </c>
      <c r="AE420" s="401" t="n">
        <v>23</v>
      </c>
      <c r="AF420" s="401" t="n">
        <v>19</v>
      </c>
      <c r="AG420" s="401" t="n">
        <v>75</v>
      </c>
      <c r="AH420" s="401" t="n">
        <v>2</v>
      </c>
      <c r="AI420" s="401" t="n">
        <v>82</v>
      </c>
      <c r="AJ420" s="401" t="n">
        <v>3</v>
      </c>
      <c r="AK420" s="401" t="n">
        <v>78</v>
      </c>
      <c r="AL420" s="401" t="n">
        <v>54</v>
      </c>
      <c r="AM420" s="401" t="n">
        <v>33</v>
      </c>
      <c r="AN420" s="401" t="n">
        <v>39</v>
      </c>
      <c r="AO420" s="401" t="n">
        <v>28</v>
      </c>
      <c r="AP420" s="401" t="n">
        <v>74</v>
      </c>
      <c r="AQ420" s="401" t="n">
        <v>47</v>
      </c>
      <c r="AR420" s="401" t="n">
        <v>51</v>
      </c>
      <c r="AS420" s="401" t="n">
        <v>59</v>
      </c>
      <c r="AT420" s="401" t="n">
        <v>38</v>
      </c>
      <c r="AU420" s="401" t="n">
        <v>70</v>
      </c>
      <c r="AV420" s="401" t="n">
        <v>24</v>
      </c>
      <c r="AW420" s="401" t="n">
        <v>48</v>
      </c>
      <c r="AX420" s="401" t="n">
        <v>71</v>
      </c>
      <c r="AY420" s="401" t="n">
        <v>25</v>
      </c>
      <c r="AZ420" s="401" t="n">
        <v>29</v>
      </c>
      <c r="BA420" s="401" t="n">
        <v>46</v>
      </c>
      <c r="BB420" s="401" t="n">
        <v>57</v>
      </c>
      <c r="BC420" s="401" t="n">
        <v>72</v>
      </c>
      <c r="BD420" s="401" t="n">
        <v>60</v>
      </c>
      <c r="BE420" s="401" t="n">
        <v>64</v>
      </c>
      <c r="BF420" s="401" t="n">
        <v>44</v>
      </c>
      <c r="BG420" s="401" t="n">
        <v>53</v>
      </c>
      <c r="BH420" s="401" t="n">
        <v>76</v>
      </c>
      <c r="BI420" s="401" t="n">
        <v>65</v>
      </c>
      <c r="BJ420" s="401" t="n">
        <v>49</v>
      </c>
      <c r="BK420" s="401" t="n">
        <v>55</v>
      </c>
      <c r="BL420" s="401" t="n">
        <v>11</v>
      </c>
      <c r="BM420" s="401" t="n">
        <v>41</v>
      </c>
      <c r="BN420" s="401" t="n">
        <v>45</v>
      </c>
      <c r="BO420" s="401" t="n">
        <v>13</v>
      </c>
      <c r="BP420" s="401" t="n">
        <v>80</v>
      </c>
      <c r="BQ420" s="401" t="n">
        <v>68</v>
      </c>
      <c r="BR420" s="401" t="n">
        <v>6</v>
      </c>
      <c r="BS420" s="401" t="n">
        <v>50</v>
      </c>
      <c r="BT420" s="401" t="n">
        <v>79</v>
      </c>
      <c r="BU420" s="401" t="n">
        <v>31</v>
      </c>
      <c r="BV420" s="401" t="n">
        <v>15</v>
      </c>
      <c r="BW420" s="401" t="n">
        <v>85</v>
      </c>
      <c r="BX420" s="401" t="n">
        <v>34</v>
      </c>
      <c r="BY420" s="401" t="n">
        <v>1</v>
      </c>
      <c r="BZ420" s="401" t="n">
        <v>10</v>
      </c>
      <c r="CA420" s="401" t="n">
        <v>18</v>
      </c>
      <c r="CC420" s="401" t="n">
        <v>43</v>
      </c>
      <c r="CD420" s="401" t="n">
        <v>16</v>
      </c>
      <c r="CE420" s="401" t="n">
        <v>61</v>
      </c>
      <c r="CF420" s="401" t="n">
        <v>7</v>
      </c>
      <c r="CH420" s="401" t="n">
        <v>67</v>
      </c>
      <c r="CI420" s="401" t="n">
        <v>5</v>
      </c>
      <c r="CJ420" s="401" t="n">
        <v>20</v>
      </c>
      <c r="CK420" s="401" t="n">
        <v>52</v>
      </c>
      <c r="CM420" s="401" t="n">
        <v>9</v>
      </c>
      <c r="CN420" s="401" t="n">
        <v>66</v>
      </c>
      <c r="CO420" s="401" t="n">
        <v>35</v>
      </c>
      <c r="CP420" s="401" t="n">
        <v>62</v>
      </c>
    </row>
    <row r="422" customFormat="false" ht="12.75" hidden="false" customHeight="false" outlineLevel="0" collapsed="false">
      <c r="D422" s="446" t="n">
        <v>87</v>
      </c>
      <c r="E422" s="39" t="s">
        <v>250</v>
      </c>
    </row>
    <row r="423" customFormat="false" ht="12.75" hidden="false" customHeight="false" outlineLevel="0" collapsed="false">
      <c r="E423" s="401" t="s">
        <v>198</v>
      </c>
      <c r="F423" s="401" t="n">
        <v>1</v>
      </c>
      <c r="G423" s="401" t="n">
        <v>2</v>
      </c>
      <c r="H423" s="401" t="n">
        <v>3</v>
      </c>
      <c r="I423" s="401" t="n">
        <v>4</v>
      </c>
      <c r="J423" s="401" t="n">
        <v>5</v>
      </c>
      <c r="K423" s="401" t="n">
        <v>6</v>
      </c>
      <c r="L423" s="401" t="n">
        <v>7</v>
      </c>
      <c r="M423" s="401" t="n">
        <v>8</v>
      </c>
      <c r="N423" s="401" t="n">
        <v>9</v>
      </c>
      <c r="O423" s="401" t="n">
        <v>10</v>
      </c>
      <c r="P423" s="401" t="n">
        <v>11</v>
      </c>
      <c r="Q423" s="401" t="n">
        <v>12</v>
      </c>
      <c r="R423" s="401" t="n">
        <v>13</v>
      </c>
      <c r="S423" s="401" t="n">
        <v>14</v>
      </c>
      <c r="T423" s="401" t="n">
        <v>15</v>
      </c>
      <c r="U423" s="401" t="n">
        <v>16</v>
      </c>
      <c r="V423" s="401" t="n">
        <v>17</v>
      </c>
      <c r="W423" s="401" t="n">
        <v>18</v>
      </c>
      <c r="X423" s="401" t="n">
        <v>19</v>
      </c>
      <c r="Y423" s="401" t="n">
        <v>20</v>
      </c>
      <c r="Z423" s="401" t="n">
        <v>21</v>
      </c>
      <c r="AA423" s="401" t="n">
        <v>22</v>
      </c>
      <c r="AB423" s="401" t="n">
        <v>23</v>
      </c>
      <c r="AC423" s="401" t="n">
        <v>24</v>
      </c>
      <c r="AD423" s="401" t="n">
        <v>25</v>
      </c>
      <c r="AE423" s="401" t="n">
        <v>26</v>
      </c>
      <c r="AF423" s="401" t="n">
        <v>27</v>
      </c>
      <c r="AG423" s="401" t="n">
        <v>28</v>
      </c>
      <c r="AH423" s="401" t="n">
        <v>29</v>
      </c>
      <c r="AI423" s="401" t="n">
        <v>30</v>
      </c>
      <c r="AJ423" s="401" t="n">
        <v>31</v>
      </c>
      <c r="AK423" s="401" t="n">
        <v>32</v>
      </c>
      <c r="AL423" s="401" t="n">
        <v>33</v>
      </c>
      <c r="AM423" s="401" t="n">
        <v>34</v>
      </c>
      <c r="AN423" s="401" t="n">
        <v>35</v>
      </c>
      <c r="AO423" s="401" t="n">
        <v>36</v>
      </c>
      <c r="AP423" s="401" t="n">
        <v>37</v>
      </c>
      <c r="AQ423" s="401" t="n">
        <v>38</v>
      </c>
      <c r="AR423" s="401" t="n">
        <v>39</v>
      </c>
      <c r="AS423" s="401" t="n">
        <v>40</v>
      </c>
      <c r="AT423" s="401" t="n">
        <v>41</v>
      </c>
      <c r="AU423" s="401" t="n">
        <v>42</v>
      </c>
      <c r="AV423" s="401" t="n">
        <v>43</v>
      </c>
      <c r="AW423" s="401" t="n">
        <v>44</v>
      </c>
      <c r="AX423" s="401" t="n">
        <v>45</v>
      </c>
      <c r="AY423" s="401" t="n">
        <v>46</v>
      </c>
      <c r="AZ423" s="401" t="n">
        <v>47</v>
      </c>
      <c r="BA423" s="401" t="n">
        <v>48</v>
      </c>
      <c r="BB423" s="401" t="n">
        <v>49</v>
      </c>
      <c r="BC423" s="401" t="n">
        <v>50</v>
      </c>
      <c r="BD423" s="401" t="n">
        <v>51</v>
      </c>
      <c r="BE423" s="401" t="n">
        <v>52</v>
      </c>
      <c r="BF423" s="401" t="n">
        <v>53</v>
      </c>
      <c r="BG423" s="401" t="n">
        <v>54</v>
      </c>
      <c r="BH423" s="401" t="n">
        <v>55</v>
      </c>
      <c r="BI423" s="401" t="n">
        <v>56</v>
      </c>
      <c r="BJ423" s="401" t="n">
        <v>57</v>
      </c>
      <c r="BK423" s="401" t="n">
        <v>58</v>
      </c>
      <c r="BL423" s="401" t="n">
        <v>59</v>
      </c>
      <c r="BM423" s="401" t="n">
        <v>60</v>
      </c>
      <c r="BN423" s="401" t="n">
        <v>61</v>
      </c>
      <c r="BO423" s="401" t="n">
        <v>62</v>
      </c>
      <c r="BP423" s="401" t="n">
        <v>63</v>
      </c>
      <c r="BQ423" s="401" t="n">
        <v>64</v>
      </c>
      <c r="BR423" s="401" t="n">
        <v>65</v>
      </c>
      <c r="BS423" s="401" t="n">
        <v>66</v>
      </c>
      <c r="BT423" s="401" t="n">
        <v>67</v>
      </c>
      <c r="BU423" s="401" t="n">
        <v>68</v>
      </c>
      <c r="BV423" s="401" t="n">
        <v>69</v>
      </c>
      <c r="BW423" s="401" t="n">
        <v>70</v>
      </c>
      <c r="BX423" s="401" t="n">
        <v>71</v>
      </c>
      <c r="BY423" s="401" t="n">
        <v>72</v>
      </c>
      <c r="BZ423" s="401" t="n">
        <v>73</v>
      </c>
      <c r="CA423" s="401" t="n">
        <v>74</v>
      </c>
      <c r="CB423" s="401" t="n">
        <v>75</v>
      </c>
      <c r="CC423" s="401" t="n">
        <v>76</v>
      </c>
      <c r="CD423" s="401" t="n">
        <v>77</v>
      </c>
      <c r="CE423" s="401" t="n">
        <v>78</v>
      </c>
      <c r="CF423" s="401" t="n">
        <v>79</v>
      </c>
      <c r="CH423" s="401" t="n">
        <v>80</v>
      </c>
      <c r="CI423" s="401" t="n">
        <v>81</v>
      </c>
      <c r="CJ423" s="401" t="n">
        <v>82</v>
      </c>
      <c r="CK423" s="401" t="n">
        <v>83</v>
      </c>
      <c r="CM423" s="401" t="n">
        <v>84</v>
      </c>
      <c r="CN423" s="401" t="n">
        <v>85</v>
      </c>
      <c r="CO423" s="401" t="n">
        <v>86</v>
      </c>
      <c r="CP423" s="401" t="n">
        <v>87</v>
      </c>
    </row>
    <row r="424" customFormat="false" ht="12.75" hidden="false" customHeight="false" outlineLevel="0" collapsed="false">
      <c r="E424" s="401" t="s">
        <v>225</v>
      </c>
      <c r="F424" s="401" t="n">
        <v>23</v>
      </c>
      <c r="G424" s="401" t="n">
        <v>50</v>
      </c>
      <c r="H424" s="401" t="n">
        <v>40</v>
      </c>
      <c r="I424" s="401" t="n">
        <v>61</v>
      </c>
      <c r="J424" s="401" t="n">
        <v>79</v>
      </c>
      <c r="K424" s="401" t="n">
        <v>3</v>
      </c>
      <c r="L424" s="401" t="n">
        <v>64</v>
      </c>
      <c r="M424" s="401" t="n">
        <v>66</v>
      </c>
      <c r="N424" s="401" t="n">
        <v>58</v>
      </c>
      <c r="O424" s="401" t="n">
        <v>6</v>
      </c>
      <c r="P424" s="401" t="n">
        <v>34</v>
      </c>
      <c r="Q424" s="401" t="n">
        <v>25</v>
      </c>
      <c r="R424" s="401" t="n">
        <v>1</v>
      </c>
      <c r="S424" s="401" t="n">
        <v>56</v>
      </c>
      <c r="T424" s="401" t="n">
        <v>27</v>
      </c>
      <c r="U424" s="401" t="n">
        <v>87</v>
      </c>
      <c r="V424" s="401" t="n">
        <v>54</v>
      </c>
      <c r="W424" s="401" t="n">
        <v>42</v>
      </c>
      <c r="X424" s="401" t="n">
        <v>2</v>
      </c>
      <c r="Y424" s="401" t="n">
        <v>14</v>
      </c>
      <c r="Z424" s="401" t="n">
        <v>18</v>
      </c>
      <c r="AA424" s="401" t="n">
        <v>60</v>
      </c>
      <c r="AB424" s="401" t="n">
        <v>85</v>
      </c>
      <c r="AC424" s="401" t="n">
        <v>43</v>
      </c>
      <c r="AD424" s="401" t="n">
        <v>13</v>
      </c>
      <c r="AE424" s="401" t="n">
        <v>39</v>
      </c>
      <c r="AF424" s="401" t="n">
        <v>48</v>
      </c>
      <c r="AG424" s="401" t="n">
        <v>83</v>
      </c>
      <c r="AH424" s="401" t="n">
        <v>63</v>
      </c>
      <c r="AI424" s="401" t="n">
        <v>19</v>
      </c>
      <c r="AJ424" s="401" t="n">
        <v>38</v>
      </c>
      <c r="AK424" s="401" t="n">
        <v>51</v>
      </c>
      <c r="AL424" s="401" t="n">
        <v>12</v>
      </c>
      <c r="AM424" s="401" t="n">
        <v>72</v>
      </c>
      <c r="AN424" s="401" t="n">
        <v>26</v>
      </c>
      <c r="AO424" s="401" t="n">
        <v>57</v>
      </c>
      <c r="AP424" s="401" t="n">
        <v>24</v>
      </c>
      <c r="AQ424" s="401" t="n">
        <v>81</v>
      </c>
      <c r="AR424" s="401" t="n">
        <v>86</v>
      </c>
      <c r="AS424" s="401" t="n">
        <v>71</v>
      </c>
      <c r="AT424" s="401" t="n">
        <v>74</v>
      </c>
      <c r="AU424" s="401" t="n">
        <v>49</v>
      </c>
      <c r="AV424" s="401" t="n">
        <v>16</v>
      </c>
      <c r="AW424" s="401" t="n">
        <v>76</v>
      </c>
      <c r="AX424" s="401" t="n">
        <v>62</v>
      </c>
      <c r="AY424" s="401" t="n">
        <v>59</v>
      </c>
      <c r="AZ424" s="401" t="n">
        <v>78</v>
      </c>
      <c r="BA424" s="401" t="n">
        <v>35</v>
      </c>
      <c r="BB424" s="401" t="n">
        <v>80</v>
      </c>
      <c r="BC424" s="401" t="n">
        <v>21</v>
      </c>
      <c r="BD424" s="401" t="n">
        <v>73</v>
      </c>
      <c r="BE424" s="401" t="n">
        <v>28</v>
      </c>
      <c r="BF424" s="401" t="n">
        <v>22</v>
      </c>
      <c r="BG424" s="401" t="n">
        <v>10</v>
      </c>
      <c r="BH424" s="401" t="n">
        <v>11</v>
      </c>
      <c r="BI424" s="401" t="n">
        <v>44</v>
      </c>
      <c r="BJ424" s="401" t="n">
        <v>36</v>
      </c>
      <c r="BK424" s="401" t="n">
        <v>9</v>
      </c>
      <c r="BL424" s="401" t="n">
        <v>46</v>
      </c>
      <c r="BM424" s="401" t="n">
        <v>32</v>
      </c>
      <c r="BN424" s="401" t="n">
        <v>33</v>
      </c>
      <c r="BO424" s="401" t="n">
        <v>4</v>
      </c>
      <c r="BP424" s="401" t="n">
        <v>55</v>
      </c>
      <c r="BQ424" s="401" t="n">
        <v>67</v>
      </c>
      <c r="BR424" s="401" t="n">
        <v>37</v>
      </c>
      <c r="BS424" s="401" t="n">
        <v>20</v>
      </c>
      <c r="BT424" s="401" t="n">
        <v>8</v>
      </c>
      <c r="BU424" s="401" t="n">
        <v>84</v>
      </c>
      <c r="BV424" s="401" t="n">
        <v>82</v>
      </c>
      <c r="BW424" s="401" t="n">
        <v>77</v>
      </c>
      <c r="BX424" s="401" t="n">
        <v>52</v>
      </c>
      <c r="BY424" s="401" t="n">
        <v>75</v>
      </c>
      <c r="BZ424" s="401" t="n">
        <v>7</v>
      </c>
      <c r="CA424" s="401" t="n">
        <v>45</v>
      </c>
      <c r="CB424" s="401" t="n">
        <v>31</v>
      </c>
      <c r="CC424" s="401" t="n">
        <v>65</v>
      </c>
      <c r="CD424" s="401" t="n">
        <v>15</v>
      </c>
      <c r="CE424" s="401" t="n">
        <v>41</v>
      </c>
      <c r="CF424" s="401" t="n">
        <v>70</v>
      </c>
      <c r="CH424" s="401" t="n">
        <v>5</v>
      </c>
      <c r="CI424" s="401" t="n">
        <v>29</v>
      </c>
      <c r="CJ424" s="401" t="n">
        <v>69</v>
      </c>
      <c r="CK424" s="401" t="n">
        <v>17</v>
      </c>
      <c r="CM424" s="401" t="n">
        <v>68</v>
      </c>
      <c r="CN424" s="401" t="n">
        <v>53</v>
      </c>
      <c r="CO424" s="401" t="n">
        <v>30</v>
      </c>
      <c r="CP424" s="401" t="n">
        <v>47</v>
      </c>
    </row>
    <row r="425" customFormat="false" ht="12.75" hidden="false" customHeight="false" outlineLevel="0" collapsed="false">
      <c r="E425" s="401" t="s">
        <v>227</v>
      </c>
      <c r="F425" s="401" t="n">
        <v>86</v>
      </c>
      <c r="G425" s="401" t="n">
        <v>58</v>
      </c>
      <c r="H425" s="401" t="n">
        <v>2</v>
      </c>
      <c r="I425" s="401" t="n">
        <v>22</v>
      </c>
      <c r="J425" s="401" t="n">
        <v>12</v>
      </c>
      <c r="K425" s="401" t="n">
        <v>79</v>
      </c>
      <c r="L425" s="401" t="n">
        <v>21</v>
      </c>
      <c r="M425" s="401" t="n">
        <v>4</v>
      </c>
      <c r="N425" s="401" t="n">
        <v>36</v>
      </c>
      <c r="O425" s="401" t="n">
        <v>84</v>
      </c>
      <c r="P425" s="401" t="n">
        <v>19</v>
      </c>
      <c r="Q425" s="401" t="n">
        <v>82</v>
      </c>
      <c r="R425" s="401" t="n">
        <v>5</v>
      </c>
      <c r="S425" s="401" t="n">
        <v>7</v>
      </c>
      <c r="T425" s="401" t="n">
        <v>33</v>
      </c>
      <c r="U425" s="401" t="n">
        <v>17</v>
      </c>
      <c r="V425" s="401" t="n">
        <v>40</v>
      </c>
      <c r="W425" s="401" t="n">
        <v>34</v>
      </c>
      <c r="X425" s="401" t="n">
        <v>71</v>
      </c>
      <c r="Y425" s="401" t="n">
        <v>51</v>
      </c>
      <c r="Z425" s="401" t="n">
        <v>14</v>
      </c>
      <c r="AA425" s="401" t="n">
        <v>39</v>
      </c>
      <c r="AB425" s="401" t="n">
        <v>75</v>
      </c>
      <c r="AC425" s="401" t="n">
        <v>65</v>
      </c>
      <c r="AD425" s="401" t="n">
        <v>28</v>
      </c>
      <c r="AE425" s="401" t="n">
        <v>10</v>
      </c>
      <c r="AF425" s="401" t="n">
        <v>43</v>
      </c>
      <c r="AG425" s="401" t="n">
        <v>27</v>
      </c>
      <c r="AH425" s="401" t="n">
        <v>57</v>
      </c>
      <c r="AI425" s="401" t="n">
        <v>53</v>
      </c>
      <c r="AJ425" s="401" t="n">
        <v>49</v>
      </c>
      <c r="AK425" s="401" t="n">
        <v>87</v>
      </c>
      <c r="AL425" s="401" t="n">
        <v>59</v>
      </c>
      <c r="AM425" s="401" t="n">
        <v>52</v>
      </c>
      <c r="AN425" s="401" t="n">
        <v>41</v>
      </c>
      <c r="AO425" s="401" t="n">
        <v>70</v>
      </c>
      <c r="AP425" s="401" t="n">
        <v>76</v>
      </c>
      <c r="AQ425" s="401" t="n">
        <v>50</v>
      </c>
      <c r="AR425" s="401" t="n">
        <v>73</v>
      </c>
      <c r="AS425" s="401" t="n">
        <v>42</v>
      </c>
      <c r="AT425" s="401" t="n">
        <v>62</v>
      </c>
      <c r="AU425" s="401" t="n">
        <v>30</v>
      </c>
      <c r="AV425" s="401" t="n">
        <v>32</v>
      </c>
      <c r="AW425" s="401" t="n">
        <v>18</v>
      </c>
      <c r="AX425" s="401" t="n">
        <v>1</v>
      </c>
      <c r="AY425" s="401" t="n">
        <v>29</v>
      </c>
      <c r="AZ425" s="401" t="n">
        <v>80</v>
      </c>
      <c r="BA425" s="401" t="n">
        <v>24</v>
      </c>
      <c r="BB425" s="401" t="n">
        <v>66</v>
      </c>
      <c r="BC425" s="401" t="n">
        <v>38</v>
      </c>
      <c r="BD425" s="401" t="n">
        <v>45</v>
      </c>
      <c r="BE425" s="401" t="n">
        <v>63</v>
      </c>
      <c r="BF425" s="401" t="n">
        <v>25</v>
      </c>
      <c r="BG425" s="401" t="n">
        <v>16</v>
      </c>
      <c r="BH425" s="401" t="n">
        <v>78</v>
      </c>
      <c r="BI425" s="401" t="n">
        <v>67</v>
      </c>
      <c r="BJ425" s="401" t="n">
        <v>83</v>
      </c>
      <c r="BK425" s="401" t="n">
        <v>15</v>
      </c>
      <c r="BL425" s="401" t="n">
        <v>3</v>
      </c>
      <c r="BM425" s="401" t="n">
        <v>85</v>
      </c>
      <c r="BN425" s="401" t="n">
        <v>77</v>
      </c>
      <c r="BO425" s="401" t="n">
        <v>35</v>
      </c>
      <c r="BP425" s="401" t="n">
        <v>64</v>
      </c>
      <c r="BQ425" s="401" t="n">
        <v>68</v>
      </c>
      <c r="BR425" s="401" t="n">
        <v>74</v>
      </c>
      <c r="BS425" s="401" t="n">
        <v>60</v>
      </c>
      <c r="BT425" s="401" t="n">
        <v>44</v>
      </c>
      <c r="BU425" s="401" t="n">
        <v>47</v>
      </c>
      <c r="BV425" s="401" t="n">
        <v>81</v>
      </c>
      <c r="BW425" s="401" t="n">
        <v>8</v>
      </c>
      <c r="BX425" s="401" t="n">
        <v>69</v>
      </c>
      <c r="BY425" s="401" t="n">
        <v>55</v>
      </c>
      <c r="BZ425" s="401" t="n">
        <v>26</v>
      </c>
      <c r="CA425" s="401" t="n">
        <v>20</v>
      </c>
      <c r="CB425" s="401" t="n">
        <v>48</v>
      </c>
      <c r="CC425" s="401" t="n">
        <v>13</v>
      </c>
      <c r="CD425" s="401" t="n">
        <v>61</v>
      </c>
      <c r="CE425" s="401" t="n">
        <v>72</v>
      </c>
      <c r="CF425" s="401" t="n">
        <v>6</v>
      </c>
      <c r="CH425" s="401" t="n">
        <v>9</v>
      </c>
      <c r="CI425" s="401" t="n">
        <v>56</v>
      </c>
      <c r="CJ425" s="401" t="n">
        <v>54</v>
      </c>
      <c r="CK425" s="401" t="n">
        <v>11</v>
      </c>
      <c r="CM425" s="401" t="n">
        <v>37</v>
      </c>
      <c r="CN425" s="401" t="n">
        <v>31</v>
      </c>
      <c r="CO425" s="401" t="n">
        <v>46</v>
      </c>
      <c r="CP425" s="401" t="n">
        <v>23</v>
      </c>
    </row>
    <row r="427" customFormat="false" ht="12.75" hidden="false" customHeight="false" outlineLevel="0" collapsed="false">
      <c r="D427" s="446" t="n">
        <v>88</v>
      </c>
      <c r="E427" s="39" t="s">
        <v>250</v>
      </c>
    </row>
    <row r="428" customFormat="false" ht="12.75" hidden="false" customHeight="false" outlineLevel="0" collapsed="false">
      <c r="E428" s="401" t="s">
        <v>198</v>
      </c>
      <c r="F428" s="401" t="n">
        <v>1</v>
      </c>
      <c r="G428" s="401" t="n">
        <v>2</v>
      </c>
      <c r="H428" s="401" t="n">
        <v>3</v>
      </c>
      <c r="I428" s="401" t="n">
        <v>4</v>
      </c>
      <c r="J428" s="401" t="n">
        <v>5</v>
      </c>
      <c r="K428" s="401" t="n">
        <v>6</v>
      </c>
      <c r="L428" s="401" t="n">
        <v>7</v>
      </c>
      <c r="M428" s="401" t="n">
        <v>8</v>
      </c>
      <c r="N428" s="401" t="n">
        <v>9</v>
      </c>
      <c r="O428" s="401" t="n">
        <v>10</v>
      </c>
      <c r="P428" s="401" t="n">
        <v>11</v>
      </c>
      <c r="Q428" s="401" t="n">
        <v>12</v>
      </c>
      <c r="R428" s="401" t="n">
        <v>13</v>
      </c>
      <c r="S428" s="401" t="n">
        <v>14</v>
      </c>
      <c r="T428" s="401" t="n">
        <v>15</v>
      </c>
      <c r="U428" s="401" t="n">
        <v>16</v>
      </c>
      <c r="V428" s="401" t="n">
        <v>17</v>
      </c>
      <c r="W428" s="401" t="n">
        <v>18</v>
      </c>
      <c r="X428" s="401" t="n">
        <v>19</v>
      </c>
      <c r="Y428" s="401" t="n">
        <v>20</v>
      </c>
      <c r="Z428" s="401" t="n">
        <v>21</v>
      </c>
      <c r="AA428" s="401" t="n">
        <v>22</v>
      </c>
      <c r="AB428" s="401" t="n">
        <v>23</v>
      </c>
      <c r="AC428" s="401" t="n">
        <v>24</v>
      </c>
      <c r="AD428" s="401" t="n">
        <v>25</v>
      </c>
      <c r="AE428" s="401" t="n">
        <v>26</v>
      </c>
      <c r="AF428" s="401" t="n">
        <v>27</v>
      </c>
      <c r="AG428" s="401" t="n">
        <v>28</v>
      </c>
      <c r="AH428" s="401" t="n">
        <v>29</v>
      </c>
      <c r="AI428" s="401" t="n">
        <v>30</v>
      </c>
      <c r="AJ428" s="401" t="n">
        <v>31</v>
      </c>
      <c r="AK428" s="401" t="n">
        <v>32</v>
      </c>
      <c r="AL428" s="401" t="n">
        <v>33</v>
      </c>
      <c r="AM428" s="401" t="n">
        <v>34</v>
      </c>
      <c r="AN428" s="401" t="n">
        <v>35</v>
      </c>
      <c r="AO428" s="401" t="n">
        <v>36</v>
      </c>
      <c r="AP428" s="401" t="n">
        <v>37</v>
      </c>
      <c r="AQ428" s="401" t="n">
        <v>38</v>
      </c>
      <c r="AR428" s="401" t="n">
        <v>39</v>
      </c>
      <c r="AS428" s="401" t="n">
        <v>40</v>
      </c>
      <c r="AT428" s="401" t="n">
        <v>41</v>
      </c>
      <c r="AU428" s="401" t="n">
        <v>42</v>
      </c>
      <c r="AV428" s="401" t="n">
        <v>43</v>
      </c>
      <c r="AW428" s="401" t="n">
        <v>44</v>
      </c>
      <c r="AX428" s="401" t="n">
        <v>45</v>
      </c>
      <c r="AY428" s="401" t="n">
        <v>46</v>
      </c>
      <c r="AZ428" s="401" t="n">
        <v>47</v>
      </c>
      <c r="BA428" s="401" t="n">
        <v>48</v>
      </c>
      <c r="BB428" s="401" t="n">
        <v>49</v>
      </c>
      <c r="BC428" s="401" t="n">
        <v>50</v>
      </c>
      <c r="BD428" s="401" t="n">
        <v>51</v>
      </c>
      <c r="BE428" s="401" t="n">
        <v>52</v>
      </c>
      <c r="BF428" s="401" t="n">
        <v>53</v>
      </c>
      <c r="BG428" s="401" t="n">
        <v>54</v>
      </c>
      <c r="BH428" s="401" t="n">
        <v>55</v>
      </c>
      <c r="BI428" s="401" t="n">
        <v>56</v>
      </c>
      <c r="BJ428" s="401" t="n">
        <v>57</v>
      </c>
      <c r="BK428" s="401" t="n">
        <v>58</v>
      </c>
      <c r="BL428" s="401" t="n">
        <v>59</v>
      </c>
      <c r="BM428" s="401" t="n">
        <v>60</v>
      </c>
      <c r="BN428" s="401" t="n">
        <v>61</v>
      </c>
      <c r="BO428" s="401" t="n">
        <v>62</v>
      </c>
      <c r="BP428" s="401" t="n">
        <v>63</v>
      </c>
      <c r="BQ428" s="401" t="n">
        <v>64</v>
      </c>
      <c r="BR428" s="401" t="n">
        <v>65</v>
      </c>
      <c r="BS428" s="401" t="n">
        <v>66</v>
      </c>
      <c r="BT428" s="401" t="n">
        <v>67</v>
      </c>
      <c r="BU428" s="401" t="n">
        <v>68</v>
      </c>
      <c r="BV428" s="401" t="n">
        <v>69</v>
      </c>
      <c r="BW428" s="401" t="n">
        <v>70</v>
      </c>
      <c r="BX428" s="401" t="n">
        <v>71</v>
      </c>
      <c r="BY428" s="401" t="n">
        <v>72</v>
      </c>
      <c r="BZ428" s="401" t="n">
        <v>73</v>
      </c>
      <c r="CA428" s="401" t="n">
        <v>74</v>
      </c>
      <c r="CB428" s="401" t="n">
        <v>75</v>
      </c>
      <c r="CC428" s="401" t="n">
        <v>76</v>
      </c>
      <c r="CD428" s="401" t="n">
        <v>77</v>
      </c>
      <c r="CE428" s="401" t="n">
        <v>78</v>
      </c>
      <c r="CF428" s="401" t="n">
        <v>79</v>
      </c>
      <c r="CG428" s="401" t="n">
        <v>80</v>
      </c>
      <c r="CH428" s="401" t="n">
        <v>81</v>
      </c>
      <c r="CI428" s="401" t="n">
        <v>82</v>
      </c>
      <c r="CJ428" s="401" t="n">
        <v>83</v>
      </c>
      <c r="CK428" s="401" t="n">
        <v>84</v>
      </c>
      <c r="CM428" s="401" t="n">
        <v>85</v>
      </c>
      <c r="CN428" s="401" t="n">
        <v>86</v>
      </c>
      <c r="CO428" s="401" t="n">
        <v>87</v>
      </c>
      <c r="CP428" s="401" t="n">
        <v>88</v>
      </c>
    </row>
    <row r="429" customFormat="false" ht="12.75" hidden="false" customHeight="false" outlineLevel="0" collapsed="false">
      <c r="E429" s="401" t="s">
        <v>225</v>
      </c>
      <c r="F429" s="401" t="n">
        <v>74</v>
      </c>
      <c r="G429" s="401" t="n">
        <v>85</v>
      </c>
      <c r="H429" s="401" t="n">
        <v>52</v>
      </c>
      <c r="I429" s="401" t="n">
        <v>2</v>
      </c>
      <c r="J429" s="401" t="n">
        <v>22</v>
      </c>
      <c r="K429" s="401" t="n">
        <v>19</v>
      </c>
      <c r="L429" s="401" t="n">
        <v>69</v>
      </c>
      <c r="M429" s="401" t="n">
        <v>42</v>
      </c>
      <c r="N429" s="401" t="n">
        <v>71</v>
      </c>
      <c r="O429" s="401" t="n">
        <v>13</v>
      </c>
      <c r="P429" s="401" t="n">
        <v>44</v>
      </c>
      <c r="Q429" s="401" t="n">
        <v>58</v>
      </c>
      <c r="R429" s="401" t="n">
        <v>66</v>
      </c>
      <c r="S429" s="401" t="n">
        <v>38</v>
      </c>
      <c r="T429" s="401" t="n">
        <v>26</v>
      </c>
      <c r="U429" s="401" t="n">
        <v>75</v>
      </c>
      <c r="V429" s="401" t="n">
        <v>50</v>
      </c>
      <c r="W429" s="401" t="n">
        <v>11</v>
      </c>
      <c r="X429" s="401" t="n">
        <v>1</v>
      </c>
      <c r="Y429" s="401" t="n">
        <v>77</v>
      </c>
      <c r="Z429" s="401" t="n">
        <v>30</v>
      </c>
      <c r="AA429" s="401" t="n">
        <v>83</v>
      </c>
      <c r="AB429" s="401" t="n">
        <v>54</v>
      </c>
      <c r="AC429" s="401" t="n">
        <v>40</v>
      </c>
      <c r="AD429" s="401" t="n">
        <v>41</v>
      </c>
      <c r="AE429" s="401" t="n">
        <v>12</v>
      </c>
      <c r="AF429" s="401" t="n">
        <v>88</v>
      </c>
      <c r="AG429" s="401" t="n">
        <v>72</v>
      </c>
      <c r="AH429" s="401" t="n">
        <v>56</v>
      </c>
      <c r="AI429" s="401" t="n">
        <v>62</v>
      </c>
      <c r="AJ429" s="401" t="n">
        <v>34</v>
      </c>
      <c r="AK429" s="401" t="n">
        <v>8</v>
      </c>
      <c r="AL429" s="401" t="n">
        <v>20</v>
      </c>
      <c r="AM429" s="401" t="n">
        <v>47</v>
      </c>
      <c r="AN429" s="401" t="n">
        <v>36</v>
      </c>
      <c r="AO429" s="401" t="n">
        <v>65</v>
      </c>
      <c r="AP429" s="401" t="n">
        <v>51</v>
      </c>
      <c r="AQ429" s="401" t="n">
        <v>57</v>
      </c>
      <c r="AR429" s="401" t="n">
        <v>82</v>
      </c>
      <c r="AS429" s="401" t="n">
        <v>17</v>
      </c>
      <c r="AT429" s="401" t="n">
        <v>48</v>
      </c>
      <c r="AU429" s="401" t="n">
        <v>10</v>
      </c>
      <c r="AV429" s="401" t="n">
        <v>45</v>
      </c>
      <c r="AW429" s="401" t="n">
        <v>87</v>
      </c>
      <c r="AX429" s="401" t="n">
        <v>31</v>
      </c>
      <c r="AY429" s="401" t="n">
        <v>35</v>
      </c>
      <c r="AZ429" s="401" t="n">
        <v>73</v>
      </c>
      <c r="BA429" s="401" t="n">
        <v>7</v>
      </c>
      <c r="BB429" s="401" t="n">
        <v>70</v>
      </c>
      <c r="BC429" s="401" t="n">
        <v>78</v>
      </c>
      <c r="BD429" s="401" t="n">
        <v>68</v>
      </c>
      <c r="BE429" s="401" t="n">
        <v>3</v>
      </c>
      <c r="BF429" s="401" t="n">
        <v>81</v>
      </c>
      <c r="BG429" s="401" t="n">
        <v>63</v>
      </c>
      <c r="BH429" s="401" t="n">
        <v>21</v>
      </c>
      <c r="BI429" s="401" t="n">
        <v>29</v>
      </c>
      <c r="BJ429" s="401" t="n">
        <v>43</v>
      </c>
      <c r="BK429" s="401" t="n">
        <v>60</v>
      </c>
      <c r="BL429" s="401" t="n">
        <v>5</v>
      </c>
      <c r="BM429" s="401" t="n">
        <v>16</v>
      </c>
      <c r="BN429" s="401" t="n">
        <v>55</v>
      </c>
      <c r="BO429" s="401" t="n">
        <v>39</v>
      </c>
      <c r="BP429" s="401" t="n">
        <v>64</v>
      </c>
      <c r="BQ429" s="401" t="n">
        <v>32</v>
      </c>
      <c r="BR429" s="401" t="n">
        <v>76</v>
      </c>
      <c r="BS429" s="401" t="n">
        <v>18</v>
      </c>
      <c r="BT429" s="401" t="n">
        <v>15</v>
      </c>
      <c r="BU429" s="401" t="n">
        <v>84</v>
      </c>
      <c r="BV429" s="401" t="n">
        <v>23</v>
      </c>
      <c r="BW429" s="401" t="n">
        <v>53</v>
      </c>
      <c r="BX429" s="401" t="n">
        <v>9</v>
      </c>
      <c r="BY429" s="401" t="n">
        <v>59</v>
      </c>
      <c r="BZ429" s="401" t="n">
        <v>25</v>
      </c>
      <c r="CA429" s="401" t="n">
        <v>37</v>
      </c>
      <c r="CB429" s="401" t="n">
        <v>79</v>
      </c>
      <c r="CC429" s="401" t="n">
        <v>24</v>
      </c>
      <c r="CD429" s="401" t="n">
        <v>33</v>
      </c>
      <c r="CE429" s="401" t="n">
        <v>86</v>
      </c>
      <c r="CF429" s="401" t="n">
        <v>28</v>
      </c>
      <c r="CG429" s="401" t="n">
        <v>6</v>
      </c>
      <c r="CH429" s="401" t="n">
        <v>49</v>
      </c>
      <c r="CI429" s="401" t="n">
        <v>14</v>
      </c>
      <c r="CJ429" s="401" t="n">
        <v>61</v>
      </c>
      <c r="CK429" s="401" t="n">
        <v>67</v>
      </c>
      <c r="CM429" s="401" t="n">
        <v>80</v>
      </c>
      <c r="CN429" s="401" t="n">
        <v>4</v>
      </c>
      <c r="CO429" s="401" t="n">
        <v>46</v>
      </c>
      <c r="CP429" s="401" t="n">
        <v>27</v>
      </c>
    </row>
    <row r="430" customFormat="false" ht="12.75" hidden="false" customHeight="false" outlineLevel="0" collapsed="false">
      <c r="E430" s="401" t="s">
        <v>227</v>
      </c>
      <c r="F430" s="401" t="n">
        <v>22</v>
      </c>
      <c r="G430" s="401" t="n">
        <v>20</v>
      </c>
      <c r="H430" s="401" t="n">
        <v>31</v>
      </c>
      <c r="I430" s="401" t="n">
        <v>68</v>
      </c>
      <c r="J430" s="401" t="n">
        <v>71</v>
      </c>
      <c r="K430" s="401" t="n">
        <v>4</v>
      </c>
      <c r="L430" s="401" t="n">
        <v>53</v>
      </c>
      <c r="M430" s="401" t="n">
        <v>47</v>
      </c>
      <c r="N430" s="401" t="n">
        <v>12</v>
      </c>
      <c r="O430" s="401" t="n">
        <v>9</v>
      </c>
      <c r="P430" s="401" t="n">
        <v>38</v>
      </c>
      <c r="Q430" s="401" t="n">
        <v>56</v>
      </c>
      <c r="R430" s="401" t="n">
        <v>32</v>
      </c>
      <c r="S430" s="401" t="n">
        <v>7</v>
      </c>
      <c r="T430" s="401" t="n">
        <v>81</v>
      </c>
      <c r="U430" s="401" t="n">
        <v>87</v>
      </c>
      <c r="V430" s="401" t="n">
        <v>19</v>
      </c>
      <c r="W430" s="401" t="n">
        <v>77</v>
      </c>
      <c r="X430" s="401" t="n">
        <v>65</v>
      </c>
      <c r="Y430" s="401" t="n">
        <v>74</v>
      </c>
      <c r="Z430" s="401" t="n">
        <v>17</v>
      </c>
      <c r="AA430" s="401" t="n">
        <v>1</v>
      </c>
      <c r="AB430" s="401" t="n">
        <v>14</v>
      </c>
      <c r="AC430" s="401" t="n">
        <v>86</v>
      </c>
      <c r="AD430" s="401" t="n">
        <v>29</v>
      </c>
      <c r="AE430" s="401" t="n">
        <v>23</v>
      </c>
      <c r="AF430" s="401" t="n">
        <v>44</v>
      </c>
      <c r="AG430" s="401" t="n">
        <v>88</v>
      </c>
      <c r="AH430" s="401" t="n">
        <v>30</v>
      </c>
      <c r="AI430" s="401" t="n">
        <v>73</v>
      </c>
      <c r="AJ430" s="401" t="n">
        <v>5</v>
      </c>
      <c r="AK430" s="401" t="n">
        <v>45</v>
      </c>
      <c r="AL430" s="401" t="n">
        <v>82</v>
      </c>
      <c r="AM430" s="401" t="n">
        <v>35</v>
      </c>
      <c r="AN430" s="401" t="n">
        <v>66</v>
      </c>
      <c r="AO430" s="401" t="n">
        <v>67</v>
      </c>
      <c r="AP430" s="401" t="n">
        <v>60</v>
      </c>
      <c r="AQ430" s="401" t="n">
        <v>27</v>
      </c>
      <c r="AR430" s="401" t="n">
        <v>55</v>
      </c>
      <c r="AS430" s="401" t="n">
        <v>18</v>
      </c>
      <c r="AT430" s="401" t="n">
        <v>84</v>
      </c>
      <c r="AU430" s="401" t="n">
        <v>25</v>
      </c>
      <c r="AV430" s="401" t="n">
        <v>26</v>
      </c>
      <c r="AW430" s="401" t="n">
        <v>8</v>
      </c>
      <c r="AX430" s="401" t="n">
        <v>33</v>
      </c>
      <c r="AY430" s="401" t="n">
        <v>59</v>
      </c>
      <c r="AZ430" s="401" t="n">
        <v>54</v>
      </c>
      <c r="BA430" s="401" t="n">
        <v>2</v>
      </c>
      <c r="BB430" s="401" t="n">
        <v>11</v>
      </c>
      <c r="BC430" s="401" t="n">
        <v>61</v>
      </c>
      <c r="BD430" s="401" t="n">
        <v>79</v>
      </c>
      <c r="BE430" s="401" t="n">
        <v>63</v>
      </c>
      <c r="BF430" s="401" t="n">
        <v>39</v>
      </c>
      <c r="BG430" s="401" t="n">
        <v>42</v>
      </c>
      <c r="BH430" s="401" t="n">
        <v>57</v>
      </c>
      <c r="BI430" s="401" t="n">
        <v>15</v>
      </c>
      <c r="BJ430" s="401" t="n">
        <v>6</v>
      </c>
      <c r="BK430" s="401" t="n">
        <v>21</v>
      </c>
      <c r="BL430" s="401" t="n">
        <v>46</v>
      </c>
      <c r="BM430" s="401" t="n">
        <v>58</v>
      </c>
      <c r="BN430" s="401" t="n">
        <v>69</v>
      </c>
      <c r="BO430" s="401" t="n">
        <v>16</v>
      </c>
      <c r="BP430" s="401" t="n">
        <v>50</v>
      </c>
      <c r="BQ430" s="401" t="n">
        <v>41</v>
      </c>
      <c r="BR430" s="401" t="n">
        <v>52</v>
      </c>
      <c r="BS430" s="401" t="n">
        <v>70</v>
      </c>
      <c r="BT430" s="401" t="n">
        <v>36</v>
      </c>
      <c r="BU430" s="401" t="n">
        <v>62</v>
      </c>
      <c r="BV430" s="401" t="n">
        <v>43</v>
      </c>
      <c r="BW430" s="401" t="n">
        <v>83</v>
      </c>
      <c r="BX430" s="401" t="n">
        <v>13</v>
      </c>
      <c r="BY430" s="401" t="n">
        <v>80</v>
      </c>
      <c r="BZ430" s="401" t="n">
        <v>24</v>
      </c>
      <c r="CA430" s="401" t="n">
        <v>75</v>
      </c>
      <c r="CB430" s="401" t="n">
        <v>85</v>
      </c>
      <c r="CC430" s="401" t="n">
        <v>40</v>
      </c>
      <c r="CD430" s="401" t="n">
        <v>49</v>
      </c>
      <c r="CE430" s="401" t="n">
        <v>76</v>
      </c>
      <c r="CF430" s="401" t="n">
        <v>51</v>
      </c>
      <c r="CG430" s="401" t="n">
        <v>72</v>
      </c>
      <c r="CH430" s="401" t="n">
        <v>37</v>
      </c>
      <c r="CI430" s="401" t="n">
        <v>28</v>
      </c>
      <c r="CJ430" s="401" t="n">
        <v>34</v>
      </c>
      <c r="CK430" s="401" t="n">
        <v>48</v>
      </c>
      <c r="CM430" s="401" t="n">
        <v>78</v>
      </c>
      <c r="CN430" s="401" t="n">
        <v>64</v>
      </c>
      <c r="CO430" s="401" t="n">
        <v>10</v>
      </c>
      <c r="CP430" s="401" t="n">
        <v>3</v>
      </c>
    </row>
    <row r="432" customFormat="false" ht="12.75" hidden="false" customHeight="false" outlineLevel="0" collapsed="false">
      <c r="D432" s="446" t="n">
        <v>89</v>
      </c>
      <c r="E432" s="39" t="s">
        <v>250</v>
      </c>
    </row>
    <row r="433" customFormat="false" ht="12.75" hidden="false" customHeight="false" outlineLevel="0" collapsed="false">
      <c r="E433" s="401" t="s">
        <v>198</v>
      </c>
      <c r="F433" s="401" t="n">
        <v>1</v>
      </c>
      <c r="G433" s="401" t="n">
        <v>2</v>
      </c>
      <c r="H433" s="401" t="n">
        <v>3</v>
      </c>
      <c r="I433" s="401" t="n">
        <v>4</v>
      </c>
      <c r="J433" s="401" t="n">
        <v>5</v>
      </c>
      <c r="K433" s="401" t="n">
        <v>6</v>
      </c>
      <c r="L433" s="401" t="n">
        <v>7</v>
      </c>
      <c r="M433" s="401" t="n">
        <v>8</v>
      </c>
      <c r="N433" s="401" t="n">
        <v>9</v>
      </c>
      <c r="O433" s="401" t="n">
        <v>10</v>
      </c>
      <c r="P433" s="401" t="n">
        <v>11</v>
      </c>
      <c r="Q433" s="401" t="n">
        <v>12</v>
      </c>
      <c r="R433" s="401" t="n">
        <v>13</v>
      </c>
      <c r="S433" s="401" t="n">
        <v>14</v>
      </c>
      <c r="T433" s="401" t="n">
        <v>15</v>
      </c>
      <c r="U433" s="401" t="n">
        <v>16</v>
      </c>
      <c r="V433" s="401" t="n">
        <v>17</v>
      </c>
      <c r="W433" s="401" t="n">
        <v>18</v>
      </c>
      <c r="X433" s="401" t="n">
        <v>19</v>
      </c>
      <c r="Y433" s="401" t="n">
        <v>20</v>
      </c>
      <c r="Z433" s="401" t="n">
        <v>21</v>
      </c>
      <c r="AA433" s="401" t="n">
        <v>22</v>
      </c>
      <c r="AB433" s="401" t="n">
        <v>23</v>
      </c>
      <c r="AC433" s="401" t="n">
        <v>24</v>
      </c>
      <c r="AD433" s="401" t="n">
        <v>25</v>
      </c>
      <c r="AE433" s="401" t="n">
        <v>26</v>
      </c>
      <c r="AF433" s="401" t="n">
        <v>27</v>
      </c>
      <c r="AG433" s="401" t="n">
        <v>28</v>
      </c>
      <c r="AH433" s="401" t="n">
        <v>29</v>
      </c>
      <c r="AI433" s="401" t="n">
        <v>30</v>
      </c>
      <c r="AJ433" s="401" t="n">
        <v>31</v>
      </c>
      <c r="AK433" s="401" t="n">
        <v>32</v>
      </c>
      <c r="AL433" s="401" t="n">
        <v>33</v>
      </c>
      <c r="AM433" s="401" t="n">
        <v>34</v>
      </c>
      <c r="AN433" s="401" t="n">
        <v>35</v>
      </c>
      <c r="AO433" s="401" t="n">
        <v>36</v>
      </c>
      <c r="AP433" s="401" t="n">
        <v>37</v>
      </c>
      <c r="AQ433" s="401" t="n">
        <v>38</v>
      </c>
      <c r="AR433" s="401" t="n">
        <v>39</v>
      </c>
      <c r="AS433" s="401" t="n">
        <v>40</v>
      </c>
      <c r="AT433" s="401" t="n">
        <v>41</v>
      </c>
      <c r="AU433" s="401" t="n">
        <v>42</v>
      </c>
      <c r="AV433" s="401" t="n">
        <v>43</v>
      </c>
      <c r="AW433" s="401" t="n">
        <v>44</v>
      </c>
      <c r="AX433" s="401" t="n">
        <v>45</v>
      </c>
      <c r="AY433" s="401" t="n">
        <v>46</v>
      </c>
      <c r="AZ433" s="401" t="n">
        <v>47</v>
      </c>
      <c r="BA433" s="401" t="n">
        <v>48</v>
      </c>
      <c r="BB433" s="401" t="n">
        <v>49</v>
      </c>
      <c r="BC433" s="401" t="n">
        <v>50</v>
      </c>
      <c r="BD433" s="401" t="n">
        <v>51</v>
      </c>
      <c r="BE433" s="401" t="n">
        <v>52</v>
      </c>
      <c r="BF433" s="401" t="n">
        <v>53</v>
      </c>
      <c r="BG433" s="401" t="n">
        <v>54</v>
      </c>
      <c r="BH433" s="401" t="n">
        <v>55</v>
      </c>
      <c r="BI433" s="401" t="n">
        <v>56</v>
      </c>
      <c r="BJ433" s="401" t="n">
        <v>57</v>
      </c>
      <c r="BK433" s="401" t="n">
        <v>58</v>
      </c>
      <c r="BL433" s="401" t="n">
        <v>59</v>
      </c>
      <c r="BM433" s="401" t="n">
        <v>60</v>
      </c>
      <c r="BN433" s="401" t="n">
        <v>61</v>
      </c>
      <c r="BO433" s="401" t="n">
        <v>62</v>
      </c>
      <c r="BP433" s="401" t="n">
        <v>63</v>
      </c>
      <c r="BQ433" s="401" t="n">
        <v>64</v>
      </c>
      <c r="BR433" s="401" t="n">
        <v>65</v>
      </c>
      <c r="BS433" s="401" t="n">
        <v>66</v>
      </c>
      <c r="BT433" s="401" t="n">
        <v>67</v>
      </c>
      <c r="BU433" s="401" t="n">
        <v>68</v>
      </c>
      <c r="BV433" s="401" t="n">
        <v>69</v>
      </c>
      <c r="BW433" s="401" t="n">
        <v>70</v>
      </c>
      <c r="BX433" s="401" t="n">
        <v>71</v>
      </c>
      <c r="BY433" s="401" t="n">
        <v>72</v>
      </c>
      <c r="BZ433" s="401" t="n">
        <v>73</v>
      </c>
      <c r="CA433" s="401" t="n">
        <v>74</v>
      </c>
      <c r="CB433" s="401" t="n">
        <v>75</v>
      </c>
      <c r="CC433" s="401" t="n">
        <v>76</v>
      </c>
      <c r="CD433" s="401" t="n">
        <v>77</v>
      </c>
      <c r="CE433" s="401" t="n">
        <v>78</v>
      </c>
      <c r="CF433" s="401" t="n">
        <v>79</v>
      </c>
      <c r="CG433" s="401" t="n">
        <v>80</v>
      </c>
      <c r="CH433" s="401" t="n">
        <v>81</v>
      </c>
      <c r="CI433" s="401" t="n">
        <v>82</v>
      </c>
      <c r="CJ433" s="401" t="n">
        <v>83</v>
      </c>
      <c r="CK433" s="401" t="n">
        <v>84</v>
      </c>
      <c r="CL433" s="401" t="n">
        <v>85</v>
      </c>
      <c r="CM433" s="401" t="n">
        <v>86</v>
      </c>
      <c r="CN433" s="401" t="n">
        <v>87</v>
      </c>
      <c r="CO433" s="401" t="n">
        <v>88</v>
      </c>
      <c r="CP433" s="401" t="n">
        <v>89</v>
      </c>
    </row>
    <row r="434" customFormat="false" ht="12.75" hidden="false" customHeight="false" outlineLevel="0" collapsed="false">
      <c r="E434" s="401" t="s">
        <v>225</v>
      </c>
      <c r="F434" s="401" t="n">
        <v>30</v>
      </c>
      <c r="G434" s="401" t="n">
        <v>3</v>
      </c>
      <c r="H434" s="401" t="n">
        <v>44</v>
      </c>
      <c r="I434" s="401" t="n">
        <v>65</v>
      </c>
      <c r="J434" s="401" t="n">
        <v>46</v>
      </c>
      <c r="K434" s="401" t="n">
        <v>33</v>
      </c>
      <c r="L434" s="401" t="n">
        <v>50</v>
      </c>
      <c r="M434" s="401" t="n">
        <v>74</v>
      </c>
      <c r="N434" s="401" t="n">
        <v>57</v>
      </c>
      <c r="O434" s="401" t="n">
        <v>68</v>
      </c>
      <c r="P434" s="401" t="n">
        <v>73</v>
      </c>
      <c r="Q434" s="401" t="n">
        <v>11</v>
      </c>
      <c r="R434" s="401" t="n">
        <v>27</v>
      </c>
      <c r="S434" s="401" t="n">
        <v>53</v>
      </c>
      <c r="T434" s="401" t="n">
        <v>67</v>
      </c>
      <c r="U434" s="401" t="n">
        <v>20</v>
      </c>
      <c r="V434" s="401" t="n">
        <v>15</v>
      </c>
      <c r="W434" s="401" t="n">
        <v>62</v>
      </c>
      <c r="X434" s="401" t="n">
        <v>76</v>
      </c>
      <c r="Y434" s="401" t="n">
        <v>66</v>
      </c>
      <c r="Z434" s="401" t="n">
        <v>89</v>
      </c>
      <c r="AA434" s="401" t="n">
        <v>69</v>
      </c>
      <c r="AB434" s="401" t="n">
        <v>64</v>
      </c>
      <c r="AC434" s="401" t="n">
        <v>71</v>
      </c>
      <c r="AD434" s="401" t="n">
        <v>42</v>
      </c>
      <c r="AE434" s="401" t="n">
        <v>37</v>
      </c>
      <c r="AF434" s="401" t="n">
        <v>49</v>
      </c>
      <c r="AG434" s="401" t="n">
        <v>51</v>
      </c>
      <c r="AH434" s="401" t="n">
        <v>31</v>
      </c>
      <c r="AI434" s="401" t="n">
        <v>87</v>
      </c>
      <c r="AJ434" s="401" t="n">
        <v>84</v>
      </c>
      <c r="AK434" s="401" t="n">
        <v>38</v>
      </c>
      <c r="AL434" s="401" t="n">
        <v>6</v>
      </c>
      <c r="AM434" s="401" t="n">
        <v>75</v>
      </c>
      <c r="AN434" s="401" t="n">
        <v>23</v>
      </c>
      <c r="AO434" s="401" t="n">
        <v>14</v>
      </c>
      <c r="AP434" s="401" t="n">
        <v>59</v>
      </c>
      <c r="AQ434" s="401" t="n">
        <v>45</v>
      </c>
      <c r="AR434" s="401" t="n">
        <v>16</v>
      </c>
      <c r="AS434" s="401" t="n">
        <v>54</v>
      </c>
      <c r="AT434" s="401" t="n">
        <v>25</v>
      </c>
      <c r="AU434" s="401" t="n">
        <v>43</v>
      </c>
      <c r="AV434" s="401" t="n">
        <v>86</v>
      </c>
      <c r="AW434" s="401" t="n">
        <v>58</v>
      </c>
      <c r="AX434" s="401" t="n">
        <v>32</v>
      </c>
      <c r="AY434" s="401" t="n">
        <v>79</v>
      </c>
      <c r="AZ434" s="401" t="n">
        <v>24</v>
      </c>
      <c r="BA434" s="401" t="n">
        <v>82</v>
      </c>
      <c r="BB434" s="401" t="n">
        <v>18</v>
      </c>
      <c r="BC434" s="401" t="n">
        <v>41</v>
      </c>
      <c r="BD434" s="401" t="n">
        <v>85</v>
      </c>
      <c r="BE434" s="401" t="n">
        <v>39</v>
      </c>
      <c r="BF434" s="401" t="n">
        <v>29</v>
      </c>
      <c r="BG434" s="401" t="n">
        <v>48</v>
      </c>
      <c r="BH434" s="401" t="n">
        <v>56</v>
      </c>
      <c r="BI434" s="401" t="n">
        <v>5</v>
      </c>
      <c r="BJ434" s="401" t="n">
        <v>26</v>
      </c>
      <c r="BK434" s="401" t="n">
        <v>47</v>
      </c>
      <c r="BL434" s="401" t="n">
        <v>13</v>
      </c>
      <c r="BM434" s="401" t="n">
        <v>36</v>
      </c>
      <c r="BN434" s="401" t="n">
        <v>17</v>
      </c>
      <c r="BO434" s="401" t="n">
        <v>21</v>
      </c>
      <c r="BP434" s="401" t="n">
        <v>10</v>
      </c>
      <c r="BQ434" s="401" t="n">
        <v>78</v>
      </c>
      <c r="BR434" s="401" t="n">
        <v>28</v>
      </c>
      <c r="BS434" s="401" t="n">
        <v>35</v>
      </c>
      <c r="BT434" s="401" t="n">
        <v>63</v>
      </c>
      <c r="BU434" s="401" t="n">
        <v>4</v>
      </c>
      <c r="BV434" s="401" t="n">
        <v>22</v>
      </c>
      <c r="BW434" s="401" t="n">
        <v>7</v>
      </c>
      <c r="BX434" s="401" t="n">
        <v>83</v>
      </c>
      <c r="BY434" s="401" t="n">
        <v>88</v>
      </c>
      <c r="BZ434" s="401" t="n">
        <v>12</v>
      </c>
      <c r="CA434" s="401" t="n">
        <v>2</v>
      </c>
      <c r="CB434" s="401" t="n">
        <v>34</v>
      </c>
      <c r="CC434" s="401" t="n">
        <v>60</v>
      </c>
      <c r="CD434" s="401" t="n">
        <v>70</v>
      </c>
      <c r="CE434" s="401" t="n">
        <v>61</v>
      </c>
      <c r="CF434" s="401" t="n">
        <v>72</v>
      </c>
      <c r="CG434" s="401" t="n">
        <v>8</v>
      </c>
      <c r="CH434" s="401" t="n">
        <v>52</v>
      </c>
      <c r="CI434" s="401" t="n">
        <v>9</v>
      </c>
      <c r="CJ434" s="401" t="n">
        <v>81</v>
      </c>
      <c r="CK434" s="401" t="n">
        <v>1</v>
      </c>
      <c r="CL434" s="401" t="n">
        <v>77</v>
      </c>
      <c r="CM434" s="401" t="n">
        <v>80</v>
      </c>
      <c r="CN434" s="401" t="n">
        <v>19</v>
      </c>
      <c r="CO434" s="401" t="n">
        <v>55</v>
      </c>
      <c r="CP434" s="401" t="n">
        <v>40</v>
      </c>
    </row>
    <row r="435" customFormat="false" ht="12.75" hidden="false" customHeight="false" outlineLevel="0" collapsed="false">
      <c r="E435" s="401" t="s">
        <v>227</v>
      </c>
      <c r="F435" s="401" t="n">
        <v>78</v>
      </c>
      <c r="G435" s="401" t="n">
        <v>31</v>
      </c>
      <c r="H435" s="401" t="n">
        <v>70</v>
      </c>
      <c r="I435" s="401" t="n">
        <v>25</v>
      </c>
      <c r="J435" s="401" t="n">
        <v>88</v>
      </c>
      <c r="K435" s="401" t="n">
        <v>7</v>
      </c>
      <c r="L435" s="401" t="n">
        <v>80</v>
      </c>
      <c r="M435" s="401" t="n">
        <v>72</v>
      </c>
      <c r="N435" s="401" t="n">
        <v>51</v>
      </c>
      <c r="O435" s="401" t="n">
        <v>26</v>
      </c>
      <c r="P435" s="401" t="n">
        <v>75</v>
      </c>
      <c r="Q435" s="401" t="n">
        <v>29</v>
      </c>
      <c r="R435" s="401" t="n">
        <v>24</v>
      </c>
      <c r="S435" s="401" t="n">
        <v>86</v>
      </c>
      <c r="T435" s="401" t="n">
        <v>63</v>
      </c>
      <c r="U435" s="401" t="n">
        <v>65</v>
      </c>
      <c r="V435" s="401" t="n">
        <v>48</v>
      </c>
      <c r="W435" s="401" t="n">
        <v>42</v>
      </c>
      <c r="X435" s="401" t="n">
        <v>5</v>
      </c>
      <c r="Y435" s="401" t="n">
        <v>37</v>
      </c>
      <c r="Z435" s="401" t="n">
        <v>19</v>
      </c>
      <c r="AA435" s="401" t="n">
        <v>4</v>
      </c>
      <c r="AB435" s="401" t="n">
        <v>67</v>
      </c>
      <c r="AC435" s="401" t="n">
        <v>43</v>
      </c>
      <c r="AD435" s="401" t="n">
        <v>52</v>
      </c>
      <c r="AE435" s="401" t="n">
        <v>55</v>
      </c>
      <c r="AF435" s="401" t="n">
        <v>18</v>
      </c>
      <c r="AG435" s="401" t="n">
        <v>49</v>
      </c>
      <c r="AH435" s="401" t="n">
        <v>62</v>
      </c>
      <c r="AI435" s="401" t="n">
        <v>73</v>
      </c>
      <c r="AJ435" s="401" t="n">
        <v>87</v>
      </c>
      <c r="AK435" s="401" t="n">
        <v>8</v>
      </c>
      <c r="AL435" s="401" t="n">
        <v>84</v>
      </c>
      <c r="AM435" s="401" t="n">
        <v>56</v>
      </c>
      <c r="AN435" s="401" t="n">
        <v>14</v>
      </c>
      <c r="AO435" s="401" t="n">
        <v>45</v>
      </c>
      <c r="AP435" s="401" t="n">
        <v>20</v>
      </c>
      <c r="AQ435" s="401" t="n">
        <v>69</v>
      </c>
      <c r="AR435" s="401" t="n">
        <v>35</v>
      </c>
      <c r="AS435" s="401" t="n">
        <v>21</v>
      </c>
      <c r="AT435" s="401" t="n">
        <v>15</v>
      </c>
      <c r="AU435" s="401" t="n">
        <v>58</v>
      </c>
      <c r="AV435" s="401" t="n">
        <v>9</v>
      </c>
      <c r="AW435" s="401" t="n">
        <v>30</v>
      </c>
      <c r="AX435" s="401" t="n">
        <v>82</v>
      </c>
      <c r="AY435" s="401" t="n">
        <v>34</v>
      </c>
      <c r="AZ435" s="401" t="n">
        <v>23</v>
      </c>
      <c r="BA435" s="401" t="n">
        <v>59</v>
      </c>
      <c r="BB435" s="401" t="n">
        <v>81</v>
      </c>
      <c r="BC435" s="401" t="n">
        <v>76</v>
      </c>
      <c r="BD435" s="401" t="n">
        <v>13</v>
      </c>
      <c r="BE435" s="401" t="n">
        <v>41</v>
      </c>
      <c r="BF435" s="401" t="n">
        <v>1</v>
      </c>
      <c r="BG435" s="401" t="n">
        <v>6</v>
      </c>
      <c r="BH435" s="401" t="n">
        <v>83</v>
      </c>
      <c r="BI435" s="401" t="n">
        <v>74</v>
      </c>
      <c r="BJ435" s="401" t="n">
        <v>66</v>
      </c>
      <c r="BK435" s="401" t="n">
        <v>32</v>
      </c>
      <c r="BL435" s="401" t="n">
        <v>11</v>
      </c>
      <c r="BM435" s="401" t="n">
        <v>89</v>
      </c>
      <c r="BN435" s="401" t="n">
        <v>40</v>
      </c>
      <c r="BO435" s="401" t="n">
        <v>44</v>
      </c>
      <c r="BP435" s="401" t="n">
        <v>22</v>
      </c>
      <c r="BQ435" s="401" t="n">
        <v>33</v>
      </c>
      <c r="BR435" s="401" t="n">
        <v>47</v>
      </c>
      <c r="BS435" s="401" t="n">
        <v>57</v>
      </c>
      <c r="BT435" s="401" t="n">
        <v>28</v>
      </c>
      <c r="BU435" s="401" t="n">
        <v>36</v>
      </c>
      <c r="BV435" s="401" t="n">
        <v>85</v>
      </c>
      <c r="BW435" s="401" t="n">
        <v>3</v>
      </c>
      <c r="BX435" s="401" t="n">
        <v>77</v>
      </c>
      <c r="BY435" s="401" t="n">
        <v>16</v>
      </c>
      <c r="BZ435" s="401" t="n">
        <v>50</v>
      </c>
      <c r="CA435" s="401" t="n">
        <v>12</v>
      </c>
      <c r="CB435" s="401" t="n">
        <v>27</v>
      </c>
      <c r="CC435" s="401" t="n">
        <v>10</v>
      </c>
      <c r="CD435" s="401" t="n">
        <v>46</v>
      </c>
      <c r="CE435" s="401" t="n">
        <v>79</v>
      </c>
      <c r="CF435" s="401" t="n">
        <v>61</v>
      </c>
      <c r="CG435" s="401" t="n">
        <v>71</v>
      </c>
      <c r="CH435" s="401" t="n">
        <v>53</v>
      </c>
      <c r="CI435" s="401" t="n">
        <v>68</v>
      </c>
      <c r="CJ435" s="401" t="n">
        <v>2</v>
      </c>
      <c r="CK435" s="401" t="n">
        <v>17</v>
      </c>
      <c r="CL435" s="401" t="n">
        <v>38</v>
      </c>
      <c r="CM435" s="401" t="n">
        <v>54</v>
      </c>
      <c r="CN435" s="401" t="n">
        <v>64</v>
      </c>
      <c r="CO435" s="401" t="n">
        <v>39</v>
      </c>
      <c r="CP435" s="401" t="n">
        <v>60</v>
      </c>
    </row>
    <row r="437" customFormat="false" ht="12.75" hidden="false" customHeight="false" outlineLevel="0" collapsed="false">
      <c r="D437" s="446" t="n">
        <v>90</v>
      </c>
      <c r="E437" s="39" t="s">
        <v>250</v>
      </c>
    </row>
    <row r="438" customFormat="false" ht="12.75" hidden="false" customHeight="false" outlineLevel="0" collapsed="false">
      <c r="E438" s="401" t="s">
        <v>198</v>
      </c>
      <c r="F438" s="401" t="n">
        <v>1</v>
      </c>
      <c r="G438" s="401" t="n">
        <v>2</v>
      </c>
      <c r="H438" s="401" t="n">
        <v>3</v>
      </c>
      <c r="I438" s="401" t="n">
        <v>4</v>
      </c>
      <c r="J438" s="401" t="n">
        <v>5</v>
      </c>
      <c r="K438" s="401" t="n">
        <v>6</v>
      </c>
      <c r="L438" s="401" t="n">
        <v>7</v>
      </c>
      <c r="M438" s="401" t="n">
        <v>8</v>
      </c>
      <c r="N438" s="401" t="n">
        <v>9</v>
      </c>
      <c r="O438" s="401" t="n">
        <v>10</v>
      </c>
      <c r="P438" s="401" t="n">
        <v>11</v>
      </c>
      <c r="Q438" s="401" t="n">
        <v>12</v>
      </c>
      <c r="R438" s="401" t="n">
        <v>13</v>
      </c>
      <c r="S438" s="401" t="n">
        <v>14</v>
      </c>
      <c r="T438" s="401" t="n">
        <v>15</v>
      </c>
      <c r="U438" s="401" t="n">
        <v>16</v>
      </c>
      <c r="V438" s="401" t="n">
        <v>17</v>
      </c>
      <c r="W438" s="401" t="n">
        <v>18</v>
      </c>
      <c r="X438" s="401" t="n">
        <v>19</v>
      </c>
      <c r="Y438" s="401" t="n">
        <v>20</v>
      </c>
      <c r="Z438" s="401" t="n">
        <v>21</v>
      </c>
      <c r="AA438" s="401" t="n">
        <v>22</v>
      </c>
      <c r="AB438" s="401" t="n">
        <v>23</v>
      </c>
      <c r="AC438" s="401" t="n">
        <v>24</v>
      </c>
      <c r="AD438" s="401" t="n">
        <v>25</v>
      </c>
      <c r="AE438" s="401" t="n">
        <v>26</v>
      </c>
      <c r="AF438" s="401" t="n">
        <v>27</v>
      </c>
      <c r="AG438" s="401" t="n">
        <v>28</v>
      </c>
      <c r="AH438" s="401" t="n">
        <v>29</v>
      </c>
      <c r="AI438" s="401" t="n">
        <v>30</v>
      </c>
      <c r="AJ438" s="401" t="n">
        <v>31</v>
      </c>
      <c r="AK438" s="401" t="n">
        <v>32</v>
      </c>
      <c r="AL438" s="401" t="n">
        <v>33</v>
      </c>
      <c r="AM438" s="401" t="n">
        <v>34</v>
      </c>
      <c r="AN438" s="401" t="n">
        <v>35</v>
      </c>
      <c r="AO438" s="401" t="n">
        <v>36</v>
      </c>
      <c r="AP438" s="401" t="n">
        <v>37</v>
      </c>
      <c r="AQ438" s="401" t="n">
        <v>38</v>
      </c>
      <c r="AR438" s="401" t="n">
        <v>39</v>
      </c>
      <c r="AS438" s="401" t="n">
        <v>40</v>
      </c>
      <c r="AT438" s="401" t="n">
        <v>41</v>
      </c>
      <c r="AU438" s="401" t="n">
        <v>42</v>
      </c>
      <c r="AV438" s="401" t="n">
        <v>43</v>
      </c>
      <c r="AW438" s="401" t="n">
        <v>44</v>
      </c>
      <c r="AX438" s="401" t="n">
        <v>45</v>
      </c>
      <c r="AY438" s="401" t="n">
        <v>46</v>
      </c>
      <c r="AZ438" s="401" t="n">
        <v>47</v>
      </c>
      <c r="BA438" s="401" t="n">
        <v>48</v>
      </c>
      <c r="BB438" s="401" t="n">
        <v>49</v>
      </c>
      <c r="BC438" s="401" t="n">
        <v>50</v>
      </c>
      <c r="BD438" s="401" t="n">
        <v>51</v>
      </c>
      <c r="BE438" s="401" t="n">
        <v>52</v>
      </c>
      <c r="BF438" s="401" t="n">
        <v>53</v>
      </c>
      <c r="BG438" s="401" t="n">
        <v>54</v>
      </c>
      <c r="BH438" s="401" t="n">
        <v>55</v>
      </c>
      <c r="BI438" s="401" t="n">
        <v>56</v>
      </c>
      <c r="BJ438" s="401" t="n">
        <v>57</v>
      </c>
      <c r="BK438" s="401" t="n">
        <v>58</v>
      </c>
      <c r="BL438" s="401" t="n">
        <v>59</v>
      </c>
      <c r="BM438" s="401" t="n">
        <v>60</v>
      </c>
      <c r="BN438" s="401" t="n">
        <v>61</v>
      </c>
      <c r="BO438" s="401" t="n">
        <v>62</v>
      </c>
      <c r="BP438" s="401" t="n">
        <v>63</v>
      </c>
      <c r="BQ438" s="401" t="n">
        <v>64</v>
      </c>
      <c r="BR438" s="401" t="n">
        <v>65</v>
      </c>
      <c r="BS438" s="401" t="n">
        <v>66</v>
      </c>
      <c r="BT438" s="401" t="n">
        <v>67</v>
      </c>
      <c r="BU438" s="401" t="n">
        <v>68</v>
      </c>
      <c r="BV438" s="401" t="n">
        <v>69</v>
      </c>
      <c r="BW438" s="401" t="n">
        <v>70</v>
      </c>
      <c r="BX438" s="401" t="n">
        <v>71</v>
      </c>
      <c r="BY438" s="401" t="n">
        <v>72</v>
      </c>
      <c r="BZ438" s="401" t="n">
        <v>73</v>
      </c>
      <c r="CA438" s="401" t="n">
        <v>74</v>
      </c>
      <c r="CB438" s="401" t="n">
        <v>75</v>
      </c>
      <c r="CC438" s="401" t="n">
        <v>76</v>
      </c>
      <c r="CD438" s="401" t="n">
        <v>77</v>
      </c>
      <c r="CE438" s="401" t="n">
        <v>78</v>
      </c>
      <c r="CF438" s="401" t="n">
        <v>79</v>
      </c>
      <c r="CG438" s="401" t="n">
        <v>80</v>
      </c>
      <c r="CH438" s="401" t="n">
        <v>81</v>
      </c>
      <c r="CI438" s="401" t="n">
        <v>82</v>
      </c>
      <c r="CJ438" s="401" t="n">
        <v>83</v>
      </c>
      <c r="CK438" s="401" t="n">
        <v>84</v>
      </c>
      <c r="CL438" s="401" t="n">
        <v>85</v>
      </c>
      <c r="CM438" s="401" t="n">
        <v>86</v>
      </c>
      <c r="CN438" s="401" t="n">
        <v>87</v>
      </c>
      <c r="CO438" s="401" t="n">
        <v>88</v>
      </c>
      <c r="CP438" s="401" t="n">
        <v>89</v>
      </c>
      <c r="CQ438" s="401" t="n">
        <v>90</v>
      </c>
    </row>
    <row r="439" customFormat="false" ht="12.75" hidden="false" customHeight="false" outlineLevel="0" collapsed="false">
      <c r="E439" s="401" t="s">
        <v>225</v>
      </c>
      <c r="F439" s="401" t="n">
        <v>89</v>
      </c>
      <c r="G439" s="401" t="n">
        <v>39</v>
      </c>
      <c r="H439" s="401" t="n">
        <v>42</v>
      </c>
      <c r="I439" s="401" t="n">
        <v>57</v>
      </c>
      <c r="J439" s="401" t="n">
        <v>21</v>
      </c>
      <c r="K439" s="401" t="n">
        <v>44</v>
      </c>
      <c r="L439" s="401" t="n">
        <v>19</v>
      </c>
      <c r="M439" s="401" t="n">
        <v>67</v>
      </c>
      <c r="N439" s="401" t="n">
        <v>78</v>
      </c>
      <c r="O439" s="401" t="n">
        <v>6</v>
      </c>
      <c r="P439" s="401" t="n">
        <v>72</v>
      </c>
      <c r="Q439" s="401" t="n">
        <v>8</v>
      </c>
      <c r="R439" s="401" t="n">
        <v>12</v>
      </c>
      <c r="S439" s="401" t="n">
        <v>51</v>
      </c>
      <c r="T439" s="401" t="n">
        <v>81</v>
      </c>
      <c r="U439" s="401" t="n">
        <v>9</v>
      </c>
      <c r="V439" s="401" t="n">
        <v>34</v>
      </c>
      <c r="W439" s="401" t="n">
        <v>46</v>
      </c>
      <c r="X439" s="401" t="n">
        <v>27</v>
      </c>
      <c r="Y439" s="401" t="n">
        <v>88</v>
      </c>
      <c r="Z439" s="401" t="n">
        <v>68</v>
      </c>
      <c r="AA439" s="401" t="n">
        <v>43</v>
      </c>
      <c r="AB439" s="401" t="n">
        <v>24</v>
      </c>
      <c r="AC439" s="401" t="n">
        <v>1</v>
      </c>
      <c r="AD439" s="401" t="n">
        <v>52</v>
      </c>
      <c r="AE439" s="401" t="n">
        <v>77</v>
      </c>
      <c r="AF439" s="401" t="n">
        <v>3</v>
      </c>
      <c r="AG439" s="401" t="n">
        <v>90</v>
      </c>
      <c r="AH439" s="401" t="n">
        <v>22</v>
      </c>
      <c r="AI439" s="401" t="n">
        <v>28</v>
      </c>
      <c r="AJ439" s="401" t="n">
        <v>55</v>
      </c>
      <c r="AK439" s="401" t="n">
        <v>63</v>
      </c>
      <c r="AL439" s="401" t="n">
        <v>25</v>
      </c>
      <c r="AM439" s="401" t="n">
        <v>32</v>
      </c>
      <c r="AN439" s="401" t="n">
        <v>71</v>
      </c>
      <c r="AO439" s="401" t="n">
        <v>84</v>
      </c>
      <c r="AP439" s="401" t="n">
        <v>76</v>
      </c>
      <c r="AQ439" s="401" t="n">
        <v>2</v>
      </c>
      <c r="AR439" s="401" t="n">
        <v>10</v>
      </c>
      <c r="AS439" s="401" t="n">
        <v>61</v>
      </c>
      <c r="AT439" s="401" t="n">
        <v>69</v>
      </c>
      <c r="AU439" s="401" t="n">
        <v>30</v>
      </c>
      <c r="AV439" s="401" t="n">
        <v>56</v>
      </c>
      <c r="AW439" s="401" t="n">
        <v>41</v>
      </c>
      <c r="AX439" s="401" t="n">
        <v>31</v>
      </c>
      <c r="AY439" s="401" t="n">
        <v>60</v>
      </c>
      <c r="AZ439" s="401" t="n">
        <v>40</v>
      </c>
      <c r="BA439" s="401" t="n">
        <v>5</v>
      </c>
      <c r="BB439" s="401" t="n">
        <v>45</v>
      </c>
      <c r="BC439" s="401" t="n">
        <v>79</v>
      </c>
      <c r="BD439" s="401" t="n">
        <v>47</v>
      </c>
      <c r="BE439" s="401" t="n">
        <v>58</v>
      </c>
      <c r="BF439" s="401" t="n">
        <v>65</v>
      </c>
      <c r="BG439" s="401" t="n">
        <v>15</v>
      </c>
      <c r="BH439" s="401" t="n">
        <v>23</v>
      </c>
      <c r="BI439" s="401" t="n">
        <v>53</v>
      </c>
      <c r="BJ439" s="401" t="n">
        <v>16</v>
      </c>
      <c r="BK439" s="401" t="n">
        <v>7</v>
      </c>
      <c r="BL439" s="401" t="n">
        <v>82</v>
      </c>
      <c r="BM439" s="401" t="n">
        <v>66</v>
      </c>
      <c r="BN439" s="401" t="n">
        <v>62</v>
      </c>
      <c r="BO439" s="401" t="n">
        <v>48</v>
      </c>
      <c r="BP439" s="401" t="n">
        <v>26</v>
      </c>
      <c r="BQ439" s="401" t="n">
        <v>83</v>
      </c>
      <c r="BR439" s="401" t="n">
        <v>36</v>
      </c>
      <c r="BS439" s="401" t="n">
        <v>75</v>
      </c>
      <c r="BT439" s="401" t="n">
        <v>33</v>
      </c>
      <c r="BU439" s="401" t="n">
        <v>37</v>
      </c>
      <c r="BV439" s="401" t="n">
        <v>18</v>
      </c>
      <c r="BW439" s="401" t="n">
        <v>49</v>
      </c>
      <c r="BX439" s="401" t="n">
        <v>54</v>
      </c>
      <c r="BY439" s="401" t="n">
        <v>11</v>
      </c>
      <c r="BZ439" s="401" t="n">
        <v>70</v>
      </c>
      <c r="CA439" s="401" t="n">
        <v>38</v>
      </c>
      <c r="CB439" s="401" t="n">
        <v>74</v>
      </c>
      <c r="CC439" s="401" t="n">
        <v>14</v>
      </c>
      <c r="CD439" s="401" t="n">
        <v>80</v>
      </c>
      <c r="CE439" s="401" t="n">
        <v>29</v>
      </c>
      <c r="CF439" s="401" t="n">
        <v>87</v>
      </c>
      <c r="CG439" s="401" t="n">
        <v>73</v>
      </c>
      <c r="CH439" s="401" t="n">
        <v>35</v>
      </c>
      <c r="CI439" s="401" t="n">
        <v>59</v>
      </c>
      <c r="CJ439" s="401" t="n">
        <v>64</v>
      </c>
      <c r="CK439" s="401" t="n">
        <v>17</v>
      </c>
      <c r="CL439" s="401" t="n">
        <v>13</v>
      </c>
      <c r="CM439" s="401" t="n">
        <v>85</v>
      </c>
      <c r="CN439" s="401" t="n">
        <v>50</v>
      </c>
      <c r="CO439" s="401" t="n">
        <v>4</v>
      </c>
      <c r="CP439" s="401" t="n">
        <v>20</v>
      </c>
      <c r="CQ439" s="401" t="n">
        <v>86</v>
      </c>
    </row>
    <row r="440" customFormat="false" ht="12.75" hidden="false" customHeight="false" outlineLevel="0" collapsed="false">
      <c r="E440" s="401" t="s">
        <v>227</v>
      </c>
      <c r="F440" s="401" t="n">
        <v>88</v>
      </c>
      <c r="G440" s="401" t="n">
        <v>54</v>
      </c>
      <c r="H440" s="401" t="n">
        <v>80</v>
      </c>
      <c r="I440" s="401" t="n">
        <v>7</v>
      </c>
      <c r="J440" s="401" t="n">
        <v>72</v>
      </c>
      <c r="K440" s="401" t="n">
        <v>29</v>
      </c>
      <c r="L440" s="401" t="n">
        <v>36</v>
      </c>
      <c r="M440" s="401" t="n">
        <v>57</v>
      </c>
      <c r="N440" s="401" t="n">
        <v>86</v>
      </c>
      <c r="O440" s="401" t="n">
        <v>69</v>
      </c>
      <c r="P440" s="401" t="n">
        <v>52</v>
      </c>
      <c r="Q440" s="401" t="n">
        <v>61</v>
      </c>
      <c r="R440" s="401" t="n">
        <v>40</v>
      </c>
      <c r="S440" s="401" t="n">
        <v>42</v>
      </c>
      <c r="T440" s="401" t="n">
        <v>26</v>
      </c>
      <c r="U440" s="401" t="n">
        <v>79</v>
      </c>
      <c r="V440" s="401" t="n">
        <v>31</v>
      </c>
      <c r="W440" s="401" t="n">
        <v>17</v>
      </c>
      <c r="X440" s="401" t="n">
        <v>62</v>
      </c>
      <c r="Y440" s="401" t="n">
        <v>37</v>
      </c>
      <c r="Z440" s="401" t="n">
        <v>73</v>
      </c>
      <c r="AA440" s="401" t="n">
        <v>9</v>
      </c>
      <c r="AB440" s="401" t="n">
        <v>32</v>
      </c>
      <c r="AC440" s="401" t="n">
        <v>47</v>
      </c>
      <c r="AD440" s="401" t="n">
        <v>43</v>
      </c>
      <c r="AE440" s="401" t="n">
        <v>83</v>
      </c>
      <c r="AF440" s="401" t="n">
        <v>5</v>
      </c>
      <c r="AG440" s="401" t="n">
        <v>66</v>
      </c>
      <c r="AH440" s="401" t="n">
        <v>56</v>
      </c>
      <c r="AI440" s="401" t="n">
        <v>14</v>
      </c>
      <c r="AJ440" s="401" t="n">
        <v>18</v>
      </c>
      <c r="AK440" s="401" t="n">
        <v>51</v>
      </c>
      <c r="AL440" s="401" t="n">
        <v>34</v>
      </c>
      <c r="AM440" s="401" t="n">
        <v>11</v>
      </c>
      <c r="AN440" s="401" t="n">
        <v>68</v>
      </c>
      <c r="AO440" s="401" t="n">
        <v>78</v>
      </c>
      <c r="AP440" s="401" t="n">
        <v>4</v>
      </c>
      <c r="AQ440" s="401" t="n">
        <v>22</v>
      </c>
      <c r="AR440" s="401" t="n">
        <v>35</v>
      </c>
      <c r="AS440" s="401" t="n">
        <v>58</v>
      </c>
      <c r="AT440" s="401" t="n">
        <v>15</v>
      </c>
      <c r="AU440" s="401" t="n">
        <v>25</v>
      </c>
      <c r="AV440" s="401" t="n">
        <v>60</v>
      </c>
      <c r="AW440" s="401" t="n">
        <v>6</v>
      </c>
      <c r="AX440" s="401" t="n">
        <v>46</v>
      </c>
      <c r="AY440" s="401" t="n">
        <v>10</v>
      </c>
      <c r="AZ440" s="401" t="n">
        <v>28</v>
      </c>
      <c r="BA440" s="401" t="n">
        <v>19</v>
      </c>
      <c r="BB440" s="401" t="n">
        <v>81</v>
      </c>
      <c r="BC440" s="401" t="n">
        <v>89</v>
      </c>
      <c r="BD440" s="401" t="n">
        <v>74</v>
      </c>
      <c r="BE440" s="401" t="n">
        <v>64</v>
      </c>
      <c r="BF440" s="401" t="n">
        <v>39</v>
      </c>
      <c r="BG440" s="401" t="n">
        <v>2</v>
      </c>
      <c r="BH440" s="401" t="n">
        <v>77</v>
      </c>
      <c r="BI440" s="401" t="n">
        <v>49</v>
      </c>
      <c r="BJ440" s="401" t="n">
        <v>13</v>
      </c>
      <c r="BK440" s="401" t="n">
        <v>82</v>
      </c>
      <c r="BL440" s="401" t="n">
        <v>63</v>
      </c>
      <c r="BM440" s="401" t="n">
        <v>8</v>
      </c>
      <c r="BN440" s="401" t="n">
        <v>87</v>
      </c>
      <c r="BO440" s="401" t="n">
        <v>23</v>
      </c>
      <c r="BP440" s="401" t="n">
        <v>85</v>
      </c>
      <c r="BQ440" s="401" t="n">
        <v>16</v>
      </c>
      <c r="BR440" s="401" t="n">
        <v>1</v>
      </c>
      <c r="BS440" s="401" t="n">
        <v>38</v>
      </c>
      <c r="BT440" s="401" t="n">
        <v>24</v>
      </c>
      <c r="BU440" s="401" t="n">
        <v>44</v>
      </c>
      <c r="BV440" s="401" t="n">
        <v>71</v>
      </c>
      <c r="BW440" s="401" t="n">
        <v>33</v>
      </c>
      <c r="BX440" s="401" t="n">
        <v>45</v>
      </c>
      <c r="BY440" s="401" t="n">
        <v>21</v>
      </c>
      <c r="BZ440" s="401" t="n">
        <v>30</v>
      </c>
      <c r="CA440" s="401" t="n">
        <v>48</v>
      </c>
      <c r="CB440" s="401" t="n">
        <v>84</v>
      </c>
      <c r="CC440" s="401" t="n">
        <v>20</v>
      </c>
      <c r="CD440" s="401" t="n">
        <v>55</v>
      </c>
      <c r="CE440" s="401" t="n">
        <v>27</v>
      </c>
      <c r="CF440" s="401" t="n">
        <v>76</v>
      </c>
      <c r="CG440" s="401" t="n">
        <v>3</v>
      </c>
      <c r="CH440" s="401" t="n">
        <v>90</v>
      </c>
      <c r="CI440" s="401" t="n">
        <v>41</v>
      </c>
      <c r="CJ440" s="401" t="n">
        <v>50</v>
      </c>
      <c r="CK440" s="401" t="n">
        <v>75</v>
      </c>
      <c r="CL440" s="401" t="n">
        <v>67</v>
      </c>
      <c r="CM440" s="401" t="n">
        <v>65</v>
      </c>
      <c r="CN440" s="401" t="n">
        <v>70</v>
      </c>
      <c r="CO440" s="401" t="n">
        <v>59</v>
      </c>
      <c r="CP440" s="401" t="n">
        <v>53</v>
      </c>
      <c r="CQ440" s="401" t="n">
        <v>12</v>
      </c>
    </row>
    <row r="442" customFormat="false" ht="12.75" hidden="false" customHeight="false" outlineLevel="0" collapsed="false">
      <c r="D442" s="446" t="n">
        <v>91</v>
      </c>
      <c r="E442" s="39" t="s">
        <v>250</v>
      </c>
    </row>
    <row r="443" customFormat="false" ht="12.75" hidden="false" customHeight="false" outlineLevel="0" collapsed="false">
      <c r="E443" s="401" t="s">
        <v>198</v>
      </c>
      <c r="F443" s="401" t="n">
        <v>1</v>
      </c>
      <c r="G443" s="401" t="n">
        <v>2</v>
      </c>
      <c r="H443" s="401" t="n">
        <v>3</v>
      </c>
      <c r="I443" s="401" t="n">
        <v>4</v>
      </c>
      <c r="J443" s="401" t="n">
        <v>5</v>
      </c>
      <c r="K443" s="401" t="n">
        <v>6</v>
      </c>
      <c r="L443" s="401" t="n">
        <v>7</v>
      </c>
      <c r="M443" s="401" t="n">
        <v>8</v>
      </c>
      <c r="N443" s="401" t="n">
        <v>9</v>
      </c>
      <c r="O443" s="401" t="n">
        <v>10</v>
      </c>
      <c r="P443" s="401" t="n">
        <v>11</v>
      </c>
      <c r="Q443" s="401" t="n">
        <v>12</v>
      </c>
      <c r="R443" s="401" t="n">
        <v>13</v>
      </c>
      <c r="S443" s="401" t="n">
        <v>14</v>
      </c>
      <c r="T443" s="401" t="n">
        <v>15</v>
      </c>
      <c r="U443" s="401" t="n">
        <v>16</v>
      </c>
      <c r="V443" s="401" t="n">
        <v>17</v>
      </c>
      <c r="W443" s="401" t="n">
        <v>18</v>
      </c>
      <c r="X443" s="401" t="n">
        <v>19</v>
      </c>
      <c r="Y443" s="401" t="n">
        <v>20</v>
      </c>
      <c r="Z443" s="401" t="n">
        <v>21</v>
      </c>
      <c r="AA443" s="401" t="n">
        <v>22</v>
      </c>
      <c r="AB443" s="401" t="n">
        <v>23</v>
      </c>
      <c r="AC443" s="401" t="n">
        <v>24</v>
      </c>
      <c r="AD443" s="401" t="n">
        <v>25</v>
      </c>
      <c r="AE443" s="401" t="n">
        <v>26</v>
      </c>
      <c r="AF443" s="401" t="n">
        <v>27</v>
      </c>
      <c r="AG443" s="401" t="n">
        <v>28</v>
      </c>
      <c r="AH443" s="401" t="n">
        <v>29</v>
      </c>
      <c r="AI443" s="401" t="n">
        <v>30</v>
      </c>
      <c r="AJ443" s="401" t="n">
        <v>31</v>
      </c>
      <c r="AK443" s="401" t="n">
        <v>32</v>
      </c>
      <c r="AL443" s="401" t="n">
        <v>33</v>
      </c>
      <c r="AM443" s="401" t="n">
        <v>34</v>
      </c>
      <c r="AN443" s="401" t="n">
        <v>35</v>
      </c>
      <c r="AO443" s="401" t="n">
        <v>36</v>
      </c>
      <c r="AP443" s="401" t="n">
        <v>37</v>
      </c>
      <c r="AQ443" s="401" t="n">
        <v>38</v>
      </c>
      <c r="AR443" s="401" t="n">
        <v>39</v>
      </c>
      <c r="AS443" s="401" t="n">
        <v>40</v>
      </c>
      <c r="AT443" s="401" t="n">
        <v>41</v>
      </c>
      <c r="AU443" s="401" t="n">
        <v>42</v>
      </c>
      <c r="AV443" s="401" t="n">
        <v>43</v>
      </c>
      <c r="AW443" s="401" t="n">
        <v>44</v>
      </c>
      <c r="AX443" s="401" t="n">
        <v>45</v>
      </c>
      <c r="AY443" s="401" t="n">
        <v>46</v>
      </c>
      <c r="AZ443" s="401" t="n">
        <v>47</v>
      </c>
      <c r="BA443" s="401" t="n">
        <v>48</v>
      </c>
      <c r="BB443" s="401" t="n">
        <v>49</v>
      </c>
      <c r="BC443" s="401" t="n">
        <v>50</v>
      </c>
      <c r="BD443" s="401" t="n">
        <v>51</v>
      </c>
      <c r="BE443" s="401" t="n">
        <v>52</v>
      </c>
      <c r="BF443" s="401" t="n">
        <v>53</v>
      </c>
      <c r="BG443" s="401" t="n">
        <v>54</v>
      </c>
      <c r="BH443" s="401" t="n">
        <v>55</v>
      </c>
      <c r="BI443" s="401" t="n">
        <v>56</v>
      </c>
      <c r="BJ443" s="401" t="n">
        <v>57</v>
      </c>
      <c r="BK443" s="401" t="n">
        <v>58</v>
      </c>
      <c r="BL443" s="401" t="n">
        <v>59</v>
      </c>
      <c r="BM443" s="401" t="n">
        <v>60</v>
      </c>
      <c r="BN443" s="401" t="n">
        <v>61</v>
      </c>
      <c r="BO443" s="401" t="n">
        <v>62</v>
      </c>
      <c r="BP443" s="401" t="n">
        <v>63</v>
      </c>
      <c r="BQ443" s="401" t="n">
        <v>64</v>
      </c>
      <c r="BR443" s="401" t="n">
        <v>65</v>
      </c>
      <c r="BS443" s="401" t="n">
        <v>66</v>
      </c>
      <c r="BT443" s="401" t="n">
        <v>67</v>
      </c>
      <c r="BU443" s="401" t="n">
        <v>68</v>
      </c>
      <c r="BV443" s="401" t="n">
        <v>69</v>
      </c>
      <c r="BW443" s="401" t="n">
        <v>70</v>
      </c>
      <c r="BX443" s="401" t="n">
        <v>71</v>
      </c>
      <c r="BY443" s="401" t="n">
        <v>72</v>
      </c>
      <c r="BZ443" s="401" t="n">
        <v>73</v>
      </c>
      <c r="CA443" s="401" t="n">
        <v>74</v>
      </c>
      <c r="CB443" s="401" t="n">
        <v>75</v>
      </c>
      <c r="CC443" s="401" t="n">
        <v>76</v>
      </c>
      <c r="CD443" s="401" t="n">
        <v>77</v>
      </c>
      <c r="CE443" s="401" t="n">
        <v>78</v>
      </c>
      <c r="CF443" s="401" t="n">
        <v>79</v>
      </c>
      <c r="CH443" s="401" t="n">
        <v>80</v>
      </c>
      <c r="CI443" s="401" t="n">
        <v>81</v>
      </c>
      <c r="CJ443" s="401" t="n">
        <v>82</v>
      </c>
      <c r="CK443" s="401" t="n">
        <v>83</v>
      </c>
      <c r="CM443" s="401" t="n">
        <v>84</v>
      </c>
      <c r="CN443" s="401" t="n">
        <v>85</v>
      </c>
      <c r="CO443" s="401" t="n">
        <v>86</v>
      </c>
      <c r="CP443" s="401" t="n">
        <v>87</v>
      </c>
      <c r="CR443" s="401" t="n">
        <v>88</v>
      </c>
      <c r="CS443" s="401" t="n">
        <v>89</v>
      </c>
      <c r="CT443" s="401" t="n">
        <v>90</v>
      </c>
      <c r="CU443" s="401" t="n">
        <v>91</v>
      </c>
    </row>
    <row r="444" customFormat="false" ht="12.75" hidden="false" customHeight="false" outlineLevel="0" collapsed="false">
      <c r="E444" s="401" t="s">
        <v>225</v>
      </c>
      <c r="F444" s="401" t="n">
        <v>44</v>
      </c>
      <c r="G444" s="401" t="n">
        <v>61</v>
      </c>
      <c r="H444" s="401" t="n">
        <v>67</v>
      </c>
      <c r="I444" s="401" t="n">
        <v>76</v>
      </c>
      <c r="J444" s="401" t="n">
        <v>72</v>
      </c>
      <c r="K444" s="401" t="n">
        <v>64</v>
      </c>
      <c r="L444" s="401" t="n">
        <v>48</v>
      </c>
      <c r="M444" s="401" t="n">
        <v>54</v>
      </c>
      <c r="N444" s="401" t="n">
        <v>22</v>
      </c>
      <c r="O444" s="401" t="n">
        <v>57</v>
      </c>
      <c r="P444" s="401" t="n">
        <v>47</v>
      </c>
      <c r="Q444" s="401" t="n">
        <v>71</v>
      </c>
      <c r="R444" s="401" t="n">
        <v>40</v>
      </c>
      <c r="S444" s="401" t="n">
        <v>70</v>
      </c>
      <c r="T444" s="401" t="n">
        <v>1</v>
      </c>
      <c r="U444" s="401" t="n">
        <v>34</v>
      </c>
      <c r="V444" s="401" t="n">
        <v>84</v>
      </c>
      <c r="W444" s="401" t="n">
        <v>69</v>
      </c>
      <c r="X444" s="401" t="n">
        <v>80</v>
      </c>
      <c r="Y444" s="401" t="n">
        <v>26</v>
      </c>
      <c r="Z444" s="401" t="n">
        <v>87</v>
      </c>
      <c r="AA444" s="401" t="n">
        <v>43</v>
      </c>
      <c r="AB444" s="401" t="n">
        <v>19</v>
      </c>
      <c r="AC444" s="401" t="n">
        <v>52</v>
      </c>
      <c r="AD444" s="401" t="n">
        <v>31</v>
      </c>
      <c r="AE444" s="401" t="n">
        <v>20</v>
      </c>
      <c r="AF444" s="401" t="n">
        <v>78</v>
      </c>
      <c r="AG444" s="401" t="n">
        <v>35</v>
      </c>
      <c r="AH444" s="401" t="n">
        <v>41</v>
      </c>
      <c r="AI444" s="401" t="n">
        <v>21</v>
      </c>
      <c r="AJ444" s="401" t="n">
        <v>60</v>
      </c>
      <c r="AK444" s="401" t="n">
        <v>23</v>
      </c>
      <c r="AL444" s="401" t="n">
        <v>89</v>
      </c>
      <c r="AM444" s="401" t="n">
        <v>65</v>
      </c>
      <c r="AN444" s="401" t="n">
        <v>32</v>
      </c>
      <c r="AO444" s="401" t="n">
        <v>77</v>
      </c>
      <c r="AP444" s="401" t="n">
        <v>59</v>
      </c>
      <c r="AQ444" s="401" t="n">
        <v>7</v>
      </c>
      <c r="AR444" s="401" t="n">
        <v>85</v>
      </c>
      <c r="AS444" s="401" t="n">
        <v>42</v>
      </c>
      <c r="AT444" s="401" t="n">
        <v>29</v>
      </c>
      <c r="AU444" s="401" t="n">
        <v>55</v>
      </c>
      <c r="AV444" s="401" t="n">
        <v>83</v>
      </c>
      <c r="AW444" s="401" t="n">
        <v>63</v>
      </c>
      <c r="AX444" s="401" t="n">
        <v>88</v>
      </c>
      <c r="AY444" s="401" t="n">
        <v>74</v>
      </c>
      <c r="AZ444" s="401" t="n">
        <v>53</v>
      </c>
      <c r="BA444" s="401" t="n">
        <v>56</v>
      </c>
      <c r="BB444" s="401" t="n">
        <v>28</v>
      </c>
      <c r="BC444" s="401" t="n">
        <v>4</v>
      </c>
      <c r="BD444" s="401" t="n">
        <v>75</v>
      </c>
      <c r="BE444" s="401" t="n">
        <v>24</v>
      </c>
      <c r="BF444" s="401" t="n">
        <v>46</v>
      </c>
      <c r="BG444" s="401" t="n">
        <v>66</v>
      </c>
      <c r="BH444" s="401" t="n">
        <v>90</v>
      </c>
      <c r="BI444" s="401" t="n">
        <v>10</v>
      </c>
      <c r="BJ444" s="401" t="n">
        <v>16</v>
      </c>
      <c r="BK444" s="401" t="n">
        <v>45</v>
      </c>
      <c r="BL444" s="401" t="n">
        <v>58</v>
      </c>
      <c r="BM444" s="401" t="n">
        <v>68</v>
      </c>
      <c r="BN444" s="401" t="n">
        <v>91</v>
      </c>
      <c r="BO444" s="401" t="n">
        <v>5</v>
      </c>
      <c r="BP444" s="401" t="n">
        <v>49</v>
      </c>
      <c r="BQ444" s="401" t="n">
        <v>82</v>
      </c>
      <c r="BR444" s="401" t="n">
        <v>13</v>
      </c>
      <c r="BS444" s="401" t="n">
        <v>8</v>
      </c>
      <c r="BT444" s="401" t="n">
        <v>15</v>
      </c>
      <c r="BU444" s="401" t="n">
        <v>51</v>
      </c>
      <c r="BV444" s="401" t="n">
        <v>81</v>
      </c>
      <c r="BW444" s="401" t="n">
        <v>73</v>
      </c>
      <c r="BX444" s="401" t="n">
        <v>86</v>
      </c>
      <c r="BY444" s="401" t="n">
        <v>79</v>
      </c>
      <c r="BZ444" s="401" t="n">
        <v>14</v>
      </c>
      <c r="CA444" s="401" t="n">
        <v>17</v>
      </c>
      <c r="CB444" s="401" t="n">
        <v>9</v>
      </c>
      <c r="CC444" s="401" t="n">
        <v>39</v>
      </c>
      <c r="CD444" s="401" t="n">
        <v>3</v>
      </c>
      <c r="CE444" s="401" t="n">
        <v>11</v>
      </c>
      <c r="CF444" s="401" t="n">
        <v>62</v>
      </c>
      <c r="CH444" s="401" t="n">
        <v>50</v>
      </c>
      <c r="CI444" s="401" t="n">
        <v>6</v>
      </c>
      <c r="CJ444" s="401" t="n">
        <v>25</v>
      </c>
      <c r="CK444" s="401" t="n">
        <v>36</v>
      </c>
      <c r="CM444" s="401" t="n">
        <v>12</v>
      </c>
      <c r="CN444" s="401" t="n">
        <v>38</v>
      </c>
      <c r="CO444" s="401" t="n">
        <v>30</v>
      </c>
      <c r="CP444" s="401" t="n">
        <v>18</v>
      </c>
      <c r="CR444" s="401" t="n">
        <v>2</v>
      </c>
      <c r="CS444" s="401" t="n">
        <v>33</v>
      </c>
      <c r="CT444" s="401" t="n">
        <v>27</v>
      </c>
      <c r="CU444" s="401" t="n">
        <v>37</v>
      </c>
    </row>
    <row r="445" customFormat="false" ht="12.75" hidden="false" customHeight="false" outlineLevel="0" collapsed="false">
      <c r="E445" s="401" t="s">
        <v>227</v>
      </c>
      <c r="F445" s="401" t="n">
        <v>4</v>
      </c>
      <c r="G445" s="401" t="n">
        <v>83</v>
      </c>
      <c r="H445" s="401" t="n">
        <v>62</v>
      </c>
      <c r="I445" s="401" t="n">
        <v>47</v>
      </c>
      <c r="J445" s="401" t="n">
        <v>7</v>
      </c>
      <c r="K445" s="401" t="n">
        <v>32</v>
      </c>
      <c r="L445" s="401" t="n">
        <v>30</v>
      </c>
      <c r="M445" s="401" t="n">
        <v>81</v>
      </c>
      <c r="N445" s="401" t="n">
        <v>11</v>
      </c>
      <c r="O445" s="401" t="n">
        <v>2</v>
      </c>
      <c r="P445" s="401" t="n">
        <v>49</v>
      </c>
      <c r="Q445" s="401" t="n">
        <v>69</v>
      </c>
      <c r="R445" s="401" t="n">
        <v>55</v>
      </c>
      <c r="S445" s="401" t="n">
        <v>10</v>
      </c>
      <c r="T445" s="401" t="n">
        <v>78</v>
      </c>
      <c r="U445" s="401" t="n">
        <v>65</v>
      </c>
      <c r="V445" s="401" t="n">
        <v>66</v>
      </c>
      <c r="W445" s="401" t="n">
        <v>44</v>
      </c>
      <c r="X445" s="401" t="n">
        <v>84</v>
      </c>
      <c r="Y445" s="401" t="n">
        <v>27</v>
      </c>
      <c r="Z445" s="401" t="n">
        <v>90</v>
      </c>
      <c r="AA445" s="401" t="n">
        <v>58</v>
      </c>
      <c r="AB445" s="401" t="n">
        <v>34</v>
      </c>
      <c r="AC445" s="401" t="n">
        <v>51</v>
      </c>
      <c r="AD445" s="401" t="n">
        <v>74</v>
      </c>
      <c r="AE445" s="401" t="n">
        <v>82</v>
      </c>
      <c r="AF445" s="401" t="n">
        <v>76</v>
      </c>
      <c r="AG445" s="401" t="n">
        <v>64</v>
      </c>
      <c r="AH445" s="401" t="n">
        <v>3</v>
      </c>
      <c r="AI445" s="401" t="n">
        <v>6</v>
      </c>
      <c r="AJ445" s="401" t="n">
        <v>54</v>
      </c>
      <c r="AK445" s="401" t="n">
        <v>63</v>
      </c>
      <c r="AL445" s="401" t="n">
        <v>85</v>
      </c>
      <c r="AM445" s="401" t="n">
        <v>12</v>
      </c>
      <c r="AN445" s="401" t="n">
        <v>91</v>
      </c>
      <c r="AO445" s="401" t="n">
        <v>70</v>
      </c>
      <c r="AP445" s="401" t="n">
        <v>31</v>
      </c>
      <c r="AQ445" s="401" t="n">
        <v>24</v>
      </c>
      <c r="AR445" s="401" t="n">
        <v>38</v>
      </c>
      <c r="AS445" s="401" t="n">
        <v>77</v>
      </c>
      <c r="AT445" s="401" t="n">
        <v>72</v>
      </c>
      <c r="AU445" s="401" t="n">
        <v>25</v>
      </c>
      <c r="AV445" s="401" t="n">
        <v>79</v>
      </c>
      <c r="AW445" s="401" t="n">
        <v>43</v>
      </c>
      <c r="AX445" s="401" t="n">
        <v>53</v>
      </c>
      <c r="AY445" s="401" t="n">
        <v>9</v>
      </c>
      <c r="AZ445" s="401" t="n">
        <v>39</v>
      </c>
      <c r="BA445" s="401" t="n">
        <v>22</v>
      </c>
      <c r="BB445" s="401" t="n">
        <v>71</v>
      </c>
      <c r="BC445" s="401" t="n">
        <v>56</v>
      </c>
      <c r="BD445" s="401" t="n">
        <v>52</v>
      </c>
      <c r="BE445" s="401" t="n">
        <v>73</v>
      </c>
      <c r="BF445" s="401" t="n">
        <v>88</v>
      </c>
      <c r="BG445" s="401" t="n">
        <v>50</v>
      </c>
      <c r="BH445" s="401" t="n">
        <v>86</v>
      </c>
      <c r="BI445" s="401" t="n">
        <v>68</v>
      </c>
      <c r="BJ445" s="401" t="n">
        <v>87</v>
      </c>
      <c r="BK445" s="401" t="n">
        <v>80</v>
      </c>
      <c r="BL445" s="401" t="n">
        <v>1</v>
      </c>
      <c r="BM445" s="401" t="n">
        <v>89</v>
      </c>
      <c r="BN445" s="401" t="n">
        <v>28</v>
      </c>
      <c r="BO445" s="401" t="n">
        <v>35</v>
      </c>
      <c r="BP445" s="401" t="n">
        <v>5</v>
      </c>
      <c r="BQ445" s="401" t="n">
        <v>8</v>
      </c>
      <c r="BR445" s="401" t="n">
        <v>16</v>
      </c>
      <c r="BS445" s="401" t="n">
        <v>13</v>
      </c>
      <c r="BT445" s="401" t="n">
        <v>20</v>
      </c>
      <c r="BU445" s="401" t="n">
        <v>37</v>
      </c>
      <c r="BV445" s="401" t="n">
        <v>46</v>
      </c>
      <c r="BW445" s="401" t="n">
        <v>61</v>
      </c>
      <c r="BX445" s="401" t="n">
        <v>18</v>
      </c>
      <c r="BY445" s="401" t="n">
        <v>41</v>
      </c>
      <c r="BZ445" s="401" t="n">
        <v>36</v>
      </c>
      <c r="CA445" s="401" t="n">
        <v>48</v>
      </c>
      <c r="CB445" s="401" t="n">
        <v>33</v>
      </c>
      <c r="CC445" s="401" t="n">
        <v>14</v>
      </c>
      <c r="CD445" s="401" t="n">
        <v>45</v>
      </c>
      <c r="CE445" s="401" t="n">
        <v>57</v>
      </c>
      <c r="CF445" s="401" t="n">
        <v>23</v>
      </c>
      <c r="CH445" s="401" t="n">
        <v>42</v>
      </c>
      <c r="CI445" s="401" t="n">
        <v>40</v>
      </c>
      <c r="CJ445" s="401" t="n">
        <v>15</v>
      </c>
      <c r="CK445" s="401" t="n">
        <v>75</v>
      </c>
      <c r="CM445" s="401" t="n">
        <v>59</v>
      </c>
      <c r="CN445" s="401" t="n">
        <v>29</v>
      </c>
      <c r="CO445" s="401" t="n">
        <v>17</v>
      </c>
      <c r="CP445" s="401" t="n">
        <v>67</v>
      </c>
      <c r="CR445" s="401" t="n">
        <v>19</v>
      </c>
      <c r="CS445" s="401" t="n">
        <v>60</v>
      </c>
      <c r="CT445" s="401" t="n">
        <v>21</v>
      </c>
      <c r="CU445" s="401" t="n">
        <v>26</v>
      </c>
    </row>
    <row r="447" customFormat="false" ht="12.75" hidden="false" customHeight="false" outlineLevel="0" collapsed="false">
      <c r="D447" s="446" t="n">
        <v>92</v>
      </c>
      <c r="E447" s="39" t="s">
        <v>250</v>
      </c>
    </row>
    <row r="448" customFormat="false" ht="12.75" hidden="false" customHeight="false" outlineLevel="0" collapsed="false">
      <c r="E448" s="401" t="s">
        <v>198</v>
      </c>
      <c r="F448" s="401" t="n">
        <v>1</v>
      </c>
      <c r="G448" s="401" t="n">
        <v>2</v>
      </c>
      <c r="H448" s="401" t="n">
        <v>3</v>
      </c>
      <c r="I448" s="401" t="n">
        <v>4</v>
      </c>
      <c r="J448" s="401" t="n">
        <v>5</v>
      </c>
      <c r="K448" s="401" t="n">
        <v>6</v>
      </c>
      <c r="L448" s="401" t="n">
        <v>7</v>
      </c>
      <c r="M448" s="401" t="n">
        <v>8</v>
      </c>
      <c r="N448" s="401" t="n">
        <v>9</v>
      </c>
      <c r="O448" s="401" t="n">
        <v>10</v>
      </c>
      <c r="P448" s="401" t="n">
        <v>11</v>
      </c>
      <c r="Q448" s="401" t="n">
        <v>12</v>
      </c>
      <c r="R448" s="401" t="n">
        <v>13</v>
      </c>
      <c r="S448" s="401" t="n">
        <v>14</v>
      </c>
      <c r="T448" s="401" t="n">
        <v>15</v>
      </c>
      <c r="U448" s="401" t="n">
        <v>16</v>
      </c>
      <c r="V448" s="401" t="n">
        <v>17</v>
      </c>
      <c r="W448" s="401" t="n">
        <v>18</v>
      </c>
      <c r="X448" s="401" t="n">
        <v>19</v>
      </c>
      <c r="Y448" s="401" t="n">
        <v>20</v>
      </c>
      <c r="Z448" s="401" t="n">
        <v>21</v>
      </c>
      <c r="AA448" s="401" t="n">
        <v>22</v>
      </c>
      <c r="AB448" s="401" t="n">
        <v>23</v>
      </c>
      <c r="AC448" s="401" t="n">
        <v>24</v>
      </c>
      <c r="AD448" s="401" t="n">
        <v>25</v>
      </c>
      <c r="AE448" s="401" t="n">
        <v>26</v>
      </c>
      <c r="AF448" s="401" t="n">
        <v>27</v>
      </c>
      <c r="AG448" s="401" t="n">
        <v>28</v>
      </c>
      <c r="AH448" s="401" t="n">
        <v>29</v>
      </c>
      <c r="AI448" s="401" t="n">
        <v>30</v>
      </c>
      <c r="AJ448" s="401" t="n">
        <v>31</v>
      </c>
      <c r="AK448" s="401" t="n">
        <v>32</v>
      </c>
      <c r="AL448" s="401" t="n">
        <v>33</v>
      </c>
      <c r="AM448" s="401" t="n">
        <v>34</v>
      </c>
      <c r="AN448" s="401" t="n">
        <v>35</v>
      </c>
      <c r="AO448" s="401" t="n">
        <v>36</v>
      </c>
      <c r="AP448" s="401" t="n">
        <v>37</v>
      </c>
      <c r="AQ448" s="401" t="n">
        <v>38</v>
      </c>
      <c r="AR448" s="401" t="n">
        <v>39</v>
      </c>
      <c r="AS448" s="401" t="n">
        <v>40</v>
      </c>
      <c r="AT448" s="401" t="n">
        <v>41</v>
      </c>
      <c r="AU448" s="401" t="n">
        <v>42</v>
      </c>
      <c r="AV448" s="401" t="n">
        <v>43</v>
      </c>
      <c r="AW448" s="401" t="n">
        <v>44</v>
      </c>
      <c r="AX448" s="401" t="n">
        <v>45</v>
      </c>
      <c r="AY448" s="401" t="n">
        <v>46</v>
      </c>
      <c r="AZ448" s="401" t="n">
        <v>47</v>
      </c>
      <c r="BA448" s="401" t="n">
        <v>48</v>
      </c>
      <c r="BB448" s="401" t="n">
        <v>49</v>
      </c>
      <c r="BC448" s="401" t="n">
        <v>50</v>
      </c>
      <c r="BD448" s="401" t="n">
        <v>51</v>
      </c>
      <c r="BE448" s="401" t="n">
        <v>52</v>
      </c>
      <c r="BF448" s="401" t="n">
        <v>53</v>
      </c>
      <c r="BG448" s="401" t="n">
        <v>54</v>
      </c>
      <c r="BH448" s="401" t="n">
        <v>55</v>
      </c>
      <c r="BI448" s="401" t="n">
        <v>56</v>
      </c>
      <c r="BJ448" s="401" t="n">
        <v>57</v>
      </c>
      <c r="BK448" s="401" t="n">
        <v>58</v>
      </c>
      <c r="BL448" s="401" t="n">
        <v>59</v>
      </c>
      <c r="BM448" s="401" t="n">
        <v>60</v>
      </c>
      <c r="BN448" s="401" t="n">
        <v>61</v>
      </c>
      <c r="BO448" s="401" t="n">
        <v>62</v>
      </c>
      <c r="BP448" s="401" t="n">
        <v>63</v>
      </c>
      <c r="BQ448" s="401" t="n">
        <v>64</v>
      </c>
      <c r="BR448" s="401" t="n">
        <v>65</v>
      </c>
      <c r="BS448" s="401" t="n">
        <v>66</v>
      </c>
      <c r="BT448" s="401" t="n">
        <v>67</v>
      </c>
      <c r="BU448" s="401" t="n">
        <v>68</v>
      </c>
      <c r="BV448" s="401" t="n">
        <v>69</v>
      </c>
      <c r="BW448" s="401" t="n">
        <v>70</v>
      </c>
      <c r="BX448" s="401" t="n">
        <v>71</v>
      </c>
      <c r="BY448" s="401" t="n">
        <v>72</v>
      </c>
      <c r="BZ448" s="401" t="n">
        <v>73</v>
      </c>
      <c r="CA448" s="401" t="n">
        <v>74</v>
      </c>
      <c r="CB448" s="401" t="n">
        <v>75</v>
      </c>
      <c r="CC448" s="401" t="n">
        <v>76</v>
      </c>
      <c r="CD448" s="401" t="n">
        <v>77</v>
      </c>
      <c r="CE448" s="401" t="n">
        <v>78</v>
      </c>
      <c r="CF448" s="401" t="n">
        <v>79</v>
      </c>
      <c r="CG448" s="401" t="n">
        <v>80</v>
      </c>
      <c r="CH448" s="401" t="n">
        <v>81</v>
      </c>
      <c r="CI448" s="401" t="n">
        <v>82</v>
      </c>
      <c r="CJ448" s="401" t="n">
        <v>83</v>
      </c>
      <c r="CK448" s="401" t="n">
        <v>84</v>
      </c>
      <c r="CM448" s="401" t="n">
        <v>85</v>
      </c>
      <c r="CN448" s="401" t="n">
        <v>86</v>
      </c>
      <c r="CO448" s="401" t="n">
        <v>87</v>
      </c>
      <c r="CP448" s="401" t="n">
        <v>88</v>
      </c>
      <c r="CR448" s="401" t="n">
        <v>89</v>
      </c>
      <c r="CS448" s="401" t="n">
        <v>90</v>
      </c>
      <c r="CT448" s="401" t="n">
        <v>91</v>
      </c>
      <c r="CU448" s="401" t="n">
        <v>92</v>
      </c>
    </row>
    <row r="449" customFormat="false" ht="12.75" hidden="false" customHeight="false" outlineLevel="0" collapsed="false">
      <c r="E449" s="401" t="s">
        <v>225</v>
      </c>
      <c r="F449" s="401" t="n">
        <v>25</v>
      </c>
      <c r="G449" s="401" t="n">
        <v>79</v>
      </c>
      <c r="H449" s="401" t="n">
        <v>92</v>
      </c>
      <c r="I449" s="401" t="n">
        <v>12</v>
      </c>
      <c r="J449" s="401" t="n">
        <v>58</v>
      </c>
      <c r="K449" s="401" t="n">
        <v>39</v>
      </c>
      <c r="L449" s="401" t="n">
        <v>9</v>
      </c>
      <c r="M449" s="401" t="n">
        <v>88</v>
      </c>
      <c r="N449" s="401" t="n">
        <v>2</v>
      </c>
      <c r="O449" s="401" t="n">
        <v>83</v>
      </c>
      <c r="P449" s="401" t="n">
        <v>64</v>
      </c>
      <c r="Q449" s="401" t="n">
        <v>33</v>
      </c>
      <c r="R449" s="401" t="n">
        <v>51</v>
      </c>
      <c r="S449" s="401" t="n">
        <v>21</v>
      </c>
      <c r="T449" s="401" t="n">
        <v>81</v>
      </c>
      <c r="U449" s="401" t="n">
        <v>74</v>
      </c>
      <c r="V449" s="401" t="n">
        <v>45</v>
      </c>
      <c r="W449" s="401" t="n">
        <v>56</v>
      </c>
      <c r="X449" s="401" t="n">
        <v>67</v>
      </c>
      <c r="Y449" s="401" t="n">
        <v>90</v>
      </c>
      <c r="Z449" s="401" t="n">
        <v>70</v>
      </c>
      <c r="AA449" s="401" t="n">
        <v>35</v>
      </c>
      <c r="AB449" s="401" t="n">
        <v>60</v>
      </c>
      <c r="AC449" s="401" t="n">
        <v>38</v>
      </c>
      <c r="AD449" s="401" t="n">
        <v>26</v>
      </c>
      <c r="AE449" s="401" t="n">
        <v>42</v>
      </c>
      <c r="AF449" s="401" t="n">
        <v>76</v>
      </c>
      <c r="AG449" s="401" t="n">
        <v>7</v>
      </c>
      <c r="AH449" s="401" t="n">
        <v>22</v>
      </c>
      <c r="AI449" s="401" t="n">
        <v>84</v>
      </c>
      <c r="AJ449" s="401" t="n">
        <v>27</v>
      </c>
      <c r="AK449" s="401" t="n">
        <v>73</v>
      </c>
      <c r="AL449" s="401" t="n">
        <v>17</v>
      </c>
      <c r="AM449" s="401" t="n">
        <v>47</v>
      </c>
      <c r="AN449" s="401" t="n">
        <v>11</v>
      </c>
      <c r="AO449" s="401" t="n">
        <v>20</v>
      </c>
      <c r="AP449" s="401" t="n">
        <v>55</v>
      </c>
      <c r="AQ449" s="401" t="n">
        <v>80</v>
      </c>
      <c r="AR449" s="401" t="n">
        <v>36</v>
      </c>
      <c r="AS449" s="401" t="n">
        <v>59</v>
      </c>
      <c r="AT449" s="401" t="n">
        <v>14</v>
      </c>
      <c r="AU449" s="401" t="n">
        <v>1</v>
      </c>
      <c r="AV449" s="401" t="n">
        <v>71</v>
      </c>
      <c r="AW449" s="401" t="n">
        <v>68</v>
      </c>
      <c r="AX449" s="401" t="n">
        <v>78</v>
      </c>
      <c r="AY449" s="401" t="n">
        <v>91</v>
      </c>
      <c r="AZ449" s="401" t="n">
        <v>29</v>
      </c>
      <c r="BA449" s="401" t="n">
        <v>86</v>
      </c>
      <c r="BB449" s="401" t="n">
        <v>16</v>
      </c>
      <c r="BC449" s="401" t="n">
        <v>3</v>
      </c>
      <c r="BD449" s="401" t="n">
        <v>75</v>
      </c>
      <c r="BE449" s="401" t="n">
        <v>49</v>
      </c>
      <c r="BF449" s="401" t="n">
        <v>62</v>
      </c>
      <c r="BG449" s="401" t="n">
        <v>8</v>
      </c>
      <c r="BH449" s="401" t="n">
        <v>41</v>
      </c>
      <c r="BI449" s="401" t="n">
        <v>40</v>
      </c>
      <c r="BJ449" s="401" t="n">
        <v>44</v>
      </c>
      <c r="BK449" s="401" t="n">
        <v>54</v>
      </c>
      <c r="BL449" s="401" t="n">
        <v>66</v>
      </c>
      <c r="BM449" s="401" t="n">
        <v>31</v>
      </c>
      <c r="BN449" s="401" t="n">
        <v>13</v>
      </c>
      <c r="BO449" s="401" t="n">
        <v>53</v>
      </c>
      <c r="BP449" s="401" t="n">
        <v>89</v>
      </c>
      <c r="BQ449" s="401" t="n">
        <v>48</v>
      </c>
      <c r="BR449" s="401" t="n">
        <v>61</v>
      </c>
      <c r="BS449" s="401" t="n">
        <v>43</v>
      </c>
      <c r="BT449" s="401" t="n">
        <v>19</v>
      </c>
      <c r="BU449" s="401" t="n">
        <v>65</v>
      </c>
      <c r="BV449" s="401" t="n">
        <v>37</v>
      </c>
      <c r="BW449" s="401" t="n">
        <v>87</v>
      </c>
      <c r="BX449" s="401" t="n">
        <v>77</v>
      </c>
      <c r="BY449" s="401" t="n">
        <v>18</v>
      </c>
      <c r="BZ449" s="401" t="n">
        <v>50</v>
      </c>
      <c r="CA449" s="401" t="n">
        <v>82</v>
      </c>
      <c r="CB449" s="401" t="n">
        <v>52</v>
      </c>
      <c r="CC449" s="401" t="n">
        <v>5</v>
      </c>
      <c r="CD449" s="401" t="n">
        <v>85</v>
      </c>
      <c r="CE449" s="401" t="n">
        <v>6</v>
      </c>
      <c r="CF449" s="401" t="n">
        <v>23</v>
      </c>
      <c r="CG449" s="401" t="n">
        <v>72</v>
      </c>
      <c r="CH449" s="401" t="n">
        <v>30</v>
      </c>
      <c r="CI449" s="401" t="n">
        <v>24</v>
      </c>
      <c r="CJ449" s="401" t="n">
        <v>34</v>
      </c>
      <c r="CK449" s="401" t="n">
        <v>46</v>
      </c>
      <c r="CM449" s="401" t="n">
        <v>4</v>
      </c>
      <c r="CN449" s="401" t="n">
        <v>69</v>
      </c>
      <c r="CO449" s="401" t="n">
        <v>15</v>
      </c>
      <c r="CP449" s="401" t="n">
        <v>57</v>
      </c>
      <c r="CR449" s="401" t="n">
        <v>63</v>
      </c>
      <c r="CS449" s="401" t="n">
        <v>28</v>
      </c>
      <c r="CT449" s="401" t="n">
        <v>10</v>
      </c>
      <c r="CU449" s="401" t="n">
        <v>32</v>
      </c>
    </row>
    <row r="450" customFormat="false" ht="12.75" hidden="false" customHeight="false" outlineLevel="0" collapsed="false">
      <c r="E450" s="401" t="s">
        <v>227</v>
      </c>
      <c r="F450" s="401" t="n">
        <v>83</v>
      </c>
      <c r="G450" s="401" t="n">
        <v>54</v>
      </c>
      <c r="H450" s="401" t="n">
        <v>5</v>
      </c>
      <c r="I450" s="401" t="n">
        <v>11</v>
      </c>
      <c r="J450" s="401" t="n">
        <v>76</v>
      </c>
      <c r="K450" s="401" t="n">
        <v>48</v>
      </c>
      <c r="L450" s="401" t="n">
        <v>14</v>
      </c>
      <c r="M450" s="401" t="n">
        <v>20</v>
      </c>
      <c r="N450" s="401" t="n">
        <v>6</v>
      </c>
      <c r="O450" s="401" t="n">
        <v>33</v>
      </c>
      <c r="P450" s="401" t="n">
        <v>34</v>
      </c>
      <c r="Q450" s="401" t="n">
        <v>78</v>
      </c>
      <c r="R450" s="401" t="n">
        <v>4</v>
      </c>
      <c r="S450" s="401" t="n">
        <v>7</v>
      </c>
      <c r="T450" s="401" t="n">
        <v>64</v>
      </c>
      <c r="U450" s="401" t="n">
        <v>90</v>
      </c>
      <c r="V450" s="401" t="n">
        <v>15</v>
      </c>
      <c r="W450" s="401" t="n">
        <v>52</v>
      </c>
      <c r="X450" s="401" t="n">
        <v>70</v>
      </c>
      <c r="Y450" s="401" t="n">
        <v>16</v>
      </c>
      <c r="Z450" s="401" t="n">
        <v>87</v>
      </c>
      <c r="AA450" s="401" t="n">
        <v>58</v>
      </c>
      <c r="AB450" s="401" t="n">
        <v>29</v>
      </c>
      <c r="AC450" s="401" t="n">
        <v>42</v>
      </c>
      <c r="AD450" s="401" t="n">
        <v>13</v>
      </c>
      <c r="AE450" s="401" t="n">
        <v>37</v>
      </c>
      <c r="AF450" s="401" t="n">
        <v>23</v>
      </c>
      <c r="AG450" s="401" t="n">
        <v>47</v>
      </c>
      <c r="AH450" s="401" t="n">
        <v>75</v>
      </c>
      <c r="AI450" s="401" t="n">
        <v>63</v>
      </c>
      <c r="AJ450" s="401" t="n">
        <v>69</v>
      </c>
      <c r="AK450" s="401" t="n">
        <v>38</v>
      </c>
      <c r="AL450" s="401" t="n">
        <v>2</v>
      </c>
      <c r="AM450" s="401" t="n">
        <v>77</v>
      </c>
      <c r="AN450" s="401" t="n">
        <v>17</v>
      </c>
      <c r="AO450" s="401" t="n">
        <v>68</v>
      </c>
      <c r="AP450" s="401" t="n">
        <v>92</v>
      </c>
      <c r="AQ450" s="401" t="n">
        <v>32</v>
      </c>
      <c r="AR450" s="401" t="n">
        <v>81</v>
      </c>
      <c r="AS450" s="401" t="n">
        <v>43</v>
      </c>
      <c r="AT450" s="401" t="n">
        <v>72</v>
      </c>
      <c r="AU450" s="401" t="n">
        <v>88</v>
      </c>
      <c r="AV450" s="401" t="n">
        <v>45</v>
      </c>
      <c r="AW450" s="401" t="n">
        <v>53</v>
      </c>
      <c r="AX450" s="401" t="n">
        <v>91</v>
      </c>
      <c r="AY450" s="401" t="n">
        <v>57</v>
      </c>
      <c r="AZ450" s="401" t="n">
        <v>3</v>
      </c>
      <c r="BA450" s="401" t="n">
        <v>24</v>
      </c>
      <c r="BB450" s="401" t="n">
        <v>28</v>
      </c>
      <c r="BC450" s="401" t="n">
        <v>89</v>
      </c>
      <c r="BD450" s="401" t="n">
        <v>59</v>
      </c>
      <c r="BE450" s="401" t="n">
        <v>46</v>
      </c>
      <c r="BF450" s="401" t="n">
        <v>44</v>
      </c>
      <c r="BG450" s="401" t="n">
        <v>62</v>
      </c>
      <c r="BH450" s="401" t="n">
        <v>86</v>
      </c>
      <c r="BI450" s="401" t="n">
        <v>65</v>
      </c>
      <c r="BJ450" s="401" t="n">
        <v>39</v>
      </c>
      <c r="BK450" s="401" t="n">
        <v>66</v>
      </c>
      <c r="BL450" s="401" t="n">
        <v>25</v>
      </c>
      <c r="BM450" s="401" t="n">
        <v>71</v>
      </c>
      <c r="BN450" s="401" t="n">
        <v>82</v>
      </c>
      <c r="BO450" s="401" t="n">
        <v>26</v>
      </c>
      <c r="BP450" s="401" t="n">
        <v>55</v>
      </c>
      <c r="BQ450" s="401" t="n">
        <v>41</v>
      </c>
      <c r="BR450" s="401" t="n">
        <v>56</v>
      </c>
      <c r="BS450" s="401" t="n">
        <v>10</v>
      </c>
      <c r="BT450" s="401" t="n">
        <v>50</v>
      </c>
      <c r="BU450" s="401" t="n">
        <v>30</v>
      </c>
      <c r="BV450" s="401" t="n">
        <v>85</v>
      </c>
      <c r="BW450" s="401" t="n">
        <v>73</v>
      </c>
      <c r="BX450" s="401" t="n">
        <v>22</v>
      </c>
      <c r="BY450" s="401" t="n">
        <v>31</v>
      </c>
      <c r="BZ450" s="401" t="n">
        <v>79</v>
      </c>
      <c r="CA450" s="401" t="n">
        <v>61</v>
      </c>
      <c r="CB450" s="401" t="n">
        <v>27</v>
      </c>
      <c r="CC450" s="401" t="n">
        <v>84</v>
      </c>
      <c r="CD450" s="401" t="n">
        <v>60</v>
      </c>
      <c r="CE450" s="401" t="n">
        <v>9</v>
      </c>
      <c r="CF450" s="401" t="n">
        <v>18</v>
      </c>
      <c r="CG450" s="401" t="n">
        <v>36</v>
      </c>
      <c r="CH450" s="401" t="n">
        <v>49</v>
      </c>
      <c r="CI450" s="401" t="n">
        <v>74</v>
      </c>
      <c r="CJ450" s="401" t="n">
        <v>35</v>
      </c>
      <c r="CK450" s="401" t="n">
        <v>1</v>
      </c>
      <c r="CM450" s="401" t="n">
        <v>19</v>
      </c>
      <c r="CN450" s="401" t="n">
        <v>80</v>
      </c>
      <c r="CO450" s="401" t="n">
        <v>21</v>
      </c>
      <c r="CP450" s="401" t="n">
        <v>40</v>
      </c>
      <c r="CR450" s="401" t="n">
        <v>67</v>
      </c>
      <c r="CS450" s="401" t="n">
        <v>8</v>
      </c>
      <c r="CT450" s="401" t="n">
        <v>12</v>
      </c>
      <c r="CU450" s="401" t="n">
        <v>51</v>
      </c>
    </row>
    <row r="452" customFormat="false" ht="12.75" hidden="false" customHeight="false" outlineLevel="0" collapsed="false">
      <c r="D452" s="446" t="n">
        <v>93</v>
      </c>
      <c r="E452" s="39" t="s">
        <v>250</v>
      </c>
    </row>
    <row r="453" customFormat="false" ht="12.75" hidden="false" customHeight="false" outlineLevel="0" collapsed="false">
      <c r="E453" s="401" t="s">
        <v>198</v>
      </c>
      <c r="F453" s="401" t="n">
        <v>1</v>
      </c>
      <c r="G453" s="401" t="n">
        <v>2</v>
      </c>
      <c r="H453" s="401" t="n">
        <v>3</v>
      </c>
      <c r="I453" s="401" t="n">
        <v>4</v>
      </c>
      <c r="J453" s="401" t="n">
        <v>5</v>
      </c>
      <c r="K453" s="401" t="n">
        <v>6</v>
      </c>
      <c r="L453" s="401" t="n">
        <v>7</v>
      </c>
      <c r="M453" s="401" t="n">
        <v>8</v>
      </c>
      <c r="N453" s="401" t="n">
        <v>9</v>
      </c>
      <c r="O453" s="401" t="n">
        <v>10</v>
      </c>
      <c r="P453" s="401" t="n">
        <v>11</v>
      </c>
      <c r="Q453" s="401" t="n">
        <v>12</v>
      </c>
      <c r="R453" s="401" t="n">
        <v>13</v>
      </c>
      <c r="S453" s="401" t="n">
        <v>14</v>
      </c>
      <c r="T453" s="401" t="n">
        <v>15</v>
      </c>
      <c r="U453" s="401" t="n">
        <v>16</v>
      </c>
      <c r="V453" s="401" t="n">
        <v>17</v>
      </c>
      <c r="W453" s="401" t="n">
        <v>18</v>
      </c>
      <c r="X453" s="401" t="n">
        <v>19</v>
      </c>
      <c r="Y453" s="401" t="n">
        <v>20</v>
      </c>
      <c r="Z453" s="401" t="n">
        <v>21</v>
      </c>
      <c r="AA453" s="401" t="n">
        <v>22</v>
      </c>
      <c r="AB453" s="401" t="n">
        <v>23</v>
      </c>
      <c r="AC453" s="401" t="n">
        <v>24</v>
      </c>
      <c r="AD453" s="401" t="n">
        <v>25</v>
      </c>
      <c r="AE453" s="401" t="n">
        <v>26</v>
      </c>
      <c r="AF453" s="401" t="n">
        <v>27</v>
      </c>
      <c r="AG453" s="401" t="n">
        <v>28</v>
      </c>
      <c r="AH453" s="401" t="n">
        <v>29</v>
      </c>
      <c r="AI453" s="401" t="n">
        <v>30</v>
      </c>
      <c r="AJ453" s="401" t="n">
        <v>31</v>
      </c>
      <c r="AK453" s="401" t="n">
        <v>32</v>
      </c>
      <c r="AL453" s="401" t="n">
        <v>33</v>
      </c>
      <c r="AM453" s="401" t="n">
        <v>34</v>
      </c>
      <c r="AN453" s="401" t="n">
        <v>35</v>
      </c>
      <c r="AO453" s="401" t="n">
        <v>36</v>
      </c>
      <c r="AP453" s="401" t="n">
        <v>37</v>
      </c>
      <c r="AQ453" s="401" t="n">
        <v>38</v>
      </c>
      <c r="AR453" s="401" t="n">
        <v>39</v>
      </c>
      <c r="AS453" s="401" t="n">
        <v>40</v>
      </c>
      <c r="AT453" s="401" t="n">
        <v>41</v>
      </c>
      <c r="AU453" s="401" t="n">
        <v>42</v>
      </c>
      <c r="AV453" s="401" t="n">
        <v>43</v>
      </c>
      <c r="AW453" s="401" t="n">
        <v>44</v>
      </c>
      <c r="AX453" s="401" t="n">
        <v>45</v>
      </c>
      <c r="AY453" s="401" t="n">
        <v>46</v>
      </c>
      <c r="AZ453" s="401" t="n">
        <v>47</v>
      </c>
      <c r="BA453" s="401" t="n">
        <v>48</v>
      </c>
      <c r="BB453" s="401" t="n">
        <v>49</v>
      </c>
      <c r="BC453" s="401" t="n">
        <v>50</v>
      </c>
      <c r="BD453" s="401" t="n">
        <v>51</v>
      </c>
      <c r="BE453" s="401" t="n">
        <v>52</v>
      </c>
      <c r="BF453" s="401" t="n">
        <v>53</v>
      </c>
      <c r="BG453" s="401" t="n">
        <v>54</v>
      </c>
      <c r="BH453" s="401" t="n">
        <v>55</v>
      </c>
      <c r="BI453" s="401" t="n">
        <v>56</v>
      </c>
      <c r="BJ453" s="401" t="n">
        <v>57</v>
      </c>
      <c r="BK453" s="401" t="n">
        <v>58</v>
      </c>
      <c r="BL453" s="401" t="n">
        <v>59</v>
      </c>
      <c r="BM453" s="401" t="n">
        <v>60</v>
      </c>
      <c r="BN453" s="401" t="n">
        <v>61</v>
      </c>
      <c r="BO453" s="401" t="n">
        <v>62</v>
      </c>
      <c r="BP453" s="401" t="n">
        <v>63</v>
      </c>
      <c r="BQ453" s="401" t="n">
        <v>64</v>
      </c>
      <c r="BR453" s="401" t="n">
        <v>65</v>
      </c>
      <c r="BS453" s="401" t="n">
        <v>66</v>
      </c>
      <c r="BT453" s="401" t="n">
        <v>67</v>
      </c>
      <c r="BU453" s="401" t="n">
        <v>68</v>
      </c>
      <c r="BV453" s="401" t="n">
        <v>69</v>
      </c>
      <c r="BW453" s="401" t="n">
        <v>70</v>
      </c>
      <c r="BX453" s="401" t="n">
        <v>71</v>
      </c>
      <c r="BY453" s="401" t="n">
        <v>72</v>
      </c>
      <c r="BZ453" s="401" t="n">
        <v>73</v>
      </c>
      <c r="CA453" s="401" t="n">
        <v>74</v>
      </c>
      <c r="CB453" s="401" t="n">
        <v>75</v>
      </c>
      <c r="CC453" s="401" t="n">
        <v>76</v>
      </c>
      <c r="CD453" s="401" t="n">
        <v>77</v>
      </c>
      <c r="CE453" s="401" t="n">
        <v>78</v>
      </c>
      <c r="CF453" s="401" t="n">
        <v>79</v>
      </c>
      <c r="CG453" s="401" t="n">
        <v>80</v>
      </c>
      <c r="CH453" s="401" t="n">
        <v>81</v>
      </c>
      <c r="CI453" s="401" t="n">
        <v>82</v>
      </c>
      <c r="CJ453" s="401" t="n">
        <v>83</v>
      </c>
      <c r="CK453" s="401" t="n">
        <v>84</v>
      </c>
      <c r="CL453" s="401" t="n">
        <v>85</v>
      </c>
      <c r="CM453" s="401" t="n">
        <v>86</v>
      </c>
      <c r="CN453" s="401" t="n">
        <v>87</v>
      </c>
      <c r="CO453" s="401" t="n">
        <v>88</v>
      </c>
      <c r="CP453" s="401" t="n">
        <v>89</v>
      </c>
      <c r="CR453" s="401" t="n">
        <v>90</v>
      </c>
      <c r="CS453" s="401" t="n">
        <v>91</v>
      </c>
      <c r="CT453" s="401" t="n">
        <v>92</v>
      </c>
      <c r="CU453" s="401" t="n">
        <v>93</v>
      </c>
    </row>
    <row r="454" customFormat="false" ht="12.75" hidden="false" customHeight="false" outlineLevel="0" collapsed="false">
      <c r="E454" s="401" t="s">
        <v>225</v>
      </c>
      <c r="F454" s="401" t="n">
        <v>87</v>
      </c>
      <c r="G454" s="401" t="n">
        <v>78</v>
      </c>
      <c r="H454" s="401" t="n">
        <v>17</v>
      </c>
      <c r="I454" s="401" t="n">
        <v>26</v>
      </c>
      <c r="J454" s="401" t="n">
        <v>61</v>
      </c>
      <c r="K454" s="401" t="n">
        <v>7</v>
      </c>
      <c r="L454" s="401" t="n">
        <v>3</v>
      </c>
      <c r="M454" s="401" t="n">
        <v>19</v>
      </c>
      <c r="N454" s="401" t="n">
        <v>48</v>
      </c>
      <c r="O454" s="401" t="n">
        <v>12</v>
      </c>
      <c r="P454" s="401" t="n">
        <v>57</v>
      </c>
      <c r="Q454" s="401" t="n">
        <v>13</v>
      </c>
      <c r="R454" s="401" t="n">
        <v>42</v>
      </c>
      <c r="S454" s="401" t="n">
        <v>8</v>
      </c>
      <c r="T454" s="401" t="n">
        <v>49</v>
      </c>
      <c r="U454" s="401" t="n">
        <v>34</v>
      </c>
      <c r="V454" s="401" t="n">
        <v>60</v>
      </c>
      <c r="W454" s="401" t="n">
        <v>46</v>
      </c>
      <c r="X454" s="401" t="n">
        <v>51</v>
      </c>
      <c r="Y454" s="401" t="n">
        <v>38</v>
      </c>
      <c r="Z454" s="401" t="n">
        <v>92</v>
      </c>
      <c r="AA454" s="401" t="n">
        <v>73</v>
      </c>
      <c r="AB454" s="401" t="n">
        <v>27</v>
      </c>
      <c r="AC454" s="401" t="n">
        <v>81</v>
      </c>
      <c r="AD454" s="401" t="n">
        <v>54</v>
      </c>
      <c r="AE454" s="401" t="n">
        <v>50</v>
      </c>
      <c r="AF454" s="401" t="n">
        <v>55</v>
      </c>
      <c r="AG454" s="401" t="n">
        <v>2</v>
      </c>
      <c r="AH454" s="401" t="n">
        <v>62</v>
      </c>
      <c r="AI454" s="401" t="n">
        <v>91</v>
      </c>
      <c r="AJ454" s="401" t="n">
        <v>30</v>
      </c>
      <c r="AK454" s="401" t="n">
        <v>63</v>
      </c>
      <c r="AL454" s="401" t="n">
        <v>80</v>
      </c>
      <c r="AM454" s="401" t="n">
        <v>16</v>
      </c>
      <c r="AN454" s="401" t="n">
        <v>56</v>
      </c>
      <c r="AO454" s="401" t="n">
        <v>35</v>
      </c>
      <c r="AP454" s="401" t="n">
        <v>15</v>
      </c>
      <c r="AQ454" s="401" t="n">
        <v>25</v>
      </c>
      <c r="AR454" s="401" t="n">
        <v>36</v>
      </c>
      <c r="AS454" s="401" t="n">
        <v>66</v>
      </c>
      <c r="AT454" s="401" t="n">
        <v>22</v>
      </c>
      <c r="AU454" s="401" t="n">
        <v>9</v>
      </c>
      <c r="AV454" s="401" t="n">
        <v>84</v>
      </c>
      <c r="AW454" s="401" t="n">
        <v>90</v>
      </c>
      <c r="AX454" s="401" t="n">
        <v>32</v>
      </c>
      <c r="AY454" s="401" t="n">
        <v>68</v>
      </c>
      <c r="AZ454" s="401" t="n">
        <v>39</v>
      </c>
      <c r="BA454" s="401" t="n">
        <v>24</v>
      </c>
      <c r="BB454" s="401" t="n">
        <v>88</v>
      </c>
      <c r="BC454" s="401" t="n">
        <v>52</v>
      </c>
      <c r="BD454" s="401" t="n">
        <v>18</v>
      </c>
      <c r="BE454" s="401" t="n">
        <v>23</v>
      </c>
      <c r="BF454" s="401" t="n">
        <v>59</v>
      </c>
      <c r="BG454" s="401" t="n">
        <v>6</v>
      </c>
      <c r="BH454" s="401" t="n">
        <v>31</v>
      </c>
      <c r="BI454" s="401" t="n">
        <v>72</v>
      </c>
      <c r="BJ454" s="401" t="n">
        <v>20</v>
      </c>
      <c r="BK454" s="401" t="n">
        <v>79</v>
      </c>
      <c r="BL454" s="401" t="n">
        <v>43</v>
      </c>
      <c r="BM454" s="401" t="n">
        <v>86</v>
      </c>
      <c r="BN454" s="401" t="n">
        <v>5</v>
      </c>
      <c r="BO454" s="401" t="n">
        <v>28</v>
      </c>
      <c r="BP454" s="401" t="n">
        <v>45</v>
      </c>
      <c r="BQ454" s="401" t="n">
        <v>40</v>
      </c>
      <c r="BR454" s="401" t="n">
        <v>11</v>
      </c>
      <c r="BS454" s="401" t="n">
        <v>4</v>
      </c>
      <c r="BT454" s="401" t="n">
        <v>89</v>
      </c>
      <c r="BU454" s="401" t="n">
        <v>65</v>
      </c>
      <c r="BV454" s="401" t="n">
        <v>58</v>
      </c>
      <c r="BW454" s="401" t="n">
        <v>67</v>
      </c>
      <c r="BX454" s="401" t="n">
        <v>70</v>
      </c>
      <c r="BY454" s="401" t="n">
        <v>29</v>
      </c>
      <c r="BZ454" s="401" t="n">
        <v>44</v>
      </c>
      <c r="CA454" s="401" t="n">
        <v>33</v>
      </c>
      <c r="CB454" s="401" t="n">
        <v>76</v>
      </c>
      <c r="CC454" s="401" t="n">
        <v>64</v>
      </c>
      <c r="CD454" s="401" t="n">
        <v>41</v>
      </c>
      <c r="CE454" s="401" t="n">
        <v>21</v>
      </c>
      <c r="CF454" s="401" t="n">
        <v>85</v>
      </c>
      <c r="CG454" s="401" t="n">
        <v>37</v>
      </c>
      <c r="CH454" s="401" t="n">
        <v>75</v>
      </c>
      <c r="CI454" s="401" t="n">
        <v>14</v>
      </c>
      <c r="CJ454" s="401" t="n">
        <v>93</v>
      </c>
      <c r="CK454" s="401" t="n">
        <v>47</v>
      </c>
      <c r="CL454" s="401" t="n">
        <v>69</v>
      </c>
      <c r="CM454" s="401" t="n">
        <v>53</v>
      </c>
      <c r="CN454" s="401" t="n">
        <v>1</v>
      </c>
      <c r="CO454" s="401" t="n">
        <v>82</v>
      </c>
      <c r="CP454" s="401" t="n">
        <v>71</v>
      </c>
      <c r="CR454" s="401" t="n">
        <v>74</v>
      </c>
      <c r="CS454" s="401" t="n">
        <v>10</v>
      </c>
      <c r="CT454" s="401" t="n">
        <v>77</v>
      </c>
      <c r="CU454" s="401" t="n">
        <v>83</v>
      </c>
    </row>
    <row r="455" customFormat="false" ht="12.75" hidden="false" customHeight="false" outlineLevel="0" collapsed="false">
      <c r="E455" s="401" t="s">
        <v>227</v>
      </c>
      <c r="F455" s="401" t="n">
        <v>40</v>
      </c>
      <c r="G455" s="401" t="n">
        <v>30</v>
      </c>
      <c r="H455" s="401" t="n">
        <v>47</v>
      </c>
      <c r="I455" s="401" t="n">
        <v>86</v>
      </c>
      <c r="J455" s="401" t="n">
        <v>82</v>
      </c>
      <c r="K455" s="401" t="n">
        <v>9</v>
      </c>
      <c r="L455" s="401" t="n">
        <v>51</v>
      </c>
      <c r="M455" s="401" t="n">
        <v>14</v>
      </c>
      <c r="N455" s="401" t="n">
        <v>17</v>
      </c>
      <c r="O455" s="401" t="n">
        <v>27</v>
      </c>
      <c r="P455" s="401" t="n">
        <v>33</v>
      </c>
      <c r="Q455" s="401" t="n">
        <v>81</v>
      </c>
      <c r="R455" s="401" t="n">
        <v>90</v>
      </c>
      <c r="S455" s="401" t="n">
        <v>77</v>
      </c>
      <c r="T455" s="401" t="n">
        <v>68</v>
      </c>
      <c r="U455" s="401" t="n">
        <v>85</v>
      </c>
      <c r="V455" s="401" t="n">
        <v>6</v>
      </c>
      <c r="W455" s="401" t="n">
        <v>60</v>
      </c>
      <c r="X455" s="401" t="n">
        <v>92</v>
      </c>
      <c r="Y455" s="401" t="n">
        <v>63</v>
      </c>
      <c r="Z455" s="401" t="n">
        <v>48</v>
      </c>
      <c r="AA455" s="401" t="n">
        <v>4</v>
      </c>
      <c r="AB455" s="401" t="n">
        <v>64</v>
      </c>
      <c r="AC455" s="401" t="n">
        <v>23</v>
      </c>
      <c r="AD455" s="401" t="n">
        <v>36</v>
      </c>
      <c r="AE455" s="401" t="n">
        <v>67</v>
      </c>
      <c r="AF455" s="401" t="n">
        <v>45</v>
      </c>
      <c r="AG455" s="401" t="n">
        <v>32</v>
      </c>
      <c r="AH455" s="401" t="n">
        <v>53</v>
      </c>
      <c r="AI455" s="401" t="n">
        <v>2</v>
      </c>
      <c r="AJ455" s="401" t="n">
        <v>20</v>
      </c>
      <c r="AK455" s="401" t="n">
        <v>59</v>
      </c>
      <c r="AL455" s="401" t="n">
        <v>15</v>
      </c>
      <c r="AM455" s="401" t="n">
        <v>78</v>
      </c>
      <c r="AN455" s="401" t="n">
        <v>1</v>
      </c>
      <c r="AO455" s="401" t="n">
        <v>89</v>
      </c>
      <c r="AP455" s="401" t="n">
        <v>75</v>
      </c>
      <c r="AQ455" s="401" t="n">
        <v>31</v>
      </c>
      <c r="AR455" s="401" t="n">
        <v>57</v>
      </c>
      <c r="AS455" s="401" t="n">
        <v>7</v>
      </c>
      <c r="AT455" s="401" t="n">
        <v>69</v>
      </c>
      <c r="AU455" s="401" t="n">
        <v>35</v>
      </c>
      <c r="AV455" s="401" t="n">
        <v>37</v>
      </c>
      <c r="AW455" s="401" t="n">
        <v>56</v>
      </c>
      <c r="AX455" s="401" t="n">
        <v>3</v>
      </c>
      <c r="AY455" s="401" t="n">
        <v>93</v>
      </c>
      <c r="AZ455" s="401" t="n">
        <v>65</v>
      </c>
      <c r="BA455" s="401" t="n">
        <v>10</v>
      </c>
      <c r="BB455" s="401" t="n">
        <v>66</v>
      </c>
      <c r="BC455" s="401" t="n">
        <v>73</v>
      </c>
      <c r="BD455" s="401" t="n">
        <v>49</v>
      </c>
      <c r="BE455" s="401" t="n">
        <v>79</v>
      </c>
      <c r="BF455" s="401" t="n">
        <v>29</v>
      </c>
      <c r="BG455" s="401" t="n">
        <v>61</v>
      </c>
      <c r="BH455" s="401" t="n">
        <v>21</v>
      </c>
      <c r="BI455" s="401" t="n">
        <v>52</v>
      </c>
      <c r="BJ455" s="401" t="n">
        <v>80</v>
      </c>
      <c r="BK455" s="401" t="n">
        <v>70</v>
      </c>
      <c r="BL455" s="401" t="n">
        <v>50</v>
      </c>
      <c r="BM455" s="401" t="n">
        <v>22</v>
      </c>
      <c r="BN455" s="401" t="n">
        <v>62</v>
      </c>
      <c r="BO455" s="401" t="n">
        <v>83</v>
      </c>
      <c r="BP455" s="401" t="n">
        <v>39</v>
      </c>
      <c r="BQ455" s="401" t="n">
        <v>42</v>
      </c>
      <c r="BR455" s="401" t="n">
        <v>46</v>
      </c>
      <c r="BS455" s="401" t="n">
        <v>24</v>
      </c>
      <c r="BT455" s="401" t="n">
        <v>26</v>
      </c>
      <c r="BU455" s="401" t="n">
        <v>12</v>
      </c>
      <c r="BV455" s="401" t="n">
        <v>41</v>
      </c>
      <c r="BW455" s="401" t="n">
        <v>74</v>
      </c>
      <c r="BX455" s="401" t="n">
        <v>84</v>
      </c>
      <c r="BY455" s="401" t="n">
        <v>88</v>
      </c>
      <c r="BZ455" s="401" t="n">
        <v>91</v>
      </c>
      <c r="CA455" s="401" t="n">
        <v>13</v>
      </c>
      <c r="CB455" s="401" t="n">
        <v>18</v>
      </c>
      <c r="CC455" s="401" t="n">
        <v>54</v>
      </c>
      <c r="CD455" s="401" t="n">
        <v>58</v>
      </c>
      <c r="CE455" s="401" t="n">
        <v>34</v>
      </c>
      <c r="CF455" s="401" t="n">
        <v>72</v>
      </c>
      <c r="CG455" s="401" t="n">
        <v>87</v>
      </c>
      <c r="CH455" s="401" t="n">
        <v>43</v>
      </c>
      <c r="CI455" s="401" t="n">
        <v>38</v>
      </c>
      <c r="CJ455" s="401" t="n">
        <v>71</v>
      </c>
      <c r="CK455" s="401" t="n">
        <v>11</v>
      </c>
      <c r="CL455" s="401" t="n">
        <v>16</v>
      </c>
      <c r="CM455" s="401" t="n">
        <v>44</v>
      </c>
      <c r="CN455" s="401" t="n">
        <v>19</v>
      </c>
      <c r="CO455" s="401" t="n">
        <v>55</v>
      </c>
      <c r="CP455" s="401" t="n">
        <v>5</v>
      </c>
      <c r="CR455" s="401" t="n">
        <v>25</v>
      </c>
      <c r="CS455" s="401" t="n">
        <v>8</v>
      </c>
      <c r="CT455" s="401" t="n">
        <v>76</v>
      </c>
      <c r="CU455" s="401" t="n">
        <v>28</v>
      </c>
    </row>
    <row r="457" customFormat="false" ht="12.75" hidden="false" customHeight="false" outlineLevel="0" collapsed="false">
      <c r="D457" s="446" t="n">
        <v>94</v>
      </c>
      <c r="E457" s="39" t="s">
        <v>250</v>
      </c>
    </row>
    <row r="458" customFormat="false" ht="12.75" hidden="false" customHeight="false" outlineLevel="0" collapsed="false">
      <c r="E458" s="401" t="s">
        <v>198</v>
      </c>
      <c r="F458" s="401" t="n">
        <v>1</v>
      </c>
      <c r="G458" s="401" t="n">
        <v>2</v>
      </c>
      <c r="H458" s="401" t="n">
        <v>3</v>
      </c>
      <c r="I458" s="401" t="n">
        <v>4</v>
      </c>
      <c r="J458" s="401" t="n">
        <v>5</v>
      </c>
      <c r="K458" s="401" t="n">
        <v>6</v>
      </c>
      <c r="L458" s="401" t="n">
        <v>7</v>
      </c>
      <c r="M458" s="401" t="n">
        <v>8</v>
      </c>
      <c r="N458" s="401" t="n">
        <v>9</v>
      </c>
      <c r="O458" s="401" t="n">
        <v>10</v>
      </c>
      <c r="P458" s="401" t="n">
        <v>11</v>
      </c>
      <c r="Q458" s="401" t="n">
        <v>12</v>
      </c>
      <c r="R458" s="401" t="n">
        <v>13</v>
      </c>
      <c r="S458" s="401" t="n">
        <v>14</v>
      </c>
      <c r="T458" s="401" t="n">
        <v>15</v>
      </c>
      <c r="U458" s="401" t="n">
        <v>16</v>
      </c>
      <c r="V458" s="401" t="n">
        <v>17</v>
      </c>
      <c r="W458" s="401" t="n">
        <v>18</v>
      </c>
      <c r="X458" s="401" t="n">
        <v>19</v>
      </c>
      <c r="Y458" s="401" t="n">
        <v>20</v>
      </c>
      <c r="Z458" s="401" t="n">
        <v>21</v>
      </c>
      <c r="AA458" s="401" t="n">
        <v>22</v>
      </c>
      <c r="AB458" s="401" t="n">
        <v>23</v>
      </c>
      <c r="AC458" s="401" t="n">
        <v>24</v>
      </c>
      <c r="AD458" s="401" t="n">
        <v>25</v>
      </c>
      <c r="AE458" s="401" t="n">
        <v>26</v>
      </c>
      <c r="AF458" s="401" t="n">
        <v>27</v>
      </c>
      <c r="AG458" s="401" t="n">
        <v>28</v>
      </c>
      <c r="AH458" s="401" t="n">
        <v>29</v>
      </c>
      <c r="AI458" s="401" t="n">
        <v>30</v>
      </c>
      <c r="AJ458" s="401" t="n">
        <v>31</v>
      </c>
      <c r="AK458" s="401" t="n">
        <v>32</v>
      </c>
      <c r="AL458" s="401" t="n">
        <v>33</v>
      </c>
      <c r="AM458" s="401" t="n">
        <v>34</v>
      </c>
      <c r="AN458" s="401" t="n">
        <v>35</v>
      </c>
      <c r="AO458" s="401" t="n">
        <v>36</v>
      </c>
      <c r="AP458" s="401" t="n">
        <v>37</v>
      </c>
      <c r="AQ458" s="401" t="n">
        <v>38</v>
      </c>
      <c r="AR458" s="401" t="n">
        <v>39</v>
      </c>
      <c r="AS458" s="401" t="n">
        <v>40</v>
      </c>
      <c r="AT458" s="401" t="n">
        <v>41</v>
      </c>
      <c r="AU458" s="401" t="n">
        <v>42</v>
      </c>
      <c r="AV458" s="401" t="n">
        <v>43</v>
      </c>
      <c r="AW458" s="401" t="n">
        <v>44</v>
      </c>
      <c r="AX458" s="401" t="n">
        <v>45</v>
      </c>
      <c r="AY458" s="401" t="n">
        <v>46</v>
      </c>
      <c r="AZ458" s="401" t="n">
        <v>47</v>
      </c>
      <c r="BA458" s="401" t="n">
        <v>48</v>
      </c>
      <c r="BB458" s="401" t="n">
        <v>49</v>
      </c>
      <c r="BC458" s="401" t="n">
        <v>50</v>
      </c>
      <c r="BD458" s="401" t="n">
        <v>51</v>
      </c>
      <c r="BE458" s="401" t="n">
        <v>52</v>
      </c>
      <c r="BF458" s="401" t="n">
        <v>53</v>
      </c>
      <c r="BG458" s="401" t="n">
        <v>54</v>
      </c>
      <c r="BH458" s="401" t="n">
        <v>55</v>
      </c>
      <c r="BI458" s="401" t="n">
        <v>56</v>
      </c>
      <c r="BJ458" s="401" t="n">
        <v>57</v>
      </c>
      <c r="BK458" s="401" t="n">
        <v>58</v>
      </c>
      <c r="BL458" s="401" t="n">
        <v>59</v>
      </c>
      <c r="BM458" s="401" t="n">
        <v>60</v>
      </c>
      <c r="BN458" s="401" t="n">
        <v>61</v>
      </c>
      <c r="BO458" s="401" t="n">
        <v>62</v>
      </c>
      <c r="BP458" s="401" t="n">
        <v>63</v>
      </c>
      <c r="BQ458" s="401" t="n">
        <v>64</v>
      </c>
      <c r="BR458" s="401" t="n">
        <v>65</v>
      </c>
      <c r="BS458" s="401" t="n">
        <v>66</v>
      </c>
      <c r="BT458" s="401" t="n">
        <v>67</v>
      </c>
      <c r="BU458" s="401" t="n">
        <v>68</v>
      </c>
      <c r="BV458" s="401" t="n">
        <v>69</v>
      </c>
      <c r="BW458" s="401" t="n">
        <v>70</v>
      </c>
      <c r="BX458" s="401" t="n">
        <v>71</v>
      </c>
      <c r="BY458" s="401" t="n">
        <v>72</v>
      </c>
      <c r="BZ458" s="401" t="n">
        <v>73</v>
      </c>
      <c r="CA458" s="401" t="n">
        <v>74</v>
      </c>
      <c r="CB458" s="401" t="n">
        <v>75</v>
      </c>
      <c r="CC458" s="401" t="n">
        <v>76</v>
      </c>
      <c r="CD458" s="401" t="n">
        <v>77</v>
      </c>
      <c r="CE458" s="401" t="n">
        <v>78</v>
      </c>
      <c r="CF458" s="401" t="n">
        <v>79</v>
      </c>
      <c r="CG458" s="401" t="n">
        <v>80</v>
      </c>
      <c r="CH458" s="401" t="n">
        <v>81</v>
      </c>
      <c r="CI458" s="401" t="n">
        <v>82</v>
      </c>
      <c r="CJ458" s="401" t="n">
        <v>83</v>
      </c>
      <c r="CK458" s="401" t="n">
        <v>84</v>
      </c>
      <c r="CL458" s="401" t="n">
        <v>85</v>
      </c>
      <c r="CM458" s="401" t="n">
        <v>86</v>
      </c>
      <c r="CN458" s="401" t="n">
        <v>87</v>
      </c>
      <c r="CO458" s="401" t="n">
        <v>88</v>
      </c>
      <c r="CP458" s="401" t="n">
        <v>89</v>
      </c>
      <c r="CQ458" s="401" t="n">
        <v>90</v>
      </c>
      <c r="CR458" s="401" t="n">
        <v>91</v>
      </c>
      <c r="CS458" s="401" t="n">
        <v>92</v>
      </c>
      <c r="CT458" s="401" t="n">
        <v>93</v>
      </c>
      <c r="CU458" s="401" t="n">
        <v>94</v>
      </c>
    </row>
    <row r="459" customFormat="false" ht="12.75" hidden="false" customHeight="false" outlineLevel="0" collapsed="false">
      <c r="E459" s="401" t="s">
        <v>225</v>
      </c>
      <c r="F459" s="401" t="n">
        <v>19</v>
      </c>
      <c r="G459" s="401" t="n">
        <v>26</v>
      </c>
      <c r="H459" s="401" t="n">
        <v>67</v>
      </c>
      <c r="I459" s="401" t="n">
        <v>25</v>
      </c>
      <c r="J459" s="401" t="n">
        <v>73</v>
      </c>
      <c r="K459" s="401" t="n">
        <v>69</v>
      </c>
      <c r="L459" s="401" t="n">
        <v>10</v>
      </c>
      <c r="M459" s="401" t="n">
        <v>30</v>
      </c>
      <c r="N459" s="401" t="n">
        <v>93</v>
      </c>
      <c r="O459" s="401" t="n">
        <v>13</v>
      </c>
      <c r="P459" s="401" t="n">
        <v>47</v>
      </c>
      <c r="Q459" s="401" t="n">
        <v>61</v>
      </c>
      <c r="R459" s="401" t="n">
        <v>72</v>
      </c>
      <c r="S459" s="401" t="n">
        <v>66</v>
      </c>
      <c r="T459" s="401" t="n">
        <v>76</v>
      </c>
      <c r="U459" s="401" t="n">
        <v>84</v>
      </c>
      <c r="V459" s="401" t="n">
        <v>80</v>
      </c>
      <c r="W459" s="401" t="n">
        <v>64</v>
      </c>
      <c r="X459" s="401" t="n">
        <v>90</v>
      </c>
      <c r="Y459" s="401" t="n">
        <v>16</v>
      </c>
      <c r="Z459" s="401" t="n">
        <v>40</v>
      </c>
      <c r="AA459" s="401" t="n">
        <v>28</v>
      </c>
      <c r="AB459" s="401" t="n">
        <v>45</v>
      </c>
      <c r="AC459" s="401" t="n">
        <v>63</v>
      </c>
      <c r="AD459" s="401" t="n">
        <v>8</v>
      </c>
      <c r="AE459" s="401" t="n">
        <v>78</v>
      </c>
      <c r="AF459" s="401" t="n">
        <v>11</v>
      </c>
      <c r="AG459" s="401" t="n">
        <v>17</v>
      </c>
      <c r="AH459" s="401" t="n">
        <v>71</v>
      </c>
      <c r="AI459" s="401" t="n">
        <v>58</v>
      </c>
      <c r="AJ459" s="401" t="n">
        <v>79</v>
      </c>
      <c r="AK459" s="401" t="n">
        <v>50</v>
      </c>
      <c r="AL459" s="401" t="n">
        <v>62</v>
      </c>
      <c r="AM459" s="401" t="n">
        <v>82</v>
      </c>
      <c r="AN459" s="401" t="n">
        <v>32</v>
      </c>
      <c r="AO459" s="401" t="n">
        <v>39</v>
      </c>
      <c r="AP459" s="401" t="n">
        <v>35</v>
      </c>
      <c r="AQ459" s="401" t="n">
        <v>51</v>
      </c>
      <c r="AR459" s="401" t="n">
        <v>41</v>
      </c>
      <c r="AS459" s="401" t="n">
        <v>3</v>
      </c>
      <c r="AT459" s="401" t="n">
        <v>88</v>
      </c>
      <c r="AU459" s="401" t="n">
        <v>68</v>
      </c>
      <c r="AV459" s="401" t="n">
        <v>57</v>
      </c>
      <c r="AW459" s="401" t="n">
        <v>48</v>
      </c>
      <c r="AX459" s="401" t="n">
        <v>23</v>
      </c>
      <c r="AY459" s="401" t="n">
        <v>34</v>
      </c>
      <c r="AZ459" s="401" t="n">
        <v>74</v>
      </c>
      <c r="BA459" s="401" t="n">
        <v>92</v>
      </c>
      <c r="BB459" s="401" t="n">
        <v>86</v>
      </c>
      <c r="BC459" s="401" t="n">
        <v>4</v>
      </c>
      <c r="BD459" s="401" t="n">
        <v>94</v>
      </c>
      <c r="BE459" s="401" t="n">
        <v>75</v>
      </c>
      <c r="BF459" s="401" t="n">
        <v>14</v>
      </c>
      <c r="BG459" s="401" t="n">
        <v>46</v>
      </c>
      <c r="BH459" s="401" t="n">
        <v>24</v>
      </c>
      <c r="BI459" s="401" t="n">
        <v>29</v>
      </c>
      <c r="BJ459" s="401" t="n">
        <v>43</v>
      </c>
      <c r="BK459" s="401" t="n">
        <v>12</v>
      </c>
      <c r="BL459" s="401" t="n">
        <v>60</v>
      </c>
      <c r="BM459" s="401" t="n">
        <v>87</v>
      </c>
      <c r="BN459" s="401" t="n">
        <v>27</v>
      </c>
      <c r="BO459" s="401" t="n">
        <v>53</v>
      </c>
      <c r="BP459" s="401" t="n">
        <v>81</v>
      </c>
      <c r="BQ459" s="401" t="n">
        <v>33</v>
      </c>
      <c r="BR459" s="401" t="n">
        <v>56</v>
      </c>
      <c r="BS459" s="401" t="n">
        <v>59</v>
      </c>
      <c r="BT459" s="401" t="n">
        <v>36</v>
      </c>
      <c r="BU459" s="401" t="n">
        <v>65</v>
      </c>
      <c r="BV459" s="401" t="n">
        <v>7</v>
      </c>
      <c r="BW459" s="401" t="n">
        <v>22</v>
      </c>
      <c r="BX459" s="401" t="n">
        <v>42</v>
      </c>
      <c r="BY459" s="401" t="n">
        <v>18</v>
      </c>
      <c r="BZ459" s="401" t="n">
        <v>91</v>
      </c>
      <c r="CA459" s="401" t="n">
        <v>83</v>
      </c>
      <c r="CB459" s="401" t="n">
        <v>52</v>
      </c>
      <c r="CC459" s="401" t="n">
        <v>37</v>
      </c>
      <c r="CD459" s="401" t="n">
        <v>31</v>
      </c>
      <c r="CE459" s="401" t="n">
        <v>89</v>
      </c>
      <c r="CF459" s="401" t="n">
        <v>85</v>
      </c>
      <c r="CG459" s="401" t="n">
        <v>49</v>
      </c>
      <c r="CH459" s="401" t="n">
        <v>15</v>
      </c>
      <c r="CI459" s="401" t="n">
        <v>54</v>
      </c>
      <c r="CJ459" s="401" t="n">
        <v>5</v>
      </c>
      <c r="CK459" s="401" t="n">
        <v>20</v>
      </c>
      <c r="CL459" s="401" t="n">
        <v>77</v>
      </c>
      <c r="CM459" s="401" t="n">
        <v>38</v>
      </c>
      <c r="CN459" s="401" t="n">
        <v>6</v>
      </c>
      <c r="CO459" s="401" t="n">
        <v>44</v>
      </c>
      <c r="CP459" s="401" t="n">
        <v>2</v>
      </c>
      <c r="CQ459" s="401" t="n">
        <v>21</v>
      </c>
      <c r="CR459" s="401" t="n">
        <v>70</v>
      </c>
      <c r="CS459" s="401" t="n">
        <v>55</v>
      </c>
      <c r="CT459" s="401" t="n">
        <v>9</v>
      </c>
      <c r="CU459" s="401" t="n">
        <v>1</v>
      </c>
    </row>
    <row r="460" customFormat="false" ht="12.75" hidden="false" customHeight="false" outlineLevel="0" collapsed="false">
      <c r="E460" s="401" t="s">
        <v>227</v>
      </c>
      <c r="F460" s="401" t="n">
        <v>25</v>
      </c>
      <c r="G460" s="401" t="n">
        <v>89</v>
      </c>
      <c r="H460" s="401" t="n">
        <v>7</v>
      </c>
      <c r="I460" s="401" t="n">
        <v>42</v>
      </c>
      <c r="J460" s="401" t="n">
        <v>72</v>
      </c>
      <c r="K460" s="401" t="n">
        <v>14</v>
      </c>
      <c r="L460" s="401" t="n">
        <v>48</v>
      </c>
      <c r="M460" s="401" t="n">
        <v>35</v>
      </c>
      <c r="N460" s="401" t="n">
        <v>18</v>
      </c>
      <c r="O460" s="401" t="n">
        <v>67</v>
      </c>
      <c r="P460" s="401" t="n">
        <v>60</v>
      </c>
      <c r="Q460" s="401" t="n">
        <v>76</v>
      </c>
      <c r="R460" s="401" t="n">
        <v>82</v>
      </c>
      <c r="S460" s="401" t="n">
        <v>16</v>
      </c>
      <c r="T460" s="401" t="n">
        <v>36</v>
      </c>
      <c r="U460" s="401" t="n">
        <v>8</v>
      </c>
      <c r="V460" s="401" t="n">
        <v>84</v>
      </c>
      <c r="W460" s="401" t="n">
        <v>59</v>
      </c>
      <c r="X460" s="401" t="n">
        <v>88</v>
      </c>
      <c r="Y460" s="401" t="n">
        <v>92</v>
      </c>
      <c r="Z460" s="401" t="n">
        <v>64</v>
      </c>
      <c r="AA460" s="401" t="n">
        <v>83</v>
      </c>
      <c r="AB460" s="401" t="n">
        <v>50</v>
      </c>
      <c r="AC460" s="401" t="n">
        <v>78</v>
      </c>
      <c r="AD460" s="401" t="n">
        <v>31</v>
      </c>
      <c r="AE460" s="401" t="n">
        <v>20</v>
      </c>
      <c r="AF460" s="401" t="n">
        <v>34</v>
      </c>
      <c r="AG460" s="401" t="n">
        <v>71</v>
      </c>
      <c r="AH460" s="401" t="n">
        <v>57</v>
      </c>
      <c r="AI460" s="401" t="n">
        <v>53</v>
      </c>
      <c r="AJ460" s="401" t="n">
        <v>9</v>
      </c>
      <c r="AK460" s="401" t="n">
        <v>41</v>
      </c>
      <c r="AL460" s="401" t="n">
        <v>2</v>
      </c>
      <c r="AM460" s="401" t="n">
        <v>27</v>
      </c>
      <c r="AN460" s="401" t="n">
        <v>19</v>
      </c>
      <c r="AO460" s="401" t="n">
        <v>58</v>
      </c>
      <c r="AP460" s="401" t="n">
        <v>73</v>
      </c>
      <c r="AQ460" s="401" t="n">
        <v>21</v>
      </c>
      <c r="AR460" s="401" t="n">
        <v>70</v>
      </c>
      <c r="AS460" s="401" t="n">
        <v>86</v>
      </c>
      <c r="AT460" s="401" t="n">
        <v>52</v>
      </c>
      <c r="AU460" s="401" t="n">
        <v>93</v>
      </c>
      <c r="AV460" s="401" t="n">
        <v>74</v>
      </c>
      <c r="AW460" s="401" t="n">
        <v>61</v>
      </c>
      <c r="AX460" s="401" t="n">
        <v>12</v>
      </c>
      <c r="AY460" s="401" t="n">
        <v>24</v>
      </c>
      <c r="AZ460" s="401" t="n">
        <v>3</v>
      </c>
      <c r="BA460" s="401" t="n">
        <v>54</v>
      </c>
      <c r="BB460" s="401" t="n">
        <v>6</v>
      </c>
      <c r="BC460" s="401" t="n">
        <v>11</v>
      </c>
      <c r="BD460" s="401" t="n">
        <v>49</v>
      </c>
      <c r="BE460" s="401" t="n">
        <v>44</v>
      </c>
      <c r="BF460" s="401" t="n">
        <v>10</v>
      </c>
      <c r="BG460" s="401" t="n">
        <v>62</v>
      </c>
      <c r="BH460" s="401" t="n">
        <v>28</v>
      </c>
      <c r="BI460" s="401" t="n">
        <v>33</v>
      </c>
      <c r="BJ460" s="401" t="n">
        <v>1</v>
      </c>
      <c r="BK460" s="401" t="n">
        <v>15</v>
      </c>
      <c r="BL460" s="401" t="n">
        <v>47</v>
      </c>
      <c r="BM460" s="401" t="n">
        <v>79</v>
      </c>
      <c r="BN460" s="401" t="n">
        <v>90</v>
      </c>
      <c r="BO460" s="401" t="n">
        <v>66</v>
      </c>
      <c r="BP460" s="401" t="n">
        <v>77</v>
      </c>
      <c r="BQ460" s="401" t="n">
        <v>40</v>
      </c>
      <c r="BR460" s="401" t="n">
        <v>81</v>
      </c>
      <c r="BS460" s="401" t="n">
        <v>4</v>
      </c>
      <c r="BT460" s="401" t="n">
        <v>13</v>
      </c>
      <c r="BU460" s="401" t="n">
        <v>75</v>
      </c>
      <c r="BV460" s="401" t="n">
        <v>26</v>
      </c>
      <c r="BW460" s="401" t="n">
        <v>37</v>
      </c>
      <c r="BX460" s="401" t="n">
        <v>80</v>
      </c>
      <c r="BY460" s="401" t="n">
        <v>29</v>
      </c>
      <c r="BZ460" s="401" t="n">
        <v>55</v>
      </c>
      <c r="CA460" s="401" t="n">
        <v>68</v>
      </c>
      <c r="CB460" s="401" t="n">
        <v>91</v>
      </c>
      <c r="CC460" s="401" t="n">
        <v>45</v>
      </c>
      <c r="CD460" s="401" t="n">
        <v>65</v>
      </c>
      <c r="CE460" s="401" t="n">
        <v>46</v>
      </c>
      <c r="CF460" s="401" t="n">
        <v>51</v>
      </c>
      <c r="CG460" s="401" t="n">
        <v>38</v>
      </c>
      <c r="CH460" s="401" t="n">
        <v>32</v>
      </c>
      <c r="CI460" s="401" t="n">
        <v>5</v>
      </c>
      <c r="CJ460" s="401" t="n">
        <v>22</v>
      </c>
      <c r="CK460" s="401" t="n">
        <v>17</v>
      </c>
      <c r="CL460" s="401" t="n">
        <v>39</v>
      </c>
      <c r="CM460" s="401" t="n">
        <v>30</v>
      </c>
      <c r="CN460" s="401" t="n">
        <v>23</v>
      </c>
      <c r="CO460" s="401" t="n">
        <v>87</v>
      </c>
      <c r="CP460" s="401" t="n">
        <v>56</v>
      </c>
      <c r="CQ460" s="401" t="n">
        <v>94</v>
      </c>
      <c r="CR460" s="401" t="n">
        <v>85</v>
      </c>
      <c r="CS460" s="401" t="n">
        <v>63</v>
      </c>
      <c r="CT460" s="401" t="n">
        <v>69</v>
      </c>
      <c r="CU460" s="401" t="n">
        <v>43</v>
      </c>
    </row>
    <row r="462" customFormat="false" ht="12.75" hidden="false" customHeight="false" outlineLevel="0" collapsed="false">
      <c r="D462" s="446" t="n">
        <v>95</v>
      </c>
      <c r="E462" s="39" t="s">
        <v>250</v>
      </c>
    </row>
    <row r="463" customFormat="false" ht="12.75" hidden="false" customHeight="false" outlineLevel="0" collapsed="false">
      <c r="E463" s="401" t="s">
        <v>198</v>
      </c>
      <c r="F463" s="401" t="n">
        <v>1</v>
      </c>
      <c r="G463" s="401" t="n">
        <v>2</v>
      </c>
      <c r="H463" s="401" t="n">
        <v>3</v>
      </c>
      <c r="I463" s="401" t="n">
        <v>4</v>
      </c>
      <c r="J463" s="401" t="n">
        <v>5</v>
      </c>
      <c r="K463" s="401" t="n">
        <v>6</v>
      </c>
      <c r="L463" s="401" t="n">
        <v>7</v>
      </c>
      <c r="M463" s="401" t="n">
        <v>8</v>
      </c>
      <c r="N463" s="401" t="n">
        <v>9</v>
      </c>
      <c r="O463" s="401" t="n">
        <v>10</v>
      </c>
      <c r="P463" s="401" t="n">
        <v>11</v>
      </c>
      <c r="Q463" s="401" t="n">
        <v>12</v>
      </c>
      <c r="R463" s="401" t="n">
        <v>13</v>
      </c>
      <c r="S463" s="401" t="n">
        <v>14</v>
      </c>
      <c r="T463" s="401" t="n">
        <v>15</v>
      </c>
      <c r="U463" s="401" t="n">
        <v>16</v>
      </c>
      <c r="V463" s="401" t="n">
        <v>17</v>
      </c>
      <c r="W463" s="401" t="n">
        <v>18</v>
      </c>
      <c r="X463" s="401" t="n">
        <v>19</v>
      </c>
      <c r="Y463" s="401" t="n">
        <v>20</v>
      </c>
      <c r="Z463" s="401" t="n">
        <v>21</v>
      </c>
      <c r="AA463" s="401" t="n">
        <v>22</v>
      </c>
      <c r="AB463" s="401" t="n">
        <v>23</v>
      </c>
      <c r="AC463" s="401" t="n">
        <v>24</v>
      </c>
      <c r="AD463" s="401" t="n">
        <v>25</v>
      </c>
      <c r="AE463" s="401" t="n">
        <v>26</v>
      </c>
      <c r="AF463" s="401" t="n">
        <v>27</v>
      </c>
      <c r="AG463" s="401" t="n">
        <v>28</v>
      </c>
      <c r="AH463" s="401" t="n">
        <v>29</v>
      </c>
      <c r="AI463" s="401" t="n">
        <v>30</v>
      </c>
      <c r="AJ463" s="401" t="n">
        <v>31</v>
      </c>
      <c r="AK463" s="401" t="n">
        <v>32</v>
      </c>
      <c r="AL463" s="401" t="n">
        <v>33</v>
      </c>
      <c r="AM463" s="401" t="n">
        <v>34</v>
      </c>
      <c r="AN463" s="401" t="n">
        <v>35</v>
      </c>
      <c r="AO463" s="401" t="n">
        <v>36</v>
      </c>
      <c r="AP463" s="401" t="n">
        <v>37</v>
      </c>
      <c r="AQ463" s="401" t="n">
        <v>38</v>
      </c>
      <c r="AR463" s="401" t="n">
        <v>39</v>
      </c>
      <c r="AS463" s="401" t="n">
        <v>40</v>
      </c>
      <c r="AT463" s="401" t="n">
        <v>41</v>
      </c>
      <c r="AU463" s="401" t="n">
        <v>42</v>
      </c>
      <c r="AV463" s="401" t="n">
        <v>43</v>
      </c>
      <c r="AW463" s="401" t="n">
        <v>44</v>
      </c>
      <c r="AX463" s="401" t="n">
        <v>45</v>
      </c>
      <c r="AY463" s="401" t="n">
        <v>46</v>
      </c>
      <c r="AZ463" s="401" t="n">
        <v>47</v>
      </c>
      <c r="BA463" s="401" t="n">
        <v>48</v>
      </c>
      <c r="BB463" s="401" t="n">
        <v>49</v>
      </c>
      <c r="BC463" s="401" t="n">
        <v>50</v>
      </c>
      <c r="BD463" s="401" t="n">
        <v>51</v>
      </c>
      <c r="BE463" s="401" t="n">
        <v>52</v>
      </c>
      <c r="BF463" s="401" t="n">
        <v>53</v>
      </c>
      <c r="BG463" s="401" t="n">
        <v>54</v>
      </c>
      <c r="BH463" s="401" t="n">
        <v>55</v>
      </c>
      <c r="BI463" s="401" t="n">
        <v>56</v>
      </c>
      <c r="BJ463" s="401" t="n">
        <v>57</v>
      </c>
      <c r="BK463" s="401" t="n">
        <v>58</v>
      </c>
      <c r="BL463" s="401" t="n">
        <v>59</v>
      </c>
      <c r="BM463" s="401" t="n">
        <v>60</v>
      </c>
      <c r="BN463" s="401" t="n">
        <v>61</v>
      </c>
      <c r="BO463" s="401" t="n">
        <v>62</v>
      </c>
      <c r="BP463" s="401" t="n">
        <v>63</v>
      </c>
      <c r="BQ463" s="401" t="n">
        <v>64</v>
      </c>
      <c r="BR463" s="401" t="n">
        <v>65</v>
      </c>
      <c r="BS463" s="401" t="n">
        <v>66</v>
      </c>
      <c r="BT463" s="401" t="n">
        <v>67</v>
      </c>
      <c r="BU463" s="401" t="n">
        <v>68</v>
      </c>
      <c r="BV463" s="401" t="n">
        <v>69</v>
      </c>
      <c r="BW463" s="401" t="n">
        <v>70</v>
      </c>
      <c r="BX463" s="401" t="n">
        <v>71</v>
      </c>
      <c r="BY463" s="401" t="n">
        <v>72</v>
      </c>
      <c r="BZ463" s="401" t="n">
        <v>73</v>
      </c>
      <c r="CA463" s="401" t="n">
        <v>74</v>
      </c>
      <c r="CB463" s="401" t="n">
        <v>75</v>
      </c>
      <c r="CC463" s="401" t="n">
        <v>76</v>
      </c>
      <c r="CD463" s="401" t="n">
        <v>77</v>
      </c>
      <c r="CE463" s="401" t="n">
        <v>78</v>
      </c>
      <c r="CF463" s="401" t="n">
        <v>79</v>
      </c>
      <c r="CG463" s="401" t="n">
        <v>80</v>
      </c>
      <c r="CH463" s="401" t="n">
        <v>81</v>
      </c>
      <c r="CI463" s="401" t="n">
        <v>82</v>
      </c>
      <c r="CJ463" s="401" t="n">
        <v>83</v>
      </c>
      <c r="CK463" s="401" t="n">
        <v>84</v>
      </c>
      <c r="CL463" s="401" t="n">
        <v>85</v>
      </c>
      <c r="CM463" s="401" t="n">
        <v>86</v>
      </c>
      <c r="CN463" s="401" t="n">
        <v>87</v>
      </c>
      <c r="CO463" s="401" t="n">
        <v>88</v>
      </c>
      <c r="CP463" s="401" t="n">
        <v>89</v>
      </c>
      <c r="CQ463" s="401" t="n">
        <v>90</v>
      </c>
      <c r="CR463" s="401" t="n">
        <v>91</v>
      </c>
      <c r="CS463" s="401" t="n">
        <v>92</v>
      </c>
      <c r="CT463" s="401" t="n">
        <v>93</v>
      </c>
      <c r="CU463" s="401" t="n">
        <v>94</v>
      </c>
      <c r="CV463" s="401" t="n">
        <v>95</v>
      </c>
    </row>
    <row r="464" customFormat="false" ht="12.75" hidden="false" customHeight="false" outlineLevel="0" collapsed="false">
      <c r="E464" s="401" t="s">
        <v>225</v>
      </c>
      <c r="F464" s="401" t="n">
        <v>73</v>
      </c>
      <c r="G464" s="401" t="n">
        <v>65</v>
      </c>
      <c r="H464" s="401" t="n">
        <v>95</v>
      </c>
      <c r="I464" s="401" t="n">
        <v>46</v>
      </c>
      <c r="J464" s="401" t="n">
        <v>68</v>
      </c>
      <c r="K464" s="401" t="n">
        <v>14</v>
      </c>
      <c r="L464" s="401" t="n">
        <v>79</v>
      </c>
      <c r="M464" s="401" t="n">
        <v>9</v>
      </c>
      <c r="N464" s="401" t="n">
        <v>52</v>
      </c>
      <c r="O464" s="401" t="n">
        <v>39</v>
      </c>
      <c r="P464" s="401" t="n">
        <v>82</v>
      </c>
      <c r="Q464" s="401" t="n">
        <v>54</v>
      </c>
      <c r="R464" s="401" t="n">
        <v>45</v>
      </c>
      <c r="S464" s="401" t="n">
        <v>22</v>
      </c>
      <c r="T464" s="401" t="n">
        <v>37</v>
      </c>
      <c r="U464" s="401" t="n">
        <v>40</v>
      </c>
      <c r="V464" s="401" t="n">
        <v>13</v>
      </c>
      <c r="W464" s="401" t="n">
        <v>66</v>
      </c>
      <c r="X464" s="401" t="n">
        <v>33</v>
      </c>
      <c r="Y464" s="401" t="n">
        <v>42</v>
      </c>
      <c r="Z464" s="401" t="n">
        <v>80</v>
      </c>
      <c r="AA464" s="401" t="n">
        <v>59</v>
      </c>
      <c r="AB464" s="401" t="n">
        <v>2</v>
      </c>
      <c r="AC464" s="401" t="n">
        <v>72</v>
      </c>
      <c r="AD464" s="401" t="n">
        <v>17</v>
      </c>
      <c r="AE464" s="401" t="n">
        <v>12</v>
      </c>
      <c r="AF464" s="401" t="n">
        <v>16</v>
      </c>
      <c r="AG464" s="401" t="n">
        <v>85</v>
      </c>
      <c r="AH464" s="401" t="n">
        <v>21</v>
      </c>
      <c r="AI464" s="401" t="n">
        <v>29</v>
      </c>
      <c r="AJ464" s="401" t="n">
        <v>75</v>
      </c>
      <c r="AK464" s="401" t="n">
        <v>43</v>
      </c>
      <c r="AL464" s="401" t="n">
        <v>70</v>
      </c>
      <c r="AM464" s="401" t="n">
        <v>61</v>
      </c>
      <c r="AN464" s="401" t="n">
        <v>38</v>
      </c>
      <c r="AO464" s="401" t="n">
        <v>25</v>
      </c>
      <c r="AP464" s="401" t="n">
        <v>48</v>
      </c>
      <c r="AQ464" s="401" t="n">
        <v>5</v>
      </c>
      <c r="AR464" s="401" t="n">
        <v>93</v>
      </c>
      <c r="AS464" s="401" t="n">
        <v>8</v>
      </c>
      <c r="AT464" s="401" t="n">
        <v>83</v>
      </c>
      <c r="AU464" s="401" t="n">
        <v>58</v>
      </c>
      <c r="AV464" s="401" t="n">
        <v>62</v>
      </c>
      <c r="AW464" s="401" t="n">
        <v>91</v>
      </c>
      <c r="AX464" s="401" t="n">
        <v>87</v>
      </c>
      <c r="AY464" s="401" t="n">
        <v>60</v>
      </c>
      <c r="AZ464" s="401" t="n">
        <v>23</v>
      </c>
      <c r="BA464" s="401" t="n">
        <v>71</v>
      </c>
      <c r="BB464" s="401" t="n">
        <v>76</v>
      </c>
      <c r="BC464" s="401" t="n">
        <v>67</v>
      </c>
      <c r="BD464" s="401" t="n">
        <v>77</v>
      </c>
      <c r="BE464" s="401" t="n">
        <v>50</v>
      </c>
      <c r="BF464" s="401" t="n">
        <v>34</v>
      </c>
      <c r="BG464" s="401" t="n">
        <v>26</v>
      </c>
      <c r="BH464" s="401" t="n">
        <v>7</v>
      </c>
      <c r="BI464" s="401" t="n">
        <v>55</v>
      </c>
      <c r="BJ464" s="401" t="n">
        <v>6</v>
      </c>
      <c r="BK464" s="401" t="n">
        <v>27</v>
      </c>
      <c r="BL464" s="401" t="n">
        <v>31</v>
      </c>
      <c r="BM464" s="401" t="n">
        <v>69</v>
      </c>
      <c r="BN464" s="401" t="n">
        <v>4</v>
      </c>
      <c r="BO464" s="401" t="n">
        <v>90</v>
      </c>
      <c r="BP464" s="401" t="n">
        <v>94</v>
      </c>
      <c r="BQ464" s="401" t="n">
        <v>32</v>
      </c>
      <c r="BR464" s="401" t="n">
        <v>84</v>
      </c>
      <c r="BS464" s="401" t="n">
        <v>88</v>
      </c>
      <c r="BT464" s="401" t="n">
        <v>44</v>
      </c>
      <c r="BU464" s="401" t="n">
        <v>51</v>
      </c>
      <c r="BV464" s="401" t="n">
        <v>47</v>
      </c>
      <c r="BW464" s="401" t="n">
        <v>11</v>
      </c>
      <c r="BX464" s="401" t="n">
        <v>30</v>
      </c>
      <c r="BY464" s="401" t="n">
        <v>74</v>
      </c>
      <c r="BZ464" s="401" t="n">
        <v>24</v>
      </c>
      <c r="CA464" s="401" t="n">
        <v>18</v>
      </c>
      <c r="CB464" s="401" t="n">
        <v>63</v>
      </c>
      <c r="CC464" s="401" t="n">
        <v>49</v>
      </c>
      <c r="CD464" s="401" t="n">
        <v>3</v>
      </c>
      <c r="CE464" s="401" t="n">
        <v>56</v>
      </c>
      <c r="CF464" s="401" t="n">
        <v>78</v>
      </c>
      <c r="CG464" s="401" t="n">
        <v>81</v>
      </c>
      <c r="CH464" s="401" t="n">
        <v>20</v>
      </c>
      <c r="CI464" s="401" t="n">
        <v>35</v>
      </c>
      <c r="CJ464" s="401" t="n">
        <v>89</v>
      </c>
      <c r="CK464" s="401" t="n">
        <v>36</v>
      </c>
      <c r="CL464" s="401" t="n">
        <v>41</v>
      </c>
      <c r="CM464" s="401" t="n">
        <v>92</v>
      </c>
      <c r="CN464" s="401" t="n">
        <v>53</v>
      </c>
      <c r="CO464" s="401" t="n">
        <v>15</v>
      </c>
      <c r="CP464" s="401" t="n">
        <v>57</v>
      </c>
      <c r="CQ464" s="401" t="n">
        <v>86</v>
      </c>
      <c r="CR464" s="401" t="n">
        <v>64</v>
      </c>
      <c r="CS464" s="401" t="n">
        <v>28</v>
      </c>
      <c r="CT464" s="401" t="n">
        <v>10</v>
      </c>
      <c r="CU464" s="401" t="n">
        <v>1</v>
      </c>
      <c r="CV464" s="401" t="n">
        <v>19</v>
      </c>
    </row>
    <row r="465" customFormat="false" ht="12.75" hidden="false" customHeight="false" outlineLevel="0" collapsed="false">
      <c r="E465" s="401" t="s">
        <v>227</v>
      </c>
      <c r="F465" s="401" t="n">
        <v>84</v>
      </c>
      <c r="G465" s="401" t="n">
        <v>46</v>
      </c>
      <c r="H465" s="401" t="n">
        <v>44</v>
      </c>
      <c r="I465" s="401" t="n">
        <v>30</v>
      </c>
      <c r="J465" s="401" t="n">
        <v>6</v>
      </c>
      <c r="K465" s="401" t="n">
        <v>68</v>
      </c>
      <c r="L465" s="401" t="n">
        <v>94</v>
      </c>
      <c r="M465" s="401" t="n">
        <v>87</v>
      </c>
      <c r="N465" s="401" t="n">
        <v>71</v>
      </c>
      <c r="O465" s="401" t="n">
        <v>53</v>
      </c>
      <c r="P465" s="401" t="n">
        <v>19</v>
      </c>
      <c r="Q465" s="401" t="n">
        <v>15</v>
      </c>
      <c r="R465" s="401" t="n">
        <v>26</v>
      </c>
      <c r="S465" s="401" t="n">
        <v>43</v>
      </c>
      <c r="T465" s="401" t="n">
        <v>56</v>
      </c>
      <c r="U465" s="401" t="n">
        <v>85</v>
      </c>
      <c r="V465" s="401" t="n">
        <v>8</v>
      </c>
      <c r="W465" s="401" t="n">
        <v>90</v>
      </c>
      <c r="X465" s="401" t="n">
        <v>11</v>
      </c>
      <c r="Y465" s="401" t="n">
        <v>49</v>
      </c>
      <c r="Z465" s="401" t="n">
        <v>93</v>
      </c>
      <c r="AA465" s="401" t="n">
        <v>61</v>
      </c>
      <c r="AB465" s="401" t="n">
        <v>86</v>
      </c>
      <c r="AC465" s="401" t="n">
        <v>81</v>
      </c>
      <c r="AD465" s="401" t="n">
        <v>77</v>
      </c>
      <c r="AE465" s="401" t="n">
        <v>34</v>
      </c>
      <c r="AF465" s="401" t="n">
        <v>76</v>
      </c>
      <c r="AG465" s="401" t="n">
        <v>42</v>
      </c>
      <c r="AH465" s="401" t="n">
        <v>83</v>
      </c>
      <c r="AI465" s="401" t="n">
        <v>4</v>
      </c>
      <c r="AJ465" s="401" t="n">
        <v>29</v>
      </c>
      <c r="AK465" s="401" t="n">
        <v>95</v>
      </c>
      <c r="AL465" s="401" t="n">
        <v>22</v>
      </c>
      <c r="AM465" s="401" t="n">
        <v>62</v>
      </c>
      <c r="AN465" s="401" t="n">
        <v>13</v>
      </c>
      <c r="AO465" s="401" t="n">
        <v>18</v>
      </c>
      <c r="AP465" s="401" t="n">
        <v>33</v>
      </c>
      <c r="AQ465" s="401" t="n">
        <v>65</v>
      </c>
      <c r="AR465" s="401" t="n">
        <v>28</v>
      </c>
      <c r="AS465" s="401" t="n">
        <v>21</v>
      </c>
      <c r="AT465" s="401" t="n">
        <v>50</v>
      </c>
      <c r="AU465" s="401" t="n">
        <v>63</v>
      </c>
      <c r="AV465" s="401" t="n">
        <v>55</v>
      </c>
      <c r="AW465" s="401" t="n">
        <v>16</v>
      </c>
      <c r="AX465" s="401" t="n">
        <v>82</v>
      </c>
      <c r="AY465" s="401" t="n">
        <v>47</v>
      </c>
      <c r="AZ465" s="401" t="n">
        <v>78</v>
      </c>
      <c r="BA465" s="401" t="n">
        <v>60</v>
      </c>
      <c r="BB465" s="401" t="n">
        <v>20</v>
      </c>
      <c r="BC465" s="401" t="n">
        <v>2</v>
      </c>
      <c r="BD465" s="401" t="n">
        <v>69</v>
      </c>
      <c r="BE465" s="401" t="n">
        <v>41</v>
      </c>
      <c r="BF465" s="401" t="n">
        <v>59</v>
      </c>
      <c r="BG465" s="401" t="n">
        <v>3</v>
      </c>
      <c r="BH465" s="401" t="n">
        <v>88</v>
      </c>
      <c r="BI465" s="401" t="n">
        <v>52</v>
      </c>
      <c r="BJ465" s="401" t="n">
        <v>5</v>
      </c>
      <c r="BK465" s="401" t="n">
        <v>74</v>
      </c>
      <c r="BL465" s="401" t="n">
        <v>66</v>
      </c>
      <c r="BM465" s="401" t="n">
        <v>36</v>
      </c>
      <c r="BN465" s="401" t="n">
        <v>9</v>
      </c>
      <c r="BO465" s="401" t="n">
        <v>1</v>
      </c>
      <c r="BP465" s="401" t="n">
        <v>67</v>
      </c>
      <c r="BQ465" s="401" t="n">
        <v>80</v>
      </c>
      <c r="BR465" s="401" t="n">
        <v>91</v>
      </c>
      <c r="BS465" s="401" t="n">
        <v>39</v>
      </c>
      <c r="BT465" s="401" t="n">
        <v>45</v>
      </c>
      <c r="BU465" s="401" t="n">
        <v>72</v>
      </c>
      <c r="BV465" s="401" t="n">
        <v>48</v>
      </c>
      <c r="BW465" s="401" t="n">
        <v>58</v>
      </c>
      <c r="BX465" s="401" t="n">
        <v>54</v>
      </c>
      <c r="BY465" s="401" t="n">
        <v>25</v>
      </c>
      <c r="BZ465" s="401" t="n">
        <v>57</v>
      </c>
      <c r="CA465" s="401" t="n">
        <v>40</v>
      </c>
      <c r="CB465" s="401" t="n">
        <v>64</v>
      </c>
      <c r="CC465" s="401" t="n">
        <v>37</v>
      </c>
      <c r="CD465" s="401" t="n">
        <v>24</v>
      </c>
      <c r="CE465" s="401" t="n">
        <v>79</v>
      </c>
      <c r="CF465" s="401" t="n">
        <v>12</v>
      </c>
      <c r="CG465" s="401" t="n">
        <v>31</v>
      </c>
      <c r="CH465" s="401" t="n">
        <v>70</v>
      </c>
      <c r="CI465" s="401" t="n">
        <v>10</v>
      </c>
      <c r="CJ465" s="401" t="n">
        <v>35</v>
      </c>
      <c r="CK465" s="401" t="n">
        <v>27</v>
      </c>
      <c r="CL465" s="401" t="n">
        <v>92</v>
      </c>
      <c r="CM465" s="401" t="n">
        <v>89</v>
      </c>
      <c r="CN465" s="401" t="n">
        <v>75</v>
      </c>
      <c r="CO465" s="401" t="n">
        <v>32</v>
      </c>
      <c r="CP465" s="401" t="n">
        <v>51</v>
      </c>
      <c r="CQ465" s="401" t="n">
        <v>23</v>
      </c>
      <c r="CR465" s="401" t="n">
        <v>17</v>
      </c>
      <c r="CS465" s="401" t="n">
        <v>38</v>
      </c>
      <c r="CT465" s="401" t="n">
        <v>7</v>
      </c>
      <c r="CU465" s="401" t="n">
        <v>73</v>
      </c>
      <c r="CV465" s="401" t="n">
        <v>14</v>
      </c>
    </row>
    <row r="467" customFormat="false" ht="12.75" hidden="false" customHeight="false" outlineLevel="0" collapsed="false">
      <c r="D467" s="446" t="n">
        <v>96</v>
      </c>
      <c r="E467" s="39" t="s">
        <v>250</v>
      </c>
    </row>
    <row r="468" customFormat="false" ht="12.75" hidden="false" customHeight="false" outlineLevel="0" collapsed="false">
      <c r="E468" s="401" t="s">
        <v>198</v>
      </c>
      <c r="F468" s="401" t="n">
        <v>1</v>
      </c>
      <c r="G468" s="401" t="n">
        <v>2</v>
      </c>
      <c r="H468" s="401" t="n">
        <v>3</v>
      </c>
      <c r="I468" s="401" t="n">
        <v>4</v>
      </c>
      <c r="J468" s="401" t="n">
        <v>5</v>
      </c>
      <c r="K468" s="401" t="n">
        <v>6</v>
      </c>
      <c r="L468" s="401" t="n">
        <v>7</v>
      </c>
      <c r="M468" s="401" t="n">
        <v>8</v>
      </c>
      <c r="N468" s="401" t="n">
        <v>9</v>
      </c>
      <c r="O468" s="401" t="n">
        <v>10</v>
      </c>
      <c r="P468" s="401" t="n">
        <v>11</v>
      </c>
      <c r="Q468" s="401" t="n">
        <v>12</v>
      </c>
      <c r="R468" s="401" t="n">
        <v>13</v>
      </c>
      <c r="S468" s="401" t="n">
        <v>14</v>
      </c>
      <c r="T468" s="401" t="n">
        <v>15</v>
      </c>
      <c r="U468" s="401" t="n">
        <v>16</v>
      </c>
      <c r="V468" s="401" t="n">
        <v>17</v>
      </c>
      <c r="W468" s="401" t="n">
        <v>18</v>
      </c>
      <c r="X468" s="401" t="n">
        <v>19</v>
      </c>
      <c r="Y468" s="401" t="n">
        <v>20</v>
      </c>
      <c r="Z468" s="401" t="n">
        <v>21</v>
      </c>
      <c r="AA468" s="401" t="n">
        <v>22</v>
      </c>
      <c r="AB468" s="401" t="n">
        <v>23</v>
      </c>
      <c r="AC468" s="401" t="n">
        <v>24</v>
      </c>
      <c r="AD468" s="401" t="n">
        <v>25</v>
      </c>
      <c r="AE468" s="401" t="n">
        <v>26</v>
      </c>
      <c r="AF468" s="401" t="n">
        <v>27</v>
      </c>
      <c r="AG468" s="401" t="n">
        <v>28</v>
      </c>
      <c r="AH468" s="401" t="n">
        <v>29</v>
      </c>
      <c r="AI468" s="401" t="n">
        <v>30</v>
      </c>
      <c r="AJ468" s="401" t="n">
        <v>31</v>
      </c>
      <c r="AK468" s="401" t="n">
        <v>32</v>
      </c>
      <c r="AL468" s="401" t="n">
        <v>33</v>
      </c>
      <c r="AM468" s="401" t="n">
        <v>34</v>
      </c>
      <c r="AN468" s="401" t="n">
        <v>35</v>
      </c>
      <c r="AO468" s="401" t="n">
        <v>36</v>
      </c>
      <c r="AP468" s="401" t="n">
        <v>37</v>
      </c>
      <c r="AQ468" s="401" t="n">
        <v>38</v>
      </c>
      <c r="AR468" s="401" t="n">
        <v>39</v>
      </c>
      <c r="AS468" s="401" t="n">
        <v>40</v>
      </c>
      <c r="AT468" s="401" t="n">
        <v>41</v>
      </c>
      <c r="AU468" s="401" t="n">
        <v>42</v>
      </c>
      <c r="AV468" s="401" t="n">
        <v>43</v>
      </c>
      <c r="AW468" s="401" t="n">
        <v>44</v>
      </c>
      <c r="AX468" s="401" t="n">
        <v>45</v>
      </c>
      <c r="AY468" s="401" t="n">
        <v>46</v>
      </c>
      <c r="AZ468" s="401" t="n">
        <v>47</v>
      </c>
      <c r="BA468" s="401" t="n">
        <v>48</v>
      </c>
      <c r="BB468" s="401" t="n">
        <v>49</v>
      </c>
      <c r="BC468" s="401" t="n">
        <v>50</v>
      </c>
      <c r="BD468" s="401" t="n">
        <v>51</v>
      </c>
      <c r="BE468" s="401" t="n">
        <v>52</v>
      </c>
      <c r="BF468" s="401" t="n">
        <v>53</v>
      </c>
      <c r="BG468" s="401" t="n">
        <v>54</v>
      </c>
      <c r="BH468" s="401" t="n">
        <v>55</v>
      </c>
      <c r="BI468" s="401" t="n">
        <v>56</v>
      </c>
      <c r="BJ468" s="401" t="n">
        <v>57</v>
      </c>
      <c r="BK468" s="401" t="n">
        <v>58</v>
      </c>
      <c r="BL468" s="401" t="n">
        <v>59</v>
      </c>
      <c r="BM468" s="401" t="n">
        <v>60</v>
      </c>
      <c r="BN468" s="401" t="n">
        <v>61</v>
      </c>
      <c r="BO468" s="401" t="n">
        <v>62</v>
      </c>
      <c r="BP468" s="401" t="n">
        <v>63</v>
      </c>
      <c r="BQ468" s="401" t="n">
        <v>64</v>
      </c>
      <c r="BR468" s="401" t="n">
        <v>65</v>
      </c>
      <c r="BS468" s="401" t="n">
        <v>66</v>
      </c>
      <c r="BT468" s="401" t="n">
        <v>67</v>
      </c>
      <c r="BU468" s="401" t="n">
        <v>68</v>
      </c>
      <c r="BV468" s="401" t="n">
        <v>69</v>
      </c>
      <c r="BW468" s="401" t="n">
        <v>70</v>
      </c>
      <c r="BX468" s="401" t="n">
        <v>71</v>
      </c>
      <c r="BY468" s="401" t="n">
        <v>72</v>
      </c>
      <c r="BZ468" s="401" t="n">
        <v>73</v>
      </c>
      <c r="CA468" s="401" t="n">
        <v>74</v>
      </c>
      <c r="CB468" s="401" t="n">
        <v>75</v>
      </c>
      <c r="CC468" s="401" t="n">
        <v>76</v>
      </c>
      <c r="CD468" s="401" t="n">
        <v>77</v>
      </c>
      <c r="CE468" s="401" t="n">
        <v>78</v>
      </c>
      <c r="CF468" s="401" t="n">
        <v>79</v>
      </c>
      <c r="CG468" s="401" t="n">
        <v>80</v>
      </c>
      <c r="CH468" s="401" t="n">
        <v>81</v>
      </c>
      <c r="CI468" s="401" t="n">
        <v>82</v>
      </c>
      <c r="CJ468" s="401" t="n">
        <v>83</v>
      </c>
      <c r="CK468" s="401" t="n">
        <v>84</v>
      </c>
      <c r="CM468" s="401" t="n">
        <v>85</v>
      </c>
      <c r="CN468" s="401" t="n">
        <v>86</v>
      </c>
      <c r="CO468" s="401" t="n">
        <v>87</v>
      </c>
      <c r="CP468" s="401" t="n">
        <v>88</v>
      </c>
      <c r="CR468" s="401" t="n">
        <v>89</v>
      </c>
      <c r="CS468" s="401" t="n">
        <v>90</v>
      </c>
      <c r="CT468" s="401" t="n">
        <v>91</v>
      </c>
      <c r="CU468" s="401" t="n">
        <v>92</v>
      </c>
      <c r="CW468" s="401" t="n">
        <v>93</v>
      </c>
      <c r="CX468" s="401" t="n">
        <v>94</v>
      </c>
      <c r="CY468" s="401" t="n">
        <v>95</v>
      </c>
      <c r="CZ468" s="401" t="n">
        <v>96</v>
      </c>
    </row>
    <row r="469" customFormat="false" ht="12.75" hidden="false" customHeight="false" outlineLevel="0" collapsed="false">
      <c r="E469" s="401" t="s">
        <v>225</v>
      </c>
      <c r="F469" s="401" t="n">
        <v>20</v>
      </c>
      <c r="G469" s="401" t="n">
        <v>87</v>
      </c>
      <c r="H469" s="401" t="n">
        <v>50</v>
      </c>
      <c r="I469" s="401" t="n">
        <v>40</v>
      </c>
      <c r="J469" s="401" t="n">
        <v>73</v>
      </c>
      <c r="K469" s="401" t="n">
        <v>69</v>
      </c>
      <c r="L469" s="401" t="n">
        <v>56</v>
      </c>
      <c r="M469" s="401" t="n">
        <v>89</v>
      </c>
      <c r="N469" s="401" t="n">
        <v>12</v>
      </c>
      <c r="O469" s="401" t="n">
        <v>47</v>
      </c>
      <c r="P469" s="401" t="n">
        <v>43</v>
      </c>
      <c r="Q469" s="401" t="n">
        <v>34</v>
      </c>
      <c r="R469" s="401" t="n">
        <v>71</v>
      </c>
      <c r="S469" s="401" t="n">
        <v>82</v>
      </c>
      <c r="T469" s="401" t="n">
        <v>38</v>
      </c>
      <c r="U469" s="401" t="n">
        <v>4</v>
      </c>
      <c r="V469" s="401" t="n">
        <v>14</v>
      </c>
      <c r="W469" s="401" t="n">
        <v>75</v>
      </c>
      <c r="X469" s="401" t="n">
        <v>53</v>
      </c>
      <c r="Y469" s="401" t="n">
        <v>95</v>
      </c>
      <c r="Z469" s="401" t="n">
        <v>88</v>
      </c>
      <c r="AA469" s="401" t="n">
        <v>18</v>
      </c>
      <c r="AB469" s="401" t="n">
        <v>84</v>
      </c>
      <c r="AC469" s="401" t="n">
        <v>8</v>
      </c>
      <c r="AD469" s="401" t="n">
        <v>42</v>
      </c>
      <c r="AE469" s="401" t="n">
        <v>45</v>
      </c>
      <c r="AF469" s="401" t="n">
        <v>83</v>
      </c>
      <c r="AG469" s="401" t="n">
        <v>90</v>
      </c>
      <c r="AH469" s="401" t="n">
        <v>80</v>
      </c>
      <c r="AI469" s="401" t="n">
        <v>96</v>
      </c>
      <c r="AJ469" s="401" t="n">
        <v>91</v>
      </c>
      <c r="AK469" s="401" t="n">
        <v>39</v>
      </c>
      <c r="AL469" s="401" t="n">
        <v>77</v>
      </c>
      <c r="AM469" s="401" t="n">
        <v>11</v>
      </c>
      <c r="AN469" s="401" t="n">
        <v>81</v>
      </c>
      <c r="AO469" s="401" t="n">
        <v>74</v>
      </c>
      <c r="AP469" s="401" t="n">
        <v>9</v>
      </c>
      <c r="AQ469" s="401" t="n">
        <v>44</v>
      </c>
      <c r="AR469" s="401" t="n">
        <v>32</v>
      </c>
      <c r="AS469" s="401" t="n">
        <v>93</v>
      </c>
      <c r="AT469" s="401" t="n">
        <v>49</v>
      </c>
      <c r="AU469" s="401" t="n">
        <v>25</v>
      </c>
      <c r="AV469" s="401" t="n">
        <v>72</v>
      </c>
      <c r="AW469" s="401" t="n">
        <v>68</v>
      </c>
      <c r="AX469" s="401" t="n">
        <v>6</v>
      </c>
      <c r="AY469" s="401" t="n">
        <v>78</v>
      </c>
      <c r="AZ469" s="401" t="n">
        <v>28</v>
      </c>
      <c r="BA469" s="401" t="n">
        <v>66</v>
      </c>
      <c r="BB469" s="401" t="n">
        <v>65</v>
      </c>
      <c r="BC469" s="401" t="n">
        <v>41</v>
      </c>
      <c r="BD469" s="401" t="n">
        <v>54</v>
      </c>
      <c r="BE469" s="401" t="n">
        <v>58</v>
      </c>
      <c r="BF469" s="401" t="n">
        <v>19</v>
      </c>
      <c r="BG469" s="401" t="n">
        <v>85</v>
      </c>
      <c r="BH469" s="401" t="n">
        <v>13</v>
      </c>
      <c r="BI469" s="401" t="n">
        <v>64</v>
      </c>
      <c r="BJ469" s="401" t="n">
        <v>21</v>
      </c>
      <c r="BK469" s="401" t="n">
        <v>30</v>
      </c>
      <c r="BL469" s="401" t="n">
        <v>86</v>
      </c>
      <c r="BM469" s="401" t="n">
        <v>46</v>
      </c>
      <c r="BN469" s="401" t="n">
        <v>35</v>
      </c>
      <c r="BO469" s="401" t="n">
        <v>23</v>
      </c>
      <c r="BP469" s="401" t="n">
        <v>94</v>
      </c>
      <c r="BQ469" s="401" t="n">
        <v>7</v>
      </c>
      <c r="BR469" s="401" t="n">
        <v>79</v>
      </c>
      <c r="BS469" s="401" t="n">
        <v>55</v>
      </c>
      <c r="BT469" s="401" t="n">
        <v>16</v>
      </c>
      <c r="BU469" s="401" t="n">
        <v>2</v>
      </c>
      <c r="BV469" s="401" t="n">
        <v>31</v>
      </c>
      <c r="BW469" s="401" t="n">
        <v>57</v>
      </c>
      <c r="BX469" s="401" t="n">
        <v>59</v>
      </c>
      <c r="BY469" s="401" t="n">
        <v>15</v>
      </c>
      <c r="BZ469" s="401" t="n">
        <v>67</v>
      </c>
      <c r="CA469" s="401" t="n">
        <v>3</v>
      </c>
      <c r="CB469" s="401" t="n">
        <v>92</v>
      </c>
      <c r="CC469" s="401" t="n">
        <v>5</v>
      </c>
      <c r="CD469" s="401" t="n">
        <v>33</v>
      </c>
      <c r="CE469" s="401" t="n">
        <v>62</v>
      </c>
      <c r="CF469" s="401" t="n">
        <v>36</v>
      </c>
      <c r="CG469" s="401" t="n">
        <v>29</v>
      </c>
      <c r="CH469" s="401" t="n">
        <v>63</v>
      </c>
      <c r="CI469" s="401" t="n">
        <v>60</v>
      </c>
      <c r="CJ469" s="401" t="n">
        <v>27</v>
      </c>
      <c r="CK469" s="401" t="n">
        <v>22</v>
      </c>
      <c r="CM469" s="401" t="n">
        <v>52</v>
      </c>
      <c r="CN469" s="401" t="n">
        <v>48</v>
      </c>
      <c r="CO469" s="401" t="n">
        <v>1</v>
      </c>
      <c r="CP469" s="401" t="n">
        <v>26</v>
      </c>
      <c r="CR469" s="401" t="n">
        <v>24</v>
      </c>
      <c r="CS469" s="401" t="n">
        <v>10</v>
      </c>
      <c r="CT469" s="401" t="n">
        <v>70</v>
      </c>
      <c r="CU469" s="401" t="n">
        <v>76</v>
      </c>
      <c r="CW469" s="401" t="n">
        <v>37</v>
      </c>
      <c r="CX469" s="401" t="n">
        <v>51</v>
      </c>
      <c r="CY469" s="401" t="n">
        <v>61</v>
      </c>
      <c r="CZ469" s="401" t="n">
        <v>17</v>
      </c>
    </row>
    <row r="470" customFormat="false" ht="12.75" hidden="false" customHeight="false" outlineLevel="0" collapsed="false">
      <c r="E470" s="401" t="s">
        <v>227</v>
      </c>
      <c r="F470" s="401" t="n">
        <v>68</v>
      </c>
      <c r="G470" s="401" t="n">
        <v>54</v>
      </c>
      <c r="H470" s="401" t="n">
        <v>5</v>
      </c>
      <c r="I470" s="401" t="n">
        <v>21</v>
      </c>
      <c r="J470" s="401" t="n">
        <v>63</v>
      </c>
      <c r="K470" s="401" t="n">
        <v>47</v>
      </c>
      <c r="L470" s="401" t="n">
        <v>45</v>
      </c>
      <c r="M470" s="401" t="n">
        <v>81</v>
      </c>
      <c r="N470" s="401" t="n">
        <v>71</v>
      </c>
      <c r="O470" s="401" t="n">
        <v>28</v>
      </c>
      <c r="P470" s="401" t="n">
        <v>65</v>
      </c>
      <c r="Q470" s="401" t="n">
        <v>75</v>
      </c>
      <c r="R470" s="401" t="n">
        <v>59</v>
      </c>
      <c r="S470" s="401" t="n">
        <v>6</v>
      </c>
      <c r="T470" s="401" t="n">
        <v>27</v>
      </c>
      <c r="U470" s="401" t="n">
        <v>13</v>
      </c>
      <c r="V470" s="401" t="n">
        <v>70</v>
      </c>
      <c r="W470" s="401" t="n">
        <v>9</v>
      </c>
      <c r="X470" s="401" t="n">
        <v>23</v>
      </c>
      <c r="Y470" s="401" t="n">
        <v>26</v>
      </c>
      <c r="Z470" s="401" t="n">
        <v>79</v>
      </c>
      <c r="AA470" s="401" t="n">
        <v>95</v>
      </c>
      <c r="AB470" s="401" t="n">
        <v>11</v>
      </c>
      <c r="AC470" s="401" t="n">
        <v>56</v>
      </c>
      <c r="AD470" s="401" t="n">
        <v>48</v>
      </c>
      <c r="AE470" s="401" t="n">
        <v>92</v>
      </c>
      <c r="AF470" s="401" t="n">
        <v>74</v>
      </c>
      <c r="AG470" s="401" t="n">
        <v>85</v>
      </c>
      <c r="AH470" s="401" t="n">
        <v>94</v>
      </c>
      <c r="AI470" s="401" t="n">
        <v>37</v>
      </c>
      <c r="AJ470" s="401" t="n">
        <v>34</v>
      </c>
      <c r="AK470" s="401" t="n">
        <v>88</v>
      </c>
      <c r="AL470" s="401" t="n">
        <v>10</v>
      </c>
      <c r="AM470" s="401" t="n">
        <v>90</v>
      </c>
      <c r="AN470" s="401" t="n">
        <v>49</v>
      </c>
      <c r="AO470" s="401" t="n">
        <v>57</v>
      </c>
      <c r="AP470" s="401" t="n">
        <v>30</v>
      </c>
      <c r="AQ470" s="401" t="n">
        <v>15</v>
      </c>
      <c r="AR470" s="401" t="n">
        <v>87</v>
      </c>
      <c r="AS470" s="401" t="n">
        <v>91</v>
      </c>
      <c r="AT470" s="401" t="n">
        <v>14</v>
      </c>
      <c r="AU470" s="401" t="n">
        <v>76</v>
      </c>
      <c r="AV470" s="401" t="n">
        <v>17</v>
      </c>
      <c r="AW470" s="401" t="n">
        <v>72</v>
      </c>
      <c r="AX470" s="401" t="n">
        <v>2</v>
      </c>
      <c r="AY470" s="401" t="n">
        <v>82</v>
      </c>
      <c r="AZ470" s="401" t="n">
        <v>31</v>
      </c>
      <c r="BA470" s="401" t="n">
        <v>93</v>
      </c>
      <c r="BB470" s="401" t="n">
        <v>18</v>
      </c>
      <c r="BC470" s="401" t="n">
        <v>51</v>
      </c>
      <c r="BD470" s="401" t="n">
        <v>60</v>
      </c>
      <c r="BE470" s="401" t="n">
        <v>24</v>
      </c>
      <c r="BF470" s="401" t="n">
        <v>4</v>
      </c>
      <c r="BG470" s="401" t="n">
        <v>83</v>
      </c>
      <c r="BH470" s="401" t="n">
        <v>61</v>
      </c>
      <c r="BI470" s="401" t="n">
        <v>96</v>
      </c>
      <c r="BJ470" s="401" t="n">
        <v>36</v>
      </c>
      <c r="BK470" s="401" t="n">
        <v>46</v>
      </c>
      <c r="BL470" s="401" t="n">
        <v>16</v>
      </c>
      <c r="BM470" s="401" t="n">
        <v>67</v>
      </c>
      <c r="BN470" s="401" t="n">
        <v>44</v>
      </c>
      <c r="BO470" s="401" t="n">
        <v>8</v>
      </c>
      <c r="BP470" s="401" t="n">
        <v>86</v>
      </c>
      <c r="BQ470" s="401" t="n">
        <v>77</v>
      </c>
      <c r="BR470" s="401" t="n">
        <v>58</v>
      </c>
      <c r="BS470" s="401" t="n">
        <v>73</v>
      </c>
      <c r="BT470" s="401" t="n">
        <v>3</v>
      </c>
      <c r="BU470" s="401" t="n">
        <v>12</v>
      </c>
      <c r="BV470" s="401" t="n">
        <v>66</v>
      </c>
      <c r="BW470" s="401" t="n">
        <v>52</v>
      </c>
      <c r="BX470" s="401" t="n">
        <v>22</v>
      </c>
      <c r="BY470" s="401" t="n">
        <v>84</v>
      </c>
      <c r="BZ470" s="401" t="n">
        <v>69</v>
      </c>
      <c r="CA470" s="401" t="n">
        <v>1</v>
      </c>
      <c r="CB470" s="401" t="n">
        <v>78</v>
      </c>
      <c r="CC470" s="401" t="n">
        <v>7</v>
      </c>
      <c r="CD470" s="401" t="n">
        <v>19</v>
      </c>
      <c r="CE470" s="401" t="n">
        <v>42</v>
      </c>
      <c r="CF470" s="401" t="n">
        <v>33</v>
      </c>
      <c r="CG470" s="401" t="n">
        <v>89</v>
      </c>
      <c r="CH470" s="401" t="n">
        <v>29</v>
      </c>
      <c r="CI470" s="401" t="n">
        <v>41</v>
      </c>
      <c r="CJ470" s="401" t="n">
        <v>64</v>
      </c>
      <c r="CK470" s="401" t="n">
        <v>20</v>
      </c>
      <c r="CM470" s="401" t="n">
        <v>80</v>
      </c>
      <c r="CN470" s="401" t="n">
        <v>55</v>
      </c>
      <c r="CO470" s="401" t="n">
        <v>39</v>
      </c>
      <c r="CP470" s="401" t="n">
        <v>43</v>
      </c>
      <c r="CR470" s="401" t="n">
        <v>38</v>
      </c>
      <c r="CS470" s="401" t="n">
        <v>50</v>
      </c>
      <c r="CT470" s="401" t="n">
        <v>25</v>
      </c>
      <c r="CU470" s="401" t="n">
        <v>35</v>
      </c>
      <c r="CW470" s="401" t="n">
        <v>40</v>
      </c>
      <c r="CX470" s="401" t="n">
        <v>53</v>
      </c>
      <c r="CY470" s="401" t="n">
        <v>32</v>
      </c>
      <c r="CZ470" s="401" t="n">
        <v>62</v>
      </c>
    </row>
    <row r="472" customFormat="false" ht="12.75" hidden="false" customHeight="false" outlineLevel="0" collapsed="false">
      <c r="D472" s="446" t="n">
        <v>97</v>
      </c>
      <c r="E472" s="39" t="s">
        <v>250</v>
      </c>
    </row>
    <row r="473" customFormat="false" ht="12.75" hidden="false" customHeight="false" outlineLevel="0" collapsed="false">
      <c r="E473" s="401" t="s">
        <v>198</v>
      </c>
      <c r="F473" s="401" t="n">
        <v>1</v>
      </c>
      <c r="G473" s="401" t="n">
        <v>2</v>
      </c>
      <c r="H473" s="401" t="n">
        <v>3</v>
      </c>
      <c r="I473" s="401" t="n">
        <v>4</v>
      </c>
      <c r="J473" s="401" t="n">
        <v>5</v>
      </c>
      <c r="K473" s="401" t="n">
        <v>6</v>
      </c>
      <c r="L473" s="401" t="n">
        <v>7</v>
      </c>
      <c r="M473" s="401" t="n">
        <v>8</v>
      </c>
      <c r="N473" s="401" t="n">
        <v>9</v>
      </c>
      <c r="O473" s="401" t="n">
        <v>10</v>
      </c>
      <c r="P473" s="401" t="n">
        <v>11</v>
      </c>
      <c r="Q473" s="401" t="n">
        <v>12</v>
      </c>
      <c r="R473" s="401" t="n">
        <v>13</v>
      </c>
      <c r="S473" s="401" t="n">
        <v>14</v>
      </c>
      <c r="T473" s="401" t="n">
        <v>15</v>
      </c>
      <c r="U473" s="401" t="n">
        <v>16</v>
      </c>
      <c r="V473" s="401" t="n">
        <v>17</v>
      </c>
      <c r="W473" s="401" t="n">
        <v>18</v>
      </c>
      <c r="X473" s="401" t="n">
        <v>19</v>
      </c>
      <c r="Y473" s="401" t="n">
        <v>20</v>
      </c>
      <c r="Z473" s="401" t="n">
        <v>21</v>
      </c>
      <c r="AA473" s="401" t="n">
        <v>22</v>
      </c>
      <c r="AB473" s="401" t="n">
        <v>23</v>
      </c>
      <c r="AC473" s="401" t="n">
        <v>24</v>
      </c>
      <c r="AD473" s="401" t="n">
        <v>25</v>
      </c>
      <c r="AE473" s="401" t="n">
        <v>26</v>
      </c>
      <c r="AF473" s="401" t="n">
        <v>27</v>
      </c>
      <c r="AG473" s="401" t="n">
        <v>28</v>
      </c>
      <c r="AH473" s="401" t="n">
        <v>29</v>
      </c>
      <c r="AI473" s="401" t="n">
        <v>30</v>
      </c>
      <c r="AJ473" s="401" t="n">
        <v>31</v>
      </c>
      <c r="AK473" s="401" t="n">
        <v>32</v>
      </c>
      <c r="AL473" s="401" t="n">
        <v>33</v>
      </c>
      <c r="AM473" s="401" t="n">
        <v>34</v>
      </c>
      <c r="AN473" s="401" t="n">
        <v>35</v>
      </c>
      <c r="AO473" s="401" t="n">
        <v>36</v>
      </c>
      <c r="AP473" s="401" t="n">
        <v>37</v>
      </c>
      <c r="AQ473" s="401" t="n">
        <v>38</v>
      </c>
      <c r="AR473" s="401" t="n">
        <v>39</v>
      </c>
      <c r="AS473" s="401" t="n">
        <v>40</v>
      </c>
      <c r="AT473" s="401" t="n">
        <v>41</v>
      </c>
      <c r="AU473" s="401" t="n">
        <v>42</v>
      </c>
      <c r="AV473" s="401" t="n">
        <v>43</v>
      </c>
      <c r="AW473" s="401" t="n">
        <v>44</v>
      </c>
      <c r="AX473" s="401" t="n">
        <v>45</v>
      </c>
      <c r="AY473" s="401" t="n">
        <v>46</v>
      </c>
      <c r="AZ473" s="401" t="n">
        <v>47</v>
      </c>
      <c r="BA473" s="401" t="n">
        <v>48</v>
      </c>
      <c r="BB473" s="401" t="n">
        <v>49</v>
      </c>
      <c r="BC473" s="401" t="n">
        <v>50</v>
      </c>
      <c r="BD473" s="401" t="n">
        <v>51</v>
      </c>
      <c r="BE473" s="401" t="n">
        <v>52</v>
      </c>
      <c r="BF473" s="401" t="n">
        <v>53</v>
      </c>
      <c r="BG473" s="401" t="n">
        <v>54</v>
      </c>
      <c r="BH473" s="401" t="n">
        <v>55</v>
      </c>
      <c r="BI473" s="401" t="n">
        <v>56</v>
      </c>
      <c r="BJ473" s="401" t="n">
        <v>57</v>
      </c>
      <c r="BK473" s="401" t="n">
        <v>58</v>
      </c>
      <c r="BL473" s="401" t="n">
        <v>59</v>
      </c>
      <c r="BM473" s="401" t="n">
        <v>60</v>
      </c>
      <c r="BN473" s="401" t="n">
        <v>61</v>
      </c>
      <c r="BO473" s="401" t="n">
        <v>62</v>
      </c>
      <c r="BP473" s="401" t="n">
        <v>63</v>
      </c>
      <c r="BQ473" s="401" t="n">
        <v>64</v>
      </c>
      <c r="BR473" s="401" t="n">
        <v>65</v>
      </c>
      <c r="BS473" s="401" t="n">
        <v>66</v>
      </c>
      <c r="BT473" s="401" t="n">
        <v>67</v>
      </c>
      <c r="BU473" s="401" t="n">
        <v>68</v>
      </c>
      <c r="BV473" s="401" t="n">
        <v>69</v>
      </c>
      <c r="BW473" s="401" t="n">
        <v>70</v>
      </c>
      <c r="BX473" s="401" t="n">
        <v>71</v>
      </c>
      <c r="BY473" s="401" t="n">
        <v>72</v>
      </c>
      <c r="BZ473" s="401" t="n">
        <v>73</v>
      </c>
      <c r="CA473" s="401" t="n">
        <v>74</v>
      </c>
      <c r="CB473" s="401" t="n">
        <v>75</v>
      </c>
      <c r="CC473" s="401" t="n">
        <v>76</v>
      </c>
      <c r="CD473" s="401" t="n">
        <v>77</v>
      </c>
      <c r="CE473" s="401" t="n">
        <v>78</v>
      </c>
      <c r="CF473" s="401" t="n">
        <v>79</v>
      </c>
      <c r="CG473" s="401" t="n">
        <v>80</v>
      </c>
      <c r="CH473" s="401" t="n">
        <v>81</v>
      </c>
      <c r="CI473" s="401" t="n">
        <v>82</v>
      </c>
      <c r="CJ473" s="401" t="n">
        <v>83</v>
      </c>
      <c r="CK473" s="401" t="n">
        <v>84</v>
      </c>
      <c r="CL473" s="401" t="n">
        <v>85</v>
      </c>
      <c r="CM473" s="401" t="n">
        <v>86</v>
      </c>
      <c r="CN473" s="401" t="n">
        <v>87</v>
      </c>
      <c r="CO473" s="401" t="n">
        <v>88</v>
      </c>
      <c r="CP473" s="401" t="n">
        <v>89</v>
      </c>
      <c r="CR473" s="401" t="n">
        <v>90</v>
      </c>
      <c r="CS473" s="401" t="n">
        <v>91</v>
      </c>
      <c r="CT473" s="401" t="n">
        <v>92</v>
      </c>
      <c r="CU473" s="401" t="n">
        <v>93</v>
      </c>
      <c r="CW473" s="401" t="n">
        <v>94</v>
      </c>
      <c r="CX473" s="401" t="n">
        <v>95</v>
      </c>
      <c r="CY473" s="401" t="n">
        <v>96</v>
      </c>
      <c r="CZ473" s="401" t="n">
        <v>97</v>
      </c>
    </row>
    <row r="474" customFormat="false" ht="12.75" hidden="false" customHeight="false" outlineLevel="0" collapsed="false">
      <c r="E474" s="401" t="s">
        <v>225</v>
      </c>
      <c r="F474" s="401" t="n">
        <v>65</v>
      </c>
      <c r="G474" s="401" t="n">
        <v>76</v>
      </c>
      <c r="H474" s="401" t="n">
        <v>32</v>
      </c>
      <c r="I474" s="401" t="n">
        <v>83</v>
      </c>
      <c r="J474" s="401" t="n">
        <v>94</v>
      </c>
      <c r="K474" s="401" t="n">
        <v>79</v>
      </c>
      <c r="L474" s="401" t="n">
        <v>44</v>
      </c>
      <c r="M474" s="401" t="n">
        <v>12</v>
      </c>
      <c r="N474" s="401" t="n">
        <v>47</v>
      </c>
      <c r="O474" s="401" t="n">
        <v>73</v>
      </c>
      <c r="P474" s="401" t="n">
        <v>63</v>
      </c>
      <c r="Q474" s="401" t="n">
        <v>25</v>
      </c>
      <c r="R474" s="401" t="n">
        <v>69</v>
      </c>
      <c r="S474" s="401" t="n">
        <v>6</v>
      </c>
      <c r="T474" s="401" t="n">
        <v>27</v>
      </c>
      <c r="U474" s="401" t="n">
        <v>38</v>
      </c>
      <c r="V474" s="401" t="n">
        <v>50</v>
      </c>
      <c r="W474" s="401" t="n">
        <v>89</v>
      </c>
      <c r="X474" s="401" t="n">
        <v>45</v>
      </c>
      <c r="Y474" s="401" t="n">
        <v>22</v>
      </c>
      <c r="Z474" s="401" t="n">
        <v>80</v>
      </c>
      <c r="AA474" s="401" t="n">
        <v>4</v>
      </c>
      <c r="AB474" s="401" t="n">
        <v>34</v>
      </c>
      <c r="AC474" s="401" t="n">
        <v>48</v>
      </c>
      <c r="AD474" s="401" t="n">
        <v>95</v>
      </c>
      <c r="AE474" s="401" t="n">
        <v>64</v>
      </c>
      <c r="AF474" s="401" t="n">
        <v>33</v>
      </c>
      <c r="AG474" s="401" t="n">
        <v>72</v>
      </c>
      <c r="AH474" s="401" t="n">
        <v>68</v>
      </c>
      <c r="AI474" s="401" t="n">
        <v>1</v>
      </c>
      <c r="AJ474" s="401" t="n">
        <v>18</v>
      </c>
      <c r="AK474" s="401" t="n">
        <v>26</v>
      </c>
      <c r="AL474" s="401" t="n">
        <v>87</v>
      </c>
      <c r="AM474" s="401" t="n">
        <v>66</v>
      </c>
      <c r="AN474" s="401" t="n">
        <v>39</v>
      </c>
      <c r="AO474" s="401" t="n">
        <v>84</v>
      </c>
      <c r="AP474" s="401" t="n">
        <v>14</v>
      </c>
      <c r="AQ474" s="401" t="n">
        <v>74</v>
      </c>
      <c r="AR474" s="401" t="n">
        <v>61</v>
      </c>
      <c r="AS474" s="401" t="n">
        <v>86</v>
      </c>
      <c r="AT474" s="401" t="n">
        <v>9</v>
      </c>
      <c r="AU474" s="401" t="n">
        <v>23</v>
      </c>
      <c r="AV474" s="401" t="n">
        <v>91</v>
      </c>
      <c r="AW474" s="401" t="n">
        <v>52</v>
      </c>
      <c r="AX474" s="401" t="n">
        <v>88</v>
      </c>
      <c r="AY474" s="401" t="n">
        <v>78</v>
      </c>
      <c r="AZ474" s="401" t="n">
        <v>75</v>
      </c>
      <c r="BA474" s="401" t="n">
        <v>36</v>
      </c>
      <c r="BB474" s="401" t="n">
        <v>7</v>
      </c>
      <c r="BC474" s="401" t="n">
        <v>67</v>
      </c>
      <c r="BD474" s="401" t="n">
        <v>5</v>
      </c>
      <c r="BE474" s="401" t="n">
        <v>35</v>
      </c>
      <c r="BF474" s="401" t="n">
        <v>54</v>
      </c>
      <c r="BG474" s="401" t="n">
        <v>82</v>
      </c>
      <c r="BH474" s="401" t="n">
        <v>58</v>
      </c>
      <c r="BI474" s="401" t="n">
        <v>97</v>
      </c>
      <c r="BJ474" s="401" t="n">
        <v>92</v>
      </c>
      <c r="BK474" s="401" t="n">
        <v>17</v>
      </c>
      <c r="BL474" s="401" t="n">
        <v>11</v>
      </c>
      <c r="BM474" s="401" t="n">
        <v>8</v>
      </c>
      <c r="BN474" s="401" t="n">
        <v>28</v>
      </c>
      <c r="BO474" s="401" t="n">
        <v>43</v>
      </c>
      <c r="BP474" s="401" t="n">
        <v>57</v>
      </c>
      <c r="BQ474" s="401" t="n">
        <v>96</v>
      </c>
      <c r="BR474" s="401" t="n">
        <v>62</v>
      </c>
      <c r="BS474" s="401" t="n">
        <v>93</v>
      </c>
      <c r="BT474" s="401" t="n">
        <v>30</v>
      </c>
      <c r="BU474" s="401" t="n">
        <v>70</v>
      </c>
      <c r="BV474" s="401" t="n">
        <v>13</v>
      </c>
      <c r="BW474" s="401" t="n">
        <v>16</v>
      </c>
      <c r="BX474" s="401" t="n">
        <v>40</v>
      </c>
      <c r="BY474" s="401" t="n">
        <v>90</v>
      </c>
      <c r="BZ474" s="401" t="n">
        <v>10</v>
      </c>
      <c r="CA474" s="401" t="n">
        <v>77</v>
      </c>
      <c r="CB474" s="401" t="n">
        <v>21</v>
      </c>
      <c r="CC474" s="401" t="n">
        <v>2</v>
      </c>
      <c r="CD474" s="401" t="n">
        <v>24</v>
      </c>
      <c r="CE474" s="401" t="n">
        <v>85</v>
      </c>
      <c r="CF474" s="401" t="n">
        <v>51</v>
      </c>
      <c r="CG474" s="401" t="n">
        <v>46</v>
      </c>
      <c r="CH474" s="401" t="n">
        <v>3</v>
      </c>
      <c r="CI474" s="401" t="n">
        <v>53</v>
      </c>
      <c r="CJ474" s="401" t="n">
        <v>71</v>
      </c>
      <c r="CK474" s="401" t="n">
        <v>81</v>
      </c>
      <c r="CL474" s="401" t="n">
        <v>49</v>
      </c>
      <c r="CM474" s="401" t="n">
        <v>59</v>
      </c>
      <c r="CN474" s="401" t="n">
        <v>19</v>
      </c>
      <c r="CO474" s="401" t="n">
        <v>31</v>
      </c>
      <c r="CP474" s="401" t="n">
        <v>55</v>
      </c>
      <c r="CR474" s="401" t="n">
        <v>60</v>
      </c>
      <c r="CS474" s="401" t="n">
        <v>20</v>
      </c>
      <c r="CT474" s="401" t="n">
        <v>15</v>
      </c>
      <c r="CU474" s="401" t="n">
        <v>42</v>
      </c>
      <c r="CW474" s="401" t="n">
        <v>37</v>
      </c>
      <c r="CX474" s="401" t="n">
        <v>29</v>
      </c>
      <c r="CY474" s="401" t="n">
        <v>41</v>
      </c>
      <c r="CZ474" s="401" t="n">
        <v>56</v>
      </c>
    </row>
    <row r="475" customFormat="false" ht="12.75" hidden="false" customHeight="false" outlineLevel="0" collapsed="false">
      <c r="E475" s="401" t="s">
        <v>227</v>
      </c>
      <c r="F475" s="401" t="n">
        <v>95</v>
      </c>
      <c r="G475" s="401" t="n">
        <v>85</v>
      </c>
      <c r="H475" s="401" t="n">
        <v>19</v>
      </c>
      <c r="I475" s="401" t="n">
        <v>28</v>
      </c>
      <c r="J475" s="401" t="n">
        <v>63</v>
      </c>
      <c r="K475" s="401" t="n">
        <v>44</v>
      </c>
      <c r="L475" s="401" t="n">
        <v>70</v>
      </c>
      <c r="M475" s="401" t="n">
        <v>24</v>
      </c>
      <c r="N475" s="401" t="n">
        <v>53</v>
      </c>
      <c r="O475" s="401" t="n">
        <v>87</v>
      </c>
      <c r="P475" s="401" t="n">
        <v>75</v>
      </c>
      <c r="Q475" s="401" t="n">
        <v>40</v>
      </c>
      <c r="R475" s="401" t="n">
        <v>30</v>
      </c>
      <c r="S475" s="401" t="n">
        <v>31</v>
      </c>
      <c r="T475" s="401" t="n">
        <v>51</v>
      </c>
      <c r="U475" s="401" t="n">
        <v>88</v>
      </c>
      <c r="V475" s="401" t="n">
        <v>74</v>
      </c>
      <c r="W475" s="401" t="n">
        <v>81</v>
      </c>
      <c r="X475" s="401" t="n">
        <v>43</v>
      </c>
      <c r="Y475" s="401" t="n">
        <v>37</v>
      </c>
      <c r="Z475" s="401" t="n">
        <v>50</v>
      </c>
      <c r="AA475" s="401" t="n">
        <v>96</v>
      </c>
      <c r="AB475" s="401" t="n">
        <v>66</v>
      </c>
      <c r="AC475" s="401" t="n">
        <v>78</v>
      </c>
      <c r="AD475" s="401" t="n">
        <v>3</v>
      </c>
      <c r="AE475" s="401" t="n">
        <v>20</v>
      </c>
      <c r="AF475" s="401" t="n">
        <v>34</v>
      </c>
      <c r="AG475" s="401" t="n">
        <v>67</v>
      </c>
      <c r="AH475" s="401" t="n">
        <v>92</v>
      </c>
      <c r="AI475" s="401" t="n">
        <v>56</v>
      </c>
      <c r="AJ475" s="401" t="n">
        <v>55</v>
      </c>
      <c r="AK475" s="401" t="n">
        <v>61</v>
      </c>
      <c r="AL475" s="401" t="n">
        <v>7</v>
      </c>
      <c r="AM475" s="401" t="n">
        <v>71</v>
      </c>
      <c r="AN475" s="401" t="n">
        <v>79</v>
      </c>
      <c r="AO475" s="401" t="n">
        <v>62</v>
      </c>
      <c r="AP475" s="401" t="n">
        <v>9</v>
      </c>
      <c r="AQ475" s="401" t="n">
        <v>35</v>
      </c>
      <c r="AR475" s="401" t="n">
        <v>90</v>
      </c>
      <c r="AS475" s="401" t="n">
        <v>26</v>
      </c>
      <c r="AT475" s="401" t="n">
        <v>10</v>
      </c>
      <c r="AU475" s="401" t="n">
        <v>5</v>
      </c>
      <c r="AV475" s="401" t="n">
        <v>27</v>
      </c>
      <c r="AW475" s="401" t="n">
        <v>32</v>
      </c>
      <c r="AX475" s="401" t="n">
        <v>41</v>
      </c>
      <c r="AY475" s="401" t="n">
        <v>4</v>
      </c>
      <c r="AZ475" s="401" t="n">
        <v>69</v>
      </c>
      <c r="BA475" s="401" t="n">
        <v>82</v>
      </c>
      <c r="BB475" s="401" t="n">
        <v>46</v>
      </c>
      <c r="BC475" s="401" t="n">
        <v>12</v>
      </c>
      <c r="BD475" s="401" t="n">
        <v>54</v>
      </c>
      <c r="BE475" s="401" t="n">
        <v>6</v>
      </c>
      <c r="BF475" s="401" t="n">
        <v>21</v>
      </c>
      <c r="BG475" s="401" t="n">
        <v>94</v>
      </c>
      <c r="BH475" s="401" t="n">
        <v>36</v>
      </c>
      <c r="BI475" s="401" t="n">
        <v>73</v>
      </c>
      <c r="BJ475" s="401" t="n">
        <v>93</v>
      </c>
      <c r="BK475" s="401" t="n">
        <v>52</v>
      </c>
      <c r="BL475" s="401" t="n">
        <v>60</v>
      </c>
      <c r="BM475" s="401" t="n">
        <v>97</v>
      </c>
      <c r="BN475" s="401" t="n">
        <v>25</v>
      </c>
      <c r="BO475" s="401" t="n">
        <v>59</v>
      </c>
      <c r="BP475" s="401" t="n">
        <v>64</v>
      </c>
      <c r="BQ475" s="401" t="n">
        <v>86</v>
      </c>
      <c r="BR475" s="401" t="n">
        <v>17</v>
      </c>
      <c r="BS475" s="401" t="n">
        <v>42</v>
      </c>
      <c r="BT475" s="401" t="n">
        <v>58</v>
      </c>
      <c r="BU475" s="401" t="n">
        <v>47</v>
      </c>
      <c r="BV475" s="401" t="n">
        <v>18</v>
      </c>
      <c r="BW475" s="401" t="n">
        <v>33</v>
      </c>
      <c r="BX475" s="401" t="n">
        <v>68</v>
      </c>
      <c r="BY475" s="401" t="n">
        <v>48</v>
      </c>
      <c r="BZ475" s="401" t="n">
        <v>29</v>
      </c>
      <c r="CA475" s="401" t="n">
        <v>57</v>
      </c>
      <c r="CB475" s="401" t="n">
        <v>11</v>
      </c>
      <c r="CC475" s="401" t="n">
        <v>89</v>
      </c>
      <c r="CD475" s="401" t="n">
        <v>15</v>
      </c>
      <c r="CE475" s="401" t="n">
        <v>84</v>
      </c>
      <c r="CF475" s="401" t="n">
        <v>91</v>
      </c>
      <c r="CG475" s="401" t="n">
        <v>76</v>
      </c>
      <c r="CH475" s="401" t="n">
        <v>49</v>
      </c>
      <c r="CI475" s="401" t="n">
        <v>80</v>
      </c>
      <c r="CJ475" s="401" t="n">
        <v>14</v>
      </c>
      <c r="CK475" s="401" t="n">
        <v>23</v>
      </c>
      <c r="CL475" s="401" t="n">
        <v>2</v>
      </c>
      <c r="CM475" s="401" t="n">
        <v>45</v>
      </c>
      <c r="CN475" s="401" t="n">
        <v>8</v>
      </c>
      <c r="CO475" s="401" t="n">
        <v>16</v>
      </c>
      <c r="CP475" s="401" t="n">
        <v>65</v>
      </c>
      <c r="CR475" s="401" t="n">
        <v>39</v>
      </c>
      <c r="CS475" s="401" t="n">
        <v>13</v>
      </c>
      <c r="CT475" s="401" t="n">
        <v>22</v>
      </c>
      <c r="CU475" s="401" t="n">
        <v>72</v>
      </c>
      <c r="CW475" s="401" t="n">
        <v>83</v>
      </c>
      <c r="CX475" s="401" t="n">
        <v>1</v>
      </c>
      <c r="CY475" s="401" t="n">
        <v>77</v>
      </c>
      <c r="CZ475" s="401" t="n">
        <v>38</v>
      </c>
    </row>
    <row r="477" customFormat="false" ht="12.75" hidden="false" customHeight="false" outlineLevel="0" collapsed="false">
      <c r="D477" s="446" t="n">
        <v>98</v>
      </c>
      <c r="E477" s="39" t="s">
        <v>250</v>
      </c>
    </row>
    <row r="478" customFormat="false" ht="12.75" hidden="false" customHeight="false" outlineLevel="0" collapsed="false">
      <c r="E478" s="401" t="s">
        <v>198</v>
      </c>
      <c r="F478" s="401" t="n">
        <v>1</v>
      </c>
      <c r="G478" s="401" t="n">
        <v>2</v>
      </c>
      <c r="H478" s="401" t="n">
        <v>3</v>
      </c>
      <c r="I478" s="401" t="n">
        <v>4</v>
      </c>
      <c r="J478" s="401" t="n">
        <v>5</v>
      </c>
      <c r="K478" s="401" t="n">
        <v>6</v>
      </c>
      <c r="L478" s="401" t="n">
        <v>7</v>
      </c>
      <c r="M478" s="401" t="n">
        <v>8</v>
      </c>
      <c r="N478" s="401" t="n">
        <v>9</v>
      </c>
      <c r="O478" s="401" t="n">
        <v>10</v>
      </c>
      <c r="P478" s="401" t="n">
        <v>11</v>
      </c>
      <c r="Q478" s="401" t="n">
        <v>12</v>
      </c>
      <c r="R478" s="401" t="n">
        <v>13</v>
      </c>
      <c r="S478" s="401" t="n">
        <v>14</v>
      </c>
      <c r="T478" s="401" t="n">
        <v>15</v>
      </c>
      <c r="U478" s="401" t="n">
        <v>16</v>
      </c>
      <c r="V478" s="401" t="n">
        <v>17</v>
      </c>
      <c r="W478" s="401" t="n">
        <v>18</v>
      </c>
      <c r="X478" s="401" t="n">
        <v>19</v>
      </c>
      <c r="Y478" s="401" t="n">
        <v>20</v>
      </c>
      <c r="Z478" s="401" t="n">
        <v>21</v>
      </c>
      <c r="AA478" s="401" t="n">
        <v>22</v>
      </c>
      <c r="AB478" s="401" t="n">
        <v>23</v>
      </c>
      <c r="AC478" s="401" t="n">
        <v>24</v>
      </c>
      <c r="AD478" s="401" t="n">
        <v>25</v>
      </c>
      <c r="AE478" s="401" t="n">
        <v>26</v>
      </c>
      <c r="AF478" s="401" t="n">
        <v>27</v>
      </c>
      <c r="AG478" s="401" t="n">
        <v>28</v>
      </c>
      <c r="AH478" s="401" t="n">
        <v>29</v>
      </c>
      <c r="AI478" s="401" t="n">
        <v>30</v>
      </c>
      <c r="AJ478" s="401" t="n">
        <v>31</v>
      </c>
      <c r="AK478" s="401" t="n">
        <v>32</v>
      </c>
      <c r="AL478" s="401" t="n">
        <v>33</v>
      </c>
      <c r="AM478" s="401" t="n">
        <v>34</v>
      </c>
      <c r="AN478" s="401" t="n">
        <v>35</v>
      </c>
      <c r="AO478" s="401" t="n">
        <v>36</v>
      </c>
      <c r="AP478" s="401" t="n">
        <v>37</v>
      </c>
      <c r="AQ478" s="401" t="n">
        <v>38</v>
      </c>
      <c r="AR478" s="401" t="n">
        <v>39</v>
      </c>
      <c r="AS478" s="401" t="n">
        <v>40</v>
      </c>
      <c r="AT478" s="401" t="n">
        <v>41</v>
      </c>
      <c r="AU478" s="401" t="n">
        <v>42</v>
      </c>
      <c r="AV478" s="401" t="n">
        <v>43</v>
      </c>
      <c r="AW478" s="401" t="n">
        <v>44</v>
      </c>
      <c r="AX478" s="401" t="n">
        <v>45</v>
      </c>
      <c r="AY478" s="401" t="n">
        <v>46</v>
      </c>
      <c r="AZ478" s="401" t="n">
        <v>47</v>
      </c>
      <c r="BA478" s="401" t="n">
        <v>48</v>
      </c>
      <c r="BB478" s="401" t="n">
        <v>49</v>
      </c>
      <c r="BC478" s="401" t="n">
        <v>50</v>
      </c>
      <c r="BD478" s="401" t="n">
        <v>51</v>
      </c>
      <c r="BE478" s="401" t="n">
        <v>52</v>
      </c>
      <c r="BF478" s="401" t="n">
        <v>53</v>
      </c>
      <c r="BG478" s="401" t="n">
        <v>54</v>
      </c>
      <c r="BH478" s="401" t="n">
        <v>55</v>
      </c>
      <c r="BI478" s="401" t="n">
        <v>56</v>
      </c>
      <c r="BJ478" s="401" t="n">
        <v>57</v>
      </c>
      <c r="BK478" s="401" t="n">
        <v>58</v>
      </c>
      <c r="BL478" s="401" t="n">
        <v>59</v>
      </c>
      <c r="BM478" s="401" t="n">
        <v>60</v>
      </c>
      <c r="BN478" s="401" t="n">
        <v>61</v>
      </c>
      <c r="BO478" s="401" t="n">
        <v>62</v>
      </c>
      <c r="BP478" s="401" t="n">
        <v>63</v>
      </c>
      <c r="BQ478" s="401" t="n">
        <v>64</v>
      </c>
      <c r="BR478" s="401" t="n">
        <v>65</v>
      </c>
      <c r="BS478" s="401" t="n">
        <v>66</v>
      </c>
      <c r="BT478" s="401" t="n">
        <v>67</v>
      </c>
      <c r="BU478" s="401" t="n">
        <v>68</v>
      </c>
      <c r="BV478" s="401" t="n">
        <v>69</v>
      </c>
      <c r="BW478" s="401" t="n">
        <v>70</v>
      </c>
      <c r="BX478" s="401" t="n">
        <v>71</v>
      </c>
      <c r="BY478" s="401" t="n">
        <v>72</v>
      </c>
      <c r="BZ478" s="401" t="n">
        <v>73</v>
      </c>
      <c r="CA478" s="401" t="n">
        <v>74</v>
      </c>
      <c r="CB478" s="401" t="n">
        <v>75</v>
      </c>
      <c r="CC478" s="401" t="n">
        <v>76</v>
      </c>
      <c r="CD478" s="401" t="n">
        <v>77</v>
      </c>
      <c r="CE478" s="401" t="n">
        <v>78</v>
      </c>
      <c r="CF478" s="401" t="n">
        <v>79</v>
      </c>
      <c r="CG478" s="401" t="n">
        <v>80</v>
      </c>
      <c r="CH478" s="401" t="n">
        <v>81</v>
      </c>
      <c r="CI478" s="401" t="n">
        <v>82</v>
      </c>
      <c r="CJ478" s="401" t="n">
        <v>83</v>
      </c>
      <c r="CK478" s="401" t="n">
        <v>84</v>
      </c>
      <c r="CL478" s="401" t="n">
        <v>85</v>
      </c>
      <c r="CM478" s="401" t="n">
        <v>86</v>
      </c>
      <c r="CN478" s="401" t="n">
        <v>87</v>
      </c>
      <c r="CO478" s="401" t="n">
        <v>88</v>
      </c>
      <c r="CP478" s="401" t="n">
        <v>89</v>
      </c>
      <c r="CQ478" s="401" t="n">
        <v>90</v>
      </c>
      <c r="CR478" s="401" t="n">
        <v>91</v>
      </c>
      <c r="CS478" s="401" t="n">
        <v>92</v>
      </c>
      <c r="CT478" s="401" t="n">
        <v>93</v>
      </c>
      <c r="CU478" s="401" t="n">
        <v>94</v>
      </c>
      <c r="CW478" s="401" t="n">
        <v>95</v>
      </c>
      <c r="CX478" s="401" t="n">
        <v>96</v>
      </c>
      <c r="CY478" s="401" t="n">
        <v>97</v>
      </c>
      <c r="CZ478" s="401" t="n">
        <v>98</v>
      </c>
    </row>
    <row r="479" customFormat="false" ht="12.75" hidden="false" customHeight="false" outlineLevel="0" collapsed="false">
      <c r="E479" s="401" t="s">
        <v>225</v>
      </c>
      <c r="F479" s="401" t="n">
        <v>19</v>
      </c>
      <c r="G479" s="401" t="n">
        <v>65</v>
      </c>
      <c r="H479" s="401" t="n">
        <v>9</v>
      </c>
      <c r="I479" s="401" t="n">
        <v>2</v>
      </c>
      <c r="J479" s="401" t="n">
        <v>71</v>
      </c>
      <c r="K479" s="401" t="n">
        <v>93</v>
      </c>
      <c r="L479" s="401" t="n">
        <v>49</v>
      </c>
      <c r="M479" s="401" t="n">
        <v>75</v>
      </c>
      <c r="N479" s="401" t="n">
        <v>5</v>
      </c>
      <c r="O479" s="401" t="n">
        <v>22</v>
      </c>
      <c r="P479" s="401" t="n">
        <v>25</v>
      </c>
      <c r="Q479" s="401" t="n">
        <v>74</v>
      </c>
      <c r="R479" s="401" t="n">
        <v>17</v>
      </c>
      <c r="S479" s="401" t="n">
        <v>86</v>
      </c>
      <c r="T479" s="401" t="n">
        <v>28</v>
      </c>
      <c r="U479" s="401" t="n">
        <v>79</v>
      </c>
      <c r="V479" s="401" t="n">
        <v>45</v>
      </c>
      <c r="W479" s="401" t="n">
        <v>70</v>
      </c>
      <c r="X479" s="401" t="n">
        <v>47</v>
      </c>
      <c r="Y479" s="401" t="n">
        <v>73</v>
      </c>
      <c r="Z479" s="401" t="n">
        <v>58</v>
      </c>
      <c r="AA479" s="401" t="n">
        <v>53</v>
      </c>
      <c r="AB479" s="401" t="n">
        <v>40</v>
      </c>
      <c r="AC479" s="401" t="n">
        <v>7</v>
      </c>
      <c r="AD479" s="401" t="n">
        <v>76</v>
      </c>
      <c r="AE479" s="401" t="n">
        <v>37</v>
      </c>
      <c r="AF479" s="401" t="n">
        <v>60</v>
      </c>
      <c r="AG479" s="401" t="n">
        <v>21</v>
      </c>
      <c r="AH479" s="401" t="n">
        <v>41</v>
      </c>
      <c r="AI479" s="401" t="n">
        <v>61</v>
      </c>
      <c r="AJ479" s="401" t="n">
        <v>23</v>
      </c>
      <c r="AK479" s="401" t="n">
        <v>13</v>
      </c>
      <c r="AL479" s="401" t="n">
        <v>96</v>
      </c>
      <c r="AM479" s="401" t="n">
        <v>46</v>
      </c>
      <c r="AN479" s="401" t="n">
        <v>83</v>
      </c>
      <c r="AO479" s="401" t="n">
        <v>27</v>
      </c>
      <c r="AP479" s="401" t="n">
        <v>91</v>
      </c>
      <c r="AQ479" s="401" t="n">
        <v>87</v>
      </c>
      <c r="AR479" s="401" t="n">
        <v>51</v>
      </c>
      <c r="AS479" s="401" t="n">
        <v>12</v>
      </c>
      <c r="AT479" s="401" t="n">
        <v>29</v>
      </c>
      <c r="AU479" s="401" t="n">
        <v>18</v>
      </c>
      <c r="AV479" s="401" t="n">
        <v>34</v>
      </c>
      <c r="AW479" s="401" t="n">
        <v>38</v>
      </c>
      <c r="AX479" s="401" t="n">
        <v>77</v>
      </c>
      <c r="AY479" s="401" t="n">
        <v>33</v>
      </c>
      <c r="AZ479" s="401" t="n">
        <v>1</v>
      </c>
      <c r="BA479" s="401" t="n">
        <v>42</v>
      </c>
      <c r="BB479" s="401" t="n">
        <v>68</v>
      </c>
      <c r="BC479" s="401" t="n">
        <v>36</v>
      </c>
      <c r="BD479" s="401" t="n">
        <v>39</v>
      </c>
      <c r="BE479" s="401" t="n">
        <v>43</v>
      </c>
      <c r="BF479" s="401" t="n">
        <v>81</v>
      </c>
      <c r="BG479" s="401" t="n">
        <v>92</v>
      </c>
      <c r="BH479" s="401" t="n">
        <v>78</v>
      </c>
      <c r="BI479" s="401" t="n">
        <v>80</v>
      </c>
      <c r="BJ479" s="401" t="n">
        <v>48</v>
      </c>
      <c r="BK479" s="401" t="n">
        <v>82</v>
      </c>
      <c r="BL479" s="401" t="n">
        <v>16</v>
      </c>
      <c r="BM479" s="401" t="n">
        <v>52</v>
      </c>
      <c r="BN479" s="401" t="n">
        <v>67</v>
      </c>
      <c r="BO479" s="401" t="n">
        <v>88</v>
      </c>
      <c r="BP479" s="401" t="n">
        <v>98</v>
      </c>
      <c r="BQ479" s="401" t="n">
        <v>26</v>
      </c>
      <c r="BR479" s="401" t="n">
        <v>11</v>
      </c>
      <c r="BS479" s="401" t="n">
        <v>69</v>
      </c>
      <c r="BT479" s="401" t="n">
        <v>3</v>
      </c>
      <c r="BU479" s="401" t="n">
        <v>84</v>
      </c>
      <c r="BV479" s="401" t="n">
        <v>31</v>
      </c>
      <c r="BW479" s="401" t="n">
        <v>57</v>
      </c>
      <c r="BX479" s="401" t="n">
        <v>59</v>
      </c>
      <c r="BY479" s="401" t="n">
        <v>6</v>
      </c>
      <c r="BZ479" s="401" t="n">
        <v>20</v>
      </c>
      <c r="CA479" s="401" t="n">
        <v>66</v>
      </c>
      <c r="CB479" s="401" t="n">
        <v>44</v>
      </c>
      <c r="CC479" s="401" t="n">
        <v>15</v>
      </c>
      <c r="CD479" s="401" t="n">
        <v>63</v>
      </c>
      <c r="CE479" s="401" t="n">
        <v>55</v>
      </c>
      <c r="CF479" s="401" t="n">
        <v>95</v>
      </c>
      <c r="CG479" s="401" t="n">
        <v>8</v>
      </c>
      <c r="CH479" s="401" t="n">
        <v>97</v>
      </c>
      <c r="CI479" s="401" t="n">
        <v>56</v>
      </c>
      <c r="CJ479" s="401" t="n">
        <v>35</v>
      </c>
      <c r="CK479" s="401" t="n">
        <v>30</v>
      </c>
      <c r="CL479" s="401" t="n">
        <v>64</v>
      </c>
      <c r="CM479" s="401" t="n">
        <v>14</v>
      </c>
      <c r="CN479" s="401" t="n">
        <v>4</v>
      </c>
      <c r="CO479" s="401" t="n">
        <v>94</v>
      </c>
      <c r="CP479" s="401" t="n">
        <v>90</v>
      </c>
      <c r="CQ479" s="401" t="n">
        <v>32</v>
      </c>
      <c r="CR479" s="401" t="n">
        <v>85</v>
      </c>
      <c r="CS479" s="401" t="n">
        <v>54</v>
      </c>
      <c r="CT479" s="401" t="n">
        <v>50</v>
      </c>
      <c r="CU479" s="401" t="n">
        <v>62</v>
      </c>
      <c r="CW479" s="401" t="n">
        <v>89</v>
      </c>
      <c r="CX479" s="401" t="n">
        <v>24</v>
      </c>
      <c r="CY479" s="401" t="n">
        <v>10</v>
      </c>
      <c r="CZ479" s="401" t="n">
        <v>72</v>
      </c>
    </row>
    <row r="480" customFormat="false" ht="12.75" hidden="false" customHeight="false" outlineLevel="0" collapsed="false">
      <c r="E480" s="401" t="s">
        <v>227</v>
      </c>
      <c r="F480" s="401" t="n">
        <v>34</v>
      </c>
      <c r="G480" s="401" t="n">
        <v>95</v>
      </c>
      <c r="H480" s="401" t="n">
        <v>92</v>
      </c>
      <c r="I480" s="401" t="n">
        <v>82</v>
      </c>
      <c r="J480" s="401" t="n">
        <v>37</v>
      </c>
      <c r="K480" s="401" t="n">
        <v>83</v>
      </c>
      <c r="L480" s="401" t="n">
        <v>79</v>
      </c>
      <c r="M480" s="401" t="n">
        <v>49</v>
      </c>
      <c r="N480" s="401" t="n">
        <v>87</v>
      </c>
      <c r="O480" s="401" t="n">
        <v>67</v>
      </c>
      <c r="P480" s="401" t="n">
        <v>90</v>
      </c>
      <c r="Q480" s="401" t="n">
        <v>38</v>
      </c>
      <c r="R480" s="401" t="n">
        <v>22</v>
      </c>
      <c r="S480" s="401" t="n">
        <v>6</v>
      </c>
      <c r="T480" s="401" t="n">
        <v>96</v>
      </c>
      <c r="U480" s="401" t="n">
        <v>28</v>
      </c>
      <c r="V480" s="401" t="n">
        <v>8</v>
      </c>
      <c r="W480" s="401" t="n">
        <v>72</v>
      </c>
      <c r="X480" s="401" t="n">
        <v>58</v>
      </c>
      <c r="Y480" s="401" t="n">
        <v>42</v>
      </c>
      <c r="Z480" s="401" t="n">
        <v>73</v>
      </c>
      <c r="AA480" s="401" t="n">
        <v>35</v>
      </c>
      <c r="AB480" s="401" t="n">
        <v>36</v>
      </c>
      <c r="AC480" s="401" t="n">
        <v>53</v>
      </c>
      <c r="AD480" s="401" t="n">
        <v>89</v>
      </c>
      <c r="AE480" s="401" t="n">
        <v>77</v>
      </c>
      <c r="AF480" s="401" t="n">
        <v>50</v>
      </c>
      <c r="AG480" s="401" t="n">
        <v>16</v>
      </c>
      <c r="AH480" s="401" t="n">
        <v>93</v>
      </c>
      <c r="AI480" s="401" t="n">
        <v>69</v>
      </c>
      <c r="AJ480" s="401" t="n">
        <v>64</v>
      </c>
      <c r="AK480" s="401" t="n">
        <v>9</v>
      </c>
      <c r="AL480" s="401" t="n">
        <v>14</v>
      </c>
      <c r="AM480" s="401" t="n">
        <v>3</v>
      </c>
      <c r="AN480" s="401" t="n">
        <v>41</v>
      </c>
      <c r="AO480" s="401" t="n">
        <v>55</v>
      </c>
      <c r="AP480" s="401" t="n">
        <v>68</v>
      </c>
      <c r="AQ480" s="401" t="n">
        <v>86</v>
      </c>
      <c r="AR480" s="401" t="n">
        <v>91</v>
      </c>
      <c r="AS480" s="401" t="n">
        <v>18</v>
      </c>
      <c r="AT480" s="401" t="n">
        <v>32</v>
      </c>
      <c r="AU480" s="401" t="n">
        <v>78</v>
      </c>
      <c r="AV480" s="401" t="n">
        <v>7</v>
      </c>
      <c r="AW480" s="401" t="n">
        <v>17</v>
      </c>
      <c r="AX480" s="401" t="n">
        <v>48</v>
      </c>
      <c r="AY480" s="401" t="n">
        <v>44</v>
      </c>
      <c r="AZ480" s="401" t="n">
        <v>71</v>
      </c>
      <c r="BA480" s="401" t="n">
        <v>47</v>
      </c>
      <c r="BB480" s="401" t="n">
        <v>85</v>
      </c>
      <c r="BC480" s="401" t="n">
        <v>97</v>
      </c>
      <c r="BD480" s="401" t="n">
        <v>57</v>
      </c>
      <c r="BE480" s="401" t="n">
        <v>15</v>
      </c>
      <c r="BF480" s="401" t="n">
        <v>24</v>
      </c>
      <c r="BG480" s="401" t="n">
        <v>88</v>
      </c>
      <c r="BH480" s="401" t="n">
        <v>39</v>
      </c>
      <c r="BI480" s="401" t="n">
        <v>60</v>
      </c>
      <c r="BJ480" s="401" t="n">
        <v>51</v>
      </c>
      <c r="BK480" s="401" t="n">
        <v>19</v>
      </c>
      <c r="BL480" s="401" t="n">
        <v>1</v>
      </c>
      <c r="BM480" s="401" t="n">
        <v>31</v>
      </c>
      <c r="BN480" s="401" t="n">
        <v>94</v>
      </c>
      <c r="BO480" s="401" t="n">
        <v>75</v>
      </c>
      <c r="BP480" s="401" t="n">
        <v>11</v>
      </c>
      <c r="BQ480" s="401" t="n">
        <v>56</v>
      </c>
      <c r="BR480" s="401" t="n">
        <v>23</v>
      </c>
      <c r="BS480" s="401" t="n">
        <v>30</v>
      </c>
      <c r="BT480" s="401" t="n">
        <v>10</v>
      </c>
      <c r="BU480" s="401" t="n">
        <v>52</v>
      </c>
      <c r="BV480" s="401" t="n">
        <v>61</v>
      </c>
      <c r="BW480" s="401" t="n">
        <v>46</v>
      </c>
      <c r="BX480" s="401" t="n">
        <v>20</v>
      </c>
      <c r="BY480" s="401" t="n">
        <v>98</v>
      </c>
      <c r="BZ480" s="401" t="n">
        <v>54</v>
      </c>
      <c r="CA480" s="401" t="n">
        <v>27</v>
      </c>
      <c r="CB480" s="401" t="n">
        <v>21</v>
      </c>
      <c r="CC480" s="401" t="n">
        <v>4</v>
      </c>
      <c r="CD480" s="401" t="n">
        <v>26</v>
      </c>
      <c r="CE480" s="401" t="n">
        <v>59</v>
      </c>
      <c r="CF480" s="401" t="n">
        <v>81</v>
      </c>
      <c r="CG480" s="401" t="n">
        <v>63</v>
      </c>
      <c r="CH480" s="401" t="n">
        <v>5</v>
      </c>
      <c r="CI480" s="401" t="n">
        <v>84</v>
      </c>
      <c r="CJ480" s="401" t="n">
        <v>62</v>
      </c>
      <c r="CK480" s="401" t="n">
        <v>76</v>
      </c>
      <c r="CL480" s="401" t="n">
        <v>13</v>
      </c>
      <c r="CM480" s="401" t="n">
        <v>12</v>
      </c>
      <c r="CN480" s="401" t="n">
        <v>40</v>
      </c>
      <c r="CO480" s="401" t="n">
        <v>45</v>
      </c>
      <c r="CP480" s="401" t="n">
        <v>25</v>
      </c>
      <c r="CQ480" s="401" t="n">
        <v>66</v>
      </c>
      <c r="CR480" s="401" t="n">
        <v>65</v>
      </c>
      <c r="CS480" s="401" t="n">
        <v>80</v>
      </c>
      <c r="CT480" s="401" t="n">
        <v>74</v>
      </c>
      <c r="CU480" s="401" t="n">
        <v>33</v>
      </c>
      <c r="CW480" s="401" t="n">
        <v>2</v>
      </c>
      <c r="CX480" s="401" t="n">
        <v>70</v>
      </c>
      <c r="CY480" s="401" t="n">
        <v>29</v>
      </c>
      <c r="CZ480" s="401" t="n">
        <v>43</v>
      </c>
    </row>
    <row r="482" customFormat="false" ht="12.75" hidden="false" customHeight="false" outlineLevel="0" collapsed="false">
      <c r="D482" s="446" t="n">
        <v>99</v>
      </c>
      <c r="E482" s="39" t="s">
        <v>250</v>
      </c>
    </row>
    <row r="483" customFormat="false" ht="12.75" hidden="false" customHeight="false" outlineLevel="0" collapsed="false">
      <c r="E483" s="401" t="s">
        <v>198</v>
      </c>
      <c r="F483" s="401" t="n">
        <v>1</v>
      </c>
      <c r="G483" s="401" t="n">
        <v>2</v>
      </c>
      <c r="H483" s="401" t="n">
        <v>3</v>
      </c>
      <c r="I483" s="401" t="n">
        <v>4</v>
      </c>
      <c r="J483" s="401" t="n">
        <v>5</v>
      </c>
      <c r="K483" s="401" t="n">
        <v>6</v>
      </c>
      <c r="L483" s="401" t="n">
        <v>7</v>
      </c>
      <c r="M483" s="401" t="n">
        <v>8</v>
      </c>
      <c r="N483" s="401" t="n">
        <v>9</v>
      </c>
      <c r="O483" s="401" t="n">
        <v>10</v>
      </c>
      <c r="P483" s="401" t="n">
        <v>11</v>
      </c>
      <c r="Q483" s="401" t="n">
        <v>12</v>
      </c>
      <c r="R483" s="401" t="n">
        <v>13</v>
      </c>
      <c r="S483" s="401" t="n">
        <v>14</v>
      </c>
      <c r="T483" s="401" t="n">
        <v>15</v>
      </c>
      <c r="U483" s="401" t="n">
        <v>16</v>
      </c>
      <c r="V483" s="401" t="n">
        <v>17</v>
      </c>
      <c r="W483" s="401" t="n">
        <v>18</v>
      </c>
      <c r="X483" s="401" t="n">
        <v>19</v>
      </c>
      <c r="Y483" s="401" t="n">
        <v>20</v>
      </c>
      <c r="Z483" s="401" t="n">
        <v>21</v>
      </c>
      <c r="AA483" s="401" t="n">
        <v>22</v>
      </c>
      <c r="AB483" s="401" t="n">
        <v>23</v>
      </c>
      <c r="AC483" s="401" t="n">
        <v>24</v>
      </c>
      <c r="AD483" s="401" t="n">
        <v>25</v>
      </c>
      <c r="AE483" s="401" t="n">
        <v>26</v>
      </c>
      <c r="AF483" s="401" t="n">
        <v>27</v>
      </c>
      <c r="AG483" s="401" t="n">
        <v>28</v>
      </c>
      <c r="AH483" s="401" t="n">
        <v>29</v>
      </c>
      <c r="AI483" s="401" t="n">
        <v>30</v>
      </c>
      <c r="AJ483" s="401" t="n">
        <v>31</v>
      </c>
      <c r="AK483" s="401" t="n">
        <v>32</v>
      </c>
      <c r="AL483" s="401" t="n">
        <v>33</v>
      </c>
      <c r="AM483" s="401" t="n">
        <v>34</v>
      </c>
      <c r="AN483" s="401" t="n">
        <v>35</v>
      </c>
      <c r="AO483" s="401" t="n">
        <v>36</v>
      </c>
      <c r="AP483" s="401" t="n">
        <v>37</v>
      </c>
      <c r="AQ483" s="401" t="n">
        <v>38</v>
      </c>
      <c r="AR483" s="401" t="n">
        <v>39</v>
      </c>
      <c r="AS483" s="401" t="n">
        <v>40</v>
      </c>
      <c r="AT483" s="401" t="n">
        <v>41</v>
      </c>
      <c r="AU483" s="401" t="n">
        <v>42</v>
      </c>
      <c r="AV483" s="401" t="n">
        <v>43</v>
      </c>
      <c r="AW483" s="401" t="n">
        <v>44</v>
      </c>
      <c r="AX483" s="401" t="n">
        <v>45</v>
      </c>
      <c r="AY483" s="401" t="n">
        <v>46</v>
      </c>
      <c r="AZ483" s="401" t="n">
        <v>47</v>
      </c>
      <c r="BA483" s="401" t="n">
        <v>48</v>
      </c>
      <c r="BB483" s="401" t="n">
        <v>49</v>
      </c>
      <c r="BC483" s="401" t="n">
        <v>50</v>
      </c>
      <c r="BD483" s="401" t="n">
        <v>51</v>
      </c>
      <c r="BE483" s="401" t="n">
        <v>52</v>
      </c>
      <c r="BF483" s="401" t="n">
        <v>53</v>
      </c>
      <c r="BG483" s="401" t="n">
        <v>54</v>
      </c>
      <c r="BH483" s="401" t="n">
        <v>55</v>
      </c>
      <c r="BI483" s="401" t="n">
        <v>56</v>
      </c>
      <c r="BJ483" s="401" t="n">
        <v>57</v>
      </c>
      <c r="BK483" s="401" t="n">
        <v>58</v>
      </c>
      <c r="BL483" s="401" t="n">
        <v>59</v>
      </c>
      <c r="BM483" s="401" t="n">
        <v>60</v>
      </c>
      <c r="BN483" s="401" t="n">
        <v>61</v>
      </c>
      <c r="BO483" s="401" t="n">
        <v>62</v>
      </c>
      <c r="BP483" s="401" t="n">
        <v>63</v>
      </c>
      <c r="BQ483" s="401" t="n">
        <v>64</v>
      </c>
      <c r="BR483" s="401" t="n">
        <v>65</v>
      </c>
      <c r="BS483" s="401" t="n">
        <v>66</v>
      </c>
      <c r="BT483" s="401" t="n">
        <v>67</v>
      </c>
      <c r="BU483" s="401" t="n">
        <v>68</v>
      </c>
      <c r="BV483" s="401" t="n">
        <v>69</v>
      </c>
      <c r="BW483" s="401" t="n">
        <v>70</v>
      </c>
      <c r="BX483" s="401" t="n">
        <v>71</v>
      </c>
      <c r="BY483" s="401" t="n">
        <v>72</v>
      </c>
      <c r="BZ483" s="401" t="n">
        <v>73</v>
      </c>
      <c r="CA483" s="401" t="n">
        <v>74</v>
      </c>
      <c r="CB483" s="401" t="n">
        <v>75</v>
      </c>
      <c r="CC483" s="401" t="n">
        <v>76</v>
      </c>
      <c r="CD483" s="401" t="n">
        <v>77</v>
      </c>
      <c r="CE483" s="401" t="n">
        <v>78</v>
      </c>
      <c r="CF483" s="401" t="n">
        <v>79</v>
      </c>
      <c r="CG483" s="401" t="n">
        <v>80</v>
      </c>
      <c r="CH483" s="401" t="n">
        <v>81</v>
      </c>
      <c r="CI483" s="401" t="n">
        <v>82</v>
      </c>
      <c r="CJ483" s="401" t="n">
        <v>83</v>
      </c>
      <c r="CK483" s="401" t="n">
        <v>84</v>
      </c>
      <c r="CL483" s="401" t="n">
        <v>85</v>
      </c>
      <c r="CM483" s="401" t="n">
        <v>86</v>
      </c>
      <c r="CN483" s="401" t="n">
        <v>87</v>
      </c>
      <c r="CO483" s="401" t="n">
        <v>88</v>
      </c>
      <c r="CP483" s="401" t="n">
        <v>89</v>
      </c>
      <c r="CQ483" s="401" t="n">
        <v>90</v>
      </c>
      <c r="CR483" s="401" t="n">
        <v>91</v>
      </c>
      <c r="CS483" s="401" t="n">
        <v>92</v>
      </c>
      <c r="CT483" s="401" t="n">
        <v>93</v>
      </c>
      <c r="CU483" s="401" t="n">
        <v>94</v>
      </c>
      <c r="CV483" s="401" t="n">
        <v>95</v>
      </c>
      <c r="CW483" s="401" t="n">
        <v>96</v>
      </c>
      <c r="CX483" s="401" t="n">
        <v>97</v>
      </c>
      <c r="CY483" s="401" t="n">
        <v>98</v>
      </c>
      <c r="CZ483" s="401" t="n">
        <v>99</v>
      </c>
    </row>
    <row r="484" customFormat="false" ht="12.75" hidden="false" customHeight="false" outlineLevel="0" collapsed="false">
      <c r="E484" s="401" t="s">
        <v>225</v>
      </c>
      <c r="F484" s="401" t="n">
        <v>97</v>
      </c>
      <c r="G484" s="401" t="n">
        <v>34</v>
      </c>
      <c r="H484" s="401" t="n">
        <v>94</v>
      </c>
      <c r="I484" s="401" t="n">
        <v>47</v>
      </c>
      <c r="J484" s="401" t="n">
        <v>28</v>
      </c>
      <c r="K484" s="401" t="n">
        <v>20</v>
      </c>
      <c r="L484" s="401" t="n">
        <v>85</v>
      </c>
      <c r="M484" s="401" t="n">
        <v>29</v>
      </c>
      <c r="N484" s="401" t="n">
        <v>73</v>
      </c>
      <c r="O484" s="401" t="n">
        <v>11</v>
      </c>
      <c r="P484" s="401" t="n">
        <v>87</v>
      </c>
      <c r="Q484" s="401" t="n">
        <v>71</v>
      </c>
      <c r="R484" s="401" t="n">
        <v>96</v>
      </c>
      <c r="S484" s="401" t="n">
        <v>40</v>
      </c>
      <c r="T484" s="401" t="n">
        <v>18</v>
      </c>
      <c r="U484" s="401" t="n">
        <v>50</v>
      </c>
      <c r="V484" s="401" t="n">
        <v>10</v>
      </c>
      <c r="W484" s="401" t="n">
        <v>64</v>
      </c>
      <c r="X484" s="401" t="n">
        <v>98</v>
      </c>
      <c r="Y484" s="401" t="n">
        <v>12</v>
      </c>
      <c r="Z484" s="401" t="n">
        <v>14</v>
      </c>
      <c r="AA484" s="401" t="n">
        <v>68</v>
      </c>
      <c r="AB484" s="401" t="n">
        <v>82</v>
      </c>
      <c r="AC484" s="401" t="n">
        <v>52</v>
      </c>
      <c r="AD484" s="401" t="n">
        <v>59</v>
      </c>
      <c r="AE484" s="401" t="n">
        <v>38</v>
      </c>
      <c r="AF484" s="401" t="n">
        <v>83</v>
      </c>
      <c r="AG484" s="401" t="n">
        <v>67</v>
      </c>
      <c r="AH484" s="401" t="n">
        <v>8</v>
      </c>
      <c r="AI484" s="401" t="n">
        <v>63</v>
      </c>
      <c r="AJ484" s="401" t="n">
        <v>30</v>
      </c>
      <c r="AK484" s="401" t="n">
        <v>24</v>
      </c>
      <c r="AL484" s="401" t="n">
        <v>57</v>
      </c>
      <c r="AM484" s="401" t="n">
        <v>1</v>
      </c>
      <c r="AN484" s="401" t="n">
        <v>42</v>
      </c>
      <c r="AO484" s="401" t="n">
        <v>79</v>
      </c>
      <c r="AP484" s="401" t="n">
        <v>66</v>
      </c>
      <c r="AQ484" s="401" t="n">
        <v>26</v>
      </c>
      <c r="AR484" s="401" t="n">
        <v>56</v>
      </c>
      <c r="AS484" s="401" t="n">
        <v>6</v>
      </c>
      <c r="AT484" s="401" t="n">
        <v>5</v>
      </c>
      <c r="AU484" s="401" t="n">
        <v>35</v>
      </c>
      <c r="AV484" s="401" t="n">
        <v>61</v>
      </c>
      <c r="AW484" s="401" t="n">
        <v>95</v>
      </c>
      <c r="AX484" s="401" t="n">
        <v>22</v>
      </c>
      <c r="AY484" s="401" t="n">
        <v>74</v>
      </c>
      <c r="AZ484" s="401" t="n">
        <v>65</v>
      </c>
      <c r="BA484" s="401" t="n">
        <v>45</v>
      </c>
      <c r="BB484" s="401" t="n">
        <v>46</v>
      </c>
      <c r="BC484" s="401" t="n">
        <v>84</v>
      </c>
      <c r="BD484" s="401" t="n">
        <v>2</v>
      </c>
      <c r="BE484" s="401" t="n">
        <v>48</v>
      </c>
      <c r="BF484" s="401" t="n">
        <v>17</v>
      </c>
      <c r="BG484" s="401" t="n">
        <v>90</v>
      </c>
      <c r="BH484" s="401" t="n">
        <v>51</v>
      </c>
      <c r="BI484" s="401" t="n">
        <v>80</v>
      </c>
      <c r="BJ484" s="401" t="n">
        <v>23</v>
      </c>
      <c r="BK484" s="401" t="n">
        <v>62</v>
      </c>
      <c r="BL484" s="401" t="n">
        <v>72</v>
      </c>
      <c r="BM484" s="401" t="n">
        <v>69</v>
      </c>
      <c r="BN484" s="401" t="n">
        <v>25</v>
      </c>
      <c r="BO484" s="401" t="n">
        <v>58</v>
      </c>
      <c r="BP484" s="401" t="n">
        <v>54</v>
      </c>
      <c r="BQ484" s="401" t="n">
        <v>76</v>
      </c>
      <c r="BR484" s="401" t="n">
        <v>3</v>
      </c>
      <c r="BS484" s="401" t="n">
        <v>37</v>
      </c>
      <c r="BT484" s="401" t="n">
        <v>44</v>
      </c>
      <c r="BU484" s="401" t="n">
        <v>19</v>
      </c>
      <c r="BV484" s="401" t="n">
        <v>78</v>
      </c>
      <c r="BW484" s="401" t="n">
        <v>88</v>
      </c>
      <c r="BX484" s="401" t="n">
        <v>92</v>
      </c>
      <c r="BY484" s="401" t="n">
        <v>49</v>
      </c>
      <c r="BZ484" s="401" t="n">
        <v>55</v>
      </c>
      <c r="CA484" s="401" t="n">
        <v>60</v>
      </c>
      <c r="CB484" s="401" t="n">
        <v>81</v>
      </c>
      <c r="CC484" s="401" t="n">
        <v>15</v>
      </c>
      <c r="CD484" s="401" t="n">
        <v>4</v>
      </c>
      <c r="CE484" s="401" t="n">
        <v>77</v>
      </c>
      <c r="CF484" s="401" t="n">
        <v>93</v>
      </c>
      <c r="CG484" s="401" t="n">
        <v>43</v>
      </c>
      <c r="CH484" s="401" t="n">
        <v>9</v>
      </c>
      <c r="CI484" s="401" t="n">
        <v>39</v>
      </c>
      <c r="CJ484" s="401" t="n">
        <v>75</v>
      </c>
      <c r="CK484" s="401" t="n">
        <v>16</v>
      </c>
      <c r="CL484" s="401" t="n">
        <v>86</v>
      </c>
      <c r="CM484" s="401" t="n">
        <v>70</v>
      </c>
      <c r="CN484" s="401" t="n">
        <v>99</v>
      </c>
      <c r="CO484" s="401" t="n">
        <v>91</v>
      </c>
      <c r="CP484" s="401" t="n">
        <v>32</v>
      </c>
      <c r="CQ484" s="401" t="n">
        <v>27</v>
      </c>
      <c r="CR484" s="401" t="n">
        <v>53</v>
      </c>
      <c r="CS484" s="401" t="n">
        <v>89</v>
      </c>
      <c r="CT484" s="401" t="n">
        <v>36</v>
      </c>
      <c r="CU484" s="401" t="n">
        <v>41</v>
      </c>
      <c r="CV484" s="401" t="n">
        <v>31</v>
      </c>
      <c r="CW484" s="401" t="n">
        <v>13</v>
      </c>
      <c r="CX484" s="401" t="n">
        <v>33</v>
      </c>
      <c r="CY484" s="401" t="n">
        <v>7</v>
      </c>
      <c r="CZ484" s="401" t="n">
        <v>21</v>
      </c>
    </row>
    <row r="485" customFormat="false" ht="12.75" hidden="false" customHeight="false" outlineLevel="0" collapsed="false">
      <c r="E485" s="401" t="s">
        <v>227</v>
      </c>
      <c r="F485" s="401" t="n">
        <v>95</v>
      </c>
      <c r="G485" s="401" t="n">
        <v>19</v>
      </c>
      <c r="H485" s="401" t="n">
        <v>52</v>
      </c>
      <c r="I485" s="401" t="n">
        <v>71</v>
      </c>
      <c r="J485" s="401" t="n">
        <v>2</v>
      </c>
      <c r="K485" s="401" t="n">
        <v>85</v>
      </c>
      <c r="L485" s="401" t="n">
        <v>78</v>
      </c>
      <c r="M485" s="401" t="n">
        <v>24</v>
      </c>
      <c r="N485" s="401" t="n">
        <v>7</v>
      </c>
      <c r="O485" s="401" t="n">
        <v>87</v>
      </c>
      <c r="P485" s="401" t="n">
        <v>43</v>
      </c>
      <c r="Q485" s="401" t="n">
        <v>6</v>
      </c>
      <c r="R485" s="401" t="n">
        <v>89</v>
      </c>
      <c r="S485" s="401" t="n">
        <v>30</v>
      </c>
      <c r="T485" s="401" t="n">
        <v>23</v>
      </c>
      <c r="U485" s="401" t="n">
        <v>65</v>
      </c>
      <c r="V485" s="401" t="n">
        <v>94</v>
      </c>
      <c r="W485" s="401" t="n">
        <v>79</v>
      </c>
      <c r="X485" s="401" t="n">
        <v>53</v>
      </c>
      <c r="Y485" s="401" t="n">
        <v>83</v>
      </c>
      <c r="Z485" s="401" t="n">
        <v>75</v>
      </c>
      <c r="AA485" s="401" t="n">
        <v>28</v>
      </c>
      <c r="AB485" s="401" t="n">
        <v>15</v>
      </c>
      <c r="AC485" s="401" t="n">
        <v>58</v>
      </c>
      <c r="AD485" s="401" t="n">
        <v>61</v>
      </c>
      <c r="AE485" s="401" t="n">
        <v>44</v>
      </c>
      <c r="AF485" s="401" t="n">
        <v>16</v>
      </c>
      <c r="AG485" s="401" t="n">
        <v>46</v>
      </c>
      <c r="AH485" s="401" t="n">
        <v>31</v>
      </c>
      <c r="AI485" s="401" t="n">
        <v>14</v>
      </c>
      <c r="AJ485" s="401" t="n">
        <v>8</v>
      </c>
      <c r="AK485" s="401" t="n">
        <v>88</v>
      </c>
      <c r="AL485" s="401" t="n">
        <v>49</v>
      </c>
      <c r="AM485" s="401" t="n">
        <v>96</v>
      </c>
      <c r="AN485" s="401" t="n">
        <v>41</v>
      </c>
      <c r="AO485" s="401" t="n">
        <v>99</v>
      </c>
      <c r="AP485" s="401" t="n">
        <v>29</v>
      </c>
      <c r="AQ485" s="401" t="n">
        <v>22</v>
      </c>
      <c r="AR485" s="401" t="n">
        <v>80</v>
      </c>
      <c r="AS485" s="401" t="n">
        <v>1</v>
      </c>
      <c r="AT485" s="401" t="n">
        <v>35</v>
      </c>
      <c r="AU485" s="401" t="n">
        <v>3</v>
      </c>
      <c r="AV485" s="401" t="n">
        <v>86</v>
      </c>
      <c r="AW485" s="401" t="n">
        <v>62</v>
      </c>
      <c r="AX485" s="401" t="n">
        <v>92</v>
      </c>
      <c r="AY485" s="401" t="n">
        <v>84</v>
      </c>
      <c r="AZ485" s="401" t="n">
        <v>20</v>
      </c>
      <c r="BA485" s="401" t="n">
        <v>10</v>
      </c>
      <c r="BB485" s="401" t="n">
        <v>33</v>
      </c>
      <c r="BC485" s="401" t="n">
        <v>57</v>
      </c>
      <c r="BD485" s="401" t="n">
        <v>40</v>
      </c>
      <c r="BE485" s="401" t="n">
        <v>54</v>
      </c>
      <c r="BF485" s="401" t="n">
        <v>34</v>
      </c>
      <c r="BG485" s="401" t="n">
        <v>66</v>
      </c>
      <c r="BH485" s="401" t="n">
        <v>13</v>
      </c>
      <c r="BI485" s="401" t="n">
        <v>73</v>
      </c>
      <c r="BJ485" s="401" t="n">
        <v>50</v>
      </c>
      <c r="BK485" s="401" t="n">
        <v>4</v>
      </c>
      <c r="BL485" s="401" t="n">
        <v>91</v>
      </c>
      <c r="BM485" s="401" t="n">
        <v>97</v>
      </c>
      <c r="BN485" s="401" t="n">
        <v>59</v>
      </c>
      <c r="BO485" s="401" t="n">
        <v>11</v>
      </c>
      <c r="BP485" s="401" t="n">
        <v>39</v>
      </c>
      <c r="BQ485" s="401" t="n">
        <v>77</v>
      </c>
      <c r="BR485" s="401" t="n">
        <v>67</v>
      </c>
      <c r="BS485" s="401" t="n">
        <v>12</v>
      </c>
      <c r="BT485" s="401" t="n">
        <v>51</v>
      </c>
      <c r="BU485" s="401" t="n">
        <v>72</v>
      </c>
      <c r="BV485" s="401" t="n">
        <v>70</v>
      </c>
      <c r="BW485" s="401" t="n">
        <v>37</v>
      </c>
      <c r="BX485" s="401" t="n">
        <v>90</v>
      </c>
      <c r="BY485" s="401" t="n">
        <v>63</v>
      </c>
      <c r="BZ485" s="401" t="n">
        <v>81</v>
      </c>
      <c r="CA485" s="401" t="n">
        <v>25</v>
      </c>
      <c r="CB485" s="401" t="n">
        <v>9</v>
      </c>
      <c r="CC485" s="401" t="n">
        <v>60</v>
      </c>
      <c r="CD485" s="401" t="n">
        <v>64</v>
      </c>
      <c r="CE485" s="401" t="n">
        <v>21</v>
      </c>
      <c r="CF485" s="401" t="n">
        <v>82</v>
      </c>
      <c r="CG485" s="401" t="n">
        <v>26</v>
      </c>
      <c r="CH485" s="401" t="n">
        <v>42</v>
      </c>
      <c r="CI485" s="401" t="n">
        <v>98</v>
      </c>
      <c r="CJ485" s="401" t="n">
        <v>32</v>
      </c>
      <c r="CK485" s="401" t="n">
        <v>5</v>
      </c>
      <c r="CL485" s="401" t="n">
        <v>74</v>
      </c>
      <c r="CM485" s="401" t="n">
        <v>69</v>
      </c>
      <c r="CN485" s="401" t="n">
        <v>45</v>
      </c>
      <c r="CO485" s="401" t="n">
        <v>47</v>
      </c>
      <c r="CP485" s="401" t="n">
        <v>36</v>
      </c>
      <c r="CQ485" s="401" t="n">
        <v>17</v>
      </c>
      <c r="CR485" s="401" t="n">
        <v>18</v>
      </c>
      <c r="CS485" s="401" t="n">
        <v>56</v>
      </c>
      <c r="CT485" s="401" t="n">
        <v>76</v>
      </c>
      <c r="CU485" s="401" t="n">
        <v>48</v>
      </c>
      <c r="CV485" s="401" t="n">
        <v>68</v>
      </c>
      <c r="CW485" s="401" t="n">
        <v>55</v>
      </c>
      <c r="CX485" s="401" t="n">
        <v>93</v>
      </c>
      <c r="CY485" s="401" t="n">
        <v>27</v>
      </c>
      <c r="CZ485" s="401" t="n">
        <v>38</v>
      </c>
    </row>
    <row r="487" customFormat="false" ht="12.75" hidden="false" customHeight="false" outlineLevel="0" collapsed="false">
      <c r="D487" s="446" t="n">
        <v>100</v>
      </c>
      <c r="E487" s="39" t="s">
        <v>250</v>
      </c>
    </row>
    <row r="488" customFormat="false" ht="12.75" hidden="false" customHeight="false" outlineLevel="0" collapsed="false">
      <c r="E488" s="401" t="s">
        <v>198</v>
      </c>
      <c r="F488" s="401" t="n">
        <v>1</v>
      </c>
      <c r="G488" s="401" t="n">
        <v>2</v>
      </c>
      <c r="H488" s="401" t="n">
        <v>3</v>
      </c>
      <c r="I488" s="401" t="n">
        <v>4</v>
      </c>
      <c r="J488" s="401" t="n">
        <v>5</v>
      </c>
      <c r="K488" s="401" t="n">
        <v>6</v>
      </c>
      <c r="L488" s="401" t="n">
        <v>7</v>
      </c>
      <c r="M488" s="401" t="n">
        <v>8</v>
      </c>
      <c r="N488" s="401" t="n">
        <v>9</v>
      </c>
      <c r="O488" s="401" t="n">
        <v>10</v>
      </c>
      <c r="P488" s="401" t="n">
        <v>11</v>
      </c>
      <c r="Q488" s="401" t="n">
        <v>12</v>
      </c>
      <c r="R488" s="401" t="n">
        <v>13</v>
      </c>
      <c r="S488" s="401" t="n">
        <v>14</v>
      </c>
      <c r="T488" s="401" t="n">
        <v>15</v>
      </c>
      <c r="U488" s="401" t="n">
        <v>16</v>
      </c>
      <c r="V488" s="401" t="n">
        <v>17</v>
      </c>
      <c r="W488" s="401" t="n">
        <v>18</v>
      </c>
      <c r="X488" s="401" t="n">
        <v>19</v>
      </c>
      <c r="Y488" s="401" t="n">
        <v>20</v>
      </c>
      <c r="Z488" s="401" t="n">
        <v>21</v>
      </c>
      <c r="AA488" s="401" t="n">
        <v>22</v>
      </c>
      <c r="AB488" s="401" t="n">
        <v>23</v>
      </c>
      <c r="AC488" s="401" t="n">
        <v>24</v>
      </c>
      <c r="AD488" s="401" t="n">
        <v>25</v>
      </c>
      <c r="AE488" s="401" t="n">
        <v>26</v>
      </c>
      <c r="AF488" s="401" t="n">
        <v>27</v>
      </c>
      <c r="AG488" s="401" t="n">
        <v>28</v>
      </c>
      <c r="AH488" s="401" t="n">
        <v>29</v>
      </c>
      <c r="AI488" s="401" t="n">
        <v>30</v>
      </c>
      <c r="AJ488" s="401" t="n">
        <v>31</v>
      </c>
      <c r="AK488" s="401" t="n">
        <v>32</v>
      </c>
      <c r="AL488" s="401" t="n">
        <v>33</v>
      </c>
      <c r="AM488" s="401" t="n">
        <v>34</v>
      </c>
      <c r="AN488" s="401" t="n">
        <v>35</v>
      </c>
      <c r="AO488" s="401" t="n">
        <v>36</v>
      </c>
      <c r="AP488" s="401" t="n">
        <v>37</v>
      </c>
      <c r="AQ488" s="401" t="n">
        <v>38</v>
      </c>
      <c r="AR488" s="401" t="n">
        <v>39</v>
      </c>
      <c r="AS488" s="401" t="n">
        <v>40</v>
      </c>
      <c r="AT488" s="401" t="n">
        <v>41</v>
      </c>
      <c r="AU488" s="401" t="n">
        <v>42</v>
      </c>
      <c r="AV488" s="401" t="n">
        <v>43</v>
      </c>
      <c r="AW488" s="401" t="n">
        <v>44</v>
      </c>
      <c r="AX488" s="401" t="n">
        <v>45</v>
      </c>
      <c r="AY488" s="401" t="n">
        <v>46</v>
      </c>
      <c r="AZ488" s="401" t="n">
        <v>47</v>
      </c>
      <c r="BA488" s="401" t="n">
        <v>48</v>
      </c>
      <c r="BB488" s="401" t="n">
        <v>49</v>
      </c>
      <c r="BC488" s="401" t="n">
        <v>50</v>
      </c>
      <c r="BD488" s="401" t="n">
        <v>51</v>
      </c>
      <c r="BE488" s="401" t="n">
        <v>52</v>
      </c>
      <c r="BF488" s="401" t="n">
        <v>53</v>
      </c>
      <c r="BG488" s="401" t="n">
        <v>54</v>
      </c>
      <c r="BH488" s="401" t="n">
        <v>55</v>
      </c>
      <c r="BI488" s="401" t="n">
        <v>56</v>
      </c>
      <c r="BJ488" s="401" t="n">
        <v>57</v>
      </c>
      <c r="BK488" s="401" t="n">
        <v>58</v>
      </c>
      <c r="BL488" s="401" t="n">
        <v>59</v>
      </c>
      <c r="BM488" s="401" t="n">
        <v>60</v>
      </c>
      <c r="BN488" s="401" t="n">
        <v>61</v>
      </c>
      <c r="BO488" s="401" t="n">
        <v>62</v>
      </c>
      <c r="BP488" s="401" t="n">
        <v>63</v>
      </c>
      <c r="BQ488" s="401" t="n">
        <v>64</v>
      </c>
      <c r="BR488" s="401" t="n">
        <v>65</v>
      </c>
      <c r="BS488" s="401" t="n">
        <v>66</v>
      </c>
      <c r="BT488" s="401" t="n">
        <v>67</v>
      </c>
      <c r="BU488" s="401" t="n">
        <v>68</v>
      </c>
      <c r="BV488" s="401" t="n">
        <v>69</v>
      </c>
      <c r="BW488" s="401" t="n">
        <v>70</v>
      </c>
      <c r="BX488" s="401" t="n">
        <v>71</v>
      </c>
      <c r="BY488" s="401" t="n">
        <v>72</v>
      </c>
      <c r="BZ488" s="401" t="n">
        <v>73</v>
      </c>
      <c r="CA488" s="401" t="n">
        <v>74</v>
      </c>
      <c r="CB488" s="401" t="n">
        <v>75</v>
      </c>
      <c r="CC488" s="401" t="n">
        <v>76</v>
      </c>
      <c r="CD488" s="401" t="n">
        <v>77</v>
      </c>
      <c r="CE488" s="401" t="n">
        <v>78</v>
      </c>
      <c r="CF488" s="401" t="n">
        <v>79</v>
      </c>
      <c r="CG488" s="401" t="n">
        <v>80</v>
      </c>
      <c r="CH488" s="401" t="n">
        <v>81</v>
      </c>
      <c r="CI488" s="401" t="n">
        <v>82</v>
      </c>
      <c r="CJ488" s="401" t="n">
        <v>83</v>
      </c>
      <c r="CK488" s="401" t="n">
        <v>84</v>
      </c>
      <c r="CL488" s="401" t="n">
        <v>85</v>
      </c>
      <c r="CM488" s="401" t="n">
        <v>86</v>
      </c>
      <c r="CN488" s="401" t="n">
        <v>87</v>
      </c>
      <c r="CO488" s="401" t="n">
        <v>88</v>
      </c>
      <c r="CP488" s="401" t="n">
        <v>89</v>
      </c>
      <c r="CQ488" s="401" t="n">
        <v>90</v>
      </c>
      <c r="CR488" s="401" t="n">
        <v>91</v>
      </c>
      <c r="CS488" s="401" t="n">
        <v>92</v>
      </c>
      <c r="CT488" s="401" t="n">
        <v>93</v>
      </c>
      <c r="CU488" s="401" t="n">
        <v>94</v>
      </c>
      <c r="CV488" s="401" t="n">
        <v>95</v>
      </c>
      <c r="CW488" s="401" t="n">
        <v>96</v>
      </c>
      <c r="CX488" s="401" t="n">
        <v>97</v>
      </c>
      <c r="CY488" s="401" t="n">
        <v>98</v>
      </c>
      <c r="CZ488" s="401" t="n">
        <v>99</v>
      </c>
      <c r="DA488" s="401" t="n">
        <v>100</v>
      </c>
    </row>
    <row r="489" customFormat="false" ht="12.75" hidden="false" customHeight="false" outlineLevel="0" collapsed="false">
      <c r="E489" s="401" t="s">
        <v>225</v>
      </c>
      <c r="F489" s="401" t="n">
        <v>14</v>
      </c>
      <c r="G489" s="401" t="n">
        <v>10</v>
      </c>
      <c r="H489" s="401" t="n">
        <v>1</v>
      </c>
      <c r="I489" s="401" t="n">
        <v>22</v>
      </c>
      <c r="J489" s="401" t="n">
        <v>18</v>
      </c>
      <c r="K489" s="401" t="n">
        <v>19</v>
      </c>
      <c r="L489" s="401" t="n">
        <v>15</v>
      </c>
      <c r="M489" s="401" t="n">
        <v>6</v>
      </c>
      <c r="N489" s="401" t="n">
        <v>2</v>
      </c>
      <c r="O489" s="401" t="n">
        <v>23</v>
      </c>
      <c r="P489" s="401" t="n">
        <v>24</v>
      </c>
      <c r="Q489" s="401" t="n">
        <v>20</v>
      </c>
      <c r="R489" s="401" t="n">
        <v>11</v>
      </c>
      <c r="S489" s="401" t="n">
        <v>7</v>
      </c>
      <c r="T489" s="401" t="n">
        <v>3</v>
      </c>
      <c r="U489" s="401" t="n">
        <v>4</v>
      </c>
      <c r="V489" s="401" t="n">
        <v>25</v>
      </c>
      <c r="W489" s="401" t="n">
        <v>16</v>
      </c>
      <c r="X489" s="401" t="n">
        <v>12</v>
      </c>
      <c r="Y489" s="401" t="n">
        <v>8</v>
      </c>
      <c r="Z489" s="401" t="n">
        <v>9</v>
      </c>
      <c r="AA489" s="401" t="n">
        <v>5</v>
      </c>
      <c r="AB489" s="401" t="n">
        <v>21</v>
      </c>
      <c r="AC489" s="401" t="n">
        <v>17</v>
      </c>
      <c r="AD489" s="401" t="n">
        <v>13</v>
      </c>
      <c r="AE489" s="401" t="n">
        <v>39</v>
      </c>
      <c r="AF489" s="401" t="n">
        <v>35</v>
      </c>
      <c r="AG489" s="401" t="n">
        <v>26</v>
      </c>
      <c r="AH489" s="401" t="n">
        <v>47</v>
      </c>
      <c r="AI489" s="401" t="n">
        <v>43</v>
      </c>
      <c r="AJ489" s="401" t="n">
        <v>44</v>
      </c>
      <c r="AK489" s="401" t="n">
        <v>40</v>
      </c>
      <c r="AL489" s="401" t="n">
        <v>31</v>
      </c>
      <c r="AM489" s="401" t="n">
        <v>27</v>
      </c>
      <c r="AN489" s="401" t="n">
        <v>48</v>
      </c>
      <c r="AO489" s="401" t="n">
        <v>49</v>
      </c>
      <c r="AP489" s="401" t="n">
        <v>45</v>
      </c>
      <c r="AQ489" s="401" t="n">
        <v>36</v>
      </c>
      <c r="AR489" s="401" t="n">
        <v>32</v>
      </c>
      <c r="AS489" s="401" t="n">
        <v>28</v>
      </c>
      <c r="AT489" s="401" t="n">
        <v>29</v>
      </c>
      <c r="AU489" s="401" t="n">
        <v>50</v>
      </c>
      <c r="AV489" s="401" t="n">
        <v>41</v>
      </c>
      <c r="AW489" s="401" t="n">
        <v>37</v>
      </c>
      <c r="AX489" s="401" t="n">
        <v>33</v>
      </c>
      <c r="AY489" s="401" t="n">
        <v>34</v>
      </c>
      <c r="AZ489" s="401" t="n">
        <v>30</v>
      </c>
      <c r="BA489" s="401" t="n">
        <v>46</v>
      </c>
      <c r="BB489" s="401" t="n">
        <v>42</v>
      </c>
      <c r="BC489" s="401" t="n">
        <v>38</v>
      </c>
      <c r="BD489" s="401" t="n">
        <v>64</v>
      </c>
      <c r="BE489" s="401" t="n">
        <v>60</v>
      </c>
      <c r="BF489" s="401" t="n">
        <v>51</v>
      </c>
      <c r="BG489" s="401" t="n">
        <v>72</v>
      </c>
      <c r="BH489" s="401" t="n">
        <v>68</v>
      </c>
      <c r="BI489" s="401" t="n">
        <v>69</v>
      </c>
      <c r="BJ489" s="401" t="n">
        <v>65</v>
      </c>
      <c r="BK489" s="401" t="n">
        <v>56</v>
      </c>
      <c r="BL489" s="401" t="n">
        <v>52</v>
      </c>
      <c r="BM489" s="401" t="n">
        <v>73</v>
      </c>
      <c r="BN489" s="401" t="n">
        <v>74</v>
      </c>
      <c r="BO489" s="401" t="n">
        <v>70</v>
      </c>
      <c r="BP489" s="401" t="n">
        <v>61</v>
      </c>
      <c r="BQ489" s="401" t="n">
        <v>57</v>
      </c>
      <c r="BR489" s="401" t="n">
        <v>53</v>
      </c>
      <c r="BS489" s="401" t="n">
        <v>54</v>
      </c>
      <c r="BT489" s="401" t="n">
        <v>75</v>
      </c>
      <c r="BU489" s="401" t="n">
        <v>66</v>
      </c>
      <c r="BV489" s="401" t="n">
        <v>62</v>
      </c>
      <c r="BW489" s="401" t="n">
        <v>58</v>
      </c>
      <c r="BX489" s="401" t="n">
        <v>59</v>
      </c>
      <c r="BY489" s="401" t="n">
        <v>55</v>
      </c>
      <c r="BZ489" s="401" t="n">
        <v>71</v>
      </c>
      <c r="CA489" s="401" t="n">
        <v>67</v>
      </c>
      <c r="CB489" s="401" t="n">
        <v>63</v>
      </c>
      <c r="CC489" s="401" t="n">
        <v>89</v>
      </c>
      <c r="CD489" s="401" t="n">
        <v>85</v>
      </c>
      <c r="CE489" s="401" t="n">
        <v>76</v>
      </c>
      <c r="CF489" s="401" t="n">
        <v>97</v>
      </c>
      <c r="CG489" s="401" t="n">
        <v>93</v>
      </c>
      <c r="CH489" s="401" t="n">
        <v>94</v>
      </c>
      <c r="CI489" s="401" t="n">
        <v>90</v>
      </c>
      <c r="CJ489" s="401" t="n">
        <v>81</v>
      </c>
      <c r="CK489" s="401" t="n">
        <v>77</v>
      </c>
      <c r="CL489" s="401" t="n">
        <v>98</v>
      </c>
      <c r="CM489" s="401" t="n">
        <v>99</v>
      </c>
      <c r="CN489" s="401" t="n">
        <v>95</v>
      </c>
      <c r="CO489" s="401" t="n">
        <v>86</v>
      </c>
      <c r="CP489" s="401" t="n">
        <v>82</v>
      </c>
      <c r="CQ489" s="401" t="n">
        <v>78</v>
      </c>
      <c r="CR489" s="401" t="n">
        <v>79</v>
      </c>
      <c r="CS489" s="401" t="n">
        <v>100</v>
      </c>
      <c r="CT489" s="401" t="n">
        <v>91</v>
      </c>
      <c r="CU489" s="401" t="n">
        <v>87</v>
      </c>
      <c r="CV489" s="401" t="n">
        <v>83</v>
      </c>
      <c r="CW489" s="401" t="n">
        <v>84</v>
      </c>
      <c r="CX489" s="401" t="n">
        <v>80</v>
      </c>
      <c r="CY489" s="401" t="n">
        <v>96</v>
      </c>
      <c r="CZ489" s="401" t="n">
        <v>92</v>
      </c>
      <c r="DA489" s="401" t="n">
        <v>88</v>
      </c>
    </row>
    <row r="490" customFormat="false" ht="12.75" hidden="false" customHeight="false" outlineLevel="0" collapsed="false">
      <c r="E490" s="401" t="s">
        <v>227</v>
      </c>
      <c r="F490" s="401" t="n">
        <v>12</v>
      </c>
      <c r="G490" s="401" t="n">
        <v>23</v>
      </c>
      <c r="H490" s="401" t="n">
        <v>9</v>
      </c>
      <c r="I490" s="401" t="n">
        <v>20</v>
      </c>
      <c r="J490" s="401" t="n">
        <v>1</v>
      </c>
      <c r="K490" s="401" t="n">
        <v>13</v>
      </c>
      <c r="L490" s="401" t="n">
        <v>24</v>
      </c>
      <c r="M490" s="401" t="n">
        <v>10</v>
      </c>
      <c r="N490" s="401" t="n">
        <v>16</v>
      </c>
      <c r="O490" s="401" t="n">
        <v>2</v>
      </c>
      <c r="P490" s="401" t="n">
        <v>17</v>
      </c>
      <c r="Q490" s="401" t="n">
        <v>3</v>
      </c>
      <c r="R490" s="401" t="n">
        <v>14</v>
      </c>
      <c r="S490" s="401" t="n">
        <v>25</v>
      </c>
      <c r="T490" s="401" t="n">
        <v>6</v>
      </c>
      <c r="U490" s="401" t="n">
        <v>7</v>
      </c>
      <c r="V490" s="401" t="n">
        <v>18</v>
      </c>
      <c r="W490" s="401" t="n">
        <v>4</v>
      </c>
      <c r="X490" s="401" t="n">
        <v>15</v>
      </c>
      <c r="Y490" s="401" t="n">
        <v>21</v>
      </c>
      <c r="Z490" s="401" t="n">
        <v>22</v>
      </c>
      <c r="AA490" s="401" t="n">
        <v>8</v>
      </c>
      <c r="AB490" s="401" t="n">
        <v>19</v>
      </c>
      <c r="AC490" s="401" t="n">
        <v>5</v>
      </c>
      <c r="AD490" s="401" t="n">
        <v>11</v>
      </c>
      <c r="AE490" s="401" t="n">
        <v>37</v>
      </c>
      <c r="AF490" s="401" t="n">
        <v>48</v>
      </c>
      <c r="AG490" s="401" t="n">
        <v>34</v>
      </c>
      <c r="AH490" s="401" t="n">
        <v>45</v>
      </c>
      <c r="AI490" s="401" t="n">
        <v>26</v>
      </c>
      <c r="AJ490" s="401" t="n">
        <v>38</v>
      </c>
      <c r="AK490" s="401" t="n">
        <v>49</v>
      </c>
      <c r="AL490" s="401" t="n">
        <v>35</v>
      </c>
      <c r="AM490" s="401" t="n">
        <v>41</v>
      </c>
      <c r="AN490" s="401" t="n">
        <v>27</v>
      </c>
      <c r="AO490" s="401" t="n">
        <v>42</v>
      </c>
      <c r="AP490" s="401" t="n">
        <v>28</v>
      </c>
      <c r="AQ490" s="401" t="n">
        <v>39</v>
      </c>
      <c r="AR490" s="401" t="n">
        <v>50</v>
      </c>
      <c r="AS490" s="401" t="n">
        <v>31</v>
      </c>
      <c r="AT490" s="401" t="n">
        <v>32</v>
      </c>
      <c r="AU490" s="401" t="n">
        <v>43</v>
      </c>
      <c r="AV490" s="401" t="n">
        <v>29</v>
      </c>
      <c r="AW490" s="401" t="n">
        <v>40</v>
      </c>
      <c r="AX490" s="401" t="n">
        <v>46</v>
      </c>
      <c r="AY490" s="401" t="n">
        <v>47</v>
      </c>
      <c r="AZ490" s="401" t="n">
        <v>33</v>
      </c>
      <c r="BA490" s="401" t="n">
        <v>44</v>
      </c>
      <c r="BB490" s="401" t="n">
        <v>30</v>
      </c>
      <c r="BC490" s="401" t="n">
        <v>36</v>
      </c>
      <c r="BD490" s="401" t="n">
        <v>62</v>
      </c>
      <c r="BE490" s="401" t="n">
        <v>73</v>
      </c>
      <c r="BF490" s="401" t="n">
        <v>59</v>
      </c>
      <c r="BG490" s="401" t="n">
        <v>70</v>
      </c>
      <c r="BH490" s="401" t="n">
        <v>51</v>
      </c>
      <c r="BI490" s="401" t="n">
        <v>63</v>
      </c>
      <c r="BJ490" s="401" t="n">
        <v>74</v>
      </c>
      <c r="BK490" s="401" t="n">
        <v>60</v>
      </c>
      <c r="BL490" s="401" t="n">
        <v>66</v>
      </c>
      <c r="BM490" s="401" t="n">
        <v>52</v>
      </c>
      <c r="BN490" s="401" t="n">
        <v>67</v>
      </c>
      <c r="BO490" s="401" t="n">
        <v>53</v>
      </c>
      <c r="BP490" s="401" t="n">
        <v>64</v>
      </c>
      <c r="BQ490" s="401" t="n">
        <v>75</v>
      </c>
      <c r="BR490" s="401" t="n">
        <v>56</v>
      </c>
      <c r="BS490" s="401" t="n">
        <v>57</v>
      </c>
      <c r="BT490" s="401" t="n">
        <v>68</v>
      </c>
      <c r="BU490" s="401" t="n">
        <v>54</v>
      </c>
      <c r="BV490" s="401" t="n">
        <v>65</v>
      </c>
      <c r="BW490" s="401" t="n">
        <v>71</v>
      </c>
      <c r="BX490" s="401" t="n">
        <v>72</v>
      </c>
      <c r="BY490" s="401" t="n">
        <v>58</v>
      </c>
      <c r="BZ490" s="401" t="n">
        <v>69</v>
      </c>
      <c r="CA490" s="401" t="n">
        <v>55</v>
      </c>
      <c r="CB490" s="401" t="n">
        <v>61</v>
      </c>
      <c r="CC490" s="401" t="n">
        <v>87</v>
      </c>
      <c r="CD490" s="401" t="n">
        <v>98</v>
      </c>
      <c r="CE490" s="401" t="n">
        <v>84</v>
      </c>
      <c r="CF490" s="401" t="n">
        <v>95</v>
      </c>
      <c r="CG490" s="401" t="n">
        <v>76</v>
      </c>
      <c r="CH490" s="401" t="n">
        <v>88</v>
      </c>
      <c r="CI490" s="401" t="n">
        <v>99</v>
      </c>
      <c r="CJ490" s="401" t="n">
        <v>85</v>
      </c>
      <c r="CK490" s="401" t="n">
        <v>91</v>
      </c>
      <c r="CL490" s="401" t="n">
        <v>77</v>
      </c>
      <c r="CM490" s="401" t="n">
        <v>92</v>
      </c>
      <c r="CN490" s="401" t="n">
        <v>78</v>
      </c>
      <c r="CO490" s="401" t="n">
        <v>89</v>
      </c>
      <c r="CP490" s="401" t="n">
        <v>100</v>
      </c>
      <c r="CQ490" s="401" t="n">
        <v>81</v>
      </c>
      <c r="CR490" s="401" t="n">
        <v>82</v>
      </c>
      <c r="CS490" s="401" t="n">
        <v>93</v>
      </c>
      <c r="CT490" s="401" t="n">
        <v>79</v>
      </c>
      <c r="CU490" s="401" t="n">
        <v>90</v>
      </c>
      <c r="CV490" s="401" t="n">
        <v>96</v>
      </c>
      <c r="CW490" s="401" t="n">
        <v>97</v>
      </c>
      <c r="CX490" s="401" t="n">
        <v>83</v>
      </c>
      <c r="CY490" s="401" t="n">
        <v>94</v>
      </c>
      <c r="CZ490" s="401" t="n">
        <v>80</v>
      </c>
      <c r="DA490" s="401" t="n">
        <v>86</v>
      </c>
    </row>
    <row r="492" customFormat="false" ht="12.75" hidden="false" customHeight="false" outlineLevel="0" collapsed="false">
      <c r="D492" s="446" t="n">
        <v>101</v>
      </c>
      <c r="E492" s="39" t="s">
        <v>250</v>
      </c>
    </row>
    <row r="493" customFormat="false" ht="12.75" hidden="false" customHeight="false" outlineLevel="0" collapsed="false">
      <c r="E493" s="401" t="s">
        <v>198</v>
      </c>
      <c r="F493" s="401" t="n">
        <v>1</v>
      </c>
      <c r="G493" s="401" t="n">
        <v>2</v>
      </c>
      <c r="H493" s="401" t="n">
        <v>3</v>
      </c>
      <c r="I493" s="401" t="n">
        <v>4</v>
      </c>
      <c r="J493" s="401" t="n">
        <v>5</v>
      </c>
      <c r="K493" s="401" t="n">
        <v>6</v>
      </c>
      <c r="L493" s="401" t="n">
        <v>7</v>
      </c>
      <c r="M493" s="401" t="n">
        <v>8</v>
      </c>
      <c r="N493" s="401" t="n">
        <v>9</v>
      </c>
      <c r="O493" s="401" t="n">
        <v>10</v>
      </c>
      <c r="P493" s="401" t="n">
        <v>11</v>
      </c>
      <c r="Q493" s="401" t="n">
        <v>12</v>
      </c>
      <c r="R493" s="401" t="n">
        <v>13</v>
      </c>
      <c r="S493" s="401" t="n">
        <v>14</v>
      </c>
      <c r="T493" s="401" t="n">
        <v>15</v>
      </c>
      <c r="U493" s="401" t="n">
        <v>16</v>
      </c>
      <c r="V493" s="401" t="n">
        <v>17</v>
      </c>
      <c r="W493" s="401" t="n">
        <v>18</v>
      </c>
      <c r="X493" s="401" t="n">
        <v>19</v>
      </c>
      <c r="Y493" s="401" t="n">
        <v>20</v>
      </c>
      <c r="Z493" s="401" t="n">
        <v>21</v>
      </c>
      <c r="AA493" s="401" t="n">
        <v>22</v>
      </c>
      <c r="AB493" s="401" t="n">
        <v>23</v>
      </c>
      <c r="AC493" s="401" t="n">
        <v>24</v>
      </c>
      <c r="AD493" s="401" t="n">
        <v>25</v>
      </c>
      <c r="AE493" s="401" t="n">
        <v>26</v>
      </c>
      <c r="AF493" s="401" t="n">
        <v>27</v>
      </c>
      <c r="AG493" s="401" t="n">
        <v>28</v>
      </c>
      <c r="AH493" s="401" t="n">
        <v>29</v>
      </c>
      <c r="AI493" s="401" t="n">
        <v>30</v>
      </c>
      <c r="AJ493" s="401" t="n">
        <v>31</v>
      </c>
      <c r="AK493" s="401" t="n">
        <v>32</v>
      </c>
      <c r="AL493" s="401" t="n">
        <v>33</v>
      </c>
      <c r="AM493" s="401" t="n">
        <v>34</v>
      </c>
      <c r="AN493" s="401" t="n">
        <v>35</v>
      </c>
      <c r="AO493" s="401" t="n">
        <v>36</v>
      </c>
      <c r="AP493" s="401" t="n">
        <v>37</v>
      </c>
      <c r="AQ493" s="401" t="n">
        <v>38</v>
      </c>
      <c r="AR493" s="401" t="n">
        <v>39</v>
      </c>
      <c r="AS493" s="401" t="n">
        <v>40</v>
      </c>
      <c r="AT493" s="401" t="n">
        <v>41</v>
      </c>
      <c r="AU493" s="401" t="n">
        <v>42</v>
      </c>
      <c r="AV493" s="401" t="n">
        <v>43</v>
      </c>
      <c r="AW493" s="401" t="n">
        <v>44</v>
      </c>
      <c r="AX493" s="401" t="n">
        <v>45</v>
      </c>
      <c r="AY493" s="401" t="n">
        <v>46</v>
      </c>
      <c r="AZ493" s="401" t="n">
        <v>47</v>
      </c>
      <c r="BA493" s="401" t="n">
        <v>48</v>
      </c>
      <c r="BB493" s="401" t="n">
        <v>49</v>
      </c>
      <c r="BC493" s="401" t="n">
        <v>50</v>
      </c>
      <c r="BD493" s="401" t="n">
        <v>51</v>
      </c>
      <c r="BE493" s="401" t="n">
        <v>52</v>
      </c>
      <c r="BF493" s="401" t="n">
        <v>53</v>
      </c>
      <c r="BG493" s="401" t="n">
        <v>54</v>
      </c>
      <c r="BH493" s="401" t="n">
        <v>55</v>
      </c>
      <c r="BI493" s="401" t="n">
        <v>56</v>
      </c>
      <c r="BJ493" s="401" t="n">
        <v>57</v>
      </c>
      <c r="BK493" s="401" t="n">
        <v>58</v>
      </c>
      <c r="BL493" s="401" t="n">
        <v>59</v>
      </c>
      <c r="BM493" s="401" t="n">
        <v>60</v>
      </c>
      <c r="BN493" s="401" t="n">
        <v>61</v>
      </c>
      <c r="BO493" s="401" t="n">
        <v>62</v>
      </c>
      <c r="BP493" s="401" t="n">
        <v>63</v>
      </c>
      <c r="BQ493" s="401" t="n">
        <v>64</v>
      </c>
      <c r="BR493" s="401" t="n">
        <v>65</v>
      </c>
      <c r="BS493" s="401" t="n">
        <v>66</v>
      </c>
      <c r="BT493" s="401" t="n">
        <v>67</v>
      </c>
      <c r="BU493" s="401" t="n">
        <v>68</v>
      </c>
      <c r="BV493" s="401" t="n">
        <v>69</v>
      </c>
      <c r="BW493" s="401" t="n">
        <v>70</v>
      </c>
      <c r="BX493" s="401" t="n">
        <v>71</v>
      </c>
      <c r="BY493" s="401" t="n">
        <v>72</v>
      </c>
      <c r="BZ493" s="401" t="n">
        <v>73</v>
      </c>
      <c r="CA493" s="401" t="n">
        <v>74</v>
      </c>
      <c r="CB493" s="401" t="n">
        <v>75</v>
      </c>
      <c r="CC493" s="401" t="n">
        <v>76</v>
      </c>
      <c r="CD493" s="401" t="n">
        <v>77</v>
      </c>
      <c r="CE493" s="401" t="n">
        <v>78</v>
      </c>
      <c r="CF493" s="401" t="n">
        <v>79</v>
      </c>
      <c r="CG493" s="401" t="n">
        <v>80</v>
      </c>
      <c r="CH493" s="401" t="n">
        <v>81</v>
      </c>
      <c r="CI493" s="401" t="n">
        <v>82</v>
      </c>
      <c r="CJ493" s="401" t="n">
        <v>83</v>
      </c>
      <c r="CK493" s="401" t="n">
        <v>84</v>
      </c>
      <c r="CL493" s="401" t="n">
        <v>85</v>
      </c>
      <c r="CM493" s="401" t="n">
        <v>86</v>
      </c>
      <c r="CN493" s="401" t="n">
        <v>87</v>
      </c>
      <c r="CO493" s="401" t="n">
        <v>88</v>
      </c>
      <c r="CP493" s="401" t="n">
        <v>89</v>
      </c>
      <c r="CR493" s="401" t="n">
        <v>90</v>
      </c>
      <c r="CS493" s="401" t="n">
        <v>91</v>
      </c>
      <c r="CT493" s="401" t="n">
        <v>92</v>
      </c>
      <c r="CU493" s="401" t="n">
        <v>93</v>
      </c>
      <c r="CW493" s="401" t="n">
        <v>94</v>
      </c>
      <c r="CX493" s="401" t="n">
        <v>95</v>
      </c>
      <c r="CY493" s="401" t="n">
        <v>96</v>
      </c>
      <c r="CZ493" s="401" t="n">
        <v>97</v>
      </c>
      <c r="DB493" s="401" t="n">
        <v>98</v>
      </c>
      <c r="DC493" s="401" t="n">
        <v>99</v>
      </c>
      <c r="DD493" s="401" t="n">
        <v>100</v>
      </c>
      <c r="DE493" s="401" t="n">
        <v>101</v>
      </c>
    </row>
    <row r="494" customFormat="false" ht="12.75" hidden="false" customHeight="false" outlineLevel="0" collapsed="false">
      <c r="E494" s="401" t="s">
        <v>225</v>
      </c>
      <c r="F494" s="401" t="n">
        <v>93</v>
      </c>
      <c r="G494" s="401" t="n">
        <v>33</v>
      </c>
      <c r="H494" s="401" t="n">
        <v>19</v>
      </c>
      <c r="I494" s="401" t="n">
        <v>72</v>
      </c>
      <c r="J494" s="401" t="n">
        <v>56</v>
      </c>
      <c r="K494" s="401" t="n">
        <v>87</v>
      </c>
      <c r="L494" s="401" t="n">
        <v>78</v>
      </c>
      <c r="M494" s="401" t="n">
        <v>47</v>
      </c>
      <c r="N494" s="401" t="n">
        <v>42</v>
      </c>
      <c r="O494" s="401" t="n">
        <v>29</v>
      </c>
      <c r="P494" s="401" t="n">
        <v>89</v>
      </c>
      <c r="Q494" s="401" t="n">
        <v>90</v>
      </c>
      <c r="R494" s="401" t="n">
        <v>4</v>
      </c>
      <c r="S494" s="401" t="n">
        <v>71</v>
      </c>
      <c r="T494" s="401" t="n">
        <v>16</v>
      </c>
      <c r="U494" s="401" t="n">
        <v>7</v>
      </c>
      <c r="V494" s="401" t="n">
        <v>40</v>
      </c>
      <c r="W494" s="401" t="n">
        <v>101</v>
      </c>
      <c r="X494" s="401" t="n">
        <v>23</v>
      </c>
      <c r="Y494" s="401" t="n">
        <v>31</v>
      </c>
      <c r="Z494" s="401" t="n">
        <v>28</v>
      </c>
      <c r="AA494" s="401" t="n">
        <v>85</v>
      </c>
      <c r="AB494" s="401" t="n">
        <v>66</v>
      </c>
      <c r="AC494" s="401" t="n">
        <v>94</v>
      </c>
      <c r="AD494" s="401" t="n">
        <v>57</v>
      </c>
      <c r="AE494" s="401" t="n">
        <v>100</v>
      </c>
      <c r="AF494" s="401" t="n">
        <v>79</v>
      </c>
      <c r="AG494" s="401" t="n">
        <v>81</v>
      </c>
      <c r="AH494" s="401" t="n">
        <v>63</v>
      </c>
      <c r="AI494" s="401" t="n">
        <v>41</v>
      </c>
      <c r="AJ494" s="401" t="n">
        <v>20</v>
      </c>
      <c r="AK494" s="401" t="n">
        <v>73</v>
      </c>
      <c r="AL494" s="401" t="n">
        <v>54</v>
      </c>
      <c r="AM494" s="401" t="n">
        <v>35</v>
      </c>
      <c r="AN494" s="401" t="n">
        <v>96</v>
      </c>
      <c r="AO494" s="401" t="n">
        <v>99</v>
      </c>
      <c r="AP494" s="401" t="n">
        <v>36</v>
      </c>
      <c r="AQ494" s="401" t="n">
        <v>26</v>
      </c>
      <c r="AR494" s="401" t="n">
        <v>25</v>
      </c>
      <c r="AS494" s="401" t="n">
        <v>17</v>
      </c>
      <c r="AT494" s="401" t="n">
        <v>5</v>
      </c>
      <c r="AU494" s="401" t="n">
        <v>58</v>
      </c>
      <c r="AV494" s="401" t="n">
        <v>50</v>
      </c>
      <c r="AW494" s="401" t="n">
        <v>76</v>
      </c>
      <c r="AX494" s="401" t="n">
        <v>12</v>
      </c>
      <c r="AY494" s="401" t="n">
        <v>39</v>
      </c>
      <c r="AZ494" s="401" t="n">
        <v>34</v>
      </c>
      <c r="BA494" s="401" t="n">
        <v>80</v>
      </c>
      <c r="BB494" s="401" t="n">
        <v>86</v>
      </c>
      <c r="BC494" s="401" t="n">
        <v>1</v>
      </c>
      <c r="BD494" s="401" t="n">
        <v>30</v>
      </c>
      <c r="BE494" s="401" t="n">
        <v>55</v>
      </c>
      <c r="BF494" s="401" t="n">
        <v>65</v>
      </c>
      <c r="BG494" s="401" t="n">
        <v>8</v>
      </c>
      <c r="BH494" s="401" t="n">
        <v>84</v>
      </c>
      <c r="BI494" s="401" t="n">
        <v>97</v>
      </c>
      <c r="BJ494" s="401" t="n">
        <v>11</v>
      </c>
      <c r="BK494" s="401" t="n">
        <v>9</v>
      </c>
      <c r="BL494" s="401" t="n">
        <v>18</v>
      </c>
      <c r="BM494" s="401" t="n">
        <v>21</v>
      </c>
      <c r="BN494" s="401" t="n">
        <v>38</v>
      </c>
      <c r="BO494" s="401" t="n">
        <v>88</v>
      </c>
      <c r="BP494" s="401" t="n">
        <v>44</v>
      </c>
      <c r="BQ494" s="401" t="n">
        <v>92</v>
      </c>
      <c r="BR494" s="401" t="n">
        <v>13</v>
      </c>
      <c r="BS494" s="401" t="n">
        <v>37</v>
      </c>
      <c r="BT494" s="401" t="n">
        <v>70</v>
      </c>
      <c r="BU494" s="401" t="n">
        <v>59</v>
      </c>
      <c r="BV494" s="401" t="n">
        <v>77</v>
      </c>
      <c r="BW494" s="401" t="n">
        <v>46</v>
      </c>
      <c r="BX494" s="401" t="n">
        <v>64</v>
      </c>
      <c r="BY494" s="401" t="n">
        <v>14</v>
      </c>
      <c r="BZ494" s="401" t="n">
        <v>52</v>
      </c>
      <c r="CA494" s="401" t="n">
        <v>83</v>
      </c>
      <c r="CB494" s="401" t="n">
        <v>95</v>
      </c>
      <c r="CC494" s="401" t="n">
        <v>74</v>
      </c>
      <c r="CD494" s="401" t="n">
        <v>69</v>
      </c>
      <c r="CE494" s="401" t="n">
        <v>15</v>
      </c>
      <c r="CF494" s="401" t="n">
        <v>98</v>
      </c>
      <c r="CG494" s="401" t="n">
        <v>48</v>
      </c>
      <c r="CH494" s="401" t="n">
        <v>24</v>
      </c>
      <c r="CI494" s="401" t="n">
        <v>43</v>
      </c>
      <c r="CJ494" s="401" t="n">
        <v>82</v>
      </c>
      <c r="CK494" s="401" t="n">
        <v>62</v>
      </c>
      <c r="CL494" s="401" t="n">
        <v>91</v>
      </c>
      <c r="CM494" s="401" t="n">
        <v>53</v>
      </c>
      <c r="CN494" s="401" t="n">
        <v>61</v>
      </c>
      <c r="CO494" s="401" t="n">
        <v>22</v>
      </c>
      <c r="CP494" s="401" t="n">
        <v>27</v>
      </c>
      <c r="CR494" s="401" t="n">
        <v>75</v>
      </c>
      <c r="CS494" s="401" t="n">
        <v>49</v>
      </c>
      <c r="CT494" s="401" t="n">
        <v>32</v>
      </c>
      <c r="CU494" s="401" t="n">
        <v>2</v>
      </c>
      <c r="CW494" s="401" t="n">
        <v>10</v>
      </c>
      <c r="CX494" s="401" t="n">
        <v>68</v>
      </c>
      <c r="CY494" s="401" t="n">
        <v>60</v>
      </c>
      <c r="CZ494" s="401" t="n">
        <v>3</v>
      </c>
      <c r="DB494" s="401" t="n">
        <v>45</v>
      </c>
      <c r="DC494" s="401" t="n">
        <v>51</v>
      </c>
      <c r="DD494" s="401" t="n">
        <v>6</v>
      </c>
      <c r="DE494" s="401" t="n">
        <v>67</v>
      </c>
    </row>
    <row r="495" customFormat="false" ht="12.75" hidden="false" customHeight="false" outlineLevel="0" collapsed="false">
      <c r="E495" s="401" t="s">
        <v>227</v>
      </c>
      <c r="F495" s="401" t="n">
        <v>2</v>
      </c>
      <c r="G495" s="401" t="n">
        <v>80</v>
      </c>
      <c r="H495" s="401" t="n">
        <v>57</v>
      </c>
      <c r="I495" s="401" t="n">
        <v>99</v>
      </c>
      <c r="J495" s="401" t="n">
        <v>24</v>
      </c>
      <c r="K495" s="401" t="n">
        <v>25</v>
      </c>
      <c r="L495" s="401" t="n">
        <v>60</v>
      </c>
      <c r="M495" s="401" t="n">
        <v>71</v>
      </c>
      <c r="N495" s="401" t="n">
        <v>46</v>
      </c>
      <c r="O495" s="401" t="n">
        <v>28</v>
      </c>
      <c r="P495" s="401" t="n">
        <v>77</v>
      </c>
      <c r="Q495" s="401" t="n">
        <v>97</v>
      </c>
      <c r="R495" s="401" t="n">
        <v>98</v>
      </c>
      <c r="S495" s="401" t="n">
        <v>73</v>
      </c>
      <c r="T495" s="401" t="n">
        <v>51</v>
      </c>
      <c r="U495" s="401" t="n">
        <v>67</v>
      </c>
      <c r="V495" s="401" t="n">
        <v>96</v>
      </c>
      <c r="W495" s="401" t="n">
        <v>62</v>
      </c>
      <c r="X495" s="401" t="n">
        <v>11</v>
      </c>
      <c r="Y495" s="401" t="n">
        <v>89</v>
      </c>
      <c r="Z495" s="401" t="n">
        <v>83</v>
      </c>
      <c r="AA495" s="401" t="n">
        <v>41</v>
      </c>
      <c r="AB495" s="401" t="n">
        <v>17</v>
      </c>
      <c r="AC495" s="401" t="n">
        <v>78</v>
      </c>
      <c r="AD495" s="401" t="n">
        <v>38</v>
      </c>
      <c r="AE495" s="401" t="n">
        <v>29</v>
      </c>
      <c r="AF495" s="401" t="n">
        <v>92</v>
      </c>
      <c r="AG495" s="401" t="n">
        <v>39</v>
      </c>
      <c r="AH495" s="401" t="n">
        <v>10</v>
      </c>
      <c r="AI495" s="401" t="n">
        <v>22</v>
      </c>
      <c r="AJ495" s="401" t="n">
        <v>72</v>
      </c>
      <c r="AK495" s="401" t="n">
        <v>45</v>
      </c>
      <c r="AL495" s="401" t="n">
        <v>20</v>
      </c>
      <c r="AM495" s="401" t="n">
        <v>66</v>
      </c>
      <c r="AN495" s="401" t="n">
        <v>90</v>
      </c>
      <c r="AO495" s="401" t="n">
        <v>3</v>
      </c>
      <c r="AP495" s="401" t="n">
        <v>8</v>
      </c>
      <c r="AQ495" s="401" t="n">
        <v>85</v>
      </c>
      <c r="AR495" s="401" t="n">
        <v>47</v>
      </c>
      <c r="AS495" s="401" t="n">
        <v>58</v>
      </c>
      <c r="AT495" s="401" t="n">
        <v>44</v>
      </c>
      <c r="AU495" s="401" t="n">
        <v>93</v>
      </c>
      <c r="AV495" s="401" t="n">
        <v>30</v>
      </c>
      <c r="AW495" s="401" t="n">
        <v>82</v>
      </c>
      <c r="AX495" s="401" t="n">
        <v>100</v>
      </c>
      <c r="AY495" s="401" t="n">
        <v>48</v>
      </c>
      <c r="AZ495" s="401" t="n">
        <v>21</v>
      </c>
      <c r="BA495" s="401" t="n">
        <v>40</v>
      </c>
      <c r="BB495" s="401" t="n">
        <v>87</v>
      </c>
      <c r="BC495" s="401" t="n">
        <v>81</v>
      </c>
      <c r="BD495" s="401" t="n">
        <v>42</v>
      </c>
      <c r="BE495" s="401" t="n">
        <v>31</v>
      </c>
      <c r="BF495" s="401" t="n">
        <v>95</v>
      </c>
      <c r="BG495" s="401" t="n">
        <v>53</v>
      </c>
      <c r="BH495" s="401" t="n">
        <v>68</v>
      </c>
      <c r="BI495" s="401" t="n">
        <v>9</v>
      </c>
      <c r="BJ495" s="401" t="n">
        <v>101</v>
      </c>
      <c r="BK495" s="401" t="n">
        <v>91</v>
      </c>
      <c r="BL495" s="401" t="n">
        <v>1</v>
      </c>
      <c r="BM495" s="401" t="n">
        <v>52</v>
      </c>
      <c r="BN495" s="401" t="n">
        <v>23</v>
      </c>
      <c r="BO495" s="401" t="n">
        <v>59</v>
      </c>
      <c r="BP495" s="401" t="n">
        <v>49</v>
      </c>
      <c r="BQ495" s="401" t="n">
        <v>6</v>
      </c>
      <c r="BR495" s="401" t="n">
        <v>74</v>
      </c>
      <c r="BS495" s="401" t="n">
        <v>65</v>
      </c>
      <c r="BT495" s="401" t="n">
        <v>5</v>
      </c>
      <c r="BU495" s="401" t="n">
        <v>86</v>
      </c>
      <c r="BV495" s="401" t="n">
        <v>75</v>
      </c>
      <c r="BW495" s="401" t="n">
        <v>33</v>
      </c>
      <c r="BX495" s="401" t="n">
        <v>79</v>
      </c>
      <c r="BY495" s="401" t="n">
        <v>19</v>
      </c>
      <c r="BZ495" s="401" t="n">
        <v>14</v>
      </c>
      <c r="CA495" s="401" t="n">
        <v>32</v>
      </c>
      <c r="CB495" s="401" t="n">
        <v>43</v>
      </c>
      <c r="CC495" s="401" t="n">
        <v>15</v>
      </c>
      <c r="CD495" s="401" t="n">
        <v>64</v>
      </c>
      <c r="CE495" s="401" t="n">
        <v>27</v>
      </c>
      <c r="CF495" s="401" t="n">
        <v>36</v>
      </c>
      <c r="CG495" s="401" t="n">
        <v>88</v>
      </c>
      <c r="CH495" s="401" t="n">
        <v>50</v>
      </c>
      <c r="CI495" s="401" t="n">
        <v>94</v>
      </c>
      <c r="CJ495" s="401" t="n">
        <v>55</v>
      </c>
      <c r="CK495" s="401" t="n">
        <v>61</v>
      </c>
      <c r="CL495" s="401" t="n">
        <v>7</v>
      </c>
      <c r="CM495" s="401" t="n">
        <v>12</v>
      </c>
      <c r="CN495" s="401" t="n">
        <v>18</v>
      </c>
      <c r="CO495" s="401" t="n">
        <v>69</v>
      </c>
      <c r="CP495" s="401" t="n">
        <v>56</v>
      </c>
      <c r="CR495" s="401" t="n">
        <v>84</v>
      </c>
      <c r="CS495" s="401" t="n">
        <v>54</v>
      </c>
      <c r="CT495" s="401" t="n">
        <v>76</v>
      </c>
      <c r="CU495" s="401" t="n">
        <v>26</v>
      </c>
      <c r="CW495" s="401" t="n">
        <v>35</v>
      </c>
      <c r="CX495" s="401" t="n">
        <v>63</v>
      </c>
      <c r="CY495" s="401" t="n">
        <v>70</v>
      </c>
      <c r="CZ495" s="401" t="n">
        <v>16</v>
      </c>
      <c r="DB495" s="401" t="n">
        <v>13</v>
      </c>
      <c r="DC495" s="401" t="n">
        <v>4</v>
      </c>
      <c r="DD495" s="401" t="n">
        <v>34</v>
      </c>
      <c r="DE495" s="401" t="n">
        <v>37</v>
      </c>
    </row>
    <row r="497" customFormat="false" ht="12.75" hidden="false" customHeight="false" outlineLevel="0" collapsed="false">
      <c r="D497" s="446" t="n">
        <v>102</v>
      </c>
      <c r="E497" s="39" t="s">
        <v>250</v>
      </c>
    </row>
    <row r="498" customFormat="false" ht="12.75" hidden="false" customHeight="false" outlineLevel="0" collapsed="false">
      <c r="E498" s="401" t="s">
        <v>198</v>
      </c>
      <c r="F498" s="401" t="n">
        <v>1</v>
      </c>
      <c r="G498" s="401" t="n">
        <v>2</v>
      </c>
      <c r="H498" s="401" t="n">
        <v>3</v>
      </c>
      <c r="I498" s="401" t="n">
        <v>4</v>
      </c>
      <c r="J498" s="401" t="n">
        <v>5</v>
      </c>
      <c r="K498" s="401" t="n">
        <v>6</v>
      </c>
      <c r="L498" s="401" t="n">
        <v>7</v>
      </c>
      <c r="M498" s="401" t="n">
        <v>8</v>
      </c>
      <c r="N498" s="401" t="n">
        <v>9</v>
      </c>
      <c r="O498" s="401" t="n">
        <v>10</v>
      </c>
      <c r="P498" s="401" t="n">
        <v>11</v>
      </c>
      <c r="Q498" s="401" t="n">
        <v>12</v>
      </c>
      <c r="R498" s="401" t="n">
        <v>13</v>
      </c>
      <c r="S498" s="401" t="n">
        <v>14</v>
      </c>
      <c r="T498" s="401" t="n">
        <v>15</v>
      </c>
      <c r="U498" s="401" t="n">
        <v>16</v>
      </c>
      <c r="V498" s="401" t="n">
        <v>17</v>
      </c>
      <c r="W498" s="401" t="n">
        <v>18</v>
      </c>
      <c r="X498" s="401" t="n">
        <v>19</v>
      </c>
      <c r="Y498" s="401" t="n">
        <v>20</v>
      </c>
      <c r="Z498" s="401" t="n">
        <v>21</v>
      </c>
      <c r="AA498" s="401" t="n">
        <v>22</v>
      </c>
      <c r="AB498" s="401" t="n">
        <v>23</v>
      </c>
      <c r="AC498" s="401" t="n">
        <v>24</v>
      </c>
      <c r="AD498" s="401" t="n">
        <v>25</v>
      </c>
      <c r="AE498" s="401" t="n">
        <v>26</v>
      </c>
      <c r="AF498" s="401" t="n">
        <v>27</v>
      </c>
      <c r="AG498" s="401" t="n">
        <v>28</v>
      </c>
      <c r="AH498" s="401" t="n">
        <v>29</v>
      </c>
      <c r="AI498" s="401" t="n">
        <v>30</v>
      </c>
      <c r="AJ498" s="401" t="n">
        <v>31</v>
      </c>
      <c r="AK498" s="401" t="n">
        <v>32</v>
      </c>
      <c r="AL498" s="401" t="n">
        <v>33</v>
      </c>
      <c r="AM498" s="401" t="n">
        <v>34</v>
      </c>
      <c r="AN498" s="401" t="n">
        <v>35</v>
      </c>
      <c r="AO498" s="401" t="n">
        <v>36</v>
      </c>
      <c r="AP498" s="401" t="n">
        <v>37</v>
      </c>
      <c r="AQ498" s="401" t="n">
        <v>38</v>
      </c>
      <c r="AR498" s="401" t="n">
        <v>39</v>
      </c>
      <c r="AS498" s="401" t="n">
        <v>40</v>
      </c>
      <c r="AT498" s="401" t="n">
        <v>41</v>
      </c>
      <c r="AU498" s="401" t="n">
        <v>42</v>
      </c>
      <c r="AV498" s="401" t="n">
        <v>43</v>
      </c>
      <c r="AW498" s="401" t="n">
        <v>44</v>
      </c>
      <c r="AX498" s="401" t="n">
        <v>45</v>
      </c>
      <c r="AY498" s="401" t="n">
        <v>46</v>
      </c>
      <c r="AZ498" s="401" t="n">
        <v>47</v>
      </c>
      <c r="BA498" s="401" t="n">
        <v>48</v>
      </c>
      <c r="BB498" s="401" t="n">
        <v>49</v>
      </c>
      <c r="BC498" s="401" t="n">
        <v>50</v>
      </c>
      <c r="BD498" s="401" t="n">
        <v>51</v>
      </c>
      <c r="BE498" s="401" t="n">
        <v>52</v>
      </c>
      <c r="BF498" s="401" t="n">
        <v>53</v>
      </c>
      <c r="BG498" s="401" t="n">
        <v>54</v>
      </c>
      <c r="BH498" s="401" t="n">
        <v>55</v>
      </c>
      <c r="BI498" s="401" t="n">
        <v>56</v>
      </c>
      <c r="BJ498" s="401" t="n">
        <v>57</v>
      </c>
      <c r="BK498" s="401" t="n">
        <v>58</v>
      </c>
      <c r="BL498" s="401" t="n">
        <v>59</v>
      </c>
      <c r="BM498" s="401" t="n">
        <v>60</v>
      </c>
      <c r="BN498" s="401" t="n">
        <v>61</v>
      </c>
      <c r="BO498" s="401" t="n">
        <v>62</v>
      </c>
      <c r="BP498" s="401" t="n">
        <v>63</v>
      </c>
      <c r="BQ498" s="401" t="n">
        <v>64</v>
      </c>
      <c r="BR498" s="401" t="n">
        <v>65</v>
      </c>
      <c r="BS498" s="401" t="n">
        <v>66</v>
      </c>
      <c r="BT498" s="401" t="n">
        <v>67</v>
      </c>
      <c r="BU498" s="401" t="n">
        <v>68</v>
      </c>
      <c r="BV498" s="401" t="n">
        <v>69</v>
      </c>
      <c r="BW498" s="401" t="n">
        <v>70</v>
      </c>
      <c r="BX498" s="401" t="n">
        <v>71</v>
      </c>
      <c r="BY498" s="401" t="n">
        <v>72</v>
      </c>
      <c r="BZ498" s="401" t="n">
        <v>73</v>
      </c>
      <c r="CA498" s="401" t="n">
        <v>74</v>
      </c>
      <c r="CB498" s="401" t="n">
        <v>75</v>
      </c>
      <c r="CC498" s="401" t="n">
        <v>76</v>
      </c>
      <c r="CD498" s="401" t="n">
        <v>77</v>
      </c>
      <c r="CE498" s="401" t="n">
        <v>78</v>
      </c>
      <c r="CF498" s="401" t="n">
        <v>79</v>
      </c>
      <c r="CG498" s="401" t="n">
        <v>80</v>
      </c>
      <c r="CH498" s="401" t="n">
        <v>81</v>
      </c>
      <c r="CI498" s="401" t="n">
        <v>82</v>
      </c>
      <c r="CJ498" s="401" t="n">
        <v>83</v>
      </c>
      <c r="CK498" s="401" t="n">
        <v>84</v>
      </c>
      <c r="CL498" s="401" t="n">
        <v>85</v>
      </c>
      <c r="CM498" s="401" t="n">
        <v>86</v>
      </c>
      <c r="CN498" s="401" t="n">
        <v>87</v>
      </c>
      <c r="CO498" s="401" t="n">
        <v>88</v>
      </c>
      <c r="CP498" s="401" t="n">
        <v>89</v>
      </c>
      <c r="CQ498" s="401" t="n">
        <v>90</v>
      </c>
      <c r="CR498" s="401" t="n">
        <v>91</v>
      </c>
      <c r="CS498" s="401" t="n">
        <v>92</v>
      </c>
      <c r="CT498" s="401" t="n">
        <v>93</v>
      </c>
      <c r="CU498" s="401" t="n">
        <v>94</v>
      </c>
      <c r="CW498" s="401" t="n">
        <v>95</v>
      </c>
      <c r="CX498" s="401" t="n">
        <v>96</v>
      </c>
      <c r="CY498" s="401" t="n">
        <v>97</v>
      </c>
      <c r="CZ498" s="401" t="n">
        <v>98</v>
      </c>
      <c r="DB498" s="401" t="n">
        <v>99</v>
      </c>
      <c r="DC498" s="401" t="n">
        <v>100</v>
      </c>
      <c r="DD498" s="401" t="n">
        <v>101</v>
      </c>
      <c r="DE498" s="401" t="n">
        <v>102</v>
      </c>
    </row>
    <row r="499" customFormat="false" ht="12.75" hidden="false" customHeight="false" outlineLevel="0" collapsed="false">
      <c r="E499" s="401" t="s">
        <v>225</v>
      </c>
      <c r="F499" s="401" t="n">
        <v>48</v>
      </c>
      <c r="G499" s="401" t="n">
        <v>84</v>
      </c>
      <c r="H499" s="401" t="n">
        <v>5</v>
      </c>
      <c r="I499" s="401" t="n">
        <v>70</v>
      </c>
      <c r="J499" s="401" t="n">
        <v>18</v>
      </c>
      <c r="K499" s="401" t="n">
        <v>75</v>
      </c>
      <c r="L499" s="401" t="n">
        <v>79</v>
      </c>
      <c r="M499" s="401" t="n">
        <v>40</v>
      </c>
      <c r="N499" s="401" t="n">
        <v>63</v>
      </c>
      <c r="O499" s="401" t="n">
        <v>83</v>
      </c>
      <c r="P499" s="401" t="n">
        <v>72</v>
      </c>
      <c r="Q499" s="401" t="n">
        <v>64</v>
      </c>
      <c r="R499" s="401" t="n">
        <v>22</v>
      </c>
      <c r="S499" s="401" t="n">
        <v>8</v>
      </c>
      <c r="T499" s="401" t="n">
        <v>67</v>
      </c>
      <c r="U499" s="401" t="n">
        <v>45</v>
      </c>
      <c r="V499" s="401" t="n">
        <v>14</v>
      </c>
      <c r="W499" s="401" t="n">
        <v>9</v>
      </c>
      <c r="X499" s="401" t="n">
        <v>91</v>
      </c>
      <c r="Y499" s="401" t="n">
        <v>32</v>
      </c>
      <c r="Z499" s="401" t="n">
        <v>59</v>
      </c>
      <c r="AA499" s="401" t="n">
        <v>4</v>
      </c>
      <c r="AB499" s="401" t="n">
        <v>102</v>
      </c>
      <c r="AC499" s="401" t="n">
        <v>26</v>
      </c>
      <c r="AD499" s="401" t="n">
        <v>6</v>
      </c>
      <c r="AE499" s="401" t="n">
        <v>28</v>
      </c>
      <c r="AF499" s="401" t="n">
        <v>95</v>
      </c>
      <c r="AG499" s="401" t="n">
        <v>80</v>
      </c>
      <c r="AH499" s="401" t="n">
        <v>93</v>
      </c>
      <c r="AI499" s="401" t="n">
        <v>56</v>
      </c>
      <c r="AJ499" s="401" t="n">
        <v>53</v>
      </c>
      <c r="AK499" s="401" t="n">
        <v>19</v>
      </c>
      <c r="AL499" s="401" t="n">
        <v>87</v>
      </c>
      <c r="AM499" s="401" t="n">
        <v>78</v>
      </c>
      <c r="AN499" s="401" t="n">
        <v>43</v>
      </c>
      <c r="AO499" s="401" t="n">
        <v>58</v>
      </c>
      <c r="AP499" s="401" t="n">
        <v>49</v>
      </c>
      <c r="AQ499" s="401" t="n">
        <v>15</v>
      </c>
      <c r="AR499" s="401" t="n">
        <v>36</v>
      </c>
      <c r="AS499" s="401" t="n">
        <v>42</v>
      </c>
      <c r="AT499" s="401" t="n">
        <v>25</v>
      </c>
      <c r="AU499" s="401" t="n">
        <v>31</v>
      </c>
      <c r="AV499" s="401" t="n">
        <v>37</v>
      </c>
      <c r="AW499" s="401" t="n">
        <v>52</v>
      </c>
      <c r="AX499" s="401" t="n">
        <v>73</v>
      </c>
      <c r="AY499" s="401" t="n">
        <v>34</v>
      </c>
      <c r="AZ499" s="401" t="n">
        <v>101</v>
      </c>
      <c r="BA499" s="401" t="n">
        <v>92</v>
      </c>
      <c r="BB499" s="401" t="n">
        <v>81</v>
      </c>
      <c r="BC499" s="401" t="n">
        <v>76</v>
      </c>
      <c r="BD499" s="401" t="n">
        <v>54</v>
      </c>
      <c r="BE499" s="401" t="n">
        <v>88</v>
      </c>
      <c r="BF499" s="401" t="n">
        <v>47</v>
      </c>
      <c r="BG499" s="401" t="n">
        <v>71</v>
      </c>
      <c r="BH499" s="401" t="n">
        <v>29</v>
      </c>
      <c r="BI499" s="401" t="n">
        <v>27</v>
      </c>
      <c r="BJ499" s="401" t="n">
        <v>90</v>
      </c>
      <c r="BK499" s="401" t="n">
        <v>82</v>
      </c>
      <c r="BL499" s="401" t="n">
        <v>61</v>
      </c>
      <c r="BM499" s="401" t="n">
        <v>100</v>
      </c>
      <c r="BN499" s="401" t="n">
        <v>65</v>
      </c>
      <c r="BO499" s="401" t="n">
        <v>68</v>
      </c>
      <c r="BP499" s="401" t="n">
        <v>44</v>
      </c>
      <c r="BQ499" s="401" t="n">
        <v>21</v>
      </c>
      <c r="BR499" s="401" t="n">
        <v>74</v>
      </c>
      <c r="BS499" s="401" t="n">
        <v>39</v>
      </c>
      <c r="BT499" s="401" t="n">
        <v>97</v>
      </c>
      <c r="BU499" s="401" t="n">
        <v>62</v>
      </c>
      <c r="BV499" s="401" t="n">
        <v>17</v>
      </c>
      <c r="BW499" s="401" t="n">
        <v>94</v>
      </c>
      <c r="BX499" s="401" t="n">
        <v>98</v>
      </c>
      <c r="BY499" s="401" t="n">
        <v>33</v>
      </c>
      <c r="BZ499" s="401" t="n">
        <v>77</v>
      </c>
      <c r="CA499" s="401" t="n">
        <v>46</v>
      </c>
      <c r="CB499" s="401" t="n">
        <v>23</v>
      </c>
      <c r="CC499" s="401" t="n">
        <v>50</v>
      </c>
      <c r="CD499" s="401" t="n">
        <v>1</v>
      </c>
      <c r="CE499" s="401" t="n">
        <v>55</v>
      </c>
      <c r="CF499" s="401" t="n">
        <v>86</v>
      </c>
      <c r="CG499" s="401" t="n">
        <v>24</v>
      </c>
      <c r="CH499" s="401" t="n">
        <v>89</v>
      </c>
      <c r="CI499" s="401" t="n">
        <v>38</v>
      </c>
      <c r="CJ499" s="401" t="n">
        <v>96</v>
      </c>
      <c r="CK499" s="401" t="n">
        <v>35</v>
      </c>
      <c r="CL499" s="401" t="n">
        <v>51</v>
      </c>
      <c r="CM499" s="401" t="n">
        <v>30</v>
      </c>
      <c r="CN499" s="401" t="n">
        <v>99</v>
      </c>
      <c r="CO499" s="401" t="n">
        <v>60</v>
      </c>
      <c r="CP499" s="401" t="n">
        <v>12</v>
      </c>
      <c r="CQ499" s="401" t="n">
        <v>3</v>
      </c>
      <c r="CR499" s="401" t="n">
        <v>69</v>
      </c>
      <c r="CS499" s="401" t="n">
        <v>10</v>
      </c>
      <c r="CT499" s="401" t="n">
        <v>20</v>
      </c>
      <c r="CU499" s="401" t="n">
        <v>13</v>
      </c>
      <c r="CW499" s="401" t="n">
        <v>57</v>
      </c>
      <c r="CX499" s="401" t="n">
        <v>66</v>
      </c>
      <c r="CY499" s="401" t="n">
        <v>16</v>
      </c>
      <c r="CZ499" s="401" t="n">
        <v>41</v>
      </c>
      <c r="DB499" s="401" t="n">
        <v>85</v>
      </c>
      <c r="DC499" s="401" t="n">
        <v>11</v>
      </c>
      <c r="DD499" s="401" t="n">
        <v>2</v>
      </c>
      <c r="DE499" s="401" t="n">
        <v>7</v>
      </c>
    </row>
    <row r="500" customFormat="false" ht="12.75" hidden="false" customHeight="false" outlineLevel="0" collapsed="false">
      <c r="E500" s="401" t="s">
        <v>227</v>
      </c>
      <c r="F500" s="401" t="n">
        <v>74</v>
      </c>
      <c r="G500" s="401" t="n">
        <v>15</v>
      </c>
      <c r="H500" s="401" t="n">
        <v>84</v>
      </c>
      <c r="I500" s="401" t="n">
        <v>99</v>
      </c>
      <c r="J500" s="401" t="n">
        <v>87</v>
      </c>
      <c r="K500" s="401" t="n">
        <v>23</v>
      </c>
      <c r="L500" s="401" t="n">
        <v>71</v>
      </c>
      <c r="M500" s="401" t="n">
        <v>91</v>
      </c>
      <c r="N500" s="401" t="n">
        <v>50</v>
      </c>
      <c r="O500" s="401" t="n">
        <v>28</v>
      </c>
      <c r="P500" s="401" t="n">
        <v>93</v>
      </c>
      <c r="Q500" s="401" t="n">
        <v>20</v>
      </c>
      <c r="R500" s="401" t="n">
        <v>81</v>
      </c>
      <c r="S500" s="401" t="n">
        <v>66</v>
      </c>
      <c r="T500" s="401" t="n">
        <v>37</v>
      </c>
      <c r="U500" s="401" t="n">
        <v>55</v>
      </c>
      <c r="V500" s="401" t="n">
        <v>78</v>
      </c>
      <c r="W500" s="401" t="n">
        <v>49</v>
      </c>
      <c r="X500" s="401" t="n">
        <v>62</v>
      </c>
      <c r="Y500" s="401" t="n">
        <v>96</v>
      </c>
      <c r="Z500" s="401" t="n">
        <v>12</v>
      </c>
      <c r="AA500" s="401" t="n">
        <v>73</v>
      </c>
      <c r="AB500" s="401" t="n">
        <v>17</v>
      </c>
      <c r="AC500" s="401" t="n">
        <v>53</v>
      </c>
      <c r="AD500" s="401" t="n">
        <v>34</v>
      </c>
      <c r="AE500" s="401" t="n">
        <v>67</v>
      </c>
      <c r="AF500" s="401" t="n">
        <v>44</v>
      </c>
      <c r="AG500" s="401" t="n">
        <v>25</v>
      </c>
      <c r="AH500" s="401" t="n">
        <v>47</v>
      </c>
      <c r="AI500" s="401" t="n">
        <v>77</v>
      </c>
      <c r="AJ500" s="401" t="n">
        <v>29</v>
      </c>
      <c r="AK500" s="401" t="n">
        <v>69</v>
      </c>
      <c r="AL500" s="401" t="n">
        <v>100</v>
      </c>
      <c r="AM500" s="401" t="n">
        <v>72</v>
      </c>
      <c r="AN500" s="401" t="n">
        <v>38</v>
      </c>
      <c r="AO500" s="401" t="n">
        <v>70</v>
      </c>
      <c r="AP500" s="401" t="n">
        <v>6</v>
      </c>
      <c r="AQ500" s="401" t="n">
        <v>36</v>
      </c>
      <c r="AR500" s="401" t="n">
        <v>57</v>
      </c>
      <c r="AS500" s="401" t="n">
        <v>31</v>
      </c>
      <c r="AT500" s="401" t="n">
        <v>4</v>
      </c>
      <c r="AU500" s="401" t="n">
        <v>13</v>
      </c>
      <c r="AV500" s="401" t="n">
        <v>7</v>
      </c>
      <c r="AW500" s="401" t="n">
        <v>16</v>
      </c>
      <c r="AX500" s="401" t="n">
        <v>95</v>
      </c>
      <c r="AY500" s="401" t="n">
        <v>60</v>
      </c>
      <c r="AZ500" s="401" t="n">
        <v>18</v>
      </c>
      <c r="BA500" s="401" t="n">
        <v>90</v>
      </c>
      <c r="BB500" s="401" t="n">
        <v>33</v>
      </c>
      <c r="BC500" s="401" t="n">
        <v>97</v>
      </c>
      <c r="BD500" s="401" t="n">
        <v>9</v>
      </c>
      <c r="BE500" s="401" t="n">
        <v>3</v>
      </c>
      <c r="BF500" s="401" t="n">
        <v>39</v>
      </c>
      <c r="BG500" s="401" t="n">
        <v>85</v>
      </c>
      <c r="BH500" s="401" t="n">
        <v>101</v>
      </c>
      <c r="BI500" s="401" t="n">
        <v>43</v>
      </c>
      <c r="BJ500" s="401" t="n">
        <v>54</v>
      </c>
      <c r="BK500" s="401" t="n">
        <v>10</v>
      </c>
      <c r="BL500" s="401" t="n">
        <v>75</v>
      </c>
      <c r="BM500" s="401" t="n">
        <v>22</v>
      </c>
      <c r="BN500" s="401" t="n">
        <v>83</v>
      </c>
      <c r="BO500" s="401" t="n">
        <v>61</v>
      </c>
      <c r="BP500" s="401" t="n">
        <v>42</v>
      </c>
      <c r="BQ500" s="401" t="n">
        <v>88</v>
      </c>
      <c r="BR500" s="401" t="n">
        <v>11</v>
      </c>
      <c r="BS500" s="401" t="n">
        <v>14</v>
      </c>
      <c r="BT500" s="401" t="n">
        <v>26</v>
      </c>
      <c r="BU500" s="401" t="n">
        <v>98</v>
      </c>
      <c r="BV500" s="401" t="n">
        <v>58</v>
      </c>
      <c r="BW500" s="401" t="n">
        <v>89</v>
      </c>
      <c r="BX500" s="401" t="n">
        <v>64</v>
      </c>
      <c r="BY500" s="401" t="n">
        <v>21</v>
      </c>
      <c r="BZ500" s="401" t="n">
        <v>79</v>
      </c>
      <c r="CA500" s="401" t="n">
        <v>1</v>
      </c>
      <c r="CB500" s="401" t="n">
        <v>59</v>
      </c>
      <c r="CC500" s="401" t="n">
        <v>94</v>
      </c>
      <c r="CD500" s="401" t="n">
        <v>41</v>
      </c>
      <c r="CE500" s="401" t="n">
        <v>19</v>
      </c>
      <c r="CF500" s="401" t="n">
        <v>2</v>
      </c>
      <c r="CG500" s="401" t="n">
        <v>86</v>
      </c>
      <c r="CH500" s="401" t="n">
        <v>35</v>
      </c>
      <c r="CI500" s="401" t="n">
        <v>102</v>
      </c>
      <c r="CJ500" s="401" t="n">
        <v>45</v>
      </c>
      <c r="CK500" s="401" t="n">
        <v>56</v>
      </c>
      <c r="CL500" s="401" t="n">
        <v>82</v>
      </c>
      <c r="CM500" s="401" t="n">
        <v>32</v>
      </c>
      <c r="CN500" s="401" t="n">
        <v>63</v>
      </c>
      <c r="CO500" s="401" t="n">
        <v>52</v>
      </c>
      <c r="CP500" s="401" t="n">
        <v>92</v>
      </c>
      <c r="CQ500" s="401" t="n">
        <v>48</v>
      </c>
      <c r="CR500" s="401" t="n">
        <v>8</v>
      </c>
      <c r="CS500" s="401" t="n">
        <v>40</v>
      </c>
      <c r="CT500" s="401" t="n">
        <v>65</v>
      </c>
      <c r="CU500" s="401" t="n">
        <v>27</v>
      </c>
      <c r="CW500" s="401" t="n">
        <v>24</v>
      </c>
      <c r="CX500" s="401" t="n">
        <v>5</v>
      </c>
      <c r="CY500" s="401" t="n">
        <v>76</v>
      </c>
      <c r="CZ500" s="401" t="n">
        <v>68</v>
      </c>
      <c r="DB500" s="401" t="n">
        <v>80</v>
      </c>
      <c r="DC500" s="401" t="n">
        <v>30</v>
      </c>
      <c r="DD500" s="401" t="n">
        <v>46</v>
      </c>
      <c r="DE500" s="401" t="n">
        <v>51</v>
      </c>
    </row>
    <row r="502" customFormat="false" ht="12.75" hidden="false" customHeight="false" outlineLevel="0" collapsed="false">
      <c r="D502" s="446" t="n">
        <v>103</v>
      </c>
      <c r="E502" s="39" t="s">
        <v>250</v>
      </c>
    </row>
    <row r="503" customFormat="false" ht="12.75" hidden="false" customHeight="false" outlineLevel="0" collapsed="false">
      <c r="E503" s="401" t="s">
        <v>198</v>
      </c>
      <c r="F503" s="401" t="n">
        <v>1</v>
      </c>
      <c r="G503" s="401" t="n">
        <v>2</v>
      </c>
      <c r="H503" s="401" t="n">
        <v>3</v>
      </c>
      <c r="I503" s="401" t="n">
        <v>4</v>
      </c>
      <c r="J503" s="401" t="n">
        <v>5</v>
      </c>
      <c r="K503" s="401" t="n">
        <v>6</v>
      </c>
      <c r="L503" s="401" t="n">
        <v>7</v>
      </c>
      <c r="M503" s="401" t="n">
        <v>8</v>
      </c>
      <c r="N503" s="401" t="n">
        <v>9</v>
      </c>
      <c r="O503" s="401" t="n">
        <v>10</v>
      </c>
      <c r="P503" s="401" t="n">
        <v>11</v>
      </c>
      <c r="Q503" s="401" t="n">
        <v>12</v>
      </c>
      <c r="R503" s="401" t="n">
        <v>13</v>
      </c>
      <c r="S503" s="401" t="n">
        <v>14</v>
      </c>
      <c r="T503" s="401" t="n">
        <v>15</v>
      </c>
      <c r="U503" s="401" t="n">
        <v>16</v>
      </c>
      <c r="V503" s="401" t="n">
        <v>17</v>
      </c>
      <c r="W503" s="401" t="n">
        <v>18</v>
      </c>
      <c r="X503" s="401" t="n">
        <v>19</v>
      </c>
      <c r="Y503" s="401" t="n">
        <v>20</v>
      </c>
      <c r="Z503" s="401" t="n">
        <v>21</v>
      </c>
      <c r="AA503" s="401" t="n">
        <v>22</v>
      </c>
      <c r="AB503" s="401" t="n">
        <v>23</v>
      </c>
      <c r="AC503" s="401" t="n">
        <v>24</v>
      </c>
      <c r="AD503" s="401" t="n">
        <v>25</v>
      </c>
      <c r="AE503" s="401" t="n">
        <v>26</v>
      </c>
      <c r="AF503" s="401" t="n">
        <v>27</v>
      </c>
      <c r="AG503" s="401" t="n">
        <v>28</v>
      </c>
      <c r="AH503" s="401" t="n">
        <v>29</v>
      </c>
      <c r="AI503" s="401" t="n">
        <v>30</v>
      </c>
      <c r="AJ503" s="401" t="n">
        <v>31</v>
      </c>
      <c r="AK503" s="401" t="n">
        <v>32</v>
      </c>
      <c r="AL503" s="401" t="n">
        <v>33</v>
      </c>
      <c r="AM503" s="401" t="n">
        <v>34</v>
      </c>
      <c r="AN503" s="401" t="n">
        <v>35</v>
      </c>
      <c r="AO503" s="401" t="n">
        <v>36</v>
      </c>
      <c r="AP503" s="401" t="n">
        <v>37</v>
      </c>
      <c r="AQ503" s="401" t="n">
        <v>38</v>
      </c>
      <c r="AR503" s="401" t="n">
        <v>39</v>
      </c>
      <c r="AS503" s="401" t="n">
        <v>40</v>
      </c>
      <c r="AT503" s="401" t="n">
        <v>41</v>
      </c>
      <c r="AU503" s="401" t="n">
        <v>42</v>
      </c>
      <c r="AV503" s="401" t="n">
        <v>43</v>
      </c>
      <c r="AW503" s="401" t="n">
        <v>44</v>
      </c>
      <c r="AX503" s="401" t="n">
        <v>45</v>
      </c>
      <c r="AY503" s="401" t="n">
        <v>46</v>
      </c>
      <c r="AZ503" s="401" t="n">
        <v>47</v>
      </c>
      <c r="BA503" s="401" t="n">
        <v>48</v>
      </c>
      <c r="BB503" s="401" t="n">
        <v>49</v>
      </c>
      <c r="BC503" s="401" t="n">
        <v>50</v>
      </c>
      <c r="BD503" s="401" t="n">
        <v>51</v>
      </c>
      <c r="BE503" s="401" t="n">
        <v>52</v>
      </c>
      <c r="BF503" s="401" t="n">
        <v>53</v>
      </c>
      <c r="BG503" s="401" t="n">
        <v>54</v>
      </c>
      <c r="BH503" s="401" t="n">
        <v>55</v>
      </c>
      <c r="BI503" s="401" t="n">
        <v>56</v>
      </c>
      <c r="BJ503" s="401" t="n">
        <v>57</v>
      </c>
      <c r="BK503" s="401" t="n">
        <v>58</v>
      </c>
      <c r="BL503" s="401" t="n">
        <v>59</v>
      </c>
      <c r="BM503" s="401" t="n">
        <v>60</v>
      </c>
      <c r="BN503" s="401" t="n">
        <v>61</v>
      </c>
      <c r="BO503" s="401" t="n">
        <v>62</v>
      </c>
      <c r="BP503" s="401" t="n">
        <v>63</v>
      </c>
      <c r="BQ503" s="401" t="n">
        <v>64</v>
      </c>
      <c r="BR503" s="401" t="n">
        <v>65</v>
      </c>
      <c r="BS503" s="401" t="n">
        <v>66</v>
      </c>
      <c r="BT503" s="401" t="n">
        <v>67</v>
      </c>
      <c r="BU503" s="401" t="n">
        <v>68</v>
      </c>
      <c r="BV503" s="401" t="n">
        <v>69</v>
      </c>
      <c r="BW503" s="401" t="n">
        <v>70</v>
      </c>
      <c r="BX503" s="401" t="n">
        <v>71</v>
      </c>
      <c r="BY503" s="401" t="n">
        <v>72</v>
      </c>
      <c r="BZ503" s="401" t="n">
        <v>73</v>
      </c>
      <c r="CA503" s="401" t="n">
        <v>74</v>
      </c>
      <c r="CB503" s="401" t="n">
        <v>75</v>
      </c>
      <c r="CC503" s="401" t="n">
        <v>76</v>
      </c>
      <c r="CD503" s="401" t="n">
        <v>77</v>
      </c>
      <c r="CE503" s="401" t="n">
        <v>78</v>
      </c>
      <c r="CF503" s="401" t="n">
        <v>79</v>
      </c>
      <c r="CG503" s="401" t="n">
        <v>80</v>
      </c>
      <c r="CH503" s="401" t="n">
        <v>81</v>
      </c>
      <c r="CI503" s="401" t="n">
        <v>82</v>
      </c>
      <c r="CJ503" s="401" t="n">
        <v>83</v>
      </c>
      <c r="CK503" s="401" t="n">
        <v>84</v>
      </c>
      <c r="CL503" s="401" t="n">
        <v>85</v>
      </c>
      <c r="CM503" s="401" t="n">
        <v>86</v>
      </c>
      <c r="CN503" s="401" t="n">
        <v>87</v>
      </c>
      <c r="CO503" s="401" t="n">
        <v>88</v>
      </c>
      <c r="CP503" s="401" t="n">
        <v>89</v>
      </c>
      <c r="CQ503" s="401" t="n">
        <v>90</v>
      </c>
      <c r="CR503" s="401" t="n">
        <v>91</v>
      </c>
      <c r="CS503" s="401" t="n">
        <v>92</v>
      </c>
      <c r="CT503" s="401" t="n">
        <v>93</v>
      </c>
      <c r="CU503" s="401" t="n">
        <v>94</v>
      </c>
      <c r="CV503" s="401" t="n">
        <v>95</v>
      </c>
      <c r="CW503" s="401" t="n">
        <v>96</v>
      </c>
      <c r="CX503" s="401" t="n">
        <v>97</v>
      </c>
      <c r="CY503" s="401" t="n">
        <v>98</v>
      </c>
      <c r="CZ503" s="401" t="n">
        <v>99</v>
      </c>
      <c r="DB503" s="401" t="n">
        <v>100</v>
      </c>
      <c r="DC503" s="401" t="n">
        <v>101</v>
      </c>
      <c r="DD503" s="401" t="n">
        <v>102</v>
      </c>
      <c r="DE503" s="401" t="n">
        <v>103</v>
      </c>
    </row>
    <row r="504" customFormat="false" ht="12.75" hidden="false" customHeight="false" outlineLevel="0" collapsed="false">
      <c r="E504" s="401" t="s">
        <v>225</v>
      </c>
      <c r="F504" s="401" t="n">
        <v>25</v>
      </c>
      <c r="G504" s="401" t="n">
        <v>51</v>
      </c>
      <c r="H504" s="401" t="n">
        <v>103</v>
      </c>
      <c r="I504" s="401" t="n">
        <v>87</v>
      </c>
      <c r="J504" s="401" t="n">
        <v>58</v>
      </c>
      <c r="K504" s="401" t="n">
        <v>98</v>
      </c>
      <c r="L504" s="401" t="n">
        <v>35</v>
      </c>
      <c r="M504" s="401" t="n">
        <v>77</v>
      </c>
      <c r="N504" s="401" t="n">
        <v>61</v>
      </c>
      <c r="O504" s="401" t="n">
        <v>81</v>
      </c>
      <c r="P504" s="401" t="n">
        <v>30</v>
      </c>
      <c r="Q504" s="401" t="n">
        <v>74</v>
      </c>
      <c r="R504" s="401" t="n">
        <v>82</v>
      </c>
      <c r="S504" s="401" t="n">
        <v>22</v>
      </c>
      <c r="T504" s="401" t="n">
        <v>96</v>
      </c>
      <c r="U504" s="401" t="n">
        <v>63</v>
      </c>
      <c r="V504" s="401" t="n">
        <v>43</v>
      </c>
      <c r="W504" s="401" t="n">
        <v>7</v>
      </c>
      <c r="X504" s="401" t="n">
        <v>56</v>
      </c>
      <c r="Y504" s="401" t="n">
        <v>28</v>
      </c>
      <c r="Z504" s="401" t="n">
        <v>78</v>
      </c>
      <c r="AA504" s="401" t="n">
        <v>46</v>
      </c>
      <c r="AB504" s="401" t="n">
        <v>20</v>
      </c>
      <c r="AC504" s="401" t="n">
        <v>5</v>
      </c>
      <c r="AD504" s="401" t="n">
        <v>67</v>
      </c>
      <c r="AE504" s="401" t="n">
        <v>8</v>
      </c>
      <c r="AF504" s="401" t="n">
        <v>15</v>
      </c>
      <c r="AG504" s="401" t="n">
        <v>16</v>
      </c>
      <c r="AH504" s="401" t="n">
        <v>48</v>
      </c>
      <c r="AI504" s="401" t="n">
        <v>68</v>
      </c>
      <c r="AJ504" s="401" t="n">
        <v>99</v>
      </c>
      <c r="AK504" s="401" t="n">
        <v>53</v>
      </c>
      <c r="AL504" s="401" t="n">
        <v>11</v>
      </c>
      <c r="AM504" s="401" t="n">
        <v>80</v>
      </c>
      <c r="AN504" s="401" t="n">
        <v>17</v>
      </c>
      <c r="AO504" s="401" t="n">
        <v>34</v>
      </c>
      <c r="AP504" s="401" t="n">
        <v>86</v>
      </c>
      <c r="AQ504" s="401" t="n">
        <v>41</v>
      </c>
      <c r="AR504" s="401" t="n">
        <v>62</v>
      </c>
      <c r="AS504" s="401" t="n">
        <v>92</v>
      </c>
      <c r="AT504" s="401" t="n">
        <v>52</v>
      </c>
      <c r="AU504" s="401" t="n">
        <v>88</v>
      </c>
      <c r="AV504" s="401" t="n">
        <v>36</v>
      </c>
      <c r="AW504" s="401" t="n">
        <v>71</v>
      </c>
      <c r="AX504" s="401" t="n">
        <v>6</v>
      </c>
      <c r="AY504" s="401" t="n">
        <v>9</v>
      </c>
      <c r="AZ504" s="401" t="n">
        <v>91</v>
      </c>
      <c r="BA504" s="401" t="n">
        <v>1</v>
      </c>
      <c r="BB504" s="401" t="n">
        <v>100</v>
      </c>
      <c r="BC504" s="401" t="n">
        <v>21</v>
      </c>
      <c r="BD504" s="401" t="n">
        <v>69</v>
      </c>
      <c r="BE504" s="401" t="n">
        <v>31</v>
      </c>
      <c r="BF504" s="401" t="n">
        <v>39</v>
      </c>
      <c r="BG504" s="401" t="n">
        <v>75</v>
      </c>
      <c r="BH504" s="401" t="n">
        <v>27</v>
      </c>
      <c r="BI504" s="401" t="n">
        <v>54</v>
      </c>
      <c r="BJ504" s="401" t="n">
        <v>94</v>
      </c>
      <c r="BK504" s="401" t="n">
        <v>24</v>
      </c>
      <c r="BL504" s="401" t="n">
        <v>73</v>
      </c>
      <c r="BM504" s="401" t="n">
        <v>66</v>
      </c>
      <c r="BN504" s="401" t="n">
        <v>90</v>
      </c>
      <c r="BO504" s="401" t="n">
        <v>38</v>
      </c>
      <c r="BP504" s="401" t="n">
        <v>4</v>
      </c>
      <c r="BQ504" s="401" t="n">
        <v>18</v>
      </c>
      <c r="BR504" s="401" t="n">
        <v>76</v>
      </c>
      <c r="BS504" s="401" t="n">
        <v>79</v>
      </c>
      <c r="BT504" s="401" t="n">
        <v>102</v>
      </c>
      <c r="BU504" s="401" t="n">
        <v>12</v>
      </c>
      <c r="BV504" s="401" t="n">
        <v>83</v>
      </c>
      <c r="BW504" s="401" t="n">
        <v>44</v>
      </c>
      <c r="BX504" s="401" t="n">
        <v>97</v>
      </c>
      <c r="BY504" s="401" t="n">
        <v>85</v>
      </c>
      <c r="BZ504" s="401" t="n">
        <v>32</v>
      </c>
      <c r="CA504" s="401" t="n">
        <v>93</v>
      </c>
      <c r="CB504" s="401" t="n">
        <v>49</v>
      </c>
      <c r="CC504" s="401" t="n">
        <v>40</v>
      </c>
      <c r="CD504" s="401" t="n">
        <v>26</v>
      </c>
      <c r="CE504" s="401" t="n">
        <v>10</v>
      </c>
      <c r="CF504" s="401" t="n">
        <v>60</v>
      </c>
      <c r="CG504" s="401" t="n">
        <v>14</v>
      </c>
      <c r="CH504" s="401" t="n">
        <v>101</v>
      </c>
      <c r="CI504" s="401" t="n">
        <v>13</v>
      </c>
      <c r="CJ504" s="401" t="n">
        <v>50</v>
      </c>
      <c r="CK504" s="401" t="n">
        <v>55</v>
      </c>
      <c r="CL504" s="401" t="n">
        <v>29</v>
      </c>
      <c r="CM504" s="401" t="n">
        <v>37</v>
      </c>
      <c r="CN504" s="401" t="n">
        <v>23</v>
      </c>
      <c r="CO504" s="401" t="n">
        <v>42</v>
      </c>
      <c r="CP504" s="401" t="n">
        <v>47</v>
      </c>
      <c r="CQ504" s="401" t="n">
        <v>33</v>
      </c>
      <c r="CR504" s="401" t="n">
        <v>65</v>
      </c>
      <c r="CS504" s="401" t="n">
        <v>45</v>
      </c>
      <c r="CT504" s="401" t="n">
        <v>84</v>
      </c>
      <c r="CU504" s="401" t="n">
        <v>57</v>
      </c>
      <c r="CV504" s="401" t="n">
        <v>72</v>
      </c>
      <c r="CW504" s="401" t="n">
        <v>95</v>
      </c>
      <c r="CX504" s="401" t="n">
        <v>19</v>
      </c>
      <c r="CY504" s="401" t="n">
        <v>89</v>
      </c>
      <c r="CZ504" s="401" t="n">
        <v>2</v>
      </c>
      <c r="DB504" s="401" t="n">
        <v>59</v>
      </c>
      <c r="DC504" s="401" t="n">
        <v>64</v>
      </c>
      <c r="DD504" s="401" t="n">
        <v>70</v>
      </c>
      <c r="DE504" s="401" t="n">
        <v>3</v>
      </c>
    </row>
    <row r="505" customFormat="false" ht="12.75" hidden="false" customHeight="false" outlineLevel="0" collapsed="false">
      <c r="E505" s="401" t="s">
        <v>227</v>
      </c>
      <c r="F505" s="401" t="n">
        <v>18</v>
      </c>
      <c r="G505" s="401" t="n">
        <v>59</v>
      </c>
      <c r="H505" s="401" t="n">
        <v>45</v>
      </c>
      <c r="I505" s="401" t="n">
        <v>88</v>
      </c>
      <c r="J505" s="401" t="n">
        <v>99</v>
      </c>
      <c r="K505" s="401" t="n">
        <v>5</v>
      </c>
      <c r="L505" s="401" t="n">
        <v>103</v>
      </c>
      <c r="M505" s="401" t="n">
        <v>47</v>
      </c>
      <c r="N505" s="401" t="n">
        <v>38</v>
      </c>
      <c r="O505" s="401" t="n">
        <v>34</v>
      </c>
      <c r="P505" s="401" t="n">
        <v>62</v>
      </c>
      <c r="Q505" s="401" t="n">
        <v>73</v>
      </c>
      <c r="R505" s="401" t="n">
        <v>85</v>
      </c>
      <c r="S505" s="401" t="n">
        <v>36</v>
      </c>
      <c r="T505" s="401" t="n">
        <v>7</v>
      </c>
      <c r="U505" s="401" t="n">
        <v>80</v>
      </c>
      <c r="V505" s="401" t="n">
        <v>4</v>
      </c>
      <c r="W505" s="401" t="n">
        <v>95</v>
      </c>
      <c r="X505" s="401" t="n">
        <v>13</v>
      </c>
      <c r="Y505" s="401" t="n">
        <v>51</v>
      </c>
      <c r="Z505" s="401" t="n">
        <v>17</v>
      </c>
      <c r="AA505" s="401" t="n">
        <v>61</v>
      </c>
      <c r="AB505" s="401" t="n">
        <v>2</v>
      </c>
      <c r="AC505" s="401" t="n">
        <v>52</v>
      </c>
      <c r="AD505" s="401" t="n">
        <v>86</v>
      </c>
      <c r="AE505" s="401" t="n">
        <v>49</v>
      </c>
      <c r="AF505" s="401" t="n">
        <v>84</v>
      </c>
      <c r="AG505" s="401" t="n">
        <v>92</v>
      </c>
      <c r="AH505" s="401" t="n">
        <v>16</v>
      </c>
      <c r="AI505" s="401" t="n">
        <v>26</v>
      </c>
      <c r="AJ505" s="401" t="n">
        <v>35</v>
      </c>
      <c r="AK505" s="401" t="n">
        <v>89</v>
      </c>
      <c r="AL505" s="401" t="n">
        <v>96</v>
      </c>
      <c r="AM505" s="401" t="n">
        <v>76</v>
      </c>
      <c r="AN505" s="401" t="n">
        <v>23</v>
      </c>
      <c r="AO505" s="401" t="n">
        <v>14</v>
      </c>
      <c r="AP505" s="401" t="n">
        <v>68</v>
      </c>
      <c r="AQ505" s="401" t="n">
        <v>57</v>
      </c>
      <c r="AR505" s="401" t="n">
        <v>37</v>
      </c>
      <c r="AS505" s="401" t="n">
        <v>79</v>
      </c>
      <c r="AT505" s="401" t="n">
        <v>93</v>
      </c>
      <c r="AU505" s="401" t="n">
        <v>70</v>
      </c>
      <c r="AV505" s="401" t="n">
        <v>81</v>
      </c>
      <c r="AW505" s="401" t="n">
        <v>46</v>
      </c>
      <c r="AX505" s="401" t="n">
        <v>63</v>
      </c>
      <c r="AY505" s="401" t="n">
        <v>55</v>
      </c>
      <c r="AZ505" s="401" t="n">
        <v>65</v>
      </c>
      <c r="BA505" s="401" t="n">
        <v>67</v>
      </c>
      <c r="BB505" s="401" t="n">
        <v>91</v>
      </c>
      <c r="BC505" s="401" t="n">
        <v>8</v>
      </c>
      <c r="BD505" s="401" t="n">
        <v>74</v>
      </c>
      <c r="BE505" s="401" t="n">
        <v>9</v>
      </c>
      <c r="BF505" s="401" t="n">
        <v>69</v>
      </c>
      <c r="BG505" s="401" t="n">
        <v>101</v>
      </c>
      <c r="BH505" s="401" t="n">
        <v>42</v>
      </c>
      <c r="BI505" s="401" t="n">
        <v>60</v>
      </c>
      <c r="BJ505" s="401" t="n">
        <v>50</v>
      </c>
      <c r="BK505" s="401" t="n">
        <v>15</v>
      </c>
      <c r="BL505" s="401" t="n">
        <v>82</v>
      </c>
      <c r="BM505" s="401" t="n">
        <v>54</v>
      </c>
      <c r="BN505" s="401" t="n">
        <v>33</v>
      </c>
      <c r="BO505" s="401" t="n">
        <v>25</v>
      </c>
      <c r="BP505" s="401" t="n">
        <v>30</v>
      </c>
      <c r="BQ505" s="401" t="n">
        <v>77</v>
      </c>
      <c r="BR505" s="401" t="n">
        <v>12</v>
      </c>
      <c r="BS505" s="401" t="n">
        <v>39</v>
      </c>
      <c r="BT505" s="401" t="n">
        <v>20</v>
      </c>
      <c r="BU505" s="401" t="n">
        <v>22</v>
      </c>
      <c r="BV505" s="401" t="n">
        <v>53</v>
      </c>
      <c r="BW505" s="401" t="n">
        <v>71</v>
      </c>
      <c r="BX505" s="401" t="n">
        <v>3</v>
      </c>
      <c r="BY505" s="401" t="n">
        <v>58</v>
      </c>
      <c r="BZ505" s="401" t="n">
        <v>21</v>
      </c>
      <c r="CA505" s="401" t="n">
        <v>32</v>
      </c>
      <c r="CB505" s="401" t="n">
        <v>41</v>
      </c>
      <c r="CC505" s="401" t="n">
        <v>83</v>
      </c>
      <c r="CD505" s="401" t="n">
        <v>10</v>
      </c>
      <c r="CE505" s="401" t="n">
        <v>100</v>
      </c>
      <c r="CF505" s="401" t="n">
        <v>43</v>
      </c>
      <c r="CG505" s="401" t="n">
        <v>31</v>
      </c>
      <c r="CH505" s="401" t="n">
        <v>75</v>
      </c>
      <c r="CI505" s="401" t="n">
        <v>90</v>
      </c>
      <c r="CJ505" s="401" t="n">
        <v>19</v>
      </c>
      <c r="CK505" s="401" t="n">
        <v>102</v>
      </c>
      <c r="CL505" s="401" t="n">
        <v>97</v>
      </c>
      <c r="CM505" s="401" t="n">
        <v>29</v>
      </c>
      <c r="CN505" s="401" t="n">
        <v>40</v>
      </c>
      <c r="CO505" s="401" t="n">
        <v>87</v>
      </c>
      <c r="CP505" s="401" t="n">
        <v>1</v>
      </c>
      <c r="CQ505" s="401" t="n">
        <v>11</v>
      </c>
      <c r="CR505" s="401" t="n">
        <v>24</v>
      </c>
      <c r="CS505" s="401" t="n">
        <v>28</v>
      </c>
      <c r="CT505" s="401" t="n">
        <v>64</v>
      </c>
      <c r="CU505" s="401" t="n">
        <v>98</v>
      </c>
      <c r="CV505" s="401" t="n">
        <v>78</v>
      </c>
      <c r="CW505" s="401" t="n">
        <v>94</v>
      </c>
      <c r="CX505" s="401" t="n">
        <v>48</v>
      </c>
      <c r="CY505" s="401" t="n">
        <v>72</v>
      </c>
      <c r="CZ505" s="401" t="n">
        <v>6</v>
      </c>
      <c r="DB505" s="401" t="n">
        <v>44</v>
      </c>
      <c r="DC505" s="401" t="n">
        <v>56</v>
      </c>
      <c r="DD505" s="401" t="n">
        <v>27</v>
      </c>
      <c r="DE505" s="401" t="n">
        <v>66</v>
      </c>
    </row>
    <row r="507" customFormat="false" ht="12.75" hidden="false" customHeight="false" outlineLevel="0" collapsed="false">
      <c r="D507" s="446" t="n">
        <v>104</v>
      </c>
      <c r="E507" s="39" t="s">
        <v>250</v>
      </c>
    </row>
    <row r="508" customFormat="false" ht="12.75" hidden="false" customHeight="false" outlineLevel="0" collapsed="false">
      <c r="E508" s="401" t="s">
        <v>198</v>
      </c>
      <c r="F508" s="401" t="n">
        <v>1</v>
      </c>
      <c r="G508" s="401" t="n">
        <v>2</v>
      </c>
      <c r="H508" s="401" t="n">
        <v>3</v>
      </c>
      <c r="I508" s="401" t="n">
        <v>4</v>
      </c>
      <c r="J508" s="401" t="n">
        <v>5</v>
      </c>
      <c r="K508" s="401" t="n">
        <v>6</v>
      </c>
      <c r="L508" s="401" t="n">
        <v>7</v>
      </c>
      <c r="M508" s="401" t="n">
        <v>8</v>
      </c>
      <c r="N508" s="401" t="n">
        <v>9</v>
      </c>
      <c r="O508" s="401" t="n">
        <v>10</v>
      </c>
      <c r="P508" s="401" t="n">
        <v>11</v>
      </c>
      <c r="Q508" s="401" t="n">
        <v>12</v>
      </c>
      <c r="R508" s="401" t="n">
        <v>13</v>
      </c>
      <c r="S508" s="401" t="n">
        <v>14</v>
      </c>
      <c r="T508" s="401" t="n">
        <v>15</v>
      </c>
      <c r="U508" s="401" t="n">
        <v>16</v>
      </c>
      <c r="V508" s="401" t="n">
        <v>17</v>
      </c>
      <c r="W508" s="401" t="n">
        <v>18</v>
      </c>
      <c r="X508" s="401" t="n">
        <v>19</v>
      </c>
      <c r="Y508" s="401" t="n">
        <v>20</v>
      </c>
      <c r="Z508" s="401" t="n">
        <v>21</v>
      </c>
      <c r="AA508" s="401" t="n">
        <v>22</v>
      </c>
      <c r="AB508" s="401" t="n">
        <v>23</v>
      </c>
      <c r="AC508" s="401" t="n">
        <v>24</v>
      </c>
      <c r="AD508" s="401" t="n">
        <v>25</v>
      </c>
      <c r="AE508" s="401" t="n">
        <v>26</v>
      </c>
      <c r="AF508" s="401" t="n">
        <v>27</v>
      </c>
      <c r="AG508" s="401" t="n">
        <v>28</v>
      </c>
      <c r="AH508" s="401" t="n">
        <v>29</v>
      </c>
      <c r="AI508" s="401" t="n">
        <v>30</v>
      </c>
      <c r="AJ508" s="401" t="n">
        <v>31</v>
      </c>
      <c r="AK508" s="401" t="n">
        <v>32</v>
      </c>
      <c r="AL508" s="401" t="n">
        <v>33</v>
      </c>
      <c r="AM508" s="401" t="n">
        <v>34</v>
      </c>
      <c r="AN508" s="401" t="n">
        <v>35</v>
      </c>
      <c r="AO508" s="401" t="n">
        <v>36</v>
      </c>
      <c r="AP508" s="401" t="n">
        <v>37</v>
      </c>
      <c r="AQ508" s="401" t="n">
        <v>38</v>
      </c>
      <c r="AR508" s="401" t="n">
        <v>39</v>
      </c>
      <c r="AS508" s="401" t="n">
        <v>40</v>
      </c>
      <c r="AT508" s="401" t="n">
        <v>41</v>
      </c>
      <c r="AU508" s="401" t="n">
        <v>42</v>
      </c>
      <c r="AV508" s="401" t="n">
        <v>43</v>
      </c>
      <c r="AW508" s="401" t="n">
        <v>44</v>
      </c>
      <c r="AX508" s="401" t="n">
        <v>45</v>
      </c>
      <c r="AY508" s="401" t="n">
        <v>46</v>
      </c>
      <c r="AZ508" s="401" t="n">
        <v>47</v>
      </c>
      <c r="BA508" s="401" t="n">
        <v>48</v>
      </c>
      <c r="BB508" s="401" t="n">
        <v>49</v>
      </c>
      <c r="BC508" s="401" t="n">
        <v>50</v>
      </c>
      <c r="BD508" s="401" t="n">
        <v>51</v>
      </c>
      <c r="BE508" s="401" t="n">
        <v>52</v>
      </c>
      <c r="BF508" s="401" t="n">
        <v>53</v>
      </c>
      <c r="BG508" s="401" t="n">
        <v>54</v>
      </c>
      <c r="BH508" s="401" t="n">
        <v>55</v>
      </c>
      <c r="BI508" s="401" t="n">
        <v>56</v>
      </c>
      <c r="BJ508" s="401" t="n">
        <v>57</v>
      </c>
      <c r="BK508" s="401" t="n">
        <v>58</v>
      </c>
      <c r="BL508" s="401" t="n">
        <v>59</v>
      </c>
      <c r="BM508" s="401" t="n">
        <v>60</v>
      </c>
      <c r="BN508" s="401" t="n">
        <v>61</v>
      </c>
      <c r="BO508" s="401" t="n">
        <v>62</v>
      </c>
      <c r="BP508" s="401" t="n">
        <v>63</v>
      </c>
      <c r="BQ508" s="401" t="n">
        <v>64</v>
      </c>
      <c r="BR508" s="401" t="n">
        <v>65</v>
      </c>
      <c r="BS508" s="401" t="n">
        <v>66</v>
      </c>
      <c r="BT508" s="401" t="n">
        <v>67</v>
      </c>
      <c r="BU508" s="401" t="n">
        <v>68</v>
      </c>
      <c r="BV508" s="401" t="n">
        <v>69</v>
      </c>
      <c r="BW508" s="401" t="n">
        <v>70</v>
      </c>
      <c r="BX508" s="401" t="n">
        <v>71</v>
      </c>
      <c r="BY508" s="401" t="n">
        <v>72</v>
      </c>
      <c r="BZ508" s="401" t="n">
        <v>73</v>
      </c>
      <c r="CA508" s="401" t="n">
        <v>74</v>
      </c>
      <c r="CB508" s="401" t="n">
        <v>75</v>
      </c>
      <c r="CC508" s="401" t="n">
        <v>76</v>
      </c>
      <c r="CD508" s="401" t="n">
        <v>77</v>
      </c>
      <c r="CE508" s="401" t="n">
        <v>78</v>
      </c>
      <c r="CF508" s="401" t="n">
        <v>79</v>
      </c>
      <c r="CG508" s="401" t="n">
        <v>80</v>
      </c>
      <c r="CH508" s="401" t="n">
        <v>81</v>
      </c>
      <c r="CI508" s="401" t="n">
        <v>82</v>
      </c>
      <c r="CJ508" s="401" t="n">
        <v>83</v>
      </c>
      <c r="CK508" s="401" t="n">
        <v>84</v>
      </c>
      <c r="CL508" s="401" t="n">
        <v>85</v>
      </c>
      <c r="CM508" s="401" t="n">
        <v>86</v>
      </c>
      <c r="CN508" s="401" t="n">
        <v>87</v>
      </c>
      <c r="CO508" s="401" t="n">
        <v>88</v>
      </c>
      <c r="CP508" s="401" t="n">
        <v>89</v>
      </c>
      <c r="CQ508" s="401" t="n">
        <v>90</v>
      </c>
      <c r="CR508" s="401" t="n">
        <v>91</v>
      </c>
      <c r="CS508" s="401" t="n">
        <v>92</v>
      </c>
      <c r="CT508" s="401" t="n">
        <v>93</v>
      </c>
      <c r="CU508" s="401" t="n">
        <v>94</v>
      </c>
      <c r="CV508" s="401" t="n">
        <v>95</v>
      </c>
      <c r="CW508" s="401" t="n">
        <v>96</v>
      </c>
      <c r="CX508" s="401" t="n">
        <v>97</v>
      </c>
      <c r="CY508" s="401" t="n">
        <v>98</v>
      </c>
      <c r="CZ508" s="401" t="n">
        <v>99</v>
      </c>
      <c r="DA508" s="401" t="n">
        <v>100</v>
      </c>
      <c r="DB508" s="401" t="n">
        <v>101</v>
      </c>
      <c r="DC508" s="401" t="n">
        <v>102</v>
      </c>
      <c r="DD508" s="401" t="n">
        <v>103</v>
      </c>
      <c r="DE508" s="401" t="n">
        <v>104</v>
      </c>
    </row>
    <row r="509" customFormat="false" ht="12.75" hidden="false" customHeight="false" outlineLevel="0" collapsed="false">
      <c r="E509" s="401" t="s">
        <v>225</v>
      </c>
      <c r="F509" s="401" t="n">
        <v>82</v>
      </c>
      <c r="G509" s="401" t="n">
        <v>91</v>
      </c>
      <c r="H509" s="401" t="n">
        <v>59</v>
      </c>
      <c r="I509" s="401" t="n">
        <v>46</v>
      </c>
      <c r="J509" s="401" t="n">
        <v>27</v>
      </c>
      <c r="K509" s="401" t="n">
        <v>95</v>
      </c>
      <c r="L509" s="401" t="n">
        <v>23</v>
      </c>
      <c r="M509" s="401" t="n">
        <v>66</v>
      </c>
      <c r="N509" s="401" t="n">
        <v>1</v>
      </c>
      <c r="O509" s="401" t="n">
        <v>57</v>
      </c>
      <c r="P509" s="401" t="n">
        <v>97</v>
      </c>
      <c r="Q509" s="401" t="n">
        <v>103</v>
      </c>
      <c r="R509" s="401" t="n">
        <v>41</v>
      </c>
      <c r="S509" s="401" t="n">
        <v>72</v>
      </c>
      <c r="T509" s="401" t="n">
        <v>53</v>
      </c>
      <c r="U509" s="401" t="n">
        <v>43</v>
      </c>
      <c r="V509" s="401" t="n">
        <v>10</v>
      </c>
      <c r="W509" s="401" t="n">
        <v>74</v>
      </c>
      <c r="X509" s="401" t="n">
        <v>92</v>
      </c>
      <c r="Y509" s="401" t="n">
        <v>77</v>
      </c>
      <c r="Z509" s="401" t="n">
        <v>45</v>
      </c>
      <c r="AA509" s="401" t="n">
        <v>51</v>
      </c>
      <c r="AB509" s="401" t="n">
        <v>87</v>
      </c>
      <c r="AC509" s="401" t="n">
        <v>101</v>
      </c>
      <c r="AD509" s="401" t="n">
        <v>28</v>
      </c>
      <c r="AE509" s="401" t="n">
        <v>7</v>
      </c>
      <c r="AF509" s="401" t="n">
        <v>63</v>
      </c>
      <c r="AG509" s="401" t="n">
        <v>30</v>
      </c>
      <c r="AH509" s="401" t="n">
        <v>90</v>
      </c>
      <c r="AI509" s="401" t="n">
        <v>67</v>
      </c>
      <c r="AJ509" s="401" t="n">
        <v>78</v>
      </c>
      <c r="AK509" s="401" t="n">
        <v>68</v>
      </c>
      <c r="AL509" s="401" t="n">
        <v>52</v>
      </c>
      <c r="AM509" s="401" t="n">
        <v>83</v>
      </c>
      <c r="AN509" s="401" t="n">
        <v>31</v>
      </c>
      <c r="AO509" s="401" t="n">
        <v>32</v>
      </c>
      <c r="AP509" s="401" t="n">
        <v>19</v>
      </c>
      <c r="AQ509" s="401" t="n">
        <v>84</v>
      </c>
      <c r="AR509" s="401" t="n">
        <v>25</v>
      </c>
      <c r="AS509" s="401" t="n">
        <v>61</v>
      </c>
      <c r="AT509" s="401" t="n">
        <v>65</v>
      </c>
      <c r="AU509" s="401" t="n">
        <v>35</v>
      </c>
      <c r="AV509" s="401" t="n">
        <v>16</v>
      </c>
      <c r="AW509" s="401" t="n">
        <v>100</v>
      </c>
      <c r="AX509" s="401" t="n">
        <v>73</v>
      </c>
      <c r="AY509" s="401" t="n">
        <v>20</v>
      </c>
      <c r="AZ509" s="401" t="n">
        <v>85</v>
      </c>
      <c r="BA509" s="401" t="n">
        <v>29</v>
      </c>
      <c r="BB509" s="401" t="n">
        <v>76</v>
      </c>
      <c r="BC509" s="401" t="n">
        <v>11</v>
      </c>
      <c r="BD509" s="401" t="n">
        <v>79</v>
      </c>
      <c r="BE509" s="401" t="n">
        <v>4</v>
      </c>
      <c r="BF509" s="401" t="n">
        <v>15</v>
      </c>
      <c r="BG509" s="401" t="n">
        <v>17</v>
      </c>
      <c r="BH509" s="401" t="n">
        <v>8</v>
      </c>
      <c r="BI509" s="401" t="n">
        <v>5</v>
      </c>
      <c r="BJ509" s="401" t="n">
        <v>93</v>
      </c>
      <c r="BK509" s="401" t="n">
        <v>6</v>
      </c>
      <c r="BL509" s="401" t="n">
        <v>50</v>
      </c>
      <c r="BM509" s="401" t="n">
        <v>33</v>
      </c>
      <c r="BN509" s="401" t="n">
        <v>49</v>
      </c>
      <c r="BO509" s="401" t="n">
        <v>3</v>
      </c>
      <c r="BP509" s="401" t="n">
        <v>54</v>
      </c>
      <c r="BQ509" s="401" t="n">
        <v>21</v>
      </c>
      <c r="BR509" s="401" t="n">
        <v>98</v>
      </c>
      <c r="BS509" s="401" t="n">
        <v>88</v>
      </c>
      <c r="BT509" s="401" t="n">
        <v>75</v>
      </c>
      <c r="BU509" s="401" t="n">
        <v>104</v>
      </c>
      <c r="BV509" s="401" t="n">
        <v>22</v>
      </c>
      <c r="BW509" s="401" t="n">
        <v>9</v>
      </c>
      <c r="BX509" s="401" t="n">
        <v>14</v>
      </c>
      <c r="BY509" s="401" t="n">
        <v>71</v>
      </c>
      <c r="BZ509" s="401" t="n">
        <v>99</v>
      </c>
      <c r="CA509" s="401" t="n">
        <v>18</v>
      </c>
      <c r="CB509" s="401" t="n">
        <v>81</v>
      </c>
      <c r="CC509" s="401" t="n">
        <v>62</v>
      </c>
      <c r="CD509" s="401" t="n">
        <v>89</v>
      </c>
      <c r="CE509" s="401" t="n">
        <v>36</v>
      </c>
      <c r="CF509" s="401" t="n">
        <v>12</v>
      </c>
      <c r="CG509" s="401" t="n">
        <v>42</v>
      </c>
      <c r="CH509" s="401" t="n">
        <v>102</v>
      </c>
      <c r="CI509" s="401" t="n">
        <v>69</v>
      </c>
      <c r="CJ509" s="401" t="n">
        <v>34</v>
      </c>
      <c r="CK509" s="401" t="n">
        <v>38</v>
      </c>
      <c r="CL509" s="401" t="n">
        <v>48</v>
      </c>
      <c r="CM509" s="401" t="n">
        <v>64</v>
      </c>
      <c r="CN509" s="401" t="n">
        <v>39</v>
      </c>
      <c r="CO509" s="401" t="n">
        <v>47</v>
      </c>
      <c r="CP509" s="401" t="n">
        <v>86</v>
      </c>
      <c r="CQ509" s="401" t="n">
        <v>26</v>
      </c>
      <c r="CR509" s="401" t="n">
        <v>80</v>
      </c>
      <c r="CS509" s="401" t="n">
        <v>13</v>
      </c>
      <c r="CT509" s="401" t="n">
        <v>96</v>
      </c>
      <c r="CU509" s="401" t="n">
        <v>58</v>
      </c>
      <c r="CV509" s="401" t="n">
        <v>2</v>
      </c>
      <c r="CW509" s="401" t="n">
        <v>70</v>
      </c>
      <c r="CX509" s="401" t="n">
        <v>60</v>
      </c>
      <c r="CY509" s="401" t="n">
        <v>94</v>
      </c>
      <c r="CZ509" s="401" t="n">
        <v>40</v>
      </c>
      <c r="DA509" s="401" t="n">
        <v>44</v>
      </c>
      <c r="DB509" s="401" t="n">
        <v>24</v>
      </c>
      <c r="DC509" s="401" t="n">
        <v>55</v>
      </c>
      <c r="DD509" s="401" t="n">
        <v>37</v>
      </c>
      <c r="DE509" s="401" t="n">
        <v>56</v>
      </c>
    </row>
    <row r="510" customFormat="false" ht="12.75" hidden="false" customHeight="false" outlineLevel="0" collapsed="false">
      <c r="E510" s="401" t="s">
        <v>227</v>
      </c>
      <c r="F510" s="401" t="n">
        <v>100</v>
      </c>
      <c r="G510" s="401" t="n">
        <v>28</v>
      </c>
      <c r="H510" s="401" t="n">
        <v>57</v>
      </c>
      <c r="I510" s="401" t="n">
        <v>103</v>
      </c>
      <c r="J510" s="401" t="n">
        <v>82</v>
      </c>
      <c r="K510" s="401" t="n">
        <v>73</v>
      </c>
      <c r="L510" s="401" t="n">
        <v>64</v>
      </c>
      <c r="M510" s="401" t="n">
        <v>85</v>
      </c>
      <c r="N510" s="401" t="n">
        <v>51</v>
      </c>
      <c r="O510" s="401" t="n">
        <v>93</v>
      </c>
      <c r="P510" s="401" t="n">
        <v>19</v>
      </c>
      <c r="Q510" s="401" t="n">
        <v>31</v>
      </c>
      <c r="R510" s="401" t="n">
        <v>77</v>
      </c>
      <c r="S510" s="401" t="n">
        <v>88</v>
      </c>
      <c r="T510" s="401" t="n">
        <v>24</v>
      </c>
      <c r="U510" s="401" t="n">
        <v>72</v>
      </c>
      <c r="V510" s="401" t="n">
        <v>83</v>
      </c>
      <c r="W510" s="401" t="n">
        <v>11</v>
      </c>
      <c r="X510" s="401" t="n">
        <v>32</v>
      </c>
      <c r="Y510" s="401" t="n">
        <v>62</v>
      </c>
      <c r="Z510" s="401" t="n">
        <v>90</v>
      </c>
      <c r="AA510" s="401" t="n">
        <v>74</v>
      </c>
      <c r="AB510" s="401" t="n">
        <v>42</v>
      </c>
      <c r="AC510" s="401" t="n">
        <v>95</v>
      </c>
      <c r="AD510" s="401" t="n">
        <v>102</v>
      </c>
      <c r="AE510" s="401" t="n">
        <v>25</v>
      </c>
      <c r="AF510" s="401" t="n">
        <v>99</v>
      </c>
      <c r="AG510" s="401" t="n">
        <v>17</v>
      </c>
      <c r="AH510" s="401" t="n">
        <v>87</v>
      </c>
      <c r="AI510" s="401" t="n">
        <v>66</v>
      </c>
      <c r="AJ510" s="401" t="n">
        <v>48</v>
      </c>
      <c r="AK510" s="401" t="n">
        <v>15</v>
      </c>
      <c r="AL510" s="401" t="n">
        <v>39</v>
      </c>
      <c r="AM510" s="401" t="n">
        <v>70</v>
      </c>
      <c r="AN510" s="401" t="n">
        <v>56</v>
      </c>
      <c r="AO510" s="401" t="n">
        <v>50</v>
      </c>
      <c r="AP510" s="401" t="n">
        <v>8</v>
      </c>
      <c r="AQ510" s="401" t="n">
        <v>81</v>
      </c>
      <c r="AR510" s="401" t="n">
        <v>80</v>
      </c>
      <c r="AS510" s="401" t="n">
        <v>86</v>
      </c>
      <c r="AT510" s="401" t="n">
        <v>40</v>
      </c>
      <c r="AU510" s="401" t="n">
        <v>1</v>
      </c>
      <c r="AV510" s="401" t="n">
        <v>22</v>
      </c>
      <c r="AW510" s="401" t="n">
        <v>6</v>
      </c>
      <c r="AX510" s="401" t="n">
        <v>97</v>
      </c>
      <c r="AY510" s="401" t="n">
        <v>27</v>
      </c>
      <c r="AZ510" s="401" t="n">
        <v>54</v>
      </c>
      <c r="BA510" s="401" t="n">
        <v>14</v>
      </c>
      <c r="BB510" s="401" t="n">
        <v>61</v>
      </c>
      <c r="BC510" s="401" t="n">
        <v>36</v>
      </c>
      <c r="BD510" s="401" t="n">
        <v>58</v>
      </c>
      <c r="BE510" s="401" t="n">
        <v>30</v>
      </c>
      <c r="BF510" s="401" t="n">
        <v>75</v>
      </c>
      <c r="BG510" s="401" t="n">
        <v>45</v>
      </c>
      <c r="BH510" s="401" t="n">
        <v>78</v>
      </c>
      <c r="BI510" s="401" t="n">
        <v>92</v>
      </c>
      <c r="BJ510" s="401" t="n">
        <v>59</v>
      </c>
      <c r="BK510" s="401" t="n">
        <v>26</v>
      </c>
      <c r="BL510" s="401" t="n">
        <v>3</v>
      </c>
      <c r="BM510" s="401" t="n">
        <v>41</v>
      </c>
      <c r="BN510" s="401" t="n">
        <v>60</v>
      </c>
      <c r="BO510" s="401" t="n">
        <v>84</v>
      </c>
      <c r="BP510" s="401" t="n">
        <v>2</v>
      </c>
      <c r="BQ510" s="401" t="n">
        <v>68</v>
      </c>
      <c r="BR510" s="401" t="n">
        <v>23</v>
      </c>
      <c r="BS510" s="401" t="n">
        <v>34</v>
      </c>
      <c r="BT510" s="401" t="n">
        <v>18</v>
      </c>
      <c r="BU510" s="401" t="n">
        <v>4</v>
      </c>
      <c r="BV510" s="401" t="n">
        <v>13</v>
      </c>
      <c r="BW510" s="401" t="n">
        <v>76</v>
      </c>
      <c r="BX510" s="401" t="n">
        <v>29</v>
      </c>
      <c r="BY510" s="401" t="n">
        <v>65</v>
      </c>
      <c r="BZ510" s="401" t="n">
        <v>101</v>
      </c>
      <c r="CA510" s="401" t="n">
        <v>43</v>
      </c>
      <c r="CB510" s="401" t="n">
        <v>52</v>
      </c>
      <c r="CC510" s="401" t="n">
        <v>53</v>
      </c>
      <c r="CD510" s="401" t="n">
        <v>38</v>
      </c>
      <c r="CE510" s="401" t="n">
        <v>49</v>
      </c>
      <c r="CF510" s="401" t="n">
        <v>63</v>
      </c>
      <c r="CG510" s="401" t="n">
        <v>79</v>
      </c>
      <c r="CH510" s="401" t="n">
        <v>69</v>
      </c>
      <c r="CI510" s="401" t="n">
        <v>5</v>
      </c>
      <c r="CJ510" s="401" t="n">
        <v>12</v>
      </c>
      <c r="CK510" s="401" t="n">
        <v>96</v>
      </c>
      <c r="CL510" s="401" t="n">
        <v>46</v>
      </c>
      <c r="CM510" s="401" t="n">
        <v>44</v>
      </c>
      <c r="CN510" s="401" t="n">
        <v>33</v>
      </c>
      <c r="CO510" s="401" t="n">
        <v>55</v>
      </c>
      <c r="CP510" s="401" t="n">
        <v>7</v>
      </c>
      <c r="CQ510" s="401" t="n">
        <v>21</v>
      </c>
      <c r="CR510" s="401" t="n">
        <v>104</v>
      </c>
      <c r="CS510" s="401" t="n">
        <v>94</v>
      </c>
      <c r="CT510" s="401" t="n">
        <v>10</v>
      </c>
      <c r="CU510" s="401" t="n">
        <v>47</v>
      </c>
      <c r="CV510" s="401" t="n">
        <v>16</v>
      </c>
      <c r="CW510" s="401" t="n">
        <v>67</v>
      </c>
      <c r="CX510" s="401" t="n">
        <v>20</v>
      </c>
      <c r="CY510" s="401" t="n">
        <v>89</v>
      </c>
      <c r="CZ510" s="401" t="n">
        <v>37</v>
      </c>
      <c r="DA510" s="401" t="n">
        <v>71</v>
      </c>
      <c r="DB510" s="401" t="n">
        <v>9</v>
      </c>
      <c r="DC510" s="401" t="n">
        <v>98</v>
      </c>
      <c r="DD510" s="401" t="n">
        <v>35</v>
      </c>
      <c r="DE510" s="401" t="n">
        <v>91</v>
      </c>
    </row>
    <row r="512" customFormat="false" ht="12.75" hidden="false" customHeight="false" outlineLevel="0" collapsed="false">
      <c r="D512" s="446" t="n">
        <v>105</v>
      </c>
      <c r="E512" s="39" t="s">
        <v>250</v>
      </c>
    </row>
    <row r="513" customFormat="false" ht="12.75" hidden="false" customHeight="false" outlineLevel="0" collapsed="false">
      <c r="E513" s="401" t="s">
        <v>198</v>
      </c>
      <c r="F513" s="401" t="n">
        <v>1</v>
      </c>
      <c r="G513" s="401" t="n">
        <v>2</v>
      </c>
      <c r="H513" s="401" t="n">
        <v>3</v>
      </c>
      <c r="I513" s="401" t="n">
        <v>4</v>
      </c>
      <c r="J513" s="401" t="n">
        <v>5</v>
      </c>
      <c r="K513" s="401" t="n">
        <v>6</v>
      </c>
      <c r="L513" s="401" t="n">
        <v>7</v>
      </c>
      <c r="M513" s="401" t="n">
        <v>8</v>
      </c>
      <c r="N513" s="401" t="n">
        <v>9</v>
      </c>
      <c r="O513" s="401" t="n">
        <v>10</v>
      </c>
      <c r="P513" s="401" t="n">
        <v>11</v>
      </c>
      <c r="Q513" s="401" t="n">
        <v>12</v>
      </c>
      <c r="R513" s="401" t="n">
        <v>13</v>
      </c>
      <c r="S513" s="401" t="n">
        <v>14</v>
      </c>
      <c r="T513" s="401" t="n">
        <v>15</v>
      </c>
      <c r="U513" s="401" t="n">
        <v>16</v>
      </c>
      <c r="V513" s="401" t="n">
        <v>17</v>
      </c>
      <c r="W513" s="401" t="n">
        <v>18</v>
      </c>
      <c r="X513" s="401" t="n">
        <v>19</v>
      </c>
      <c r="Y513" s="401" t="n">
        <v>20</v>
      </c>
      <c r="Z513" s="401" t="n">
        <v>21</v>
      </c>
      <c r="AA513" s="401" t="n">
        <v>22</v>
      </c>
      <c r="AB513" s="401" t="n">
        <v>23</v>
      </c>
      <c r="AC513" s="401" t="n">
        <v>24</v>
      </c>
      <c r="AD513" s="401" t="n">
        <v>25</v>
      </c>
      <c r="AE513" s="401" t="n">
        <v>26</v>
      </c>
      <c r="AF513" s="401" t="n">
        <v>27</v>
      </c>
      <c r="AG513" s="401" t="n">
        <v>28</v>
      </c>
      <c r="AH513" s="401" t="n">
        <v>29</v>
      </c>
      <c r="AI513" s="401" t="n">
        <v>30</v>
      </c>
      <c r="AJ513" s="401" t="n">
        <v>31</v>
      </c>
      <c r="AK513" s="401" t="n">
        <v>32</v>
      </c>
      <c r="AL513" s="401" t="n">
        <v>33</v>
      </c>
      <c r="AM513" s="401" t="n">
        <v>34</v>
      </c>
      <c r="AN513" s="401" t="n">
        <v>35</v>
      </c>
      <c r="AO513" s="401" t="n">
        <v>36</v>
      </c>
      <c r="AP513" s="401" t="n">
        <v>37</v>
      </c>
      <c r="AQ513" s="401" t="n">
        <v>38</v>
      </c>
      <c r="AR513" s="401" t="n">
        <v>39</v>
      </c>
      <c r="AS513" s="401" t="n">
        <v>40</v>
      </c>
      <c r="AT513" s="401" t="n">
        <v>41</v>
      </c>
      <c r="AU513" s="401" t="n">
        <v>42</v>
      </c>
      <c r="AV513" s="401" t="n">
        <v>43</v>
      </c>
      <c r="AW513" s="401" t="n">
        <v>44</v>
      </c>
      <c r="AX513" s="401" t="n">
        <v>45</v>
      </c>
      <c r="AY513" s="401" t="n">
        <v>46</v>
      </c>
      <c r="AZ513" s="401" t="n">
        <v>47</v>
      </c>
      <c r="BA513" s="401" t="n">
        <v>48</v>
      </c>
      <c r="BB513" s="401" t="n">
        <v>49</v>
      </c>
      <c r="BC513" s="401" t="n">
        <v>50</v>
      </c>
      <c r="BD513" s="401" t="n">
        <v>51</v>
      </c>
      <c r="BE513" s="401" t="n">
        <v>52</v>
      </c>
      <c r="BF513" s="401" t="n">
        <v>53</v>
      </c>
      <c r="BG513" s="401" t="n">
        <v>54</v>
      </c>
      <c r="BH513" s="401" t="n">
        <v>55</v>
      </c>
      <c r="BI513" s="401" t="n">
        <v>56</v>
      </c>
      <c r="BJ513" s="401" t="n">
        <v>57</v>
      </c>
      <c r="BK513" s="401" t="n">
        <v>58</v>
      </c>
      <c r="BL513" s="401" t="n">
        <v>59</v>
      </c>
      <c r="BM513" s="401" t="n">
        <v>60</v>
      </c>
      <c r="BN513" s="401" t="n">
        <v>61</v>
      </c>
      <c r="BO513" s="401" t="n">
        <v>62</v>
      </c>
      <c r="BP513" s="401" t="n">
        <v>63</v>
      </c>
      <c r="BQ513" s="401" t="n">
        <v>64</v>
      </c>
      <c r="BR513" s="401" t="n">
        <v>65</v>
      </c>
      <c r="BS513" s="401" t="n">
        <v>66</v>
      </c>
      <c r="BT513" s="401" t="n">
        <v>67</v>
      </c>
      <c r="BU513" s="401" t="n">
        <v>68</v>
      </c>
      <c r="BV513" s="401" t="n">
        <v>69</v>
      </c>
      <c r="BW513" s="401" t="n">
        <v>70</v>
      </c>
      <c r="BX513" s="401" t="n">
        <v>71</v>
      </c>
      <c r="BY513" s="401" t="n">
        <v>72</v>
      </c>
      <c r="BZ513" s="401" t="n">
        <v>73</v>
      </c>
      <c r="CA513" s="401" t="n">
        <v>74</v>
      </c>
      <c r="CB513" s="401" t="n">
        <v>75</v>
      </c>
      <c r="CC513" s="401" t="n">
        <v>76</v>
      </c>
      <c r="CD513" s="401" t="n">
        <v>77</v>
      </c>
      <c r="CE513" s="401" t="n">
        <v>78</v>
      </c>
      <c r="CF513" s="401" t="n">
        <v>79</v>
      </c>
      <c r="CG513" s="401" t="n">
        <v>80</v>
      </c>
      <c r="CH513" s="401" t="n">
        <v>81</v>
      </c>
      <c r="CI513" s="401" t="n">
        <v>82</v>
      </c>
      <c r="CJ513" s="401" t="n">
        <v>83</v>
      </c>
      <c r="CK513" s="401" t="n">
        <v>84</v>
      </c>
      <c r="CL513" s="401" t="n">
        <v>85</v>
      </c>
      <c r="CM513" s="401" t="n">
        <v>86</v>
      </c>
      <c r="CN513" s="401" t="n">
        <v>87</v>
      </c>
      <c r="CO513" s="401" t="n">
        <v>88</v>
      </c>
      <c r="CP513" s="401" t="n">
        <v>89</v>
      </c>
      <c r="CQ513" s="401" t="n">
        <v>90</v>
      </c>
      <c r="CR513" s="401" t="n">
        <v>91</v>
      </c>
      <c r="CS513" s="401" t="n">
        <v>92</v>
      </c>
      <c r="CT513" s="401" t="n">
        <v>93</v>
      </c>
      <c r="CU513" s="401" t="n">
        <v>94</v>
      </c>
      <c r="CV513" s="401" t="n">
        <v>95</v>
      </c>
      <c r="CW513" s="401" t="n">
        <v>96</v>
      </c>
      <c r="CX513" s="401" t="n">
        <v>97</v>
      </c>
      <c r="CY513" s="401" t="n">
        <v>98</v>
      </c>
      <c r="CZ513" s="401" t="n">
        <v>99</v>
      </c>
      <c r="DA513" s="401" t="n">
        <v>100</v>
      </c>
      <c r="DB513" s="401" t="n">
        <v>101</v>
      </c>
      <c r="DC513" s="401" t="n">
        <v>102</v>
      </c>
      <c r="DD513" s="401" t="n">
        <v>103</v>
      </c>
      <c r="DE513" s="401" t="n">
        <v>104</v>
      </c>
      <c r="DF513" s="401" t="n">
        <v>105</v>
      </c>
    </row>
    <row r="514" customFormat="false" ht="12.75" hidden="false" customHeight="false" outlineLevel="0" collapsed="false">
      <c r="E514" s="401" t="s">
        <v>225</v>
      </c>
      <c r="F514" s="401" t="n">
        <v>55</v>
      </c>
      <c r="G514" s="401" t="n">
        <v>93</v>
      </c>
      <c r="H514" s="401" t="n">
        <v>22</v>
      </c>
      <c r="I514" s="401" t="n">
        <v>102</v>
      </c>
      <c r="J514" s="401" t="n">
        <v>84</v>
      </c>
      <c r="K514" s="401" t="n">
        <v>25</v>
      </c>
      <c r="L514" s="401" t="n">
        <v>91</v>
      </c>
      <c r="M514" s="401" t="n">
        <v>100</v>
      </c>
      <c r="N514" s="401" t="n">
        <v>88</v>
      </c>
      <c r="O514" s="401" t="n">
        <v>78</v>
      </c>
      <c r="P514" s="401" t="n">
        <v>65</v>
      </c>
      <c r="Q514" s="401" t="n">
        <v>80</v>
      </c>
      <c r="R514" s="401" t="n">
        <v>69</v>
      </c>
      <c r="S514" s="401" t="n">
        <v>51</v>
      </c>
      <c r="T514" s="401" t="n">
        <v>23</v>
      </c>
      <c r="U514" s="401" t="n">
        <v>45</v>
      </c>
      <c r="V514" s="401" t="n">
        <v>39</v>
      </c>
      <c r="W514" s="401" t="n">
        <v>50</v>
      </c>
      <c r="X514" s="401" t="n">
        <v>90</v>
      </c>
      <c r="Y514" s="401" t="n">
        <v>4</v>
      </c>
      <c r="Z514" s="401" t="n">
        <v>94</v>
      </c>
      <c r="AA514" s="401" t="n">
        <v>105</v>
      </c>
      <c r="AB514" s="401" t="n">
        <v>27</v>
      </c>
      <c r="AC514" s="401" t="n">
        <v>98</v>
      </c>
      <c r="AD514" s="401" t="n">
        <v>41</v>
      </c>
      <c r="AE514" s="401" t="n">
        <v>104</v>
      </c>
      <c r="AF514" s="401" t="n">
        <v>38</v>
      </c>
      <c r="AG514" s="401" t="n">
        <v>52</v>
      </c>
      <c r="AH514" s="401" t="n">
        <v>11</v>
      </c>
      <c r="AI514" s="401" t="n">
        <v>8</v>
      </c>
      <c r="AJ514" s="401" t="n">
        <v>35</v>
      </c>
      <c r="AK514" s="401" t="n">
        <v>86</v>
      </c>
      <c r="AL514" s="401" t="n">
        <v>92</v>
      </c>
      <c r="AM514" s="401" t="n">
        <v>71</v>
      </c>
      <c r="AN514" s="401" t="n">
        <v>53</v>
      </c>
      <c r="AO514" s="401" t="n">
        <v>63</v>
      </c>
      <c r="AP514" s="401" t="n">
        <v>99</v>
      </c>
      <c r="AQ514" s="401" t="n">
        <v>17</v>
      </c>
      <c r="AR514" s="401" t="n">
        <v>42</v>
      </c>
      <c r="AS514" s="401" t="n">
        <v>14</v>
      </c>
      <c r="AT514" s="401" t="n">
        <v>75</v>
      </c>
      <c r="AU514" s="401" t="n">
        <v>83</v>
      </c>
      <c r="AV514" s="401" t="n">
        <v>24</v>
      </c>
      <c r="AW514" s="401" t="n">
        <v>32</v>
      </c>
      <c r="AX514" s="401" t="n">
        <v>77</v>
      </c>
      <c r="AY514" s="401" t="n">
        <v>60</v>
      </c>
      <c r="AZ514" s="401" t="n">
        <v>103</v>
      </c>
      <c r="BA514" s="401" t="n">
        <v>10</v>
      </c>
      <c r="BB514" s="401" t="n">
        <v>61</v>
      </c>
      <c r="BC514" s="401" t="n">
        <v>76</v>
      </c>
      <c r="BD514" s="401" t="n">
        <v>30</v>
      </c>
      <c r="BE514" s="401" t="n">
        <v>15</v>
      </c>
      <c r="BF514" s="401" t="n">
        <v>40</v>
      </c>
      <c r="BG514" s="401" t="n">
        <v>58</v>
      </c>
      <c r="BH514" s="401" t="n">
        <v>1</v>
      </c>
      <c r="BI514" s="401" t="n">
        <v>64</v>
      </c>
      <c r="BJ514" s="401" t="n">
        <v>33</v>
      </c>
      <c r="BK514" s="401" t="n">
        <v>95</v>
      </c>
      <c r="BL514" s="401" t="n">
        <v>2</v>
      </c>
      <c r="BM514" s="401" t="n">
        <v>28</v>
      </c>
      <c r="BN514" s="401" t="n">
        <v>49</v>
      </c>
      <c r="BO514" s="401" t="n">
        <v>34</v>
      </c>
      <c r="BP514" s="401" t="n">
        <v>96</v>
      </c>
      <c r="BQ514" s="401" t="n">
        <v>16</v>
      </c>
      <c r="BR514" s="401" t="n">
        <v>36</v>
      </c>
      <c r="BS514" s="401" t="n">
        <v>13</v>
      </c>
      <c r="BT514" s="401" t="n">
        <v>44</v>
      </c>
      <c r="BU514" s="401" t="n">
        <v>74</v>
      </c>
      <c r="BV514" s="401" t="n">
        <v>101</v>
      </c>
      <c r="BW514" s="401" t="n">
        <v>68</v>
      </c>
      <c r="BX514" s="401" t="n">
        <v>20</v>
      </c>
      <c r="BY514" s="401" t="n">
        <v>59</v>
      </c>
      <c r="BZ514" s="401" t="n">
        <v>72</v>
      </c>
      <c r="CA514" s="401" t="n">
        <v>21</v>
      </c>
      <c r="CB514" s="401" t="n">
        <v>46</v>
      </c>
      <c r="CC514" s="401" t="n">
        <v>47</v>
      </c>
      <c r="CD514" s="401" t="n">
        <v>9</v>
      </c>
      <c r="CE514" s="401" t="n">
        <v>37</v>
      </c>
      <c r="CF514" s="401" t="n">
        <v>97</v>
      </c>
      <c r="CG514" s="401" t="n">
        <v>43</v>
      </c>
      <c r="CH514" s="401" t="n">
        <v>12</v>
      </c>
      <c r="CI514" s="401" t="n">
        <v>66</v>
      </c>
      <c r="CJ514" s="401" t="n">
        <v>62</v>
      </c>
      <c r="CK514" s="401" t="n">
        <v>81</v>
      </c>
      <c r="CL514" s="401" t="n">
        <v>48</v>
      </c>
      <c r="CM514" s="401" t="n">
        <v>57</v>
      </c>
      <c r="CN514" s="401" t="n">
        <v>54</v>
      </c>
      <c r="CO514" s="401" t="n">
        <v>6</v>
      </c>
      <c r="CP514" s="401" t="n">
        <v>67</v>
      </c>
      <c r="CQ514" s="401" t="n">
        <v>19</v>
      </c>
      <c r="CR514" s="401" t="n">
        <v>82</v>
      </c>
      <c r="CS514" s="401" t="n">
        <v>5</v>
      </c>
      <c r="CT514" s="401" t="n">
        <v>26</v>
      </c>
      <c r="CU514" s="401" t="n">
        <v>73</v>
      </c>
      <c r="CV514" s="401" t="n">
        <v>56</v>
      </c>
      <c r="CW514" s="401" t="n">
        <v>70</v>
      </c>
      <c r="CX514" s="401" t="n">
        <v>18</v>
      </c>
      <c r="CY514" s="401" t="n">
        <v>29</v>
      </c>
      <c r="CZ514" s="401" t="n">
        <v>31</v>
      </c>
      <c r="DA514" s="401" t="n">
        <v>87</v>
      </c>
      <c r="DB514" s="401" t="n">
        <v>89</v>
      </c>
      <c r="DC514" s="401" t="n">
        <v>79</v>
      </c>
      <c r="DD514" s="401" t="n">
        <v>7</v>
      </c>
      <c r="DE514" s="401" t="n">
        <v>85</v>
      </c>
      <c r="DF514" s="401" t="n">
        <v>3</v>
      </c>
    </row>
    <row r="515" customFormat="false" ht="12.75" hidden="false" customHeight="false" outlineLevel="0" collapsed="false">
      <c r="E515" s="401" t="s">
        <v>227</v>
      </c>
      <c r="F515" s="401" t="n">
        <v>42</v>
      </c>
      <c r="G515" s="401" t="n">
        <v>51</v>
      </c>
      <c r="H515" s="401" t="n">
        <v>1</v>
      </c>
      <c r="I515" s="401" t="n">
        <v>83</v>
      </c>
      <c r="J515" s="401" t="n">
        <v>91</v>
      </c>
      <c r="K515" s="401" t="n">
        <v>90</v>
      </c>
      <c r="L515" s="401" t="n">
        <v>70</v>
      </c>
      <c r="M515" s="401" t="n">
        <v>56</v>
      </c>
      <c r="N515" s="401" t="n">
        <v>65</v>
      </c>
      <c r="O515" s="401" t="n">
        <v>104</v>
      </c>
      <c r="P515" s="401" t="n">
        <v>80</v>
      </c>
      <c r="Q515" s="401" t="n">
        <v>3</v>
      </c>
      <c r="R515" s="401" t="n">
        <v>102</v>
      </c>
      <c r="S515" s="401" t="n">
        <v>38</v>
      </c>
      <c r="T515" s="401" t="n">
        <v>64</v>
      </c>
      <c r="U515" s="401" t="n">
        <v>50</v>
      </c>
      <c r="V515" s="401" t="n">
        <v>78</v>
      </c>
      <c r="W515" s="401" t="n">
        <v>44</v>
      </c>
      <c r="X515" s="401" t="n">
        <v>82</v>
      </c>
      <c r="Y515" s="401" t="n">
        <v>37</v>
      </c>
      <c r="Z515" s="401" t="n">
        <v>39</v>
      </c>
      <c r="AA515" s="401" t="n">
        <v>16</v>
      </c>
      <c r="AB515" s="401" t="n">
        <v>15</v>
      </c>
      <c r="AC515" s="401" t="n">
        <v>33</v>
      </c>
      <c r="AD515" s="401" t="n">
        <v>7</v>
      </c>
      <c r="AE515" s="401" t="n">
        <v>85</v>
      </c>
      <c r="AF515" s="401" t="n">
        <v>28</v>
      </c>
      <c r="AG515" s="401" t="n">
        <v>55</v>
      </c>
      <c r="AH515" s="401" t="n">
        <v>63</v>
      </c>
      <c r="AI515" s="401" t="n">
        <v>11</v>
      </c>
      <c r="AJ515" s="401" t="n">
        <v>48</v>
      </c>
      <c r="AK515" s="401" t="n">
        <v>74</v>
      </c>
      <c r="AL515" s="401" t="n">
        <v>59</v>
      </c>
      <c r="AM515" s="401" t="n">
        <v>41</v>
      </c>
      <c r="AN515" s="401" t="n">
        <v>93</v>
      </c>
      <c r="AO515" s="401" t="n">
        <v>14</v>
      </c>
      <c r="AP515" s="401" t="n">
        <v>36</v>
      </c>
      <c r="AQ515" s="401" t="n">
        <v>9</v>
      </c>
      <c r="AR515" s="401" t="n">
        <v>52</v>
      </c>
      <c r="AS515" s="401" t="n">
        <v>31</v>
      </c>
      <c r="AT515" s="401" t="n">
        <v>88</v>
      </c>
      <c r="AU515" s="401" t="n">
        <v>71</v>
      </c>
      <c r="AV515" s="401" t="n">
        <v>32</v>
      </c>
      <c r="AW515" s="401" t="n">
        <v>22</v>
      </c>
      <c r="AX515" s="401" t="n">
        <v>62</v>
      </c>
      <c r="AY515" s="401" t="n">
        <v>84</v>
      </c>
      <c r="AZ515" s="401" t="n">
        <v>10</v>
      </c>
      <c r="BA515" s="401" t="n">
        <v>35</v>
      </c>
      <c r="BB515" s="401" t="n">
        <v>18</v>
      </c>
      <c r="BC515" s="401" t="n">
        <v>94</v>
      </c>
      <c r="BD515" s="401" t="n">
        <v>23</v>
      </c>
      <c r="BE515" s="401" t="n">
        <v>68</v>
      </c>
      <c r="BF515" s="401" t="n">
        <v>61</v>
      </c>
      <c r="BG515" s="401" t="n">
        <v>75</v>
      </c>
      <c r="BH515" s="401" t="n">
        <v>27</v>
      </c>
      <c r="BI515" s="401" t="n">
        <v>100</v>
      </c>
      <c r="BJ515" s="401" t="n">
        <v>8</v>
      </c>
      <c r="BK515" s="401" t="n">
        <v>77</v>
      </c>
      <c r="BL515" s="401" t="n">
        <v>86</v>
      </c>
      <c r="BM515" s="401" t="n">
        <v>13</v>
      </c>
      <c r="BN515" s="401" t="n">
        <v>53</v>
      </c>
      <c r="BO515" s="401" t="n">
        <v>76</v>
      </c>
      <c r="BP515" s="401" t="n">
        <v>34</v>
      </c>
      <c r="BQ515" s="401" t="n">
        <v>20</v>
      </c>
      <c r="BR515" s="401" t="n">
        <v>81</v>
      </c>
      <c r="BS515" s="401" t="n">
        <v>43</v>
      </c>
      <c r="BT515" s="401" t="n">
        <v>40</v>
      </c>
      <c r="BU515" s="401" t="n">
        <v>99</v>
      </c>
      <c r="BV515" s="401" t="n">
        <v>92</v>
      </c>
      <c r="BW515" s="401" t="n">
        <v>72</v>
      </c>
      <c r="BX515" s="401" t="n">
        <v>19</v>
      </c>
      <c r="BY515" s="401" t="n">
        <v>69</v>
      </c>
      <c r="BZ515" s="401" t="n">
        <v>105</v>
      </c>
      <c r="CA515" s="401" t="n">
        <v>26</v>
      </c>
      <c r="CB515" s="401" t="n">
        <v>21</v>
      </c>
      <c r="CC515" s="401" t="n">
        <v>67</v>
      </c>
      <c r="CD515" s="401" t="n">
        <v>58</v>
      </c>
      <c r="CE515" s="401" t="n">
        <v>49</v>
      </c>
      <c r="CF515" s="401" t="n">
        <v>12</v>
      </c>
      <c r="CG515" s="401" t="n">
        <v>89</v>
      </c>
      <c r="CH515" s="401" t="n">
        <v>5</v>
      </c>
      <c r="CI515" s="401" t="n">
        <v>29</v>
      </c>
      <c r="CJ515" s="401" t="n">
        <v>97</v>
      </c>
      <c r="CK515" s="401" t="n">
        <v>6</v>
      </c>
      <c r="CL515" s="401" t="n">
        <v>103</v>
      </c>
      <c r="CM515" s="401" t="n">
        <v>4</v>
      </c>
      <c r="CN515" s="401" t="n">
        <v>95</v>
      </c>
      <c r="CO515" s="401" t="n">
        <v>87</v>
      </c>
      <c r="CP515" s="401" t="n">
        <v>47</v>
      </c>
      <c r="CQ515" s="401" t="n">
        <v>66</v>
      </c>
      <c r="CR515" s="401" t="n">
        <v>98</v>
      </c>
      <c r="CS515" s="401" t="n">
        <v>24</v>
      </c>
      <c r="CT515" s="401" t="n">
        <v>54</v>
      </c>
      <c r="CU515" s="401" t="n">
        <v>45</v>
      </c>
      <c r="CV515" s="401" t="n">
        <v>17</v>
      </c>
      <c r="CW515" s="401" t="n">
        <v>73</v>
      </c>
      <c r="CX515" s="401" t="n">
        <v>101</v>
      </c>
      <c r="CY515" s="401" t="n">
        <v>25</v>
      </c>
      <c r="CZ515" s="401" t="n">
        <v>46</v>
      </c>
      <c r="DA515" s="401" t="n">
        <v>57</v>
      </c>
      <c r="DB515" s="401" t="n">
        <v>2</v>
      </c>
      <c r="DC515" s="401" t="n">
        <v>60</v>
      </c>
      <c r="DD515" s="401" t="n">
        <v>79</v>
      </c>
      <c r="DE515" s="401" t="n">
        <v>30</v>
      </c>
      <c r="DF515" s="401" t="n">
        <v>96</v>
      </c>
    </row>
    <row r="517" customFormat="false" ht="12.75" hidden="false" customHeight="false" outlineLevel="0" collapsed="false">
      <c r="D517" s="446" t="n">
        <v>106</v>
      </c>
      <c r="E517" s="39" t="s">
        <v>250</v>
      </c>
    </row>
    <row r="518" customFormat="false" ht="12.75" hidden="false" customHeight="false" outlineLevel="0" collapsed="false">
      <c r="E518" s="401" t="s">
        <v>198</v>
      </c>
      <c r="F518" s="401" t="n">
        <v>1</v>
      </c>
      <c r="G518" s="401" t="n">
        <v>2</v>
      </c>
      <c r="H518" s="401" t="n">
        <v>3</v>
      </c>
      <c r="I518" s="401" t="n">
        <v>4</v>
      </c>
      <c r="J518" s="401" t="n">
        <v>5</v>
      </c>
      <c r="K518" s="401" t="n">
        <v>6</v>
      </c>
      <c r="L518" s="401" t="n">
        <v>7</v>
      </c>
      <c r="M518" s="401" t="n">
        <v>8</v>
      </c>
      <c r="N518" s="401" t="n">
        <v>9</v>
      </c>
      <c r="O518" s="401" t="n">
        <v>10</v>
      </c>
      <c r="P518" s="401" t="n">
        <v>11</v>
      </c>
      <c r="Q518" s="401" t="n">
        <v>12</v>
      </c>
      <c r="R518" s="401" t="n">
        <v>13</v>
      </c>
      <c r="S518" s="401" t="n">
        <v>14</v>
      </c>
      <c r="T518" s="401" t="n">
        <v>15</v>
      </c>
      <c r="U518" s="401" t="n">
        <v>16</v>
      </c>
      <c r="V518" s="401" t="n">
        <v>17</v>
      </c>
      <c r="W518" s="401" t="n">
        <v>18</v>
      </c>
      <c r="X518" s="401" t="n">
        <v>19</v>
      </c>
      <c r="Y518" s="401" t="n">
        <v>20</v>
      </c>
      <c r="Z518" s="401" t="n">
        <v>21</v>
      </c>
      <c r="AA518" s="401" t="n">
        <v>22</v>
      </c>
      <c r="AB518" s="401" t="n">
        <v>23</v>
      </c>
      <c r="AC518" s="401" t="n">
        <v>24</v>
      </c>
      <c r="AD518" s="401" t="n">
        <v>25</v>
      </c>
      <c r="AE518" s="401" t="n">
        <v>26</v>
      </c>
      <c r="AF518" s="401" t="n">
        <v>27</v>
      </c>
      <c r="AG518" s="401" t="n">
        <v>28</v>
      </c>
      <c r="AH518" s="401" t="n">
        <v>29</v>
      </c>
      <c r="AI518" s="401" t="n">
        <v>30</v>
      </c>
      <c r="AJ518" s="401" t="n">
        <v>31</v>
      </c>
      <c r="AK518" s="401" t="n">
        <v>32</v>
      </c>
      <c r="AL518" s="401" t="n">
        <v>33</v>
      </c>
      <c r="AM518" s="401" t="n">
        <v>34</v>
      </c>
      <c r="AN518" s="401" t="n">
        <v>35</v>
      </c>
      <c r="AO518" s="401" t="n">
        <v>36</v>
      </c>
      <c r="AP518" s="401" t="n">
        <v>37</v>
      </c>
      <c r="AQ518" s="401" t="n">
        <v>38</v>
      </c>
      <c r="AR518" s="401" t="n">
        <v>39</v>
      </c>
      <c r="AS518" s="401" t="n">
        <v>40</v>
      </c>
      <c r="AT518" s="401" t="n">
        <v>41</v>
      </c>
      <c r="AU518" s="401" t="n">
        <v>42</v>
      </c>
      <c r="AV518" s="401" t="n">
        <v>43</v>
      </c>
      <c r="AW518" s="401" t="n">
        <v>44</v>
      </c>
      <c r="AX518" s="401" t="n">
        <v>45</v>
      </c>
      <c r="AY518" s="401" t="n">
        <v>46</v>
      </c>
      <c r="AZ518" s="401" t="n">
        <v>47</v>
      </c>
      <c r="BA518" s="401" t="n">
        <v>48</v>
      </c>
      <c r="BB518" s="401" t="n">
        <v>49</v>
      </c>
      <c r="BC518" s="401" t="n">
        <v>50</v>
      </c>
      <c r="BD518" s="401" t="n">
        <v>51</v>
      </c>
      <c r="BE518" s="401" t="n">
        <v>52</v>
      </c>
      <c r="BF518" s="401" t="n">
        <v>53</v>
      </c>
      <c r="BG518" s="401" t="n">
        <v>54</v>
      </c>
      <c r="BH518" s="401" t="n">
        <v>55</v>
      </c>
      <c r="BI518" s="401" t="n">
        <v>56</v>
      </c>
      <c r="BJ518" s="401" t="n">
        <v>57</v>
      </c>
      <c r="BK518" s="401" t="n">
        <v>58</v>
      </c>
      <c r="BL518" s="401" t="n">
        <v>59</v>
      </c>
      <c r="BM518" s="401" t="n">
        <v>60</v>
      </c>
      <c r="BN518" s="401" t="n">
        <v>61</v>
      </c>
      <c r="BO518" s="401" t="n">
        <v>62</v>
      </c>
      <c r="BP518" s="401" t="n">
        <v>63</v>
      </c>
      <c r="BQ518" s="401" t="n">
        <v>64</v>
      </c>
      <c r="BR518" s="401" t="n">
        <v>65</v>
      </c>
      <c r="BS518" s="401" t="n">
        <v>66</v>
      </c>
      <c r="BT518" s="401" t="n">
        <v>67</v>
      </c>
      <c r="BU518" s="401" t="n">
        <v>68</v>
      </c>
      <c r="BV518" s="401" t="n">
        <v>69</v>
      </c>
      <c r="BW518" s="401" t="n">
        <v>70</v>
      </c>
      <c r="BX518" s="401" t="n">
        <v>71</v>
      </c>
      <c r="BY518" s="401" t="n">
        <v>72</v>
      </c>
      <c r="BZ518" s="401" t="n">
        <v>73</v>
      </c>
      <c r="CA518" s="401" t="n">
        <v>74</v>
      </c>
      <c r="CB518" s="401" t="n">
        <v>75</v>
      </c>
      <c r="CC518" s="401" t="n">
        <v>76</v>
      </c>
      <c r="CD518" s="401" t="n">
        <v>77</v>
      </c>
      <c r="CE518" s="401" t="n">
        <v>78</v>
      </c>
      <c r="CF518" s="401" t="n">
        <v>79</v>
      </c>
      <c r="CG518" s="401" t="n">
        <v>80</v>
      </c>
      <c r="CH518" s="401" t="n">
        <v>81</v>
      </c>
      <c r="CI518" s="401" t="n">
        <v>82</v>
      </c>
      <c r="CJ518" s="401" t="n">
        <v>83</v>
      </c>
      <c r="CK518" s="401" t="n">
        <v>84</v>
      </c>
      <c r="CL518" s="401" t="n">
        <v>85</v>
      </c>
      <c r="CM518" s="401" t="n">
        <v>86</v>
      </c>
      <c r="CN518" s="401" t="n">
        <v>87</v>
      </c>
      <c r="CO518" s="401" t="n">
        <v>88</v>
      </c>
      <c r="CP518" s="401" t="n">
        <v>89</v>
      </c>
      <c r="CQ518" s="401" t="n">
        <v>90</v>
      </c>
      <c r="CR518" s="401" t="n">
        <v>91</v>
      </c>
      <c r="CS518" s="401" t="n">
        <v>92</v>
      </c>
      <c r="CT518" s="401" t="n">
        <v>93</v>
      </c>
      <c r="CU518" s="401" t="n">
        <v>94</v>
      </c>
      <c r="CW518" s="401" t="n">
        <v>95</v>
      </c>
      <c r="CX518" s="401" t="n">
        <v>96</v>
      </c>
      <c r="CY518" s="401" t="n">
        <v>97</v>
      </c>
      <c r="CZ518" s="401" t="n">
        <v>98</v>
      </c>
      <c r="DB518" s="401" t="n">
        <v>99</v>
      </c>
      <c r="DC518" s="401" t="n">
        <v>100</v>
      </c>
      <c r="DD518" s="401" t="n">
        <v>101</v>
      </c>
      <c r="DE518" s="401" t="n">
        <v>102</v>
      </c>
      <c r="DG518" s="401" t="n">
        <v>103</v>
      </c>
      <c r="DH518" s="401" t="n">
        <v>104</v>
      </c>
      <c r="DI518" s="401" t="n">
        <v>105</v>
      </c>
      <c r="DJ518" s="401" t="n">
        <v>106</v>
      </c>
    </row>
    <row r="519" customFormat="false" ht="12.75" hidden="false" customHeight="false" outlineLevel="0" collapsed="false">
      <c r="E519" s="401" t="s">
        <v>225</v>
      </c>
      <c r="F519" s="401" t="n">
        <v>52</v>
      </c>
      <c r="G519" s="401" t="n">
        <v>43</v>
      </c>
      <c r="H519" s="401" t="n">
        <v>91</v>
      </c>
      <c r="I519" s="401" t="n">
        <v>8</v>
      </c>
      <c r="J519" s="401" t="n">
        <v>103</v>
      </c>
      <c r="K519" s="401" t="n">
        <v>20</v>
      </c>
      <c r="L519" s="401" t="n">
        <v>105</v>
      </c>
      <c r="M519" s="401" t="n">
        <v>4</v>
      </c>
      <c r="N519" s="401" t="n">
        <v>48</v>
      </c>
      <c r="O519" s="401" t="n">
        <v>23</v>
      </c>
      <c r="P519" s="401" t="n">
        <v>14</v>
      </c>
      <c r="Q519" s="401" t="n">
        <v>89</v>
      </c>
      <c r="R519" s="401" t="n">
        <v>7</v>
      </c>
      <c r="S519" s="401" t="n">
        <v>63</v>
      </c>
      <c r="T519" s="401" t="n">
        <v>92</v>
      </c>
      <c r="U519" s="401" t="n">
        <v>18</v>
      </c>
      <c r="V519" s="401" t="n">
        <v>54</v>
      </c>
      <c r="W519" s="401" t="n">
        <v>85</v>
      </c>
      <c r="X519" s="401" t="n">
        <v>21</v>
      </c>
      <c r="Y519" s="401" t="n">
        <v>95</v>
      </c>
      <c r="Z519" s="401" t="n">
        <v>74</v>
      </c>
      <c r="AA519" s="401" t="n">
        <v>102</v>
      </c>
      <c r="AB519" s="401" t="n">
        <v>41</v>
      </c>
      <c r="AC519" s="401" t="n">
        <v>3</v>
      </c>
      <c r="AD519" s="401" t="n">
        <v>61</v>
      </c>
      <c r="AE519" s="401" t="n">
        <v>67</v>
      </c>
      <c r="AF519" s="401" t="n">
        <v>53</v>
      </c>
      <c r="AG519" s="401" t="n">
        <v>75</v>
      </c>
      <c r="AH519" s="401" t="n">
        <v>28</v>
      </c>
      <c r="AI519" s="401" t="n">
        <v>32</v>
      </c>
      <c r="AJ519" s="401" t="n">
        <v>101</v>
      </c>
      <c r="AK519" s="401" t="n">
        <v>39</v>
      </c>
      <c r="AL519" s="401" t="n">
        <v>84</v>
      </c>
      <c r="AM519" s="401" t="n">
        <v>56</v>
      </c>
      <c r="AN519" s="401" t="n">
        <v>106</v>
      </c>
      <c r="AO519" s="401" t="n">
        <v>57</v>
      </c>
      <c r="AP519" s="401" t="n">
        <v>13</v>
      </c>
      <c r="AQ519" s="401" t="n">
        <v>104</v>
      </c>
      <c r="AR519" s="401" t="n">
        <v>81</v>
      </c>
      <c r="AS519" s="401" t="n">
        <v>38</v>
      </c>
      <c r="AT519" s="401" t="n">
        <v>55</v>
      </c>
      <c r="AU519" s="401" t="n">
        <v>97</v>
      </c>
      <c r="AV519" s="401" t="n">
        <v>87</v>
      </c>
      <c r="AW519" s="401" t="n">
        <v>1</v>
      </c>
      <c r="AX519" s="401" t="n">
        <v>76</v>
      </c>
      <c r="AY519" s="401" t="n">
        <v>10</v>
      </c>
      <c r="AZ519" s="401" t="n">
        <v>25</v>
      </c>
      <c r="BA519" s="401" t="n">
        <v>72</v>
      </c>
      <c r="BB519" s="401" t="n">
        <v>46</v>
      </c>
      <c r="BC519" s="401" t="n">
        <v>26</v>
      </c>
      <c r="BD519" s="401" t="n">
        <v>78</v>
      </c>
      <c r="BE519" s="401" t="n">
        <v>68</v>
      </c>
      <c r="BF519" s="401" t="n">
        <v>37</v>
      </c>
      <c r="BG519" s="401" t="n">
        <v>100</v>
      </c>
      <c r="BH519" s="401" t="n">
        <v>62</v>
      </c>
      <c r="BI519" s="401" t="n">
        <v>34</v>
      </c>
      <c r="BJ519" s="401" t="n">
        <v>73</v>
      </c>
      <c r="BK519" s="401" t="n">
        <v>2</v>
      </c>
      <c r="BL519" s="401" t="n">
        <v>96</v>
      </c>
      <c r="BM519" s="401" t="n">
        <v>69</v>
      </c>
      <c r="BN519" s="401" t="n">
        <v>29</v>
      </c>
      <c r="BO519" s="401" t="n">
        <v>40</v>
      </c>
      <c r="BP519" s="401" t="n">
        <v>86</v>
      </c>
      <c r="BQ519" s="401" t="n">
        <v>99</v>
      </c>
      <c r="BR519" s="401" t="n">
        <v>79</v>
      </c>
      <c r="BS519" s="401" t="n">
        <v>94</v>
      </c>
      <c r="BT519" s="401" t="n">
        <v>98</v>
      </c>
      <c r="BU519" s="401" t="n">
        <v>6</v>
      </c>
      <c r="BV519" s="401" t="n">
        <v>60</v>
      </c>
      <c r="BW519" s="401" t="n">
        <v>77</v>
      </c>
      <c r="BX519" s="401" t="n">
        <v>50</v>
      </c>
      <c r="BY519" s="401" t="n">
        <v>19</v>
      </c>
      <c r="BZ519" s="401" t="n">
        <v>64</v>
      </c>
      <c r="CA519" s="401" t="n">
        <v>45</v>
      </c>
      <c r="CB519" s="401" t="n">
        <v>93</v>
      </c>
      <c r="CC519" s="401" t="n">
        <v>70</v>
      </c>
      <c r="CD519" s="401" t="n">
        <v>83</v>
      </c>
      <c r="CE519" s="401" t="n">
        <v>22</v>
      </c>
      <c r="CF519" s="401" t="n">
        <v>30</v>
      </c>
      <c r="CG519" s="401" t="n">
        <v>11</v>
      </c>
      <c r="CH519" s="401" t="n">
        <v>80</v>
      </c>
      <c r="CI519" s="401" t="n">
        <v>90</v>
      </c>
      <c r="CJ519" s="401" t="n">
        <v>9</v>
      </c>
      <c r="CK519" s="401" t="n">
        <v>33</v>
      </c>
      <c r="CL519" s="401" t="n">
        <v>36</v>
      </c>
      <c r="CM519" s="401" t="n">
        <v>35</v>
      </c>
      <c r="CN519" s="401" t="n">
        <v>16</v>
      </c>
      <c r="CO519" s="401" t="n">
        <v>65</v>
      </c>
      <c r="CP519" s="401" t="n">
        <v>12</v>
      </c>
      <c r="CQ519" s="401" t="n">
        <v>58</v>
      </c>
      <c r="CR519" s="401" t="n">
        <v>49</v>
      </c>
      <c r="CS519" s="401" t="n">
        <v>31</v>
      </c>
      <c r="CT519" s="401" t="n">
        <v>82</v>
      </c>
      <c r="CU519" s="401" t="n">
        <v>66</v>
      </c>
      <c r="CW519" s="401" t="n">
        <v>5</v>
      </c>
      <c r="CX519" s="401" t="n">
        <v>59</v>
      </c>
      <c r="CY519" s="401" t="n">
        <v>42</v>
      </c>
      <c r="CZ519" s="401" t="n">
        <v>88</v>
      </c>
      <c r="DB519" s="401" t="n">
        <v>44</v>
      </c>
      <c r="DC519" s="401" t="n">
        <v>24</v>
      </c>
      <c r="DD519" s="401" t="n">
        <v>17</v>
      </c>
      <c r="DE519" s="401" t="n">
        <v>27</v>
      </c>
      <c r="DG519" s="401" t="n">
        <v>47</v>
      </c>
      <c r="DH519" s="401" t="n">
        <v>51</v>
      </c>
      <c r="DI519" s="401" t="n">
        <v>71</v>
      </c>
      <c r="DJ519" s="401" t="n">
        <v>15</v>
      </c>
    </row>
    <row r="520" customFormat="false" ht="12.75" hidden="false" customHeight="false" outlineLevel="0" collapsed="false">
      <c r="E520" s="401" t="s">
        <v>227</v>
      </c>
      <c r="F520" s="401" t="n">
        <v>60</v>
      </c>
      <c r="G520" s="401" t="n">
        <v>65</v>
      </c>
      <c r="H520" s="401" t="n">
        <v>21</v>
      </c>
      <c r="I520" s="401" t="n">
        <v>97</v>
      </c>
      <c r="J520" s="401" t="n">
        <v>52</v>
      </c>
      <c r="K520" s="401" t="n">
        <v>8</v>
      </c>
      <c r="L520" s="401" t="n">
        <v>55</v>
      </c>
      <c r="M520" s="401" t="n">
        <v>25</v>
      </c>
      <c r="N520" s="401" t="n">
        <v>101</v>
      </c>
      <c r="O520" s="401" t="n">
        <v>47</v>
      </c>
      <c r="P520" s="401" t="n">
        <v>64</v>
      </c>
      <c r="Q520" s="401" t="n">
        <v>28</v>
      </c>
      <c r="R520" s="401" t="n">
        <v>100</v>
      </c>
      <c r="S520" s="401" t="n">
        <v>57</v>
      </c>
      <c r="T520" s="401" t="n">
        <v>49</v>
      </c>
      <c r="U520" s="401" t="n">
        <v>79</v>
      </c>
      <c r="V520" s="401" t="n">
        <v>46</v>
      </c>
      <c r="W520" s="401" t="n">
        <v>92</v>
      </c>
      <c r="X520" s="401" t="n">
        <v>11</v>
      </c>
      <c r="Y520" s="401" t="n">
        <v>37</v>
      </c>
      <c r="Z520" s="401" t="n">
        <v>19</v>
      </c>
      <c r="AA520" s="401" t="n">
        <v>88</v>
      </c>
      <c r="AB520" s="401" t="n">
        <v>29</v>
      </c>
      <c r="AC520" s="401" t="n">
        <v>72</v>
      </c>
      <c r="AD520" s="401" t="n">
        <v>14</v>
      </c>
      <c r="AE520" s="401" t="n">
        <v>45</v>
      </c>
      <c r="AF520" s="401" t="n">
        <v>66</v>
      </c>
      <c r="AG520" s="401" t="n">
        <v>96</v>
      </c>
      <c r="AH520" s="401" t="n">
        <v>5</v>
      </c>
      <c r="AI520" s="401" t="n">
        <v>17</v>
      </c>
      <c r="AJ520" s="401" t="n">
        <v>24</v>
      </c>
      <c r="AK520" s="401" t="n">
        <v>3</v>
      </c>
      <c r="AL520" s="401" t="n">
        <v>32</v>
      </c>
      <c r="AM520" s="401" t="n">
        <v>71</v>
      </c>
      <c r="AN520" s="401" t="n">
        <v>6</v>
      </c>
      <c r="AO520" s="401" t="n">
        <v>58</v>
      </c>
      <c r="AP520" s="401" t="n">
        <v>76</v>
      </c>
      <c r="AQ520" s="401" t="n">
        <v>40</v>
      </c>
      <c r="AR520" s="401" t="n">
        <v>41</v>
      </c>
      <c r="AS520" s="401" t="n">
        <v>91</v>
      </c>
      <c r="AT520" s="401" t="n">
        <v>69</v>
      </c>
      <c r="AU520" s="401" t="n">
        <v>9</v>
      </c>
      <c r="AV520" s="401" t="n">
        <v>103</v>
      </c>
      <c r="AW520" s="401" t="n">
        <v>82</v>
      </c>
      <c r="AX520" s="401" t="n">
        <v>74</v>
      </c>
      <c r="AY520" s="401" t="n">
        <v>30</v>
      </c>
      <c r="AZ520" s="401" t="n">
        <v>10</v>
      </c>
      <c r="BA520" s="401" t="n">
        <v>77</v>
      </c>
      <c r="BB520" s="401" t="n">
        <v>51</v>
      </c>
      <c r="BC520" s="401" t="n">
        <v>16</v>
      </c>
      <c r="BD520" s="401" t="n">
        <v>15</v>
      </c>
      <c r="BE520" s="401" t="n">
        <v>99</v>
      </c>
      <c r="BF520" s="401" t="n">
        <v>98</v>
      </c>
      <c r="BG520" s="401" t="n">
        <v>43</v>
      </c>
      <c r="BH520" s="401" t="n">
        <v>7</v>
      </c>
      <c r="BI520" s="401" t="n">
        <v>102</v>
      </c>
      <c r="BJ520" s="401" t="n">
        <v>48</v>
      </c>
      <c r="BK520" s="401" t="n">
        <v>56</v>
      </c>
      <c r="BL520" s="401" t="n">
        <v>31</v>
      </c>
      <c r="BM520" s="401" t="n">
        <v>42</v>
      </c>
      <c r="BN520" s="401" t="n">
        <v>93</v>
      </c>
      <c r="BO520" s="401" t="n">
        <v>23</v>
      </c>
      <c r="BP520" s="401" t="n">
        <v>70</v>
      </c>
      <c r="BQ520" s="401" t="n">
        <v>86</v>
      </c>
      <c r="BR520" s="401" t="n">
        <v>104</v>
      </c>
      <c r="BS520" s="401" t="n">
        <v>106</v>
      </c>
      <c r="BT520" s="401" t="n">
        <v>80</v>
      </c>
      <c r="BU520" s="401" t="n">
        <v>62</v>
      </c>
      <c r="BV520" s="401" t="n">
        <v>95</v>
      </c>
      <c r="BW520" s="401" t="n">
        <v>87</v>
      </c>
      <c r="BX520" s="401" t="n">
        <v>59</v>
      </c>
      <c r="BY520" s="401" t="n">
        <v>84</v>
      </c>
      <c r="BZ520" s="401" t="n">
        <v>90</v>
      </c>
      <c r="CA520" s="401" t="n">
        <v>50</v>
      </c>
      <c r="CB520" s="401" t="n">
        <v>68</v>
      </c>
      <c r="CC520" s="401" t="n">
        <v>39</v>
      </c>
      <c r="CD520" s="401" t="n">
        <v>94</v>
      </c>
      <c r="CE520" s="401" t="n">
        <v>27</v>
      </c>
      <c r="CF520" s="401" t="n">
        <v>83</v>
      </c>
      <c r="CG520" s="401" t="n">
        <v>2</v>
      </c>
      <c r="CH520" s="401" t="n">
        <v>12</v>
      </c>
      <c r="CI520" s="401" t="n">
        <v>44</v>
      </c>
      <c r="CJ520" s="401" t="n">
        <v>54</v>
      </c>
      <c r="CK520" s="401" t="n">
        <v>105</v>
      </c>
      <c r="CL520" s="401" t="n">
        <v>67</v>
      </c>
      <c r="CM520" s="401" t="n">
        <v>33</v>
      </c>
      <c r="CN520" s="401" t="n">
        <v>81</v>
      </c>
      <c r="CO520" s="401" t="n">
        <v>89</v>
      </c>
      <c r="CP520" s="401" t="n">
        <v>22</v>
      </c>
      <c r="CQ520" s="401" t="n">
        <v>78</v>
      </c>
      <c r="CR520" s="401" t="n">
        <v>38</v>
      </c>
      <c r="CS520" s="401" t="n">
        <v>35</v>
      </c>
      <c r="CT520" s="401" t="n">
        <v>1</v>
      </c>
      <c r="CU520" s="401" t="n">
        <v>18</v>
      </c>
      <c r="CW520" s="401" t="n">
        <v>85</v>
      </c>
      <c r="CX520" s="401" t="n">
        <v>36</v>
      </c>
      <c r="CY520" s="401" t="n">
        <v>20</v>
      </c>
      <c r="CZ520" s="401" t="n">
        <v>53</v>
      </c>
      <c r="DB520" s="401" t="n">
        <v>75</v>
      </c>
      <c r="DC520" s="401" t="n">
        <v>61</v>
      </c>
      <c r="DD520" s="401" t="n">
        <v>34</v>
      </c>
      <c r="DE520" s="401" t="n">
        <v>13</v>
      </c>
      <c r="DG520" s="401" t="n">
        <v>4</v>
      </c>
      <c r="DH520" s="401" t="n">
        <v>63</v>
      </c>
      <c r="DI520" s="401" t="n">
        <v>26</v>
      </c>
      <c r="DJ520" s="401" t="n">
        <v>73</v>
      </c>
    </row>
    <row r="522" customFormat="false" ht="12.75" hidden="false" customHeight="false" outlineLevel="0" collapsed="false">
      <c r="D522" s="446" t="n">
        <v>107</v>
      </c>
      <c r="E522" s="39" t="s">
        <v>250</v>
      </c>
    </row>
    <row r="523" customFormat="false" ht="12.75" hidden="false" customHeight="false" outlineLevel="0" collapsed="false">
      <c r="E523" s="401" t="s">
        <v>198</v>
      </c>
      <c r="F523" s="401" t="n">
        <v>1</v>
      </c>
      <c r="G523" s="401" t="n">
        <v>2</v>
      </c>
      <c r="H523" s="401" t="n">
        <v>3</v>
      </c>
      <c r="I523" s="401" t="n">
        <v>4</v>
      </c>
      <c r="J523" s="401" t="n">
        <v>5</v>
      </c>
      <c r="K523" s="401" t="n">
        <v>6</v>
      </c>
      <c r="L523" s="401" t="n">
        <v>7</v>
      </c>
      <c r="M523" s="401" t="n">
        <v>8</v>
      </c>
      <c r="N523" s="401" t="n">
        <v>9</v>
      </c>
      <c r="O523" s="401" t="n">
        <v>10</v>
      </c>
      <c r="P523" s="401" t="n">
        <v>11</v>
      </c>
      <c r="Q523" s="401" t="n">
        <v>12</v>
      </c>
      <c r="R523" s="401" t="n">
        <v>13</v>
      </c>
      <c r="S523" s="401" t="n">
        <v>14</v>
      </c>
      <c r="T523" s="401" t="n">
        <v>15</v>
      </c>
      <c r="U523" s="401" t="n">
        <v>16</v>
      </c>
      <c r="V523" s="401" t="n">
        <v>17</v>
      </c>
      <c r="W523" s="401" t="n">
        <v>18</v>
      </c>
      <c r="X523" s="401" t="n">
        <v>19</v>
      </c>
      <c r="Y523" s="401" t="n">
        <v>20</v>
      </c>
      <c r="Z523" s="401" t="n">
        <v>21</v>
      </c>
      <c r="AA523" s="401" t="n">
        <v>22</v>
      </c>
      <c r="AB523" s="401" t="n">
        <v>23</v>
      </c>
      <c r="AC523" s="401" t="n">
        <v>24</v>
      </c>
      <c r="AD523" s="401" t="n">
        <v>25</v>
      </c>
      <c r="AE523" s="401" t="n">
        <v>26</v>
      </c>
      <c r="AF523" s="401" t="n">
        <v>27</v>
      </c>
      <c r="AG523" s="401" t="n">
        <v>28</v>
      </c>
      <c r="AH523" s="401" t="n">
        <v>29</v>
      </c>
      <c r="AI523" s="401" t="n">
        <v>30</v>
      </c>
      <c r="AJ523" s="401" t="n">
        <v>31</v>
      </c>
      <c r="AK523" s="401" t="n">
        <v>32</v>
      </c>
      <c r="AL523" s="401" t="n">
        <v>33</v>
      </c>
      <c r="AM523" s="401" t="n">
        <v>34</v>
      </c>
      <c r="AN523" s="401" t="n">
        <v>35</v>
      </c>
      <c r="AO523" s="401" t="n">
        <v>36</v>
      </c>
      <c r="AP523" s="401" t="n">
        <v>37</v>
      </c>
      <c r="AQ523" s="401" t="n">
        <v>38</v>
      </c>
      <c r="AR523" s="401" t="n">
        <v>39</v>
      </c>
      <c r="AS523" s="401" t="n">
        <v>40</v>
      </c>
      <c r="AT523" s="401" t="n">
        <v>41</v>
      </c>
      <c r="AU523" s="401" t="n">
        <v>42</v>
      </c>
      <c r="AV523" s="401" t="n">
        <v>43</v>
      </c>
      <c r="AW523" s="401" t="n">
        <v>44</v>
      </c>
      <c r="AX523" s="401" t="n">
        <v>45</v>
      </c>
      <c r="AY523" s="401" t="n">
        <v>46</v>
      </c>
      <c r="AZ523" s="401" t="n">
        <v>47</v>
      </c>
      <c r="BA523" s="401" t="n">
        <v>48</v>
      </c>
      <c r="BB523" s="401" t="n">
        <v>49</v>
      </c>
      <c r="BC523" s="401" t="n">
        <v>50</v>
      </c>
      <c r="BD523" s="401" t="n">
        <v>51</v>
      </c>
      <c r="BE523" s="401" t="n">
        <v>52</v>
      </c>
      <c r="BF523" s="401" t="n">
        <v>53</v>
      </c>
      <c r="BG523" s="401" t="n">
        <v>54</v>
      </c>
      <c r="BH523" s="401" t="n">
        <v>55</v>
      </c>
      <c r="BI523" s="401" t="n">
        <v>56</v>
      </c>
      <c r="BJ523" s="401" t="n">
        <v>57</v>
      </c>
      <c r="BK523" s="401" t="n">
        <v>58</v>
      </c>
      <c r="BL523" s="401" t="n">
        <v>59</v>
      </c>
      <c r="BM523" s="401" t="n">
        <v>60</v>
      </c>
      <c r="BN523" s="401" t="n">
        <v>61</v>
      </c>
      <c r="BO523" s="401" t="n">
        <v>62</v>
      </c>
      <c r="BP523" s="401" t="n">
        <v>63</v>
      </c>
      <c r="BQ523" s="401" t="n">
        <v>64</v>
      </c>
      <c r="BR523" s="401" t="n">
        <v>65</v>
      </c>
      <c r="BS523" s="401" t="n">
        <v>66</v>
      </c>
      <c r="BT523" s="401" t="n">
        <v>67</v>
      </c>
      <c r="BU523" s="401" t="n">
        <v>68</v>
      </c>
      <c r="BV523" s="401" t="n">
        <v>69</v>
      </c>
      <c r="BW523" s="401" t="n">
        <v>70</v>
      </c>
      <c r="BX523" s="401" t="n">
        <v>71</v>
      </c>
      <c r="BY523" s="401" t="n">
        <v>72</v>
      </c>
      <c r="BZ523" s="401" t="n">
        <v>73</v>
      </c>
      <c r="CA523" s="401" t="n">
        <v>74</v>
      </c>
      <c r="CB523" s="401" t="n">
        <v>75</v>
      </c>
      <c r="CC523" s="401" t="n">
        <v>76</v>
      </c>
      <c r="CD523" s="401" t="n">
        <v>77</v>
      </c>
      <c r="CE523" s="401" t="n">
        <v>78</v>
      </c>
      <c r="CF523" s="401" t="n">
        <v>79</v>
      </c>
      <c r="CG523" s="401" t="n">
        <v>80</v>
      </c>
      <c r="CH523" s="401" t="n">
        <v>81</v>
      </c>
      <c r="CI523" s="401" t="n">
        <v>82</v>
      </c>
      <c r="CJ523" s="401" t="n">
        <v>83</v>
      </c>
      <c r="CK523" s="401" t="n">
        <v>84</v>
      </c>
      <c r="CL523" s="401" t="n">
        <v>85</v>
      </c>
      <c r="CM523" s="401" t="n">
        <v>86</v>
      </c>
      <c r="CN523" s="401" t="n">
        <v>87</v>
      </c>
      <c r="CO523" s="401" t="n">
        <v>88</v>
      </c>
      <c r="CP523" s="401" t="n">
        <v>89</v>
      </c>
      <c r="CQ523" s="401" t="n">
        <v>90</v>
      </c>
      <c r="CR523" s="401" t="n">
        <v>91</v>
      </c>
      <c r="CS523" s="401" t="n">
        <v>92</v>
      </c>
      <c r="CT523" s="401" t="n">
        <v>93</v>
      </c>
      <c r="CU523" s="401" t="n">
        <v>94</v>
      </c>
      <c r="CV523" s="401" t="n">
        <v>95</v>
      </c>
      <c r="CW523" s="401" t="n">
        <v>96</v>
      </c>
      <c r="CX523" s="401" t="n">
        <v>97</v>
      </c>
      <c r="CY523" s="401" t="n">
        <v>98</v>
      </c>
      <c r="CZ523" s="401" t="n">
        <v>99</v>
      </c>
      <c r="DB523" s="401" t="n">
        <v>100</v>
      </c>
      <c r="DC523" s="401" t="n">
        <v>101</v>
      </c>
      <c r="DD523" s="401" t="n">
        <v>102</v>
      </c>
      <c r="DE523" s="401" t="n">
        <v>103</v>
      </c>
      <c r="DG523" s="401" t="n">
        <v>104</v>
      </c>
      <c r="DH523" s="401" t="n">
        <v>105</v>
      </c>
      <c r="DI523" s="401" t="n">
        <v>106</v>
      </c>
      <c r="DJ523" s="401" t="n">
        <v>107</v>
      </c>
    </row>
    <row r="524" customFormat="false" ht="12.75" hidden="false" customHeight="false" outlineLevel="0" collapsed="false">
      <c r="E524" s="401" t="s">
        <v>225</v>
      </c>
      <c r="F524" s="401" t="n">
        <v>48</v>
      </c>
      <c r="G524" s="401" t="n">
        <v>36</v>
      </c>
      <c r="H524" s="401" t="n">
        <v>96</v>
      </c>
      <c r="I524" s="401" t="n">
        <v>51</v>
      </c>
      <c r="J524" s="401" t="n">
        <v>17</v>
      </c>
      <c r="K524" s="401" t="n">
        <v>73</v>
      </c>
      <c r="L524" s="401" t="n">
        <v>55</v>
      </c>
      <c r="M524" s="401" t="n">
        <v>9</v>
      </c>
      <c r="N524" s="401" t="n">
        <v>18</v>
      </c>
      <c r="O524" s="401" t="n">
        <v>26</v>
      </c>
      <c r="P524" s="401" t="n">
        <v>45</v>
      </c>
      <c r="Q524" s="401" t="n">
        <v>56</v>
      </c>
      <c r="R524" s="401" t="n">
        <v>75</v>
      </c>
      <c r="S524" s="401" t="n">
        <v>7</v>
      </c>
      <c r="T524" s="401" t="n">
        <v>52</v>
      </c>
      <c r="U524" s="401" t="n">
        <v>99</v>
      </c>
      <c r="V524" s="401" t="n">
        <v>23</v>
      </c>
      <c r="W524" s="401" t="n">
        <v>14</v>
      </c>
      <c r="X524" s="401" t="n">
        <v>42</v>
      </c>
      <c r="Y524" s="401" t="n">
        <v>59</v>
      </c>
      <c r="Z524" s="401" t="n">
        <v>15</v>
      </c>
      <c r="AA524" s="401" t="n">
        <v>63</v>
      </c>
      <c r="AB524" s="401" t="n">
        <v>89</v>
      </c>
      <c r="AC524" s="401" t="n">
        <v>53</v>
      </c>
      <c r="AD524" s="401" t="n">
        <v>34</v>
      </c>
      <c r="AE524" s="401" t="n">
        <v>37</v>
      </c>
      <c r="AF524" s="401" t="n">
        <v>103</v>
      </c>
      <c r="AG524" s="401" t="n">
        <v>2</v>
      </c>
      <c r="AH524" s="401" t="n">
        <v>6</v>
      </c>
      <c r="AI524" s="401" t="n">
        <v>32</v>
      </c>
      <c r="AJ524" s="401" t="n">
        <v>24</v>
      </c>
      <c r="AK524" s="401" t="n">
        <v>49</v>
      </c>
      <c r="AL524" s="401" t="n">
        <v>39</v>
      </c>
      <c r="AM524" s="401" t="n">
        <v>31</v>
      </c>
      <c r="AN524" s="401" t="n">
        <v>72</v>
      </c>
      <c r="AO524" s="401" t="n">
        <v>5</v>
      </c>
      <c r="AP524" s="401" t="n">
        <v>60</v>
      </c>
      <c r="AQ524" s="401" t="n">
        <v>76</v>
      </c>
      <c r="AR524" s="401" t="n">
        <v>33</v>
      </c>
      <c r="AS524" s="401" t="n">
        <v>86</v>
      </c>
      <c r="AT524" s="401" t="n">
        <v>43</v>
      </c>
      <c r="AU524" s="401" t="n">
        <v>90</v>
      </c>
      <c r="AV524" s="401" t="n">
        <v>70</v>
      </c>
      <c r="AW524" s="401" t="n">
        <v>82</v>
      </c>
      <c r="AX524" s="401" t="n">
        <v>22</v>
      </c>
      <c r="AY524" s="401" t="n">
        <v>79</v>
      </c>
      <c r="AZ524" s="401" t="n">
        <v>107</v>
      </c>
      <c r="BA524" s="401" t="n">
        <v>66</v>
      </c>
      <c r="BB524" s="401" t="n">
        <v>30</v>
      </c>
      <c r="BC524" s="401" t="n">
        <v>1</v>
      </c>
      <c r="BD524" s="401" t="n">
        <v>93</v>
      </c>
      <c r="BE524" s="401" t="n">
        <v>46</v>
      </c>
      <c r="BF524" s="401" t="n">
        <v>54</v>
      </c>
      <c r="BG524" s="401" t="n">
        <v>25</v>
      </c>
      <c r="BH524" s="401" t="n">
        <v>81</v>
      </c>
      <c r="BI524" s="401" t="n">
        <v>64</v>
      </c>
      <c r="BJ524" s="401" t="n">
        <v>58</v>
      </c>
      <c r="BK524" s="401" t="n">
        <v>77</v>
      </c>
      <c r="BL524" s="401" t="n">
        <v>92</v>
      </c>
      <c r="BM524" s="401" t="n">
        <v>41</v>
      </c>
      <c r="BN524" s="401" t="n">
        <v>74</v>
      </c>
      <c r="BO524" s="401" t="n">
        <v>102</v>
      </c>
      <c r="BP524" s="401" t="n">
        <v>87</v>
      </c>
      <c r="BQ524" s="401" t="n">
        <v>104</v>
      </c>
      <c r="BR524" s="401" t="n">
        <v>11</v>
      </c>
      <c r="BS524" s="401" t="n">
        <v>40</v>
      </c>
      <c r="BT524" s="401" t="n">
        <v>98</v>
      </c>
      <c r="BU524" s="401" t="n">
        <v>94</v>
      </c>
      <c r="BV524" s="401" t="n">
        <v>35</v>
      </c>
      <c r="BW524" s="401" t="n">
        <v>13</v>
      </c>
      <c r="BX524" s="401" t="n">
        <v>62</v>
      </c>
      <c r="BY524" s="401" t="n">
        <v>88</v>
      </c>
      <c r="BZ524" s="401" t="n">
        <v>101</v>
      </c>
      <c r="CA524" s="401" t="n">
        <v>97</v>
      </c>
      <c r="CB524" s="401" t="n">
        <v>68</v>
      </c>
      <c r="CC524" s="401" t="n">
        <v>38</v>
      </c>
      <c r="CD524" s="401" t="n">
        <v>29</v>
      </c>
      <c r="CE524" s="401" t="n">
        <v>80</v>
      </c>
      <c r="CF524" s="401" t="n">
        <v>16</v>
      </c>
      <c r="CG524" s="401" t="n">
        <v>57</v>
      </c>
      <c r="CH524" s="401" t="n">
        <v>8</v>
      </c>
      <c r="CI524" s="401" t="n">
        <v>44</v>
      </c>
      <c r="CJ524" s="401" t="n">
        <v>12</v>
      </c>
      <c r="CK524" s="401" t="n">
        <v>100</v>
      </c>
      <c r="CL524" s="401" t="n">
        <v>4</v>
      </c>
      <c r="CM524" s="401" t="n">
        <v>10</v>
      </c>
      <c r="CN524" s="401" t="n">
        <v>19</v>
      </c>
      <c r="CO524" s="401" t="n">
        <v>84</v>
      </c>
      <c r="CP524" s="401" t="n">
        <v>78</v>
      </c>
      <c r="CQ524" s="401" t="n">
        <v>105</v>
      </c>
      <c r="CR524" s="401" t="n">
        <v>65</v>
      </c>
      <c r="CS524" s="401" t="n">
        <v>85</v>
      </c>
      <c r="CT524" s="401" t="n">
        <v>27</v>
      </c>
      <c r="CU524" s="401" t="n">
        <v>106</v>
      </c>
      <c r="CV524" s="401" t="n">
        <v>71</v>
      </c>
      <c r="CW524" s="401" t="n">
        <v>47</v>
      </c>
      <c r="CX524" s="401" t="n">
        <v>61</v>
      </c>
      <c r="CY524" s="401" t="n">
        <v>91</v>
      </c>
      <c r="CZ524" s="401" t="n">
        <v>83</v>
      </c>
      <c r="DB524" s="401" t="n">
        <v>28</v>
      </c>
      <c r="DC524" s="401" t="n">
        <v>20</v>
      </c>
      <c r="DD524" s="401" t="n">
        <v>67</v>
      </c>
      <c r="DE524" s="401" t="n">
        <v>21</v>
      </c>
      <c r="DG524" s="401" t="n">
        <v>69</v>
      </c>
      <c r="DH524" s="401" t="n">
        <v>95</v>
      </c>
      <c r="DI524" s="401" t="n">
        <v>50</v>
      </c>
      <c r="DJ524" s="401" t="n">
        <v>3</v>
      </c>
    </row>
    <row r="525" customFormat="false" ht="12.75" hidden="false" customHeight="false" outlineLevel="0" collapsed="false">
      <c r="E525" s="401" t="s">
        <v>227</v>
      </c>
      <c r="F525" s="401" t="n">
        <v>52</v>
      </c>
      <c r="G525" s="401" t="n">
        <v>40</v>
      </c>
      <c r="H525" s="401" t="n">
        <v>82</v>
      </c>
      <c r="I525" s="401" t="n">
        <v>61</v>
      </c>
      <c r="J525" s="401" t="n">
        <v>6</v>
      </c>
      <c r="K525" s="401" t="n">
        <v>34</v>
      </c>
      <c r="L525" s="401" t="n">
        <v>106</v>
      </c>
      <c r="M525" s="401" t="n">
        <v>41</v>
      </c>
      <c r="N525" s="401" t="n">
        <v>11</v>
      </c>
      <c r="O525" s="401" t="n">
        <v>76</v>
      </c>
      <c r="P525" s="401" t="n">
        <v>55</v>
      </c>
      <c r="Q525" s="401" t="n">
        <v>80</v>
      </c>
      <c r="R525" s="401" t="n">
        <v>107</v>
      </c>
      <c r="S525" s="401" t="n">
        <v>56</v>
      </c>
      <c r="T525" s="401" t="n">
        <v>67</v>
      </c>
      <c r="U525" s="401" t="n">
        <v>50</v>
      </c>
      <c r="V525" s="401" t="n">
        <v>86</v>
      </c>
      <c r="W525" s="401" t="n">
        <v>32</v>
      </c>
      <c r="X525" s="401" t="n">
        <v>66</v>
      </c>
      <c r="Y525" s="401" t="n">
        <v>51</v>
      </c>
      <c r="Z525" s="401" t="n">
        <v>18</v>
      </c>
      <c r="AA525" s="401" t="n">
        <v>83</v>
      </c>
      <c r="AB525" s="401" t="n">
        <v>49</v>
      </c>
      <c r="AC525" s="401" t="n">
        <v>65</v>
      </c>
      <c r="AD525" s="401" t="n">
        <v>77</v>
      </c>
      <c r="AE525" s="401" t="n">
        <v>72</v>
      </c>
      <c r="AF525" s="401" t="n">
        <v>84</v>
      </c>
      <c r="AG525" s="401" t="n">
        <v>22</v>
      </c>
      <c r="AH525" s="401" t="n">
        <v>98</v>
      </c>
      <c r="AI525" s="401" t="n">
        <v>2</v>
      </c>
      <c r="AJ525" s="401" t="n">
        <v>103</v>
      </c>
      <c r="AK525" s="401" t="n">
        <v>21</v>
      </c>
      <c r="AL525" s="401" t="n">
        <v>69</v>
      </c>
      <c r="AM525" s="401" t="n">
        <v>62</v>
      </c>
      <c r="AN525" s="401" t="n">
        <v>46</v>
      </c>
      <c r="AO525" s="401" t="n">
        <v>30</v>
      </c>
      <c r="AP525" s="401" t="n">
        <v>94</v>
      </c>
      <c r="AQ525" s="401" t="n">
        <v>71</v>
      </c>
      <c r="AR525" s="401" t="n">
        <v>38</v>
      </c>
      <c r="AS525" s="401" t="n">
        <v>47</v>
      </c>
      <c r="AT525" s="401" t="n">
        <v>42</v>
      </c>
      <c r="AU525" s="401" t="n">
        <v>33</v>
      </c>
      <c r="AV525" s="401" t="n">
        <v>95</v>
      </c>
      <c r="AW525" s="401" t="n">
        <v>8</v>
      </c>
      <c r="AX525" s="401" t="n">
        <v>58</v>
      </c>
      <c r="AY525" s="401" t="n">
        <v>3</v>
      </c>
      <c r="AZ525" s="401" t="n">
        <v>78</v>
      </c>
      <c r="BA525" s="401" t="n">
        <v>81</v>
      </c>
      <c r="BB525" s="401" t="n">
        <v>15</v>
      </c>
      <c r="BC525" s="401" t="n">
        <v>100</v>
      </c>
      <c r="BD525" s="401" t="n">
        <v>20</v>
      </c>
      <c r="BE525" s="401" t="n">
        <v>1</v>
      </c>
      <c r="BF525" s="401" t="n">
        <v>92</v>
      </c>
      <c r="BG525" s="401" t="n">
        <v>37</v>
      </c>
      <c r="BH525" s="401" t="n">
        <v>23</v>
      </c>
      <c r="BI525" s="401" t="n">
        <v>57</v>
      </c>
      <c r="BJ525" s="401" t="n">
        <v>14</v>
      </c>
      <c r="BK525" s="401" t="n">
        <v>105</v>
      </c>
      <c r="BL525" s="401" t="n">
        <v>63</v>
      </c>
      <c r="BM525" s="401" t="n">
        <v>48</v>
      </c>
      <c r="BN525" s="401" t="n">
        <v>39</v>
      </c>
      <c r="BO525" s="401" t="n">
        <v>10</v>
      </c>
      <c r="BP525" s="401" t="n">
        <v>45</v>
      </c>
      <c r="BQ525" s="401" t="n">
        <v>102</v>
      </c>
      <c r="BR525" s="401" t="n">
        <v>28</v>
      </c>
      <c r="BS525" s="401" t="n">
        <v>19</v>
      </c>
      <c r="BT525" s="401" t="n">
        <v>89</v>
      </c>
      <c r="BU525" s="401" t="n">
        <v>97</v>
      </c>
      <c r="BV525" s="401" t="n">
        <v>36</v>
      </c>
      <c r="BW525" s="401" t="n">
        <v>43</v>
      </c>
      <c r="BX525" s="401" t="n">
        <v>9</v>
      </c>
      <c r="BY525" s="401" t="n">
        <v>54</v>
      </c>
      <c r="BZ525" s="401" t="n">
        <v>90</v>
      </c>
      <c r="CA525" s="401" t="n">
        <v>27</v>
      </c>
      <c r="CB525" s="401" t="n">
        <v>104</v>
      </c>
      <c r="CC525" s="401" t="n">
        <v>35</v>
      </c>
      <c r="CD525" s="401" t="n">
        <v>26</v>
      </c>
      <c r="CE525" s="401" t="n">
        <v>85</v>
      </c>
      <c r="CF525" s="401" t="n">
        <v>101</v>
      </c>
      <c r="CG525" s="401" t="n">
        <v>12</v>
      </c>
      <c r="CH525" s="401" t="n">
        <v>70</v>
      </c>
      <c r="CI525" s="401" t="n">
        <v>53</v>
      </c>
      <c r="CJ525" s="401" t="n">
        <v>24</v>
      </c>
      <c r="CK525" s="401" t="n">
        <v>5</v>
      </c>
      <c r="CL525" s="401" t="n">
        <v>99</v>
      </c>
      <c r="CM525" s="401" t="n">
        <v>59</v>
      </c>
      <c r="CN525" s="401" t="n">
        <v>74</v>
      </c>
      <c r="CO525" s="401" t="n">
        <v>44</v>
      </c>
      <c r="CP525" s="401" t="n">
        <v>96</v>
      </c>
      <c r="CQ525" s="401" t="n">
        <v>31</v>
      </c>
      <c r="CR525" s="401" t="n">
        <v>25</v>
      </c>
      <c r="CS525" s="401" t="n">
        <v>68</v>
      </c>
      <c r="CT525" s="401" t="n">
        <v>60</v>
      </c>
      <c r="CU525" s="401" t="n">
        <v>73</v>
      </c>
      <c r="CV525" s="401" t="n">
        <v>91</v>
      </c>
      <c r="CW525" s="401" t="n">
        <v>4</v>
      </c>
      <c r="CX525" s="401" t="n">
        <v>75</v>
      </c>
      <c r="CY525" s="401" t="n">
        <v>29</v>
      </c>
      <c r="CZ525" s="401" t="n">
        <v>88</v>
      </c>
      <c r="DB525" s="401" t="n">
        <v>17</v>
      </c>
      <c r="DC525" s="401" t="n">
        <v>79</v>
      </c>
      <c r="DD525" s="401" t="n">
        <v>64</v>
      </c>
      <c r="DE525" s="401" t="n">
        <v>87</v>
      </c>
      <c r="DG525" s="401" t="n">
        <v>13</v>
      </c>
      <c r="DH525" s="401" t="n">
        <v>16</v>
      </c>
      <c r="DI525" s="401" t="n">
        <v>7</v>
      </c>
      <c r="DJ525" s="401" t="n">
        <v>93</v>
      </c>
    </row>
    <row r="527" customFormat="false" ht="12.75" hidden="false" customHeight="false" outlineLevel="0" collapsed="false">
      <c r="D527" s="446" t="n">
        <v>108</v>
      </c>
      <c r="E527" s="39" t="s">
        <v>250</v>
      </c>
    </row>
    <row r="528" customFormat="false" ht="12.75" hidden="false" customHeight="false" outlineLevel="0" collapsed="false">
      <c r="E528" s="401" t="s">
        <v>198</v>
      </c>
      <c r="F528" s="401" t="n">
        <v>1</v>
      </c>
      <c r="G528" s="401" t="n">
        <v>2</v>
      </c>
      <c r="H528" s="401" t="n">
        <v>3</v>
      </c>
      <c r="I528" s="401" t="n">
        <v>4</v>
      </c>
      <c r="J528" s="401" t="n">
        <v>5</v>
      </c>
      <c r="K528" s="401" t="n">
        <v>6</v>
      </c>
      <c r="L528" s="401" t="n">
        <v>7</v>
      </c>
      <c r="M528" s="401" t="n">
        <v>8</v>
      </c>
      <c r="N528" s="401" t="n">
        <v>9</v>
      </c>
      <c r="O528" s="401" t="n">
        <v>10</v>
      </c>
      <c r="P528" s="401" t="n">
        <v>11</v>
      </c>
      <c r="Q528" s="401" t="n">
        <v>12</v>
      </c>
      <c r="R528" s="401" t="n">
        <v>13</v>
      </c>
      <c r="S528" s="401" t="n">
        <v>14</v>
      </c>
      <c r="T528" s="401" t="n">
        <v>15</v>
      </c>
      <c r="U528" s="401" t="n">
        <v>16</v>
      </c>
      <c r="V528" s="401" t="n">
        <v>17</v>
      </c>
      <c r="W528" s="401" t="n">
        <v>18</v>
      </c>
      <c r="X528" s="401" t="n">
        <v>19</v>
      </c>
      <c r="Y528" s="401" t="n">
        <v>20</v>
      </c>
      <c r="Z528" s="401" t="n">
        <v>21</v>
      </c>
      <c r="AA528" s="401" t="n">
        <v>22</v>
      </c>
      <c r="AB528" s="401" t="n">
        <v>23</v>
      </c>
      <c r="AC528" s="401" t="n">
        <v>24</v>
      </c>
      <c r="AD528" s="401" t="n">
        <v>25</v>
      </c>
      <c r="AE528" s="401" t="n">
        <v>26</v>
      </c>
      <c r="AF528" s="401" t="n">
        <v>27</v>
      </c>
      <c r="AG528" s="401" t="n">
        <v>28</v>
      </c>
      <c r="AH528" s="401" t="n">
        <v>29</v>
      </c>
      <c r="AI528" s="401" t="n">
        <v>30</v>
      </c>
      <c r="AJ528" s="401" t="n">
        <v>31</v>
      </c>
      <c r="AK528" s="401" t="n">
        <v>32</v>
      </c>
      <c r="AL528" s="401" t="n">
        <v>33</v>
      </c>
      <c r="AM528" s="401" t="n">
        <v>34</v>
      </c>
      <c r="AN528" s="401" t="n">
        <v>35</v>
      </c>
      <c r="AO528" s="401" t="n">
        <v>36</v>
      </c>
      <c r="AP528" s="401" t="n">
        <v>37</v>
      </c>
      <c r="AQ528" s="401" t="n">
        <v>38</v>
      </c>
      <c r="AR528" s="401" t="n">
        <v>39</v>
      </c>
      <c r="AS528" s="401" t="n">
        <v>40</v>
      </c>
      <c r="AT528" s="401" t="n">
        <v>41</v>
      </c>
      <c r="AU528" s="401" t="n">
        <v>42</v>
      </c>
      <c r="AV528" s="401" t="n">
        <v>43</v>
      </c>
      <c r="AW528" s="401" t="n">
        <v>44</v>
      </c>
      <c r="AX528" s="401" t="n">
        <v>45</v>
      </c>
      <c r="AY528" s="401" t="n">
        <v>46</v>
      </c>
      <c r="AZ528" s="401" t="n">
        <v>47</v>
      </c>
      <c r="BA528" s="401" t="n">
        <v>48</v>
      </c>
      <c r="BB528" s="401" t="n">
        <v>49</v>
      </c>
      <c r="BC528" s="401" t="n">
        <v>50</v>
      </c>
      <c r="BD528" s="401" t="n">
        <v>51</v>
      </c>
      <c r="BE528" s="401" t="n">
        <v>52</v>
      </c>
      <c r="BF528" s="401" t="n">
        <v>53</v>
      </c>
      <c r="BG528" s="401" t="n">
        <v>54</v>
      </c>
      <c r="BH528" s="401" t="n">
        <v>55</v>
      </c>
      <c r="BI528" s="401" t="n">
        <v>56</v>
      </c>
      <c r="BJ528" s="401" t="n">
        <v>57</v>
      </c>
      <c r="BK528" s="401" t="n">
        <v>58</v>
      </c>
      <c r="BL528" s="401" t="n">
        <v>59</v>
      </c>
      <c r="BM528" s="401" t="n">
        <v>60</v>
      </c>
      <c r="BN528" s="401" t="n">
        <v>61</v>
      </c>
      <c r="BO528" s="401" t="n">
        <v>62</v>
      </c>
      <c r="BP528" s="401" t="n">
        <v>63</v>
      </c>
      <c r="BQ528" s="401" t="n">
        <v>64</v>
      </c>
      <c r="BR528" s="401" t="n">
        <v>65</v>
      </c>
      <c r="BS528" s="401" t="n">
        <v>66</v>
      </c>
      <c r="BT528" s="401" t="n">
        <v>67</v>
      </c>
      <c r="BU528" s="401" t="n">
        <v>68</v>
      </c>
      <c r="BV528" s="401" t="n">
        <v>69</v>
      </c>
      <c r="BW528" s="401" t="n">
        <v>70</v>
      </c>
      <c r="BX528" s="401" t="n">
        <v>71</v>
      </c>
      <c r="BY528" s="401" t="n">
        <v>72</v>
      </c>
      <c r="BZ528" s="401" t="n">
        <v>73</v>
      </c>
      <c r="CA528" s="401" t="n">
        <v>74</v>
      </c>
      <c r="CB528" s="401" t="n">
        <v>75</v>
      </c>
      <c r="CC528" s="401" t="n">
        <v>76</v>
      </c>
      <c r="CD528" s="401" t="n">
        <v>77</v>
      </c>
      <c r="CE528" s="401" t="n">
        <v>78</v>
      </c>
      <c r="CF528" s="401" t="n">
        <v>79</v>
      </c>
      <c r="CG528" s="401" t="n">
        <v>80</v>
      </c>
      <c r="CH528" s="401" t="n">
        <v>81</v>
      </c>
      <c r="CI528" s="401" t="n">
        <v>82</v>
      </c>
      <c r="CJ528" s="401" t="n">
        <v>83</v>
      </c>
      <c r="CK528" s="401" t="n">
        <v>84</v>
      </c>
      <c r="CL528" s="401" t="n">
        <v>85</v>
      </c>
      <c r="CM528" s="401" t="n">
        <v>86</v>
      </c>
      <c r="CN528" s="401" t="n">
        <v>87</v>
      </c>
      <c r="CO528" s="401" t="n">
        <v>88</v>
      </c>
      <c r="CP528" s="401" t="n">
        <v>89</v>
      </c>
      <c r="CQ528" s="401" t="n">
        <v>90</v>
      </c>
      <c r="CR528" s="401" t="n">
        <v>91</v>
      </c>
      <c r="CS528" s="401" t="n">
        <v>92</v>
      </c>
      <c r="CT528" s="401" t="n">
        <v>93</v>
      </c>
      <c r="CU528" s="401" t="n">
        <v>94</v>
      </c>
      <c r="CV528" s="401" t="n">
        <v>95</v>
      </c>
      <c r="CW528" s="401" t="n">
        <v>96</v>
      </c>
      <c r="CX528" s="401" t="n">
        <v>97</v>
      </c>
      <c r="CY528" s="401" t="n">
        <v>98</v>
      </c>
      <c r="CZ528" s="401" t="n">
        <v>99</v>
      </c>
      <c r="DA528" s="401" t="n">
        <v>100</v>
      </c>
      <c r="DB528" s="401" t="n">
        <v>101</v>
      </c>
      <c r="DC528" s="401" t="n">
        <v>102</v>
      </c>
      <c r="DD528" s="401" t="n">
        <v>103</v>
      </c>
      <c r="DE528" s="401" t="n">
        <v>104</v>
      </c>
      <c r="DG528" s="401" t="n">
        <v>105</v>
      </c>
      <c r="DH528" s="401" t="n">
        <v>106</v>
      </c>
      <c r="DI528" s="401" t="n">
        <v>107</v>
      </c>
      <c r="DJ528" s="401" t="n">
        <v>108</v>
      </c>
    </row>
    <row r="529" customFormat="false" ht="12.75" hidden="false" customHeight="false" outlineLevel="0" collapsed="false">
      <c r="E529" s="401" t="s">
        <v>225</v>
      </c>
      <c r="F529" s="401" t="n">
        <v>24</v>
      </c>
      <c r="G529" s="401" t="n">
        <v>1</v>
      </c>
      <c r="H529" s="401" t="n">
        <v>34</v>
      </c>
      <c r="I529" s="401" t="n">
        <v>95</v>
      </c>
      <c r="J529" s="401" t="n">
        <v>88</v>
      </c>
      <c r="K529" s="401" t="n">
        <v>106</v>
      </c>
      <c r="L529" s="401" t="n">
        <v>40</v>
      </c>
      <c r="M529" s="401" t="n">
        <v>99</v>
      </c>
      <c r="N529" s="401" t="n">
        <v>6</v>
      </c>
      <c r="O529" s="401" t="n">
        <v>101</v>
      </c>
      <c r="P529" s="401" t="n">
        <v>35</v>
      </c>
      <c r="Q529" s="401" t="n">
        <v>96</v>
      </c>
      <c r="R529" s="401" t="n">
        <v>51</v>
      </c>
      <c r="S529" s="401" t="n">
        <v>30</v>
      </c>
      <c r="T529" s="401" t="n">
        <v>91</v>
      </c>
      <c r="U529" s="401" t="n">
        <v>94</v>
      </c>
      <c r="V529" s="401" t="n">
        <v>78</v>
      </c>
      <c r="W529" s="401" t="n">
        <v>104</v>
      </c>
      <c r="X529" s="401" t="n">
        <v>48</v>
      </c>
      <c r="Y529" s="401" t="n">
        <v>66</v>
      </c>
      <c r="Z529" s="401" t="n">
        <v>69</v>
      </c>
      <c r="AA529" s="401" t="n">
        <v>80</v>
      </c>
      <c r="AB529" s="401" t="n">
        <v>62</v>
      </c>
      <c r="AC529" s="401" t="n">
        <v>81</v>
      </c>
      <c r="AD529" s="401" t="n">
        <v>26</v>
      </c>
      <c r="AE529" s="401" t="n">
        <v>84</v>
      </c>
      <c r="AF529" s="401" t="n">
        <v>49</v>
      </c>
      <c r="AG529" s="401" t="n">
        <v>90</v>
      </c>
      <c r="AH529" s="401" t="n">
        <v>45</v>
      </c>
      <c r="AI529" s="401" t="n">
        <v>97</v>
      </c>
      <c r="AJ529" s="401" t="n">
        <v>89</v>
      </c>
      <c r="AK529" s="401" t="n">
        <v>43</v>
      </c>
      <c r="AL529" s="401" t="n">
        <v>74</v>
      </c>
      <c r="AM529" s="401" t="n">
        <v>52</v>
      </c>
      <c r="AN529" s="401" t="n">
        <v>61</v>
      </c>
      <c r="AO529" s="401" t="n">
        <v>7</v>
      </c>
      <c r="AP529" s="401" t="n">
        <v>36</v>
      </c>
      <c r="AQ529" s="401" t="n">
        <v>20</v>
      </c>
      <c r="AR529" s="401" t="n">
        <v>5</v>
      </c>
      <c r="AS529" s="401" t="n">
        <v>22</v>
      </c>
      <c r="AT529" s="401" t="n">
        <v>75</v>
      </c>
      <c r="AU529" s="401" t="n">
        <v>39</v>
      </c>
      <c r="AV529" s="401" t="n">
        <v>14</v>
      </c>
      <c r="AW529" s="401" t="n">
        <v>46</v>
      </c>
      <c r="AX529" s="401" t="n">
        <v>29</v>
      </c>
      <c r="AY529" s="401" t="n">
        <v>83</v>
      </c>
      <c r="AZ529" s="401" t="n">
        <v>16</v>
      </c>
      <c r="BA529" s="401" t="n">
        <v>55</v>
      </c>
      <c r="BB529" s="401" t="n">
        <v>107</v>
      </c>
      <c r="BC529" s="401" t="n">
        <v>86</v>
      </c>
      <c r="BD529" s="401" t="n">
        <v>18</v>
      </c>
      <c r="BE529" s="401" t="n">
        <v>103</v>
      </c>
      <c r="BF529" s="401" t="n">
        <v>65</v>
      </c>
      <c r="BG529" s="401" t="n">
        <v>73</v>
      </c>
      <c r="BH529" s="401" t="n">
        <v>8</v>
      </c>
      <c r="BI529" s="401" t="n">
        <v>28</v>
      </c>
      <c r="BJ529" s="401" t="n">
        <v>76</v>
      </c>
      <c r="BK529" s="401" t="n">
        <v>11</v>
      </c>
      <c r="BL529" s="401" t="n">
        <v>32</v>
      </c>
      <c r="BM529" s="401" t="n">
        <v>105</v>
      </c>
      <c r="BN529" s="401" t="n">
        <v>92</v>
      </c>
      <c r="BO529" s="401" t="n">
        <v>108</v>
      </c>
      <c r="BP529" s="401" t="n">
        <v>56</v>
      </c>
      <c r="BQ529" s="401" t="n">
        <v>102</v>
      </c>
      <c r="BR529" s="401" t="n">
        <v>38</v>
      </c>
      <c r="BS529" s="401" t="n">
        <v>13</v>
      </c>
      <c r="BT529" s="401" t="n">
        <v>21</v>
      </c>
      <c r="BU529" s="401" t="n">
        <v>82</v>
      </c>
      <c r="BV529" s="401" t="n">
        <v>2</v>
      </c>
      <c r="BW529" s="401" t="n">
        <v>71</v>
      </c>
      <c r="BX529" s="401" t="n">
        <v>57</v>
      </c>
      <c r="BY529" s="401" t="n">
        <v>100</v>
      </c>
      <c r="BZ529" s="401" t="n">
        <v>15</v>
      </c>
      <c r="CA529" s="401" t="n">
        <v>33</v>
      </c>
      <c r="CB529" s="401" t="n">
        <v>42</v>
      </c>
      <c r="CC529" s="401" t="n">
        <v>85</v>
      </c>
      <c r="CD529" s="401" t="n">
        <v>53</v>
      </c>
      <c r="CE529" s="401" t="n">
        <v>17</v>
      </c>
      <c r="CF529" s="401" t="n">
        <v>50</v>
      </c>
      <c r="CG529" s="401" t="n">
        <v>93</v>
      </c>
      <c r="CH529" s="401" t="n">
        <v>4</v>
      </c>
      <c r="CI529" s="401" t="n">
        <v>44</v>
      </c>
      <c r="CJ529" s="401" t="n">
        <v>59</v>
      </c>
      <c r="CK529" s="401" t="n">
        <v>37</v>
      </c>
      <c r="CL529" s="401" t="n">
        <v>47</v>
      </c>
      <c r="CM529" s="401" t="n">
        <v>54</v>
      </c>
      <c r="CN529" s="401" t="n">
        <v>25</v>
      </c>
      <c r="CO529" s="401" t="n">
        <v>79</v>
      </c>
      <c r="CP529" s="401" t="n">
        <v>31</v>
      </c>
      <c r="CQ529" s="401" t="n">
        <v>58</v>
      </c>
      <c r="CR529" s="401" t="n">
        <v>19</v>
      </c>
      <c r="CS529" s="401" t="n">
        <v>64</v>
      </c>
      <c r="CT529" s="401" t="n">
        <v>87</v>
      </c>
      <c r="CU529" s="401" t="n">
        <v>3</v>
      </c>
      <c r="CV529" s="401" t="n">
        <v>77</v>
      </c>
      <c r="CW529" s="401" t="n">
        <v>12</v>
      </c>
      <c r="CX529" s="401" t="n">
        <v>23</v>
      </c>
      <c r="CY529" s="401" t="n">
        <v>60</v>
      </c>
      <c r="CZ529" s="401" t="n">
        <v>72</v>
      </c>
      <c r="DA529" s="401" t="n">
        <v>67</v>
      </c>
      <c r="DB529" s="401" t="n">
        <v>10</v>
      </c>
      <c r="DC529" s="401" t="n">
        <v>98</v>
      </c>
      <c r="DD529" s="401" t="n">
        <v>70</v>
      </c>
      <c r="DE529" s="401" t="n">
        <v>41</v>
      </c>
      <c r="DG529" s="401" t="n">
        <v>63</v>
      </c>
      <c r="DH529" s="401" t="n">
        <v>9</v>
      </c>
      <c r="DI529" s="401" t="n">
        <v>27</v>
      </c>
      <c r="DJ529" s="401" t="n">
        <v>68</v>
      </c>
    </row>
    <row r="530" customFormat="false" ht="12.75" hidden="false" customHeight="false" outlineLevel="0" collapsed="false">
      <c r="E530" s="401" t="s">
        <v>227</v>
      </c>
      <c r="F530" s="401" t="n">
        <v>79</v>
      </c>
      <c r="G530" s="401" t="n">
        <v>33</v>
      </c>
      <c r="H530" s="401" t="n">
        <v>66</v>
      </c>
      <c r="I530" s="401" t="n">
        <v>27</v>
      </c>
      <c r="J530" s="401" t="n">
        <v>12</v>
      </c>
      <c r="K530" s="401" t="n">
        <v>37</v>
      </c>
      <c r="L530" s="401" t="n">
        <v>35</v>
      </c>
      <c r="M530" s="401" t="n">
        <v>80</v>
      </c>
      <c r="N530" s="401" t="n">
        <v>63</v>
      </c>
      <c r="O530" s="401" t="n">
        <v>28</v>
      </c>
      <c r="P530" s="401" t="n">
        <v>48</v>
      </c>
      <c r="Q530" s="401" t="n">
        <v>41</v>
      </c>
      <c r="R530" s="401" t="n">
        <v>108</v>
      </c>
      <c r="S530" s="401" t="n">
        <v>91</v>
      </c>
      <c r="T530" s="401" t="n">
        <v>31</v>
      </c>
      <c r="U530" s="401" t="n">
        <v>30</v>
      </c>
      <c r="V530" s="401" t="n">
        <v>6</v>
      </c>
      <c r="W530" s="401" t="n">
        <v>47</v>
      </c>
      <c r="X530" s="401" t="n">
        <v>23</v>
      </c>
      <c r="Y530" s="401" t="n">
        <v>19</v>
      </c>
      <c r="Z530" s="401" t="n">
        <v>100</v>
      </c>
      <c r="AA530" s="401" t="n">
        <v>70</v>
      </c>
      <c r="AB530" s="401" t="n">
        <v>72</v>
      </c>
      <c r="AC530" s="401" t="n">
        <v>1</v>
      </c>
      <c r="AD530" s="401" t="n">
        <v>82</v>
      </c>
      <c r="AE530" s="401" t="n">
        <v>45</v>
      </c>
      <c r="AF530" s="401" t="n">
        <v>3</v>
      </c>
      <c r="AG530" s="401" t="n">
        <v>105</v>
      </c>
      <c r="AH530" s="401" t="n">
        <v>62</v>
      </c>
      <c r="AI530" s="401" t="n">
        <v>92</v>
      </c>
      <c r="AJ530" s="401" t="n">
        <v>40</v>
      </c>
      <c r="AK530" s="401" t="n">
        <v>74</v>
      </c>
      <c r="AL530" s="401" t="n">
        <v>2</v>
      </c>
      <c r="AM530" s="401" t="n">
        <v>78</v>
      </c>
      <c r="AN530" s="401" t="n">
        <v>7</v>
      </c>
      <c r="AO530" s="401" t="n">
        <v>107</v>
      </c>
      <c r="AP530" s="401" t="n">
        <v>69</v>
      </c>
      <c r="AQ530" s="401" t="n">
        <v>10</v>
      </c>
      <c r="AR530" s="401" t="n">
        <v>71</v>
      </c>
      <c r="AS530" s="401" t="n">
        <v>87</v>
      </c>
      <c r="AT530" s="401" t="n">
        <v>88</v>
      </c>
      <c r="AU530" s="401" t="n">
        <v>94</v>
      </c>
      <c r="AV530" s="401" t="n">
        <v>102</v>
      </c>
      <c r="AW530" s="401" t="n">
        <v>18</v>
      </c>
      <c r="AX530" s="401" t="n">
        <v>13</v>
      </c>
      <c r="AY530" s="401" t="n">
        <v>25</v>
      </c>
      <c r="AZ530" s="401" t="n">
        <v>59</v>
      </c>
      <c r="BA530" s="401" t="n">
        <v>67</v>
      </c>
      <c r="BB530" s="401" t="n">
        <v>101</v>
      </c>
      <c r="BC530" s="401" t="n">
        <v>51</v>
      </c>
      <c r="BD530" s="401" t="n">
        <v>5</v>
      </c>
      <c r="BE530" s="401" t="n">
        <v>73</v>
      </c>
      <c r="BF530" s="401" t="n">
        <v>52</v>
      </c>
      <c r="BG530" s="401" t="n">
        <v>106</v>
      </c>
      <c r="BH530" s="401" t="n">
        <v>46</v>
      </c>
      <c r="BI530" s="401" t="n">
        <v>50</v>
      </c>
      <c r="BJ530" s="401" t="n">
        <v>38</v>
      </c>
      <c r="BK530" s="401" t="n">
        <v>22</v>
      </c>
      <c r="BL530" s="401" t="n">
        <v>57</v>
      </c>
      <c r="BM530" s="401" t="n">
        <v>84</v>
      </c>
      <c r="BN530" s="401" t="n">
        <v>68</v>
      </c>
      <c r="BO530" s="401" t="n">
        <v>58</v>
      </c>
      <c r="BP530" s="401" t="n">
        <v>75</v>
      </c>
      <c r="BQ530" s="401" t="n">
        <v>43</v>
      </c>
      <c r="BR530" s="401" t="n">
        <v>11</v>
      </c>
      <c r="BS530" s="401" t="n">
        <v>44</v>
      </c>
      <c r="BT530" s="401" t="n">
        <v>14</v>
      </c>
      <c r="BU530" s="401" t="n">
        <v>77</v>
      </c>
      <c r="BV530" s="401" t="n">
        <v>61</v>
      </c>
      <c r="BW530" s="401" t="n">
        <v>83</v>
      </c>
      <c r="BX530" s="401" t="n">
        <v>42</v>
      </c>
      <c r="BY530" s="401" t="n">
        <v>20</v>
      </c>
      <c r="BZ530" s="401" t="n">
        <v>81</v>
      </c>
      <c r="CA530" s="401" t="n">
        <v>103</v>
      </c>
      <c r="CB530" s="401" t="n">
        <v>98</v>
      </c>
      <c r="CC530" s="401" t="n">
        <v>95</v>
      </c>
      <c r="CD530" s="401" t="n">
        <v>54</v>
      </c>
      <c r="CE530" s="401" t="n">
        <v>32</v>
      </c>
      <c r="CF530" s="401" t="n">
        <v>56</v>
      </c>
      <c r="CG530" s="401" t="n">
        <v>96</v>
      </c>
      <c r="CH530" s="401" t="n">
        <v>90</v>
      </c>
      <c r="CI530" s="401" t="n">
        <v>8</v>
      </c>
      <c r="CJ530" s="401" t="n">
        <v>39</v>
      </c>
      <c r="CK530" s="401" t="n">
        <v>53</v>
      </c>
      <c r="CL530" s="401" t="n">
        <v>16</v>
      </c>
      <c r="CM530" s="401" t="n">
        <v>9</v>
      </c>
      <c r="CN530" s="401" t="n">
        <v>99</v>
      </c>
      <c r="CO530" s="401" t="n">
        <v>86</v>
      </c>
      <c r="CP530" s="401" t="n">
        <v>76</v>
      </c>
      <c r="CQ530" s="401" t="n">
        <v>4</v>
      </c>
      <c r="CR530" s="401" t="n">
        <v>15</v>
      </c>
      <c r="CS530" s="401" t="n">
        <v>104</v>
      </c>
      <c r="CT530" s="401" t="n">
        <v>49</v>
      </c>
      <c r="CU530" s="401" t="n">
        <v>85</v>
      </c>
      <c r="CV530" s="401" t="n">
        <v>89</v>
      </c>
      <c r="CW530" s="401" t="n">
        <v>55</v>
      </c>
      <c r="CX530" s="401" t="n">
        <v>60</v>
      </c>
      <c r="CY530" s="401" t="n">
        <v>97</v>
      </c>
      <c r="CZ530" s="401" t="n">
        <v>36</v>
      </c>
      <c r="DA530" s="401" t="n">
        <v>17</v>
      </c>
      <c r="DB530" s="401" t="n">
        <v>29</v>
      </c>
      <c r="DC530" s="401" t="n">
        <v>34</v>
      </c>
      <c r="DD530" s="401" t="n">
        <v>64</v>
      </c>
      <c r="DE530" s="401" t="n">
        <v>21</v>
      </c>
      <c r="DG530" s="401" t="n">
        <v>65</v>
      </c>
      <c r="DH530" s="401" t="n">
        <v>93</v>
      </c>
      <c r="DI530" s="401" t="n">
        <v>24</v>
      </c>
      <c r="DJ530" s="401" t="n">
        <v>26</v>
      </c>
    </row>
    <row r="532" customFormat="false" ht="12.75" hidden="false" customHeight="false" outlineLevel="0" collapsed="false">
      <c r="D532" s="446" t="n">
        <v>109</v>
      </c>
      <c r="E532" s="39" t="s">
        <v>250</v>
      </c>
    </row>
    <row r="533" customFormat="false" ht="12.75" hidden="false" customHeight="false" outlineLevel="0" collapsed="false">
      <c r="E533" s="401" t="s">
        <v>198</v>
      </c>
      <c r="F533" s="401" t="n">
        <v>1</v>
      </c>
      <c r="G533" s="401" t="n">
        <v>2</v>
      </c>
      <c r="H533" s="401" t="n">
        <v>3</v>
      </c>
      <c r="I533" s="401" t="n">
        <v>4</v>
      </c>
      <c r="J533" s="401" t="n">
        <v>5</v>
      </c>
      <c r="K533" s="401" t="n">
        <v>6</v>
      </c>
      <c r="L533" s="401" t="n">
        <v>7</v>
      </c>
      <c r="M533" s="401" t="n">
        <v>8</v>
      </c>
      <c r="N533" s="401" t="n">
        <v>9</v>
      </c>
      <c r="O533" s="401" t="n">
        <v>10</v>
      </c>
      <c r="P533" s="401" t="n">
        <v>11</v>
      </c>
      <c r="Q533" s="401" t="n">
        <v>12</v>
      </c>
      <c r="R533" s="401" t="n">
        <v>13</v>
      </c>
      <c r="S533" s="401" t="n">
        <v>14</v>
      </c>
      <c r="T533" s="401" t="n">
        <v>15</v>
      </c>
      <c r="U533" s="401" t="n">
        <v>16</v>
      </c>
      <c r="V533" s="401" t="n">
        <v>17</v>
      </c>
      <c r="W533" s="401" t="n">
        <v>18</v>
      </c>
      <c r="X533" s="401" t="n">
        <v>19</v>
      </c>
      <c r="Y533" s="401" t="n">
        <v>20</v>
      </c>
      <c r="Z533" s="401" t="n">
        <v>21</v>
      </c>
      <c r="AA533" s="401" t="n">
        <v>22</v>
      </c>
      <c r="AB533" s="401" t="n">
        <v>23</v>
      </c>
      <c r="AC533" s="401" t="n">
        <v>24</v>
      </c>
      <c r="AD533" s="401" t="n">
        <v>25</v>
      </c>
      <c r="AE533" s="401" t="n">
        <v>26</v>
      </c>
      <c r="AF533" s="401" t="n">
        <v>27</v>
      </c>
      <c r="AG533" s="401" t="n">
        <v>28</v>
      </c>
      <c r="AH533" s="401" t="n">
        <v>29</v>
      </c>
      <c r="AI533" s="401" t="n">
        <v>30</v>
      </c>
      <c r="AJ533" s="401" t="n">
        <v>31</v>
      </c>
      <c r="AK533" s="401" t="n">
        <v>32</v>
      </c>
      <c r="AL533" s="401" t="n">
        <v>33</v>
      </c>
      <c r="AM533" s="401" t="n">
        <v>34</v>
      </c>
      <c r="AN533" s="401" t="n">
        <v>35</v>
      </c>
      <c r="AO533" s="401" t="n">
        <v>36</v>
      </c>
      <c r="AP533" s="401" t="n">
        <v>37</v>
      </c>
      <c r="AQ533" s="401" t="n">
        <v>38</v>
      </c>
      <c r="AR533" s="401" t="n">
        <v>39</v>
      </c>
      <c r="AS533" s="401" t="n">
        <v>40</v>
      </c>
      <c r="AT533" s="401" t="n">
        <v>41</v>
      </c>
      <c r="AU533" s="401" t="n">
        <v>42</v>
      </c>
      <c r="AV533" s="401" t="n">
        <v>43</v>
      </c>
      <c r="AW533" s="401" t="n">
        <v>44</v>
      </c>
      <c r="AX533" s="401" t="n">
        <v>45</v>
      </c>
      <c r="AY533" s="401" t="n">
        <v>46</v>
      </c>
      <c r="AZ533" s="401" t="n">
        <v>47</v>
      </c>
      <c r="BA533" s="401" t="n">
        <v>48</v>
      </c>
      <c r="BB533" s="401" t="n">
        <v>49</v>
      </c>
      <c r="BC533" s="401" t="n">
        <v>50</v>
      </c>
      <c r="BD533" s="401" t="n">
        <v>51</v>
      </c>
      <c r="BE533" s="401" t="n">
        <v>52</v>
      </c>
      <c r="BF533" s="401" t="n">
        <v>53</v>
      </c>
      <c r="BG533" s="401" t="n">
        <v>54</v>
      </c>
      <c r="BH533" s="401" t="n">
        <v>55</v>
      </c>
      <c r="BI533" s="401" t="n">
        <v>56</v>
      </c>
      <c r="BJ533" s="401" t="n">
        <v>57</v>
      </c>
      <c r="BK533" s="401" t="n">
        <v>58</v>
      </c>
      <c r="BL533" s="401" t="n">
        <v>59</v>
      </c>
      <c r="BM533" s="401" t="n">
        <v>60</v>
      </c>
      <c r="BN533" s="401" t="n">
        <v>61</v>
      </c>
      <c r="BO533" s="401" t="n">
        <v>62</v>
      </c>
      <c r="BP533" s="401" t="n">
        <v>63</v>
      </c>
      <c r="BQ533" s="401" t="n">
        <v>64</v>
      </c>
      <c r="BR533" s="401" t="n">
        <v>65</v>
      </c>
      <c r="BS533" s="401" t="n">
        <v>66</v>
      </c>
      <c r="BT533" s="401" t="n">
        <v>67</v>
      </c>
      <c r="BU533" s="401" t="n">
        <v>68</v>
      </c>
      <c r="BV533" s="401" t="n">
        <v>69</v>
      </c>
      <c r="BW533" s="401" t="n">
        <v>70</v>
      </c>
      <c r="BX533" s="401" t="n">
        <v>71</v>
      </c>
      <c r="BY533" s="401" t="n">
        <v>72</v>
      </c>
      <c r="BZ533" s="401" t="n">
        <v>73</v>
      </c>
      <c r="CA533" s="401" t="n">
        <v>74</v>
      </c>
      <c r="CB533" s="401" t="n">
        <v>75</v>
      </c>
      <c r="CC533" s="401" t="n">
        <v>76</v>
      </c>
      <c r="CD533" s="401" t="n">
        <v>77</v>
      </c>
      <c r="CE533" s="401" t="n">
        <v>78</v>
      </c>
      <c r="CF533" s="401" t="n">
        <v>79</v>
      </c>
      <c r="CG533" s="401" t="n">
        <v>80</v>
      </c>
      <c r="CH533" s="401" t="n">
        <v>81</v>
      </c>
      <c r="CI533" s="401" t="n">
        <v>82</v>
      </c>
      <c r="CJ533" s="401" t="n">
        <v>83</v>
      </c>
      <c r="CK533" s="401" t="n">
        <v>84</v>
      </c>
      <c r="CL533" s="401" t="n">
        <v>85</v>
      </c>
      <c r="CM533" s="401" t="n">
        <v>86</v>
      </c>
      <c r="CN533" s="401" t="n">
        <v>87</v>
      </c>
      <c r="CO533" s="401" t="n">
        <v>88</v>
      </c>
      <c r="CP533" s="401" t="n">
        <v>89</v>
      </c>
      <c r="CQ533" s="401" t="n">
        <v>90</v>
      </c>
      <c r="CR533" s="401" t="n">
        <v>91</v>
      </c>
      <c r="CS533" s="401" t="n">
        <v>92</v>
      </c>
      <c r="CT533" s="401" t="n">
        <v>93</v>
      </c>
      <c r="CU533" s="401" t="n">
        <v>94</v>
      </c>
      <c r="CV533" s="401" t="n">
        <v>95</v>
      </c>
      <c r="CW533" s="401" t="n">
        <v>96</v>
      </c>
      <c r="CX533" s="401" t="n">
        <v>97</v>
      </c>
      <c r="CY533" s="401" t="n">
        <v>98</v>
      </c>
      <c r="CZ533" s="401" t="n">
        <v>99</v>
      </c>
      <c r="DA533" s="401" t="n">
        <v>100</v>
      </c>
      <c r="DB533" s="401" t="n">
        <v>101</v>
      </c>
      <c r="DC533" s="401" t="n">
        <v>102</v>
      </c>
      <c r="DD533" s="401" t="n">
        <v>103</v>
      </c>
      <c r="DE533" s="401" t="n">
        <v>104</v>
      </c>
      <c r="DF533" s="401" t="n">
        <v>105</v>
      </c>
      <c r="DG533" s="401" t="n">
        <v>106</v>
      </c>
      <c r="DH533" s="401" t="n">
        <v>107</v>
      </c>
      <c r="DI533" s="401" t="n">
        <v>108</v>
      </c>
      <c r="DJ533" s="401" t="n">
        <v>109</v>
      </c>
    </row>
    <row r="534" customFormat="false" ht="12.75" hidden="false" customHeight="false" outlineLevel="0" collapsed="false">
      <c r="E534" s="401" t="s">
        <v>225</v>
      </c>
      <c r="F534" s="401" t="n">
        <v>88</v>
      </c>
      <c r="G534" s="401" t="n">
        <v>30</v>
      </c>
      <c r="H534" s="401" t="n">
        <v>12</v>
      </c>
      <c r="I534" s="401" t="n">
        <v>18</v>
      </c>
      <c r="J534" s="401" t="n">
        <v>46</v>
      </c>
      <c r="K534" s="401" t="n">
        <v>45</v>
      </c>
      <c r="L534" s="401" t="n">
        <v>75</v>
      </c>
      <c r="M534" s="401" t="n">
        <v>10</v>
      </c>
      <c r="N534" s="401" t="n">
        <v>66</v>
      </c>
      <c r="O534" s="401" t="n">
        <v>98</v>
      </c>
      <c r="P534" s="401" t="n">
        <v>85</v>
      </c>
      <c r="Q534" s="401" t="n">
        <v>3</v>
      </c>
      <c r="R534" s="401" t="n">
        <v>11</v>
      </c>
      <c r="S534" s="401" t="n">
        <v>22</v>
      </c>
      <c r="T534" s="401" t="n">
        <v>107</v>
      </c>
      <c r="U534" s="401" t="n">
        <v>93</v>
      </c>
      <c r="V534" s="401" t="n">
        <v>76</v>
      </c>
      <c r="W534" s="401" t="n">
        <v>41</v>
      </c>
      <c r="X534" s="401" t="n">
        <v>36</v>
      </c>
      <c r="Y534" s="401" t="n">
        <v>82</v>
      </c>
      <c r="Z534" s="401" t="n">
        <v>28</v>
      </c>
      <c r="AA534" s="401" t="n">
        <v>53</v>
      </c>
      <c r="AB534" s="401" t="n">
        <v>35</v>
      </c>
      <c r="AC534" s="401" t="n">
        <v>96</v>
      </c>
      <c r="AD534" s="401" t="n">
        <v>109</v>
      </c>
      <c r="AE534" s="401" t="n">
        <v>94</v>
      </c>
      <c r="AF534" s="401" t="n">
        <v>89</v>
      </c>
      <c r="AG534" s="401" t="n">
        <v>7</v>
      </c>
      <c r="AH534" s="401" t="n">
        <v>38</v>
      </c>
      <c r="AI534" s="401" t="n">
        <v>108</v>
      </c>
      <c r="AJ534" s="401" t="n">
        <v>34</v>
      </c>
      <c r="AK534" s="401" t="n">
        <v>90</v>
      </c>
      <c r="AL534" s="401" t="n">
        <v>40</v>
      </c>
      <c r="AM534" s="401" t="n">
        <v>71</v>
      </c>
      <c r="AN534" s="401" t="n">
        <v>23</v>
      </c>
      <c r="AO534" s="401" t="n">
        <v>104</v>
      </c>
      <c r="AP534" s="401" t="n">
        <v>13</v>
      </c>
      <c r="AQ534" s="401" t="n">
        <v>25</v>
      </c>
      <c r="AR534" s="401" t="n">
        <v>2</v>
      </c>
      <c r="AS534" s="401" t="n">
        <v>42</v>
      </c>
      <c r="AT534" s="401" t="n">
        <v>97</v>
      </c>
      <c r="AU534" s="401" t="n">
        <v>21</v>
      </c>
      <c r="AV534" s="401" t="n">
        <v>56</v>
      </c>
      <c r="AW534" s="401" t="n">
        <v>81</v>
      </c>
      <c r="AX534" s="401" t="n">
        <v>72</v>
      </c>
      <c r="AY534" s="401" t="n">
        <v>74</v>
      </c>
      <c r="AZ534" s="401" t="n">
        <v>83</v>
      </c>
      <c r="BA534" s="401" t="n">
        <v>57</v>
      </c>
      <c r="BB534" s="401" t="n">
        <v>87</v>
      </c>
      <c r="BC534" s="401" t="n">
        <v>48</v>
      </c>
      <c r="BD534" s="401" t="n">
        <v>65</v>
      </c>
      <c r="BE534" s="401" t="n">
        <v>60</v>
      </c>
      <c r="BF534" s="401" t="n">
        <v>51</v>
      </c>
      <c r="BG534" s="401" t="n">
        <v>50</v>
      </c>
      <c r="BH534" s="401" t="n">
        <v>102</v>
      </c>
      <c r="BI534" s="401" t="n">
        <v>59</v>
      </c>
      <c r="BJ534" s="401" t="n">
        <v>31</v>
      </c>
      <c r="BK534" s="401" t="n">
        <v>6</v>
      </c>
      <c r="BL534" s="401" t="n">
        <v>37</v>
      </c>
      <c r="BM534" s="401" t="n">
        <v>91</v>
      </c>
      <c r="BN534" s="401" t="n">
        <v>70</v>
      </c>
      <c r="BO534" s="401" t="n">
        <v>16</v>
      </c>
      <c r="BP534" s="401" t="n">
        <v>26</v>
      </c>
      <c r="BQ534" s="401" t="n">
        <v>61</v>
      </c>
      <c r="BR534" s="401" t="n">
        <v>86</v>
      </c>
      <c r="BS534" s="401" t="n">
        <v>27</v>
      </c>
      <c r="BT534" s="401" t="n">
        <v>99</v>
      </c>
      <c r="BU534" s="401" t="n">
        <v>44</v>
      </c>
      <c r="BV534" s="401" t="n">
        <v>101</v>
      </c>
      <c r="BW534" s="401" t="n">
        <v>33</v>
      </c>
      <c r="BX534" s="401" t="n">
        <v>29</v>
      </c>
      <c r="BY534" s="401" t="n">
        <v>14</v>
      </c>
      <c r="BZ534" s="401" t="n">
        <v>100</v>
      </c>
      <c r="CA534" s="401" t="n">
        <v>103</v>
      </c>
      <c r="CB534" s="401" t="n">
        <v>58</v>
      </c>
      <c r="CC534" s="401" t="n">
        <v>19</v>
      </c>
      <c r="CD534" s="401" t="n">
        <v>105</v>
      </c>
      <c r="CE534" s="401" t="n">
        <v>95</v>
      </c>
      <c r="CF534" s="401" t="n">
        <v>52</v>
      </c>
      <c r="CG534" s="401" t="n">
        <v>106</v>
      </c>
      <c r="CH534" s="401" t="n">
        <v>4</v>
      </c>
      <c r="CI534" s="401" t="n">
        <v>20</v>
      </c>
      <c r="CJ534" s="401" t="n">
        <v>67</v>
      </c>
      <c r="CK534" s="401" t="n">
        <v>92</v>
      </c>
      <c r="CL534" s="401" t="n">
        <v>43</v>
      </c>
      <c r="CM534" s="401" t="n">
        <v>39</v>
      </c>
      <c r="CN534" s="401" t="n">
        <v>8</v>
      </c>
      <c r="CO534" s="401" t="n">
        <v>1</v>
      </c>
      <c r="CP534" s="401" t="n">
        <v>73</v>
      </c>
      <c r="CQ534" s="401" t="n">
        <v>17</v>
      </c>
      <c r="CR534" s="401" t="n">
        <v>32</v>
      </c>
      <c r="CS534" s="401" t="n">
        <v>79</v>
      </c>
      <c r="CT534" s="401" t="n">
        <v>24</v>
      </c>
      <c r="CU534" s="401" t="n">
        <v>15</v>
      </c>
      <c r="CV534" s="401" t="n">
        <v>64</v>
      </c>
      <c r="CW534" s="401" t="n">
        <v>78</v>
      </c>
      <c r="CX534" s="401" t="n">
        <v>68</v>
      </c>
      <c r="CY534" s="401" t="n">
        <v>54</v>
      </c>
      <c r="CZ534" s="401" t="n">
        <v>62</v>
      </c>
      <c r="DA534" s="401" t="n">
        <v>9</v>
      </c>
      <c r="DB534" s="401" t="n">
        <v>5</v>
      </c>
      <c r="DC534" s="401" t="n">
        <v>69</v>
      </c>
      <c r="DD534" s="401" t="n">
        <v>55</v>
      </c>
      <c r="DE534" s="401" t="n">
        <v>77</v>
      </c>
      <c r="DF534" s="401" t="n">
        <v>49</v>
      </c>
      <c r="DG534" s="401" t="n">
        <v>80</v>
      </c>
      <c r="DH534" s="401" t="n">
        <v>63</v>
      </c>
      <c r="DI534" s="401" t="n">
        <v>84</v>
      </c>
      <c r="DJ534" s="401" t="n">
        <v>47</v>
      </c>
    </row>
    <row r="535" customFormat="false" ht="12.75" hidden="false" customHeight="false" outlineLevel="0" collapsed="false">
      <c r="E535" s="401" t="s">
        <v>227</v>
      </c>
      <c r="F535" s="401" t="n">
        <v>64</v>
      </c>
      <c r="G535" s="401" t="n">
        <v>46</v>
      </c>
      <c r="H535" s="401" t="n">
        <v>104</v>
      </c>
      <c r="I535" s="401" t="n">
        <v>86</v>
      </c>
      <c r="J535" s="401" t="n">
        <v>31</v>
      </c>
      <c r="K535" s="401" t="n">
        <v>62</v>
      </c>
      <c r="L535" s="401" t="n">
        <v>18</v>
      </c>
      <c r="M535" s="401" t="n">
        <v>101</v>
      </c>
      <c r="N535" s="401" t="n">
        <v>28</v>
      </c>
      <c r="O535" s="401" t="n">
        <v>36</v>
      </c>
      <c r="P535" s="401" t="n">
        <v>103</v>
      </c>
      <c r="Q535" s="401" t="n">
        <v>94</v>
      </c>
      <c r="R535" s="401" t="n">
        <v>81</v>
      </c>
      <c r="S535" s="401" t="n">
        <v>88</v>
      </c>
      <c r="T535" s="401" t="n">
        <v>61</v>
      </c>
      <c r="U535" s="401" t="n">
        <v>9</v>
      </c>
      <c r="V535" s="401" t="n">
        <v>48</v>
      </c>
      <c r="W535" s="401" t="n">
        <v>22</v>
      </c>
      <c r="X535" s="401" t="n">
        <v>32</v>
      </c>
      <c r="Y535" s="401" t="n">
        <v>67</v>
      </c>
      <c r="Z535" s="401" t="n">
        <v>92</v>
      </c>
      <c r="AA535" s="401" t="n">
        <v>84</v>
      </c>
      <c r="AB535" s="401" t="n">
        <v>52</v>
      </c>
      <c r="AC535" s="401" t="n">
        <v>6</v>
      </c>
      <c r="AD535" s="401" t="n">
        <v>26</v>
      </c>
      <c r="AE535" s="401" t="n">
        <v>102</v>
      </c>
      <c r="AF535" s="401" t="n">
        <v>25</v>
      </c>
      <c r="AG535" s="401" t="n">
        <v>89</v>
      </c>
      <c r="AH535" s="401" t="n">
        <v>1</v>
      </c>
      <c r="AI535" s="401" t="n">
        <v>74</v>
      </c>
      <c r="AJ535" s="401" t="n">
        <v>38</v>
      </c>
      <c r="AK535" s="401" t="n">
        <v>106</v>
      </c>
      <c r="AL535" s="401" t="n">
        <v>87</v>
      </c>
      <c r="AM535" s="401" t="n">
        <v>85</v>
      </c>
      <c r="AN535" s="401" t="n">
        <v>29</v>
      </c>
      <c r="AO535" s="401" t="n">
        <v>99</v>
      </c>
      <c r="AP535" s="401" t="n">
        <v>95</v>
      </c>
      <c r="AQ535" s="401" t="n">
        <v>90</v>
      </c>
      <c r="AR535" s="401" t="n">
        <v>51</v>
      </c>
      <c r="AS535" s="401" t="n">
        <v>66</v>
      </c>
      <c r="AT535" s="401" t="n">
        <v>107</v>
      </c>
      <c r="AU535" s="401" t="n">
        <v>58</v>
      </c>
      <c r="AV535" s="401" t="n">
        <v>45</v>
      </c>
      <c r="AW535" s="401" t="n">
        <v>5</v>
      </c>
      <c r="AX535" s="401" t="n">
        <v>27</v>
      </c>
      <c r="AY535" s="401" t="n">
        <v>2</v>
      </c>
      <c r="AZ535" s="401" t="n">
        <v>43</v>
      </c>
      <c r="BA535" s="401" t="n">
        <v>17</v>
      </c>
      <c r="BB535" s="401" t="n">
        <v>93</v>
      </c>
      <c r="BC535" s="401" t="n">
        <v>96</v>
      </c>
      <c r="BD535" s="401" t="n">
        <v>47</v>
      </c>
      <c r="BE535" s="401" t="n">
        <v>24</v>
      </c>
      <c r="BF535" s="401" t="n">
        <v>82</v>
      </c>
      <c r="BG535" s="401" t="n">
        <v>78</v>
      </c>
      <c r="BH535" s="401" t="n">
        <v>57</v>
      </c>
      <c r="BI535" s="401" t="n">
        <v>79</v>
      </c>
      <c r="BJ535" s="401" t="n">
        <v>55</v>
      </c>
      <c r="BK535" s="401" t="n">
        <v>75</v>
      </c>
      <c r="BL535" s="401" t="n">
        <v>11</v>
      </c>
      <c r="BM535" s="401" t="n">
        <v>56</v>
      </c>
      <c r="BN535" s="401" t="n">
        <v>109</v>
      </c>
      <c r="BO535" s="401" t="n">
        <v>73</v>
      </c>
      <c r="BP535" s="401" t="n">
        <v>105</v>
      </c>
      <c r="BQ535" s="401" t="n">
        <v>83</v>
      </c>
      <c r="BR535" s="401" t="n">
        <v>97</v>
      </c>
      <c r="BS535" s="401" t="n">
        <v>40</v>
      </c>
      <c r="BT535" s="401" t="n">
        <v>19</v>
      </c>
      <c r="BU535" s="401" t="n">
        <v>91</v>
      </c>
      <c r="BV535" s="401" t="n">
        <v>7</v>
      </c>
      <c r="BW535" s="401" t="n">
        <v>76</v>
      </c>
      <c r="BX535" s="401" t="n">
        <v>14</v>
      </c>
      <c r="BY535" s="401" t="n">
        <v>39</v>
      </c>
      <c r="BZ535" s="401" t="n">
        <v>20</v>
      </c>
      <c r="CA535" s="401" t="n">
        <v>41</v>
      </c>
      <c r="CB535" s="401" t="n">
        <v>53</v>
      </c>
      <c r="CC535" s="401" t="n">
        <v>50</v>
      </c>
      <c r="CD535" s="401" t="n">
        <v>35</v>
      </c>
      <c r="CE535" s="401" t="n">
        <v>69</v>
      </c>
      <c r="CF535" s="401" t="n">
        <v>8</v>
      </c>
      <c r="CG535" s="401" t="n">
        <v>12</v>
      </c>
      <c r="CH535" s="401" t="n">
        <v>15</v>
      </c>
      <c r="CI535" s="401" t="n">
        <v>44</v>
      </c>
      <c r="CJ535" s="401" t="n">
        <v>60</v>
      </c>
      <c r="CK535" s="401" t="n">
        <v>68</v>
      </c>
      <c r="CL535" s="401" t="n">
        <v>34</v>
      </c>
      <c r="CM535" s="401" t="n">
        <v>33</v>
      </c>
      <c r="CN535" s="401" t="n">
        <v>54</v>
      </c>
      <c r="CO535" s="401" t="n">
        <v>30</v>
      </c>
      <c r="CP535" s="401" t="n">
        <v>80</v>
      </c>
      <c r="CQ535" s="401" t="n">
        <v>3</v>
      </c>
      <c r="CR535" s="401" t="n">
        <v>72</v>
      </c>
      <c r="CS535" s="401" t="n">
        <v>100</v>
      </c>
      <c r="CT535" s="401" t="n">
        <v>77</v>
      </c>
      <c r="CU535" s="401" t="n">
        <v>13</v>
      </c>
      <c r="CV535" s="401" t="n">
        <v>59</v>
      </c>
      <c r="CW535" s="401" t="n">
        <v>108</v>
      </c>
      <c r="CX535" s="401" t="n">
        <v>65</v>
      </c>
      <c r="CY535" s="401" t="n">
        <v>42</v>
      </c>
      <c r="CZ535" s="401" t="n">
        <v>16</v>
      </c>
      <c r="DA535" s="401" t="n">
        <v>21</v>
      </c>
      <c r="DB535" s="401" t="n">
        <v>10</v>
      </c>
      <c r="DC535" s="401" t="n">
        <v>23</v>
      </c>
      <c r="DD535" s="401" t="n">
        <v>37</v>
      </c>
      <c r="DE535" s="401" t="n">
        <v>63</v>
      </c>
      <c r="DF535" s="401" t="n">
        <v>4</v>
      </c>
      <c r="DG535" s="401" t="n">
        <v>49</v>
      </c>
      <c r="DH535" s="401" t="n">
        <v>98</v>
      </c>
      <c r="DI535" s="401" t="n">
        <v>71</v>
      </c>
      <c r="DJ535" s="401" t="n">
        <v>70</v>
      </c>
    </row>
    <row r="537" customFormat="false" ht="12.75" hidden="false" customHeight="false" outlineLevel="0" collapsed="false">
      <c r="D537" s="446" t="n">
        <v>110</v>
      </c>
      <c r="E537" s="39" t="s">
        <v>250</v>
      </c>
    </row>
    <row r="538" customFormat="false" ht="12.75" hidden="false" customHeight="false" outlineLevel="0" collapsed="false">
      <c r="E538" s="401" t="s">
        <v>198</v>
      </c>
      <c r="F538" s="401" t="n">
        <v>1</v>
      </c>
      <c r="G538" s="401" t="n">
        <v>2</v>
      </c>
      <c r="H538" s="401" t="n">
        <v>3</v>
      </c>
      <c r="I538" s="401" t="n">
        <v>4</v>
      </c>
      <c r="J538" s="401" t="n">
        <v>5</v>
      </c>
      <c r="K538" s="401" t="n">
        <v>6</v>
      </c>
      <c r="L538" s="401" t="n">
        <v>7</v>
      </c>
      <c r="M538" s="401" t="n">
        <v>8</v>
      </c>
      <c r="N538" s="401" t="n">
        <v>9</v>
      </c>
      <c r="O538" s="401" t="n">
        <v>10</v>
      </c>
      <c r="P538" s="401" t="n">
        <v>11</v>
      </c>
      <c r="Q538" s="401" t="n">
        <v>12</v>
      </c>
      <c r="R538" s="401" t="n">
        <v>13</v>
      </c>
      <c r="S538" s="401" t="n">
        <v>14</v>
      </c>
      <c r="T538" s="401" t="n">
        <v>15</v>
      </c>
      <c r="U538" s="401" t="n">
        <v>16</v>
      </c>
      <c r="V538" s="401" t="n">
        <v>17</v>
      </c>
      <c r="W538" s="401" t="n">
        <v>18</v>
      </c>
      <c r="X538" s="401" t="n">
        <v>19</v>
      </c>
      <c r="Y538" s="401" t="n">
        <v>20</v>
      </c>
      <c r="Z538" s="401" t="n">
        <v>21</v>
      </c>
      <c r="AA538" s="401" t="n">
        <v>22</v>
      </c>
      <c r="AB538" s="401" t="n">
        <v>23</v>
      </c>
      <c r="AC538" s="401" t="n">
        <v>24</v>
      </c>
      <c r="AD538" s="401" t="n">
        <v>25</v>
      </c>
      <c r="AE538" s="401" t="n">
        <v>26</v>
      </c>
      <c r="AF538" s="401" t="n">
        <v>27</v>
      </c>
      <c r="AG538" s="401" t="n">
        <v>28</v>
      </c>
      <c r="AH538" s="401" t="n">
        <v>29</v>
      </c>
      <c r="AI538" s="401" t="n">
        <v>30</v>
      </c>
      <c r="AJ538" s="401" t="n">
        <v>31</v>
      </c>
      <c r="AK538" s="401" t="n">
        <v>32</v>
      </c>
      <c r="AL538" s="401" t="n">
        <v>33</v>
      </c>
      <c r="AM538" s="401" t="n">
        <v>34</v>
      </c>
      <c r="AN538" s="401" t="n">
        <v>35</v>
      </c>
      <c r="AO538" s="401" t="n">
        <v>36</v>
      </c>
      <c r="AP538" s="401" t="n">
        <v>37</v>
      </c>
      <c r="AQ538" s="401" t="n">
        <v>38</v>
      </c>
      <c r="AR538" s="401" t="n">
        <v>39</v>
      </c>
      <c r="AS538" s="401" t="n">
        <v>40</v>
      </c>
      <c r="AT538" s="401" t="n">
        <v>41</v>
      </c>
      <c r="AU538" s="401" t="n">
        <v>42</v>
      </c>
      <c r="AV538" s="401" t="n">
        <v>43</v>
      </c>
      <c r="AW538" s="401" t="n">
        <v>44</v>
      </c>
      <c r="AX538" s="401" t="n">
        <v>45</v>
      </c>
      <c r="AY538" s="401" t="n">
        <v>46</v>
      </c>
      <c r="AZ538" s="401" t="n">
        <v>47</v>
      </c>
      <c r="BA538" s="401" t="n">
        <v>48</v>
      </c>
      <c r="BB538" s="401" t="n">
        <v>49</v>
      </c>
      <c r="BC538" s="401" t="n">
        <v>50</v>
      </c>
      <c r="BD538" s="401" t="n">
        <v>51</v>
      </c>
      <c r="BE538" s="401" t="n">
        <v>52</v>
      </c>
      <c r="BF538" s="401" t="n">
        <v>53</v>
      </c>
      <c r="BG538" s="401" t="n">
        <v>54</v>
      </c>
      <c r="BH538" s="401" t="n">
        <v>55</v>
      </c>
      <c r="BI538" s="401" t="n">
        <v>56</v>
      </c>
      <c r="BJ538" s="401" t="n">
        <v>57</v>
      </c>
      <c r="BK538" s="401" t="n">
        <v>58</v>
      </c>
      <c r="BL538" s="401" t="n">
        <v>59</v>
      </c>
      <c r="BM538" s="401" t="n">
        <v>60</v>
      </c>
      <c r="BN538" s="401" t="n">
        <v>61</v>
      </c>
      <c r="BO538" s="401" t="n">
        <v>62</v>
      </c>
      <c r="BP538" s="401" t="n">
        <v>63</v>
      </c>
      <c r="BQ538" s="401" t="n">
        <v>64</v>
      </c>
      <c r="BR538" s="401" t="n">
        <v>65</v>
      </c>
      <c r="BS538" s="401" t="n">
        <v>66</v>
      </c>
      <c r="BT538" s="401" t="n">
        <v>67</v>
      </c>
      <c r="BU538" s="401" t="n">
        <v>68</v>
      </c>
      <c r="BV538" s="401" t="n">
        <v>69</v>
      </c>
      <c r="BW538" s="401" t="n">
        <v>70</v>
      </c>
      <c r="BX538" s="401" t="n">
        <v>71</v>
      </c>
      <c r="BY538" s="401" t="n">
        <v>72</v>
      </c>
      <c r="BZ538" s="401" t="n">
        <v>73</v>
      </c>
      <c r="CA538" s="401" t="n">
        <v>74</v>
      </c>
      <c r="CB538" s="401" t="n">
        <v>75</v>
      </c>
      <c r="CC538" s="401" t="n">
        <v>76</v>
      </c>
      <c r="CD538" s="401" t="n">
        <v>77</v>
      </c>
      <c r="CE538" s="401" t="n">
        <v>78</v>
      </c>
      <c r="CF538" s="401" t="n">
        <v>79</v>
      </c>
      <c r="CG538" s="401" t="n">
        <v>80</v>
      </c>
      <c r="CH538" s="401" t="n">
        <v>81</v>
      </c>
      <c r="CI538" s="401" t="n">
        <v>82</v>
      </c>
      <c r="CJ538" s="401" t="n">
        <v>83</v>
      </c>
      <c r="CK538" s="401" t="n">
        <v>84</v>
      </c>
      <c r="CL538" s="401" t="n">
        <v>85</v>
      </c>
      <c r="CM538" s="401" t="n">
        <v>86</v>
      </c>
      <c r="CN538" s="401" t="n">
        <v>87</v>
      </c>
      <c r="CO538" s="401" t="n">
        <v>88</v>
      </c>
      <c r="CP538" s="401" t="n">
        <v>89</v>
      </c>
      <c r="CQ538" s="401" t="n">
        <v>90</v>
      </c>
      <c r="CR538" s="401" t="n">
        <v>91</v>
      </c>
      <c r="CS538" s="401" t="n">
        <v>92</v>
      </c>
      <c r="CT538" s="401" t="n">
        <v>93</v>
      </c>
      <c r="CU538" s="401" t="n">
        <v>94</v>
      </c>
      <c r="CV538" s="401" t="n">
        <v>95</v>
      </c>
      <c r="CW538" s="401" t="n">
        <v>96</v>
      </c>
      <c r="CX538" s="401" t="n">
        <v>97</v>
      </c>
      <c r="CY538" s="401" t="n">
        <v>98</v>
      </c>
      <c r="CZ538" s="401" t="n">
        <v>99</v>
      </c>
      <c r="DA538" s="401" t="n">
        <v>100</v>
      </c>
      <c r="DB538" s="401" t="n">
        <v>101</v>
      </c>
      <c r="DC538" s="401" t="n">
        <v>102</v>
      </c>
      <c r="DD538" s="401" t="n">
        <v>103</v>
      </c>
      <c r="DE538" s="401" t="n">
        <v>104</v>
      </c>
      <c r="DF538" s="401" t="n">
        <v>105</v>
      </c>
      <c r="DG538" s="401" t="n">
        <v>106</v>
      </c>
      <c r="DH538" s="401" t="n">
        <v>107</v>
      </c>
      <c r="DI538" s="401" t="n">
        <v>108</v>
      </c>
      <c r="DJ538" s="401" t="n">
        <v>109</v>
      </c>
      <c r="DK538" s="401" t="n">
        <v>110</v>
      </c>
    </row>
    <row r="539" customFormat="false" ht="12.75" hidden="false" customHeight="false" outlineLevel="0" collapsed="false">
      <c r="E539" s="401" t="s">
        <v>225</v>
      </c>
      <c r="F539" s="401" t="n">
        <v>40</v>
      </c>
      <c r="G539" s="401" t="n">
        <v>63</v>
      </c>
      <c r="H539" s="401" t="n">
        <v>110</v>
      </c>
      <c r="I539" s="401" t="n">
        <v>27</v>
      </c>
      <c r="J539" s="401" t="n">
        <v>103</v>
      </c>
      <c r="K539" s="401" t="n">
        <v>42</v>
      </c>
      <c r="L539" s="401" t="n">
        <v>3</v>
      </c>
      <c r="M539" s="401" t="n">
        <v>26</v>
      </c>
      <c r="N539" s="401" t="n">
        <v>46</v>
      </c>
      <c r="O539" s="401" t="n">
        <v>72</v>
      </c>
      <c r="P539" s="401" t="n">
        <v>38</v>
      </c>
      <c r="Q539" s="401" t="n">
        <v>50</v>
      </c>
      <c r="R539" s="401" t="n">
        <v>75</v>
      </c>
      <c r="S539" s="401" t="n">
        <v>96</v>
      </c>
      <c r="T539" s="401" t="n">
        <v>16</v>
      </c>
      <c r="U539" s="401" t="n">
        <v>15</v>
      </c>
      <c r="V539" s="401" t="n">
        <v>25</v>
      </c>
      <c r="W539" s="401" t="n">
        <v>94</v>
      </c>
      <c r="X539" s="401" t="n">
        <v>65</v>
      </c>
      <c r="Y539" s="401" t="n">
        <v>36</v>
      </c>
      <c r="Z539" s="401" t="n">
        <v>22</v>
      </c>
      <c r="AA539" s="401" t="n">
        <v>95</v>
      </c>
      <c r="AB539" s="401" t="n">
        <v>54</v>
      </c>
      <c r="AC539" s="401" t="n">
        <v>108</v>
      </c>
      <c r="AD539" s="401" t="n">
        <v>79</v>
      </c>
      <c r="AE539" s="401" t="n">
        <v>89</v>
      </c>
      <c r="AF539" s="401" t="n">
        <v>70</v>
      </c>
      <c r="AG539" s="401" t="n">
        <v>6</v>
      </c>
      <c r="AH539" s="401" t="n">
        <v>32</v>
      </c>
      <c r="AI539" s="401" t="n">
        <v>56</v>
      </c>
      <c r="AJ539" s="401" t="n">
        <v>60</v>
      </c>
      <c r="AK539" s="401" t="n">
        <v>20</v>
      </c>
      <c r="AL539" s="401" t="n">
        <v>62</v>
      </c>
      <c r="AM539" s="401" t="n">
        <v>7</v>
      </c>
      <c r="AN539" s="401" t="n">
        <v>48</v>
      </c>
      <c r="AO539" s="401" t="n">
        <v>99</v>
      </c>
      <c r="AP539" s="401" t="n">
        <v>53</v>
      </c>
      <c r="AQ539" s="401" t="n">
        <v>5</v>
      </c>
      <c r="AR539" s="401" t="n">
        <v>78</v>
      </c>
      <c r="AS539" s="401" t="n">
        <v>109</v>
      </c>
      <c r="AT539" s="401" t="n">
        <v>80</v>
      </c>
      <c r="AU539" s="401" t="n">
        <v>13</v>
      </c>
      <c r="AV539" s="401" t="n">
        <v>52</v>
      </c>
      <c r="AW539" s="401" t="n">
        <v>61</v>
      </c>
      <c r="AX539" s="401" t="n">
        <v>31</v>
      </c>
      <c r="AY539" s="401" t="n">
        <v>12</v>
      </c>
      <c r="AZ539" s="401" t="n">
        <v>28</v>
      </c>
      <c r="BA539" s="401" t="n">
        <v>35</v>
      </c>
      <c r="BB539" s="401" t="n">
        <v>10</v>
      </c>
      <c r="BC539" s="401" t="n">
        <v>51</v>
      </c>
      <c r="BD539" s="401" t="n">
        <v>18</v>
      </c>
      <c r="BE539" s="401" t="n">
        <v>74</v>
      </c>
      <c r="BF539" s="401" t="n">
        <v>24</v>
      </c>
      <c r="BG539" s="401" t="n">
        <v>86</v>
      </c>
      <c r="BH539" s="401" t="n">
        <v>91</v>
      </c>
      <c r="BI539" s="401" t="n">
        <v>97</v>
      </c>
      <c r="BJ539" s="401" t="n">
        <v>64</v>
      </c>
      <c r="BK539" s="401" t="n">
        <v>77</v>
      </c>
      <c r="BL539" s="401" t="n">
        <v>102</v>
      </c>
      <c r="BM539" s="401" t="n">
        <v>14</v>
      </c>
      <c r="BN539" s="401" t="n">
        <v>59</v>
      </c>
      <c r="BO539" s="401" t="n">
        <v>68</v>
      </c>
      <c r="BP539" s="401" t="n">
        <v>2</v>
      </c>
      <c r="BQ539" s="401" t="n">
        <v>83</v>
      </c>
      <c r="BR539" s="401" t="n">
        <v>44</v>
      </c>
      <c r="BS539" s="401" t="n">
        <v>47</v>
      </c>
      <c r="BT539" s="401" t="n">
        <v>100</v>
      </c>
      <c r="BU539" s="401" t="n">
        <v>11</v>
      </c>
      <c r="BV539" s="401" t="n">
        <v>101</v>
      </c>
      <c r="BW539" s="401" t="n">
        <v>76</v>
      </c>
      <c r="BX539" s="401" t="n">
        <v>33</v>
      </c>
      <c r="BY539" s="401" t="n">
        <v>43</v>
      </c>
      <c r="BZ539" s="401" t="n">
        <v>87</v>
      </c>
      <c r="CA539" s="401" t="n">
        <v>17</v>
      </c>
      <c r="CB539" s="401" t="n">
        <v>92</v>
      </c>
      <c r="CC539" s="401" t="n">
        <v>4</v>
      </c>
      <c r="CD539" s="401" t="n">
        <v>90</v>
      </c>
      <c r="CE539" s="401" t="n">
        <v>41</v>
      </c>
      <c r="CF539" s="401" t="n">
        <v>37</v>
      </c>
      <c r="CG539" s="401" t="n">
        <v>69</v>
      </c>
      <c r="CH539" s="401" t="n">
        <v>45</v>
      </c>
      <c r="CI539" s="401" t="n">
        <v>8</v>
      </c>
      <c r="CJ539" s="401" t="n">
        <v>105</v>
      </c>
      <c r="CK539" s="401" t="n">
        <v>21</v>
      </c>
      <c r="CL539" s="401" t="n">
        <v>82</v>
      </c>
      <c r="CM539" s="401" t="n">
        <v>23</v>
      </c>
      <c r="CN539" s="401" t="n">
        <v>49</v>
      </c>
      <c r="CO539" s="401" t="n">
        <v>67</v>
      </c>
      <c r="CP539" s="401" t="n">
        <v>85</v>
      </c>
      <c r="CQ539" s="401" t="n">
        <v>1</v>
      </c>
      <c r="CR539" s="401" t="n">
        <v>55</v>
      </c>
      <c r="CS539" s="401" t="n">
        <v>93</v>
      </c>
      <c r="CT539" s="401" t="n">
        <v>30</v>
      </c>
      <c r="CU539" s="401" t="n">
        <v>98</v>
      </c>
      <c r="CV539" s="401" t="n">
        <v>84</v>
      </c>
      <c r="CW539" s="401" t="n">
        <v>19</v>
      </c>
      <c r="CX539" s="401" t="n">
        <v>106</v>
      </c>
      <c r="CY539" s="401" t="n">
        <v>81</v>
      </c>
      <c r="CZ539" s="401" t="n">
        <v>66</v>
      </c>
      <c r="DA539" s="401" t="n">
        <v>57</v>
      </c>
      <c r="DB539" s="401" t="n">
        <v>29</v>
      </c>
      <c r="DC539" s="401" t="n">
        <v>39</v>
      </c>
      <c r="DD539" s="401" t="n">
        <v>107</v>
      </c>
      <c r="DE539" s="401" t="n">
        <v>88</v>
      </c>
      <c r="DF539" s="401" t="n">
        <v>73</v>
      </c>
      <c r="DG539" s="401" t="n">
        <v>9</v>
      </c>
      <c r="DH539" s="401" t="n">
        <v>34</v>
      </c>
      <c r="DI539" s="401" t="n">
        <v>71</v>
      </c>
      <c r="DJ539" s="401" t="n">
        <v>58</v>
      </c>
      <c r="DK539" s="401" t="n">
        <v>104</v>
      </c>
    </row>
    <row r="540" customFormat="false" ht="12.75" hidden="false" customHeight="false" outlineLevel="0" collapsed="false">
      <c r="E540" s="401" t="s">
        <v>227</v>
      </c>
      <c r="F540" s="401" t="n">
        <v>49</v>
      </c>
      <c r="G540" s="401" t="n">
        <v>59</v>
      </c>
      <c r="H540" s="401" t="n">
        <v>61</v>
      </c>
      <c r="I540" s="401" t="n">
        <v>87</v>
      </c>
      <c r="J540" s="401" t="n">
        <v>28</v>
      </c>
      <c r="K540" s="401" t="n">
        <v>70</v>
      </c>
      <c r="L540" s="401" t="n">
        <v>58</v>
      </c>
      <c r="M540" s="401" t="n">
        <v>25</v>
      </c>
      <c r="N540" s="401" t="n">
        <v>16</v>
      </c>
      <c r="O540" s="401" t="n">
        <v>42</v>
      </c>
      <c r="P540" s="401" t="n">
        <v>37</v>
      </c>
      <c r="Q540" s="401" t="n">
        <v>101</v>
      </c>
      <c r="R540" s="401" t="n">
        <v>34</v>
      </c>
      <c r="S540" s="401" t="n">
        <v>43</v>
      </c>
      <c r="T540" s="401" t="n">
        <v>62</v>
      </c>
      <c r="U540" s="401" t="n">
        <v>79</v>
      </c>
      <c r="V540" s="401" t="n">
        <v>91</v>
      </c>
      <c r="W540" s="401" t="n">
        <v>72</v>
      </c>
      <c r="X540" s="401" t="n">
        <v>51</v>
      </c>
      <c r="Y540" s="401" t="n">
        <v>6</v>
      </c>
      <c r="Z540" s="401" t="n">
        <v>84</v>
      </c>
      <c r="AA540" s="401" t="n">
        <v>24</v>
      </c>
      <c r="AB540" s="401" t="n">
        <v>95</v>
      </c>
      <c r="AC540" s="401" t="n">
        <v>45</v>
      </c>
      <c r="AD540" s="401" t="n">
        <v>107</v>
      </c>
      <c r="AE540" s="401" t="n">
        <v>64</v>
      </c>
      <c r="AF540" s="401" t="n">
        <v>99</v>
      </c>
      <c r="AG540" s="401" t="n">
        <v>74</v>
      </c>
      <c r="AH540" s="401" t="n">
        <v>13</v>
      </c>
      <c r="AI540" s="401" t="n">
        <v>89</v>
      </c>
      <c r="AJ540" s="401" t="n">
        <v>110</v>
      </c>
      <c r="AK540" s="401" t="n">
        <v>56</v>
      </c>
      <c r="AL540" s="401" t="n">
        <v>96</v>
      </c>
      <c r="AM540" s="401" t="n">
        <v>77</v>
      </c>
      <c r="AN540" s="401" t="n">
        <v>81</v>
      </c>
      <c r="AO540" s="401" t="n">
        <v>32</v>
      </c>
      <c r="AP540" s="401" t="n">
        <v>48</v>
      </c>
      <c r="AQ540" s="401" t="n">
        <v>15</v>
      </c>
      <c r="AR540" s="401" t="n">
        <v>38</v>
      </c>
      <c r="AS540" s="401" t="n">
        <v>71</v>
      </c>
      <c r="AT540" s="401" t="n">
        <v>65</v>
      </c>
      <c r="AU540" s="401" t="n">
        <v>108</v>
      </c>
      <c r="AV540" s="401" t="n">
        <v>39</v>
      </c>
      <c r="AW540" s="401" t="n">
        <v>93</v>
      </c>
      <c r="AX540" s="401" t="n">
        <v>47</v>
      </c>
      <c r="AY540" s="401" t="n">
        <v>85</v>
      </c>
      <c r="AZ540" s="401" t="n">
        <v>88</v>
      </c>
      <c r="BA540" s="401" t="n">
        <v>57</v>
      </c>
      <c r="BB540" s="401" t="n">
        <v>40</v>
      </c>
      <c r="BC540" s="401" t="n">
        <v>26</v>
      </c>
      <c r="BD540" s="401" t="n">
        <v>109</v>
      </c>
      <c r="BE540" s="401" t="n">
        <v>98</v>
      </c>
      <c r="BF540" s="401" t="n">
        <v>4</v>
      </c>
      <c r="BG540" s="401" t="n">
        <v>63</v>
      </c>
      <c r="BH540" s="401" t="n">
        <v>21</v>
      </c>
      <c r="BI540" s="401" t="n">
        <v>100</v>
      </c>
      <c r="BJ540" s="401" t="n">
        <v>83</v>
      </c>
      <c r="BK540" s="401" t="n">
        <v>80</v>
      </c>
      <c r="BL540" s="401" t="n">
        <v>53</v>
      </c>
      <c r="BM540" s="401" t="n">
        <v>3</v>
      </c>
      <c r="BN540" s="401" t="n">
        <v>73</v>
      </c>
      <c r="BO540" s="401" t="n">
        <v>35</v>
      </c>
      <c r="BP540" s="401" t="n">
        <v>20</v>
      </c>
      <c r="BQ540" s="401" t="n">
        <v>36</v>
      </c>
      <c r="BR540" s="401" t="n">
        <v>22</v>
      </c>
      <c r="BS540" s="401" t="n">
        <v>69</v>
      </c>
      <c r="BT540" s="401" t="n">
        <v>30</v>
      </c>
      <c r="BU540" s="401" t="n">
        <v>1</v>
      </c>
      <c r="BV540" s="401" t="n">
        <v>8</v>
      </c>
      <c r="BW540" s="401" t="n">
        <v>19</v>
      </c>
      <c r="BX540" s="401" t="n">
        <v>92</v>
      </c>
      <c r="BY540" s="401" t="n">
        <v>31</v>
      </c>
      <c r="BZ540" s="401" t="n">
        <v>27</v>
      </c>
      <c r="CA540" s="401" t="n">
        <v>97</v>
      </c>
      <c r="CB540" s="401" t="n">
        <v>41</v>
      </c>
      <c r="CC540" s="401" t="n">
        <v>44</v>
      </c>
      <c r="CD540" s="401" t="n">
        <v>75</v>
      </c>
      <c r="CE540" s="401" t="n">
        <v>102</v>
      </c>
      <c r="CF540" s="401" t="n">
        <v>55</v>
      </c>
      <c r="CG540" s="401" t="n">
        <v>12</v>
      </c>
      <c r="CH540" s="401" t="n">
        <v>104</v>
      </c>
      <c r="CI540" s="401" t="n">
        <v>78</v>
      </c>
      <c r="CJ540" s="401" t="n">
        <v>86</v>
      </c>
      <c r="CK540" s="401" t="n">
        <v>106</v>
      </c>
      <c r="CL540" s="401" t="n">
        <v>46</v>
      </c>
      <c r="CM540" s="401" t="n">
        <v>90</v>
      </c>
      <c r="CN540" s="401" t="n">
        <v>5</v>
      </c>
      <c r="CO540" s="401" t="n">
        <v>82</v>
      </c>
      <c r="CP540" s="401" t="n">
        <v>67</v>
      </c>
      <c r="CQ540" s="401" t="n">
        <v>11</v>
      </c>
      <c r="CR540" s="401" t="n">
        <v>14</v>
      </c>
      <c r="CS540" s="401" t="n">
        <v>66</v>
      </c>
      <c r="CT540" s="401" t="n">
        <v>7</v>
      </c>
      <c r="CU540" s="401" t="n">
        <v>33</v>
      </c>
      <c r="CV540" s="401" t="n">
        <v>18</v>
      </c>
      <c r="CW540" s="401" t="n">
        <v>10</v>
      </c>
      <c r="CX540" s="401" t="n">
        <v>94</v>
      </c>
      <c r="CY540" s="401" t="n">
        <v>17</v>
      </c>
      <c r="CZ540" s="401" t="n">
        <v>52</v>
      </c>
      <c r="DA540" s="401" t="n">
        <v>2</v>
      </c>
      <c r="DB540" s="401" t="n">
        <v>103</v>
      </c>
      <c r="DC540" s="401" t="n">
        <v>29</v>
      </c>
      <c r="DD540" s="401" t="n">
        <v>9</v>
      </c>
      <c r="DE540" s="401" t="n">
        <v>60</v>
      </c>
      <c r="DF540" s="401" t="n">
        <v>68</v>
      </c>
      <c r="DG540" s="401" t="n">
        <v>54</v>
      </c>
      <c r="DH540" s="401" t="n">
        <v>105</v>
      </c>
      <c r="DI540" s="401" t="n">
        <v>50</v>
      </c>
      <c r="DJ540" s="401" t="n">
        <v>76</v>
      </c>
      <c r="DK540" s="401" t="n">
        <v>23</v>
      </c>
    </row>
    <row r="542" customFormat="false" ht="12.75" hidden="false" customHeight="false" outlineLevel="0" collapsed="false">
      <c r="D542" s="446" t="n">
        <v>111</v>
      </c>
      <c r="E542" s="39" t="s">
        <v>250</v>
      </c>
    </row>
    <row r="543" customFormat="false" ht="12.75" hidden="false" customHeight="false" outlineLevel="0" collapsed="false">
      <c r="E543" s="401" t="s">
        <v>198</v>
      </c>
      <c r="F543" s="401" t="n">
        <v>1</v>
      </c>
      <c r="G543" s="401" t="n">
        <v>2</v>
      </c>
      <c r="H543" s="401" t="n">
        <v>3</v>
      </c>
      <c r="I543" s="401" t="n">
        <v>4</v>
      </c>
      <c r="J543" s="401" t="n">
        <v>5</v>
      </c>
      <c r="K543" s="401" t="n">
        <v>6</v>
      </c>
      <c r="L543" s="401" t="n">
        <v>7</v>
      </c>
      <c r="M543" s="401" t="n">
        <v>8</v>
      </c>
      <c r="N543" s="401" t="n">
        <v>9</v>
      </c>
      <c r="O543" s="401" t="n">
        <v>10</v>
      </c>
      <c r="P543" s="401" t="n">
        <v>11</v>
      </c>
      <c r="Q543" s="401" t="n">
        <v>12</v>
      </c>
      <c r="R543" s="401" t="n">
        <v>13</v>
      </c>
      <c r="S543" s="401" t="n">
        <v>14</v>
      </c>
      <c r="T543" s="401" t="n">
        <v>15</v>
      </c>
      <c r="U543" s="401" t="n">
        <v>16</v>
      </c>
      <c r="V543" s="401" t="n">
        <v>17</v>
      </c>
      <c r="W543" s="401" t="n">
        <v>18</v>
      </c>
      <c r="X543" s="401" t="n">
        <v>19</v>
      </c>
      <c r="Y543" s="401" t="n">
        <v>20</v>
      </c>
      <c r="Z543" s="401" t="n">
        <v>21</v>
      </c>
      <c r="AA543" s="401" t="n">
        <v>22</v>
      </c>
      <c r="AB543" s="401" t="n">
        <v>23</v>
      </c>
      <c r="AC543" s="401" t="n">
        <v>24</v>
      </c>
      <c r="AD543" s="401" t="n">
        <v>25</v>
      </c>
      <c r="AE543" s="401" t="n">
        <v>26</v>
      </c>
      <c r="AF543" s="401" t="n">
        <v>27</v>
      </c>
      <c r="AG543" s="401" t="n">
        <v>28</v>
      </c>
      <c r="AH543" s="401" t="n">
        <v>29</v>
      </c>
      <c r="AI543" s="401" t="n">
        <v>30</v>
      </c>
      <c r="AJ543" s="401" t="n">
        <v>31</v>
      </c>
      <c r="AK543" s="401" t="n">
        <v>32</v>
      </c>
      <c r="AL543" s="401" t="n">
        <v>33</v>
      </c>
      <c r="AM543" s="401" t="n">
        <v>34</v>
      </c>
      <c r="AN543" s="401" t="n">
        <v>35</v>
      </c>
      <c r="AO543" s="401" t="n">
        <v>36</v>
      </c>
      <c r="AP543" s="401" t="n">
        <v>37</v>
      </c>
      <c r="AQ543" s="401" t="n">
        <v>38</v>
      </c>
      <c r="AR543" s="401" t="n">
        <v>39</v>
      </c>
      <c r="AS543" s="401" t="n">
        <v>40</v>
      </c>
      <c r="AT543" s="401" t="n">
        <v>41</v>
      </c>
      <c r="AU543" s="401" t="n">
        <v>42</v>
      </c>
      <c r="AV543" s="401" t="n">
        <v>43</v>
      </c>
      <c r="AW543" s="401" t="n">
        <v>44</v>
      </c>
      <c r="AX543" s="401" t="n">
        <v>45</v>
      </c>
      <c r="AY543" s="401" t="n">
        <v>46</v>
      </c>
      <c r="AZ543" s="401" t="n">
        <v>47</v>
      </c>
      <c r="BA543" s="401" t="n">
        <v>48</v>
      </c>
      <c r="BB543" s="401" t="n">
        <v>49</v>
      </c>
      <c r="BC543" s="401" t="n">
        <v>50</v>
      </c>
      <c r="BD543" s="401" t="n">
        <v>51</v>
      </c>
      <c r="BE543" s="401" t="n">
        <v>52</v>
      </c>
      <c r="BF543" s="401" t="n">
        <v>53</v>
      </c>
      <c r="BG543" s="401" t="n">
        <v>54</v>
      </c>
      <c r="BH543" s="401" t="n">
        <v>55</v>
      </c>
      <c r="BI543" s="401" t="n">
        <v>56</v>
      </c>
      <c r="BJ543" s="401" t="n">
        <v>57</v>
      </c>
      <c r="BK543" s="401" t="n">
        <v>58</v>
      </c>
      <c r="BL543" s="401" t="n">
        <v>59</v>
      </c>
      <c r="BM543" s="401" t="n">
        <v>60</v>
      </c>
      <c r="BN543" s="401" t="n">
        <v>61</v>
      </c>
      <c r="BO543" s="401" t="n">
        <v>62</v>
      </c>
      <c r="BP543" s="401" t="n">
        <v>63</v>
      </c>
      <c r="BQ543" s="401" t="n">
        <v>64</v>
      </c>
      <c r="BR543" s="401" t="n">
        <v>65</v>
      </c>
      <c r="BS543" s="401" t="n">
        <v>66</v>
      </c>
      <c r="BT543" s="401" t="n">
        <v>67</v>
      </c>
      <c r="BU543" s="401" t="n">
        <v>68</v>
      </c>
      <c r="BV543" s="401" t="n">
        <v>69</v>
      </c>
      <c r="BW543" s="401" t="n">
        <v>70</v>
      </c>
      <c r="BX543" s="401" t="n">
        <v>71</v>
      </c>
      <c r="BY543" s="401" t="n">
        <v>72</v>
      </c>
      <c r="BZ543" s="401" t="n">
        <v>73</v>
      </c>
      <c r="CA543" s="401" t="n">
        <v>74</v>
      </c>
      <c r="CB543" s="401" t="n">
        <v>75</v>
      </c>
      <c r="CC543" s="401" t="n">
        <v>76</v>
      </c>
      <c r="CD543" s="401" t="n">
        <v>77</v>
      </c>
      <c r="CE543" s="401" t="n">
        <v>78</v>
      </c>
      <c r="CF543" s="401" t="n">
        <v>79</v>
      </c>
      <c r="CG543" s="401" t="n">
        <v>80</v>
      </c>
      <c r="CH543" s="401" t="n">
        <v>81</v>
      </c>
      <c r="CI543" s="401" t="n">
        <v>82</v>
      </c>
      <c r="CJ543" s="401" t="n">
        <v>83</v>
      </c>
      <c r="CK543" s="401" t="n">
        <v>84</v>
      </c>
      <c r="CL543" s="401" t="n">
        <v>85</v>
      </c>
      <c r="CM543" s="401" t="n">
        <v>86</v>
      </c>
      <c r="CN543" s="401" t="n">
        <v>87</v>
      </c>
      <c r="CO543" s="401" t="n">
        <v>88</v>
      </c>
      <c r="CP543" s="401" t="n">
        <v>89</v>
      </c>
      <c r="CQ543" s="401" t="n">
        <v>90</v>
      </c>
      <c r="CR543" s="401" t="n">
        <v>91</v>
      </c>
      <c r="CS543" s="401" t="n">
        <v>92</v>
      </c>
      <c r="CT543" s="401" t="n">
        <v>93</v>
      </c>
      <c r="CU543" s="401" t="n">
        <v>94</v>
      </c>
      <c r="CV543" s="401" t="n">
        <v>95</v>
      </c>
      <c r="CW543" s="401" t="n">
        <v>96</v>
      </c>
      <c r="CX543" s="401" t="n">
        <v>97</v>
      </c>
      <c r="CY543" s="401" t="n">
        <v>98</v>
      </c>
      <c r="CZ543" s="401" t="n">
        <v>99</v>
      </c>
      <c r="DB543" s="401" t="n">
        <v>100</v>
      </c>
      <c r="DC543" s="401" t="n">
        <v>101</v>
      </c>
      <c r="DD543" s="401" t="n">
        <v>102</v>
      </c>
      <c r="DE543" s="401" t="n">
        <v>103</v>
      </c>
      <c r="DG543" s="401" t="n">
        <v>104</v>
      </c>
      <c r="DH543" s="401" t="n">
        <v>105</v>
      </c>
      <c r="DI543" s="401" t="n">
        <v>106</v>
      </c>
      <c r="DJ543" s="401" t="n">
        <v>107</v>
      </c>
      <c r="DL543" s="401" t="n">
        <v>108</v>
      </c>
      <c r="DM543" s="401" t="n">
        <v>109</v>
      </c>
      <c r="DN543" s="401" t="n">
        <v>110</v>
      </c>
      <c r="DO543" s="401" t="n">
        <v>111</v>
      </c>
    </row>
    <row r="544" customFormat="false" ht="12.75" hidden="false" customHeight="false" outlineLevel="0" collapsed="false">
      <c r="E544" s="401" t="s">
        <v>225</v>
      </c>
      <c r="F544" s="401" t="n">
        <v>59</v>
      </c>
      <c r="G544" s="401" t="n">
        <v>83</v>
      </c>
      <c r="H544" s="401" t="n">
        <v>104</v>
      </c>
      <c r="I544" s="401" t="n">
        <v>80</v>
      </c>
      <c r="J544" s="401" t="n">
        <v>48</v>
      </c>
      <c r="K544" s="401" t="n">
        <v>19</v>
      </c>
      <c r="L544" s="401" t="n">
        <v>64</v>
      </c>
      <c r="M544" s="401" t="n">
        <v>74</v>
      </c>
      <c r="N544" s="401" t="n">
        <v>32</v>
      </c>
      <c r="O544" s="401" t="n">
        <v>79</v>
      </c>
      <c r="P544" s="401" t="n">
        <v>98</v>
      </c>
      <c r="Q544" s="401" t="n">
        <v>70</v>
      </c>
      <c r="R544" s="401" t="n">
        <v>42</v>
      </c>
      <c r="S544" s="401" t="n">
        <v>78</v>
      </c>
      <c r="T544" s="401" t="n">
        <v>21</v>
      </c>
      <c r="U544" s="401" t="n">
        <v>82</v>
      </c>
      <c r="V544" s="401" t="n">
        <v>54</v>
      </c>
      <c r="W544" s="401" t="n">
        <v>72</v>
      </c>
      <c r="X544" s="401" t="n">
        <v>13</v>
      </c>
      <c r="Y544" s="401" t="n">
        <v>2</v>
      </c>
      <c r="Z544" s="401" t="n">
        <v>15</v>
      </c>
      <c r="AA544" s="401" t="n">
        <v>103</v>
      </c>
      <c r="AB544" s="401" t="n">
        <v>97</v>
      </c>
      <c r="AC544" s="401" t="n">
        <v>106</v>
      </c>
      <c r="AD544" s="401" t="n">
        <v>93</v>
      </c>
      <c r="AE544" s="401" t="n">
        <v>50</v>
      </c>
      <c r="AF544" s="401" t="n">
        <v>33</v>
      </c>
      <c r="AG544" s="401" t="n">
        <v>56</v>
      </c>
      <c r="AH544" s="401" t="n">
        <v>101</v>
      </c>
      <c r="AI544" s="401" t="n">
        <v>6</v>
      </c>
      <c r="AJ544" s="401" t="n">
        <v>95</v>
      </c>
      <c r="AK544" s="401" t="n">
        <v>39</v>
      </c>
      <c r="AL544" s="401" t="n">
        <v>5</v>
      </c>
      <c r="AM544" s="401" t="n">
        <v>41</v>
      </c>
      <c r="AN544" s="401" t="n">
        <v>17</v>
      </c>
      <c r="AO544" s="401" t="n">
        <v>99</v>
      </c>
      <c r="AP544" s="401" t="n">
        <v>90</v>
      </c>
      <c r="AQ544" s="401" t="n">
        <v>14</v>
      </c>
      <c r="AR544" s="401" t="n">
        <v>105</v>
      </c>
      <c r="AS544" s="401" t="n">
        <v>63</v>
      </c>
      <c r="AT544" s="401" t="n">
        <v>73</v>
      </c>
      <c r="AU544" s="401" t="n">
        <v>108</v>
      </c>
      <c r="AV544" s="401" t="n">
        <v>10</v>
      </c>
      <c r="AW544" s="401" t="n">
        <v>92</v>
      </c>
      <c r="AX544" s="401" t="n">
        <v>34</v>
      </c>
      <c r="AY544" s="401" t="n">
        <v>110</v>
      </c>
      <c r="AZ544" s="401" t="n">
        <v>1</v>
      </c>
      <c r="BA544" s="401" t="n">
        <v>61</v>
      </c>
      <c r="BB544" s="401" t="n">
        <v>26</v>
      </c>
      <c r="BC544" s="401" t="n">
        <v>66</v>
      </c>
      <c r="BD544" s="401" t="n">
        <v>45</v>
      </c>
      <c r="BE544" s="401" t="n">
        <v>102</v>
      </c>
      <c r="BF544" s="401" t="n">
        <v>25</v>
      </c>
      <c r="BG544" s="401" t="n">
        <v>96</v>
      </c>
      <c r="BH544" s="401" t="n">
        <v>67</v>
      </c>
      <c r="BI544" s="401" t="n">
        <v>69</v>
      </c>
      <c r="BJ544" s="401" t="n">
        <v>29</v>
      </c>
      <c r="BK544" s="401" t="n">
        <v>65</v>
      </c>
      <c r="BL544" s="401" t="n">
        <v>35</v>
      </c>
      <c r="BM544" s="401" t="n">
        <v>52</v>
      </c>
      <c r="BN544" s="401" t="n">
        <v>23</v>
      </c>
      <c r="BO544" s="401" t="n">
        <v>28</v>
      </c>
      <c r="BP544" s="401" t="n">
        <v>40</v>
      </c>
      <c r="BQ544" s="401" t="n">
        <v>18</v>
      </c>
      <c r="BR544" s="401" t="n">
        <v>87</v>
      </c>
      <c r="BS544" s="401" t="n">
        <v>47</v>
      </c>
      <c r="BT544" s="401" t="n">
        <v>24</v>
      </c>
      <c r="BU544" s="401" t="n">
        <v>81</v>
      </c>
      <c r="BV544" s="401" t="n">
        <v>77</v>
      </c>
      <c r="BW544" s="401" t="n">
        <v>7</v>
      </c>
      <c r="BX544" s="401" t="n">
        <v>58</v>
      </c>
      <c r="BY544" s="401" t="n">
        <v>38</v>
      </c>
      <c r="BZ544" s="401" t="n">
        <v>91</v>
      </c>
      <c r="CA544" s="401" t="n">
        <v>8</v>
      </c>
      <c r="CB544" s="401" t="n">
        <v>27</v>
      </c>
      <c r="CC544" s="401" t="n">
        <v>111</v>
      </c>
      <c r="CD544" s="401" t="n">
        <v>30</v>
      </c>
      <c r="CE544" s="401" t="n">
        <v>94</v>
      </c>
      <c r="CF544" s="401" t="n">
        <v>76</v>
      </c>
      <c r="CG544" s="401" t="n">
        <v>107</v>
      </c>
      <c r="CH544" s="401" t="n">
        <v>68</v>
      </c>
      <c r="CI544" s="401" t="n">
        <v>49</v>
      </c>
      <c r="CJ544" s="401" t="n">
        <v>44</v>
      </c>
      <c r="CK544" s="401" t="n">
        <v>100</v>
      </c>
      <c r="CL544" s="401" t="n">
        <v>16</v>
      </c>
      <c r="CM544" s="401" t="n">
        <v>109</v>
      </c>
      <c r="CN544" s="401" t="n">
        <v>88</v>
      </c>
      <c r="CO544" s="401" t="n">
        <v>71</v>
      </c>
      <c r="CP544" s="401" t="n">
        <v>51</v>
      </c>
      <c r="CQ544" s="401" t="n">
        <v>37</v>
      </c>
      <c r="CR544" s="401" t="n">
        <v>9</v>
      </c>
      <c r="CS544" s="401" t="n">
        <v>75</v>
      </c>
      <c r="CT544" s="401" t="n">
        <v>31</v>
      </c>
      <c r="CU544" s="401" t="n">
        <v>22</v>
      </c>
      <c r="CV544" s="401" t="n">
        <v>53</v>
      </c>
      <c r="CW544" s="401" t="n">
        <v>85</v>
      </c>
      <c r="CX544" s="401" t="n">
        <v>89</v>
      </c>
      <c r="CY544" s="401" t="n">
        <v>55</v>
      </c>
      <c r="CZ544" s="401" t="n">
        <v>43</v>
      </c>
      <c r="DB544" s="401" t="n">
        <v>84</v>
      </c>
      <c r="DC544" s="401" t="n">
        <v>4</v>
      </c>
      <c r="DD544" s="401" t="n">
        <v>57</v>
      </c>
      <c r="DE544" s="401" t="n">
        <v>62</v>
      </c>
      <c r="DG544" s="401" t="n">
        <v>3</v>
      </c>
      <c r="DH544" s="401" t="n">
        <v>36</v>
      </c>
      <c r="DI544" s="401" t="n">
        <v>46</v>
      </c>
      <c r="DJ544" s="401" t="n">
        <v>12</v>
      </c>
      <c r="DL544" s="401" t="n">
        <v>60</v>
      </c>
      <c r="DM544" s="401" t="n">
        <v>86</v>
      </c>
      <c r="DN544" s="401" t="n">
        <v>20</v>
      </c>
      <c r="DO544" s="401" t="n">
        <v>11</v>
      </c>
    </row>
    <row r="545" customFormat="false" ht="12.75" hidden="false" customHeight="false" outlineLevel="0" collapsed="false">
      <c r="E545" s="401" t="s">
        <v>227</v>
      </c>
      <c r="F545" s="401" t="n">
        <v>13</v>
      </c>
      <c r="G545" s="401" t="n">
        <v>5</v>
      </c>
      <c r="H545" s="401" t="n">
        <v>111</v>
      </c>
      <c r="I545" s="401" t="n">
        <v>98</v>
      </c>
      <c r="J545" s="401" t="n">
        <v>28</v>
      </c>
      <c r="K545" s="401" t="n">
        <v>34</v>
      </c>
      <c r="L545" s="401" t="n">
        <v>25</v>
      </c>
      <c r="M545" s="401" t="n">
        <v>37</v>
      </c>
      <c r="N545" s="401" t="n">
        <v>104</v>
      </c>
      <c r="O545" s="401" t="n">
        <v>46</v>
      </c>
      <c r="P545" s="401" t="n">
        <v>49</v>
      </c>
      <c r="Q545" s="401" t="n">
        <v>43</v>
      </c>
      <c r="R545" s="401" t="n">
        <v>2</v>
      </c>
      <c r="S545" s="401" t="n">
        <v>86</v>
      </c>
      <c r="T545" s="401" t="n">
        <v>73</v>
      </c>
      <c r="U545" s="401" t="n">
        <v>90</v>
      </c>
      <c r="V545" s="401" t="n">
        <v>10</v>
      </c>
      <c r="W545" s="401" t="n">
        <v>24</v>
      </c>
      <c r="X545" s="401" t="n">
        <v>97</v>
      </c>
      <c r="Y545" s="401" t="n">
        <v>3</v>
      </c>
      <c r="Z545" s="401" t="n">
        <v>8</v>
      </c>
      <c r="AA545" s="401" t="n">
        <v>60</v>
      </c>
      <c r="AB545" s="401" t="n">
        <v>89</v>
      </c>
      <c r="AC545" s="401" t="n">
        <v>83</v>
      </c>
      <c r="AD545" s="401" t="n">
        <v>96</v>
      </c>
      <c r="AE545" s="401" t="n">
        <v>35</v>
      </c>
      <c r="AF545" s="401" t="n">
        <v>106</v>
      </c>
      <c r="AG545" s="401" t="n">
        <v>64</v>
      </c>
      <c r="AH545" s="401" t="n">
        <v>85</v>
      </c>
      <c r="AI545" s="401" t="n">
        <v>91</v>
      </c>
      <c r="AJ545" s="401" t="n">
        <v>70</v>
      </c>
      <c r="AK545" s="401" t="n">
        <v>84</v>
      </c>
      <c r="AL545" s="401" t="n">
        <v>27</v>
      </c>
      <c r="AM545" s="401" t="n">
        <v>50</v>
      </c>
      <c r="AN545" s="401" t="n">
        <v>76</v>
      </c>
      <c r="AO545" s="401" t="n">
        <v>12</v>
      </c>
      <c r="AP545" s="401" t="n">
        <v>21</v>
      </c>
      <c r="AQ545" s="401" t="n">
        <v>59</v>
      </c>
      <c r="AR545" s="401" t="n">
        <v>6</v>
      </c>
      <c r="AS545" s="401" t="n">
        <v>110</v>
      </c>
      <c r="AT545" s="401" t="n">
        <v>40</v>
      </c>
      <c r="AU545" s="401" t="n">
        <v>69</v>
      </c>
      <c r="AV545" s="401" t="n">
        <v>7</v>
      </c>
      <c r="AW545" s="401" t="n">
        <v>95</v>
      </c>
      <c r="AX545" s="401" t="n">
        <v>56</v>
      </c>
      <c r="AY545" s="401" t="n">
        <v>107</v>
      </c>
      <c r="AZ545" s="401" t="n">
        <v>93</v>
      </c>
      <c r="BA545" s="401" t="n">
        <v>4</v>
      </c>
      <c r="BB545" s="401" t="n">
        <v>108</v>
      </c>
      <c r="BC545" s="401" t="n">
        <v>38</v>
      </c>
      <c r="BD545" s="401" t="n">
        <v>63</v>
      </c>
      <c r="BE545" s="401" t="n">
        <v>78</v>
      </c>
      <c r="BF545" s="401" t="n">
        <v>15</v>
      </c>
      <c r="BG545" s="401" t="n">
        <v>102</v>
      </c>
      <c r="BH545" s="401" t="n">
        <v>72</v>
      </c>
      <c r="BI545" s="401" t="n">
        <v>105</v>
      </c>
      <c r="BJ545" s="401" t="n">
        <v>16</v>
      </c>
      <c r="BK545" s="401" t="n">
        <v>77</v>
      </c>
      <c r="BL545" s="401" t="n">
        <v>36</v>
      </c>
      <c r="BM545" s="401" t="n">
        <v>109</v>
      </c>
      <c r="BN545" s="401" t="n">
        <v>103</v>
      </c>
      <c r="BO545" s="401" t="n">
        <v>65</v>
      </c>
      <c r="BP545" s="401" t="n">
        <v>75</v>
      </c>
      <c r="BQ545" s="401" t="n">
        <v>68</v>
      </c>
      <c r="BR545" s="401" t="n">
        <v>26</v>
      </c>
      <c r="BS545" s="401" t="n">
        <v>32</v>
      </c>
      <c r="BT545" s="401" t="n">
        <v>94</v>
      </c>
      <c r="BU545" s="401" t="n">
        <v>87</v>
      </c>
      <c r="BV545" s="401" t="n">
        <v>71</v>
      </c>
      <c r="BW545" s="401" t="n">
        <v>81</v>
      </c>
      <c r="BX545" s="401" t="n">
        <v>79</v>
      </c>
      <c r="BY545" s="401" t="n">
        <v>55</v>
      </c>
      <c r="BZ545" s="401" t="n">
        <v>100</v>
      </c>
      <c r="CA545" s="401" t="n">
        <v>88</v>
      </c>
      <c r="CB545" s="401" t="n">
        <v>58</v>
      </c>
      <c r="CC545" s="401" t="n">
        <v>101</v>
      </c>
      <c r="CD545" s="401" t="n">
        <v>51</v>
      </c>
      <c r="CE545" s="401" t="n">
        <v>29</v>
      </c>
      <c r="CF545" s="401" t="n">
        <v>61</v>
      </c>
      <c r="CG545" s="401" t="n">
        <v>19</v>
      </c>
      <c r="CH545" s="401" t="n">
        <v>62</v>
      </c>
      <c r="CI545" s="401" t="n">
        <v>41</v>
      </c>
      <c r="CJ545" s="401" t="n">
        <v>30</v>
      </c>
      <c r="CK545" s="401" t="n">
        <v>31</v>
      </c>
      <c r="CL545" s="401" t="n">
        <v>99</v>
      </c>
      <c r="CM545" s="401" t="n">
        <v>48</v>
      </c>
      <c r="CN545" s="401" t="n">
        <v>20</v>
      </c>
      <c r="CO545" s="401" t="n">
        <v>9</v>
      </c>
      <c r="CP545" s="401" t="n">
        <v>1</v>
      </c>
      <c r="CQ545" s="401" t="n">
        <v>82</v>
      </c>
      <c r="CR545" s="401" t="n">
        <v>80</v>
      </c>
      <c r="CS545" s="401" t="n">
        <v>11</v>
      </c>
      <c r="CT545" s="401" t="n">
        <v>92</v>
      </c>
      <c r="CU545" s="401" t="n">
        <v>57</v>
      </c>
      <c r="CV545" s="401" t="n">
        <v>42</v>
      </c>
      <c r="CW545" s="401" t="n">
        <v>14</v>
      </c>
      <c r="CX545" s="401" t="n">
        <v>18</v>
      </c>
      <c r="CY545" s="401" t="n">
        <v>52</v>
      </c>
      <c r="CZ545" s="401" t="n">
        <v>66</v>
      </c>
      <c r="DB545" s="401" t="n">
        <v>53</v>
      </c>
      <c r="DC545" s="401" t="n">
        <v>74</v>
      </c>
      <c r="DD545" s="401" t="n">
        <v>17</v>
      </c>
      <c r="DE545" s="401" t="n">
        <v>33</v>
      </c>
      <c r="DG545" s="401" t="n">
        <v>22</v>
      </c>
      <c r="DH545" s="401" t="n">
        <v>45</v>
      </c>
      <c r="DI545" s="401" t="n">
        <v>54</v>
      </c>
      <c r="DJ545" s="401" t="n">
        <v>47</v>
      </c>
      <c r="DL545" s="401" t="n">
        <v>39</v>
      </c>
      <c r="DM545" s="401" t="n">
        <v>44</v>
      </c>
      <c r="DN545" s="401" t="n">
        <v>67</v>
      </c>
      <c r="DO545" s="401" t="n">
        <v>23</v>
      </c>
    </row>
    <row r="547" customFormat="false" ht="12.75" hidden="false" customHeight="false" outlineLevel="0" collapsed="false">
      <c r="D547" s="446" t="n">
        <v>112</v>
      </c>
      <c r="E547" s="39" t="s">
        <v>250</v>
      </c>
    </row>
    <row r="548" customFormat="false" ht="12.75" hidden="false" customHeight="false" outlineLevel="0" collapsed="false">
      <c r="E548" s="401" t="s">
        <v>198</v>
      </c>
      <c r="F548" s="401" t="n">
        <v>1</v>
      </c>
      <c r="G548" s="401" t="n">
        <v>2</v>
      </c>
      <c r="H548" s="401" t="n">
        <v>3</v>
      </c>
      <c r="I548" s="401" t="n">
        <v>4</v>
      </c>
      <c r="J548" s="401" t="n">
        <v>5</v>
      </c>
      <c r="K548" s="401" t="n">
        <v>6</v>
      </c>
      <c r="L548" s="401" t="n">
        <v>7</v>
      </c>
      <c r="M548" s="401" t="n">
        <v>8</v>
      </c>
      <c r="N548" s="401" t="n">
        <v>9</v>
      </c>
      <c r="O548" s="401" t="n">
        <v>10</v>
      </c>
      <c r="P548" s="401" t="n">
        <v>11</v>
      </c>
      <c r="Q548" s="401" t="n">
        <v>12</v>
      </c>
      <c r="R548" s="401" t="n">
        <v>13</v>
      </c>
      <c r="S548" s="401" t="n">
        <v>14</v>
      </c>
      <c r="T548" s="401" t="n">
        <v>15</v>
      </c>
      <c r="U548" s="401" t="n">
        <v>16</v>
      </c>
      <c r="V548" s="401" t="n">
        <v>17</v>
      </c>
      <c r="W548" s="401" t="n">
        <v>18</v>
      </c>
      <c r="X548" s="401" t="n">
        <v>19</v>
      </c>
      <c r="Y548" s="401" t="n">
        <v>20</v>
      </c>
      <c r="Z548" s="401" t="n">
        <v>21</v>
      </c>
      <c r="AA548" s="401" t="n">
        <v>22</v>
      </c>
      <c r="AB548" s="401" t="n">
        <v>23</v>
      </c>
      <c r="AC548" s="401" t="n">
        <v>24</v>
      </c>
      <c r="AD548" s="401" t="n">
        <v>25</v>
      </c>
      <c r="AE548" s="401" t="n">
        <v>26</v>
      </c>
      <c r="AF548" s="401" t="n">
        <v>27</v>
      </c>
      <c r="AG548" s="401" t="n">
        <v>28</v>
      </c>
      <c r="AH548" s="401" t="n">
        <v>29</v>
      </c>
      <c r="AI548" s="401" t="n">
        <v>30</v>
      </c>
      <c r="AJ548" s="401" t="n">
        <v>31</v>
      </c>
      <c r="AK548" s="401" t="n">
        <v>32</v>
      </c>
      <c r="AL548" s="401" t="n">
        <v>33</v>
      </c>
      <c r="AM548" s="401" t="n">
        <v>34</v>
      </c>
      <c r="AN548" s="401" t="n">
        <v>35</v>
      </c>
      <c r="AO548" s="401" t="n">
        <v>36</v>
      </c>
      <c r="AP548" s="401" t="n">
        <v>37</v>
      </c>
      <c r="AQ548" s="401" t="n">
        <v>38</v>
      </c>
      <c r="AR548" s="401" t="n">
        <v>39</v>
      </c>
      <c r="AS548" s="401" t="n">
        <v>40</v>
      </c>
      <c r="AT548" s="401" t="n">
        <v>41</v>
      </c>
      <c r="AU548" s="401" t="n">
        <v>42</v>
      </c>
      <c r="AV548" s="401" t="n">
        <v>43</v>
      </c>
      <c r="AW548" s="401" t="n">
        <v>44</v>
      </c>
      <c r="AX548" s="401" t="n">
        <v>45</v>
      </c>
      <c r="AY548" s="401" t="n">
        <v>46</v>
      </c>
      <c r="AZ548" s="401" t="n">
        <v>47</v>
      </c>
      <c r="BA548" s="401" t="n">
        <v>48</v>
      </c>
      <c r="BB548" s="401" t="n">
        <v>49</v>
      </c>
      <c r="BC548" s="401" t="n">
        <v>50</v>
      </c>
      <c r="BD548" s="401" t="n">
        <v>51</v>
      </c>
      <c r="BE548" s="401" t="n">
        <v>52</v>
      </c>
      <c r="BF548" s="401" t="n">
        <v>53</v>
      </c>
      <c r="BG548" s="401" t="n">
        <v>54</v>
      </c>
      <c r="BH548" s="401" t="n">
        <v>55</v>
      </c>
      <c r="BI548" s="401" t="n">
        <v>56</v>
      </c>
      <c r="BJ548" s="401" t="n">
        <v>57</v>
      </c>
      <c r="BK548" s="401" t="n">
        <v>58</v>
      </c>
      <c r="BL548" s="401" t="n">
        <v>59</v>
      </c>
      <c r="BM548" s="401" t="n">
        <v>60</v>
      </c>
      <c r="BN548" s="401" t="n">
        <v>61</v>
      </c>
      <c r="BO548" s="401" t="n">
        <v>62</v>
      </c>
      <c r="BP548" s="401" t="n">
        <v>63</v>
      </c>
      <c r="BQ548" s="401" t="n">
        <v>64</v>
      </c>
      <c r="BR548" s="401" t="n">
        <v>65</v>
      </c>
      <c r="BS548" s="401" t="n">
        <v>66</v>
      </c>
      <c r="BT548" s="401" t="n">
        <v>67</v>
      </c>
      <c r="BU548" s="401" t="n">
        <v>68</v>
      </c>
      <c r="BV548" s="401" t="n">
        <v>69</v>
      </c>
      <c r="BW548" s="401" t="n">
        <v>70</v>
      </c>
      <c r="BX548" s="401" t="n">
        <v>71</v>
      </c>
      <c r="BY548" s="401" t="n">
        <v>72</v>
      </c>
      <c r="BZ548" s="401" t="n">
        <v>73</v>
      </c>
      <c r="CA548" s="401" t="n">
        <v>74</v>
      </c>
      <c r="CB548" s="401" t="n">
        <v>75</v>
      </c>
      <c r="CC548" s="401" t="n">
        <v>76</v>
      </c>
      <c r="CD548" s="401" t="n">
        <v>77</v>
      </c>
      <c r="CE548" s="401" t="n">
        <v>78</v>
      </c>
      <c r="CF548" s="401" t="n">
        <v>79</v>
      </c>
      <c r="CG548" s="401" t="n">
        <v>80</v>
      </c>
      <c r="CH548" s="401" t="n">
        <v>81</v>
      </c>
      <c r="CI548" s="401" t="n">
        <v>82</v>
      </c>
      <c r="CJ548" s="401" t="n">
        <v>83</v>
      </c>
      <c r="CK548" s="401" t="n">
        <v>84</v>
      </c>
      <c r="CL548" s="401" t="n">
        <v>85</v>
      </c>
      <c r="CM548" s="401" t="n">
        <v>86</v>
      </c>
      <c r="CN548" s="401" t="n">
        <v>87</v>
      </c>
      <c r="CO548" s="401" t="n">
        <v>88</v>
      </c>
      <c r="CP548" s="401" t="n">
        <v>89</v>
      </c>
      <c r="CQ548" s="401" t="n">
        <v>90</v>
      </c>
      <c r="CR548" s="401" t="n">
        <v>91</v>
      </c>
      <c r="CS548" s="401" t="n">
        <v>92</v>
      </c>
      <c r="CT548" s="401" t="n">
        <v>93</v>
      </c>
      <c r="CU548" s="401" t="n">
        <v>94</v>
      </c>
      <c r="CV548" s="401" t="n">
        <v>95</v>
      </c>
      <c r="CW548" s="401" t="n">
        <v>96</v>
      </c>
      <c r="CX548" s="401" t="n">
        <v>97</v>
      </c>
      <c r="CY548" s="401" t="n">
        <v>98</v>
      </c>
      <c r="CZ548" s="401" t="n">
        <v>99</v>
      </c>
      <c r="DA548" s="401" t="n">
        <v>100</v>
      </c>
      <c r="DB548" s="401" t="n">
        <v>101</v>
      </c>
      <c r="DC548" s="401" t="n">
        <v>102</v>
      </c>
      <c r="DD548" s="401" t="n">
        <v>103</v>
      </c>
      <c r="DE548" s="401" t="n">
        <v>104</v>
      </c>
      <c r="DG548" s="401" t="n">
        <v>105</v>
      </c>
      <c r="DH548" s="401" t="n">
        <v>106</v>
      </c>
      <c r="DI548" s="401" t="n">
        <v>107</v>
      </c>
      <c r="DJ548" s="401" t="n">
        <v>108</v>
      </c>
      <c r="DL548" s="401" t="n">
        <v>109</v>
      </c>
      <c r="DM548" s="401" t="n">
        <v>110</v>
      </c>
      <c r="DN548" s="401" t="n">
        <v>111</v>
      </c>
      <c r="DO548" s="401" t="n">
        <v>112</v>
      </c>
    </row>
    <row r="549" customFormat="false" ht="12.75" hidden="false" customHeight="false" outlineLevel="0" collapsed="false">
      <c r="E549" s="401" t="s">
        <v>225</v>
      </c>
      <c r="F549" s="401" t="n">
        <v>62</v>
      </c>
      <c r="G549" s="401" t="n">
        <v>93</v>
      </c>
      <c r="H549" s="401" t="n">
        <v>52</v>
      </c>
      <c r="I549" s="401" t="n">
        <v>13</v>
      </c>
      <c r="J549" s="401" t="n">
        <v>31</v>
      </c>
      <c r="K549" s="401" t="n">
        <v>22</v>
      </c>
      <c r="L549" s="401" t="n">
        <v>38</v>
      </c>
      <c r="M549" s="401" t="n">
        <v>105</v>
      </c>
      <c r="N549" s="401" t="n">
        <v>73</v>
      </c>
      <c r="O549" s="401" t="n">
        <v>96</v>
      </c>
      <c r="P549" s="401" t="n">
        <v>50</v>
      </c>
      <c r="Q549" s="401" t="n">
        <v>60</v>
      </c>
      <c r="R549" s="401" t="n">
        <v>27</v>
      </c>
      <c r="S549" s="401" t="n">
        <v>111</v>
      </c>
      <c r="T549" s="401" t="n">
        <v>9</v>
      </c>
      <c r="U549" s="401" t="n">
        <v>34</v>
      </c>
      <c r="V549" s="401" t="n">
        <v>112</v>
      </c>
      <c r="W549" s="401" t="n">
        <v>54</v>
      </c>
      <c r="X549" s="401" t="n">
        <v>6</v>
      </c>
      <c r="Y549" s="401" t="n">
        <v>66</v>
      </c>
      <c r="Z549" s="401" t="n">
        <v>100</v>
      </c>
      <c r="AA549" s="401" t="n">
        <v>65</v>
      </c>
      <c r="AB549" s="401" t="n">
        <v>109</v>
      </c>
      <c r="AC549" s="401" t="n">
        <v>30</v>
      </c>
      <c r="AD549" s="401" t="n">
        <v>108</v>
      </c>
      <c r="AE549" s="401" t="n">
        <v>104</v>
      </c>
      <c r="AF549" s="401" t="n">
        <v>59</v>
      </c>
      <c r="AG549" s="401" t="n">
        <v>97</v>
      </c>
      <c r="AH549" s="401" t="n">
        <v>16</v>
      </c>
      <c r="AI549" s="401" t="n">
        <v>11</v>
      </c>
      <c r="AJ549" s="401" t="n">
        <v>77</v>
      </c>
      <c r="AK549" s="401" t="n">
        <v>43</v>
      </c>
      <c r="AL549" s="401" t="n">
        <v>110</v>
      </c>
      <c r="AM549" s="401" t="n">
        <v>12</v>
      </c>
      <c r="AN549" s="401" t="n">
        <v>32</v>
      </c>
      <c r="AO549" s="401" t="n">
        <v>89</v>
      </c>
      <c r="AP549" s="401" t="n">
        <v>75</v>
      </c>
      <c r="AQ549" s="401" t="n">
        <v>61</v>
      </c>
      <c r="AR549" s="401" t="n">
        <v>82</v>
      </c>
      <c r="AS549" s="401" t="n">
        <v>51</v>
      </c>
      <c r="AT549" s="401" t="n">
        <v>80</v>
      </c>
      <c r="AU549" s="401" t="n">
        <v>99</v>
      </c>
      <c r="AV549" s="401" t="n">
        <v>102</v>
      </c>
      <c r="AW549" s="401" t="n">
        <v>40</v>
      </c>
      <c r="AX549" s="401" t="n">
        <v>56</v>
      </c>
      <c r="AY549" s="401" t="n">
        <v>85</v>
      </c>
      <c r="AZ549" s="401" t="n">
        <v>41</v>
      </c>
      <c r="BA549" s="401" t="n">
        <v>90</v>
      </c>
      <c r="BB549" s="401" t="n">
        <v>72</v>
      </c>
      <c r="BC549" s="401" t="n">
        <v>57</v>
      </c>
      <c r="BD549" s="401" t="n">
        <v>3</v>
      </c>
      <c r="BE549" s="401" t="n">
        <v>46</v>
      </c>
      <c r="BF549" s="401" t="n">
        <v>69</v>
      </c>
      <c r="BG549" s="401" t="n">
        <v>91</v>
      </c>
      <c r="BH549" s="401" t="n">
        <v>21</v>
      </c>
      <c r="BI549" s="401" t="n">
        <v>45</v>
      </c>
      <c r="BJ549" s="401" t="n">
        <v>19</v>
      </c>
      <c r="BK549" s="401" t="n">
        <v>94</v>
      </c>
      <c r="BL549" s="401" t="n">
        <v>1</v>
      </c>
      <c r="BM549" s="401" t="n">
        <v>14</v>
      </c>
      <c r="BN549" s="401" t="n">
        <v>49</v>
      </c>
      <c r="BO549" s="401" t="n">
        <v>86</v>
      </c>
      <c r="BP549" s="401" t="n">
        <v>10</v>
      </c>
      <c r="BQ549" s="401" t="n">
        <v>18</v>
      </c>
      <c r="BR549" s="401" t="n">
        <v>101</v>
      </c>
      <c r="BS549" s="401" t="n">
        <v>70</v>
      </c>
      <c r="BT549" s="401" t="n">
        <v>81</v>
      </c>
      <c r="BU549" s="401" t="n">
        <v>44</v>
      </c>
      <c r="BV549" s="401" t="n">
        <v>35</v>
      </c>
      <c r="BW549" s="401" t="n">
        <v>26</v>
      </c>
      <c r="BX549" s="401" t="n">
        <v>106</v>
      </c>
      <c r="BY549" s="401" t="n">
        <v>48</v>
      </c>
      <c r="BZ549" s="401" t="n">
        <v>64</v>
      </c>
      <c r="CA549" s="401" t="n">
        <v>2</v>
      </c>
      <c r="CB549" s="401" t="n">
        <v>79</v>
      </c>
      <c r="CC549" s="401" t="n">
        <v>88</v>
      </c>
      <c r="CD549" s="401" t="n">
        <v>8</v>
      </c>
      <c r="CE549" s="401" t="n">
        <v>42</v>
      </c>
      <c r="CF549" s="401" t="n">
        <v>78</v>
      </c>
      <c r="CG549" s="401" t="n">
        <v>53</v>
      </c>
      <c r="CH549" s="401" t="n">
        <v>67</v>
      </c>
      <c r="CI549" s="401" t="n">
        <v>39</v>
      </c>
      <c r="CJ549" s="401" t="n">
        <v>87</v>
      </c>
      <c r="CK549" s="401" t="n">
        <v>107</v>
      </c>
      <c r="CL549" s="401" t="n">
        <v>83</v>
      </c>
      <c r="CM549" s="401" t="n">
        <v>74</v>
      </c>
      <c r="CN549" s="401" t="n">
        <v>24</v>
      </c>
      <c r="CO549" s="401" t="n">
        <v>47</v>
      </c>
      <c r="CP549" s="401" t="n">
        <v>103</v>
      </c>
      <c r="CQ549" s="401" t="n">
        <v>37</v>
      </c>
      <c r="CR549" s="401" t="n">
        <v>20</v>
      </c>
      <c r="CS549" s="401" t="n">
        <v>28</v>
      </c>
      <c r="CT549" s="401" t="n">
        <v>92</v>
      </c>
      <c r="CU549" s="401" t="n">
        <v>58</v>
      </c>
      <c r="CV549" s="401" t="n">
        <v>63</v>
      </c>
      <c r="CW549" s="401" t="n">
        <v>95</v>
      </c>
      <c r="CX549" s="401" t="n">
        <v>76</v>
      </c>
      <c r="CY549" s="401" t="n">
        <v>36</v>
      </c>
      <c r="CZ549" s="401" t="n">
        <v>68</v>
      </c>
      <c r="DA549" s="401" t="n">
        <v>4</v>
      </c>
      <c r="DB549" s="401" t="n">
        <v>29</v>
      </c>
      <c r="DC549" s="401" t="n">
        <v>98</v>
      </c>
      <c r="DD549" s="401" t="n">
        <v>5</v>
      </c>
      <c r="DE549" s="401" t="n">
        <v>15</v>
      </c>
      <c r="DG549" s="401" t="n">
        <v>7</v>
      </c>
      <c r="DH549" s="401" t="n">
        <v>25</v>
      </c>
      <c r="DI549" s="401" t="n">
        <v>84</v>
      </c>
      <c r="DJ549" s="401" t="n">
        <v>17</v>
      </c>
      <c r="DL549" s="401" t="n">
        <v>55</v>
      </c>
      <c r="DM549" s="401" t="n">
        <v>33</v>
      </c>
      <c r="DN549" s="401" t="n">
        <v>71</v>
      </c>
      <c r="DO549" s="401" t="n">
        <v>23</v>
      </c>
    </row>
    <row r="550" customFormat="false" ht="12.75" hidden="false" customHeight="false" outlineLevel="0" collapsed="false">
      <c r="E550" s="401" t="s">
        <v>227</v>
      </c>
      <c r="F550" s="401" t="n">
        <v>18</v>
      </c>
      <c r="G550" s="401" t="n">
        <v>34</v>
      </c>
      <c r="H550" s="401" t="n">
        <v>104</v>
      </c>
      <c r="I550" s="401" t="n">
        <v>41</v>
      </c>
      <c r="J550" s="401" t="n">
        <v>74</v>
      </c>
      <c r="K550" s="401" t="n">
        <v>68</v>
      </c>
      <c r="L550" s="401" t="n">
        <v>100</v>
      </c>
      <c r="M550" s="401" t="n">
        <v>1</v>
      </c>
      <c r="N550" s="401" t="n">
        <v>8</v>
      </c>
      <c r="O550" s="401" t="n">
        <v>27</v>
      </c>
      <c r="P550" s="401" t="n">
        <v>64</v>
      </c>
      <c r="Q550" s="401" t="n">
        <v>66</v>
      </c>
      <c r="R550" s="401" t="n">
        <v>50</v>
      </c>
      <c r="S550" s="401" t="n">
        <v>36</v>
      </c>
      <c r="T550" s="401" t="n">
        <v>71</v>
      </c>
      <c r="U550" s="401" t="n">
        <v>83</v>
      </c>
      <c r="V550" s="401" t="n">
        <v>95</v>
      </c>
      <c r="W550" s="401" t="n">
        <v>31</v>
      </c>
      <c r="X550" s="401" t="n">
        <v>48</v>
      </c>
      <c r="Y550" s="401" t="n">
        <v>105</v>
      </c>
      <c r="Z550" s="401" t="n">
        <v>24</v>
      </c>
      <c r="AA550" s="401" t="n">
        <v>5</v>
      </c>
      <c r="AB550" s="401" t="n">
        <v>39</v>
      </c>
      <c r="AC550" s="401" t="n">
        <v>88</v>
      </c>
      <c r="AD550" s="401" t="n">
        <v>91</v>
      </c>
      <c r="AE550" s="401" t="n">
        <v>15</v>
      </c>
      <c r="AF550" s="401" t="n">
        <v>10</v>
      </c>
      <c r="AG550" s="401" t="n">
        <v>17</v>
      </c>
      <c r="AH550" s="401" t="n">
        <v>33</v>
      </c>
      <c r="AI550" s="401" t="n">
        <v>76</v>
      </c>
      <c r="AJ550" s="401" t="n">
        <v>72</v>
      </c>
      <c r="AK550" s="401" t="n">
        <v>84</v>
      </c>
      <c r="AL550" s="401" t="n">
        <v>19</v>
      </c>
      <c r="AM550" s="401" t="n">
        <v>98</v>
      </c>
      <c r="AN550" s="401" t="n">
        <v>43</v>
      </c>
      <c r="AO550" s="401" t="n">
        <v>79</v>
      </c>
      <c r="AP550" s="401" t="n">
        <v>51</v>
      </c>
      <c r="AQ550" s="401" t="n">
        <v>65</v>
      </c>
      <c r="AR550" s="401" t="n">
        <v>85</v>
      </c>
      <c r="AS550" s="401" t="n">
        <v>92</v>
      </c>
      <c r="AT550" s="401" t="n">
        <v>4</v>
      </c>
      <c r="AU550" s="401" t="n">
        <v>23</v>
      </c>
      <c r="AV550" s="401" t="n">
        <v>32</v>
      </c>
      <c r="AW550" s="401" t="n">
        <v>97</v>
      </c>
      <c r="AX550" s="401" t="n">
        <v>93</v>
      </c>
      <c r="AY550" s="401" t="n">
        <v>75</v>
      </c>
      <c r="AZ550" s="401" t="n">
        <v>63</v>
      </c>
      <c r="BA550" s="401" t="n">
        <v>29</v>
      </c>
      <c r="BB550" s="401" t="n">
        <v>70</v>
      </c>
      <c r="BC550" s="401" t="n">
        <v>110</v>
      </c>
      <c r="BD550" s="401" t="n">
        <v>37</v>
      </c>
      <c r="BE550" s="401" t="n">
        <v>54</v>
      </c>
      <c r="BF550" s="401" t="n">
        <v>80</v>
      </c>
      <c r="BG550" s="401" t="n">
        <v>87</v>
      </c>
      <c r="BH550" s="401" t="n">
        <v>106</v>
      </c>
      <c r="BI550" s="401" t="n">
        <v>94</v>
      </c>
      <c r="BJ550" s="401" t="n">
        <v>49</v>
      </c>
      <c r="BK550" s="401" t="n">
        <v>60</v>
      </c>
      <c r="BL550" s="401" t="n">
        <v>109</v>
      </c>
      <c r="BM550" s="401" t="n">
        <v>102</v>
      </c>
      <c r="BN550" s="401" t="n">
        <v>108</v>
      </c>
      <c r="BO550" s="401" t="n">
        <v>20</v>
      </c>
      <c r="BP550" s="401" t="n">
        <v>99</v>
      </c>
      <c r="BQ550" s="401" t="n">
        <v>11</v>
      </c>
      <c r="BR550" s="401" t="n">
        <v>67</v>
      </c>
      <c r="BS550" s="401" t="n">
        <v>103</v>
      </c>
      <c r="BT550" s="401" t="n">
        <v>111</v>
      </c>
      <c r="BU550" s="401" t="n">
        <v>6</v>
      </c>
      <c r="BV550" s="401" t="n">
        <v>86</v>
      </c>
      <c r="BW550" s="401" t="n">
        <v>46</v>
      </c>
      <c r="BX550" s="401" t="n">
        <v>40</v>
      </c>
      <c r="BY550" s="401" t="n">
        <v>44</v>
      </c>
      <c r="BZ550" s="401" t="n">
        <v>25</v>
      </c>
      <c r="CA550" s="401" t="n">
        <v>96</v>
      </c>
      <c r="CB550" s="401" t="n">
        <v>77</v>
      </c>
      <c r="CC550" s="401" t="n">
        <v>35</v>
      </c>
      <c r="CD550" s="401" t="n">
        <v>16</v>
      </c>
      <c r="CE550" s="401" t="n">
        <v>82</v>
      </c>
      <c r="CF550" s="401" t="n">
        <v>28</v>
      </c>
      <c r="CG550" s="401" t="n">
        <v>3</v>
      </c>
      <c r="CH550" s="401" t="n">
        <v>9</v>
      </c>
      <c r="CI550" s="401" t="n">
        <v>107</v>
      </c>
      <c r="CJ550" s="401" t="n">
        <v>2</v>
      </c>
      <c r="CK550" s="401" t="n">
        <v>56</v>
      </c>
      <c r="CL550" s="401" t="n">
        <v>42</v>
      </c>
      <c r="CM550" s="401" t="n">
        <v>69</v>
      </c>
      <c r="CN550" s="401" t="n">
        <v>73</v>
      </c>
      <c r="CO550" s="401" t="n">
        <v>112</v>
      </c>
      <c r="CP550" s="401" t="n">
        <v>52</v>
      </c>
      <c r="CQ550" s="401" t="n">
        <v>47</v>
      </c>
      <c r="CR550" s="401" t="n">
        <v>59</v>
      </c>
      <c r="CS550" s="401" t="n">
        <v>53</v>
      </c>
      <c r="CT550" s="401" t="n">
        <v>45</v>
      </c>
      <c r="CU550" s="401" t="n">
        <v>22</v>
      </c>
      <c r="CV550" s="401" t="n">
        <v>7</v>
      </c>
      <c r="CW550" s="401" t="n">
        <v>30</v>
      </c>
      <c r="CX550" s="401" t="n">
        <v>55</v>
      </c>
      <c r="CY550" s="401" t="n">
        <v>89</v>
      </c>
      <c r="CZ550" s="401" t="n">
        <v>101</v>
      </c>
      <c r="DA550" s="401" t="n">
        <v>81</v>
      </c>
      <c r="DB550" s="401" t="n">
        <v>78</v>
      </c>
      <c r="DC550" s="401" t="n">
        <v>90</v>
      </c>
      <c r="DD550" s="401" t="n">
        <v>12</v>
      </c>
      <c r="DE550" s="401" t="n">
        <v>38</v>
      </c>
      <c r="DG550" s="401" t="n">
        <v>13</v>
      </c>
      <c r="DH550" s="401" t="n">
        <v>26</v>
      </c>
      <c r="DI550" s="401" t="n">
        <v>57</v>
      </c>
      <c r="DJ550" s="401" t="n">
        <v>61</v>
      </c>
      <c r="DL550" s="401" t="n">
        <v>14</v>
      </c>
      <c r="DM550" s="401" t="n">
        <v>58</v>
      </c>
      <c r="DN550" s="401" t="n">
        <v>21</v>
      </c>
      <c r="DO550" s="401" t="n">
        <v>62</v>
      </c>
    </row>
    <row r="552" customFormat="false" ht="12.75" hidden="false" customHeight="false" outlineLevel="0" collapsed="false">
      <c r="D552" s="446" t="n">
        <v>113</v>
      </c>
      <c r="E552" s="39" t="s">
        <v>250</v>
      </c>
    </row>
    <row r="553" customFormat="false" ht="12.75" hidden="false" customHeight="false" outlineLevel="0" collapsed="false">
      <c r="E553" s="401" t="s">
        <v>198</v>
      </c>
      <c r="F553" s="401" t="n">
        <v>1</v>
      </c>
      <c r="G553" s="401" t="n">
        <v>2</v>
      </c>
      <c r="H553" s="401" t="n">
        <v>3</v>
      </c>
      <c r="I553" s="401" t="n">
        <v>4</v>
      </c>
      <c r="J553" s="401" t="n">
        <v>5</v>
      </c>
      <c r="K553" s="401" t="n">
        <v>6</v>
      </c>
      <c r="L553" s="401" t="n">
        <v>7</v>
      </c>
      <c r="M553" s="401" t="n">
        <v>8</v>
      </c>
      <c r="N553" s="401" t="n">
        <v>9</v>
      </c>
      <c r="O553" s="401" t="n">
        <v>10</v>
      </c>
      <c r="P553" s="401" t="n">
        <v>11</v>
      </c>
      <c r="Q553" s="401" t="n">
        <v>12</v>
      </c>
      <c r="R553" s="401" t="n">
        <v>13</v>
      </c>
      <c r="S553" s="401" t="n">
        <v>14</v>
      </c>
      <c r="T553" s="401" t="n">
        <v>15</v>
      </c>
      <c r="U553" s="401" t="n">
        <v>16</v>
      </c>
      <c r="V553" s="401" t="n">
        <v>17</v>
      </c>
      <c r="W553" s="401" t="n">
        <v>18</v>
      </c>
      <c r="X553" s="401" t="n">
        <v>19</v>
      </c>
      <c r="Y553" s="401" t="n">
        <v>20</v>
      </c>
      <c r="Z553" s="401" t="n">
        <v>21</v>
      </c>
      <c r="AA553" s="401" t="n">
        <v>22</v>
      </c>
      <c r="AB553" s="401" t="n">
        <v>23</v>
      </c>
      <c r="AC553" s="401" t="n">
        <v>24</v>
      </c>
      <c r="AD553" s="401" t="n">
        <v>25</v>
      </c>
      <c r="AE553" s="401" t="n">
        <v>26</v>
      </c>
      <c r="AF553" s="401" t="n">
        <v>27</v>
      </c>
      <c r="AG553" s="401" t="n">
        <v>28</v>
      </c>
      <c r="AH553" s="401" t="n">
        <v>29</v>
      </c>
      <c r="AI553" s="401" t="n">
        <v>30</v>
      </c>
      <c r="AJ553" s="401" t="n">
        <v>31</v>
      </c>
      <c r="AK553" s="401" t="n">
        <v>32</v>
      </c>
      <c r="AL553" s="401" t="n">
        <v>33</v>
      </c>
      <c r="AM553" s="401" t="n">
        <v>34</v>
      </c>
      <c r="AN553" s="401" t="n">
        <v>35</v>
      </c>
      <c r="AO553" s="401" t="n">
        <v>36</v>
      </c>
      <c r="AP553" s="401" t="n">
        <v>37</v>
      </c>
      <c r="AQ553" s="401" t="n">
        <v>38</v>
      </c>
      <c r="AR553" s="401" t="n">
        <v>39</v>
      </c>
      <c r="AS553" s="401" t="n">
        <v>40</v>
      </c>
      <c r="AT553" s="401" t="n">
        <v>41</v>
      </c>
      <c r="AU553" s="401" t="n">
        <v>42</v>
      </c>
      <c r="AV553" s="401" t="n">
        <v>43</v>
      </c>
      <c r="AW553" s="401" t="n">
        <v>44</v>
      </c>
      <c r="AX553" s="401" t="n">
        <v>45</v>
      </c>
      <c r="AY553" s="401" t="n">
        <v>46</v>
      </c>
      <c r="AZ553" s="401" t="n">
        <v>47</v>
      </c>
      <c r="BA553" s="401" t="n">
        <v>48</v>
      </c>
      <c r="BB553" s="401" t="n">
        <v>49</v>
      </c>
      <c r="BC553" s="401" t="n">
        <v>50</v>
      </c>
      <c r="BD553" s="401" t="n">
        <v>51</v>
      </c>
      <c r="BE553" s="401" t="n">
        <v>52</v>
      </c>
      <c r="BF553" s="401" t="n">
        <v>53</v>
      </c>
      <c r="BG553" s="401" t="n">
        <v>54</v>
      </c>
      <c r="BH553" s="401" t="n">
        <v>55</v>
      </c>
      <c r="BI553" s="401" t="n">
        <v>56</v>
      </c>
      <c r="BJ553" s="401" t="n">
        <v>57</v>
      </c>
      <c r="BK553" s="401" t="n">
        <v>58</v>
      </c>
      <c r="BL553" s="401" t="n">
        <v>59</v>
      </c>
      <c r="BM553" s="401" t="n">
        <v>60</v>
      </c>
      <c r="BN553" s="401" t="n">
        <v>61</v>
      </c>
      <c r="BO553" s="401" t="n">
        <v>62</v>
      </c>
      <c r="BP553" s="401" t="n">
        <v>63</v>
      </c>
      <c r="BQ553" s="401" t="n">
        <v>64</v>
      </c>
      <c r="BR553" s="401" t="n">
        <v>65</v>
      </c>
      <c r="BS553" s="401" t="n">
        <v>66</v>
      </c>
      <c r="BT553" s="401" t="n">
        <v>67</v>
      </c>
      <c r="BU553" s="401" t="n">
        <v>68</v>
      </c>
      <c r="BV553" s="401" t="n">
        <v>69</v>
      </c>
      <c r="BW553" s="401" t="n">
        <v>70</v>
      </c>
      <c r="BX553" s="401" t="n">
        <v>71</v>
      </c>
      <c r="BY553" s="401" t="n">
        <v>72</v>
      </c>
      <c r="BZ553" s="401" t="n">
        <v>73</v>
      </c>
      <c r="CA553" s="401" t="n">
        <v>74</v>
      </c>
      <c r="CB553" s="401" t="n">
        <v>75</v>
      </c>
      <c r="CC553" s="401" t="n">
        <v>76</v>
      </c>
      <c r="CD553" s="401" t="n">
        <v>77</v>
      </c>
      <c r="CE553" s="401" t="n">
        <v>78</v>
      </c>
      <c r="CF553" s="401" t="n">
        <v>79</v>
      </c>
      <c r="CG553" s="401" t="n">
        <v>80</v>
      </c>
      <c r="CH553" s="401" t="n">
        <v>81</v>
      </c>
      <c r="CI553" s="401" t="n">
        <v>82</v>
      </c>
      <c r="CJ553" s="401" t="n">
        <v>83</v>
      </c>
      <c r="CK553" s="401" t="n">
        <v>84</v>
      </c>
      <c r="CL553" s="401" t="n">
        <v>85</v>
      </c>
      <c r="CM553" s="401" t="n">
        <v>86</v>
      </c>
      <c r="CN553" s="401" t="n">
        <v>87</v>
      </c>
      <c r="CO553" s="401" t="n">
        <v>88</v>
      </c>
      <c r="CP553" s="401" t="n">
        <v>89</v>
      </c>
      <c r="CQ553" s="401" t="n">
        <v>90</v>
      </c>
      <c r="CR553" s="401" t="n">
        <v>91</v>
      </c>
      <c r="CS553" s="401" t="n">
        <v>92</v>
      </c>
      <c r="CT553" s="401" t="n">
        <v>93</v>
      </c>
      <c r="CU553" s="401" t="n">
        <v>94</v>
      </c>
      <c r="CV553" s="401" t="n">
        <v>95</v>
      </c>
      <c r="CW553" s="401" t="n">
        <v>96</v>
      </c>
      <c r="CX553" s="401" t="n">
        <v>97</v>
      </c>
      <c r="CY553" s="401" t="n">
        <v>98</v>
      </c>
      <c r="CZ553" s="401" t="n">
        <v>99</v>
      </c>
      <c r="DA553" s="401" t="n">
        <v>100</v>
      </c>
      <c r="DB553" s="401" t="n">
        <v>101</v>
      </c>
      <c r="DC553" s="401" t="n">
        <v>102</v>
      </c>
      <c r="DD553" s="401" t="n">
        <v>103</v>
      </c>
      <c r="DE553" s="401" t="n">
        <v>104</v>
      </c>
      <c r="DF553" s="401" t="n">
        <v>105</v>
      </c>
      <c r="DG553" s="401" t="n">
        <v>106</v>
      </c>
      <c r="DH553" s="401" t="n">
        <v>107</v>
      </c>
      <c r="DI553" s="401" t="n">
        <v>108</v>
      </c>
      <c r="DJ553" s="401" t="n">
        <v>109</v>
      </c>
      <c r="DL553" s="401" t="n">
        <v>110</v>
      </c>
      <c r="DM553" s="401" t="n">
        <v>111</v>
      </c>
      <c r="DN553" s="401" t="n">
        <v>112</v>
      </c>
      <c r="DO553" s="401" t="n">
        <v>113</v>
      </c>
    </row>
    <row r="554" customFormat="false" ht="12.75" hidden="false" customHeight="false" outlineLevel="0" collapsed="false">
      <c r="E554" s="401" t="s">
        <v>225</v>
      </c>
      <c r="F554" s="401" t="n">
        <v>60</v>
      </c>
      <c r="G554" s="401" t="n">
        <v>106</v>
      </c>
      <c r="H554" s="401" t="n">
        <v>17</v>
      </c>
      <c r="I554" s="401" t="n">
        <v>88</v>
      </c>
      <c r="J554" s="401" t="n">
        <v>42</v>
      </c>
      <c r="K554" s="401" t="n">
        <v>13</v>
      </c>
      <c r="L554" s="401" t="n">
        <v>74</v>
      </c>
      <c r="M554" s="401" t="n">
        <v>104</v>
      </c>
      <c r="N554" s="401" t="n">
        <v>107</v>
      </c>
      <c r="O554" s="401" t="n">
        <v>48</v>
      </c>
      <c r="P554" s="401" t="n">
        <v>95</v>
      </c>
      <c r="Q554" s="401" t="n">
        <v>19</v>
      </c>
      <c r="R554" s="401" t="n">
        <v>21</v>
      </c>
      <c r="S554" s="401" t="n">
        <v>58</v>
      </c>
      <c r="T554" s="401" t="n">
        <v>8</v>
      </c>
      <c r="U554" s="401" t="n">
        <v>44</v>
      </c>
      <c r="V554" s="401" t="n">
        <v>68</v>
      </c>
      <c r="W554" s="401" t="n">
        <v>75</v>
      </c>
      <c r="X554" s="401" t="n">
        <v>78</v>
      </c>
      <c r="Y554" s="401" t="n">
        <v>32</v>
      </c>
      <c r="Z554" s="401" t="n">
        <v>45</v>
      </c>
      <c r="AA554" s="401" t="n">
        <v>84</v>
      </c>
      <c r="AB554" s="401" t="n">
        <v>67</v>
      </c>
      <c r="AC554" s="401" t="n">
        <v>91</v>
      </c>
      <c r="AD554" s="401" t="n">
        <v>63</v>
      </c>
      <c r="AE554" s="401" t="n">
        <v>37</v>
      </c>
      <c r="AF554" s="401" t="n">
        <v>50</v>
      </c>
      <c r="AG554" s="401" t="n">
        <v>10</v>
      </c>
      <c r="AH554" s="401" t="n">
        <v>108</v>
      </c>
      <c r="AI554" s="401" t="n">
        <v>98</v>
      </c>
      <c r="AJ554" s="401" t="n">
        <v>14</v>
      </c>
      <c r="AK554" s="401" t="n">
        <v>105</v>
      </c>
      <c r="AL554" s="401" t="n">
        <v>56</v>
      </c>
      <c r="AM554" s="401" t="n">
        <v>3</v>
      </c>
      <c r="AN554" s="401" t="n">
        <v>71</v>
      </c>
      <c r="AO554" s="401" t="n">
        <v>113</v>
      </c>
      <c r="AP554" s="401" t="n">
        <v>20</v>
      </c>
      <c r="AQ554" s="401" t="n">
        <v>70</v>
      </c>
      <c r="AR554" s="401" t="n">
        <v>40</v>
      </c>
      <c r="AS554" s="401" t="n">
        <v>1</v>
      </c>
      <c r="AT554" s="401" t="n">
        <v>25</v>
      </c>
      <c r="AU554" s="401" t="n">
        <v>73</v>
      </c>
      <c r="AV554" s="401" t="n">
        <v>15</v>
      </c>
      <c r="AW554" s="401" t="n">
        <v>55</v>
      </c>
      <c r="AX554" s="401" t="n">
        <v>110</v>
      </c>
      <c r="AY554" s="401" t="n">
        <v>82</v>
      </c>
      <c r="AZ554" s="401" t="n">
        <v>36</v>
      </c>
      <c r="BA554" s="401" t="n">
        <v>52</v>
      </c>
      <c r="BB554" s="401" t="n">
        <v>7</v>
      </c>
      <c r="BC554" s="401" t="n">
        <v>103</v>
      </c>
      <c r="BD554" s="401" t="n">
        <v>85</v>
      </c>
      <c r="BE554" s="401" t="n">
        <v>96</v>
      </c>
      <c r="BF554" s="401" t="n">
        <v>111</v>
      </c>
      <c r="BG554" s="401" t="n">
        <v>51</v>
      </c>
      <c r="BH554" s="401" t="n">
        <v>12</v>
      </c>
      <c r="BI554" s="401" t="n">
        <v>65</v>
      </c>
      <c r="BJ554" s="401" t="n">
        <v>35</v>
      </c>
      <c r="BK554" s="401" t="n">
        <v>94</v>
      </c>
      <c r="BL554" s="401" t="n">
        <v>77</v>
      </c>
      <c r="BM554" s="401" t="n">
        <v>43</v>
      </c>
      <c r="BN554" s="401" t="n">
        <v>100</v>
      </c>
      <c r="BO554" s="401" t="n">
        <v>81</v>
      </c>
      <c r="BP554" s="401" t="n">
        <v>29</v>
      </c>
      <c r="BQ554" s="401" t="n">
        <v>53</v>
      </c>
      <c r="BR554" s="401" t="n">
        <v>66</v>
      </c>
      <c r="BS554" s="401" t="n">
        <v>54</v>
      </c>
      <c r="BT554" s="401" t="n">
        <v>31</v>
      </c>
      <c r="BU554" s="401" t="n">
        <v>64</v>
      </c>
      <c r="BV554" s="401" t="n">
        <v>6</v>
      </c>
      <c r="BW554" s="401" t="n">
        <v>86</v>
      </c>
      <c r="BX554" s="401" t="n">
        <v>89</v>
      </c>
      <c r="BY554" s="401" t="n">
        <v>33</v>
      </c>
      <c r="BZ554" s="401" t="n">
        <v>39</v>
      </c>
      <c r="CA554" s="401" t="n">
        <v>5</v>
      </c>
      <c r="CB554" s="401" t="n">
        <v>49</v>
      </c>
      <c r="CC554" s="401" t="n">
        <v>83</v>
      </c>
      <c r="CD554" s="401" t="n">
        <v>59</v>
      </c>
      <c r="CE554" s="401" t="n">
        <v>79</v>
      </c>
      <c r="CF554" s="401" t="n">
        <v>26</v>
      </c>
      <c r="CG554" s="401" t="n">
        <v>61</v>
      </c>
      <c r="CH554" s="401" t="n">
        <v>62</v>
      </c>
      <c r="CI554" s="401" t="n">
        <v>4</v>
      </c>
      <c r="CJ554" s="401" t="n">
        <v>87</v>
      </c>
      <c r="CK554" s="401" t="n">
        <v>18</v>
      </c>
      <c r="CL554" s="401" t="n">
        <v>101</v>
      </c>
      <c r="CM554" s="401" t="n">
        <v>102</v>
      </c>
      <c r="CN554" s="401" t="n">
        <v>38</v>
      </c>
      <c r="CO554" s="401" t="n">
        <v>97</v>
      </c>
      <c r="CP554" s="401" t="n">
        <v>76</v>
      </c>
      <c r="CQ554" s="401" t="n">
        <v>93</v>
      </c>
      <c r="CR554" s="401" t="n">
        <v>28</v>
      </c>
      <c r="CS554" s="401" t="n">
        <v>99</v>
      </c>
      <c r="CT554" s="401" t="n">
        <v>90</v>
      </c>
      <c r="CU554" s="401" t="n">
        <v>22</v>
      </c>
      <c r="CV554" s="401" t="n">
        <v>11</v>
      </c>
      <c r="CW554" s="401" t="n">
        <v>69</v>
      </c>
      <c r="CX554" s="401" t="n">
        <v>46</v>
      </c>
      <c r="CY554" s="401" t="n">
        <v>109</v>
      </c>
      <c r="CZ554" s="401" t="n">
        <v>30</v>
      </c>
      <c r="DA554" s="401" t="n">
        <v>16</v>
      </c>
      <c r="DB554" s="401" t="n">
        <v>34</v>
      </c>
      <c r="DC554" s="401" t="n">
        <v>80</v>
      </c>
      <c r="DD554" s="401" t="n">
        <v>24</v>
      </c>
      <c r="DE554" s="401" t="n">
        <v>72</v>
      </c>
      <c r="DF554" s="401" t="n">
        <v>112</v>
      </c>
      <c r="DG554" s="401" t="n">
        <v>2</v>
      </c>
      <c r="DH554" s="401" t="n">
        <v>23</v>
      </c>
      <c r="DI554" s="401" t="n">
        <v>41</v>
      </c>
      <c r="DJ554" s="401" t="n">
        <v>27</v>
      </c>
      <c r="DL554" s="401" t="n">
        <v>92</v>
      </c>
      <c r="DM554" s="401" t="n">
        <v>9</v>
      </c>
      <c r="DN554" s="401" t="n">
        <v>57</v>
      </c>
      <c r="DO554" s="401" t="n">
        <v>47</v>
      </c>
    </row>
    <row r="555" customFormat="false" ht="12.75" hidden="false" customHeight="false" outlineLevel="0" collapsed="false">
      <c r="E555" s="401" t="s">
        <v>227</v>
      </c>
      <c r="F555" s="401" t="n">
        <v>40</v>
      </c>
      <c r="G555" s="401" t="n">
        <v>58</v>
      </c>
      <c r="H555" s="401" t="n">
        <v>85</v>
      </c>
      <c r="I555" s="401" t="n">
        <v>73</v>
      </c>
      <c r="J555" s="401" t="n">
        <v>41</v>
      </c>
      <c r="K555" s="401" t="n">
        <v>63</v>
      </c>
      <c r="L555" s="401" t="n">
        <v>18</v>
      </c>
      <c r="M555" s="401" t="n">
        <v>107</v>
      </c>
      <c r="N555" s="401" t="n">
        <v>97</v>
      </c>
      <c r="O555" s="401" t="n">
        <v>21</v>
      </c>
      <c r="P555" s="401" t="n">
        <v>35</v>
      </c>
      <c r="Q555" s="401" t="n">
        <v>78</v>
      </c>
      <c r="R555" s="401" t="n">
        <v>26</v>
      </c>
      <c r="S555" s="401" t="n">
        <v>100</v>
      </c>
      <c r="T555" s="401" t="n">
        <v>36</v>
      </c>
      <c r="U555" s="401" t="n">
        <v>3</v>
      </c>
      <c r="V555" s="401" t="n">
        <v>29</v>
      </c>
      <c r="W555" s="401" t="n">
        <v>47</v>
      </c>
      <c r="X555" s="401" t="n">
        <v>102</v>
      </c>
      <c r="Y555" s="401" t="n">
        <v>111</v>
      </c>
      <c r="Z555" s="401" t="n">
        <v>27</v>
      </c>
      <c r="AA555" s="401" t="n">
        <v>103</v>
      </c>
      <c r="AB555" s="401" t="n">
        <v>91</v>
      </c>
      <c r="AC555" s="401" t="n">
        <v>1</v>
      </c>
      <c r="AD555" s="401" t="n">
        <v>96</v>
      </c>
      <c r="AE555" s="401" t="n">
        <v>55</v>
      </c>
      <c r="AF555" s="401" t="n">
        <v>24</v>
      </c>
      <c r="AG555" s="401" t="n">
        <v>50</v>
      </c>
      <c r="AH555" s="401" t="n">
        <v>65</v>
      </c>
      <c r="AI555" s="401" t="n">
        <v>14</v>
      </c>
      <c r="AJ555" s="401" t="n">
        <v>42</v>
      </c>
      <c r="AK555" s="401" t="n">
        <v>8</v>
      </c>
      <c r="AL555" s="401" t="n">
        <v>80</v>
      </c>
      <c r="AM555" s="401" t="n">
        <v>68</v>
      </c>
      <c r="AN555" s="401" t="n">
        <v>37</v>
      </c>
      <c r="AO555" s="401" t="n">
        <v>77</v>
      </c>
      <c r="AP555" s="401" t="n">
        <v>86</v>
      </c>
      <c r="AQ555" s="401" t="n">
        <v>9</v>
      </c>
      <c r="AR555" s="401" t="n">
        <v>13</v>
      </c>
      <c r="AS555" s="401" t="n">
        <v>33</v>
      </c>
      <c r="AT555" s="401" t="n">
        <v>5</v>
      </c>
      <c r="AU555" s="401" t="n">
        <v>94</v>
      </c>
      <c r="AV555" s="401" t="n">
        <v>99</v>
      </c>
      <c r="AW555" s="401" t="n">
        <v>71</v>
      </c>
      <c r="AX555" s="401" t="n">
        <v>34</v>
      </c>
      <c r="AY555" s="401" t="n">
        <v>70</v>
      </c>
      <c r="AZ555" s="401" t="n">
        <v>108</v>
      </c>
      <c r="BA555" s="401" t="n">
        <v>60</v>
      </c>
      <c r="BB555" s="401" t="n">
        <v>62</v>
      </c>
      <c r="BC555" s="401" t="n">
        <v>28</v>
      </c>
      <c r="BD555" s="401" t="n">
        <v>48</v>
      </c>
      <c r="BE555" s="401" t="n">
        <v>93</v>
      </c>
      <c r="BF555" s="401" t="n">
        <v>84</v>
      </c>
      <c r="BG555" s="401" t="n">
        <v>31</v>
      </c>
      <c r="BH555" s="401" t="n">
        <v>69</v>
      </c>
      <c r="BI555" s="401" t="n">
        <v>30</v>
      </c>
      <c r="BJ555" s="401" t="n">
        <v>104</v>
      </c>
      <c r="BK555" s="401" t="n">
        <v>12</v>
      </c>
      <c r="BL555" s="401" t="n">
        <v>81</v>
      </c>
      <c r="BM555" s="401" t="n">
        <v>76</v>
      </c>
      <c r="BN555" s="401" t="n">
        <v>109</v>
      </c>
      <c r="BO555" s="401" t="n">
        <v>54</v>
      </c>
      <c r="BP555" s="401" t="n">
        <v>7</v>
      </c>
      <c r="BQ555" s="401" t="n">
        <v>25</v>
      </c>
      <c r="BR555" s="401" t="n">
        <v>83</v>
      </c>
      <c r="BS555" s="401" t="n">
        <v>10</v>
      </c>
      <c r="BT555" s="401" t="n">
        <v>90</v>
      </c>
      <c r="BU555" s="401" t="n">
        <v>101</v>
      </c>
      <c r="BV555" s="401" t="n">
        <v>17</v>
      </c>
      <c r="BW555" s="401" t="n">
        <v>23</v>
      </c>
      <c r="BX555" s="401" t="n">
        <v>4</v>
      </c>
      <c r="BY555" s="401" t="n">
        <v>64</v>
      </c>
      <c r="BZ555" s="401" t="n">
        <v>113</v>
      </c>
      <c r="CA555" s="401" t="n">
        <v>38</v>
      </c>
      <c r="CB555" s="401" t="n">
        <v>82</v>
      </c>
      <c r="CC555" s="401" t="n">
        <v>105</v>
      </c>
      <c r="CD555" s="401" t="n">
        <v>89</v>
      </c>
      <c r="CE555" s="401" t="n">
        <v>20</v>
      </c>
      <c r="CF555" s="401" t="n">
        <v>11</v>
      </c>
      <c r="CG555" s="401" t="n">
        <v>51</v>
      </c>
      <c r="CH555" s="401" t="n">
        <v>112</v>
      </c>
      <c r="CI555" s="401" t="n">
        <v>75</v>
      </c>
      <c r="CJ555" s="401" t="n">
        <v>16</v>
      </c>
      <c r="CK555" s="401" t="n">
        <v>52</v>
      </c>
      <c r="CL555" s="401" t="n">
        <v>87</v>
      </c>
      <c r="CM555" s="401" t="n">
        <v>32</v>
      </c>
      <c r="CN555" s="401" t="n">
        <v>45</v>
      </c>
      <c r="CO555" s="401" t="n">
        <v>110</v>
      </c>
      <c r="CP555" s="401" t="n">
        <v>106</v>
      </c>
      <c r="CQ555" s="401" t="n">
        <v>56</v>
      </c>
      <c r="CR555" s="401" t="n">
        <v>98</v>
      </c>
      <c r="CS555" s="401" t="n">
        <v>39</v>
      </c>
      <c r="CT555" s="401" t="n">
        <v>6</v>
      </c>
      <c r="CU555" s="401" t="n">
        <v>2</v>
      </c>
      <c r="CV555" s="401" t="n">
        <v>46</v>
      </c>
      <c r="CW555" s="401" t="n">
        <v>72</v>
      </c>
      <c r="CX555" s="401" t="n">
        <v>79</v>
      </c>
      <c r="CY555" s="401" t="n">
        <v>19</v>
      </c>
      <c r="CZ555" s="401" t="n">
        <v>67</v>
      </c>
      <c r="DA555" s="401" t="n">
        <v>92</v>
      </c>
      <c r="DB555" s="401" t="n">
        <v>49</v>
      </c>
      <c r="DC555" s="401" t="n">
        <v>15</v>
      </c>
      <c r="DD555" s="401" t="n">
        <v>22</v>
      </c>
      <c r="DE555" s="401" t="n">
        <v>61</v>
      </c>
      <c r="DF555" s="401" t="n">
        <v>57</v>
      </c>
      <c r="DG555" s="401" t="n">
        <v>53</v>
      </c>
      <c r="DH555" s="401" t="n">
        <v>44</v>
      </c>
      <c r="DI555" s="401" t="n">
        <v>74</v>
      </c>
      <c r="DJ555" s="401" t="n">
        <v>95</v>
      </c>
      <c r="DL555" s="401" t="n">
        <v>88</v>
      </c>
      <c r="DM555" s="401" t="n">
        <v>43</v>
      </c>
      <c r="DN555" s="401" t="n">
        <v>59</v>
      </c>
      <c r="DO555" s="401" t="n">
        <v>66</v>
      </c>
    </row>
    <row r="557" customFormat="false" ht="12.75" hidden="false" customHeight="false" outlineLevel="0" collapsed="false">
      <c r="D557" s="446" t="n">
        <v>114</v>
      </c>
      <c r="E557" s="39" t="s">
        <v>250</v>
      </c>
    </row>
    <row r="558" customFormat="false" ht="12.75" hidden="false" customHeight="false" outlineLevel="0" collapsed="false">
      <c r="E558" s="401" t="s">
        <v>198</v>
      </c>
      <c r="F558" s="401" t="n">
        <v>1</v>
      </c>
      <c r="G558" s="401" t="n">
        <v>2</v>
      </c>
      <c r="H558" s="401" t="n">
        <v>3</v>
      </c>
      <c r="I558" s="401" t="n">
        <v>4</v>
      </c>
      <c r="J558" s="401" t="n">
        <v>5</v>
      </c>
      <c r="K558" s="401" t="n">
        <v>6</v>
      </c>
      <c r="L558" s="401" t="n">
        <v>7</v>
      </c>
      <c r="M558" s="401" t="n">
        <v>8</v>
      </c>
      <c r="N558" s="401" t="n">
        <v>9</v>
      </c>
      <c r="O558" s="401" t="n">
        <v>10</v>
      </c>
      <c r="P558" s="401" t="n">
        <v>11</v>
      </c>
      <c r="Q558" s="401" t="n">
        <v>12</v>
      </c>
      <c r="R558" s="401" t="n">
        <v>13</v>
      </c>
      <c r="S558" s="401" t="n">
        <v>14</v>
      </c>
      <c r="T558" s="401" t="n">
        <v>15</v>
      </c>
      <c r="U558" s="401" t="n">
        <v>16</v>
      </c>
      <c r="V558" s="401" t="n">
        <v>17</v>
      </c>
      <c r="W558" s="401" t="n">
        <v>18</v>
      </c>
      <c r="X558" s="401" t="n">
        <v>19</v>
      </c>
      <c r="Y558" s="401" t="n">
        <v>20</v>
      </c>
      <c r="Z558" s="401" t="n">
        <v>21</v>
      </c>
      <c r="AA558" s="401" t="n">
        <v>22</v>
      </c>
      <c r="AB558" s="401" t="n">
        <v>23</v>
      </c>
      <c r="AC558" s="401" t="n">
        <v>24</v>
      </c>
      <c r="AD558" s="401" t="n">
        <v>25</v>
      </c>
      <c r="AE558" s="401" t="n">
        <v>26</v>
      </c>
      <c r="AF558" s="401" t="n">
        <v>27</v>
      </c>
      <c r="AG558" s="401" t="n">
        <v>28</v>
      </c>
      <c r="AH558" s="401" t="n">
        <v>29</v>
      </c>
      <c r="AI558" s="401" t="n">
        <v>30</v>
      </c>
      <c r="AJ558" s="401" t="n">
        <v>31</v>
      </c>
      <c r="AK558" s="401" t="n">
        <v>32</v>
      </c>
      <c r="AL558" s="401" t="n">
        <v>33</v>
      </c>
      <c r="AM558" s="401" t="n">
        <v>34</v>
      </c>
      <c r="AN558" s="401" t="n">
        <v>35</v>
      </c>
      <c r="AO558" s="401" t="n">
        <v>36</v>
      </c>
      <c r="AP558" s="401" t="n">
        <v>37</v>
      </c>
      <c r="AQ558" s="401" t="n">
        <v>38</v>
      </c>
      <c r="AR558" s="401" t="n">
        <v>39</v>
      </c>
      <c r="AS558" s="401" t="n">
        <v>40</v>
      </c>
      <c r="AT558" s="401" t="n">
        <v>41</v>
      </c>
      <c r="AU558" s="401" t="n">
        <v>42</v>
      </c>
      <c r="AV558" s="401" t="n">
        <v>43</v>
      </c>
      <c r="AW558" s="401" t="n">
        <v>44</v>
      </c>
      <c r="AX558" s="401" t="n">
        <v>45</v>
      </c>
      <c r="AY558" s="401" t="n">
        <v>46</v>
      </c>
      <c r="AZ558" s="401" t="n">
        <v>47</v>
      </c>
      <c r="BA558" s="401" t="n">
        <v>48</v>
      </c>
      <c r="BB558" s="401" t="n">
        <v>49</v>
      </c>
      <c r="BC558" s="401" t="n">
        <v>50</v>
      </c>
      <c r="BD558" s="401" t="n">
        <v>51</v>
      </c>
      <c r="BE558" s="401" t="n">
        <v>52</v>
      </c>
      <c r="BF558" s="401" t="n">
        <v>53</v>
      </c>
      <c r="BG558" s="401" t="n">
        <v>54</v>
      </c>
      <c r="BH558" s="401" t="n">
        <v>55</v>
      </c>
      <c r="BI558" s="401" t="n">
        <v>56</v>
      </c>
      <c r="BJ558" s="401" t="n">
        <v>57</v>
      </c>
      <c r="BK558" s="401" t="n">
        <v>58</v>
      </c>
      <c r="BL558" s="401" t="n">
        <v>59</v>
      </c>
      <c r="BM558" s="401" t="n">
        <v>60</v>
      </c>
      <c r="BN558" s="401" t="n">
        <v>61</v>
      </c>
      <c r="BO558" s="401" t="n">
        <v>62</v>
      </c>
      <c r="BP558" s="401" t="n">
        <v>63</v>
      </c>
      <c r="BQ558" s="401" t="n">
        <v>64</v>
      </c>
      <c r="BR558" s="401" t="n">
        <v>65</v>
      </c>
      <c r="BS558" s="401" t="n">
        <v>66</v>
      </c>
      <c r="BT558" s="401" t="n">
        <v>67</v>
      </c>
      <c r="BU558" s="401" t="n">
        <v>68</v>
      </c>
      <c r="BV558" s="401" t="n">
        <v>69</v>
      </c>
      <c r="BW558" s="401" t="n">
        <v>70</v>
      </c>
      <c r="BX558" s="401" t="n">
        <v>71</v>
      </c>
      <c r="BY558" s="401" t="n">
        <v>72</v>
      </c>
      <c r="BZ558" s="401" t="n">
        <v>73</v>
      </c>
      <c r="CA558" s="401" t="n">
        <v>74</v>
      </c>
      <c r="CB558" s="401" t="n">
        <v>75</v>
      </c>
      <c r="CC558" s="401" t="n">
        <v>76</v>
      </c>
      <c r="CD558" s="401" t="n">
        <v>77</v>
      </c>
      <c r="CE558" s="401" t="n">
        <v>78</v>
      </c>
      <c r="CF558" s="401" t="n">
        <v>79</v>
      </c>
      <c r="CG558" s="401" t="n">
        <v>80</v>
      </c>
      <c r="CH558" s="401" t="n">
        <v>81</v>
      </c>
      <c r="CI558" s="401" t="n">
        <v>82</v>
      </c>
      <c r="CJ558" s="401" t="n">
        <v>83</v>
      </c>
      <c r="CK558" s="401" t="n">
        <v>84</v>
      </c>
      <c r="CL558" s="401" t="n">
        <v>85</v>
      </c>
      <c r="CM558" s="401" t="n">
        <v>86</v>
      </c>
      <c r="CN558" s="401" t="n">
        <v>87</v>
      </c>
      <c r="CO558" s="401" t="n">
        <v>88</v>
      </c>
      <c r="CP558" s="401" t="n">
        <v>89</v>
      </c>
      <c r="CQ558" s="401" t="n">
        <v>90</v>
      </c>
      <c r="CR558" s="401" t="n">
        <v>91</v>
      </c>
      <c r="CS558" s="401" t="n">
        <v>92</v>
      </c>
      <c r="CT558" s="401" t="n">
        <v>93</v>
      </c>
      <c r="CU558" s="401" t="n">
        <v>94</v>
      </c>
      <c r="CV558" s="401" t="n">
        <v>95</v>
      </c>
      <c r="CW558" s="401" t="n">
        <v>96</v>
      </c>
      <c r="CX558" s="401" t="n">
        <v>97</v>
      </c>
      <c r="CY558" s="401" t="n">
        <v>98</v>
      </c>
      <c r="CZ558" s="401" t="n">
        <v>99</v>
      </c>
      <c r="DA558" s="401" t="n">
        <v>100</v>
      </c>
      <c r="DB558" s="401" t="n">
        <v>101</v>
      </c>
      <c r="DC558" s="401" t="n">
        <v>102</v>
      </c>
      <c r="DD558" s="401" t="n">
        <v>103</v>
      </c>
      <c r="DE558" s="401" t="n">
        <v>104</v>
      </c>
      <c r="DF558" s="401" t="n">
        <v>105</v>
      </c>
      <c r="DG558" s="401" t="n">
        <v>106</v>
      </c>
      <c r="DH558" s="401" t="n">
        <v>107</v>
      </c>
      <c r="DI558" s="401" t="n">
        <v>108</v>
      </c>
      <c r="DJ558" s="401" t="n">
        <v>109</v>
      </c>
      <c r="DK558" s="401" t="n">
        <v>110</v>
      </c>
      <c r="DL558" s="401" t="n">
        <v>111</v>
      </c>
      <c r="DM558" s="401" t="n">
        <v>112</v>
      </c>
      <c r="DN558" s="401" t="n">
        <v>113</v>
      </c>
      <c r="DO558" s="401" t="n">
        <v>114</v>
      </c>
    </row>
    <row r="559" customFormat="false" ht="12.75" hidden="false" customHeight="false" outlineLevel="0" collapsed="false">
      <c r="E559" s="401" t="s">
        <v>225</v>
      </c>
      <c r="F559" s="401" t="n">
        <v>70</v>
      </c>
      <c r="G559" s="401" t="n">
        <v>53</v>
      </c>
      <c r="H559" s="401" t="n">
        <v>112</v>
      </c>
      <c r="I559" s="401" t="n">
        <v>80</v>
      </c>
      <c r="J559" s="401" t="n">
        <v>33</v>
      </c>
      <c r="K559" s="401" t="n">
        <v>105</v>
      </c>
      <c r="L559" s="401" t="n">
        <v>78</v>
      </c>
      <c r="M559" s="401" t="n">
        <v>16</v>
      </c>
      <c r="N559" s="401" t="n">
        <v>92</v>
      </c>
      <c r="O559" s="401" t="n">
        <v>107</v>
      </c>
      <c r="P559" s="401" t="n">
        <v>49</v>
      </c>
      <c r="Q559" s="401" t="n">
        <v>55</v>
      </c>
      <c r="R559" s="401" t="n">
        <v>57</v>
      </c>
      <c r="S559" s="401" t="n">
        <v>62</v>
      </c>
      <c r="T559" s="401" t="n">
        <v>77</v>
      </c>
      <c r="U559" s="401" t="n">
        <v>95</v>
      </c>
      <c r="V559" s="401" t="n">
        <v>5</v>
      </c>
      <c r="W559" s="401" t="n">
        <v>102</v>
      </c>
      <c r="X559" s="401" t="n">
        <v>23</v>
      </c>
      <c r="Y559" s="401" t="n">
        <v>41</v>
      </c>
      <c r="Z559" s="401" t="n">
        <v>48</v>
      </c>
      <c r="AA559" s="401" t="n">
        <v>76</v>
      </c>
      <c r="AB559" s="401" t="n">
        <v>111</v>
      </c>
      <c r="AC559" s="401" t="n">
        <v>51</v>
      </c>
      <c r="AD559" s="401" t="n">
        <v>22</v>
      </c>
      <c r="AE559" s="401" t="n">
        <v>30</v>
      </c>
      <c r="AF559" s="401" t="n">
        <v>9</v>
      </c>
      <c r="AG559" s="401" t="n">
        <v>44</v>
      </c>
      <c r="AH559" s="401" t="n">
        <v>46</v>
      </c>
      <c r="AI559" s="401" t="n">
        <v>34</v>
      </c>
      <c r="AJ559" s="401" t="n">
        <v>20</v>
      </c>
      <c r="AK559" s="401" t="n">
        <v>28</v>
      </c>
      <c r="AL559" s="401" t="n">
        <v>60</v>
      </c>
      <c r="AM559" s="401" t="n">
        <v>97</v>
      </c>
      <c r="AN559" s="401" t="n">
        <v>79</v>
      </c>
      <c r="AO559" s="401" t="n">
        <v>39</v>
      </c>
      <c r="AP559" s="401" t="n">
        <v>8</v>
      </c>
      <c r="AQ559" s="401" t="n">
        <v>75</v>
      </c>
      <c r="AR559" s="401" t="n">
        <v>66</v>
      </c>
      <c r="AS559" s="401" t="n">
        <v>1</v>
      </c>
      <c r="AT559" s="401" t="n">
        <v>40</v>
      </c>
      <c r="AU559" s="401" t="n">
        <v>26</v>
      </c>
      <c r="AV559" s="401" t="n">
        <v>59</v>
      </c>
      <c r="AW559" s="401" t="n">
        <v>91</v>
      </c>
      <c r="AX559" s="401" t="n">
        <v>108</v>
      </c>
      <c r="AY559" s="401" t="n">
        <v>38</v>
      </c>
      <c r="AZ559" s="401" t="n">
        <v>18</v>
      </c>
      <c r="BA559" s="401" t="n">
        <v>2</v>
      </c>
      <c r="BB559" s="401" t="n">
        <v>11</v>
      </c>
      <c r="BC559" s="401" t="n">
        <v>58</v>
      </c>
      <c r="BD559" s="401" t="n">
        <v>83</v>
      </c>
      <c r="BE559" s="401" t="n">
        <v>94</v>
      </c>
      <c r="BF559" s="401" t="n">
        <v>74</v>
      </c>
      <c r="BG559" s="401" t="n">
        <v>45</v>
      </c>
      <c r="BH559" s="401" t="n">
        <v>21</v>
      </c>
      <c r="BI559" s="401" t="n">
        <v>4</v>
      </c>
      <c r="BJ559" s="401" t="n">
        <v>13</v>
      </c>
      <c r="BK559" s="401" t="n">
        <v>50</v>
      </c>
      <c r="BL559" s="401" t="n">
        <v>63</v>
      </c>
      <c r="BM559" s="401" t="n">
        <v>69</v>
      </c>
      <c r="BN559" s="401" t="n">
        <v>65</v>
      </c>
      <c r="BO559" s="401" t="n">
        <v>14</v>
      </c>
      <c r="BP559" s="401" t="n">
        <v>24</v>
      </c>
      <c r="BQ559" s="401" t="n">
        <v>67</v>
      </c>
      <c r="BR559" s="401" t="n">
        <v>3</v>
      </c>
      <c r="BS559" s="401" t="n">
        <v>109</v>
      </c>
      <c r="BT559" s="401" t="n">
        <v>64</v>
      </c>
      <c r="BU559" s="401" t="n">
        <v>104</v>
      </c>
      <c r="BV559" s="401" t="n">
        <v>73</v>
      </c>
      <c r="BW559" s="401" t="n">
        <v>37</v>
      </c>
      <c r="BX559" s="401" t="n">
        <v>90</v>
      </c>
      <c r="BY559" s="401" t="n">
        <v>93</v>
      </c>
      <c r="BZ559" s="401" t="n">
        <v>17</v>
      </c>
      <c r="CA559" s="401" t="n">
        <v>71</v>
      </c>
      <c r="CB559" s="401" t="n">
        <v>6</v>
      </c>
      <c r="CC559" s="401" t="n">
        <v>99</v>
      </c>
      <c r="CD559" s="401" t="n">
        <v>101</v>
      </c>
      <c r="CE559" s="401" t="n">
        <v>25</v>
      </c>
      <c r="CF559" s="401" t="n">
        <v>106</v>
      </c>
      <c r="CG559" s="401" t="n">
        <v>56</v>
      </c>
      <c r="CH559" s="401" t="n">
        <v>88</v>
      </c>
      <c r="CI559" s="401" t="n">
        <v>19</v>
      </c>
      <c r="CJ559" s="401" t="n">
        <v>61</v>
      </c>
      <c r="CK559" s="401" t="n">
        <v>27</v>
      </c>
      <c r="CL559" s="401" t="n">
        <v>42</v>
      </c>
      <c r="CM559" s="401" t="n">
        <v>100</v>
      </c>
      <c r="CN559" s="401" t="n">
        <v>81</v>
      </c>
      <c r="CO559" s="401" t="n">
        <v>89</v>
      </c>
      <c r="CP559" s="401" t="n">
        <v>72</v>
      </c>
      <c r="CQ559" s="401" t="n">
        <v>54</v>
      </c>
      <c r="CR559" s="401" t="n">
        <v>114</v>
      </c>
      <c r="CS559" s="401" t="n">
        <v>35</v>
      </c>
      <c r="CT559" s="401" t="n">
        <v>84</v>
      </c>
      <c r="CU559" s="401" t="n">
        <v>52</v>
      </c>
      <c r="CV559" s="401" t="n">
        <v>43</v>
      </c>
      <c r="CW559" s="401" t="n">
        <v>85</v>
      </c>
      <c r="CX559" s="401" t="n">
        <v>96</v>
      </c>
      <c r="CY559" s="401" t="n">
        <v>10</v>
      </c>
      <c r="CZ559" s="401" t="n">
        <v>68</v>
      </c>
      <c r="DA559" s="401" t="n">
        <v>103</v>
      </c>
      <c r="DB559" s="401" t="n">
        <v>7</v>
      </c>
      <c r="DC559" s="401" t="n">
        <v>113</v>
      </c>
      <c r="DD559" s="401" t="n">
        <v>29</v>
      </c>
      <c r="DE559" s="401" t="n">
        <v>47</v>
      </c>
      <c r="DF559" s="401" t="n">
        <v>98</v>
      </c>
      <c r="DG559" s="401" t="n">
        <v>110</v>
      </c>
      <c r="DH559" s="401" t="n">
        <v>31</v>
      </c>
      <c r="DI559" s="401" t="n">
        <v>15</v>
      </c>
      <c r="DJ559" s="401" t="n">
        <v>82</v>
      </c>
      <c r="DK559" s="401" t="n">
        <v>86</v>
      </c>
      <c r="DL559" s="401" t="n">
        <v>12</v>
      </c>
      <c r="DM559" s="401" t="n">
        <v>36</v>
      </c>
      <c r="DN559" s="401" t="n">
        <v>87</v>
      </c>
      <c r="DO559" s="401" t="n">
        <v>32</v>
      </c>
    </row>
    <row r="560" customFormat="false" ht="12.75" hidden="false" customHeight="false" outlineLevel="0" collapsed="false">
      <c r="E560" s="401" t="s">
        <v>227</v>
      </c>
      <c r="F560" s="401" t="n">
        <v>77</v>
      </c>
      <c r="G560" s="401" t="n">
        <v>84</v>
      </c>
      <c r="H560" s="401" t="n">
        <v>67</v>
      </c>
      <c r="I560" s="401" t="n">
        <v>113</v>
      </c>
      <c r="J560" s="401" t="n">
        <v>87</v>
      </c>
      <c r="K560" s="401" t="n">
        <v>33</v>
      </c>
      <c r="L560" s="401" t="n">
        <v>10</v>
      </c>
      <c r="M560" s="401" t="n">
        <v>71</v>
      </c>
      <c r="N560" s="401" t="n">
        <v>81</v>
      </c>
      <c r="O560" s="401" t="n">
        <v>36</v>
      </c>
      <c r="P560" s="401" t="n">
        <v>79</v>
      </c>
      <c r="Q560" s="401" t="n">
        <v>50</v>
      </c>
      <c r="R560" s="401" t="n">
        <v>86</v>
      </c>
      <c r="S560" s="401" t="n">
        <v>21</v>
      </c>
      <c r="T560" s="401" t="n">
        <v>112</v>
      </c>
      <c r="U560" s="401" t="n">
        <v>63</v>
      </c>
      <c r="V560" s="401" t="n">
        <v>59</v>
      </c>
      <c r="W560" s="401" t="n">
        <v>52</v>
      </c>
      <c r="X560" s="401" t="n">
        <v>16</v>
      </c>
      <c r="Y560" s="401" t="n">
        <v>28</v>
      </c>
      <c r="Z560" s="401" t="n">
        <v>14</v>
      </c>
      <c r="AA560" s="401" t="n">
        <v>99</v>
      </c>
      <c r="AB560" s="401" t="n">
        <v>72</v>
      </c>
      <c r="AC560" s="401" t="n">
        <v>20</v>
      </c>
      <c r="AD560" s="401" t="n">
        <v>57</v>
      </c>
      <c r="AE560" s="401" t="n">
        <v>82</v>
      </c>
      <c r="AF560" s="401" t="n">
        <v>58</v>
      </c>
      <c r="AG560" s="401" t="n">
        <v>37</v>
      </c>
      <c r="AH560" s="401" t="n">
        <v>1</v>
      </c>
      <c r="AI560" s="401" t="n">
        <v>46</v>
      </c>
      <c r="AJ560" s="401" t="n">
        <v>98</v>
      </c>
      <c r="AK560" s="401" t="n">
        <v>6</v>
      </c>
      <c r="AL560" s="401" t="n">
        <v>19</v>
      </c>
      <c r="AM560" s="401" t="n">
        <v>85</v>
      </c>
      <c r="AN560" s="401" t="n">
        <v>51</v>
      </c>
      <c r="AO560" s="401" t="n">
        <v>55</v>
      </c>
      <c r="AP560" s="401" t="n">
        <v>40</v>
      </c>
      <c r="AQ560" s="401" t="n">
        <v>92</v>
      </c>
      <c r="AR560" s="401" t="n">
        <v>110</v>
      </c>
      <c r="AS560" s="401" t="n">
        <v>76</v>
      </c>
      <c r="AT560" s="401" t="n">
        <v>3</v>
      </c>
      <c r="AU560" s="401" t="n">
        <v>43</v>
      </c>
      <c r="AV560" s="401" t="n">
        <v>49</v>
      </c>
      <c r="AW560" s="401" t="n">
        <v>101</v>
      </c>
      <c r="AX560" s="401" t="n">
        <v>7</v>
      </c>
      <c r="AY560" s="401" t="n">
        <v>75</v>
      </c>
      <c r="AZ560" s="401" t="n">
        <v>24</v>
      </c>
      <c r="BA560" s="401" t="n">
        <v>30</v>
      </c>
      <c r="BB560" s="401" t="n">
        <v>61</v>
      </c>
      <c r="BC560" s="401" t="n">
        <v>78</v>
      </c>
      <c r="BD560" s="401" t="n">
        <v>34</v>
      </c>
      <c r="BE560" s="401" t="n">
        <v>73</v>
      </c>
      <c r="BF560" s="401" t="n">
        <v>42</v>
      </c>
      <c r="BG560" s="401" t="n">
        <v>111</v>
      </c>
      <c r="BH560" s="401" t="n">
        <v>12</v>
      </c>
      <c r="BI560" s="401" t="n">
        <v>94</v>
      </c>
      <c r="BJ560" s="401" t="n">
        <v>25</v>
      </c>
      <c r="BK560" s="401" t="n">
        <v>109</v>
      </c>
      <c r="BL560" s="401" t="n">
        <v>8</v>
      </c>
      <c r="BM560" s="401" t="n">
        <v>17</v>
      </c>
      <c r="BN560" s="401" t="n">
        <v>107</v>
      </c>
      <c r="BO560" s="401" t="n">
        <v>60</v>
      </c>
      <c r="BP560" s="401" t="n">
        <v>35</v>
      </c>
      <c r="BQ560" s="401" t="n">
        <v>96</v>
      </c>
      <c r="BR560" s="401" t="n">
        <v>91</v>
      </c>
      <c r="BS560" s="401" t="n">
        <v>69</v>
      </c>
      <c r="BT560" s="401" t="n">
        <v>95</v>
      </c>
      <c r="BU560" s="401" t="n">
        <v>62</v>
      </c>
      <c r="BV560" s="401" t="n">
        <v>26</v>
      </c>
      <c r="BW560" s="401" t="n">
        <v>114</v>
      </c>
      <c r="BX560" s="401" t="n">
        <v>22</v>
      </c>
      <c r="BY560" s="401" t="n">
        <v>103</v>
      </c>
      <c r="BZ560" s="401" t="n">
        <v>64</v>
      </c>
      <c r="CA560" s="401" t="n">
        <v>38</v>
      </c>
      <c r="CB560" s="401" t="n">
        <v>106</v>
      </c>
      <c r="CC560" s="401" t="n">
        <v>23</v>
      </c>
      <c r="CD560" s="401" t="n">
        <v>70</v>
      </c>
      <c r="CE560" s="401" t="n">
        <v>4</v>
      </c>
      <c r="CF560" s="401" t="n">
        <v>105</v>
      </c>
      <c r="CG560" s="401" t="n">
        <v>83</v>
      </c>
      <c r="CH560" s="401" t="n">
        <v>108</v>
      </c>
      <c r="CI560" s="401" t="n">
        <v>44</v>
      </c>
      <c r="CJ560" s="401" t="n">
        <v>27</v>
      </c>
      <c r="CK560" s="401" t="n">
        <v>2</v>
      </c>
      <c r="CL560" s="401" t="n">
        <v>31</v>
      </c>
      <c r="CM560" s="401" t="n">
        <v>47</v>
      </c>
      <c r="CN560" s="401" t="n">
        <v>11</v>
      </c>
      <c r="CO560" s="401" t="n">
        <v>100</v>
      </c>
      <c r="CP560" s="401" t="n">
        <v>90</v>
      </c>
      <c r="CQ560" s="401" t="n">
        <v>53</v>
      </c>
      <c r="CR560" s="401" t="n">
        <v>80</v>
      </c>
      <c r="CS560" s="401" t="n">
        <v>89</v>
      </c>
      <c r="CT560" s="401" t="n">
        <v>56</v>
      </c>
      <c r="CU560" s="401" t="n">
        <v>65</v>
      </c>
      <c r="CV560" s="401" t="n">
        <v>102</v>
      </c>
      <c r="CW560" s="401" t="n">
        <v>45</v>
      </c>
      <c r="CX560" s="401" t="n">
        <v>104</v>
      </c>
      <c r="CY560" s="401" t="n">
        <v>5</v>
      </c>
      <c r="CZ560" s="401" t="n">
        <v>18</v>
      </c>
      <c r="DA560" s="401" t="n">
        <v>13</v>
      </c>
      <c r="DB560" s="401" t="n">
        <v>74</v>
      </c>
      <c r="DC560" s="401" t="n">
        <v>68</v>
      </c>
      <c r="DD560" s="401" t="n">
        <v>97</v>
      </c>
      <c r="DE560" s="401" t="n">
        <v>88</v>
      </c>
      <c r="DF560" s="401" t="n">
        <v>48</v>
      </c>
      <c r="DG560" s="401" t="n">
        <v>32</v>
      </c>
      <c r="DH560" s="401" t="n">
        <v>15</v>
      </c>
      <c r="DI560" s="401" t="n">
        <v>9</v>
      </c>
      <c r="DJ560" s="401" t="n">
        <v>41</v>
      </c>
      <c r="DK560" s="401" t="n">
        <v>39</v>
      </c>
      <c r="DL560" s="401" t="n">
        <v>54</v>
      </c>
      <c r="DM560" s="401" t="n">
        <v>29</v>
      </c>
      <c r="DN560" s="401" t="n">
        <v>66</v>
      </c>
      <c r="DO560" s="401" t="n">
        <v>93</v>
      </c>
    </row>
    <row r="562" customFormat="false" ht="12.75" hidden="false" customHeight="false" outlineLevel="0" collapsed="false">
      <c r="D562" s="446" t="n">
        <v>115</v>
      </c>
      <c r="E562" s="39" t="s">
        <v>250</v>
      </c>
    </row>
    <row r="563" customFormat="false" ht="12.75" hidden="false" customHeight="false" outlineLevel="0" collapsed="false">
      <c r="E563" s="401" t="s">
        <v>198</v>
      </c>
      <c r="F563" s="401" t="n">
        <v>1</v>
      </c>
      <c r="G563" s="401" t="n">
        <v>2</v>
      </c>
      <c r="H563" s="401" t="n">
        <v>3</v>
      </c>
      <c r="I563" s="401" t="n">
        <v>4</v>
      </c>
      <c r="J563" s="401" t="n">
        <v>5</v>
      </c>
      <c r="K563" s="401" t="n">
        <v>6</v>
      </c>
      <c r="L563" s="401" t="n">
        <v>7</v>
      </c>
      <c r="M563" s="401" t="n">
        <v>8</v>
      </c>
      <c r="N563" s="401" t="n">
        <v>9</v>
      </c>
      <c r="O563" s="401" t="n">
        <v>10</v>
      </c>
      <c r="P563" s="401" t="n">
        <v>11</v>
      </c>
      <c r="Q563" s="401" t="n">
        <v>12</v>
      </c>
      <c r="R563" s="401" t="n">
        <v>13</v>
      </c>
      <c r="S563" s="401" t="n">
        <v>14</v>
      </c>
      <c r="T563" s="401" t="n">
        <v>15</v>
      </c>
      <c r="U563" s="401" t="n">
        <v>16</v>
      </c>
      <c r="V563" s="401" t="n">
        <v>17</v>
      </c>
      <c r="W563" s="401" t="n">
        <v>18</v>
      </c>
      <c r="X563" s="401" t="n">
        <v>19</v>
      </c>
      <c r="Y563" s="401" t="n">
        <v>20</v>
      </c>
      <c r="Z563" s="401" t="n">
        <v>21</v>
      </c>
      <c r="AA563" s="401" t="n">
        <v>22</v>
      </c>
      <c r="AB563" s="401" t="n">
        <v>23</v>
      </c>
      <c r="AC563" s="401" t="n">
        <v>24</v>
      </c>
      <c r="AD563" s="401" t="n">
        <v>25</v>
      </c>
      <c r="AE563" s="401" t="n">
        <v>26</v>
      </c>
      <c r="AF563" s="401" t="n">
        <v>27</v>
      </c>
      <c r="AG563" s="401" t="n">
        <v>28</v>
      </c>
      <c r="AH563" s="401" t="n">
        <v>29</v>
      </c>
      <c r="AI563" s="401" t="n">
        <v>30</v>
      </c>
      <c r="AJ563" s="401" t="n">
        <v>31</v>
      </c>
      <c r="AK563" s="401" t="n">
        <v>32</v>
      </c>
      <c r="AL563" s="401" t="n">
        <v>33</v>
      </c>
      <c r="AM563" s="401" t="n">
        <v>34</v>
      </c>
      <c r="AN563" s="401" t="n">
        <v>35</v>
      </c>
      <c r="AO563" s="401" t="n">
        <v>36</v>
      </c>
      <c r="AP563" s="401" t="n">
        <v>37</v>
      </c>
      <c r="AQ563" s="401" t="n">
        <v>38</v>
      </c>
      <c r="AR563" s="401" t="n">
        <v>39</v>
      </c>
      <c r="AS563" s="401" t="n">
        <v>40</v>
      </c>
      <c r="AT563" s="401" t="n">
        <v>41</v>
      </c>
      <c r="AU563" s="401" t="n">
        <v>42</v>
      </c>
      <c r="AV563" s="401" t="n">
        <v>43</v>
      </c>
      <c r="AW563" s="401" t="n">
        <v>44</v>
      </c>
      <c r="AX563" s="401" t="n">
        <v>45</v>
      </c>
      <c r="AY563" s="401" t="n">
        <v>46</v>
      </c>
      <c r="AZ563" s="401" t="n">
        <v>47</v>
      </c>
      <c r="BA563" s="401" t="n">
        <v>48</v>
      </c>
      <c r="BB563" s="401" t="n">
        <v>49</v>
      </c>
      <c r="BC563" s="401" t="n">
        <v>50</v>
      </c>
      <c r="BD563" s="401" t="n">
        <v>51</v>
      </c>
      <c r="BE563" s="401" t="n">
        <v>52</v>
      </c>
      <c r="BF563" s="401" t="n">
        <v>53</v>
      </c>
      <c r="BG563" s="401" t="n">
        <v>54</v>
      </c>
      <c r="BH563" s="401" t="n">
        <v>55</v>
      </c>
      <c r="BI563" s="401" t="n">
        <v>56</v>
      </c>
      <c r="BJ563" s="401" t="n">
        <v>57</v>
      </c>
      <c r="BK563" s="401" t="n">
        <v>58</v>
      </c>
      <c r="BL563" s="401" t="n">
        <v>59</v>
      </c>
      <c r="BM563" s="401" t="n">
        <v>60</v>
      </c>
      <c r="BN563" s="401" t="n">
        <v>61</v>
      </c>
      <c r="BO563" s="401" t="n">
        <v>62</v>
      </c>
      <c r="BP563" s="401" t="n">
        <v>63</v>
      </c>
      <c r="BQ563" s="401" t="n">
        <v>64</v>
      </c>
      <c r="BR563" s="401" t="n">
        <v>65</v>
      </c>
      <c r="BS563" s="401" t="n">
        <v>66</v>
      </c>
      <c r="BT563" s="401" t="n">
        <v>67</v>
      </c>
      <c r="BU563" s="401" t="n">
        <v>68</v>
      </c>
      <c r="BV563" s="401" t="n">
        <v>69</v>
      </c>
      <c r="BW563" s="401" t="n">
        <v>70</v>
      </c>
      <c r="BX563" s="401" t="n">
        <v>71</v>
      </c>
      <c r="BY563" s="401" t="n">
        <v>72</v>
      </c>
      <c r="BZ563" s="401" t="n">
        <v>73</v>
      </c>
      <c r="CA563" s="401" t="n">
        <v>74</v>
      </c>
      <c r="CB563" s="401" t="n">
        <v>75</v>
      </c>
      <c r="CC563" s="401" t="n">
        <v>76</v>
      </c>
      <c r="CD563" s="401" t="n">
        <v>77</v>
      </c>
      <c r="CE563" s="401" t="n">
        <v>78</v>
      </c>
      <c r="CF563" s="401" t="n">
        <v>79</v>
      </c>
      <c r="CG563" s="401" t="n">
        <v>80</v>
      </c>
      <c r="CH563" s="401" t="n">
        <v>81</v>
      </c>
      <c r="CI563" s="401" t="n">
        <v>82</v>
      </c>
      <c r="CJ563" s="401" t="n">
        <v>83</v>
      </c>
      <c r="CK563" s="401" t="n">
        <v>84</v>
      </c>
      <c r="CL563" s="401" t="n">
        <v>85</v>
      </c>
      <c r="CM563" s="401" t="n">
        <v>86</v>
      </c>
      <c r="CN563" s="401" t="n">
        <v>87</v>
      </c>
      <c r="CO563" s="401" t="n">
        <v>88</v>
      </c>
      <c r="CP563" s="401" t="n">
        <v>89</v>
      </c>
      <c r="CQ563" s="401" t="n">
        <v>90</v>
      </c>
      <c r="CR563" s="401" t="n">
        <v>91</v>
      </c>
      <c r="CS563" s="401" t="n">
        <v>92</v>
      </c>
      <c r="CT563" s="401" t="n">
        <v>93</v>
      </c>
      <c r="CU563" s="401" t="n">
        <v>94</v>
      </c>
      <c r="CV563" s="401" t="n">
        <v>95</v>
      </c>
      <c r="CW563" s="401" t="n">
        <v>96</v>
      </c>
      <c r="CX563" s="401" t="n">
        <v>97</v>
      </c>
      <c r="CY563" s="401" t="n">
        <v>98</v>
      </c>
      <c r="CZ563" s="401" t="n">
        <v>99</v>
      </c>
      <c r="DA563" s="401" t="n">
        <v>100</v>
      </c>
      <c r="DB563" s="401" t="n">
        <v>101</v>
      </c>
      <c r="DC563" s="401" t="n">
        <v>102</v>
      </c>
      <c r="DD563" s="401" t="n">
        <v>103</v>
      </c>
      <c r="DE563" s="401" t="n">
        <v>104</v>
      </c>
      <c r="DF563" s="401" t="n">
        <v>105</v>
      </c>
      <c r="DG563" s="401" t="n">
        <v>106</v>
      </c>
      <c r="DH563" s="401" t="n">
        <v>107</v>
      </c>
      <c r="DI563" s="401" t="n">
        <v>108</v>
      </c>
      <c r="DJ563" s="401" t="n">
        <v>109</v>
      </c>
      <c r="DK563" s="401" t="n">
        <v>110</v>
      </c>
      <c r="DL563" s="401" t="n">
        <v>111</v>
      </c>
      <c r="DM563" s="401" t="n">
        <v>112</v>
      </c>
      <c r="DN563" s="401" t="n">
        <v>113</v>
      </c>
      <c r="DO563" s="401" t="n">
        <v>114</v>
      </c>
      <c r="DP563" s="401" t="n">
        <v>115</v>
      </c>
    </row>
    <row r="564" customFormat="false" ht="12.75" hidden="false" customHeight="false" outlineLevel="0" collapsed="false">
      <c r="E564" s="401" t="s">
        <v>225</v>
      </c>
      <c r="F564" s="401" t="n">
        <v>67</v>
      </c>
      <c r="G564" s="401" t="n">
        <v>114</v>
      </c>
      <c r="H564" s="401" t="n">
        <v>96</v>
      </c>
      <c r="I564" s="401" t="n">
        <v>50</v>
      </c>
      <c r="J564" s="401" t="n">
        <v>73</v>
      </c>
      <c r="K564" s="401" t="n">
        <v>59</v>
      </c>
      <c r="L564" s="401" t="n">
        <v>38</v>
      </c>
      <c r="M564" s="401" t="n">
        <v>62</v>
      </c>
      <c r="N564" s="401" t="n">
        <v>77</v>
      </c>
      <c r="O564" s="401" t="n">
        <v>13</v>
      </c>
      <c r="P564" s="401" t="n">
        <v>42</v>
      </c>
      <c r="Q564" s="401" t="n">
        <v>78</v>
      </c>
      <c r="R564" s="401" t="n">
        <v>39</v>
      </c>
      <c r="S564" s="401" t="n">
        <v>88</v>
      </c>
      <c r="T564" s="401" t="n">
        <v>6</v>
      </c>
      <c r="U564" s="401" t="n">
        <v>74</v>
      </c>
      <c r="V564" s="401" t="n">
        <v>4</v>
      </c>
      <c r="W564" s="401" t="n">
        <v>34</v>
      </c>
      <c r="X564" s="401" t="n">
        <v>30</v>
      </c>
      <c r="Y564" s="401" t="n">
        <v>111</v>
      </c>
      <c r="Z564" s="401" t="n">
        <v>35</v>
      </c>
      <c r="AA564" s="401" t="n">
        <v>89</v>
      </c>
      <c r="AB564" s="401" t="n">
        <v>80</v>
      </c>
      <c r="AC564" s="401" t="n">
        <v>3</v>
      </c>
      <c r="AD564" s="401" t="n">
        <v>72</v>
      </c>
      <c r="AE564" s="401" t="n">
        <v>49</v>
      </c>
      <c r="AF564" s="401" t="n">
        <v>61</v>
      </c>
      <c r="AG564" s="401" t="n">
        <v>45</v>
      </c>
      <c r="AH564" s="401" t="n">
        <v>71</v>
      </c>
      <c r="AI564" s="401" t="n">
        <v>113</v>
      </c>
      <c r="AJ564" s="401" t="n">
        <v>44</v>
      </c>
      <c r="AK564" s="401" t="n">
        <v>109</v>
      </c>
      <c r="AL564" s="401" t="n">
        <v>16</v>
      </c>
      <c r="AM564" s="401" t="n">
        <v>8</v>
      </c>
      <c r="AN564" s="401" t="n">
        <v>1</v>
      </c>
      <c r="AO564" s="401" t="n">
        <v>57</v>
      </c>
      <c r="AP564" s="401" t="n">
        <v>26</v>
      </c>
      <c r="AQ564" s="401" t="n">
        <v>76</v>
      </c>
      <c r="AR564" s="401" t="n">
        <v>10</v>
      </c>
      <c r="AS564" s="401" t="n">
        <v>84</v>
      </c>
      <c r="AT564" s="401" t="n">
        <v>104</v>
      </c>
      <c r="AU564" s="401" t="n">
        <v>51</v>
      </c>
      <c r="AV564" s="401" t="n">
        <v>9</v>
      </c>
      <c r="AW564" s="401" t="n">
        <v>97</v>
      </c>
      <c r="AX564" s="401" t="n">
        <v>22</v>
      </c>
      <c r="AY564" s="401" t="n">
        <v>52</v>
      </c>
      <c r="AZ564" s="401" t="n">
        <v>106</v>
      </c>
      <c r="BA564" s="401" t="n">
        <v>46</v>
      </c>
      <c r="BB564" s="401" t="n">
        <v>11</v>
      </c>
      <c r="BC564" s="401" t="n">
        <v>69</v>
      </c>
      <c r="BD564" s="401" t="n">
        <v>60</v>
      </c>
      <c r="BE564" s="401" t="n">
        <v>98</v>
      </c>
      <c r="BF564" s="401" t="n">
        <v>82</v>
      </c>
      <c r="BG564" s="401" t="n">
        <v>66</v>
      </c>
      <c r="BH564" s="401" t="n">
        <v>112</v>
      </c>
      <c r="BI564" s="401" t="n">
        <v>29</v>
      </c>
      <c r="BJ564" s="401" t="n">
        <v>115</v>
      </c>
      <c r="BK564" s="401" t="n">
        <v>64</v>
      </c>
      <c r="BL564" s="401" t="n">
        <v>85</v>
      </c>
      <c r="BM564" s="401" t="n">
        <v>91</v>
      </c>
      <c r="BN564" s="401" t="n">
        <v>94</v>
      </c>
      <c r="BO564" s="401" t="n">
        <v>33</v>
      </c>
      <c r="BP564" s="401" t="n">
        <v>70</v>
      </c>
      <c r="BQ564" s="401" t="n">
        <v>58</v>
      </c>
      <c r="BR564" s="401" t="n">
        <v>83</v>
      </c>
      <c r="BS564" s="401" t="n">
        <v>110</v>
      </c>
      <c r="BT564" s="401" t="n">
        <v>100</v>
      </c>
      <c r="BU564" s="401" t="n">
        <v>102</v>
      </c>
      <c r="BV564" s="401" t="n">
        <v>56</v>
      </c>
      <c r="BW564" s="401" t="n">
        <v>31</v>
      </c>
      <c r="BX564" s="401" t="n">
        <v>90</v>
      </c>
      <c r="BY564" s="401" t="n">
        <v>68</v>
      </c>
      <c r="BZ564" s="401" t="n">
        <v>20</v>
      </c>
      <c r="CA564" s="401" t="n">
        <v>25</v>
      </c>
      <c r="CB564" s="401" t="n">
        <v>63</v>
      </c>
      <c r="CC564" s="401" t="n">
        <v>40</v>
      </c>
      <c r="CD564" s="401" t="n">
        <v>28</v>
      </c>
      <c r="CE564" s="401" t="n">
        <v>105</v>
      </c>
      <c r="CF564" s="401" t="n">
        <v>93</v>
      </c>
      <c r="CG564" s="401" t="n">
        <v>23</v>
      </c>
      <c r="CH564" s="401" t="n">
        <v>37</v>
      </c>
      <c r="CI564" s="401" t="n">
        <v>53</v>
      </c>
      <c r="CJ564" s="401" t="n">
        <v>107</v>
      </c>
      <c r="CK564" s="401" t="n">
        <v>12</v>
      </c>
      <c r="CL564" s="401" t="n">
        <v>7</v>
      </c>
      <c r="CM564" s="401" t="n">
        <v>95</v>
      </c>
      <c r="CN564" s="401" t="n">
        <v>103</v>
      </c>
      <c r="CO564" s="401" t="n">
        <v>14</v>
      </c>
      <c r="CP564" s="401" t="n">
        <v>17</v>
      </c>
      <c r="CQ564" s="401" t="n">
        <v>54</v>
      </c>
      <c r="CR564" s="401" t="n">
        <v>75</v>
      </c>
      <c r="CS564" s="401" t="n">
        <v>19</v>
      </c>
      <c r="CT564" s="401" t="n">
        <v>79</v>
      </c>
      <c r="CU564" s="401" t="n">
        <v>27</v>
      </c>
      <c r="CV564" s="401" t="n">
        <v>2</v>
      </c>
      <c r="CW564" s="401" t="n">
        <v>65</v>
      </c>
      <c r="CX564" s="401" t="n">
        <v>43</v>
      </c>
      <c r="CY564" s="401" t="n">
        <v>92</v>
      </c>
      <c r="CZ564" s="401" t="n">
        <v>81</v>
      </c>
      <c r="DA564" s="401" t="n">
        <v>47</v>
      </c>
      <c r="DB564" s="401" t="n">
        <v>15</v>
      </c>
      <c r="DC564" s="401" t="n">
        <v>108</v>
      </c>
      <c r="DD564" s="401" t="n">
        <v>87</v>
      </c>
      <c r="DE564" s="401" t="n">
        <v>41</v>
      </c>
      <c r="DF564" s="401" t="n">
        <v>32</v>
      </c>
      <c r="DG564" s="401" t="n">
        <v>99</v>
      </c>
      <c r="DH564" s="401" t="n">
        <v>21</v>
      </c>
      <c r="DI564" s="401" t="n">
        <v>101</v>
      </c>
      <c r="DJ564" s="401" t="n">
        <v>86</v>
      </c>
      <c r="DK564" s="401" t="n">
        <v>18</v>
      </c>
      <c r="DL564" s="401" t="n">
        <v>5</v>
      </c>
      <c r="DM564" s="401" t="n">
        <v>55</v>
      </c>
      <c r="DN564" s="401" t="n">
        <v>24</v>
      </c>
      <c r="DO564" s="401" t="n">
        <v>48</v>
      </c>
      <c r="DP564" s="401" t="n">
        <v>36</v>
      </c>
    </row>
    <row r="565" customFormat="false" ht="12.75" hidden="false" customHeight="false" outlineLevel="0" collapsed="false">
      <c r="E565" s="401" t="s">
        <v>227</v>
      </c>
      <c r="F565" s="401" t="n">
        <v>100</v>
      </c>
      <c r="G565" s="401" t="n">
        <v>113</v>
      </c>
      <c r="H565" s="401" t="n">
        <v>81</v>
      </c>
      <c r="I565" s="401" t="n">
        <v>42</v>
      </c>
      <c r="J565" s="401" t="n">
        <v>108</v>
      </c>
      <c r="K565" s="401" t="n">
        <v>105</v>
      </c>
      <c r="L565" s="401" t="n">
        <v>18</v>
      </c>
      <c r="M565" s="401" t="n">
        <v>94</v>
      </c>
      <c r="N565" s="401" t="n">
        <v>68</v>
      </c>
      <c r="O565" s="401" t="n">
        <v>82</v>
      </c>
      <c r="P565" s="401" t="n">
        <v>12</v>
      </c>
      <c r="Q565" s="401" t="n">
        <v>56</v>
      </c>
      <c r="R565" s="401" t="n">
        <v>99</v>
      </c>
      <c r="S565" s="401" t="n">
        <v>90</v>
      </c>
      <c r="T565" s="401" t="n">
        <v>51</v>
      </c>
      <c r="U565" s="401" t="n">
        <v>112</v>
      </c>
      <c r="V565" s="401" t="n">
        <v>88</v>
      </c>
      <c r="W565" s="401" t="n">
        <v>2</v>
      </c>
      <c r="X565" s="401" t="n">
        <v>33</v>
      </c>
      <c r="Y565" s="401" t="n">
        <v>61</v>
      </c>
      <c r="Z565" s="401" t="n">
        <v>7</v>
      </c>
      <c r="AA565" s="401" t="n">
        <v>58</v>
      </c>
      <c r="AB565" s="401" t="n">
        <v>115</v>
      </c>
      <c r="AC565" s="401" t="n">
        <v>36</v>
      </c>
      <c r="AD565" s="401" t="n">
        <v>103</v>
      </c>
      <c r="AE565" s="401" t="n">
        <v>80</v>
      </c>
      <c r="AF565" s="401" t="n">
        <v>73</v>
      </c>
      <c r="AG565" s="401" t="n">
        <v>22</v>
      </c>
      <c r="AH565" s="401" t="n">
        <v>6</v>
      </c>
      <c r="AI565" s="401" t="n">
        <v>46</v>
      </c>
      <c r="AJ565" s="401" t="n">
        <v>8</v>
      </c>
      <c r="AK565" s="401" t="n">
        <v>39</v>
      </c>
      <c r="AL565" s="401" t="n">
        <v>19</v>
      </c>
      <c r="AM565" s="401" t="n">
        <v>95</v>
      </c>
      <c r="AN565" s="401" t="n">
        <v>62</v>
      </c>
      <c r="AO565" s="401" t="n">
        <v>83</v>
      </c>
      <c r="AP565" s="401" t="n">
        <v>15</v>
      </c>
      <c r="AQ565" s="401" t="n">
        <v>65</v>
      </c>
      <c r="AR565" s="401" t="n">
        <v>5</v>
      </c>
      <c r="AS565" s="401" t="n">
        <v>16</v>
      </c>
      <c r="AT565" s="401" t="n">
        <v>17</v>
      </c>
      <c r="AU565" s="401" t="n">
        <v>64</v>
      </c>
      <c r="AV565" s="401" t="n">
        <v>114</v>
      </c>
      <c r="AW565" s="401" t="n">
        <v>76</v>
      </c>
      <c r="AX565" s="401" t="n">
        <v>107</v>
      </c>
      <c r="AY565" s="401" t="n">
        <v>55</v>
      </c>
      <c r="AZ565" s="401" t="n">
        <v>63</v>
      </c>
      <c r="BA565" s="401" t="n">
        <v>31</v>
      </c>
      <c r="BB565" s="401" t="n">
        <v>38</v>
      </c>
      <c r="BC565" s="401" t="n">
        <v>21</v>
      </c>
      <c r="BD565" s="401" t="n">
        <v>84</v>
      </c>
      <c r="BE565" s="401" t="n">
        <v>70</v>
      </c>
      <c r="BF565" s="401" t="n">
        <v>4</v>
      </c>
      <c r="BG565" s="401" t="n">
        <v>91</v>
      </c>
      <c r="BH565" s="401" t="n">
        <v>49</v>
      </c>
      <c r="BI565" s="401" t="n">
        <v>10</v>
      </c>
      <c r="BJ565" s="401" t="n">
        <v>14</v>
      </c>
      <c r="BK565" s="401" t="n">
        <v>29</v>
      </c>
      <c r="BL565" s="401" t="n">
        <v>40</v>
      </c>
      <c r="BM565" s="401" t="n">
        <v>43</v>
      </c>
      <c r="BN565" s="401" t="n">
        <v>20</v>
      </c>
      <c r="BO565" s="401" t="n">
        <v>24</v>
      </c>
      <c r="BP565" s="401" t="n">
        <v>89</v>
      </c>
      <c r="BQ565" s="401" t="n">
        <v>111</v>
      </c>
      <c r="BR565" s="401" t="n">
        <v>37</v>
      </c>
      <c r="BS565" s="401" t="n">
        <v>25</v>
      </c>
      <c r="BT565" s="401" t="n">
        <v>34</v>
      </c>
      <c r="BU565" s="401" t="n">
        <v>72</v>
      </c>
      <c r="BV565" s="401" t="n">
        <v>98</v>
      </c>
      <c r="BW565" s="401" t="n">
        <v>87</v>
      </c>
      <c r="BX565" s="401" t="n">
        <v>47</v>
      </c>
      <c r="BY565" s="401" t="n">
        <v>93</v>
      </c>
      <c r="BZ565" s="401" t="n">
        <v>35</v>
      </c>
      <c r="CA565" s="401" t="n">
        <v>96</v>
      </c>
      <c r="CB565" s="401" t="n">
        <v>57</v>
      </c>
      <c r="CC565" s="401" t="n">
        <v>50</v>
      </c>
      <c r="CD565" s="401" t="n">
        <v>13</v>
      </c>
      <c r="CE565" s="401" t="n">
        <v>97</v>
      </c>
      <c r="CF565" s="401" t="n">
        <v>110</v>
      </c>
      <c r="CG565" s="401" t="n">
        <v>26</v>
      </c>
      <c r="CH565" s="401" t="n">
        <v>85</v>
      </c>
      <c r="CI565" s="401" t="n">
        <v>1</v>
      </c>
      <c r="CJ565" s="401" t="n">
        <v>77</v>
      </c>
      <c r="CK565" s="401" t="n">
        <v>53</v>
      </c>
      <c r="CL565" s="401" t="n">
        <v>28</v>
      </c>
      <c r="CM565" s="401" t="n">
        <v>48</v>
      </c>
      <c r="CN565" s="401" t="n">
        <v>71</v>
      </c>
      <c r="CO565" s="401" t="n">
        <v>41</v>
      </c>
      <c r="CP565" s="401" t="n">
        <v>78</v>
      </c>
      <c r="CQ565" s="401" t="n">
        <v>11</v>
      </c>
      <c r="CR565" s="401" t="n">
        <v>79</v>
      </c>
      <c r="CS565" s="401" t="n">
        <v>3</v>
      </c>
      <c r="CT565" s="401" t="n">
        <v>32</v>
      </c>
      <c r="CU565" s="401" t="n">
        <v>52</v>
      </c>
      <c r="CV565" s="401" t="n">
        <v>67</v>
      </c>
      <c r="CW565" s="401" t="n">
        <v>69</v>
      </c>
      <c r="CX565" s="401" t="n">
        <v>44</v>
      </c>
      <c r="CY565" s="401" t="n">
        <v>27</v>
      </c>
      <c r="CZ565" s="401" t="n">
        <v>60</v>
      </c>
      <c r="DA565" s="401" t="n">
        <v>102</v>
      </c>
      <c r="DB565" s="401" t="n">
        <v>23</v>
      </c>
      <c r="DC565" s="401" t="n">
        <v>9</v>
      </c>
      <c r="DD565" s="401" t="n">
        <v>74</v>
      </c>
      <c r="DE565" s="401" t="n">
        <v>101</v>
      </c>
      <c r="DF565" s="401" t="n">
        <v>92</v>
      </c>
      <c r="DG565" s="401" t="n">
        <v>30</v>
      </c>
      <c r="DH565" s="401" t="n">
        <v>59</v>
      </c>
      <c r="DI565" s="401" t="n">
        <v>66</v>
      </c>
      <c r="DJ565" s="401" t="n">
        <v>106</v>
      </c>
      <c r="DK565" s="401" t="n">
        <v>104</v>
      </c>
      <c r="DL565" s="401" t="n">
        <v>54</v>
      </c>
      <c r="DM565" s="401" t="n">
        <v>45</v>
      </c>
      <c r="DN565" s="401" t="n">
        <v>109</v>
      </c>
      <c r="DO565" s="401" t="n">
        <v>75</v>
      </c>
      <c r="DP565" s="401" t="n">
        <v>86</v>
      </c>
    </row>
    <row r="567" customFormat="false" ht="12.75" hidden="false" customHeight="false" outlineLevel="0" collapsed="false">
      <c r="D567" s="446" t="n">
        <v>116</v>
      </c>
      <c r="E567" s="39" t="s">
        <v>250</v>
      </c>
    </row>
    <row r="568" customFormat="false" ht="12.75" hidden="false" customHeight="false" outlineLevel="0" collapsed="false">
      <c r="E568" s="401" t="s">
        <v>198</v>
      </c>
      <c r="F568" s="401" t="n">
        <v>1</v>
      </c>
      <c r="G568" s="401" t="n">
        <v>2</v>
      </c>
      <c r="H568" s="401" t="n">
        <v>3</v>
      </c>
      <c r="I568" s="401" t="n">
        <v>4</v>
      </c>
      <c r="J568" s="401" t="n">
        <v>5</v>
      </c>
      <c r="K568" s="401" t="n">
        <v>6</v>
      </c>
      <c r="L568" s="401" t="n">
        <v>7</v>
      </c>
      <c r="M568" s="401" t="n">
        <v>8</v>
      </c>
      <c r="N568" s="401" t="n">
        <v>9</v>
      </c>
      <c r="O568" s="401" t="n">
        <v>10</v>
      </c>
      <c r="P568" s="401" t="n">
        <v>11</v>
      </c>
      <c r="Q568" s="401" t="n">
        <v>12</v>
      </c>
      <c r="R568" s="401" t="n">
        <v>13</v>
      </c>
      <c r="S568" s="401" t="n">
        <v>14</v>
      </c>
      <c r="T568" s="401" t="n">
        <v>15</v>
      </c>
      <c r="U568" s="401" t="n">
        <v>16</v>
      </c>
      <c r="V568" s="401" t="n">
        <v>17</v>
      </c>
      <c r="W568" s="401" t="n">
        <v>18</v>
      </c>
      <c r="X568" s="401" t="n">
        <v>19</v>
      </c>
      <c r="Y568" s="401" t="n">
        <v>20</v>
      </c>
      <c r="Z568" s="401" t="n">
        <v>21</v>
      </c>
      <c r="AA568" s="401" t="n">
        <v>22</v>
      </c>
      <c r="AB568" s="401" t="n">
        <v>23</v>
      </c>
      <c r="AC568" s="401" t="n">
        <v>24</v>
      </c>
      <c r="AD568" s="401" t="n">
        <v>25</v>
      </c>
      <c r="AE568" s="401" t="n">
        <v>26</v>
      </c>
      <c r="AF568" s="401" t="n">
        <v>27</v>
      </c>
      <c r="AG568" s="401" t="n">
        <v>28</v>
      </c>
      <c r="AH568" s="401" t="n">
        <v>29</v>
      </c>
      <c r="AI568" s="401" t="n">
        <v>30</v>
      </c>
      <c r="AJ568" s="401" t="n">
        <v>31</v>
      </c>
      <c r="AK568" s="401" t="n">
        <v>32</v>
      </c>
      <c r="AL568" s="401" t="n">
        <v>33</v>
      </c>
      <c r="AM568" s="401" t="n">
        <v>34</v>
      </c>
      <c r="AN568" s="401" t="n">
        <v>35</v>
      </c>
      <c r="AO568" s="401" t="n">
        <v>36</v>
      </c>
      <c r="AP568" s="401" t="n">
        <v>37</v>
      </c>
      <c r="AQ568" s="401" t="n">
        <v>38</v>
      </c>
      <c r="AR568" s="401" t="n">
        <v>39</v>
      </c>
      <c r="AS568" s="401" t="n">
        <v>40</v>
      </c>
      <c r="AT568" s="401" t="n">
        <v>41</v>
      </c>
      <c r="AU568" s="401" t="n">
        <v>42</v>
      </c>
      <c r="AV568" s="401" t="n">
        <v>43</v>
      </c>
      <c r="AW568" s="401" t="n">
        <v>44</v>
      </c>
      <c r="AX568" s="401" t="n">
        <v>45</v>
      </c>
      <c r="AY568" s="401" t="n">
        <v>46</v>
      </c>
      <c r="AZ568" s="401" t="n">
        <v>47</v>
      </c>
      <c r="BA568" s="401" t="n">
        <v>48</v>
      </c>
      <c r="BB568" s="401" t="n">
        <v>49</v>
      </c>
      <c r="BC568" s="401" t="n">
        <v>50</v>
      </c>
      <c r="BD568" s="401" t="n">
        <v>51</v>
      </c>
      <c r="BE568" s="401" t="n">
        <v>52</v>
      </c>
      <c r="BF568" s="401" t="n">
        <v>53</v>
      </c>
      <c r="BG568" s="401" t="n">
        <v>54</v>
      </c>
      <c r="BH568" s="401" t="n">
        <v>55</v>
      </c>
      <c r="BI568" s="401" t="n">
        <v>56</v>
      </c>
      <c r="BJ568" s="401" t="n">
        <v>57</v>
      </c>
      <c r="BK568" s="401" t="n">
        <v>58</v>
      </c>
      <c r="BL568" s="401" t="n">
        <v>59</v>
      </c>
      <c r="BM568" s="401" t="n">
        <v>60</v>
      </c>
      <c r="BN568" s="401" t="n">
        <v>61</v>
      </c>
      <c r="BO568" s="401" t="n">
        <v>62</v>
      </c>
      <c r="BP568" s="401" t="n">
        <v>63</v>
      </c>
      <c r="BQ568" s="401" t="n">
        <v>64</v>
      </c>
      <c r="BR568" s="401" t="n">
        <v>65</v>
      </c>
      <c r="BS568" s="401" t="n">
        <v>66</v>
      </c>
      <c r="BT568" s="401" t="n">
        <v>67</v>
      </c>
      <c r="BU568" s="401" t="n">
        <v>68</v>
      </c>
      <c r="BV568" s="401" t="n">
        <v>69</v>
      </c>
      <c r="BW568" s="401" t="n">
        <v>70</v>
      </c>
      <c r="BX568" s="401" t="n">
        <v>71</v>
      </c>
      <c r="BY568" s="401" t="n">
        <v>72</v>
      </c>
      <c r="BZ568" s="401" t="n">
        <v>73</v>
      </c>
      <c r="CA568" s="401" t="n">
        <v>74</v>
      </c>
      <c r="CB568" s="401" t="n">
        <v>75</v>
      </c>
      <c r="CC568" s="401" t="n">
        <v>76</v>
      </c>
      <c r="CD568" s="401" t="n">
        <v>77</v>
      </c>
      <c r="CE568" s="401" t="n">
        <v>78</v>
      </c>
      <c r="CF568" s="401" t="n">
        <v>79</v>
      </c>
      <c r="CG568" s="401" t="n">
        <v>80</v>
      </c>
      <c r="CH568" s="401" t="n">
        <v>81</v>
      </c>
      <c r="CI568" s="401" t="n">
        <v>82</v>
      </c>
      <c r="CJ568" s="401" t="n">
        <v>83</v>
      </c>
      <c r="CK568" s="401" t="n">
        <v>84</v>
      </c>
      <c r="CL568" s="401" t="n">
        <v>85</v>
      </c>
      <c r="CM568" s="401" t="n">
        <v>86</v>
      </c>
      <c r="CN568" s="401" t="n">
        <v>87</v>
      </c>
      <c r="CO568" s="401" t="n">
        <v>88</v>
      </c>
      <c r="CP568" s="401" t="n">
        <v>89</v>
      </c>
      <c r="CQ568" s="401" t="n">
        <v>90</v>
      </c>
      <c r="CR568" s="401" t="n">
        <v>91</v>
      </c>
      <c r="CS568" s="401" t="n">
        <v>92</v>
      </c>
      <c r="CT568" s="401" t="n">
        <v>93</v>
      </c>
      <c r="CU568" s="401" t="n">
        <v>94</v>
      </c>
      <c r="CV568" s="401" t="n">
        <v>95</v>
      </c>
      <c r="CW568" s="401" t="n">
        <v>96</v>
      </c>
      <c r="CX568" s="401" t="n">
        <v>97</v>
      </c>
      <c r="CY568" s="401" t="n">
        <v>98</v>
      </c>
      <c r="CZ568" s="401" t="n">
        <v>99</v>
      </c>
      <c r="DA568" s="401" t="n">
        <v>100</v>
      </c>
      <c r="DB568" s="401" t="n">
        <v>101</v>
      </c>
      <c r="DC568" s="401" t="n">
        <v>102</v>
      </c>
      <c r="DD568" s="401" t="n">
        <v>103</v>
      </c>
      <c r="DE568" s="401" t="n">
        <v>104</v>
      </c>
      <c r="DG568" s="401" t="n">
        <v>105</v>
      </c>
      <c r="DH568" s="401" t="n">
        <v>106</v>
      </c>
      <c r="DI568" s="401" t="n">
        <v>107</v>
      </c>
      <c r="DJ568" s="401" t="n">
        <v>108</v>
      </c>
      <c r="DL568" s="401" t="n">
        <v>109</v>
      </c>
      <c r="DM568" s="401" t="n">
        <v>110</v>
      </c>
      <c r="DN568" s="401" t="n">
        <v>111</v>
      </c>
      <c r="DO568" s="401" t="n">
        <v>112</v>
      </c>
      <c r="DQ568" s="401" t="n">
        <v>113</v>
      </c>
      <c r="DR568" s="401" t="n">
        <v>114</v>
      </c>
      <c r="DS568" s="401" t="n">
        <v>115</v>
      </c>
      <c r="DT568" s="401" t="n">
        <v>116</v>
      </c>
    </row>
    <row r="569" customFormat="false" ht="12.75" hidden="false" customHeight="false" outlineLevel="0" collapsed="false">
      <c r="E569" s="401" t="s">
        <v>225</v>
      </c>
      <c r="F569" s="401" t="n">
        <v>60</v>
      </c>
      <c r="G569" s="401" t="n">
        <v>115</v>
      </c>
      <c r="H569" s="401" t="n">
        <v>99</v>
      </c>
      <c r="I569" s="401" t="n">
        <v>6</v>
      </c>
      <c r="J569" s="401" t="n">
        <v>21</v>
      </c>
      <c r="K569" s="401" t="n">
        <v>20</v>
      </c>
      <c r="L569" s="401" t="n">
        <v>107</v>
      </c>
      <c r="M569" s="401" t="n">
        <v>101</v>
      </c>
      <c r="N569" s="401" t="n">
        <v>23</v>
      </c>
      <c r="O569" s="401" t="n">
        <v>27</v>
      </c>
      <c r="P569" s="401" t="n">
        <v>75</v>
      </c>
      <c r="Q569" s="401" t="n">
        <v>41</v>
      </c>
      <c r="R569" s="401" t="n">
        <v>87</v>
      </c>
      <c r="S569" s="401" t="n">
        <v>7</v>
      </c>
      <c r="T569" s="401" t="n">
        <v>67</v>
      </c>
      <c r="U569" s="401" t="n">
        <v>85</v>
      </c>
      <c r="V569" s="401" t="n">
        <v>8</v>
      </c>
      <c r="W569" s="401" t="n">
        <v>34</v>
      </c>
      <c r="X569" s="401" t="n">
        <v>51</v>
      </c>
      <c r="Y569" s="401" t="n">
        <v>24</v>
      </c>
      <c r="Z569" s="401" t="n">
        <v>52</v>
      </c>
      <c r="AA569" s="401" t="n">
        <v>89</v>
      </c>
      <c r="AB569" s="401" t="n">
        <v>9</v>
      </c>
      <c r="AC569" s="401" t="n">
        <v>3</v>
      </c>
      <c r="AD569" s="401" t="n">
        <v>46</v>
      </c>
      <c r="AE569" s="401" t="n">
        <v>114</v>
      </c>
      <c r="AF569" s="401" t="n">
        <v>31</v>
      </c>
      <c r="AG569" s="401" t="n">
        <v>59</v>
      </c>
      <c r="AH569" s="401" t="n">
        <v>109</v>
      </c>
      <c r="AI569" s="401" t="n">
        <v>53</v>
      </c>
      <c r="AJ569" s="401" t="n">
        <v>10</v>
      </c>
      <c r="AK569" s="401" t="n">
        <v>68</v>
      </c>
      <c r="AL569" s="401" t="n">
        <v>102</v>
      </c>
      <c r="AM569" s="401" t="n">
        <v>57</v>
      </c>
      <c r="AN569" s="401" t="n">
        <v>81</v>
      </c>
      <c r="AO569" s="401" t="n">
        <v>92</v>
      </c>
      <c r="AP569" s="401" t="n">
        <v>33</v>
      </c>
      <c r="AQ569" s="401" t="n">
        <v>61</v>
      </c>
      <c r="AR569" s="401" t="n">
        <v>26</v>
      </c>
      <c r="AS569" s="401" t="n">
        <v>72</v>
      </c>
      <c r="AT569" s="401" t="n">
        <v>12</v>
      </c>
      <c r="AU569" s="401" t="n">
        <v>29</v>
      </c>
      <c r="AV569" s="401" t="n">
        <v>110</v>
      </c>
      <c r="AW569" s="401" t="n">
        <v>98</v>
      </c>
      <c r="AX569" s="401" t="n">
        <v>86</v>
      </c>
      <c r="AY569" s="401" t="n">
        <v>47</v>
      </c>
      <c r="AZ569" s="401" t="n">
        <v>100</v>
      </c>
      <c r="BA569" s="401" t="n">
        <v>65</v>
      </c>
      <c r="BB569" s="401" t="n">
        <v>113</v>
      </c>
      <c r="BC569" s="401" t="n">
        <v>13</v>
      </c>
      <c r="BD569" s="401" t="n">
        <v>5</v>
      </c>
      <c r="BE569" s="401" t="n">
        <v>50</v>
      </c>
      <c r="BF569" s="401" t="n">
        <v>15</v>
      </c>
      <c r="BG569" s="401" t="n">
        <v>32</v>
      </c>
      <c r="BH569" s="401" t="n">
        <v>88</v>
      </c>
      <c r="BI569" s="401" t="n">
        <v>63</v>
      </c>
      <c r="BJ569" s="401" t="n">
        <v>1</v>
      </c>
      <c r="BK569" s="401" t="n">
        <v>104</v>
      </c>
      <c r="BL569" s="401" t="n">
        <v>82</v>
      </c>
      <c r="BM569" s="401" t="n">
        <v>11</v>
      </c>
      <c r="BN569" s="401" t="n">
        <v>38</v>
      </c>
      <c r="BO569" s="401" t="n">
        <v>45</v>
      </c>
      <c r="BP569" s="401" t="n">
        <v>105</v>
      </c>
      <c r="BQ569" s="401" t="n">
        <v>17</v>
      </c>
      <c r="BR569" s="401" t="n">
        <v>71</v>
      </c>
      <c r="BS569" s="401" t="n">
        <v>14</v>
      </c>
      <c r="BT569" s="401" t="n">
        <v>79</v>
      </c>
      <c r="BU569" s="401" t="n">
        <v>94</v>
      </c>
      <c r="BV569" s="401" t="n">
        <v>16</v>
      </c>
      <c r="BW569" s="401" t="n">
        <v>103</v>
      </c>
      <c r="BX569" s="401" t="n">
        <v>48</v>
      </c>
      <c r="BY569" s="401" t="n">
        <v>93</v>
      </c>
      <c r="BZ569" s="401" t="n">
        <v>108</v>
      </c>
      <c r="CA569" s="401" t="n">
        <v>96</v>
      </c>
      <c r="CB569" s="401" t="n">
        <v>76</v>
      </c>
      <c r="CC569" s="401" t="n">
        <v>111</v>
      </c>
      <c r="CD569" s="401" t="n">
        <v>35</v>
      </c>
      <c r="CE569" s="401" t="n">
        <v>25</v>
      </c>
      <c r="CF569" s="401" t="n">
        <v>80</v>
      </c>
      <c r="CG569" s="401" t="n">
        <v>91</v>
      </c>
      <c r="CH569" s="401" t="n">
        <v>62</v>
      </c>
      <c r="CI569" s="401" t="n">
        <v>69</v>
      </c>
      <c r="CJ569" s="401" t="n">
        <v>19</v>
      </c>
      <c r="CK569" s="401" t="n">
        <v>106</v>
      </c>
      <c r="CL569" s="401" t="n">
        <v>36</v>
      </c>
      <c r="CM569" s="401" t="n">
        <v>37</v>
      </c>
      <c r="CN569" s="401" t="n">
        <v>74</v>
      </c>
      <c r="CO569" s="401" t="n">
        <v>55</v>
      </c>
      <c r="CP569" s="401" t="n">
        <v>83</v>
      </c>
      <c r="CQ569" s="401" t="n">
        <v>28</v>
      </c>
      <c r="CR569" s="401" t="n">
        <v>112</v>
      </c>
      <c r="CS569" s="401" t="n">
        <v>40</v>
      </c>
      <c r="CT569" s="401" t="n">
        <v>116</v>
      </c>
      <c r="CU569" s="401" t="n">
        <v>43</v>
      </c>
      <c r="CV569" s="401" t="n">
        <v>66</v>
      </c>
      <c r="CW569" s="401" t="n">
        <v>54</v>
      </c>
      <c r="CX569" s="401" t="n">
        <v>39</v>
      </c>
      <c r="CY569" s="401" t="n">
        <v>44</v>
      </c>
      <c r="CZ569" s="401" t="n">
        <v>2</v>
      </c>
      <c r="DA569" s="401" t="n">
        <v>18</v>
      </c>
      <c r="DB569" s="401" t="n">
        <v>64</v>
      </c>
      <c r="DC569" s="401" t="n">
        <v>30</v>
      </c>
      <c r="DD569" s="401" t="n">
        <v>97</v>
      </c>
      <c r="DE569" s="401" t="n">
        <v>77</v>
      </c>
      <c r="DG569" s="401" t="n">
        <v>73</v>
      </c>
      <c r="DH569" s="401" t="n">
        <v>4</v>
      </c>
      <c r="DI569" s="401" t="n">
        <v>22</v>
      </c>
      <c r="DJ569" s="401" t="n">
        <v>58</v>
      </c>
      <c r="DL569" s="401" t="n">
        <v>95</v>
      </c>
      <c r="DM569" s="401" t="n">
        <v>56</v>
      </c>
      <c r="DN569" s="401" t="n">
        <v>84</v>
      </c>
      <c r="DO569" s="401" t="n">
        <v>70</v>
      </c>
      <c r="DQ569" s="401" t="n">
        <v>49</v>
      </c>
      <c r="DR569" s="401" t="n">
        <v>78</v>
      </c>
      <c r="DS569" s="401" t="n">
        <v>42</v>
      </c>
      <c r="DT569" s="401" t="n">
        <v>90</v>
      </c>
    </row>
    <row r="570" customFormat="false" ht="12.75" hidden="false" customHeight="false" outlineLevel="0" collapsed="false">
      <c r="E570" s="401" t="s">
        <v>227</v>
      </c>
      <c r="F570" s="401" t="n">
        <v>90</v>
      </c>
      <c r="G570" s="401" t="n">
        <v>83</v>
      </c>
      <c r="H570" s="401" t="n">
        <v>21</v>
      </c>
      <c r="I570" s="401" t="n">
        <v>107</v>
      </c>
      <c r="J570" s="401" t="n">
        <v>41</v>
      </c>
      <c r="K570" s="401" t="n">
        <v>77</v>
      </c>
      <c r="L570" s="401" t="n">
        <v>19</v>
      </c>
      <c r="M570" s="401" t="n">
        <v>74</v>
      </c>
      <c r="N570" s="401" t="n">
        <v>31</v>
      </c>
      <c r="O570" s="401" t="n">
        <v>113</v>
      </c>
      <c r="P570" s="401" t="n">
        <v>70</v>
      </c>
      <c r="Q570" s="401" t="n">
        <v>60</v>
      </c>
      <c r="R570" s="401" t="n">
        <v>40</v>
      </c>
      <c r="S570" s="401" t="n">
        <v>97</v>
      </c>
      <c r="T570" s="401" t="n">
        <v>102</v>
      </c>
      <c r="U570" s="401" t="n">
        <v>29</v>
      </c>
      <c r="V570" s="401" t="n">
        <v>91</v>
      </c>
      <c r="W570" s="401" t="n">
        <v>39</v>
      </c>
      <c r="X570" s="401" t="n">
        <v>48</v>
      </c>
      <c r="Y570" s="401" t="n">
        <v>112</v>
      </c>
      <c r="Z570" s="401" t="n">
        <v>44</v>
      </c>
      <c r="AA570" s="401" t="n">
        <v>86</v>
      </c>
      <c r="AB570" s="401" t="n">
        <v>100</v>
      </c>
      <c r="AC570" s="401" t="n">
        <v>81</v>
      </c>
      <c r="AD570" s="401" t="n">
        <v>37</v>
      </c>
      <c r="AE570" s="401" t="n">
        <v>65</v>
      </c>
      <c r="AF570" s="401" t="n">
        <v>43</v>
      </c>
      <c r="AG570" s="401" t="n">
        <v>4</v>
      </c>
      <c r="AH570" s="401" t="n">
        <v>56</v>
      </c>
      <c r="AI570" s="401" t="n">
        <v>33</v>
      </c>
      <c r="AJ570" s="401" t="n">
        <v>9</v>
      </c>
      <c r="AK570" s="401" t="n">
        <v>59</v>
      </c>
      <c r="AL570" s="401" t="n">
        <v>26</v>
      </c>
      <c r="AM570" s="401" t="n">
        <v>66</v>
      </c>
      <c r="AN570" s="401" t="n">
        <v>38</v>
      </c>
      <c r="AO570" s="401" t="n">
        <v>3</v>
      </c>
      <c r="AP570" s="401" t="n">
        <v>25</v>
      </c>
      <c r="AQ570" s="401" t="n">
        <v>20</v>
      </c>
      <c r="AR570" s="401" t="n">
        <v>105</v>
      </c>
      <c r="AS570" s="401" t="n">
        <v>49</v>
      </c>
      <c r="AT570" s="401" t="n">
        <v>88</v>
      </c>
      <c r="AU570" s="401" t="n">
        <v>53</v>
      </c>
      <c r="AV570" s="401" t="n">
        <v>27</v>
      </c>
      <c r="AW570" s="401" t="n">
        <v>110</v>
      </c>
      <c r="AX570" s="401" t="n">
        <v>93</v>
      </c>
      <c r="AY570" s="401" t="n">
        <v>30</v>
      </c>
      <c r="AZ570" s="401" t="n">
        <v>103</v>
      </c>
      <c r="BA570" s="401" t="n">
        <v>57</v>
      </c>
      <c r="BB570" s="401" t="n">
        <v>1</v>
      </c>
      <c r="BC570" s="401" t="n">
        <v>73</v>
      </c>
      <c r="BD570" s="401" t="n">
        <v>45</v>
      </c>
      <c r="BE570" s="401" t="n">
        <v>28</v>
      </c>
      <c r="BF570" s="401" t="n">
        <v>82</v>
      </c>
      <c r="BG570" s="401" t="n">
        <v>12</v>
      </c>
      <c r="BH570" s="401" t="n">
        <v>61</v>
      </c>
      <c r="BI570" s="401" t="n">
        <v>84</v>
      </c>
      <c r="BJ570" s="401" t="n">
        <v>104</v>
      </c>
      <c r="BK570" s="401" t="n">
        <v>54</v>
      </c>
      <c r="BL570" s="401" t="n">
        <v>114</v>
      </c>
      <c r="BM570" s="401" t="n">
        <v>42</v>
      </c>
      <c r="BN570" s="401" t="n">
        <v>23</v>
      </c>
      <c r="BO570" s="401" t="n">
        <v>34</v>
      </c>
      <c r="BP570" s="401" t="n">
        <v>76</v>
      </c>
      <c r="BQ570" s="401" t="n">
        <v>115</v>
      </c>
      <c r="BR570" s="401" t="n">
        <v>14</v>
      </c>
      <c r="BS570" s="401" t="n">
        <v>13</v>
      </c>
      <c r="BT570" s="401" t="n">
        <v>108</v>
      </c>
      <c r="BU570" s="401" t="n">
        <v>67</v>
      </c>
      <c r="BV570" s="401" t="n">
        <v>62</v>
      </c>
      <c r="BW570" s="401" t="n">
        <v>111</v>
      </c>
      <c r="BX570" s="401" t="n">
        <v>2</v>
      </c>
      <c r="BY570" s="401" t="n">
        <v>58</v>
      </c>
      <c r="BZ570" s="401" t="n">
        <v>50</v>
      </c>
      <c r="CA570" s="401" t="n">
        <v>75</v>
      </c>
      <c r="CB570" s="401" t="n">
        <v>8</v>
      </c>
      <c r="CC570" s="401" t="n">
        <v>35</v>
      </c>
      <c r="CD570" s="401" t="n">
        <v>15</v>
      </c>
      <c r="CE570" s="401" t="n">
        <v>36</v>
      </c>
      <c r="CF570" s="401" t="n">
        <v>46</v>
      </c>
      <c r="CG570" s="401" t="n">
        <v>22</v>
      </c>
      <c r="CH570" s="401" t="n">
        <v>17</v>
      </c>
      <c r="CI570" s="401" t="n">
        <v>6</v>
      </c>
      <c r="CJ570" s="401" t="n">
        <v>69</v>
      </c>
      <c r="CK570" s="401" t="n">
        <v>95</v>
      </c>
      <c r="CL570" s="401" t="n">
        <v>101</v>
      </c>
      <c r="CM570" s="401" t="n">
        <v>80</v>
      </c>
      <c r="CN570" s="401" t="n">
        <v>94</v>
      </c>
      <c r="CO570" s="401" t="n">
        <v>10</v>
      </c>
      <c r="CP570" s="401" t="n">
        <v>52</v>
      </c>
      <c r="CQ570" s="401" t="n">
        <v>64</v>
      </c>
      <c r="CR570" s="401" t="n">
        <v>18</v>
      </c>
      <c r="CS570" s="401" t="n">
        <v>99</v>
      </c>
      <c r="CT570" s="401" t="n">
        <v>106</v>
      </c>
      <c r="CU570" s="401" t="n">
        <v>85</v>
      </c>
      <c r="CV570" s="401" t="n">
        <v>78</v>
      </c>
      <c r="CW570" s="401" t="n">
        <v>7</v>
      </c>
      <c r="CX570" s="401" t="n">
        <v>116</v>
      </c>
      <c r="CY570" s="401" t="n">
        <v>109</v>
      </c>
      <c r="CZ570" s="401" t="n">
        <v>92</v>
      </c>
      <c r="DA570" s="401" t="n">
        <v>16</v>
      </c>
      <c r="DB570" s="401" t="n">
        <v>72</v>
      </c>
      <c r="DC570" s="401" t="n">
        <v>11</v>
      </c>
      <c r="DD570" s="401" t="n">
        <v>5</v>
      </c>
      <c r="DE570" s="401" t="n">
        <v>87</v>
      </c>
      <c r="DG570" s="401" t="n">
        <v>79</v>
      </c>
      <c r="DH570" s="401" t="n">
        <v>51</v>
      </c>
      <c r="DI570" s="401" t="n">
        <v>32</v>
      </c>
      <c r="DJ570" s="401" t="n">
        <v>68</v>
      </c>
      <c r="DL570" s="401" t="n">
        <v>98</v>
      </c>
      <c r="DM570" s="401" t="n">
        <v>55</v>
      </c>
      <c r="DN570" s="401" t="n">
        <v>89</v>
      </c>
      <c r="DO570" s="401" t="n">
        <v>63</v>
      </c>
      <c r="DQ570" s="401" t="n">
        <v>24</v>
      </c>
      <c r="DR570" s="401" t="n">
        <v>96</v>
      </c>
      <c r="DS570" s="401" t="n">
        <v>71</v>
      </c>
      <c r="DT570" s="401" t="n">
        <v>47</v>
      </c>
    </row>
    <row r="572" customFormat="false" ht="12.75" hidden="false" customHeight="false" outlineLevel="0" collapsed="false">
      <c r="D572" s="446" t="n">
        <v>117</v>
      </c>
      <c r="E572" s="39" t="s">
        <v>250</v>
      </c>
    </row>
    <row r="573" customFormat="false" ht="12.75" hidden="false" customHeight="false" outlineLevel="0" collapsed="false">
      <c r="E573" s="401" t="s">
        <v>198</v>
      </c>
      <c r="F573" s="401" t="n">
        <v>1</v>
      </c>
      <c r="G573" s="401" t="n">
        <v>2</v>
      </c>
      <c r="H573" s="401" t="n">
        <v>3</v>
      </c>
      <c r="I573" s="401" t="n">
        <v>4</v>
      </c>
      <c r="J573" s="401" t="n">
        <v>5</v>
      </c>
      <c r="K573" s="401" t="n">
        <v>6</v>
      </c>
      <c r="L573" s="401" t="n">
        <v>7</v>
      </c>
      <c r="M573" s="401" t="n">
        <v>8</v>
      </c>
      <c r="N573" s="401" t="n">
        <v>9</v>
      </c>
      <c r="O573" s="401" t="n">
        <v>10</v>
      </c>
      <c r="P573" s="401" t="n">
        <v>11</v>
      </c>
      <c r="Q573" s="401" t="n">
        <v>12</v>
      </c>
      <c r="R573" s="401" t="n">
        <v>13</v>
      </c>
      <c r="S573" s="401" t="n">
        <v>14</v>
      </c>
      <c r="T573" s="401" t="n">
        <v>15</v>
      </c>
      <c r="U573" s="401" t="n">
        <v>16</v>
      </c>
      <c r="V573" s="401" t="n">
        <v>17</v>
      </c>
      <c r="W573" s="401" t="n">
        <v>18</v>
      </c>
      <c r="X573" s="401" t="n">
        <v>19</v>
      </c>
      <c r="Y573" s="401" t="n">
        <v>20</v>
      </c>
      <c r="Z573" s="401" t="n">
        <v>21</v>
      </c>
      <c r="AA573" s="401" t="n">
        <v>22</v>
      </c>
      <c r="AB573" s="401" t="n">
        <v>23</v>
      </c>
      <c r="AC573" s="401" t="n">
        <v>24</v>
      </c>
      <c r="AD573" s="401" t="n">
        <v>25</v>
      </c>
      <c r="AE573" s="401" t="n">
        <v>26</v>
      </c>
      <c r="AF573" s="401" t="n">
        <v>27</v>
      </c>
      <c r="AG573" s="401" t="n">
        <v>28</v>
      </c>
      <c r="AH573" s="401" t="n">
        <v>29</v>
      </c>
      <c r="AI573" s="401" t="n">
        <v>30</v>
      </c>
      <c r="AJ573" s="401" t="n">
        <v>31</v>
      </c>
      <c r="AK573" s="401" t="n">
        <v>32</v>
      </c>
      <c r="AL573" s="401" t="n">
        <v>33</v>
      </c>
      <c r="AM573" s="401" t="n">
        <v>34</v>
      </c>
      <c r="AN573" s="401" t="n">
        <v>35</v>
      </c>
      <c r="AO573" s="401" t="n">
        <v>36</v>
      </c>
      <c r="AP573" s="401" t="n">
        <v>37</v>
      </c>
      <c r="AQ573" s="401" t="n">
        <v>38</v>
      </c>
      <c r="AR573" s="401" t="n">
        <v>39</v>
      </c>
      <c r="AS573" s="401" t="n">
        <v>40</v>
      </c>
      <c r="AT573" s="401" t="n">
        <v>41</v>
      </c>
      <c r="AU573" s="401" t="n">
        <v>42</v>
      </c>
      <c r="AV573" s="401" t="n">
        <v>43</v>
      </c>
      <c r="AW573" s="401" t="n">
        <v>44</v>
      </c>
      <c r="AX573" s="401" t="n">
        <v>45</v>
      </c>
      <c r="AY573" s="401" t="n">
        <v>46</v>
      </c>
      <c r="AZ573" s="401" t="n">
        <v>47</v>
      </c>
      <c r="BA573" s="401" t="n">
        <v>48</v>
      </c>
      <c r="BB573" s="401" t="n">
        <v>49</v>
      </c>
      <c r="BC573" s="401" t="n">
        <v>50</v>
      </c>
      <c r="BD573" s="401" t="n">
        <v>51</v>
      </c>
      <c r="BE573" s="401" t="n">
        <v>52</v>
      </c>
      <c r="BF573" s="401" t="n">
        <v>53</v>
      </c>
      <c r="BG573" s="401" t="n">
        <v>54</v>
      </c>
      <c r="BH573" s="401" t="n">
        <v>55</v>
      </c>
      <c r="BI573" s="401" t="n">
        <v>56</v>
      </c>
      <c r="BJ573" s="401" t="n">
        <v>57</v>
      </c>
      <c r="BK573" s="401" t="n">
        <v>58</v>
      </c>
      <c r="BL573" s="401" t="n">
        <v>59</v>
      </c>
      <c r="BM573" s="401" t="n">
        <v>60</v>
      </c>
      <c r="BN573" s="401" t="n">
        <v>61</v>
      </c>
      <c r="BO573" s="401" t="n">
        <v>62</v>
      </c>
      <c r="BP573" s="401" t="n">
        <v>63</v>
      </c>
      <c r="BQ573" s="401" t="n">
        <v>64</v>
      </c>
      <c r="BR573" s="401" t="n">
        <v>65</v>
      </c>
      <c r="BS573" s="401" t="n">
        <v>66</v>
      </c>
      <c r="BT573" s="401" t="n">
        <v>67</v>
      </c>
      <c r="BU573" s="401" t="n">
        <v>68</v>
      </c>
      <c r="BV573" s="401" t="n">
        <v>69</v>
      </c>
      <c r="BW573" s="401" t="n">
        <v>70</v>
      </c>
      <c r="BX573" s="401" t="n">
        <v>71</v>
      </c>
      <c r="BY573" s="401" t="n">
        <v>72</v>
      </c>
      <c r="BZ573" s="401" t="n">
        <v>73</v>
      </c>
      <c r="CA573" s="401" t="n">
        <v>74</v>
      </c>
      <c r="CB573" s="401" t="n">
        <v>75</v>
      </c>
      <c r="CC573" s="401" t="n">
        <v>76</v>
      </c>
      <c r="CD573" s="401" t="n">
        <v>77</v>
      </c>
      <c r="CE573" s="401" t="n">
        <v>78</v>
      </c>
      <c r="CF573" s="401" t="n">
        <v>79</v>
      </c>
      <c r="CG573" s="401" t="n">
        <v>80</v>
      </c>
      <c r="CH573" s="401" t="n">
        <v>81</v>
      </c>
      <c r="CI573" s="401" t="n">
        <v>82</v>
      </c>
      <c r="CJ573" s="401" t="n">
        <v>83</v>
      </c>
      <c r="CK573" s="401" t="n">
        <v>84</v>
      </c>
      <c r="CL573" s="401" t="n">
        <v>85</v>
      </c>
      <c r="CM573" s="401" t="n">
        <v>86</v>
      </c>
      <c r="CN573" s="401" t="n">
        <v>87</v>
      </c>
      <c r="CO573" s="401" t="n">
        <v>88</v>
      </c>
      <c r="CP573" s="401" t="n">
        <v>89</v>
      </c>
      <c r="CQ573" s="401" t="n">
        <v>90</v>
      </c>
      <c r="CR573" s="401" t="n">
        <v>91</v>
      </c>
      <c r="CS573" s="401" t="n">
        <v>92</v>
      </c>
      <c r="CT573" s="401" t="n">
        <v>93</v>
      </c>
      <c r="CU573" s="401" t="n">
        <v>94</v>
      </c>
      <c r="CV573" s="401" t="n">
        <v>95</v>
      </c>
      <c r="CW573" s="401" t="n">
        <v>96</v>
      </c>
      <c r="CX573" s="401" t="n">
        <v>97</v>
      </c>
      <c r="CY573" s="401" t="n">
        <v>98</v>
      </c>
      <c r="CZ573" s="401" t="n">
        <v>99</v>
      </c>
      <c r="DA573" s="401" t="n">
        <v>100</v>
      </c>
      <c r="DB573" s="401" t="n">
        <v>101</v>
      </c>
      <c r="DC573" s="401" t="n">
        <v>102</v>
      </c>
      <c r="DD573" s="401" t="n">
        <v>103</v>
      </c>
      <c r="DE573" s="401" t="n">
        <v>104</v>
      </c>
      <c r="DF573" s="401" t="n">
        <v>105</v>
      </c>
      <c r="DG573" s="401" t="n">
        <v>106</v>
      </c>
      <c r="DH573" s="401" t="n">
        <v>107</v>
      </c>
      <c r="DI573" s="401" t="n">
        <v>108</v>
      </c>
      <c r="DJ573" s="401" t="n">
        <v>109</v>
      </c>
      <c r="DL573" s="401" t="n">
        <v>110</v>
      </c>
      <c r="DM573" s="401" t="n">
        <v>111</v>
      </c>
      <c r="DN573" s="401" t="n">
        <v>112</v>
      </c>
      <c r="DO573" s="401" t="n">
        <v>113</v>
      </c>
      <c r="DQ573" s="401" t="n">
        <v>114</v>
      </c>
      <c r="DR573" s="401" t="n">
        <v>115</v>
      </c>
      <c r="DS573" s="401" t="n">
        <v>116</v>
      </c>
      <c r="DT573" s="401" t="n">
        <v>117</v>
      </c>
    </row>
    <row r="574" customFormat="false" ht="12.75" hidden="false" customHeight="false" outlineLevel="0" collapsed="false">
      <c r="E574" s="401" t="s">
        <v>225</v>
      </c>
      <c r="F574" s="401" t="n">
        <v>115</v>
      </c>
      <c r="G574" s="401" t="n">
        <v>110</v>
      </c>
      <c r="H574" s="401" t="n">
        <v>30</v>
      </c>
      <c r="I574" s="401" t="n">
        <v>15</v>
      </c>
      <c r="J574" s="401" t="n">
        <v>76</v>
      </c>
      <c r="K574" s="401" t="n">
        <v>10</v>
      </c>
      <c r="L574" s="401" t="n">
        <v>113</v>
      </c>
      <c r="M574" s="401" t="n">
        <v>19</v>
      </c>
      <c r="N574" s="401" t="n">
        <v>52</v>
      </c>
      <c r="O574" s="401" t="n">
        <v>79</v>
      </c>
      <c r="P574" s="401" t="n">
        <v>4</v>
      </c>
      <c r="Q574" s="401" t="n">
        <v>23</v>
      </c>
      <c r="R574" s="401" t="n">
        <v>74</v>
      </c>
      <c r="S574" s="401" t="n">
        <v>93</v>
      </c>
      <c r="T574" s="401" t="n">
        <v>14</v>
      </c>
      <c r="U574" s="401" t="n">
        <v>60</v>
      </c>
      <c r="V574" s="401" t="n">
        <v>8</v>
      </c>
      <c r="W574" s="401" t="n">
        <v>61</v>
      </c>
      <c r="X574" s="401" t="n">
        <v>90</v>
      </c>
      <c r="Y574" s="401" t="n">
        <v>28</v>
      </c>
      <c r="Z574" s="401" t="n">
        <v>20</v>
      </c>
      <c r="AA574" s="401" t="n">
        <v>66</v>
      </c>
      <c r="AB574" s="401" t="n">
        <v>12</v>
      </c>
      <c r="AC574" s="401" t="n">
        <v>91</v>
      </c>
      <c r="AD574" s="401" t="n">
        <v>53</v>
      </c>
      <c r="AE574" s="401" t="n">
        <v>77</v>
      </c>
      <c r="AF574" s="401" t="n">
        <v>117</v>
      </c>
      <c r="AG574" s="401" t="n">
        <v>39</v>
      </c>
      <c r="AH574" s="401" t="n">
        <v>31</v>
      </c>
      <c r="AI574" s="401" t="n">
        <v>92</v>
      </c>
      <c r="AJ574" s="401" t="n">
        <v>85</v>
      </c>
      <c r="AK574" s="401" t="n">
        <v>94</v>
      </c>
      <c r="AL574" s="401" t="n">
        <v>67</v>
      </c>
      <c r="AM574" s="401" t="n">
        <v>111</v>
      </c>
      <c r="AN574" s="401" t="n">
        <v>27</v>
      </c>
      <c r="AO574" s="401" t="n">
        <v>42</v>
      </c>
      <c r="AP574" s="401" t="n">
        <v>99</v>
      </c>
      <c r="AQ574" s="401" t="n">
        <v>57</v>
      </c>
      <c r="AR574" s="401" t="n">
        <v>21</v>
      </c>
      <c r="AS574" s="401" t="n">
        <v>32</v>
      </c>
      <c r="AT574" s="401" t="n">
        <v>2</v>
      </c>
      <c r="AU574" s="401" t="n">
        <v>116</v>
      </c>
      <c r="AV574" s="401" t="n">
        <v>11</v>
      </c>
      <c r="AW574" s="401" t="n">
        <v>16</v>
      </c>
      <c r="AX574" s="401" t="n">
        <v>109</v>
      </c>
      <c r="AY574" s="401" t="n">
        <v>22</v>
      </c>
      <c r="AZ574" s="401" t="n">
        <v>78</v>
      </c>
      <c r="BA574" s="401" t="n">
        <v>70</v>
      </c>
      <c r="BB574" s="401" t="n">
        <v>107</v>
      </c>
      <c r="BC574" s="401" t="n">
        <v>26</v>
      </c>
      <c r="BD574" s="401" t="n">
        <v>45</v>
      </c>
      <c r="BE574" s="401" t="n">
        <v>69</v>
      </c>
      <c r="BF574" s="401" t="n">
        <v>62</v>
      </c>
      <c r="BG574" s="401" t="n">
        <v>38</v>
      </c>
      <c r="BH574" s="401" t="n">
        <v>104</v>
      </c>
      <c r="BI574" s="401" t="n">
        <v>63</v>
      </c>
      <c r="BJ574" s="401" t="n">
        <v>68</v>
      </c>
      <c r="BK574" s="401" t="n">
        <v>105</v>
      </c>
      <c r="BL574" s="401" t="n">
        <v>81</v>
      </c>
      <c r="BM574" s="401" t="n">
        <v>86</v>
      </c>
      <c r="BN574" s="401" t="n">
        <v>83</v>
      </c>
      <c r="BO574" s="401" t="n">
        <v>89</v>
      </c>
      <c r="BP574" s="401" t="n">
        <v>56</v>
      </c>
      <c r="BQ574" s="401" t="n">
        <v>73</v>
      </c>
      <c r="BR574" s="401" t="n">
        <v>103</v>
      </c>
      <c r="BS574" s="401" t="n">
        <v>95</v>
      </c>
      <c r="BT574" s="401" t="n">
        <v>3</v>
      </c>
      <c r="BU574" s="401" t="n">
        <v>96</v>
      </c>
      <c r="BV574" s="401" t="n">
        <v>101</v>
      </c>
      <c r="BW574" s="401" t="n">
        <v>71</v>
      </c>
      <c r="BX574" s="401" t="n">
        <v>25</v>
      </c>
      <c r="BY574" s="401" t="n">
        <v>48</v>
      </c>
      <c r="BZ574" s="401" t="n">
        <v>44</v>
      </c>
      <c r="CA574" s="401" t="n">
        <v>6</v>
      </c>
      <c r="CB574" s="401" t="n">
        <v>33</v>
      </c>
      <c r="CC574" s="401" t="n">
        <v>82</v>
      </c>
      <c r="CD574" s="401" t="n">
        <v>64</v>
      </c>
      <c r="CE574" s="401" t="n">
        <v>47</v>
      </c>
      <c r="CF574" s="401" t="n">
        <v>35</v>
      </c>
      <c r="CG574" s="401" t="n">
        <v>1</v>
      </c>
      <c r="CH574" s="401" t="n">
        <v>9</v>
      </c>
      <c r="CI574" s="401" t="n">
        <v>50</v>
      </c>
      <c r="CJ574" s="401" t="n">
        <v>80</v>
      </c>
      <c r="CK574" s="401" t="n">
        <v>87</v>
      </c>
      <c r="CL574" s="401" t="n">
        <v>18</v>
      </c>
      <c r="CM574" s="401" t="n">
        <v>102</v>
      </c>
      <c r="CN574" s="401" t="n">
        <v>98</v>
      </c>
      <c r="CO574" s="401" t="n">
        <v>54</v>
      </c>
      <c r="CP574" s="401" t="n">
        <v>72</v>
      </c>
      <c r="CQ574" s="401" t="n">
        <v>58</v>
      </c>
      <c r="CR574" s="401" t="n">
        <v>24</v>
      </c>
      <c r="CS574" s="401" t="n">
        <v>51</v>
      </c>
      <c r="CT574" s="401" t="n">
        <v>40</v>
      </c>
      <c r="CU574" s="401" t="n">
        <v>106</v>
      </c>
      <c r="CV574" s="401" t="n">
        <v>84</v>
      </c>
      <c r="CW574" s="401" t="n">
        <v>112</v>
      </c>
      <c r="CX574" s="401" t="n">
        <v>5</v>
      </c>
      <c r="CY574" s="401" t="n">
        <v>75</v>
      </c>
      <c r="CZ574" s="401" t="n">
        <v>108</v>
      </c>
      <c r="DA574" s="401" t="n">
        <v>114</v>
      </c>
      <c r="DB574" s="401" t="n">
        <v>97</v>
      </c>
      <c r="DC574" s="401" t="n">
        <v>34</v>
      </c>
      <c r="DD574" s="401" t="n">
        <v>17</v>
      </c>
      <c r="DE574" s="401" t="n">
        <v>37</v>
      </c>
      <c r="DF574" s="401" t="n">
        <v>7</v>
      </c>
      <c r="DG574" s="401" t="n">
        <v>59</v>
      </c>
      <c r="DH574" s="401" t="n">
        <v>49</v>
      </c>
      <c r="DI574" s="401" t="n">
        <v>41</v>
      </c>
      <c r="DJ574" s="401" t="n">
        <v>36</v>
      </c>
      <c r="DL574" s="401" t="n">
        <v>88</v>
      </c>
      <c r="DM574" s="401" t="n">
        <v>13</v>
      </c>
      <c r="DN574" s="401" t="n">
        <v>29</v>
      </c>
      <c r="DO574" s="401" t="n">
        <v>43</v>
      </c>
      <c r="DQ574" s="401" t="n">
        <v>100</v>
      </c>
      <c r="DR574" s="401" t="n">
        <v>55</v>
      </c>
      <c r="DS574" s="401" t="n">
        <v>46</v>
      </c>
      <c r="DT574" s="401" t="n">
        <v>65</v>
      </c>
    </row>
    <row r="575" customFormat="false" ht="12.75" hidden="false" customHeight="false" outlineLevel="0" collapsed="false">
      <c r="E575" s="401" t="s">
        <v>227</v>
      </c>
      <c r="F575" s="401" t="n">
        <v>103</v>
      </c>
      <c r="G575" s="401" t="n">
        <v>33</v>
      </c>
      <c r="H575" s="401" t="n">
        <v>52</v>
      </c>
      <c r="I575" s="401" t="n">
        <v>45</v>
      </c>
      <c r="J575" s="401" t="n">
        <v>11</v>
      </c>
      <c r="K575" s="401" t="n">
        <v>113</v>
      </c>
      <c r="L575" s="401" t="n">
        <v>73</v>
      </c>
      <c r="M575" s="401" t="n">
        <v>20</v>
      </c>
      <c r="N575" s="401" t="n">
        <v>63</v>
      </c>
      <c r="O575" s="401" t="n">
        <v>47</v>
      </c>
      <c r="P575" s="401" t="n">
        <v>5</v>
      </c>
      <c r="Q575" s="401" t="n">
        <v>6</v>
      </c>
      <c r="R575" s="401" t="n">
        <v>89</v>
      </c>
      <c r="S575" s="401" t="n">
        <v>78</v>
      </c>
      <c r="T575" s="401" t="n">
        <v>102</v>
      </c>
      <c r="U575" s="401" t="n">
        <v>43</v>
      </c>
      <c r="V575" s="401" t="n">
        <v>19</v>
      </c>
      <c r="W575" s="401" t="n">
        <v>9</v>
      </c>
      <c r="X575" s="401" t="n">
        <v>76</v>
      </c>
      <c r="Y575" s="401" t="n">
        <v>22</v>
      </c>
      <c r="Z575" s="401" t="n">
        <v>93</v>
      </c>
      <c r="AA575" s="401" t="n">
        <v>106</v>
      </c>
      <c r="AB575" s="401" t="n">
        <v>37</v>
      </c>
      <c r="AC575" s="401" t="n">
        <v>82</v>
      </c>
      <c r="AD575" s="401" t="n">
        <v>12</v>
      </c>
      <c r="AE575" s="401" t="n">
        <v>15</v>
      </c>
      <c r="AF575" s="401" t="n">
        <v>31</v>
      </c>
      <c r="AG575" s="401" t="n">
        <v>59</v>
      </c>
      <c r="AH575" s="401" t="n">
        <v>95</v>
      </c>
      <c r="AI575" s="401" t="n">
        <v>66</v>
      </c>
      <c r="AJ575" s="401" t="n">
        <v>84</v>
      </c>
      <c r="AK575" s="401" t="n">
        <v>114</v>
      </c>
      <c r="AL575" s="401" t="n">
        <v>16</v>
      </c>
      <c r="AM575" s="401" t="n">
        <v>110</v>
      </c>
      <c r="AN575" s="401" t="n">
        <v>77</v>
      </c>
      <c r="AO575" s="401" t="n">
        <v>38</v>
      </c>
      <c r="AP575" s="401" t="n">
        <v>28</v>
      </c>
      <c r="AQ575" s="401" t="n">
        <v>7</v>
      </c>
      <c r="AR575" s="401" t="n">
        <v>67</v>
      </c>
      <c r="AS575" s="401" t="n">
        <v>88</v>
      </c>
      <c r="AT575" s="401" t="n">
        <v>39</v>
      </c>
      <c r="AU575" s="401" t="n">
        <v>26</v>
      </c>
      <c r="AV575" s="401" t="n">
        <v>87</v>
      </c>
      <c r="AW575" s="401" t="n">
        <v>51</v>
      </c>
      <c r="AX575" s="401" t="n">
        <v>46</v>
      </c>
      <c r="AY575" s="401" t="n">
        <v>14</v>
      </c>
      <c r="AZ575" s="401" t="n">
        <v>54</v>
      </c>
      <c r="BA575" s="401" t="n">
        <v>117</v>
      </c>
      <c r="BB575" s="401" t="n">
        <v>8</v>
      </c>
      <c r="BC575" s="401" t="n">
        <v>56</v>
      </c>
      <c r="BD575" s="401" t="n">
        <v>44</v>
      </c>
      <c r="BE575" s="401" t="n">
        <v>74</v>
      </c>
      <c r="BF575" s="401" t="n">
        <v>60</v>
      </c>
      <c r="BG575" s="401" t="n">
        <v>13</v>
      </c>
      <c r="BH575" s="401" t="n">
        <v>112</v>
      </c>
      <c r="BI575" s="401" t="n">
        <v>35</v>
      </c>
      <c r="BJ575" s="401" t="n">
        <v>101</v>
      </c>
      <c r="BK575" s="401" t="n">
        <v>107</v>
      </c>
      <c r="BL575" s="401" t="n">
        <v>23</v>
      </c>
      <c r="BM575" s="401" t="n">
        <v>62</v>
      </c>
      <c r="BN575" s="401" t="n">
        <v>32</v>
      </c>
      <c r="BO575" s="401" t="n">
        <v>53</v>
      </c>
      <c r="BP575" s="401" t="n">
        <v>27</v>
      </c>
      <c r="BQ575" s="401" t="n">
        <v>83</v>
      </c>
      <c r="BR575" s="401" t="n">
        <v>98</v>
      </c>
      <c r="BS575" s="401" t="n">
        <v>65</v>
      </c>
      <c r="BT575" s="401" t="n">
        <v>81</v>
      </c>
      <c r="BU575" s="401" t="n">
        <v>21</v>
      </c>
      <c r="BV575" s="401" t="n">
        <v>97</v>
      </c>
      <c r="BW575" s="401" t="n">
        <v>41</v>
      </c>
      <c r="BX575" s="401" t="n">
        <v>104</v>
      </c>
      <c r="BY575" s="401" t="n">
        <v>80</v>
      </c>
      <c r="BZ575" s="401" t="n">
        <v>92</v>
      </c>
      <c r="CA575" s="401" t="n">
        <v>85</v>
      </c>
      <c r="CB575" s="401" t="n">
        <v>96</v>
      </c>
      <c r="CC575" s="401" t="n">
        <v>69</v>
      </c>
      <c r="CD575" s="401" t="n">
        <v>105</v>
      </c>
      <c r="CE575" s="401" t="n">
        <v>55</v>
      </c>
      <c r="CF575" s="401" t="n">
        <v>42</v>
      </c>
      <c r="CG575" s="401" t="n">
        <v>17</v>
      </c>
      <c r="CH575" s="401" t="n">
        <v>50</v>
      </c>
      <c r="CI575" s="401" t="n">
        <v>24</v>
      </c>
      <c r="CJ575" s="401" t="n">
        <v>64</v>
      </c>
      <c r="CK575" s="401" t="n">
        <v>86</v>
      </c>
      <c r="CL575" s="401" t="n">
        <v>115</v>
      </c>
      <c r="CM575" s="401" t="n">
        <v>29</v>
      </c>
      <c r="CN575" s="401" t="n">
        <v>40</v>
      </c>
      <c r="CO575" s="401" t="n">
        <v>91</v>
      </c>
      <c r="CP575" s="401" t="n">
        <v>71</v>
      </c>
      <c r="CQ575" s="401" t="n">
        <v>4</v>
      </c>
      <c r="CR575" s="401" t="n">
        <v>90</v>
      </c>
      <c r="CS575" s="401" t="n">
        <v>30</v>
      </c>
      <c r="CT575" s="401" t="n">
        <v>111</v>
      </c>
      <c r="CU575" s="401" t="n">
        <v>100</v>
      </c>
      <c r="CV575" s="401" t="n">
        <v>116</v>
      </c>
      <c r="CW575" s="401" t="n">
        <v>94</v>
      </c>
      <c r="CX575" s="401" t="n">
        <v>108</v>
      </c>
      <c r="CY575" s="401" t="n">
        <v>36</v>
      </c>
      <c r="CZ575" s="401" t="n">
        <v>3</v>
      </c>
      <c r="DA575" s="401" t="n">
        <v>61</v>
      </c>
      <c r="DB575" s="401" t="n">
        <v>109</v>
      </c>
      <c r="DC575" s="401" t="n">
        <v>75</v>
      </c>
      <c r="DD575" s="401" t="n">
        <v>49</v>
      </c>
      <c r="DE575" s="401" t="n">
        <v>68</v>
      </c>
      <c r="DF575" s="401" t="n">
        <v>57</v>
      </c>
      <c r="DG575" s="401" t="n">
        <v>79</v>
      </c>
      <c r="DH575" s="401" t="n">
        <v>58</v>
      </c>
      <c r="DI575" s="401" t="n">
        <v>1</v>
      </c>
      <c r="DJ575" s="401" t="n">
        <v>25</v>
      </c>
      <c r="DL575" s="401" t="n">
        <v>34</v>
      </c>
      <c r="DM575" s="401" t="n">
        <v>18</v>
      </c>
      <c r="DN575" s="401" t="n">
        <v>99</v>
      </c>
      <c r="DO575" s="401" t="n">
        <v>2</v>
      </c>
      <c r="DQ575" s="401" t="n">
        <v>72</v>
      </c>
      <c r="DR575" s="401" t="n">
        <v>70</v>
      </c>
      <c r="DS575" s="401" t="n">
        <v>10</v>
      </c>
      <c r="DT575" s="401" t="n">
        <v>48</v>
      </c>
    </row>
    <row r="577" customFormat="false" ht="12.75" hidden="false" customHeight="false" outlineLevel="0" collapsed="false">
      <c r="D577" s="446" t="n">
        <v>118</v>
      </c>
      <c r="E577" s="39" t="s">
        <v>250</v>
      </c>
    </row>
    <row r="578" customFormat="false" ht="12.75" hidden="false" customHeight="false" outlineLevel="0" collapsed="false">
      <c r="E578" s="401" t="s">
        <v>198</v>
      </c>
      <c r="F578" s="401" t="n">
        <v>1</v>
      </c>
      <c r="G578" s="401" t="n">
        <v>2</v>
      </c>
      <c r="H578" s="401" t="n">
        <v>3</v>
      </c>
      <c r="I578" s="401" t="n">
        <v>4</v>
      </c>
      <c r="J578" s="401" t="n">
        <v>5</v>
      </c>
      <c r="K578" s="401" t="n">
        <v>6</v>
      </c>
      <c r="L578" s="401" t="n">
        <v>7</v>
      </c>
      <c r="M578" s="401" t="n">
        <v>8</v>
      </c>
      <c r="N578" s="401" t="n">
        <v>9</v>
      </c>
      <c r="O578" s="401" t="n">
        <v>10</v>
      </c>
      <c r="P578" s="401" t="n">
        <v>11</v>
      </c>
      <c r="Q578" s="401" t="n">
        <v>12</v>
      </c>
      <c r="R578" s="401" t="n">
        <v>13</v>
      </c>
      <c r="S578" s="401" t="n">
        <v>14</v>
      </c>
      <c r="T578" s="401" t="n">
        <v>15</v>
      </c>
      <c r="U578" s="401" t="n">
        <v>16</v>
      </c>
      <c r="V578" s="401" t="n">
        <v>17</v>
      </c>
      <c r="W578" s="401" t="n">
        <v>18</v>
      </c>
      <c r="X578" s="401" t="n">
        <v>19</v>
      </c>
      <c r="Y578" s="401" t="n">
        <v>20</v>
      </c>
      <c r="Z578" s="401" t="n">
        <v>21</v>
      </c>
      <c r="AA578" s="401" t="n">
        <v>22</v>
      </c>
      <c r="AB578" s="401" t="n">
        <v>23</v>
      </c>
      <c r="AC578" s="401" t="n">
        <v>24</v>
      </c>
      <c r="AD578" s="401" t="n">
        <v>25</v>
      </c>
      <c r="AE578" s="401" t="n">
        <v>26</v>
      </c>
      <c r="AF578" s="401" t="n">
        <v>27</v>
      </c>
      <c r="AG578" s="401" t="n">
        <v>28</v>
      </c>
      <c r="AH578" s="401" t="n">
        <v>29</v>
      </c>
      <c r="AI578" s="401" t="n">
        <v>30</v>
      </c>
      <c r="AJ578" s="401" t="n">
        <v>31</v>
      </c>
      <c r="AK578" s="401" t="n">
        <v>32</v>
      </c>
      <c r="AL578" s="401" t="n">
        <v>33</v>
      </c>
      <c r="AM578" s="401" t="n">
        <v>34</v>
      </c>
      <c r="AN578" s="401" t="n">
        <v>35</v>
      </c>
      <c r="AO578" s="401" t="n">
        <v>36</v>
      </c>
      <c r="AP578" s="401" t="n">
        <v>37</v>
      </c>
      <c r="AQ578" s="401" t="n">
        <v>38</v>
      </c>
      <c r="AR578" s="401" t="n">
        <v>39</v>
      </c>
      <c r="AS578" s="401" t="n">
        <v>40</v>
      </c>
      <c r="AT578" s="401" t="n">
        <v>41</v>
      </c>
      <c r="AU578" s="401" t="n">
        <v>42</v>
      </c>
      <c r="AV578" s="401" t="n">
        <v>43</v>
      </c>
      <c r="AW578" s="401" t="n">
        <v>44</v>
      </c>
      <c r="AX578" s="401" t="n">
        <v>45</v>
      </c>
      <c r="AY578" s="401" t="n">
        <v>46</v>
      </c>
      <c r="AZ578" s="401" t="n">
        <v>47</v>
      </c>
      <c r="BA578" s="401" t="n">
        <v>48</v>
      </c>
      <c r="BB578" s="401" t="n">
        <v>49</v>
      </c>
      <c r="BC578" s="401" t="n">
        <v>50</v>
      </c>
      <c r="BD578" s="401" t="n">
        <v>51</v>
      </c>
      <c r="BE578" s="401" t="n">
        <v>52</v>
      </c>
      <c r="BF578" s="401" t="n">
        <v>53</v>
      </c>
      <c r="BG578" s="401" t="n">
        <v>54</v>
      </c>
      <c r="BH578" s="401" t="n">
        <v>55</v>
      </c>
      <c r="BI578" s="401" t="n">
        <v>56</v>
      </c>
      <c r="BJ578" s="401" t="n">
        <v>57</v>
      </c>
      <c r="BK578" s="401" t="n">
        <v>58</v>
      </c>
      <c r="BL578" s="401" t="n">
        <v>59</v>
      </c>
      <c r="BM578" s="401" t="n">
        <v>60</v>
      </c>
      <c r="BN578" s="401" t="n">
        <v>61</v>
      </c>
      <c r="BO578" s="401" t="n">
        <v>62</v>
      </c>
      <c r="BP578" s="401" t="n">
        <v>63</v>
      </c>
      <c r="BQ578" s="401" t="n">
        <v>64</v>
      </c>
      <c r="BR578" s="401" t="n">
        <v>65</v>
      </c>
      <c r="BS578" s="401" t="n">
        <v>66</v>
      </c>
      <c r="BT578" s="401" t="n">
        <v>67</v>
      </c>
      <c r="BU578" s="401" t="n">
        <v>68</v>
      </c>
      <c r="BV578" s="401" t="n">
        <v>69</v>
      </c>
      <c r="BW578" s="401" t="n">
        <v>70</v>
      </c>
      <c r="BX578" s="401" t="n">
        <v>71</v>
      </c>
      <c r="BY578" s="401" t="n">
        <v>72</v>
      </c>
      <c r="BZ578" s="401" t="n">
        <v>73</v>
      </c>
      <c r="CA578" s="401" t="n">
        <v>74</v>
      </c>
      <c r="CB578" s="401" t="n">
        <v>75</v>
      </c>
      <c r="CC578" s="401" t="n">
        <v>76</v>
      </c>
      <c r="CD578" s="401" t="n">
        <v>77</v>
      </c>
      <c r="CE578" s="401" t="n">
        <v>78</v>
      </c>
      <c r="CF578" s="401" t="n">
        <v>79</v>
      </c>
      <c r="CG578" s="401" t="n">
        <v>80</v>
      </c>
      <c r="CH578" s="401" t="n">
        <v>81</v>
      </c>
      <c r="CI578" s="401" t="n">
        <v>82</v>
      </c>
      <c r="CJ578" s="401" t="n">
        <v>83</v>
      </c>
      <c r="CK578" s="401" t="n">
        <v>84</v>
      </c>
      <c r="CL578" s="401" t="n">
        <v>85</v>
      </c>
      <c r="CM578" s="401" t="n">
        <v>86</v>
      </c>
      <c r="CN578" s="401" t="n">
        <v>87</v>
      </c>
      <c r="CO578" s="401" t="n">
        <v>88</v>
      </c>
      <c r="CP578" s="401" t="n">
        <v>89</v>
      </c>
      <c r="CQ578" s="401" t="n">
        <v>90</v>
      </c>
      <c r="CR578" s="401" t="n">
        <v>91</v>
      </c>
      <c r="CS578" s="401" t="n">
        <v>92</v>
      </c>
      <c r="CT578" s="401" t="n">
        <v>93</v>
      </c>
      <c r="CU578" s="401" t="n">
        <v>94</v>
      </c>
      <c r="CV578" s="401" t="n">
        <v>95</v>
      </c>
      <c r="CW578" s="401" t="n">
        <v>96</v>
      </c>
      <c r="CX578" s="401" t="n">
        <v>97</v>
      </c>
      <c r="CY578" s="401" t="n">
        <v>98</v>
      </c>
      <c r="CZ578" s="401" t="n">
        <v>99</v>
      </c>
      <c r="DA578" s="401" t="n">
        <v>100</v>
      </c>
      <c r="DB578" s="401" t="n">
        <v>101</v>
      </c>
      <c r="DC578" s="401" t="n">
        <v>102</v>
      </c>
      <c r="DD578" s="401" t="n">
        <v>103</v>
      </c>
      <c r="DE578" s="401" t="n">
        <v>104</v>
      </c>
      <c r="DF578" s="401" t="n">
        <v>105</v>
      </c>
      <c r="DG578" s="401" t="n">
        <v>106</v>
      </c>
      <c r="DH578" s="401" t="n">
        <v>107</v>
      </c>
      <c r="DI578" s="401" t="n">
        <v>108</v>
      </c>
      <c r="DJ578" s="401" t="n">
        <v>109</v>
      </c>
      <c r="DK578" s="401" t="n">
        <v>110</v>
      </c>
      <c r="DL578" s="401" t="n">
        <v>111</v>
      </c>
      <c r="DM578" s="401" t="n">
        <v>112</v>
      </c>
      <c r="DN578" s="401" t="n">
        <v>113</v>
      </c>
      <c r="DO578" s="401" t="n">
        <v>114</v>
      </c>
      <c r="DQ578" s="401" t="n">
        <v>115</v>
      </c>
      <c r="DR578" s="401" t="n">
        <v>116</v>
      </c>
      <c r="DS578" s="401" t="n">
        <v>117</v>
      </c>
      <c r="DT578" s="401" t="n">
        <v>118</v>
      </c>
    </row>
    <row r="579" customFormat="false" ht="12.75" hidden="false" customHeight="false" outlineLevel="0" collapsed="false">
      <c r="E579" s="401" t="s">
        <v>225</v>
      </c>
      <c r="F579" s="401" t="n">
        <v>94</v>
      </c>
      <c r="G579" s="401" t="n">
        <v>78</v>
      </c>
      <c r="H579" s="401" t="n">
        <v>62</v>
      </c>
      <c r="I579" s="401" t="n">
        <v>102</v>
      </c>
      <c r="J579" s="401" t="n">
        <v>12</v>
      </c>
      <c r="K579" s="401" t="n">
        <v>110</v>
      </c>
      <c r="L579" s="401" t="n">
        <v>30</v>
      </c>
      <c r="M579" s="401" t="n">
        <v>46</v>
      </c>
      <c r="N579" s="401" t="n">
        <v>21</v>
      </c>
      <c r="O579" s="401" t="n">
        <v>7</v>
      </c>
      <c r="P579" s="401" t="n">
        <v>22</v>
      </c>
      <c r="Q579" s="401" t="n">
        <v>83</v>
      </c>
      <c r="R579" s="401" t="n">
        <v>74</v>
      </c>
      <c r="S579" s="401" t="n">
        <v>101</v>
      </c>
      <c r="T579" s="401" t="n">
        <v>111</v>
      </c>
      <c r="U579" s="401" t="n">
        <v>118</v>
      </c>
      <c r="V579" s="401" t="n">
        <v>14</v>
      </c>
      <c r="W579" s="401" t="n">
        <v>97</v>
      </c>
      <c r="X579" s="401" t="n">
        <v>25</v>
      </c>
      <c r="Y579" s="401" t="n">
        <v>1</v>
      </c>
      <c r="Z579" s="401" t="n">
        <v>27</v>
      </c>
      <c r="AA579" s="401" t="n">
        <v>108</v>
      </c>
      <c r="AB579" s="401" t="n">
        <v>32</v>
      </c>
      <c r="AC579" s="401" t="n">
        <v>113</v>
      </c>
      <c r="AD579" s="401" t="n">
        <v>43</v>
      </c>
      <c r="AE579" s="401" t="n">
        <v>10</v>
      </c>
      <c r="AF579" s="401" t="n">
        <v>64</v>
      </c>
      <c r="AG579" s="401" t="n">
        <v>75</v>
      </c>
      <c r="AH579" s="401" t="n">
        <v>116</v>
      </c>
      <c r="AI579" s="401" t="n">
        <v>88</v>
      </c>
      <c r="AJ579" s="401" t="n">
        <v>104</v>
      </c>
      <c r="AK579" s="401" t="n">
        <v>56</v>
      </c>
      <c r="AL579" s="401" t="n">
        <v>40</v>
      </c>
      <c r="AM579" s="401" t="n">
        <v>47</v>
      </c>
      <c r="AN579" s="401" t="n">
        <v>71</v>
      </c>
      <c r="AO579" s="401" t="n">
        <v>99</v>
      </c>
      <c r="AP579" s="401" t="n">
        <v>59</v>
      </c>
      <c r="AQ579" s="401" t="n">
        <v>15</v>
      </c>
      <c r="AR579" s="401" t="n">
        <v>2</v>
      </c>
      <c r="AS579" s="401" t="n">
        <v>84</v>
      </c>
      <c r="AT579" s="401" t="n">
        <v>23</v>
      </c>
      <c r="AU579" s="401" t="n">
        <v>29</v>
      </c>
      <c r="AV579" s="401" t="n">
        <v>19</v>
      </c>
      <c r="AW579" s="401" t="n">
        <v>66</v>
      </c>
      <c r="AX579" s="401" t="n">
        <v>87</v>
      </c>
      <c r="AY579" s="401" t="n">
        <v>35</v>
      </c>
      <c r="AZ579" s="401" t="n">
        <v>13</v>
      </c>
      <c r="BA579" s="401" t="n">
        <v>24</v>
      </c>
      <c r="BB579" s="401" t="n">
        <v>17</v>
      </c>
      <c r="BC579" s="401" t="n">
        <v>68</v>
      </c>
      <c r="BD579" s="401" t="n">
        <v>4</v>
      </c>
      <c r="BE579" s="401" t="n">
        <v>117</v>
      </c>
      <c r="BF579" s="401" t="n">
        <v>107</v>
      </c>
      <c r="BG579" s="401" t="n">
        <v>11</v>
      </c>
      <c r="BH579" s="401" t="n">
        <v>72</v>
      </c>
      <c r="BI579" s="401" t="n">
        <v>90</v>
      </c>
      <c r="BJ579" s="401" t="n">
        <v>9</v>
      </c>
      <c r="BK579" s="401" t="n">
        <v>85</v>
      </c>
      <c r="BL579" s="401" t="n">
        <v>37</v>
      </c>
      <c r="BM579" s="401" t="n">
        <v>51</v>
      </c>
      <c r="BN579" s="401" t="n">
        <v>65</v>
      </c>
      <c r="BO579" s="401" t="n">
        <v>36</v>
      </c>
      <c r="BP579" s="401" t="n">
        <v>79</v>
      </c>
      <c r="BQ579" s="401" t="n">
        <v>16</v>
      </c>
      <c r="BR579" s="401" t="n">
        <v>103</v>
      </c>
      <c r="BS579" s="401" t="n">
        <v>28</v>
      </c>
      <c r="BT579" s="401" t="n">
        <v>115</v>
      </c>
      <c r="BU579" s="401" t="n">
        <v>57</v>
      </c>
      <c r="BV579" s="401" t="n">
        <v>93</v>
      </c>
      <c r="BW579" s="401" t="n">
        <v>41</v>
      </c>
      <c r="BX579" s="401" t="n">
        <v>114</v>
      </c>
      <c r="BY579" s="401" t="n">
        <v>49</v>
      </c>
      <c r="BZ579" s="401" t="n">
        <v>89</v>
      </c>
      <c r="CA579" s="401" t="n">
        <v>91</v>
      </c>
      <c r="CB579" s="401" t="n">
        <v>53</v>
      </c>
      <c r="CC579" s="401" t="n">
        <v>18</v>
      </c>
      <c r="CD579" s="401" t="n">
        <v>54</v>
      </c>
      <c r="CE579" s="401" t="n">
        <v>45</v>
      </c>
      <c r="CF579" s="401" t="n">
        <v>106</v>
      </c>
      <c r="CG579" s="401" t="n">
        <v>86</v>
      </c>
      <c r="CH579" s="401" t="n">
        <v>20</v>
      </c>
      <c r="CI579" s="401" t="n">
        <v>61</v>
      </c>
      <c r="CJ579" s="401" t="n">
        <v>5</v>
      </c>
      <c r="CK579" s="401" t="n">
        <v>33</v>
      </c>
      <c r="CL579" s="401" t="n">
        <v>58</v>
      </c>
      <c r="CM579" s="401" t="n">
        <v>95</v>
      </c>
      <c r="CN579" s="401" t="n">
        <v>100</v>
      </c>
      <c r="CO579" s="401" t="n">
        <v>76</v>
      </c>
      <c r="CP579" s="401" t="n">
        <v>73</v>
      </c>
      <c r="CQ579" s="401" t="n">
        <v>48</v>
      </c>
      <c r="CR579" s="401" t="n">
        <v>105</v>
      </c>
      <c r="CS579" s="401" t="n">
        <v>55</v>
      </c>
      <c r="CT579" s="401" t="n">
        <v>50</v>
      </c>
      <c r="CU579" s="401" t="n">
        <v>6</v>
      </c>
      <c r="CV579" s="401" t="n">
        <v>69</v>
      </c>
      <c r="CW579" s="401" t="n">
        <v>80</v>
      </c>
      <c r="CX579" s="401" t="n">
        <v>63</v>
      </c>
      <c r="CY579" s="401" t="n">
        <v>92</v>
      </c>
      <c r="CZ579" s="401" t="n">
        <v>3</v>
      </c>
      <c r="DA579" s="401" t="n">
        <v>8</v>
      </c>
      <c r="DB579" s="401" t="n">
        <v>77</v>
      </c>
      <c r="DC579" s="401" t="n">
        <v>26</v>
      </c>
      <c r="DD579" s="401" t="n">
        <v>70</v>
      </c>
      <c r="DE579" s="401" t="n">
        <v>31</v>
      </c>
      <c r="DF579" s="401" t="n">
        <v>39</v>
      </c>
      <c r="DG579" s="401" t="n">
        <v>44</v>
      </c>
      <c r="DH579" s="401" t="n">
        <v>34</v>
      </c>
      <c r="DI579" s="401" t="n">
        <v>81</v>
      </c>
      <c r="DJ579" s="401" t="n">
        <v>112</v>
      </c>
      <c r="DK579" s="401" t="n">
        <v>98</v>
      </c>
      <c r="DL579" s="401" t="n">
        <v>82</v>
      </c>
      <c r="DM579" s="401" t="n">
        <v>109</v>
      </c>
      <c r="DN579" s="401" t="n">
        <v>42</v>
      </c>
      <c r="DO579" s="401" t="n">
        <v>60</v>
      </c>
      <c r="DQ579" s="401" t="n">
        <v>38</v>
      </c>
      <c r="DR579" s="401" t="n">
        <v>96</v>
      </c>
      <c r="DS579" s="401" t="n">
        <v>52</v>
      </c>
      <c r="DT579" s="401" t="n">
        <v>67</v>
      </c>
    </row>
    <row r="580" customFormat="false" ht="12.75" hidden="false" customHeight="false" outlineLevel="0" collapsed="false">
      <c r="E580" s="401" t="s">
        <v>227</v>
      </c>
      <c r="F580" s="401" t="n">
        <v>93</v>
      </c>
      <c r="G580" s="401" t="n">
        <v>85</v>
      </c>
      <c r="H580" s="401" t="n">
        <v>116</v>
      </c>
      <c r="I580" s="401" t="n">
        <v>76</v>
      </c>
      <c r="J580" s="401" t="n">
        <v>6</v>
      </c>
      <c r="K580" s="401" t="n">
        <v>54</v>
      </c>
      <c r="L580" s="401" t="n">
        <v>95</v>
      </c>
      <c r="M580" s="401" t="n">
        <v>12</v>
      </c>
      <c r="N580" s="401" t="n">
        <v>90</v>
      </c>
      <c r="O580" s="401" t="n">
        <v>118</v>
      </c>
      <c r="P580" s="401" t="n">
        <v>49</v>
      </c>
      <c r="Q580" s="401" t="n">
        <v>8</v>
      </c>
      <c r="R580" s="401" t="n">
        <v>16</v>
      </c>
      <c r="S580" s="401" t="n">
        <v>117</v>
      </c>
      <c r="T580" s="401" t="n">
        <v>61</v>
      </c>
      <c r="U580" s="401" t="n">
        <v>34</v>
      </c>
      <c r="V580" s="401" t="n">
        <v>103</v>
      </c>
      <c r="W580" s="401" t="n">
        <v>14</v>
      </c>
      <c r="X580" s="401" t="n">
        <v>46</v>
      </c>
      <c r="Y580" s="401" t="n">
        <v>83</v>
      </c>
      <c r="Z580" s="401" t="n">
        <v>69</v>
      </c>
      <c r="AA580" s="401" t="n">
        <v>74</v>
      </c>
      <c r="AB580" s="401" t="n">
        <v>29</v>
      </c>
      <c r="AC580" s="401" t="n">
        <v>107</v>
      </c>
      <c r="AD580" s="401" t="n">
        <v>97</v>
      </c>
      <c r="AE580" s="401" t="n">
        <v>88</v>
      </c>
      <c r="AF580" s="401" t="n">
        <v>106</v>
      </c>
      <c r="AG580" s="401" t="n">
        <v>59</v>
      </c>
      <c r="AH580" s="401" t="n">
        <v>80</v>
      </c>
      <c r="AI580" s="401" t="n">
        <v>94</v>
      </c>
      <c r="AJ580" s="401" t="n">
        <v>87</v>
      </c>
      <c r="AK580" s="401" t="n">
        <v>91</v>
      </c>
      <c r="AL580" s="401" t="n">
        <v>65</v>
      </c>
      <c r="AM580" s="401" t="n">
        <v>20</v>
      </c>
      <c r="AN580" s="401" t="n">
        <v>42</v>
      </c>
      <c r="AO580" s="401" t="n">
        <v>2</v>
      </c>
      <c r="AP580" s="401" t="n">
        <v>79</v>
      </c>
      <c r="AQ580" s="401" t="n">
        <v>21</v>
      </c>
      <c r="AR580" s="401" t="n">
        <v>92</v>
      </c>
      <c r="AS580" s="401" t="n">
        <v>26</v>
      </c>
      <c r="AT580" s="401" t="n">
        <v>98</v>
      </c>
      <c r="AU580" s="401" t="n">
        <v>10</v>
      </c>
      <c r="AV580" s="401" t="n">
        <v>11</v>
      </c>
      <c r="AW580" s="401" t="n">
        <v>36</v>
      </c>
      <c r="AX580" s="401" t="n">
        <v>32</v>
      </c>
      <c r="AY580" s="401" t="n">
        <v>68</v>
      </c>
      <c r="AZ580" s="401" t="n">
        <v>43</v>
      </c>
      <c r="BA580" s="401" t="n">
        <v>102</v>
      </c>
      <c r="BB580" s="401" t="n">
        <v>71</v>
      </c>
      <c r="BC580" s="401" t="n">
        <v>99</v>
      </c>
      <c r="BD580" s="401" t="n">
        <v>37</v>
      </c>
      <c r="BE580" s="401" t="n">
        <v>70</v>
      </c>
      <c r="BF580" s="401" t="n">
        <v>47</v>
      </c>
      <c r="BG580" s="401" t="n">
        <v>1</v>
      </c>
      <c r="BH580" s="401" t="n">
        <v>52</v>
      </c>
      <c r="BI580" s="401" t="n">
        <v>25</v>
      </c>
      <c r="BJ580" s="401" t="n">
        <v>101</v>
      </c>
      <c r="BK580" s="401" t="n">
        <v>67</v>
      </c>
      <c r="BL580" s="401" t="n">
        <v>28</v>
      </c>
      <c r="BM580" s="401" t="n">
        <v>56</v>
      </c>
      <c r="BN580" s="401" t="n">
        <v>60</v>
      </c>
      <c r="BO580" s="401" t="n">
        <v>19</v>
      </c>
      <c r="BP580" s="401" t="n">
        <v>104</v>
      </c>
      <c r="BQ580" s="401" t="n">
        <v>63</v>
      </c>
      <c r="BR580" s="401" t="n">
        <v>114</v>
      </c>
      <c r="BS580" s="401" t="n">
        <v>64</v>
      </c>
      <c r="BT580" s="401" t="n">
        <v>73</v>
      </c>
      <c r="BU580" s="401" t="n">
        <v>110</v>
      </c>
      <c r="BV580" s="401" t="n">
        <v>82</v>
      </c>
      <c r="BW580" s="401" t="n">
        <v>4</v>
      </c>
      <c r="BX580" s="401" t="n">
        <v>113</v>
      </c>
      <c r="BY580" s="401" t="n">
        <v>89</v>
      </c>
      <c r="BZ580" s="401" t="n">
        <v>9</v>
      </c>
      <c r="CA580" s="401" t="n">
        <v>22</v>
      </c>
      <c r="CB580" s="401" t="n">
        <v>81</v>
      </c>
      <c r="CC580" s="401" t="n">
        <v>33</v>
      </c>
      <c r="CD580" s="401" t="n">
        <v>40</v>
      </c>
      <c r="CE580" s="401" t="n">
        <v>109</v>
      </c>
      <c r="CF580" s="401" t="n">
        <v>51</v>
      </c>
      <c r="CG580" s="401" t="n">
        <v>13</v>
      </c>
      <c r="CH580" s="401" t="n">
        <v>112</v>
      </c>
      <c r="CI580" s="401" t="n">
        <v>35</v>
      </c>
      <c r="CJ580" s="401" t="n">
        <v>72</v>
      </c>
      <c r="CK580" s="401" t="n">
        <v>96</v>
      </c>
      <c r="CL580" s="401" t="n">
        <v>77</v>
      </c>
      <c r="CM580" s="401" t="n">
        <v>3</v>
      </c>
      <c r="CN580" s="401" t="n">
        <v>15</v>
      </c>
      <c r="CO580" s="401" t="n">
        <v>100</v>
      </c>
      <c r="CP580" s="401" t="n">
        <v>115</v>
      </c>
      <c r="CQ580" s="401" t="n">
        <v>62</v>
      </c>
      <c r="CR580" s="401" t="n">
        <v>39</v>
      </c>
      <c r="CS580" s="401" t="n">
        <v>48</v>
      </c>
      <c r="CT580" s="401" t="n">
        <v>55</v>
      </c>
      <c r="CU580" s="401" t="n">
        <v>27</v>
      </c>
      <c r="CV580" s="401" t="n">
        <v>18</v>
      </c>
      <c r="CW580" s="401" t="n">
        <v>84</v>
      </c>
      <c r="CX580" s="401" t="n">
        <v>53</v>
      </c>
      <c r="CY580" s="401" t="n">
        <v>41</v>
      </c>
      <c r="CZ580" s="401" t="n">
        <v>111</v>
      </c>
      <c r="DA580" s="401" t="n">
        <v>78</v>
      </c>
      <c r="DB580" s="401" t="n">
        <v>45</v>
      </c>
      <c r="DC580" s="401" t="n">
        <v>5</v>
      </c>
      <c r="DD580" s="401" t="n">
        <v>17</v>
      </c>
      <c r="DE580" s="401" t="n">
        <v>38</v>
      </c>
      <c r="DF580" s="401" t="n">
        <v>57</v>
      </c>
      <c r="DG580" s="401" t="n">
        <v>30</v>
      </c>
      <c r="DH580" s="401" t="n">
        <v>75</v>
      </c>
      <c r="DI580" s="401" t="n">
        <v>31</v>
      </c>
      <c r="DJ580" s="401" t="n">
        <v>23</v>
      </c>
      <c r="DK580" s="401" t="n">
        <v>44</v>
      </c>
      <c r="DL580" s="401" t="n">
        <v>50</v>
      </c>
      <c r="DM580" s="401" t="n">
        <v>24</v>
      </c>
      <c r="DN580" s="401" t="n">
        <v>7</v>
      </c>
      <c r="DO580" s="401" t="n">
        <v>108</v>
      </c>
      <c r="DQ580" s="401" t="n">
        <v>58</v>
      </c>
      <c r="DR580" s="401" t="n">
        <v>86</v>
      </c>
      <c r="DS580" s="401" t="n">
        <v>66</v>
      </c>
      <c r="DT580" s="401" t="n">
        <v>105</v>
      </c>
    </row>
    <row r="582" customFormat="false" ht="12.75" hidden="false" customHeight="false" outlineLevel="0" collapsed="false">
      <c r="D582" s="446" t="n">
        <v>119</v>
      </c>
      <c r="E582" s="39" t="s">
        <v>250</v>
      </c>
    </row>
    <row r="583" customFormat="false" ht="12.75" hidden="false" customHeight="false" outlineLevel="0" collapsed="false">
      <c r="E583" s="401" t="s">
        <v>198</v>
      </c>
      <c r="F583" s="401" t="n">
        <v>1</v>
      </c>
      <c r="G583" s="401" t="n">
        <v>2</v>
      </c>
      <c r="H583" s="401" t="n">
        <v>3</v>
      </c>
      <c r="I583" s="401" t="n">
        <v>4</v>
      </c>
      <c r="J583" s="401" t="n">
        <v>5</v>
      </c>
      <c r="K583" s="401" t="n">
        <v>6</v>
      </c>
      <c r="L583" s="401" t="n">
        <v>7</v>
      </c>
      <c r="M583" s="401" t="n">
        <v>8</v>
      </c>
      <c r="N583" s="401" t="n">
        <v>9</v>
      </c>
      <c r="O583" s="401" t="n">
        <v>10</v>
      </c>
      <c r="P583" s="401" t="n">
        <v>11</v>
      </c>
      <c r="Q583" s="401" t="n">
        <v>12</v>
      </c>
      <c r="R583" s="401" t="n">
        <v>13</v>
      </c>
      <c r="S583" s="401" t="n">
        <v>14</v>
      </c>
      <c r="T583" s="401" t="n">
        <v>15</v>
      </c>
      <c r="U583" s="401" t="n">
        <v>16</v>
      </c>
      <c r="V583" s="401" t="n">
        <v>17</v>
      </c>
      <c r="W583" s="401" t="n">
        <v>18</v>
      </c>
      <c r="X583" s="401" t="n">
        <v>19</v>
      </c>
      <c r="Y583" s="401" t="n">
        <v>20</v>
      </c>
      <c r="Z583" s="401" t="n">
        <v>21</v>
      </c>
      <c r="AA583" s="401" t="n">
        <v>22</v>
      </c>
      <c r="AB583" s="401" t="n">
        <v>23</v>
      </c>
      <c r="AC583" s="401" t="n">
        <v>24</v>
      </c>
      <c r="AD583" s="401" t="n">
        <v>25</v>
      </c>
      <c r="AE583" s="401" t="n">
        <v>26</v>
      </c>
      <c r="AF583" s="401" t="n">
        <v>27</v>
      </c>
      <c r="AG583" s="401" t="n">
        <v>28</v>
      </c>
      <c r="AH583" s="401" t="n">
        <v>29</v>
      </c>
      <c r="AI583" s="401" t="n">
        <v>30</v>
      </c>
      <c r="AJ583" s="401" t="n">
        <v>31</v>
      </c>
      <c r="AK583" s="401" t="n">
        <v>32</v>
      </c>
      <c r="AL583" s="401" t="n">
        <v>33</v>
      </c>
      <c r="AM583" s="401" t="n">
        <v>34</v>
      </c>
      <c r="AN583" s="401" t="n">
        <v>35</v>
      </c>
      <c r="AO583" s="401" t="n">
        <v>36</v>
      </c>
      <c r="AP583" s="401" t="n">
        <v>37</v>
      </c>
      <c r="AQ583" s="401" t="n">
        <v>38</v>
      </c>
      <c r="AR583" s="401" t="n">
        <v>39</v>
      </c>
      <c r="AS583" s="401" t="n">
        <v>40</v>
      </c>
      <c r="AT583" s="401" t="n">
        <v>41</v>
      </c>
      <c r="AU583" s="401" t="n">
        <v>42</v>
      </c>
      <c r="AV583" s="401" t="n">
        <v>43</v>
      </c>
      <c r="AW583" s="401" t="n">
        <v>44</v>
      </c>
      <c r="AX583" s="401" t="n">
        <v>45</v>
      </c>
      <c r="AY583" s="401" t="n">
        <v>46</v>
      </c>
      <c r="AZ583" s="401" t="n">
        <v>47</v>
      </c>
      <c r="BA583" s="401" t="n">
        <v>48</v>
      </c>
      <c r="BB583" s="401" t="n">
        <v>49</v>
      </c>
      <c r="BC583" s="401" t="n">
        <v>50</v>
      </c>
      <c r="BD583" s="401" t="n">
        <v>51</v>
      </c>
      <c r="BE583" s="401" t="n">
        <v>52</v>
      </c>
      <c r="BF583" s="401" t="n">
        <v>53</v>
      </c>
      <c r="BG583" s="401" t="n">
        <v>54</v>
      </c>
      <c r="BH583" s="401" t="n">
        <v>55</v>
      </c>
      <c r="BI583" s="401" t="n">
        <v>56</v>
      </c>
      <c r="BJ583" s="401" t="n">
        <v>57</v>
      </c>
      <c r="BK583" s="401" t="n">
        <v>58</v>
      </c>
      <c r="BL583" s="401" t="n">
        <v>59</v>
      </c>
      <c r="BM583" s="401" t="n">
        <v>60</v>
      </c>
      <c r="BN583" s="401" t="n">
        <v>61</v>
      </c>
      <c r="BO583" s="401" t="n">
        <v>62</v>
      </c>
      <c r="BP583" s="401" t="n">
        <v>63</v>
      </c>
      <c r="BQ583" s="401" t="n">
        <v>64</v>
      </c>
      <c r="BR583" s="401" t="n">
        <v>65</v>
      </c>
      <c r="BS583" s="401" t="n">
        <v>66</v>
      </c>
      <c r="BT583" s="401" t="n">
        <v>67</v>
      </c>
      <c r="BU583" s="401" t="n">
        <v>68</v>
      </c>
      <c r="BV583" s="401" t="n">
        <v>69</v>
      </c>
      <c r="BW583" s="401" t="n">
        <v>70</v>
      </c>
      <c r="BX583" s="401" t="n">
        <v>71</v>
      </c>
      <c r="BY583" s="401" t="n">
        <v>72</v>
      </c>
      <c r="BZ583" s="401" t="n">
        <v>73</v>
      </c>
      <c r="CA583" s="401" t="n">
        <v>74</v>
      </c>
      <c r="CB583" s="401" t="n">
        <v>75</v>
      </c>
      <c r="CC583" s="401" t="n">
        <v>76</v>
      </c>
      <c r="CD583" s="401" t="n">
        <v>77</v>
      </c>
      <c r="CE583" s="401" t="n">
        <v>78</v>
      </c>
      <c r="CF583" s="401" t="n">
        <v>79</v>
      </c>
      <c r="CG583" s="401" t="n">
        <v>80</v>
      </c>
      <c r="CH583" s="401" t="n">
        <v>81</v>
      </c>
      <c r="CI583" s="401" t="n">
        <v>82</v>
      </c>
      <c r="CJ583" s="401" t="n">
        <v>83</v>
      </c>
      <c r="CK583" s="401" t="n">
        <v>84</v>
      </c>
      <c r="CL583" s="401" t="n">
        <v>85</v>
      </c>
      <c r="CM583" s="401" t="n">
        <v>86</v>
      </c>
      <c r="CN583" s="401" t="n">
        <v>87</v>
      </c>
      <c r="CO583" s="401" t="n">
        <v>88</v>
      </c>
      <c r="CP583" s="401" t="n">
        <v>89</v>
      </c>
      <c r="CQ583" s="401" t="n">
        <v>90</v>
      </c>
      <c r="CR583" s="401" t="n">
        <v>91</v>
      </c>
      <c r="CS583" s="401" t="n">
        <v>92</v>
      </c>
      <c r="CT583" s="401" t="n">
        <v>93</v>
      </c>
      <c r="CU583" s="401" t="n">
        <v>94</v>
      </c>
      <c r="CV583" s="401" t="n">
        <v>95</v>
      </c>
      <c r="CW583" s="401" t="n">
        <v>96</v>
      </c>
      <c r="CX583" s="401" t="n">
        <v>97</v>
      </c>
      <c r="CY583" s="401" t="n">
        <v>98</v>
      </c>
      <c r="CZ583" s="401" t="n">
        <v>99</v>
      </c>
      <c r="DA583" s="401" t="n">
        <v>100</v>
      </c>
      <c r="DB583" s="401" t="n">
        <v>101</v>
      </c>
      <c r="DC583" s="401" t="n">
        <v>102</v>
      </c>
      <c r="DD583" s="401" t="n">
        <v>103</v>
      </c>
      <c r="DE583" s="401" t="n">
        <v>104</v>
      </c>
      <c r="DF583" s="401" t="n">
        <v>105</v>
      </c>
      <c r="DG583" s="401" t="n">
        <v>106</v>
      </c>
      <c r="DH583" s="401" t="n">
        <v>107</v>
      </c>
      <c r="DI583" s="401" t="n">
        <v>108</v>
      </c>
      <c r="DJ583" s="401" t="n">
        <v>109</v>
      </c>
      <c r="DK583" s="401" t="n">
        <v>110</v>
      </c>
      <c r="DL583" s="401" t="n">
        <v>111</v>
      </c>
      <c r="DM583" s="401" t="n">
        <v>112</v>
      </c>
      <c r="DN583" s="401" t="n">
        <v>113</v>
      </c>
      <c r="DO583" s="401" t="n">
        <v>114</v>
      </c>
      <c r="DP583" s="401" t="n">
        <v>115</v>
      </c>
      <c r="DQ583" s="401" t="n">
        <v>116</v>
      </c>
      <c r="DR583" s="401" t="n">
        <v>117</v>
      </c>
      <c r="DS583" s="401" t="n">
        <v>118</v>
      </c>
      <c r="DT583" s="401" t="n">
        <v>119</v>
      </c>
    </row>
    <row r="584" customFormat="false" ht="12.75" hidden="false" customHeight="false" outlineLevel="0" collapsed="false">
      <c r="E584" s="401" t="s">
        <v>225</v>
      </c>
      <c r="F584" s="401" t="n">
        <v>20</v>
      </c>
      <c r="G584" s="401" t="n">
        <v>63</v>
      </c>
      <c r="H584" s="401" t="n">
        <v>72</v>
      </c>
      <c r="I584" s="401" t="n">
        <v>102</v>
      </c>
      <c r="J584" s="401" t="n">
        <v>78</v>
      </c>
      <c r="K584" s="401" t="n">
        <v>29</v>
      </c>
      <c r="L584" s="401" t="n">
        <v>93</v>
      </c>
      <c r="M584" s="401" t="n">
        <v>85</v>
      </c>
      <c r="N584" s="401" t="n">
        <v>112</v>
      </c>
      <c r="O584" s="401" t="n">
        <v>108</v>
      </c>
      <c r="P584" s="401" t="n">
        <v>67</v>
      </c>
      <c r="Q584" s="401" t="n">
        <v>50</v>
      </c>
      <c r="R584" s="401" t="n">
        <v>30</v>
      </c>
      <c r="S584" s="401" t="n">
        <v>91</v>
      </c>
      <c r="T584" s="401" t="n">
        <v>3</v>
      </c>
      <c r="U584" s="401" t="n">
        <v>13</v>
      </c>
      <c r="V584" s="401" t="n">
        <v>73</v>
      </c>
      <c r="W584" s="401" t="n">
        <v>80</v>
      </c>
      <c r="X584" s="401" t="n">
        <v>66</v>
      </c>
      <c r="Y584" s="401" t="n">
        <v>4</v>
      </c>
      <c r="Z584" s="401" t="n">
        <v>94</v>
      </c>
      <c r="AA584" s="401" t="n">
        <v>59</v>
      </c>
      <c r="AB584" s="401" t="n">
        <v>104</v>
      </c>
      <c r="AC584" s="401" t="n">
        <v>28</v>
      </c>
      <c r="AD584" s="401" t="n">
        <v>44</v>
      </c>
      <c r="AE584" s="401" t="n">
        <v>107</v>
      </c>
      <c r="AF584" s="401" t="n">
        <v>61</v>
      </c>
      <c r="AG584" s="401" t="n">
        <v>75</v>
      </c>
      <c r="AH584" s="401" t="n">
        <v>18</v>
      </c>
      <c r="AI584" s="401" t="n">
        <v>92</v>
      </c>
      <c r="AJ584" s="401" t="n">
        <v>5</v>
      </c>
      <c r="AK584" s="401" t="n">
        <v>111</v>
      </c>
      <c r="AL584" s="401" t="n">
        <v>70</v>
      </c>
      <c r="AM584" s="401" t="n">
        <v>53</v>
      </c>
      <c r="AN584" s="401" t="n">
        <v>87</v>
      </c>
      <c r="AO584" s="401" t="n">
        <v>84</v>
      </c>
      <c r="AP584" s="401" t="n">
        <v>48</v>
      </c>
      <c r="AQ584" s="401" t="n">
        <v>7</v>
      </c>
      <c r="AR584" s="401" t="n">
        <v>55</v>
      </c>
      <c r="AS584" s="401" t="n">
        <v>119</v>
      </c>
      <c r="AT584" s="401" t="n">
        <v>117</v>
      </c>
      <c r="AU584" s="401" t="n">
        <v>38</v>
      </c>
      <c r="AV584" s="401" t="n">
        <v>97</v>
      </c>
      <c r="AW584" s="401" t="n">
        <v>106</v>
      </c>
      <c r="AX584" s="401" t="n">
        <v>23</v>
      </c>
      <c r="AY584" s="401" t="n">
        <v>74</v>
      </c>
      <c r="AZ584" s="401" t="n">
        <v>39</v>
      </c>
      <c r="BA584" s="401" t="n">
        <v>64</v>
      </c>
      <c r="BB584" s="401" t="n">
        <v>96</v>
      </c>
      <c r="BC584" s="401" t="n">
        <v>83</v>
      </c>
      <c r="BD584" s="401" t="n">
        <v>37</v>
      </c>
      <c r="BE584" s="401" t="n">
        <v>110</v>
      </c>
      <c r="BF584" s="401" t="n">
        <v>65</v>
      </c>
      <c r="BG584" s="401" t="n">
        <v>103</v>
      </c>
      <c r="BH584" s="401" t="n">
        <v>27</v>
      </c>
      <c r="BI584" s="401" t="n">
        <v>79</v>
      </c>
      <c r="BJ584" s="401" t="n">
        <v>99</v>
      </c>
      <c r="BK584" s="401" t="n">
        <v>41</v>
      </c>
      <c r="BL584" s="401" t="n">
        <v>22</v>
      </c>
      <c r="BM584" s="401" t="n">
        <v>6</v>
      </c>
      <c r="BN584" s="401" t="n">
        <v>15</v>
      </c>
      <c r="BO584" s="401" t="n">
        <v>49</v>
      </c>
      <c r="BP584" s="401" t="n">
        <v>62</v>
      </c>
      <c r="BQ584" s="401" t="n">
        <v>51</v>
      </c>
      <c r="BR584" s="401" t="n">
        <v>116</v>
      </c>
      <c r="BS584" s="401" t="n">
        <v>52</v>
      </c>
      <c r="BT584" s="401" t="n">
        <v>45</v>
      </c>
      <c r="BU584" s="401" t="n">
        <v>34</v>
      </c>
      <c r="BV584" s="401" t="n">
        <v>118</v>
      </c>
      <c r="BW584" s="401" t="n">
        <v>17</v>
      </c>
      <c r="BX584" s="401" t="n">
        <v>82</v>
      </c>
      <c r="BY584" s="401" t="n">
        <v>35</v>
      </c>
      <c r="BZ584" s="401" t="n">
        <v>26</v>
      </c>
      <c r="CA584" s="401" t="n">
        <v>90</v>
      </c>
      <c r="CB584" s="401" t="n">
        <v>69</v>
      </c>
      <c r="CC584" s="401" t="n">
        <v>60</v>
      </c>
      <c r="CD584" s="401" t="n">
        <v>19</v>
      </c>
      <c r="CE584" s="401" t="n">
        <v>54</v>
      </c>
      <c r="CF584" s="401" t="n">
        <v>2</v>
      </c>
      <c r="CG584" s="401" t="n">
        <v>12</v>
      </c>
      <c r="CH584" s="401" t="n">
        <v>42</v>
      </c>
      <c r="CI584" s="401" t="n">
        <v>68</v>
      </c>
      <c r="CJ584" s="401" t="n">
        <v>100</v>
      </c>
      <c r="CK584" s="401" t="n">
        <v>95</v>
      </c>
      <c r="CL584" s="401" t="n">
        <v>86</v>
      </c>
      <c r="CM584" s="401" t="n">
        <v>89</v>
      </c>
      <c r="CN584" s="401" t="n">
        <v>36</v>
      </c>
      <c r="CO584" s="401" t="n">
        <v>56</v>
      </c>
      <c r="CP584" s="401" t="n">
        <v>113</v>
      </c>
      <c r="CQ584" s="401" t="n">
        <v>46</v>
      </c>
      <c r="CR584" s="401" t="n">
        <v>14</v>
      </c>
      <c r="CS584" s="401" t="n">
        <v>33</v>
      </c>
      <c r="CT584" s="401" t="n">
        <v>109</v>
      </c>
      <c r="CU584" s="401" t="n">
        <v>21</v>
      </c>
      <c r="CV584" s="401" t="n">
        <v>81</v>
      </c>
      <c r="CW584" s="401" t="n">
        <v>58</v>
      </c>
      <c r="CX584" s="401" t="n">
        <v>9</v>
      </c>
      <c r="CY584" s="401" t="n">
        <v>47</v>
      </c>
      <c r="CZ584" s="401" t="n">
        <v>77</v>
      </c>
      <c r="DA584" s="401" t="n">
        <v>71</v>
      </c>
      <c r="DB584" s="401" t="n">
        <v>98</v>
      </c>
      <c r="DC584" s="401" t="n">
        <v>101</v>
      </c>
      <c r="DD584" s="401" t="n">
        <v>25</v>
      </c>
      <c r="DE584" s="401" t="n">
        <v>11</v>
      </c>
      <c r="DF584" s="401" t="n">
        <v>88</v>
      </c>
      <c r="DG584" s="401" t="n">
        <v>40</v>
      </c>
      <c r="DH584" s="401" t="n">
        <v>76</v>
      </c>
      <c r="DI584" s="401" t="n">
        <v>114</v>
      </c>
      <c r="DJ584" s="401" t="n">
        <v>57</v>
      </c>
      <c r="DK584" s="401" t="n">
        <v>1</v>
      </c>
      <c r="DL584" s="401" t="n">
        <v>43</v>
      </c>
      <c r="DM584" s="401" t="n">
        <v>105</v>
      </c>
      <c r="DN584" s="401" t="n">
        <v>16</v>
      </c>
      <c r="DO584" s="401" t="n">
        <v>31</v>
      </c>
      <c r="DP584" s="401" t="n">
        <v>8</v>
      </c>
      <c r="DQ584" s="401" t="n">
        <v>10</v>
      </c>
      <c r="DR584" s="401" t="n">
        <v>115</v>
      </c>
      <c r="DS584" s="401" t="n">
        <v>24</v>
      </c>
      <c r="DT584" s="401" t="n">
        <v>32</v>
      </c>
    </row>
    <row r="585" customFormat="false" ht="12.75" hidden="false" customHeight="false" outlineLevel="0" collapsed="false">
      <c r="E585" s="401" t="s">
        <v>227</v>
      </c>
      <c r="F585" s="401" t="n">
        <v>50</v>
      </c>
      <c r="G585" s="401" t="n">
        <v>18</v>
      </c>
      <c r="H585" s="401" t="n">
        <v>2</v>
      </c>
      <c r="I585" s="401" t="n">
        <v>7</v>
      </c>
      <c r="J585" s="401" t="n">
        <v>63</v>
      </c>
      <c r="K585" s="401" t="n">
        <v>44</v>
      </c>
      <c r="L585" s="401" t="n">
        <v>53</v>
      </c>
      <c r="M585" s="401" t="n">
        <v>57</v>
      </c>
      <c r="N585" s="401" t="n">
        <v>37</v>
      </c>
      <c r="O585" s="401" t="n">
        <v>74</v>
      </c>
      <c r="P585" s="401" t="n">
        <v>100</v>
      </c>
      <c r="Q585" s="401" t="n">
        <v>65</v>
      </c>
      <c r="R585" s="401" t="n">
        <v>40</v>
      </c>
      <c r="S585" s="401" t="n">
        <v>111</v>
      </c>
      <c r="T585" s="401" t="n">
        <v>47</v>
      </c>
      <c r="U585" s="401" t="n">
        <v>103</v>
      </c>
      <c r="V585" s="401" t="n">
        <v>14</v>
      </c>
      <c r="W585" s="401" t="n">
        <v>96</v>
      </c>
      <c r="X585" s="401" t="n">
        <v>86</v>
      </c>
      <c r="Y585" s="401" t="n">
        <v>73</v>
      </c>
      <c r="Z585" s="401" t="n">
        <v>92</v>
      </c>
      <c r="AA585" s="401" t="n">
        <v>51</v>
      </c>
      <c r="AB585" s="401" t="n">
        <v>105</v>
      </c>
      <c r="AC585" s="401" t="n">
        <v>5</v>
      </c>
      <c r="AD585" s="401" t="n">
        <v>26</v>
      </c>
      <c r="AE585" s="401" t="n">
        <v>95</v>
      </c>
      <c r="AF585" s="401" t="n">
        <v>106</v>
      </c>
      <c r="AG585" s="401" t="n">
        <v>9</v>
      </c>
      <c r="AH585" s="401" t="n">
        <v>56</v>
      </c>
      <c r="AI585" s="401" t="n">
        <v>48</v>
      </c>
      <c r="AJ585" s="401" t="n">
        <v>54</v>
      </c>
      <c r="AK585" s="401" t="n">
        <v>21</v>
      </c>
      <c r="AL585" s="401" t="n">
        <v>10</v>
      </c>
      <c r="AM585" s="401" t="n">
        <v>15</v>
      </c>
      <c r="AN585" s="401" t="n">
        <v>67</v>
      </c>
      <c r="AO585" s="401" t="n">
        <v>78</v>
      </c>
      <c r="AP585" s="401" t="n">
        <v>70</v>
      </c>
      <c r="AQ585" s="401" t="n">
        <v>59</v>
      </c>
      <c r="AR585" s="401" t="n">
        <v>101</v>
      </c>
      <c r="AS585" s="401" t="n">
        <v>13</v>
      </c>
      <c r="AT585" s="401" t="n">
        <v>118</v>
      </c>
      <c r="AU585" s="401" t="n">
        <v>88</v>
      </c>
      <c r="AV585" s="401" t="n">
        <v>35</v>
      </c>
      <c r="AW585" s="401" t="n">
        <v>93</v>
      </c>
      <c r="AX585" s="401" t="n">
        <v>36</v>
      </c>
      <c r="AY585" s="401" t="n">
        <v>4</v>
      </c>
      <c r="AZ585" s="401" t="n">
        <v>104</v>
      </c>
      <c r="BA585" s="401" t="n">
        <v>32</v>
      </c>
      <c r="BB585" s="401" t="n">
        <v>61</v>
      </c>
      <c r="BC585" s="401" t="n">
        <v>79</v>
      </c>
      <c r="BD585" s="401" t="n">
        <v>55</v>
      </c>
      <c r="BE585" s="401" t="n">
        <v>114</v>
      </c>
      <c r="BF585" s="401" t="n">
        <v>77</v>
      </c>
      <c r="BG585" s="401" t="n">
        <v>116</v>
      </c>
      <c r="BH585" s="401" t="n">
        <v>31</v>
      </c>
      <c r="BI585" s="401" t="n">
        <v>83</v>
      </c>
      <c r="BJ585" s="401" t="n">
        <v>3</v>
      </c>
      <c r="BK585" s="401" t="n">
        <v>115</v>
      </c>
      <c r="BL585" s="401" t="n">
        <v>6</v>
      </c>
      <c r="BM585" s="401" t="n">
        <v>38</v>
      </c>
      <c r="BN585" s="401" t="n">
        <v>69</v>
      </c>
      <c r="BO585" s="401" t="n">
        <v>75</v>
      </c>
      <c r="BP585" s="401" t="n">
        <v>112</v>
      </c>
      <c r="BQ585" s="401" t="n">
        <v>76</v>
      </c>
      <c r="BR585" s="401" t="n">
        <v>16</v>
      </c>
      <c r="BS585" s="401" t="n">
        <v>27</v>
      </c>
      <c r="BT585" s="401" t="n">
        <v>113</v>
      </c>
      <c r="BU585" s="401" t="n">
        <v>102</v>
      </c>
      <c r="BV585" s="401" t="n">
        <v>42</v>
      </c>
      <c r="BW585" s="401" t="n">
        <v>94</v>
      </c>
      <c r="BX585" s="401" t="n">
        <v>12</v>
      </c>
      <c r="BY585" s="401" t="n">
        <v>24</v>
      </c>
      <c r="BZ585" s="401" t="n">
        <v>66</v>
      </c>
      <c r="CA585" s="401" t="n">
        <v>107</v>
      </c>
      <c r="CB585" s="401" t="n">
        <v>82</v>
      </c>
      <c r="CC585" s="401" t="n">
        <v>17</v>
      </c>
      <c r="CD585" s="401" t="n">
        <v>109</v>
      </c>
      <c r="CE585" s="401" t="n">
        <v>46</v>
      </c>
      <c r="CF585" s="401" t="n">
        <v>1</v>
      </c>
      <c r="CG585" s="401" t="n">
        <v>11</v>
      </c>
      <c r="CH585" s="401" t="n">
        <v>39</v>
      </c>
      <c r="CI585" s="401" t="n">
        <v>28</v>
      </c>
      <c r="CJ585" s="401" t="n">
        <v>45</v>
      </c>
      <c r="CK585" s="401" t="n">
        <v>71</v>
      </c>
      <c r="CL585" s="401" t="n">
        <v>117</v>
      </c>
      <c r="CM585" s="401" t="n">
        <v>34</v>
      </c>
      <c r="CN585" s="401" t="n">
        <v>81</v>
      </c>
      <c r="CO585" s="401" t="n">
        <v>110</v>
      </c>
      <c r="CP585" s="401" t="n">
        <v>97</v>
      </c>
      <c r="CQ585" s="401" t="n">
        <v>68</v>
      </c>
      <c r="CR585" s="401" t="n">
        <v>8</v>
      </c>
      <c r="CS585" s="401" t="n">
        <v>23</v>
      </c>
      <c r="CT585" s="401" t="n">
        <v>87</v>
      </c>
      <c r="CU585" s="401" t="n">
        <v>20</v>
      </c>
      <c r="CV585" s="401" t="n">
        <v>62</v>
      </c>
      <c r="CW585" s="401" t="n">
        <v>30</v>
      </c>
      <c r="CX585" s="401" t="n">
        <v>89</v>
      </c>
      <c r="CY585" s="401" t="n">
        <v>49</v>
      </c>
      <c r="CZ585" s="401" t="n">
        <v>41</v>
      </c>
      <c r="DA585" s="401" t="n">
        <v>58</v>
      </c>
      <c r="DB585" s="401" t="n">
        <v>90</v>
      </c>
      <c r="DC585" s="401" t="n">
        <v>29</v>
      </c>
      <c r="DD585" s="401" t="n">
        <v>19</v>
      </c>
      <c r="DE585" s="401" t="n">
        <v>33</v>
      </c>
      <c r="DF585" s="401" t="n">
        <v>98</v>
      </c>
      <c r="DG585" s="401" t="n">
        <v>64</v>
      </c>
      <c r="DH585" s="401" t="n">
        <v>80</v>
      </c>
      <c r="DI585" s="401" t="n">
        <v>91</v>
      </c>
      <c r="DJ585" s="401" t="n">
        <v>60</v>
      </c>
      <c r="DK585" s="401" t="n">
        <v>84</v>
      </c>
      <c r="DL585" s="401" t="n">
        <v>119</v>
      </c>
      <c r="DM585" s="401" t="n">
        <v>108</v>
      </c>
      <c r="DN585" s="401" t="n">
        <v>22</v>
      </c>
      <c r="DO585" s="401" t="n">
        <v>43</v>
      </c>
      <c r="DP585" s="401" t="n">
        <v>52</v>
      </c>
      <c r="DQ585" s="401" t="n">
        <v>25</v>
      </c>
      <c r="DR585" s="401" t="n">
        <v>85</v>
      </c>
      <c r="DS585" s="401" t="n">
        <v>99</v>
      </c>
      <c r="DT585" s="401" t="n">
        <v>72</v>
      </c>
    </row>
    <row r="587" customFormat="false" ht="12.75" hidden="false" customHeight="false" outlineLevel="0" collapsed="false">
      <c r="D587" s="446" t="n">
        <v>120</v>
      </c>
      <c r="E587" s="39" t="s">
        <v>250</v>
      </c>
    </row>
    <row r="588" customFormat="false" ht="12.75" hidden="false" customHeight="false" outlineLevel="0" collapsed="false">
      <c r="E588" s="401" t="s">
        <v>198</v>
      </c>
      <c r="F588" s="401" t="n">
        <v>1</v>
      </c>
      <c r="G588" s="401" t="n">
        <v>2</v>
      </c>
      <c r="H588" s="401" t="n">
        <v>3</v>
      </c>
      <c r="I588" s="401" t="n">
        <v>4</v>
      </c>
      <c r="J588" s="401" t="n">
        <v>5</v>
      </c>
      <c r="K588" s="401" t="n">
        <v>6</v>
      </c>
      <c r="L588" s="401" t="n">
        <v>7</v>
      </c>
      <c r="M588" s="401" t="n">
        <v>8</v>
      </c>
      <c r="N588" s="401" t="n">
        <v>9</v>
      </c>
      <c r="O588" s="401" t="n">
        <v>10</v>
      </c>
      <c r="P588" s="401" t="n">
        <v>11</v>
      </c>
      <c r="Q588" s="401" t="n">
        <v>12</v>
      </c>
      <c r="R588" s="401" t="n">
        <v>13</v>
      </c>
      <c r="S588" s="401" t="n">
        <v>14</v>
      </c>
      <c r="T588" s="401" t="n">
        <v>15</v>
      </c>
      <c r="U588" s="401" t="n">
        <v>16</v>
      </c>
      <c r="V588" s="401" t="n">
        <v>17</v>
      </c>
      <c r="W588" s="401" t="n">
        <v>18</v>
      </c>
      <c r="X588" s="401" t="n">
        <v>19</v>
      </c>
      <c r="Y588" s="401" t="n">
        <v>20</v>
      </c>
      <c r="Z588" s="401" t="n">
        <v>21</v>
      </c>
      <c r="AA588" s="401" t="n">
        <v>22</v>
      </c>
      <c r="AB588" s="401" t="n">
        <v>23</v>
      </c>
      <c r="AC588" s="401" t="n">
        <v>24</v>
      </c>
      <c r="AD588" s="401" t="n">
        <v>25</v>
      </c>
      <c r="AE588" s="401" t="n">
        <v>26</v>
      </c>
      <c r="AF588" s="401" t="n">
        <v>27</v>
      </c>
      <c r="AG588" s="401" t="n">
        <v>28</v>
      </c>
      <c r="AH588" s="401" t="n">
        <v>29</v>
      </c>
      <c r="AI588" s="401" t="n">
        <v>30</v>
      </c>
      <c r="AJ588" s="401" t="n">
        <v>31</v>
      </c>
      <c r="AK588" s="401" t="n">
        <v>32</v>
      </c>
      <c r="AL588" s="401" t="n">
        <v>33</v>
      </c>
      <c r="AM588" s="401" t="n">
        <v>34</v>
      </c>
      <c r="AN588" s="401" t="n">
        <v>35</v>
      </c>
      <c r="AO588" s="401" t="n">
        <v>36</v>
      </c>
      <c r="AP588" s="401" t="n">
        <v>37</v>
      </c>
      <c r="AQ588" s="401" t="n">
        <v>38</v>
      </c>
      <c r="AR588" s="401" t="n">
        <v>39</v>
      </c>
      <c r="AS588" s="401" t="n">
        <v>40</v>
      </c>
      <c r="AT588" s="401" t="n">
        <v>41</v>
      </c>
      <c r="AU588" s="401" t="n">
        <v>42</v>
      </c>
      <c r="AV588" s="401" t="n">
        <v>43</v>
      </c>
      <c r="AW588" s="401" t="n">
        <v>44</v>
      </c>
      <c r="AX588" s="401" t="n">
        <v>45</v>
      </c>
      <c r="AY588" s="401" t="n">
        <v>46</v>
      </c>
      <c r="AZ588" s="401" t="n">
        <v>47</v>
      </c>
      <c r="BA588" s="401" t="n">
        <v>48</v>
      </c>
      <c r="BB588" s="401" t="n">
        <v>49</v>
      </c>
      <c r="BC588" s="401" t="n">
        <v>50</v>
      </c>
      <c r="BD588" s="401" t="n">
        <v>51</v>
      </c>
      <c r="BE588" s="401" t="n">
        <v>52</v>
      </c>
      <c r="BF588" s="401" t="n">
        <v>53</v>
      </c>
      <c r="BG588" s="401" t="n">
        <v>54</v>
      </c>
      <c r="BH588" s="401" t="n">
        <v>55</v>
      </c>
      <c r="BI588" s="401" t="n">
        <v>56</v>
      </c>
      <c r="BJ588" s="401" t="n">
        <v>57</v>
      </c>
      <c r="BK588" s="401" t="n">
        <v>58</v>
      </c>
      <c r="BL588" s="401" t="n">
        <v>59</v>
      </c>
      <c r="BM588" s="401" t="n">
        <v>60</v>
      </c>
      <c r="BN588" s="401" t="n">
        <v>61</v>
      </c>
      <c r="BO588" s="401" t="n">
        <v>62</v>
      </c>
      <c r="BP588" s="401" t="n">
        <v>63</v>
      </c>
      <c r="BQ588" s="401" t="n">
        <v>64</v>
      </c>
      <c r="BR588" s="401" t="n">
        <v>65</v>
      </c>
      <c r="BS588" s="401" t="n">
        <v>66</v>
      </c>
      <c r="BT588" s="401" t="n">
        <v>67</v>
      </c>
      <c r="BU588" s="401" t="n">
        <v>68</v>
      </c>
      <c r="BV588" s="401" t="n">
        <v>69</v>
      </c>
      <c r="BW588" s="401" t="n">
        <v>70</v>
      </c>
      <c r="BX588" s="401" t="n">
        <v>71</v>
      </c>
      <c r="BY588" s="401" t="n">
        <v>72</v>
      </c>
      <c r="BZ588" s="401" t="n">
        <v>73</v>
      </c>
      <c r="CA588" s="401" t="n">
        <v>74</v>
      </c>
      <c r="CB588" s="401" t="n">
        <v>75</v>
      </c>
      <c r="CC588" s="401" t="n">
        <v>76</v>
      </c>
      <c r="CD588" s="401" t="n">
        <v>77</v>
      </c>
      <c r="CE588" s="401" t="n">
        <v>78</v>
      </c>
      <c r="CF588" s="401" t="n">
        <v>79</v>
      </c>
      <c r="CG588" s="401" t="n">
        <v>80</v>
      </c>
      <c r="CH588" s="401" t="n">
        <v>81</v>
      </c>
      <c r="CI588" s="401" t="n">
        <v>82</v>
      </c>
      <c r="CJ588" s="401" t="n">
        <v>83</v>
      </c>
      <c r="CK588" s="401" t="n">
        <v>84</v>
      </c>
      <c r="CL588" s="401" t="n">
        <v>85</v>
      </c>
      <c r="CM588" s="401" t="n">
        <v>86</v>
      </c>
      <c r="CN588" s="401" t="n">
        <v>87</v>
      </c>
      <c r="CO588" s="401" t="n">
        <v>88</v>
      </c>
      <c r="CP588" s="401" t="n">
        <v>89</v>
      </c>
      <c r="CQ588" s="401" t="n">
        <v>90</v>
      </c>
      <c r="CR588" s="401" t="n">
        <v>91</v>
      </c>
      <c r="CS588" s="401" t="n">
        <v>92</v>
      </c>
      <c r="CT588" s="401" t="n">
        <v>93</v>
      </c>
      <c r="CU588" s="401" t="n">
        <v>94</v>
      </c>
      <c r="CV588" s="401" t="n">
        <v>95</v>
      </c>
      <c r="CW588" s="401" t="n">
        <v>96</v>
      </c>
      <c r="CX588" s="401" t="n">
        <v>97</v>
      </c>
      <c r="CY588" s="401" t="n">
        <v>98</v>
      </c>
      <c r="CZ588" s="401" t="n">
        <v>99</v>
      </c>
      <c r="DA588" s="401" t="n">
        <v>100</v>
      </c>
      <c r="DB588" s="401" t="n">
        <v>101</v>
      </c>
      <c r="DC588" s="401" t="n">
        <v>102</v>
      </c>
      <c r="DD588" s="401" t="n">
        <v>103</v>
      </c>
      <c r="DE588" s="401" t="n">
        <v>104</v>
      </c>
      <c r="DF588" s="401" t="n">
        <v>105</v>
      </c>
      <c r="DG588" s="401" t="n">
        <v>106</v>
      </c>
      <c r="DH588" s="401" t="n">
        <v>107</v>
      </c>
      <c r="DI588" s="401" t="n">
        <v>108</v>
      </c>
      <c r="DJ588" s="401" t="n">
        <v>109</v>
      </c>
      <c r="DK588" s="401" t="n">
        <v>110</v>
      </c>
      <c r="DL588" s="401" t="n">
        <v>111</v>
      </c>
      <c r="DM588" s="401" t="n">
        <v>112</v>
      </c>
      <c r="DN588" s="401" t="n">
        <v>113</v>
      </c>
      <c r="DO588" s="401" t="n">
        <v>114</v>
      </c>
      <c r="DP588" s="401" t="n">
        <v>115</v>
      </c>
      <c r="DQ588" s="401" t="n">
        <v>116</v>
      </c>
      <c r="DR588" s="401" t="n">
        <v>117</v>
      </c>
      <c r="DS588" s="401" t="n">
        <v>118</v>
      </c>
      <c r="DT588" s="401" t="n">
        <v>119</v>
      </c>
      <c r="DU588" s="401" t="n">
        <v>120</v>
      </c>
    </row>
    <row r="589" customFormat="false" ht="12.75" hidden="false" customHeight="false" outlineLevel="0" collapsed="false">
      <c r="E589" s="401" t="s">
        <v>225</v>
      </c>
      <c r="F589" s="401" t="n">
        <v>68</v>
      </c>
      <c r="G589" s="401" t="n">
        <v>98</v>
      </c>
      <c r="H589" s="401" t="n">
        <v>25</v>
      </c>
      <c r="I589" s="401" t="n">
        <v>116</v>
      </c>
      <c r="J589" s="401" t="n">
        <v>71</v>
      </c>
      <c r="K589" s="401" t="n">
        <v>54</v>
      </c>
      <c r="L589" s="401" t="n">
        <v>36</v>
      </c>
      <c r="M589" s="401" t="n">
        <v>41</v>
      </c>
      <c r="N589" s="401" t="n">
        <v>62</v>
      </c>
      <c r="O589" s="401" t="n">
        <v>78</v>
      </c>
      <c r="P589" s="401" t="n">
        <v>40</v>
      </c>
      <c r="Q589" s="401" t="n">
        <v>69</v>
      </c>
      <c r="R589" s="401" t="n">
        <v>95</v>
      </c>
      <c r="S589" s="401" t="n">
        <v>106</v>
      </c>
      <c r="T589" s="401" t="n">
        <v>118</v>
      </c>
      <c r="U589" s="401" t="n">
        <v>79</v>
      </c>
      <c r="V589" s="401" t="n">
        <v>55</v>
      </c>
      <c r="W589" s="401" t="n">
        <v>92</v>
      </c>
      <c r="X589" s="401" t="n">
        <v>103</v>
      </c>
      <c r="Y589" s="401" t="n">
        <v>48</v>
      </c>
      <c r="Z589" s="401" t="n">
        <v>70</v>
      </c>
      <c r="AA589" s="401" t="n">
        <v>60</v>
      </c>
      <c r="AB589" s="401" t="n">
        <v>12</v>
      </c>
      <c r="AC589" s="401" t="n">
        <v>110</v>
      </c>
      <c r="AD589" s="401" t="n">
        <v>73</v>
      </c>
      <c r="AE589" s="401" t="n">
        <v>5</v>
      </c>
      <c r="AF589" s="401" t="n">
        <v>91</v>
      </c>
      <c r="AG589" s="401" t="n">
        <v>57</v>
      </c>
      <c r="AH589" s="401" t="n">
        <v>96</v>
      </c>
      <c r="AI589" s="401" t="n">
        <v>49</v>
      </c>
      <c r="AJ589" s="401" t="n">
        <v>114</v>
      </c>
      <c r="AK589" s="401" t="n">
        <v>28</v>
      </c>
      <c r="AL589" s="401" t="n">
        <v>42</v>
      </c>
      <c r="AM589" s="401" t="n">
        <v>23</v>
      </c>
      <c r="AN589" s="401" t="n">
        <v>59</v>
      </c>
      <c r="AO589" s="401" t="n">
        <v>7</v>
      </c>
      <c r="AP589" s="401" t="n">
        <v>4</v>
      </c>
      <c r="AQ589" s="401" t="n">
        <v>35</v>
      </c>
      <c r="AR589" s="401" t="n">
        <v>47</v>
      </c>
      <c r="AS589" s="401" t="n">
        <v>119</v>
      </c>
      <c r="AT589" s="401" t="n">
        <v>38</v>
      </c>
      <c r="AU589" s="401" t="n">
        <v>29</v>
      </c>
      <c r="AV589" s="401" t="n">
        <v>84</v>
      </c>
      <c r="AW589" s="401" t="n">
        <v>101</v>
      </c>
      <c r="AX589" s="401" t="n">
        <v>76</v>
      </c>
      <c r="AY589" s="401" t="n">
        <v>105</v>
      </c>
      <c r="AZ589" s="401" t="n">
        <v>39</v>
      </c>
      <c r="BA589" s="401" t="n">
        <v>20</v>
      </c>
      <c r="BB589" s="401" t="n">
        <v>30</v>
      </c>
      <c r="BC589" s="401" t="n">
        <v>61</v>
      </c>
      <c r="BD589" s="401" t="n">
        <v>88</v>
      </c>
      <c r="BE589" s="401" t="n">
        <v>75</v>
      </c>
      <c r="BF589" s="401" t="n">
        <v>31</v>
      </c>
      <c r="BG589" s="401" t="n">
        <v>85</v>
      </c>
      <c r="BH589" s="401" t="n">
        <v>37</v>
      </c>
      <c r="BI589" s="401" t="n">
        <v>89</v>
      </c>
      <c r="BJ589" s="401" t="n">
        <v>64</v>
      </c>
      <c r="BK589" s="401" t="n">
        <v>22</v>
      </c>
      <c r="BL589" s="401" t="n">
        <v>52</v>
      </c>
      <c r="BM589" s="401" t="n">
        <v>94</v>
      </c>
      <c r="BN589" s="401" t="n">
        <v>72</v>
      </c>
      <c r="BO589" s="401" t="n">
        <v>86</v>
      </c>
      <c r="BP589" s="401" t="n">
        <v>117</v>
      </c>
      <c r="BQ589" s="401" t="n">
        <v>1</v>
      </c>
      <c r="BR589" s="401" t="n">
        <v>66</v>
      </c>
      <c r="BS589" s="401" t="n">
        <v>44</v>
      </c>
      <c r="BT589" s="401" t="n">
        <v>74</v>
      </c>
      <c r="BU589" s="401" t="n">
        <v>112</v>
      </c>
      <c r="BV589" s="401" t="n">
        <v>6</v>
      </c>
      <c r="BW589" s="401" t="n">
        <v>21</v>
      </c>
      <c r="BX589" s="401" t="n">
        <v>45</v>
      </c>
      <c r="BY589" s="401" t="n">
        <v>56</v>
      </c>
      <c r="BZ589" s="401" t="n">
        <v>65</v>
      </c>
      <c r="CA589" s="401" t="n">
        <v>80</v>
      </c>
      <c r="CB589" s="401" t="n">
        <v>87</v>
      </c>
      <c r="CC589" s="401" t="n">
        <v>58</v>
      </c>
      <c r="CD589" s="401" t="n">
        <v>53</v>
      </c>
      <c r="CE589" s="401" t="n">
        <v>107</v>
      </c>
      <c r="CF589" s="401" t="n">
        <v>16</v>
      </c>
      <c r="CG589" s="401" t="n">
        <v>113</v>
      </c>
      <c r="CH589" s="401" t="n">
        <v>50</v>
      </c>
      <c r="CI589" s="401" t="n">
        <v>90</v>
      </c>
      <c r="CJ589" s="401" t="n">
        <v>77</v>
      </c>
      <c r="CK589" s="401" t="n">
        <v>111</v>
      </c>
      <c r="CL589" s="401" t="n">
        <v>102</v>
      </c>
      <c r="CM589" s="401" t="n">
        <v>10</v>
      </c>
      <c r="CN589" s="401" t="n">
        <v>15</v>
      </c>
      <c r="CO589" s="401" t="n">
        <v>2</v>
      </c>
      <c r="CP589" s="401" t="n">
        <v>83</v>
      </c>
      <c r="CQ589" s="401" t="n">
        <v>99</v>
      </c>
      <c r="CR589" s="401" t="n">
        <v>27</v>
      </c>
      <c r="CS589" s="401" t="n">
        <v>81</v>
      </c>
      <c r="CT589" s="401" t="n">
        <v>115</v>
      </c>
      <c r="CU589" s="401" t="n">
        <v>108</v>
      </c>
      <c r="CV589" s="401" t="n">
        <v>17</v>
      </c>
      <c r="CW589" s="401" t="n">
        <v>100</v>
      </c>
      <c r="CX589" s="401" t="n">
        <v>93</v>
      </c>
      <c r="CY589" s="401" t="n">
        <v>46</v>
      </c>
      <c r="CZ589" s="401" t="n">
        <v>33</v>
      </c>
      <c r="DA589" s="401" t="n">
        <v>26</v>
      </c>
      <c r="DB589" s="401" t="n">
        <v>34</v>
      </c>
      <c r="DC589" s="401" t="n">
        <v>120</v>
      </c>
      <c r="DD589" s="401" t="n">
        <v>19</v>
      </c>
      <c r="DE589" s="401" t="n">
        <v>11</v>
      </c>
      <c r="DF589" s="401" t="n">
        <v>109</v>
      </c>
      <c r="DG589" s="401" t="n">
        <v>14</v>
      </c>
      <c r="DH589" s="401" t="n">
        <v>18</v>
      </c>
      <c r="DI589" s="401" t="n">
        <v>32</v>
      </c>
      <c r="DJ589" s="401" t="n">
        <v>43</v>
      </c>
      <c r="DK589" s="401" t="n">
        <v>104</v>
      </c>
      <c r="DL589" s="401" t="n">
        <v>97</v>
      </c>
      <c r="DM589" s="401" t="n">
        <v>9</v>
      </c>
      <c r="DN589" s="401" t="n">
        <v>51</v>
      </c>
      <c r="DO589" s="401" t="n">
        <v>13</v>
      </c>
      <c r="DP589" s="401" t="n">
        <v>24</v>
      </c>
      <c r="DQ589" s="401" t="n">
        <v>8</v>
      </c>
      <c r="DR589" s="401" t="n">
        <v>3</v>
      </c>
      <c r="DS589" s="401" t="n">
        <v>82</v>
      </c>
      <c r="DT589" s="401" t="n">
        <v>63</v>
      </c>
      <c r="DU589" s="401" t="n">
        <v>67</v>
      </c>
    </row>
    <row r="590" customFormat="false" ht="12.75" hidden="false" customHeight="false" outlineLevel="0" collapsed="false">
      <c r="E590" s="401" t="s">
        <v>227</v>
      </c>
      <c r="F590" s="401" t="n">
        <v>49</v>
      </c>
      <c r="G590" s="401" t="n">
        <v>113</v>
      </c>
      <c r="H590" s="401" t="n">
        <v>106</v>
      </c>
      <c r="I590" s="401" t="n">
        <v>77</v>
      </c>
      <c r="J590" s="401" t="n">
        <v>98</v>
      </c>
      <c r="K590" s="401" t="n">
        <v>47</v>
      </c>
      <c r="L590" s="401" t="n">
        <v>65</v>
      </c>
      <c r="M590" s="401" t="n">
        <v>39</v>
      </c>
      <c r="N590" s="401" t="n">
        <v>51</v>
      </c>
      <c r="O590" s="401" t="n">
        <v>117</v>
      </c>
      <c r="P590" s="401" t="n">
        <v>9</v>
      </c>
      <c r="Q590" s="401" t="n">
        <v>111</v>
      </c>
      <c r="R590" s="401" t="n">
        <v>87</v>
      </c>
      <c r="S590" s="401" t="n">
        <v>100</v>
      </c>
      <c r="T590" s="401" t="n">
        <v>53</v>
      </c>
      <c r="U590" s="401" t="n">
        <v>119</v>
      </c>
      <c r="V590" s="401" t="n">
        <v>71</v>
      </c>
      <c r="W590" s="401" t="n">
        <v>60</v>
      </c>
      <c r="X590" s="401" t="n">
        <v>3</v>
      </c>
      <c r="Y590" s="401" t="n">
        <v>79</v>
      </c>
      <c r="Z590" s="401" t="n">
        <v>15</v>
      </c>
      <c r="AA590" s="401" t="n">
        <v>50</v>
      </c>
      <c r="AB590" s="401" t="n">
        <v>26</v>
      </c>
      <c r="AC590" s="401" t="n">
        <v>57</v>
      </c>
      <c r="AD590" s="401" t="n">
        <v>38</v>
      </c>
      <c r="AE590" s="401" t="n">
        <v>23</v>
      </c>
      <c r="AF590" s="401" t="n">
        <v>76</v>
      </c>
      <c r="AG590" s="401" t="n">
        <v>17</v>
      </c>
      <c r="AH590" s="401" t="n">
        <v>91</v>
      </c>
      <c r="AI590" s="401" t="n">
        <v>6</v>
      </c>
      <c r="AJ590" s="401" t="n">
        <v>24</v>
      </c>
      <c r="AK590" s="401" t="n">
        <v>35</v>
      </c>
      <c r="AL590" s="401" t="n">
        <v>1</v>
      </c>
      <c r="AM590" s="401" t="n">
        <v>58</v>
      </c>
      <c r="AN590" s="401" t="n">
        <v>28</v>
      </c>
      <c r="AO590" s="401" t="n">
        <v>94</v>
      </c>
      <c r="AP590" s="401" t="n">
        <v>78</v>
      </c>
      <c r="AQ590" s="401" t="n">
        <v>10</v>
      </c>
      <c r="AR590" s="401" t="n">
        <v>40</v>
      </c>
      <c r="AS590" s="401" t="n">
        <v>18</v>
      </c>
      <c r="AT590" s="401" t="n">
        <v>110</v>
      </c>
      <c r="AU590" s="401" t="n">
        <v>95</v>
      </c>
      <c r="AV590" s="401" t="n">
        <v>74</v>
      </c>
      <c r="AW590" s="401" t="n">
        <v>5</v>
      </c>
      <c r="AX590" s="401" t="n">
        <v>101</v>
      </c>
      <c r="AY590" s="401" t="n">
        <v>62</v>
      </c>
      <c r="AZ590" s="401" t="n">
        <v>44</v>
      </c>
      <c r="BA590" s="401" t="n">
        <v>67</v>
      </c>
      <c r="BB590" s="401" t="n">
        <v>92</v>
      </c>
      <c r="BC590" s="401" t="n">
        <v>114</v>
      </c>
      <c r="BD590" s="401" t="n">
        <v>90</v>
      </c>
      <c r="BE590" s="401" t="n">
        <v>115</v>
      </c>
      <c r="BF590" s="401" t="n">
        <v>14</v>
      </c>
      <c r="BG590" s="401" t="n">
        <v>61</v>
      </c>
      <c r="BH590" s="401" t="n">
        <v>36</v>
      </c>
      <c r="BI590" s="401" t="n">
        <v>20</v>
      </c>
      <c r="BJ590" s="401" t="n">
        <v>43</v>
      </c>
      <c r="BK590" s="401" t="n">
        <v>75</v>
      </c>
      <c r="BL590" s="401" t="n">
        <v>56</v>
      </c>
      <c r="BM590" s="401" t="n">
        <v>46</v>
      </c>
      <c r="BN590" s="401" t="n">
        <v>99</v>
      </c>
      <c r="BO590" s="401" t="n">
        <v>33</v>
      </c>
      <c r="BP590" s="401" t="n">
        <v>64</v>
      </c>
      <c r="BQ590" s="401" t="n">
        <v>81</v>
      </c>
      <c r="BR590" s="401" t="n">
        <v>86</v>
      </c>
      <c r="BS590" s="401" t="n">
        <v>80</v>
      </c>
      <c r="BT590" s="401" t="n">
        <v>84</v>
      </c>
      <c r="BU590" s="401" t="n">
        <v>105</v>
      </c>
      <c r="BV590" s="401" t="n">
        <v>97</v>
      </c>
      <c r="BW590" s="401" t="n">
        <v>12</v>
      </c>
      <c r="BX590" s="401" t="n">
        <v>83</v>
      </c>
      <c r="BY590" s="401" t="n">
        <v>54</v>
      </c>
      <c r="BZ590" s="401" t="n">
        <v>69</v>
      </c>
      <c r="CA590" s="401" t="n">
        <v>7</v>
      </c>
      <c r="CB590" s="401" t="n">
        <v>34</v>
      </c>
      <c r="CC590" s="401" t="n">
        <v>103</v>
      </c>
      <c r="CD590" s="401" t="n">
        <v>11</v>
      </c>
      <c r="CE590" s="401" t="n">
        <v>37</v>
      </c>
      <c r="CF590" s="401" t="n">
        <v>107</v>
      </c>
      <c r="CG590" s="401" t="n">
        <v>41</v>
      </c>
      <c r="CH590" s="401" t="n">
        <v>104</v>
      </c>
      <c r="CI590" s="401" t="n">
        <v>108</v>
      </c>
      <c r="CJ590" s="401" t="n">
        <v>89</v>
      </c>
      <c r="CK590" s="401" t="n">
        <v>66</v>
      </c>
      <c r="CL590" s="401" t="n">
        <v>42</v>
      </c>
      <c r="CM590" s="401" t="n">
        <v>59</v>
      </c>
      <c r="CN590" s="401" t="n">
        <v>13</v>
      </c>
      <c r="CO590" s="401" t="n">
        <v>102</v>
      </c>
      <c r="CP590" s="401" t="n">
        <v>45</v>
      </c>
      <c r="CQ590" s="401" t="n">
        <v>116</v>
      </c>
      <c r="CR590" s="401" t="n">
        <v>29</v>
      </c>
      <c r="CS590" s="401" t="n">
        <v>96</v>
      </c>
      <c r="CT590" s="401" t="n">
        <v>55</v>
      </c>
      <c r="CU590" s="401" t="n">
        <v>32</v>
      </c>
      <c r="CV590" s="401" t="n">
        <v>8</v>
      </c>
      <c r="CW590" s="401" t="n">
        <v>109</v>
      </c>
      <c r="CX590" s="401" t="n">
        <v>73</v>
      </c>
      <c r="CY590" s="401" t="n">
        <v>21</v>
      </c>
      <c r="CZ590" s="401" t="n">
        <v>82</v>
      </c>
      <c r="DA590" s="401" t="n">
        <v>68</v>
      </c>
      <c r="DB590" s="401" t="n">
        <v>30</v>
      </c>
      <c r="DC590" s="401" t="n">
        <v>16</v>
      </c>
      <c r="DD590" s="401" t="n">
        <v>52</v>
      </c>
      <c r="DE590" s="401" t="n">
        <v>31</v>
      </c>
      <c r="DF590" s="401" t="n">
        <v>2</v>
      </c>
      <c r="DG590" s="401" t="n">
        <v>19</v>
      </c>
      <c r="DH590" s="401" t="n">
        <v>48</v>
      </c>
      <c r="DI590" s="401" t="n">
        <v>70</v>
      </c>
      <c r="DJ590" s="401" t="n">
        <v>93</v>
      </c>
      <c r="DK590" s="401" t="n">
        <v>112</v>
      </c>
      <c r="DL590" s="401" t="n">
        <v>85</v>
      </c>
      <c r="DM590" s="401" t="n">
        <v>118</v>
      </c>
      <c r="DN590" s="401" t="n">
        <v>4</v>
      </c>
      <c r="DO590" s="401" t="n">
        <v>22</v>
      </c>
      <c r="DP590" s="401" t="n">
        <v>27</v>
      </c>
      <c r="DQ590" s="401" t="n">
        <v>63</v>
      </c>
      <c r="DR590" s="401" t="n">
        <v>25</v>
      </c>
      <c r="DS590" s="401" t="n">
        <v>120</v>
      </c>
      <c r="DT590" s="401" t="n">
        <v>72</v>
      </c>
      <c r="DU590" s="401" t="n">
        <v>88</v>
      </c>
    </row>
    <row r="592" customFormat="false" ht="12.75" hidden="false" customHeight="false" outlineLevel="0" collapsed="false">
      <c r="D592" s="446" t="n">
        <v>121</v>
      </c>
      <c r="E592" s="39" t="s">
        <v>250</v>
      </c>
    </row>
    <row r="593" customFormat="false" ht="12.75" hidden="false" customHeight="false" outlineLevel="0" collapsed="false">
      <c r="E593" s="401" t="s">
        <v>198</v>
      </c>
      <c r="F593" s="401" t="n">
        <v>1</v>
      </c>
      <c r="G593" s="401" t="n">
        <v>2</v>
      </c>
      <c r="H593" s="401" t="n">
        <v>3</v>
      </c>
      <c r="I593" s="401" t="n">
        <v>4</v>
      </c>
      <c r="J593" s="401" t="n">
        <v>5</v>
      </c>
      <c r="K593" s="401" t="n">
        <v>6</v>
      </c>
      <c r="L593" s="401" t="n">
        <v>7</v>
      </c>
      <c r="M593" s="401" t="n">
        <v>8</v>
      </c>
      <c r="N593" s="401" t="n">
        <v>9</v>
      </c>
      <c r="O593" s="401" t="n">
        <v>10</v>
      </c>
      <c r="P593" s="401" t="n">
        <v>11</v>
      </c>
      <c r="Q593" s="401" t="n">
        <v>12</v>
      </c>
      <c r="R593" s="401" t="n">
        <v>13</v>
      </c>
      <c r="S593" s="401" t="n">
        <v>14</v>
      </c>
      <c r="T593" s="401" t="n">
        <v>15</v>
      </c>
      <c r="U593" s="401" t="n">
        <v>16</v>
      </c>
      <c r="V593" s="401" t="n">
        <v>17</v>
      </c>
      <c r="W593" s="401" t="n">
        <v>18</v>
      </c>
      <c r="X593" s="401" t="n">
        <v>19</v>
      </c>
      <c r="Y593" s="401" t="n">
        <v>20</v>
      </c>
      <c r="Z593" s="401" t="n">
        <v>21</v>
      </c>
      <c r="AA593" s="401" t="n">
        <v>22</v>
      </c>
      <c r="AB593" s="401" t="n">
        <v>23</v>
      </c>
      <c r="AC593" s="401" t="n">
        <v>24</v>
      </c>
      <c r="AD593" s="401" t="n">
        <v>25</v>
      </c>
      <c r="AE593" s="401" t="n">
        <v>26</v>
      </c>
      <c r="AF593" s="401" t="n">
        <v>27</v>
      </c>
      <c r="AG593" s="401" t="n">
        <v>28</v>
      </c>
      <c r="AH593" s="401" t="n">
        <v>29</v>
      </c>
      <c r="AI593" s="401" t="n">
        <v>30</v>
      </c>
      <c r="AJ593" s="401" t="n">
        <v>31</v>
      </c>
      <c r="AK593" s="401" t="n">
        <v>32</v>
      </c>
      <c r="AL593" s="401" t="n">
        <v>33</v>
      </c>
      <c r="AM593" s="401" t="n">
        <v>34</v>
      </c>
      <c r="AN593" s="401" t="n">
        <v>35</v>
      </c>
      <c r="AO593" s="401" t="n">
        <v>36</v>
      </c>
      <c r="AP593" s="401" t="n">
        <v>37</v>
      </c>
      <c r="AQ593" s="401" t="n">
        <v>38</v>
      </c>
      <c r="AR593" s="401" t="n">
        <v>39</v>
      </c>
      <c r="AS593" s="401" t="n">
        <v>40</v>
      </c>
      <c r="AT593" s="401" t="n">
        <v>41</v>
      </c>
      <c r="AU593" s="401" t="n">
        <v>42</v>
      </c>
      <c r="AV593" s="401" t="n">
        <v>43</v>
      </c>
      <c r="AW593" s="401" t="n">
        <v>44</v>
      </c>
      <c r="AX593" s="401" t="n">
        <v>45</v>
      </c>
      <c r="AY593" s="401" t="n">
        <v>46</v>
      </c>
      <c r="AZ593" s="401" t="n">
        <v>47</v>
      </c>
      <c r="BA593" s="401" t="n">
        <v>48</v>
      </c>
      <c r="BB593" s="401" t="n">
        <v>49</v>
      </c>
      <c r="BC593" s="401" t="n">
        <v>50</v>
      </c>
      <c r="BD593" s="401" t="n">
        <v>51</v>
      </c>
      <c r="BE593" s="401" t="n">
        <v>52</v>
      </c>
      <c r="BF593" s="401" t="n">
        <v>53</v>
      </c>
      <c r="BG593" s="401" t="n">
        <v>54</v>
      </c>
      <c r="BH593" s="401" t="n">
        <v>55</v>
      </c>
      <c r="BI593" s="401" t="n">
        <v>56</v>
      </c>
      <c r="BJ593" s="401" t="n">
        <v>57</v>
      </c>
      <c r="BK593" s="401" t="n">
        <v>58</v>
      </c>
      <c r="BL593" s="401" t="n">
        <v>59</v>
      </c>
      <c r="BM593" s="401" t="n">
        <v>60</v>
      </c>
      <c r="BN593" s="401" t="n">
        <v>61</v>
      </c>
      <c r="BO593" s="401" t="n">
        <v>62</v>
      </c>
      <c r="BP593" s="401" t="n">
        <v>63</v>
      </c>
      <c r="BQ593" s="401" t="n">
        <v>64</v>
      </c>
      <c r="BR593" s="401" t="n">
        <v>65</v>
      </c>
      <c r="BS593" s="401" t="n">
        <v>66</v>
      </c>
      <c r="BT593" s="401" t="n">
        <v>67</v>
      </c>
      <c r="BU593" s="401" t="n">
        <v>68</v>
      </c>
      <c r="BV593" s="401" t="n">
        <v>69</v>
      </c>
      <c r="BW593" s="401" t="n">
        <v>70</v>
      </c>
      <c r="BX593" s="401" t="n">
        <v>71</v>
      </c>
      <c r="BY593" s="401" t="n">
        <v>72</v>
      </c>
      <c r="BZ593" s="401" t="n">
        <v>73</v>
      </c>
      <c r="CA593" s="401" t="n">
        <v>74</v>
      </c>
      <c r="CB593" s="401" t="n">
        <v>75</v>
      </c>
      <c r="CC593" s="401" t="n">
        <v>76</v>
      </c>
      <c r="CD593" s="401" t="n">
        <v>77</v>
      </c>
      <c r="CE593" s="401" t="n">
        <v>78</v>
      </c>
      <c r="CF593" s="401" t="n">
        <v>79</v>
      </c>
      <c r="CG593" s="401" t="n">
        <v>80</v>
      </c>
      <c r="CH593" s="401" t="n">
        <v>81</v>
      </c>
      <c r="CI593" s="401" t="n">
        <v>82</v>
      </c>
      <c r="CJ593" s="401" t="n">
        <v>83</v>
      </c>
      <c r="CK593" s="401" t="n">
        <v>84</v>
      </c>
      <c r="CL593" s="401" t="n">
        <v>85</v>
      </c>
      <c r="CM593" s="401" t="n">
        <v>86</v>
      </c>
      <c r="CN593" s="401" t="n">
        <v>87</v>
      </c>
      <c r="CO593" s="401" t="n">
        <v>88</v>
      </c>
      <c r="CP593" s="401" t="n">
        <v>89</v>
      </c>
      <c r="CQ593" s="401" t="n">
        <v>90</v>
      </c>
      <c r="CR593" s="401" t="n">
        <v>91</v>
      </c>
      <c r="CS593" s="401" t="n">
        <v>92</v>
      </c>
      <c r="CT593" s="401" t="n">
        <v>93</v>
      </c>
      <c r="CU593" s="401" t="n">
        <v>94</v>
      </c>
      <c r="CV593" s="401" t="n">
        <v>95</v>
      </c>
      <c r="CW593" s="401" t="n">
        <v>96</v>
      </c>
      <c r="CX593" s="401" t="n">
        <v>97</v>
      </c>
      <c r="CY593" s="401" t="n">
        <v>98</v>
      </c>
      <c r="CZ593" s="401" t="n">
        <v>99</v>
      </c>
      <c r="DA593" s="401" t="n">
        <v>100</v>
      </c>
      <c r="DB593" s="401" t="n">
        <v>101</v>
      </c>
      <c r="DC593" s="401" t="n">
        <v>102</v>
      </c>
      <c r="DD593" s="401" t="n">
        <v>103</v>
      </c>
      <c r="DE593" s="401" t="n">
        <v>104</v>
      </c>
      <c r="DF593" s="401" t="n">
        <v>105</v>
      </c>
      <c r="DG593" s="401" t="n">
        <v>106</v>
      </c>
      <c r="DH593" s="401" t="n">
        <v>107</v>
      </c>
      <c r="DI593" s="401" t="n">
        <v>108</v>
      </c>
      <c r="DJ593" s="401" t="n">
        <v>109</v>
      </c>
      <c r="DL593" s="401" t="n">
        <v>110</v>
      </c>
      <c r="DM593" s="401" t="n">
        <v>111</v>
      </c>
      <c r="DN593" s="401" t="n">
        <v>112</v>
      </c>
      <c r="DO593" s="401" t="n">
        <v>113</v>
      </c>
      <c r="DQ593" s="401" t="n">
        <v>114</v>
      </c>
      <c r="DR593" s="401" t="n">
        <v>115</v>
      </c>
      <c r="DS593" s="401" t="n">
        <v>116</v>
      </c>
      <c r="DT593" s="401" t="n">
        <v>117</v>
      </c>
      <c r="DV593" s="401" t="n">
        <v>118</v>
      </c>
      <c r="DW593" s="401" t="n">
        <v>119</v>
      </c>
      <c r="DX593" s="401" t="n">
        <v>120</v>
      </c>
      <c r="DY593" s="401" t="n">
        <v>121</v>
      </c>
    </row>
    <row r="594" customFormat="false" ht="12.75" hidden="false" customHeight="false" outlineLevel="0" collapsed="false">
      <c r="E594" s="401" t="s">
        <v>225</v>
      </c>
      <c r="F594" s="401" t="n">
        <v>49</v>
      </c>
      <c r="G594" s="401" t="n">
        <v>54</v>
      </c>
      <c r="H594" s="401" t="n">
        <v>35</v>
      </c>
      <c r="I594" s="401" t="n">
        <v>17</v>
      </c>
      <c r="J594" s="401" t="n">
        <v>43</v>
      </c>
      <c r="K594" s="401" t="n">
        <v>20</v>
      </c>
      <c r="L594" s="401" t="n">
        <v>13</v>
      </c>
      <c r="M594" s="401" t="n">
        <v>109</v>
      </c>
      <c r="N594" s="401" t="n">
        <v>85</v>
      </c>
      <c r="O594" s="401" t="n">
        <v>4</v>
      </c>
      <c r="P594" s="401" t="n">
        <v>25</v>
      </c>
      <c r="Q594" s="401" t="n">
        <v>113</v>
      </c>
      <c r="R594" s="401" t="n">
        <v>45</v>
      </c>
      <c r="S594" s="401" t="n">
        <v>37</v>
      </c>
      <c r="T594" s="401" t="n">
        <v>103</v>
      </c>
      <c r="U594" s="401" t="n">
        <v>77</v>
      </c>
      <c r="V594" s="401" t="n">
        <v>51</v>
      </c>
      <c r="W594" s="401" t="n">
        <v>111</v>
      </c>
      <c r="X594" s="401" t="n">
        <v>38</v>
      </c>
      <c r="Y594" s="401" t="n">
        <v>29</v>
      </c>
      <c r="Z594" s="401" t="n">
        <v>65</v>
      </c>
      <c r="AA594" s="401" t="n">
        <v>5</v>
      </c>
      <c r="AB594" s="401" t="n">
        <v>6</v>
      </c>
      <c r="AC594" s="401" t="n">
        <v>118</v>
      </c>
      <c r="AD594" s="401" t="n">
        <v>41</v>
      </c>
      <c r="AE594" s="401" t="n">
        <v>99</v>
      </c>
      <c r="AF594" s="401" t="n">
        <v>73</v>
      </c>
      <c r="AG594" s="401" t="n">
        <v>31</v>
      </c>
      <c r="AH594" s="401" t="n">
        <v>76</v>
      </c>
      <c r="AI594" s="401" t="n">
        <v>106</v>
      </c>
      <c r="AJ594" s="401" t="n">
        <v>84</v>
      </c>
      <c r="AK594" s="401" t="n">
        <v>10</v>
      </c>
      <c r="AL594" s="401" t="n">
        <v>89</v>
      </c>
      <c r="AM594" s="401" t="n">
        <v>15</v>
      </c>
      <c r="AN594" s="401" t="n">
        <v>3</v>
      </c>
      <c r="AO594" s="401" t="n">
        <v>83</v>
      </c>
      <c r="AP594" s="401" t="n">
        <v>14</v>
      </c>
      <c r="AQ594" s="401" t="n">
        <v>22</v>
      </c>
      <c r="AR594" s="401" t="n">
        <v>115</v>
      </c>
      <c r="AS594" s="401" t="n">
        <v>62</v>
      </c>
      <c r="AT594" s="401" t="n">
        <v>12</v>
      </c>
      <c r="AU594" s="401" t="n">
        <v>120</v>
      </c>
      <c r="AV594" s="401" t="n">
        <v>40</v>
      </c>
      <c r="AW594" s="401" t="n">
        <v>78</v>
      </c>
      <c r="AX594" s="401" t="n">
        <v>44</v>
      </c>
      <c r="AY594" s="401" t="n">
        <v>39</v>
      </c>
      <c r="AZ594" s="401" t="n">
        <v>104</v>
      </c>
      <c r="BA594" s="401" t="n">
        <v>119</v>
      </c>
      <c r="BB594" s="401" t="n">
        <v>28</v>
      </c>
      <c r="BC594" s="401" t="n">
        <v>1</v>
      </c>
      <c r="BD594" s="401" t="n">
        <v>34</v>
      </c>
      <c r="BE594" s="401" t="n">
        <v>98</v>
      </c>
      <c r="BF594" s="401" t="n">
        <v>72</v>
      </c>
      <c r="BG594" s="401" t="n">
        <v>18</v>
      </c>
      <c r="BH594" s="401" t="n">
        <v>63</v>
      </c>
      <c r="BI594" s="401" t="n">
        <v>50</v>
      </c>
      <c r="BJ594" s="401" t="n">
        <v>70</v>
      </c>
      <c r="BK594" s="401" t="n">
        <v>94</v>
      </c>
      <c r="BL594" s="401" t="n">
        <v>58</v>
      </c>
      <c r="BM594" s="401" t="n">
        <v>16</v>
      </c>
      <c r="BN594" s="401" t="n">
        <v>107</v>
      </c>
      <c r="BO594" s="401" t="n">
        <v>121</v>
      </c>
      <c r="BP594" s="401" t="n">
        <v>32</v>
      </c>
      <c r="BQ594" s="401" t="n">
        <v>60</v>
      </c>
      <c r="BR594" s="401" t="n">
        <v>93</v>
      </c>
      <c r="BS594" s="401" t="n">
        <v>100</v>
      </c>
      <c r="BT594" s="401" t="n">
        <v>69</v>
      </c>
      <c r="BU594" s="401" t="n">
        <v>105</v>
      </c>
      <c r="BV594" s="401" t="n">
        <v>23</v>
      </c>
      <c r="BW594" s="401" t="n">
        <v>74</v>
      </c>
      <c r="BX594" s="401" t="n">
        <v>87</v>
      </c>
      <c r="BY594" s="401" t="n">
        <v>117</v>
      </c>
      <c r="BZ594" s="401" t="n">
        <v>56</v>
      </c>
      <c r="CA594" s="401" t="n">
        <v>71</v>
      </c>
      <c r="CB594" s="401" t="n">
        <v>101</v>
      </c>
      <c r="CC594" s="401" t="n">
        <v>8</v>
      </c>
      <c r="CD594" s="401" t="n">
        <v>114</v>
      </c>
      <c r="CE594" s="401" t="n">
        <v>95</v>
      </c>
      <c r="CF594" s="401" t="n">
        <v>82</v>
      </c>
      <c r="CG594" s="401" t="n">
        <v>46</v>
      </c>
      <c r="CH594" s="401" t="n">
        <v>67</v>
      </c>
      <c r="CI594" s="401" t="n">
        <v>110</v>
      </c>
      <c r="CJ594" s="401" t="n">
        <v>30</v>
      </c>
      <c r="CK594" s="401" t="n">
        <v>91</v>
      </c>
      <c r="CL594" s="401" t="n">
        <v>9</v>
      </c>
      <c r="CM594" s="401" t="n">
        <v>112</v>
      </c>
      <c r="CN594" s="401" t="n">
        <v>61</v>
      </c>
      <c r="CO594" s="401" t="n">
        <v>75</v>
      </c>
      <c r="CP594" s="401" t="n">
        <v>66</v>
      </c>
      <c r="CQ594" s="401" t="n">
        <v>33</v>
      </c>
      <c r="CR594" s="401" t="n">
        <v>59</v>
      </c>
      <c r="CS594" s="401" t="n">
        <v>116</v>
      </c>
      <c r="CT594" s="401" t="n">
        <v>36</v>
      </c>
      <c r="CU594" s="401" t="n">
        <v>102</v>
      </c>
      <c r="CV594" s="401" t="n">
        <v>2</v>
      </c>
      <c r="CW594" s="401" t="n">
        <v>64</v>
      </c>
      <c r="CX594" s="401" t="n">
        <v>19</v>
      </c>
      <c r="CY594" s="401" t="n">
        <v>57</v>
      </c>
      <c r="CZ594" s="401" t="n">
        <v>96</v>
      </c>
      <c r="DA594" s="401" t="n">
        <v>27</v>
      </c>
      <c r="DB594" s="401" t="n">
        <v>47</v>
      </c>
      <c r="DC594" s="401" t="n">
        <v>108</v>
      </c>
      <c r="DD594" s="401" t="n">
        <v>52</v>
      </c>
      <c r="DE594" s="401" t="n">
        <v>7</v>
      </c>
      <c r="DF594" s="401" t="n">
        <v>11</v>
      </c>
      <c r="DG594" s="401" t="n">
        <v>68</v>
      </c>
      <c r="DH594" s="401" t="n">
        <v>26</v>
      </c>
      <c r="DI594" s="401" t="n">
        <v>92</v>
      </c>
      <c r="DJ594" s="401" t="n">
        <v>81</v>
      </c>
      <c r="DL594" s="401" t="n">
        <v>88</v>
      </c>
      <c r="DM594" s="401" t="n">
        <v>55</v>
      </c>
      <c r="DN594" s="401" t="n">
        <v>79</v>
      </c>
      <c r="DO594" s="401" t="n">
        <v>97</v>
      </c>
      <c r="DQ594" s="401" t="n">
        <v>90</v>
      </c>
      <c r="DR594" s="401" t="n">
        <v>48</v>
      </c>
      <c r="DS594" s="401" t="n">
        <v>21</v>
      </c>
      <c r="DT594" s="401" t="n">
        <v>53</v>
      </c>
      <c r="DV594" s="401" t="n">
        <v>24</v>
      </c>
      <c r="DW594" s="401" t="n">
        <v>80</v>
      </c>
      <c r="DX594" s="401" t="n">
        <v>42</v>
      </c>
      <c r="DY594" s="401" t="n">
        <v>86</v>
      </c>
    </row>
    <row r="595" customFormat="false" ht="12.75" hidden="false" customHeight="false" outlineLevel="0" collapsed="false">
      <c r="E595" s="401" t="s">
        <v>227</v>
      </c>
      <c r="F595" s="401" t="n">
        <v>74</v>
      </c>
      <c r="G595" s="401" t="n">
        <v>58</v>
      </c>
      <c r="H595" s="401" t="n">
        <v>102</v>
      </c>
      <c r="I595" s="401" t="n">
        <v>21</v>
      </c>
      <c r="J595" s="401" t="n">
        <v>52</v>
      </c>
      <c r="K595" s="401" t="n">
        <v>29</v>
      </c>
      <c r="L595" s="401" t="n">
        <v>34</v>
      </c>
      <c r="M595" s="401" t="n">
        <v>76</v>
      </c>
      <c r="N595" s="401" t="n">
        <v>56</v>
      </c>
      <c r="O595" s="401" t="n">
        <v>96</v>
      </c>
      <c r="P595" s="401" t="n">
        <v>93</v>
      </c>
      <c r="Q595" s="401" t="n">
        <v>46</v>
      </c>
      <c r="R595" s="401" t="n">
        <v>113</v>
      </c>
      <c r="S595" s="401" t="n">
        <v>12</v>
      </c>
      <c r="T595" s="401" t="n">
        <v>61</v>
      </c>
      <c r="U595" s="401" t="n">
        <v>4</v>
      </c>
      <c r="V595" s="401" t="n">
        <v>81</v>
      </c>
      <c r="W595" s="401" t="n">
        <v>7</v>
      </c>
      <c r="X595" s="401" t="n">
        <v>120</v>
      </c>
      <c r="Y595" s="401" t="n">
        <v>24</v>
      </c>
      <c r="Z595" s="401" t="n">
        <v>121</v>
      </c>
      <c r="AA595" s="401" t="n">
        <v>18</v>
      </c>
      <c r="AB595" s="401" t="n">
        <v>91</v>
      </c>
      <c r="AC595" s="401" t="n">
        <v>90</v>
      </c>
      <c r="AD595" s="401" t="n">
        <v>22</v>
      </c>
      <c r="AE595" s="401" t="n">
        <v>97</v>
      </c>
      <c r="AF595" s="401" t="n">
        <v>45</v>
      </c>
      <c r="AG595" s="401" t="n">
        <v>16</v>
      </c>
      <c r="AH595" s="401" t="n">
        <v>6</v>
      </c>
      <c r="AI595" s="401" t="n">
        <v>64</v>
      </c>
      <c r="AJ595" s="401" t="n">
        <v>15</v>
      </c>
      <c r="AK595" s="401" t="n">
        <v>40</v>
      </c>
      <c r="AL595" s="401" t="n">
        <v>5</v>
      </c>
      <c r="AM595" s="401" t="n">
        <v>112</v>
      </c>
      <c r="AN595" s="401" t="n">
        <v>86</v>
      </c>
      <c r="AO595" s="401" t="n">
        <v>94</v>
      </c>
      <c r="AP595" s="401" t="n">
        <v>75</v>
      </c>
      <c r="AQ595" s="401" t="n">
        <v>65</v>
      </c>
      <c r="AR595" s="401" t="n">
        <v>87</v>
      </c>
      <c r="AS595" s="401" t="n">
        <v>59</v>
      </c>
      <c r="AT595" s="401" t="n">
        <v>38</v>
      </c>
      <c r="AU595" s="401" t="n">
        <v>23</v>
      </c>
      <c r="AV595" s="401" t="n">
        <v>50</v>
      </c>
      <c r="AW595" s="401" t="n">
        <v>57</v>
      </c>
      <c r="AX595" s="401" t="n">
        <v>26</v>
      </c>
      <c r="AY595" s="401" t="n">
        <v>109</v>
      </c>
      <c r="AZ595" s="401" t="n">
        <v>35</v>
      </c>
      <c r="BA595" s="401" t="n">
        <v>69</v>
      </c>
      <c r="BB595" s="401" t="n">
        <v>111</v>
      </c>
      <c r="BC595" s="401" t="n">
        <v>118</v>
      </c>
      <c r="BD595" s="401" t="n">
        <v>55</v>
      </c>
      <c r="BE595" s="401" t="n">
        <v>103</v>
      </c>
      <c r="BF595" s="401" t="n">
        <v>66</v>
      </c>
      <c r="BG595" s="401" t="n">
        <v>92</v>
      </c>
      <c r="BH595" s="401" t="n">
        <v>98</v>
      </c>
      <c r="BI595" s="401" t="n">
        <v>9</v>
      </c>
      <c r="BJ595" s="401" t="n">
        <v>78</v>
      </c>
      <c r="BK595" s="401" t="n">
        <v>14</v>
      </c>
      <c r="BL595" s="401" t="n">
        <v>114</v>
      </c>
      <c r="BM595" s="401" t="n">
        <v>71</v>
      </c>
      <c r="BN595" s="401" t="n">
        <v>79</v>
      </c>
      <c r="BO595" s="401" t="n">
        <v>89</v>
      </c>
      <c r="BP595" s="401" t="n">
        <v>70</v>
      </c>
      <c r="BQ595" s="401" t="n">
        <v>83</v>
      </c>
      <c r="BR595" s="401" t="n">
        <v>119</v>
      </c>
      <c r="BS595" s="401" t="n">
        <v>105</v>
      </c>
      <c r="BT595" s="401" t="n">
        <v>3</v>
      </c>
      <c r="BU595" s="401" t="n">
        <v>80</v>
      </c>
      <c r="BV595" s="401" t="n">
        <v>72</v>
      </c>
      <c r="BW595" s="401" t="n">
        <v>116</v>
      </c>
      <c r="BX595" s="401" t="n">
        <v>63</v>
      </c>
      <c r="BY595" s="401" t="n">
        <v>106</v>
      </c>
      <c r="BZ595" s="401" t="n">
        <v>54</v>
      </c>
      <c r="CA595" s="401" t="n">
        <v>13</v>
      </c>
      <c r="CB595" s="401" t="n">
        <v>42</v>
      </c>
      <c r="CC595" s="401" t="n">
        <v>53</v>
      </c>
      <c r="CD595" s="401" t="n">
        <v>1</v>
      </c>
      <c r="CE595" s="401" t="n">
        <v>117</v>
      </c>
      <c r="CF595" s="401" t="n">
        <v>73</v>
      </c>
      <c r="CG595" s="401" t="n">
        <v>68</v>
      </c>
      <c r="CH595" s="401" t="n">
        <v>17</v>
      </c>
      <c r="CI595" s="401" t="n">
        <v>84</v>
      </c>
      <c r="CJ595" s="401" t="n">
        <v>37</v>
      </c>
      <c r="CK595" s="401" t="n">
        <v>48</v>
      </c>
      <c r="CL595" s="401" t="n">
        <v>107</v>
      </c>
      <c r="CM595" s="401" t="n">
        <v>85</v>
      </c>
      <c r="CN595" s="401" t="n">
        <v>39</v>
      </c>
      <c r="CO595" s="401" t="n">
        <v>27</v>
      </c>
      <c r="CP595" s="401" t="n">
        <v>110</v>
      </c>
      <c r="CQ595" s="401" t="n">
        <v>47</v>
      </c>
      <c r="CR595" s="401" t="n">
        <v>28</v>
      </c>
      <c r="CS595" s="401" t="n">
        <v>99</v>
      </c>
      <c r="CT595" s="401" t="n">
        <v>25</v>
      </c>
      <c r="CU595" s="401" t="n">
        <v>67</v>
      </c>
      <c r="CV595" s="401" t="n">
        <v>51</v>
      </c>
      <c r="CW595" s="401" t="n">
        <v>62</v>
      </c>
      <c r="CX595" s="401" t="n">
        <v>30</v>
      </c>
      <c r="CY595" s="401" t="n">
        <v>82</v>
      </c>
      <c r="CZ595" s="401" t="n">
        <v>108</v>
      </c>
      <c r="DA595" s="401" t="n">
        <v>31</v>
      </c>
      <c r="DB595" s="401" t="n">
        <v>115</v>
      </c>
      <c r="DC595" s="401" t="n">
        <v>41</v>
      </c>
      <c r="DD595" s="401" t="n">
        <v>2</v>
      </c>
      <c r="DE595" s="401" t="n">
        <v>32</v>
      </c>
      <c r="DF595" s="401" t="n">
        <v>88</v>
      </c>
      <c r="DG595" s="401" t="n">
        <v>60</v>
      </c>
      <c r="DH595" s="401" t="n">
        <v>33</v>
      </c>
      <c r="DI595" s="401" t="n">
        <v>10</v>
      </c>
      <c r="DJ595" s="401" t="n">
        <v>36</v>
      </c>
      <c r="DL595" s="401" t="n">
        <v>44</v>
      </c>
      <c r="DM595" s="401" t="n">
        <v>101</v>
      </c>
      <c r="DN595" s="401" t="n">
        <v>100</v>
      </c>
      <c r="DO595" s="401" t="n">
        <v>77</v>
      </c>
      <c r="DQ595" s="401" t="n">
        <v>104</v>
      </c>
      <c r="DR595" s="401" t="n">
        <v>49</v>
      </c>
      <c r="DS595" s="401" t="n">
        <v>20</v>
      </c>
      <c r="DT595" s="401" t="n">
        <v>8</v>
      </c>
      <c r="DV595" s="401" t="n">
        <v>95</v>
      </c>
      <c r="DW595" s="401" t="n">
        <v>43</v>
      </c>
      <c r="DX595" s="401" t="n">
        <v>19</v>
      </c>
      <c r="DY595" s="401" t="n">
        <v>11</v>
      </c>
    </row>
    <row r="597" customFormat="false" ht="12.75" hidden="false" customHeight="false" outlineLevel="0" collapsed="false">
      <c r="D597" s="446" t="n">
        <v>122</v>
      </c>
      <c r="E597" s="39" t="s">
        <v>250</v>
      </c>
    </row>
    <row r="598" customFormat="false" ht="12.75" hidden="false" customHeight="false" outlineLevel="0" collapsed="false">
      <c r="E598" s="401" t="s">
        <v>198</v>
      </c>
      <c r="F598" s="401" t="n">
        <v>1</v>
      </c>
      <c r="G598" s="401" t="n">
        <v>2</v>
      </c>
      <c r="H598" s="401" t="n">
        <v>3</v>
      </c>
      <c r="I598" s="401" t="n">
        <v>4</v>
      </c>
      <c r="J598" s="401" t="n">
        <v>5</v>
      </c>
      <c r="K598" s="401" t="n">
        <v>6</v>
      </c>
      <c r="L598" s="401" t="n">
        <v>7</v>
      </c>
      <c r="M598" s="401" t="n">
        <v>8</v>
      </c>
      <c r="N598" s="401" t="n">
        <v>9</v>
      </c>
      <c r="O598" s="401" t="n">
        <v>10</v>
      </c>
      <c r="P598" s="401" t="n">
        <v>11</v>
      </c>
      <c r="Q598" s="401" t="n">
        <v>12</v>
      </c>
      <c r="R598" s="401" t="n">
        <v>13</v>
      </c>
      <c r="S598" s="401" t="n">
        <v>14</v>
      </c>
      <c r="T598" s="401" t="n">
        <v>15</v>
      </c>
      <c r="U598" s="401" t="n">
        <v>16</v>
      </c>
      <c r="V598" s="401" t="n">
        <v>17</v>
      </c>
      <c r="W598" s="401" t="n">
        <v>18</v>
      </c>
      <c r="X598" s="401" t="n">
        <v>19</v>
      </c>
      <c r="Y598" s="401" t="n">
        <v>20</v>
      </c>
      <c r="Z598" s="401" t="n">
        <v>21</v>
      </c>
      <c r="AA598" s="401" t="n">
        <v>22</v>
      </c>
      <c r="AB598" s="401" t="n">
        <v>23</v>
      </c>
      <c r="AC598" s="401" t="n">
        <v>24</v>
      </c>
      <c r="AD598" s="401" t="n">
        <v>25</v>
      </c>
      <c r="AE598" s="401" t="n">
        <v>26</v>
      </c>
      <c r="AF598" s="401" t="n">
        <v>27</v>
      </c>
      <c r="AG598" s="401" t="n">
        <v>28</v>
      </c>
      <c r="AH598" s="401" t="n">
        <v>29</v>
      </c>
      <c r="AI598" s="401" t="n">
        <v>30</v>
      </c>
      <c r="AJ598" s="401" t="n">
        <v>31</v>
      </c>
      <c r="AK598" s="401" t="n">
        <v>32</v>
      </c>
      <c r="AL598" s="401" t="n">
        <v>33</v>
      </c>
      <c r="AM598" s="401" t="n">
        <v>34</v>
      </c>
      <c r="AN598" s="401" t="n">
        <v>35</v>
      </c>
      <c r="AO598" s="401" t="n">
        <v>36</v>
      </c>
      <c r="AP598" s="401" t="n">
        <v>37</v>
      </c>
      <c r="AQ598" s="401" t="n">
        <v>38</v>
      </c>
      <c r="AR598" s="401" t="n">
        <v>39</v>
      </c>
      <c r="AS598" s="401" t="n">
        <v>40</v>
      </c>
      <c r="AT598" s="401" t="n">
        <v>41</v>
      </c>
      <c r="AU598" s="401" t="n">
        <v>42</v>
      </c>
      <c r="AV598" s="401" t="n">
        <v>43</v>
      </c>
      <c r="AW598" s="401" t="n">
        <v>44</v>
      </c>
      <c r="AX598" s="401" t="n">
        <v>45</v>
      </c>
      <c r="AY598" s="401" t="n">
        <v>46</v>
      </c>
      <c r="AZ598" s="401" t="n">
        <v>47</v>
      </c>
      <c r="BA598" s="401" t="n">
        <v>48</v>
      </c>
      <c r="BB598" s="401" t="n">
        <v>49</v>
      </c>
      <c r="BC598" s="401" t="n">
        <v>50</v>
      </c>
      <c r="BD598" s="401" t="n">
        <v>51</v>
      </c>
      <c r="BE598" s="401" t="n">
        <v>52</v>
      </c>
      <c r="BF598" s="401" t="n">
        <v>53</v>
      </c>
      <c r="BG598" s="401" t="n">
        <v>54</v>
      </c>
      <c r="BH598" s="401" t="n">
        <v>55</v>
      </c>
      <c r="BI598" s="401" t="n">
        <v>56</v>
      </c>
      <c r="BJ598" s="401" t="n">
        <v>57</v>
      </c>
      <c r="BK598" s="401" t="n">
        <v>58</v>
      </c>
      <c r="BL598" s="401" t="n">
        <v>59</v>
      </c>
      <c r="BM598" s="401" t="n">
        <v>60</v>
      </c>
      <c r="BN598" s="401" t="n">
        <v>61</v>
      </c>
      <c r="BO598" s="401" t="n">
        <v>62</v>
      </c>
      <c r="BP598" s="401" t="n">
        <v>63</v>
      </c>
      <c r="BQ598" s="401" t="n">
        <v>64</v>
      </c>
      <c r="BR598" s="401" t="n">
        <v>65</v>
      </c>
      <c r="BS598" s="401" t="n">
        <v>66</v>
      </c>
      <c r="BT598" s="401" t="n">
        <v>67</v>
      </c>
      <c r="BU598" s="401" t="n">
        <v>68</v>
      </c>
      <c r="BV598" s="401" t="n">
        <v>69</v>
      </c>
      <c r="BW598" s="401" t="n">
        <v>70</v>
      </c>
      <c r="BX598" s="401" t="n">
        <v>71</v>
      </c>
      <c r="BY598" s="401" t="n">
        <v>72</v>
      </c>
      <c r="BZ598" s="401" t="n">
        <v>73</v>
      </c>
      <c r="CA598" s="401" t="n">
        <v>74</v>
      </c>
      <c r="CB598" s="401" t="n">
        <v>75</v>
      </c>
      <c r="CC598" s="401" t="n">
        <v>76</v>
      </c>
      <c r="CD598" s="401" t="n">
        <v>77</v>
      </c>
      <c r="CE598" s="401" t="n">
        <v>78</v>
      </c>
      <c r="CF598" s="401" t="n">
        <v>79</v>
      </c>
      <c r="CG598" s="401" t="n">
        <v>80</v>
      </c>
      <c r="CH598" s="401" t="n">
        <v>81</v>
      </c>
      <c r="CI598" s="401" t="n">
        <v>82</v>
      </c>
      <c r="CJ598" s="401" t="n">
        <v>83</v>
      </c>
      <c r="CK598" s="401" t="n">
        <v>84</v>
      </c>
      <c r="CL598" s="401" t="n">
        <v>85</v>
      </c>
      <c r="CM598" s="401" t="n">
        <v>86</v>
      </c>
      <c r="CN598" s="401" t="n">
        <v>87</v>
      </c>
      <c r="CO598" s="401" t="n">
        <v>88</v>
      </c>
      <c r="CP598" s="401" t="n">
        <v>89</v>
      </c>
      <c r="CQ598" s="401" t="n">
        <v>90</v>
      </c>
      <c r="CR598" s="401" t="n">
        <v>91</v>
      </c>
      <c r="CS598" s="401" t="n">
        <v>92</v>
      </c>
      <c r="CT598" s="401" t="n">
        <v>93</v>
      </c>
      <c r="CU598" s="401" t="n">
        <v>94</v>
      </c>
      <c r="CV598" s="401" t="n">
        <v>95</v>
      </c>
      <c r="CW598" s="401" t="n">
        <v>96</v>
      </c>
      <c r="CX598" s="401" t="n">
        <v>97</v>
      </c>
      <c r="CY598" s="401" t="n">
        <v>98</v>
      </c>
      <c r="CZ598" s="401" t="n">
        <v>99</v>
      </c>
      <c r="DA598" s="401" t="n">
        <v>100</v>
      </c>
      <c r="DB598" s="401" t="n">
        <v>101</v>
      </c>
      <c r="DC598" s="401" t="n">
        <v>102</v>
      </c>
      <c r="DD598" s="401" t="n">
        <v>103</v>
      </c>
      <c r="DE598" s="401" t="n">
        <v>104</v>
      </c>
      <c r="DF598" s="401" t="n">
        <v>105</v>
      </c>
      <c r="DG598" s="401" t="n">
        <v>106</v>
      </c>
      <c r="DH598" s="401" t="n">
        <v>107</v>
      </c>
      <c r="DI598" s="401" t="n">
        <v>108</v>
      </c>
      <c r="DJ598" s="401" t="n">
        <v>109</v>
      </c>
      <c r="DK598" s="401" t="n">
        <v>110</v>
      </c>
      <c r="DL598" s="401" t="n">
        <v>111</v>
      </c>
      <c r="DM598" s="401" t="n">
        <v>112</v>
      </c>
      <c r="DN598" s="401" t="n">
        <v>113</v>
      </c>
      <c r="DO598" s="401" t="n">
        <v>114</v>
      </c>
      <c r="DQ598" s="401" t="n">
        <v>115</v>
      </c>
      <c r="DR598" s="401" t="n">
        <v>116</v>
      </c>
      <c r="DS598" s="401" t="n">
        <v>117</v>
      </c>
      <c r="DT598" s="401" t="n">
        <v>118</v>
      </c>
      <c r="DV598" s="401" t="n">
        <v>119</v>
      </c>
      <c r="DW598" s="401" t="n">
        <v>120</v>
      </c>
      <c r="DX598" s="401" t="n">
        <v>121</v>
      </c>
      <c r="DY598" s="401" t="n">
        <v>122</v>
      </c>
    </row>
    <row r="599" customFormat="false" ht="12.75" hidden="false" customHeight="false" outlineLevel="0" collapsed="false">
      <c r="E599" s="401" t="s">
        <v>225</v>
      </c>
      <c r="F599" s="401" t="n">
        <v>90</v>
      </c>
      <c r="G599" s="401" t="n">
        <v>111</v>
      </c>
      <c r="H599" s="401" t="n">
        <v>67</v>
      </c>
      <c r="I599" s="401" t="n">
        <v>20</v>
      </c>
      <c r="J599" s="401" t="n">
        <v>58</v>
      </c>
      <c r="K599" s="401" t="n">
        <v>17</v>
      </c>
      <c r="L599" s="401" t="n">
        <v>28</v>
      </c>
      <c r="M599" s="401" t="n">
        <v>97</v>
      </c>
      <c r="N599" s="401" t="n">
        <v>40</v>
      </c>
      <c r="O599" s="401" t="n">
        <v>57</v>
      </c>
      <c r="P599" s="401" t="n">
        <v>72</v>
      </c>
      <c r="Q599" s="401" t="n">
        <v>14</v>
      </c>
      <c r="R599" s="401" t="n">
        <v>19</v>
      </c>
      <c r="S599" s="401" t="n">
        <v>45</v>
      </c>
      <c r="T599" s="401" t="n">
        <v>93</v>
      </c>
      <c r="U599" s="401" t="n">
        <v>95</v>
      </c>
      <c r="V599" s="401" t="n">
        <v>35</v>
      </c>
      <c r="W599" s="401" t="n">
        <v>84</v>
      </c>
      <c r="X599" s="401" t="n">
        <v>75</v>
      </c>
      <c r="Y599" s="401" t="n">
        <v>86</v>
      </c>
      <c r="Z599" s="401" t="n">
        <v>122</v>
      </c>
      <c r="AA599" s="401" t="n">
        <v>23</v>
      </c>
      <c r="AB599" s="401" t="n">
        <v>69</v>
      </c>
      <c r="AC599" s="401" t="n">
        <v>62</v>
      </c>
      <c r="AD599" s="401" t="n">
        <v>56</v>
      </c>
      <c r="AE599" s="401" t="n">
        <v>85</v>
      </c>
      <c r="AF599" s="401" t="n">
        <v>3</v>
      </c>
      <c r="AG599" s="401" t="n">
        <v>7</v>
      </c>
      <c r="AH599" s="401" t="n">
        <v>11</v>
      </c>
      <c r="AI599" s="401" t="n">
        <v>108</v>
      </c>
      <c r="AJ599" s="401" t="n">
        <v>13</v>
      </c>
      <c r="AK599" s="401" t="n">
        <v>96</v>
      </c>
      <c r="AL599" s="401" t="n">
        <v>119</v>
      </c>
      <c r="AM599" s="401" t="n">
        <v>32</v>
      </c>
      <c r="AN599" s="401" t="n">
        <v>64</v>
      </c>
      <c r="AO599" s="401" t="n">
        <v>89</v>
      </c>
      <c r="AP599" s="401" t="n">
        <v>118</v>
      </c>
      <c r="AQ599" s="401" t="n">
        <v>92</v>
      </c>
      <c r="AR599" s="401" t="n">
        <v>121</v>
      </c>
      <c r="AS599" s="401" t="n">
        <v>76</v>
      </c>
      <c r="AT599" s="401" t="n">
        <v>113</v>
      </c>
      <c r="AU599" s="401" t="n">
        <v>103</v>
      </c>
      <c r="AV599" s="401" t="n">
        <v>65</v>
      </c>
      <c r="AW599" s="401" t="n">
        <v>22</v>
      </c>
      <c r="AX599" s="401" t="n">
        <v>115</v>
      </c>
      <c r="AY599" s="401" t="n">
        <v>33</v>
      </c>
      <c r="AZ599" s="401" t="n">
        <v>61</v>
      </c>
      <c r="BA599" s="401" t="n">
        <v>46</v>
      </c>
      <c r="BB599" s="401" t="n">
        <v>43</v>
      </c>
      <c r="BC599" s="401" t="n">
        <v>91</v>
      </c>
      <c r="BD599" s="401" t="n">
        <v>12</v>
      </c>
      <c r="BE599" s="401" t="n">
        <v>104</v>
      </c>
      <c r="BF599" s="401" t="n">
        <v>50</v>
      </c>
      <c r="BG599" s="401" t="n">
        <v>16</v>
      </c>
      <c r="BH599" s="401" t="n">
        <v>77</v>
      </c>
      <c r="BI599" s="401" t="n">
        <v>98</v>
      </c>
      <c r="BJ599" s="401" t="n">
        <v>106</v>
      </c>
      <c r="BK599" s="401" t="n">
        <v>36</v>
      </c>
      <c r="BL599" s="401" t="n">
        <v>102</v>
      </c>
      <c r="BM599" s="401" t="n">
        <v>21</v>
      </c>
      <c r="BN599" s="401" t="n">
        <v>18</v>
      </c>
      <c r="BO599" s="401" t="n">
        <v>24</v>
      </c>
      <c r="BP599" s="401" t="n">
        <v>31</v>
      </c>
      <c r="BQ599" s="401" t="n">
        <v>52</v>
      </c>
      <c r="BR599" s="401" t="n">
        <v>2</v>
      </c>
      <c r="BS599" s="401" t="n">
        <v>109</v>
      </c>
      <c r="BT599" s="401" t="n">
        <v>105</v>
      </c>
      <c r="BU599" s="401" t="n">
        <v>42</v>
      </c>
      <c r="BV599" s="401" t="n">
        <v>71</v>
      </c>
      <c r="BW599" s="401" t="n">
        <v>83</v>
      </c>
      <c r="BX599" s="401" t="n">
        <v>87</v>
      </c>
      <c r="BY599" s="401" t="n">
        <v>73</v>
      </c>
      <c r="BZ599" s="401" t="n">
        <v>29</v>
      </c>
      <c r="CA599" s="401" t="n">
        <v>110</v>
      </c>
      <c r="CB599" s="401" t="n">
        <v>120</v>
      </c>
      <c r="CC599" s="401" t="n">
        <v>117</v>
      </c>
      <c r="CD599" s="401" t="n">
        <v>4</v>
      </c>
      <c r="CE599" s="401" t="n">
        <v>112</v>
      </c>
      <c r="CF599" s="401" t="n">
        <v>101</v>
      </c>
      <c r="CG599" s="401" t="n">
        <v>47</v>
      </c>
      <c r="CH599" s="401" t="n">
        <v>116</v>
      </c>
      <c r="CI599" s="401" t="n">
        <v>100</v>
      </c>
      <c r="CJ599" s="401" t="n">
        <v>66</v>
      </c>
      <c r="CK599" s="401" t="n">
        <v>8</v>
      </c>
      <c r="CL599" s="401" t="n">
        <v>78</v>
      </c>
      <c r="CM599" s="401" t="n">
        <v>9</v>
      </c>
      <c r="CN599" s="401" t="n">
        <v>94</v>
      </c>
      <c r="CO599" s="401" t="n">
        <v>99</v>
      </c>
      <c r="CP599" s="401" t="n">
        <v>48</v>
      </c>
      <c r="CQ599" s="401" t="n">
        <v>107</v>
      </c>
      <c r="CR599" s="401" t="n">
        <v>44</v>
      </c>
      <c r="CS599" s="401" t="n">
        <v>53</v>
      </c>
      <c r="CT599" s="401" t="n">
        <v>60</v>
      </c>
      <c r="CU599" s="401" t="n">
        <v>82</v>
      </c>
      <c r="CV599" s="401" t="n">
        <v>68</v>
      </c>
      <c r="CW599" s="401" t="n">
        <v>25</v>
      </c>
      <c r="CX599" s="401" t="n">
        <v>15</v>
      </c>
      <c r="CY599" s="401" t="n">
        <v>1</v>
      </c>
      <c r="CZ599" s="401" t="n">
        <v>88</v>
      </c>
      <c r="DA599" s="401" t="n">
        <v>34</v>
      </c>
      <c r="DB599" s="401" t="n">
        <v>27</v>
      </c>
      <c r="DC599" s="401" t="n">
        <v>59</v>
      </c>
      <c r="DD599" s="401" t="n">
        <v>49</v>
      </c>
      <c r="DE599" s="401" t="n">
        <v>6</v>
      </c>
      <c r="DF599" s="401" t="n">
        <v>51</v>
      </c>
      <c r="DG599" s="401" t="n">
        <v>114</v>
      </c>
      <c r="DH599" s="401" t="n">
        <v>79</v>
      </c>
      <c r="DI599" s="401" t="n">
        <v>30</v>
      </c>
      <c r="DJ599" s="401" t="n">
        <v>70</v>
      </c>
      <c r="DK599" s="401" t="n">
        <v>74</v>
      </c>
      <c r="DL599" s="401" t="n">
        <v>80</v>
      </c>
      <c r="DM599" s="401" t="n">
        <v>63</v>
      </c>
      <c r="DN599" s="401" t="n">
        <v>54</v>
      </c>
      <c r="DO599" s="401" t="n">
        <v>37</v>
      </c>
      <c r="DQ599" s="401" t="n">
        <v>38</v>
      </c>
      <c r="DR599" s="401" t="n">
        <v>81</v>
      </c>
      <c r="DS599" s="401" t="n">
        <v>5</v>
      </c>
      <c r="DT599" s="401" t="n">
        <v>10</v>
      </c>
      <c r="DV599" s="401" t="n">
        <v>55</v>
      </c>
      <c r="DW599" s="401" t="n">
        <v>41</v>
      </c>
      <c r="DX599" s="401" t="n">
        <v>39</v>
      </c>
      <c r="DY599" s="401" t="n">
        <v>26</v>
      </c>
    </row>
    <row r="600" customFormat="false" ht="12.75" hidden="false" customHeight="false" outlineLevel="0" collapsed="false">
      <c r="E600" s="401" t="s">
        <v>227</v>
      </c>
      <c r="F600" s="401" t="n">
        <v>49</v>
      </c>
      <c r="G600" s="401" t="n">
        <v>54</v>
      </c>
      <c r="H600" s="401" t="n">
        <v>15</v>
      </c>
      <c r="I600" s="401" t="n">
        <v>66</v>
      </c>
      <c r="J600" s="401" t="n">
        <v>122</v>
      </c>
      <c r="K600" s="401" t="n">
        <v>65</v>
      </c>
      <c r="L600" s="401" t="n">
        <v>60</v>
      </c>
      <c r="M600" s="401" t="n">
        <v>100</v>
      </c>
      <c r="N600" s="401" t="n">
        <v>111</v>
      </c>
      <c r="O600" s="401" t="n">
        <v>38</v>
      </c>
      <c r="P600" s="401" t="n">
        <v>10</v>
      </c>
      <c r="Q600" s="401" t="n">
        <v>78</v>
      </c>
      <c r="R600" s="401" t="n">
        <v>51</v>
      </c>
      <c r="S600" s="401" t="n">
        <v>96</v>
      </c>
      <c r="T600" s="401" t="n">
        <v>36</v>
      </c>
      <c r="U600" s="401" t="n">
        <v>45</v>
      </c>
      <c r="V600" s="401" t="n">
        <v>68</v>
      </c>
      <c r="W600" s="401" t="n">
        <v>71</v>
      </c>
      <c r="X600" s="401" t="n">
        <v>33</v>
      </c>
      <c r="Y600" s="401" t="n">
        <v>114</v>
      </c>
      <c r="Z600" s="401" t="n">
        <v>70</v>
      </c>
      <c r="AA600" s="401" t="n">
        <v>109</v>
      </c>
      <c r="AB600" s="401" t="n">
        <v>85</v>
      </c>
      <c r="AC600" s="401" t="n">
        <v>72</v>
      </c>
      <c r="AD600" s="401" t="n">
        <v>27</v>
      </c>
      <c r="AE600" s="401" t="n">
        <v>79</v>
      </c>
      <c r="AF600" s="401" t="n">
        <v>88</v>
      </c>
      <c r="AG600" s="401" t="n">
        <v>118</v>
      </c>
      <c r="AH600" s="401" t="n">
        <v>61</v>
      </c>
      <c r="AI600" s="401" t="n">
        <v>11</v>
      </c>
      <c r="AJ600" s="401" t="n">
        <v>24</v>
      </c>
      <c r="AK600" s="401" t="n">
        <v>93</v>
      </c>
      <c r="AL600" s="401" t="n">
        <v>120</v>
      </c>
      <c r="AM600" s="401" t="n">
        <v>67</v>
      </c>
      <c r="AN600" s="401" t="n">
        <v>41</v>
      </c>
      <c r="AO600" s="401" t="n">
        <v>107</v>
      </c>
      <c r="AP600" s="401" t="n">
        <v>76</v>
      </c>
      <c r="AQ600" s="401" t="n">
        <v>37</v>
      </c>
      <c r="AR600" s="401" t="n">
        <v>119</v>
      </c>
      <c r="AS600" s="401" t="n">
        <v>31</v>
      </c>
      <c r="AT600" s="401" t="n">
        <v>35</v>
      </c>
      <c r="AU600" s="401" t="n">
        <v>121</v>
      </c>
      <c r="AV600" s="401" t="n">
        <v>82</v>
      </c>
      <c r="AW600" s="401" t="n">
        <v>98</v>
      </c>
      <c r="AX600" s="401" t="n">
        <v>1</v>
      </c>
      <c r="AY600" s="401" t="n">
        <v>47</v>
      </c>
      <c r="AZ600" s="401" t="n">
        <v>26</v>
      </c>
      <c r="BA600" s="401" t="n">
        <v>21</v>
      </c>
      <c r="BB600" s="401" t="n">
        <v>90</v>
      </c>
      <c r="BC600" s="401" t="n">
        <v>12</v>
      </c>
      <c r="BD600" s="401" t="n">
        <v>57</v>
      </c>
      <c r="BE600" s="401" t="n">
        <v>55</v>
      </c>
      <c r="BF600" s="401" t="n">
        <v>4</v>
      </c>
      <c r="BG600" s="401" t="n">
        <v>116</v>
      </c>
      <c r="BH600" s="401" t="n">
        <v>92</v>
      </c>
      <c r="BI600" s="401" t="n">
        <v>77</v>
      </c>
      <c r="BJ600" s="401" t="n">
        <v>29</v>
      </c>
      <c r="BK600" s="401" t="n">
        <v>86</v>
      </c>
      <c r="BL600" s="401" t="n">
        <v>106</v>
      </c>
      <c r="BM600" s="401" t="n">
        <v>13</v>
      </c>
      <c r="BN600" s="401" t="n">
        <v>75</v>
      </c>
      <c r="BO600" s="401" t="n">
        <v>39</v>
      </c>
      <c r="BP600" s="401" t="n">
        <v>102</v>
      </c>
      <c r="BQ600" s="401" t="n">
        <v>87</v>
      </c>
      <c r="BR600" s="401" t="n">
        <v>81</v>
      </c>
      <c r="BS600" s="401" t="n">
        <v>40</v>
      </c>
      <c r="BT600" s="401" t="n">
        <v>50</v>
      </c>
      <c r="BU600" s="401" t="n">
        <v>89</v>
      </c>
      <c r="BV600" s="401" t="n">
        <v>112</v>
      </c>
      <c r="BW600" s="401" t="n">
        <v>7</v>
      </c>
      <c r="BX600" s="401" t="n">
        <v>84</v>
      </c>
      <c r="BY600" s="401" t="n">
        <v>8</v>
      </c>
      <c r="BZ600" s="401" t="n">
        <v>105</v>
      </c>
      <c r="CA600" s="401" t="n">
        <v>17</v>
      </c>
      <c r="CB600" s="401" t="n">
        <v>73</v>
      </c>
      <c r="CC600" s="401" t="n">
        <v>74</v>
      </c>
      <c r="CD600" s="401" t="n">
        <v>5</v>
      </c>
      <c r="CE600" s="401" t="n">
        <v>32</v>
      </c>
      <c r="CF600" s="401" t="n">
        <v>46</v>
      </c>
      <c r="CG600" s="401" t="n">
        <v>16</v>
      </c>
      <c r="CH600" s="401" t="n">
        <v>64</v>
      </c>
      <c r="CI600" s="401" t="n">
        <v>99</v>
      </c>
      <c r="CJ600" s="401" t="n">
        <v>56</v>
      </c>
      <c r="CK600" s="401" t="n">
        <v>18</v>
      </c>
      <c r="CL600" s="401" t="n">
        <v>113</v>
      </c>
      <c r="CM600" s="401" t="n">
        <v>43</v>
      </c>
      <c r="CN600" s="401" t="n">
        <v>58</v>
      </c>
      <c r="CO600" s="401" t="n">
        <v>25</v>
      </c>
      <c r="CP600" s="401" t="n">
        <v>53</v>
      </c>
      <c r="CQ600" s="401" t="n">
        <v>3</v>
      </c>
      <c r="CR600" s="401" t="n">
        <v>20</v>
      </c>
      <c r="CS600" s="401" t="n">
        <v>108</v>
      </c>
      <c r="CT600" s="401" t="n">
        <v>94</v>
      </c>
      <c r="CU600" s="401" t="n">
        <v>115</v>
      </c>
      <c r="CV600" s="401" t="n">
        <v>42</v>
      </c>
      <c r="CW600" s="401" t="n">
        <v>14</v>
      </c>
      <c r="CX600" s="401" t="n">
        <v>69</v>
      </c>
      <c r="CY600" s="401" t="n">
        <v>44</v>
      </c>
      <c r="CZ600" s="401" t="n">
        <v>95</v>
      </c>
      <c r="DA600" s="401" t="n">
        <v>63</v>
      </c>
      <c r="DB600" s="401" t="n">
        <v>22</v>
      </c>
      <c r="DC600" s="401" t="n">
        <v>30</v>
      </c>
      <c r="DD600" s="401" t="n">
        <v>2</v>
      </c>
      <c r="DE600" s="401" t="n">
        <v>80</v>
      </c>
      <c r="DF600" s="401" t="n">
        <v>117</v>
      </c>
      <c r="DG600" s="401" t="n">
        <v>83</v>
      </c>
      <c r="DH600" s="401" t="n">
        <v>9</v>
      </c>
      <c r="DI600" s="401" t="n">
        <v>52</v>
      </c>
      <c r="DJ600" s="401" t="n">
        <v>97</v>
      </c>
      <c r="DK600" s="401" t="n">
        <v>101</v>
      </c>
      <c r="DL600" s="401" t="n">
        <v>110</v>
      </c>
      <c r="DM600" s="401" t="n">
        <v>91</v>
      </c>
      <c r="DN600" s="401" t="n">
        <v>6</v>
      </c>
      <c r="DO600" s="401" t="n">
        <v>103</v>
      </c>
      <c r="DQ600" s="401" t="n">
        <v>34</v>
      </c>
      <c r="DR600" s="401" t="n">
        <v>48</v>
      </c>
      <c r="DS600" s="401" t="n">
        <v>62</v>
      </c>
      <c r="DT600" s="401" t="n">
        <v>28</v>
      </c>
      <c r="DV600" s="401" t="n">
        <v>104</v>
      </c>
      <c r="DW600" s="401" t="n">
        <v>19</v>
      </c>
      <c r="DX600" s="401" t="n">
        <v>59</v>
      </c>
      <c r="DY600" s="401" t="n">
        <v>23</v>
      </c>
    </row>
    <row r="602" customFormat="false" ht="12.75" hidden="false" customHeight="false" outlineLevel="0" collapsed="false">
      <c r="D602" s="446" t="n">
        <v>123</v>
      </c>
      <c r="E602" s="39" t="s">
        <v>250</v>
      </c>
    </row>
    <row r="603" customFormat="false" ht="12.75" hidden="false" customHeight="false" outlineLevel="0" collapsed="false">
      <c r="E603" s="401" t="s">
        <v>198</v>
      </c>
      <c r="F603" s="401" t="n">
        <v>1</v>
      </c>
      <c r="G603" s="401" t="n">
        <v>2</v>
      </c>
      <c r="H603" s="401" t="n">
        <v>3</v>
      </c>
      <c r="I603" s="401" t="n">
        <v>4</v>
      </c>
      <c r="J603" s="401" t="n">
        <v>5</v>
      </c>
      <c r="K603" s="401" t="n">
        <v>6</v>
      </c>
      <c r="L603" s="401" t="n">
        <v>7</v>
      </c>
      <c r="M603" s="401" t="n">
        <v>8</v>
      </c>
      <c r="N603" s="401" t="n">
        <v>9</v>
      </c>
      <c r="O603" s="401" t="n">
        <v>10</v>
      </c>
      <c r="P603" s="401" t="n">
        <v>11</v>
      </c>
      <c r="Q603" s="401" t="n">
        <v>12</v>
      </c>
      <c r="R603" s="401" t="n">
        <v>13</v>
      </c>
      <c r="S603" s="401" t="n">
        <v>14</v>
      </c>
      <c r="T603" s="401" t="n">
        <v>15</v>
      </c>
      <c r="U603" s="401" t="n">
        <v>16</v>
      </c>
      <c r="V603" s="401" t="n">
        <v>17</v>
      </c>
      <c r="W603" s="401" t="n">
        <v>18</v>
      </c>
      <c r="X603" s="401" t="n">
        <v>19</v>
      </c>
      <c r="Y603" s="401" t="n">
        <v>20</v>
      </c>
      <c r="Z603" s="401" t="n">
        <v>21</v>
      </c>
      <c r="AA603" s="401" t="n">
        <v>22</v>
      </c>
      <c r="AB603" s="401" t="n">
        <v>23</v>
      </c>
      <c r="AC603" s="401" t="n">
        <v>24</v>
      </c>
      <c r="AD603" s="401" t="n">
        <v>25</v>
      </c>
      <c r="AE603" s="401" t="n">
        <v>26</v>
      </c>
      <c r="AF603" s="401" t="n">
        <v>27</v>
      </c>
      <c r="AG603" s="401" t="n">
        <v>28</v>
      </c>
      <c r="AH603" s="401" t="n">
        <v>29</v>
      </c>
      <c r="AI603" s="401" t="n">
        <v>30</v>
      </c>
      <c r="AJ603" s="401" t="n">
        <v>31</v>
      </c>
      <c r="AK603" s="401" t="n">
        <v>32</v>
      </c>
      <c r="AL603" s="401" t="n">
        <v>33</v>
      </c>
      <c r="AM603" s="401" t="n">
        <v>34</v>
      </c>
      <c r="AN603" s="401" t="n">
        <v>35</v>
      </c>
      <c r="AO603" s="401" t="n">
        <v>36</v>
      </c>
      <c r="AP603" s="401" t="n">
        <v>37</v>
      </c>
      <c r="AQ603" s="401" t="n">
        <v>38</v>
      </c>
      <c r="AR603" s="401" t="n">
        <v>39</v>
      </c>
      <c r="AS603" s="401" t="n">
        <v>40</v>
      </c>
      <c r="AT603" s="401" t="n">
        <v>41</v>
      </c>
      <c r="AU603" s="401" t="n">
        <v>42</v>
      </c>
      <c r="AV603" s="401" t="n">
        <v>43</v>
      </c>
      <c r="AW603" s="401" t="n">
        <v>44</v>
      </c>
      <c r="AX603" s="401" t="n">
        <v>45</v>
      </c>
      <c r="AY603" s="401" t="n">
        <v>46</v>
      </c>
      <c r="AZ603" s="401" t="n">
        <v>47</v>
      </c>
      <c r="BA603" s="401" t="n">
        <v>48</v>
      </c>
      <c r="BB603" s="401" t="n">
        <v>49</v>
      </c>
      <c r="BC603" s="401" t="n">
        <v>50</v>
      </c>
      <c r="BD603" s="401" t="n">
        <v>51</v>
      </c>
      <c r="BE603" s="401" t="n">
        <v>52</v>
      </c>
      <c r="BF603" s="401" t="n">
        <v>53</v>
      </c>
      <c r="BG603" s="401" t="n">
        <v>54</v>
      </c>
      <c r="BH603" s="401" t="n">
        <v>55</v>
      </c>
      <c r="BI603" s="401" t="n">
        <v>56</v>
      </c>
      <c r="BJ603" s="401" t="n">
        <v>57</v>
      </c>
      <c r="BK603" s="401" t="n">
        <v>58</v>
      </c>
      <c r="BL603" s="401" t="n">
        <v>59</v>
      </c>
      <c r="BM603" s="401" t="n">
        <v>60</v>
      </c>
      <c r="BN603" s="401" t="n">
        <v>61</v>
      </c>
      <c r="BO603" s="401" t="n">
        <v>62</v>
      </c>
      <c r="BP603" s="401" t="n">
        <v>63</v>
      </c>
      <c r="BQ603" s="401" t="n">
        <v>64</v>
      </c>
      <c r="BR603" s="401" t="n">
        <v>65</v>
      </c>
      <c r="BS603" s="401" t="n">
        <v>66</v>
      </c>
      <c r="BT603" s="401" t="n">
        <v>67</v>
      </c>
      <c r="BU603" s="401" t="n">
        <v>68</v>
      </c>
      <c r="BV603" s="401" t="n">
        <v>69</v>
      </c>
      <c r="BW603" s="401" t="n">
        <v>70</v>
      </c>
      <c r="BX603" s="401" t="n">
        <v>71</v>
      </c>
      <c r="BY603" s="401" t="n">
        <v>72</v>
      </c>
      <c r="BZ603" s="401" t="n">
        <v>73</v>
      </c>
      <c r="CA603" s="401" t="n">
        <v>74</v>
      </c>
      <c r="CB603" s="401" t="n">
        <v>75</v>
      </c>
      <c r="CC603" s="401" t="n">
        <v>76</v>
      </c>
      <c r="CD603" s="401" t="n">
        <v>77</v>
      </c>
      <c r="CE603" s="401" t="n">
        <v>78</v>
      </c>
      <c r="CF603" s="401" t="n">
        <v>79</v>
      </c>
      <c r="CG603" s="401" t="n">
        <v>80</v>
      </c>
      <c r="CH603" s="401" t="n">
        <v>81</v>
      </c>
      <c r="CI603" s="401" t="n">
        <v>82</v>
      </c>
      <c r="CJ603" s="401" t="n">
        <v>83</v>
      </c>
      <c r="CK603" s="401" t="n">
        <v>84</v>
      </c>
      <c r="CL603" s="401" t="n">
        <v>85</v>
      </c>
      <c r="CM603" s="401" t="n">
        <v>86</v>
      </c>
      <c r="CN603" s="401" t="n">
        <v>87</v>
      </c>
      <c r="CO603" s="401" t="n">
        <v>88</v>
      </c>
      <c r="CP603" s="401" t="n">
        <v>89</v>
      </c>
      <c r="CQ603" s="401" t="n">
        <v>90</v>
      </c>
      <c r="CR603" s="401" t="n">
        <v>91</v>
      </c>
      <c r="CS603" s="401" t="n">
        <v>92</v>
      </c>
      <c r="CT603" s="401" t="n">
        <v>93</v>
      </c>
      <c r="CU603" s="401" t="n">
        <v>94</v>
      </c>
      <c r="CV603" s="401" t="n">
        <v>95</v>
      </c>
      <c r="CW603" s="401" t="n">
        <v>96</v>
      </c>
      <c r="CX603" s="401" t="n">
        <v>97</v>
      </c>
      <c r="CY603" s="401" t="n">
        <v>98</v>
      </c>
      <c r="CZ603" s="401" t="n">
        <v>99</v>
      </c>
      <c r="DA603" s="401" t="n">
        <v>100</v>
      </c>
      <c r="DB603" s="401" t="n">
        <v>101</v>
      </c>
      <c r="DC603" s="401" t="n">
        <v>102</v>
      </c>
      <c r="DD603" s="401" t="n">
        <v>103</v>
      </c>
      <c r="DE603" s="401" t="n">
        <v>104</v>
      </c>
      <c r="DF603" s="401" t="n">
        <v>105</v>
      </c>
      <c r="DG603" s="401" t="n">
        <v>106</v>
      </c>
      <c r="DH603" s="401" t="n">
        <v>107</v>
      </c>
      <c r="DI603" s="401" t="n">
        <v>108</v>
      </c>
      <c r="DJ603" s="401" t="n">
        <v>109</v>
      </c>
      <c r="DK603" s="401" t="n">
        <v>110</v>
      </c>
      <c r="DL603" s="401" t="n">
        <v>111</v>
      </c>
      <c r="DM603" s="401" t="n">
        <v>112</v>
      </c>
      <c r="DN603" s="401" t="n">
        <v>113</v>
      </c>
      <c r="DO603" s="401" t="n">
        <v>114</v>
      </c>
      <c r="DP603" s="401" t="n">
        <v>115</v>
      </c>
      <c r="DQ603" s="401" t="n">
        <v>116</v>
      </c>
      <c r="DR603" s="401" t="n">
        <v>117</v>
      </c>
      <c r="DS603" s="401" t="n">
        <v>118</v>
      </c>
      <c r="DT603" s="401" t="n">
        <v>119</v>
      </c>
      <c r="DV603" s="401" t="n">
        <v>120</v>
      </c>
      <c r="DW603" s="401" t="n">
        <v>121</v>
      </c>
      <c r="DX603" s="401" t="n">
        <v>122</v>
      </c>
      <c r="DY603" s="401" t="n">
        <v>123</v>
      </c>
    </row>
    <row r="604" customFormat="false" ht="12.75" hidden="false" customHeight="false" outlineLevel="0" collapsed="false">
      <c r="E604" s="401" t="s">
        <v>225</v>
      </c>
      <c r="F604" s="401" t="n">
        <v>44</v>
      </c>
      <c r="G604" s="401" t="n">
        <v>6</v>
      </c>
      <c r="H604" s="401" t="n">
        <v>76</v>
      </c>
      <c r="I604" s="401" t="n">
        <v>113</v>
      </c>
      <c r="J604" s="401" t="n">
        <v>22</v>
      </c>
      <c r="K604" s="401" t="n">
        <v>109</v>
      </c>
      <c r="L604" s="401" t="n">
        <v>114</v>
      </c>
      <c r="M604" s="401" t="n">
        <v>20</v>
      </c>
      <c r="N604" s="401" t="n">
        <v>78</v>
      </c>
      <c r="O604" s="401" t="n">
        <v>117</v>
      </c>
      <c r="P604" s="401" t="n">
        <v>94</v>
      </c>
      <c r="Q604" s="401" t="n">
        <v>13</v>
      </c>
      <c r="R604" s="401" t="n">
        <v>7</v>
      </c>
      <c r="S604" s="401" t="n">
        <v>97</v>
      </c>
      <c r="T604" s="401" t="n">
        <v>66</v>
      </c>
      <c r="U604" s="401" t="n">
        <v>35</v>
      </c>
      <c r="V604" s="401" t="n">
        <v>90</v>
      </c>
      <c r="W604" s="401" t="n">
        <v>11</v>
      </c>
      <c r="X604" s="401" t="n">
        <v>47</v>
      </c>
      <c r="Y604" s="401" t="n">
        <v>91</v>
      </c>
      <c r="Z604" s="401" t="n">
        <v>95</v>
      </c>
      <c r="AA604" s="401" t="n">
        <v>50</v>
      </c>
      <c r="AB604" s="401" t="n">
        <v>67</v>
      </c>
      <c r="AC604" s="401" t="n">
        <v>120</v>
      </c>
      <c r="AD604" s="401" t="n">
        <v>106</v>
      </c>
      <c r="AE604" s="401" t="n">
        <v>29</v>
      </c>
      <c r="AF604" s="401" t="n">
        <v>79</v>
      </c>
      <c r="AG604" s="401" t="n">
        <v>74</v>
      </c>
      <c r="AH604" s="401" t="n">
        <v>82</v>
      </c>
      <c r="AI604" s="401" t="n">
        <v>56</v>
      </c>
      <c r="AJ604" s="401" t="n">
        <v>57</v>
      </c>
      <c r="AK604" s="401" t="n">
        <v>61</v>
      </c>
      <c r="AL604" s="401" t="n">
        <v>45</v>
      </c>
      <c r="AM604" s="401" t="n">
        <v>75</v>
      </c>
      <c r="AN604" s="401" t="n">
        <v>118</v>
      </c>
      <c r="AO604" s="401" t="n">
        <v>24</v>
      </c>
      <c r="AP604" s="401" t="n">
        <v>38</v>
      </c>
      <c r="AQ604" s="401" t="n">
        <v>84</v>
      </c>
      <c r="AR604" s="401" t="n">
        <v>48</v>
      </c>
      <c r="AS604" s="401" t="n">
        <v>112</v>
      </c>
      <c r="AT604" s="401" t="n">
        <v>19</v>
      </c>
      <c r="AU604" s="401" t="n">
        <v>25</v>
      </c>
      <c r="AV604" s="401" t="n">
        <v>32</v>
      </c>
      <c r="AW604" s="401" t="n">
        <v>83</v>
      </c>
      <c r="AX604" s="401" t="n">
        <v>49</v>
      </c>
      <c r="AY604" s="401" t="n">
        <v>40</v>
      </c>
      <c r="AZ604" s="401" t="n">
        <v>28</v>
      </c>
      <c r="BA604" s="401" t="n">
        <v>42</v>
      </c>
      <c r="BB604" s="401" t="n">
        <v>102</v>
      </c>
      <c r="BC604" s="401" t="n">
        <v>71</v>
      </c>
      <c r="BD604" s="401" t="n">
        <v>9</v>
      </c>
      <c r="BE604" s="401" t="n">
        <v>89</v>
      </c>
      <c r="BF604" s="401" t="n">
        <v>59</v>
      </c>
      <c r="BG604" s="401" t="n">
        <v>17</v>
      </c>
      <c r="BH604" s="401" t="n">
        <v>41</v>
      </c>
      <c r="BI604" s="401" t="n">
        <v>104</v>
      </c>
      <c r="BJ604" s="401" t="n">
        <v>100</v>
      </c>
      <c r="BK604" s="401" t="n">
        <v>14</v>
      </c>
      <c r="BL604" s="401" t="n">
        <v>93</v>
      </c>
      <c r="BM604" s="401" t="n">
        <v>108</v>
      </c>
      <c r="BN604" s="401" t="n">
        <v>43</v>
      </c>
      <c r="BO604" s="401" t="n">
        <v>26</v>
      </c>
      <c r="BP604" s="401" t="n">
        <v>107</v>
      </c>
      <c r="BQ604" s="401" t="n">
        <v>36</v>
      </c>
      <c r="BR604" s="401" t="n">
        <v>3</v>
      </c>
      <c r="BS604" s="401" t="n">
        <v>92</v>
      </c>
      <c r="BT604" s="401" t="n">
        <v>88</v>
      </c>
      <c r="BU604" s="401" t="n">
        <v>52</v>
      </c>
      <c r="BV604" s="401" t="n">
        <v>33</v>
      </c>
      <c r="BW604" s="401" t="n">
        <v>122</v>
      </c>
      <c r="BX604" s="401" t="n">
        <v>53</v>
      </c>
      <c r="BY604" s="401" t="n">
        <v>96</v>
      </c>
      <c r="BZ604" s="401" t="n">
        <v>121</v>
      </c>
      <c r="CA604" s="401" t="n">
        <v>1</v>
      </c>
      <c r="CB604" s="401" t="n">
        <v>34</v>
      </c>
      <c r="CC604" s="401" t="n">
        <v>80</v>
      </c>
      <c r="CD604" s="401" t="n">
        <v>105</v>
      </c>
      <c r="CE604" s="401" t="n">
        <v>10</v>
      </c>
      <c r="CF604" s="401" t="n">
        <v>62</v>
      </c>
      <c r="CG604" s="401" t="n">
        <v>2</v>
      </c>
      <c r="CH604" s="401" t="n">
        <v>27</v>
      </c>
      <c r="CI604" s="401" t="n">
        <v>55</v>
      </c>
      <c r="CJ604" s="401" t="n">
        <v>77</v>
      </c>
      <c r="CK604" s="401" t="n">
        <v>37</v>
      </c>
      <c r="CL604" s="401" t="n">
        <v>16</v>
      </c>
      <c r="CM604" s="401" t="n">
        <v>58</v>
      </c>
      <c r="CN604" s="401" t="n">
        <v>119</v>
      </c>
      <c r="CO604" s="401" t="n">
        <v>115</v>
      </c>
      <c r="CP604" s="401" t="n">
        <v>15</v>
      </c>
      <c r="CQ604" s="401" t="n">
        <v>23</v>
      </c>
      <c r="CR604" s="401" t="n">
        <v>85</v>
      </c>
      <c r="CS604" s="401" t="n">
        <v>54</v>
      </c>
      <c r="CT604" s="401" t="n">
        <v>86</v>
      </c>
      <c r="CU604" s="401" t="n">
        <v>18</v>
      </c>
      <c r="CV604" s="401" t="n">
        <v>98</v>
      </c>
      <c r="CW604" s="401" t="n">
        <v>72</v>
      </c>
      <c r="CX604" s="401" t="n">
        <v>123</v>
      </c>
      <c r="CY604" s="401" t="n">
        <v>64</v>
      </c>
      <c r="CZ604" s="401" t="n">
        <v>51</v>
      </c>
      <c r="DA604" s="401" t="n">
        <v>31</v>
      </c>
      <c r="DB604" s="401" t="n">
        <v>65</v>
      </c>
      <c r="DC604" s="401" t="n">
        <v>8</v>
      </c>
      <c r="DD604" s="401" t="n">
        <v>99</v>
      </c>
      <c r="DE604" s="401" t="n">
        <v>30</v>
      </c>
      <c r="DF604" s="401" t="n">
        <v>68</v>
      </c>
      <c r="DG604" s="401" t="n">
        <v>87</v>
      </c>
      <c r="DH604" s="401" t="n">
        <v>21</v>
      </c>
      <c r="DI604" s="401" t="n">
        <v>60</v>
      </c>
      <c r="DJ604" s="401" t="n">
        <v>103</v>
      </c>
      <c r="DK604" s="401" t="n">
        <v>46</v>
      </c>
      <c r="DL604" s="401" t="n">
        <v>39</v>
      </c>
      <c r="DM604" s="401" t="n">
        <v>69</v>
      </c>
      <c r="DN604" s="401" t="n">
        <v>4</v>
      </c>
      <c r="DO604" s="401" t="n">
        <v>111</v>
      </c>
      <c r="DP604" s="401" t="n">
        <v>116</v>
      </c>
      <c r="DQ604" s="401" t="n">
        <v>70</v>
      </c>
      <c r="DR604" s="401" t="n">
        <v>101</v>
      </c>
      <c r="DS604" s="401" t="n">
        <v>81</v>
      </c>
      <c r="DT604" s="401" t="n">
        <v>110</v>
      </c>
      <c r="DV604" s="401" t="n">
        <v>5</v>
      </c>
      <c r="DW604" s="401" t="n">
        <v>73</v>
      </c>
      <c r="DX604" s="401" t="n">
        <v>12</v>
      </c>
      <c r="DY604" s="401" t="n">
        <v>63</v>
      </c>
    </row>
    <row r="605" customFormat="false" ht="12.75" hidden="false" customHeight="false" outlineLevel="0" collapsed="false">
      <c r="E605" s="401" t="s">
        <v>227</v>
      </c>
      <c r="F605" s="401" t="n">
        <v>122</v>
      </c>
      <c r="G605" s="401" t="n">
        <v>3</v>
      </c>
      <c r="H605" s="401" t="n">
        <v>114</v>
      </c>
      <c r="I605" s="401" t="n">
        <v>41</v>
      </c>
      <c r="J605" s="401" t="n">
        <v>6</v>
      </c>
      <c r="K605" s="401" t="n">
        <v>33</v>
      </c>
      <c r="L605" s="401" t="n">
        <v>48</v>
      </c>
      <c r="M605" s="401" t="n">
        <v>39</v>
      </c>
      <c r="N605" s="401" t="n">
        <v>57</v>
      </c>
      <c r="O605" s="401" t="n">
        <v>86</v>
      </c>
      <c r="P605" s="401" t="n">
        <v>10</v>
      </c>
      <c r="Q605" s="401" t="n">
        <v>63</v>
      </c>
      <c r="R605" s="401" t="n">
        <v>100</v>
      </c>
      <c r="S605" s="401" t="n">
        <v>35</v>
      </c>
      <c r="T605" s="401" t="n">
        <v>26</v>
      </c>
      <c r="U605" s="401" t="n">
        <v>23</v>
      </c>
      <c r="V605" s="401" t="n">
        <v>74</v>
      </c>
      <c r="W605" s="401" t="n">
        <v>117</v>
      </c>
      <c r="X605" s="401" t="n">
        <v>66</v>
      </c>
      <c r="Y605" s="401" t="n">
        <v>52</v>
      </c>
      <c r="Z605" s="401" t="n">
        <v>49</v>
      </c>
      <c r="AA605" s="401" t="n">
        <v>85</v>
      </c>
      <c r="AB605" s="401" t="n">
        <v>16</v>
      </c>
      <c r="AC605" s="401" t="n">
        <v>67</v>
      </c>
      <c r="AD605" s="401" t="n">
        <v>104</v>
      </c>
      <c r="AE605" s="401" t="n">
        <v>34</v>
      </c>
      <c r="AF605" s="401" t="n">
        <v>70</v>
      </c>
      <c r="AG605" s="401" t="n">
        <v>123</v>
      </c>
      <c r="AH605" s="401" t="n">
        <v>42</v>
      </c>
      <c r="AI605" s="401" t="n">
        <v>21</v>
      </c>
      <c r="AJ605" s="401" t="n">
        <v>47</v>
      </c>
      <c r="AK605" s="401" t="n">
        <v>29</v>
      </c>
      <c r="AL605" s="401" t="n">
        <v>51</v>
      </c>
      <c r="AM605" s="401" t="n">
        <v>12</v>
      </c>
      <c r="AN605" s="401" t="n">
        <v>32</v>
      </c>
      <c r="AO605" s="401" t="n">
        <v>22</v>
      </c>
      <c r="AP605" s="401" t="n">
        <v>106</v>
      </c>
      <c r="AQ605" s="401" t="n">
        <v>46</v>
      </c>
      <c r="AR605" s="401" t="n">
        <v>92</v>
      </c>
      <c r="AS605" s="401" t="n">
        <v>19</v>
      </c>
      <c r="AT605" s="401" t="n">
        <v>30</v>
      </c>
      <c r="AU605" s="401" t="n">
        <v>14</v>
      </c>
      <c r="AV605" s="401" t="n">
        <v>120</v>
      </c>
      <c r="AW605" s="401" t="n">
        <v>40</v>
      </c>
      <c r="AX605" s="401" t="n">
        <v>101</v>
      </c>
      <c r="AY605" s="401" t="n">
        <v>108</v>
      </c>
      <c r="AZ605" s="401" t="n">
        <v>59</v>
      </c>
      <c r="BA605" s="401" t="n">
        <v>105</v>
      </c>
      <c r="BB605" s="401" t="n">
        <v>71</v>
      </c>
      <c r="BC605" s="401" t="n">
        <v>53</v>
      </c>
      <c r="BD605" s="401" t="n">
        <v>2</v>
      </c>
      <c r="BE605" s="401" t="n">
        <v>84</v>
      </c>
      <c r="BF605" s="401" t="n">
        <v>50</v>
      </c>
      <c r="BG605" s="401" t="n">
        <v>31</v>
      </c>
      <c r="BH605" s="401" t="n">
        <v>121</v>
      </c>
      <c r="BI605" s="401" t="n">
        <v>110</v>
      </c>
      <c r="BJ605" s="401" t="n">
        <v>18</v>
      </c>
      <c r="BK605" s="401" t="n">
        <v>80</v>
      </c>
      <c r="BL605" s="401" t="n">
        <v>96</v>
      </c>
      <c r="BM605" s="401" t="n">
        <v>8</v>
      </c>
      <c r="BN605" s="401" t="n">
        <v>78</v>
      </c>
      <c r="BO605" s="401" t="n">
        <v>1</v>
      </c>
      <c r="BP605" s="401" t="n">
        <v>97</v>
      </c>
      <c r="BQ605" s="401" t="n">
        <v>116</v>
      </c>
      <c r="BR605" s="401" t="n">
        <v>107</v>
      </c>
      <c r="BS605" s="401" t="n">
        <v>90</v>
      </c>
      <c r="BT605" s="401" t="n">
        <v>24</v>
      </c>
      <c r="BU605" s="401" t="n">
        <v>102</v>
      </c>
      <c r="BV605" s="401" t="n">
        <v>5</v>
      </c>
      <c r="BW605" s="401" t="n">
        <v>58</v>
      </c>
      <c r="BX605" s="401" t="n">
        <v>118</v>
      </c>
      <c r="BY605" s="401" t="n">
        <v>20</v>
      </c>
      <c r="BZ605" s="401" t="n">
        <v>25</v>
      </c>
      <c r="CA605" s="401" t="n">
        <v>91</v>
      </c>
      <c r="CB605" s="401" t="n">
        <v>88</v>
      </c>
      <c r="CC605" s="401" t="n">
        <v>64</v>
      </c>
      <c r="CD605" s="401" t="n">
        <v>93</v>
      </c>
      <c r="CE605" s="401" t="n">
        <v>119</v>
      </c>
      <c r="CF605" s="401" t="n">
        <v>27</v>
      </c>
      <c r="CG605" s="401" t="n">
        <v>111</v>
      </c>
      <c r="CH605" s="401" t="n">
        <v>54</v>
      </c>
      <c r="CI605" s="401" t="n">
        <v>45</v>
      </c>
      <c r="CJ605" s="401" t="n">
        <v>56</v>
      </c>
      <c r="CK605" s="401" t="n">
        <v>95</v>
      </c>
      <c r="CL605" s="401" t="n">
        <v>36</v>
      </c>
      <c r="CM605" s="401" t="n">
        <v>115</v>
      </c>
      <c r="CN605" s="401" t="n">
        <v>103</v>
      </c>
      <c r="CO605" s="401" t="n">
        <v>9</v>
      </c>
      <c r="CP605" s="401" t="n">
        <v>73</v>
      </c>
      <c r="CQ605" s="401" t="n">
        <v>76</v>
      </c>
      <c r="CR605" s="401" t="n">
        <v>75</v>
      </c>
      <c r="CS605" s="401" t="n">
        <v>60</v>
      </c>
      <c r="CT605" s="401" t="n">
        <v>94</v>
      </c>
      <c r="CU605" s="401" t="n">
        <v>11</v>
      </c>
      <c r="CV605" s="401" t="n">
        <v>44</v>
      </c>
      <c r="CW605" s="401" t="n">
        <v>55</v>
      </c>
      <c r="CX605" s="401" t="n">
        <v>83</v>
      </c>
      <c r="CY605" s="401" t="n">
        <v>112</v>
      </c>
      <c r="CZ605" s="401" t="n">
        <v>61</v>
      </c>
      <c r="DA605" s="401" t="n">
        <v>13</v>
      </c>
      <c r="DB605" s="401" t="n">
        <v>82</v>
      </c>
      <c r="DC605" s="401" t="n">
        <v>109</v>
      </c>
      <c r="DD605" s="401" t="n">
        <v>69</v>
      </c>
      <c r="DE605" s="401" t="n">
        <v>87</v>
      </c>
      <c r="DF605" s="401" t="n">
        <v>7</v>
      </c>
      <c r="DG605" s="401" t="n">
        <v>4</v>
      </c>
      <c r="DH605" s="401" t="n">
        <v>65</v>
      </c>
      <c r="DI605" s="401" t="n">
        <v>79</v>
      </c>
      <c r="DJ605" s="401" t="n">
        <v>72</v>
      </c>
      <c r="DK605" s="401" t="n">
        <v>38</v>
      </c>
      <c r="DL605" s="401" t="n">
        <v>17</v>
      </c>
      <c r="DM605" s="401" t="n">
        <v>99</v>
      </c>
      <c r="DN605" s="401" t="n">
        <v>37</v>
      </c>
      <c r="DO605" s="401" t="n">
        <v>81</v>
      </c>
      <c r="DP605" s="401" t="n">
        <v>28</v>
      </c>
      <c r="DQ605" s="401" t="n">
        <v>68</v>
      </c>
      <c r="DR605" s="401" t="n">
        <v>98</v>
      </c>
      <c r="DS605" s="401" t="n">
        <v>89</v>
      </c>
      <c r="DT605" s="401" t="n">
        <v>43</v>
      </c>
      <c r="DV605" s="401" t="n">
        <v>15</v>
      </c>
      <c r="DW605" s="401" t="n">
        <v>113</v>
      </c>
      <c r="DX605" s="401" t="n">
        <v>62</v>
      </c>
      <c r="DY605" s="401" t="n">
        <v>77</v>
      </c>
    </row>
    <row r="607" customFormat="false" ht="12.75" hidden="false" customHeight="false" outlineLevel="0" collapsed="false">
      <c r="D607" s="446" t="n">
        <v>124</v>
      </c>
      <c r="E607" s="39" t="s">
        <v>250</v>
      </c>
    </row>
    <row r="608" customFormat="false" ht="12.75" hidden="false" customHeight="false" outlineLevel="0" collapsed="false">
      <c r="E608" s="401" t="s">
        <v>198</v>
      </c>
      <c r="F608" s="401" t="n">
        <v>1</v>
      </c>
      <c r="G608" s="401" t="n">
        <v>2</v>
      </c>
      <c r="H608" s="401" t="n">
        <v>3</v>
      </c>
      <c r="I608" s="401" t="n">
        <v>4</v>
      </c>
      <c r="J608" s="401" t="n">
        <v>5</v>
      </c>
      <c r="K608" s="401" t="n">
        <v>6</v>
      </c>
      <c r="L608" s="401" t="n">
        <v>7</v>
      </c>
      <c r="M608" s="401" t="n">
        <v>8</v>
      </c>
      <c r="N608" s="401" t="n">
        <v>9</v>
      </c>
      <c r="O608" s="401" t="n">
        <v>10</v>
      </c>
      <c r="P608" s="401" t="n">
        <v>11</v>
      </c>
      <c r="Q608" s="401" t="n">
        <v>12</v>
      </c>
      <c r="R608" s="401" t="n">
        <v>13</v>
      </c>
      <c r="S608" s="401" t="n">
        <v>14</v>
      </c>
      <c r="T608" s="401" t="n">
        <v>15</v>
      </c>
      <c r="U608" s="401" t="n">
        <v>16</v>
      </c>
      <c r="V608" s="401" t="n">
        <v>17</v>
      </c>
      <c r="W608" s="401" t="n">
        <v>18</v>
      </c>
      <c r="X608" s="401" t="n">
        <v>19</v>
      </c>
      <c r="Y608" s="401" t="n">
        <v>20</v>
      </c>
      <c r="Z608" s="401" t="n">
        <v>21</v>
      </c>
      <c r="AA608" s="401" t="n">
        <v>22</v>
      </c>
      <c r="AB608" s="401" t="n">
        <v>23</v>
      </c>
      <c r="AC608" s="401" t="n">
        <v>24</v>
      </c>
      <c r="AD608" s="401" t="n">
        <v>25</v>
      </c>
      <c r="AE608" s="401" t="n">
        <v>26</v>
      </c>
      <c r="AF608" s="401" t="n">
        <v>27</v>
      </c>
      <c r="AG608" s="401" t="n">
        <v>28</v>
      </c>
      <c r="AH608" s="401" t="n">
        <v>29</v>
      </c>
      <c r="AI608" s="401" t="n">
        <v>30</v>
      </c>
      <c r="AJ608" s="401" t="n">
        <v>31</v>
      </c>
      <c r="AK608" s="401" t="n">
        <v>32</v>
      </c>
      <c r="AL608" s="401" t="n">
        <v>33</v>
      </c>
      <c r="AM608" s="401" t="n">
        <v>34</v>
      </c>
      <c r="AN608" s="401" t="n">
        <v>35</v>
      </c>
      <c r="AO608" s="401" t="n">
        <v>36</v>
      </c>
      <c r="AP608" s="401" t="n">
        <v>37</v>
      </c>
      <c r="AQ608" s="401" t="n">
        <v>38</v>
      </c>
      <c r="AR608" s="401" t="n">
        <v>39</v>
      </c>
      <c r="AS608" s="401" t="n">
        <v>40</v>
      </c>
      <c r="AT608" s="401" t="n">
        <v>41</v>
      </c>
      <c r="AU608" s="401" t="n">
        <v>42</v>
      </c>
      <c r="AV608" s="401" t="n">
        <v>43</v>
      </c>
      <c r="AW608" s="401" t="n">
        <v>44</v>
      </c>
      <c r="AX608" s="401" t="n">
        <v>45</v>
      </c>
      <c r="AY608" s="401" t="n">
        <v>46</v>
      </c>
      <c r="AZ608" s="401" t="n">
        <v>47</v>
      </c>
      <c r="BA608" s="401" t="n">
        <v>48</v>
      </c>
      <c r="BB608" s="401" t="n">
        <v>49</v>
      </c>
      <c r="BC608" s="401" t="n">
        <v>50</v>
      </c>
      <c r="BD608" s="401" t="n">
        <v>51</v>
      </c>
      <c r="BE608" s="401" t="n">
        <v>52</v>
      </c>
      <c r="BF608" s="401" t="n">
        <v>53</v>
      </c>
      <c r="BG608" s="401" t="n">
        <v>54</v>
      </c>
      <c r="BH608" s="401" t="n">
        <v>55</v>
      </c>
      <c r="BI608" s="401" t="n">
        <v>56</v>
      </c>
      <c r="BJ608" s="401" t="n">
        <v>57</v>
      </c>
      <c r="BK608" s="401" t="n">
        <v>58</v>
      </c>
      <c r="BL608" s="401" t="n">
        <v>59</v>
      </c>
      <c r="BM608" s="401" t="n">
        <v>60</v>
      </c>
      <c r="BN608" s="401" t="n">
        <v>61</v>
      </c>
      <c r="BO608" s="401" t="n">
        <v>62</v>
      </c>
      <c r="BP608" s="401" t="n">
        <v>63</v>
      </c>
      <c r="BQ608" s="401" t="n">
        <v>64</v>
      </c>
      <c r="BR608" s="401" t="n">
        <v>65</v>
      </c>
      <c r="BS608" s="401" t="n">
        <v>66</v>
      </c>
      <c r="BT608" s="401" t="n">
        <v>67</v>
      </c>
      <c r="BU608" s="401" t="n">
        <v>68</v>
      </c>
      <c r="BV608" s="401" t="n">
        <v>69</v>
      </c>
      <c r="BW608" s="401" t="n">
        <v>70</v>
      </c>
      <c r="BX608" s="401" t="n">
        <v>71</v>
      </c>
      <c r="BY608" s="401" t="n">
        <v>72</v>
      </c>
      <c r="BZ608" s="401" t="n">
        <v>73</v>
      </c>
      <c r="CA608" s="401" t="n">
        <v>74</v>
      </c>
      <c r="CB608" s="401" t="n">
        <v>75</v>
      </c>
      <c r="CC608" s="401" t="n">
        <v>76</v>
      </c>
      <c r="CD608" s="401" t="n">
        <v>77</v>
      </c>
      <c r="CE608" s="401" t="n">
        <v>78</v>
      </c>
      <c r="CF608" s="401" t="n">
        <v>79</v>
      </c>
      <c r="CG608" s="401" t="n">
        <v>80</v>
      </c>
      <c r="CH608" s="401" t="n">
        <v>81</v>
      </c>
      <c r="CI608" s="401" t="n">
        <v>82</v>
      </c>
      <c r="CJ608" s="401" t="n">
        <v>83</v>
      </c>
      <c r="CK608" s="401" t="n">
        <v>84</v>
      </c>
      <c r="CL608" s="401" t="n">
        <v>85</v>
      </c>
      <c r="CM608" s="401" t="n">
        <v>86</v>
      </c>
      <c r="CN608" s="401" t="n">
        <v>87</v>
      </c>
      <c r="CO608" s="401" t="n">
        <v>88</v>
      </c>
      <c r="CP608" s="401" t="n">
        <v>89</v>
      </c>
      <c r="CQ608" s="401" t="n">
        <v>90</v>
      </c>
      <c r="CR608" s="401" t="n">
        <v>91</v>
      </c>
      <c r="CS608" s="401" t="n">
        <v>92</v>
      </c>
      <c r="CT608" s="401" t="n">
        <v>93</v>
      </c>
      <c r="CU608" s="401" t="n">
        <v>94</v>
      </c>
      <c r="CV608" s="401" t="n">
        <v>95</v>
      </c>
      <c r="CW608" s="401" t="n">
        <v>96</v>
      </c>
      <c r="CX608" s="401" t="n">
        <v>97</v>
      </c>
      <c r="CY608" s="401" t="n">
        <v>98</v>
      </c>
      <c r="CZ608" s="401" t="n">
        <v>99</v>
      </c>
      <c r="DA608" s="401" t="n">
        <v>100</v>
      </c>
      <c r="DB608" s="401" t="n">
        <v>101</v>
      </c>
      <c r="DC608" s="401" t="n">
        <v>102</v>
      </c>
      <c r="DD608" s="401" t="n">
        <v>103</v>
      </c>
      <c r="DE608" s="401" t="n">
        <v>104</v>
      </c>
      <c r="DF608" s="401" t="n">
        <v>105</v>
      </c>
      <c r="DG608" s="401" t="n">
        <v>106</v>
      </c>
      <c r="DH608" s="401" t="n">
        <v>107</v>
      </c>
      <c r="DI608" s="401" t="n">
        <v>108</v>
      </c>
      <c r="DJ608" s="401" t="n">
        <v>109</v>
      </c>
      <c r="DK608" s="401" t="n">
        <v>110</v>
      </c>
      <c r="DL608" s="401" t="n">
        <v>111</v>
      </c>
      <c r="DM608" s="401" t="n">
        <v>112</v>
      </c>
      <c r="DN608" s="401" t="n">
        <v>113</v>
      </c>
      <c r="DO608" s="401" t="n">
        <v>114</v>
      </c>
      <c r="DP608" s="401" t="n">
        <v>115</v>
      </c>
      <c r="DQ608" s="401" t="n">
        <v>116</v>
      </c>
      <c r="DR608" s="401" t="n">
        <v>117</v>
      </c>
      <c r="DS608" s="401" t="n">
        <v>118</v>
      </c>
      <c r="DT608" s="401" t="n">
        <v>119</v>
      </c>
      <c r="DU608" s="401" t="n">
        <v>120</v>
      </c>
      <c r="DV608" s="401" t="n">
        <v>121</v>
      </c>
      <c r="DW608" s="401" t="n">
        <v>122</v>
      </c>
      <c r="DX608" s="401" t="n">
        <v>123</v>
      </c>
      <c r="DY608" s="401" t="n">
        <v>124</v>
      </c>
    </row>
    <row r="609" customFormat="false" ht="12.75" hidden="false" customHeight="false" outlineLevel="0" collapsed="false">
      <c r="E609" s="401" t="s">
        <v>225</v>
      </c>
      <c r="F609" s="401" t="n">
        <v>105</v>
      </c>
      <c r="G609" s="401" t="n">
        <v>14</v>
      </c>
      <c r="H609" s="401" t="n">
        <v>74</v>
      </c>
      <c r="I609" s="401" t="n">
        <v>42</v>
      </c>
      <c r="J609" s="401" t="n">
        <v>28</v>
      </c>
      <c r="K609" s="401" t="n">
        <v>100</v>
      </c>
      <c r="L609" s="401" t="n">
        <v>40</v>
      </c>
      <c r="M609" s="401" t="n">
        <v>50</v>
      </c>
      <c r="N609" s="401" t="n">
        <v>10</v>
      </c>
      <c r="O609" s="401" t="n">
        <v>82</v>
      </c>
      <c r="P609" s="401" t="n">
        <v>59</v>
      </c>
      <c r="Q609" s="401" t="n">
        <v>79</v>
      </c>
      <c r="R609" s="401" t="n">
        <v>115</v>
      </c>
      <c r="S609" s="401" t="n">
        <v>13</v>
      </c>
      <c r="T609" s="401" t="n">
        <v>83</v>
      </c>
      <c r="U609" s="401" t="n">
        <v>2</v>
      </c>
      <c r="V609" s="401" t="n">
        <v>20</v>
      </c>
      <c r="W609" s="401" t="n">
        <v>109</v>
      </c>
      <c r="X609" s="401" t="n">
        <v>98</v>
      </c>
      <c r="Y609" s="401" t="n">
        <v>92</v>
      </c>
      <c r="Z609" s="401" t="n">
        <v>110</v>
      </c>
      <c r="AA609" s="401" t="n">
        <v>48</v>
      </c>
      <c r="AB609" s="401" t="n">
        <v>51</v>
      </c>
      <c r="AC609" s="401" t="n">
        <v>120</v>
      </c>
      <c r="AD609" s="401" t="n">
        <v>122</v>
      </c>
      <c r="AE609" s="401" t="n">
        <v>107</v>
      </c>
      <c r="AF609" s="401" t="n">
        <v>93</v>
      </c>
      <c r="AG609" s="401" t="n">
        <v>96</v>
      </c>
      <c r="AH609" s="401" t="n">
        <v>22</v>
      </c>
      <c r="AI609" s="401" t="n">
        <v>57</v>
      </c>
      <c r="AJ609" s="401" t="n">
        <v>99</v>
      </c>
      <c r="AK609" s="401" t="n">
        <v>116</v>
      </c>
      <c r="AL609" s="401" t="n">
        <v>71</v>
      </c>
      <c r="AM609" s="401" t="n">
        <v>12</v>
      </c>
      <c r="AN609" s="401" t="n">
        <v>121</v>
      </c>
      <c r="AO609" s="401" t="n">
        <v>39</v>
      </c>
      <c r="AP609" s="401" t="n">
        <v>94</v>
      </c>
      <c r="AQ609" s="401" t="n">
        <v>112</v>
      </c>
      <c r="AR609" s="401" t="n">
        <v>26</v>
      </c>
      <c r="AS609" s="401" t="n">
        <v>69</v>
      </c>
      <c r="AT609" s="401" t="n">
        <v>19</v>
      </c>
      <c r="AU609" s="401" t="n">
        <v>63</v>
      </c>
      <c r="AV609" s="401" t="n">
        <v>47</v>
      </c>
      <c r="AW609" s="401" t="n">
        <v>60</v>
      </c>
      <c r="AX609" s="401" t="n">
        <v>108</v>
      </c>
      <c r="AY609" s="401" t="n">
        <v>35</v>
      </c>
      <c r="AZ609" s="401" t="n">
        <v>43</v>
      </c>
      <c r="BA609" s="401" t="n">
        <v>70</v>
      </c>
      <c r="BB609" s="401" t="n">
        <v>103</v>
      </c>
      <c r="BC609" s="401" t="n">
        <v>87</v>
      </c>
      <c r="BD609" s="401" t="n">
        <v>23</v>
      </c>
      <c r="BE609" s="401" t="n">
        <v>41</v>
      </c>
      <c r="BF609" s="401" t="n">
        <v>84</v>
      </c>
      <c r="BG609" s="401" t="n">
        <v>56</v>
      </c>
      <c r="BH609" s="401" t="n">
        <v>53</v>
      </c>
      <c r="BI609" s="401" t="n">
        <v>119</v>
      </c>
      <c r="BJ609" s="401" t="n">
        <v>30</v>
      </c>
      <c r="BK609" s="401" t="n">
        <v>64</v>
      </c>
      <c r="BL609" s="401" t="n">
        <v>32</v>
      </c>
      <c r="BM609" s="401" t="n">
        <v>97</v>
      </c>
      <c r="BN609" s="401" t="n">
        <v>37</v>
      </c>
      <c r="BO609" s="401" t="n">
        <v>49</v>
      </c>
      <c r="BP609" s="401" t="n">
        <v>16</v>
      </c>
      <c r="BQ609" s="401" t="n">
        <v>81</v>
      </c>
      <c r="BR609" s="401" t="n">
        <v>29</v>
      </c>
      <c r="BS609" s="401" t="n">
        <v>114</v>
      </c>
      <c r="BT609" s="401" t="n">
        <v>3</v>
      </c>
      <c r="BU609" s="401" t="n">
        <v>61</v>
      </c>
      <c r="BV609" s="401" t="n">
        <v>15</v>
      </c>
      <c r="BW609" s="401" t="n">
        <v>6</v>
      </c>
      <c r="BX609" s="401" t="n">
        <v>90</v>
      </c>
      <c r="BY609" s="401" t="n">
        <v>75</v>
      </c>
      <c r="BZ609" s="401" t="n">
        <v>80</v>
      </c>
      <c r="CA609" s="401" t="n">
        <v>8</v>
      </c>
      <c r="CB609" s="401" t="n">
        <v>68</v>
      </c>
      <c r="CC609" s="401" t="n">
        <v>45</v>
      </c>
      <c r="CD609" s="401" t="n">
        <v>18</v>
      </c>
      <c r="CE609" s="401" t="n">
        <v>85</v>
      </c>
      <c r="CF609" s="401" t="n">
        <v>52</v>
      </c>
      <c r="CG609" s="401" t="n">
        <v>67</v>
      </c>
      <c r="CH609" s="401" t="n">
        <v>95</v>
      </c>
      <c r="CI609" s="401" t="n">
        <v>11</v>
      </c>
      <c r="CJ609" s="401" t="n">
        <v>27</v>
      </c>
      <c r="CK609" s="401" t="n">
        <v>46</v>
      </c>
      <c r="CL609" s="401" t="n">
        <v>78</v>
      </c>
      <c r="CM609" s="401" t="n">
        <v>54</v>
      </c>
      <c r="CN609" s="401" t="n">
        <v>89</v>
      </c>
      <c r="CO609" s="401" t="n">
        <v>72</v>
      </c>
      <c r="CP609" s="401" t="n">
        <v>76</v>
      </c>
      <c r="CQ609" s="401" t="n">
        <v>33</v>
      </c>
      <c r="CR609" s="401" t="n">
        <v>9</v>
      </c>
      <c r="CS609" s="401" t="n">
        <v>4</v>
      </c>
      <c r="CT609" s="401" t="n">
        <v>124</v>
      </c>
      <c r="CU609" s="401" t="n">
        <v>118</v>
      </c>
      <c r="CV609" s="401" t="n">
        <v>17</v>
      </c>
      <c r="CW609" s="401" t="n">
        <v>123</v>
      </c>
      <c r="CX609" s="401" t="n">
        <v>66</v>
      </c>
      <c r="CY609" s="401" t="n">
        <v>111</v>
      </c>
      <c r="CZ609" s="401" t="n">
        <v>86</v>
      </c>
      <c r="DA609" s="401" t="n">
        <v>62</v>
      </c>
      <c r="DB609" s="401" t="n">
        <v>25</v>
      </c>
      <c r="DC609" s="401" t="n">
        <v>113</v>
      </c>
      <c r="DD609" s="401" t="n">
        <v>1</v>
      </c>
      <c r="DE609" s="401" t="n">
        <v>117</v>
      </c>
      <c r="DF609" s="401" t="n">
        <v>36</v>
      </c>
      <c r="DG609" s="401" t="n">
        <v>34</v>
      </c>
      <c r="DH609" s="401" t="n">
        <v>91</v>
      </c>
      <c r="DI609" s="401" t="n">
        <v>102</v>
      </c>
      <c r="DJ609" s="401" t="n">
        <v>77</v>
      </c>
      <c r="DK609" s="401" t="n">
        <v>21</v>
      </c>
      <c r="DL609" s="401" t="n">
        <v>44</v>
      </c>
      <c r="DM609" s="401" t="n">
        <v>38</v>
      </c>
      <c r="DN609" s="401" t="n">
        <v>5</v>
      </c>
      <c r="DO609" s="401" t="n">
        <v>73</v>
      </c>
      <c r="DP609" s="401" t="n">
        <v>7</v>
      </c>
      <c r="DQ609" s="401" t="n">
        <v>104</v>
      </c>
      <c r="DR609" s="401" t="n">
        <v>88</v>
      </c>
      <c r="DS609" s="401" t="n">
        <v>106</v>
      </c>
      <c r="DT609" s="401" t="n">
        <v>31</v>
      </c>
      <c r="DU609" s="401" t="n">
        <v>24</v>
      </c>
      <c r="DV609" s="401" t="n">
        <v>55</v>
      </c>
      <c r="DW609" s="401" t="n">
        <v>58</v>
      </c>
      <c r="DX609" s="401" t="n">
        <v>65</v>
      </c>
      <c r="DY609" s="401" t="n">
        <v>101</v>
      </c>
    </row>
    <row r="610" customFormat="false" ht="12.75" hidden="false" customHeight="false" outlineLevel="0" collapsed="false">
      <c r="E610" s="401" t="s">
        <v>227</v>
      </c>
      <c r="F610" s="401" t="n">
        <v>24</v>
      </c>
      <c r="G610" s="401" t="n">
        <v>119</v>
      </c>
      <c r="H610" s="401" t="n">
        <v>56</v>
      </c>
      <c r="I610" s="401" t="n">
        <v>3</v>
      </c>
      <c r="J610" s="401" t="n">
        <v>18</v>
      </c>
      <c r="K610" s="401" t="n">
        <v>17</v>
      </c>
      <c r="L610" s="401" t="n">
        <v>28</v>
      </c>
      <c r="M610" s="401" t="n">
        <v>57</v>
      </c>
      <c r="N610" s="401" t="n">
        <v>35</v>
      </c>
      <c r="O610" s="401" t="n">
        <v>106</v>
      </c>
      <c r="P610" s="401" t="n">
        <v>29</v>
      </c>
      <c r="Q610" s="401" t="n">
        <v>98</v>
      </c>
      <c r="R610" s="401" t="n">
        <v>25</v>
      </c>
      <c r="S610" s="401" t="n">
        <v>66</v>
      </c>
      <c r="T610" s="401" t="n">
        <v>44</v>
      </c>
      <c r="U610" s="401" t="n">
        <v>74</v>
      </c>
      <c r="V610" s="401" t="n">
        <v>6</v>
      </c>
      <c r="W610" s="401" t="n">
        <v>32</v>
      </c>
      <c r="X610" s="401" t="n">
        <v>121</v>
      </c>
      <c r="Y610" s="401" t="n">
        <v>38</v>
      </c>
      <c r="Z610" s="401" t="n">
        <v>83</v>
      </c>
      <c r="AA610" s="401" t="n">
        <v>80</v>
      </c>
      <c r="AB610" s="401" t="n">
        <v>7</v>
      </c>
      <c r="AC610" s="401" t="n">
        <v>1</v>
      </c>
      <c r="AD610" s="401" t="n">
        <v>63</v>
      </c>
      <c r="AE610" s="401" t="n">
        <v>52</v>
      </c>
      <c r="AF610" s="401" t="n">
        <v>65</v>
      </c>
      <c r="AG610" s="401" t="n">
        <v>122</v>
      </c>
      <c r="AH610" s="401" t="n">
        <v>71</v>
      </c>
      <c r="AI610" s="401" t="n">
        <v>46</v>
      </c>
      <c r="AJ610" s="401" t="n">
        <v>120</v>
      </c>
      <c r="AK610" s="401" t="n">
        <v>5</v>
      </c>
      <c r="AL610" s="401" t="n">
        <v>67</v>
      </c>
      <c r="AM610" s="401" t="n">
        <v>21</v>
      </c>
      <c r="AN610" s="401" t="n">
        <v>9</v>
      </c>
      <c r="AO610" s="401" t="n">
        <v>69</v>
      </c>
      <c r="AP610" s="401" t="n">
        <v>115</v>
      </c>
      <c r="AQ610" s="401" t="n">
        <v>20</v>
      </c>
      <c r="AR610" s="401" t="n">
        <v>27</v>
      </c>
      <c r="AS610" s="401" t="n">
        <v>61</v>
      </c>
      <c r="AT610" s="401" t="n">
        <v>10</v>
      </c>
      <c r="AU610" s="401" t="n">
        <v>109</v>
      </c>
      <c r="AV610" s="401" t="n">
        <v>36</v>
      </c>
      <c r="AW610" s="401" t="n">
        <v>111</v>
      </c>
      <c r="AX610" s="401" t="n">
        <v>104</v>
      </c>
      <c r="AY610" s="401" t="n">
        <v>70</v>
      </c>
      <c r="AZ610" s="401" t="n">
        <v>64</v>
      </c>
      <c r="BA610" s="401" t="n">
        <v>75</v>
      </c>
      <c r="BB610" s="401" t="n">
        <v>51</v>
      </c>
      <c r="BC610" s="401" t="n">
        <v>113</v>
      </c>
      <c r="BD610" s="401" t="n">
        <v>103</v>
      </c>
      <c r="BE610" s="401" t="n">
        <v>53</v>
      </c>
      <c r="BF610" s="401" t="n">
        <v>22</v>
      </c>
      <c r="BG610" s="401" t="n">
        <v>11</v>
      </c>
      <c r="BH610" s="401" t="n">
        <v>47</v>
      </c>
      <c r="BI610" s="401" t="n">
        <v>8</v>
      </c>
      <c r="BJ610" s="401" t="n">
        <v>110</v>
      </c>
      <c r="BK610" s="401" t="n">
        <v>100</v>
      </c>
      <c r="BL610" s="401" t="n">
        <v>16</v>
      </c>
      <c r="BM610" s="401" t="n">
        <v>59</v>
      </c>
      <c r="BN610" s="401" t="n">
        <v>40</v>
      </c>
      <c r="BO610" s="401" t="n">
        <v>124</v>
      </c>
      <c r="BP610" s="401" t="n">
        <v>62</v>
      </c>
      <c r="BQ610" s="401" t="n">
        <v>95</v>
      </c>
      <c r="BR610" s="401" t="n">
        <v>116</v>
      </c>
      <c r="BS610" s="401" t="n">
        <v>97</v>
      </c>
      <c r="BT610" s="401" t="n">
        <v>31</v>
      </c>
      <c r="BU610" s="401" t="n">
        <v>90</v>
      </c>
      <c r="BV610" s="401" t="n">
        <v>105</v>
      </c>
      <c r="BW610" s="401" t="n">
        <v>54</v>
      </c>
      <c r="BX610" s="401" t="n">
        <v>108</v>
      </c>
      <c r="BY610" s="401" t="n">
        <v>34</v>
      </c>
      <c r="BZ610" s="401" t="n">
        <v>30</v>
      </c>
      <c r="CA610" s="401" t="n">
        <v>96</v>
      </c>
      <c r="CB610" s="401" t="n">
        <v>48</v>
      </c>
      <c r="CC610" s="401" t="n">
        <v>79</v>
      </c>
      <c r="CD610" s="401" t="n">
        <v>118</v>
      </c>
      <c r="CE610" s="401" t="n">
        <v>26</v>
      </c>
      <c r="CF610" s="401" t="n">
        <v>2</v>
      </c>
      <c r="CG610" s="401" t="n">
        <v>41</v>
      </c>
      <c r="CH610" s="401" t="n">
        <v>4</v>
      </c>
      <c r="CI610" s="401" t="n">
        <v>99</v>
      </c>
      <c r="CJ610" s="401" t="n">
        <v>94</v>
      </c>
      <c r="CK610" s="401" t="n">
        <v>72</v>
      </c>
      <c r="CL610" s="401" t="n">
        <v>43</v>
      </c>
      <c r="CM610" s="401" t="n">
        <v>117</v>
      </c>
      <c r="CN610" s="401" t="n">
        <v>85</v>
      </c>
      <c r="CO610" s="401" t="n">
        <v>14</v>
      </c>
      <c r="CP610" s="401" t="n">
        <v>88</v>
      </c>
      <c r="CQ610" s="401" t="n">
        <v>76</v>
      </c>
      <c r="CR610" s="401" t="n">
        <v>77</v>
      </c>
      <c r="CS610" s="401" t="n">
        <v>50</v>
      </c>
      <c r="CT610" s="401" t="n">
        <v>81</v>
      </c>
      <c r="CU610" s="401" t="n">
        <v>55</v>
      </c>
      <c r="CV610" s="401" t="n">
        <v>39</v>
      </c>
      <c r="CW610" s="401" t="n">
        <v>60</v>
      </c>
      <c r="CX610" s="401" t="n">
        <v>78</v>
      </c>
      <c r="CY610" s="401" t="n">
        <v>12</v>
      </c>
      <c r="CZ610" s="401" t="n">
        <v>107</v>
      </c>
      <c r="DA610" s="401" t="n">
        <v>101</v>
      </c>
      <c r="DB610" s="401" t="n">
        <v>89</v>
      </c>
      <c r="DC610" s="401" t="n">
        <v>114</v>
      </c>
      <c r="DD610" s="401" t="n">
        <v>82</v>
      </c>
      <c r="DE610" s="401" t="n">
        <v>45</v>
      </c>
      <c r="DF610" s="401" t="n">
        <v>58</v>
      </c>
      <c r="DG610" s="401" t="n">
        <v>13</v>
      </c>
      <c r="DH610" s="401" t="n">
        <v>73</v>
      </c>
      <c r="DI610" s="401" t="n">
        <v>49</v>
      </c>
      <c r="DJ610" s="401" t="n">
        <v>123</v>
      </c>
      <c r="DK610" s="401" t="n">
        <v>93</v>
      </c>
      <c r="DL610" s="401" t="n">
        <v>15</v>
      </c>
      <c r="DM610" s="401" t="n">
        <v>68</v>
      </c>
      <c r="DN610" s="401" t="n">
        <v>87</v>
      </c>
      <c r="DO610" s="401" t="n">
        <v>102</v>
      </c>
      <c r="DP610" s="401" t="n">
        <v>37</v>
      </c>
      <c r="DQ610" s="401" t="n">
        <v>33</v>
      </c>
      <c r="DR610" s="401" t="n">
        <v>86</v>
      </c>
      <c r="DS610" s="401" t="n">
        <v>19</v>
      </c>
      <c r="DT610" s="401" t="n">
        <v>91</v>
      </c>
      <c r="DU610" s="401" t="n">
        <v>23</v>
      </c>
      <c r="DV610" s="401" t="n">
        <v>92</v>
      </c>
      <c r="DW610" s="401" t="n">
        <v>84</v>
      </c>
      <c r="DX610" s="401" t="n">
        <v>42</v>
      </c>
      <c r="DY610" s="401" t="n">
        <v>112</v>
      </c>
    </row>
    <row r="612" customFormat="false" ht="12.75" hidden="false" customHeight="false" outlineLevel="0" collapsed="false">
      <c r="D612" s="446" t="n">
        <v>125</v>
      </c>
      <c r="E612" s="39" t="s">
        <v>250</v>
      </c>
    </row>
    <row r="613" customFormat="false" ht="12.75" hidden="false" customHeight="false" outlineLevel="0" collapsed="false">
      <c r="E613" s="401" t="s">
        <v>198</v>
      </c>
      <c r="F613" s="401" t="n">
        <v>1</v>
      </c>
      <c r="G613" s="401" t="n">
        <v>2</v>
      </c>
      <c r="H613" s="401" t="n">
        <v>3</v>
      </c>
      <c r="I613" s="401" t="n">
        <v>4</v>
      </c>
      <c r="J613" s="401" t="n">
        <v>5</v>
      </c>
      <c r="K613" s="401" t="n">
        <v>6</v>
      </c>
      <c r="L613" s="401" t="n">
        <v>7</v>
      </c>
      <c r="M613" s="401" t="n">
        <v>8</v>
      </c>
      <c r="N613" s="401" t="n">
        <v>9</v>
      </c>
      <c r="O613" s="401" t="n">
        <v>10</v>
      </c>
      <c r="P613" s="401" t="n">
        <v>11</v>
      </c>
      <c r="Q613" s="401" t="n">
        <v>12</v>
      </c>
      <c r="R613" s="401" t="n">
        <v>13</v>
      </c>
      <c r="S613" s="401" t="n">
        <v>14</v>
      </c>
      <c r="T613" s="401" t="n">
        <v>15</v>
      </c>
      <c r="U613" s="401" t="n">
        <v>16</v>
      </c>
      <c r="V613" s="401" t="n">
        <v>17</v>
      </c>
      <c r="W613" s="401" t="n">
        <v>18</v>
      </c>
      <c r="X613" s="401" t="n">
        <v>19</v>
      </c>
      <c r="Y613" s="401" t="n">
        <v>20</v>
      </c>
      <c r="Z613" s="401" t="n">
        <v>21</v>
      </c>
      <c r="AA613" s="401" t="n">
        <v>22</v>
      </c>
      <c r="AB613" s="401" t="n">
        <v>23</v>
      </c>
      <c r="AC613" s="401" t="n">
        <v>24</v>
      </c>
      <c r="AD613" s="401" t="n">
        <v>25</v>
      </c>
      <c r="AE613" s="401" t="n">
        <v>26</v>
      </c>
      <c r="AF613" s="401" t="n">
        <v>27</v>
      </c>
      <c r="AG613" s="401" t="n">
        <v>28</v>
      </c>
      <c r="AH613" s="401" t="n">
        <v>29</v>
      </c>
      <c r="AI613" s="401" t="n">
        <v>30</v>
      </c>
      <c r="AJ613" s="401" t="n">
        <v>31</v>
      </c>
      <c r="AK613" s="401" t="n">
        <v>32</v>
      </c>
      <c r="AL613" s="401" t="n">
        <v>33</v>
      </c>
      <c r="AM613" s="401" t="n">
        <v>34</v>
      </c>
      <c r="AN613" s="401" t="n">
        <v>35</v>
      </c>
      <c r="AO613" s="401" t="n">
        <v>36</v>
      </c>
      <c r="AP613" s="401" t="n">
        <v>37</v>
      </c>
      <c r="AQ613" s="401" t="n">
        <v>38</v>
      </c>
      <c r="AR613" s="401" t="n">
        <v>39</v>
      </c>
      <c r="AS613" s="401" t="n">
        <v>40</v>
      </c>
      <c r="AT613" s="401" t="n">
        <v>41</v>
      </c>
      <c r="AU613" s="401" t="n">
        <v>42</v>
      </c>
      <c r="AV613" s="401" t="n">
        <v>43</v>
      </c>
      <c r="AW613" s="401" t="n">
        <v>44</v>
      </c>
      <c r="AX613" s="401" t="n">
        <v>45</v>
      </c>
      <c r="AY613" s="401" t="n">
        <v>46</v>
      </c>
      <c r="AZ613" s="401" t="n">
        <v>47</v>
      </c>
      <c r="BA613" s="401" t="n">
        <v>48</v>
      </c>
      <c r="BB613" s="401" t="n">
        <v>49</v>
      </c>
      <c r="BC613" s="401" t="n">
        <v>50</v>
      </c>
      <c r="BD613" s="401" t="n">
        <v>51</v>
      </c>
      <c r="BE613" s="401" t="n">
        <v>52</v>
      </c>
      <c r="BF613" s="401" t="n">
        <v>53</v>
      </c>
      <c r="BG613" s="401" t="n">
        <v>54</v>
      </c>
      <c r="BH613" s="401" t="n">
        <v>55</v>
      </c>
      <c r="BI613" s="401" t="n">
        <v>56</v>
      </c>
      <c r="BJ613" s="401" t="n">
        <v>57</v>
      </c>
      <c r="BK613" s="401" t="n">
        <v>58</v>
      </c>
      <c r="BL613" s="401" t="n">
        <v>59</v>
      </c>
      <c r="BM613" s="401" t="n">
        <v>60</v>
      </c>
      <c r="BN613" s="401" t="n">
        <v>61</v>
      </c>
      <c r="BO613" s="401" t="n">
        <v>62</v>
      </c>
      <c r="BP613" s="401" t="n">
        <v>63</v>
      </c>
      <c r="BQ613" s="401" t="n">
        <v>64</v>
      </c>
      <c r="BR613" s="401" t="n">
        <v>65</v>
      </c>
      <c r="BS613" s="401" t="n">
        <v>66</v>
      </c>
      <c r="BT613" s="401" t="n">
        <v>67</v>
      </c>
      <c r="BU613" s="401" t="n">
        <v>68</v>
      </c>
      <c r="BV613" s="401" t="n">
        <v>69</v>
      </c>
      <c r="BW613" s="401" t="n">
        <v>70</v>
      </c>
      <c r="BX613" s="401" t="n">
        <v>71</v>
      </c>
      <c r="BY613" s="401" t="n">
        <v>72</v>
      </c>
      <c r="BZ613" s="401" t="n">
        <v>73</v>
      </c>
      <c r="CA613" s="401" t="n">
        <v>74</v>
      </c>
      <c r="CB613" s="401" t="n">
        <v>75</v>
      </c>
      <c r="CC613" s="401" t="n">
        <v>76</v>
      </c>
      <c r="CD613" s="401" t="n">
        <v>77</v>
      </c>
      <c r="CE613" s="401" t="n">
        <v>78</v>
      </c>
      <c r="CF613" s="401" t="n">
        <v>79</v>
      </c>
      <c r="CG613" s="401" t="n">
        <v>80</v>
      </c>
      <c r="CH613" s="401" t="n">
        <v>81</v>
      </c>
      <c r="CI613" s="401" t="n">
        <v>82</v>
      </c>
      <c r="CJ613" s="401" t="n">
        <v>83</v>
      </c>
      <c r="CK613" s="401" t="n">
        <v>84</v>
      </c>
      <c r="CL613" s="401" t="n">
        <v>85</v>
      </c>
      <c r="CM613" s="401" t="n">
        <v>86</v>
      </c>
      <c r="CN613" s="401" t="n">
        <v>87</v>
      </c>
      <c r="CO613" s="401" t="n">
        <v>88</v>
      </c>
      <c r="CP613" s="401" t="n">
        <v>89</v>
      </c>
      <c r="CQ613" s="401" t="n">
        <v>90</v>
      </c>
      <c r="CR613" s="401" t="n">
        <v>91</v>
      </c>
      <c r="CS613" s="401" t="n">
        <v>92</v>
      </c>
      <c r="CT613" s="401" t="n">
        <v>93</v>
      </c>
      <c r="CU613" s="401" t="n">
        <v>94</v>
      </c>
      <c r="CV613" s="401" t="n">
        <v>95</v>
      </c>
      <c r="CW613" s="401" t="n">
        <v>96</v>
      </c>
      <c r="CX613" s="401" t="n">
        <v>97</v>
      </c>
      <c r="CY613" s="401" t="n">
        <v>98</v>
      </c>
      <c r="CZ613" s="401" t="n">
        <v>99</v>
      </c>
      <c r="DA613" s="401" t="n">
        <v>100</v>
      </c>
      <c r="DB613" s="401" t="n">
        <v>101</v>
      </c>
      <c r="DC613" s="401" t="n">
        <v>102</v>
      </c>
      <c r="DD613" s="401" t="n">
        <v>103</v>
      </c>
      <c r="DE613" s="401" t="n">
        <v>104</v>
      </c>
      <c r="DF613" s="401" t="n">
        <v>105</v>
      </c>
      <c r="DG613" s="401" t="n">
        <v>106</v>
      </c>
      <c r="DH613" s="401" t="n">
        <v>107</v>
      </c>
      <c r="DI613" s="401" t="n">
        <v>108</v>
      </c>
      <c r="DJ613" s="401" t="n">
        <v>109</v>
      </c>
      <c r="DK613" s="401" t="n">
        <v>110</v>
      </c>
      <c r="DL613" s="401" t="n">
        <v>111</v>
      </c>
      <c r="DM613" s="401" t="n">
        <v>112</v>
      </c>
      <c r="DN613" s="401" t="n">
        <v>113</v>
      </c>
      <c r="DO613" s="401" t="n">
        <v>114</v>
      </c>
      <c r="DP613" s="401" t="n">
        <v>115</v>
      </c>
      <c r="DQ613" s="401" t="n">
        <v>116</v>
      </c>
      <c r="DR613" s="401" t="n">
        <v>117</v>
      </c>
      <c r="DS613" s="401" t="n">
        <v>118</v>
      </c>
      <c r="DT613" s="401" t="n">
        <v>119</v>
      </c>
      <c r="DU613" s="401" t="n">
        <v>120</v>
      </c>
      <c r="DV613" s="401" t="n">
        <v>121</v>
      </c>
      <c r="DW613" s="401" t="n">
        <v>122</v>
      </c>
      <c r="DX613" s="401" t="n">
        <v>123</v>
      </c>
      <c r="DY613" s="401" t="n">
        <v>124</v>
      </c>
      <c r="DZ613" s="401" t="n">
        <v>125</v>
      </c>
    </row>
    <row r="614" customFormat="false" ht="12.75" hidden="false" customHeight="false" outlineLevel="0" collapsed="false">
      <c r="E614" s="401" t="s">
        <v>225</v>
      </c>
      <c r="F614" s="401" t="n">
        <v>5</v>
      </c>
      <c r="G614" s="401" t="n">
        <v>78</v>
      </c>
      <c r="H614" s="401" t="n">
        <v>107</v>
      </c>
      <c r="I614" s="401" t="n">
        <v>116</v>
      </c>
      <c r="J614" s="401" t="n">
        <v>36</v>
      </c>
      <c r="K614" s="401" t="n">
        <v>25</v>
      </c>
      <c r="L614" s="401" t="n">
        <v>55</v>
      </c>
      <c r="M614" s="401" t="n">
        <v>19</v>
      </c>
      <c r="N614" s="401" t="n">
        <v>122</v>
      </c>
      <c r="O614" s="401" t="n">
        <v>109</v>
      </c>
      <c r="P614" s="401" t="n">
        <v>125</v>
      </c>
      <c r="Q614" s="401" t="n">
        <v>113</v>
      </c>
      <c r="R614" s="401" t="n">
        <v>70</v>
      </c>
      <c r="S614" s="401" t="n">
        <v>23</v>
      </c>
      <c r="T614" s="401" t="n">
        <v>117</v>
      </c>
      <c r="U614" s="401" t="n">
        <v>45</v>
      </c>
      <c r="V614" s="401" t="n">
        <v>73</v>
      </c>
      <c r="W614" s="401" t="n">
        <v>12</v>
      </c>
      <c r="X614" s="401" t="n">
        <v>101</v>
      </c>
      <c r="Y614" s="401" t="n">
        <v>52</v>
      </c>
      <c r="Z614" s="401" t="n">
        <v>88</v>
      </c>
      <c r="AA614" s="401" t="n">
        <v>68</v>
      </c>
      <c r="AB614" s="401" t="n">
        <v>97</v>
      </c>
      <c r="AC614" s="401" t="n">
        <v>1</v>
      </c>
      <c r="AD614" s="401" t="n">
        <v>44</v>
      </c>
      <c r="AE614" s="401" t="n">
        <v>100</v>
      </c>
      <c r="AF614" s="401" t="n">
        <v>43</v>
      </c>
      <c r="AG614" s="401" t="n">
        <v>39</v>
      </c>
      <c r="AH614" s="401" t="n">
        <v>115</v>
      </c>
      <c r="AI614" s="401" t="n">
        <v>8</v>
      </c>
      <c r="AJ614" s="401" t="n">
        <v>69</v>
      </c>
      <c r="AK614" s="401" t="n">
        <v>29</v>
      </c>
      <c r="AL614" s="401" t="n">
        <v>37</v>
      </c>
      <c r="AM614" s="401" t="n">
        <v>63</v>
      </c>
      <c r="AN614" s="401" t="n">
        <v>93</v>
      </c>
      <c r="AO614" s="401" t="n">
        <v>92</v>
      </c>
      <c r="AP614" s="401" t="n">
        <v>28</v>
      </c>
      <c r="AQ614" s="401" t="n">
        <v>57</v>
      </c>
      <c r="AR614" s="401" t="n">
        <v>51</v>
      </c>
      <c r="AS614" s="401" t="n">
        <v>81</v>
      </c>
      <c r="AT614" s="401" t="n">
        <v>59</v>
      </c>
      <c r="AU614" s="401" t="n">
        <v>99</v>
      </c>
      <c r="AV614" s="401" t="n">
        <v>104</v>
      </c>
      <c r="AW614" s="401" t="n">
        <v>6</v>
      </c>
      <c r="AX614" s="401" t="n">
        <v>77</v>
      </c>
      <c r="AY614" s="401" t="n">
        <v>15</v>
      </c>
      <c r="AZ614" s="401" t="n">
        <v>110</v>
      </c>
      <c r="BA614" s="401" t="n">
        <v>95</v>
      </c>
      <c r="BB614" s="401" t="n">
        <v>27</v>
      </c>
      <c r="BC614" s="401" t="n">
        <v>71</v>
      </c>
      <c r="BD614" s="401" t="n">
        <v>33</v>
      </c>
      <c r="BE614" s="401" t="n">
        <v>20</v>
      </c>
      <c r="BF614" s="401" t="n">
        <v>74</v>
      </c>
      <c r="BG614" s="401" t="n">
        <v>106</v>
      </c>
      <c r="BH614" s="401" t="n">
        <v>49</v>
      </c>
      <c r="BI614" s="401" t="n">
        <v>87</v>
      </c>
      <c r="BJ614" s="401" t="n">
        <v>91</v>
      </c>
      <c r="BK614" s="401" t="n">
        <v>121</v>
      </c>
      <c r="BL614" s="401" t="n">
        <v>31</v>
      </c>
      <c r="BM614" s="401" t="n">
        <v>53</v>
      </c>
      <c r="BN614" s="401" t="n">
        <v>80</v>
      </c>
      <c r="BO614" s="401" t="n">
        <v>26</v>
      </c>
      <c r="BP614" s="401" t="n">
        <v>111</v>
      </c>
      <c r="BQ614" s="401" t="n">
        <v>22</v>
      </c>
      <c r="BR614" s="401" t="n">
        <v>56</v>
      </c>
      <c r="BS614" s="401" t="n">
        <v>48</v>
      </c>
      <c r="BT614" s="401" t="n">
        <v>119</v>
      </c>
      <c r="BU614" s="401" t="n">
        <v>64</v>
      </c>
      <c r="BV614" s="401" t="n">
        <v>108</v>
      </c>
      <c r="BW614" s="401" t="n">
        <v>9</v>
      </c>
      <c r="BX614" s="401" t="n">
        <v>3</v>
      </c>
      <c r="BY614" s="401" t="n">
        <v>38</v>
      </c>
      <c r="BZ614" s="401" t="n">
        <v>24</v>
      </c>
      <c r="CA614" s="401" t="n">
        <v>98</v>
      </c>
      <c r="CB614" s="401" t="n">
        <v>102</v>
      </c>
      <c r="CC614" s="401" t="n">
        <v>30</v>
      </c>
      <c r="CD614" s="401" t="n">
        <v>13</v>
      </c>
      <c r="CE614" s="401" t="n">
        <v>42</v>
      </c>
      <c r="CF614" s="401" t="n">
        <v>96</v>
      </c>
      <c r="CG614" s="401" t="n">
        <v>2</v>
      </c>
      <c r="CH614" s="401" t="n">
        <v>47</v>
      </c>
      <c r="CI614" s="401" t="n">
        <v>123</v>
      </c>
      <c r="CJ614" s="401" t="n">
        <v>94</v>
      </c>
      <c r="CK614" s="401" t="n">
        <v>60</v>
      </c>
      <c r="CL614" s="401" t="n">
        <v>18</v>
      </c>
      <c r="CM614" s="401" t="n">
        <v>90</v>
      </c>
      <c r="CN614" s="401" t="n">
        <v>34</v>
      </c>
      <c r="CO614" s="401" t="n">
        <v>85</v>
      </c>
      <c r="CP614" s="401" t="n">
        <v>17</v>
      </c>
      <c r="CQ614" s="401" t="n">
        <v>21</v>
      </c>
      <c r="CR614" s="401" t="n">
        <v>75</v>
      </c>
      <c r="CS614" s="401" t="n">
        <v>65</v>
      </c>
      <c r="CT614" s="401" t="n">
        <v>16</v>
      </c>
      <c r="CU614" s="401" t="n">
        <v>11</v>
      </c>
      <c r="CV614" s="401" t="n">
        <v>124</v>
      </c>
      <c r="CW614" s="401" t="n">
        <v>103</v>
      </c>
      <c r="CX614" s="401" t="n">
        <v>120</v>
      </c>
      <c r="CY614" s="401" t="n">
        <v>72</v>
      </c>
      <c r="CZ614" s="401" t="n">
        <v>61</v>
      </c>
      <c r="DA614" s="401" t="n">
        <v>32</v>
      </c>
      <c r="DB614" s="401" t="n">
        <v>62</v>
      </c>
      <c r="DC614" s="401" t="n">
        <v>66</v>
      </c>
      <c r="DD614" s="401" t="n">
        <v>79</v>
      </c>
      <c r="DE614" s="401" t="n">
        <v>46</v>
      </c>
      <c r="DF614" s="401" t="n">
        <v>84</v>
      </c>
      <c r="DG614" s="401" t="n">
        <v>89</v>
      </c>
      <c r="DH614" s="401" t="n">
        <v>35</v>
      </c>
      <c r="DI614" s="401" t="n">
        <v>7</v>
      </c>
      <c r="DJ614" s="401" t="n">
        <v>67</v>
      </c>
      <c r="DK614" s="401" t="n">
        <v>118</v>
      </c>
      <c r="DL614" s="401" t="n">
        <v>14</v>
      </c>
      <c r="DM614" s="401" t="n">
        <v>4</v>
      </c>
      <c r="DN614" s="401" t="n">
        <v>112</v>
      </c>
      <c r="DO614" s="401" t="n">
        <v>58</v>
      </c>
      <c r="DP614" s="401" t="n">
        <v>54</v>
      </c>
      <c r="DQ614" s="401" t="n">
        <v>50</v>
      </c>
      <c r="DR614" s="401" t="n">
        <v>40</v>
      </c>
      <c r="DS614" s="401" t="n">
        <v>41</v>
      </c>
      <c r="DT614" s="401" t="n">
        <v>10</v>
      </c>
      <c r="DU614" s="401" t="n">
        <v>82</v>
      </c>
      <c r="DV614" s="401" t="n">
        <v>114</v>
      </c>
      <c r="DW614" s="401" t="n">
        <v>83</v>
      </c>
      <c r="DX614" s="401" t="n">
        <v>105</v>
      </c>
      <c r="DY614" s="401" t="n">
        <v>76</v>
      </c>
      <c r="DZ614" s="401" t="n">
        <v>86</v>
      </c>
    </row>
    <row r="615" customFormat="false" ht="12.75" hidden="false" customHeight="false" outlineLevel="0" collapsed="false">
      <c r="E615" s="401" t="s">
        <v>227</v>
      </c>
      <c r="F615" s="401" t="n">
        <v>53</v>
      </c>
      <c r="G615" s="401" t="n">
        <v>79</v>
      </c>
      <c r="H615" s="401" t="n">
        <v>15</v>
      </c>
      <c r="I615" s="401" t="n">
        <v>112</v>
      </c>
      <c r="J615" s="401" t="n">
        <v>101</v>
      </c>
      <c r="K615" s="401" t="n">
        <v>118</v>
      </c>
      <c r="L615" s="401" t="n">
        <v>58</v>
      </c>
      <c r="M615" s="401" t="n">
        <v>29</v>
      </c>
      <c r="N615" s="401" t="n">
        <v>75</v>
      </c>
      <c r="O615" s="401" t="n">
        <v>87</v>
      </c>
      <c r="P615" s="401" t="n">
        <v>54</v>
      </c>
      <c r="Q615" s="401" t="n">
        <v>105</v>
      </c>
      <c r="R615" s="401" t="n">
        <v>117</v>
      </c>
      <c r="S615" s="401" t="n">
        <v>30</v>
      </c>
      <c r="T615" s="401" t="n">
        <v>3</v>
      </c>
      <c r="U615" s="401" t="n">
        <v>19</v>
      </c>
      <c r="V615" s="401" t="n">
        <v>74</v>
      </c>
      <c r="W615" s="401" t="n">
        <v>81</v>
      </c>
      <c r="X615" s="401" t="n">
        <v>90</v>
      </c>
      <c r="Y615" s="401" t="n">
        <v>107</v>
      </c>
      <c r="Z615" s="401" t="n">
        <v>4</v>
      </c>
      <c r="AA615" s="401" t="n">
        <v>23</v>
      </c>
      <c r="AB615" s="401" t="n">
        <v>110</v>
      </c>
      <c r="AC615" s="401" t="n">
        <v>68</v>
      </c>
      <c r="AD615" s="401" t="n">
        <v>103</v>
      </c>
      <c r="AE615" s="401" t="n">
        <v>34</v>
      </c>
      <c r="AF615" s="401" t="n">
        <v>95</v>
      </c>
      <c r="AG615" s="401" t="n">
        <v>116</v>
      </c>
      <c r="AH615" s="401" t="n">
        <v>121</v>
      </c>
      <c r="AI615" s="401" t="n">
        <v>111</v>
      </c>
      <c r="AJ615" s="401" t="n">
        <v>10</v>
      </c>
      <c r="AK615" s="401" t="n">
        <v>70</v>
      </c>
      <c r="AL615" s="401" t="n">
        <v>52</v>
      </c>
      <c r="AM615" s="401" t="n">
        <v>33</v>
      </c>
      <c r="AN615" s="401" t="n">
        <v>62</v>
      </c>
      <c r="AO615" s="401" t="n">
        <v>55</v>
      </c>
      <c r="AP615" s="401" t="n">
        <v>59</v>
      </c>
      <c r="AQ615" s="401" t="n">
        <v>22</v>
      </c>
      <c r="AR615" s="401" t="n">
        <v>66</v>
      </c>
      <c r="AS615" s="401" t="n">
        <v>43</v>
      </c>
      <c r="AT615" s="401" t="n">
        <v>64</v>
      </c>
      <c r="AU615" s="401" t="n">
        <v>94</v>
      </c>
      <c r="AV615" s="401" t="n">
        <v>40</v>
      </c>
      <c r="AW615" s="401" t="n">
        <v>57</v>
      </c>
      <c r="AX615" s="401" t="n">
        <v>13</v>
      </c>
      <c r="AY615" s="401" t="n">
        <v>119</v>
      </c>
      <c r="AZ615" s="401" t="n">
        <v>63</v>
      </c>
      <c r="BA615" s="401" t="n">
        <v>2</v>
      </c>
      <c r="BB615" s="401" t="n">
        <v>36</v>
      </c>
      <c r="BC615" s="401" t="n">
        <v>73</v>
      </c>
      <c r="BD615" s="401" t="n">
        <v>124</v>
      </c>
      <c r="BE615" s="401" t="n">
        <v>18</v>
      </c>
      <c r="BF615" s="401" t="n">
        <v>77</v>
      </c>
      <c r="BG615" s="401" t="n">
        <v>88</v>
      </c>
      <c r="BH615" s="401" t="n">
        <v>12</v>
      </c>
      <c r="BI615" s="401" t="n">
        <v>49</v>
      </c>
      <c r="BJ615" s="401" t="n">
        <v>31</v>
      </c>
      <c r="BK615" s="401" t="n">
        <v>61</v>
      </c>
      <c r="BL615" s="401" t="n">
        <v>37</v>
      </c>
      <c r="BM615" s="401" t="n">
        <v>41</v>
      </c>
      <c r="BN615" s="401" t="n">
        <v>9</v>
      </c>
      <c r="BO615" s="401" t="n">
        <v>96</v>
      </c>
      <c r="BP615" s="401" t="n">
        <v>11</v>
      </c>
      <c r="BQ615" s="401" t="n">
        <v>5</v>
      </c>
      <c r="BR615" s="401" t="n">
        <v>114</v>
      </c>
      <c r="BS615" s="401" t="n">
        <v>115</v>
      </c>
      <c r="BT615" s="401" t="n">
        <v>6</v>
      </c>
      <c r="BU615" s="401" t="n">
        <v>120</v>
      </c>
      <c r="BV615" s="401" t="n">
        <v>48</v>
      </c>
      <c r="BW615" s="401" t="n">
        <v>83</v>
      </c>
      <c r="BX615" s="401" t="n">
        <v>122</v>
      </c>
      <c r="BY615" s="401" t="n">
        <v>93</v>
      </c>
      <c r="BZ615" s="401" t="n">
        <v>27</v>
      </c>
      <c r="CA615" s="401" t="n">
        <v>47</v>
      </c>
      <c r="CB615" s="401" t="n">
        <v>113</v>
      </c>
      <c r="CC615" s="401" t="n">
        <v>17</v>
      </c>
      <c r="CD615" s="401" t="n">
        <v>89</v>
      </c>
      <c r="CE615" s="401" t="n">
        <v>1</v>
      </c>
      <c r="CF615" s="401" t="n">
        <v>26</v>
      </c>
      <c r="CG615" s="401" t="n">
        <v>76</v>
      </c>
      <c r="CH615" s="401" t="n">
        <v>44</v>
      </c>
      <c r="CI615" s="401" t="n">
        <v>24</v>
      </c>
      <c r="CJ615" s="401" t="n">
        <v>82</v>
      </c>
      <c r="CK615" s="401" t="n">
        <v>125</v>
      </c>
      <c r="CL615" s="401" t="n">
        <v>72</v>
      </c>
      <c r="CM615" s="401" t="n">
        <v>102</v>
      </c>
      <c r="CN615" s="401" t="n">
        <v>100</v>
      </c>
      <c r="CO615" s="401" t="n">
        <v>80</v>
      </c>
      <c r="CP615" s="401" t="n">
        <v>25</v>
      </c>
      <c r="CQ615" s="401" t="n">
        <v>69</v>
      </c>
      <c r="CR615" s="401" t="n">
        <v>84</v>
      </c>
      <c r="CS615" s="401" t="n">
        <v>39</v>
      </c>
      <c r="CT615" s="401" t="n">
        <v>14</v>
      </c>
      <c r="CU615" s="401" t="n">
        <v>42</v>
      </c>
      <c r="CV615" s="401" t="n">
        <v>51</v>
      </c>
      <c r="CW615" s="401" t="n">
        <v>35</v>
      </c>
      <c r="CX615" s="401" t="n">
        <v>56</v>
      </c>
      <c r="CY615" s="401" t="n">
        <v>20</v>
      </c>
      <c r="CZ615" s="401" t="n">
        <v>92</v>
      </c>
      <c r="DA615" s="401" t="n">
        <v>97</v>
      </c>
      <c r="DB615" s="401" t="n">
        <v>109</v>
      </c>
      <c r="DC615" s="401" t="n">
        <v>86</v>
      </c>
      <c r="DD615" s="401" t="n">
        <v>50</v>
      </c>
      <c r="DE615" s="401" t="n">
        <v>71</v>
      </c>
      <c r="DF615" s="401" t="n">
        <v>91</v>
      </c>
      <c r="DG615" s="401" t="n">
        <v>8</v>
      </c>
      <c r="DH615" s="401" t="n">
        <v>104</v>
      </c>
      <c r="DI615" s="401" t="n">
        <v>65</v>
      </c>
      <c r="DJ615" s="401" t="n">
        <v>123</v>
      </c>
      <c r="DK615" s="401" t="n">
        <v>38</v>
      </c>
      <c r="DL615" s="401" t="n">
        <v>85</v>
      </c>
      <c r="DM615" s="401" t="n">
        <v>106</v>
      </c>
      <c r="DN615" s="401" t="n">
        <v>32</v>
      </c>
      <c r="DO615" s="401" t="n">
        <v>45</v>
      </c>
      <c r="DP615" s="401" t="n">
        <v>78</v>
      </c>
      <c r="DQ615" s="401" t="n">
        <v>99</v>
      </c>
      <c r="DR615" s="401" t="n">
        <v>108</v>
      </c>
      <c r="DS615" s="401" t="n">
        <v>21</v>
      </c>
      <c r="DT615" s="401" t="n">
        <v>7</v>
      </c>
      <c r="DU615" s="401" t="n">
        <v>28</v>
      </c>
      <c r="DV615" s="401" t="n">
        <v>60</v>
      </c>
      <c r="DW615" s="401" t="n">
        <v>98</v>
      </c>
      <c r="DX615" s="401" t="n">
        <v>67</v>
      </c>
      <c r="DY615" s="401" t="n">
        <v>16</v>
      </c>
      <c r="DZ615" s="401" t="n">
        <v>46</v>
      </c>
    </row>
    <row r="617" customFormat="false" ht="12.75" hidden="false" customHeight="false" outlineLevel="0" collapsed="false">
      <c r="D617" s="446" t="n">
        <v>126</v>
      </c>
      <c r="E617" s="39" t="s">
        <v>250</v>
      </c>
    </row>
    <row r="618" customFormat="false" ht="12.75" hidden="false" customHeight="false" outlineLevel="0" collapsed="false">
      <c r="E618" s="401" t="s">
        <v>198</v>
      </c>
      <c r="F618" s="401" t="n">
        <v>1</v>
      </c>
      <c r="G618" s="401" t="n">
        <v>2</v>
      </c>
      <c r="H618" s="401" t="n">
        <v>3</v>
      </c>
      <c r="I618" s="401" t="n">
        <v>4</v>
      </c>
      <c r="J618" s="401" t="n">
        <v>5</v>
      </c>
      <c r="K618" s="401" t="n">
        <v>6</v>
      </c>
      <c r="L618" s="401" t="n">
        <v>7</v>
      </c>
      <c r="M618" s="401" t="n">
        <v>8</v>
      </c>
      <c r="N618" s="401" t="n">
        <v>9</v>
      </c>
      <c r="O618" s="401" t="n">
        <v>10</v>
      </c>
      <c r="P618" s="401" t="n">
        <v>11</v>
      </c>
      <c r="Q618" s="401" t="n">
        <v>12</v>
      </c>
      <c r="R618" s="401" t="n">
        <v>13</v>
      </c>
      <c r="S618" s="401" t="n">
        <v>14</v>
      </c>
      <c r="T618" s="401" t="n">
        <v>15</v>
      </c>
      <c r="U618" s="401" t="n">
        <v>16</v>
      </c>
      <c r="V618" s="401" t="n">
        <v>17</v>
      </c>
      <c r="W618" s="401" t="n">
        <v>18</v>
      </c>
      <c r="X618" s="401" t="n">
        <v>19</v>
      </c>
      <c r="Y618" s="401" t="n">
        <v>20</v>
      </c>
      <c r="Z618" s="401" t="n">
        <v>21</v>
      </c>
      <c r="AA618" s="401" t="n">
        <v>22</v>
      </c>
      <c r="AB618" s="401" t="n">
        <v>23</v>
      </c>
      <c r="AC618" s="401" t="n">
        <v>24</v>
      </c>
      <c r="AD618" s="401" t="n">
        <v>25</v>
      </c>
      <c r="AE618" s="401" t="n">
        <v>26</v>
      </c>
      <c r="AF618" s="401" t="n">
        <v>27</v>
      </c>
      <c r="AG618" s="401" t="n">
        <v>28</v>
      </c>
      <c r="AH618" s="401" t="n">
        <v>29</v>
      </c>
      <c r="AI618" s="401" t="n">
        <v>30</v>
      </c>
      <c r="AJ618" s="401" t="n">
        <v>31</v>
      </c>
      <c r="AK618" s="401" t="n">
        <v>32</v>
      </c>
      <c r="AL618" s="401" t="n">
        <v>33</v>
      </c>
      <c r="AM618" s="401" t="n">
        <v>34</v>
      </c>
      <c r="AN618" s="401" t="n">
        <v>35</v>
      </c>
      <c r="AO618" s="401" t="n">
        <v>36</v>
      </c>
      <c r="AP618" s="401" t="n">
        <v>37</v>
      </c>
      <c r="AQ618" s="401" t="n">
        <v>38</v>
      </c>
      <c r="AR618" s="401" t="n">
        <v>39</v>
      </c>
      <c r="AS618" s="401" t="n">
        <v>40</v>
      </c>
      <c r="AT618" s="401" t="n">
        <v>41</v>
      </c>
      <c r="AU618" s="401" t="n">
        <v>42</v>
      </c>
      <c r="AV618" s="401" t="n">
        <v>43</v>
      </c>
      <c r="AW618" s="401" t="n">
        <v>44</v>
      </c>
      <c r="AX618" s="401" t="n">
        <v>45</v>
      </c>
      <c r="AY618" s="401" t="n">
        <v>46</v>
      </c>
      <c r="AZ618" s="401" t="n">
        <v>47</v>
      </c>
      <c r="BA618" s="401" t="n">
        <v>48</v>
      </c>
      <c r="BB618" s="401" t="n">
        <v>49</v>
      </c>
      <c r="BC618" s="401" t="n">
        <v>50</v>
      </c>
      <c r="BD618" s="401" t="n">
        <v>51</v>
      </c>
      <c r="BE618" s="401" t="n">
        <v>52</v>
      </c>
      <c r="BF618" s="401" t="n">
        <v>53</v>
      </c>
      <c r="BG618" s="401" t="n">
        <v>54</v>
      </c>
      <c r="BH618" s="401" t="n">
        <v>55</v>
      </c>
      <c r="BI618" s="401" t="n">
        <v>56</v>
      </c>
      <c r="BJ618" s="401" t="n">
        <v>57</v>
      </c>
      <c r="BK618" s="401" t="n">
        <v>58</v>
      </c>
      <c r="BL618" s="401" t="n">
        <v>59</v>
      </c>
      <c r="BM618" s="401" t="n">
        <v>60</v>
      </c>
      <c r="BN618" s="401" t="n">
        <v>61</v>
      </c>
      <c r="BO618" s="401" t="n">
        <v>62</v>
      </c>
      <c r="BP618" s="401" t="n">
        <v>63</v>
      </c>
      <c r="BQ618" s="401" t="n">
        <v>64</v>
      </c>
      <c r="BR618" s="401" t="n">
        <v>65</v>
      </c>
      <c r="BS618" s="401" t="n">
        <v>66</v>
      </c>
      <c r="BT618" s="401" t="n">
        <v>67</v>
      </c>
      <c r="BU618" s="401" t="n">
        <v>68</v>
      </c>
      <c r="BV618" s="401" t="n">
        <v>69</v>
      </c>
      <c r="BW618" s="401" t="n">
        <v>70</v>
      </c>
      <c r="BX618" s="401" t="n">
        <v>71</v>
      </c>
      <c r="BY618" s="401" t="n">
        <v>72</v>
      </c>
      <c r="BZ618" s="401" t="n">
        <v>73</v>
      </c>
      <c r="CA618" s="401" t="n">
        <v>74</v>
      </c>
      <c r="CB618" s="401" t="n">
        <v>75</v>
      </c>
      <c r="CC618" s="401" t="n">
        <v>76</v>
      </c>
      <c r="CD618" s="401" t="n">
        <v>77</v>
      </c>
      <c r="CE618" s="401" t="n">
        <v>78</v>
      </c>
      <c r="CF618" s="401" t="n">
        <v>79</v>
      </c>
      <c r="CG618" s="401" t="n">
        <v>80</v>
      </c>
      <c r="CH618" s="401" t="n">
        <v>81</v>
      </c>
      <c r="CI618" s="401" t="n">
        <v>82</v>
      </c>
      <c r="CJ618" s="401" t="n">
        <v>83</v>
      </c>
      <c r="CK618" s="401" t="n">
        <v>84</v>
      </c>
      <c r="CL618" s="401" t="n">
        <v>85</v>
      </c>
      <c r="CM618" s="401" t="n">
        <v>86</v>
      </c>
      <c r="CN618" s="401" t="n">
        <v>87</v>
      </c>
      <c r="CO618" s="401" t="n">
        <v>88</v>
      </c>
      <c r="CP618" s="401" t="n">
        <v>89</v>
      </c>
      <c r="CQ618" s="401" t="n">
        <v>90</v>
      </c>
      <c r="CR618" s="401" t="n">
        <v>91</v>
      </c>
      <c r="CS618" s="401" t="n">
        <v>92</v>
      </c>
      <c r="CT618" s="401" t="n">
        <v>93</v>
      </c>
      <c r="CU618" s="401" t="n">
        <v>94</v>
      </c>
      <c r="CV618" s="401" t="n">
        <v>95</v>
      </c>
      <c r="CW618" s="401" t="n">
        <v>96</v>
      </c>
      <c r="CX618" s="401" t="n">
        <v>97</v>
      </c>
      <c r="CY618" s="401" t="n">
        <v>98</v>
      </c>
      <c r="CZ618" s="401" t="n">
        <v>99</v>
      </c>
      <c r="DA618" s="401" t="n">
        <v>100</v>
      </c>
      <c r="DB618" s="401" t="n">
        <v>101</v>
      </c>
      <c r="DC618" s="401" t="n">
        <v>102</v>
      </c>
      <c r="DD618" s="401" t="n">
        <v>103</v>
      </c>
      <c r="DE618" s="401" t="n">
        <v>104</v>
      </c>
      <c r="DF618" s="401" t="n">
        <v>105</v>
      </c>
      <c r="DG618" s="401" t="n">
        <v>106</v>
      </c>
      <c r="DH618" s="401" t="n">
        <v>107</v>
      </c>
      <c r="DI618" s="401" t="n">
        <v>108</v>
      </c>
      <c r="DJ618" s="401" t="n">
        <v>109</v>
      </c>
      <c r="DK618" s="401" t="n">
        <v>110</v>
      </c>
      <c r="DL618" s="401" t="n">
        <v>111</v>
      </c>
      <c r="DM618" s="401" t="n">
        <v>112</v>
      </c>
      <c r="DN618" s="401" t="n">
        <v>113</v>
      </c>
      <c r="DO618" s="401" t="n">
        <v>114</v>
      </c>
      <c r="DQ618" s="401" t="n">
        <v>115</v>
      </c>
      <c r="DR618" s="401" t="n">
        <v>116</v>
      </c>
      <c r="DS618" s="401" t="n">
        <v>117</v>
      </c>
      <c r="DT618" s="401" t="n">
        <v>118</v>
      </c>
      <c r="DV618" s="401" t="n">
        <v>119</v>
      </c>
      <c r="DW618" s="401" t="n">
        <v>120</v>
      </c>
      <c r="DX618" s="401" t="n">
        <v>121</v>
      </c>
      <c r="DY618" s="401" t="n">
        <v>122</v>
      </c>
      <c r="EA618" s="401" t="n">
        <v>123</v>
      </c>
      <c r="EB618" s="401" t="n">
        <v>124</v>
      </c>
      <c r="EC618" s="401" t="n">
        <v>125</v>
      </c>
      <c r="ED618" s="401" t="n">
        <v>126</v>
      </c>
    </row>
    <row r="619" customFormat="false" ht="12.75" hidden="false" customHeight="false" outlineLevel="0" collapsed="false">
      <c r="E619" s="401" t="s">
        <v>225</v>
      </c>
      <c r="F619" s="401" t="n">
        <v>65</v>
      </c>
      <c r="G619" s="401" t="n">
        <v>113</v>
      </c>
      <c r="H619" s="401" t="n">
        <v>123</v>
      </c>
      <c r="I619" s="401" t="n">
        <v>76</v>
      </c>
      <c r="J619" s="401" t="n">
        <v>47</v>
      </c>
      <c r="K619" s="401" t="n">
        <v>49</v>
      </c>
      <c r="L619" s="401" t="n">
        <v>14</v>
      </c>
      <c r="M619" s="401" t="n">
        <v>6</v>
      </c>
      <c r="N619" s="401" t="n">
        <v>97</v>
      </c>
      <c r="O619" s="401" t="n">
        <v>37</v>
      </c>
      <c r="P619" s="401" t="n">
        <v>122</v>
      </c>
      <c r="Q619" s="401" t="n">
        <v>21</v>
      </c>
      <c r="R619" s="401" t="n">
        <v>9</v>
      </c>
      <c r="S619" s="401" t="n">
        <v>17</v>
      </c>
      <c r="T619" s="401" t="n">
        <v>12</v>
      </c>
      <c r="U619" s="401" t="n">
        <v>34</v>
      </c>
      <c r="V619" s="401" t="n">
        <v>68</v>
      </c>
      <c r="W619" s="401" t="n">
        <v>57</v>
      </c>
      <c r="X619" s="401" t="n">
        <v>117</v>
      </c>
      <c r="Y619" s="401" t="n">
        <v>92</v>
      </c>
      <c r="Z619" s="401" t="n">
        <v>118</v>
      </c>
      <c r="AA619" s="401" t="n">
        <v>88</v>
      </c>
      <c r="AB619" s="401" t="n">
        <v>114</v>
      </c>
      <c r="AC619" s="401" t="n">
        <v>125</v>
      </c>
      <c r="AD619" s="401" t="n">
        <v>101</v>
      </c>
      <c r="AE619" s="401" t="n">
        <v>32</v>
      </c>
      <c r="AF619" s="401" t="n">
        <v>41</v>
      </c>
      <c r="AG619" s="401" t="n">
        <v>20</v>
      </c>
      <c r="AH619" s="401" t="n">
        <v>26</v>
      </c>
      <c r="AI619" s="401" t="n">
        <v>99</v>
      </c>
      <c r="AJ619" s="401" t="n">
        <v>39</v>
      </c>
      <c r="AK619" s="401" t="n">
        <v>23</v>
      </c>
      <c r="AL619" s="401" t="n">
        <v>54</v>
      </c>
      <c r="AM619" s="401" t="n">
        <v>66</v>
      </c>
      <c r="AN619" s="401" t="n">
        <v>98</v>
      </c>
      <c r="AO619" s="401" t="n">
        <v>110</v>
      </c>
      <c r="AP619" s="401" t="n">
        <v>46</v>
      </c>
      <c r="AQ619" s="401" t="n">
        <v>22</v>
      </c>
      <c r="AR619" s="401" t="n">
        <v>11</v>
      </c>
      <c r="AS619" s="401" t="n">
        <v>93</v>
      </c>
      <c r="AT619" s="401" t="n">
        <v>27</v>
      </c>
      <c r="AU619" s="401" t="n">
        <v>94</v>
      </c>
      <c r="AV619" s="401" t="n">
        <v>51</v>
      </c>
      <c r="AW619" s="401" t="n">
        <v>102</v>
      </c>
      <c r="AX619" s="401" t="n">
        <v>111</v>
      </c>
      <c r="AY619" s="401" t="n">
        <v>95</v>
      </c>
      <c r="AZ619" s="401" t="n">
        <v>13</v>
      </c>
      <c r="BA619" s="401" t="n">
        <v>64</v>
      </c>
      <c r="BB619" s="401" t="n">
        <v>8</v>
      </c>
      <c r="BC619" s="401" t="n">
        <v>67</v>
      </c>
      <c r="BD619" s="401" t="n">
        <v>126</v>
      </c>
      <c r="BE619" s="401" t="n">
        <v>24</v>
      </c>
      <c r="BF619" s="401" t="n">
        <v>112</v>
      </c>
      <c r="BG619" s="401" t="n">
        <v>116</v>
      </c>
      <c r="BH619" s="401" t="n">
        <v>106</v>
      </c>
      <c r="BI619" s="401" t="n">
        <v>100</v>
      </c>
      <c r="BJ619" s="401" t="n">
        <v>109</v>
      </c>
      <c r="BK619" s="401" t="n">
        <v>74</v>
      </c>
      <c r="BL619" s="401" t="n">
        <v>30</v>
      </c>
      <c r="BM619" s="401" t="n">
        <v>86</v>
      </c>
      <c r="BN619" s="401" t="n">
        <v>84</v>
      </c>
      <c r="BO619" s="401" t="n">
        <v>60</v>
      </c>
      <c r="BP619" s="401" t="n">
        <v>77</v>
      </c>
      <c r="BQ619" s="401" t="n">
        <v>48</v>
      </c>
      <c r="BR619" s="401" t="n">
        <v>120</v>
      </c>
      <c r="BS619" s="401" t="n">
        <v>38</v>
      </c>
      <c r="BT619" s="401" t="n">
        <v>71</v>
      </c>
      <c r="BU619" s="401" t="n">
        <v>35</v>
      </c>
      <c r="BV619" s="401" t="n">
        <v>62</v>
      </c>
      <c r="BW619" s="401" t="n">
        <v>52</v>
      </c>
      <c r="BX619" s="401" t="n">
        <v>121</v>
      </c>
      <c r="BY619" s="401" t="n">
        <v>85</v>
      </c>
      <c r="BZ619" s="401" t="n">
        <v>55</v>
      </c>
      <c r="CA619" s="401" t="n">
        <v>78</v>
      </c>
      <c r="CB619" s="401" t="n">
        <v>44</v>
      </c>
      <c r="CC619" s="401" t="n">
        <v>75</v>
      </c>
      <c r="CD619" s="401" t="n">
        <v>4</v>
      </c>
      <c r="CE619" s="401" t="n">
        <v>70</v>
      </c>
      <c r="CF619" s="401" t="n">
        <v>56</v>
      </c>
      <c r="CG619" s="401" t="n">
        <v>119</v>
      </c>
      <c r="CH619" s="401" t="n">
        <v>107</v>
      </c>
      <c r="CI619" s="401" t="n">
        <v>58</v>
      </c>
      <c r="CJ619" s="401" t="n">
        <v>82</v>
      </c>
      <c r="CK619" s="401" t="n">
        <v>61</v>
      </c>
      <c r="CL619" s="401" t="n">
        <v>16</v>
      </c>
      <c r="CM619" s="401" t="n">
        <v>69</v>
      </c>
      <c r="CN619" s="401" t="n">
        <v>53</v>
      </c>
      <c r="CO619" s="401" t="n">
        <v>42</v>
      </c>
      <c r="CP619" s="401" t="n">
        <v>7</v>
      </c>
      <c r="CQ619" s="401" t="n">
        <v>108</v>
      </c>
      <c r="CR619" s="401" t="n">
        <v>59</v>
      </c>
      <c r="CS619" s="401" t="n">
        <v>43</v>
      </c>
      <c r="CT619" s="401" t="n">
        <v>40</v>
      </c>
      <c r="CU619" s="401" t="n">
        <v>81</v>
      </c>
      <c r="CV619" s="401" t="n">
        <v>115</v>
      </c>
      <c r="CW619" s="401" t="n">
        <v>19</v>
      </c>
      <c r="CX619" s="401" t="n">
        <v>79</v>
      </c>
      <c r="CY619" s="401" t="n">
        <v>104</v>
      </c>
      <c r="CZ619" s="401" t="n">
        <v>91</v>
      </c>
      <c r="DA619" s="401" t="n">
        <v>3</v>
      </c>
      <c r="DB619" s="401" t="n">
        <v>90</v>
      </c>
      <c r="DC619" s="401" t="n">
        <v>28</v>
      </c>
      <c r="DD619" s="401" t="n">
        <v>1</v>
      </c>
      <c r="DE619" s="401" t="n">
        <v>10</v>
      </c>
      <c r="DF619" s="401" t="n">
        <v>124</v>
      </c>
      <c r="DG619" s="401" t="n">
        <v>73</v>
      </c>
      <c r="DH619" s="401" t="n">
        <v>105</v>
      </c>
      <c r="DI619" s="401" t="n">
        <v>31</v>
      </c>
      <c r="DJ619" s="401" t="n">
        <v>18</v>
      </c>
      <c r="DK619" s="401" t="n">
        <v>63</v>
      </c>
      <c r="DL619" s="401" t="n">
        <v>72</v>
      </c>
      <c r="DM619" s="401" t="n">
        <v>25</v>
      </c>
      <c r="DN619" s="401" t="n">
        <v>2</v>
      </c>
      <c r="DO619" s="401" t="n">
        <v>103</v>
      </c>
      <c r="DQ619" s="401" t="n">
        <v>45</v>
      </c>
      <c r="DR619" s="401" t="n">
        <v>33</v>
      </c>
      <c r="DS619" s="401" t="n">
        <v>96</v>
      </c>
      <c r="DT619" s="401" t="n">
        <v>36</v>
      </c>
      <c r="DV619" s="401" t="n">
        <v>80</v>
      </c>
      <c r="DW619" s="401" t="n">
        <v>15</v>
      </c>
      <c r="DX619" s="401" t="n">
        <v>50</v>
      </c>
      <c r="DY619" s="401" t="n">
        <v>87</v>
      </c>
      <c r="EA619" s="401" t="n">
        <v>5</v>
      </c>
      <c r="EB619" s="401" t="n">
        <v>29</v>
      </c>
      <c r="EC619" s="401" t="n">
        <v>89</v>
      </c>
      <c r="ED619" s="401" t="n">
        <v>83</v>
      </c>
    </row>
    <row r="620" customFormat="false" ht="12.75" hidden="false" customHeight="false" outlineLevel="0" collapsed="false">
      <c r="E620" s="401" t="s">
        <v>227</v>
      </c>
      <c r="F620" s="401" t="n">
        <v>97</v>
      </c>
      <c r="G620" s="401" t="n">
        <v>118</v>
      </c>
      <c r="H620" s="401" t="n">
        <v>7</v>
      </c>
      <c r="I620" s="401" t="n">
        <v>73</v>
      </c>
      <c r="J620" s="401" t="n">
        <v>112</v>
      </c>
      <c r="K620" s="401" t="n">
        <v>114</v>
      </c>
      <c r="L620" s="401" t="n">
        <v>20</v>
      </c>
      <c r="M620" s="401" t="n">
        <v>86</v>
      </c>
      <c r="N620" s="401" t="n">
        <v>110</v>
      </c>
      <c r="O620" s="401" t="n">
        <v>53</v>
      </c>
      <c r="P620" s="401" t="n">
        <v>3</v>
      </c>
      <c r="Q620" s="401" t="n">
        <v>89</v>
      </c>
      <c r="R620" s="401" t="n">
        <v>25</v>
      </c>
      <c r="S620" s="401" t="n">
        <v>57</v>
      </c>
      <c r="T620" s="401" t="n">
        <v>71</v>
      </c>
      <c r="U620" s="401" t="n">
        <v>24</v>
      </c>
      <c r="V620" s="401" t="n">
        <v>93</v>
      </c>
      <c r="W620" s="401" t="n">
        <v>109</v>
      </c>
      <c r="X620" s="401" t="n">
        <v>32</v>
      </c>
      <c r="Y620" s="401" t="n">
        <v>84</v>
      </c>
      <c r="Z620" s="401" t="n">
        <v>44</v>
      </c>
      <c r="AA620" s="401" t="n">
        <v>16</v>
      </c>
      <c r="AB620" s="401" t="n">
        <v>47</v>
      </c>
      <c r="AC620" s="401" t="n">
        <v>75</v>
      </c>
      <c r="AD620" s="401" t="n">
        <v>13</v>
      </c>
      <c r="AE620" s="401" t="n">
        <v>87</v>
      </c>
      <c r="AF620" s="401" t="n">
        <v>126</v>
      </c>
      <c r="AG620" s="401" t="n">
        <v>49</v>
      </c>
      <c r="AH620" s="401" t="n">
        <v>58</v>
      </c>
      <c r="AI620" s="401" t="n">
        <v>77</v>
      </c>
      <c r="AJ620" s="401" t="n">
        <v>10</v>
      </c>
      <c r="AK620" s="401" t="n">
        <v>122</v>
      </c>
      <c r="AL620" s="401" t="n">
        <v>4</v>
      </c>
      <c r="AM620" s="401" t="n">
        <v>22</v>
      </c>
      <c r="AN620" s="401" t="n">
        <v>27</v>
      </c>
      <c r="AO620" s="401" t="n">
        <v>54</v>
      </c>
      <c r="AP620" s="401" t="n">
        <v>9</v>
      </c>
      <c r="AQ620" s="401" t="n">
        <v>15</v>
      </c>
      <c r="AR620" s="401" t="n">
        <v>121</v>
      </c>
      <c r="AS620" s="401" t="n">
        <v>96</v>
      </c>
      <c r="AT620" s="401" t="n">
        <v>37</v>
      </c>
      <c r="AU620" s="401" t="n">
        <v>117</v>
      </c>
      <c r="AV620" s="401" t="n">
        <v>91</v>
      </c>
      <c r="AW620" s="401" t="n">
        <v>21</v>
      </c>
      <c r="AX620" s="401" t="n">
        <v>42</v>
      </c>
      <c r="AY620" s="401" t="n">
        <v>55</v>
      </c>
      <c r="AZ620" s="401" t="n">
        <v>8</v>
      </c>
      <c r="BA620" s="401" t="n">
        <v>124</v>
      </c>
      <c r="BB620" s="401" t="n">
        <v>5</v>
      </c>
      <c r="BC620" s="401" t="n">
        <v>11</v>
      </c>
      <c r="BD620" s="401" t="n">
        <v>74</v>
      </c>
      <c r="BE620" s="401" t="n">
        <v>108</v>
      </c>
      <c r="BF620" s="401" t="n">
        <v>19</v>
      </c>
      <c r="BG620" s="401" t="n">
        <v>1</v>
      </c>
      <c r="BH620" s="401" t="n">
        <v>123</v>
      </c>
      <c r="BI620" s="401" t="n">
        <v>104</v>
      </c>
      <c r="BJ620" s="401" t="n">
        <v>98</v>
      </c>
      <c r="BK620" s="401" t="n">
        <v>67</v>
      </c>
      <c r="BL620" s="401" t="n">
        <v>2</v>
      </c>
      <c r="BM620" s="401" t="n">
        <v>28</v>
      </c>
      <c r="BN620" s="401" t="n">
        <v>120</v>
      </c>
      <c r="BO620" s="401" t="n">
        <v>64</v>
      </c>
      <c r="BP620" s="401" t="n">
        <v>111</v>
      </c>
      <c r="BQ620" s="401" t="n">
        <v>88</v>
      </c>
      <c r="BR620" s="401" t="n">
        <v>33</v>
      </c>
      <c r="BS620" s="401" t="n">
        <v>103</v>
      </c>
      <c r="BT620" s="401" t="n">
        <v>36</v>
      </c>
      <c r="BU620" s="401" t="n">
        <v>12</v>
      </c>
      <c r="BV620" s="401" t="n">
        <v>119</v>
      </c>
      <c r="BW620" s="401" t="n">
        <v>23</v>
      </c>
      <c r="BX620" s="401" t="n">
        <v>30</v>
      </c>
      <c r="BY620" s="401" t="n">
        <v>59</v>
      </c>
      <c r="BZ620" s="401" t="n">
        <v>106</v>
      </c>
      <c r="CA620" s="401" t="n">
        <v>51</v>
      </c>
      <c r="CB620" s="401" t="n">
        <v>82</v>
      </c>
      <c r="CC620" s="401" t="n">
        <v>29</v>
      </c>
      <c r="CD620" s="401" t="n">
        <v>70</v>
      </c>
      <c r="CE620" s="401" t="n">
        <v>116</v>
      </c>
      <c r="CF620" s="401" t="n">
        <v>41</v>
      </c>
      <c r="CG620" s="401" t="n">
        <v>34</v>
      </c>
      <c r="CH620" s="401" t="n">
        <v>99</v>
      </c>
      <c r="CI620" s="401" t="n">
        <v>50</v>
      </c>
      <c r="CJ620" s="401" t="n">
        <v>101</v>
      </c>
      <c r="CK620" s="401" t="n">
        <v>90</v>
      </c>
      <c r="CL620" s="401" t="n">
        <v>66</v>
      </c>
      <c r="CM620" s="401" t="n">
        <v>78</v>
      </c>
      <c r="CN620" s="401" t="n">
        <v>115</v>
      </c>
      <c r="CO620" s="401" t="n">
        <v>60</v>
      </c>
      <c r="CP620" s="401" t="n">
        <v>68</v>
      </c>
      <c r="CQ620" s="401" t="n">
        <v>39</v>
      </c>
      <c r="CR620" s="401" t="n">
        <v>105</v>
      </c>
      <c r="CS620" s="401" t="n">
        <v>125</v>
      </c>
      <c r="CT620" s="401" t="n">
        <v>14</v>
      </c>
      <c r="CU620" s="401" t="n">
        <v>38</v>
      </c>
      <c r="CV620" s="401" t="n">
        <v>72</v>
      </c>
      <c r="CW620" s="401" t="n">
        <v>62</v>
      </c>
      <c r="CX620" s="401" t="n">
        <v>95</v>
      </c>
      <c r="CY620" s="401" t="n">
        <v>85</v>
      </c>
      <c r="CZ620" s="401" t="n">
        <v>43</v>
      </c>
      <c r="DA620" s="401" t="n">
        <v>113</v>
      </c>
      <c r="DB620" s="401" t="n">
        <v>83</v>
      </c>
      <c r="DC620" s="401" t="n">
        <v>48</v>
      </c>
      <c r="DD620" s="401" t="n">
        <v>26</v>
      </c>
      <c r="DE620" s="401" t="n">
        <v>107</v>
      </c>
      <c r="DF620" s="401" t="n">
        <v>69</v>
      </c>
      <c r="DG620" s="401" t="n">
        <v>18</v>
      </c>
      <c r="DH620" s="401" t="n">
        <v>45</v>
      </c>
      <c r="DI620" s="401" t="n">
        <v>52</v>
      </c>
      <c r="DJ620" s="401" t="n">
        <v>80</v>
      </c>
      <c r="DK620" s="401" t="n">
        <v>46</v>
      </c>
      <c r="DL620" s="401" t="n">
        <v>102</v>
      </c>
      <c r="DM620" s="401" t="n">
        <v>35</v>
      </c>
      <c r="DN620" s="401" t="n">
        <v>76</v>
      </c>
      <c r="DO620" s="401" t="n">
        <v>6</v>
      </c>
      <c r="DQ620" s="401" t="n">
        <v>94</v>
      </c>
      <c r="DR620" s="401" t="n">
        <v>40</v>
      </c>
      <c r="DS620" s="401" t="n">
        <v>56</v>
      </c>
      <c r="DT620" s="401" t="n">
        <v>65</v>
      </c>
      <c r="DV620" s="401" t="n">
        <v>79</v>
      </c>
      <c r="DW620" s="401" t="n">
        <v>61</v>
      </c>
      <c r="DX620" s="401" t="n">
        <v>81</v>
      </c>
      <c r="DY620" s="401" t="n">
        <v>31</v>
      </c>
      <c r="EA620" s="401" t="n">
        <v>17</v>
      </c>
      <c r="EB620" s="401" t="n">
        <v>63</v>
      </c>
      <c r="EC620" s="401" t="n">
        <v>92</v>
      </c>
      <c r="ED620" s="401" t="n">
        <v>100</v>
      </c>
    </row>
    <row r="622" customFormat="false" ht="12.75" hidden="false" customHeight="false" outlineLevel="0" collapsed="false">
      <c r="D622" s="446" t="n">
        <v>127</v>
      </c>
      <c r="E622" s="39" t="s">
        <v>250</v>
      </c>
    </row>
    <row r="623" customFormat="false" ht="12.75" hidden="false" customHeight="false" outlineLevel="0" collapsed="false">
      <c r="E623" s="401" t="s">
        <v>198</v>
      </c>
      <c r="F623" s="401" t="n">
        <v>1</v>
      </c>
      <c r="G623" s="401" t="n">
        <v>2</v>
      </c>
      <c r="H623" s="401" t="n">
        <v>3</v>
      </c>
      <c r="I623" s="401" t="n">
        <v>4</v>
      </c>
      <c r="J623" s="401" t="n">
        <v>5</v>
      </c>
      <c r="K623" s="401" t="n">
        <v>6</v>
      </c>
      <c r="L623" s="401" t="n">
        <v>7</v>
      </c>
      <c r="M623" s="401" t="n">
        <v>8</v>
      </c>
      <c r="N623" s="401" t="n">
        <v>9</v>
      </c>
      <c r="O623" s="401" t="n">
        <v>10</v>
      </c>
      <c r="P623" s="401" t="n">
        <v>11</v>
      </c>
      <c r="Q623" s="401" t="n">
        <v>12</v>
      </c>
      <c r="R623" s="401" t="n">
        <v>13</v>
      </c>
      <c r="S623" s="401" t="n">
        <v>14</v>
      </c>
      <c r="T623" s="401" t="n">
        <v>15</v>
      </c>
      <c r="U623" s="401" t="n">
        <v>16</v>
      </c>
      <c r="V623" s="401" t="n">
        <v>17</v>
      </c>
      <c r="W623" s="401" t="n">
        <v>18</v>
      </c>
      <c r="X623" s="401" t="n">
        <v>19</v>
      </c>
      <c r="Y623" s="401" t="n">
        <v>20</v>
      </c>
      <c r="Z623" s="401" t="n">
        <v>21</v>
      </c>
      <c r="AA623" s="401" t="n">
        <v>22</v>
      </c>
      <c r="AB623" s="401" t="n">
        <v>23</v>
      </c>
      <c r="AC623" s="401" t="n">
        <v>24</v>
      </c>
      <c r="AD623" s="401" t="n">
        <v>25</v>
      </c>
      <c r="AE623" s="401" t="n">
        <v>26</v>
      </c>
      <c r="AF623" s="401" t="n">
        <v>27</v>
      </c>
      <c r="AG623" s="401" t="n">
        <v>28</v>
      </c>
      <c r="AH623" s="401" t="n">
        <v>29</v>
      </c>
      <c r="AI623" s="401" t="n">
        <v>30</v>
      </c>
      <c r="AJ623" s="401" t="n">
        <v>31</v>
      </c>
      <c r="AK623" s="401" t="n">
        <v>32</v>
      </c>
      <c r="AL623" s="401" t="n">
        <v>33</v>
      </c>
      <c r="AM623" s="401" t="n">
        <v>34</v>
      </c>
      <c r="AN623" s="401" t="n">
        <v>35</v>
      </c>
      <c r="AO623" s="401" t="n">
        <v>36</v>
      </c>
      <c r="AP623" s="401" t="n">
        <v>37</v>
      </c>
      <c r="AQ623" s="401" t="n">
        <v>38</v>
      </c>
      <c r="AR623" s="401" t="n">
        <v>39</v>
      </c>
      <c r="AS623" s="401" t="n">
        <v>40</v>
      </c>
      <c r="AT623" s="401" t="n">
        <v>41</v>
      </c>
      <c r="AU623" s="401" t="n">
        <v>42</v>
      </c>
      <c r="AV623" s="401" t="n">
        <v>43</v>
      </c>
      <c r="AW623" s="401" t="n">
        <v>44</v>
      </c>
      <c r="AX623" s="401" t="n">
        <v>45</v>
      </c>
      <c r="AY623" s="401" t="n">
        <v>46</v>
      </c>
      <c r="AZ623" s="401" t="n">
        <v>47</v>
      </c>
      <c r="BA623" s="401" t="n">
        <v>48</v>
      </c>
      <c r="BB623" s="401" t="n">
        <v>49</v>
      </c>
      <c r="BC623" s="401" t="n">
        <v>50</v>
      </c>
      <c r="BD623" s="401" t="n">
        <v>51</v>
      </c>
      <c r="BE623" s="401" t="n">
        <v>52</v>
      </c>
      <c r="BF623" s="401" t="n">
        <v>53</v>
      </c>
      <c r="BG623" s="401" t="n">
        <v>54</v>
      </c>
      <c r="BH623" s="401" t="n">
        <v>55</v>
      </c>
      <c r="BI623" s="401" t="n">
        <v>56</v>
      </c>
      <c r="BJ623" s="401" t="n">
        <v>57</v>
      </c>
      <c r="BK623" s="401" t="n">
        <v>58</v>
      </c>
      <c r="BL623" s="401" t="n">
        <v>59</v>
      </c>
      <c r="BM623" s="401" t="n">
        <v>60</v>
      </c>
      <c r="BN623" s="401" t="n">
        <v>61</v>
      </c>
      <c r="BO623" s="401" t="n">
        <v>62</v>
      </c>
      <c r="BP623" s="401" t="n">
        <v>63</v>
      </c>
      <c r="BQ623" s="401" t="n">
        <v>64</v>
      </c>
      <c r="BR623" s="401" t="n">
        <v>65</v>
      </c>
      <c r="BS623" s="401" t="n">
        <v>66</v>
      </c>
      <c r="BT623" s="401" t="n">
        <v>67</v>
      </c>
      <c r="BU623" s="401" t="n">
        <v>68</v>
      </c>
      <c r="BV623" s="401" t="n">
        <v>69</v>
      </c>
      <c r="BW623" s="401" t="n">
        <v>70</v>
      </c>
      <c r="BX623" s="401" t="n">
        <v>71</v>
      </c>
      <c r="BY623" s="401" t="n">
        <v>72</v>
      </c>
      <c r="BZ623" s="401" t="n">
        <v>73</v>
      </c>
      <c r="CA623" s="401" t="n">
        <v>74</v>
      </c>
      <c r="CB623" s="401" t="n">
        <v>75</v>
      </c>
      <c r="CC623" s="401" t="n">
        <v>76</v>
      </c>
      <c r="CD623" s="401" t="n">
        <v>77</v>
      </c>
      <c r="CE623" s="401" t="n">
        <v>78</v>
      </c>
      <c r="CF623" s="401" t="n">
        <v>79</v>
      </c>
      <c r="CG623" s="401" t="n">
        <v>80</v>
      </c>
      <c r="CH623" s="401" t="n">
        <v>81</v>
      </c>
      <c r="CI623" s="401" t="n">
        <v>82</v>
      </c>
      <c r="CJ623" s="401" t="n">
        <v>83</v>
      </c>
      <c r="CK623" s="401" t="n">
        <v>84</v>
      </c>
      <c r="CL623" s="401" t="n">
        <v>85</v>
      </c>
      <c r="CM623" s="401" t="n">
        <v>86</v>
      </c>
      <c r="CN623" s="401" t="n">
        <v>87</v>
      </c>
      <c r="CO623" s="401" t="n">
        <v>88</v>
      </c>
      <c r="CP623" s="401" t="n">
        <v>89</v>
      </c>
      <c r="CQ623" s="401" t="n">
        <v>90</v>
      </c>
      <c r="CR623" s="401" t="n">
        <v>91</v>
      </c>
      <c r="CS623" s="401" t="n">
        <v>92</v>
      </c>
      <c r="CT623" s="401" t="n">
        <v>93</v>
      </c>
      <c r="CU623" s="401" t="n">
        <v>94</v>
      </c>
      <c r="CV623" s="401" t="n">
        <v>95</v>
      </c>
      <c r="CW623" s="401" t="n">
        <v>96</v>
      </c>
      <c r="CX623" s="401" t="n">
        <v>97</v>
      </c>
      <c r="CY623" s="401" t="n">
        <v>98</v>
      </c>
      <c r="CZ623" s="401" t="n">
        <v>99</v>
      </c>
      <c r="DA623" s="401" t="n">
        <v>100</v>
      </c>
      <c r="DB623" s="401" t="n">
        <v>101</v>
      </c>
      <c r="DC623" s="401" t="n">
        <v>102</v>
      </c>
      <c r="DD623" s="401" t="n">
        <v>103</v>
      </c>
      <c r="DE623" s="401" t="n">
        <v>104</v>
      </c>
      <c r="DF623" s="401" t="n">
        <v>105</v>
      </c>
      <c r="DG623" s="401" t="n">
        <v>106</v>
      </c>
      <c r="DH623" s="401" t="n">
        <v>107</v>
      </c>
      <c r="DI623" s="401" t="n">
        <v>108</v>
      </c>
      <c r="DJ623" s="401" t="n">
        <v>109</v>
      </c>
      <c r="DK623" s="401" t="n">
        <v>110</v>
      </c>
      <c r="DL623" s="401" t="n">
        <v>111</v>
      </c>
      <c r="DM623" s="401" t="n">
        <v>112</v>
      </c>
      <c r="DN623" s="401" t="n">
        <v>113</v>
      </c>
      <c r="DO623" s="401" t="n">
        <v>114</v>
      </c>
      <c r="DP623" s="401" t="n">
        <v>115</v>
      </c>
      <c r="DQ623" s="401" t="n">
        <v>116</v>
      </c>
      <c r="DR623" s="401" t="n">
        <v>117</v>
      </c>
      <c r="DS623" s="401" t="n">
        <v>118</v>
      </c>
      <c r="DT623" s="401" t="n">
        <v>119</v>
      </c>
      <c r="DV623" s="401" t="n">
        <v>120</v>
      </c>
      <c r="DW623" s="401" t="n">
        <v>121</v>
      </c>
      <c r="DX623" s="401" t="n">
        <v>122</v>
      </c>
      <c r="DY623" s="401" t="n">
        <v>123</v>
      </c>
      <c r="EA623" s="401" t="n">
        <v>124</v>
      </c>
      <c r="EB623" s="401" t="n">
        <v>125</v>
      </c>
      <c r="EC623" s="401" t="n">
        <v>126</v>
      </c>
      <c r="ED623" s="401" t="n">
        <v>127</v>
      </c>
    </row>
    <row r="624" customFormat="false" ht="12.75" hidden="false" customHeight="false" outlineLevel="0" collapsed="false">
      <c r="E624" s="401" t="s">
        <v>225</v>
      </c>
      <c r="F624" s="401" t="n">
        <v>42</v>
      </c>
      <c r="G624" s="401" t="n">
        <v>40</v>
      </c>
      <c r="H624" s="401" t="n">
        <v>19</v>
      </c>
      <c r="I624" s="401" t="n">
        <v>47</v>
      </c>
      <c r="J624" s="401" t="n">
        <v>86</v>
      </c>
      <c r="K624" s="401" t="n">
        <v>126</v>
      </c>
      <c r="L624" s="401" t="n">
        <v>70</v>
      </c>
      <c r="M624" s="401" t="n">
        <v>32</v>
      </c>
      <c r="N624" s="401" t="n">
        <v>91</v>
      </c>
      <c r="O624" s="401" t="n">
        <v>87</v>
      </c>
      <c r="P624" s="401" t="n">
        <v>44</v>
      </c>
      <c r="Q624" s="401" t="n">
        <v>24</v>
      </c>
      <c r="R624" s="401" t="n">
        <v>114</v>
      </c>
      <c r="S624" s="401" t="n">
        <v>5</v>
      </c>
      <c r="T624" s="401" t="n">
        <v>12</v>
      </c>
      <c r="U624" s="401" t="n">
        <v>77</v>
      </c>
      <c r="V624" s="401" t="n">
        <v>83</v>
      </c>
      <c r="W624" s="401" t="n">
        <v>99</v>
      </c>
      <c r="X624" s="401" t="n">
        <v>26</v>
      </c>
      <c r="Y624" s="401" t="n">
        <v>119</v>
      </c>
      <c r="Z624" s="401" t="n">
        <v>90</v>
      </c>
      <c r="AA624" s="401" t="n">
        <v>95</v>
      </c>
      <c r="AB624" s="401" t="n">
        <v>123</v>
      </c>
      <c r="AC624" s="401" t="n">
        <v>13</v>
      </c>
      <c r="AD624" s="401" t="n">
        <v>43</v>
      </c>
      <c r="AE624" s="401" t="n">
        <v>117</v>
      </c>
      <c r="AF624" s="401" t="n">
        <v>106</v>
      </c>
      <c r="AG624" s="401" t="n">
        <v>102</v>
      </c>
      <c r="AH624" s="401" t="n">
        <v>115</v>
      </c>
      <c r="AI624" s="401" t="n">
        <v>4</v>
      </c>
      <c r="AJ624" s="401" t="n">
        <v>33</v>
      </c>
      <c r="AK624" s="401" t="n">
        <v>9</v>
      </c>
      <c r="AL624" s="401" t="n">
        <v>125</v>
      </c>
      <c r="AM624" s="401" t="n">
        <v>27</v>
      </c>
      <c r="AN624" s="401" t="n">
        <v>94</v>
      </c>
      <c r="AO624" s="401" t="n">
        <v>64</v>
      </c>
      <c r="AP624" s="401" t="n">
        <v>79</v>
      </c>
      <c r="AQ624" s="401" t="n">
        <v>69</v>
      </c>
      <c r="AR624" s="401" t="n">
        <v>58</v>
      </c>
      <c r="AS624" s="401" t="n">
        <v>41</v>
      </c>
      <c r="AT624" s="401" t="n">
        <v>10</v>
      </c>
      <c r="AU624" s="401" t="n">
        <v>122</v>
      </c>
      <c r="AV624" s="401" t="n">
        <v>29</v>
      </c>
      <c r="AW624" s="401" t="n">
        <v>15</v>
      </c>
      <c r="AX624" s="401" t="n">
        <v>31</v>
      </c>
      <c r="AY624" s="401" t="n">
        <v>50</v>
      </c>
      <c r="AZ624" s="401" t="n">
        <v>109</v>
      </c>
      <c r="BA624" s="401" t="n">
        <v>67</v>
      </c>
      <c r="BB624" s="401" t="n">
        <v>11</v>
      </c>
      <c r="BC624" s="401" t="n">
        <v>73</v>
      </c>
      <c r="BD624" s="401" t="n">
        <v>65</v>
      </c>
      <c r="BE624" s="401" t="n">
        <v>100</v>
      </c>
      <c r="BF624" s="401" t="n">
        <v>75</v>
      </c>
      <c r="BG624" s="401" t="n">
        <v>81</v>
      </c>
      <c r="BH624" s="401" t="n">
        <v>124</v>
      </c>
      <c r="BI624" s="401" t="n">
        <v>88</v>
      </c>
      <c r="BJ624" s="401" t="n">
        <v>25</v>
      </c>
      <c r="BK624" s="401" t="n">
        <v>39</v>
      </c>
      <c r="BL624" s="401" t="n">
        <v>120</v>
      </c>
      <c r="BM624" s="401" t="n">
        <v>113</v>
      </c>
      <c r="BN624" s="401" t="n">
        <v>72</v>
      </c>
      <c r="BO624" s="401" t="n">
        <v>23</v>
      </c>
      <c r="BP624" s="401" t="n">
        <v>96</v>
      </c>
      <c r="BQ624" s="401" t="n">
        <v>36</v>
      </c>
      <c r="BR624" s="401" t="n">
        <v>53</v>
      </c>
      <c r="BS624" s="401" t="n">
        <v>49</v>
      </c>
      <c r="BT624" s="401" t="n">
        <v>45</v>
      </c>
      <c r="BU624" s="401" t="n">
        <v>30</v>
      </c>
      <c r="BV624" s="401" t="n">
        <v>92</v>
      </c>
      <c r="BW624" s="401" t="n">
        <v>34</v>
      </c>
      <c r="BX624" s="401" t="n">
        <v>20</v>
      </c>
      <c r="BY624" s="401" t="n">
        <v>103</v>
      </c>
      <c r="BZ624" s="401" t="n">
        <v>127</v>
      </c>
      <c r="CA624" s="401" t="n">
        <v>78</v>
      </c>
      <c r="CB624" s="401" t="n">
        <v>71</v>
      </c>
      <c r="CC624" s="401" t="n">
        <v>104</v>
      </c>
      <c r="CD624" s="401" t="n">
        <v>3</v>
      </c>
      <c r="CE624" s="401" t="n">
        <v>62</v>
      </c>
      <c r="CF624" s="401" t="n">
        <v>116</v>
      </c>
      <c r="CG624" s="401" t="n">
        <v>51</v>
      </c>
      <c r="CH624" s="401" t="n">
        <v>80</v>
      </c>
      <c r="CI624" s="401" t="n">
        <v>18</v>
      </c>
      <c r="CJ624" s="401" t="n">
        <v>84</v>
      </c>
      <c r="CK624" s="401" t="n">
        <v>22</v>
      </c>
      <c r="CL624" s="401" t="n">
        <v>97</v>
      </c>
      <c r="CM624" s="401" t="n">
        <v>74</v>
      </c>
      <c r="CN624" s="401" t="n">
        <v>6</v>
      </c>
      <c r="CO624" s="401" t="n">
        <v>56</v>
      </c>
      <c r="CP624" s="401" t="n">
        <v>63</v>
      </c>
      <c r="CQ624" s="401" t="n">
        <v>21</v>
      </c>
      <c r="CR624" s="401" t="n">
        <v>54</v>
      </c>
      <c r="CS624" s="401" t="n">
        <v>38</v>
      </c>
      <c r="CT624" s="401" t="n">
        <v>112</v>
      </c>
      <c r="CU624" s="401" t="n">
        <v>68</v>
      </c>
      <c r="CV624" s="401" t="n">
        <v>118</v>
      </c>
      <c r="CW624" s="401" t="n">
        <v>35</v>
      </c>
      <c r="CX624" s="401" t="n">
        <v>55</v>
      </c>
      <c r="CY624" s="401" t="n">
        <v>60</v>
      </c>
      <c r="CZ624" s="401" t="n">
        <v>101</v>
      </c>
      <c r="DA624" s="401" t="n">
        <v>82</v>
      </c>
      <c r="DB624" s="401" t="n">
        <v>93</v>
      </c>
      <c r="DC624" s="401" t="n">
        <v>28</v>
      </c>
      <c r="DD624" s="401" t="n">
        <v>61</v>
      </c>
      <c r="DE624" s="401" t="n">
        <v>16</v>
      </c>
      <c r="DF624" s="401" t="n">
        <v>107</v>
      </c>
      <c r="DG624" s="401" t="n">
        <v>59</v>
      </c>
      <c r="DH624" s="401" t="n">
        <v>105</v>
      </c>
      <c r="DI624" s="401" t="n">
        <v>89</v>
      </c>
      <c r="DJ624" s="401" t="n">
        <v>2</v>
      </c>
      <c r="DK624" s="401" t="n">
        <v>111</v>
      </c>
      <c r="DL624" s="401" t="n">
        <v>110</v>
      </c>
      <c r="DM624" s="401" t="n">
        <v>66</v>
      </c>
      <c r="DN624" s="401" t="n">
        <v>57</v>
      </c>
      <c r="DO624" s="401" t="n">
        <v>121</v>
      </c>
      <c r="DP624" s="401" t="n">
        <v>46</v>
      </c>
      <c r="DQ624" s="401" t="n">
        <v>37</v>
      </c>
      <c r="DR624" s="401" t="n">
        <v>85</v>
      </c>
      <c r="DS624" s="401" t="n">
        <v>7</v>
      </c>
      <c r="DT624" s="401" t="n">
        <v>108</v>
      </c>
      <c r="DV624" s="401" t="n">
        <v>14</v>
      </c>
      <c r="DW624" s="401" t="n">
        <v>48</v>
      </c>
      <c r="DX624" s="401" t="n">
        <v>17</v>
      </c>
      <c r="DY624" s="401" t="n">
        <v>76</v>
      </c>
      <c r="EA624" s="401" t="n">
        <v>52</v>
      </c>
      <c r="EB624" s="401" t="n">
        <v>98</v>
      </c>
      <c r="EC624" s="401" t="n">
        <v>1</v>
      </c>
      <c r="ED624" s="401" t="n">
        <v>8</v>
      </c>
    </row>
    <row r="625" customFormat="false" ht="12.75" hidden="false" customHeight="false" outlineLevel="0" collapsed="false">
      <c r="E625" s="401" t="s">
        <v>227</v>
      </c>
      <c r="F625" s="401" t="n">
        <v>108</v>
      </c>
      <c r="G625" s="401" t="n">
        <v>75</v>
      </c>
      <c r="H625" s="401" t="n">
        <v>51</v>
      </c>
      <c r="I625" s="401" t="n">
        <v>41</v>
      </c>
      <c r="J625" s="401" t="n">
        <v>48</v>
      </c>
      <c r="K625" s="401" t="n">
        <v>34</v>
      </c>
      <c r="L625" s="401" t="n">
        <v>113</v>
      </c>
      <c r="M625" s="401" t="n">
        <v>2</v>
      </c>
      <c r="N625" s="401" t="n">
        <v>46</v>
      </c>
      <c r="O625" s="401" t="n">
        <v>36</v>
      </c>
      <c r="P625" s="401" t="n">
        <v>53</v>
      </c>
      <c r="Q625" s="401" t="n">
        <v>78</v>
      </c>
      <c r="R625" s="401" t="n">
        <v>25</v>
      </c>
      <c r="S625" s="401" t="n">
        <v>106</v>
      </c>
      <c r="T625" s="401" t="n">
        <v>38</v>
      </c>
      <c r="U625" s="401" t="n">
        <v>92</v>
      </c>
      <c r="V625" s="401" t="n">
        <v>39</v>
      </c>
      <c r="W625" s="401" t="n">
        <v>74</v>
      </c>
      <c r="X625" s="401" t="n">
        <v>31</v>
      </c>
      <c r="Y625" s="401" t="n">
        <v>28</v>
      </c>
      <c r="Z625" s="401" t="n">
        <v>107</v>
      </c>
      <c r="AA625" s="401" t="n">
        <v>99</v>
      </c>
      <c r="AB625" s="401" t="n">
        <v>54</v>
      </c>
      <c r="AC625" s="401" t="n">
        <v>103</v>
      </c>
      <c r="AD625" s="401" t="n">
        <v>125</v>
      </c>
      <c r="AE625" s="401" t="n">
        <v>58</v>
      </c>
      <c r="AF625" s="401" t="n">
        <v>35</v>
      </c>
      <c r="AG625" s="401" t="n">
        <v>109</v>
      </c>
      <c r="AH625" s="401" t="n">
        <v>72</v>
      </c>
      <c r="AI625" s="401" t="n">
        <v>37</v>
      </c>
      <c r="AJ625" s="401" t="n">
        <v>123</v>
      </c>
      <c r="AK625" s="401" t="n">
        <v>64</v>
      </c>
      <c r="AL625" s="401" t="n">
        <v>11</v>
      </c>
      <c r="AM625" s="401" t="n">
        <v>126</v>
      </c>
      <c r="AN625" s="401" t="n">
        <v>83</v>
      </c>
      <c r="AO625" s="401" t="n">
        <v>79</v>
      </c>
      <c r="AP625" s="401" t="n">
        <v>44</v>
      </c>
      <c r="AQ625" s="401" t="n">
        <v>81</v>
      </c>
      <c r="AR625" s="401" t="n">
        <v>20</v>
      </c>
      <c r="AS625" s="401" t="n">
        <v>93</v>
      </c>
      <c r="AT625" s="401" t="n">
        <v>4</v>
      </c>
      <c r="AU625" s="401" t="n">
        <v>89</v>
      </c>
      <c r="AV625" s="401" t="n">
        <v>82</v>
      </c>
      <c r="AW625" s="401" t="n">
        <v>98</v>
      </c>
      <c r="AX625" s="401" t="n">
        <v>57</v>
      </c>
      <c r="AY625" s="401" t="n">
        <v>100</v>
      </c>
      <c r="AZ625" s="401" t="n">
        <v>111</v>
      </c>
      <c r="BA625" s="401" t="n">
        <v>27</v>
      </c>
      <c r="BB625" s="401" t="n">
        <v>117</v>
      </c>
      <c r="BC625" s="401" t="n">
        <v>1</v>
      </c>
      <c r="BD625" s="401" t="n">
        <v>60</v>
      </c>
      <c r="BE625" s="401" t="n">
        <v>43</v>
      </c>
      <c r="BF625" s="401" t="n">
        <v>49</v>
      </c>
      <c r="BG625" s="401" t="n">
        <v>23</v>
      </c>
      <c r="BH625" s="401" t="n">
        <v>122</v>
      </c>
      <c r="BI625" s="401" t="n">
        <v>40</v>
      </c>
      <c r="BJ625" s="401" t="n">
        <v>30</v>
      </c>
      <c r="BK625" s="401" t="n">
        <v>59</v>
      </c>
      <c r="BL625" s="401" t="n">
        <v>67</v>
      </c>
      <c r="BM625" s="401" t="n">
        <v>32</v>
      </c>
      <c r="BN625" s="401" t="n">
        <v>24</v>
      </c>
      <c r="BO625" s="401" t="n">
        <v>118</v>
      </c>
      <c r="BP625" s="401" t="n">
        <v>86</v>
      </c>
      <c r="BQ625" s="401" t="n">
        <v>33</v>
      </c>
      <c r="BR625" s="401" t="n">
        <v>62</v>
      </c>
      <c r="BS625" s="401" t="n">
        <v>5</v>
      </c>
      <c r="BT625" s="401" t="n">
        <v>91</v>
      </c>
      <c r="BU625" s="401" t="n">
        <v>9</v>
      </c>
      <c r="BV625" s="401" t="n">
        <v>18</v>
      </c>
      <c r="BW625" s="401" t="n">
        <v>116</v>
      </c>
      <c r="BX625" s="401" t="n">
        <v>119</v>
      </c>
      <c r="BY625" s="401" t="n">
        <v>127</v>
      </c>
      <c r="BZ625" s="401" t="n">
        <v>104</v>
      </c>
      <c r="CA625" s="401" t="n">
        <v>50</v>
      </c>
      <c r="CB625" s="401" t="n">
        <v>52</v>
      </c>
      <c r="CC625" s="401" t="n">
        <v>73</v>
      </c>
      <c r="CD625" s="401" t="n">
        <v>120</v>
      </c>
      <c r="CE625" s="401" t="n">
        <v>65</v>
      </c>
      <c r="CF625" s="401" t="n">
        <v>80</v>
      </c>
      <c r="CG625" s="401" t="n">
        <v>56</v>
      </c>
      <c r="CH625" s="401" t="n">
        <v>19</v>
      </c>
      <c r="CI625" s="401" t="n">
        <v>76</v>
      </c>
      <c r="CJ625" s="401" t="n">
        <v>12</v>
      </c>
      <c r="CK625" s="401" t="n">
        <v>90</v>
      </c>
      <c r="CL625" s="401" t="n">
        <v>7</v>
      </c>
      <c r="CM625" s="401" t="n">
        <v>15</v>
      </c>
      <c r="CN625" s="401" t="n">
        <v>68</v>
      </c>
      <c r="CO625" s="401" t="n">
        <v>105</v>
      </c>
      <c r="CP625" s="401" t="n">
        <v>42</v>
      </c>
      <c r="CQ625" s="401" t="n">
        <v>17</v>
      </c>
      <c r="CR625" s="401" t="n">
        <v>22</v>
      </c>
      <c r="CS625" s="401" t="n">
        <v>13</v>
      </c>
      <c r="CT625" s="401" t="n">
        <v>121</v>
      </c>
      <c r="CU625" s="401" t="n">
        <v>124</v>
      </c>
      <c r="CV625" s="401" t="n">
        <v>96</v>
      </c>
      <c r="CW625" s="401" t="n">
        <v>47</v>
      </c>
      <c r="CX625" s="401" t="n">
        <v>69</v>
      </c>
      <c r="CY625" s="401" t="n">
        <v>21</v>
      </c>
      <c r="CZ625" s="401" t="n">
        <v>112</v>
      </c>
      <c r="DA625" s="401" t="n">
        <v>102</v>
      </c>
      <c r="DB625" s="401" t="n">
        <v>29</v>
      </c>
      <c r="DC625" s="401" t="n">
        <v>8</v>
      </c>
      <c r="DD625" s="401" t="n">
        <v>45</v>
      </c>
      <c r="DE625" s="401" t="n">
        <v>77</v>
      </c>
      <c r="DF625" s="401" t="n">
        <v>88</v>
      </c>
      <c r="DG625" s="401" t="n">
        <v>97</v>
      </c>
      <c r="DH625" s="401" t="n">
        <v>14</v>
      </c>
      <c r="DI625" s="401" t="n">
        <v>70</v>
      </c>
      <c r="DJ625" s="401" t="n">
        <v>3</v>
      </c>
      <c r="DK625" s="401" t="n">
        <v>6</v>
      </c>
      <c r="DL625" s="401" t="n">
        <v>95</v>
      </c>
      <c r="DM625" s="401" t="n">
        <v>63</v>
      </c>
      <c r="DN625" s="401" t="n">
        <v>85</v>
      </c>
      <c r="DO625" s="401" t="n">
        <v>66</v>
      </c>
      <c r="DP625" s="401" t="n">
        <v>16</v>
      </c>
      <c r="DQ625" s="401" t="n">
        <v>114</v>
      </c>
      <c r="DR625" s="401" t="n">
        <v>84</v>
      </c>
      <c r="DS625" s="401" t="n">
        <v>87</v>
      </c>
      <c r="DT625" s="401" t="n">
        <v>61</v>
      </c>
      <c r="DV625" s="401" t="n">
        <v>115</v>
      </c>
      <c r="DW625" s="401" t="n">
        <v>71</v>
      </c>
      <c r="DX625" s="401" t="n">
        <v>55</v>
      </c>
      <c r="DY625" s="401" t="n">
        <v>110</v>
      </c>
      <c r="EA625" s="401" t="n">
        <v>94</v>
      </c>
      <c r="EB625" s="401" t="n">
        <v>101</v>
      </c>
      <c r="EC625" s="401" t="n">
        <v>26</v>
      </c>
      <c r="ED625" s="401" t="n">
        <v>10</v>
      </c>
    </row>
    <row r="627" customFormat="false" ht="12.75" hidden="false" customHeight="false" outlineLevel="0" collapsed="false">
      <c r="D627" s="446" t="n">
        <v>128</v>
      </c>
      <c r="E627" s="39" t="s">
        <v>250</v>
      </c>
    </row>
    <row r="628" customFormat="false" ht="12.75" hidden="false" customHeight="false" outlineLevel="0" collapsed="false">
      <c r="E628" s="401" t="s">
        <v>198</v>
      </c>
      <c r="F628" s="401" t="n">
        <v>1</v>
      </c>
      <c r="G628" s="401" t="n">
        <v>2</v>
      </c>
      <c r="H628" s="401" t="n">
        <v>3</v>
      </c>
      <c r="I628" s="401" t="n">
        <v>4</v>
      </c>
      <c r="J628" s="401" t="n">
        <v>5</v>
      </c>
      <c r="K628" s="401" t="n">
        <v>6</v>
      </c>
      <c r="L628" s="401" t="n">
        <v>7</v>
      </c>
      <c r="M628" s="401" t="n">
        <v>8</v>
      </c>
      <c r="N628" s="401" t="n">
        <v>9</v>
      </c>
      <c r="O628" s="401" t="n">
        <v>10</v>
      </c>
      <c r="P628" s="401" t="n">
        <v>11</v>
      </c>
      <c r="Q628" s="401" t="n">
        <v>12</v>
      </c>
      <c r="R628" s="401" t="n">
        <v>13</v>
      </c>
      <c r="S628" s="401" t="n">
        <v>14</v>
      </c>
      <c r="T628" s="401" t="n">
        <v>15</v>
      </c>
      <c r="U628" s="401" t="n">
        <v>16</v>
      </c>
      <c r="V628" s="401" t="n">
        <v>17</v>
      </c>
      <c r="W628" s="401" t="n">
        <v>18</v>
      </c>
      <c r="X628" s="401" t="n">
        <v>19</v>
      </c>
      <c r="Y628" s="401" t="n">
        <v>20</v>
      </c>
      <c r="Z628" s="401" t="n">
        <v>21</v>
      </c>
      <c r="AA628" s="401" t="n">
        <v>22</v>
      </c>
      <c r="AB628" s="401" t="n">
        <v>23</v>
      </c>
      <c r="AC628" s="401" t="n">
        <v>24</v>
      </c>
      <c r="AD628" s="401" t="n">
        <v>25</v>
      </c>
      <c r="AE628" s="401" t="n">
        <v>26</v>
      </c>
      <c r="AF628" s="401" t="n">
        <v>27</v>
      </c>
      <c r="AG628" s="401" t="n">
        <v>28</v>
      </c>
      <c r="AH628" s="401" t="n">
        <v>29</v>
      </c>
      <c r="AI628" s="401" t="n">
        <v>30</v>
      </c>
      <c r="AJ628" s="401" t="n">
        <v>31</v>
      </c>
      <c r="AK628" s="401" t="n">
        <v>32</v>
      </c>
      <c r="AL628" s="401" t="n">
        <v>33</v>
      </c>
      <c r="AM628" s="401" t="n">
        <v>34</v>
      </c>
      <c r="AN628" s="401" t="n">
        <v>35</v>
      </c>
      <c r="AO628" s="401" t="n">
        <v>36</v>
      </c>
      <c r="AP628" s="401" t="n">
        <v>37</v>
      </c>
      <c r="AQ628" s="401" t="n">
        <v>38</v>
      </c>
      <c r="AR628" s="401" t="n">
        <v>39</v>
      </c>
      <c r="AS628" s="401" t="n">
        <v>40</v>
      </c>
      <c r="AT628" s="401" t="n">
        <v>41</v>
      </c>
      <c r="AU628" s="401" t="n">
        <v>42</v>
      </c>
      <c r="AV628" s="401" t="n">
        <v>43</v>
      </c>
      <c r="AW628" s="401" t="n">
        <v>44</v>
      </c>
      <c r="AX628" s="401" t="n">
        <v>45</v>
      </c>
      <c r="AY628" s="401" t="n">
        <v>46</v>
      </c>
      <c r="AZ628" s="401" t="n">
        <v>47</v>
      </c>
      <c r="BA628" s="401" t="n">
        <v>48</v>
      </c>
      <c r="BB628" s="401" t="n">
        <v>49</v>
      </c>
      <c r="BC628" s="401" t="n">
        <v>50</v>
      </c>
      <c r="BD628" s="401" t="n">
        <v>51</v>
      </c>
      <c r="BE628" s="401" t="n">
        <v>52</v>
      </c>
      <c r="BF628" s="401" t="n">
        <v>53</v>
      </c>
      <c r="BG628" s="401" t="n">
        <v>54</v>
      </c>
      <c r="BH628" s="401" t="n">
        <v>55</v>
      </c>
      <c r="BI628" s="401" t="n">
        <v>56</v>
      </c>
      <c r="BJ628" s="401" t="n">
        <v>57</v>
      </c>
      <c r="BK628" s="401" t="n">
        <v>58</v>
      </c>
      <c r="BL628" s="401" t="n">
        <v>59</v>
      </c>
      <c r="BM628" s="401" t="n">
        <v>60</v>
      </c>
      <c r="BN628" s="401" t="n">
        <v>61</v>
      </c>
      <c r="BO628" s="401" t="n">
        <v>62</v>
      </c>
      <c r="BP628" s="401" t="n">
        <v>63</v>
      </c>
      <c r="BQ628" s="401" t="n">
        <v>64</v>
      </c>
      <c r="BR628" s="401" t="n">
        <v>65</v>
      </c>
      <c r="BS628" s="401" t="n">
        <v>66</v>
      </c>
      <c r="BT628" s="401" t="n">
        <v>67</v>
      </c>
      <c r="BU628" s="401" t="n">
        <v>68</v>
      </c>
      <c r="BV628" s="401" t="n">
        <v>69</v>
      </c>
      <c r="BW628" s="401" t="n">
        <v>70</v>
      </c>
      <c r="BX628" s="401" t="n">
        <v>71</v>
      </c>
      <c r="BY628" s="401" t="n">
        <v>72</v>
      </c>
      <c r="BZ628" s="401" t="n">
        <v>73</v>
      </c>
      <c r="CA628" s="401" t="n">
        <v>74</v>
      </c>
      <c r="CB628" s="401" t="n">
        <v>75</v>
      </c>
      <c r="CC628" s="401" t="n">
        <v>76</v>
      </c>
      <c r="CD628" s="401" t="n">
        <v>77</v>
      </c>
      <c r="CE628" s="401" t="n">
        <v>78</v>
      </c>
      <c r="CF628" s="401" t="n">
        <v>79</v>
      </c>
      <c r="CG628" s="401" t="n">
        <v>80</v>
      </c>
      <c r="CH628" s="401" t="n">
        <v>81</v>
      </c>
      <c r="CI628" s="401" t="n">
        <v>82</v>
      </c>
      <c r="CJ628" s="401" t="n">
        <v>83</v>
      </c>
      <c r="CK628" s="401" t="n">
        <v>84</v>
      </c>
      <c r="CL628" s="401" t="n">
        <v>85</v>
      </c>
      <c r="CM628" s="401" t="n">
        <v>86</v>
      </c>
      <c r="CN628" s="401" t="n">
        <v>87</v>
      </c>
      <c r="CO628" s="401" t="n">
        <v>88</v>
      </c>
      <c r="CP628" s="401" t="n">
        <v>89</v>
      </c>
      <c r="CQ628" s="401" t="n">
        <v>90</v>
      </c>
      <c r="CR628" s="401" t="n">
        <v>91</v>
      </c>
      <c r="CS628" s="401" t="n">
        <v>92</v>
      </c>
      <c r="CT628" s="401" t="n">
        <v>93</v>
      </c>
      <c r="CU628" s="401" t="n">
        <v>94</v>
      </c>
      <c r="CV628" s="401" t="n">
        <v>95</v>
      </c>
      <c r="CW628" s="401" t="n">
        <v>96</v>
      </c>
      <c r="CX628" s="401" t="n">
        <v>97</v>
      </c>
      <c r="CY628" s="401" t="n">
        <v>98</v>
      </c>
      <c r="CZ628" s="401" t="n">
        <v>99</v>
      </c>
      <c r="DA628" s="401" t="n">
        <v>100</v>
      </c>
      <c r="DB628" s="401" t="n">
        <v>101</v>
      </c>
      <c r="DC628" s="401" t="n">
        <v>102</v>
      </c>
      <c r="DD628" s="401" t="n">
        <v>103</v>
      </c>
      <c r="DE628" s="401" t="n">
        <v>104</v>
      </c>
      <c r="DF628" s="401" t="n">
        <v>105</v>
      </c>
      <c r="DG628" s="401" t="n">
        <v>106</v>
      </c>
      <c r="DH628" s="401" t="n">
        <v>107</v>
      </c>
      <c r="DI628" s="401" t="n">
        <v>108</v>
      </c>
      <c r="DJ628" s="401" t="n">
        <v>109</v>
      </c>
      <c r="DK628" s="401" t="n">
        <v>110</v>
      </c>
      <c r="DL628" s="401" t="n">
        <v>111</v>
      </c>
      <c r="DM628" s="401" t="n">
        <v>112</v>
      </c>
      <c r="DN628" s="401" t="n">
        <v>113</v>
      </c>
      <c r="DO628" s="401" t="n">
        <v>114</v>
      </c>
      <c r="DP628" s="401" t="n">
        <v>115</v>
      </c>
      <c r="DQ628" s="401" t="n">
        <v>116</v>
      </c>
      <c r="DR628" s="401" t="n">
        <v>117</v>
      </c>
      <c r="DS628" s="401" t="n">
        <v>118</v>
      </c>
      <c r="DT628" s="401" t="n">
        <v>119</v>
      </c>
      <c r="DU628" s="401" t="n">
        <v>120</v>
      </c>
      <c r="DV628" s="401" t="n">
        <v>121</v>
      </c>
      <c r="DW628" s="401" t="n">
        <v>122</v>
      </c>
      <c r="DX628" s="401" t="n">
        <v>123</v>
      </c>
      <c r="DY628" s="401" t="n">
        <v>124</v>
      </c>
      <c r="EA628" s="401" t="n">
        <v>125</v>
      </c>
      <c r="EB628" s="401" t="n">
        <v>126</v>
      </c>
      <c r="EC628" s="401" t="n">
        <v>127</v>
      </c>
      <c r="ED628" s="401" t="n">
        <v>128</v>
      </c>
    </row>
    <row r="629" customFormat="false" ht="12.75" hidden="false" customHeight="false" outlineLevel="0" collapsed="false">
      <c r="E629" s="401" t="s">
        <v>225</v>
      </c>
      <c r="F629" s="401" t="n">
        <v>29</v>
      </c>
      <c r="G629" s="401" t="n">
        <v>74</v>
      </c>
      <c r="H629" s="401" t="n">
        <v>64</v>
      </c>
      <c r="I629" s="401" t="n">
        <v>115</v>
      </c>
      <c r="J629" s="401" t="n">
        <v>8</v>
      </c>
      <c r="K629" s="401" t="n">
        <v>58</v>
      </c>
      <c r="L629" s="401" t="n">
        <v>25</v>
      </c>
      <c r="M629" s="401" t="n">
        <v>94</v>
      </c>
      <c r="N629" s="401" t="n">
        <v>80</v>
      </c>
      <c r="O629" s="401" t="n">
        <v>17</v>
      </c>
      <c r="P629" s="401" t="n">
        <v>99</v>
      </c>
      <c r="Q629" s="401" t="n">
        <v>69</v>
      </c>
      <c r="R629" s="401" t="n">
        <v>46</v>
      </c>
      <c r="S629" s="401" t="n">
        <v>6</v>
      </c>
      <c r="T629" s="401" t="n">
        <v>23</v>
      </c>
      <c r="U629" s="401" t="n">
        <v>82</v>
      </c>
      <c r="V629" s="401" t="n">
        <v>61</v>
      </c>
      <c r="W629" s="401" t="n">
        <v>32</v>
      </c>
      <c r="X629" s="401" t="n">
        <v>15</v>
      </c>
      <c r="Y629" s="401" t="n">
        <v>73</v>
      </c>
      <c r="Z629" s="401" t="n">
        <v>83</v>
      </c>
      <c r="AA629" s="401" t="n">
        <v>110</v>
      </c>
      <c r="AB629" s="401" t="n">
        <v>34</v>
      </c>
      <c r="AC629" s="401" t="n">
        <v>102</v>
      </c>
      <c r="AD629" s="401" t="n">
        <v>53</v>
      </c>
      <c r="AE629" s="401" t="n">
        <v>95</v>
      </c>
      <c r="AF629" s="401" t="n">
        <v>36</v>
      </c>
      <c r="AG629" s="401" t="n">
        <v>81</v>
      </c>
      <c r="AH629" s="401" t="n">
        <v>1</v>
      </c>
      <c r="AI629" s="401" t="n">
        <v>112</v>
      </c>
      <c r="AJ629" s="401" t="n">
        <v>65</v>
      </c>
      <c r="AK629" s="401" t="n">
        <v>113</v>
      </c>
      <c r="AL629" s="401" t="n">
        <v>96</v>
      </c>
      <c r="AM629" s="401" t="n">
        <v>67</v>
      </c>
      <c r="AN629" s="401" t="n">
        <v>89</v>
      </c>
      <c r="AO629" s="401" t="n">
        <v>128</v>
      </c>
      <c r="AP629" s="401" t="n">
        <v>71</v>
      </c>
      <c r="AQ629" s="401" t="n">
        <v>19</v>
      </c>
      <c r="AR629" s="401" t="n">
        <v>13</v>
      </c>
      <c r="AS629" s="401" t="n">
        <v>59</v>
      </c>
      <c r="AT629" s="401" t="n">
        <v>85</v>
      </c>
      <c r="AU629" s="401" t="n">
        <v>33</v>
      </c>
      <c r="AV629" s="401" t="n">
        <v>22</v>
      </c>
      <c r="AW629" s="401" t="n">
        <v>86</v>
      </c>
      <c r="AX629" s="401" t="n">
        <v>101</v>
      </c>
      <c r="AY629" s="401" t="n">
        <v>114</v>
      </c>
      <c r="AZ629" s="401" t="n">
        <v>39</v>
      </c>
      <c r="BA629" s="401" t="n">
        <v>44</v>
      </c>
      <c r="BB629" s="401" t="n">
        <v>26</v>
      </c>
      <c r="BC629" s="401" t="n">
        <v>68</v>
      </c>
      <c r="BD629" s="401" t="n">
        <v>100</v>
      </c>
      <c r="BE629" s="401" t="n">
        <v>56</v>
      </c>
      <c r="BF629" s="401" t="n">
        <v>75</v>
      </c>
      <c r="BG629" s="401" t="n">
        <v>103</v>
      </c>
      <c r="BH629" s="401" t="n">
        <v>47</v>
      </c>
      <c r="BI629" s="401" t="n">
        <v>118</v>
      </c>
      <c r="BJ629" s="401" t="n">
        <v>55</v>
      </c>
      <c r="BK629" s="401" t="n">
        <v>105</v>
      </c>
      <c r="BL629" s="401" t="n">
        <v>127</v>
      </c>
      <c r="BM629" s="401" t="n">
        <v>91</v>
      </c>
      <c r="BN629" s="401" t="n">
        <v>5</v>
      </c>
      <c r="BO629" s="401" t="n">
        <v>125</v>
      </c>
      <c r="BP629" s="401" t="n">
        <v>12</v>
      </c>
      <c r="BQ629" s="401" t="n">
        <v>16</v>
      </c>
      <c r="BR629" s="401" t="n">
        <v>108</v>
      </c>
      <c r="BS629" s="401" t="n">
        <v>28</v>
      </c>
      <c r="BT629" s="401" t="n">
        <v>98</v>
      </c>
      <c r="BU629" s="401" t="n">
        <v>92</v>
      </c>
      <c r="BV629" s="401" t="n">
        <v>63</v>
      </c>
      <c r="BW629" s="401" t="n">
        <v>37</v>
      </c>
      <c r="BX629" s="401" t="n">
        <v>119</v>
      </c>
      <c r="BY629" s="401" t="n">
        <v>78</v>
      </c>
      <c r="BZ629" s="401" t="n">
        <v>54</v>
      </c>
      <c r="CA629" s="401" t="n">
        <v>2</v>
      </c>
      <c r="CB629" s="401" t="n">
        <v>87</v>
      </c>
      <c r="CC629" s="401" t="n">
        <v>35</v>
      </c>
      <c r="CD629" s="401" t="n">
        <v>40</v>
      </c>
      <c r="CE629" s="401" t="n">
        <v>21</v>
      </c>
      <c r="CF629" s="401" t="n">
        <v>77</v>
      </c>
      <c r="CG629" s="401" t="n">
        <v>27</v>
      </c>
      <c r="CH629" s="401" t="n">
        <v>79</v>
      </c>
      <c r="CI629" s="401" t="n">
        <v>124</v>
      </c>
      <c r="CJ629" s="401" t="n">
        <v>52</v>
      </c>
      <c r="CK629" s="401" t="n">
        <v>70</v>
      </c>
      <c r="CL629" s="401" t="n">
        <v>84</v>
      </c>
      <c r="CM629" s="401" t="n">
        <v>126</v>
      </c>
      <c r="CN629" s="401" t="n">
        <v>14</v>
      </c>
      <c r="CO629" s="401" t="n">
        <v>117</v>
      </c>
      <c r="CP629" s="401" t="n">
        <v>123</v>
      </c>
      <c r="CQ629" s="401" t="n">
        <v>7</v>
      </c>
      <c r="CR629" s="401" t="n">
        <v>93</v>
      </c>
      <c r="CS629" s="401" t="n">
        <v>30</v>
      </c>
      <c r="CT629" s="401" t="n">
        <v>49</v>
      </c>
      <c r="CU629" s="401" t="n">
        <v>116</v>
      </c>
      <c r="CV629" s="401" t="n">
        <v>4</v>
      </c>
      <c r="CW629" s="401" t="n">
        <v>20</v>
      </c>
      <c r="CX629" s="401" t="n">
        <v>31</v>
      </c>
      <c r="CY629" s="401" t="n">
        <v>9</v>
      </c>
      <c r="CZ629" s="401" t="n">
        <v>11</v>
      </c>
      <c r="DA629" s="401" t="n">
        <v>41</v>
      </c>
      <c r="DB629" s="401" t="n">
        <v>120</v>
      </c>
      <c r="DC629" s="401" t="n">
        <v>24</v>
      </c>
      <c r="DD629" s="401" t="n">
        <v>66</v>
      </c>
      <c r="DE629" s="401" t="n">
        <v>48</v>
      </c>
      <c r="DF629" s="401" t="n">
        <v>42</v>
      </c>
      <c r="DG629" s="401" t="n">
        <v>90</v>
      </c>
      <c r="DH629" s="401" t="n">
        <v>50</v>
      </c>
      <c r="DI629" s="401" t="n">
        <v>97</v>
      </c>
      <c r="DJ629" s="401" t="n">
        <v>111</v>
      </c>
      <c r="DK629" s="401" t="n">
        <v>43</v>
      </c>
      <c r="DL629" s="401" t="n">
        <v>10</v>
      </c>
      <c r="DM629" s="401" t="n">
        <v>76</v>
      </c>
      <c r="DN629" s="401" t="n">
        <v>104</v>
      </c>
      <c r="DO629" s="401" t="n">
        <v>107</v>
      </c>
      <c r="DP629" s="401" t="n">
        <v>121</v>
      </c>
      <c r="DQ629" s="401" t="n">
        <v>72</v>
      </c>
      <c r="DR629" s="401" t="n">
        <v>88</v>
      </c>
      <c r="DS629" s="401" t="n">
        <v>122</v>
      </c>
      <c r="DT629" s="401" t="n">
        <v>51</v>
      </c>
      <c r="DU629" s="401" t="n">
        <v>38</v>
      </c>
      <c r="DV629" s="401" t="n">
        <v>3</v>
      </c>
      <c r="DW629" s="401" t="n">
        <v>60</v>
      </c>
      <c r="DX629" s="401" t="n">
        <v>109</v>
      </c>
      <c r="DY629" s="401" t="n">
        <v>45</v>
      </c>
      <c r="EA629" s="401" t="n">
        <v>62</v>
      </c>
      <c r="EB629" s="401" t="n">
        <v>106</v>
      </c>
      <c r="EC629" s="401" t="n">
        <v>57</v>
      </c>
      <c r="ED629" s="401" t="n">
        <v>18</v>
      </c>
    </row>
    <row r="630" customFormat="false" ht="12.75" hidden="false" customHeight="false" outlineLevel="0" collapsed="false">
      <c r="E630" s="401" t="s">
        <v>227</v>
      </c>
      <c r="F630" s="401" t="n">
        <v>89</v>
      </c>
      <c r="G630" s="401" t="n">
        <v>73</v>
      </c>
      <c r="H630" s="401" t="n">
        <v>124</v>
      </c>
      <c r="I630" s="401" t="n">
        <v>117</v>
      </c>
      <c r="J630" s="401" t="n">
        <v>83</v>
      </c>
      <c r="K630" s="401" t="n">
        <v>80</v>
      </c>
      <c r="L630" s="401" t="n">
        <v>114</v>
      </c>
      <c r="M630" s="401" t="n">
        <v>7</v>
      </c>
      <c r="N630" s="401" t="n">
        <v>106</v>
      </c>
      <c r="O630" s="401" t="n">
        <v>122</v>
      </c>
      <c r="P630" s="401" t="n">
        <v>14</v>
      </c>
      <c r="Q630" s="401" t="n">
        <v>48</v>
      </c>
      <c r="R630" s="401" t="n">
        <v>85</v>
      </c>
      <c r="S630" s="401" t="n">
        <v>113</v>
      </c>
      <c r="T630" s="401" t="n">
        <v>52</v>
      </c>
      <c r="U630" s="401" t="n">
        <v>87</v>
      </c>
      <c r="V630" s="401" t="n">
        <v>64</v>
      </c>
      <c r="W630" s="401" t="n">
        <v>50</v>
      </c>
      <c r="X630" s="401" t="n">
        <v>12</v>
      </c>
      <c r="Y630" s="401" t="n">
        <v>93</v>
      </c>
      <c r="Z630" s="401" t="n">
        <v>8</v>
      </c>
      <c r="AA630" s="401" t="n">
        <v>101</v>
      </c>
      <c r="AB630" s="401" t="n">
        <v>110</v>
      </c>
      <c r="AC630" s="401" t="n">
        <v>5</v>
      </c>
      <c r="AD630" s="401" t="n">
        <v>56</v>
      </c>
      <c r="AE630" s="401" t="n">
        <v>15</v>
      </c>
      <c r="AF630" s="401" t="n">
        <v>91</v>
      </c>
      <c r="AG630" s="401" t="n">
        <v>40</v>
      </c>
      <c r="AH630" s="401" t="n">
        <v>72</v>
      </c>
      <c r="AI630" s="401" t="n">
        <v>98</v>
      </c>
      <c r="AJ630" s="401" t="n">
        <v>17</v>
      </c>
      <c r="AK630" s="401" t="n">
        <v>53</v>
      </c>
      <c r="AL630" s="401" t="n">
        <v>41</v>
      </c>
      <c r="AM630" s="401" t="n">
        <v>97</v>
      </c>
      <c r="AN630" s="401" t="n">
        <v>82</v>
      </c>
      <c r="AO630" s="401" t="n">
        <v>43</v>
      </c>
      <c r="AP630" s="401" t="n">
        <v>49</v>
      </c>
      <c r="AQ630" s="401" t="n">
        <v>86</v>
      </c>
      <c r="AR630" s="401" t="n">
        <v>126</v>
      </c>
      <c r="AS630" s="401" t="n">
        <v>118</v>
      </c>
      <c r="AT630" s="401" t="n">
        <v>55</v>
      </c>
      <c r="AU630" s="401" t="n">
        <v>63</v>
      </c>
      <c r="AV630" s="401" t="n">
        <v>25</v>
      </c>
      <c r="AW630" s="401" t="n">
        <v>88</v>
      </c>
      <c r="AX630" s="401" t="n">
        <v>46</v>
      </c>
      <c r="AY630" s="401" t="n">
        <v>84</v>
      </c>
      <c r="AZ630" s="401" t="n">
        <v>23</v>
      </c>
      <c r="BA630" s="401" t="n">
        <v>16</v>
      </c>
      <c r="BB630" s="401" t="n">
        <v>10</v>
      </c>
      <c r="BC630" s="401" t="n">
        <v>78</v>
      </c>
      <c r="BD630" s="401" t="n">
        <v>112</v>
      </c>
      <c r="BE630" s="401" t="n">
        <v>44</v>
      </c>
      <c r="BF630" s="401" t="n">
        <v>27</v>
      </c>
      <c r="BG630" s="401" t="n">
        <v>125</v>
      </c>
      <c r="BH630" s="401" t="n">
        <v>51</v>
      </c>
      <c r="BI630" s="401" t="n">
        <v>45</v>
      </c>
      <c r="BJ630" s="401" t="n">
        <v>95</v>
      </c>
      <c r="BK630" s="401" t="n">
        <v>30</v>
      </c>
      <c r="BL630" s="401" t="n">
        <v>121</v>
      </c>
      <c r="BM630" s="401" t="n">
        <v>119</v>
      </c>
      <c r="BN630" s="401" t="n">
        <v>54</v>
      </c>
      <c r="BO630" s="401" t="n">
        <v>123</v>
      </c>
      <c r="BP630" s="401" t="n">
        <v>60</v>
      </c>
      <c r="BQ630" s="401" t="n">
        <v>31</v>
      </c>
      <c r="BR630" s="401" t="n">
        <v>28</v>
      </c>
      <c r="BS630" s="401" t="n">
        <v>94</v>
      </c>
      <c r="BT630" s="401" t="n">
        <v>109</v>
      </c>
      <c r="BU630" s="401" t="n">
        <v>67</v>
      </c>
      <c r="BV630" s="401" t="n">
        <v>33</v>
      </c>
      <c r="BW630" s="401" t="n">
        <v>6</v>
      </c>
      <c r="BX630" s="401" t="n">
        <v>70</v>
      </c>
      <c r="BY630" s="401" t="n">
        <v>20</v>
      </c>
      <c r="BZ630" s="401" t="n">
        <v>37</v>
      </c>
      <c r="CA630" s="401" t="n">
        <v>3</v>
      </c>
      <c r="CB630" s="401" t="n">
        <v>22</v>
      </c>
      <c r="CC630" s="401" t="n">
        <v>47</v>
      </c>
      <c r="CD630" s="401" t="n">
        <v>104</v>
      </c>
      <c r="CE630" s="401" t="n">
        <v>99</v>
      </c>
      <c r="CF630" s="401" t="n">
        <v>21</v>
      </c>
      <c r="CG630" s="401" t="n">
        <v>32</v>
      </c>
      <c r="CH630" s="401" t="n">
        <v>19</v>
      </c>
      <c r="CI630" s="401" t="n">
        <v>35</v>
      </c>
      <c r="CJ630" s="401" t="n">
        <v>116</v>
      </c>
      <c r="CK630" s="401" t="n">
        <v>100</v>
      </c>
      <c r="CL630" s="401" t="n">
        <v>92</v>
      </c>
      <c r="CM630" s="401" t="n">
        <v>68</v>
      </c>
      <c r="CN630" s="401" t="n">
        <v>9</v>
      </c>
      <c r="CO630" s="401" t="n">
        <v>77</v>
      </c>
      <c r="CP630" s="401" t="n">
        <v>71</v>
      </c>
      <c r="CQ630" s="401" t="n">
        <v>29</v>
      </c>
      <c r="CR630" s="401" t="n">
        <v>127</v>
      </c>
      <c r="CS630" s="401" t="n">
        <v>79</v>
      </c>
      <c r="CT630" s="401" t="n">
        <v>1</v>
      </c>
      <c r="CU630" s="401" t="n">
        <v>66</v>
      </c>
      <c r="CV630" s="401" t="n">
        <v>57</v>
      </c>
      <c r="CW630" s="401" t="n">
        <v>75</v>
      </c>
      <c r="CX630" s="401" t="n">
        <v>34</v>
      </c>
      <c r="CY630" s="401" t="n">
        <v>39</v>
      </c>
      <c r="CZ630" s="401" t="n">
        <v>96</v>
      </c>
      <c r="DA630" s="401" t="n">
        <v>81</v>
      </c>
      <c r="DB630" s="401" t="n">
        <v>115</v>
      </c>
      <c r="DC630" s="401" t="n">
        <v>38</v>
      </c>
      <c r="DD630" s="401" t="n">
        <v>107</v>
      </c>
      <c r="DE630" s="401" t="n">
        <v>90</v>
      </c>
      <c r="DF630" s="401" t="n">
        <v>11</v>
      </c>
      <c r="DG630" s="401" t="n">
        <v>102</v>
      </c>
      <c r="DH630" s="401" t="n">
        <v>18</v>
      </c>
      <c r="DI630" s="401" t="n">
        <v>120</v>
      </c>
      <c r="DJ630" s="401" t="n">
        <v>76</v>
      </c>
      <c r="DK630" s="401" t="n">
        <v>128</v>
      </c>
      <c r="DL630" s="401" t="n">
        <v>103</v>
      </c>
      <c r="DM630" s="401" t="n">
        <v>111</v>
      </c>
      <c r="DN630" s="401" t="n">
        <v>2</v>
      </c>
      <c r="DO630" s="401" t="n">
        <v>36</v>
      </c>
      <c r="DP630" s="401" t="n">
        <v>62</v>
      </c>
      <c r="DQ630" s="401" t="n">
        <v>4</v>
      </c>
      <c r="DR630" s="401" t="n">
        <v>108</v>
      </c>
      <c r="DS630" s="401" t="n">
        <v>69</v>
      </c>
      <c r="DT630" s="401" t="n">
        <v>58</v>
      </c>
      <c r="DU630" s="401" t="n">
        <v>26</v>
      </c>
      <c r="DV630" s="401" t="n">
        <v>59</v>
      </c>
      <c r="DW630" s="401" t="n">
        <v>105</v>
      </c>
      <c r="DX630" s="401" t="n">
        <v>42</v>
      </c>
      <c r="DY630" s="401" t="n">
        <v>61</v>
      </c>
      <c r="EA630" s="401" t="n">
        <v>24</v>
      </c>
      <c r="EB630" s="401" t="n">
        <v>13</v>
      </c>
      <c r="EC630" s="401" t="n">
        <v>74</v>
      </c>
      <c r="ED630" s="401" t="n">
        <v>65</v>
      </c>
    </row>
    <row r="632" customFormat="false" ht="12.75" hidden="false" customHeight="false" outlineLevel="0" collapsed="false">
      <c r="D632" s="446" t="n">
        <v>129</v>
      </c>
      <c r="E632" s="39" t="s">
        <v>250</v>
      </c>
    </row>
    <row r="633" customFormat="false" ht="12.75" hidden="false" customHeight="false" outlineLevel="0" collapsed="false">
      <c r="E633" s="401" t="s">
        <v>198</v>
      </c>
      <c r="F633" s="401" t="n">
        <v>1</v>
      </c>
      <c r="G633" s="401" t="n">
        <v>2</v>
      </c>
      <c r="H633" s="401" t="n">
        <v>3</v>
      </c>
      <c r="I633" s="401" t="n">
        <v>4</v>
      </c>
      <c r="J633" s="401" t="n">
        <v>5</v>
      </c>
      <c r="K633" s="401" t="n">
        <v>6</v>
      </c>
      <c r="L633" s="401" t="n">
        <v>7</v>
      </c>
      <c r="M633" s="401" t="n">
        <v>8</v>
      </c>
      <c r="N633" s="401" t="n">
        <v>9</v>
      </c>
      <c r="O633" s="401" t="n">
        <v>10</v>
      </c>
      <c r="P633" s="401" t="n">
        <v>11</v>
      </c>
      <c r="Q633" s="401" t="n">
        <v>12</v>
      </c>
      <c r="R633" s="401" t="n">
        <v>13</v>
      </c>
      <c r="S633" s="401" t="n">
        <v>14</v>
      </c>
      <c r="T633" s="401" t="n">
        <v>15</v>
      </c>
      <c r="U633" s="401" t="n">
        <v>16</v>
      </c>
      <c r="V633" s="401" t="n">
        <v>17</v>
      </c>
      <c r="W633" s="401" t="n">
        <v>18</v>
      </c>
      <c r="X633" s="401" t="n">
        <v>19</v>
      </c>
      <c r="Y633" s="401" t="n">
        <v>20</v>
      </c>
      <c r="Z633" s="401" t="n">
        <v>21</v>
      </c>
      <c r="AA633" s="401" t="n">
        <v>22</v>
      </c>
      <c r="AB633" s="401" t="n">
        <v>23</v>
      </c>
      <c r="AC633" s="401" t="n">
        <v>24</v>
      </c>
      <c r="AD633" s="401" t="n">
        <v>25</v>
      </c>
      <c r="AE633" s="401" t="n">
        <v>26</v>
      </c>
      <c r="AF633" s="401" t="n">
        <v>27</v>
      </c>
      <c r="AG633" s="401" t="n">
        <v>28</v>
      </c>
      <c r="AH633" s="401" t="n">
        <v>29</v>
      </c>
      <c r="AI633" s="401" t="n">
        <v>30</v>
      </c>
      <c r="AJ633" s="401" t="n">
        <v>31</v>
      </c>
      <c r="AK633" s="401" t="n">
        <v>32</v>
      </c>
      <c r="AL633" s="401" t="n">
        <v>33</v>
      </c>
      <c r="AM633" s="401" t="n">
        <v>34</v>
      </c>
      <c r="AN633" s="401" t="n">
        <v>35</v>
      </c>
      <c r="AO633" s="401" t="n">
        <v>36</v>
      </c>
      <c r="AP633" s="401" t="n">
        <v>37</v>
      </c>
      <c r="AQ633" s="401" t="n">
        <v>38</v>
      </c>
      <c r="AR633" s="401" t="n">
        <v>39</v>
      </c>
      <c r="AS633" s="401" t="n">
        <v>40</v>
      </c>
      <c r="AT633" s="401" t="n">
        <v>41</v>
      </c>
      <c r="AU633" s="401" t="n">
        <v>42</v>
      </c>
      <c r="AV633" s="401" t="n">
        <v>43</v>
      </c>
      <c r="AW633" s="401" t="n">
        <v>44</v>
      </c>
      <c r="AX633" s="401" t="n">
        <v>45</v>
      </c>
      <c r="AY633" s="401" t="n">
        <v>46</v>
      </c>
      <c r="AZ633" s="401" t="n">
        <v>47</v>
      </c>
      <c r="BA633" s="401" t="n">
        <v>48</v>
      </c>
      <c r="BB633" s="401" t="n">
        <v>49</v>
      </c>
      <c r="BC633" s="401" t="n">
        <v>50</v>
      </c>
      <c r="BD633" s="401" t="n">
        <v>51</v>
      </c>
      <c r="BE633" s="401" t="n">
        <v>52</v>
      </c>
      <c r="BF633" s="401" t="n">
        <v>53</v>
      </c>
      <c r="BG633" s="401" t="n">
        <v>54</v>
      </c>
      <c r="BH633" s="401" t="n">
        <v>55</v>
      </c>
      <c r="BI633" s="401" t="n">
        <v>56</v>
      </c>
      <c r="BJ633" s="401" t="n">
        <v>57</v>
      </c>
      <c r="BK633" s="401" t="n">
        <v>58</v>
      </c>
      <c r="BL633" s="401" t="n">
        <v>59</v>
      </c>
      <c r="BM633" s="401" t="n">
        <v>60</v>
      </c>
      <c r="BN633" s="401" t="n">
        <v>61</v>
      </c>
      <c r="BO633" s="401" t="n">
        <v>62</v>
      </c>
      <c r="BP633" s="401" t="n">
        <v>63</v>
      </c>
      <c r="BQ633" s="401" t="n">
        <v>64</v>
      </c>
      <c r="BR633" s="401" t="n">
        <v>65</v>
      </c>
      <c r="BS633" s="401" t="n">
        <v>66</v>
      </c>
      <c r="BT633" s="401" t="n">
        <v>67</v>
      </c>
      <c r="BU633" s="401" t="n">
        <v>68</v>
      </c>
      <c r="BV633" s="401" t="n">
        <v>69</v>
      </c>
      <c r="BW633" s="401" t="n">
        <v>70</v>
      </c>
      <c r="BX633" s="401" t="n">
        <v>71</v>
      </c>
      <c r="BY633" s="401" t="n">
        <v>72</v>
      </c>
      <c r="BZ633" s="401" t="n">
        <v>73</v>
      </c>
      <c r="CA633" s="401" t="n">
        <v>74</v>
      </c>
      <c r="CB633" s="401" t="n">
        <v>75</v>
      </c>
      <c r="CC633" s="401" t="n">
        <v>76</v>
      </c>
      <c r="CD633" s="401" t="n">
        <v>77</v>
      </c>
      <c r="CE633" s="401" t="n">
        <v>78</v>
      </c>
      <c r="CF633" s="401" t="n">
        <v>79</v>
      </c>
      <c r="CG633" s="401" t="n">
        <v>80</v>
      </c>
      <c r="CH633" s="401" t="n">
        <v>81</v>
      </c>
      <c r="CI633" s="401" t="n">
        <v>82</v>
      </c>
      <c r="CJ633" s="401" t="n">
        <v>83</v>
      </c>
      <c r="CK633" s="401" t="n">
        <v>84</v>
      </c>
      <c r="CL633" s="401" t="n">
        <v>85</v>
      </c>
      <c r="CM633" s="401" t="n">
        <v>86</v>
      </c>
      <c r="CN633" s="401" t="n">
        <v>87</v>
      </c>
      <c r="CO633" s="401" t="n">
        <v>88</v>
      </c>
      <c r="CP633" s="401" t="n">
        <v>89</v>
      </c>
      <c r="CQ633" s="401" t="n">
        <v>90</v>
      </c>
      <c r="CR633" s="401" t="n">
        <v>91</v>
      </c>
      <c r="CS633" s="401" t="n">
        <v>92</v>
      </c>
      <c r="CT633" s="401" t="n">
        <v>93</v>
      </c>
      <c r="CU633" s="401" t="n">
        <v>94</v>
      </c>
      <c r="CV633" s="401" t="n">
        <v>95</v>
      </c>
      <c r="CW633" s="401" t="n">
        <v>96</v>
      </c>
      <c r="CX633" s="401" t="n">
        <v>97</v>
      </c>
      <c r="CY633" s="401" t="n">
        <v>98</v>
      </c>
      <c r="CZ633" s="401" t="n">
        <v>99</v>
      </c>
      <c r="DA633" s="401" t="n">
        <v>100</v>
      </c>
      <c r="DB633" s="401" t="n">
        <v>101</v>
      </c>
      <c r="DC633" s="401" t="n">
        <v>102</v>
      </c>
      <c r="DD633" s="401" t="n">
        <v>103</v>
      </c>
      <c r="DE633" s="401" t="n">
        <v>104</v>
      </c>
      <c r="DF633" s="401" t="n">
        <v>105</v>
      </c>
      <c r="DG633" s="401" t="n">
        <v>106</v>
      </c>
      <c r="DH633" s="401" t="n">
        <v>107</v>
      </c>
      <c r="DI633" s="401" t="n">
        <v>108</v>
      </c>
      <c r="DJ633" s="401" t="n">
        <v>109</v>
      </c>
      <c r="DK633" s="401" t="n">
        <v>110</v>
      </c>
      <c r="DL633" s="401" t="n">
        <v>111</v>
      </c>
      <c r="DM633" s="401" t="n">
        <v>112</v>
      </c>
      <c r="DN633" s="401" t="n">
        <v>113</v>
      </c>
      <c r="DO633" s="401" t="n">
        <v>114</v>
      </c>
      <c r="DP633" s="401" t="n">
        <v>115</v>
      </c>
      <c r="DQ633" s="401" t="n">
        <v>116</v>
      </c>
      <c r="DR633" s="401" t="n">
        <v>117</v>
      </c>
      <c r="DS633" s="401" t="n">
        <v>118</v>
      </c>
      <c r="DT633" s="401" t="n">
        <v>119</v>
      </c>
      <c r="DU633" s="401" t="n">
        <v>120</v>
      </c>
      <c r="DV633" s="401" t="n">
        <v>121</v>
      </c>
      <c r="DW633" s="401" t="n">
        <v>122</v>
      </c>
      <c r="DX633" s="401" t="n">
        <v>123</v>
      </c>
      <c r="DY633" s="401" t="n">
        <v>124</v>
      </c>
      <c r="DZ633" s="401" t="n">
        <v>125</v>
      </c>
      <c r="EA633" s="401" t="n">
        <v>126</v>
      </c>
      <c r="EB633" s="401" t="n">
        <v>127</v>
      </c>
      <c r="EC633" s="401" t="n">
        <v>128</v>
      </c>
      <c r="ED633" s="401" t="n">
        <v>129</v>
      </c>
    </row>
    <row r="634" customFormat="false" ht="12.75" hidden="false" customHeight="false" outlineLevel="0" collapsed="false">
      <c r="E634" s="401" t="s">
        <v>225</v>
      </c>
      <c r="F634" s="401" t="n">
        <v>40</v>
      </c>
      <c r="G634" s="401" t="n">
        <v>3</v>
      </c>
      <c r="H634" s="401" t="n">
        <v>12</v>
      </c>
      <c r="I634" s="401" t="n">
        <v>31</v>
      </c>
      <c r="J634" s="401" t="n">
        <v>68</v>
      </c>
      <c r="K634" s="401" t="n">
        <v>22</v>
      </c>
      <c r="L634" s="401" t="n">
        <v>110</v>
      </c>
      <c r="M634" s="401" t="n">
        <v>84</v>
      </c>
      <c r="N634" s="401" t="n">
        <v>127</v>
      </c>
      <c r="O634" s="401" t="n">
        <v>2</v>
      </c>
      <c r="P634" s="401" t="n">
        <v>27</v>
      </c>
      <c r="Q634" s="401" t="n">
        <v>100</v>
      </c>
      <c r="R634" s="401" t="n">
        <v>11</v>
      </c>
      <c r="S634" s="401" t="n">
        <v>32</v>
      </c>
      <c r="T634" s="401" t="n">
        <v>112</v>
      </c>
      <c r="U634" s="401" t="n">
        <v>54</v>
      </c>
      <c r="V634" s="401" t="n">
        <v>79</v>
      </c>
      <c r="W634" s="401" t="n">
        <v>24</v>
      </c>
      <c r="X634" s="401" t="n">
        <v>83</v>
      </c>
      <c r="Y634" s="401" t="n">
        <v>98</v>
      </c>
      <c r="Z634" s="401" t="n">
        <v>69</v>
      </c>
      <c r="AA634" s="401" t="n">
        <v>36</v>
      </c>
      <c r="AB634" s="401" t="n">
        <v>29</v>
      </c>
      <c r="AC634" s="401" t="n">
        <v>25</v>
      </c>
      <c r="AD634" s="401" t="n">
        <v>87</v>
      </c>
      <c r="AE634" s="401" t="n">
        <v>42</v>
      </c>
      <c r="AF634" s="401" t="n">
        <v>30</v>
      </c>
      <c r="AG634" s="401" t="n">
        <v>109</v>
      </c>
      <c r="AH634" s="401" t="n">
        <v>23</v>
      </c>
      <c r="AI634" s="401" t="n">
        <v>8</v>
      </c>
      <c r="AJ634" s="401" t="n">
        <v>119</v>
      </c>
      <c r="AK634" s="401" t="n">
        <v>121</v>
      </c>
      <c r="AL634" s="401" t="n">
        <v>64</v>
      </c>
      <c r="AM634" s="401" t="n">
        <v>45</v>
      </c>
      <c r="AN634" s="401" t="n">
        <v>18</v>
      </c>
      <c r="AO634" s="401" t="n">
        <v>14</v>
      </c>
      <c r="AP634" s="401" t="n">
        <v>39</v>
      </c>
      <c r="AQ634" s="401" t="n">
        <v>51</v>
      </c>
      <c r="AR634" s="401" t="n">
        <v>106</v>
      </c>
      <c r="AS634" s="401" t="n">
        <v>1</v>
      </c>
      <c r="AT634" s="401" t="n">
        <v>90</v>
      </c>
      <c r="AU634" s="401" t="n">
        <v>75</v>
      </c>
      <c r="AV634" s="401" t="n">
        <v>94</v>
      </c>
      <c r="AW634" s="401" t="n">
        <v>13</v>
      </c>
      <c r="AX634" s="401" t="n">
        <v>38</v>
      </c>
      <c r="AY634" s="401" t="n">
        <v>73</v>
      </c>
      <c r="AZ634" s="401" t="n">
        <v>63</v>
      </c>
      <c r="BA634" s="401" t="n">
        <v>97</v>
      </c>
      <c r="BB634" s="401" t="n">
        <v>92</v>
      </c>
      <c r="BC634" s="401" t="n">
        <v>43</v>
      </c>
      <c r="BD634" s="401" t="n">
        <v>4</v>
      </c>
      <c r="BE634" s="401" t="n">
        <v>35</v>
      </c>
      <c r="BF634" s="401" t="n">
        <v>9</v>
      </c>
      <c r="BG634" s="401" t="n">
        <v>88</v>
      </c>
      <c r="BH634" s="401" t="n">
        <v>108</v>
      </c>
      <c r="BI634" s="401" t="n">
        <v>105</v>
      </c>
      <c r="BJ634" s="401" t="n">
        <v>118</v>
      </c>
      <c r="BK634" s="401" t="n">
        <v>44</v>
      </c>
      <c r="BL634" s="401" t="n">
        <v>48</v>
      </c>
      <c r="BM634" s="401" t="n">
        <v>128</v>
      </c>
      <c r="BN634" s="401" t="n">
        <v>58</v>
      </c>
      <c r="BO634" s="401" t="n">
        <v>74</v>
      </c>
      <c r="BP634" s="401" t="n">
        <v>7</v>
      </c>
      <c r="BQ634" s="401" t="n">
        <v>82</v>
      </c>
      <c r="BR634" s="401" t="n">
        <v>91</v>
      </c>
      <c r="BS634" s="401" t="n">
        <v>53</v>
      </c>
      <c r="BT634" s="401" t="n">
        <v>71</v>
      </c>
      <c r="BU634" s="401" t="n">
        <v>107</v>
      </c>
      <c r="BV634" s="401" t="n">
        <v>111</v>
      </c>
      <c r="BW634" s="401" t="n">
        <v>46</v>
      </c>
      <c r="BX634" s="401" t="n">
        <v>120</v>
      </c>
      <c r="BY634" s="401" t="n">
        <v>19</v>
      </c>
      <c r="BZ634" s="401" t="n">
        <v>70</v>
      </c>
      <c r="CA634" s="401" t="n">
        <v>126</v>
      </c>
      <c r="CB634" s="401" t="n">
        <v>41</v>
      </c>
      <c r="CC634" s="401" t="n">
        <v>62</v>
      </c>
      <c r="CD634" s="401" t="n">
        <v>103</v>
      </c>
      <c r="CE634" s="401" t="n">
        <v>37</v>
      </c>
      <c r="CF634" s="401" t="n">
        <v>77</v>
      </c>
      <c r="CG634" s="401" t="n">
        <v>16</v>
      </c>
      <c r="CH634" s="401" t="n">
        <v>122</v>
      </c>
      <c r="CI634" s="401" t="n">
        <v>89</v>
      </c>
      <c r="CJ634" s="401" t="n">
        <v>21</v>
      </c>
      <c r="CK634" s="401" t="n">
        <v>56</v>
      </c>
      <c r="CL634" s="401" t="n">
        <v>129</v>
      </c>
      <c r="CM634" s="401" t="n">
        <v>113</v>
      </c>
      <c r="CN634" s="401" t="n">
        <v>104</v>
      </c>
      <c r="CO634" s="401" t="n">
        <v>72</v>
      </c>
      <c r="CP634" s="401" t="n">
        <v>52</v>
      </c>
      <c r="CQ634" s="401" t="n">
        <v>117</v>
      </c>
      <c r="CR634" s="401" t="n">
        <v>65</v>
      </c>
      <c r="CS634" s="401" t="n">
        <v>115</v>
      </c>
      <c r="CT634" s="401" t="n">
        <v>17</v>
      </c>
      <c r="CU634" s="401" t="n">
        <v>80</v>
      </c>
      <c r="CV634" s="401" t="n">
        <v>116</v>
      </c>
      <c r="CW634" s="401" t="n">
        <v>102</v>
      </c>
      <c r="CX634" s="401" t="n">
        <v>34</v>
      </c>
      <c r="CY634" s="401" t="n">
        <v>10</v>
      </c>
      <c r="CZ634" s="401" t="n">
        <v>76</v>
      </c>
      <c r="DA634" s="401" t="n">
        <v>86</v>
      </c>
      <c r="DB634" s="401" t="n">
        <v>59</v>
      </c>
      <c r="DC634" s="401" t="n">
        <v>96</v>
      </c>
      <c r="DD634" s="401" t="n">
        <v>124</v>
      </c>
      <c r="DE634" s="401" t="n">
        <v>78</v>
      </c>
      <c r="DF634" s="401" t="n">
        <v>47</v>
      </c>
      <c r="DG634" s="401" t="n">
        <v>60</v>
      </c>
      <c r="DH634" s="401" t="n">
        <v>5</v>
      </c>
      <c r="DI634" s="401" t="n">
        <v>20</v>
      </c>
      <c r="DJ634" s="401" t="n">
        <v>15</v>
      </c>
      <c r="DK634" s="401" t="n">
        <v>123</v>
      </c>
      <c r="DL634" s="401" t="n">
        <v>114</v>
      </c>
      <c r="DM634" s="401" t="n">
        <v>50</v>
      </c>
      <c r="DN634" s="401" t="n">
        <v>81</v>
      </c>
      <c r="DO634" s="401" t="n">
        <v>6</v>
      </c>
      <c r="DP634" s="401" t="n">
        <v>26</v>
      </c>
      <c r="DQ634" s="401" t="n">
        <v>49</v>
      </c>
      <c r="DR634" s="401" t="n">
        <v>93</v>
      </c>
      <c r="DS634" s="401" t="n">
        <v>67</v>
      </c>
      <c r="DT634" s="401" t="n">
        <v>55</v>
      </c>
      <c r="DU634" s="401" t="n">
        <v>57</v>
      </c>
      <c r="DV634" s="401" t="n">
        <v>33</v>
      </c>
      <c r="DW634" s="401" t="n">
        <v>95</v>
      </c>
      <c r="DX634" s="401" t="n">
        <v>125</v>
      </c>
      <c r="DY634" s="401" t="n">
        <v>101</v>
      </c>
      <c r="DZ634" s="401" t="n">
        <v>28</v>
      </c>
      <c r="EA634" s="401" t="n">
        <v>99</v>
      </c>
      <c r="EB634" s="401" t="n">
        <v>61</v>
      </c>
      <c r="EC634" s="401" t="n">
        <v>66</v>
      </c>
      <c r="ED634" s="401" t="n">
        <v>85</v>
      </c>
    </row>
    <row r="635" customFormat="false" ht="12.75" hidden="false" customHeight="false" outlineLevel="0" collapsed="false">
      <c r="E635" s="401" t="s">
        <v>227</v>
      </c>
      <c r="F635" s="401" t="n">
        <v>8</v>
      </c>
      <c r="G635" s="401" t="n">
        <v>20</v>
      </c>
      <c r="H635" s="401" t="n">
        <v>77</v>
      </c>
      <c r="I635" s="401" t="n">
        <v>11</v>
      </c>
      <c r="J635" s="401" t="n">
        <v>118</v>
      </c>
      <c r="K635" s="401" t="n">
        <v>15</v>
      </c>
      <c r="L635" s="401" t="n">
        <v>64</v>
      </c>
      <c r="M635" s="401" t="n">
        <v>99</v>
      </c>
      <c r="N635" s="401" t="n">
        <v>3</v>
      </c>
      <c r="O635" s="401" t="n">
        <v>71</v>
      </c>
      <c r="P635" s="401" t="n">
        <v>92</v>
      </c>
      <c r="Q635" s="401" t="n">
        <v>101</v>
      </c>
      <c r="R635" s="401" t="n">
        <v>106</v>
      </c>
      <c r="S635" s="401" t="n">
        <v>122</v>
      </c>
      <c r="T635" s="401" t="n">
        <v>53</v>
      </c>
      <c r="U635" s="401" t="n">
        <v>74</v>
      </c>
      <c r="V635" s="401" t="n">
        <v>84</v>
      </c>
      <c r="W635" s="401" t="n">
        <v>52</v>
      </c>
      <c r="X635" s="401" t="n">
        <v>21</v>
      </c>
      <c r="Y635" s="401" t="n">
        <v>42</v>
      </c>
      <c r="Z635" s="401" t="n">
        <v>9</v>
      </c>
      <c r="AA635" s="401" t="n">
        <v>94</v>
      </c>
      <c r="AB635" s="401" t="n">
        <v>89</v>
      </c>
      <c r="AC635" s="401" t="n">
        <v>33</v>
      </c>
      <c r="AD635" s="401" t="n">
        <v>103</v>
      </c>
      <c r="AE635" s="401" t="n">
        <v>34</v>
      </c>
      <c r="AF635" s="401" t="n">
        <v>120</v>
      </c>
      <c r="AG635" s="401" t="n">
        <v>79</v>
      </c>
      <c r="AH635" s="401" t="n">
        <v>27</v>
      </c>
      <c r="AI635" s="401" t="n">
        <v>69</v>
      </c>
      <c r="AJ635" s="401" t="n">
        <v>115</v>
      </c>
      <c r="AK635" s="401" t="n">
        <v>26</v>
      </c>
      <c r="AL635" s="401" t="n">
        <v>32</v>
      </c>
      <c r="AM635" s="401" t="n">
        <v>90</v>
      </c>
      <c r="AN635" s="401" t="n">
        <v>14</v>
      </c>
      <c r="AO635" s="401" t="n">
        <v>19</v>
      </c>
      <c r="AP635" s="401" t="n">
        <v>108</v>
      </c>
      <c r="AQ635" s="401" t="n">
        <v>54</v>
      </c>
      <c r="AR635" s="401" t="n">
        <v>97</v>
      </c>
      <c r="AS635" s="401" t="n">
        <v>62</v>
      </c>
      <c r="AT635" s="401" t="n">
        <v>23</v>
      </c>
      <c r="AU635" s="401" t="n">
        <v>13</v>
      </c>
      <c r="AV635" s="401" t="n">
        <v>95</v>
      </c>
      <c r="AW635" s="401" t="n">
        <v>66</v>
      </c>
      <c r="AX635" s="401" t="n">
        <v>63</v>
      </c>
      <c r="AY635" s="401" t="n">
        <v>50</v>
      </c>
      <c r="AZ635" s="401" t="n">
        <v>88</v>
      </c>
      <c r="BA635" s="401" t="n">
        <v>31</v>
      </c>
      <c r="BB635" s="401" t="n">
        <v>51</v>
      </c>
      <c r="BC635" s="401" t="n">
        <v>22</v>
      </c>
      <c r="BD635" s="401" t="n">
        <v>100</v>
      </c>
      <c r="BE635" s="401" t="n">
        <v>1</v>
      </c>
      <c r="BF635" s="401" t="n">
        <v>30</v>
      </c>
      <c r="BG635" s="401" t="n">
        <v>40</v>
      </c>
      <c r="BH635" s="401" t="n">
        <v>111</v>
      </c>
      <c r="BI635" s="401" t="n">
        <v>85</v>
      </c>
      <c r="BJ635" s="401" t="n">
        <v>41</v>
      </c>
      <c r="BK635" s="401" t="n">
        <v>117</v>
      </c>
      <c r="BL635" s="401" t="n">
        <v>93</v>
      </c>
      <c r="BM635" s="401" t="n">
        <v>59</v>
      </c>
      <c r="BN635" s="401" t="n">
        <v>80</v>
      </c>
      <c r="BO635" s="401" t="n">
        <v>28</v>
      </c>
      <c r="BP635" s="401" t="n">
        <v>39</v>
      </c>
      <c r="BQ635" s="401" t="n">
        <v>7</v>
      </c>
      <c r="BR635" s="401" t="n">
        <v>49</v>
      </c>
      <c r="BS635" s="401" t="n">
        <v>123</v>
      </c>
      <c r="BT635" s="401" t="n">
        <v>114</v>
      </c>
      <c r="BU635" s="401" t="n">
        <v>57</v>
      </c>
      <c r="BV635" s="401" t="n">
        <v>96</v>
      </c>
      <c r="BW635" s="401" t="n">
        <v>102</v>
      </c>
      <c r="BX635" s="401" t="n">
        <v>24</v>
      </c>
      <c r="BY635" s="401" t="n">
        <v>105</v>
      </c>
      <c r="BZ635" s="401" t="n">
        <v>82</v>
      </c>
      <c r="CA635" s="401" t="n">
        <v>16</v>
      </c>
      <c r="CB635" s="401" t="n">
        <v>121</v>
      </c>
      <c r="CC635" s="401" t="n">
        <v>110</v>
      </c>
      <c r="CD635" s="401" t="n">
        <v>125</v>
      </c>
      <c r="CE635" s="401" t="n">
        <v>6</v>
      </c>
      <c r="CF635" s="401" t="n">
        <v>36</v>
      </c>
      <c r="CG635" s="401" t="n">
        <v>61</v>
      </c>
      <c r="CH635" s="401" t="n">
        <v>35</v>
      </c>
      <c r="CI635" s="401" t="n">
        <v>109</v>
      </c>
      <c r="CJ635" s="401" t="n">
        <v>104</v>
      </c>
      <c r="CK635" s="401" t="n">
        <v>17</v>
      </c>
      <c r="CL635" s="401" t="n">
        <v>56</v>
      </c>
      <c r="CM635" s="401" t="n">
        <v>129</v>
      </c>
      <c r="CN635" s="401" t="n">
        <v>43</v>
      </c>
      <c r="CO635" s="401" t="n">
        <v>47</v>
      </c>
      <c r="CP635" s="401" t="n">
        <v>91</v>
      </c>
      <c r="CQ635" s="401" t="n">
        <v>37</v>
      </c>
      <c r="CR635" s="401" t="n">
        <v>55</v>
      </c>
      <c r="CS635" s="401" t="n">
        <v>10</v>
      </c>
      <c r="CT635" s="401" t="n">
        <v>60</v>
      </c>
      <c r="CU635" s="401" t="n">
        <v>12</v>
      </c>
      <c r="CV635" s="401" t="n">
        <v>119</v>
      </c>
      <c r="CW635" s="401" t="n">
        <v>18</v>
      </c>
      <c r="CX635" s="401" t="n">
        <v>48</v>
      </c>
      <c r="CY635" s="401" t="n">
        <v>2</v>
      </c>
      <c r="CZ635" s="401" t="n">
        <v>58</v>
      </c>
      <c r="DA635" s="401" t="n">
        <v>72</v>
      </c>
      <c r="DB635" s="401" t="n">
        <v>128</v>
      </c>
      <c r="DC635" s="401" t="n">
        <v>70</v>
      </c>
      <c r="DD635" s="401" t="n">
        <v>112</v>
      </c>
      <c r="DE635" s="401" t="n">
        <v>46</v>
      </c>
      <c r="DF635" s="401" t="n">
        <v>81</v>
      </c>
      <c r="DG635" s="401" t="n">
        <v>44</v>
      </c>
      <c r="DH635" s="401" t="n">
        <v>38</v>
      </c>
      <c r="DI635" s="401" t="n">
        <v>76</v>
      </c>
      <c r="DJ635" s="401" t="n">
        <v>116</v>
      </c>
      <c r="DK635" s="401" t="n">
        <v>67</v>
      </c>
      <c r="DL635" s="401" t="n">
        <v>45</v>
      </c>
      <c r="DM635" s="401" t="n">
        <v>98</v>
      </c>
      <c r="DN635" s="401" t="n">
        <v>87</v>
      </c>
      <c r="DO635" s="401" t="n">
        <v>65</v>
      </c>
      <c r="DP635" s="401" t="n">
        <v>126</v>
      </c>
      <c r="DQ635" s="401" t="n">
        <v>25</v>
      </c>
      <c r="DR635" s="401" t="n">
        <v>78</v>
      </c>
      <c r="DS635" s="401" t="n">
        <v>5</v>
      </c>
      <c r="DT635" s="401" t="n">
        <v>86</v>
      </c>
      <c r="DU635" s="401" t="n">
        <v>73</v>
      </c>
      <c r="DV635" s="401" t="n">
        <v>68</v>
      </c>
      <c r="DW635" s="401" t="n">
        <v>29</v>
      </c>
      <c r="DX635" s="401" t="n">
        <v>127</v>
      </c>
      <c r="DY635" s="401" t="n">
        <v>107</v>
      </c>
      <c r="DZ635" s="401" t="n">
        <v>4</v>
      </c>
      <c r="EA635" s="401" t="n">
        <v>83</v>
      </c>
      <c r="EB635" s="401" t="n">
        <v>124</v>
      </c>
      <c r="EC635" s="401" t="n">
        <v>75</v>
      </c>
      <c r="ED635" s="401" t="n">
        <v>113</v>
      </c>
    </row>
    <row r="637" customFormat="false" ht="12.75" hidden="false" customHeight="false" outlineLevel="0" collapsed="false">
      <c r="D637" s="446" t="n">
        <v>130</v>
      </c>
      <c r="E637" s="39" t="s">
        <v>250</v>
      </c>
    </row>
    <row r="638" customFormat="false" ht="12.75" hidden="false" customHeight="false" outlineLevel="0" collapsed="false">
      <c r="E638" s="401" t="s">
        <v>198</v>
      </c>
      <c r="F638" s="401" t="n">
        <v>1</v>
      </c>
      <c r="G638" s="401" t="n">
        <v>2</v>
      </c>
      <c r="H638" s="401" t="n">
        <v>3</v>
      </c>
      <c r="I638" s="401" t="n">
        <v>4</v>
      </c>
      <c r="J638" s="401" t="n">
        <v>5</v>
      </c>
      <c r="K638" s="401" t="n">
        <v>6</v>
      </c>
      <c r="L638" s="401" t="n">
        <v>7</v>
      </c>
      <c r="M638" s="401" t="n">
        <v>8</v>
      </c>
      <c r="N638" s="401" t="n">
        <v>9</v>
      </c>
      <c r="O638" s="401" t="n">
        <v>10</v>
      </c>
      <c r="P638" s="401" t="n">
        <v>11</v>
      </c>
      <c r="Q638" s="401" t="n">
        <v>12</v>
      </c>
      <c r="R638" s="401" t="n">
        <v>13</v>
      </c>
      <c r="S638" s="401" t="n">
        <v>14</v>
      </c>
      <c r="T638" s="401" t="n">
        <v>15</v>
      </c>
      <c r="U638" s="401" t="n">
        <v>16</v>
      </c>
      <c r="V638" s="401" t="n">
        <v>17</v>
      </c>
      <c r="W638" s="401" t="n">
        <v>18</v>
      </c>
      <c r="X638" s="401" t="n">
        <v>19</v>
      </c>
      <c r="Y638" s="401" t="n">
        <v>20</v>
      </c>
      <c r="Z638" s="401" t="n">
        <v>21</v>
      </c>
      <c r="AA638" s="401" t="n">
        <v>22</v>
      </c>
      <c r="AB638" s="401" t="n">
        <v>23</v>
      </c>
      <c r="AC638" s="401" t="n">
        <v>24</v>
      </c>
      <c r="AD638" s="401" t="n">
        <v>25</v>
      </c>
      <c r="AE638" s="401" t="n">
        <v>26</v>
      </c>
      <c r="AF638" s="401" t="n">
        <v>27</v>
      </c>
      <c r="AG638" s="401" t="n">
        <v>28</v>
      </c>
      <c r="AH638" s="401" t="n">
        <v>29</v>
      </c>
      <c r="AI638" s="401" t="n">
        <v>30</v>
      </c>
      <c r="AJ638" s="401" t="n">
        <v>31</v>
      </c>
      <c r="AK638" s="401" t="n">
        <v>32</v>
      </c>
      <c r="AL638" s="401" t="n">
        <v>33</v>
      </c>
      <c r="AM638" s="401" t="n">
        <v>34</v>
      </c>
      <c r="AN638" s="401" t="n">
        <v>35</v>
      </c>
      <c r="AO638" s="401" t="n">
        <v>36</v>
      </c>
      <c r="AP638" s="401" t="n">
        <v>37</v>
      </c>
      <c r="AQ638" s="401" t="n">
        <v>38</v>
      </c>
      <c r="AR638" s="401" t="n">
        <v>39</v>
      </c>
      <c r="AS638" s="401" t="n">
        <v>40</v>
      </c>
      <c r="AT638" s="401" t="n">
        <v>41</v>
      </c>
      <c r="AU638" s="401" t="n">
        <v>42</v>
      </c>
      <c r="AV638" s="401" t="n">
        <v>43</v>
      </c>
      <c r="AW638" s="401" t="n">
        <v>44</v>
      </c>
      <c r="AX638" s="401" t="n">
        <v>45</v>
      </c>
      <c r="AY638" s="401" t="n">
        <v>46</v>
      </c>
      <c r="AZ638" s="401" t="n">
        <v>47</v>
      </c>
      <c r="BA638" s="401" t="n">
        <v>48</v>
      </c>
      <c r="BB638" s="401" t="n">
        <v>49</v>
      </c>
      <c r="BC638" s="401" t="n">
        <v>50</v>
      </c>
      <c r="BD638" s="401" t="n">
        <v>51</v>
      </c>
      <c r="BE638" s="401" t="n">
        <v>52</v>
      </c>
      <c r="BF638" s="401" t="n">
        <v>53</v>
      </c>
      <c r="BG638" s="401" t="n">
        <v>54</v>
      </c>
      <c r="BH638" s="401" t="n">
        <v>55</v>
      </c>
      <c r="BI638" s="401" t="n">
        <v>56</v>
      </c>
      <c r="BJ638" s="401" t="n">
        <v>57</v>
      </c>
      <c r="BK638" s="401" t="n">
        <v>58</v>
      </c>
      <c r="BL638" s="401" t="n">
        <v>59</v>
      </c>
      <c r="BM638" s="401" t="n">
        <v>60</v>
      </c>
      <c r="BN638" s="401" t="n">
        <v>61</v>
      </c>
      <c r="BO638" s="401" t="n">
        <v>62</v>
      </c>
      <c r="BP638" s="401" t="n">
        <v>63</v>
      </c>
      <c r="BQ638" s="401" t="n">
        <v>64</v>
      </c>
      <c r="BR638" s="401" t="n">
        <v>65</v>
      </c>
      <c r="BS638" s="401" t="n">
        <v>66</v>
      </c>
      <c r="BT638" s="401" t="n">
        <v>67</v>
      </c>
      <c r="BU638" s="401" t="n">
        <v>68</v>
      </c>
      <c r="BV638" s="401" t="n">
        <v>69</v>
      </c>
      <c r="BW638" s="401" t="n">
        <v>70</v>
      </c>
      <c r="BX638" s="401" t="n">
        <v>71</v>
      </c>
      <c r="BY638" s="401" t="n">
        <v>72</v>
      </c>
      <c r="BZ638" s="401" t="n">
        <v>73</v>
      </c>
      <c r="CA638" s="401" t="n">
        <v>74</v>
      </c>
      <c r="CB638" s="401" t="n">
        <v>75</v>
      </c>
      <c r="CC638" s="401" t="n">
        <v>76</v>
      </c>
      <c r="CD638" s="401" t="n">
        <v>77</v>
      </c>
      <c r="CE638" s="401" t="n">
        <v>78</v>
      </c>
      <c r="CF638" s="401" t="n">
        <v>79</v>
      </c>
      <c r="CG638" s="401" t="n">
        <v>80</v>
      </c>
      <c r="CH638" s="401" t="n">
        <v>81</v>
      </c>
      <c r="CI638" s="401" t="n">
        <v>82</v>
      </c>
      <c r="CJ638" s="401" t="n">
        <v>83</v>
      </c>
      <c r="CK638" s="401" t="n">
        <v>84</v>
      </c>
      <c r="CL638" s="401" t="n">
        <v>85</v>
      </c>
      <c r="CM638" s="401" t="n">
        <v>86</v>
      </c>
      <c r="CN638" s="401" t="n">
        <v>87</v>
      </c>
      <c r="CO638" s="401" t="n">
        <v>88</v>
      </c>
      <c r="CP638" s="401" t="n">
        <v>89</v>
      </c>
      <c r="CQ638" s="401" t="n">
        <v>90</v>
      </c>
      <c r="CR638" s="401" t="n">
        <v>91</v>
      </c>
      <c r="CS638" s="401" t="n">
        <v>92</v>
      </c>
      <c r="CT638" s="401" t="n">
        <v>93</v>
      </c>
      <c r="CU638" s="401" t="n">
        <v>94</v>
      </c>
      <c r="CV638" s="401" t="n">
        <v>95</v>
      </c>
      <c r="CW638" s="401" t="n">
        <v>96</v>
      </c>
      <c r="CX638" s="401" t="n">
        <v>97</v>
      </c>
      <c r="CY638" s="401" t="n">
        <v>98</v>
      </c>
      <c r="CZ638" s="401" t="n">
        <v>99</v>
      </c>
      <c r="DA638" s="401" t="n">
        <v>100</v>
      </c>
      <c r="DB638" s="401" t="n">
        <v>101</v>
      </c>
      <c r="DC638" s="401" t="n">
        <v>102</v>
      </c>
      <c r="DD638" s="401" t="n">
        <v>103</v>
      </c>
      <c r="DE638" s="401" t="n">
        <v>104</v>
      </c>
      <c r="DF638" s="401" t="n">
        <v>105</v>
      </c>
      <c r="DG638" s="401" t="n">
        <v>106</v>
      </c>
      <c r="DH638" s="401" t="n">
        <v>107</v>
      </c>
      <c r="DI638" s="401" t="n">
        <v>108</v>
      </c>
      <c r="DJ638" s="401" t="n">
        <v>109</v>
      </c>
      <c r="DK638" s="401" t="n">
        <v>110</v>
      </c>
      <c r="DL638" s="401" t="n">
        <v>111</v>
      </c>
      <c r="DM638" s="401" t="n">
        <v>112</v>
      </c>
      <c r="DN638" s="401" t="n">
        <v>113</v>
      </c>
      <c r="DO638" s="401" t="n">
        <v>114</v>
      </c>
      <c r="DP638" s="401" t="n">
        <v>115</v>
      </c>
      <c r="DQ638" s="401" t="n">
        <v>116</v>
      </c>
      <c r="DR638" s="401" t="n">
        <v>117</v>
      </c>
      <c r="DS638" s="401" t="n">
        <v>118</v>
      </c>
      <c r="DT638" s="401" t="n">
        <v>119</v>
      </c>
      <c r="DU638" s="401" t="n">
        <v>120</v>
      </c>
      <c r="DV638" s="401" t="n">
        <v>121</v>
      </c>
      <c r="DW638" s="401" t="n">
        <v>122</v>
      </c>
      <c r="DX638" s="401" t="n">
        <v>123</v>
      </c>
      <c r="DY638" s="401" t="n">
        <v>124</v>
      </c>
      <c r="DZ638" s="401" t="n">
        <v>125</v>
      </c>
      <c r="EA638" s="401" t="n">
        <v>126</v>
      </c>
      <c r="EB638" s="401" t="n">
        <v>127</v>
      </c>
      <c r="EC638" s="401" t="n">
        <v>128</v>
      </c>
      <c r="ED638" s="401" t="n">
        <v>129</v>
      </c>
      <c r="EE638" s="401" t="n">
        <v>130</v>
      </c>
    </row>
    <row r="639" customFormat="false" ht="12.75" hidden="false" customHeight="false" outlineLevel="0" collapsed="false">
      <c r="E639" s="401" t="s">
        <v>225</v>
      </c>
      <c r="F639" s="401" t="n">
        <v>130</v>
      </c>
      <c r="G639" s="401" t="n">
        <v>33</v>
      </c>
      <c r="H639" s="401" t="n">
        <v>100</v>
      </c>
      <c r="I639" s="401" t="n">
        <v>62</v>
      </c>
      <c r="J639" s="401" t="n">
        <v>44</v>
      </c>
      <c r="K639" s="401" t="n">
        <v>128</v>
      </c>
      <c r="L639" s="401" t="n">
        <v>9</v>
      </c>
      <c r="M639" s="401" t="n">
        <v>96</v>
      </c>
      <c r="N639" s="401" t="n">
        <v>81</v>
      </c>
      <c r="O639" s="401" t="n">
        <v>122</v>
      </c>
      <c r="P639" s="401" t="n">
        <v>40</v>
      </c>
      <c r="Q639" s="401" t="n">
        <v>121</v>
      </c>
      <c r="R639" s="401" t="n">
        <v>41</v>
      </c>
      <c r="S639" s="401" t="n">
        <v>120</v>
      </c>
      <c r="T639" s="401" t="n">
        <v>49</v>
      </c>
      <c r="U639" s="401" t="n">
        <v>55</v>
      </c>
      <c r="V639" s="401" t="n">
        <v>98</v>
      </c>
      <c r="W639" s="401" t="n">
        <v>111</v>
      </c>
      <c r="X639" s="401" t="n">
        <v>13</v>
      </c>
      <c r="Y639" s="401" t="n">
        <v>116</v>
      </c>
      <c r="Z639" s="401" t="n">
        <v>14</v>
      </c>
      <c r="AA639" s="401" t="n">
        <v>5</v>
      </c>
      <c r="AB639" s="401" t="n">
        <v>45</v>
      </c>
      <c r="AC639" s="401" t="n">
        <v>16</v>
      </c>
      <c r="AD639" s="401" t="n">
        <v>118</v>
      </c>
      <c r="AE639" s="401" t="n">
        <v>125</v>
      </c>
      <c r="AF639" s="401" t="n">
        <v>85</v>
      </c>
      <c r="AG639" s="401" t="n">
        <v>17</v>
      </c>
      <c r="AH639" s="401" t="n">
        <v>52</v>
      </c>
      <c r="AI639" s="401" t="n">
        <v>67</v>
      </c>
      <c r="AJ639" s="401" t="n">
        <v>89</v>
      </c>
      <c r="AK639" s="401" t="n">
        <v>30</v>
      </c>
      <c r="AL639" s="401" t="n">
        <v>61</v>
      </c>
      <c r="AM639" s="401" t="n">
        <v>82</v>
      </c>
      <c r="AN639" s="401" t="n">
        <v>94</v>
      </c>
      <c r="AO639" s="401" t="n">
        <v>22</v>
      </c>
      <c r="AP639" s="401" t="n">
        <v>50</v>
      </c>
      <c r="AQ639" s="401" t="n">
        <v>114</v>
      </c>
      <c r="AR639" s="401" t="n">
        <v>11</v>
      </c>
      <c r="AS639" s="401" t="n">
        <v>8</v>
      </c>
      <c r="AT639" s="401" t="n">
        <v>117</v>
      </c>
      <c r="AU639" s="401" t="n">
        <v>48</v>
      </c>
      <c r="AV639" s="401" t="n">
        <v>74</v>
      </c>
      <c r="AW639" s="401" t="n">
        <v>108</v>
      </c>
      <c r="AX639" s="401" t="n">
        <v>124</v>
      </c>
      <c r="AY639" s="401" t="n">
        <v>115</v>
      </c>
      <c r="AZ639" s="401" t="n">
        <v>10</v>
      </c>
      <c r="BA639" s="401" t="n">
        <v>57</v>
      </c>
      <c r="BB639" s="401" t="n">
        <v>83</v>
      </c>
      <c r="BC639" s="401" t="n">
        <v>72</v>
      </c>
      <c r="BD639" s="401" t="n">
        <v>23</v>
      </c>
      <c r="BE639" s="401" t="n">
        <v>29</v>
      </c>
      <c r="BF639" s="401" t="n">
        <v>37</v>
      </c>
      <c r="BG639" s="401" t="n">
        <v>93</v>
      </c>
      <c r="BH639" s="401" t="n">
        <v>79</v>
      </c>
      <c r="BI639" s="401" t="n">
        <v>112</v>
      </c>
      <c r="BJ639" s="401" t="n">
        <v>78</v>
      </c>
      <c r="BK639" s="401" t="n">
        <v>27</v>
      </c>
      <c r="BL639" s="401" t="n">
        <v>58</v>
      </c>
      <c r="BM639" s="401" t="n">
        <v>69</v>
      </c>
      <c r="BN639" s="401" t="n">
        <v>119</v>
      </c>
      <c r="BO639" s="401" t="n">
        <v>4</v>
      </c>
      <c r="BP639" s="401" t="n">
        <v>104</v>
      </c>
      <c r="BQ639" s="401" t="n">
        <v>95</v>
      </c>
      <c r="BR639" s="401" t="n">
        <v>84</v>
      </c>
      <c r="BS639" s="401" t="n">
        <v>64</v>
      </c>
      <c r="BT639" s="401" t="n">
        <v>38</v>
      </c>
      <c r="BU639" s="401" t="n">
        <v>110</v>
      </c>
      <c r="BV639" s="401" t="n">
        <v>26</v>
      </c>
      <c r="BW639" s="401" t="n">
        <v>86</v>
      </c>
      <c r="BX639" s="401" t="n">
        <v>47</v>
      </c>
      <c r="BY639" s="401" t="n">
        <v>109</v>
      </c>
      <c r="BZ639" s="401" t="n">
        <v>36</v>
      </c>
      <c r="CA639" s="401" t="n">
        <v>87</v>
      </c>
      <c r="CB639" s="401" t="n">
        <v>101</v>
      </c>
      <c r="CC639" s="401" t="n">
        <v>24</v>
      </c>
      <c r="CD639" s="401" t="n">
        <v>66</v>
      </c>
      <c r="CE639" s="401" t="n">
        <v>20</v>
      </c>
      <c r="CF639" s="401" t="n">
        <v>31</v>
      </c>
      <c r="CG639" s="401" t="n">
        <v>113</v>
      </c>
      <c r="CH639" s="401" t="n">
        <v>75</v>
      </c>
      <c r="CI639" s="401" t="n">
        <v>3</v>
      </c>
      <c r="CJ639" s="401" t="n">
        <v>12</v>
      </c>
      <c r="CK639" s="401" t="n">
        <v>65</v>
      </c>
      <c r="CL639" s="401" t="n">
        <v>91</v>
      </c>
      <c r="CM639" s="401" t="n">
        <v>39</v>
      </c>
      <c r="CN639" s="401" t="n">
        <v>15</v>
      </c>
      <c r="CO639" s="401" t="n">
        <v>92</v>
      </c>
      <c r="CP639" s="401" t="n">
        <v>7</v>
      </c>
      <c r="CQ639" s="401" t="n">
        <v>1</v>
      </c>
      <c r="CR639" s="401" t="n">
        <v>63</v>
      </c>
      <c r="CS639" s="401" t="n">
        <v>21</v>
      </c>
      <c r="CT639" s="401" t="n">
        <v>105</v>
      </c>
      <c r="CU639" s="401" t="n">
        <v>127</v>
      </c>
      <c r="CV639" s="401" t="n">
        <v>88</v>
      </c>
      <c r="CW639" s="401" t="n">
        <v>103</v>
      </c>
      <c r="CX639" s="401" t="n">
        <v>28</v>
      </c>
      <c r="CY639" s="401" t="n">
        <v>32</v>
      </c>
      <c r="CZ639" s="401" t="n">
        <v>68</v>
      </c>
      <c r="DA639" s="401" t="n">
        <v>77</v>
      </c>
      <c r="DB639" s="401" t="n">
        <v>34</v>
      </c>
      <c r="DC639" s="401" t="n">
        <v>123</v>
      </c>
      <c r="DD639" s="401" t="n">
        <v>25</v>
      </c>
      <c r="DE639" s="401" t="n">
        <v>73</v>
      </c>
      <c r="DF639" s="401" t="n">
        <v>76</v>
      </c>
      <c r="DG639" s="401" t="n">
        <v>129</v>
      </c>
      <c r="DH639" s="401" t="n">
        <v>53</v>
      </c>
      <c r="DI639" s="401" t="n">
        <v>70</v>
      </c>
      <c r="DJ639" s="401" t="n">
        <v>6</v>
      </c>
      <c r="DK639" s="401" t="n">
        <v>97</v>
      </c>
      <c r="DL639" s="401" t="n">
        <v>18</v>
      </c>
      <c r="DM639" s="401" t="n">
        <v>51</v>
      </c>
      <c r="DN639" s="401" t="n">
        <v>80</v>
      </c>
      <c r="DO639" s="401" t="n">
        <v>60</v>
      </c>
      <c r="DP639" s="401" t="n">
        <v>46</v>
      </c>
      <c r="DQ639" s="401" t="n">
        <v>99</v>
      </c>
      <c r="DR639" s="401" t="n">
        <v>56</v>
      </c>
      <c r="DS639" s="401" t="n">
        <v>19</v>
      </c>
      <c r="DT639" s="401" t="n">
        <v>2</v>
      </c>
      <c r="DU639" s="401" t="n">
        <v>43</v>
      </c>
      <c r="DV639" s="401" t="n">
        <v>54</v>
      </c>
      <c r="DW639" s="401" t="n">
        <v>90</v>
      </c>
      <c r="DX639" s="401" t="n">
        <v>126</v>
      </c>
      <c r="DY639" s="401" t="n">
        <v>107</v>
      </c>
      <c r="DZ639" s="401" t="n">
        <v>59</v>
      </c>
      <c r="EA639" s="401" t="n">
        <v>102</v>
      </c>
      <c r="EB639" s="401" t="n">
        <v>35</v>
      </c>
      <c r="EC639" s="401" t="n">
        <v>42</v>
      </c>
      <c r="ED639" s="401" t="n">
        <v>106</v>
      </c>
      <c r="EE639" s="401" t="n">
        <v>71</v>
      </c>
    </row>
    <row r="640" customFormat="false" ht="12.75" hidden="false" customHeight="false" outlineLevel="0" collapsed="false">
      <c r="E640" s="401" t="s">
        <v>227</v>
      </c>
      <c r="F640" s="401" t="n">
        <v>4</v>
      </c>
      <c r="G640" s="401" t="n">
        <v>88</v>
      </c>
      <c r="H640" s="401" t="n">
        <v>82</v>
      </c>
      <c r="I640" s="401" t="n">
        <v>28</v>
      </c>
      <c r="J640" s="401" t="n">
        <v>112</v>
      </c>
      <c r="K640" s="401" t="n">
        <v>60</v>
      </c>
      <c r="L640" s="401" t="n">
        <v>83</v>
      </c>
      <c r="M640" s="401" t="n">
        <v>2</v>
      </c>
      <c r="N640" s="401" t="n">
        <v>38</v>
      </c>
      <c r="O640" s="401" t="n">
        <v>27</v>
      </c>
      <c r="P640" s="401" t="n">
        <v>85</v>
      </c>
      <c r="Q640" s="401" t="n">
        <v>108</v>
      </c>
      <c r="R640" s="401" t="n">
        <v>91</v>
      </c>
      <c r="S640" s="401" t="n">
        <v>86</v>
      </c>
      <c r="T640" s="401" t="n">
        <v>51</v>
      </c>
      <c r="U640" s="401" t="n">
        <v>25</v>
      </c>
      <c r="V640" s="401" t="n">
        <v>113</v>
      </c>
      <c r="W640" s="401" t="n">
        <v>67</v>
      </c>
      <c r="X640" s="401" t="n">
        <v>32</v>
      </c>
      <c r="Y640" s="401" t="n">
        <v>11</v>
      </c>
      <c r="Z640" s="401" t="n">
        <v>69</v>
      </c>
      <c r="AA640" s="401" t="n">
        <v>129</v>
      </c>
      <c r="AB640" s="401" t="n">
        <v>55</v>
      </c>
      <c r="AC640" s="401" t="n">
        <v>47</v>
      </c>
      <c r="AD640" s="401" t="n">
        <v>121</v>
      </c>
      <c r="AE640" s="401" t="n">
        <v>49</v>
      </c>
      <c r="AF640" s="401" t="n">
        <v>105</v>
      </c>
      <c r="AG640" s="401" t="n">
        <v>90</v>
      </c>
      <c r="AH640" s="401" t="n">
        <v>33</v>
      </c>
      <c r="AI640" s="401" t="n">
        <v>119</v>
      </c>
      <c r="AJ640" s="401" t="n">
        <v>84</v>
      </c>
      <c r="AK640" s="401" t="n">
        <v>54</v>
      </c>
      <c r="AL640" s="401" t="n">
        <v>1</v>
      </c>
      <c r="AM640" s="401" t="n">
        <v>61</v>
      </c>
      <c r="AN640" s="401" t="n">
        <v>57</v>
      </c>
      <c r="AO640" s="401" t="n">
        <v>95</v>
      </c>
      <c r="AP640" s="401" t="n">
        <v>31</v>
      </c>
      <c r="AQ640" s="401" t="n">
        <v>9</v>
      </c>
      <c r="AR640" s="401" t="n">
        <v>125</v>
      </c>
      <c r="AS640" s="401" t="n">
        <v>26</v>
      </c>
      <c r="AT640" s="401" t="n">
        <v>50</v>
      </c>
      <c r="AU640" s="401" t="n">
        <v>100</v>
      </c>
      <c r="AV640" s="401" t="n">
        <v>106</v>
      </c>
      <c r="AW640" s="401" t="n">
        <v>66</v>
      </c>
      <c r="AX640" s="401" t="n">
        <v>78</v>
      </c>
      <c r="AY640" s="401" t="n">
        <v>59</v>
      </c>
      <c r="AZ640" s="401" t="n">
        <v>110</v>
      </c>
      <c r="BA640" s="401" t="n">
        <v>116</v>
      </c>
      <c r="BB640" s="401" t="n">
        <v>123</v>
      </c>
      <c r="BC640" s="401" t="n">
        <v>41</v>
      </c>
      <c r="BD640" s="401" t="n">
        <v>15</v>
      </c>
      <c r="BE640" s="401" t="n">
        <v>114</v>
      </c>
      <c r="BF640" s="401" t="n">
        <v>99</v>
      </c>
      <c r="BG640" s="401" t="n">
        <v>103</v>
      </c>
      <c r="BH640" s="401" t="n">
        <v>117</v>
      </c>
      <c r="BI640" s="401" t="n">
        <v>120</v>
      </c>
      <c r="BJ640" s="401" t="n">
        <v>43</v>
      </c>
      <c r="BK640" s="401" t="n">
        <v>72</v>
      </c>
      <c r="BL640" s="401" t="n">
        <v>111</v>
      </c>
      <c r="BM640" s="401" t="n">
        <v>126</v>
      </c>
      <c r="BN640" s="401" t="n">
        <v>118</v>
      </c>
      <c r="BO640" s="401" t="n">
        <v>74</v>
      </c>
      <c r="BP640" s="401" t="n">
        <v>109</v>
      </c>
      <c r="BQ640" s="401" t="n">
        <v>37</v>
      </c>
      <c r="BR640" s="401" t="n">
        <v>63</v>
      </c>
      <c r="BS640" s="401" t="n">
        <v>8</v>
      </c>
      <c r="BT640" s="401" t="n">
        <v>73</v>
      </c>
      <c r="BU640" s="401" t="n">
        <v>77</v>
      </c>
      <c r="BV640" s="401" t="n">
        <v>21</v>
      </c>
      <c r="BW640" s="401" t="n">
        <v>39</v>
      </c>
      <c r="BX640" s="401" t="n">
        <v>13</v>
      </c>
      <c r="BY640" s="401" t="n">
        <v>58</v>
      </c>
      <c r="BZ640" s="401" t="n">
        <v>81</v>
      </c>
      <c r="CA640" s="401" t="n">
        <v>42</v>
      </c>
      <c r="CB640" s="401" t="n">
        <v>89</v>
      </c>
      <c r="CC640" s="401" t="n">
        <v>124</v>
      </c>
      <c r="CD640" s="401" t="n">
        <v>80</v>
      </c>
      <c r="CE640" s="401" t="n">
        <v>29</v>
      </c>
      <c r="CF640" s="401" t="n">
        <v>3</v>
      </c>
      <c r="CG640" s="401" t="n">
        <v>16</v>
      </c>
      <c r="CH640" s="401" t="n">
        <v>97</v>
      </c>
      <c r="CI640" s="401" t="n">
        <v>115</v>
      </c>
      <c r="CJ640" s="401" t="n">
        <v>130</v>
      </c>
      <c r="CK640" s="401" t="n">
        <v>40</v>
      </c>
      <c r="CL640" s="401" t="n">
        <v>34</v>
      </c>
      <c r="CM640" s="401" t="n">
        <v>107</v>
      </c>
      <c r="CN640" s="401" t="n">
        <v>45</v>
      </c>
      <c r="CO640" s="401" t="n">
        <v>62</v>
      </c>
      <c r="CP640" s="401" t="n">
        <v>75</v>
      </c>
      <c r="CQ640" s="401" t="n">
        <v>98</v>
      </c>
      <c r="CR640" s="401" t="n">
        <v>94</v>
      </c>
      <c r="CS640" s="401" t="n">
        <v>19</v>
      </c>
      <c r="CT640" s="401" t="n">
        <v>52</v>
      </c>
      <c r="CU640" s="401" t="n">
        <v>102</v>
      </c>
      <c r="CV640" s="401" t="n">
        <v>36</v>
      </c>
      <c r="CW640" s="401" t="n">
        <v>65</v>
      </c>
      <c r="CX640" s="401" t="n">
        <v>76</v>
      </c>
      <c r="CY640" s="401" t="n">
        <v>7</v>
      </c>
      <c r="CZ640" s="401" t="n">
        <v>18</v>
      </c>
      <c r="DA640" s="401" t="n">
        <v>128</v>
      </c>
      <c r="DB640" s="401" t="n">
        <v>44</v>
      </c>
      <c r="DC640" s="401" t="n">
        <v>70</v>
      </c>
      <c r="DD640" s="401" t="n">
        <v>5</v>
      </c>
      <c r="DE640" s="401" t="n">
        <v>101</v>
      </c>
      <c r="DF640" s="401" t="n">
        <v>96</v>
      </c>
      <c r="DG640" s="401" t="n">
        <v>10</v>
      </c>
      <c r="DH640" s="401" t="n">
        <v>14</v>
      </c>
      <c r="DI640" s="401" t="n">
        <v>30</v>
      </c>
      <c r="DJ640" s="401" t="n">
        <v>46</v>
      </c>
      <c r="DK640" s="401" t="n">
        <v>92</v>
      </c>
      <c r="DL640" s="401" t="n">
        <v>122</v>
      </c>
      <c r="DM640" s="401" t="n">
        <v>93</v>
      </c>
      <c r="DN640" s="401" t="n">
        <v>24</v>
      </c>
      <c r="DO640" s="401" t="n">
        <v>56</v>
      </c>
      <c r="DP640" s="401" t="n">
        <v>6</v>
      </c>
      <c r="DQ640" s="401" t="n">
        <v>87</v>
      </c>
      <c r="DR640" s="401" t="n">
        <v>20</v>
      </c>
      <c r="DS640" s="401" t="n">
        <v>127</v>
      </c>
      <c r="DT640" s="401" t="n">
        <v>12</v>
      </c>
      <c r="DU640" s="401" t="n">
        <v>22</v>
      </c>
      <c r="DV640" s="401" t="n">
        <v>104</v>
      </c>
      <c r="DW640" s="401" t="n">
        <v>68</v>
      </c>
      <c r="DX640" s="401" t="n">
        <v>35</v>
      </c>
      <c r="DY640" s="401" t="n">
        <v>23</v>
      </c>
      <c r="DZ640" s="401" t="n">
        <v>53</v>
      </c>
      <c r="EA640" s="401" t="n">
        <v>79</v>
      </c>
      <c r="EB640" s="401" t="n">
        <v>71</v>
      </c>
      <c r="EC640" s="401" t="n">
        <v>64</v>
      </c>
      <c r="ED640" s="401" t="n">
        <v>48</v>
      </c>
      <c r="EE640" s="401" t="n">
        <v>17</v>
      </c>
    </row>
    <row r="642" customFormat="false" ht="12.75" hidden="false" customHeight="false" outlineLevel="0" collapsed="false">
      <c r="D642" s="446" t="n">
        <v>131</v>
      </c>
      <c r="E642" s="39" t="s">
        <v>250</v>
      </c>
    </row>
    <row r="643" customFormat="false" ht="12.75" hidden="false" customHeight="false" outlineLevel="0" collapsed="false">
      <c r="E643" s="401" t="s">
        <v>198</v>
      </c>
      <c r="F643" s="401" t="n">
        <v>1</v>
      </c>
      <c r="G643" s="401" t="n">
        <v>2</v>
      </c>
      <c r="H643" s="401" t="n">
        <v>3</v>
      </c>
      <c r="I643" s="401" t="n">
        <v>4</v>
      </c>
      <c r="J643" s="401" t="n">
        <v>5</v>
      </c>
      <c r="K643" s="401" t="n">
        <v>6</v>
      </c>
      <c r="L643" s="401" t="n">
        <v>7</v>
      </c>
      <c r="M643" s="401" t="n">
        <v>8</v>
      </c>
      <c r="N643" s="401" t="n">
        <v>9</v>
      </c>
      <c r="O643" s="401" t="n">
        <v>10</v>
      </c>
      <c r="P643" s="401" t="n">
        <v>11</v>
      </c>
      <c r="Q643" s="401" t="n">
        <v>12</v>
      </c>
      <c r="R643" s="401" t="n">
        <v>13</v>
      </c>
      <c r="S643" s="401" t="n">
        <v>14</v>
      </c>
      <c r="T643" s="401" t="n">
        <v>15</v>
      </c>
      <c r="U643" s="401" t="n">
        <v>16</v>
      </c>
      <c r="V643" s="401" t="n">
        <v>17</v>
      </c>
      <c r="W643" s="401" t="n">
        <v>18</v>
      </c>
      <c r="X643" s="401" t="n">
        <v>19</v>
      </c>
      <c r="Y643" s="401" t="n">
        <v>20</v>
      </c>
      <c r="Z643" s="401" t="n">
        <v>21</v>
      </c>
      <c r="AA643" s="401" t="n">
        <v>22</v>
      </c>
      <c r="AB643" s="401" t="n">
        <v>23</v>
      </c>
      <c r="AC643" s="401" t="n">
        <v>24</v>
      </c>
      <c r="AD643" s="401" t="n">
        <v>25</v>
      </c>
      <c r="AE643" s="401" t="n">
        <v>26</v>
      </c>
      <c r="AF643" s="401" t="n">
        <v>27</v>
      </c>
      <c r="AG643" s="401" t="n">
        <v>28</v>
      </c>
      <c r="AH643" s="401" t="n">
        <v>29</v>
      </c>
      <c r="AI643" s="401" t="n">
        <v>30</v>
      </c>
      <c r="AJ643" s="401" t="n">
        <v>31</v>
      </c>
      <c r="AK643" s="401" t="n">
        <v>32</v>
      </c>
      <c r="AL643" s="401" t="n">
        <v>33</v>
      </c>
      <c r="AM643" s="401" t="n">
        <v>34</v>
      </c>
      <c r="AN643" s="401" t="n">
        <v>35</v>
      </c>
      <c r="AO643" s="401" t="n">
        <v>36</v>
      </c>
      <c r="AP643" s="401" t="n">
        <v>37</v>
      </c>
      <c r="AQ643" s="401" t="n">
        <v>38</v>
      </c>
      <c r="AR643" s="401" t="n">
        <v>39</v>
      </c>
      <c r="AS643" s="401" t="n">
        <v>40</v>
      </c>
      <c r="AT643" s="401" t="n">
        <v>41</v>
      </c>
      <c r="AU643" s="401" t="n">
        <v>42</v>
      </c>
      <c r="AV643" s="401" t="n">
        <v>43</v>
      </c>
      <c r="AW643" s="401" t="n">
        <v>44</v>
      </c>
      <c r="AX643" s="401" t="n">
        <v>45</v>
      </c>
      <c r="AY643" s="401" t="n">
        <v>46</v>
      </c>
      <c r="AZ643" s="401" t="n">
        <v>47</v>
      </c>
      <c r="BA643" s="401" t="n">
        <v>48</v>
      </c>
      <c r="BB643" s="401" t="n">
        <v>49</v>
      </c>
      <c r="BC643" s="401" t="n">
        <v>50</v>
      </c>
      <c r="BD643" s="401" t="n">
        <v>51</v>
      </c>
      <c r="BE643" s="401" t="n">
        <v>52</v>
      </c>
      <c r="BF643" s="401" t="n">
        <v>53</v>
      </c>
      <c r="BG643" s="401" t="n">
        <v>54</v>
      </c>
      <c r="BH643" s="401" t="n">
        <v>55</v>
      </c>
      <c r="BI643" s="401" t="n">
        <v>56</v>
      </c>
      <c r="BJ643" s="401" t="n">
        <v>57</v>
      </c>
      <c r="BK643" s="401" t="n">
        <v>58</v>
      </c>
      <c r="BL643" s="401" t="n">
        <v>59</v>
      </c>
      <c r="BM643" s="401" t="n">
        <v>60</v>
      </c>
      <c r="BN643" s="401" t="n">
        <v>61</v>
      </c>
      <c r="BO643" s="401" t="n">
        <v>62</v>
      </c>
      <c r="BP643" s="401" t="n">
        <v>63</v>
      </c>
      <c r="BQ643" s="401" t="n">
        <v>64</v>
      </c>
      <c r="BR643" s="401" t="n">
        <v>65</v>
      </c>
      <c r="BS643" s="401" t="n">
        <v>66</v>
      </c>
      <c r="BT643" s="401" t="n">
        <v>67</v>
      </c>
      <c r="BU643" s="401" t="n">
        <v>68</v>
      </c>
      <c r="BV643" s="401" t="n">
        <v>69</v>
      </c>
      <c r="BW643" s="401" t="n">
        <v>70</v>
      </c>
      <c r="BX643" s="401" t="n">
        <v>71</v>
      </c>
      <c r="BY643" s="401" t="n">
        <v>72</v>
      </c>
      <c r="BZ643" s="401" t="n">
        <v>73</v>
      </c>
      <c r="CA643" s="401" t="n">
        <v>74</v>
      </c>
      <c r="CB643" s="401" t="n">
        <v>75</v>
      </c>
      <c r="CC643" s="401" t="n">
        <v>76</v>
      </c>
      <c r="CD643" s="401" t="n">
        <v>77</v>
      </c>
      <c r="CE643" s="401" t="n">
        <v>78</v>
      </c>
      <c r="CF643" s="401" t="n">
        <v>79</v>
      </c>
      <c r="CG643" s="401" t="n">
        <v>80</v>
      </c>
      <c r="CH643" s="401" t="n">
        <v>81</v>
      </c>
      <c r="CI643" s="401" t="n">
        <v>82</v>
      </c>
      <c r="CJ643" s="401" t="n">
        <v>83</v>
      </c>
      <c r="CK643" s="401" t="n">
        <v>84</v>
      </c>
      <c r="CL643" s="401" t="n">
        <v>85</v>
      </c>
      <c r="CM643" s="401" t="n">
        <v>86</v>
      </c>
      <c r="CN643" s="401" t="n">
        <v>87</v>
      </c>
      <c r="CO643" s="401" t="n">
        <v>88</v>
      </c>
      <c r="CP643" s="401" t="n">
        <v>89</v>
      </c>
      <c r="CQ643" s="401" t="n">
        <v>90</v>
      </c>
      <c r="CR643" s="401" t="n">
        <v>91</v>
      </c>
      <c r="CS643" s="401" t="n">
        <v>92</v>
      </c>
      <c r="CT643" s="401" t="n">
        <v>93</v>
      </c>
      <c r="CU643" s="401" t="n">
        <v>94</v>
      </c>
      <c r="CV643" s="401" t="n">
        <v>95</v>
      </c>
      <c r="CW643" s="401" t="n">
        <v>96</v>
      </c>
      <c r="CX643" s="401" t="n">
        <v>97</v>
      </c>
      <c r="CY643" s="401" t="n">
        <v>98</v>
      </c>
      <c r="CZ643" s="401" t="n">
        <v>99</v>
      </c>
      <c r="DA643" s="401" t="n">
        <v>100</v>
      </c>
      <c r="DB643" s="401" t="n">
        <v>101</v>
      </c>
      <c r="DC643" s="401" t="n">
        <v>102</v>
      </c>
      <c r="DD643" s="401" t="n">
        <v>103</v>
      </c>
      <c r="DE643" s="401" t="n">
        <v>104</v>
      </c>
      <c r="DF643" s="401" t="n">
        <v>105</v>
      </c>
      <c r="DG643" s="401" t="n">
        <v>106</v>
      </c>
      <c r="DH643" s="401" t="n">
        <v>107</v>
      </c>
      <c r="DI643" s="401" t="n">
        <v>108</v>
      </c>
      <c r="DJ643" s="401" t="n">
        <v>109</v>
      </c>
      <c r="DK643" s="401" t="n">
        <v>110</v>
      </c>
      <c r="DL643" s="401" t="n">
        <v>111</v>
      </c>
      <c r="DM643" s="401" t="n">
        <v>112</v>
      </c>
      <c r="DN643" s="401" t="n">
        <v>113</v>
      </c>
      <c r="DO643" s="401" t="n">
        <v>114</v>
      </c>
      <c r="DP643" s="401" t="n">
        <v>115</v>
      </c>
      <c r="DQ643" s="401" t="n">
        <v>116</v>
      </c>
      <c r="DR643" s="401" t="n">
        <v>117</v>
      </c>
      <c r="DS643" s="401" t="n">
        <v>118</v>
      </c>
      <c r="DT643" s="401" t="n">
        <v>119</v>
      </c>
      <c r="DV643" s="401" t="n">
        <v>120</v>
      </c>
      <c r="DW643" s="401" t="n">
        <v>121</v>
      </c>
      <c r="DX643" s="401" t="n">
        <v>122</v>
      </c>
      <c r="DY643" s="401" t="n">
        <v>123</v>
      </c>
      <c r="EA643" s="401" t="n">
        <v>124</v>
      </c>
      <c r="EB643" s="401" t="n">
        <v>125</v>
      </c>
      <c r="EC643" s="401" t="n">
        <v>126</v>
      </c>
      <c r="ED643" s="401" t="n">
        <v>127</v>
      </c>
      <c r="EF643" s="401" t="n">
        <v>128</v>
      </c>
      <c r="EG643" s="401" t="n">
        <v>129</v>
      </c>
      <c r="EH643" s="401" t="n">
        <v>130</v>
      </c>
      <c r="EI643" s="401" t="n">
        <v>131</v>
      </c>
    </row>
    <row r="644" customFormat="false" ht="12.75" hidden="false" customHeight="false" outlineLevel="0" collapsed="false">
      <c r="E644" s="401" t="s">
        <v>225</v>
      </c>
      <c r="F644" s="401" t="n">
        <v>63</v>
      </c>
      <c r="G644" s="401" t="n">
        <v>3</v>
      </c>
      <c r="H644" s="401" t="n">
        <v>37</v>
      </c>
      <c r="I644" s="401" t="n">
        <v>28</v>
      </c>
      <c r="J644" s="401" t="n">
        <v>6</v>
      </c>
      <c r="K644" s="401" t="n">
        <v>93</v>
      </c>
      <c r="L644" s="401" t="n">
        <v>83</v>
      </c>
      <c r="M644" s="401" t="n">
        <v>107</v>
      </c>
      <c r="N644" s="401" t="n">
        <v>2</v>
      </c>
      <c r="O644" s="401" t="n">
        <v>72</v>
      </c>
      <c r="P644" s="401" t="n">
        <v>24</v>
      </c>
      <c r="Q644" s="401" t="n">
        <v>105</v>
      </c>
      <c r="R644" s="401" t="n">
        <v>94</v>
      </c>
      <c r="S644" s="401" t="n">
        <v>130</v>
      </c>
      <c r="T644" s="401" t="n">
        <v>108</v>
      </c>
      <c r="U644" s="401" t="n">
        <v>100</v>
      </c>
      <c r="V644" s="401" t="n">
        <v>110</v>
      </c>
      <c r="W644" s="401" t="n">
        <v>21</v>
      </c>
      <c r="X644" s="401" t="n">
        <v>113</v>
      </c>
      <c r="Y644" s="401" t="n">
        <v>102</v>
      </c>
      <c r="Z644" s="401" t="n">
        <v>74</v>
      </c>
      <c r="AA644" s="401" t="n">
        <v>9</v>
      </c>
      <c r="AB644" s="401" t="n">
        <v>27</v>
      </c>
      <c r="AC644" s="401" t="n">
        <v>98</v>
      </c>
      <c r="AD644" s="401" t="n">
        <v>48</v>
      </c>
      <c r="AE644" s="401" t="n">
        <v>109</v>
      </c>
      <c r="AF644" s="401" t="n">
        <v>127</v>
      </c>
      <c r="AG644" s="401" t="n">
        <v>99</v>
      </c>
      <c r="AH644" s="401" t="n">
        <v>38</v>
      </c>
      <c r="AI644" s="401" t="n">
        <v>101</v>
      </c>
      <c r="AJ644" s="401" t="n">
        <v>75</v>
      </c>
      <c r="AK644" s="401" t="n">
        <v>66</v>
      </c>
      <c r="AL644" s="401" t="n">
        <v>79</v>
      </c>
      <c r="AM644" s="401" t="n">
        <v>88</v>
      </c>
      <c r="AN644" s="401" t="n">
        <v>23</v>
      </c>
      <c r="AO644" s="401" t="n">
        <v>104</v>
      </c>
      <c r="AP644" s="401" t="n">
        <v>5</v>
      </c>
      <c r="AQ644" s="401" t="n">
        <v>95</v>
      </c>
      <c r="AR644" s="401" t="n">
        <v>71</v>
      </c>
      <c r="AS644" s="401" t="n">
        <v>39</v>
      </c>
      <c r="AT644" s="401" t="n">
        <v>12</v>
      </c>
      <c r="AU644" s="401" t="n">
        <v>55</v>
      </c>
      <c r="AV644" s="401" t="n">
        <v>67</v>
      </c>
      <c r="AW644" s="401" t="n">
        <v>117</v>
      </c>
      <c r="AX644" s="401" t="n">
        <v>32</v>
      </c>
      <c r="AY644" s="401" t="n">
        <v>90</v>
      </c>
      <c r="AZ644" s="401" t="n">
        <v>1</v>
      </c>
      <c r="BA644" s="401" t="n">
        <v>15</v>
      </c>
      <c r="BB644" s="401" t="n">
        <v>16</v>
      </c>
      <c r="BC644" s="401" t="n">
        <v>31</v>
      </c>
      <c r="BD644" s="401" t="n">
        <v>50</v>
      </c>
      <c r="BE644" s="401" t="n">
        <v>89</v>
      </c>
      <c r="BF644" s="401" t="n">
        <v>56</v>
      </c>
      <c r="BG644" s="401" t="n">
        <v>35</v>
      </c>
      <c r="BH644" s="401" t="n">
        <v>91</v>
      </c>
      <c r="BI644" s="401" t="n">
        <v>64</v>
      </c>
      <c r="BJ644" s="401" t="n">
        <v>58</v>
      </c>
      <c r="BK644" s="401" t="n">
        <v>121</v>
      </c>
      <c r="BL644" s="401" t="n">
        <v>76</v>
      </c>
      <c r="BM644" s="401" t="n">
        <v>86</v>
      </c>
      <c r="BN644" s="401" t="n">
        <v>85</v>
      </c>
      <c r="BO644" s="401" t="n">
        <v>118</v>
      </c>
      <c r="BP644" s="401" t="n">
        <v>47</v>
      </c>
      <c r="BQ644" s="401" t="n">
        <v>57</v>
      </c>
      <c r="BR644" s="401" t="n">
        <v>34</v>
      </c>
      <c r="BS644" s="401" t="n">
        <v>45</v>
      </c>
      <c r="BT644" s="401" t="n">
        <v>20</v>
      </c>
      <c r="BU644" s="401" t="n">
        <v>97</v>
      </c>
      <c r="BV644" s="401" t="n">
        <v>111</v>
      </c>
      <c r="BW644" s="401" t="n">
        <v>68</v>
      </c>
      <c r="BX644" s="401" t="n">
        <v>73</v>
      </c>
      <c r="BY644" s="401" t="n">
        <v>8</v>
      </c>
      <c r="BZ644" s="401" t="n">
        <v>87</v>
      </c>
      <c r="CA644" s="401" t="n">
        <v>22</v>
      </c>
      <c r="CB644" s="401" t="n">
        <v>81</v>
      </c>
      <c r="CC644" s="401" t="n">
        <v>122</v>
      </c>
      <c r="CD644" s="401" t="n">
        <v>69</v>
      </c>
      <c r="CE644" s="401" t="n">
        <v>4</v>
      </c>
      <c r="CF644" s="401" t="n">
        <v>53</v>
      </c>
      <c r="CG644" s="401" t="n">
        <v>7</v>
      </c>
      <c r="CH644" s="401" t="n">
        <v>103</v>
      </c>
      <c r="CI644" s="401" t="n">
        <v>30</v>
      </c>
      <c r="CJ644" s="401" t="n">
        <v>59</v>
      </c>
      <c r="CK644" s="401" t="n">
        <v>41</v>
      </c>
      <c r="CL644" s="401" t="n">
        <v>11</v>
      </c>
      <c r="CM644" s="401" t="n">
        <v>114</v>
      </c>
      <c r="CN644" s="401" t="n">
        <v>13</v>
      </c>
      <c r="CO644" s="401" t="n">
        <v>125</v>
      </c>
      <c r="CP644" s="401" t="n">
        <v>116</v>
      </c>
      <c r="CQ644" s="401" t="n">
        <v>77</v>
      </c>
      <c r="CR644" s="401" t="n">
        <v>60</v>
      </c>
      <c r="CS644" s="401" t="n">
        <v>43</v>
      </c>
      <c r="CT644" s="401" t="n">
        <v>123</v>
      </c>
      <c r="CU644" s="401" t="n">
        <v>52</v>
      </c>
      <c r="CV644" s="401" t="n">
        <v>126</v>
      </c>
      <c r="CW644" s="401" t="n">
        <v>92</v>
      </c>
      <c r="CX644" s="401" t="n">
        <v>124</v>
      </c>
      <c r="CY644" s="401" t="n">
        <v>129</v>
      </c>
      <c r="CZ644" s="401" t="n">
        <v>120</v>
      </c>
      <c r="DA644" s="401" t="n">
        <v>49</v>
      </c>
      <c r="DB644" s="401" t="n">
        <v>54</v>
      </c>
      <c r="DC644" s="401" t="n">
        <v>80</v>
      </c>
      <c r="DD644" s="401" t="n">
        <v>119</v>
      </c>
      <c r="DE644" s="401" t="n">
        <v>36</v>
      </c>
      <c r="DF644" s="401" t="n">
        <v>62</v>
      </c>
      <c r="DG644" s="401" t="n">
        <v>131</v>
      </c>
      <c r="DH644" s="401" t="n">
        <v>10</v>
      </c>
      <c r="DI644" s="401" t="n">
        <v>84</v>
      </c>
      <c r="DJ644" s="401" t="n">
        <v>26</v>
      </c>
      <c r="DK644" s="401" t="n">
        <v>17</v>
      </c>
      <c r="DL644" s="401" t="n">
        <v>115</v>
      </c>
      <c r="DM644" s="401" t="n">
        <v>128</v>
      </c>
      <c r="DN644" s="401" t="n">
        <v>65</v>
      </c>
      <c r="DO644" s="401" t="n">
        <v>42</v>
      </c>
      <c r="DP644" s="401" t="n">
        <v>18</v>
      </c>
      <c r="DQ644" s="401" t="n">
        <v>19</v>
      </c>
      <c r="DR644" s="401" t="n">
        <v>46</v>
      </c>
      <c r="DS644" s="401" t="n">
        <v>44</v>
      </c>
      <c r="DT644" s="401" t="n">
        <v>82</v>
      </c>
      <c r="DV644" s="401" t="n">
        <v>78</v>
      </c>
      <c r="DW644" s="401" t="n">
        <v>61</v>
      </c>
      <c r="DX644" s="401" t="n">
        <v>40</v>
      </c>
      <c r="DY644" s="401" t="n">
        <v>25</v>
      </c>
      <c r="EA644" s="401" t="n">
        <v>70</v>
      </c>
      <c r="EB644" s="401" t="n">
        <v>51</v>
      </c>
      <c r="EC644" s="401" t="n">
        <v>96</v>
      </c>
      <c r="ED644" s="401" t="n">
        <v>33</v>
      </c>
      <c r="EF644" s="401" t="n">
        <v>112</v>
      </c>
      <c r="EG644" s="401" t="n">
        <v>29</v>
      </c>
      <c r="EH644" s="401" t="n">
        <v>14</v>
      </c>
      <c r="EI644" s="401" t="n">
        <v>106</v>
      </c>
    </row>
    <row r="645" customFormat="false" ht="12.75" hidden="false" customHeight="false" outlineLevel="0" collapsed="false">
      <c r="E645" s="401" t="s">
        <v>227</v>
      </c>
      <c r="F645" s="401" t="n">
        <v>95</v>
      </c>
      <c r="G645" s="401" t="n">
        <v>14</v>
      </c>
      <c r="H645" s="401" t="n">
        <v>55</v>
      </c>
      <c r="I645" s="401" t="n">
        <v>107</v>
      </c>
      <c r="J645" s="401" t="n">
        <v>87</v>
      </c>
      <c r="K645" s="401" t="n">
        <v>57</v>
      </c>
      <c r="L645" s="401" t="n">
        <v>11</v>
      </c>
      <c r="M645" s="401" t="n">
        <v>72</v>
      </c>
      <c r="N645" s="401" t="n">
        <v>125</v>
      </c>
      <c r="O645" s="401" t="n">
        <v>131</v>
      </c>
      <c r="P645" s="401" t="n">
        <v>108</v>
      </c>
      <c r="Q645" s="401" t="n">
        <v>123</v>
      </c>
      <c r="R645" s="401" t="n">
        <v>10</v>
      </c>
      <c r="S645" s="401" t="n">
        <v>96</v>
      </c>
      <c r="T645" s="401" t="n">
        <v>21</v>
      </c>
      <c r="U645" s="401" t="n">
        <v>49</v>
      </c>
      <c r="V645" s="401" t="n">
        <v>81</v>
      </c>
      <c r="W645" s="401" t="n">
        <v>30</v>
      </c>
      <c r="X645" s="401" t="n">
        <v>61</v>
      </c>
      <c r="Y645" s="401" t="n">
        <v>43</v>
      </c>
      <c r="Z645" s="401" t="n">
        <v>20</v>
      </c>
      <c r="AA645" s="401" t="n">
        <v>76</v>
      </c>
      <c r="AB645" s="401" t="n">
        <v>109</v>
      </c>
      <c r="AC645" s="401" t="n">
        <v>47</v>
      </c>
      <c r="AD645" s="401" t="n">
        <v>3</v>
      </c>
      <c r="AE645" s="401" t="n">
        <v>119</v>
      </c>
      <c r="AF645" s="401" t="n">
        <v>65</v>
      </c>
      <c r="AG645" s="401" t="n">
        <v>85</v>
      </c>
      <c r="AH645" s="401" t="n">
        <v>50</v>
      </c>
      <c r="AI645" s="401" t="n">
        <v>121</v>
      </c>
      <c r="AJ645" s="401" t="n">
        <v>25</v>
      </c>
      <c r="AK645" s="401" t="n">
        <v>15</v>
      </c>
      <c r="AL645" s="401" t="n">
        <v>29</v>
      </c>
      <c r="AM645" s="401" t="n">
        <v>124</v>
      </c>
      <c r="AN645" s="401" t="n">
        <v>56</v>
      </c>
      <c r="AO645" s="401" t="n">
        <v>35</v>
      </c>
      <c r="AP645" s="401" t="n">
        <v>44</v>
      </c>
      <c r="AQ645" s="401" t="n">
        <v>90</v>
      </c>
      <c r="AR645" s="401" t="n">
        <v>66</v>
      </c>
      <c r="AS645" s="401" t="n">
        <v>111</v>
      </c>
      <c r="AT645" s="401" t="n">
        <v>33</v>
      </c>
      <c r="AU645" s="401" t="n">
        <v>53</v>
      </c>
      <c r="AV645" s="401" t="n">
        <v>2</v>
      </c>
      <c r="AW645" s="401" t="n">
        <v>115</v>
      </c>
      <c r="AX645" s="401" t="n">
        <v>24</v>
      </c>
      <c r="AY645" s="401" t="n">
        <v>130</v>
      </c>
      <c r="AZ645" s="401" t="n">
        <v>59</v>
      </c>
      <c r="BA645" s="401" t="n">
        <v>86</v>
      </c>
      <c r="BB645" s="401" t="n">
        <v>92</v>
      </c>
      <c r="BC645" s="401" t="n">
        <v>116</v>
      </c>
      <c r="BD645" s="401" t="n">
        <v>80</v>
      </c>
      <c r="BE645" s="401" t="n">
        <v>71</v>
      </c>
      <c r="BF645" s="401" t="n">
        <v>26</v>
      </c>
      <c r="BG645" s="401" t="n">
        <v>129</v>
      </c>
      <c r="BH645" s="401" t="n">
        <v>37</v>
      </c>
      <c r="BI645" s="401" t="n">
        <v>68</v>
      </c>
      <c r="BJ645" s="401" t="n">
        <v>23</v>
      </c>
      <c r="BK645" s="401" t="n">
        <v>102</v>
      </c>
      <c r="BL645" s="401" t="n">
        <v>78</v>
      </c>
      <c r="BM645" s="401" t="n">
        <v>73</v>
      </c>
      <c r="BN645" s="401" t="n">
        <v>40</v>
      </c>
      <c r="BO645" s="401" t="n">
        <v>104</v>
      </c>
      <c r="BP645" s="401" t="n">
        <v>41</v>
      </c>
      <c r="BQ645" s="401" t="n">
        <v>67</v>
      </c>
      <c r="BR645" s="401" t="n">
        <v>114</v>
      </c>
      <c r="BS645" s="401" t="n">
        <v>69</v>
      </c>
      <c r="BT645" s="401" t="n">
        <v>64</v>
      </c>
      <c r="BU645" s="401" t="n">
        <v>127</v>
      </c>
      <c r="BV645" s="401" t="n">
        <v>100</v>
      </c>
      <c r="BW645" s="401" t="n">
        <v>16</v>
      </c>
      <c r="BX645" s="401" t="n">
        <v>39</v>
      </c>
      <c r="BY645" s="401" t="n">
        <v>98</v>
      </c>
      <c r="BZ645" s="401" t="n">
        <v>77</v>
      </c>
      <c r="CA645" s="401" t="n">
        <v>103</v>
      </c>
      <c r="CB645" s="401" t="n">
        <v>122</v>
      </c>
      <c r="CC645" s="401" t="n">
        <v>126</v>
      </c>
      <c r="CD645" s="401" t="n">
        <v>120</v>
      </c>
      <c r="CE645" s="401" t="n">
        <v>32</v>
      </c>
      <c r="CF645" s="401" t="n">
        <v>45</v>
      </c>
      <c r="CG645" s="401" t="n">
        <v>51</v>
      </c>
      <c r="CH645" s="401" t="n">
        <v>9</v>
      </c>
      <c r="CI645" s="401" t="n">
        <v>91</v>
      </c>
      <c r="CJ645" s="401" t="n">
        <v>42</v>
      </c>
      <c r="CK645" s="401" t="n">
        <v>1</v>
      </c>
      <c r="CL645" s="401" t="n">
        <v>63</v>
      </c>
      <c r="CM645" s="401" t="n">
        <v>48</v>
      </c>
      <c r="CN645" s="401" t="n">
        <v>38</v>
      </c>
      <c r="CO645" s="401" t="n">
        <v>70</v>
      </c>
      <c r="CP645" s="401" t="n">
        <v>31</v>
      </c>
      <c r="CQ645" s="401" t="n">
        <v>13</v>
      </c>
      <c r="CR645" s="401" t="n">
        <v>82</v>
      </c>
      <c r="CS645" s="401" t="n">
        <v>88</v>
      </c>
      <c r="CT645" s="401" t="n">
        <v>22</v>
      </c>
      <c r="CU645" s="401" t="n">
        <v>27</v>
      </c>
      <c r="CV645" s="401" t="n">
        <v>118</v>
      </c>
      <c r="CW645" s="401" t="n">
        <v>18</v>
      </c>
      <c r="CX645" s="401" t="n">
        <v>75</v>
      </c>
      <c r="CY645" s="401" t="n">
        <v>106</v>
      </c>
      <c r="CZ645" s="401" t="n">
        <v>6</v>
      </c>
      <c r="DA645" s="401" t="n">
        <v>58</v>
      </c>
      <c r="DB645" s="401" t="n">
        <v>84</v>
      </c>
      <c r="DC645" s="401" t="n">
        <v>74</v>
      </c>
      <c r="DD645" s="401" t="n">
        <v>117</v>
      </c>
      <c r="DE645" s="401" t="n">
        <v>46</v>
      </c>
      <c r="DF645" s="401" t="n">
        <v>128</v>
      </c>
      <c r="DG645" s="401" t="n">
        <v>110</v>
      </c>
      <c r="DH645" s="401" t="n">
        <v>4</v>
      </c>
      <c r="DI645" s="401" t="n">
        <v>19</v>
      </c>
      <c r="DJ645" s="401" t="n">
        <v>97</v>
      </c>
      <c r="DK645" s="401" t="n">
        <v>54</v>
      </c>
      <c r="DL645" s="401" t="n">
        <v>62</v>
      </c>
      <c r="DM645" s="401" t="n">
        <v>60</v>
      </c>
      <c r="DN645" s="401" t="n">
        <v>105</v>
      </c>
      <c r="DO645" s="401" t="n">
        <v>93</v>
      </c>
      <c r="DP645" s="401" t="n">
        <v>112</v>
      </c>
      <c r="DQ645" s="401" t="n">
        <v>94</v>
      </c>
      <c r="DR645" s="401" t="n">
        <v>99</v>
      </c>
      <c r="DS645" s="401" t="n">
        <v>5</v>
      </c>
      <c r="DT645" s="401" t="n">
        <v>12</v>
      </c>
      <c r="DV645" s="401" t="n">
        <v>17</v>
      </c>
      <c r="DW645" s="401" t="n">
        <v>28</v>
      </c>
      <c r="DX645" s="401" t="n">
        <v>89</v>
      </c>
      <c r="DY645" s="401" t="n">
        <v>83</v>
      </c>
      <c r="EA645" s="401" t="n">
        <v>34</v>
      </c>
      <c r="EB645" s="401" t="n">
        <v>79</v>
      </c>
      <c r="EC645" s="401" t="n">
        <v>52</v>
      </c>
      <c r="ED645" s="401" t="n">
        <v>8</v>
      </c>
      <c r="EF645" s="401" t="n">
        <v>113</v>
      </c>
      <c r="EG645" s="401" t="n">
        <v>36</v>
      </c>
      <c r="EH645" s="401" t="n">
        <v>7</v>
      </c>
      <c r="EI645" s="401" t="n">
        <v>101</v>
      </c>
    </row>
    <row r="647" customFormat="false" ht="12.75" hidden="false" customHeight="false" outlineLevel="0" collapsed="false">
      <c r="D647" s="446" t="n">
        <v>132</v>
      </c>
      <c r="E647" s="39" t="s">
        <v>250</v>
      </c>
    </row>
    <row r="648" customFormat="false" ht="12.75" hidden="false" customHeight="false" outlineLevel="0" collapsed="false">
      <c r="E648" s="401" t="s">
        <v>198</v>
      </c>
      <c r="F648" s="401" t="n">
        <v>1</v>
      </c>
      <c r="G648" s="401" t="n">
        <v>2</v>
      </c>
      <c r="H648" s="401" t="n">
        <v>3</v>
      </c>
      <c r="I648" s="401" t="n">
        <v>4</v>
      </c>
      <c r="J648" s="401" t="n">
        <v>5</v>
      </c>
      <c r="K648" s="401" t="n">
        <v>6</v>
      </c>
      <c r="L648" s="401" t="n">
        <v>7</v>
      </c>
      <c r="M648" s="401" t="n">
        <v>8</v>
      </c>
      <c r="N648" s="401" t="n">
        <v>9</v>
      </c>
      <c r="O648" s="401" t="n">
        <v>10</v>
      </c>
      <c r="P648" s="401" t="n">
        <v>11</v>
      </c>
      <c r="Q648" s="401" t="n">
        <v>12</v>
      </c>
      <c r="R648" s="401" t="n">
        <v>13</v>
      </c>
      <c r="S648" s="401" t="n">
        <v>14</v>
      </c>
      <c r="T648" s="401" t="n">
        <v>15</v>
      </c>
      <c r="U648" s="401" t="n">
        <v>16</v>
      </c>
      <c r="V648" s="401" t="n">
        <v>17</v>
      </c>
      <c r="W648" s="401" t="n">
        <v>18</v>
      </c>
      <c r="X648" s="401" t="n">
        <v>19</v>
      </c>
      <c r="Y648" s="401" t="n">
        <v>20</v>
      </c>
      <c r="Z648" s="401" t="n">
        <v>21</v>
      </c>
      <c r="AA648" s="401" t="n">
        <v>22</v>
      </c>
      <c r="AB648" s="401" t="n">
        <v>23</v>
      </c>
      <c r="AC648" s="401" t="n">
        <v>24</v>
      </c>
      <c r="AD648" s="401" t="n">
        <v>25</v>
      </c>
      <c r="AE648" s="401" t="n">
        <v>26</v>
      </c>
      <c r="AF648" s="401" t="n">
        <v>27</v>
      </c>
      <c r="AG648" s="401" t="n">
        <v>28</v>
      </c>
      <c r="AH648" s="401" t="n">
        <v>29</v>
      </c>
      <c r="AI648" s="401" t="n">
        <v>30</v>
      </c>
      <c r="AJ648" s="401" t="n">
        <v>31</v>
      </c>
      <c r="AK648" s="401" t="n">
        <v>32</v>
      </c>
      <c r="AL648" s="401" t="n">
        <v>33</v>
      </c>
      <c r="AM648" s="401" t="n">
        <v>34</v>
      </c>
      <c r="AN648" s="401" t="n">
        <v>35</v>
      </c>
      <c r="AO648" s="401" t="n">
        <v>36</v>
      </c>
      <c r="AP648" s="401" t="n">
        <v>37</v>
      </c>
      <c r="AQ648" s="401" t="n">
        <v>38</v>
      </c>
      <c r="AR648" s="401" t="n">
        <v>39</v>
      </c>
      <c r="AS648" s="401" t="n">
        <v>40</v>
      </c>
      <c r="AT648" s="401" t="n">
        <v>41</v>
      </c>
      <c r="AU648" s="401" t="n">
        <v>42</v>
      </c>
      <c r="AV648" s="401" t="n">
        <v>43</v>
      </c>
      <c r="AW648" s="401" t="n">
        <v>44</v>
      </c>
      <c r="AX648" s="401" t="n">
        <v>45</v>
      </c>
      <c r="AY648" s="401" t="n">
        <v>46</v>
      </c>
      <c r="AZ648" s="401" t="n">
        <v>47</v>
      </c>
      <c r="BA648" s="401" t="n">
        <v>48</v>
      </c>
      <c r="BB648" s="401" t="n">
        <v>49</v>
      </c>
      <c r="BC648" s="401" t="n">
        <v>50</v>
      </c>
      <c r="BD648" s="401" t="n">
        <v>51</v>
      </c>
      <c r="BE648" s="401" t="n">
        <v>52</v>
      </c>
      <c r="BF648" s="401" t="n">
        <v>53</v>
      </c>
      <c r="BG648" s="401" t="n">
        <v>54</v>
      </c>
      <c r="BH648" s="401" t="n">
        <v>55</v>
      </c>
      <c r="BI648" s="401" t="n">
        <v>56</v>
      </c>
      <c r="BJ648" s="401" t="n">
        <v>57</v>
      </c>
      <c r="BK648" s="401" t="n">
        <v>58</v>
      </c>
      <c r="BL648" s="401" t="n">
        <v>59</v>
      </c>
      <c r="BM648" s="401" t="n">
        <v>60</v>
      </c>
      <c r="BN648" s="401" t="n">
        <v>61</v>
      </c>
      <c r="BO648" s="401" t="n">
        <v>62</v>
      </c>
      <c r="BP648" s="401" t="n">
        <v>63</v>
      </c>
      <c r="BQ648" s="401" t="n">
        <v>64</v>
      </c>
      <c r="BR648" s="401" t="n">
        <v>65</v>
      </c>
      <c r="BS648" s="401" t="n">
        <v>66</v>
      </c>
      <c r="BT648" s="401" t="n">
        <v>67</v>
      </c>
      <c r="BU648" s="401" t="n">
        <v>68</v>
      </c>
      <c r="BV648" s="401" t="n">
        <v>69</v>
      </c>
      <c r="BW648" s="401" t="n">
        <v>70</v>
      </c>
      <c r="BX648" s="401" t="n">
        <v>71</v>
      </c>
      <c r="BY648" s="401" t="n">
        <v>72</v>
      </c>
      <c r="BZ648" s="401" t="n">
        <v>73</v>
      </c>
      <c r="CA648" s="401" t="n">
        <v>74</v>
      </c>
      <c r="CB648" s="401" t="n">
        <v>75</v>
      </c>
      <c r="CC648" s="401" t="n">
        <v>76</v>
      </c>
      <c r="CD648" s="401" t="n">
        <v>77</v>
      </c>
      <c r="CE648" s="401" t="n">
        <v>78</v>
      </c>
      <c r="CF648" s="401" t="n">
        <v>79</v>
      </c>
      <c r="CG648" s="401" t="n">
        <v>80</v>
      </c>
      <c r="CH648" s="401" t="n">
        <v>81</v>
      </c>
      <c r="CI648" s="401" t="n">
        <v>82</v>
      </c>
      <c r="CJ648" s="401" t="n">
        <v>83</v>
      </c>
      <c r="CK648" s="401" t="n">
        <v>84</v>
      </c>
      <c r="CL648" s="401" t="n">
        <v>85</v>
      </c>
      <c r="CM648" s="401" t="n">
        <v>86</v>
      </c>
      <c r="CN648" s="401" t="n">
        <v>87</v>
      </c>
      <c r="CO648" s="401" t="n">
        <v>88</v>
      </c>
      <c r="CP648" s="401" t="n">
        <v>89</v>
      </c>
      <c r="CQ648" s="401" t="n">
        <v>90</v>
      </c>
      <c r="CR648" s="401" t="n">
        <v>91</v>
      </c>
      <c r="CS648" s="401" t="n">
        <v>92</v>
      </c>
      <c r="CT648" s="401" t="n">
        <v>93</v>
      </c>
      <c r="CU648" s="401" t="n">
        <v>94</v>
      </c>
      <c r="CV648" s="401" t="n">
        <v>95</v>
      </c>
      <c r="CW648" s="401" t="n">
        <v>96</v>
      </c>
      <c r="CX648" s="401" t="n">
        <v>97</v>
      </c>
      <c r="CY648" s="401" t="n">
        <v>98</v>
      </c>
      <c r="CZ648" s="401" t="n">
        <v>99</v>
      </c>
      <c r="DA648" s="401" t="n">
        <v>100</v>
      </c>
      <c r="DB648" s="401" t="n">
        <v>101</v>
      </c>
      <c r="DC648" s="401" t="n">
        <v>102</v>
      </c>
      <c r="DD648" s="401" t="n">
        <v>103</v>
      </c>
      <c r="DE648" s="401" t="n">
        <v>104</v>
      </c>
      <c r="DF648" s="401" t="n">
        <v>105</v>
      </c>
      <c r="DG648" s="401" t="n">
        <v>106</v>
      </c>
      <c r="DH648" s="401" t="n">
        <v>107</v>
      </c>
      <c r="DI648" s="401" t="n">
        <v>108</v>
      </c>
      <c r="DJ648" s="401" t="n">
        <v>109</v>
      </c>
      <c r="DK648" s="401" t="n">
        <v>110</v>
      </c>
      <c r="DL648" s="401" t="n">
        <v>111</v>
      </c>
      <c r="DM648" s="401" t="n">
        <v>112</v>
      </c>
      <c r="DN648" s="401" t="n">
        <v>113</v>
      </c>
      <c r="DO648" s="401" t="n">
        <v>114</v>
      </c>
      <c r="DP648" s="401" t="n">
        <v>115</v>
      </c>
      <c r="DQ648" s="401" t="n">
        <v>116</v>
      </c>
      <c r="DR648" s="401" t="n">
        <v>117</v>
      </c>
      <c r="DS648" s="401" t="n">
        <v>118</v>
      </c>
      <c r="DT648" s="401" t="n">
        <v>119</v>
      </c>
      <c r="DU648" s="401" t="n">
        <v>120</v>
      </c>
      <c r="DV648" s="401" t="n">
        <v>121</v>
      </c>
      <c r="DW648" s="401" t="n">
        <v>122</v>
      </c>
      <c r="DX648" s="401" t="n">
        <v>123</v>
      </c>
      <c r="DY648" s="401" t="n">
        <v>124</v>
      </c>
      <c r="EA648" s="401" t="n">
        <v>125</v>
      </c>
      <c r="EB648" s="401" t="n">
        <v>126</v>
      </c>
      <c r="EC648" s="401" t="n">
        <v>127</v>
      </c>
      <c r="ED648" s="401" t="n">
        <v>128</v>
      </c>
      <c r="EF648" s="401" t="n">
        <v>129</v>
      </c>
      <c r="EG648" s="401" t="n">
        <v>130</v>
      </c>
      <c r="EH648" s="401" t="n">
        <v>131</v>
      </c>
      <c r="EI648" s="401" t="n">
        <v>132</v>
      </c>
    </row>
    <row r="649" customFormat="false" ht="12.75" hidden="false" customHeight="false" outlineLevel="0" collapsed="false">
      <c r="E649" s="401" t="s">
        <v>225</v>
      </c>
      <c r="F649" s="401" t="n">
        <v>74</v>
      </c>
      <c r="G649" s="401" t="n">
        <v>58</v>
      </c>
      <c r="H649" s="401" t="n">
        <v>14</v>
      </c>
      <c r="I649" s="401" t="n">
        <v>36</v>
      </c>
      <c r="J649" s="401" t="n">
        <v>117</v>
      </c>
      <c r="K649" s="401" t="n">
        <v>5</v>
      </c>
      <c r="L649" s="401" t="n">
        <v>104</v>
      </c>
      <c r="M649" s="401" t="n">
        <v>27</v>
      </c>
      <c r="N649" s="401" t="n">
        <v>22</v>
      </c>
      <c r="O649" s="401" t="n">
        <v>39</v>
      </c>
      <c r="P649" s="401" t="n">
        <v>128</v>
      </c>
      <c r="Q649" s="401" t="n">
        <v>63</v>
      </c>
      <c r="R649" s="401" t="n">
        <v>7</v>
      </c>
      <c r="S649" s="401" t="n">
        <v>118</v>
      </c>
      <c r="T649" s="401" t="n">
        <v>84</v>
      </c>
      <c r="U649" s="401" t="n">
        <v>99</v>
      </c>
      <c r="V649" s="401" t="n">
        <v>61</v>
      </c>
      <c r="W649" s="401" t="n">
        <v>46</v>
      </c>
      <c r="X649" s="401" t="n">
        <v>3</v>
      </c>
      <c r="Y649" s="401" t="n">
        <v>78</v>
      </c>
      <c r="Z649" s="401" t="n">
        <v>108</v>
      </c>
      <c r="AA649" s="401" t="n">
        <v>45</v>
      </c>
      <c r="AB649" s="401" t="n">
        <v>57</v>
      </c>
      <c r="AC649" s="401" t="n">
        <v>95</v>
      </c>
      <c r="AD649" s="401" t="n">
        <v>87</v>
      </c>
      <c r="AE649" s="401" t="n">
        <v>12</v>
      </c>
      <c r="AF649" s="401" t="n">
        <v>127</v>
      </c>
      <c r="AG649" s="401" t="n">
        <v>114</v>
      </c>
      <c r="AH649" s="401" t="n">
        <v>131</v>
      </c>
      <c r="AI649" s="401" t="n">
        <v>37</v>
      </c>
      <c r="AJ649" s="401" t="n">
        <v>112</v>
      </c>
      <c r="AK649" s="401" t="n">
        <v>76</v>
      </c>
      <c r="AL649" s="401" t="n">
        <v>120</v>
      </c>
      <c r="AM649" s="401" t="n">
        <v>67</v>
      </c>
      <c r="AN649" s="401" t="n">
        <v>124</v>
      </c>
      <c r="AO649" s="401" t="n">
        <v>4</v>
      </c>
      <c r="AP649" s="401" t="n">
        <v>30</v>
      </c>
      <c r="AQ649" s="401" t="n">
        <v>20</v>
      </c>
      <c r="AR649" s="401" t="n">
        <v>68</v>
      </c>
      <c r="AS649" s="401" t="n">
        <v>93</v>
      </c>
      <c r="AT649" s="401" t="n">
        <v>43</v>
      </c>
      <c r="AU649" s="401" t="n">
        <v>40</v>
      </c>
      <c r="AV649" s="401" t="n">
        <v>97</v>
      </c>
      <c r="AW649" s="401" t="n">
        <v>106</v>
      </c>
      <c r="AX649" s="401" t="n">
        <v>13</v>
      </c>
      <c r="AY649" s="401" t="n">
        <v>18</v>
      </c>
      <c r="AZ649" s="401" t="n">
        <v>69</v>
      </c>
      <c r="BA649" s="401" t="n">
        <v>105</v>
      </c>
      <c r="BB649" s="401" t="n">
        <v>10</v>
      </c>
      <c r="BC649" s="401" t="n">
        <v>121</v>
      </c>
      <c r="BD649" s="401" t="n">
        <v>77</v>
      </c>
      <c r="BE649" s="401" t="n">
        <v>15</v>
      </c>
      <c r="BF649" s="401" t="n">
        <v>100</v>
      </c>
      <c r="BG649" s="401" t="n">
        <v>1</v>
      </c>
      <c r="BH649" s="401" t="n">
        <v>123</v>
      </c>
      <c r="BI649" s="401" t="n">
        <v>35</v>
      </c>
      <c r="BJ649" s="401" t="n">
        <v>51</v>
      </c>
      <c r="BK649" s="401" t="n">
        <v>21</v>
      </c>
      <c r="BL649" s="401" t="n">
        <v>81</v>
      </c>
      <c r="BM649" s="401" t="n">
        <v>132</v>
      </c>
      <c r="BN649" s="401" t="n">
        <v>19</v>
      </c>
      <c r="BO649" s="401" t="n">
        <v>98</v>
      </c>
      <c r="BP649" s="401" t="n">
        <v>94</v>
      </c>
      <c r="BQ649" s="401" t="n">
        <v>53</v>
      </c>
      <c r="BR649" s="401" t="n">
        <v>44</v>
      </c>
      <c r="BS649" s="401" t="n">
        <v>55</v>
      </c>
      <c r="BT649" s="401" t="n">
        <v>59</v>
      </c>
      <c r="BU649" s="401" t="n">
        <v>47</v>
      </c>
      <c r="BV649" s="401" t="n">
        <v>38</v>
      </c>
      <c r="BW649" s="401" t="n">
        <v>86</v>
      </c>
      <c r="BX649" s="401" t="n">
        <v>49</v>
      </c>
      <c r="BY649" s="401" t="n">
        <v>29</v>
      </c>
      <c r="BZ649" s="401" t="n">
        <v>115</v>
      </c>
      <c r="CA649" s="401" t="n">
        <v>52</v>
      </c>
      <c r="CB649" s="401" t="n">
        <v>103</v>
      </c>
      <c r="CC649" s="401" t="n">
        <v>9</v>
      </c>
      <c r="CD649" s="401" t="n">
        <v>28</v>
      </c>
      <c r="CE649" s="401" t="n">
        <v>126</v>
      </c>
      <c r="CF649" s="401" t="n">
        <v>73</v>
      </c>
      <c r="CG649" s="401" t="n">
        <v>96</v>
      </c>
      <c r="CH649" s="401" t="n">
        <v>34</v>
      </c>
      <c r="CI649" s="401" t="n">
        <v>119</v>
      </c>
      <c r="CJ649" s="401" t="n">
        <v>80</v>
      </c>
      <c r="CK649" s="401" t="n">
        <v>83</v>
      </c>
      <c r="CL649" s="401" t="n">
        <v>111</v>
      </c>
      <c r="CM649" s="401" t="n">
        <v>70</v>
      </c>
      <c r="CN649" s="401" t="n">
        <v>23</v>
      </c>
      <c r="CO649" s="401" t="n">
        <v>17</v>
      </c>
      <c r="CP649" s="401" t="n">
        <v>62</v>
      </c>
      <c r="CQ649" s="401" t="n">
        <v>101</v>
      </c>
      <c r="CR649" s="401" t="n">
        <v>54</v>
      </c>
      <c r="CS649" s="401" t="n">
        <v>116</v>
      </c>
      <c r="CT649" s="401" t="n">
        <v>107</v>
      </c>
      <c r="CU649" s="401" t="n">
        <v>82</v>
      </c>
      <c r="CV649" s="401" t="n">
        <v>125</v>
      </c>
      <c r="CW649" s="401" t="n">
        <v>109</v>
      </c>
      <c r="CX649" s="401" t="n">
        <v>41</v>
      </c>
      <c r="CY649" s="401" t="n">
        <v>25</v>
      </c>
      <c r="CZ649" s="401" t="n">
        <v>16</v>
      </c>
      <c r="DA649" s="401" t="n">
        <v>71</v>
      </c>
      <c r="DB649" s="401" t="n">
        <v>102</v>
      </c>
      <c r="DC649" s="401" t="n">
        <v>90</v>
      </c>
      <c r="DD649" s="401" t="n">
        <v>75</v>
      </c>
      <c r="DE649" s="401" t="n">
        <v>65</v>
      </c>
      <c r="DF649" s="401" t="n">
        <v>129</v>
      </c>
      <c r="DG649" s="401" t="n">
        <v>60</v>
      </c>
      <c r="DH649" s="401" t="n">
        <v>8</v>
      </c>
      <c r="DI649" s="401" t="n">
        <v>64</v>
      </c>
      <c r="DJ649" s="401" t="n">
        <v>31</v>
      </c>
      <c r="DK649" s="401" t="n">
        <v>91</v>
      </c>
      <c r="DL649" s="401" t="n">
        <v>85</v>
      </c>
      <c r="DM649" s="401" t="n">
        <v>89</v>
      </c>
      <c r="DN649" s="401" t="n">
        <v>110</v>
      </c>
      <c r="DO649" s="401" t="n">
        <v>113</v>
      </c>
      <c r="DP649" s="401" t="n">
        <v>79</v>
      </c>
      <c r="DQ649" s="401" t="n">
        <v>92</v>
      </c>
      <c r="DR649" s="401" t="n">
        <v>24</v>
      </c>
      <c r="DS649" s="401" t="n">
        <v>130</v>
      </c>
      <c r="DT649" s="401" t="n">
        <v>122</v>
      </c>
      <c r="DU649" s="401" t="n">
        <v>33</v>
      </c>
      <c r="DV649" s="401" t="n">
        <v>88</v>
      </c>
      <c r="DW649" s="401" t="n">
        <v>56</v>
      </c>
      <c r="DX649" s="401" t="n">
        <v>32</v>
      </c>
      <c r="DY649" s="401" t="n">
        <v>66</v>
      </c>
      <c r="EA649" s="401" t="n">
        <v>50</v>
      </c>
      <c r="EB649" s="401" t="n">
        <v>11</v>
      </c>
      <c r="EC649" s="401" t="n">
        <v>42</v>
      </c>
      <c r="ED649" s="401" t="n">
        <v>26</v>
      </c>
      <c r="EF649" s="401" t="n">
        <v>48</v>
      </c>
      <c r="EG649" s="401" t="n">
        <v>6</v>
      </c>
      <c r="EH649" s="401" t="n">
        <v>72</v>
      </c>
      <c r="EI649" s="401" t="n">
        <v>2</v>
      </c>
    </row>
    <row r="650" customFormat="false" ht="12.75" hidden="false" customHeight="false" outlineLevel="0" collapsed="false">
      <c r="E650" s="401" t="s">
        <v>227</v>
      </c>
      <c r="F650" s="401" t="n">
        <v>3</v>
      </c>
      <c r="G650" s="401" t="n">
        <v>103</v>
      </c>
      <c r="H650" s="401" t="n">
        <v>125</v>
      </c>
      <c r="I650" s="401" t="n">
        <v>72</v>
      </c>
      <c r="J650" s="401" t="n">
        <v>8</v>
      </c>
      <c r="K650" s="401" t="n">
        <v>124</v>
      </c>
      <c r="L650" s="401" t="n">
        <v>73</v>
      </c>
      <c r="M650" s="401" t="n">
        <v>117</v>
      </c>
      <c r="N650" s="401" t="n">
        <v>27</v>
      </c>
      <c r="O650" s="401" t="n">
        <v>54</v>
      </c>
      <c r="P650" s="401" t="n">
        <v>10</v>
      </c>
      <c r="Q650" s="401" t="n">
        <v>53</v>
      </c>
      <c r="R650" s="401" t="n">
        <v>99</v>
      </c>
      <c r="S650" s="401" t="n">
        <v>57</v>
      </c>
      <c r="T650" s="401" t="n">
        <v>36</v>
      </c>
      <c r="U650" s="401" t="n">
        <v>62</v>
      </c>
      <c r="V650" s="401" t="n">
        <v>120</v>
      </c>
      <c r="W650" s="401" t="n">
        <v>19</v>
      </c>
      <c r="X650" s="401" t="n">
        <v>41</v>
      </c>
      <c r="Y650" s="401" t="n">
        <v>12</v>
      </c>
      <c r="Z650" s="401" t="n">
        <v>39</v>
      </c>
      <c r="AA650" s="401" t="n">
        <v>75</v>
      </c>
      <c r="AB650" s="401" t="n">
        <v>2</v>
      </c>
      <c r="AC650" s="401" t="n">
        <v>130</v>
      </c>
      <c r="AD650" s="401" t="n">
        <v>116</v>
      </c>
      <c r="AE650" s="401" t="n">
        <v>40</v>
      </c>
      <c r="AF650" s="401" t="n">
        <v>1</v>
      </c>
      <c r="AG650" s="401" t="n">
        <v>90</v>
      </c>
      <c r="AH650" s="401" t="n">
        <v>51</v>
      </c>
      <c r="AI650" s="401" t="n">
        <v>128</v>
      </c>
      <c r="AJ650" s="401" t="n">
        <v>105</v>
      </c>
      <c r="AK650" s="401" t="n">
        <v>33</v>
      </c>
      <c r="AL650" s="401" t="n">
        <v>50</v>
      </c>
      <c r="AM650" s="401" t="n">
        <v>91</v>
      </c>
      <c r="AN650" s="401" t="n">
        <v>61</v>
      </c>
      <c r="AO650" s="401" t="n">
        <v>15</v>
      </c>
      <c r="AP650" s="401" t="n">
        <v>20</v>
      </c>
      <c r="AQ650" s="401" t="n">
        <v>49</v>
      </c>
      <c r="AR650" s="401" t="n">
        <v>43</v>
      </c>
      <c r="AS650" s="401" t="n">
        <v>127</v>
      </c>
      <c r="AT650" s="401" t="n">
        <v>52</v>
      </c>
      <c r="AU650" s="401" t="n">
        <v>109</v>
      </c>
      <c r="AV650" s="401" t="n">
        <v>66</v>
      </c>
      <c r="AW650" s="401" t="n">
        <v>18</v>
      </c>
      <c r="AX650" s="401" t="n">
        <v>7</v>
      </c>
      <c r="AY650" s="401" t="n">
        <v>94</v>
      </c>
      <c r="AZ650" s="401" t="n">
        <v>114</v>
      </c>
      <c r="BA650" s="401" t="n">
        <v>59</v>
      </c>
      <c r="BB650" s="401" t="n">
        <v>23</v>
      </c>
      <c r="BC650" s="401" t="n">
        <v>97</v>
      </c>
      <c r="BD650" s="401" t="n">
        <v>29</v>
      </c>
      <c r="BE650" s="401" t="n">
        <v>60</v>
      </c>
      <c r="BF650" s="401" t="n">
        <v>37</v>
      </c>
      <c r="BG650" s="401" t="n">
        <v>96</v>
      </c>
      <c r="BH650" s="401" t="n">
        <v>106</v>
      </c>
      <c r="BI650" s="401" t="n">
        <v>118</v>
      </c>
      <c r="BJ650" s="401" t="n">
        <v>129</v>
      </c>
      <c r="BK650" s="401" t="n">
        <v>122</v>
      </c>
      <c r="BL650" s="401" t="n">
        <v>48</v>
      </c>
      <c r="BM650" s="401" t="n">
        <v>107</v>
      </c>
      <c r="BN650" s="401" t="n">
        <v>65</v>
      </c>
      <c r="BO650" s="401" t="n">
        <v>68</v>
      </c>
      <c r="BP650" s="401" t="n">
        <v>85</v>
      </c>
      <c r="BQ650" s="401" t="n">
        <v>88</v>
      </c>
      <c r="BR650" s="401" t="n">
        <v>42</v>
      </c>
      <c r="BS650" s="401" t="n">
        <v>67</v>
      </c>
      <c r="BT650" s="401" t="n">
        <v>83</v>
      </c>
      <c r="BU650" s="401" t="n">
        <v>104</v>
      </c>
      <c r="BV650" s="401" t="n">
        <v>21</v>
      </c>
      <c r="BW650" s="401" t="n">
        <v>108</v>
      </c>
      <c r="BX650" s="401" t="n">
        <v>131</v>
      </c>
      <c r="BY650" s="401" t="n">
        <v>34</v>
      </c>
      <c r="BZ650" s="401" t="n">
        <v>22</v>
      </c>
      <c r="CA650" s="401" t="n">
        <v>126</v>
      </c>
      <c r="CB650" s="401" t="n">
        <v>58</v>
      </c>
      <c r="CC650" s="401" t="n">
        <v>132</v>
      </c>
      <c r="CD650" s="401" t="n">
        <v>78</v>
      </c>
      <c r="CE650" s="401" t="n">
        <v>69</v>
      </c>
      <c r="CF650" s="401" t="n">
        <v>47</v>
      </c>
      <c r="CG650" s="401" t="n">
        <v>9</v>
      </c>
      <c r="CH650" s="401" t="n">
        <v>82</v>
      </c>
      <c r="CI650" s="401" t="n">
        <v>35</v>
      </c>
      <c r="CJ650" s="401" t="n">
        <v>45</v>
      </c>
      <c r="CK650" s="401" t="n">
        <v>112</v>
      </c>
      <c r="CL650" s="401" t="n">
        <v>98</v>
      </c>
      <c r="CM650" s="401" t="n">
        <v>13</v>
      </c>
      <c r="CN650" s="401" t="n">
        <v>38</v>
      </c>
      <c r="CO650" s="401" t="n">
        <v>16</v>
      </c>
      <c r="CP650" s="401" t="n">
        <v>63</v>
      </c>
      <c r="CQ650" s="401" t="n">
        <v>28</v>
      </c>
      <c r="CR650" s="401" t="n">
        <v>79</v>
      </c>
      <c r="CS650" s="401" t="n">
        <v>64</v>
      </c>
      <c r="CT650" s="401" t="n">
        <v>121</v>
      </c>
      <c r="CU650" s="401" t="n">
        <v>92</v>
      </c>
      <c r="CV650" s="401" t="n">
        <v>11</v>
      </c>
      <c r="CW650" s="401" t="n">
        <v>84</v>
      </c>
      <c r="CX650" s="401" t="n">
        <v>93</v>
      </c>
      <c r="CY650" s="401" t="n">
        <v>26</v>
      </c>
      <c r="CZ650" s="401" t="n">
        <v>32</v>
      </c>
      <c r="DA650" s="401" t="n">
        <v>102</v>
      </c>
      <c r="DB650" s="401" t="n">
        <v>80</v>
      </c>
      <c r="DC650" s="401" t="n">
        <v>100</v>
      </c>
      <c r="DD650" s="401" t="n">
        <v>74</v>
      </c>
      <c r="DE650" s="401" t="n">
        <v>56</v>
      </c>
      <c r="DF650" s="401" t="n">
        <v>4</v>
      </c>
      <c r="DG650" s="401" t="n">
        <v>119</v>
      </c>
      <c r="DH650" s="401" t="n">
        <v>110</v>
      </c>
      <c r="DI650" s="401" t="n">
        <v>70</v>
      </c>
      <c r="DJ650" s="401" t="n">
        <v>71</v>
      </c>
      <c r="DK650" s="401" t="n">
        <v>46</v>
      </c>
      <c r="DL650" s="401" t="n">
        <v>44</v>
      </c>
      <c r="DM650" s="401" t="n">
        <v>25</v>
      </c>
      <c r="DN650" s="401" t="n">
        <v>31</v>
      </c>
      <c r="DO650" s="401" t="n">
        <v>17</v>
      </c>
      <c r="DP650" s="401" t="n">
        <v>76</v>
      </c>
      <c r="DQ650" s="401" t="n">
        <v>113</v>
      </c>
      <c r="DR650" s="401" t="n">
        <v>123</v>
      </c>
      <c r="DS650" s="401" t="n">
        <v>5</v>
      </c>
      <c r="DT650" s="401" t="n">
        <v>6</v>
      </c>
      <c r="DU650" s="401" t="n">
        <v>81</v>
      </c>
      <c r="DV650" s="401" t="n">
        <v>24</v>
      </c>
      <c r="DW650" s="401" t="n">
        <v>115</v>
      </c>
      <c r="DX650" s="401" t="n">
        <v>87</v>
      </c>
      <c r="DY650" s="401" t="n">
        <v>55</v>
      </c>
      <c r="EA650" s="401" t="n">
        <v>30</v>
      </c>
      <c r="EB650" s="401" t="n">
        <v>111</v>
      </c>
      <c r="EC650" s="401" t="n">
        <v>89</v>
      </c>
      <c r="ED650" s="401" t="n">
        <v>101</v>
      </c>
      <c r="EF650" s="401" t="n">
        <v>95</v>
      </c>
      <c r="EG650" s="401" t="n">
        <v>14</v>
      </c>
      <c r="EH650" s="401" t="n">
        <v>86</v>
      </c>
      <c r="EI650" s="401" t="n">
        <v>77</v>
      </c>
    </row>
    <row r="652" customFormat="false" ht="12.75" hidden="false" customHeight="false" outlineLevel="0" collapsed="false">
      <c r="D652" s="446" t="n">
        <v>133</v>
      </c>
      <c r="E652" s="39" t="s">
        <v>250</v>
      </c>
    </row>
    <row r="653" customFormat="false" ht="12.75" hidden="false" customHeight="false" outlineLevel="0" collapsed="false">
      <c r="E653" s="401" t="s">
        <v>198</v>
      </c>
      <c r="F653" s="401" t="n">
        <v>1</v>
      </c>
      <c r="G653" s="401" t="n">
        <v>2</v>
      </c>
      <c r="H653" s="401" t="n">
        <v>3</v>
      </c>
      <c r="I653" s="401" t="n">
        <v>4</v>
      </c>
      <c r="J653" s="401" t="n">
        <v>5</v>
      </c>
      <c r="K653" s="401" t="n">
        <v>6</v>
      </c>
      <c r="L653" s="401" t="n">
        <v>7</v>
      </c>
      <c r="M653" s="401" t="n">
        <v>8</v>
      </c>
      <c r="N653" s="401" t="n">
        <v>9</v>
      </c>
      <c r="O653" s="401" t="n">
        <v>10</v>
      </c>
      <c r="P653" s="401" t="n">
        <v>11</v>
      </c>
      <c r="Q653" s="401" t="n">
        <v>12</v>
      </c>
      <c r="R653" s="401" t="n">
        <v>13</v>
      </c>
      <c r="S653" s="401" t="n">
        <v>14</v>
      </c>
      <c r="T653" s="401" t="n">
        <v>15</v>
      </c>
      <c r="U653" s="401" t="n">
        <v>16</v>
      </c>
      <c r="V653" s="401" t="n">
        <v>17</v>
      </c>
      <c r="W653" s="401" t="n">
        <v>18</v>
      </c>
      <c r="X653" s="401" t="n">
        <v>19</v>
      </c>
      <c r="Y653" s="401" t="n">
        <v>20</v>
      </c>
      <c r="Z653" s="401" t="n">
        <v>21</v>
      </c>
      <c r="AA653" s="401" t="n">
        <v>22</v>
      </c>
      <c r="AB653" s="401" t="n">
        <v>23</v>
      </c>
      <c r="AC653" s="401" t="n">
        <v>24</v>
      </c>
      <c r="AD653" s="401" t="n">
        <v>25</v>
      </c>
      <c r="AE653" s="401" t="n">
        <v>26</v>
      </c>
      <c r="AF653" s="401" t="n">
        <v>27</v>
      </c>
      <c r="AG653" s="401" t="n">
        <v>28</v>
      </c>
      <c r="AH653" s="401" t="n">
        <v>29</v>
      </c>
      <c r="AI653" s="401" t="n">
        <v>30</v>
      </c>
      <c r="AJ653" s="401" t="n">
        <v>31</v>
      </c>
      <c r="AK653" s="401" t="n">
        <v>32</v>
      </c>
      <c r="AL653" s="401" t="n">
        <v>33</v>
      </c>
      <c r="AM653" s="401" t="n">
        <v>34</v>
      </c>
      <c r="AN653" s="401" t="n">
        <v>35</v>
      </c>
      <c r="AO653" s="401" t="n">
        <v>36</v>
      </c>
      <c r="AP653" s="401" t="n">
        <v>37</v>
      </c>
      <c r="AQ653" s="401" t="n">
        <v>38</v>
      </c>
      <c r="AR653" s="401" t="n">
        <v>39</v>
      </c>
      <c r="AS653" s="401" t="n">
        <v>40</v>
      </c>
      <c r="AT653" s="401" t="n">
        <v>41</v>
      </c>
      <c r="AU653" s="401" t="n">
        <v>42</v>
      </c>
      <c r="AV653" s="401" t="n">
        <v>43</v>
      </c>
      <c r="AW653" s="401" t="n">
        <v>44</v>
      </c>
      <c r="AX653" s="401" t="n">
        <v>45</v>
      </c>
      <c r="AY653" s="401" t="n">
        <v>46</v>
      </c>
      <c r="AZ653" s="401" t="n">
        <v>47</v>
      </c>
      <c r="BA653" s="401" t="n">
        <v>48</v>
      </c>
      <c r="BB653" s="401" t="n">
        <v>49</v>
      </c>
      <c r="BC653" s="401" t="n">
        <v>50</v>
      </c>
      <c r="BD653" s="401" t="n">
        <v>51</v>
      </c>
      <c r="BE653" s="401" t="n">
        <v>52</v>
      </c>
      <c r="BF653" s="401" t="n">
        <v>53</v>
      </c>
      <c r="BG653" s="401" t="n">
        <v>54</v>
      </c>
      <c r="BH653" s="401" t="n">
        <v>55</v>
      </c>
      <c r="BI653" s="401" t="n">
        <v>56</v>
      </c>
      <c r="BJ653" s="401" t="n">
        <v>57</v>
      </c>
      <c r="BK653" s="401" t="n">
        <v>58</v>
      </c>
      <c r="BL653" s="401" t="n">
        <v>59</v>
      </c>
      <c r="BM653" s="401" t="n">
        <v>60</v>
      </c>
      <c r="BN653" s="401" t="n">
        <v>61</v>
      </c>
      <c r="BO653" s="401" t="n">
        <v>62</v>
      </c>
      <c r="BP653" s="401" t="n">
        <v>63</v>
      </c>
      <c r="BQ653" s="401" t="n">
        <v>64</v>
      </c>
      <c r="BR653" s="401" t="n">
        <v>65</v>
      </c>
      <c r="BS653" s="401" t="n">
        <v>66</v>
      </c>
      <c r="BT653" s="401" t="n">
        <v>67</v>
      </c>
      <c r="BU653" s="401" t="n">
        <v>68</v>
      </c>
      <c r="BV653" s="401" t="n">
        <v>69</v>
      </c>
      <c r="BW653" s="401" t="n">
        <v>70</v>
      </c>
      <c r="BX653" s="401" t="n">
        <v>71</v>
      </c>
      <c r="BY653" s="401" t="n">
        <v>72</v>
      </c>
      <c r="BZ653" s="401" t="n">
        <v>73</v>
      </c>
      <c r="CA653" s="401" t="n">
        <v>74</v>
      </c>
      <c r="CB653" s="401" t="n">
        <v>75</v>
      </c>
      <c r="CC653" s="401" t="n">
        <v>76</v>
      </c>
      <c r="CD653" s="401" t="n">
        <v>77</v>
      </c>
      <c r="CE653" s="401" t="n">
        <v>78</v>
      </c>
      <c r="CF653" s="401" t="n">
        <v>79</v>
      </c>
      <c r="CG653" s="401" t="n">
        <v>80</v>
      </c>
      <c r="CH653" s="401" t="n">
        <v>81</v>
      </c>
      <c r="CI653" s="401" t="n">
        <v>82</v>
      </c>
      <c r="CJ653" s="401" t="n">
        <v>83</v>
      </c>
      <c r="CK653" s="401" t="n">
        <v>84</v>
      </c>
      <c r="CL653" s="401" t="n">
        <v>85</v>
      </c>
      <c r="CM653" s="401" t="n">
        <v>86</v>
      </c>
      <c r="CN653" s="401" t="n">
        <v>87</v>
      </c>
      <c r="CO653" s="401" t="n">
        <v>88</v>
      </c>
      <c r="CP653" s="401" t="n">
        <v>89</v>
      </c>
      <c r="CQ653" s="401" t="n">
        <v>90</v>
      </c>
      <c r="CR653" s="401" t="n">
        <v>91</v>
      </c>
      <c r="CS653" s="401" t="n">
        <v>92</v>
      </c>
      <c r="CT653" s="401" t="n">
        <v>93</v>
      </c>
      <c r="CU653" s="401" t="n">
        <v>94</v>
      </c>
      <c r="CV653" s="401" t="n">
        <v>95</v>
      </c>
      <c r="CW653" s="401" t="n">
        <v>96</v>
      </c>
      <c r="CX653" s="401" t="n">
        <v>97</v>
      </c>
      <c r="CY653" s="401" t="n">
        <v>98</v>
      </c>
      <c r="CZ653" s="401" t="n">
        <v>99</v>
      </c>
      <c r="DA653" s="401" t="n">
        <v>100</v>
      </c>
      <c r="DB653" s="401" t="n">
        <v>101</v>
      </c>
      <c r="DC653" s="401" t="n">
        <v>102</v>
      </c>
      <c r="DD653" s="401" t="n">
        <v>103</v>
      </c>
      <c r="DE653" s="401" t="n">
        <v>104</v>
      </c>
      <c r="DF653" s="401" t="n">
        <v>105</v>
      </c>
      <c r="DG653" s="401" t="n">
        <v>106</v>
      </c>
      <c r="DH653" s="401" t="n">
        <v>107</v>
      </c>
      <c r="DI653" s="401" t="n">
        <v>108</v>
      </c>
      <c r="DJ653" s="401" t="n">
        <v>109</v>
      </c>
      <c r="DK653" s="401" t="n">
        <v>110</v>
      </c>
      <c r="DL653" s="401" t="n">
        <v>111</v>
      </c>
      <c r="DM653" s="401" t="n">
        <v>112</v>
      </c>
      <c r="DN653" s="401" t="n">
        <v>113</v>
      </c>
      <c r="DO653" s="401" t="n">
        <v>114</v>
      </c>
      <c r="DP653" s="401" t="n">
        <v>115</v>
      </c>
      <c r="DQ653" s="401" t="n">
        <v>116</v>
      </c>
      <c r="DR653" s="401" t="n">
        <v>117</v>
      </c>
      <c r="DS653" s="401" t="n">
        <v>118</v>
      </c>
      <c r="DT653" s="401" t="n">
        <v>119</v>
      </c>
      <c r="DU653" s="401" t="n">
        <v>120</v>
      </c>
      <c r="DV653" s="401" t="n">
        <v>121</v>
      </c>
      <c r="DW653" s="401" t="n">
        <v>122</v>
      </c>
      <c r="DX653" s="401" t="n">
        <v>123</v>
      </c>
      <c r="DY653" s="401" t="n">
        <v>124</v>
      </c>
      <c r="DZ653" s="401" t="n">
        <v>125</v>
      </c>
      <c r="EA653" s="401" t="n">
        <v>126</v>
      </c>
      <c r="EB653" s="401" t="n">
        <v>127</v>
      </c>
      <c r="EC653" s="401" t="n">
        <v>128</v>
      </c>
      <c r="ED653" s="401" t="n">
        <v>129</v>
      </c>
      <c r="EF653" s="401" t="n">
        <v>130</v>
      </c>
      <c r="EG653" s="401" t="n">
        <v>131</v>
      </c>
      <c r="EH653" s="401" t="n">
        <v>132</v>
      </c>
      <c r="EI653" s="401" t="n">
        <v>133</v>
      </c>
    </row>
    <row r="654" customFormat="false" ht="12.75" hidden="false" customHeight="false" outlineLevel="0" collapsed="false">
      <c r="E654" s="401" t="s">
        <v>225</v>
      </c>
      <c r="F654" s="401" t="n">
        <v>58</v>
      </c>
      <c r="G654" s="401" t="n">
        <v>96</v>
      </c>
      <c r="H654" s="401" t="n">
        <v>24</v>
      </c>
      <c r="I654" s="401" t="n">
        <v>71</v>
      </c>
      <c r="J654" s="401" t="n">
        <v>76</v>
      </c>
      <c r="K654" s="401" t="n">
        <v>62</v>
      </c>
      <c r="L654" s="401" t="n">
        <v>23</v>
      </c>
      <c r="M654" s="401" t="n">
        <v>77</v>
      </c>
      <c r="N654" s="401" t="n">
        <v>33</v>
      </c>
      <c r="O654" s="401" t="n">
        <v>113</v>
      </c>
      <c r="P654" s="401" t="n">
        <v>72</v>
      </c>
      <c r="Q654" s="401" t="n">
        <v>121</v>
      </c>
      <c r="R654" s="401" t="n">
        <v>37</v>
      </c>
      <c r="S654" s="401" t="n">
        <v>30</v>
      </c>
      <c r="T654" s="401" t="n">
        <v>127</v>
      </c>
      <c r="U654" s="401" t="n">
        <v>94</v>
      </c>
      <c r="V654" s="401" t="n">
        <v>6</v>
      </c>
      <c r="W654" s="401" t="n">
        <v>4</v>
      </c>
      <c r="X654" s="401" t="n">
        <v>28</v>
      </c>
      <c r="Y654" s="401" t="n">
        <v>63</v>
      </c>
      <c r="Z654" s="401" t="n">
        <v>124</v>
      </c>
      <c r="AA654" s="401" t="n">
        <v>78</v>
      </c>
      <c r="AB654" s="401" t="n">
        <v>117</v>
      </c>
      <c r="AC654" s="401" t="n">
        <v>41</v>
      </c>
      <c r="AD654" s="401" t="n">
        <v>36</v>
      </c>
      <c r="AE654" s="401" t="n">
        <v>49</v>
      </c>
      <c r="AF654" s="401" t="n">
        <v>54</v>
      </c>
      <c r="AG654" s="401" t="n">
        <v>90</v>
      </c>
      <c r="AH654" s="401" t="n">
        <v>108</v>
      </c>
      <c r="AI654" s="401" t="n">
        <v>118</v>
      </c>
      <c r="AJ654" s="401" t="n">
        <v>105</v>
      </c>
      <c r="AK654" s="401" t="n">
        <v>79</v>
      </c>
      <c r="AL654" s="401" t="n">
        <v>84</v>
      </c>
      <c r="AM654" s="401" t="n">
        <v>5</v>
      </c>
      <c r="AN654" s="401" t="n">
        <v>67</v>
      </c>
      <c r="AO654" s="401" t="n">
        <v>25</v>
      </c>
      <c r="AP654" s="401" t="n">
        <v>40</v>
      </c>
      <c r="AQ654" s="401" t="n">
        <v>101</v>
      </c>
      <c r="AR654" s="401" t="n">
        <v>27</v>
      </c>
      <c r="AS654" s="401" t="n">
        <v>116</v>
      </c>
      <c r="AT654" s="401" t="n">
        <v>8</v>
      </c>
      <c r="AU654" s="401" t="n">
        <v>65</v>
      </c>
      <c r="AV654" s="401" t="n">
        <v>107</v>
      </c>
      <c r="AW654" s="401" t="n">
        <v>86</v>
      </c>
      <c r="AX654" s="401" t="n">
        <v>81</v>
      </c>
      <c r="AY654" s="401" t="n">
        <v>59</v>
      </c>
      <c r="AZ654" s="401" t="n">
        <v>88</v>
      </c>
      <c r="BA654" s="401" t="n">
        <v>19</v>
      </c>
      <c r="BB654" s="401" t="n">
        <v>26</v>
      </c>
      <c r="BC654" s="401" t="n">
        <v>97</v>
      </c>
      <c r="BD654" s="401" t="n">
        <v>122</v>
      </c>
      <c r="BE654" s="401" t="n">
        <v>55</v>
      </c>
      <c r="BF654" s="401" t="n">
        <v>104</v>
      </c>
      <c r="BG654" s="401" t="n">
        <v>15</v>
      </c>
      <c r="BH654" s="401" t="n">
        <v>43</v>
      </c>
      <c r="BI654" s="401" t="n">
        <v>75</v>
      </c>
      <c r="BJ654" s="401" t="n">
        <v>83</v>
      </c>
      <c r="BK654" s="401" t="n">
        <v>133</v>
      </c>
      <c r="BL654" s="401" t="n">
        <v>115</v>
      </c>
      <c r="BM654" s="401" t="n">
        <v>18</v>
      </c>
      <c r="BN654" s="401" t="n">
        <v>45</v>
      </c>
      <c r="BO654" s="401" t="n">
        <v>128</v>
      </c>
      <c r="BP654" s="401" t="n">
        <v>51</v>
      </c>
      <c r="BQ654" s="401" t="n">
        <v>2</v>
      </c>
      <c r="BR654" s="401" t="n">
        <v>99</v>
      </c>
      <c r="BS654" s="401" t="n">
        <v>80</v>
      </c>
      <c r="BT654" s="401" t="n">
        <v>35</v>
      </c>
      <c r="BU654" s="401" t="n">
        <v>82</v>
      </c>
      <c r="BV654" s="401" t="n">
        <v>68</v>
      </c>
      <c r="BW654" s="401" t="n">
        <v>91</v>
      </c>
      <c r="BX654" s="401" t="n">
        <v>64</v>
      </c>
      <c r="BY654" s="401" t="n">
        <v>29</v>
      </c>
      <c r="BZ654" s="401" t="n">
        <v>56</v>
      </c>
      <c r="CA654" s="401" t="n">
        <v>95</v>
      </c>
      <c r="CB654" s="401" t="n">
        <v>123</v>
      </c>
      <c r="CC654" s="401" t="n">
        <v>44</v>
      </c>
      <c r="CD654" s="401" t="n">
        <v>3</v>
      </c>
      <c r="CE654" s="401" t="n">
        <v>87</v>
      </c>
      <c r="CF654" s="401" t="n">
        <v>11</v>
      </c>
      <c r="CG654" s="401" t="n">
        <v>66</v>
      </c>
      <c r="CH654" s="401" t="n">
        <v>100</v>
      </c>
      <c r="CI654" s="401" t="n">
        <v>1</v>
      </c>
      <c r="CJ654" s="401" t="n">
        <v>111</v>
      </c>
      <c r="CK654" s="401" t="n">
        <v>130</v>
      </c>
      <c r="CL654" s="401" t="n">
        <v>53</v>
      </c>
      <c r="CM654" s="401" t="n">
        <v>74</v>
      </c>
      <c r="CN654" s="401" t="n">
        <v>34</v>
      </c>
      <c r="CO654" s="401" t="n">
        <v>47</v>
      </c>
      <c r="CP654" s="401" t="n">
        <v>57</v>
      </c>
      <c r="CQ654" s="401" t="n">
        <v>12</v>
      </c>
      <c r="CR654" s="401" t="n">
        <v>89</v>
      </c>
      <c r="CS654" s="401" t="n">
        <v>69</v>
      </c>
      <c r="CT654" s="401" t="n">
        <v>110</v>
      </c>
      <c r="CU654" s="401" t="n">
        <v>98</v>
      </c>
      <c r="CV654" s="401" t="n">
        <v>132</v>
      </c>
      <c r="CW654" s="401" t="n">
        <v>109</v>
      </c>
      <c r="CX654" s="401" t="n">
        <v>50</v>
      </c>
      <c r="CY654" s="401" t="n">
        <v>102</v>
      </c>
      <c r="CZ654" s="401" t="n">
        <v>42</v>
      </c>
      <c r="DA654" s="401" t="n">
        <v>7</v>
      </c>
      <c r="DB654" s="401" t="n">
        <v>125</v>
      </c>
      <c r="DC654" s="401" t="n">
        <v>39</v>
      </c>
      <c r="DD654" s="401" t="n">
        <v>16</v>
      </c>
      <c r="DE654" s="401" t="n">
        <v>93</v>
      </c>
      <c r="DF654" s="401" t="n">
        <v>48</v>
      </c>
      <c r="DG654" s="401" t="n">
        <v>112</v>
      </c>
      <c r="DH654" s="401" t="n">
        <v>106</v>
      </c>
      <c r="DI654" s="401" t="n">
        <v>17</v>
      </c>
      <c r="DJ654" s="401" t="n">
        <v>22</v>
      </c>
      <c r="DK654" s="401" t="n">
        <v>31</v>
      </c>
      <c r="DL654" s="401" t="n">
        <v>38</v>
      </c>
      <c r="DM654" s="401" t="n">
        <v>120</v>
      </c>
      <c r="DN654" s="401" t="n">
        <v>114</v>
      </c>
      <c r="DO654" s="401" t="n">
        <v>10</v>
      </c>
      <c r="DP654" s="401" t="n">
        <v>13</v>
      </c>
      <c r="DQ654" s="401" t="n">
        <v>85</v>
      </c>
      <c r="DR654" s="401" t="n">
        <v>61</v>
      </c>
      <c r="DS654" s="401" t="n">
        <v>131</v>
      </c>
      <c r="DT654" s="401" t="n">
        <v>46</v>
      </c>
      <c r="DU654" s="401" t="n">
        <v>126</v>
      </c>
      <c r="DV654" s="401" t="n">
        <v>129</v>
      </c>
      <c r="DW654" s="401" t="n">
        <v>70</v>
      </c>
      <c r="DX654" s="401" t="n">
        <v>60</v>
      </c>
      <c r="DY654" s="401" t="n">
        <v>21</v>
      </c>
      <c r="DZ654" s="401" t="n">
        <v>103</v>
      </c>
      <c r="EA654" s="401" t="n">
        <v>9</v>
      </c>
      <c r="EB654" s="401" t="n">
        <v>20</v>
      </c>
      <c r="EC654" s="401" t="n">
        <v>52</v>
      </c>
      <c r="ED654" s="401" t="n">
        <v>92</v>
      </c>
      <c r="EF654" s="401" t="n">
        <v>14</v>
      </c>
      <c r="EG654" s="401" t="n">
        <v>73</v>
      </c>
      <c r="EH654" s="401" t="n">
        <v>119</v>
      </c>
      <c r="EI654" s="401" t="n">
        <v>32</v>
      </c>
    </row>
    <row r="655" customFormat="false" ht="12.75" hidden="false" customHeight="false" outlineLevel="0" collapsed="false">
      <c r="E655" s="401" t="s">
        <v>227</v>
      </c>
      <c r="F655" s="401" t="n">
        <v>28</v>
      </c>
      <c r="G655" s="401" t="n">
        <v>108</v>
      </c>
      <c r="H655" s="401" t="n">
        <v>39</v>
      </c>
      <c r="I655" s="401" t="n">
        <v>101</v>
      </c>
      <c r="J655" s="401" t="n">
        <v>96</v>
      </c>
      <c r="K655" s="401" t="n">
        <v>57</v>
      </c>
      <c r="L655" s="401" t="n">
        <v>94</v>
      </c>
      <c r="M655" s="401" t="n">
        <v>55</v>
      </c>
      <c r="N655" s="401" t="n">
        <v>100</v>
      </c>
      <c r="O655" s="401" t="n">
        <v>11</v>
      </c>
      <c r="P655" s="401" t="n">
        <v>10</v>
      </c>
      <c r="Q655" s="401" t="n">
        <v>66</v>
      </c>
      <c r="R655" s="401" t="n">
        <v>2</v>
      </c>
      <c r="S655" s="401" t="n">
        <v>73</v>
      </c>
      <c r="T655" s="401" t="n">
        <v>58</v>
      </c>
      <c r="U655" s="401" t="n">
        <v>43</v>
      </c>
      <c r="V655" s="401" t="n">
        <v>33</v>
      </c>
      <c r="W655" s="401" t="n">
        <v>70</v>
      </c>
      <c r="X655" s="401" t="n">
        <v>1</v>
      </c>
      <c r="Y655" s="401" t="n">
        <v>131</v>
      </c>
      <c r="Z655" s="401" t="n">
        <v>118</v>
      </c>
      <c r="AA655" s="401" t="n">
        <v>132</v>
      </c>
      <c r="AB655" s="401" t="n">
        <v>42</v>
      </c>
      <c r="AC655" s="401" t="n">
        <v>76</v>
      </c>
      <c r="AD655" s="401" t="n">
        <v>8</v>
      </c>
      <c r="AE655" s="401" t="n">
        <v>5</v>
      </c>
      <c r="AF655" s="401" t="n">
        <v>13</v>
      </c>
      <c r="AG655" s="401" t="n">
        <v>74</v>
      </c>
      <c r="AH655" s="401" t="n">
        <v>23</v>
      </c>
      <c r="AI655" s="401" t="n">
        <v>102</v>
      </c>
      <c r="AJ655" s="401" t="n">
        <v>95</v>
      </c>
      <c r="AK655" s="401" t="n">
        <v>26</v>
      </c>
      <c r="AL655" s="401" t="n">
        <v>129</v>
      </c>
      <c r="AM655" s="401" t="n">
        <v>52</v>
      </c>
      <c r="AN655" s="401" t="n">
        <v>41</v>
      </c>
      <c r="AO655" s="401" t="n">
        <v>99</v>
      </c>
      <c r="AP655" s="401" t="n">
        <v>124</v>
      </c>
      <c r="AQ655" s="401" t="n">
        <v>126</v>
      </c>
      <c r="AR655" s="401" t="n">
        <v>77</v>
      </c>
      <c r="AS655" s="401" t="n">
        <v>130</v>
      </c>
      <c r="AT655" s="401" t="n">
        <v>35</v>
      </c>
      <c r="AU655" s="401" t="n">
        <v>116</v>
      </c>
      <c r="AV655" s="401" t="n">
        <v>105</v>
      </c>
      <c r="AW655" s="401" t="n">
        <v>85</v>
      </c>
      <c r="AX655" s="401" t="n">
        <v>3</v>
      </c>
      <c r="AY655" s="401" t="n">
        <v>69</v>
      </c>
      <c r="AZ655" s="401" t="n">
        <v>60</v>
      </c>
      <c r="BA655" s="401" t="n">
        <v>97</v>
      </c>
      <c r="BB655" s="401" t="n">
        <v>47</v>
      </c>
      <c r="BC655" s="401" t="n">
        <v>64</v>
      </c>
      <c r="BD655" s="401" t="n">
        <v>119</v>
      </c>
      <c r="BE655" s="401" t="n">
        <v>90</v>
      </c>
      <c r="BF655" s="401" t="n">
        <v>12</v>
      </c>
      <c r="BG655" s="401" t="n">
        <v>122</v>
      </c>
      <c r="BH655" s="401" t="n">
        <v>112</v>
      </c>
      <c r="BI655" s="401" t="n">
        <v>114</v>
      </c>
      <c r="BJ655" s="401" t="n">
        <v>19</v>
      </c>
      <c r="BK655" s="401" t="n">
        <v>54</v>
      </c>
      <c r="BL655" s="401" t="n">
        <v>45</v>
      </c>
      <c r="BM655" s="401" t="n">
        <v>21</v>
      </c>
      <c r="BN655" s="401" t="n">
        <v>115</v>
      </c>
      <c r="BO655" s="401" t="n">
        <v>89</v>
      </c>
      <c r="BP655" s="401" t="n">
        <v>92</v>
      </c>
      <c r="BQ655" s="401" t="n">
        <v>128</v>
      </c>
      <c r="BR655" s="401" t="n">
        <v>61</v>
      </c>
      <c r="BS655" s="401" t="n">
        <v>67</v>
      </c>
      <c r="BT655" s="401" t="n">
        <v>48</v>
      </c>
      <c r="BU655" s="401" t="n">
        <v>27</v>
      </c>
      <c r="BV655" s="401" t="n">
        <v>51</v>
      </c>
      <c r="BW655" s="401" t="n">
        <v>17</v>
      </c>
      <c r="BX655" s="401" t="n">
        <v>133</v>
      </c>
      <c r="BY655" s="401" t="n">
        <v>98</v>
      </c>
      <c r="BZ655" s="401" t="n">
        <v>36</v>
      </c>
      <c r="CA655" s="401" t="n">
        <v>111</v>
      </c>
      <c r="CB655" s="401" t="n">
        <v>82</v>
      </c>
      <c r="CC655" s="401" t="n">
        <v>110</v>
      </c>
      <c r="CD655" s="401" t="n">
        <v>68</v>
      </c>
      <c r="CE655" s="401" t="n">
        <v>22</v>
      </c>
      <c r="CF655" s="401" t="n">
        <v>75</v>
      </c>
      <c r="CG655" s="401" t="n">
        <v>6</v>
      </c>
      <c r="CH655" s="401" t="n">
        <v>113</v>
      </c>
      <c r="CI655" s="401" t="n">
        <v>4</v>
      </c>
      <c r="CJ655" s="401" t="n">
        <v>81</v>
      </c>
      <c r="CK655" s="401" t="n">
        <v>125</v>
      </c>
      <c r="CL655" s="401" t="n">
        <v>38</v>
      </c>
      <c r="CM655" s="401" t="n">
        <v>104</v>
      </c>
      <c r="CN655" s="401" t="n">
        <v>123</v>
      </c>
      <c r="CO655" s="401" t="n">
        <v>86</v>
      </c>
      <c r="CP655" s="401" t="n">
        <v>62</v>
      </c>
      <c r="CQ655" s="401" t="n">
        <v>78</v>
      </c>
      <c r="CR655" s="401" t="n">
        <v>84</v>
      </c>
      <c r="CS655" s="401" t="n">
        <v>63</v>
      </c>
      <c r="CT655" s="401" t="n">
        <v>29</v>
      </c>
      <c r="CU655" s="401" t="n">
        <v>121</v>
      </c>
      <c r="CV655" s="401" t="n">
        <v>87</v>
      </c>
      <c r="CW655" s="401" t="n">
        <v>32</v>
      </c>
      <c r="CX655" s="401" t="n">
        <v>9</v>
      </c>
      <c r="CY655" s="401" t="n">
        <v>49</v>
      </c>
      <c r="CZ655" s="401" t="n">
        <v>107</v>
      </c>
      <c r="DA655" s="401" t="n">
        <v>72</v>
      </c>
      <c r="DB655" s="401" t="n">
        <v>127</v>
      </c>
      <c r="DC655" s="401" t="n">
        <v>46</v>
      </c>
      <c r="DD655" s="401" t="n">
        <v>40</v>
      </c>
      <c r="DE655" s="401" t="n">
        <v>91</v>
      </c>
      <c r="DF655" s="401" t="n">
        <v>16</v>
      </c>
      <c r="DG655" s="401" t="n">
        <v>15</v>
      </c>
      <c r="DH655" s="401" t="n">
        <v>53</v>
      </c>
      <c r="DI655" s="401" t="n">
        <v>34</v>
      </c>
      <c r="DJ655" s="401" t="n">
        <v>37</v>
      </c>
      <c r="DK655" s="401" t="n">
        <v>109</v>
      </c>
      <c r="DL655" s="401" t="n">
        <v>30</v>
      </c>
      <c r="DM655" s="401" t="n">
        <v>25</v>
      </c>
      <c r="DN655" s="401" t="n">
        <v>50</v>
      </c>
      <c r="DO655" s="401" t="n">
        <v>56</v>
      </c>
      <c r="DP655" s="401" t="n">
        <v>14</v>
      </c>
      <c r="DQ655" s="401" t="n">
        <v>20</v>
      </c>
      <c r="DR655" s="401" t="n">
        <v>103</v>
      </c>
      <c r="DS655" s="401" t="n">
        <v>65</v>
      </c>
      <c r="DT655" s="401" t="n">
        <v>31</v>
      </c>
      <c r="DU655" s="401" t="n">
        <v>117</v>
      </c>
      <c r="DV655" s="401" t="n">
        <v>79</v>
      </c>
      <c r="DW655" s="401" t="n">
        <v>18</v>
      </c>
      <c r="DX655" s="401" t="n">
        <v>71</v>
      </c>
      <c r="DY655" s="401" t="n">
        <v>106</v>
      </c>
      <c r="DZ655" s="401" t="n">
        <v>88</v>
      </c>
      <c r="EA655" s="401" t="n">
        <v>24</v>
      </c>
      <c r="EB655" s="401" t="n">
        <v>59</v>
      </c>
      <c r="EC655" s="401" t="n">
        <v>120</v>
      </c>
      <c r="ED655" s="401" t="n">
        <v>83</v>
      </c>
      <c r="EF655" s="401" t="n">
        <v>7</v>
      </c>
      <c r="EG655" s="401" t="n">
        <v>93</v>
      </c>
      <c r="EH655" s="401" t="n">
        <v>44</v>
      </c>
      <c r="EI655" s="401" t="n">
        <v>80</v>
      </c>
    </row>
    <row r="657" customFormat="false" ht="12.75" hidden="false" customHeight="false" outlineLevel="0" collapsed="false">
      <c r="D657" s="446" t="n">
        <v>134</v>
      </c>
      <c r="E657" s="39" t="s">
        <v>250</v>
      </c>
    </row>
    <row r="658" customFormat="false" ht="12.75" hidden="false" customHeight="false" outlineLevel="0" collapsed="false">
      <c r="E658" s="401" t="s">
        <v>198</v>
      </c>
      <c r="F658" s="401" t="n">
        <v>1</v>
      </c>
      <c r="G658" s="401" t="n">
        <v>2</v>
      </c>
      <c r="H658" s="401" t="n">
        <v>3</v>
      </c>
      <c r="I658" s="401" t="n">
        <v>4</v>
      </c>
      <c r="J658" s="401" t="n">
        <v>5</v>
      </c>
      <c r="K658" s="401" t="n">
        <v>6</v>
      </c>
      <c r="L658" s="401" t="n">
        <v>7</v>
      </c>
      <c r="M658" s="401" t="n">
        <v>8</v>
      </c>
      <c r="N658" s="401" t="n">
        <v>9</v>
      </c>
      <c r="O658" s="401" t="n">
        <v>10</v>
      </c>
      <c r="P658" s="401" t="n">
        <v>11</v>
      </c>
      <c r="Q658" s="401" t="n">
        <v>12</v>
      </c>
      <c r="R658" s="401" t="n">
        <v>13</v>
      </c>
      <c r="S658" s="401" t="n">
        <v>14</v>
      </c>
      <c r="T658" s="401" t="n">
        <v>15</v>
      </c>
      <c r="U658" s="401" t="n">
        <v>16</v>
      </c>
      <c r="V658" s="401" t="n">
        <v>17</v>
      </c>
      <c r="W658" s="401" t="n">
        <v>18</v>
      </c>
      <c r="X658" s="401" t="n">
        <v>19</v>
      </c>
      <c r="Y658" s="401" t="n">
        <v>20</v>
      </c>
      <c r="Z658" s="401" t="n">
        <v>21</v>
      </c>
      <c r="AA658" s="401" t="n">
        <v>22</v>
      </c>
      <c r="AB658" s="401" t="n">
        <v>23</v>
      </c>
      <c r="AC658" s="401" t="n">
        <v>24</v>
      </c>
      <c r="AD658" s="401" t="n">
        <v>25</v>
      </c>
      <c r="AE658" s="401" t="n">
        <v>26</v>
      </c>
      <c r="AF658" s="401" t="n">
        <v>27</v>
      </c>
      <c r="AG658" s="401" t="n">
        <v>28</v>
      </c>
      <c r="AH658" s="401" t="n">
        <v>29</v>
      </c>
      <c r="AI658" s="401" t="n">
        <v>30</v>
      </c>
      <c r="AJ658" s="401" t="n">
        <v>31</v>
      </c>
      <c r="AK658" s="401" t="n">
        <v>32</v>
      </c>
      <c r="AL658" s="401" t="n">
        <v>33</v>
      </c>
      <c r="AM658" s="401" t="n">
        <v>34</v>
      </c>
      <c r="AN658" s="401" t="n">
        <v>35</v>
      </c>
      <c r="AO658" s="401" t="n">
        <v>36</v>
      </c>
      <c r="AP658" s="401" t="n">
        <v>37</v>
      </c>
      <c r="AQ658" s="401" t="n">
        <v>38</v>
      </c>
      <c r="AR658" s="401" t="n">
        <v>39</v>
      </c>
      <c r="AS658" s="401" t="n">
        <v>40</v>
      </c>
      <c r="AT658" s="401" t="n">
        <v>41</v>
      </c>
      <c r="AU658" s="401" t="n">
        <v>42</v>
      </c>
      <c r="AV658" s="401" t="n">
        <v>43</v>
      </c>
      <c r="AW658" s="401" t="n">
        <v>44</v>
      </c>
      <c r="AX658" s="401" t="n">
        <v>45</v>
      </c>
      <c r="AY658" s="401" t="n">
        <v>46</v>
      </c>
      <c r="AZ658" s="401" t="n">
        <v>47</v>
      </c>
      <c r="BA658" s="401" t="n">
        <v>48</v>
      </c>
      <c r="BB658" s="401" t="n">
        <v>49</v>
      </c>
      <c r="BC658" s="401" t="n">
        <v>50</v>
      </c>
      <c r="BD658" s="401" t="n">
        <v>51</v>
      </c>
      <c r="BE658" s="401" t="n">
        <v>52</v>
      </c>
      <c r="BF658" s="401" t="n">
        <v>53</v>
      </c>
      <c r="BG658" s="401" t="n">
        <v>54</v>
      </c>
      <c r="BH658" s="401" t="n">
        <v>55</v>
      </c>
      <c r="BI658" s="401" t="n">
        <v>56</v>
      </c>
      <c r="BJ658" s="401" t="n">
        <v>57</v>
      </c>
      <c r="BK658" s="401" t="n">
        <v>58</v>
      </c>
      <c r="BL658" s="401" t="n">
        <v>59</v>
      </c>
      <c r="BM658" s="401" t="n">
        <v>60</v>
      </c>
      <c r="BN658" s="401" t="n">
        <v>61</v>
      </c>
      <c r="BO658" s="401" t="n">
        <v>62</v>
      </c>
      <c r="BP658" s="401" t="n">
        <v>63</v>
      </c>
      <c r="BQ658" s="401" t="n">
        <v>64</v>
      </c>
      <c r="BR658" s="401" t="n">
        <v>65</v>
      </c>
      <c r="BS658" s="401" t="n">
        <v>66</v>
      </c>
      <c r="BT658" s="401" t="n">
        <v>67</v>
      </c>
      <c r="BU658" s="401" t="n">
        <v>68</v>
      </c>
      <c r="BV658" s="401" t="n">
        <v>69</v>
      </c>
      <c r="BW658" s="401" t="n">
        <v>70</v>
      </c>
      <c r="BX658" s="401" t="n">
        <v>71</v>
      </c>
      <c r="BY658" s="401" t="n">
        <v>72</v>
      </c>
      <c r="BZ658" s="401" t="n">
        <v>73</v>
      </c>
      <c r="CA658" s="401" t="n">
        <v>74</v>
      </c>
      <c r="CB658" s="401" t="n">
        <v>75</v>
      </c>
      <c r="CC658" s="401" t="n">
        <v>76</v>
      </c>
      <c r="CD658" s="401" t="n">
        <v>77</v>
      </c>
      <c r="CE658" s="401" t="n">
        <v>78</v>
      </c>
      <c r="CF658" s="401" t="n">
        <v>79</v>
      </c>
      <c r="CG658" s="401" t="n">
        <v>80</v>
      </c>
      <c r="CH658" s="401" t="n">
        <v>81</v>
      </c>
      <c r="CI658" s="401" t="n">
        <v>82</v>
      </c>
      <c r="CJ658" s="401" t="n">
        <v>83</v>
      </c>
      <c r="CK658" s="401" t="n">
        <v>84</v>
      </c>
      <c r="CL658" s="401" t="n">
        <v>85</v>
      </c>
      <c r="CM658" s="401" t="n">
        <v>86</v>
      </c>
      <c r="CN658" s="401" t="n">
        <v>87</v>
      </c>
      <c r="CO658" s="401" t="n">
        <v>88</v>
      </c>
      <c r="CP658" s="401" t="n">
        <v>89</v>
      </c>
      <c r="CQ658" s="401" t="n">
        <v>90</v>
      </c>
      <c r="CR658" s="401" t="n">
        <v>91</v>
      </c>
      <c r="CS658" s="401" t="n">
        <v>92</v>
      </c>
      <c r="CT658" s="401" t="n">
        <v>93</v>
      </c>
      <c r="CU658" s="401" t="n">
        <v>94</v>
      </c>
      <c r="CV658" s="401" t="n">
        <v>95</v>
      </c>
      <c r="CW658" s="401" t="n">
        <v>96</v>
      </c>
      <c r="CX658" s="401" t="n">
        <v>97</v>
      </c>
      <c r="CY658" s="401" t="n">
        <v>98</v>
      </c>
      <c r="CZ658" s="401" t="n">
        <v>99</v>
      </c>
      <c r="DA658" s="401" t="n">
        <v>100</v>
      </c>
      <c r="DB658" s="401" t="n">
        <v>101</v>
      </c>
      <c r="DC658" s="401" t="n">
        <v>102</v>
      </c>
      <c r="DD658" s="401" t="n">
        <v>103</v>
      </c>
      <c r="DE658" s="401" t="n">
        <v>104</v>
      </c>
      <c r="DF658" s="401" t="n">
        <v>105</v>
      </c>
      <c r="DG658" s="401" t="n">
        <v>106</v>
      </c>
      <c r="DH658" s="401" t="n">
        <v>107</v>
      </c>
      <c r="DI658" s="401" t="n">
        <v>108</v>
      </c>
      <c r="DJ658" s="401" t="n">
        <v>109</v>
      </c>
      <c r="DK658" s="401" t="n">
        <v>110</v>
      </c>
      <c r="DL658" s="401" t="n">
        <v>111</v>
      </c>
      <c r="DM658" s="401" t="n">
        <v>112</v>
      </c>
      <c r="DN658" s="401" t="n">
        <v>113</v>
      </c>
      <c r="DO658" s="401" t="n">
        <v>114</v>
      </c>
      <c r="DP658" s="401" t="n">
        <v>115</v>
      </c>
      <c r="DQ658" s="401" t="n">
        <v>116</v>
      </c>
      <c r="DR658" s="401" t="n">
        <v>117</v>
      </c>
      <c r="DS658" s="401" t="n">
        <v>118</v>
      </c>
      <c r="DT658" s="401" t="n">
        <v>119</v>
      </c>
      <c r="DU658" s="401" t="n">
        <v>120</v>
      </c>
      <c r="DV658" s="401" t="n">
        <v>121</v>
      </c>
      <c r="DW658" s="401" t="n">
        <v>122</v>
      </c>
      <c r="DX658" s="401" t="n">
        <v>123</v>
      </c>
      <c r="DY658" s="401" t="n">
        <v>124</v>
      </c>
      <c r="DZ658" s="401" t="n">
        <v>125</v>
      </c>
      <c r="EA658" s="401" t="n">
        <v>126</v>
      </c>
      <c r="EB658" s="401" t="n">
        <v>127</v>
      </c>
      <c r="EC658" s="401" t="n">
        <v>128</v>
      </c>
      <c r="ED658" s="401" t="n">
        <v>129</v>
      </c>
      <c r="EE658" s="401" t="n">
        <v>130</v>
      </c>
      <c r="EF658" s="401" t="n">
        <v>131</v>
      </c>
      <c r="EG658" s="401" t="n">
        <v>132</v>
      </c>
      <c r="EH658" s="401" t="n">
        <v>133</v>
      </c>
      <c r="EI658" s="401" t="n">
        <v>134</v>
      </c>
    </row>
    <row r="659" customFormat="false" ht="12.75" hidden="false" customHeight="false" outlineLevel="0" collapsed="false">
      <c r="E659" s="401" t="s">
        <v>225</v>
      </c>
      <c r="F659" s="401" t="n">
        <v>128</v>
      </c>
      <c r="G659" s="401" t="n">
        <v>54</v>
      </c>
      <c r="H659" s="401" t="n">
        <v>95</v>
      </c>
      <c r="I659" s="401" t="n">
        <v>115</v>
      </c>
      <c r="J659" s="401" t="n">
        <v>34</v>
      </c>
      <c r="K659" s="401" t="n">
        <v>134</v>
      </c>
      <c r="L659" s="401" t="n">
        <v>114</v>
      </c>
      <c r="M659" s="401" t="n">
        <v>116</v>
      </c>
      <c r="N659" s="401" t="n">
        <v>88</v>
      </c>
      <c r="O659" s="401" t="n">
        <v>33</v>
      </c>
      <c r="P659" s="401" t="n">
        <v>4</v>
      </c>
      <c r="Q659" s="401" t="n">
        <v>10</v>
      </c>
      <c r="R659" s="401" t="n">
        <v>22</v>
      </c>
      <c r="S659" s="401" t="n">
        <v>31</v>
      </c>
      <c r="T659" s="401" t="n">
        <v>26</v>
      </c>
      <c r="U659" s="401" t="n">
        <v>92</v>
      </c>
      <c r="V659" s="401" t="n">
        <v>86</v>
      </c>
      <c r="W659" s="401" t="n">
        <v>67</v>
      </c>
      <c r="X659" s="401" t="n">
        <v>127</v>
      </c>
      <c r="Y659" s="401" t="n">
        <v>107</v>
      </c>
      <c r="Z659" s="401" t="n">
        <v>83</v>
      </c>
      <c r="AA659" s="401" t="n">
        <v>64</v>
      </c>
      <c r="AB659" s="401" t="n">
        <v>5</v>
      </c>
      <c r="AC659" s="401" t="n">
        <v>37</v>
      </c>
      <c r="AD659" s="401" t="n">
        <v>17</v>
      </c>
      <c r="AE659" s="401" t="n">
        <v>78</v>
      </c>
      <c r="AF659" s="401" t="n">
        <v>43</v>
      </c>
      <c r="AG659" s="401" t="n">
        <v>55</v>
      </c>
      <c r="AH659" s="401" t="n">
        <v>121</v>
      </c>
      <c r="AI659" s="401" t="n">
        <v>97</v>
      </c>
      <c r="AJ659" s="401" t="n">
        <v>69</v>
      </c>
      <c r="AK659" s="401" t="n">
        <v>36</v>
      </c>
      <c r="AL659" s="401" t="n">
        <v>7</v>
      </c>
      <c r="AM659" s="401" t="n">
        <v>47</v>
      </c>
      <c r="AN659" s="401" t="n">
        <v>62</v>
      </c>
      <c r="AO659" s="401" t="n">
        <v>3</v>
      </c>
      <c r="AP659" s="401" t="n">
        <v>120</v>
      </c>
      <c r="AQ659" s="401" t="n">
        <v>44</v>
      </c>
      <c r="AR659" s="401" t="n">
        <v>101</v>
      </c>
      <c r="AS659" s="401" t="n">
        <v>72</v>
      </c>
      <c r="AT659" s="401" t="n">
        <v>40</v>
      </c>
      <c r="AU659" s="401" t="n">
        <v>16</v>
      </c>
      <c r="AV659" s="401" t="n">
        <v>105</v>
      </c>
      <c r="AW659" s="401" t="n">
        <v>56</v>
      </c>
      <c r="AX659" s="401" t="n">
        <v>42</v>
      </c>
      <c r="AY659" s="401" t="n">
        <v>74</v>
      </c>
      <c r="AZ659" s="401" t="n">
        <v>93</v>
      </c>
      <c r="BA659" s="401" t="n">
        <v>12</v>
      </c>
      <c r="BB659" s="401" t="n">
        <v>45</v>
      </c>
      <c r="BC659" s="401" t="n">
        <v>76</v>
      </c>
      <c r="BD659" s="401" t="n">
        <v>108</v>
      </c>
      <c r="BE659" s="401" t="n">
        <v>15</v>
      </c>
      <c r="BF659" s="401" t="n">
        <v>81</v>
      </c>
      <c r="BG659" s="401" t="n">
        <v>48</v>
      </c>
      <c r="BH659" s="401" t="n">
        <v>112</v>
      </c>
      <c r="BI659" s="401" t="n">
        <v>99</v>
      </c>
      <c r="BJ659" s="401" t="n">
        <v>90</v>
      </c>
      <c r="BK659" s="401" t="n">
        <v>75</v>
      </c>
      <c r="BL659" s="401" t="n">
        <v>85</v>
      </c>
      <c r="BM659" s="401" t="n">
        <v>9</v>
      </c>
      <c r="BN659" s="401" t="n">
        <v>132</v>
      </c>
      <c r="BO659" s="401" t="n">
        <v>38</v>
      </c>
      <c r="BP659" s="401" t="n">
        <v>50</v>
      </c>
      <c r="BQ659" s="401" t="n">
        <v>110</v>
      </c>
      <c r="BR659" s="401" t="n">
        <v>98</v>
      </c>
      <c r="BS659" s="401" t="n">
        <v>119</v>
      </c>
      <c r="BT659" s="401" t="n">
        <v>49</v>
      </c>
      <c r="BU659" s="401" t="n">
        <v>96</v>
      </c>
      <c r="BV659" s="401" t="n">
        <v>27</v>
      </c>
      <c r="BW659" s="401" t="n">
        <v>24</v>
      </c>
      <c r="BX659" s="401" t="n">
        <v>70</v>
      </c>
      <c r="BY659" s="401" t="n">
        <v>8</v>
      </c>
      <c r="BZ659" s="401" t="n">
        <v>84</v>
      </c>
      <c r="CA659" s="401" t="n">
        <v>2</v>
      </c>
      <c r="CB659" s="401" t="n">
        <v>11</v>
      </c>
      <c r="CC659" s="401" t="n">
        <v>122</v>
      </c>
      <c r="CD659" s="401" t="n">
        <v>18</v>
      </c>
      <c r="CE659" s="401" t="n">
        <v>129</v>
      </c>
      <c r="CF659" s="401" t="n">
        <v>111</v>
      </c>
      <c r="CG659" s="401" t="n">
        <v>53</v>
      </c>
      <c r="CH659" s="401" t="n">
        <v>123</v>
      </c>
      <c r="CI659" s="401" t="n">
        <v>60</v>
      </c>
      <c r="CJ659" s="401" t="n">
        <v>51</v>
      </c>
      <c r="CK659" s="401" t="n">
        <v>73</v>
      </c>
      <c r="CL659" s="401" t="n">
        <v>21</v>
      </c>
      <c r="CM659" s="401" t="n">
        <v>14</v>
      </c>
      <c r="CN659" s="401" t="n">
        <v>35</v>
      </c>
      <c r="CO659" s="401" t="n">
        <v>59</v>
      </c>
      <c r="CP659" s="401" t="n">
        <v>52</v>
      </c>
      <c r="CQ659" s="401" t="n">
        <v>106</v>
      </c>
      <c r="CR659" s="401" t="n">
        <v>19</v>
      </c>
      <c r="CS659" s="401" t="n">
        <v>100</v>
      </c>
      <c r="CT659" s="401" t="n">
        <v>87</v>
      </c>
      <c r="CU659" s="401" t="n">
        <v>102</v>
      </c>
      <c r="CV659" s="401" t="n">
        <v>1</v>
      </c>
      <c r="CW659" s="401" t="n">
        <v>82</v>
      </c>
      <c r="CX659" s="401" t="n">
        <v>41</v>
      </c>
      <c r="CY659" s="401" t="n">
        <v>65</v>
      </c>
      <c r="CZ659" s="401" t="n">
        <v>25</v>
      </c>
      <c r="DA659" s="401" t="n">
        <v>68</v>
      </c>
      <c r="DB659" s="401" t="n">
        <v>104</v>
      </c>
      <c r="DC659" s="401" t="n">
        <v>94</v>
      </c>
      <c r="DD659" s="401" t="n">
        <v>117</v>
      </c>
      <c r="DE659" s="401" t="n">
        <v>20</v>
      </c>
      <c r="DF659" s="401" t="n">
        <v>57</v>
      </c>
      <c r="DG659" s="401" t="n">
        <v>58</v>
      </c>
      <c r="DH659" s="401" t="n">
        <v>63</v>
      </c>
      <c r="DI659" s="401" t="n">
        <v>46</v>
      </c>
      <c r="DJ659" s="401" t="n">
        <v>125</v>
      </c>
      <c r="DK659" s="401" t="n">
        <v>13</v>
      </c>
      <c r="DL659" s="401" t="n">
        <v>79</v>
      </c>
      <c r="DM659" s="401" t="n">
        <v>126</v>
      </c>
      <c r="DN659" s="401" t="n">
        <v>91</v>
      </c>
      <c r="DO659" s="401" t="n">
        <v>23</v>
      </c>
      <c r="DP659" s="401" t="n">
        <v>131</v>
      </c>
      <c r="DQ659" s="401" t="n">
        <v>77</v>
      </c>
      <c r="DR659" s="401" t="n">
        <v>89</v>
      </c>
      <c r="DS659" s="401" t="n">
        <v>30</v>
      </c>
      <c r="DT659" s="401" t="n">
        <v>66</v>
      </c>
      <c r="DU659" s="401" t="n">
        <v>32</v>
      </c>
      <c r="DV659" s="401" t="n">
        <v>39</v>
      </c>
      <c r="DW659" s="401" t="n">
        <v>130</v>
      </c>
      <c r="DX659" s="401" t="n">
        <v>124</v>
      </c>
      <c r="DY659" s="401" t="n">
        <v>80</v>
      </c>
      <c r="DZ659" s="401" t="n">
        <v>133</v>
      </c>
      <c r="EA659" s="401" t="n">
        <v>103</v>
      </c>
      <c r="EB659" s="401" t="n">
        <v>109</v>
      </c>
      <c r="EC659" s="401" t="n">
        <v>71</v>
      </c>
      <c r="ED659" s="401" t="n">
        <v>118</v>
      </c>
      <c r="EE659" s="401" t="n">
        <v>28</v>
      </c>
      <c r="EF659" s="401" t="n">
        <v>113</v>
      </c>
      <c r="EG659" s="401" t="n">
        <v>61</v>
      </c>
      <c r="EH659" s="401" t="n">
        <v>29</v>
      </c>
      <c r="EI659" s="401" t="n">
        <v>6</v>
      </c>
    </row>
    <row r="660" customFormat="false" ht="12.75" hidden="false" customHeight="false" outlineLevel="0" collapsed="false">
      <c r="E660" s="401" t="s">
        <v>227</v>
      </c>
      <c r="F660" s="401" t="n">
        <v>115</v>
      </c>
      <c r="G660" s="401" t="n">
        <v>88</v>
      </c>
      <c r="H660" s="401" t="n">
        <v>52</v>
      </c>
      <c r="I660" s="401" t="n">
        <v>82</v>
      </c>
      <c r="J660" s="401" t="n">
        <v>108</v>
      </c>
      <c r="K660" s="401" t="n">
        <v>110</v>
      </c>
      <c r="L660" s="401" t="n">
        <v>70</v>
      </c>
      <c r="M660" s="401" t="n">
        <v>42</v>
      </c>
      <c r="N660" s="401" t="n">
        <v>51</v>
      </c>
      <c r="O660" s="401" t="n">
        <v>101</v>
      </c>
      <c r="P660" s="401" t="n">
        <v>130</v>
      </c>
      <c r="Q660" s="401" t="n">
        <v>65</v>
      </c>
      <c r="R660" s="401" t="n">
        <v>17</v>
      </c>
      <c r="S660" s="401" t="n">
        <v>46</v>
      </c>
      <c r="T660" s="401" t="n">
        <v>87</v>
      </c>
      <c r="U660" s="401" t="n">
        <v>13</v>
      </c>
      <c r="V660" s="401" t="n">
        <v>44</v>
      </c>
      <c r="W660" s="401" t="n">
        <v>94</v>
      </c>
      <c r="X660" s="401" t="n">
        <v>38</v>
      </c>
      <c r="Y660" s="401" t="n">
        <v>4</v>
      </c>
      <c r="Z660" s="401" t="n">
        <v>68</v>
      </c>
      <c r="AA660" s="401" t="n">
        <v>55</v>
      </c>
      <c r="AB660" s="401" t="n">
        <v>1</v>
      </c>
      <c r="AC660" s="401" t="n">
        <v>16</v>
      </c>
      <c r="AD660" s="401" t="n">
        <v>77</v>
      </c>
      <c r="AE660" s="401" t="n">
        <v>28</v>
      </c>
      <c r="AF660" s="401" t="n">
        <v>124</v>
      </c>
      <c r="AG660" s="401" t="n">
        <v>15</v>
      </c>
      <c r="AH660" s="401" t="n">
        <v>76</v>
      </c>
      <c r="AI660" s="401" t="n">
        <v>134</v>
      </c>
      <c r="AJ660" s="401" t="n">
        <v>25</v>
      </c>
      <c r="AK660" s="401" t="n">
        <v>5</v>
      </c>
      <c r="AL660" s="401" t="n">
        <v>40</v>
      </c>
      <c r="AM660" s="401" t="n">
        <v>131</v>
      </c>
      <c r="AN660" s="401" t="n">
        <v>61</v>
      </c>
      <c r="AO660" s="401" t="n">
        <v>48</v>
      </c>
      <c r="AP660" s="401" t="n">
        <v>129</v>
      </c>
      <c r="AQ660" s="401" t="n">
        <v>19</v>
      </c>
      <c r="AR660" s="401" t="n">
        <v>36</v>
      </c>
      <c r="AS660" s="401" t="n">
        <v>121</v>
      </c>
      <c r="AT660" s="401" t="n">
        <v>89</v>
      </c>
      <c r="AU660" s="401" t="n">
        <v>23</v>
      </c>
      <c r="AV660" s="401" t="n">
        <v>37</v>
      </c>
      <c r="AW660" s="401" t="n">
        <v>7</v>
      </c>
      <c r="AX660" s="401" t="n">
        <v>111</v>
      </c>
      <c r="AY660" s="401" t="n">
        <v>118</v>
      </c>
      <c r="AZ660" s="401" t="n">
        <v>75</v>
      </c>
      <c r="BA660" s="401" t="n">
        <v>127</v>
      </c>
      <c r="BB660" s="401" t="n">
        <v>81</v>
      </c>
      <c r="BC660" s="401" t="n">
        <v>79</v>
      </c>
      <c r="BD660" s="401" t="n">
        <v>32</v>
      </c>
      <c r="BE660" s="401" t="n">
        <v>39</v>
      </c>
      <c r="BF660" s="401" t="n">
        <v>100</v>
      </c>
      <c r="BG660" s="401" t="n">
        <v>103</v>
      </c>
      <c r="BH660" s="401" t="n">
        <v>113</v>
      </c>
      <c r="BI660" s="401" t="n">
        <v>45</v>
      </c>
      <c r="BJ660" s="401" t="n">
        <v>31</v>
      </c>
      <c r="BK660" s="401" t="n">
        <v>114</v>
      </c>
      <c r="BL660" s="401" t="n">
        <v>123</v>
      </c>
      <c r="BM660" s="401" t="n">
        <v>14</v>
      </c>
      <c r="BN660" s="401" t="n">
        <v>125</v>
      </c>
      <c r="BO660" s="401" t="n">
        <v>21</v>
      </c>
      <c r="BP660" s="401" t="n">
        <v>120</v>
      </c>
      <c r="BQ660" s="401" t="n">
        <v>8</v>
      </c>
      <c r="BR660" s="401" t="n">
        <v>12</v>
      </c>
      <c r="BS660" s="401" t="n">
        <v>9</v>
      </c>
      <c r="BT660" s="401" t="n">
        <v>29</v>
      </c>
      <c r="BU660" s="401" t="n">
        <v>62</v>
      </c>
      <c r="BV660" s="401" t="n">
        <v>58</v>
      </c>
      <c r="BW660" s="401" t="n">
        <v>104</v>
      </c>
      <c r="BX660" s="401" t="n">
        <v>133</v>
      </c>
      <c r="BY660" s="401" t="n">
        <v>105</v>
      </c>
      <c r="BZ660" s="401" t="n">
        <v>109</v>
      </c>
      <c r="CA660" s="401" t="n">
        <v>41</v>
      </c>
      <c r="CB660" s="401" t="n">
        <v>66</v>
      </c>
      <c r="CC660" s="401" t="n">
        <v>20</v>
      </c>
      <c r="CD660" s="401" t="n">
        <v>73</v>
      </c>
      <c r="CE660" s="401" t="n">
        <v>64</v>
      </c>
      <c r="CF660" s="401" t="n">
        <v>92</v>
      </c>
      <c r="CG660" s="401" t="n">
        <v>128</v>
      </c>
      <c r="CH660" s="401" t="n">
        <v>53</v>
      </c>
      <c r="CI660" s="401" t="n">
        <v>95</v>
      </c>
      <c r="CJ660" s="401" t="n">
        <v>90</v>
      </c>
      <c r="CK660" s="401" t="n">
        <v>26</v>
      </c>
      <c r="CL660" s="401" t="n">
        <v>83</v>
      </c>
      <c r="CM660" s="401" t="n">
        <v>10</v>
      </c>
      <c r="CN660" s="401" t="n">
        <v>98</v>
      </c>
      <c r="CO660" s="401" t="n">
        <v>27</v>
      </c>
      <c r="CP660" s="401" t="n">
        <v>116</v>
      </c>
      <c r="CQ660" s="401" t="n">
        <v>74</v>
      </c>
      <c r="CR660" s="401" t="n">
        <v>24</v>
      </c>
      <c r="CS660" s="401" t="n">
        <v>50</v>
      </c>
      <c r="CT660" s="401" t="n">
        <v>112</v>
      </c>
      <c r="CU660" s="401" t="n">
        <v>117</v>
      </c>
      <c r="CV660" s="401" t="n">
        <v>3</v>
      </c>
      <c r="CW660" s="401" t="n">
        <v>34</v>
      </c>
      <c r="CX660" s="401" t="n">
        <v>99</v>
      </c>
      <c r="CY660" s="401" t="n">
        <v>119</v>
      </c>
      <c r="CZ660" s="401" t="n">
        <v>18</v>
      </c>
      <c r="DA660" s="401" t="n">
        <v>71</v>
      </c>
      <c r="DB660" s="401" t="n">
        <v>80</v>
      </c>
      <c r="DC660" s="401" t="n">
        <v>33</v>
      </c>
      <c r="DD660" s="401" t="n">
        <v>54</v>
      </c>
      <c r="DE660" s="401" t="n">
        <v>67</v>
      </c>
      <c r="DF660" s="401" t="n">
        <v>22</v>
      </c>
      <c r="DG660" s="401" t="n">
        <v>47</v>
      </c>
      <c r="DH660" s="401" t="n">
        <v>11</v>
      </c>
      <c r="DI660" s="401" t="n">
        <v>106</v>
      </c>
      <c r="DJ660" s="401" t="n">
        <v>132</v>
      </c>
      <c r="DK660" s="401" t="n">
        <v>63</v>
      </c>
      <c r="DL660" s="401" t="n">
        <v>107</v>
      </c>
      <c r="DM660" s="401" t="n">
        <v>69</v>
      </c>
      <c r="DN660" s="401" t="n">
        <v>72</v>
      </c>
      <c r="DO660" s="401" t="n">
        <v>122</v>
      </c>
      <c r="DP660" s="401" t="n">
        <v>43</v>
      </c>
      <c r="DQ660" s="401" t="n">
        <v>49</v>
      </c>
      <c r="DR660" s="401" t="n">
        <v>59</v>
      </c>
      <c r="DS660" s="401" t="n">
        <v>97</v>
      </c>
      <c r="DT660" s="401" t="n">
        <v>86</v>
      </c>
      <c r="DU660" s="401" t="n">
        <v>6</v>
      </c>
      <c r="DV660" s="401" t="n">
        <v>102</v>
      </c>
      <c r="DW660" s="401" t="n">
        <v>84</v>
      </c>
      <c r="DX660" s="401" t="n">
        <v>60</v>
      </c>
      <c r="DY660" s="401" t="n">
        <v>126</v>
      </c>
      <c r="DZ660" s="401" t="n">
        <v>78</v>
      </c>
      <c r="EA660" s="401" t="n">
        <v>85</v>
      </c>
      <c r="EB660" s="401" t="n">
        <v>56</v>
      </c>
      <c r="EC660" s="401" t="n">
        <v>35</v>
      </c>
      <c r="ED660" s="401" t="n">
        <v>96</v>
      </c>
      <c r="EE660" s="401" t="n">
        <v>91</v>
      </c>
      <c r="EF660" s="401" t="n">
        <v>57</v>
      </c>
      <c r="EG660" s="401" t="n">
        <v>30</v>
      </c>
      <c r="EH660" s="401" t="n">
        <v>2</v>
      </c>
      <c r="EI660" s="401" t="n">
        <v>93</v>
      </c>
    </row>
    <row r="662" customFormat="false" ht="12.75" hidden="false" customHeight="false" outlineLevel="0" collapsed="false">
      <c r="D662" s="446" t="n">
        <v>135</v>
      </c>
      <c r="E662" s="39" t="s">
        <v>250</v>
      </c>
    </row>
    <row r="663" customFormat="false" ht="12.75" hidden="false" customHeight="false" outlineLevel="0" collapsed="false">
      <c r="E663" s="401" t="s">
        <v>198</v>
      </c>
      <c r="F663" s="401" t="n">
        <v>1</v>
      </c>
      <c r="G663" s="401" t="n">
        <v>2</v>
      </c>
      <c r="H663" s="401" t="n">
        <v>3</v>
      </c>
      <c r="I663" s="401" t="n">
        <v>4</v>
      </c>
      <c r="J663" s="401" t="n">
        <v>5</v>
      </c>
      <c r="K663" s="401" t="n">
        <v>6</v>
      </c>
      <c r="L663" s="401" t="n">
        <v>7</v>
      </c>
      <c r="M663" s="401" t="n">
        <v>8</v>
      </c>
      <c r="N663" s="401" t="n">
        <v>9</v>
      </c>
      <c r="O663" s="401" t="n">
        <v>10</v>
      </c>
      <c r="P663" s="401" t="n">
        <v>11</v>
      </c>
      <c r="Q663" s="401" t="n">
        <v>12</v>
      </c>
      <c r="R663" s="401" t="n">
        <v>13</v>
      </c>
      <c r="S663" s="401" t="n">
        <v>14</v>
      </c>
      <c r="T663" s="401" t="n">
        <v>15</v>
      </c>
      <c r="U663" s="401" t="n">
        <v>16</v>
      </c>
      <c r="V663" s="401" t="n">
        <v>17</v>
      </c>
      <c r="W663" s="401" t="n">
        <v>18</v>
      </c>
      <c r="X663" s="401" t="n">
        <v>19</v>
      </c>
      <c r="Y663" s="401" t="n">
        <v>20</v>
      </c>
      <c r="Z663" s="401" t="n">
        <v>21</v>
      </c>
      <c r="AA663" s="401" t="n">
        <v>22</v>
      </c>
      <c r="AB663" s="401" t="n">
        <v>23</v>
      </c>
      <c r="AC663" s="401" t="n">
        <v>24</v>
      </c>
      <c r="AD663" s="401" t="n">
        <v>25</v>
      </c>
      <c r="AE663" s="401" t="n">
        <v>26</v>
      </c>
      <c r="AF663" s="401" t="n">
        <v>27</v>
      </c>
      <c r="AG663" s="401" t="n">
        <v>28</v>
      </c>
      <c r="AH663" s="401" t="n">
        <v>29</v>
      </c>
      <c r="AI663" s="401" t="n">
        <v>30</v>
      </c>
      <c r="AJ663" s="401" t="n">
        <v>31</v>
      </c>
      <c r="AK663" s="401" t="n">
        <v>32</v>
      </c>
      <c r="AL663" s="401" t="n">
        <v>33</v>
      </c>
      <c r="AM663" s="401" t="n">
        <v>34</v>
      </c>
      <c r="AN663" s="401" t="n">
        <v>35</v>
      </c>
      <c r="AO663" s="401" t="n">
        <v>36</v>
      </c>
      <c r="AP663" s="401" t="n">
        <v>37</v>
      </c>
      <c r="AQ663" s="401" t="n">
        <v>38</v>
      </c>
      <c r="AR663" s="401" t="n">
        <v>39</v>
      </c>
      <c r="AS663" s="401" t="n">
        <v>40</v>
      </c>
      <c r="AT663" s="401" t="n">
        <v>41</v>
      </c>
      <c r="AU663" s="401" t="n">
        <v>42</v>
      </c>
      <c r="AV663" s="401" t="n">
        <v>43</v>
      </c>
      <c r="AW663" s="401" t="n">
        <v>44</v>
      </c>
      <c r="AX663" s="401" t="n">
        <v>45</v>
      </c>
      <c r="AY663" s="401" t="n">
        <v>46</v>
      </c>
      <c r="AZ663" s="401" t="n">
        <v>47</v>
      </c>
      <c r="BA663" s="401" t="n">
        <v>48</v>
      </c>
      <c r="BB663" s="401" t="n">
        <v>49</v>
      </c>
      <c r="BC663" s="401" t="n">
        <v>50</v>
      </c>
      <c r="BD663" s="401" t="n">
        <v>51</v>
      </c>
      <c r="BE663" s="401" t="n">
        <v>52</v>
      </c>
      <c r="BF663" s="401" t="n">
        <v>53</v>
      </c>
      <c r="BG663" s="401" t="n">
        <v>54</v>
      </c>
      <c r="BH663" s="401" t="n">
        <v>55</v>
      </c>
      <c r="BI663" s="401" t="n">
        <v>56</v>
      </c>
      <c r="BJ663" s="401" t="n">
        <v>57</v>
      </c>
      <c r="BK663" s="401" t="n">
        <v>58</v>
      </c>
      <c r="BL663" s="401" t="n">
        <v>59</v>
      </c>
      <c r="BM663" s="401" t="n">
        <v>60</v>
      </c>
      <c r="BN663" s="401" t="n">
        <v>61</v>
      </c>
      <c r="BO663" s="401" t="n">
        <v>62</v>
      </c>
      <c r="BP663" s="401" t="n">
        <v>63</v>
      </c>
      <c r="BQ663" s="401" t="n">
        <v>64</v>
      </c>
      <c r="BR663" s="401" t="n">
        <v>65</v>
      </c>
      <c r="BS663" s="401" t="n">
        <v>66</v>
      </c>
      <c r="BT663" s="401" t="n">
        <v>67</v>
      </c>
      <c r="BU663" s="401" t="n">
        <v>68</v>
      </c>
      <c r="BV663" s="401" t="n">
        <v>69</v>
      </c>
      <c r="BW663" s="401" t="n">
        <v>70</v>
      </c>
      <c r="BX663" s="401" t="n">
        <v>71</v>
      </c>
      <c r="BY663" s="401" t="n">
        <v>72</v>
      </c>
      <c r="BZ663" s="401" t="n">
        <v>73</v>
      </c>
      <c r="CA663" s="401" t="n">
        <v>74</v>
      </c>
      <c r="CB663" s="401" t="n">
        <v>75</v>
      </c>
      <c r="CC663" s="401" t="n">
        <v>76</v>
      </c>
      <c r="CD663" s="401" t="n">
        <v>77</v>
      </c>
      <c r="CE663" s="401" t="n">
        <v>78</v>
      </c>
      <c r="CF663" s="401" t="n">
        <v>79</v>
      </c>
      <c r="CG663" s="401" t="n">
        <v>80</v>
      </c>
      <c r="CH663" s="401" t="n">
        <v>81</v>
      </c>
      <c r="CI663" s="401" t="n">
        <v>82</v>
      </c>
      <c r="CJ663" s="401" t="n">
        <v>83</v>
      </c>
      <c r="CK663" s="401" t="n">
        <v>84</v>
      </c>
      <c r="CL663" s="401" t="n">
        <v>85</v>
      </c>
      <c r="CM663" s="401" t="n">
        <v>86</v>
      </c>
      <c r="CN663" s="401" t="n">
        <v>87</v>
      </c>
      <c r="CO663" s="401" t="n">
        <v>88</v>
      </c>
      <c r="CP663" s="401" t="n">
        <v>89</v>
      </c>
      <c r="CQ663" s="401" t="n">
        <v>90</v>
      </c>
      <c r="CR663" s="401" t="n">
        <v>91</v>
      </c>
      <c r="CS663" s="401" t="n">
        <v>92</v>
      </c>
      <c r="CT663" s="401" t="n">
        <v>93</v>
      </c>
      <c r="CU663" s="401" t="n">
        <v>94</v>
      </c>
      <c r="CV663" s="401" t="n">
        <v>95</v>
      </c>
      <c r="CW663" s="401" t="n">
        <v>96</v>
      </c>
      <c r="CX663" s="401" t="n">
        <v>97</v>
      </c>
      <c r="CY663" s="401" t="n">
        <v>98</v>
      </c>
      <c r="CZ663" s="401" t="n">
        <v>99</v>
      </c>
      <c r="DA663" s="401" t="n">
        <v>100</v>
      </c>
      <c r="DB663" s="401" t="n">
        <v>101</v>
      </c>
      <c r="DC663" s="401" t="n">
        <v>102</v>
      </c>
      <c r="DD663" s="401" t="n">
        <v>103</v>
      </c>
      <c r="DE663" s="401" t="n">
        <v>104</v>
      </c>
      <c r="DF663" s="401" t="n">
        <v>105</v>
      </c>
      <c r="DG663" s="401" t="n">
        <v>106</v>
      </c>
      <c r="DH663" s="401" t="n">
        <v>107</v>
      </c>
      <c r="DI663" s="401" t="n">
        <v>108</v>
      </c>
      <c r="DJ663" s="401" t="n">
        <v>109</v>
      </c>
      <c r="DK663" s="401" t="n">
        <v>110</v>
      </c>
      <c r="DL663" s="401" t="n">
        <v>111</v>
      </c>
      <c r="DM663" s="401" t="n">
        <v>112</v>
      </c>
      <c r="DN663" s="401" t="n">
        <v>113</v>
      </c>
      <c r="DO663" s="401" t="n">
        <v>114</v>
      </c>
      <c r="DP663" s="401" t="n">
        <v>115</v>
      </c>
      <c r="DQ663" s="401" t="n">
        <v>116</v>
      </c>
      <c r="DR663" s="401" t="n">
        <v>117</v>
      </c>
      <c r="DS663" s="401" t="n">
        <v>118</v>
      </c>
      <c r="DT663" s="401" t="n">
        <v>119</v>
      </c>
      <c r="DU663" s="401" t="n">
        <v>120</v>
      </c>
      <c r="DV663" s="401" t="n">
        <v>121</v>
      </c>
      <c r="DW663" s="401" t="n">
        <v>122</v>
      </c>
      <c r="DX663" s="401" t="n">
        <v>123</v>
      </c>
      <c r="DY663" s="401" t="n">
        <v>124</v>
      </c>
      <c r="DZ663" s="401" t="n">
        <v>125</v>
      </c>
      <c r="EA663" s="401" t="n">
        <v>126</v>
      </c>
      <c r="EB663" s="401" t="n">
        <v>127</v>
      </c>
      <c r="EC663" s="401" t="n">
        <v>128</v>
      </c>
      <c r="ED663" s="401" t="n">
        <v>129</v>
      </c>
      <c r="EE663" s="401" t="n">
        <v>130</v>
      </c>
      <c r="EF663" s="401" t="n">
        <v>131</v>
      </c>
      <c r="EG663" s="401" t="n">
        <v>132</v>
      </c>
      <c r="EH663" s="401" t="n">
        <v>133</v>
      </c>
      <c r="EI663" s="401" t="n">
        <v>134</v>
      </c>
      <c r="EJ663" s="401" t="n">
        <v>135</v>
      </c>
    </row>
    <row r="664" customFormat="false" ht="12.75" hidden="false" customHeight="false" outlineLevel="0" collapsed="false">
      <c r="E664" s="401" t="s">
        <v>225</v>
      </c>
      <c r="F664" s="401" t="n">
        <v>132</v>
      </c>
      <c r="G664" s="401" t="n">
        <v>10</v>
      </c>
      <c r="H664" s="401" t="n">
        <v>111</v>
      </c>
      <c r="I664" s="401" t="n">
        <v>95</v>
      </c>
      <c r="J664" s="401" t="n">
        <v>3</v>
      </c>
      <c r="K664" s="401" t="n">
        <v>48</v>
      </c>
      <c r="L664" s="401" t="n">
        <v>81</v>
      </c>
      <c r="M664" s="401" t="n">
        <v>74</v>
      </c>
      <c r="N664" s="401" t="n">
        <v>92</v>
      </c>
      <c r="O664" s="401" t="n">
        <v>107</v>
      </c>
      <c r="P664" s="401" t="n">
        <v>39</v>
      </c>
      <c r="Q664" s="401" t="n">
        <v>93</v>
      </c>
      <c r="R664" s="401" t="n">
        <v>47</v>
      </c>
      <c r="S664" s="401" t="n">
        <v>102</v>
      </c>
      <c r="T664" s="401" t="n">
        <v>41</v>
      </c>
      <c r="U664" s="401" t="n">
        <v>127</v>
      </c>
      <c r="V664" s="401" t="n">
        <v>118</v>
      </c>
      <c r="W664" s="401" t="n">
        <v>22</v>
      </c>
      <c r="X664" s="401" t="n">
        <v>38</v>
      </c>
      <c r="Y664" s="401" t="n">
        <v>134</v>
      </c>
      <c r="Z664" s="401" t="n">
        <v>79</v>
      </c>
      <c r="AA664" s="401" t="n">
        <v>114</v>
      </c>
      <c r="AB664" s="401" t="n">
        <v>106</v>
      </c>
      <c r="AC664" s="401" t="n">
        <v>42</v>
      </c>
      <c r="AD664" s="401" t="n">
        <v>32</v>
      </c>
      <c r="AE664" s="401" t="n">
        <v>87</v>
      </c>
      <c r="AF664" s="401" t="n">
        <v>21</v>
      </c>
      <c r="AG664" s="401" t="n">
        <v>121</v>
      </c>
      <c r="AH664" s="401" t="n">
        <v>77</v>
      </c>
      <c r="AI664" s="401" t="n">
        <v>129</v>
      </c>
      <c r="AJ664" s="401" t="n">
        <v>130</v>
      </c>
      <c r="AK664" s="401" t="n">
        <v>28</v>
      </c>
      <c r="AL664" s="401" t="n">
        <v>70</v>
      </c>
      <c r="AM664" s="401" t="n">
        <v>36</v>
      </c>
      <c r="AN664" s="401" t="n">
        <v>103</v>
      </c>
      <c r="AO664" s="401" t="n">
        <v>34</v>
      </c>
      <c r="AP664" s="401" t="n">
        <v>20</v>
      </c>
      <c r="AQ664" s="401" t="n">
        <v>82</v>
      </c>
      <c r="AR664" s="401" t="n">
        <v>100</v>
      </c>
      <c r="AS664" s="401" t="n">
        <v>56</v>
      </c>
      <c r="AT664" s="401" t="n">
        <v>89</v>
      </c>
      <c r="AU664" s="401" t="n">
        <v>83</v>
      </c>
      <c r="AV664" s="401" t="n">
        <v>40</v>
      </c>
      <c r="AW664" s="401" t="n">
        <v>7</v>
      </c>
      <c r="AX664" s="401" t="n">
        <v>61</v>
      </c>
      <c r="AY664" s="401" t="n">
        <v>60</v>
      </c>
      <c r="AZ664" s="401" t="n">
        <v>13</v>
      </c>
      <c r="BA664" s="401" t="n">
        <v>135</v>
      </c>
      <c r="BB664" s="401" t="n">
        <v>73</v>
      </c>
      <c r="BC664" s="401" t="n">
        <v>128</v>
      </c>
      <c r="BD664" s="401" t="n">
        <v>80</v>
      </c>
      <c r="BE664" s="401" t="n">
        <v>8</v>
      </c>
      <c r="BF664" s="401" t="n">
        <v>72</v>
      </c>
      <c r="BG664" s="401" t="n">
        <v>97</v>
      </c>
      <c r="BH664" s="401" t="n">
        <v>31</v>
      </c>
      <c r="BI664" s="401" t="n">
        <v>44</v>
      </c>
      <c r="BJ664" s="401" t="n">
        <v>15</v>
      </c>
      <c r="BK664" s="401" t="n">
        <v>55</v>
      </c>
      <c r="BL664" s="401" t="n">
        <v>101</v>
      </c>
      <c r="BM664" s="401" t="n">
        <v>46</v>
      </c>
      <c r="BN664" s="401" t="n">
        <v>33</v>
      </c>
      <c r="BO664" s="401" t="n">
        <v>116</v>
      </c>
      <c r="BP664" s="401" t="n">
        <v>94</v>
      </c>
      <c r="BQ664" s="401" t="n">
        <v>58</v>
      </c>
      <c r="BR664" s="401" t="n">
        <v>67</v>
      </c>
      <c r="BS664" s="401" t="n">
        <v>123</v>
      </c>
      <c r="BT664" s="401" t="n">
        <v>25</v>
      </c>
      <c r="BU664" s="401" t="n">
        <v>45</v>
      </c>
      <c r="BV664" s="401" t="n">
        <v>120</v>
      </c>
      <c r="BW664" s="401" t="n">
        <v>96</v>
      </c>
      <c r="BX664" s="401" t="n">
        <v>119</v>
      </c>
      <c r="BY664" s="401" t="n">
        <v>104</v>
      </c>
      <c r="BZ664" s="401" t="n">
        <v>125</v>
      </c>
      <c r="CA664" s="401" t="n">
        <v>52</v>
      </c>
      <c r="CB664" s="401" t="n">
        <v>1</v>
      </c>
      <c r="CC664" s="401" t="n">
        <v>59</v>
      </c>
      <c r="CD664" s="401" t="n">
        <v>126</v>
      </c>
      <c r="CE664" s="401" t="n">
        <v>35</v>
      </c>
      <c r="CF664" s="401" t="n">
        <v>17</v>
      </c>
      <c r="CG664" s="401" t="n">
        <v>51</v>
      </c>
      <c r="CH664" s="401" t="n">
        <v>12</v>
      </c>
      <c r="CI664" s="401" t="n">
        <v>18</v>
      </c>
      <c r="CJ664" s="401" t="n">
        <v>84</v>
      </c>
      <c r="CK664" s="401" t="n">
        <v>65</v>
      </c>
      <c r="CL664" s="401" t="n">
        <v>88</v>
      </c>
      <c r="CM664" s="401" t="n">
        <v>63</v>
      </c>
      <c r="CN664" s="401" t="n">
        <v>76</v>
      </c>
      <c r="CO664" s="401" t="n">
        <v>85</v>
      </c>
      <c r="CP664" s="401" t="n">
        <v>57</v>
      </c>
      <c r="CQ664" s="401" t="n">
        <v>108</v>
      </c>
      <c r="CR664" s="401" t="n">
        <v>133</v>
      </c>
      <c r="CS664" s="401" t="n">
        <v>98</v>
      </c>
      <c r="CT664" s="401" t="n">
        <v>90</v>
      </c>
      <c r="CU664" s="401" t="n">
        <v>113</v>
      </c>
      <c r="CV664" s="401" t="n">
        <v>9</v>
      </c>
      <c r="CW664" s="401" t="n">
        <v>54</v>
      </c>
      <c r="CX664" s="401" t="n">
        <v>5</v>
      </c>
      <c r="CY664" s="401" t="n">
        <v>64</v>
      </c>
      <c r="CZ664" s="401" t="n">
        <v>71</v>
      </c>
      <c r="DA664" s="401" t="n">
        <v>11</v>
      </c>
      <c r="DB664" s="401" t="n">
        <v>4</v>
      </c>
      <c r="DC664" s="401" t="n">
        <v>66</v>
      </c>
      <c r="DD664" s="401" t="n">
        <v>62</v>
      </c>
      <c r="DE664" s="401" t="n">
        <v>53</v>
      </c>
      <c r="DF664" s="401" t="n">
        <v>26</v>
      </c>
      <c r="DG664" s="401" t="n">
        <v>29</v>
      </c>
      <c r="DH664" s="401" t="n">
        <v>110</v>
      </c>
      <c r="DI664" s="401" t="n">
        <v>6</v>
      </c>
      <c r="DJ664" s="401" t="n">
        <v>50</v>
      </c>
      <c r="DK664" s="401" t="n">
        <v>16</v>
      </c>
      <c r="DL664" s="401" t="n">
        <v>19</v>
      </c>
      <c r="DM664" s="401" t="n">
        <v>49</v>
      </c>
      <c r="DN664" s="401" t="n">
        <v>2</v>
      </c>
      <c r="DO664" s="401" t="n">
        <v>37</v>
      </c>
      <c r="DP664" s="401" t="n">
        <v>99</v>
      </c>
      <c r="DQ664" s="401" t="n">
        <v>112</v>
      </c>
      <c r="DR664" s="401" t="n">
        <v>24</v>
      </c>
      <c r="DS664" s="401" t="n">
        <v>14</v>
      </c>
      <c r="DT664" s="401" t="n">
        <v>68</v>
      </c>
      <c r="DU664" s="401" t="n">
        <v>86</v>
      </c>
      <c r="DV664" s="401" t="n">
        <v>115</v>
      </c>
      <c r="DW664" s="401" t="n">
        <v>43</v>
      </c>
      <c r="DX664" s="401" t="n">
        <v>27</v>
      </c>
      <c r="DY664" s="401" t="n">
        <v>91</v>
      </c>
      <c r="DZ664" s="401" t="n">
        <v>122</v>
      </c>
      <c r="EA664" s="401" t="n">
        <v>105</v>
      </c>
      <c r="EB664" s="401" t="n">
        <v>30</v>
      </c>
      <c r="EC664" s="401" t="n">
        <v>109</v>
      </c>
      <c r="ED664" s="401" t="n">
        <v>131</v>
      </c>
      <c r="EE664" s="401" t="n">
        <v>117</v>
      </c>
      <c r="EF664" s="401" t="n">
        <v>75</v>
      </c>
      <c r="EG664" s="401" t="n">
        <v>124</v>
      </c>
      <c r="EH664" s="401" t="n">
        <v>69</v>
      </c>
      <c r="EI664" s="401" t="n">
        <v>78</v>
      </c>
      <c r="EJ664" s="401" t="n">
        <v>23</v>
      </c>
    </row>
    <row r="665" customFormat="false" ht="12.75" hidden="false" customHeight="false" outlineLevel="0" collapsed="false">
      <c r="E665" s="401" t="s">
        <v>227</v>
      </c>
      <c r="F665" s="401" t="n">
        <v>110</v>
      </c>
      <c r="G665" s="401" t="n">
        <v>80</v>
      </c>
      <c r="H665" s="401" t="n">
        <v>104</v>
      </c>
      <c r="I665" s="401" t="n">
        <v>43</v>
      </c>
      <c r="J665" s="401" t="n">
        <v>118</v>
      </c>
      <c r="K665" s="401" t="n">
        <v>92</v>
      </c>
      <c r="L665" s="401" t="n">
        <v>88</v>
      </c>
      <c r="M665" s="401" t="n">
        <v>46</v>
      </c>
      <c r="N665" s="401" t="n">
        <v>130</v>
      </c>
      <c r="O665" s="401" t="n">
        <v>8</v>
      </c>
      <c r="P665" s="401" t="n">
        <v>68</v>
      </c>
      <c r="Q665" s="401" t="n">
        <v>90</v>
      </c>
      <c r="R665" s="401" t="n">
        <v>117</v>
      </c>
      <c r="S665" s="401" t="n">
        <v>76</v>
      </c>
      <c r="T665" s="401" t="n">
        <v>48</v>
      </c>
      <c r="U665" s="401" t="n">
        <v>128</v>
      </c>
      <c r="V665" s="401" t="n">
        <v>58</v>
      </c>
      <c r="W665" s="401" t="n">
        <v>102</v>
      </c>
      <c r="X665" s="401" t="n">
        <v>121</v>
      </c>
      <c r="Y665" s="401" t="n">
        <v>132</v>
      </c>
      <c r="Z665" s="401" t="n">
        <v>134</v>
      </c>
      <c r="AA665" s="401" t="n">
        <v>105</v>
      </c>
      <c r="AB665" s="401" t="n">
        <v>51</v>
      </c>
      <c r="AC665" s="401" t="n">
        <v>33</v>
      </c>
      <c r="AD665" s="401" t="n">
        <v>119</v>
      </c>
      <c r="AE665" s="401" t="n">
        <v>100</v>
      </c>
      <c r="AF665" s="401" t="n">
        <v>39</v>
      </c>
      <c r="AG665" s="401" t="n">
        <v>10</v>
      </c>
      <c r="AH665" s="401" t="n">
        <v>28</v>
      </c>
      <c r="AI665" s="401" t="n">
        <v>4</v>
      </c>
      <c r="AJ665" s="401" t="n">
        <v>9</v>
      </c>
      <c r="AK665" s="401" t="n">
        <v>78</v>
      </c>
      <c r="AL665" s="401" t="n">
        <v>37</v>
      </c>
      <c r="AM665" s="401" t="n">
        <v>12</v>
      </c>
      <c r="AN665" s="401" t="n">
        <v>54</v>
      </c>
      <c r="AO665" s="401" t="n">
        <v>42</v>
      </c>
      <c r="AP665" s="401" t="n">
        <v>53</v>
      </c>
      <c r="AQ665" s="401" t="n">
        <v>49</v>
      </c>
      <c r="AR665" s="401" t="n">
        <v>111</v>
      </c>
      <c r="AS665" s="401" t="n">
        <v>133</v>
      </c>
      <c r="AT665" s="401" t="n">
        <v>38</v>
      </c>
      <c r="AU665" s="401" t="n">
        <v>125</v>
      </c>
      <c r="AV665" s="401" t="n">
        <v>24</v>
      </c>
      <c r="AW665" s="401" t="n">
        <v>126</v>
      </c>
      <c r="AX665" s="401" t="n">
        <v>72</v>
      </c>
      <c r="AY665" s="401" t="n">
        <v>103</v>
      </c>
      <c r="AZ665" s="401" t="n">
        <v>3</v>
      </c>
      <c r="BA665" s="401" t="n">
        <v>31</v>
      </c>
      <c r="BB665" s="401" t="n">
        <v>26</v>
      </c>
      <c r="BC665" s="401" t="n">
        <v>63</v>
      </c>
      <c r="BD665" s="401" t="n">
        <v>17</v>
      </c>
      <c r="BE665" s="401" t="n">
        <v>45</v>
      </c>
      <c r="BF665" s="401" t="n">
        <v>57</v>
      </c>
      <c r="BG665" s="401" t="n">
        <v>98</v>
      </c>
      <c r="BH665" s="401" t="n">
        <v>79</v>
      </c>
      <c r="BI665" s="401" t="n">
        <v>135</v>
      </c>
      <c r="BJ665" s="401" t="n">
        <v>94</v>
      </c>
      <c r="BK665" s="401" t="n">
        <v>32</v>
      </c>
      <c r="BL665" s="401" t="n">
        <v>115</v>
      </c>
      <c r="BM665" s="401" t="n">
        <v>82</v>
      </c>
      <c r="BN665" s="401" t="n">
        <v>65</v>
      </c>
      <c r="BO665" s="401" t="n">
        <v>101</v>
      </c>
      <c r="BP665" s="401" t="n">
        <v>77</v>
      </c>
      <c r="BQ665" s="401" t="n">
        <v>6</v>
      </c>
      <c r="BR665" s="401" t="n">
        <v>123</v>
      </c>
      <c r="BS665" s="401" t="n">
        <v>74</v>
      </c>
      <c r="BT665" s="401" t="n">
        <v>23</v>
      </c>
      <c r="BU665" s="401" t="n">
        <v>30</v>
      </c>
      <c r="BV665" s="401" t="n">
        <v>1</v>
      </c>
      <c r="BW665" s="401" t="n">
        <v>34</v>
      </c>
      <c r="BX665" s="401" t="n">
        <v>99</v>
      </c>
      <c r="BY665" s="401" t="n">
        <v>113</v>
      </c>
      <c r="BZ665" s="401" t="n">
        <v>36</v>
      </c>
      <c r="CA665" s="401" t="n">
        <v>81</v>
      </c>
      <c r="CB665" s="401" t="n">
        <v>21</v>
      </c>
      <c r="CC665" s="401" t="n">
        <v>73</v>
      </c>
      <c r="CD665" s="401" t="n">
        <v>14</v>
      </c>
      <c r="CE665" s="401" t="n">
        <v>52</v>
      </c>
      <c r="CF665" s="401" t="n">
        <v>83</v>
      </c>
      <c r="CG665" s="401" t="n">
        <v>2</v>
      </c>
      <c r="CH665" s="401" t="n">
        <v>129</v>
      </c>
      <c r="CI665" s="401" t="n">
        <v>55</v>
      </c>
      <c r="CJ665" s="401" t="n">
        <v>61</v>
      </c>
      <c r="CK665" s="401" t="n">
        <v>27</v>
      </c>
      <c r="CL665" s="401" t="n">
        <v>106</v>
      </c>
      <c r="CM665" s="401" t="n">
        <v>124</v>
      </c>
      <c r="CN665" s="401" t="n">
        <v>131</v>
      </c>
      <c r="CO665" s="401" t="n">
        <v>96</v>
      </c>
      <c r="CP665" s="401" t="n">
        <v>47</v>
      </c>
      <c r="CQ665" s="401" t="n">
        <v>59</v>
      </c>
      <c r="CR665" s="401" t="n">
        <v>85</v>
      </c>
      <c r="CS665" s="401" t="n">
        <v>64</v>
      </c>
      <c r="CT665" s="401" t="n">
        <v>20</v>
      </c>
      <c r="CU665" s="401" t="n">
        <v>116</v>
      </c>
      <c r="CV665" s="401" t="n">
        <v>91</v>
      </c>
      <c r="CW665" s="401" t="n">
        <v>107</v>
      </c>
      <c r="CX665" s="401" t="n">
        <v>56</v>
      </c>
      <c r="CY665" s="401" t="n">
        <v>114</v>
      </c>
      <c r="CZ665" s="401" t="n">
        <v>22</v>
      </c>
      <c r="DA665" s="401" t="n">
        <v>29</v>
      </c>
      <c r="DB665" s="401" t="n">
        <v>122</v>
      </c>
      <c r="DC665" s="401" t="n">
        <v>70</v>
      </c>
      <c r="DD665" s="401" t="n">
        <v>7</v>
      </c>
      <c r="DE665" s="401" t="n">
        <v>11</v>
      </c>
      <c r="DF665" s="401" t="n">
        <v>62</v>
      </c>
      <c r="DG665" s="401" t="n">
        <v>50</v>
      </c>
      <c r="DH665" s="401" t="n">
        <v>108</v>
      </c>
      <c r="DI665" s="401" t="n">
        <v>15</v>
      </c>
      <c r="DJ665" s="401" t="n">
        <v>41</v>
      </c>
      <c r="DK665" s="401" t="n">
        <v>18</v>
      </c>
      <c r="DL665" s="401" t="n">
        <v>84</v>
      </c>
      <c r="DM665" s="401" t="n">
        <v>71</v>
      </c>
      <c r="DN665" s="401" t="n">
        <v>25</v>
      </c>
      <c r="DO665" s="401" t="n">
        <v>60</v>
      </c>
      <c r="DP665" s="401" t="n">
        <v>66</v>
      </c>
      <c r="DQ665" s="401" t="n">
        <v>95</v>
      </c>
      <c r="DR665" s="401" t="n">
        <v>35</v>
      </c>
      <c r="DS665" s="401" t="n">
        <v>67</v>
      </c>
      <c r="DT665" s="401" t="n">
        <v>87</v>
      </c>
      <c r="DU665" s="401" t="n">
        <v>127</v>
      </c>
      <c r="DV665" s="401" t="n">
        <v>5</v>
      </c>
      <c r="DW665" s="401" t="n">
        <v>69</v>
      </c>
      <c r="DX665" s="401" t="n">
        <v>86</v>
      </c>
      <c r="DY665" s="401" t="n">
        <v>13</v>
      </c>
      <c r="DZ665" s="401" t="n">
        <v>19</v>
      </c>
      <c r="EA665" s="401" t="n">
        <v>120</v>
      </c>
      <c r="EB665" s="401" t="n">
        <v>44</v>
      </c>
      <c r="EC665" s="401" t="n">
        <v>16</v>
      </c>
      <c r="ED665" s="401" t="n">
        <v>93</v>
      </c>
      <c r="EE665" s="401" t="n">
        <v>89</v>
      </c>
      <c r="EF665" s="401" t="n">
        <v>109</v>
      </c>
      <c r="EG665" s="401" t="n">
        <v>40</v>
      </c>
      <c r="EH665" s="401" t="n">
        <v>97</v>
      </c>
      <c r="EI665" s="401" t="n">
        <v>75</v>
      </c>
      <c r="EJ665" s="401" t="n">
        <v>112</v>
      </c>
    </row>
    <row r="667" customFormat="false" ht="12.75" hidden="false" customHeight="false" outlineLevel="0" collapsed="false">
      <c r="D667" s="446" t="n">
        <v>136</v>
      </c>
      <c r="E667" s="39" t="s">
        <v>250</v>
      </c>
    </row>
    <row r="668" customFormat="false" ht="12.75" hidden="false" customHeight="false" outlineLevel="0" collapsed="false">
      <c r="E668" s="401" t="s">
        <v>198</v>
      </c>
      <c r="F668" s="401" t="n">
        <v>1</v>
      </c>
      <c r="G668" s="401" t="n">
        <v>2</v>
      </c>
      <c r="H668" s="401" t="n">
        <v>3</v>
      </c>
      <c r="I668" s="401" t="n">
        <v>4</v>
      </c>
      <c r="J668" s="401" t="n">
        <v>5</v>
      </c>
      <c r="K668" s="401" t="n">
        <v>6</v>
      </c>
      <c r="L668" s="401" t="n">
        <v>7</v>
      </c>
      <c r="M668" s="401" t="n">
        <v>8</v>
      </c>
      <c r="N668" s="401" t="n">
        <v>9</v>
      </c>
      <c r="O668" s="401" t="n">
        <v>10</v>
      </c>
      <c r="P668" s="401" t="n">
        <v>11</v>
      </c>
      <c r="Q668" s="401" t="n">
        <v>12</v>
      </c>
      <c r="R668" s="401" t="n">
        <v>13</v>
      </c>
      <c r="S668" s="401" t="n">
        <v>14</v>
      </c>
      <c r="T668" s="401" t="n">
        <v>15</v>
      </c>
      <c r="U668" s="401" t="n">
        <v>16</v>
      </c>
      <c r="V668" s="401" t="n">
        <v>17</v>
      </c>
      <c r="W668" s="401" t="n">
        <v>18</v>
      </c>
      <c r="X668" s="401" t="n">
        <v>19</v>
      </c>
      <c r="Y668" s="401" t="n">
        <v>20</v>
      </c>
      <c r="Z668" s="401" t="n">
        <v>21</v>
      </c>
      <c r="AA668" s="401" t="n">
        <v>22</v>
      </c>
      <c r="AB668" s="401" t="n">
        <v>23</v>
      </c>
      <c r="AC668" s="401" t="n">
        <v>24</v>
      </c>
      <c r="AD668" s="401" t="n">
        <v>25</v>
      </c>
      <c r="AE668" s="401" t="n">
        <v>26</v>
      </c>
      <c r="AF668" s="401" t="n">
        <v>27</v>
      </c>
      <c r="AG668" s="401" t="n">
        <v>28</v>
      </c>
      <c r="AH668" s="401" t="n">
        <v>29</v>
      </c>
      <c r="AI668" s="401" t="n">
        <v>30</v>
      </c>
      <c r="AJ668" s="401" t="n">
        <v>31</v>
      </c>
      <c r="AK668" s="401" t="n">
        <v>32</v>
      </c>
      <c r="AL668" s="401" t="n">
        <v>33</v>
      </c>
      <c r="AM668" s="401" t="n">
        <v>34</v>
      </c>
      <c r="AN668" s="401" t="n">
        <v>35</v>
      </c>
      <c r="AO668" s="401" t="n">
        <v>36</v>
      </c>
      <c r="AP668" s="401" t="n">
        <v>37</v>
      </c>
      <c r="AQ668" s="401" t="n">
        <v>38</v>
      </c>
      <c r="AR668" s="401" t="n">
        <v>39</v>
      </c>
      <c r="AS668" s="401" t="n">
        <v>40</v>
      </c>
      <c r="AT668" s="401" t="n">
        <v>41</v>
      </c>
      <c r="AU668" s="401" t="n">
        <v>42</v>
      </c>
      <c r="AV668" s="401" t="n">
        <v>43</v>
      </c>
      <c r="AW668" s="401" t="n">
        <v>44</v>
      </c>
      <c r="AX668" s="401" t="n">
        <v>45</v>
      </c>
      <c r="AY668" s="401" t="n">
        <v>46</v>
      </c>
      <c r="AZ668" s="401" t="n">
        <v>47</v>
      </c>
      <c r="BA668" s="401" t="n">
        <v>48</v>
      </c>
      <c r="BB668" s="401" t="n">
        <v>49</v>
      </c>
      <c r="BC668" s="401" t="n">
        <v>50</v>
      </c>
      <c r="BD668" s="401" t="n">
        <v>51</v>
      </c>
      <c r="BE668" s="401" t="n">
        <v>52</v>
      </c>
      <c r="BF668" s="401" t="n">
        <v>53</v>
      </c>
      <c r="BG668" s="401" t="n">
        <v>54</v>
      </c>
      <c r="BH668" s="401" t="n">
        <v>55</v>
      </c>
      <c r="BI668" s="401" t="n">
        <v>56</v>
      </c>
      <c r="BJ668" s="401" t="n">
        <v>57</v>
      </c>
      <c r="BK668" s="401" t="n">
        <v>58</v>
      </c>
      <c r="BL668" s="401" t="n">
        <v>59</v>
      </c>
      <c r="BM668" s="401" t="n">
        <v>60</v>
      </c>
      <c r="BN668" s="401" t="n">
        <v>61</v>
      </c>
      <c r="BO668" s="401" t="n">
        <v>62</v>
      </c>
      <c r="BP668" s="401" t="n">
        <v>63</v>
      </c>
      <c r="BQ668" s="401" t="n">
        <v>64</v>
      </c>
      <c r="BR668" s="401" t="n">
        <v>65</v>
      </c>
      <c r="BS668" s="401" t="n">
        <v>66</v>
      </c>
      <c r="BT668" s="401" t="n">
        <v>67</v>
      </c>
      <c r="BU668" s="401" t="n">
        <v>68</v>
      </c>
      <c r="BV668" s="401" t="n">
        <v>69</v>
      </c>
      <c r="BW668" s="401" t="n">
        <v>70</v>
      </c>
      <c r="BX668" s="401" t="n">
        <v>71</v>
      </c>
      <c r="BY668" s="401" t="n">
        <v>72</v>
      </c>
      <c r="BZ668" s="401" t="n">
        <v>73</v>
      </c>
      <c r="CA668" s="401" t="n">
        <v>74</v>
      </c>
      <c r="CB668" s="401" t="n">
        <v>75</v>
      </c>
      <c r="CC668" s="401" t="n">
        <v>76</v>
      </c>
      <c r="CD668" s="401" t="n">
        <v>77</v>
      </c>
      <c r="CE668" s="401" t="n">
        <v>78</v>
      </c>
      <c r="CF668" s="401" t="n">
        <v>79</v>
      </c>
      <c r="CG668" s="401" t="n">
        <v>80</v>
      </c>
      <c r="CH668" s="401" t="n">
        <v>81</v>
      </c>
      <c r="CI668" s="401" t="n">
        <v>82</v>
      </c>
      <c r="CJ668" s="401" t="n">
        <v>83</v>
      </c>
      <c r="CK668" s="401" t="n">
        <v>84</v>
      </c>
      <c r="CL668" s="401" t="n">
        <v>85</v>
      </c>
      <c r="CM668" s="401" t="n">
        <v>86</v>
      </c>
      <c r="CN668" s="401" t="n">
        <v>87</v>
      </c>
      <c r="CO668" s="401" t="n">
        <v>88</v>
      </c>
      <c r="CP668" s="401" t="n">
        <v>89</v>
      </c>
      <c r="CQ668" s="401" t="n">
        <v>90</v>
      </c>
      <c r="CR668" s="401" t="n">
        <v>91</v>
      </c>
      <c r="CS668" s="401" t="n">
        <v>92</v>
      </c>
      <c r="CT668" s="401" t="n">
        <v>93</v>
      </c>
      <c r="CU668" s="401" t="n">
        <v>94</v>
      </c>
      <c r="CV668" s="401" t="n">
        <v>95</v>
      </c>
      <c r="CW668" s="401" t="n">
        <v>96</v>
      </c>
      <c r="CX668" s="401" t="n">
        <v>97</v>
      </c>
      <c r="CY668" s="401" t="n">
        <v>98</v>
      </c>
      <c r="CZ668" s="401" t="n">
        <v>99</v>
      </c>
      <c r="DA668" s="401" t="n">
        <v>100</v>
      </c>
      <c r="DB668" s="401" t="n">
        <v>101</v>
      </c>
      <c r="DC668" s="401" t="n">
        <v>102</v>
      </c>
      <c r="DD668" s="401" t="n">
        <v>103</v>
      </c>
      <c r="DE668" s="401" t="n">
        <v>104</v>
      </c>
      <c r="DF668" s="401" t="n">
        <v>105</v>
      </c>
      <c r="DG668" s="401" t="n">
        <v>106</v>
      </c>
      <c r="DH668" s="401" t="n">
        <v>107</v>
      </c>
      <c r="DI668" s="401" t="n">
        <v>108</v>
      </c>
      <c r="DJ668" s="401" t="n">
        <v>109</v>
      </c>
      <c r="DK668" s="401" t="n">
        <v>110</v>
      </c>
      <c r="DL668" s="401" t="n">
        <v>111</v>
      </c>
      <c r="DM668" s="401" t="n">
        <v>112</v>
      </c>
      <c r="DN668" s="401" t="n">
        <v>113</v>
      </c>
      <c r="DO668" s="401" t="n">
        <v>114</v>
      </c>
      <c r="DP668" s="401" t="n">
        <v>115</v>
      </c>
      <c r="DQ668" s="401" t="n">
        <v>116</v>
      </c>
      <c r="DR668" s="401" t="n">
        <v>117</v>
      </c>
      <c r="DS668" s="401" t="n">
        <v>118</v>
      </c>
      <c r="DT668" s="401" t="n">
        <v>119</v>
      </c>
      <c r="DU668" s="401" t="n">
        <v>120</v>
      </c>
      <c r="DV668" s="401" t="n">
        <v>121</v>
      </c>
      <c r="DW668" s="401" t="n">
        <v>122</v>
      </c>
      <c r="DX668" s="401" t="n">
        <v>123</v>
      </c>
      <c r="DY668" s="401" t="n">
        <v>124</v>
      </c>
      <c r="EA668" s="401" t="n">
        <v>125</v>
      </c>
      <c r="EB668" s="401" t="n">
        <v>126</v>
      </c>
      <c r="EC668" s="401" t="n">
        <v>127</v>
      </c>
      <c r="ED668" s="401" t="n">
        <v>128</v>
      </c>
      <c r="EF668" s="401" t="n">
        <v>129</v>
      </c>
      <c r="EG668" s="401" t="n">
        <v>130</v>
      </c>
      <c r="EH668" s="401" t="n">
        <v>131</v>
      </c>
      <c r="EI668" s="401" t="n">
        <v>132</v>
      </c>
      <c r="EK668" s="401" t="n">
        <v>133</v>
      </c>
      <c r="EL668" s="401" t="n">
        <v>134</v>
      </c>
      <c r="EM668" s="401" t="n">
        <v>135</v>
      </c>
      <c r="EN668" s="401" t="n">
        <v>136</v>
      </c>
    </row>
    <row r="669" customFormat="false" ht="12.75" hidden="false" customHeight="false" outlineLevel="0" collapsed="false">
      <c r="E669" s="401" t="s">
        <v>225</v>
      </c>
      <c r="F669" s="401" t="n">
        <v>54</v>
      </c>
      <c r="G669" s="401" t="n">
        <v>23</v>
      </c>
      <c r="H669" s="401" t="n">
        <v>72</v>
      </c>
      <c r="I669" s="401" t="n">
        <v>33</v>
      </c>
      <c r="J669" s="401" t="n">
        <v>68</v>
      </c>
      <c r="K669" s="401" t="n">
        <v>22</v>
      </c>
      <c r="L669" s="401" t="n">
        <v>43</v>
      </c>
      <c r="M669" s="401" t="n">
        <v>134</v>
      </c>
      <c r="N669" s="401" t="n">
        <v>38</v>
      </c>
      <c r="O669" s="401" t="n">
        <v>79</v>
      </c>
      <c r="P669" s="401" t="n">
        <v>89</v>
      </c>
      <c r="Q669" s="401" t="n">
        <v>98</v>
      </c>
      <c r="R669" s="401" t="n">
        <v>9</v>
      </c>
      <c r="S669" s="401" t="n">
        <v>120</v>
      </c>
      <c r="T669" s="401" t="n">
        <v>13</v>
      </c>
      <c r="U669" s="401" t="n">
        <v>37</v>
      </c>
      <c r="V669" s="401" t="n">
        <v>30</v>
      </c>
      <c r="W669" s="401" t="n">
        <v>64</v>
      </c>
      <c r="X669" s="401" t="n">
        <v>8</v>
      </c>
      <c r="Y669" s="401" t="n">
        <v>34</v>
      </c>
      <c r="Z669" s="401" t="n">
        <v>127</v>
      </c>
      <c r="AA669" s="401" t="n">
        <v>93</v>
      </c>
      <c r="AB669" s="401" t="n">
        <v>101</v>
      </c>
      <c r="AC669" s="401" t="n">
        <v>45</v>
      </c>
      <c r="AD669" s="401" t="n">
        <v>118</v>
      </c>
      <c r="AE669" s="401" t="n">
        <v>10</v>
      </c>
      <c r="AF669" s="401" t="n">
        <v>18</v>
      </c>
      <c r="AG669" s="401" t="n">
        <v>130</v>
      </c>
      <c r="AH669" s="401" t="n">
        <v>51</v>
      </c>
      <c r="AI669" s="401" t="n">
        <v>125</v>
      </c>
      <c r="AJ669" s="401" t="n">
        <v>57</v>
      </c>
      <c r="AK669" s="401" t="n">
        <v>111</v>
      </c>
      <c r="AL669" s="401" t="n">
        <v>31</v>
      </c>
      <c r="AM669" s="401" t="n">
        <v>20</v>
      </c>
      <c r="AN669" s="401" t="n">
        <v>116</v>
      </c>
      <c r="AO669" s="401" t="n">
        <v>15</v>
      </c>
      <c r="AP669" s="401" t="n">
        <v>46</v>
      </c>
      <c r="AQ669" s="401" t="n">
        <v>7</v>
      </c>
      <c r="AR669" s="401" t="n">
        <v>85</v>
      </c>
      <c r="AS669" s="401" t="n">
        <v>52</v>
      </c>
      <c r="AT669" s="401" t="n">
        <v>107</v>
      </c>
      <c r="AU669" s="401" t="n">
        <v>26</v>
      </c>
      <c r="AV669" s="401" t="n">
        <v>90</v>
      </c>
      <c r="AW669" s="401" t="n">
        <v>92</v>
      </c>
      <c r="AX669" s="401" t="n">
        <v>114</v>
      </c>
      <c r="AY669" s="401" t="n">
        <v>105</v>
      </c>
      <c r="AZ669" s="401" t="n">
        <v>24</v>
      </c>
      <c r="BA669" s="401" t="n">
        <v>81</v>
      </c>
      <c r="BB669" s="401" t="n">
        <v>12</v>
      </c>
      <c r="BC669" s="401" t="n">
        <v>122</v>
      </c>
      <c r="BD669" s="401" t="n">
        <v>123</v>
      </c>
      <c r="BE669" s="401" t="n">
        <v>53</v>
      </c>
      <c r="BF669" s="401" t="n">
        <v>50</v>
      </c>
      <c r="BG669" s="401" t="n">
        <v>86</v>
      </c>
      <c r="BH669" s="401" t="n">
        <v>83</v>
      </c>
      <c r="BI669" s="401" t="n">
        <v>124</v>
      </c>
      <c r="BJ669" s="401" t="n">
        <v>95</v>
      </c>
      <c r="BK669" s="401" t="n">
        <v>4</v>
      </c>
      <c r="BL669" s="401" t="n">
        <v>28</v>
      </c>
      <c r="BM669" s="401" t="n">
        <v>11</v>
      </c>
      <c r="BN669" s="401" t="n">
        <v>136</v>
      </c>
      <c r="BO669" s="401" t="n">
        <v>49</v>
      </c>
      <c r="BP669" s="401" t="n">
        <v>102</v>
      </c>
      <c r="BQ669" s="401" t="n">
        <v>129</v>
      </c>
      <c r="BR669" s="401" t="n">
        <v>78</v>
      </c>
      <c r="BS669" s="401" t="n">
        <v>65</v>
      </c>
      <c r="BT669" s="401" t="n">
        <v>94</v>
      </c>
      <c r="BU669" s="401" t="n">
        <v>82</v>
      </c>
      <c r="BV669" s="401" t="n">
        <v>16</v>
      </c>
      <c r="BW669" s="401" t="n">
        <v>48</v>
      </c>
      <c r="BX669" s="401" t="n">
        <v>100</v>
      </c>
      <c r="BY669" s="401" t="n">
        <v>44</v>
      </c>
      <c r="BZ669" s="401" t="n">
        <v>40</v>
      </c>
      <c r="CA669" s="401" t="n">
        <v>76</v>
      </c>
      <c r="CB669" s="401" t="n">
        <v>135</v>
      </c>
      <c r="CC669" s="401" t="n">
        <v>74</v>
      </c>
      <c r="CD669" s="401" t="n">
        <v>80</v>
      </c>
      <c r="CE669" s="401" t="n">
        <v>62</v>
      </c>
      <c r="CF669" s="401" t="n">
        <v>88</v>
      </c>
      <c r="CG669" s="401" t="n">
        <v>36</v>
      </c>
      <c r="CH669" s="401" t="n">
        <v>70</v>
      </c>
      <c r="CI669" s="401" t="n">
        <v>5</v>
      </c>
      <c r="CJ669" s="401" t="n">
        <v>121</v>
      </c>
      <c r="CK669" s="401" t="n">
        <v>133</v>
      </c>
      <c r="CL669" s="401" t="n">
        <v>103</v>
      </c>
      <c r="CM669" s="401" t="n">
        <v>60</v>
      </c>
      <c r="CN669" s="401" t="n">
        <v>75</v>
      </c>
      <c r="CO669" s="401" t="n">
        <v>132</v>
      </c>
      <c r="CP669" s="401" t="n">
        <v>112</v>
      </c>
      <c r="CQ669" s="401" t="n">
        <v>42</v>
      </c>
      <c r="CR669" s="401" t="n">
        <v>131</v>
      </c>
      <c r="CS669" s="401" t="n">
        <v>29</v>
      </c>
      <c r="CT669" s="401" t="n">
        <v>19</v>
      </c>
      <c r="CU669" s="401" t="n">
        <v>2</v>
      </c>
      <c r="CV669" s="401" t="n">
        <v>97</v>
      </c>
      <c r="CW669" s="401" t="n">
        <v>104</v>
      </c>
      <c r="CX669" s="401" t="n">
        <v>1</v>
      </c>
      <c r="CY669" s="401" t="n">
        <v>35</v>
      </c>
      <c r="CZ669" s="401" t="n">
        <v>110</v>
      </c>
      <c r="DA669" s="401" t="n">
        <v>66</v>
      </c>
      <c r="DB669" s="401" t="n">
        <v>59</v>
      </c>
      <c r="DC669" s="401" t="n">
        <v>61</v>
      </c>
      <c r="DD669" s="401" t="n">
        <v>25</v>
      </c>
      <c r="DE669" s="401" t="n">
        <v>106</v>
      </c>
      <c r="DF669" s="401" t="n">
        <v>126</v>
      </c>
      <c r="DG669" s="401" t="n">
        <v>3</v>
      </c>
      <c r="DH669" s="401" t="n">
        <v>6</v>
      </c>
      <c r="DI669" s="401" t="n">
        <v>67</v>
      </c>
      <c r="DJ669" s="401" t="n">
        <v>17</v>
      </c>
      <c r="DK669" s="401" t="n">
        <v>99</v>
      </c>
      <c r="DL669" s="401" t="n">
        <v>32</v>
      </c>
      <c r="DM669" s="401" t="n">
        <v>128</v>
      </c>
      <c r="DN669" s="401" t="n">
        <v>96</v>
      </c>
      <c r="DO669" s="401" t="n">
        <v>47</v>
      </c>
      <c r="DP669" s="401" t="n">
        <v>117</v>
      </c>
      <c r="DQ669" s="401" t="n">
        <v>55</v>
      </c>
      <c r="DR669" s="401" t="n">
        <v>73</v>
      </c>
      <c r="DS669" s="401" t="n">
        <v>39</v>
      </c>
      <c r="DT669" s="401" t="n">
        <v>87</v>
      </c>
      <c r="DU669" s="401" t="n">
        <v>21</v>
      </c>
      <c r="DV669" s="401" t="n">
        <v>119</v>
      </c>
      <c r="DW669" s="401" t="n">
        <v>56</v>
      </c>
      <c r="DX669" s="401" t="n">
        <v>41</v>
      </c>
      <c r="DY669" s="401" t="n">
        <v>71</v>
      </c>
      <c r="EA669" s="401" t="n">
        <v>69</v>
      </c>
      <c r="EB669" s="401" t="n">
        <v>109</v>
      </c>
      <c r="EC669" s="401" t="n">
        <v>14</v>
      </c>
      <c r="ED669" s="401" t="n">
        <v>27</v>
      </c>
      <c r="EF669" s="401" t="n">
        <v>108</v>
      </c>
      <c r="EG669" s="401" t="n">
        <v>115</v>
      </c>
      <c r="EH669" s="401" t="n">
        <v>91</v>
      </c>
      <c r="EI669" s="401" t="n">
        <v>77</v>
      </c>
      <c r="EK669" s="401" t="n">
        <v>58</v>
      </c>
      <c r="EL669" s="401" t="n">
        <v>113</v>
      </c>
      <c r="EM669" s="401" t="n">
        <v>84</v>
      </c>
      <c r="EN669" s="401" t="n">
        <v>63</v>
      </c>
    </row>
    <row r="670" customFormat="false" ht="12.75" hidden="false" customHeight="false" outlineLevel="0" collapsed="false">
      <c r="E670" s="401" t="s">
        <v>227</v>
      </c>
      <c r="F670" s="401" t="n">
        <v>83</v>
      </c>
      <c r="G670" s="401" t="n">
        <v>63</v>
      </c>
      <c r="H670" s="401" t="n">
        <v>30</v>
      </c>
      <c r="I670" s="401" t="n">
        <v>3</v>
      </c>
      <c r="J670" s="401" t="n">
        <v>72</v>
      </c>
      <c r="K670" s="401" t="n">
        <v>94</v>
      </c>
      <c r="L670" s="401" t="n">
        <v>88</v>
      </c>
      <c r="M670" s="401" t="n">
        <v>117</v>
      </c>
      <c r="N670" s="401" t="n">
        <v>6</v>
      </c>
      <c r="O670" s="401" t="n">
        <v>102</v>
      </c>
      <c r="P670" s="401" t="n">
        <v>42</v>
      </c>
      <c r="Q670" s="401" t="n">
        <v>8</v>
      </c>
      <c r="R670" s="401" t="n">
        <v>70</v>
      </c>
      <c r="S670" s="401" t="n">
        <v>55</v>
      </c>
      <c r="T670" s="401" t="n">
        <v>93</v>
      </c>
      <c r="U670" s="401" t="n">
        <v>79</v>
      </c>
      <c r="V670" s="401" t="n">
        <v>59</v>
      </c>
      <c r="W670" s="401" t="n">
        <v>109</v>
      </c>
      <c r="X670" s="401" t="n">
        <v>130</v>
      </c>
      <c r="Y670" s="401" t="n">
        <v>124</v>
      </c>
      <c r="Z670" s="401" t="n">
        <v>77</v>
      </c>
      <c r="AA670" s="401" t="n">
        <v>25</v>
      </c>
      <c r="AB670" s="401" t="n">
        <v>17</v>
      </c>
      <c r="AC670" s="401" t="n">
        <v>1</v>
      </c>
      <c r="AD670" s="401" t="n">
        <v>111</v>
      </c>
      <c r="AE670" s="401" t="n">
        <v>118</v>
      </c>
      <c r="AF670" s="401" t="n">
        <v>21</v>
      </c>
      <c r="AG670" s="401" t="n">
        <v>60</v>
      </c>
      <c r="AH670" s="401" t="n">
        <v>7</v>
      </c>
      <c r="AI670" s="401" t="n">
        <v>104</v>
      </c>
      <c r="AJ670" s="401" t="n">
        <v>68</v>
      </c>
      <c r="AK670" s="401" t="n">
        <v>39</v>
      </c>
      <c r="AL670" s="401" t="n">
        <v>52</v>
      </c>
      <c r="AM670" s="401" t="n">
        <v>56</v>
      </c>
      <c r="AN670" s="401" t="n">
        <v>18</v>
      </c>
      <c r="AO670" s="401" t="n">
        <v>29</v>
      </c>
      <c r="AP670" s="401" t="n">
        <v>76</v>
      </c>
      <c r="AQ670" s="401" t="n">
        <v>89</v>
      </c>
      <c r="AR670" s="401" t="n">
        <v>134</v>
      </c>
      <c r="AS670" s="401" t="n">
        <v>107</v>
      </c>
      <c r="AT670" s="401" t="n">
        <v>110</v>
      </c>
      <c r="AU670" s="401" t="n">
        <v>84</v>
      </c>
      <c r="AV670" s="401" t="n">
        <v>97</v>
      </c>
      <c r="AW670" s="401" t="n">
        <v>62</v>
      </c>
      <c r="AX670" s="401" t="n">
        <v>51</v>
      </c>
      <c r="AY670" s="401" t="n">
        <v>114</v>
      </c>
      <c r="AZ670" s="401" t="n">
        <v>65</v>
      </c>
      <c r="BA670" s="401" t="n">
        <v>54</v>
      </c>
      <c r="BB670" s="401" t="n">
        <v>31</v>
      </c>
      <c r="BC670" s="401" t="n">
        <v>67</v>
      </c>
      <c r="BD670" s="401" t="n">
        <v>64</v>
      </c>
      <c r="BE670" s="401" t="n">
        <v>135</v>
      </c>
      <c r="BF670" s="401" t="n">
        <v>87</v>
      </c>
      <c r="BG670" s="401" t="n">
        <v>41</v>
      </c>
      <c r="BH670" s="401" t="n">
        <v>98</v>
      </c>
      <c r="BI670" s="401" t="n">
        <v>112</v>
      </c>
      <c r="BJ670" s="401" t="n">
        <v>86</v>
      </c>
      <c r="BK670" s="401" t="n">
        <v>126</v>
      </c>
      <c r="BL670" s="401" t="n">
        <v>23</v>
      </c>
      <c r="BM670" s="401" t="n">
        <v>81</v>
      </c>
      <c r="BN670" s="401" t="n">
        <v>34</v>
      </c>
      <c r="BO670" s="401" t="n">
        <v>14</v>
      </c>
      <c r="BP670" s="401" t="n">
        <v>105</v>
      </c>
      <c r="BQ670" s="401" t="n">
        <v>58</v>
      </c>
      <c r="BR670" s="401" t="n">
        <v>136</v>
      </c>
      <c r="BS670" s="401" t="n">
        <v>20</v>
      </c>
      <c r="BT670" s="401" t="n">
        <v>50</v>
      </c>
      <c r="BU670" s="401" t="n">
        <v>5</v>
      </c>
      <c r="BV670" s="401" t="n">
        <v>113</v>
      </c>
      <c r="BW670" s="401" t="n">
        <v>43</v>
      </c>
      <c r="BX670" s="401" t="n">
        <v>49</v>
      </c>
      <c r="BY670" s="401" t="n">
        <v>40</v>
      </c>
      <c r="BZ670" s="401" t="n">
        <v>74</v>
      </c>
      <c r="CA670" s="401" t="n">
        <v>91</v>
      </c>
      <c r="CB670" s="401" t="n">
        <v>123</v>
      </c>
      <c r="CC670" s="401" t="n">
        <v>27</v>
      </c>
      <c r="CD670" s="401" t="n">
        <v>48</v>
      </c>
      <c r="CE670" s="401" t="n">
        <v>129</v>
      </c>
      <c r="CF670" s="401" t="n">
        <v>61</v>
      </c>
      <c r="CG670" s="401" t="n">
        <v>127</v>
      </c>
      <c r="CH670" s="401" t="n">
        <v>33</v>
      </c>
      <c r="CI670" s="401" t="n">
        <v>90</v>
      </c>
      <c r="CJ670" s="401" t="n">
        <v>24</v>
      </c>
      <c r="CK670" s="401" t="n">
        <v>15</v>
      </c>
      <c r="CL670" s="401" t="n">
        <v>101</v>
      </c>
      <c r="CM670" s="401" t="n">
        <v>80</v>
      </c>
      <c r="CN670" s="401" t="n">
        <v>125</v>
      </c>
      <c r="CO670" s="401" t="n">
        <v>69</v>
      </c>
      <c r="CP670" s="401" t="n">
        <v>46</v>
      </c>
      <c r="CQ670" s="401" t="n">
        <v>133</v>
      </c>
      <c r="CR670" s="401" t="n">
        <v>99</v>
      </c>
      <c r="CS670" s="401" t="n">
        <v>16</v>
      </c>
      <c r="CT670" s="401" t="n">
        <v>47</v>
      </c>
      <c r="CU670" s="401" t="n">
        <v>36</v>
      </c>
      <c r="CV670" s="401" t="n">
        <v>131</v>
      </c>
      <c r="CW670" s="401" t="n">
        <v>128</v>
      </c>
      <c r="CX670" s="401" t="n">
        <v>19</v>
      </c>
      <c r="CY670" s="401" t="n">
        <v>44</v>
      </c>
      <c r="CZ670" s="401" t="n">
        <v>116</v>
      </c>
      <c r="DA670" s="401" t="n">
        <v>26</v>
      </c>
      <c r="DB670" s="401" t="n">
        <v>85</v>
      </c>
      <c r="DC670" s="401" t="n">
        <v>100</v>
      </c>
      <c r="DD670" s="401" t="n">
        <v>2</v>
      </c>
      <c r="DE670" s="401" t="n">
        <v>73</v>
      </c>
      <c r="DF670" s="401" t="n">
        <v>119</v>
      </c>
      <c r="DG670" s="401" t="n">
        <v>92</v>
      </c>
      <c r="DH670" s="401" t="n">
        <v>132</v>
      </c>
      <c r="DI670" s="401" t="n">
        <v>66</v>
      </c>
      <c r="DJ670" s="401" t="n">
        <v>121</v>
      </c>
      <c r="DK670" s="401" t="n">
        <v>71</v>
      </c>
      <c r="DL670" s="401" t="n">
        <v>120</v>
      </c>
      <c r="DM670" s="401" t="n">
        <v>103</v>
      </c>
      <c r="DN670" s="401" t="n">
        <v>122</v>
      </c>
      <c r="DO670" s="401" t="n">
        <v>108</v>
      </c>
      <c r="DP670" s="401" t="n">
        <v>57</v>
      </c>
      <c r="DQ670" s="401" t="n">
        <v>115</v>
      </c>
      <c r="DR670" s="401" t="n">
        <v>10</v>
      </c>
      <c r="DS670" s="401" t="n">
        <v>12</v>
      </c>
      <c r="DT670" s="401" t="n">
        <v>96</v>
      </c>
      <c r="DU670" s="401" t="n">
        <v>22</v>
      </c>
      <c r="DV670" s="401" t="n">
        <v>35</v>
      </c>
      <c r="DW670" s="401" t="n">
        <v>4</v>
      </c>
      <c r="DX670" s="401" t="n">
        <v>75</v>
      </c>
      <c r="DY670" s="401" t="n">
        <v>37</v>
      </c>
      <c r="EA670" s="401" t="n">
        <v>45</v>
      </c>
      <c r="EB670" s="401" t="n">
        <v>9</v>
      </c>
      <c r="EC670" s="401" t="n">
        <v>11</v>
      </c>
      <c r="ED670" s="401" t="n">
        <v>82</v>
      </c>
      <c r="EF670" s="401" t="n">
        <v>78</v>
      </c>
      <c r="EG670" s="401" t="n">
        <v>13</v>
      </c>
      <c r="EH670" s="401" t="n">
        <v>95</v>
      </c>
      <c r="EI670" s="401" t="n">
        <v>32</v>
      </c>
      <c r="EK670" s="401" t="n">
        <v>28</v>
      </c>
      <c r="EL670" s="401" t="n">
        <v>38</v>
      </c>
      <c r="EM670" s="401" t="n">
        <v>106</v>
      </c>
      <c r="EN670" s="401" t="n">
        <v>53</v>
      </c>
    </row>
    <row r="672" customFormat="false" ht="12.75" hidden="false" customHeight="false" outlineLevel="0" collapsed="false">
      <c r="D672" s="446" t="n">
        <v>137</v>
      </c>
      <c r="E672" s="39" t="s">
        <v>250</v>
      </c>
    </row>
    <row r="673" customFormat="false" ht="12.75" hidden="false" customHeight="false" outlineLevel="0" collapsed="false">
      <c r="E673" s="401" t="s">
        <v>198</v>
      </c>
      <c r="F673" s="401" t="n">
        <v>1</v>
      </c>
      <c r="G673" s="401" t="n">
        <v>2</v>
      </c>
      <c r="H673" s="401" t="n">
        <v>3</v>
      </c>
      <c r="I673" s="401" t="n">
        <v>4</v>
      </c>
      <c r="J673" s="401" t="n">
        <v>5</v>
      </c>
      <c r="K673" s="401" t="n">
        <v>6</v>
      </c>
      <c r="L673" s="401" t="n">
        <v>7</v>
      </c>
      <c r="M673" s="401" t="n">
        <v>8</v>
      </c>
      <c r="N673" s="401" t="n">
        <v>9</v>
      </c>
      <c r="O673" s="401" t="n">
        <v>10</v>
      </c>
      <c r="P673" s="401" t="n">
        <v>11</v>
      </c>
      <c r="Q673" s="401" t="n">
        <v>12</v>
      </c>
      <c r="R673" s="401" t="n">
        <v>13</v>
      </c>
      <c r="S673" s="401" t="n">
        <v>14</v>
      </c>
      <c r="T673" s="401" t="n">
        <v>15</v>
      </c>
      <c r="U673" s="401" t="n">
        <v>16</v>
      </c>
      <c r="V673" s="401" t="n">
        <v>17</v>
      </c>
      <c r="W673" s="401" t="n">
        <v>18</v>
      </c>
      <c r="X673" s="401" t="n">
        <v>19</v>
      </c>
      <c r="Y673" s="401" t="n">
        <v>20</v>
      </c>
      <c r="Z673" s="401" t="n">
        <v>21</v>
      </c>
      <c r="AA673" s="401" t="n">
        <v>22</v>
      </c>
      <c r="AB673" s="401" t="n">
        <v>23</v>
      </c>
      <c r="AC673" s="401" t="n">
        <v>24</v>
      </c>
      <c r="AD673" s="401" t="n">
        <v>25</v>
      </c>
      <c r="AE673" s="401" t="n">
        <v>26</v>
      </c>
      <c r="AF673" s="401" t="n">
        <v>27</v>
      </c>
      <c r="AG673" s="401" t="n">
        <v>28</v>
      </c>
      <c r="AH673" s="401" t="n">
        <v>29</v>
      </c>
      <c r="AI673" s="401" t="n">
        <v>30</v>
      </c>
      <c r="AJ673" s="401" t="n">
        <v>31</v>
      </c>
      <c r="AK673" s="401" t="n">
        <v>32</v>
      </c>
      <c r="AL673" s="401" t="n">
        <v>33</v>
      </c>
      <c r="AM673" s="401" t="n">
        <v>34</v>
      </c>
      <c r="AN673" s="401" t="n">
        <v>35</v>
      </c>
      <c r="AO673" s="401" t="n">
        <v>36</v>
      </c>
      <c r="AP673" s="401" t="n">
        <v>37</v>
      </c>
      <c r="AQ673" s="401" t="n">
        <v>38</v>
      </c>
      <c r="AR673" s="401" t="n">
        <v>39</v>
      </c>
      <c r="AS673" s="401" t="n">
        <v>40</v>
      </c>
      <c r="AT673" s="401" t="n">
        <v>41</v>
      </c>
      <c r="AU673" s="401" t="n">
        <v>42</v>
      </c>
      <c r="AV673" s="401" t="n">
        <v>43</v>
      </c>
      <c r="AW673" s="401" t="n">
        <v>44</v>
      </c>
      <c r="AX673" s="401" t="n">
        <v>45</v>
      </c>
      <c r="AY673" s="401" t="n">
        <v>46</v>
      </c>
      <c r="AZ673" s="401" t="n">
        <v>47</v>
      </c>
      <c r="BA673" s="401" t="n">
        <v>48</v>
      </c>
      <c r="BB673" s="401" t="n">
        <v>49</v>
      </c>
      <c r="BC673" s="401" t="n">
        <v>50</v>
      </c>
      <c r="BD673" s="401" t="n">
        <v>51</v>
      </c>
      <c r="BE673" s="401" t="n">
        <v>52</v>
      </c>
      <c r="BF673" s="401" t="n">
        <v>53</v>
      </c>
      <c r="BG673" s="401" t="n">
        <v>54</v>
      </c>
      <c r="BH673" s="401" t="n">
        <v>55</v>
      </c>
      <c r="BI673" s="401" t="n">
        <v>56</v>
      </c>
      <c r="BJ673" s="401" t="n">
        <v>57</v>
      </c>
      <c r="BK673" s="401" t="n">
        <v>58</v>
      </c>
      <c r="BL673" s="401" t="n">
        <v>59</v>
      </c>
      <c r="BM673" s="401" t="n">
        <v>60</v>
      </c>
      <c r="BN673" s="401" t="n">
        <v>61</v>
      </c>
      <c r="BO673" s="401" t="n">
        <v>62</v>
      </c>
      <c r="BP673" s="401" t="n">
        <v>63</v>
      </c>
      <c r="BQ673" s="401" t="n">
        <v>64</v>
      </c>
      <c r="BR673" s="401" t="n">
        <v>65</v>
      </c>
      <c r="BS673" s="401" t="n">
        <v>66</v>
      </c>
      <c r="BT673" s="401" t="n">
        <v>67</v>
      </c>
      <c r="BU673" s="401" t="n">
        <v>68</v>
      </c>
      <c r="BV673" s="401" t="n">
        <v>69</v>
      </c>
      <c r="BW673" s="401" t="n">
        <v>70</v>
      </c>
      <c r="BX673" s="401" t="n">
        <v>71</v>
      </c>
      <c r="BY673" s="401" t="n">
        <v>72</v>
      </c>
      <c r="BZ673" s="401" t="n">
        <v>73</v>
      </c>
      <c r="CA673" s="401" t="n">
        <v>74</v>
      </c>
      <c r="CB673" s="401" t="n">
        <v>75</v>
      </c>
      <c r="CC673" s="401" t="n">
        <v>76</v>
      </c>
      <c r="CD673" s="401" t="n">
        <v>77</v>
      </c>
      <c r="CE673" s="401" t="n">
        <v>78</v>
      </c>
      <c r="CF673" s="401" t="n">
        <v>79</v>
      </c>
      <c r="CG673" s="401" t="n">
        <v>80</v>
      </c>
      <c r="CH673" s="401" t="n">
        <v>81</v>
      </c>
      <c r="CI673" s="401" t="n">
        <v>82</v>
      </c>
      <c r="CJ673" s="401" t="n">
        <v>83</v>
      </c>
      <c r="CK673" s="401" t="n">
        <v>84</v>
      </c>
      <c r="CL673" s="401" t="n">
        <v>85</v>
      </c>
      <c r="CM673" s="401" t="n">
        <v>86</v>
      </c>
      <c r="CN673" s="401" t="n">
        <v>87</v>
      </c>
      <c r="CO673" s="401" t="n">
        <v>88</v>
      </c>
      <c r="CP673" s="401" t="n">
        <v>89</v>
      </c>
      <c r="CQ673" s="401" t="n">
        <v>90</v>
      </c>
      <c r="CR673" s="401" t="n">
        <v>91</v>
      </c>
      <c r="CS673" s="401" t="n">
        <v>92</v>
      </c>
      <c r="CT673" s="401" t="n">
        <v>93</v>
      </c>
      <c r="CU673" s="401" t="n">
        <v>94</v>
      </c>
      <c r="CV673" s="401" t="n">
        <v>95</v>
      </c>
      <c r="CW673" s="401" t="n">
        <v>96</v>
      </c>
      <c r="CX673" s="401" t="n">
        <v>97</v>
      </c>
      <c r="CY673" s="401" t="n">
        <v>98</v>
      </c>
      <c r="CZ673" s="401" t="n">
        <v>99</v>
      </c>
      <c r="DA673" s="401" t="n">
        <v>100</v>
      </c>
      <c r="DB673" s="401" t="n">
        <v>101</v>
      </c>
      <c r="DC673" s="401" t="n">
        <v>102</v>
      </c>
      <c r="DD673" s="401" t="n">
        <v>103</v>
      </c>
      <c r="DE673" s="401" t="n">
        <v>104</v>
      </c>
      <c r="DF673" s="401" t="n">
        <v>105</v>
      </c>
      <c r="DG673" s="401" t="n">
        <v>106</v>
      </c>
      <c r="DH673" s="401" t="n">
        <v>107</v>
      </c>
      <c r="DI673" s="401" t="n">
        <v>108</v>
      </c>
      <c r="DJ673" s="401" t="n">
        <v>109</v>
      </c>
      <c r="DK673" s="401" t="n">
        <v>110</v>
      </c>
      <c r="DL673" s="401" t="n">
        <v>111</v>
      </c>
      <c r="DM673" s="401" t="n">
        <v>112</v>
      </c>
      <c r="DN673" s="401" t="n">
        <v>113</v>
      </c>
      <c r="DO673" s="401" t="n">
        <v>114</v>
      </c>
      <c r="DP673" s="401" t="n">
        <v>115</v>
      </c>
      <c r="DQ673" s="401" t="n">
        <v>116</v>
      </c>
      <c r="DR673" s="401" t="n">
        <v>117</v>
      </c>
      <c r="DS673" s="401" t="n">
        <v>118</v>
      </c>
      <c r="DT673" s="401" t="n">
        <v>119</v>
      </c>
      <c r="DU673" s="401" t="n">
        <v>120</v>
      </c>
      <c r="DV673" s="401" t="n">
        <v>121</v>
      </c>
      <c r="DW673" s="401" t="n">
        <v>122</v>
      </c>
      <c r="DX673" s="401" t="n">
        <v>123</v>
      </c>
      <c r="DY673" s="401" t="n">
        <v>124</v>
      </c>
      <c r="DZ673" s="401" t="n">
        <v>125</v>
      </c>
      <c r="EA673" s="401" t="n">
        <v>126</v>
      </c>
      <c r="EB673" s="401" t="n">
        <v>127</v>
      </c>
      <c r="EC673" s="401" t="n">
        <v>128</v>
      </c>
      <c r="ED673" s="401" t="n">
        <v>129</v>
      </c>
      <c r="EF673" s="401" t="n">
        <v>130</v>
      </c>
      <c r="EG673" s="401" t="n">
        <v>131</v>
      </c>
      <c r="EH673" s="401" t="n">
        <v>132</v>
      </c>
      <c r="EI673" s="401" t="n">
        <v>133</v>
      </c>
      <c r="EK673" s="401" t="n">
        <v>134</v>
      </c>
      <c r="EL673" s="401" t="n">
        <v>135</v>
      </c>
      <c r="EM673" s="401" t="n">
        <v>136</v>
      </c>
      <c r="EN673" s="401" t="n">
        <v>137</v>
      </c>
    </row>
    <row r="674" customFormat="false" ht="12.75" hidden="false" customHeight="false" outlineLevel="0" collapsed="false">
      <c r="E674" s="401" t="s">
        <v>225</v>
      </c>
      <c r="F674" s="401" t="n">
        <v>94</v>
      </c>
      <c r="G674" s="401" t="n">
        <v>111</v>
      </c>
      <c r="H674" s="401" t="n">
        <v>55</v>
      </c>
      <c r="I674" s="401" t="n">
        <v>61</v>
      </c>
      <c r="J674" s="401" t="n">
        <v>128</v>
      </c>
      <c r="K674" s="401" t="n">
        <v>102</v>
      </c>
      <c r="L674" s="401" t="n">
        <v>89</v>
      </c>
      <c r="M674" s="401" t="n">
        <v>81</v>
      </c>
      <c r="N674" s="401" t="n">
        <v>113</v>
      </c>
      <c r="O674" s="401" t="n">
        <v>36</v>
      </c>
      <c r="P674" s="401" t="n">
        <v>137</v>
      </c>
      <c r="Q674" s="401" t="n">
        <v>95</v>
      </c>
      <c r="R674" s="401" t="n">
        <v>84</v>
      </c>
      <c r="S674" s="401" t="n">
        <v>3</v>
      </c>
      <c r="T674" s="401" t="n">
        <v>116</v>
      </c>
      <c r="U674" s="401" t="n">
        <v>114</v>
      </c>
      <c r="V674" s="401" t="n">
        <v>6</v>
      </c>
      <c r="W674" s="401" t="n">
        <v>91</v>
      </c>
      <c r="X674" s="401" t="n">
        <v>68</v>
      </c>
      <c r="Y674" s="401" t="n">
        <v>53</v>
      </c>
      <c r="Z674" s="401" t="n">
        <v>124</v>
      </c>
      <c r="AA674" s="401" t="n">
        <v>15</v>
      </c>
      <c r="AB674" s="401" t="n">
        <v>51</v>
      </c>
      <c r="AC674" s="401" t="n">
        <v>88</v>
      </c>
      <c r="AD674" s="401" t="n">
        <v>17</v>
      </c>
      <c r="AE674" s="401" t="n">
        <v>135</v>
      </c>
      <c r="AF674" s="401" t="n">
        <v>24</v>
      </c>
      <c r="AG674" s="401" t="n">
        <v>80</v>
      </c>
      <c r="AH674" s="401" t="n">
        <v>126</v>
      </c>
      <c r="AI674" s="401" t="n">
        <v>86</v>
      </c>
      <c r="AJ674" s="401" t="n">
        <v>118</v>
      </c>
      <c r="AK674" s="401" t="n">
        <v>76</v>
      </c>
      <c r="AL674" s="401" t="n">
        <v>22</v>
      </c>
      <c r="AM674" s="401" t="n">
        <v>5</v>
      </c>
      <c r="AN674" s="401" t="n">
        <v>54</v>
      </c>
      <c r="AO674" s="401" t="n">
        <v>10</v>
      </c>
      <c r="AP674" s="401" t="n">
        <v>64</v>
      </c>
      <c r="AQ674" s="401" t="n">
        <v>107</v>
      </c>
      <c r="AR674" s="401" t="n">
        <v>78</v>
      </c>
      <c r="AS674" s="401" t="n">
        <v>48</v>
      </c>
      <c r="AT674" s="401" t="n">
        <v>93</v>
      </c>
      <c r="AU674" s="401" t="n">
        <v>132</v>
      </c>
      <c r="AV674" s="401" t="n">
        <v>66</v>
      </c>
      <c r="AW674" s="401" t="n">
        <v>58</v>
      </c>
      <c r="AX674" s="401" t="n">
        <v>11</v>
      </c>
      <c r="AY674" s="401" t="n">
        <v>125</v>
      </c>
      <c r="AZ674" s="401" t="n">
        <v>34</v>
      </c>
      <c r="BA674" s="401" t="n">
        <v>133</v>
      </c>
      <c r="BB674" s="401" t="n">
        <v>96</v>
      </c>
      <c r="BC674" s="401" t="n">
        <v>62</v>
      </c>
      <c r="BD674" s="401" t="n">
        <v>79</v>
      </c>
      <c r="BE674" s="401" t="n">
        <v>103</v>
      </c>
      <c r="BF674" s="401" t="n">
        <v>65</v>
      </c>
      <c r="BG674" s="401" t="n">
        <v>23</v>
      </c>
      <c r="BH674" s="401" t="n">
        <v>13</v>
      </c>
      <c r="BI674" s="401" t="n">
        <v>69</v>
      </c>
      <c r="BJ674" s="401" t="n">
        <v>106</v>
      </c>
      <c r="BK674" s="401" t="n">
        <v>77</v>
      </c>
      <c r="BL674" s="401" t="n">
        <v>136</v>
      </c>
      <c r="BM674" s="401" t="n">
        <v>72</v>
      </c>
      <c r="BN674" s="401" t="n">
        <v>30</v>
      </c>
      <c r="BO674" s="401" t="n">
        <v>120</v>
      </c>
      <c r="BP674" s="401" t="n">
        <v>99</v>
      </c>
      <c r="BQ674" s="401" t="n">
        <v>52</v>
      </c>
      <c r="BR674" s="401" t="n">
        <v>16</v>
      </c>
      <c r="BS674" s="401" t="n">
        <v>20</v>
      </c>
      <c r="BT674" s="401" t="n">
        <v>75</v>
      </c>
      <c r="BU674" s="401" t="n">
        <v>59</v>
      </c>
      <c r="BV674" s="401" t="n">
        <v>101</v>
      </c>
      <c r="BW674" s="401" t="n">
        <v>46</v>
      </c>
      <c r="BX674" s="401" t="n">
        <v>104</v>
      </c>
      <c r="BY674" s="401" t="n">
        <v>60</v>
      </c>
      <c r="BZ674" s="401" t="n">
        <v>122</v>
      </c>
      <c r="CA674" s="401" t="n">
        <v>67</v>
      </c>
      <c r="CB674" s="401" t="n">
        <v>117</v>
      </c>
      <c r="CC674" s="401" t="n">
        <v>70</v>
      </c>
      <c r="CD674" s="401" t="n">
        <v>110</v>
      </c>
      <c r="CE674" s="401" t="n">
        <v>39</v>
      </c>
      <c r="CF674" s="401" t="n">
        <v>43</v>
      </c>
      <c r="CG674" s="401" t="n">
        <v>27</v>
      </c>
      <c r="CH674" s="401" t="n">
        <v>90</v>
      </c>
      <c r="CI674" s="401" t="n">
        <v>40</v>
      </c>
      <c r="CJ674" s="401" t="n">
        <v>12</v>
      </c>
      <c r="CK674" s="401" t="n">
        <v>130</v>
      </c>
      <c r="CL674" s="401" t="n">
        <v>41</v>
      </c>
      <c r="CM674" s="401" t="n">
        <v>82</v>
      </c>
      <c r="CN674" s="401" t="n">
        <v>129</v>
      </c>
      <c r="CO674" s="401" t="n">
        <v>100</v>
      </c>
      <c r="CP674" s="401" t="n">
        <v>32</v>
      </c>
      <c r="CQ674" s="401" t="n">
        <v>134</v>
      </c>
      <c r="CR674" s="401" t="n">
        <v>35</v>
      </c>
      <c r="CS674" s="401" t="n">
        <v>25</v>
      </c>
      <c r="CT674" s="401" t="n">
        <v>121</v>
      </c>
      <c r="CU674" s="401" t="n">
        <v>42</v>
      </c>
      <c r="CV674" s="401" t="n">
        <v>83</v>
      </c>
      <c r="CW674" s="401" t="n">
        <v>47</v>
      </c>
      <c r="CX674" s="401" t="n">
        <v>8</v>
      </c>
      <c r="CY674" s="401" t="n">
        <v>119</v>
      </c>
      <c r="CZ674" s="401" t="n">
        <v>127</v>
      </c>
      <c r="DA674" s="401" t="n">
        <v>74</v>
      </c>
      <c r="DB674" s="401" t="n">
        <v>92</v>
      </c>
      <c r="DC674" s="401" t="n">
        <v>14</v>
      </c>
      <c r="DD674" s="401" t="n">
        <v>19</v>
      </c>
      <c r="DE674" s="401" t="n">
        <v>21</v>
      </c>
      <c r="DF674" s="401" t="n">
        <v>4</v>
      </c>
      <c r="DG674" s="401" t="n">
        <v>7</v>
      </c>
      <c r="DH674" s="401" t="n">
        <v>109</v>
      </c>
      <c r="DI674" s="401" t="n">
        <v>105</v>
      </c>
      <c r="DJ674" s="401" t="n">
        <v>38</v>
      </c>
      <c r="DK674" s="401" t="n">
        <v>56</v>
      </c>
      <c r="DL674" s="401" t="n">
        <v>45</v>
      </c>
      <c r="DM674" s="401" t="n">
        <v>31</v>
      </c>
      <c r="DN674" s="401" t="n">
        <v>9</v>
      </c>
      <c r="DO674" s="401" t="n">
        <v>37</v>
      </c>
      <c r="DP674" s="401" t="n">
        <v>123</v>
      </c>
      <c r="DQ674" s="401" t="n">
        <v>33</v>
      </c>
      <c r="DR674" s="401" t="n">
        <v>73</v>
      </c>
      <c r="DS674" s="401" t="n">
        <v>131</v>
      </c>
      <c r="DT674" s="401" t="n">
        <v>115</v>
      </c>
      <c r="DU674" s="401" t="n">
        <v>2</v>
      </c>
      <c r="DV674" s="401" t="n">
        <v>85</v>
      </c>
      <c r="DW674" s="401" t="n">
        <v>28</v>
      </c>
      <c r="DX674" s="401" t="n">
        <v>112</v>
      </c>
      <c r="DY674" s="401" t="n">
        <v>1</v>
      </c>
      <c r="DZ674" s="401" t="n">
        <v>71</v>
      </c>
      <c r="EA674" s="401" t="n">
        <v>29</v>
      </c>
      <c r="EB674" s="401" t="n">
        <v>63</v>
      </c>
      <c r="EC674" s="401" t="n">
        <v>44</v>
      </c>
      <c r="ED674" s="401" t="n">
        <v>87</v>
      </c>
      <c r="EF674" s="401" t="n">
        <v>18</v>
      </c>
      <c r="EG674" s="401" t="n">
        <v>98</v>
      </c>
      <c r="EH674" s="401" t="n">
        <v>26</v>
      </c>
      <c r="EI674" s="401" t="n">
        <v>50</v>
      </c>
      <c r="EK674" s="401" t="n">
        <v>108</v>
      </c>
      <c r="EL674" s="401" t="n">
        <v>49</v>
      </c>
      <c r="EM674" s="401" t="n">
        <v>57</v>
      </c>
      <c r="EN674" s="401" t="n">
        <v>97</v>
      </c>
    </row>
    <row r="675" customFormat="false" ht="12.75" hidden="false" customHeight="false" outlineLevel="0" collapsed="false">
      <c r="E675" s="401" t="s">
        <v>227</v>
      </c>
      <c r="F675" s="401" t="n">
        <v>65</v>
      </c>
      <c r="G675" s="401" t="n">
        <v>100</v>
      </c>
      <c r="H675" s="401" t="n">
        <v>75</v>
      </c>
      <c r="I675" s="401" t="n">
        <v>81</v>
      </c>
      <c r="J675" s="401" t="n">
        <v>28</v>
      </c>
      <c r="K675" s="401" t="n">
        <v>95</v>
      </c>
      <c r="L675" s="401" t="n">
        <v>130</v>
      </c>
      <c r="M675" s="401" t="n">
        <v>1</v>
      </c>
      <c r="N675" s="401" t="n">
        <v>98</v>
      </c>
      <c r="O675" s="401" t="n">
        <v>121</v>
      </c>
      <c r="P675" s="401" t="n">
        <v>34</v>
      </c>
      <c r="Q675" s="401" t="n">
        <v>46</v>
      </c>
      <c r="R675" s="401" t="n">
        <v>64</v>
      </c>
      <c r="S675" s="401" t="n">
        <v>86</v>
      </c>
      <c r="T675" s="401" t="n">
        <v>94</v>
      </c>
      <c r="U675" s="401" t="n">
        <v>133</v>
      </c>
      <c r="V675" s="401" t="n">
        <v>9</v>
      </c>
      <c r="W675" s="401" t="n">
        <v>90</v>
      </c>
      <c r="X675" s="401" t="n">
        <v>116</v>
      </c>
      <c r="Y675" s="401" t="n">
        <v>108</v>
      </c>
      <c r="Z675" s="401" t="n">
        <v>42</v>
      </c>
      <c r="AA675" s="401" t="n">
        <v>23</v>
      </c>
      <c r="AB675" s="401" t="n">
        <v>110</v>
      </c>
      <c r="AC675" s="401" t="n">
        <v>26</v>
      </c>
      <c r="AD675" s="401" t="n">
        <v>101</v>
      </c>
      <c r="AE675" s="401" t="n">
        <v>24</v>
      </c>
      <c r="AF675" s="401" t="n">
        <v>55</v>
      </c>
      <c r="AG675" s="401" t="n">
        <v>16</v>
      </c>
      <c r="AH675" s="401" t="n">
        <v>63</v>
      </c>
      <c r="AI675" s="401" t="n">
        <v>122</v>
      </c>
      <c r="AJ675" s="401" t="n">
        <v>39</v>
      </c>
      <c r="AK675" s="401" t="n">
        <v>19</v>
      </c>
      <c r="AL675" s="401" t="n">
        <v>97</v>
      </c>
      <c r="AM675" s="401" t="n">
        <v>132</v>
      </c>
      <c r="AN675" s="401" t="n">
        <v>126</v>
      </c>
      <c r="AO675" s="401" t="n">
        <v>129</v>
      </c>
      <c r="AP675" s="401" t="n">
        <v>88</v>
      </c>
      <c r="AQ675" s="401" t="n">
        <v>60</v>
      </c>
      <c r="AR675" s="401" t="n">
        <v>92</v>
      </c>
      <c r="AS675" s="401" t="n">
        <v>118</v>
      </c>
      <c r="AT675" s="401" t="n">
        <v>62</v>
      </c>
      <c r="AU675" s="401" t="n">
        <v>21</v>
      </c>
      <c r="AV675" s="401" t="n">
        <v>49</v>
      </c>
      <c r="AW675" s="401" t="n">
        <v>70</v>
      </c>
      <c r="AX675" s="401" t="n">
        <v>131</v>
      </c>
      <c r="AY675" s="401" t="n">
        <v>87</v>
      </c>
      <c r="AZ675" s="401" t="n">
        <v>3</v>
      </c>
      <c r="BA675" s="401" t="n">
        <v>117</v>
      </c>
      <c r="BB675" s="401" t="n">
        <v>125</v>
      </c>
      <c r="BC675" s="401" t="n">
        <v>77</v>
      </c>
      <c r="BD675" s="401" t="n">
        <v>74</v>
      </c>
      <c r="BE675" s="401" t="n">
        <v>48</v>
      </c>
      <c r="BF675" s="401" t="n">
        <v>124</v>
      </c>
      <c r="BG675" s="401" t="n">
        <v>22</v>
      </c>
      <c r="BH675" s="401" t="n">
        <v>29</v>
      </c>
      <c r="BI675" s="401" t="n">
        <v>89</v>
      </c>
      <c r="BJ675" s="401" t="n">
        <v>78</v>
      </c>
      <c r="BK675" s="401" t="n">
        <v>32</v>
      </c>
      <c r="BL675" s="401" t="n">
        <v>111</v>
      </c>
      <c r="BM675" s="401" t="n">
        <v>73</v>
      </c>
      <c r="BN675" s="401" t="n">
        <v>2</v>
      </c>
      <c r="BO675" s="401" t="n">
        <v>38</v>
      </c>
      <c r="BP675" s="401" t="n">
        <v>134</v>
      </c>
      <c r="BQ675" s="401" t="n">
        <v>112</v>
      </c>
      <c r="BR675" s="401" t="n">
        <v>93</v>
      </c>
      <c r="BS675" s="401" t="n">
        <v>25</v>
      </c>
      <c r="BT675" s="401" t="n">
        <v>61</v>
      </c>
      <c r="BU675" s="401" t="n">
        <v>10</v>
      </c>
      <c r="BV675" s="401" t="n">
        <v>20</v>
      </c>
      <c r="BW675" s="401" t="n">
        <v>137</v>
      </c>
      <c r="BX675" s="401" t="n">
        <v>5</v>
      </c>
      <c r="BY675" s="401" t="n">
        <v>85</v>
      </c>
      <c r="BZ675" s="401" t="n">
        <v>41</v>
      </c>
      <c r="CA675" s="401" t="n">
        <v>36</v>
      </c>
      <c r="CB675" s="401" t="n">
        <v>96</v>
      </c>
      <c r="CC675" s="401" t="n">
        <v>4</v>
      </c>
      <c r="CD675" s="401" t="n">
        <v>59</v>
      </c>
      <c r="CE675" s="401" t="n">
        <v>120</v>
      </c>
      <c r="CF675" s="401" t="n">
        <v>103</v>
      </c>
      <c r="CG675" s="401" t="n">
        <v>7</v>
      </c>
      <c r="CH675" s="401" t="n">
        <v>44</v>
      </c>
      <c r="CI675" s="401" t="n">
        <v>84</v>
      </c>
      <c r="CJ675" s="401" t="n">
        <v>14</v>
      </c>
      <c r="CK675" s="401" t="n">
        <v>35</v>
      </c>
      <c r="CL675" s="401" t="n">
        <v>8</v>
      </c>
      <c r="CM675" s="401" t="n">
        <v>68</v>
      </c>
      <c r="CN675" s="401" t="n">
        <v>13</v>
      </c>
      <c r="CO675" s="401" t="n">
        <v>37</v>
      </c>
      <c r="CP675" s="401" t="n">
        <v>102</v>
      </c>
      <c r="CQ675" s="401" t="n">
        <v>135</v>
      </c>
      <c r="CR675" s="401" t="n">
        <v>115</v>
      </c>
      <c r="CS675" s="401" t="n">
        <v>105</v>
      </c>
      <c r="CT675" s="401" t="n">
        <v>127</v>
      </c>
      <c r="CU675" s="401" t="n">
        <v>57</v>
      </c>
      <c r="CV675" s="401" t="n">
        <v>6</v>
      </c>
      <c r="CW675" s="401" t="n">
        <v>113</v>
      </c>
      <c r="CX675" s="401" t="n">
        <v>136</v>
      </c>
      <c r="CY675" s="401" t="n">
        <v>17</v>
      </c>
      <c r="CZ675" s="401" t="n">
        <v>107</v>
      </c>
      <c r="DA675" s="401" t="n">
        <v>66</v>
      </c>
      <c r="DB675" s="401" t="n">
        <v>58</v>
      </c>
      <c r="DC675" s="401" t="n">
        <v>123</v>
      </c>
      <c r="DD675" s="401" t="n">
        <v>109</v>
      </c>
      <c r="DE675" s="401" t="n">
        <v>82</v>
      </c>
      <c r="DF675" s="401" t="n">
        <v>33</v>
      </c>
      <c r="DG675" s="401" t="n">
        <v>128</v>
      </c>
      <c r="DH675" s="401" t="n">
        <v>43</v>
      </c>
      <c r="DI675" s="401" t="n">
        <v>15</v>
      </c>
      <c r="DJ675" s="401" t="n">
        <v>76</v>
      </c>
      <c r="DK675" s="401" t="n">
        <v>31</v>
      </c>
      <c r="DL675" s="401" t="n">
        <v>50</v>
      </c>
      <c r="DM675" s="401" t="n">
        <v>80</v>
      </c>
      <c r="DN675" s="401" t="n">
        <v>67</v>
      </c>
      <c r="DO675" s="401" t="n">
        <v>71</v>
      </c>
      <c r="DP675" s="401" t="n">
        <v>114</v>
      </c>
      <c r="DQ675" s="401" t="n">
        <v>54</v>
      </c>
      <c r="DR675" s="401" t="n">
        <v>99</v>
      </c>
      <c r="DS675" s="401" t="n">
        <v>72</v>
      </c>
      <c r="DT675" s="401" t="n">
        <v>18</v>
      </c>
      <c r="DU675" s="401" t="n">
        <v>47</v>
      </c>
      <c r="DV675" s="401" t="n">
        <v>83</v>
      </c>
      <c r="DW675" s="401" t="n">
        <v>30</v>
      </c>
      <c r="DX675" s="401" t="n">
        <v>56</v>
      </c>
      <c r="DY675" s="401" t="n">
        <v>106</v>
      </c>
      <c r="DZ675" s="401" t="n">
        <v>51</v>
      </c>
      <c r="EA675" s="401" t="n">
        <v>53</v>
      </c>
      <c r="EB675" s="401" t="n">
        <v>104</v>
      </c>
      <c r="EC675" s="401" t="n">
        <v>27</v>
      </c>
      <c r="ED675" s="401" t="n">
        <v>12</v>
      </c>
      <c r="EF675" s="401" t="n">
        <v>40</v>
      </c>
      <c r="EG675" s="401" t="n">
        <v>11</v>
      </c>
      <c r="EH675" s="401" t="n">
        <v>52</v>
      </c>
      <c r="EI675" s="401" t="n">
        <v>91</v>
      </c>
      <c r="EK675" s="401" t="n">
        <v>119</v>
      </c>
      <c r="EL675" s="401" t="n">
        <v>79</v>
      </c>
      <c r="EM675" s="401" t="n">
        <v>69</v>
      </c>
      <c r="EN675" s="401" t="n">
        <v>45</v>
      </c>
    </row>
    <row r="677" customFormat="false" ht="12.75" hidden="false" customHeight="false" outlineLevel="0" collapsed="false">
      <c r="D677" s="446" t="n">
        <v>138</v>
      </c>
      <c r="E677" s="39" t="s">
        <v>250</v>
      </c>
    </row>
    <row r="678" customFormat="false" ht="12.75" hidden="false" customHeight="false" outlineLevel="0" collapsed="false">
      <c r="E678" s="401" t="s">
        <v>198</v>
      </c>
      <c r="F678" s="401" t="n">
        <v>1</v>
      </c>
      <c r="G678" s="401" t="n">
        <v>2</v>
      </c>
      <c r="H678" s="401" t="n">
        <v>3</v>
      </c>
      <c r="I678" s="401" t="n">
        <v>4</v>
      </c>
      <c r="J678" s="401" t="n">
        <v>5</v>
      </c>
      <c r="K678" s="401" t="n">
        <v>6</v>
      </c>
      <c r="L678" s="401" t="n">
        <v>7</v>
      </c>
      <c r="M678" s="401" t="n">
        <v>8</v>
      </c>
      <c r="N678" s="401" t="n">
        <v>9</v>
      </c>
      <c r="O678" s="401" t="n">
        <v>10</v>
      </c>
      <c r="P678" s="401" t="n">
        <v>11</v>
      </c>
      <c r="Q678" s="401" t="n">
        <v>12</v>
      </c>
      <c r="R678" s="401" t="n">
        <v>13</v>
      </c>
      <c r="S678" s="401" t="n">
        <v>14</v>
      </c>
      <c r="T678" s="401" t="n">
        <v>15</v>
      </c>
      <c r="U678" s="401" t="n">
        <v>16</v>
      </c>
      <c r="V678" s="401" t="n">
        <v>17</v>
      </c>
      <c r="W678" s="401" t="n">
        <v>18</v>
      </c>
      <c r="X678" s="401" t="n">
        <v>19</v>
      </c>
      <c r="Y678" s="401" t="n">
        <v>20</v>
      </c>
      <c r="Z678" s="401" t="n">
        <v>21</v>
      </c>
      <c r="AA678" s="401" t="n">
        <v>22</v>
      </c>
      <c r="AB678" s="401" t="n">
        <v>23</v>
      </c>
      <c r="AC678" s="401" t="n">
        <v>24</v>
      </c>
      <c r="AD678" s="401" t="n">
        <v>25</v>
      </c>
      <c r="AE678" s="401" t="n">
        <v>26</v>
      </c>
      <c r="AF678" s="401" t="n">
        <v>27</v>
      </c>
      <c r="AG678" s="401" t="n">
        <v>28</v>
      </c>
      <c r="AH678" s="401" t="n">
        <v>29</v>
      </c>
      <c r="AI678" s="401" t="n">
        <v>30</v>
      </c>
      <c r="AJ678" s="401" t="n">
        <v>31</v>
      </c>
      <c r="AK678" s="401" t="n">
        <v>32</v>
      </c>
      <c r="AL678" s="401" t="n">
        <v>33</v>
      </c>
      <c r="AM678" s="401" t="n">
        <v>34</v>
      </c>
      <c r="AN678" s="401" t="n">
        <v>35</v>
      </c>
      <c r="AO678" s="401" t="n">
        <v>36</v>
      </c>
      <c r="AP678" s="401" t="n">
        <v>37</v>
      </c>
      <c r="AQ678" s="401" t="n">
        <v>38</v>
      </c>
      <c r="AR678" s="401" t="n">
        <v>39</v>
      </c>
      <c r="AS678" s="401" t="n">
        <v>40</v>
      </c>
      <c r="AT678" s="401" t="n">
        <v>41</v>
      </c>
      <c r="AU678" s="401" t="n">
        <v>42</v>
      </c>
      <c r="AV678" s="401" t="n">
        <v>43</v>
      </c>
      <c r="AW678" s="401" t="n">
        <v>44</v>
      </c>
      <c r="AX678" s="401" t="n">
        <v>45</v>
      </c>
      <c r="AY678" s="401" t="n">
        <v>46</v>
      </c>
      <c r="AZ678" s="401" t="n">
        <v>47</v>
      </c>
      <c r="BA678" s="401" t="n">
        <v>48</v>
      </c>
      <c r="BB678" s="401" t="n">
        <v>49</v>
      </c>
      <c r="BC678" s="401" t="n">
        <v>50</v>
      </c>
      <c r="BD678" s="401" t="n">
        <v>51</v>
      </c>
      <c r="BE678" s="401" t="n">
        <v>52</v>
      </c>
      <c r="BF678" s="401" t="n">
        <v>53</v>
      </c>
      <c r="BG678" s="401" t="n">
        <v>54</v>
      </c>
      <c r="BH678" s="401" t="n">
        <v>55</v>
      </c>
      <c r="BI678" s="401" t="n">
        <v>56</v>
      </c>
      <c r="BJ678" s="401" t="n">
        <v>57</v>
      </c>
      <c r="BK678" s="401" t="n">
        <v>58</v>
      </c>
      <c r="BL678" s="401" t="n">
        <v>59</v>
      </c>
      <c r="BM678" s="401" t="n">
        <v>60</v>
      </c>
      <c r="BN678" s="401" t="n">
        <v>61</v>
      </c>
      <c r="BO678" s="401" t="n">
        <v>62</v>
      </c>
      <c r="BP678" s="401" t="n">
        <v>63</v>
      </c>
      <c r="BQ678" s="401" t="n">
        <v>64</v>
      </c>
      <c r="BR678" s="401" t="n">
        <v>65</v>
      </c>
      <c r="BS678" s="401" t="n">
        <v>66</v>
      </c>
      <c r="BT678" s="401" t="n">
        <v>67</v>
      </c>
      <c r="BU678" s="401" t="n">
        <v>68</v>
      </c>
      <c r="BV678" s="401" t="n">
        <v>69</v>
      </c>
      <c r="BW678" s="401" t="n">
        <v>70</v>
      </c>
      <c r="BX678" s="401" t="n">
        <v>71</v>
      </c>
      <c r="BY678" s="401" t="n">
        <v>72</v>
      </c>
      <c r="BZ678" s="401" t="n">
        <v>73</v>
      </c>
      <c r="CA678" s="401" t="n">
        <v>74</v>
      </c>
      <c r="CB678" s="401" t="n">
        <v>75</v>
      </c>
      <c r="CC678" s="401" t="n">
        <v>76</v>
      </c>
      <c r="CD678" s="401" t="n">
        <v>77</v>
      </c>
      <c r="CE678" s="401" t="n">
        <v>78</v>
      </c>
      <c r="CF678" s="401" t="n">
        <v>79</v>
      </c>
      <c r="CG678" s="401" t="n">
        <v>80</v>
      </c>
      <c r="CH678" s="401" t="n">
        <v>81</v>
      </c>
      <c r="CI678" s="401" t="n">
        <v>82</v>
      </c>
      <c r="CJ678" s="401" t="n">
        <v>83</v>
      </c>
      <c r="CK678" s="401" t="n">
        <v>84</v>
      </c>
      <c r="CL678" s="401" t="n">
        <v>85</v>
      </c>
      <c r="CM678" s="401" t="n">
        <v>86</v>
      </c>
      <c r="CN678" s="401" t="n">
        <v>87</v>
      </c>
      <c r="CO678" s="401" t="n">
        <v>88</v>
      </c>
      <c r="CP678" s="401" t="n">
        <v>89</v>
      </c>
      <c r="CQ678" s="401" t="n">
        <v>90</v>
      </c>
      <c r="CR678" s="401" t="n">
        <v>91</v>
      </c>
      <c r="CS678" s="401" t="n">
        <v>92</v>
      </c>
      <c r="CT678" s="401" t="n">
        <v>93</v>
      </c>
      <c r="CU678" s="401" t="n">
        <v>94</v>
      </c>
      <c r="CV678" s="401" t="n">
        <v>95</v>
      </c>
      <c r="CW678" s="401" t="n">
        <v>96</v>
      </c>
      <c r="CX678" s="401" t="n">
        <v>97</v>
      </c>
      <c r="CY678" s="401" t="n">
        <v>98</v>
      </c>
      <c r="CZ678" s="401" t="n">
        <v>99</v>
      </c>
      <c r="DA678" s="401" t="n">
        <v>100</v>
      </c>
      <c r="DB678" s="401" t="n">
        <v>101</v>
      </c>
      <c r="DC678" s="401" t="n">
        <v>102</v>
      </c>
      <c r="DD678" s="401" t="n">
        <v>103</v>
      </c>
      <c r="DE678" s="401" t="n">
        <v>104</v>
      </c>
      <c r="DF678" s="401" t="n">
        <v>105</v>
      </c>
      <c r="DG678" s="401" t="n">
        <v>106</v>
      </c>
      <c r="DH678" s="401" t="n">
        <v>107</v>
      </c>
      <c r="DI678" s="401" t="n">
        <v>108</v>
      </c>
      <c r="DJ678" s="401" t="n">
        <v>109</v>
      </c>
      <c r="DK678" s="401" t="n">
        <v>110</v>
      </c>
      <c r="DL678" s="401" t="n">
        <v>111</v>
      </c>
      <c r="DM678" s="401" t="n">
        <v>112</v>
      </c>
      <c r="DN678" s="401" t="n">
        <v>113</v>
      </c>
      <c r="DO678" s="401" t="n">
        <v>114</v>
      </c>
      <c r="DP678" s="401" t="n">
        <v>115</v>
      </c>
      <c r="DQ678" s="401" t="n">
        <v>116</v>
      </c>
      <c r="DR678" s="401" t="n">
        <v>117</v>
      </c>
      <c r="DS678" s="401" t="n">
        <v>118</v>
      </c>
      <c r="DT678" s="401" t="n">
        <v>119</v>
      </c>
      <c r="DU678" s="401" t="n">
        <v>120</v>
      </c>
      <c r="DV678" s="401" t="n">
        <v>121</v>
      </c>
      <c r="DW678" s="401" t="n">
        <v>122</v>
      </c>
      <c r="DX678" s="401" t="n">
        <v>123</v>
      </c>
      <c r="DY678" s="401" t="n">
        <v>124</v>
      </c>
      <c r="DZ678" s="401" t="n">
        <v>125</v>
      </c>
      <c r="EA678" s="401" t="n">
        <v>126</v>
      </c>
      <c r="EB678" s="401" t="n">
        <v>127</v>
      </c>
      <c r="EC678" s="401" t="n">
        <v>128</v>
      </c>
      <c r="ED678" s="401" t="n">
        <v>129</v>
      </c>
      <c r="EE678" s="401" t="n">
        <v>130</v>
      </c>
      <c r="EF678" s="401" t="n">
        <v>131</v>
      </c>
      <c r="EG678" s="401" t="n">
        <v>132</v>
      </c>
      <c r="EH678" s="401" t="n">
        <v>133</v>
      </c>
      <c r="EI678" s="401" t="n">
        <v>134</v>
      </c>
      <c r="EK678" s="401" t="n">
        <v>135</v>
      </c>
      <c r="EL678" s="401" t="n">
        <v>136</v>
      </c>
      <c r="EM678" s="401" t="n">
        <v>137</v>
      </c>
      <c r="EN678" s="401" t="n">
        <v>138</v>
      </c>
    </row>
    <row r="679" customFormat="false" ht="12.75" hidden="false" customHeight="false" outlineLevel="0" collapsed="false">
      <c r="E679" s="401" t="s">
        <v>225</v>
      </c>
      <c r="F679" s="401" t="n">
        <v>52</v>
      </c>
      <c r="G679" s="401" t="n">
        <v>4</v>
      </c>
      <c r="H679" s="401" t="n">
        <v>61</v>
      </c>
      <c r="I679" s="401" t="n">
        <v>135</v>
      </c>
      <c r="J679" s="401" t="n">
        <v>21</v>
      </c>
      <c r="K679" s="401" t="n">
        <v>134</v>
      </c>
      <c r="L679" s="401" t="n">
        <v>6</v>
      </c>
      <c r="M679" s="401" t="n">
        <v>25</v>
      </c>
      <c r="N679" s="401" t="n">
        <v>28</v>
      </c>
      <c r="O679" s="401" t="n">
        <v>116</v>
      </c>
      <c r="P679" s="401" t="n">
        <v>83</v>
      </c>
      <c r="Q679" s="401" t="n">
        <v>50</v>
      </c>
      <c r="R679" s="401" t="n">
        <v>20</v>
      </c>
      <c r="S679" s="401" t="n">
        <v>108</v>
      </c>
      <c r="T679" s="401" t="n">
        <v>132</v>
      </c>
      <c r="U679" s="401" t="n">
        <v>125</v>
      </c>
      <c r="V679" s="401" t="n">
        <v>130</v>
      </c>
      <c r="W679" s="401" t="n">
        <v>2</v>
      </c>
      <c r="X679" s="401" t="n">
        <v>78</v>
      </c>
      <c r="Y679" s="401" t="n">
        <v>13</v>
      </c>
      <c r="Z679" s="401" t="n">
        <v>92</v>
      </c>
      <c r="AA679" s="401" t="n">
        <v>129</v>
      </c>
      <c r="AB679" s="401" t="n">
        <v>77</v>
      </c>
      <c r="AC679" s="401" t="n">
        <v>43</v>
      </c>
      <c r="AD679" s="401" t="n">
        <v>89</v>
      </c>
      <c r="AE679" s="401" t="n">
        <v>123</v>
      </c>
      <c r="AF679" s="401" t="n">
        <v>63</v>
      </c>
      <c r="AG679" s="401" t="n">
        <v>79</v>
      </c>
      <c r="AH679" s="401" t="n">
        <v>98</v>
      </c>
      <c r="AI679" s="401" t="n">
        <v>104</v>
      </c>
      <c r="AJ679" s="401" t="n">
        <v>90</v>
      </c>
      <c r="AK679" s="401" t="n">
        <v>46</v>
      </c>
      <c r="AL679" s="401" t="n">
        <v>65</v>
      </c>
      <c r="AM679" s="401" t="n">
        <v>81</v>
      </c>
      <c r="AN679" s="401" t="n">
        <v>3</v>
      </c>
      <c r="AO679" s="401" t="n">
        <v>18</v>
      </c>
      <c r="AP679" s="401" t="n">
        <v>38</v>
      </c>
      <c r="AQ679" s="401" t="n">
        <v>102</v>
      </c>
      <c r="AR679" s="401" t="n">
        <v>122</v>
      </c>
      <c r="AS679" s="401" t="n">
        <v>107</v>
      </c>
      <c r="AT679" s="401" t="n">
        <v>127</v>
      </c>
      <c r="AU679" s="401" t="n">
        <v>73</v>
      </c>
      <c r="AV679" s="401" t="n">
        <v>96</v>
      </c>
      <c r="AW679" s="401" t="n">
        <v>70</v>
      </c>
      <c r="AX679" s="401" t="n">
        <v>37</v>
      </c>
      <c r="AY679" s="401" t="n">
        <v>32</v>
      </c>
      <c r="AZ679" s="401" t="n">
        <v>109</v>
      </c>
      <c r="BA679" s="401" t="n">
        <v>82</v>
      </c>
      <c r="BB679" s="401" t="n">
        <v>60</v>
      </c>
      <c r="BC679" s="401" t="n">
        <v>27</v>
      </c>
      <c r="BD679" s="401" t="n">
        <v>117</v>
      </c>
      <c r="BE679" s="401" t="n">
        <v>69</v>
      </c>
      <c r="BF679" s="401" t="n">
        <v>22</v>
      </c>
      <c r="BG679" s="401" t="n">
        <v>42</v>
      </c>
      <c r="BH679" s="401" t="n">
        <v>8</v>
      </c>
      <c r="BI679" s="401" t="n">
        <v>68</v>
      </c>
      <c r="BJ679" s="401" t="n">
        <v>86</v>
      </c>
      <c r="BK679" s="401" t="n">
        <v>124</v>
      </c>
      <c r="BL679" s="401" t="n">
        <v>133</v>
      </c>
      <c r="BM679" s="401" t="n">
        <v>1</v>
      </c>
      <c r="BN679" s="401" t="n">
        <v>5</v>
      </c>
      <c r="BO679" s="401" t="n">
        <v>33</v>
      </c>
      <c r="BP679" s="401" t="n">
        <v>87</v>
      </c>
      <c r="BQ679" s="401" t="n">
        <v>110</v>
      </c>
      <c r="BR679" s="401" t="n">
        <v>62</v>
      </c>
      <c r="BS679" s="401" t="n">
        <v>99</v>
      </c>
      <c r="BT679" s="401" t="n">
        <v>44</v>
      </c>
      <c r="BU679" s="401" t="n">
        <v>95</v>
      </c>
      <c r="BV679" s="401" t="n">
        <v>76</v>
      </c>
      <c r="BW679" s="401" t="n">
        <v>113</v>
      </c>
      <c r="BX679" s="401" t="n">
        <v>55</v>
      </c>
      <c r="BY679" s="401" t="n">
        <v>29</v>
      </c>
      <c r="BZ679" s="401" t="n">
        <v>47</v>
      </c>
      <c r="CA679" s="401" t="n">
        <v>115</v>
      </c>
      <c r="CB679" s="401" t="n">
        <v>39</v>
      </c>
      <c r="CC679" s="401" t="n">
        <v>97</v>
      </c>
      <c r="CD679" s="401" t="n">
        <v>56</v>
      </c>
      <c r="CE679" s="401" t="n">
        <v>19</v>
      </c>
      <c r="CF679" s="401" t="n">
        <v>51</v>
      </c>
      <c r="CG679" s="401" t="n">
        <v>106</v>
      </c>
      <c r="CH679" s="401" t="n">
        <v>34</v>
      </c>
      <c r="CI679" s="401" t="n">
        <v>120</v>
      </c>
      <c r="CJ679" s="401" t="n">
        <v>11</v>
      </c>
      <c r="CK679" s="401" t="n">
        <v>91</v>
      </c>
      <c r="CL679" s="401" t="n">
        <v>114</v>
      </c>
      <c r="CM679" s="401" t="n">
        <v>57</v>
      </c>
      <c r="CN679" s="401" t="n">
        <v>15</v>
      </c>
      <c r="CO679" s="401" t="n">
        <v>9</v>
      </c>
      <c r="CP679" s="401" t="n">
        <v>71</v>
      </c>
      <c r="CQ679" s="401" t="n">
        <v>36</v>
      </c>
      <c r="CR679" s="401" t="n">
        <v>80</v>
      </c>
      <c r="CS679" s="401" t="n">
        <v>48</v>
      </c>
      <c r="CT679" s="401" t="n">
        <v>138</v>
      </c>
      <c r="CU679" s="401" t="n">
        <v>17</v>
      </c>
      <c r="CV679" s="401" t="n">
        <v>101</v>
      </c>
      <c r="CW679" s="401" t="n">
        <v>64</v>
      </c>
      <c r="CX679" s="401" t="n">
        <v>100</v>
      </c>
      <c r="CY679" s="401" t="n">
        <v>7</v>
      </c>
      <c r="CZ679" s="401" t="n">
        <v>88</v>
      </c>
      <c r="DA679" s="401" t="n">
        <v>111</v>
      </c>
      <c r="DB679" s="401" t="n">
        <v>10</v>
      </c>
      <c r="DC679" s="401" t="n">
        <v>35</v>
      </c>
      <c r="DD679" s="401" t="n">
        <v>112</v>
      </c>
      <c r="DE679" s="401" t="n">
        <v>30</v>
      </c>
      <c r="DF679" s="401" t="n">
        <v>23</v>
      </c>
      <c r="DG679" s="401" t="n">
        <v>103</v>
      </c>
      <c r="DH679" s="401" t="n">
        <v>131</v>
      </c>
      <c r="DI679" s="401" t="n">
        <v>72</v>
      </c>
      <c r="DJ679" s="401" t="n">
        <v>31</v>
      </c>
      <c r="DK679" s="401" t="n">
        <v>137</v>
      </c>
      <c r="DL679" s="401" t="n">
        <v>94</v>
      </c>
      <c r="DM679" s="401" t="n">
        <v>45</v>
      </c>
      <c r="DN679" s="401" t="n">
        <v>84</v>
      </c>
      <c r="DO679" s="401" t="n">
        <v>66</v>
      </c>
      <c r="DP679" s="401" t="n">
        <v>53</v>
      </c>
      <c r="DQ679" s="401" t="n">
        <v>14</v>
      </c>
      <c r="DR679" s="401" t="n">
        <v>74</v>
      </c>
      <c r="DS679" s="401" t="n">
        <v>40</v>
      </c>
      <c r="DT679" s="401" t="n">
        <v>26</v>
      </c>
      <c r="DU679" s="401" t="n">
        <v>118</v>
      </c>
      <c r="DV679" s="401" t="n">
        <v>49</v>
      </c>
      <c r="DW679" s="401" t="n">
        <v>24</v>
      </c>
      <c r="DX679" s="401" t="n">
        <v>85</v>
      </c>
      <c r="DY679" s="401" t="n">
        <v>58</v>
      </c>
      <c r="DZ679" s="401" t="n">
        <v>121</v>
      </c>
      <c r="EA679" s="401" t="n">
        <v>54</v>
      </c>
      <c r="EB679" s="401" t="n">
        <v>41</v>
      </c>
      <c r="EC679" s="401" t="n">
        <v>136</v>
      </c>
      <c r="ED679" s="401" t="n">
        <v>126</v>
      </c>
      <c r="EE679" s="401" t="n">
        <v>12</v>
      </c>
      <c r="EF679" s="401" t="n">
        <v>75</v>
      </c>
      <c r="EG679" s="401" t="n">
        <v>16</v>
      </c>
      <c r="EH679" s="401" t="n">
        <v>119</v>
      </c>
      <c r="EI679" s="401" t="n">
        <v>105</v>
      </c>
      <c r="EK679" s="401" t="n">
        <v>59</v>
      </c>
      <c r="EL679" s="401" t="n">
        <v>128</v>
      </c>
      <c r="EM679" s="401" t="n">
        <v>67</v>
      </c>
      <c r="EN679" s="401" t="n">
        <v>93</v>
      </c>
    </row>
    <row r="680" customFormat="false" ht="12.75" hidden="false" customHeight="false" outlineLevel="0" collapsed="false">
      <c r="E680" s="401" t="s">
        <v>227</v>
      </c>
      <c r="F680" s="401" t="n">
        <v>20</v>
      </c>
      <c r="G680" s="401" t="n">
        <v>79</v>
      </c>
      <c r="H680" s="401" t="n">
        <v>27</v>
      </c>
      <c r="I680" s="401" t="n">
        <v>111</v>
      </c>
      <c r="J680" s="401" t="n">
        <v>46</v>
      </c>
      <c r="K680" s="401" t="n">
        <v>30</v>
      </c>
      <c r="L680" s="401" t="n">
        <v>25</v>
      </c>
      <c r="M680" s="401" t="n">
        <v>45</v>
      </c>
      <c r="N680" s="401" t="n">
        <v>48</v>
      </c>
      <c r="O680" s="401" t="n">
        <v>92</v>
      </c>
      <c r="P680" s="401" t="n">
        <v>42</v>
      </c>
      <c r="Q680" s="401" t="n">
        <v>28</v>
      </c>
      <c r="R680" s="401" t="n">
        <v>36</v>
      </c>
      <c r="S680" s="401" t="n">
        <v>72</v>
      </c>
      <c r="T680" s="401" t="n">
        <v>94</v>
      </c>
      <c r="U680" s="401" t="n">
        <v>95</v>
      </c>
      <c r="V680" s="401" t="n">
        <v>133</v>
      </c>
      <c r="W680" s="401" t="n">
        <v>51</v>
      </c>
      <c r="X680" s="401" t="n">
        <v>82</v>
      </c>
      <c r="Y680" s="401" t="n">
        <v>11</v>
      </c>
      <c r="Z680" s="401" t="n">
        <v>115</v>
      </c>
      <c r="AA680" s="401" t="n">
        <v>93</v>
      </c>
      <c r="AB680" s="401" t="n">
        <v>50</v>
      </c>
      <c r="AC680" s="401" t="n">
        <v>57</v>
      </c>
      <c r="AD680" s="401" t="n">
        <v>6</v>
      </c>
      <c r="AE680" s="401" t="n">
        <v>19</v>
      </c>
      <c r="AF680" s="401" t="n">
        <v>98</v>
      </c>
      <c r="AG680" s="401" t="n">
        <v>120</v>
      </c>
      <c r="AH680" s="401" t="n">
        <v>80</v>
      </c>
      <c r="AI680" s="401" t="n">
        <v>52</v>
      </c>
      <c r="AJ680" s="401" t="n">
        <v>105</v>
      </c>
      <c r="AK680" s="401" t="n">
        <v>1</v>
      </c>
      <c r="AL680" s="401" t="n">
        <v>35</v>
      </c>
      <c r="AM680" s="401" t="n">
        <v>116</v>
      </c>
      <c r="AN680" s="401" t="n">
        <v>135</v>
      </c>
      <c r="AO680" s="401" t="n">
        <v>39</v>
      </c>
      <c r="AP680" s="401" t="n">
        <v>99</v>
      </c>
      <c r="AQ680" s="401" t="n">
        <v>5</v>
      </c>
      <c r="AR680" s="401" t="n">
        <v>136</v>
      </c>
      <c r="AS680" s="401" t="n">
        <v>22</v>
      </c>
      <c r="AT680" s="401" t="n">
        <v>4</v>
      </c>
      <c r="AU680" s="401" t="n">
        <v>137</v>
      </c>
      <c r="AV680" s="401" t="n">
        <v>122</v>
      </c>
      <c r="AW680" s="401" t="n">
        <v>47</v>
      </c>
      <c r="AX680" s="401" t="n">
        <v>54</v>
      </c>
      <c r="AY680" s="401" t="n">
        <v>89</v>
      </c>
      <c r="AZ680" s="401" t="n">
        <v>21</v>
      </c>
      <c r="BA680" s="401" t="n">
        <v>31</v>
      </c>
      <c r="BB680" s="401" t="n">
        <v>125</v>
      </c>
      <c r="BC680" s="401" t="n">
        <v>96</v>
      </c>
      <c r="BD680" s="401" t="n">
        <v>138</v>
      </c>
      <c r="BE680" s="401" t="n">
        <v>8</v>
      </c>
      <c r="BF680" s="401" t="n">
        <v>44</v>
      </c>
      <c r="BG680" s="401" t="n">
        <v>73</v>
      </c>
      <c r="BH680" s="401" t="n">
        <v>64</v>
      </c>
      <c r="BI680" s="401" t="n">
        <v>60</v>
      </c>
      <c r="BJ680" s="401" t="n">
        <v>81</v>
      </c>
      <c r="BK680" s="401" t="n">
        <v>14</v>
      </c>
      <c r="BL680" s="401" t="n">
        <v>127</v>
      </c>
      <c r="BM680" s="401" t="n">
        <v>41</v>
      </c>
      <c r="BN680" s="401" t="n">
        <v>70</v>
      </c>
      <c r="BO680" s="401" t="n">
        <v>126</v>
      </c>
      <c r="BP680" s="401" t="n">
        <v>29</v>
      </c>
      <c r="BQ680" s="401" t="n">
        <v>83</v>
      </c>
      <c r="BR680" s="401" t="n">
        <v>102</v>
      </c>
      <c r="BS680" s="401" t="n">
        <v>84</v>
      </c>
      <c r="BT680" s="401" t="n">
        <v>119</v>
      </c>
      <c r="BU680" s="401" t="n">
        <v>101</v>
      </c>
      <c r="BV680" s="401" t="n">
        <v>18</v>
      </c>
      <c r="BW680" s="401" t="n">
        <v>61</v>
      </c>
      <c r="BX680" s="401" t="n">
        <v>3</v>
      </c>
      <c r="BY680" s="401" t="n">
        <v>78</v>
      </c>
      <c r="BZ680" s="401" t="n">
        <v>107</v>
      </c>
      <c r="CA680" s="401" t="n">
        <v>55</v>
      </c>
      <c r="CB680" s="401" t="n">
        <v>112</v>
      </c>
      <c r="CC680" s="401" t="n">
        <v>12</v>
      </c>
      <c r="CD680" s="401" t="n">
        <v>49</v>
      </c>
      <c r="CE680" s="401" t="n">
        <v>74</v>
      </c>
      <c r="CF680" s="401" t="n">
        <v>56</v>
      </c>
      <c r="CG680" s="401" t="n">
        <v>123</v>
      </c>
      <c r="CH680" s="401" t="n">
        <v>24</v>
      </c>
      <c r="CI680" s="401" t="n">
        <v>71</v>
      </c>
      <c r="CJ680" s="401" t="n">
        <v>134</v>
      </c>
      <c r="CK680" s="401" t="n">
        <v>77</v>
      </c>
      <c r="CL680" s="401" t="n">
        <v>34</v>
      </c>
      <c r="CM680" s="401" t="n">
        <v>13</v>
      </c>
      <c r="CN680" s="401" t="n">
        <v>65</v>
      </c>
      <c r="CO680" s="401" t="n">
        <v>132</v>
      </c>
      <c r="CP680" s="401" t="n">
        <v>103</v>
      </c>
      <c r="CQ680" s="401" t="n">
        <v>128</v>
      </c>
      <c r="CR680" s="401" t="n">
        <v>23</v>
      </c>
      <c r="CS680" s="401" t="n">
        <v>91</v>
      </c>
      <c r="CT680" s="401" t="n">
        <v>37</v>
      </c>
      <c r="CU680" s="401" t="n">
        <v>106</v>
      </c>
      <c r="CV680" s="401" t="n">
        <v>63</v>
      </c>
      <c r="CW680" s="401" t="n">
        <v>124</v>
      </c>
      <c r="CX680" s="401" t="n">
        <v>40</v>
      </c>
      <c r="CY680" s="401" t="n">
        <v>100</v>
      </c>
      <c r="CZ680" s="401" t="n">
        <v>10</v>
      </c>
      <c r="DA680" s="401" t="n">
        <v>2</v>
      </c>
      <c r="DB680" s="401" t="n">
        <v>114</v>
      </c>
      <c r="DC680" s="401" t="n">
        <v>9</v>
      </c>
      <c r="DD680" s="401" t="n">
        <v>76</v>
      </c>
      <c r="DE680" s="401" t="n">
        <v>32</v>
      </c>
      <c r="DF680" s="401" t="n">
        <v>97</v>
      </c>
      <c r="DG680" s="401" t="n">
        <v>110</v>
      </c>
      <c r="DH680" s="401" t="n">
        <v>59</v>
      </c>
      <c r="DI680" s="401" t="n">
        <v>17</v>
      </c>
      <c r="DJ680" s="401" t="n">
        <v>38</v>
      </c>
      <c r="DK680" s="401" t="n">
        <v>86</v>
      </c>
      <c r="DL680" s="401" t="n">
        <v>58</v>
      </c>
      <c r="DM680" s="401" t="n">
        <v>75</v>
      </c>
      <c r="DN680" s="401" t="n">
        <v>69</v>
      </c>
      <c r="DO680" s="401" t="n">
        <v>131</v>
      </c>
      <c r="DP680" s="401" t="n">
        <v>87</v>
      </c>
      <c r="DQ680" s="401" t="n">
        <v>108</v>
      </c>
      <c r="DR680" s="401" t="n">
        <v>118</v>
      </c>
      <c r="DS680" s="401" t="n">
        <v>129</v>
      </c>
      <c r="DT680" s="401" t="n">
        <v>67</v>
      </c>
      <c r="DU680" s="401" t="n">
        <v>7</v>
      </c>
      <c r="DV680" s="401" t="n">
        <v>104</v>
      </c>
      <c r="DW680" s="401" t="n">
        <v>43</v>
      </c>
      <c r="DX680" s="401" t="n">
        <v>109</v>
      </c>
      <c r="DY680" s="401" t="n">
        <v>68</v>
      </c>
      <c r="DZ680" s="401" t="n">
        <v>16</v>
      </c>
      <c r="EA680" s="401" t="n">
        <v>15</v>
      </c>
      <c r="EB680" s="401" t="n">
        <v>113</v>
      </c>
      <c r="EC680" s="401" t="n">
        <v>90</v>
      </c>
      <c r="ED680" s="401" t="n">
        <v>33</v>
      </c>
      <c r="EE680" s="401" t="n">
        <v>66</v>
      </c>
      <c r="EF680" s="401" t="n">
        <v>53</v>
      </c>
      <c r="EG680" s="401" t="n">
        <v>88</v>
      </c>
      <c r="EH680" s="401" t="n">
        <v>62</v>
      </c>
      <c r="EI680" s="401" t="n">
        <v>121</v>
      </c>
      <c r="EK680" s="401" t="n">
        <v>85</v>
      </c>
      <c r="EL680" s="401" t="n">
        <v>26</v>
      </c>
      <c r="EM680" s="401" t="n">
        <v>130</v>
      </c>
      <c r="EN680" s="401" t="n">
        <v>117</v>
      </c>
    </row>
    <row r="682" customFormat="false" ht="12.75" hidden="false" customHeight="false" outlineLevel="0" collapsed="false">
      <c r="D682" s="446" t="n">
        <v>139</v>
      </c>
      <c r="E682" s="39" t="s">
        <v>250</v>
      </c>
    </row>
    <row r="683" customFormat="false" ht="12.75" hidden="false" customHeight="false" outlineLevel="0" collapsed="false">
      <c r="E683" s="401" t="s">
        <v>198</v>
      </c>
      <c r="F683" s="401" t="n">
        <v>1</v>
      </c>
      <c r="G683" s="401" t="n">
        <v>2</v>
      </c>
      <c r="H683" s="401" t="n">
        <v>3</v>
      </c>
      <c r="I683" s="401" t="n">
        <v>4</v>
      </c>
      <c r="J683" s="401" t="n">
        <v>5</v>
      </c>
      <c r="K683" s="401" t="n">
        <v>6</v>
      </c>
      <c r="L683" s="401" t="n">
        <v>7</v>
      </c>
      <c r="M683" s="401" t="n">
        <v>8</v>
      </c>
      <c r="N683" s="401" t="n">
        <v>9</v>
      </c>
      <c r="O683" s="401" t="n">
        <v>10</v>
      </c>
      <c r="P683" s="401" t="n">
        <v>11</v>
      </c>
      <c r="Q683" s="401" t="n">
        <v>12</v>
      </c>
      <c r="R683" s="401" t="n">
        <v>13</v>
      </c>
      <c r="S683" s="401" t="n">
        <v>14</v>
      </c>
      <c r="T683" s="401" t="n">
        <v>15</v>
      </c>
      <c r="U683" s="401" t="n">
        <v>16</v>
      </c>
      <c r="V683" s="401" t="n">
        <v>17</v>
      </c>
      <c r="W683" s="401" t="n">
        <v>18</v>
      </c>
      <c r="X683" s="401" t="n">
        <v>19</v>
      </c>
      <c r="Y683" s="401" t="n">
        <v>20</v>
      </c>
      <c r="Z683" s="401" t="n">
        <v>21</v>
      </c>
      <c r="AA683" s="401" t="n">
        <v>22</v>
      </c>
      <c r="AB683" s="401" t="n">
        <v>23</v>
      </c>
      <c r="AC683" s="401" t="n">
        <v>24</v>
      </c>
      <c r="AD683" s="401" t="n">
        <v>25</v>
      </c>
      <c r="AE683" s="401" t="n">
        <v>26</v>
      </c>
      <c r="AF683" s="401" t="n">
        <v>27</v>
      </c>
      <c r="AG683" s="401" t="n">
        <v>28</v>
      </c>
      <c r="AH683" s="401" t="n">
        <v>29</v>
      </c>
      <c r="AI683" s="401" t="n">
        <v>30</v>
      </c>
      <c r="AJ683" s="401" t="n">
        <v>31</v>
      </c>
      <c r="AK683" s="401" t="n">
        <v>32</v>
      </c>
      <c r="AL683" s="401" t="n">
        <v>33</v>
      </c>
      <c r="AM683" s="401" t="n">
        <v>34</v>
      </c>
      <c r="AN683" s="401" t="n">
        <v>35</v>
      </c>
      <c r="AO683" s="401" t="n">
        <v>36</v>
      </c>
      <c r="AP683" s="401" t="n">
        <v>37</v>
      </c>
      <c r="AQ683" s="401" t="n">
        <v>38</v>
      </c>
      <c r="AR683" s="401" t="n">
        <v>39</v>
      </c>
      <c r="AS683" s="401" t="n">
        <v>40</v>
      </c>
      <c r="AT683" s="401" t="n">
        <v>41</v>
      </c>
      <c r="AU683" s="401" t="n">
        <v>42</v>
      </c>
      <c r="AV683" s="401" t="n">
        <v>43</v>
      </c>
      <c r="AW683" s="401" t="n">
        <v>44</v>
      </c>
      <c r="AX683" s="401" t="n">
        <v>45</v>
      </c>
      <c r="AY683" s="401" t="n">
        <v>46</v>
      </c>
      <c r="AZ683" s="401" t="n">
        <v>47</v>
      </c>
      <c r="BA683" s="401" t="n">
        <v>48</v>
      </c>
      <c r="BB683" s="401" t="n">
        <v>49</v>
      </c>
      <c r="BC683" s="401" t="n">
        <v>50</v>
      </c>
      <c r="BD683" s="401" t="n">
        <v>51</v>
      </c>
      <c r="BE683" s="401" t="n">
        <v>52</v>
      </c>
      <c r="BF683" s="401" t="n">
        <v>53</v>
      </c>
      <c r="BG683" s="401" t="n">
        <v>54</v>
      </c>
      <c r="BH683" s="401" t="n">
        <v>55</v>
      </c>
      <c r="BI683" s="401" t="n">
        <v>56</v>
      </c>
      <c r="BJ683" s="401" t="n">
        <v>57</v>
      </c>
      <c r="BK683" s="401" t="n">
        <v>58</v>
      </c>
      <c r="BL683" s="401" t="n">
        <v>59</v>
      </c>
      <c r="BM683" s="401" t="n">
        <v>60</v>
      </c>
      <c r="BN683" s="401" t="n">
        <v>61</v>
      </c>
      <c r="BO683" s="401" t="n">
        <v>62</v>
      </c>
      <c r="BP683" s="401" t="n">
        <v>63</v>
      </c>
      <c r="BQ683" s="401" t="n">
        <v>64</v>
      </c>
      <c r="BR683" s="401" t="n">
        <v>65</v>
      </c>
      <c r="BS683" s="401" t="n">
        <v>66</v>
      </c>
      <c r="BT683" s="401" t="n">
        <v>67</v>
      </c>
      <c r="BU683" s="401" t="n">
        <v>68</v>
      </c>
      <c r="BV683" s="401" t="n">
        <v>69</v>
      </c>
      <c r="BW683" s="401" t="n">
        <v>70</v>
      </c>
      <c r="BX683" s="401" t="n">
        <v>71</v>
      </c>
      <c r="BY683" s="401" t="n">
        <v>72</v>
      </c>
      <c r="BZ683" s="401" t="n">
        <v>73</v>
      </c>
      <c r="CA683" s="401" t="n">
        <v>74</v>
      </c>
      <c r="CB683" s="401" t="n">
        <v>75</v>
      </c>
      <c r="CC683" s="401" t="n">
        <v>76</v>
      </c>
      <c r="CD683" s="401" t="n">
        <v>77</v>
      </c>
      <c r="CE683" s="401" t="n">
        <v>78</v>
      </c>
      <c r="CF683" s="401" t="n">
        <v>79</v>
      </c>
      <c r="CG683" s="401" t="n">
        <v>80</v>
      </c>
      <c r="CH683" s="401" t="n">
        <v>81</v>
      </c>
      <c r="CI683" s="401" t="n">
        <v>82</v>
      </c>
      <c r="CJ683" s="401" t="n">
        <v>83</v>
      </c>
      <c r="CK683" s="401" t="n">
        <v>84</v>
      </c>
      <c r="CL683" s="401" t="n">
        <v>85</v>
      </c>
      <c r="CM683" s="401" t="n">
        <v>86</v>
      </c>
      <c r="CN683" s="401" t="n">
        <v>87</v>
      </c>
      <c r="CO683" s="401" t="n">
        <v>88</v>
      </c>
      <c r="CP683" s="401" t="n">
        <v>89</v>
      </c>
      <c r="CQ683" s="401" t="n">
        <v>90</v>
      </c>
      <c r="CR683" s="401" t="n">
        <v>91</v>
      </c>
      <c r="CS683" s="401" t="n">
        <v>92</v>
      </c>
      <c r="CT683" s="401" t="n">
        <v>93</v>
      </c>
      <c r="CU683" s="401" t="n">
        <v>94</v>
      </c>
      <c r="CV683" s="401" t="n">
        <v>95</v>
      </c>
      <c r="CW683" s="401" t="n">
        <v>96</v>
      </c>
      <c r="CX683" s="401" t="n">
        <v>97</v>
      </c>
      <c r="CY683" s="401" t="n">
        <v>98</v>
      </c>
      <c r="CZ683" s="401" t="n">
        <v>99</v>
      </c>
      <c r="DA683" s="401" t="n">
        <v>100</v>
      </c>
      <c r="DB683" s="401" t="n">
        <v>101</v>
      </c>
      <c r="DC683" s="401" t="n">
        <v>102</v>
      </c>
      <c r="DD683" s="401" t="n">
        <v>103</v>
      </c>
      <c r="DE683" s="401" t="n">
        <v>104</v>
      </c>
      <c r="DF683" s="401" t="n">
        <v>105</v>
      </c>
      <c r="DG683" s="401" t="n">
        <v>106</v>
      </c>
      <c r="DH683" s="401" t="n">
        <v>107</v>
      </c>
      <c r="DI683" s="401" t="n">
        <v>108</v>
      </c>
      <c r="DJ683" s="401" t="n">
        <v>109</v>
      </c>
      <c r="DK683" s="401" t="n">
        <v>110</v>
      </c>
      <c r="DL683" s="401" t="n">
        <v>111</v>
      </c>
      <c r="DM683" s="401" t="n">
        <v>112</v>
      </c>
      <c r="DN683" s="401" t="n">
        <v>113</v>
      </c>
      <c r="DO683" s="401" t="n">
        <v>114</v>
      </c>
      <c r="DP683" s="401" t="n">
        <v>115</v>
      </c>
      <c r="DQ683" s="401" t="n">
        <v>116</v>
      </c>
      <c r="DR683" s="401" t="n">
        <v>117</v>
      </c>
      <c r="DS683" s="401" t="n">
        <v>118</v>
      </c>
      <c r="DT683" s="401" t="n">
        <v>119</v>
      </c>
      <c r="DU683" s="401" t="n">
        <v>120</v>
      </c>
      <c r="DV683" s="401" t="n">
        <v>121</v>
      </c>
      <c r="DW683" s="401" t="n">
        <v>122</v>
      </c>
      <c r="DX683" s="401" t="n">
        <v>123</v>
      </c>
      <c r="DY683" s="401" t="n">
        <v>124</v>
      </c>
      <c r="DZ683" s="401" t="n">
        <v>125</v>
      </c>
      <c r="EA683" s="401" t="n">
        <v>126</v>
      </c>
      <c r="EB683" s="401" t="n">
        <v>127</v>
      </c>
      <c r="EC683" s="401" t="n">
        <v>128</v>
      </c>
      <c r="ED683" s="401" t="n">
        <v>129</v>
      </c>
      <c r="EE683" s="401" t="n">
        <v>130</v>
      </c>
      <c r="EF683" s="401" t="n">
        <v>131</v>
      </c>
      <c r="EG683" s="401" t="n">
        <v>132</v>
      </c>
      <c r="EH683" s="401" t="n">
        <v>133</v>
      </c>
      <c r="EI683" s="401" t="n">
        <v>134</v>
      </c>
      <c r="EJ683" s="401" t="n">
        <v>135</v>
      </c>
      <c r="EK683" s="401" t="n">
        <v>136</v>
      </c>
      <c r="EL683" s="401" t="n">
        <v>137</v>
      </c>
      <c r="EM683" s="401" t="n">
        <v>138</v>
      </c>
      <c r="EN683" s="401" t="n">
        <v>139</v>
      </c>
    </row>
    <row r="684" customFormat="false" ht="12.75" hidden="false" customHeight="false" outlineLevel="0" collapsed="false">
      <c r="E684" s="401" t="s">
        <v>225</v>
      </c>
      <c r="F684" s="401" t="n">
        <v>117</v>
      </c>
      <c r="G684" s="401" t="n">
        <v>135</v>
      </c>
      <c r="H684" s="401" t="n">
        <v>24</v>
      </c>
      <c r="I684" s="401" t="n">
        <v>66</v>
      </c>
      <c r="J684" s="401" t="n">
        <v>54</v>
      </c>
      <c r="K684" s="401" t="n">
        <v>30</v>
      </c>
      <c r="L684" s="401" t="n">
        <v>88</v>
      </c>
      <c r="M684" s="401" t="n">
        <v>22</v>
      </c>
      <c r="N684" s="401" t="n">
        <v>41</v>
      </c>
      <c r="O684" s="401" t="n">
        <v>74</v>
      </c>
      <c r="P684" s="401" t="n">
        <v>25</v>
      </c>
      <c r="Q684" s="401" t="n">
        <v>9</v>
      </c>
      <c r="R684" s="401" t="n">
        <v>119</v>
      </c>
      <c r="S684" s="401" t="n">
        <v>75</v>
      </c>
      <c r="T684" s="401" t="n">
        <v>81</v>
      </c>
      <c r="U684" s="401" t="n">
        <v>67</v>
      </c>
      <c r="V684" s="401" t="n">
        <v>100</v>
      </c>
      <c r="W684" s="401" t="n">
        <v>101</v>
      </c>
      <c r="X684" s="401" t="n">
        <v>62</v>
      </c>
      <c r="Y684" s="401" t="n">
        <v>137</v>
      </c>
      <c r="Z684" s="401" t="n">
        <v>44</v>
      </c>
      <c r="AA684" s="401" t="n">
        <v>78</v>
      </c>
      <c r="AB684" s="401" t="n">
        <v>65</v>
      </c>
      <c r="AC684" s="401" t="n">
        <v>121</v>
      </c>
      <c r="AD684" s="401" t="n">
        <v>71</v>
      </c>
      <c r="AE684" s="401" t="n">
        <v>93</v>
      </c>
      <c r="AF684" s="401" t="n">
        <v>4</v>
      </c>
      <c r="AG684" s="401" t="n">
        <v>17</v>
      </c>
      <c r="AH684" s="401" t="n">
        <v>111</v>
      </c>
      <c r="AI684" s="401" t="n">
        <v>61</v>
      </c>
      <c r="AJ684" s="401" t="n">
        <v>55</v>
      </c>
      <c r="AK684" s="401" t="n">
        <v>70</v>
      </c>
      <c r="AL684" s="401" t="n">
        <v>15</v>
      </c>
      <c r="AM684" s="401" t="n">
        <v>43</v>
      </c>
      <c r="AN684" s="401" t="n">
        <v>102</v>
      </c>
      <c r="AO684" s="401" t="n">
        <v>114</v>
      </c>
      <c r="AP684" s="401" t="n">
        <v>124</v>
      </c>
      <c r="AQ684" s="401" t="n">
        <v>105</v>
      </c>
      <c r="AR684" s="401" t="n">
        <v>128</v>
      </c>
      <c r="AS684" s="401" t="n">
        <v>131</v>
      </c>
      <c r="AT684" s="401" t="n">
        <v>12</v>
      </c>
      <c r="AU684" s="401" t="n">
        <v>103</v>
      </c>
      <c r="AV684" s="401" t="n">
        <v>77</v>
      </c>
      <c r="AW684" s="401" t="n">
        <v>138</v>
      </c>
      <c r="AX684" s="401" t="n">
        <v>29</v>
      </c>
      <c r="AY684" s="401" t="n">
        <v>129</v>
      </c>
      <c r="AZ684" s="401" t="n">
        <v>58</v>
      </c>
      <c r="BA684" s="401" t="n">
        <v>47</v>
      </c>
      <c r="BB684" s="401" t="n">
        <v>108</v>
      </c>
      <c r="BC684" s="401" t="n">
        <v>18</v>
      </c>
      <c r="BD684" s="401" t="n">
        <v>99</v>
      </c>
      <c r="BE684" s="401" t="n">
        <v>51</v>
      </c>
      <c r="BF684" s="401" t="n">
        <v>134</v>
      </c>
      <c r="BG684" s="401" t="n">
        <v>56</v>
      </c>
      <c r="BH684" s="401" t="n">
        <v>31</v>
      </c>
      <c r="BI684" s="401" t="n">
        <v>139</v>
      </c>
      <c r="BJ684" s="401" t="n">
        <v>123</v>
      </c>
      <c r="BK684" s="401" t="n">
        <v>116</v>
      </c>
      <c r="BL684" s="401" t="n">
        <v>86</v>
      </c>
      <c r="BM684" s="401" t="n">
        <v>106</v>
      </c>
      <c r="BN684" s="401" t="n">
        <v>59</v>
      </c>
      <c r="BO684" s="401" t="n">
        <v>133</v>
      </c>
      <c r="BP684" s="401" t="n">
        <v>95</v>
      </c>
      <c r="BQ684" s="401" t="n">
        <v>87</v>
      </c>
      <c r="BR684" s="401" t="n">
        <v>68</v>
      </c>
      <c r="BS684" s="401" t="n">
        <v>109</v>
      </c>
      <c r="BT684" s="401" t="n">
        <v>76</v>
      </c>
      <c r="BU684" s="401" t="n">
        <v>37</v>
      </c>
      <c r="BV684" s="401" t="n">
        <v>112</v>
      </c>
      <c r="BW684" s="401" t="n">
        <v>91</v>
      </c>
      <c r="BX684" s="401" t="n">
        <v>45</v>
      </c>
      <c r="BY684" s="401" t="n">
        <v>96</v>
      </c>
      <c r="BZ684" s="401" t="n">
        <v>11</v>
      </c>
      <c r="CA684" s="401" t="n">
        <v>53</v>
      </c>
      <c r="CB684" s="401" t="n">
        <v>118</v>
      </c>
      <c r="CC684" s="401" t="n">
        <v>79</v>
      </c>
      <c r="CD684" s="401" t="n">
        <v>84</v>
      </c>
      <c r="CE684" s="401" t="n">
        <v>72</v>
      </c>
      <c r="CF684" s="401" t="n">
        <v>98</v>
      </c>
      <c r="CG684" s="401" t="n">
        <v>46</v>
      </c>
      <c r="CH684" s="401" t="n">
        <v>57</v>
      </c>
      <c r="CI684" s="401" t="n">
        <v>115</v>
      </c>
      <c r="CJ684" s="401" t="n">
        <v>122</v>
      </c>
      <c r="CK684" s="401" t="n">
        <v>32</v>
      </c>
      <c r="CL684" s="401" t="n">
        <v>126</v>
      </c>
      <c r="CM684" s="401" t="n">
        <v>80</v>
      </c>
      <c r="CN684" s="401" t="n">
        <v>113</v>
      </c>
      <c r="CO684" s="401" t="n">
        <v>20</v>
      </c>
      <c r="CP684" s="401" t="n">
        <v>52</v>
      </c>
      <c r="CQ684" s="401" t="n">
        <v>8</v>
      </c>
      <c r="CR684" s="401" t="n">
        <v>127</v>
      </c>
      <c r="CS684" s="401" t="n">
        <v>48</v>
      </c>
      <c r="CT684" s="401" t="n">
        <v>64</v>
      </c>
      <c r="CU684" s="401" t="n">
        <v>1</v>
      </c>
      <c r="CV684" s="401" t="n">
        <v>28</v>
      </c>
      <c r="CW684" s="401" t="n">
        <v>60</v>
      </c>
      <c r="CX684" s="401" t="n">
        <v>90</v>
      </c>
      <c r="CY684" s="401" t="n">
        <v>27</v>
      </c>
      <c r="CZ684" s="401" t="n">
        <v>33</v>
      </c>
      <c r="DA684" s="401" t="n">
        <v>92</v>
      </c>
      <c r="DB684" s="401" t="n">
        <v>110</v>
      </c>
      <c r="DC684" s="401" t="n">
        <v>49</v>
      </c>
      <c r="DD684" s="401" t="n">
        <v>42</v>
      </c>
      <c r="DE684" s="401" t="n">
        <v>3</v>
      </c>
      <c r="DF684" s="401" t="n">
        <v>26</v>
      </c>
      <c r="DG684" s="401" t="n">
        <v>40</v>
      </c>
      <c r="DH684" s="401" t="n">
        <v>13</v>
      </c>
      <c r="DI684" s="401" t="n">
        <v>35</v>
      </c>
      <c r="DJ684" s="401" t="n">
        <v>6</v>
      </c>
      <c r="DK684" s="401" t="n">
        <v>16</v>
      </c>
      <c r="DL684" s="401" t="n">
        <v>125</v>
      </c>
      <c r="DM684" s="401" t="n">
        <v>63</v>
      </c>
      <c r="DN684" s="401" t="n">
        <v>39</v>
      </c>
      <c r="DO684" s="401" t="n">
        <v>107</v>
      </c>
      <c r="DP684" s="401" t="n">
        <v>89</v>
      </c>
      <c r="DQ684" s="401" t="n">
        <v>120</v>
      </c>
      <c r="DR684" s="401" t="n">
        <v>23</v>
      </c>
      <c r="DS684" s="401" t="n">
        <v>14</v>
      </c>
      <c r="DT684" s="401" t="n">
        <v>36</v>
      </c>
      <c r="DU684" s="401" t="n">
        <v>7</v>
      </c>
      <c r="DV684" s="401" t="n">
        <v>104</v>
      </c>
      <c r="DW684" s="401" t="n">
        <v>130</v>
      </c>
      <c r="DX684" s="401" t="n">
        <v>34</v>
      </c>
      <c r="DY684" s="401" t="n">
        <v>83</v>
      </c>
      <c r="DZ684" s="401" t="n">
        <v>21</v>
      </c>
      <c r="EA684" s="401" t="n">
        <v>85</v>
      </c>
      <c r="EB684" s="401" t="n">
        <v>136</v>
      </c>
      <c r="EC684" s="401" t="n">
        <v>97</v>
      </c>
      <c r="ED684" s="401" t="n">
        <v>132</v>
      </c>
      <c r="EE684" s="401" t="n">
        <v>69</v>
      </c>
      <c r="EF684" s="401" t="n">
        <v>50</v>
      </c>
      <c r="EG684" s="401" t="n">
        <v>38</v>
      </c>
      <c r="EH684" s="401" t="n">
        <v>2</v>
      </c>
      <c r="EI684" s="401" t="n">
        <v>10</v>
      </c>
      <c r="EJ684" s="401" t="n">
        <v>82</v>
      </c>
      <c r="EK684" s="401" t="n">
        <v>19</v>
      </c>
      <c r="EL684" s="401" t="n">
        <v>94</v>
      </c>
      <c r="EM684" s="401" t="n">
        <v>5</v>
      </c>
      <c r="EN684" s="401" t="n">
        <v>73</v>
      </c>
    </row>
    <row r="685" customFormat="false" ht="12.75" hidden="false" customHeight="false" outlineLevel="0" collapsed="false">
      <c r="E685" s="401" t="s">
        <v>227</v>
      </c>
      <c r="F685" s="401" t="n">
        <v>124</v>
      </c>
      <c r="G685" s="401" t="n">
        <v>39</v>
      </c>
      <c r="H685" s="401" t="n">
        <v>110</v>
      </c>
      <c r="I685" s="401" t="n">
        <v>16</v>
      </c>
      <c r="J685" s="401" t="n">
        <v>104</v>
      </c>
      <c r="K685" s="401" t="n">
        <v>28</v>
      </c>
      <c r="L685" s="401" t="n">
        <v>3</v>
      </c>
      <c r="M685" s="401" t="n">
        <v>41</v>
      </c>
      <c r="N685" s="401" t="n">
        <v>136</v>
      </c>
      <c r="O685" s="401" t="n">
        <v>111</v>
      </c>
      <c r="P685" s="401" t="n">
        <v>100</v>
      </c>
      <c r="Q685" s="401" t="n">
        <v>34</v>
      </c>
      <c r="R685" s="401" t="n">
        <v>121</v>
      </c>
      <c r="S685" s="401" t="n">
        <v>76</v>
      </c>
      <c r="T685" s="401" t="n">
        <v>23</v>
      </c>
      <c r="U685" s="401" t="n">
        <v>62</v>
      </c>
      <c r="V685" s="401" t="n">
        <v>114</v>
      </c>
      <c r="W685" s="401" t="n">
        <v>99</v>
      </c>
      <c r="X685" s="401" t="n">
        <v>91</v>
      </c>
      <c r="Y685" s="401" t="n">
        <v>59</v>
      </c>
      <c r="Z685" s="401" t="n">
        <v>135</v>
      </c>
      <c r="AA685" s="401" t="n">
        <v>40</v>
      </c>
      <c r="AB685" s="401" t="n">
        <v>50</v>
      </c>
      <c r="AC685" s="401" t="n">
        <v>30</v>
      </c>
      <c r="AD685" s="401" t="n">
        <v>123</v>
      </c>
      <c r="AE685" s="401" t="n">
        <v>130</v>
      </c>
      <c r="AF685" s="401" t="n">
        <v>134</v>
      </c>
      <c r="AG685" s="401" t="n">
        <v>92</v>
      </c>
      <c r="AH685" s="401" t="n">
        <v>116</v>
      </c>
      <c r="AI685" s="401" t="n">
        <v>48</v>
      </c>
      <c r="AJ685" s="401" t="n">
        <v>29</v>
      </c>
      <c r="AK685" s="401" t="n">
        <v>125</v>
      </c>
      <c r="AL685" s="401" t="n">
        <v>49</v>
      </c>
      <c r="AM685" s="401" t="n">
        <v>127</v>
      </c>
      <c r="AN685" s="401" t="n">
        <v>36</v>
      </c>
      <c r="AO685" s="401" t="n">
        <v>35</v>
      </c>
      <c r="AP685" s="401" t="n">
        <v>21</v>
      </c>
      <c r="AQ685" s="401" t="n">
        <v>26</v>
      </c>
      <c r="AR685" s="401" t="n">
        <v>77</v>
      </c>
      <c r="AS685" s="401" t="n">
        <v>57</v>
      </c>
      <c r="AT685" s="401" t="n">
        <v>8</v>
      </c>
      <c r="AU685" s="401" t="n">
        <v>98</v>
      </c>
      <c r="AV685" s="401" t="n">
        <v>129</v>
      </c>
      <c r="AW685" s="401" t="n">
        <v>55</v>
      </c>
      <c r="AX685" s="401" t="n">
        <v>139</v>
      </c>
      <c r="AY685" s="401" t="n">
        <v>83</v>
      </c>
      <c r="AZ685" s="401" t="n">
        <v>106</v>
      </c>
      <c r="BA685" s="401" t="n">
        <v>131</v>
      </c>
      <c r="BB685" s="401" t="n">
        <v>122</v>
      </c>
      <c r="BC685" s="401" t="n">
        <v>13</v>
      </c>
      <c r="BD685" s="401" t="n">
        <v>115</v>
      </c>
      <c r="BE685" s="401" t="n">
        <v>20</v>
      </c>
      <c r="BF685" s="401" t="n">
        <v>56</v>
      </c>
      <c r="BG685" s="401" t="n">
        <v>97</v>
      </c>
      <c r="BH685" s="401" t="n">
        <v>12</v>
      </c>
      <c r="BI685" s="401" t="n">
        <v>18</v>
      </c>
      <c r="BJ685" s="401" t="n">
        <v>64</v>
      </c>
      <c r="BK685" s="401" t="n">
        <v>52</v>
      </c>
      <c r="BL685" s="401" t="n">
        <v>67</v>
      </c>
      <c r="BM685" s="401" t="n">
        <v>22</v>
      </c>
      <c r="BN685" s="401" t="n">
        <v>75</v>
      </c>
      <c r="BO685" s="401" t="n">
        <v>128</v>
      </c>
      <c r="BP685" s="401" t="n">
        <v>102</v>
      </c>
      <c r="BQ685" s="401" t="n">
        <v>51</v>
      </c>
      <c r="BR685" s="401" t="n">
        <v>38</v>
      </c>
      <c r="BS685" s="401" t="n">
        <v>15</v>
      </c>
      <c r="BT685" s="401" t="n">
        <v>65</v>
      </c>
      <c r="BU685" s="401" t="n">
        <v>90</v>
      </c>
      <c r="BV685" s="401" t="n">
        <v>72</v>
      </c>
      <c r="BW685" s="401" t="n">
        <v>113</v>
      </c>
      <c r="BX685" s="401" t="n">
        <v>138</v>
      </c>
      <c r="BY685" s="401" t="n">
        <v>68</v>
      </c>
      <c r="BZ685" s="401" t="n">
        <v>109</v>
      </c>
      <c r="CA685" s="401" t="n">
        <v>63</v>
      </c>
      <c r="CB685" s="401" t="n">
        <v>117</v>
      </c>
      <c r="CC685" s="401" t="n">
        <v>53</v>
      </c>
      <c r="CD685" s="401" t="n">
        <v>108</v>
      </c>
      <c r="CE685" s="401" t="n">
        <v>32</v>
      </c>
      <c r="CF685" s="401" t="n">
        <v>60</v>
      </c>
      <c r="CG685" s="401" t="n">
        <v>88</v>
      </c>
      <c r="CH685" s="401" t="n">
        <v>112</v>
      </c>
      <c r="CI685" s="401" t="n">
        <v>5</v>
      </c>
      <c r="CJ685" s="401" t="n">
        <v>46</v>
      </c>
      <c r="CK685" s="401" t="n">
        <v>96</v>
      </c>
      <c r="CL685" s="401" t="n">
        <v>66</v>
      </c>
      <c r="CM685" s="401" t="n">
        <v>137</v>
      </c>
      <c r="CN685" s="401" t="n">
        <v>119</v>
      </c>
      <c r="CO685" s="401" t="n">
        <v>80</v>
      </c>
      <c r="CP685" s="401" t="n">
        <v>2</v>
      </c>
      <c r="CQ685" s="401" t="n">
        <v>93</v>
      </c>
      <c r="CR685" s="401" t="n">
        <v>95</v>
      </c>
      <c r="CS685" s="401" t="n">
        <v>71</v>
      </c>
      <c r="CT685" s="401" t="n">
        <v>84</v>
      </c>
      <c r="CU685" s="401" t="n">
        <v>25</v>
      </c>
      <c r="CV685" s="401" t="n">
        <v>19</v>
      </c>
      <c r="CW685" s="401" t="n">
        <v>69</v>
      </c>
      <c r="CX685" s="401" t="n">
        <v>1</v>
      </c>
      <c r="CY685" s="401" t="n">
        <v>107</v>
      </c>
      <c r="CZ685" s="401" t="n">
        <v>27</v>
      </c>
      <c r="DA685" s="401" t="n">
        <v>42</v>
      </c>
      <c r="DB685" s="401" t="n">
        <v>7</v>
      </c>
      <c r="DC685" s="401" t="n">
        <v>73</v>
      </c>
      <c r="DD685" s="401" t="n">
        <v>132</v>
      </c>
      <c r="DE685" s="401" t="n">
        <v>103</v>
      </c>
      <c r="DF685" s="401" t="n">
        <v>11</v>
      </c>
      <c r="DG685" s="401" t="n">
        <v>43</v>
      </c>
      <c r="DH685" s="401" t="n">
        <v>24</v>
      </c>
      <c r="DI685" s="401" t="n">
        <v>31</v>
      </c>
      <c r="DJ685" s="401" t="n">
        <v>120</v>
      </c>
      <c r="DK685" s="401" t="n">
        <v>78</v>
      </c>
      <c r="DL685" s="401" t="n">
        <v>10</v>
      </c>
      <c r="DM685" s="401" t="n">
        <v>118</v>
      </c>
      <c r="DN685" s="401" t="n">
        <v>70</v>
      </c>
      <c r="DO685" s="401" t="n">
        <v>17</v>
      </c>
      <c r="DP685" s="401" t="n">
        <v>47</v>
      </c>
      <c r="DQ685" s="401" t="n">
        <v>105</v>
      </c>
      <c r="DR685" s="401" t="n">
        <v>14</v>
      </c>
      <c r="DS685" s="401" t="n">
        <v>81</v>
      </c>
      <c r="DT685" s="401" t="n">
        <v>61</v>
      </c>
      <c r="DU685" s="401" t="n">
        <v>133</v>
      </c>
      <c r="DV685" s="401" t="n">
        <v>89</v>
      </c>
      <c r="DW685" s="401" t="n">
        <v>33</v>
      </c>
      <c r="DX685" s="401" t="n">
        <v>94</v>
      </c>
      <c r="DY685" s="401" t="n">
        <v>37</v>
      </c>
      <c r="DZ685" s="401" t="n">
        <v>58</v>
      </c>
      <c r="EA685" s="401" t="n">
        <v>74</v>
      </c>
      <c r="EB685" s="401" t="n">
        <v>44</v>
      </c>
      <c r="EC685" s="401" t="n">
        <v>4</v>
      </c>
      <c r="ED685" s="401" t="n">
        <v>126</v>
      </c>
      <c r="EE685" s="401" t="n">
        <v>79</v>
      </c>
      <c r="EF685" s="401" t="n">
        <v>54</v>
      </c>
      <c r="EG685" s="401" t="n">
        <v>85</v>
      </c>
      <c r="EH685" s="401" t="n">
        <v>87</v>
      </c>
      <c r="EI685" s="401" t="n">
        <v>101</v>
      </c>
      <c r="EJ685" s="401" t="n">
        <v>6</v>
      </c>
      <c r="EK685" s="401" t="n">
        <v>9</v>
      </c>
      <c r="EL685" s="401" t="n">
        <v>86</v>
      </c>
      <c r="EM685" s="401" t="n">
        <v>82</v>
      </c>
      <c r="EN685" s="401" t="n">
        <v>45</v>
      </c>
    </row>
    <row r="687" customFormat="false" ht="12.75" hidden="false" customHeight="false" outlineLevel="0" collapsed="false">
      <c r="D687" s="446" t="n">
        <v>140</v>
      </c>
      <c r="E687" s="39" t="s">
        <v>250</v>
      </c>
    </row>
    <row r="688" customFormat="false" ht="12.75" hidden="false" customHeight="false" outlineLevel="0" collapsed="false">
      <c r="E688" s="401" t="s">
        <v>198</v>
      </c>
      <c r="F688" s="401" t="n">
        <v>1</v>
      </c>
      <c r="G688" s="401" t="n">
        <v>2</v>
      </c>
      <c r="H688" s="401" t="n">
        <v>3</v>
      </c>
      <c r="I688" s="401" t="n">
        <v>4</v>
      </c>
      <c r="J688" s="401" t="n">
        <v>5</v>
      </c>
      <c r="K688" s="401" t="n">
        <v>6</v>
      </c>
      <c r="L688" s="401" t="n">
        <v>7</v>
      </c>
      <c r="M688" s="401" t="n">
        <v>8</v>
      </c>
      <c r="N688" s="401" t="n">
        <v>9</v>
      </c>
      <c r="O688" s="401" t="n">
        <v>10</v>
      </c>
      <c r="P688" s="401" t="n">
        <v>11</v>
      </c>
      <c r="Q688" s="401" t="n">
        <v>12</v>
      </c>
      <c r="R688" s="401" t="n">
        <v>13</v>
      </c>
      <c r="S688" s="401" t="n">
        <v>14</v>
      </c>
      <c r="T688" s="401" t="n">
        <v>15</v>
      </c>
      <c r="U688" s="401" t="n">
        <v>16</v>
      </c>
      <c r="V688" s="401" t="n">
        <v>17</v>
      </c>
      <c r="W688" s="401" t="n">
        <v>18</v>
      </c>
      <c r="X688" s="401" t="n">
        <v>19</v>
      </c>
      <c r="Y688" s="401" t="n">
        <v>20</v>
      </c>
      <c r="Z688" s="401" t="n">
        <v>21</v>
      </c>
      <c r="AA688" s="401" t="n">
        <v>22</v>
      </c>
      <c r="AB688" s="401" t="n">
        <v>23</v>
      </c>
      <c r="AC688" s="401" t="n">
        <v>24</v>
      </c>
      <c r="AD688" s="401" t="n">
        <v>25</v>
      </c>
      <c r="AE688" s="401" t="n">
        <v>26</v>
      </c>
      <c r="AF688" s="401" t="n">
        <v>27</v>
      </c>
      <c r="AG688" s="401" t="n">
        <v>28</v>
      </c>
      <c r="AH688" s="401" t="n">
        <v>29</v>
      </c>
      <c r="AI688" s="401" t="n">
        <v>30</v>
      </c>
      <c r="AJ688" s="401" t="n">
        <v>31</v>
      </c>
      <c r="AK688" s="401" t="n">
        <v>32</v>
      </c>
      <c r="AL688" s="401" t="n">
        <v>33</v>
      </c>
      <c r="AM688" s="401" t="n">
        <v>34</v>
      </c>
      <c r="AN688" s="401" t="n">
        <v>35</v>
      </c>
      <c r="AO688" s="401" t="n">
        <v>36</v>
      </c>
      <c r="AP688" s="401" t="n">
        <v>37</v>
      </c>
      <c r="AQ688" s="401" t="n">
        <v>38</v>
      </c>
      <c r="AR688" s="401" t="n">
        <v>39</v>
      </c>
      <c r="AS688" s="401" t="n">
        <v>40</v>
      </c>
      <c r="AT688" s="401" t="n">
        <v>41</v>
      </c>
      <c r="AU688" s="401" t="n">
        <v>42</v>
      </c>
      <c r="AV688" s="401" t="n">
        <v>43</v>
      </c>
      <c r="AW688" s="401" t="n">
        <v>44</v>
      </c>
      <c r="AX688" s="401" t="n">
        <v>45</v>
      </c>
      <c r="AY688" s="401" t="n">
        <v>46</v>
      </c>
      <c r="AZ688" s="401" t="n">
        <v>47</v>
      </c>
      <c r="BA688" s="401" t="n">
        <v>48</v>
      </c>
      <c r="BB688" s="401" t="n">
        <v>49</v>
      </c>
      <c r="BC688" s="401" t="n">
        <v>50</v>
      </c>
      <c r="BD688" s="401" t="n">
        <v>51</v>
      </c>
      <c r="BE688" s="401" t="n">
        <v>52</v>
      </c>
      <c r="BF688" s="401" t="n">
        <v>53</v>
      </c>
      <c r="BG688" s="401" t="n">
        <v>54</v>
      </c>
      <c r="BH688" s="401" t="n">
        <v>55</v>
      </c>
      <c r="BI688" s="401" t="n">
        <v>56</v>
      </c>
      <c r="BJ688" s="401" t="n">
        <v>57</v>
      </c>
      <c r="BK688" s="401" t="n">
        <v>58</v>
      </c>
      <c r="BL688" s="401" t="n">
        <v>59</v>
      </c>
      <c r="BM688" s="401" t="n">
        <v>60</v>
      </c>
      <c r="BN688" s="401" t="n">
        <v>61</v>
      </c>
      <c r="BO688" s="401" t="n">
        <v>62</v>
      </c>
      <c r="BP688" s="401" t="n">
        <v>63</v>
      </c>
      <c r="BQ688" s="401" t="n">
        <v>64</v>
      </c>
      <c r="BR688" s="401" t="n">
        <v>65</v>
      </c>
      <c r="BS688" s="401" t="n">
        <v>66</v>
      </c>
      <c r="BT688" s="401" t="n">
        <v>67</v>
      </c>
      <c r="BU688" s="401" t="n">
        <v>68</v>
      </c>
      <c r="BV688" s="401" t="n">
        <v>69</v>
      </c>
      <c r="BW688" s="401" t="n">
        <v>70</v>
      </c>
      <c r="BX688" s="401" t="n">
        <v>71</v>
      </c>
      <c r="BY688" s="401" t="n">
        <v>72</v>
      </c>
      <c r="BZ688" s="401" t="n">
        <v>73</v>
      </c>
      <c r="CA688" s="401" t="n">
        <v>74</v>
      </c>
      <c r="CB688" s="401" t="n">
        <v>75</v>
      </c>
      <c r="CC688" s="401" t="n">
        <v>76</v>
      </c>
      <c r="CD688" s="401" t="n">
        <v>77</v>
      </c>
      <c r="CE688" s="401" t="n">
        <v>78</v>
      </c>
      <c r="CF688" s="401" t="n">
        <v>79</v>
      </c>
      <c r="CG688" s="401" t="n">
        <v>80</v>
      </c>
      <c r="CH688" s="401" t="n">
        <v>81</v>
      </c>
      <c r="CI688" s="401" t="n">
        <v>82</v>
      </c>
      <c r="CJ688" s="401" t="n">
        <v>83</v>
      </c>
      <c r="CK688" s="401" t="n">
        <v>84</v>
      </c>
      <c r="CL688" s="401" t="n">
        <v>85</v>
      </c>
      <c r="CM688" s="401" t="n">
        <v>86</v>
      </c>
      <c r="CN688" s="401" t="n">
        <v>87</v>
      </c>
      <c r="CO688" s="401" t="n">
        <v>88</v>
      </c>
      <c r="CP688" s="401" t="n">
        <v>89</v>
      </c>
      <c r="CQ688" s="401" t="n">
        <v>90</v>
      </c>
      <c r="CR688" s="401" t="n">
        <v>91</v>
      </c>
      <c r="CS688" s="401" t="n">
        <v>92</v>
      </c>
      <c r="CT688" s="401" t="n">
        <v>93</v>
      </c>
      <c r="CU688" s="401" t="n">
        <v>94</v>
      </c>
      <c r="CV688" s="401" t="n">
        <v>95</v>
      </c>
      <c r="CW688" s="401" t="n">
        <v>96</v>
      </c>
      <c r="CX688" s="401" t="n">
        <v>97</v>
      </c>
      <c r="CY688" s="401" t="n">
        <v>98</v>
      </c>
      <c r="CZ688" s="401" t="n">
        <v>99</v>
      </c>
      <c r="DA688" s="401" t="n">
        <v>100</v>
      </c>
      <c r="DB688" s="401" t="n">
        <v>101</v>
      </c>
      <c r="DC688" s="401" t="n">
        <v>102</v>
      </c>
      <c r="DD688" s="401" t="n">
        <v>103</v>
      </c>
      <c r="DE688" s="401" t="n">
        <v>104</v>
      </c>
      <c r="DF688" s="401" t="n">
        <v>105</v>
      </c>
      <c r="DG688" s="401" t="n">
        <v>106</v>
      </c>
      <c r="DH688" s="401" t="n">
        <v>107</v>
      </c>
      <c r="DI688" s="401" t="n">
        <v>108</v>
      </c>
      <c r="DJ688" s="401" t="n">
        <v>109</v>
      </c>
      <c r="DK688" s="401" t="n">
        <v>110</v>
      </c>
      <c r="DL688" s="401" t="n">
        <v>111</v>
      </c>
      <c r="DM688" s="401" t="n">
        <v>112</v>
      </c>
      <c r="DN688" s="401" t="n">
        <v>113</v>
      </c>
      <c r="DO688" s="401" t="n">
        <v>114</v>
      </c>
      <c r="DP688" s="401" t="n">
        <v>115</v>
      </c>
      <c r="DQ688" s="401" t="n">
        <v>116</v>
      </c>
      <c r="DR688" s="401" t="n">
        <v>117</v>
      </c>
      <c r="DS688" s="401" t="n">
        <v>118</v>
      </c>
      <c r="DT688" s="401" t="n">
        <v>119</v>
      </c>
      <c r="DU688" s="401" t="n">
        <v>120</v>
      </c>
      <c r="DV688" s="401" t="n">
        <v>121</v>
      </c>
      <c r="DW688" s="401" t="n">
        <v>122</v>
      </c>
      <c r="DX688" s="401" t="n">
        <v>123</v>
      </c>
      <c r="DY688" s="401" t="n">
        <v>124</v>
      </c>
      <c r="DZ688" s="401" t="n">
        <v>125</v>
      </c>
      <c r="EA688" s="401" t="n">
        <v>126</v>
      </c>
      <c r="EB688" s="401" t="n">
        <v>127</v>
      </c>
      <c r="EC688" s="401" t="n">
        <v>128</v>
      </c>
      <c r="ED688" s="401" t="n">
        <v>129</v>
      </c>
      <c r="EE688" s="401" t="n">
        <v>130</v>
      </c>
      <c r="EF688" s="401" t="n">
        <v>131</v>
      </c>
      <c r="EG688" s="401" t="n">
        <v>132</v>
      </c>
      <c r="EH688" s="401" t="n">
        <v>133</v>
      </c>
      <c r="EI688" s="401" t="n">
        <v>134</v>
      </c>
      <c r="EJ688" s="401" t="n">
        <v>135</v>
      </c>
      <c r="EK688" s="401" t="n">
        <v>136</v>
      </c>
      <c r="EL688" s="401" t="n">
        <v>137</v>
      </c>
      <c r="EM688" s="401" t="n">
        <v>138</v>
      </c>
      <c r="EN688" s="401" t="n">
        <v>139</v>
      </c>
      <c r="EO688" s="401" t="n">
        <v>140</v>
      </c>
    </row>
    <row r="689" customFormat="false" ht="12.75" hidden="false" customHeight="false" outlineLevel="0" collapsed="false">
      <c r="E689" s="401" t="s">
        <v>225</v>
      </c>
      <c r="F689" s="401" t="n">
        <v>50</v>
      </c>
      <c r="G689" s="401" t="n">
        <v>115</v>
      </c>
      <c r="H689" s="401" t="n">
        <v>59</v>
      </c>
      <c r="I689" s="401" t="n">
        <v>76</v>
      </c>
      <c r="J689" s="401" t="n">
        <v>119</v>
      </c>
      <c r="K689" s="401" t="n">
        <v>49</v>
      </c>
      <c r="L689" s="401" t="n">
        <v>26</v>
      </c>
      <c r="M689" s="401" t="n">
        <v>37</v>
      </c>
      <c r="N689" s="401" t="n">
        <v>86</v>
      </c>
      <c r="O689" s="401" t="n">
        <v>3</v>
      </c>
      <c r="P689" s="401" t="n">
        <v>138</v>
      </c>
      <c r="Q689" s="401" t="n">
        <v>100</v>
      </c>
      <c r="R689" s="401" t="n">
        <v>52</v>
      </c>
      <c r="S689" s="401" t="n">
        <v>42</v>
      </c>
      <c r="T689" s="401" t="n">
        <v>63</v>
      </c>
      <c r="U689" s="401" t="n">
        <v>4</v>
      </c>
      <c r="V689" s="401" t="n">
        <v>20</v>
      </c>
      <c r="W689" s="401" t="n">
        <v>99</v>
      </c>
      <c r="X689" s="401" t="n">
        <v>132</v>
      </c>
      <c r="Y689" s="401" t="n">
        <v>112</v>
      </c>
      <c r="Z689" s="401" t="n">
        <v>95</v>
      </c>
      <c r="AA689" s="401" t="n">
        <v>31</v>
      </c>
      <c r="AB689" s="401" t="n">
        <v>127</v>
      </c>
      <c r="AC689" s="401" t="n">
        <v>48</v>
      </c>
      <c r="AD689" s="401" t="n">
        <v>6</v>
      </c>
      <c r="AE689" s="401" t="n">
        <v>85</v>
      </c>
      <c r="AF689" s="401" t="n">
        <v>65</v>
      </c>
      <c r="AG689" s="401" t="n">
        <v>10</v>
      </c>
      <c r="AH689" s="401" t="n">
        <v>38</v>
      </c>
      <c r="AI689" s="401" t="n">
        <v>131</v>
      </c>
      <c r="AJ689" s="401" t="n">
        <v>124</v>
      </c>
      <c r="AK689" s="401" t="n">
        <v>74</v>
      </c>
      <c r="AL689" s="401" t="n">
        <v>90</v>
      </c>
      <c r="AM689" s="401" t="n">
        <v>80</v>
      </c>
      <c r="AN689" s="401" t="n">
        <v>94</v>
      </c>
      <c r="AO689" s="401" t="n">
        <v>120</v>
      </c>
      <c r="AP689" s="401" t="n">
        <v>126</v>
      </c>
      <c r="AQ689" s="401" t="n">
        <v>70</v>
      </c>
      <c r="AR689" s="401" t="n">
        <v>121</v>
      </c>
      <c r="AS689" s="401" t="n">
        <v>134</v>
      </c>
      <c r="AT689" s="401" t="n">
        <v>62</v>
      </c>
      <c r="AU689" s="401" t="n">
        <v>53</v>
      </c>
      <c r="AV689" s="401" t="n">
        <v>9</v>
      </c>
      <c r="AW689" s="401" t="n">
        <v>101</v>
      </c>
      <c r="AX689" s="401" t="n">
        <v>46</v>
      </c>
      <c r="AY689" s="401" t="n">
        <v>117</v>
      </c>
      <c r="AZ689" s="401" t="n">
        <v>61</v>
      </c>
      <c r="BA689" s="401" t="n">
        <v>55</v>
      </c>
      <c r="BB689" s="401" t="n">
        <v>111</v>
      </c>
      <c r="BC689" s="401" t="n">
        <v>16</v>
      </c>
      <c r="BD689" s="401" t="n">
        <v>87</v>
      </c>
      <c r="BE689" s="401" t="n">
        <v>45</v>
      </c>
      <c r="BF689" s="401" t="n">
        <v>97</v>
      </c>
      <c r="BG689" s="401" t="n">
        <v>136</v>
      </c>
      <c r="BH689" s="401" t="n">
        <v>18</v>
      </c>
      <c r="BI689" s="401" t="n">
        <v>17</v>
      </c>
      <c r="BJ689" s="401" t="n">
        <v>56</v>
      </c>
      <c r="BK689" s="401" t="n">
        <v>1</v>
      </c>
      <c r="BL689" s="401" t="n">
        <v>108</v>
      </c>
      <c r="BM689" s="401" t="n">
        <v>43</v>
      </c>
      <c r="BN689" s="401" t="n">
        <v>133</v>
      </c>
      <c r="BO689" s="401" t="n">
        <v>66</v>
      </c>
      <c r="BP689" s="401" t="n">
        <v>12</v>
      </c>
      <c r="BQ689" s="401" t="n">
        <v>102</v>
      </c>
      <c r="BR689" s="401" t="n">
        <v>27</v>
      </c>
      <c r="BS689" s="401" t="n">
        <v>23</v>
      </c>
      <c r="BT689" s="401" t="n">
        <v>98</v>
      </c>
      <c r="BU689" s="401" t="n">
        <v>29</v>
      </c>
      <c r="BV689" s="401" t="n">
        <v>41</v>
      </c>
      <c r="BW689" s="401" t="n">
        <v>78</v>
      </c>
      <c r="BX689" s="401" t="n">
        <v>13</v>
      </c>
      <c r="BY689" s="401" t="n">
        <v>110</v>
      </c>
      <c r="BZ689" s="401" t="n">
        <v>135</v>
      </c>
      <c r="CA689" s="401" t="n">
        <v>32</v>
      </c>
      <c r="CB689" s="401" t="n">
        <v>123</v>
      </c>
      <c r="CC689" s="401" t="n">
        <v>140</v>
      </c>
      <c r="CD689" s="401" t="n">
        <v>68</v>
      </c>
      <c r="CE689" s="401" t="n">
        <v>30</v>
      </c>
      <c r="CF689" s="401" t="n">
        <v>15</v>
      </c>
      <c r="CG689" s="401" t="n">
        <v>118</v>
      </c>
      <c r="CH689" s="401" t="n">
        <v>79</v>
      </c>
      <c r="CI689" s="401" t="n">
        <v>113</v>
      </c>
      <c r="CJ689" s="401" t="n">
        <v>104</v>
      </c>
      <c r="CK689" s="401" t="n">
        <v>40</v>
      </c>
      <c r="CL689" s="401" t="n">
        <v>22</v>
      </c>
      <c r="CM689" s="401" t="n">
        <v>114</v>
      </c>
      <c r="CN689" s="401" t="n">
        <v>64</v>
      </c>
      <c r="CO689" s="401" t="n">
        <v>60</v>
      </c>
      <c r="CP689" s="401" t="n">
        <v>73</v>
      </c>
      <c r="CQ689" s="401" t="n">
        <v>7</v>
      </c>
      <c r="CR689" s="401" t="n">
        <v>129</v>
      </c>
      <c r="CS689" s="401" t="n">
        <v>8</v>
      </c>
      <c r="CT689" s="401" t="n">
        <v>107</v>
      </c>
      <c r="CU689" s="401" t="n">
        <v>96</v>
      </c>
      <c r="CV689" s="401" t="n">
        <v>91</v>
      </c>
      <c r="CW689" s="401" t="n">
        <v>35</v>
      </c>
      <c r="CX689" s="401" t="n">
        <v>14</v>
      </c>
      <c r="CY689" s="401" t="n">
        <v>69</v>
      </c>
      <c r="CZ689" s="401" t="n">
        <v>81</v>
      </c>
      <c r="DA689" s="401" t="n">
        <v>139</v>
      </c>
      <c r="DB689" s="401" t="n">
        <v>109</v>
      </c>
      <c r="DC689" s="401" t="n">
        <v>54</v>
      </c>
      <c r="DD689" s="401" t="n">
        <v>34</v>
      </c>
      <c r="DE689" s="401" t="n">
        <v>130</v>
      </c>
      <c r="DF689" s="401" t="n">
        <v>84</v>
      </c>
      <c r="DG689" s="401" t="n">
        <v>72</v>
      </c>
      <c r="DH689" s="401" t="n">
        <v>105</v>
      </c>
      <c r="DI689" s="401" t="n">
        <v>82</v>
      </c>
      <c r="DJ689" s="401" t="n">
        <v>51</v>
      </c>
      <c r="DK689" s="401" t="n">
        <v>93</v>
      </c>
      <c r="DL689" s="401" t="n">
        <v>57</v>
      </c>
      <c r="DM689" s="401" t="n">
        <v>103</v>
      </c>
      <c r="DN689" s="401" t="n">
        <v>75</v>
      </c>
      <c r="DO689" s="401" t="n">
        <v>36</v>
      </c>
      <c r="DP689" s="401" t="n">
        <v>2</v>
      </c>
      <c r="DQ689" s="401" t="n">
        <v>88</v>
      </c>
      <c r="DR689" s="401" t="n">
        <v>116</v>
      </c>
      <c r="DS689" s="401" t="n">
        <v>77</v>
      </c>
      <c r="DT689" s="401" t="n">
        <v>5</v>
      </c>
      <c r="DU689" s="401" t="n">
        <v>83</v>
      </c>
      <c r="DV689" s="401" t="n">
        <v>39</v>
      </c>
      <c r="DW689" s="401" t="n">
        <v>44</v>
      </c>
      <c r="DX689" s="401" t="n">
        <v>137</v>
      </c>
      <c r="DY689" s="401" t="n">
        <v>125</v>
      </c>
      <c r="DZ689" s="401" t="n">
        <v>33</v>
      </c>
      <c r="EA689" s="401" t="n">
        <v>19</v>
      </c>
      <c r="EB689" s="401" t="n">
        <v>71</v>
      </c>
      <c r="EC689" s="401" t="n">
        <v>122</v>
      </c>
      <c r="ED689" s="401" t="n">
        <v>92</v>
      </c>
      <c r="EE689" s="401" t="n">
        <v>21</v>
      </c>
      <c r="EF689" s="401" t="n">
        <v>67</v>
      </c>
      <c r="EG689" s="401" t="n">
        <v>24</v>
      </c>
      <c r="EH689" s="401" t="n">
        <v>47</v>
      </c>
      <c r="EI689" s="401" t="n">
        <v>11</v>
      </c>
      <c r="EJ689" s="401" t="n">
        <v>89</v>
      </c>
      <c r="EK689" s="401" t="n">
        <v>128</v>
      </c>
      <c r="EL689" s="401" t="n">
        <v>58</v>
      </c>
      <c r="EM689" s="401" t="n">
        <v>25</v>
      </c>
      <c r="EN689" s="401" t="n">
        <v>106</v>
      </c>
      <c r="EO689" s="401" t="n">
        <v>28</v>
      </c>
    </row>
    <row r="690" customFormat="false" ht="12.75" hidden="false" customHeight="false" outlineLevel="0" collapsed="false">
      <c r="E690" s="401" t="s">
        <v>227</v>
      </c>
      <c r="F690" s="401" t="n">
        <v>80</v>
      </c>
      <c r="G690" s="401" t="n">
        <v>123</v>
      </c>
      <c r="H690" s="401" t="n">
        <v>64</v>
      </c>
      <c r="I690" s="401" t="n">
        <v>56</v>
      </c>
      <c r="J690" s="401" t="n">
        <v>71</v>
      </c>
      <c r="K690" s="401" t="n">
        <v>24</v>
      </c>
      <c r="L690" s="401" t="n">
        <v>76</v>
      </c>
      <c r="M690" s="401" t="n">
        <v>74</v>
      </c>
      <c r="N690" s="401" t="n">
        <v>131</v>
      </c>
      <c r="O690" s="401" t="n">
        <v>4</v>
      </c>
      <c r="P690" s="401" t="n">
        <v>132</v>
      </c>
      <c r="Q690" s="401" t="n">
        <v>83</v>
      </c>
      <c r="R690" s="401" t="n">
        <v>79</v>
      </c>
      <c r="S690" s="401" t="n">
        <v>6</v>
      </c>
      <c r="T690" s="401" t="n">
        <v>37</v>
      </c>
      <c r="U690" s="401" t="n">
        <v>130</v>
      </c>
      <c r="V690" s="401" t="n">
        <v>28</v>
      </c>
      <c r="W690" s="401" t="n">
        <v>96</v>
      </c>
      <c r="X690" s="401" t="n">
        <v>116</v>
      </c>
      <c r="Y690" s="401" t="n">
        <v>101</v>
      </c>
      <c r="Z690" s="401" t="n">
        <v>40</v>
      </c>
      <c r="AA690" s="401" t="n">
        <v>3</v>
      </c>
      <c r="AB690" s="401" t="n">
        <v>45</v>
      </c>
      <c r="AC690" s="401" t="n">
        <v>95</v>
      </c>
      <c r="AD690" s="401" t="n">
        <v>103</v>
      </c>
      <c r="AE690" s="401" t="n">
        <v>119</v>
      </c>
      <c r="AF690" s="401" t="n">
        <v>38</v>
      </c>
      <c r="AG690" s="401" t="n">
        <v>86</v>
      </c>
      <c r="AH690" s="401" t="n">
        <v>13</v>
      </c>
      <c r="AI690" s="401" t="n">
        <v>98</v>
      </c>
      <c r="AJ690" s="401" t="n">
        <v>32</v>
      </c>
      <c r="AK690" s="401" t="n">
        <v>70</v>
      </c>
      <c r="AL690" s="401" t="n">
        <v>36</v>
      </c>
      <c r="AM690" s="401" t="n">
        <v>72</v>
      </c>
      <c r="AN690" s="401" t="n">
        <v>61</v>
      </c>
      <c r="AO690" s="401" t="n">
        <v>108</v>
      </c>
      <c r="AP690" s="401" t="n">
        <v>114</v>
      </c>
      <c r="AQ690" s="401" t="n">
        <v>27</v>
      </c>
      <c r="AR690" s="401" t="n">
        <v>127</v>
      </c>
      <c r="AS690" s="401" t="n">
        <v>47</v>
      </c>
      <c r="AT690" s="401" t="n">
        <v>104</v>
      </c>
      <c r="AU690" s="401" t="n">
        <v>41</v>
      </c>
      <c r="AV690" s="401" t="n">
        <v>35</v>
      </c>
      <c r="AW690" s="401" t="n">
        <v>21</v>
      </c>
      <c r="AX690" s="401" t="n">
        <v>53</v>
      </c>
      <c r="AY690" s="401" t="n">
        <v>135</v>
      </c>
      <c r="AZ690" s="401" t="n">
        <v>43</v>
      </c>
      <c r="BA690" s="401" t="n">
        <v>120</v>
      </c>
      <c r="BB690" s="401" t="n">
        <v>128</v>
      </c>
      <c r="BC690" s="401" t="n">
        <v>39</v>
      </c>
      <c r="BD690" s="401" t="n">
        <v>48</v>
      </c>
      <c r="BE690" s="401" t="n">
        <v>19</v>
      </c>
      <c r="BF690" s="401" t="n">
        <v>110</v>
      </c>
      <c r="BG690" s="401" t="n">
        <v>68</v>
      </c>
      <c r="BH690" s="401" t="n">
        <v>124</v>
      </c>
      <c r="BI690" s="401" t="n">
        <v>63</v>
      </c>
      <c r="BJ690" s="401" t="n">
        <v>99</v>
      </c>
      <c r="BK690" s="401" t="n">
        <v>121</v>
      </c>
      <c r="BL690" s="401" t="n">
        <v>137</v>
      </c>
      <c r="BM690" s="401" t="n">
        <v>11</v>
      </c>
      <c r="BN690" s="401" t="n">
        <v>60</v>
      </c>
      <c r="BO690" s="401" t="n">
        <v>55</v>
      </c>
      <c r="BP690" s="401" t="n">
        <v>14</v>
      </c>
      <c r="BQ690" s="401" t="n">
        <v>138</v>
      </c>
      <c r="BR690" s="401" t="n">
        <v>87</v>
      </c>
      <c r="BS690" s="401" t="n">
        <v>92</v>
      </c>
      <c r="BT690" s="401" t="n">
        <v>106</v>
      </c>
      <c r="BU690" s="401" t="n">
        <v>136</v>
      </c>
      <c r="BV690" s="401" t="n">
        <v>67</v>
      </c>
      <c r="BW690" s="401" t="n">
        <v>17</v>
      </c>
      <c r="BX690" s="401" t="n">
        <v>5</v>
      </c>
      <c r="BY690" s="401" t="n">
        <v>33</v>
      </c>
      <c r="BZ690" s="401" t="n">
        <v>100</v>
      </c>
      <c r="CA690" s="401" t="n">
        <v>16</v>
      </c>
      <c r="CB690" s="401" t="n">
        <v>107</v>
      </c>
      <c r="CC690" s="401" t="n">
        <v>15</v>
      </c>
      <c r="CD690" s="401" t="n">
        <v>78</v>
      </c>
      <c r="CE690" s="401" t="n">
        <v>42</v>
      </c>
      <c r="CF690" s="401" t="n">
        <v>46</v>
      </c>
      <c r="CG690" s="401" t="n">
        <v>111</v>
      </c>
      <c r="CH690" s="401" t="n">
        <v>73</v>
      </c>
      <c r="CI690" s="401" t="n">
        <v>34</v>
      </c>
      <c r="CJ690" s="401" t="n">
        <v>2</v>
      </c>
      <c r="CK690" s="401" t="n">
        <v>82</v>
      </c>
      <c r="CL690" s="401" t="n">
        <v>12</v>
      </c>
      <c r="CM690" s="401" t="n">
        <v>139</v>
      </c>
      <c r="CN690" s="401" t="n">
        <v>18</v>
      </c>
      <c r="CO690" s="401" t="n">
        <v>85</v>
      </c>
      <c r="CP690" s="401" t="n">
        <v>126</v>
      </c>
      <c r="CQ690" s="401" t="n">
        <v>52</v>
      </c>
      <c r="CR690" s="401" t="n">
        <v>94</v>
      </c>
      <c r="CS690" s="401" t="n">
        <v>29</v>
      </c>
      <c r="CT690" s="401" t="n">
        <v>140</v>
      </c>
      <c r="CU690" s="401" t="n">
        <v>117</v>
      </c>
      <c r="CV690" s="401" t="n">
        <v>88</v>
      </c>
      <c r="CW690" s="401" t="n">
        <v>65</v>
      </c>
      <c r="CX690" s="401" t="n">
        <v>30</v>
      </c>
      <c r="CY690" s="401" t="n">
        <v>112</v>
      </c>
      <c r="CZ690" s="401" t="n">
        <v>133</v>
      </c>
      <c r="DA690" s="401" t="n">
        <v>58</v>
      </c>
      <c r="DB690" s="401" t="n">
        <v>25</v>
      </c>
      <c r="DC690" s="401" t="n">
        <v>69</v>
      </c>
      <c r="DD690" s="401" t="n">
        <v>20</v>
      </c>
      <c r="DE690" s="401" t="n">
        <v>97</v>
      </c>
      <c r="DF690" s="401" t="n">
        <v>49</v>
      </c>
      <c r="DG690" s="401" t="n">
        <v>134</v>
      </c>
      <c r="DH690" s="401" t="n">
        <v>10</v>
      </c>
      <c r="DI690" s="401" t="n">
        <v>44</v>
      </c>
      <c r="DJ690" s="401" t="n">
        <v>122</v>
      </c>
      <c r="DK690" s="401" t="n">
        <v>113</v>
      </c>
      <c r="DL690" s="401" t="n">
        <v>7</v>
      </c>
      <c r="DM690" s="401" t="n">
        <v>90</v>
      </c>
      <c r="DN690" s="401" t="n">
        <v>54</v>
      </c>
      <c r="DO690" s="401" t="n">
        <v>23</v>
      </c>
      <c r="DP690" s="401" t="n">
        <v>57</v>
      </c>
      <c r="DQ690" s="401" t="n">
        <v>125</v>
      </c>
      <c r="DR690" s="401" t="n">
        <v>59</v>
      </c>
      <c r="DS690" s="401" t="n">
        <v>81</v>
      </c>
      <c r="DT690" s="401" t="n">
        <v>8</v>
      </c>
      <c r="DU690" s="401" t="n">
        <v>51</v>
      </c>
      <c r="DV690" s="401" t="n">
        <v>9</v>
      </c>
      <c r="DW690" s="401" t="n">
        <v>109</v>
      </c>
      <c r="DX690" s="401" t="n">
        <v>102</v>
      </c>
      <c r="DY690" s="401" t="n">
        <v>26</v>
      </c>
      <c r="DZ690" s="401" t="n">
        <v>129</v>
      </c>
      <c r="EA690" s="401" t="n">
        <v>89</v>
      </c>
      <c r="EB690" s="401" t="n">
        <v>75</v>
      </c>
      <c r="EC690" s="401" t="n">
        <v>105</v>
      </c>
      <c r="ED690" s="401" t="n">
        <v>1</v>
      </c>
      <c r="EE690" s="401" t="n">
        <v>62</v>
      </c>
      <c r="EF690" s="401" t="n">
        <v>93</v>
      </c>
      <c r="EG690" s="401" t="n">
        <v>118</v>
      </c>
      <c r="EH690" s="401" t="n">
        <v>22</v>
      </c>
      <c r="EI690" s="401" t="n">
        <v>50</v>
      </c>
      <c r="EJ690" s="401" t="n">
        <v>77</v>
      </c>
      <c r="EK690" s="401" t="n">
        <v>84</v>
      </c>
      <c r="EL690" s="401" t="n">
        <v>91</v>
      </c>
      <c r="EM690" s="401" t="n">
        <v>115</v>
      </c>
      <c r="EN690" s="401" t="n">
        <v>66</v>
      </c>
      <c r="EO690" s="401" t="n">
        <v>31</v>
      </c>
    </row>
    <row r="692" customFormat="false" ht="12.75" hidden="false" customHeight="false" outlineLevel="0" collapsed="false">
      <c r="D692" s="446" t="n">
        <v>141</v>
      </c>
      <c r="E692" s="39" t="s">
        <v>250</v>
      </c>
    </row>
    <row r="693" customFormat="false" ht="12.75" hidden="false" customHeight="false" outlineLevel="0" collapsed="false">
      <c r="E693" s="401" t="s">
        <v>198</v>
      </c>
      <c r="F693" s="401" t="n">
        <v>1</v>
      </c>
      <c r="G693" s="401" t="n">
        <v>2</v>
      </c>
      <c r="H693" s="401" t="n">
        <v>3</v>
      </c>
      <c r="I693" s="401" t="n">
        <v>4</v>
      </c>
      <c r="J693" s="401" t="n">
        <v>5</v>
      </c>
      <c r="K693" s="401" t="n">
        <v>6</v>
      </c>
      <c r="L693" s="401" t="n">
        <v>7</v>
      </c>
      <c r="M693" s="401" t="n">
        <v>8</v>
      </c>
      <c r="N693" s="401" t="n">
        <v>9</v>
      </c>
      <c r="O693" s="401" t="n">
        <v>10</v>
      </c>
      <c r="P693" s="401" t="n">
        <v>11</v>
      </c>
      <c r="Q693" s="401" t="n">
        <v>12</v>
      </c>
      <c r="R693" s="401" t="n">
        <v>13</v>
      </c>
      <c r="S693" s="401" t="n">
        <v>14</v>
      </c>
      <c r="T693" s="401" t="n">
        <v>15</v>
      </c>
      <c r="U693" s="401" t="n">
        <v>16</v>
      </c>
      <c r="V693" s="401" t="n">
        <v>17</v>
      </c>
      <c r="W693" s="401" t="n">
        <v>18</v>
      </c>
      <c r="X693" s="401" t="n">
        <v>19</v>
      </c>
      <c r="Y693" s="401" t="n">
        <v>20</v>
      </c>
      <c r="Z693" s="401" t="n">
        <v>21</v>
      </c>
      <c r="AA693" s="401" t="n">
        <v>22</v>
      </c>
      <c r="AB693" s="401" t="n">
        <v>23</v>
      </c>
      <c r="AC693" s="401" t="n">
        <v>24</v>
      </c>
      <c r="AD693" s="401" t="n">
        <v>25</v>
      </c>
      <c r="AE693" s="401" t="n">
        <v>26</v>
      </c>
      <c r="AF693" s="401" t="n">
        <v>27</v>
      </c>
      <c r="AG693" s="401" t="n">
        <v>28</v>
      </c>
      <c r="AH693" s="401" t="n">
        <v>29</v>
      </c>
      <c r="AI693" s="401" t="n">
        <v>30</v>
      </c>
      <c r="AJ693" s="401" t="n">
        <v>31</v>
      </c>
      <c r="AK693" s="401" t="n">
        <v>32</v>
      </c>
      <c r="AL693" s="401" t="n">
        <v>33</v>
      </c>
      <c r="AM693" s="401" t="n">
        <v>34</v>
      </c>
      <c r="AN693" s="401" t="n">
        <v>35</v>
      </c>
      <c r="AO693" s="401" t="n">
        <v>36</v>
      </c>
      <c r="AP693" s="401" t="n">
        <v>37</v>
      </c>
      <c r="AQ693" s="401" t="n">
        <v>38</v>
      </c>
      <c r="AR693" s="401" t="n">
        <v>39</v>
      </c>
      <c r="AS693" s="401" t="n">
        <v>40</v>
      </c>
      <c r="AT693" s="401" t="n">
        <v>41</v>
      </c>
      <c r="AU693" s="401" t="n">
        <v>42</v>
      </c>
      <c r="AV693" s="401" t="n">
        <v>43</v>
      </c>
      <c r="AW693" s="401" t="n">
        <v>44</v>
      </c>
      <c r="AX693" s="401" t="n">
        <v>45</v>
      </c>
      <c r="AY693" s="401" t="n">
        <v>46</v>
      </c>
      <c r="AZ693" s="401" t="n">
        <v>47</v>
      </c>
      <c r="BA693" s="401" t="n">
        <v>48</v>
      </c>
      <c r="BB693" s="401" t="n">
        <v>49</v>
      </c>
      <c r="BC693" s="401" t="n">
        <v>50</v>
      </c>
      <c r="BD693" s="401" t="n">
        <v>51</v>
      </c>
      <c r="BE693" s="401" t="n">
        <v>52</v>
      </c>
      <c r="BF693" s="401" t="n">
        <v>53</v>
      </c>
      <c r="BG693" s="401" t="n">
        <v>54</v>
      </c>
      <c r="BH693" s="401" t="n">
        <v>55</v>
      </c>
      <c r="BI693" s="401" t="n">
        <v>56</v>
      </c>
      <c r="BJ693" s="401" t="n">
        <v>57</v>
      </c>
      <c r="BK693" s="401" t="n">
        <v>58</v>
      </c>
      <c r="BL693" s="401" t="n">
        <v>59</v>
      </c>
      <c r="BM693" s="401" t="n">
        <v>60</v>
      </c>
      <c r="BN693" s="401" t="n">
        <v>61</v>
      </c>
      <c r="BO693" s="401" t="n">
        <v>62</v>
      </c>
      <c r="BP693" s="401" t="n">
        <v>63</v>
      </c>
      <c r="BQ693" s="401" t="n">
        <v>64</v>
      </c>
      <c r="BR693" s="401" t="n">
        <v>65</v>
      </c>
      <c r="BS693" s="401" t="n">
        <v>66</v>
      </c>
      <c r="BT693" s="401" t="n">
        <v>67</v>
      </c>
      <c r="BU693" s="401" t="n">
        <v>68</v>
      </c>
      <c r="BV693" s="401" t="n">
        <v>69</v>
      </c>
      <c r="BW693" s="401" t="n">
        <v>70</v>
      </c>
      <c r="BX693" s="401" t="n">
        <v>71</v>
      </c>
      <c r="BY693" s="401" t="n">
        <v>72</v>
      </c>
      <c r="BZ693" s="401" t="n">
        <v>73</v>
      </c>
      <c r="CA693" s="401" t="n">
        <v>74</v>
      </c>
      <c r="CB693" s="401" t="n">
        <v>75</v>
      </c>
      <c r="CC693" s="401" t="n">
        <v>76</v>
      </c>
      <c r="CD693" s="401" t="n">
        <v>77</v>
      </c>
      <c r="CE693" s="401" t="n">
        <v>78</v>
      </c>
      <c r="CF693" s="401" t="n">
        <v>79</v>
      </c>
      <c r="CG693" s="401" t="n">
        <v>80</v>
      </c>
      <c r="CH693" s="401" t="n">
        <v>81</v>
      </c>
      <c r="CI693" s="401" t="n">
        <v>82</v>
      </c>
      <c r="CJ693" s="401" t="n">
        <v>83</v>
      </c>
      <c r="CK693" s="401" t="n">
        <v>84</v>
      </c>
      <c r="CL693" s="401" t="n">
        <v>85</v>
      </c>
      <c r="CM693" s="401" t="n">
        <v>86</v>
      </c>
      <c r="CN693" s="401" t="n">
        <v>87</v>
      </c>
      <c r="CO693" s="401" t="n">
        <v>88</v>
      </c>
      <c r="CP693" s="401" t="n">
        <v>89</v>
      </c>
      <c r="CQ693" s="401" t="n">
        <v>90</v>
      </c>
      <c r="CR693" s="401" t="n">
        <v>91</v>
      </c>
      <c r="CS693" s="401" t="n">
        <v>92</v>
      </c>
      <c r="CT693" s="401" t="n">
        <v>93</v>
      </c>
      <c r="CU693" s="401" t="n">
        <v>94</v>
      </c>
      <c r="CV693" s="401" t="n">
        <v>95</v>
      </c>
      <c r="CW693" s="401" t="n">
        <v>96</v>
      </c>
      <c r="CX693" s="401" t="n">
        <v>97</v>
      </c>
      <c r="CY693" s="401" t="n">
        <v>98</v>
      </c>
      <c r="CZ693" s="401" t="n">
        <v>99</v>
      </c>
      <c r="DA693" s="401" t="n">
        <v>100</v>
      </c>
      <c r="DB693" s="401" t="n">
        <v>101</v>
      </c>
      <c r="DC693" s="401" t="n">
        <v>102</v>
      </c>
      <c r="DD693" s="401" t="n">
        <v>103</v>
      </c>
      <c r="DE693" s="401" t="n">
        <v>104</v>
      </c>
      <c r="DF693" s="401" t="n">
        <v>105</v>
      </c>
      <c r="DG693" s="401" t="n">
        <v>106</v>
      </c>
      <c r="DH693" s="401" t="n">
        <v>107</v>
      </c>
      <c r="DI693" s="401" t="n">
        <v>108</v>
      </c>
      <c r="DJ693" s="401" t="n">
        <v>109</v>
      </c>
      <c r="DK693" s="401" t="n">
        <v>110</v>
      </c>
      <c r="DL693" s="401" t="n">
        <v>111</v>
      </c>
      <c r="DM693" s="401" t="n">
        <v>112</v>
      </c>
      <c r="DN693" s="401" t="n">
        <v>113</v>
      </c>
      <c r="DO693" s="401" t="n">
        <v>114</v>
      </c>
      <c r="DP693" s="401" t="n">
        <v>115</v>
      </c>
      <c r="DQ693" s="401" t="n">
        <v>116</v>
      </c>
      <c r="DR693" s="401" t="n">
        <v>117</v>
      </c>
      <c r="DS693" s="401" t="n">
        <v>118</v>
      </c>
      <c r="DT693" s="401" t="n">
        <v>119</v>
      </c>
      <c r="DU693" s="401" t="n">
        <v>120</v>
      </c>
      <c r="DV693" s="401" t="n">
        <v>121</v>
      </c>
      <c r="DW693" s="401" t="n">
        <v>122</v>
      </c>
      <c r="DX693" s="401" t="n">
        <v>123</v>
      </c>
      <c r="DY693" s="401" t="n">
        <v>124</v>
      </c>
      <c r="DZ693" s="401" t="n">
        <v>125</v>
      </c>
      <c r="EA693" s="401" t="n">
        <v>126</v>
      </c>
      <c r="EB693" s="401" t="n">
        <v>127</v>
      </c>
      <c r="EC693" s="401" t="n">
        <v>128</v>
      </c>
      <c r="ED693" s="401" t="n">
        <v>129</v>
      </c>
      <c r="EF693" s="401" t="n">
        <v>130</v>
      </c>
      <c r="EG693" s="401" t="n">
        <v>131</v>
      </c>
      <c r="EH693" s="401" t="n">
        <v>132</v>
      </c>
      <c r="EI693" s="401" t="n">
        <v>133</v>
      </c>
      <c r="EK693" s="401" t="n">
        <v>134</v>
      </c>
      <c r="EL693" s="401" t="n">
        <v>135</v>
      </c>
      <c r="EM693" s="401" t="n">
        <v>136</v>
      </c>
      <c r="EN693" s="401" t="n">
        <v>137</v>
      </c>
      <c r="EP693" s="401" t="n">
        <v>138</v>
      </c>
      <c r="EQ693" s="401" t="n">
        <v>139</v>
      </c>
      <c r="ER693" s="401" t="n">
        <v>140</v>
      </c>
      <c r="ES693" s="401" t="n">
        <v>141</v>
      </c>
    </row>
    <row r="694" customFormat="false" ht="12.75" hidden="false" customHeight="false" outlineLevel="0" collapsed="false">
      <c r="E694" s="401" t="s">
        <v>225</v>
      </c>
      <c r="F694" s="401" t="n">
        <v>70</v>
      </c>
      <c r="G694" s="401" t="n">
        <v>30</v>
      </c>
      <c r="H694" s="401" t="n">
        <v>121</v>
      </c>
      <c r="I694" s="401" t="n">
        <v>11</v>
      </c>
      <c r="J694" s="401" t="n">
        <v>73</v>
      </c>
      <c r="K694" s="401" t="n">
        <v>29</v>
      </c>
      <c r="L694" s="401" t="n">
        <v>76</v>
      </c>
      <c r="M694" s="401" t="n">
        <v>49</v>
      </c>
      <c r="N694" s="401" t="n">
        <v>41</v>
      </c>
      <c r="O694" s="401" t="n">
        <v>86</v>
      </c>
      <c r="P694" s="401" t="n">
        <v>72</v>
      </c>
      <c r="Q694" s="401" t="n">
        <v>128</v>
      </c>
      <c r="R694" s="401" t="n">
        <v>135</v>
      </c>
      <c r="S694" s="401" t="n">
        <v>7</v>
      </c>
      <c r="T694" s="401" t="n">
        <v>18</v>
      </c>
      <c r="U694" s="401" t="n">
        <v>45</v>
      </c>
      <c r="V694" s="401" t="n">
        <v>13</v>
      </c>
      <c r="W694" s="401" t="n">
        <v>2</v>
      </c>
      <c r="X694" s="401" t="n">
        <v>136</v>
      </c>
      <c r="Y694" s="401" t="n">
        <v>52</v>
      </c>
      <c r="Z694" s="401" t="n">
        <v>10</v>
      </c>
      <c r="AA694" s="401" t="n">
        <v>89</v>
      </c>
      <c r="AB694" s="401" t="n">
        <v>138</v>
      </c>
      <c r="AC694" s="401" t="n">
        <v>78</v>
      </c>
      <c r="AD694" s="401" t="n">
        <v>107</v>
      </c>
      <c r="AE694" s="401" t="n">
        <v>67</v>
      </c>
      <c r="AF694" s="401" t="n">
        <v>36</v>
      </c>
      <c r="AG694" s="401" t="n">
        <v>110</v>
      </c>
      <c r="AH694" s="401" t="n">
        <v>25</v>
      </c>
      <c r="AI694" s="401" t="n">
        <v>56</v>
      </c>
      <c r="AJ694" s="401" t="n">
        <v>139</v>
      </c>
      <c r="AK694" s="401" t="n">
        <v>115</v>
      </c>
      <c r="AL694" s="401" t="n">
        <v>61</v>
      </c>
      <c r="AM694" s="401" t="n">
        <v>88</v>
      </c>
      <c r="AN694" s="401" t="n">
        <v>103</v>
      </c>
      <c r="AO694" s="401" t="n">
        <v>75</v>
      </c>
      <c r="AP694" s="401" t="n">
        <v>55</v>
      </c>
      <c r="AQ694" s="401" t="n">
        <v>69</v>
      </c>
      <c r="AR694" s="401" t="n">
        <v>46</v>
      </c>
      <c r="AS694" s="401" t="n">
        <v>21</v>
      </c>
      <c r="AT694" s="401" t="n">
        <v>15</v>
      </c>
      <c r="AU694" s="401" t="n">
        <v>140</v>
      </c>
      <c r="AV694" s="401" t="n">
        <v>51</v>
      </c>
      <c r="AW694" s="401" t="n">
        <v>130</v>
      </c>
      <c r="AX694" s="401" t="n">
        <v>122</v>
      </c>
      <c r="AY694" s="401" t="n">
        <v>24</v>
      </c>
      <c r="AZ694" s="401" t="n">
        <v>116</v>
      </c>
      <c r="BA694" s="401" t="n">
        <v>114</v>
      </c>
      <c r="BB694" s="401" t="n">
        <v>82</v>
      </c>
      <c r="BC694" s="401" t="n">
        <v>141</v>
      </c>
      <c r="BD694" s="401" t="n">
        <v>92</v>
      </c>
      <c r="BE694" s="401" t="n">
        <v>108</v>
      </c>
      <c r="BF694" s="401" t="n">
        <v>42</v>
      </c>
      <c r="BG694" s="401" t="n">
        <v>63</v>
      </c>
      <c r="BH694" s="401" t="n">
        <v>81</v>
      </c>
      <c r="BI694" s="401" t="n">
        <v>65</v>
      </c>
      <c r="BJ694" s="401" t="n">
        <v>5</v>
      </c>
      <c r="BK694" s="401" t="n">
        <v>40</v>
      </c>
      <c r="BL694" s="401" t="n">
        <v>26</v>
      </c>
      <c r="BM694" s="401" t="n">
        <v>97</v>
      </c>
      <c r="BN694" s="401" t="n">
        <v>87</v>
      </c>
      <c r="BO694" s="401" t="n">
        <v>28</v>
      </c>
      <c r="BP694" s="401" t="n">
        <v>16</v>
      </c>
      <c r="BQ694" s="401" t="n">
        <v>123</v>
      </c>
      <c r="BR694" s="401" t="n">
        <v>106</v>
      </c>
      <c r="BS694" s="401" t="n">
        <v>133</v>
      </c>
      <c r="BT694" s="401" t="n">
        <v>3</v>
      </c>
      <c r="BU694" s="401" t="n">
        <v>59</v>
      </c>
      <c r="BV694" s="401" t="n">
        <v>17</v>
      </c>
      <c r="BW694" s="401" t="n">
        <v>77</v>
      </c>
      <c r="BX694" s="401" t="n">
        <v>100</v>
      </c>
      <c r="BY694" s="401" t="n">
        <v>4</v>
      </c>
      <c r="BZ694" s="401" t="n">
        <v>131</v>
      </c>
      <c r="CA694" s="401" t="n">
        <v>68</v>
      </c>
      <c r="CB694" s="401" t="n">
        <v>27</v>
      </c>
      <c r="CC694" s="401" t="n">
        <v>80</v>
      </c>
      <c r="CD694" s="401" t="n">
        <v>1</v>
      </c>
      <c r="CE694" s="401" t="n">
        <v>19</v>
      </c>
      <c r="CF694" s="401" t="n">
        <v>32</v>
      </c>
      <c r="CG694" s="401" t="n">
        <v>126</v>
      </c>
      <c r="CH694" s="401" t="n">
        <v>112</v>
      </c>
      <c r="CI694" s="401" t="n">
        <v>8</v>
      </c>
      <c r="CJ694" s="401" t="n">
        <v>124</v>
      </c>
      <c r="CK694" s="401" t="n">
        <v>95</v>
      </c>
      <c r="CL694" s="401" t="n">
        <v>44</v>
      </c>
      <c r="CM694" s="401" t="n">
        <v>105</v>
      </c>
      <c r="CN694" s="401" t="n">
        <v>90</v>
      </c>
      <c r="CO694" s="401" t="n">
        <v>54</v>
      </c>
      <c r="CP694" s="401" t="n">
        <v>60</v>
      </c>
      <c r="CQ694" s="401" t="n">
        <v>83</v>
      </c>
      <c r="CR694" s="401" t="n">
        <v>109</v>
      </c>
      <c r="CS694" s="401" t="n">
        <v>43</v>
      </c>
      <c r="CT694" s="401" t="n">
        <v>74</v>
      </c>
      <c r="CU694" s="401" t="n">
        <v>31</v>
      </c>
      <c r="CV694" s="401" t="n">
        <v>102</v>
      </c>
      <c r="CW694" s="401" t="n">
        <v>79</v>
      </c>
      <c r="CX694" s="401" t="n">
        <v>64</v>
      </c>
      <c r="CY694" s="401" t="n">
        <v>94</v>
      </c>
      <c r="CZ694" s="401" t="n">
        <v>127</v>
      </c>
      <c r="DA694" s="401" t="n">
        <v>71</v>
      </c>
      <c r="DB694" s="401" t="n">
        <v>48</v>
      </c>
      <c r="DC694" s="401" t="n">
        <v>58</v>
      </c>
      <c r="DD694" s="401" t="n">
        <v>14</v>
      </c>
      <c r="DE694" s="401" t="n">
        <v>132</v>
      </c>
      <c r="DF694" s="401" t="n">
        <v>53</v>
      </c>
      <c r="DG694" s="401" t="n">
        <v>84</v>
      </c>
      <c r="DH694" s="401" t="n">
        <v>23</v>
      </c>
      <c r="DI694" s="401" t="n">
        <v>39</v>
      </c>
      <c r="DJ694" s="401" t="n">
        <v>91</v>
      </c>
      <c r="DK694" s="401" t="n">
        <v>134</v>
      </c>
      <c r="DL694" s="401" t="n">
        <v>98</v>
      </c>
      <c r="DM694" s="401" t="n">
        <v>34</v>
      </c>
      <c r="DN694" s="401" t="n">
        <v>117</v>
      </c>
      <c r="DO694" s="401" t="n">
        <v>57</v>
      </c>
      <c r="DP694" s="401" t="n">
        <v>137</v>
      </c>
      <c r="DQ694" s="401" t="n">
        <v>47</v>
      </c>
      <c r="DR694" s="401" t="n">
        <v>120</v>
      </c>
      <c r="DS694" s="401" t="n">
        <v>62</v>
      </c>
      <c r="DT694" s="401" t="n">
        <v>101</v>
      </c>
      <c r="DU694" s="401" t="n">
        <v>37</v>
      </c>
      <c r="DV694" s="401" t="n">
        <v>129</v>
      </c>
      <c r="DW694" s="401" t="n">
        <v>111</v>
      </c>
      <c r="DX694" s="401" t="n">
        <v>96</v>
      </c>
      <c r="DY694" s="401" t="n">
        <v>66</v>
      </c>
      <c r="DZ694" s="401" t="n">
        <v>118</v>
      </c>
      <c r="EA694" s="401" t="n">
        <v>35</v>
      </c>
      <c r="EB694" s="401" t="n">
        <v>38</v>
      </c>
      <c r="EC694" s="401" t="n">
        <v>9</v>
      </c>
      <c r="ED694" s="401" t="n">
        <v>113</v>
      </c>
      <c r="EF694" s="401" t="n">
        <v>99</v>
      </c>
      <c r="EG694" s="401" t="n">
        <v>125</v>
      </c>
      <c r="EH694" s="401" t="n">
        <v>104</v>
      </c>
      <c r="EI694" s="401" t="n">
        <v>12</v>
      </c>
      <c r="EK694" s="401" t="n">
        <v>22</v>
      </c>
      <c r="EL694" s="401" t="n">
        <v>93</v>
      </c>
      <c r="EM694" s="401" t="n">
        <v>85</v>
      </c>
      <c r="EN694" s="401" t="n">
        <v>33</v>
      </c>
      <c r="EP694" s="401" t="n">
        <v>20</v>
      </c>
      <c r="EQ694" s="401" t="n">
        <v>6</v>
      </c>
      <c r="ER694" s="401" t="n">
        <v>119</v>
      </c>
      <c r="ES694" s="401" t="n">
        <v>50</v>
      </c>
    </row>
    <row r="695" customFormat="false" ht="12.75" hidden="false" customHeight="false" outlineLevel="0" collapsed="false">
      <c r="E695" s="401" t="s">
        <v>227</v>
      </c>
      <c r="F695" s="401" t="n">
        <v>102</v>
      </c>
      <c r="G695" s="401" t="n">
        <v>45</v>
      </c>
      <c r="H695" s="401" t="n">
        <v>115</v>
      </c>
      <c r="I695" s="401" t="n">
        <v>81</v>
      </c>
      <c r="J695" s="401" t="n">
        <v>133</v>
      </c>
      <c r="K695" s="401" t="n">
        <v>14</v>
      </c>
      <c r="L695" s="401" t="n">
        <v>114</v>
      </c>
      <c r="M695" s="401" t="n">
        <v>125</v>
      </c>
      <c r="N695" s="401" t="n">
        <v>72</v>
      </c>
      <c r="O695" s="401" t="n">
        <v>26</v>
      </c>
      <c r="P695" s="401" t="n">
        <v>12</v>
      </c>
      <c r="Q695" s="401" t="n">
        <v>119</v>
      </c>
      <c r="R695" s="401" t="n">
        <v>17</v>
      </c>
      <c r="S695" s="401" t="n">
        <v>67</v>
      </c>
      <c r="T695" s="401" t="n">
        <v>48</v>
      </c>
      <c r="U695" s="401" t="n">
        <v>40</v>
      </c>
      <c r="V695" s="401" t="n">
        <v>68</v>
      </c>
      <c r="W695" s="401" t="n">
        <v>127</v>
      </c>
      <c r="X695" s="401" t="n">
        <v>15</v>
      </c>
      <c r="Y695" s="401" t="n">
        <v>62</v>
      </c>
      <c r="Z695" s="401" t="n">
        <v>52</v>
      </c>
      <c r="AA695" s="401" t="n">
        <v>123</v>
      </c>
      <c r="AB695" s="401" t="n">
        <v>5</v>
      </c>
      <c r="AC695" s="401" t="n">
        <v>138</v>
      </c>
      <c r="AD695" s="401" t="n">
        <v>108</v>
      </c>
      <c r="AE695" s="401" t="n">
        <v>33</v>
      </c>
      <c r="AF695" s="401" t="n">
        <v>134</v>
      </c>
      <c r="AG695" s="401" t="n">
        <v>122</v>
      </c>
      <c r="AH695" s="401" t="n">
        <v>8</v>
      </c>
      <c r="AI695" s="401" t="n">
        <v>38</v>
      </c>
      <c r="AJ695" s="401" t="n">
        <v>88</v>
      </c>
      <c r="AK695" s="401" t="n">
        <v>124</v>
      </c>
      <c r="AL695" s="401" t="n">
        <v>10</v>
      </c>
      <c r="AM695" s="401" t="n">
        <v>2</v>
      </c>
      <c r="AN695" s="401" t="n">
        <v>36</v>
      </c>
      <c r="AO695" s="401" t="n">
        <v>97</v>
      </c>
      <c r="AP695" s="401" t="n">
        <v>136</v>
      </c>
      <c r="AQ695" s="401" t="n">
        <v>7</v>
      </c>
      <c r="AR695" s="401" t="n">
        <v>23</v>
      </c>
      <c r="AS695" s="401" t="n">
        <v>16</v>
      </c>
      <c r="AT695" s="401" t="n">
        <v>53</v>
      </c>
      <c r="AU695" s="401" t="n">
        <v>104</v>
      </c>
      <c r="AV695" s="401" t="n">
        <v>35</v>
      </c>
      <c r="AW695" s="401" t="n">
        <v>116</v>
      </c>
      <c r="AX695" s="401" t="n">
        <v>129</v>
      </c>
      <c r="AY695" s="401" t="n">
        <v>141</v>
      </c>
      <c r="AZ695" s="401" t="n">
        <v>100</v>
      </c>
      <c r="BA695" s="401" t="n">
        <v>32</v>
      </c>
      <c r="BB695" s="401" t="n">
        <v>58</v>
      </c>
      <c r="BC695" s="401" t="n">
        <v>76</v>
      </c>
      <c r="BD695" s="401" t="n">
        <v>44</v>
      </c>
      <c r="BE695" s="401" t="n">
        <v>18</v>
      </c>
      <c r="BF695" s="401" t="n">
        <v>71</v>
      </c>
      <c r="BG695" s="401" t="n">
        <v>51</v>
      </c>
      <c r="BH695" s="401" t="n">
        <v>22</v>
      </c>
      <c r="BI695" s="401" t="n">
        <v>89</v>
      </c>
      <c r="BJ695" s="401" t="n">
        <v>59</v>
      </c>
      <c r="BK695" s="401" t="n">
        <v>64</v>
      </c>
      <c r="BL695" s="401" t="n">
        <v>96</v>
      </c>
      <c r="BM695" s="401" t="n">
        <v>46</v>
      </c>
      <c r="BN695" s="401" t="n">
        <v>110</v>
      </c>
      <c r="BO695" s="401" t="n">
        <v>20</v>
      </c>
      <c r="BP695" s="401" t="n">
        <v>90</v>
      </c>
      <c r="BQ695" s="401" t="n">
        <v>47</v>
      </c>
      <c r="BR695" s="401" t="n">
        <v>84</v>
      </c>
      <c r="BS695" s="401" t="n">
        <v>113</v>
      </c>
      <c r="BT695" s="401" t="n">
        <v>101</v>
      </c>
      <c r="BU695" s="401" t="n">
        <v>77</v>
      </c>
      <c r="BV695" s="401" t="n">
        <v>131</v>
      </c>
      <c r="BW695" s="401" t="n">
        <v>109</v>
      </c>
      <c r="BX695" s="401" t="n">
        <v>137</v>
      </c>
      <c r="BY695" s="401" t="n">
        <v>19</v>
      </c>
      <c r="BZ695" s="401" t="n">
        <v>27</v>
      </c>
      <c r="CA695" s="401" t="n">
        <v>139</v>
      </c>
      <c r="CB695" s="401" t="n">
        <v>92</v>
      </c>
      <c r="CC695" s="401" t="n">
        <v>50</v>
      </c>
      <c r="CD695" s="401" t="n">
        <v>21</v>
      </c>
      <c r="CE695" s="401" t="n">
        <v>66</v>
      </c>
      <c r="CF695" s="401" t="n">
        <v>87</v>
      </c>
      <c r="CG695" s="401" t="n">
        <v>1</v>
      </c>
      <c r="CH695" s="401" t="n">
        <v>4</v>
      </c>
      <c r="CI695" s="401" t="n">
        <v>126</v>
      </c>
      <c r="CJ695" s="401" t="n">
        <v>120</v>
      </c>
      <c r="CK695" s="401" t="n">
        <v>43</v>
      </c>
      <c r="CL695" s="401" t="n">
        <v>91</v>
      </c>
      <c r="CM695" s="401" t="n">
        <v>9</v>
      </c>
      <c r="CN695" s="401" t="n">
        <v>118</v>
      </c>
      <c r="CO695" s="401" t="n">
        <v>130</v>
      </c>
      <c r="CP695" s="401" t="n">
        <v>93</v>
      </c>
      <c r="CQ695" s="401" t="n">
        <v>121</v>
      </c>
      <c r="CR695" s="401" t="n">
        <v>95</v>
      </c>
      <c r="CS695" s="401" t="n">
        <v>74</v>
      </c>
      <c r="CT695" s="401" t="n">
        <v>56</v>
      </c>
      <c r="CU695" s="401" t="n">
        <v>117</v>
      </c>
      <c r="CV695" s="401" t="n">
        <v>128</v>
      </c>
      <c r="CW695" s="401" t="n">
        <v>85</v>
      </c>
      <c r="CX695" s="401" t="n">
        <v>54</v>
      </c>
      <c r="CY695" s="401" t="n">
        <v>30</v>
      </c>
      <c r="CZ695" s="401" t="n">
        <v>112</v>
      </c>
      <c r="DA695" s="401" t="n">
        <v>99</v>
      </c>
      <c r="DB695" s="401" t="n">
        <v>49</v>
      </c>
      <c r="DC695" s="401" t="n">
        <v>132</v>
      </c>
      <c r="DD695" s="401" t="n">
        <v>107</v>
      </c>
      <c r="DE695" s="401" t="n">
        <v>13</v>
      </c>
      <c r="DF695" s="401" t="n">
        <v>31</v>
      </c>
      <c r="DG695" s="401" t="n">
        <v>94</v>
      </c>
      <c r="DH695" s="401" t="n">
        <v>105</v>
      </c>
      <c r="DI695" s="401" t="n">
        <v>86</v>
      </c>
      <c r="DJ695" s="401" t="n">
        <v>135</v>
      </c>
      <c r="DK695" s="401" t="n">
        <v>61</v>
      </c>
      <c r="DL695" s="401" t="n">
        <v>63</v>
      </c>
      <c r="DM695" s="401" t="n">
        <v>73</v>
      </c>
      <c r="DN695" s="401" t="n">
        <v>41</v>
      </c>
      <c r="DO695" s="401" t="n">
        <v>6</v>
      </c>
      <c r="DP695" s="401" t="n">
        <v>3</v>
      </c>
      <c r="DQ695" s="401" t="n">
        <v>82</v>
      </c>
      <c r="DR695" s="401" t="n">
        <v>106</v>
      </c>
      <c r="DS695" s="401" t="n">
        <v>57</v>
      </c>
      <c r="DT695" s="401" t="n">
        <v>140</v>
      </c>
      <c r="DU695" s="401" t="n">
        <v>79</v>
      </c>
      <c r="DV695" s="401" t="n">
        <v>83</v>
      </c>
      <c r="DW695" s="401" t="n">
        <v>11</v>
      </c>
      <c r="DX695" s="401" t="n">
        <v>55</v>
      </c>
      <c r="DY695" s="401" t="n">
        <v>28</v>
      </c>
      <c r="DZ695" s="401" t="n">
        <v>24</v>
      </c>
      <c r="EA695" s="401" t="n">
        <v>60</v>
      </c>
      <c r="EB695" s="401" t="n">
        <v>75</v>
      </c>
      <c r="EC695" s="401" t="n">
        <v>34</v>
      </c>
      <c r="ED695" s="401" t="n">
        <v>42</v>
      </c>
      <c r="EF695" s="401" t="n">
        <v>78</v>
      </c>
      <c r="EG695" s="401" t="n">
        <v>39</v>
      </c>
      <c r="EH695" s="401" t="n">
        <v>29</v>
      </c>
      <c r="EI695" s="401" t="n">
        <v>111</v>
      </c>
      <c r="EK695" s="401" t="n">
        <v>25</v>
      </c>
      <c r="EL695" s="401" t="n">
        <v>70</v>
      </c>
      <c r="EM695" s="401" t="n">
        <v>37</v>
      </c>
      <c r="EN695" s="401" t="n">
        <v>80</v>
      </c>
      <c r="EP695" s="401" t="n">
        <v>103</v>
      </c>
      <c r="EQ695" s="401" t="n">
        <v>69</v>
      </c>
      <c r="ER695" s="401" t="n">
        <v>65</v>
      </c>
      <c r="ES695" s="401" t="n">
        <v>98</v>
      </c>
    </row>
    <row r="697" customFormat="false" ht="12.75" hidden="false" customHeight="false" outlineLevel="0" collapsed="false">
      <c r="D697" s="446" t="n">
        <v>142</v>
      </c>
      <c r="E697" s="39" t="s">
        <v>250</v>
      </c>
    </row>
    <row r="698" customFormat="false" ht="12.75" hidden="false" customHeight="false" outlineLevel="0" collapsed="false">
      <c r="E698" s="401" t="s">
        <v>198</v>
      </c>
      <c r="F698" s="401" t="n">
        <v>1</v>
      </c>
      <c r="G698" s="401" t="n">
        <v>2</v>
      </c>
      <c r="H698" s="401" t="n">
        <v>3</v>
      </c>
      <c r="I698" s="401" t="n">
        <v>4</v>
      </c>
      <c r="J698" s="401" t="n">
        <v>5</v>
      </c>
      <c r="K698" s="401" t="n">
        <v>6</v>
      </c>
      <c r="L698" s="401" t="n">
        <v>7</v>
      </c>
      <c r="M698" s="401" t="n">
        <v>8</v>
      </c>
      <c r="N698" s="401" t="n">
        <v>9</v>
      </c>
      <c r="O698" s="401" t="n">
        <v>10</v>
      </c>
      <c r="P698" s="401" t="n">
        <v>11</v>
      </c>
      <c r="Q698" s="401" t="n">
        <v>12</v>
      </c>
      <c r="R698" s="401" t="n">
        <v>13</v>
      </c>
      <c r="S698" s="401" t="n">
        <v>14</v>
      </c>
      <c r="T698" s="401" t="n">
        <v>15</v>
      </c>
      <c r="U698" s="401" t="n">
        <v>16</v>
      </c>
      <c r="V698" s="401" t="n">
        <v>17</v>
      </c>
      <c r="W698" s="401" t="n">
        <v>18</v>
      </c>
      <c r="X698" s="401" t="n">
        <v>19</v>
      </c>
      <c r="Y698" s="401" t="n">
        <v>20</v>
      </c>
      <c r="Z698" s="401" t="n">
        <v>21</v>
      </c>
      <c r="AA698" s="401" t="n">
        <v>22</v>
      </c>
      <c r="AB698" s="401" t="n">
        <v>23</v>
      </c>
      <c r="AC698" s="401" t="n">
        <v>24</v>
      </c>
      <c r="AD698" s="401" t="n">
        <v>25</v>
      </c>
      <c r="AE698" s="401" t="n">
        <v>26</v>
      </c>
      <c r="AF698" s="401" t="n">
        <v>27</v>
      </c>
      <c r="AG698" s="401" t="n">
        <v>28</v>
      </c>
      <c r="AH698" s="401" t="n">
        <v>29</v>
      </c>
      <c r="AI698" s="401" t="n">
        <v>30</v>
      </c>
      <c r="AJ698" s="401" t="n">
        <v>31</v>
      </c>
      <c r="AK698" s="401" t="n">
        <v>32</v>
      </c>
      <c r="AL698" s="401" t="n">
        <v>33</v>
      </c>
      <c r="AM698" s="401" t="n">
        <v>34</v>
      </c>
      <c r="AN698" s="401" t="n">
        <v>35</v>
      </c>
      <c r="AO698" s="401" t="n">
        <v>36</v>
      </c>
      <c r="AP698" s="401" t="n">
        <v>37</v>
      </c>
      <c r="AQ698" s="401" t="n">
        <v>38</v>
      </c>
      <c r="AR698" s="401" t="n">
        <v>39</v>
      </c>
      <c r="AS698" s="401" t="n">
        <v>40</v>
      </c>
      <c r="AT698" s="401" t="n">
        <v>41</v>
      </c>
      <c r="AU698" s="401" t="n">
        <v>42</v>
      </c>
      <c r="AV698" s="401" t="n">
        <v>43</v>
      </c>
      <c r="AW698" s="401" t="n">
        <v>44</v>
      </c>
      <c r="AX698" s="401" t="n">
        <v>45</v>
      </c>
      <c r="AY698" s="401" t="n">
        <v>46</v>
      </c>
      <c r="AZ698" s="401" t="n">
        <v>47</v>
      </c>
      <c r="BA698" s="401" t="n">
        <v>48</v>
      </c>
      <c r="BB698" s="401" t="n">
        <v>49</v>
      </c>
      <c r="BC698" s="401" t="n">
        <v>50</v>
      </c>
      <c r="BD698" s="401" t="n">
        <v>51</v>
      </c>
      <c r="BE698" s="401" t="n">
        <v>52</v>
      </c>
      <c r="BF698" s="401" t="n">
        <v>53</v>
      </c>
      <c r="BG698" s="401" t="n">
        <v>54</v>
      </c>
      <c r="BH698" s="401" t="n">
        <v>55</v>
      </c>
      <c r="BI698" s="401" t="n">
        <v>56</v>
      </c>
      <c r="BJ698" s="401" t="n">
        <v>57</v>
      </c>
      <c r="BK698" s="401" t="n">
        <v>58</v>
      </c>
      <c r="BL698" s="401" t="n">
        <v>59</v>
      </c>
      <c r="BM698" s="401" t="n">
        <v>60</v>
      </c>
      <c r="BN698" s="401" t="n">
        <v>61</v>
      </c>
      <c r="BO698" s="401" t="n">
        <v>62</v>
      </c>
      <c r="BP698" s="401" t="n">
        <v>63</v>
      </c>
      <c r="BQ698" s="401" t="n">
        <v>64</v>
      </c>
      <c r="BR698" s="401" t="n">
        <v>65</v>
      </c>
      <c r="BS698" s="401" t="n">
        <v>66</v>
      </c>
      <c r="BT698" s="401" t="n">
        <v>67</v>
      </c>
      <c r="BU698" s="401" t="n">
        <v>68</v>
      </c>
      <c r="BV698" s="401" t="n">
        <v>69</v>
      </c>
      <c r="BW698" s="401" t="n">
        <v>70</v>
      </c>
      <c r="BX698" s="401" t="n">
        <v>71</v>
      </c>
      <c r="BY698" s="401" t="n">
        <v>72</v>
      </c>
      <c r="BZ698" s="401" t="n">
        <v>73</v>
      </c>
      <c r="CA698" s="401" t="n">
        <v>74</v>
      </c>
      <c r="CB698" s="401" t="n">
        <v>75</v>
      </c>
      <c r="CC698" s="401" t="n">
        <v>76</v>
      </c>
      <c r="CD698" s="401" t="n">
        <v>77</v>
      </c>
      <c r="CE698" s="401" t="n">
        <v>78</v>
      </c>
      <c r="CF698" s="401" t="n">
        <v>79</v>
      </c>
      <c r="CG698" s="401" t="n">
        <v>80</v>
      </c>
      <c r="CH698" s="401" t="n">
        <v>81</v>
      </c>
      <c r="CI698" s="401" t="n">
        <v>82</v>
      </c>
      <c r="CJ698" s="401" t="n">
        <v>83</v>
      </c>
      <c r="CK698" s="401" t="n">
        <v>84</v>
      </c>
      <c r="CL698" s="401" t="n">
        <v>85</v>
      </c>
      <c r="CM698" s="401" t="n">
        <v>86</v>
      </c>
      <c r="CN698" s="401" t="n">
        <v>87</v>
      </c>
      <c r="CO698" s="401" t="n">
        <v>88</v>
      </c>
      <c r="CP698" s="401" t="n">
        <v>89</v>
      </c>
      <c r="CQ698" s="401" t="n">
        <v>90</v>
      </c>
      <c r="CR698" s="401" t="n">
        <v>91</v>
      </c>
      <c r="CS698" s="401" t="n">
        <v>92</v>
      </c>
      <c r="CT698" s="401" t="n">
        <v>93</v>
      </c>
      <c r="CU698" s="401" t="n">
        <v>94</v>
      </c>
      <c r="CV698" s="401" t="n">
        <v>95</v>
      </c>
      <c r="CW698" s="401" t="n">
        <v>96</v>
      </c>
      <c r="CX698" s="401" t="n">
        <v>97</v>
      </c>
      <c r="CY698" s="401" t="n">
        <v>98</v>
      </c>
      <c r="CZ698" s="401" t="n">
        <v>99</v>
      </c>
      <c r="DA698" s="401" t="n">
        <v>100</v>
      </c>
      <c r="DB698" s="401" t="n">
        <v>101</v>
      </c>
      <c r="DC698" s="401" t="n">
        <v>102</v>
      </c>
      <c r="DD698" s="401" t="n">
        <v>103</v>
      </c>
      <c r="DE698" s="401" t="n">
        <v>104</v>
      </c>
      <c r="DF698" s="401" t="n">
        <v>105</v>
      </c>
      <c r="DG698" s="401" t="n">
        <v>106</v>
      </c>
      <c r="DH698" s="401" t="n">
        <v>107</v>
      </c>
      <c r="DI698" s="401" t="n">
        <v>108</v>
      </c>
      <c r="DJ698" s="401" t="n">
        <v>109</v>
      </c>
      <c r="DK698" s="401" t="n">
        <v>110</v>
      </c>
      <c r="DL698" s="401" t="n">
        <v>111</v>
      </c>
      <c r="DM698" s="401" t="n">
        <v>112</v>
      </c>
      <c r="DN698" s="401" t="n">
        <v>113</v>
      </c>
      <c r="DO698" s="401" t="n">
        <v>114</v>
      </c>
      <c r="DP698" s="401" t="n">
        <v>115</v>
      </c>
      <c r="DQ698" s="401" t="n">
        <v>116</v>
      </c>
      <c r="DR698" s="401" t="n">
        <v>117</v>
      </c>
      <c r="DS698" s="401" t="n">
        <v>118</v>
      </c>
      <c r="DT698" s="401" t="n">
        <v>119</v>
      </c>
      <c r="DU698" s="401" t="n">
        <v>120</v>
      </c>
      <c r="DV698" s="401" t="n">
        <v>121</v>
      </c>
      <c r="DW698" s="401" t="n">
        <v>122</v>
      </c>
      <c r="DX698" s="401" t="n">
        <v>123</v>
      </c>
      <c r="DY698" s="401" t="n">
        <v>124</v>
      </c>
      <c r="DZ698" s="401" t="n">
        <v>125</v>
      </c>
      <c r="EA698" s="401" t="n">
        <v>126</v>
      </c>
      <c r="EB698" s="401" t="n">
        <v>127</v>
      </c>
      <c r="EC698" s="401" t="n">
        <v>128</v>
      </c>
      <c r="ED698" s="401" t="n">
        <v>129</v>
      </c>
      <c r="EE698" s="401" t="n">
        <v>130</v>
      </c>
      <c r="EF698" s="401" t="n">
        <v>131</v>
      </c>
      <c r="EG698" s="401" t="n">
        <v>132</v>
      </c>
      <c r="EH698" s="401" t="n">
        <v>133</v>
      </c>
      <c r="EI698" s="401" t="n">
        <v>134</v>
      </c>
      <c r="EK698" s="401" t="n">
        <v>135</v>
      </c>
      <c r="EL698" s="401" t="n">
        <v>136</v>
      </c>
      <c r="EM698" s="401" t="n">
        <v>137</v>
      </c>
      <c r="EN698" s="401" t="n">
        <v>138</v>
      </c>
      <c r="EP698" s="401" t="n">
        <v>139</v>
      </c>
      <c r="EQ698" s="401" t="n">
        <v>140</v>
      </c>
      <c r="ER698" s="401" t="n">
        <v>141</v>
      </c>
      <c r="ES698" s="401" t="n">
        <v>142</v>
      </c>
    </row>
    <row r="699" customFormat="false" ht="12.75" hidden="false" customHeight="false" outlineLevel="0" collapsed="false">
      <c r="E699" s="401" t="s">
        <v>225</v>
      </c>
      <c r="F699" s="401" t="n">
        <v>140</v>
      </c>
      <c r="G699" s="401" t="n">
        <v>33</v>
      </c>
      <c r="H699" s="401" t="n">
        <v>85</v>
      </c>
      <c r="I699" s="401" t="n">
        <v>72</v>
      </c>
      <c r="J699" s="401" t="n">
        <v>78</v>
      </c>
      <c r="K699" s="401" t="n">
        <v>45</v>
      </c>
      <c r="L699" s="401" t="n">
        <v>118</v>
      </c>
      <c r="M699" s="401" t="n">
        <v>81</v>
      </c>
      <c r="N699" s="401" t="n">
        <v>56</v>
      </c>
      <c r="O699" s="401" t="n">
        <v>101</v>
      </c>
      <c r="P699" s="401" t="n">
        <v>79</v>
      </c>
      <c r="Q699" s="401" t="n">
        <v>11</v>
      </c>
      <c r="R699" s="401" t="n">
        <v>22</v>
      </c>
      <c r="S699" s="401" t="n">
        <v>102</v>
      </c>
      <c r="T699" s="401" t="n">
        <v>128</v>
      </c>
      <c r="U699" s="401" t="n">
        <v>130</v>
      </c>
      <c r="V699" s="401" t="n">
        <v>43</v>
      </c>
      <c r="W699" s="401" t="n">
        <v>30</v>
      </c>
      <c r="X699" s="401" t="n">
        <v>53</v>
      </c>
      <c r="Y699" s="401" t="n">
        <v>117</v>
      </c>
      <c r="Z699" s="401" t="n">
        <v>94</v>
      </c>
      <c r="AA699" s="401" t="n">
        <v>115</v>
      </c>
      <c r="AB699" s="401" t="n">
        <v>4</v>
      </c>
      <c r="AC699" s="401" t="n">
        <v>88</v>
      </c>
      <c r="AD699" s="401" t="n">
        <v>42</v>
      </c>
      <c r="AE699" s="401" t="n">
        <v>110</v>
      </c>
      <c r="AF699" s="401" t="n">
        <v>68</v>
      </c>
      <c r="AG699" s="401" t="n">
        <v>19</v>
      </c>
      <c r="AH699" s="401" t="n">
        <v>51</v>
      </c>
      <c r="AI699" s="401" t="n">
        <v>28</v>
      </c>
      <c r="AJ699" s="401" t="n">
        <v>104</v>
      </c>
      <c r="AK699" s="401" t="n">
        <v>13</v>
      </c>
      <c r="AL699" s="401" t="n">
        <v>2</v>
      </c>
      <c r="AM699" s="401" t="n">
        <v>123</v>
      </c>
      <c r="AN699" s="401" t="n">
        <v>38</v>
      </c>
      <c r="AO699" s="401" t="n">
        <v>138</v>
      </c>
      <c r="AP699" s="401" t="n">
        <v>20</v>
      </c>
      <c r="AQ699" s="401" t="n">
        <v>52</v>
      </c>
      <c r="AR699" s="401" t="n">
        <v>15</v>
      </c>
      <c r="AS699" s="401" t="n">
        <v>69</v>
      </c>
      <c r="AT699" s="401" t="n">
        <v>14</v>
      </c>
      <c r="AU699" s="401" t="n">
        <v>116</v>
      </c>
      <c r="AV699" s="401" t="n">
        <v>75</v>
      </c>
      <c r="AW699" s="401" t="n">
        <v>103</v>
      </c>
      <c r="AX699" s="401" t="n">
        <v>76</v>
      </c>
      <c r="AY699" s="401" t="n">
        <v>65</v>
      </c>
      <c r="AZ699" s="401" t="n">
        <v>8</v>
      </c>
      <c r="BA699" s="401" t="n">
        <v>96</v>
      </c>
      <c r="BB699" s="401" t="n">
        <v>108</v>
      </c>
      <c r="BC699" s="401" t="n">
        <v>87</v>
      </c>
      <c r="BD699" s="401" t="n">
        <v>112</v>
      </c>
      <c r="BE699" s="401" t="n">
        <v>90</v>
      </c>
      <c r="BF699" s="401" t="n">
        <v>97</v>
      </c>
      <c r="BG699" s="401" t="n">
        <v>36</v>
      </c>
      <c r="BH699" s="401" t="n">
        <v>71</v>
      </c>
      <c r="BI699" s="401" t="n">
        <v>9</v>
      </c>
      <c r="BJ699" s="401" t="n">
        <v>84</v>
      </c>
      <c r="BK699" s="401" t="n">
        <v>26</v>
      </c>
      <c r="BL699" s="401" t="n">
        <v>141</v>
      </c>
      <c r="BM699" s="401" t="n">
        <v>134</v>
      </c>
      <c r="BN699" s="401" t="n">
        <v>95</v>
      </c>
      <c r="BO699" s="401" t="n">
        <v>44</v>
      </c>
      <c r="BP699" s="401" t="n">
        <v>37</v>
      </c>
      <c r="BQ699" s="401" t="n">
        <v>12</v>
      </c>
      <c r="BR699" s="401" t="n">
        <v>46</v>
      </c>
      <c r="BS699" s="401" t="n">
        <v>35</v>
      </c>
      <c r="BT699" s="401" t="n">
        <v>109</v>
      </c>
      <c r="BU699" s="401" t="n">
        <v>41</v>
      </c>
      <c r="BV699" s="401" t="n">
        <v>58</v>
      </c>
      <c r="BW699" s="401" t="n">
        <v>98</v>
      </c>
      <c r="BX699" s="401" t="n">
        <v>114</v>
      </c>
      <c r="BY699" s="401" t="n">
        <v>29</v>
      </c>
      <c r="BZ699" s="401" t="n">
        <v>32</v>
      </c>
      <c r="CA699" s="401" t="n">
        <v>60</v>
      </c>
      <c r="CB699" s="401" t="n">
        <v>61</v>
      </c>
      <c r="CC699" s="401" t="n">
        <v>89</v>
      </c>
      <c r="CD699" s="401" t="n">
        <v>131</v>
      </c>
      <c r="CE699" s="401" t="n">
        <v>92</v>
      </c>
      <c r="CF699" s="401" t="n">
        <v>27</v>
      </c>
      <c r="CG699" s="401" t="n">
        <v>34</v>
      </c>
      <c r="CH699" s="401" t="n">
        <v>59</v>
      </c>
      <c r="CI699" s="401" t="n">
        <v>133</v>
      </c>
      <c r="CJ699" s="401" t="n">
        <v>80</v>
      </c>
      <c r="CK699" s="401" t="n">
        <v>82</v>
      </c>
      <c r="CL699" s="401" t="n">
        <v>73</v>
      </c>
      <c r="CM699" s="401" t="n">
        <v>24</v>
      </c>
      <c r="CN699" s="401" t="n">
        <v>106</v>
      </c>
      <c r="CO699" s="401" t="n">
        <v>119</v>
      </c>
      <c r="CP699" s="401" t="n">
        <v>93</v>
      </c>
      <c r="CQ699" s="401" t="n">
        <v>67</v>
      </c>
      <c r="CR699" s="401" t="n">
        <v>120</v>
      </c>
      <c r="CS699" s="401" t="n">
        <v>99</v>
      </c>
      <c r="CT699" s="401" t="n">
        <v>47</v>
      </c>
      <c r="CU699" s="401" t="n">
        <v>5</v>
      </c>
      <c r="CV699" s="401" t="n">
        <v>126</v>
      </c>
      <c r="CW699" s="401" t="n">
        <v>23</v>
      </c>
      <c r="CX699" s="401" t="n">
        <v>111</v>
      </c>
      <c r="CY699" s="401" t="n">
        <v>121</v>
      </c>
      <c r="CZ699" s="401" t="n">
        <v>107</v>
      </c>
      <c r="DA699" s="401" t="n">
        <v>137</v>
      </c>
      <c r="DB699" s="401" t="n">
        <v>136</v>
      </c>
      <c r="DC699" s="401" t="n">
        <v>49</v>
      </c>
      <c r="DD699" s="401" t="n">
        <v>55</v>
      </c>
      <c r="DE699" s="401" t="n">
        <v>127</v>
      </c>
      <c r="DF699" s="401" t="n">
        <v>1</v>
      </c>
      <c r="DG699" s="401" t="n">
        <v>122</v>
      </c>
      <c r="DH699" s="401" t="n">
        <v>64</v>
      </c>
      <c r="DI699" s="401" t="n">
        <v>129</v>
      </c>
      <c r="DJ699" s="401" t="n">
        <v>66</v>
      </c>
      <c r="DK699" s="401" t="n">
        <v>7</v>
      </c>
      <c r="DL699" s="401" t="n">
        <v>142</v>
      </c>
      <c r="DM699" s="401" t="n">
        <v>6</v>
      </c>
      <c r="DN699" s="401" t="n">
        <v>40</v>
      </c>
      <c r="DO699" s="401" t="n">
        <v>62</v>
      </c>
      <c r="DP699" s="401" t="n">
        <v>124</v>
      </c>
      <c r="DQ699" s="401" t="n">
        <v>63</v>
      </c>
      <c r="DR699" s="401" t="n">
        <v>48</v>
      </c>
      <c r="DS699" s="401" t="n">
        <v>135</v>
      </c>
      <c r="DT699" s="401" t="n">
        <v>86</v>
      </c>
      <c r="DU699" s="401" t="n">
        <v>139</v>
      </c>
      <c r="DV699" s="401" t="n">
        <v>74</v>
      </c>
      <c r="DW699" s="401" t="n">
        <v>125</v>
      </c>
      <c r="DX699" s="401" t="n">
        <v>57</v>
      </c>
      <c r="DY699" s="401" t="n">
        <v>113</v>
      </c>
      <c r="DZ699" s="401" t="n">
        <v>3</v>
      </c>
      <c r="EA699" s="401" t="n">
        <v>100</v>
      </c>
      <c r="EB699" s="401" t="n">
        <v>18</v>
      </c>
      <c r="EC699" s="401" t="n">
        <v>39</v>
      </c>
      <c r="ED699" s="401" t="n">
        <v>10</v>
      </c>
      <c r="EE699" s="401" t="n">
        <v>132</v>
      </c>
      <c r="EF699" s="401" t="n">
        <v>77</v>
      </c>
      <c r="EG699" s="401" t="n">
        <v>16</v>
      </c>
      <c r="EH699" s="401" t="n">
        <v>54</v>
      </c>
      <c r="EI699" s="401" t="n">
        <v>70</v>
      </c>
      <c r="EK699" s="401" t="n">
        <v>17</v>
      </c>
      <c r="EL699" s="401" t="n">
        <v>21</v>
      </c>
      <c r="EM699" s="401" t="n">
        <v>91</v>
      </c>
      <c r="EN699" s="401" t="n">
        <v>83</v>
      </c>
      <c r="EP699" s="401" t="n">
        <v>25</v>
      </c>
      <c r="EQ699" s="401" t="n">
        <v>105</v>
      </c>
      <c r="ER699" s="401" t="n">
        <v>50</v>
      </c>
      <c r="ES699" s="401" t="n">
        <v>31</v>
      </c>
    </row>
    <row r="700" customFormat="false" ht="12.75" hidden="false" customHeight="false" outlineLevel="0" collapsed="false">
      <c r="E700" s="401" t="s">
        <v>227</v>
      </c>
      <c r="F700" s="401" t="n">
        <v>30</v>
      </c>
      <c r="G700" s="401" t="n">
        <v>56</v>
      </c>
      <c r="H700" s="401" t="n">
        <v>64</v>
      </c>
      <c r="I700" s="401" t="n">
        <v>135</v>
      </c>
      <c r="J700" s="401" t="n">
        <v>106</v>
      </c>
      <c r="K700" s="401" t="n">
        <v>88</v>
      </c>
      <c r="L700" s="401" t="n">
        <v>25</v>
      </c>
      <c r="M700" s="401" t="n">
        <v>130</v>
      </c>
      <c r="N700" s="401" t="n">
        <v>6</v>
      </c>
      <c r="O700" s="401" t="n">
        <v>11</v>
      </c>
      <c r="P700" s="401" t="n">
        <v>125</v>
      </c>
      <c r="Q700" s="401" t="n">
        <v>80</v>
      </c>
      <c r="R700" s="401" t="n">
        <v>109</v>
      </c>
      <c r="S700" s="401" t="n">
        <v>81</v>
      </c>
      <c r="T700" s="401" t="n">
        <v>47</v>
      </c>
      <c r="U700" s="401" t="n">
        <v>60</v>
      </c>
      <c r="V700" s="401" t="n">
        <v>98</v>
      </c>
      <c r="W700" s="401" t="n">
        <v>79</v>
      </c>
      <c r="X700" s="401" t="n">
        <v>71</v>
      </c>
      <c r="Y700" s="401" t="n">
        <v>31</v>
      </c>
      <c r="Z700" s="401" t="n">
        <v>93</v>
      </c>
      <c r="AA700" s="401" t="n">
        <v>108</v>
      </c>
      <c r="AB700" s="401" t="n">
        <v>89</v>
      </c>
      <c r="AC700" s="401" t="n">
        <v>26</v>
      </c>
      <c r="AD700" s="401" t="n">
        <v>138</v>
      </c>
      <c r="AE700" s="401" t="n">
        <v>62</v>
      </c>
      <c r="AF700" s="401" t="n">
        <v>75</v>
      </c>
      <c r="AG700" s="401" t="n">
        <v>82</v>
      </c>
      <c r="AH700" s="401" t="n">
        <v>140</v>
      </c>
      <c r="AI700" s="401" t="n">
        <v>121</v>
      </c>
      <c r="AJ700" s="401" t="n">
        <v>19</v>
      </c>
      <c r="AK700" s="401" t="n">
        <v>66</v>
      </c>
      <c r="AL700" s="401" t="n">
        <v>46</v>
      </c>
      <c r="AM700" s="401" t="n">
        <v>22</v>
      </c>
      <c r="AN700" s="401" t="n">
        <v>33</v>
      </c>
      <c r="AO700" s="401" t="n">
        <v>27</v>
      </c>
      <c r="AP700" s="401" t="n">
        <v>59</v>
      </c>
      <c r="AQ700" s="401" t="n">
        <v>86</v>
      </c>
      <c r="AR700" s="401" t="n">
        <v>37</v>
      </c>
      <c r="AS700" s="401" t="n">
        <v>41</v>
      </c>
      <c r="AT700" s="401" t="n">
        <v>3</v>
      </c>
      <c r="AU700" s="401" t="n">
        <v>50</v>
      </c>
      <c r="AV700" s="401" t="n">
        <v>72</v>
      </c>
      <c r="AW700" s="401" t="n">
        <v>111</v>
      </c>
      <c r="AX700" s="401" t="n">
        <v>142</v>
      </c>
      <c r="AY700" s="401" t="n">
        <v>34</v>
      </c>
      <c r="AZ700" s="401" t="n">
        <v>137</v>
      </c>
      <c r="BA700" s="401" t="n">
        <v>76</v>
      </c>
      <c r="BB700" s="401" t="n">
        <v>63</v>
      </c>
      <c r="BC700" s="401" t="n">
        <v>114</v>
      </c>
      <c r="BD700" s="401" t="n">
        <v>141</v>
      </c>
      <c r="BE700" s="401" t="n">
        <v>45</v>
      </c>
      <c r="BF700" s="401" t="n">
        <v>94</v>
      </c>
      <c r="BG700" s="401" t="n">
        <v>100</v>
      </c>
      <c r="BH700" s="401" t="n">
        <v>104</v>
      </c>
      <c r="BI700" s="401" t="n">
        <v>70</v>
      </c>
      <c r="BJ700" s="401" t="n">
        <v>9</v>
      </c>
      <c r="BK700" s="401" t="n">
        <v>132</v>
      </c>
      <c r="BL700" s="401" t="n">
        <v>136</v>
      </c>
      <c r="BM700" s="401" t="n">
        <v>21</v>
      </c>
      <c r="BN700" s="401" t="n">
        <v>134</v>
      </c>
      <c r="BO700" s="401" t="n">
        <v>113</v>
      </c>
      <c r="BP700" s="401" t="n">
        <v>1</v>
      </c>
      <c r="BQ700" s="401" t="n">
        <v>96</v>
      </c>
      <c r="BR700" s="401" t="n">
        <v>52</v>
      </c>
      <c r="BS700" s="401" t="n">
        <v>44</v>
      </c>
      <c r="BT700" s="401" t="n">
        <v>103</v>
      </c>
      <c r="BU700" s="401" t="n">
        <v>20</v>
      </c>
      <c r="BV700" s="401" t="n">
        <v>8</v>
      </c>
      <c r="BW700" s="401" t="n">
        <v>24</v>
      </c>
      <c r="BX700" s="401" t="n">
        <v>123</v>
      </c>
      <c r="BY700" s="401" t="n">
        <v>139</v>
      </c>
      <c r="BZ700" s="401" t="n">
        <v>99</v>
      </c>
      <c r="CA700" s="401" t="n">
        <v>92</v>
      </c>
      <c r="CB700" s="401" t="n">
        <v>112</v>
      </c>
      <c r="CC700" s="401" t="n">
        <v>105</v>
      </c>
      <c r="CD700" s="401" t="n">
        <v>14</v>
      </c>
      <c r="CE700" s="401" t="n">
        <v>87</v>
      </c>
      <c r="CF700" s="401" t="n">
        <v>18</v>
      </c>
      <c r="CG700" s="401" t="n">
        <v>51</v>
      </c>
      <c r="CH700" s="401" t="n">
        <v>40</v>
      </c>
      <c r="CI700" s="401" t="n">
        <v>73</v>
      </c>
      <c r="CJ700" s="401" t="n">
        <v>12</v>
      </c>
      <c r="CK700" s="401" t="n">
        <v>32</v>
      </c>
      <c r="CL700" s="401" t="n">
        <v>118</v>
      </c>
      <c r="CM700" s="401" t="n">
        <v>38</v>
      </c>
      <c r="CN700" s="401" t="n">
        <v>78</v>
      </c>
      <c r="CO700" s="401" t="n">
        <v>127</v>
      </c>
      <c r="CP700" s="401" t="n">
        <v>17</v>
      </c>
      <c r="CQ700" s="401" t="n">
        <v>133</v>
      </c>
      <c r="CR700" s="401" t="n">
        <v>124</v>
      </c>
      <c r="CS700" s="401" t="n">
        <v>74</v>
      </c>
      <c r="CT700" s="401" t="n">
        <v>102</v>
      </c>
      <c r="CU700" s="401" t="n">
        <v>16</v>
      </c>
      <c r="CV700" s="401" t="n">
        <v>68</v>
      </c>
      <c r="CW700" s="401" t="n">
        <v>119</v>
      </c>
      <c r="CX700" s="401" t="n">
        <v>39</v>
      </c>
      <c r="CY700" s="401" t="n">
        <v>115</v>
      </c>
      <c r="CZ700" s="401" t="n">
        <v>61</v>
      </c>
      <c r="DA700" s="401" t="n">
        <v>23</v>
      </c>
      <c r="DB700" s="401" t="n">
        <v>10</v>
      </c>
      <c r="DC700" s="401" t="n">
        <v>58</v>
      </c>
      <c r="DD700" s="401" t="n">
        <v>67</v>
      </c>
      <c r="DE700" s="401" t="n">
        <v>65</v>
      </c>
      <c r="DF700" s="401" t="n">
        <v>48</v>
      </c>
      <c r="DG700" s="401" t="n">
        <v>5</v>
      </c>
      <c r="DH700" s="401" t="n">
        <v>54</v>
      </c>
      <c r="DI700" s="401" t="n">
        <v>7</v>
      </c>
      <c r="DJ700" s="401" t="n">
        <v>13</v>
      </c>
      <c r="DK700" s="401" t="n">
        <v>131</v>
      </c>
      <c r="DL700" s="401" t="n">
        <v>15</v>
      </c>
      <c r="DM700" s="401" t="n">
        <v>85</v>
      </c>
      <c r="DN700" s="401" t="n">
        <v>49</v>
      </c>
      <c r="DO700" s="401" t="n">
        <v>2</v>
      </c>
      <c r="DP700" s="401" t="n">
        <v>97</v>
      </c>
      <c r="DQ700" s="401" t="n">
        <v>129</v>
      </c>
      <c r="DR700" s="401" t="n">
        <v>95</v>
      </c>
      <c r="DS700" s="401" t="n">
        <v>107</v>
      </c>
      <c r="DT700" s="401" t="n">
        <v>77</v>
      </c>
      <c r="DU700" s="401" t="n">
        <v>43</v>
      </c>
      <c r="DV700" s="401" t="n">
        <v>42</v>
      </c>
      <c r="DW700" s="401" t="n">
        <v>83</v>
      </c>
      <c r="DX700" s="401" t="n">
        <v>29</v>
      </c>
      <c r="DY700" s="401" t="n">
        <v>35</v>
      </c>
      <c r="DZ700" s="401" t="n">
        <v>57</v>
      </c>
      <c r="EA700" s="401" t="n">
        <v>53</v>
      </c>
      <c r="EB700" s="401" t="n">
        <v>126</v>
      </c>
      <c r="EC700" s="401" t="n">
        <v>36</v>
      </c>
      <c r="ED700" s="401" t="n">
        <v>116</v>
      </c>
      <c r="EE700" s="401" t="n">
        <v>91</v>
      </c>
      <c r="EF700" s="401" t="n">
        <v>117</v>
      </c>
      <c r="EG700" s="401" t="n">
        <v>55</v>
      </c>
      <c r="EH700" s="401" t="n">
        <v>110</v>
      </c>
      <c r="EI700" s="401" t="n">
        <v>122</v>
      </c>
      <c r="EK700" s="401" t="n">
        <v>4</v>
      </c>
      <c r="EL700" s="401" t="n">
        <v>28</v>
      </c>
      <c r="EM700" s="401" t="n">
        <v>84</v>
      </c>
      <c r="EN700" s="401" t="n">
        <v>101</v>
      </c>
      <c r="EP700" s="401" t="n">
        <v>69</v>
      </c>
      <c r="EQ700" s="401" t="n">
        <v>128</v>
      </c>
      <c r="ER700" s="401" t="n">
        <v>90</v>
      </c>
      <c r="ES700" s="401" t="n">
        <v>120</v>
      </c>
    </row>
    <row r="702" customFormat="false" ht="12.75" hidden="false" customHeight="false" outlineLevel="0" collapsed="false">
      <c r="D702" s="446" t="n">
        <v>143</v>
      </c>
      <c r="E702" s="39" t="s">
        <v>250</v>
      </c>
    </row>
    <row r="703" customFormat="false" ht="12.75" hidden="false" customHeight="false" outlineLevel="0" collapsed="false">
      <c r="E703" s="401" t="s">
        <v>198</v>
      </c>
      <c r="F703" s="401" t="n">
        <v>1</v>
      </c>
      <c r="G703" s="401" t="n">
        <v>2</v>
      </c>
      <c r="H703" s="401" t="n">
        <v>3</v>
      </c>
      <c r="I703" s="401" t="n">
        <v>4</v>
      </c>
      <c r="J703" s="401" t="n">
        <v>5</v>
      </c>
      <c r="K703" s="401" t="n">
        <v>6</v>
      </c>
      <c r="L703" s="401" t="n">
        <v>7</v>
      </c>
      <c r="M703" s="401" t="n">
        <v>8</v>
      </c>
      <c r="N703" s="401" t="n">
        <v>9</v>
      </c>
      <c r="O703" s="401" t="n">
        <v>10</v>
      </c>
      <c r="P703" s="401" t="n">
        <v>11</v>
      </c>
      <c r="Q703" s="401" t="n">
        <v>12</v>
      </c>
      <c r="R703" s="401" t="n">
        <v>13</v>
      </c>
      <c r="S703" s="401" t="n">
        <v>14</v>
      </c>
      <c r="T703" s="401" t="n">
        <v>15</v>
      </c>
      <c r="U703" s="401" t="n">
        <v>16</v>
      </c>
      <c r="V703" s="401" t="n">
        <v>17</v>
      </c>
      <c r="W703" s="401" t="n">
        <v>18</v>
      </c>
      <c r="X703" s="401" t="n">
        <v>19</v>
      </c>
      <c r="Y703" s="401" t="n">
        <v>20</v>
      </c>
      <c r="Z703" s="401" t="n">
        <v>21</v>
      </c>
      <c r="AA703" s="401" t="n">
        <v>22</v>
      </c>
      <c r="AB703" s="401" t="n">
        <v>23</v>
      </c>
      <c r="AC703" s="401" t="n">
        <v>24</v>
      </c>
      <c r="AD703" s="401" t="n">
        <v>25</v>
      </c>
      <c r="AE703" s="401" t="n">
        <v>26</v>
      </c>
      <c r="AF703" s="401" t="n">
        <v>27</v>
      </c>
      <c r="AG703" s="401" t="n">
        <v>28</v>
      </c>
      <c r="AH703" s="401" t="n">
        <v>29</v>
      </c>
      <c r="AI703" s="401" t="n">
        <v>30</v>
      </c>
      <c r="AJ703" s="401" t="n">
        <v>31</v>
      </c>
      <c r="AK703" s="401" t="n">
        <v>32</v>
      </c>
      <c r="AL703" s="401" t="n">
        <v>33</v>
      </c>
      <c r="AM703" s="401" t="n">
        <v>34</v>
      </c>
      <c r="AN703" s="401" t="n">
        <v>35</v>
      </c>
      <c r="AO703" s="401" t="n">
        <v>36</v>
      </c>
      <c r="AP703" s="401" t="n">
        <v>37</v>
      </c>
      <c r="AQ703" s="401" t="n">
        <v>38</v>
      </c>
      <c r="AR703" s="401" t="n">
        <v>39</v>
      </c>
      <c r="AS703" s="401" t="n">
        <v>40</v>
      </c>
      <c r="AT703" s="401" t="n">
        <v>41</v>
      </c>
      <c r="AU703" s="401" t="n">
        <v>42</v>
      </c>
      <c r="AV703" s="401" t="n">
        <v>43</v>
      </c>
      <c r="AW703" s="401" t="n">
        <v>44</v>
      </c>
      <c r="AX703" s="401" t="n">
        <v>45</v>
      </c>
      <c r="AY703" s="401" t="n">
        <v>46</v>
      </c>
      <c r="AZ703" s="401" t="n">
        <v>47</v>
      </c>
      <c r="BA703" s="401" t="n">
        <v>48</v>
      </c>
      <c r="BB703" s="401" t="n">
        <v>49</v>
      </c>
      <c r="BC703" s="401" t="n">
        <v>50</v>
      </c>
      <c r="BD703" s="401" t="n">
        <v>51</v>
      </c>
      <c r="BE703" s="401" t="n">
        <v>52</v>
      </c>
      <c r="BF703" s="401" t="n">
        <v>53</v>
      </c>
      <c r="BG703" s="401" t="n">
        <v>54</v>
      </c>
      <c r="BH703" s="401" t="n">
        <v>55</v>
      </c>
      <c r="BI703" s="401" t="n">
        <v>56</v>
      </c>
      <c r="BJ703" s="401" t="n">
        <v>57</v>
      </c>
      <c r="BK703" s="401" t="n">
        <v>58</v>
      </c>
      <c r="BL703" s="401" t="n">
        <v>59</v>
      </c>
      <c r="BM703" s="401" t="n">
        <v>60</v>
      </c>
      <c r="BN703" s="401" t="n">
        <v>61</v>
      </c>
      <c r="BO703" s="401" t="n">
        <v>62</v>
      </c>
      <c r="BP703" s="401" t="n">
        <v>63</v>
      </c>
      <c r="BQ703" s="401" t="n">
        <v>64</v>
      </c>
      <c r="BR703" s="401" t="n">
        <v>65</v>
      </c>
      <c r="BS703" s="401" t="n">
        <v>66</v>
      </c>
      <c r="BT703" s="401" t="n">
        <v>67</v>
      </c>
      <c r="BU703" s="401" t="n">
        <v>68</v>
      </c>
      <c r="BV703" s="401" t="n">
        <v>69</v>
      </c>
      <c r="BW703" s="401" t="n">
        <v>70</v>
      </c>
      <c r="BX703" s="401" t="n">
        <v>71</v>
      </c>
      <c r="BY703" s="401" t="n">
        <v>72</v>
      </c>
      <c r="BZ703" s="401" t="n">
        <v>73</v>
      </c>
      <c r="CA703" s="401" t="n">
        <v>74</v>
      </c>
      <c r="CB703" s="401" t="n">
        <v>75</v>
      </c>
      <c r="CC703" s="401" t="n">
        <v>76</v>
      </c>
      <c r="CD703" s="401" t="n">
        <v>77</v>
      </c>
      <c r="CE703" s="401" t="n">
        <v>78</v>
      </c>
      <c r="CF703" s="401" t="n">
        <v>79</v>
      </c>
      <c r="CG703" s="401" t="n">
        <v>80</v>
      </c>
      <c r="CH703" s="401" t="n">
        <v>81</v>
      </c>
      <c r="CI703" s="401" t="n">
        <v>82</v>
      </c>
      <c r="CJ703" s="401" t="n">
        <v>83</v>
      </c>
      <c r="CK703" s="401" t="n">
        <v>84</v>
      </c>
      <c r="CL703" s="401" t="n">
        <v>85</v>
      </c>
      <c r="CM703" s="401" t="n">
        <v>86</v>
      </c>
      <c r="CN703" s="401" t="n">
        <v>87</v>
      </c>
      <c r="CO703" s="401" t="n">
        <v>88</v>
      </c>
      <c r="CP703" s="401" t="n">
        <v>89</v>
      </c>
      <c r="CQ703" s="401" t="n">
        <v>90</v>
      </c>
      <c r="CR703" s="401" t="n">
        <v>91</v>
      </c>
      <c r="CS703" s="401" t="n">
        <v>92</v>
      </c>
      <c r="CT703" s="401" t="n">
        <v>93</v>
      </c>
      <c r="CU703" s="401" t="n">
        <v>94</v>
      </c>
      <c r="CV703" s="401" t="n">
        <v>95</v>
      </c>
      <c r="CW703" s="401" t="n">
        <v>96</v>
      </c>
      <c r="CX703" s="401" t="n">
        <v>97</v>
      </c>
      <c r="CY703" s="401" t="n">
        <v>98</v>
      </c>
      <c r="CZ703" s="401" t="n">
        <v>99</v>
      </c>
      <c r="DA703" s="401" t="n">
        <v>100</v>
      </c>
      <c r="DB703" s="401" t="n">
        <v>101</v>
      </c>
      <c r="DC703" s="401" t="n">
        <v>102</v>
      </c>
      <c r="DD703" s="401" t="n">
        <v>103</v>
      </c>
      <c r="DE703" s="401" t="n">
        <v>104</v>
      </c>
      <c r="DF703" s="401" t="n">
        <v>105</v>
      </c>
      <c r="DG703" s="401" t="n">
        <v>106</v>
      </c>
      <c r="DH703" s="401" t="n">
        <v>107</v>
      </c>
      <c r="DI703" s="401" t="n">
        <v>108</v>
      </c>
      <c r="DJ703" s="401" t="n">
        <v>109</v>
      </c>
      <c r="DK703" s="401" t="n">
        <v>110</v>
      </c>
      <c r="DL703" s="401" t="n">
        <v>111</v>
      </c>
      <c r="DM703" s="401" t="n">
        <v>112</v>
      </c>
      <c r="DN703" s="401" t="n">
        <v>113</v>
      </c>
      <c r="DO703" s="401" t="n">
        <v>114</v>
      </c>
      <c r="DP703" s="401" t="n">
        <v>115</v>
      </c>
      <c r="DQ703" s="401" t="n">
        <v>116</v>
      </c>
      <c r="DR703" s="401" t="n">
        <v>117</v>
      </c>
      <c r="DS703" s="401" t="n">
        <v>118</v>
      </c>
      <c r="DT703" s="401" t="n">
        <v>119</v>
      </c>
      <c r="DU703" s="401" t="n">
        <v>120</v>
      </c>
      <c r="DV703" s="401" t="n">
        <v>121</v>
      </c>
      <c r="DW703" s="401" t="n">
        <v>122</v>
      </c>
      <c r="DX703" s="401" t="n">
        <v>123</v>
      </c>
      <c r="DY703" s="401" t="n">
        <v>124</v>
      </c>
      <c r="DZ703" s="401" t="n">
        <v>125</v>
      </c>
      <c r="EA703" s="401" t="n">
        <v>126</v>
      </c>
      <c r="EB703" s="401" t="n">
        <v>127</v>
      </c>
      <c r="EC703" s="401" t="n">
        <v>128</v>
      </c>
      <c r="ED703" s="401" t="n">
        <v>129</v>
      </c>
      <c r="EE703" s="401" t="n">
        <v>130</v>
      </c>
      <c r="EF703" s="401" t="n">
        <v>131</v>
      </c>
      <c r="EG703" s="401" t="n">
        <v>132</v>
      </c>
      <c r="EH703" s="401" t="n">
        <v>133</v>
      </c>
      <c r="EI703" s="401" t="n">
        <v>134</v>
      </c>
      <c r="EJ703" s="401" t="n">
        <v>135</v>
      </c>
      <c r="EK703" s="401" t="n">
        <v>136</v>
      </c>
      <c r="EL703" s="401" t="n">
        <v>137</v>
      </c>
      <c r="EM703" s="401" t="n">
        <v>138</v>
      </c>
      <c r="EN703" s="401" t="n">
        <v>139</v>
      </c>
      <c r="EP703" s="401" t="n">
        <v>140</v>
      </c>
      <c r="EQ703" s="401" t="n">
        <v>141</v>
      </c>
      <c r="ER703" s="401" t="n">
        <v>142</v>
      </c>
      <c r="ES703" s="401" t="n">
        <v>143</v>
      </c>
    </row>
    <row r="704" customFormat="false" ht="12.75" hidden="false" customHeight="false" outlineLevel="0" collapsed="false">
      <c r="E704" s="401" t="s">
        <v>225</v>
      </c>
      <c r="F704" s="401" t="n">
        <v>12</v>
      </c>
      <c r="G704" s="401" t="n">
        <v>33</v>
      </c>
      <c r="H704" s="401" t="n">
        <v>29</v>
      </c>
      <c r="I704" s="401" t="n">
        <v>41</v>
      </c>
      <c r="J704" s="401" t="n">
        <v>89</v>
      </c>
      <c r="K704" s="401" t="n">
        <v>80</v>
      </c>
      <c r="L704" s="401" t="n">
        <v>68</v>
      </c>
      <c r="M704" s="401" t="n">
        <v>16</v>
      </c>
      <c r="N704" s="401" t="n">
        <v>83</v>
      </c>
      <c r="O704" s="401" t="n">
        <v>71</v>
      </c>
      <c r="P704" s="401" t="n">
        <v>90</v>
      </c>
      <c r="Q704" s="401" t="n">
        <v>79</v>
      </c>
      <c r="R704" s="401" t="n">
        <v>32</v>
      </c>
      <c r="S704" s="401" t="n">
        <v>91</v>
      </c>
      <c r="T704" s="401" t="n">
        <v>58</v>
      </c>
      <c r="U704" s="401" t="n">
        <v>50</v>
      </c>
      <c r="V704" s="401" t="n">
        <v>21</v>
      </c>
      <c r="W704" s="401" t="n">
        <v>34</v>
      </c>
      <c r="X704" s="401" t="n">
        <v>18</v>
      </c>
      <c r="Y704" s="401" t="n">
        <v>81</v>
      </c>
      <c r="Z704" s="401" t="n">
        <v>14</v>
      </c>
      <c r="AA704" s="401" t="n">
        <v>28</v>
      </c>
      <c r="AB704" s="401" t="n">
        <v>77</v>
      </c>
      <c r="AC704" s="401" t="n">
        <v>123</v>
      </c>
      <c r="AD704" s="401" t="n">
        <v>82</v>
      </c>
      <c r="AE704" s="401" t="n">
        <v>19</v>
      </c>
      <c r="AF704" s="401" t="n">
        <v>86</v>
      </c>
      <c r="AG704" s="401" t="n">
        <v>119</v>
      </c>
      <c r="AH704" s="401" t="n">
        <v>2</v>
      </c>
      <c r="AI704" s="401" t="n">
        <v>7</v>
      </c>
      <c r="AJ704" s="401" t="n">
        <v>75</v>
      </c>
      <c r="AK704" s="401" t="n">
        <v>109</v>
      </c>
      <c r="AL704" s="401" t="n">
        <v>15</v>
      </c>
      <c r="AM704" s="401" t="n">
        <v>103</v>
      </c>
      <c r="AN704" s="401" t="n">
        <v>99</v>
      </c>
      <c r="AO704" s="401" t="n">
        <v>118</v>
      </c>
      <c r="AP704" s="401" t="n">
        <v>10</v>
      </c>
      <c r="AQ704" s="401" t="n">
        <v>139</v>
      </c>
      <c r="AR704" s="401" t="n">
        <v>40</v>
      </c>
      <c r="AS704" s="401" t="n">
        <v>42</v>
      </c>
      <c r="AT704" s="401" t="n">
        <v>17</v>
      </c>
      <c r="AU704" s="401" t="n">
        <v>142</v>
      </c>
      <c r="AV704" s="401" t="n">
        <v>65</v>
      </c>
      <c r="AW704" s="401" t="n">
        <v>112</v>
      </c>
      <c r="AX704" s="401" t="n">
        <v>121</v>
      </c>
      <c r="AY704" s="401" t="n">
        <v>97</v>
      </c>
      <c r="AZ704" s="401" t="n">
        <v>133</v>
      </c>
      <c r="BA704" s="401" t="n">
        <v>26</v>
      </c>
      <c r="BB704" s="401" t="n">
        <v>111</v>
      </c>
      <c r="BC704" s="401" t="n">
        <v>138</v>
      </c>
      <c r="BD704" s="401" t="n">
        <v>57</v>
      </c>
      <c r="BE704" s="401" t="n">
        <v>20</v>
      </c>
      <c r="BF704" s="401" t="n">
        <v>87</v>
      </c>
      <c r="BG704" s="401" t="n">
        <v>76</v>
      </c>
      <c r="BH704" s="401" t="n">
        <v>52</v>
      </c>
      <c r="BI704" s="401" t="n">
        <v>39</v>
      </c>
      <c r="BJ704" s="401" t="n">
        <v>110</v>
      </c>
      <c r="BK704" s="401" t="n">
        <v>47</v>
      </c>
      <c r="BL704" s="401" t="n">
        <v>136</v>
      </c>
      <c r="BM704" s="401" t="n">
        <v>51</v>
      </c>
      <c r="BN704" s="401" t="n">
        <v>37</v>
      </c>
      <c r="BO704" s="401" t="n">
        <v>8</v>
      </c>
      <c r="BP704" s="401" t="n">
        <v>84</v>
      </c>
      <c r="BQ704" s="401" t="n">
        <v>131</v>
      </c>
      <c r="BR704" s="401" t="n">
        <v>24</v>
      </c>
      <c r="BS704" s="401" t="n">
        <v>93</v>
      </c>
      <c r="BT704" s="401" t="n">
        <v>49</v>
      </c>
      <c r="BU704" s="401" t="n">
        <v>125</v>
      </c>
      <c r="BV704" s="401" t="n">
        <v>135</v>
      </c>
      <c r="BW704" s="401" t="n">
        <v>101</v>
      </c>
      <c r="BX704" s="401" t="n">
        <v>45</v>
      </c>
      <c r="BY704" s="401" t="n">
        <v>3</v>
      </c>
      <c r="BZ704" s="401" t="n">
        <v>141</v>
      </c>
      <c r="CA704" s="401" t="n">
        <v>78</v>
      </c>
      <c r="CB704" s="401" t="n">
        <v>31</v>
      </c>
      <c r="CC704" s="401" t="n">
        <v>62</v>
      </c>
      <c r="CD704" s="401" t="n">
        <v>113</v>
      </c>
      <c r="CE704" s="401" t="n">
        <v>74</v>
      </c>
      <c r="CF704" s="401" t="n">
        <v>126</v>
      </c>
      <c r="CG704" s="401" t="n">
        <v>6</v>
      </c>
      <c r="CH704" s="401" t="n">
        <v>23</v>
      </c>
      <c r="CI704" s="401" t="n">
        <v>94</v>
      </c>
      <c r="CJ704" s="401" t="n">
        <v>72</v>
      </c>
      <c r="CK704" s="401" t="n">
        <v>63</v>
      </c>
      <c r="CL704" s="401" t="n">
        <v>102</v>
      </c>
      <c r="CM704" s="401" t="n">
        <v>27</v>
      </c>
      <c r="CN704" s="401" t="n">
        <v>53</v>
      </c>
      <c r="CO704" s="401" t="n">
        <v>59</v>
      </c>
      <c r="CP704" s="401" t="n">
        <v>5</v>
      </c>
      <c r="CQ704" s="401" t="n">
        <v>66</v>
      </c>
      <c r="CR704" s="401" t="n">
        <v>120</v>
      </c>
      <c r="CS704" s="401" t="n">
        <v>54</v>
      </c>
      <c r="CT704" s="401" t="n">
        <v>70</v>
      </c>
      <c r="CU704" s="401" t="n">
        <v>98</v>
      </c>
      <c r="CV704" s="401" t="n">
        <v>124</v>
      </c>
      <c r="CW704" s="401" t="n">
        <v>69</v>
      </c>
      <c r="CX704" s="401" t="n">
        <v>55</v>
      </c>
      <c r="CY704" s="401" t="n">
        <v>95</v>
      </c>
      <c r="CZ704" s="401" t="n">
        <v>13</v>
      </c>
      <c r="DA704" s="401" t="n">
        <v>96</v>
      </c>
      <c r="DB704" s="401" t="n">
        <v>30</v>
      </c>
      <c r="DC704" s="401" t="n">
        <v>85</v>
      </c>
      <c r="DD704" s="401" t="n">
        <v>9</v>
      </c>
      <c r="DE704" s="401" t="n">
        <v>127</v>
      </c>
      <c r="DF704" s="401" t="n">
        <v>108</v>
      </c>
      <c r="DG704" s="401" t="n">
        <v>129</v>
      </c>
      <c r="DH704" s="401" t="n">
        <v>116</v>
      </c>
      <c r="DI704" s="401" t="n">
        <v>56</v>
      </c>
      <c r="DJ704" s="401" t="n">
        <v>35</v>
      </c>
      <c r="DK704" s="401" t="n">
        <v>46</v>
      </c>
      <c r="DL704" s="401" t="n">
        <v>44</v>
      </c>
      <c r="DM704" s="401" t="n">
        <v>60</v>
      </c>
      <c r="DN704" s="401" t="n">
        <v>104</v>
      </c>
      <c r="DO704" s="401" t="n">
        <v>132</v>
      </c>
      <c r="DP704" s="401" t="n">
        <v>114</v>
      </c>
      <c r="DQ704" s="401" t="n">
        <v>143</v>
      </c>
      <c r="DR704" s="401" t="n">
        <v>11</v>
      </c>
      <c r="DS704" s="401" t="n">
        <v>117</v>
      </c>
      <c r="DT704" s="401" t="n">
        <v>48</v>
      </c>
      <c r="DU704" s="401" t="n">
        <v>137</v>
      </c>
      <c r="DV704" s="401" t="n">
        <v>122</v>
      </c>
      <c r="DW704" s="401" t="n">
        <v>88</v>
      </c>
      <c r="DX704" s="401" t="n">
        <v>61</v>
      </c>
      <c r="DY704" s="401" t="n">
        <v>22</v>
      </c>
      <c r="DZ704" s="401" t="n">
        <v>140</v>
      </c>
      <c r="EA704" s="401" t="n">
        <v>25</v>
      </c>
      <c r="EB704" s="401" t="n">
        <v>134</v>
      </c>
      <c r="EC704" s="401" t="n">
        <v>4</v>
      </c>
      <c r="ED704" s="401" t="n">
        <v>130</v>
      </c>
      <c r="EE704" s="401" t="n">
        <v>92</v>
      </c>
      <c r="EF704" s="401" t="n">
        <v>64</v>
      </c>
      <c r="EG704" s="401" t="n">
        <v>115</v>
      </c>
      <c r="EH704" s="401" t="n">
        <v>36</v>
      </c>
      <c r="EI704" s="401" t="n">
        <v>106</v>
      </c>
      <c r="EJ704" s="401" t="n">
        <v>67</v>
      </c>
      <c r="EK704" s="401" t="n">
        <v>105</v>
      </c>
      <c r="EL704" s="401" t="n">
        <v>128</v>
      </c>
      <c r="EM704" s="401" t="n">
        <v>100</v>
      </c>
      <c r="EN704" s="401" t="n">
        <v>38</v>
      </c>
      <c r="EP704" s="401" t="n">
        <v>43</v>
      </c>
      <c r="EQ704" s="401" t="n">
        <v>73</v>
      </c>
      <c r="ER704" s="401" t="n">
        <v>1</v>
      </c>
      <c r="ES704" s="401" t="n">
        <v>107</v>
      </c>
    </row>
    <row r="705" customFormat="false" ht="12.75" hidden="false" customHeight="false" outlineLevel="0" collapsed="false">
      <c r="E705" s="401" t="s">
        <v>227</v>
      </c>
      <c r="F705" s="401" t="n">
        <v>134</v>
      </c>
      <c r="G705" s="401" t="n">
        <v>29</v>
      </c>
      <c r="H705" s="401" t="n">
        <v>67</v>
      </c>
      <c r="I705" s="401" t="n">
        <v>77</v>
      </c>
      <c r="J705" s="401" t="n">
        <v>11</v>
      </c>
      <c r="K705" s="401" t="n">
        <v>100</v>
      </c>
      <c r="L705" s="401" t="n">
        <v>44</v>
      </c>
      <c r="M705" s="401" t="n">
        <v>52</v>
      </c>
      <c r="N705" s="401" t="n">
        <v>25</v>
      </c>
      <c r="O705" s="401" t="n">
        <v>91</v>
      </c>
      <c r="P705" s="401" t="n">
        <v>102</v>
      </c>
      <c r="Q705" s="401" t="n">
        <v>84</v>
      </c>
      <c r="R705" s="401" t="n">
        <v>92</v>
      </c>
      <c r="S705" s="401" t="n">
        <v>133</v>
      </c>
      <c r="T705" s="401" t="n">
        <v>136</v>
      </c>
      <c r="U705" s="401" t="n">
        <v>35</v>
      </c>
      <c r="V705" s="401" t="n">
        <v>83</v>
      </c>
      <c r="W705" s="401" t="n">
        <v>107</v>
      </c>
      <c r="X705" s="401" t="n">
        <v>120</v>
      </c>
      <c r="Y705" s="401" t="n">
        <v>37</v>
      </c>
      <c r="Z705" s="401" t="n">
        <v>135</v>
      </c>
      <c r="AA705" s="401" t="n">
        <v>59</v>
      </c>
      <c r="AB705" s="401" t="n">
        <v>115</v>
      </c>
      <c r="AC705" s="401" t="n">
        <v>86</v>
      </c>
      <c r="AD705" s="401" t="n">
        <v>28</v>
      </c>
      <c r="AE705" s="401" t="n">
        <v>112</v>
      </c>
      <c r="AF705" s="401" t="n">
        <v>126</v>
      </c>
      <c r="AG705" s="401" t="n">
        <v>10</v>
      </c>
      <c r="AH705" s="401" t="n">
        <v>32</v>
      </c>
      <c r="AI705" s="401" t="n">
        <v>106</v>
      </c>
      <c r="AJ705" s="401" t="n">
        <v>124</v>
      </c>
      <c r="AK705" s="401" t="n">
        <v>19</v>
      </c>
      <c r="AL705" s="401" t="n">
        <v>66</v>
      </c>
      <c r="AM705" s="401" t="n">
        <v>73</v>
      </c>
      <c r="AN705" s="401" t="n">
        <v>39</v>
      </c>
      <c r="AO705" s="401" t="n">
        <v>40</v>
      </c>
      <c r="AP705" s="401" t="n">
        <v>143</v>
      </c>
      <c r="AQ705" s="401" t="n">
        <v>110</v>
      </c>
      <c r="AR705" s="401" t="n">
        <v>122</v>
      </c>
      <c r="AS705" s="401" t="n">
        <v>131</v>
      </c>
      <c r="AT705" s="401" t="n">
        <v>137</v>
      </c>
      <c r="AU705" s="401" t="n">
        <v>121</v>
      </c>
      <c r="AV705" s="401" t="n">
        <v>90</v>
      </c>
      <c r="AW705" s="401" t="n">
        <v>93</v>
      </c>
      <c r="AX705" s="401" t="n">
        <v>129</v>
      </c>
      <c r="AY705" s="401" t="n">
        <v>70</v>
      </c>
      <c r="AZ705" s="401" t="n">
        <v>64</v>
      </c>
      <c r="BA705" s="401" t="n">
        <v>49</v>
      </c>
      <c r="BB705" s="401" t="n">
        <v>80</v>
      </c>
      <c r="BC705" s="401" t="n">
        <v>26</v>
      </c>
      <c r="BD705" s="401" t="n">
        <v>94</v>
      </c>
      <c r="BE705" s="401" t="n">
        <v>139</v>
      </c>
      <c r="BF705" s="401" t="n">
        <v>85</v>
      </c>
      <c r="BG705" s="401" t="n">
        <v>17</v>
      </c>
      <c r="BH705" s="401" t="n">
        <v>116</v>
      </c>
      <c r="BI705" s="401" t="n">
        <v>114</v>
      </c>
      <c r="BJ705" s="401" t="n">
        <v>38</v>
      </c>
      <c r="BK705" s="401" t="n">
        <v>76</v>
      </c>
      <c r="BL705" s="401" t="n">
        <v>61</v>
      </c>
      <c r="BM705" s="401" t="n">
        <v>69</v>
      </c>
      <c r="BN705" s="401" t="n">
        <v>4</v>
      </c>
      <c r="BO705" s="401" t="n">
        <v>71</v>
      </c>
      <c r="BP705" s="401" t="n">
        <v>81</v>
      </c>
      <c r="BQ705" s="401" t="n">
        <v>47</v>
      </c>
      <c r="BR705" s="401" t="n">
        <v>111</v>
      </c>
      <c r="BS705" s="401" t="n">
        <v>34</v>
      </c>
      <c r="BT705" s="401" t="n">
        <v>9</v>
      </c>
      <c r="BU705" s="401" t="n">
        <v>75</v>
      </c>
      <c r="BV705" s="401" t="n">
        <v>53</v>
      </c>
      <c r="BW705" s="401" t="n">
        <v>113</v>
      </c>
      <c r="BX705" s="401" t="n">
        <v>123</v>
      </c>
      <c r="BY705" s="401" t="n">
        <v>78</v>
      </c>
      <c r="BZ705" s="401" t="n">
        <v>140</v>
      </c>
      <c r="CA705" s="401" t="n">
        <v>105</v>
      </c>
      <c r="CB705" s="401" t="n">
        <v>56</v>
      </c>
      <c r="CC705" s="401" t="n">
        <v>58</v>
      </c>
      <c r="CD705" s="401" t="n">
        <v>98</v>
      </c>
      <c r="CE705" s="401" t="n">
        <v>127</v>
      </c>
      <c r="CF705" s="401" t="n">
        <v>36</v>
      </c>
      <c r="CG705" s="401" t="n">
        <v>3</v>
      </c>
      <c r="CH705" s="401" t="n">
        <v>20</v>
      </c>
      <c r="CI705" s="401" t="n">
        <v>74</v>
      </c>
      <c r="CJ705" s="401" t="n">
        <v>2</v>
      </c>
      <c r="CK705" s="401" t="n">
        <v>12</v>
      </c>
      <c r="CL705" s="401" t="n">
        <v>23</v>
      </c>
      <c r="CM705" s="401" t="n">
        <v>89</v>
      </c>
      <c r="CN705" s="401" t="n">
        <v>51</v>
      </c>
      <c r="CO705" s="401" t="n">
        <v>109</v>
      </c>
      <c r="CP705" s="401" t="n">
        <v>97</v>
      </c>
      <c r="CQ705" s="401" t="n">
        <v>43</v>
      </c>
      <c r="CR705" s="401" t="n">
        <v>99</v>
      </c>
      <c r="CS705" s="401" t="n">
        <v>63</v>
      </c>
      <c r="CT705" s="401" t="n">
        <v>42</v>
      </c>
      <c r="CU705" s="401" t="n">
        <v>87</v>
      </c>
      <c r="CV705" s="401" t="n">
        <v>33</v>
      </c>
      <c r="CW705" s="401" t="n">
        <v>48</v>
      </c>
      <c r="CX705" s="401" t="n">
        <v>101</v>
      </c>
      <c r="CY705" s="401" t="n">
        <v>54</v>
      </c>
      <c r="CZ705" s="401" t="n">
        <v>88</v>
      </c>
      <c r="DA705" s="401" t="n">
        <v>118</v>
      </c>
      <c r="DB705" s="401" t="n">
        <v>130</v>
      </c>
      <c r="DC705" s="401" t="n">
        <v>125</v>
      </c>
      <c r="DD705" s="401" t="n">
        <v>60</v>
      </c>
      <c r="DE705" s="401" t="n">
        <v>30</v>
      </c>
      <c r="DF705" s="401" t="n">
        <v>41</v>
      </c>
      <c r="DG705" s="401" t="n">
        <v>104</v>
      </c>
      <c r="DH705" s="401" t="n">
        <v>18</v>
      </c>
      <c r="DI705" s="401" t="n">
        <v>22</v>
      </c>
      <c r="DJ705" s="401" t="n">
        <v>27</v>
      </c>
      <c r="DK705" s="401" t="n">
        <v>62</v>
      </c>
      <c r="DL705" s="401" t="n">
        <v>7</v>
      </c>
      <c r="DM705" s="401" t="n">
        <v>65</v>
      </c>
      <c r="DN705" s="401" t="n">
        <v>14</v>
      </c>
      <c r="DO705" s="401" t="n">
        <v>117</v>
      </c>
      <c r="DP705" s="401" t="n">
        <v>72</v>
      </c>
      <c r="DQ705" s="401" t="n">
        <v>55</v>
      </c>
      <c r="DR705" s="401" t="n">
        <v>46</v>
      </c>
      <c r="DS705" s="401" t="n">
        <v>79</v>
      </c>
      <c r="DT705" s="401" t="n">
        <v>141</v>
      </c>
      <c r="DU705" s="401" t="n">
        <v>68</v>
      </c>
      <c r="DV705" s="401" t="n">
        <v>95</v>
      </c>
      <c r="DW705" s="401" t="n">
        <v>138</v>
      </c>
      <c r="DX705" s="401" t="n">
        <v>50</v>
      </c>
      <c r="DY705" s="401" t="n">
        <v>57</v>
      </c>
      <c r="DZ705" s="401" t="n">
        <v>1</v>
      </c>
      <c r="EA705" s="401" t="n">
        <v>108</v>
      </c>
      <c r="EB705" s="401" t="n">
        <v>31</v>
      </c>
      <c r="EC705" s="401" t="n">
        <v>96</v>
      </c>
      <c r="ED705" s="401" t="n">
        <v>128</v>
      </c>
      <c r="EE705" s="401" t="n">
        <v>142</v>
      </c>
      <c r="EF705" s="401" t="n">
        <v>5</v>
      </c>
      <c r="EG705" s="401" t="n">
        <v>15</v>
      </c>
      <c r="EH705" s="401" t="n">
        <v>82</v>
      </c>
      <c r="EI705" s="401" t="n">
        <v>16</v>
      </c>
      <c r="EJ705" s="401" t="n">
        <v>21</v>
      </c>
      <c r="EK705" s="401" t="n">
        <v>103</v>
      </c>
      <c r="EL705" s="401" t="n">
        <v>13</v>
      </c>
      <c r="EM705" s="401" t="n">
        <v>132</v>
      </c>
      <c r="EN705" s="401" t="n">
        <v>8</v>
      </c>
      <c r="EP705" s="401" t="n">
        <v>24</v>
      </c>
      <c r="EQ705" s="401" t="n">
        <v>119</v>
      </c>
      <c r="ER705" s="401" t="n">
        <v>6</v>
      </c>
      <c r="ES705" s="401" t="n">
        <v>45</v>
      </c>
    </row>
    <row r="707" customFormat="false" ht="12.75" hidden="false" customHeight="false" outlineLevel="0" collapsed="false">
      <c r="D707" s="446" t="n">
        <v>144</v>
      </c>
      <c r="E707" s="39" t="s">
        <v>250</v>
      </c>
    </row>
    <row r="708" customFormat="false" ht="12.75" hidden="false" customHeight="false" outlineLevel="0" collapsed="false">
      <c r="E708" s="401" t="s">
        <v>198</v>
      </c>
      <c r="F708" s="401" t="n">
        <v>1</v>
      </c>
      <c r="G708" s="401" t="n">
        <v>2</v>
      </c>
      <c r="H708" s="401" t="n">
        <v>3</v>
      </c>
      <c r="I708" s="401" t="n">
        <v>4</v>
      </c>
      <c r="J708" s="401" t="n">
        <v>5</v>
      </c>
      <c r="K708" s="401" t="n">
        <v>6</v>
      </c>
      <c r="L708" s="401" t="n">
        <v>7</v>
      </c>
      <c r="M708" s="401" t="n">
        <v>8</v>
      </c>
      <c r="N708" s="401" t="n">
        <v>9</v>
      </c>
      <c r="O708" s="401" t="n">
        <v>10</v>
      </c>
      <c r="P708" s="401" t="n">
        <v>11</v>
      </c>
      <c r="Q708" s="401" t="n">
        <v>12</v>
      </c>
      <c r="R708" s="401" t="n">
        <v>13</v>
      </c>
      <c r="S708" s="401" t="n">
        <v>14</v>
      </c>
      <c r="T708" s="401" t="n">
        <v>15</v>
      </c>
      <c r="U708" s="401" t="n">
        <v>16</v>
      </c>
      <c r="V708" s="401" t="n">
        <v>17</v>
      </c>
      <c r="W708" s="401" t="n">
        <v>18</v>
      </c>
      <c r="X708" s="401" t="n">
        <v>19</v>
      </c>
      <c r="Y708" s="401" t="n">
        <v>20</v>
      </c>
      <c r="Z708" s="401" t="n">
        <v>21</v>
      </c>
      <c r="AA708" s="401" t="n">
        <v>22</v>
      </c>
      <c r="AB708" s="401" t="n">
        <v>23</v>
      </c>
      <c r="AC708" s="401" t="n">
        <v>24</v>
      </c>
      <c r="AD708" s="401" t="n">
        <v>25</v>
      </c>
      <c r="AE708" s="401" t="n">
        <v>26</v>
      </c>
      <c r="AF708" s="401" t="n">
        <v>27</v>
      </c>
      <c r="AG708" s="401" t="n">
        <v>28</v>
      </c>
      <c r="AH708" s="401" t="n">
        <v>29</v>
      </c>
      <c r="AI708" s="401" t="n">
        <v>30</v>
      </c>
      <c r="AJ708" s="401" t="n">
        <v>31</v>
      </c>
      <c r="AK708" s="401" t="n">
        <v>32</v>
      </c>
      <c r="AL708" s="401" t="n">
        <v>33</v>
      </c>
      <c r="AM708" s="401" t="n">
        <v>34</v>
      </c>
      <c r="AN708" s="401" t="n">
        <v>35</v>
      </c>
      <c r="AO708" s="401" t="n">
        <v>36</v>
      </c>
      <c r="AP708" s="401" t="n">
        <v>37</v>
      </c>
      <c r="AQ708" s="401" t="n">
        <v>38</v>
      </c>
      <c r="AR708" s="401" t="n">
        <v>39</v>
      </c>
      <c r="AS708" s="401" t="n">
        <v>40</v>
      </c>
      <c r="AT708" s="401" t="n">
        <v>41</v>
      </c>
      <c r="AU708" s="401" t="n">
        <v>42</v>
      </c>
      <c r="AV708" s="401" t="n">
        <v>43</v>
      </c>
      <c r="AW708" s="401" t="n">
        <v>44</v>
      </c>
      <c r="AX708" s="401" t="n">
        <v>45</v>
      </c>
      <c r="AY708" s="401" t="n">
        <v>46</v>
      </c>
      <c r="AZ708" s="401" t="n">
        <v>47</v>
      </c>
      <c r="BA708" s="401" t="n">
        <v>48</v>
      </c>
      <c r="BB708" s="401" t="n">
        <v>49</v>
      </c>
      <c r="BC708" s="401" t="n">
        <v>50</v>
      </c>
      <c r="BD708" s="401" t="n">
        <v>51</v>
      </c>
      <c r="BE708" s="401" t="n">
        <v>52</v>
      </c>
      <c r="BF708" s="401" t="n">
        <v>53</v>
      </c>
      <c r="BG708" s="401" t="n">
        <v>54</v>
      </c>
      <c r="BH708" s="401" t="n">
        <v>55</v>
      </c>
      <c r="BI708" s="401" t="n">
        <v>56</v>
      </c>
      <c r="BJ708" s="401" t="n">
        <v>57</v>
      </c>
      <c r="BK708" s="401" t="n">
        <v>58</v>
      </c>
      <c r="BL708" s="401" t="n">
        <v>59</v>
      </c>
      <c r="BM708" s="401" t="n">
        <v>60</v>
      </c>
      <c r="BN708" s="401" t="n">
        <v>61</v>
      </c>
      <c r="BO708" s="401" t="n">
        <v>62</v>
      </c>
      <c r="BP708" s="401" t="n">
        <v>63</v>
      </c>
      <c r="BQ708" s="401" t="n">
        <v>64</v>
      </c>
      <c r="BR708" s="401" t="n">
        <v>65</v>
      </c>
      <c r="BS708" s="401" t="n">
        <v>66</v>
      </c>
      <c r="BT708" s="401" t="n">
        <v>67</v>
      </c>
      <c r="BU708" s="401" t="n">
        <v>68</v>
      </c>
      <c r="BV708" s="401" t="n">
        <v>69</v>
      </c>
      <c r="BW708" s="401" t="n">
        <v>70</v>
      </c>
      <c r="BX708" s="401" t="n">
        <v>71</v>
      </c>
      <c r="BY708" s="401" t="n">
        <v>72</v>
      </c>
      <c r="BZ708" s="401" t="n">
        <v>73</v>
      </c>
      <c r="CA708" s="401" t="n">
        <v>74</v>
      </c>
      <c r="CB708" s="401" t="n">
        <v>75</v>
      </c>
      <c r="CC708" s="401" t="n">
        <v>76</v>
      </c>
      <c r="CD708" s="401" t="n">
        <v>77</v>
      </c>
      <c r="CE708" s="401" t="n">
        <v>78</v>
      </c>
      <c r="CF708" s="401" t="n">
        <v>79</v>
      </c>
      <c r="CG708" s="401" t="n">
        <v>80</v>
      </c>
      <c r="CH708" s="401" t="n">
        <v>81</v>
      </c>
      <c r="CI708" s="401" t="n">
        <v>82</v>
      </c>
      <c r="CJ708" s="401" t="n">
        <v>83</v>
      </c>
      <c r="CK708" s="401" t="n">
        <v>84</v>
      </c>
      <c r="CL708" s="401" t="n">
        <v>85</v>
      </c>
      <c r="CM708" s="401" t="n">
        <v>86</v>
      </c>
      <c r="CN708" s="401" t="n">
        <v>87</v>
      </c>
      <c r="CO708" s="401" t="n">
        <v>88</v>
      </c>
      <c r="CP708" s="401" t="n">
        <v>89</v>
      </c>
      <c r="CQ708" s="401" t="n">
        <v>90</v>
      </c>
      <c r="CR708" s="401" t="n">
        <v>91</v>
      </c>
      <c r="CS708" s="401" t="n">
        <v>92</v>
      </c>
      <c r="CT708" s="401" t="n">
        <v>93</v>
      </c>
      <c r="CU708" s="401" t="n">
        <v>94</v>
      </c>
      <c r="CV708" s="401" t="n">
        <v>95</v>
      </c>
      <c r="CW708" s="401" t="n">
        <v>96</v>
      </c>
      <c r="CX708" s="401" t="n">
        <v>97</v>
      </c>
      <c r="CY708" s="401" t="n">
        <v>98</v>
      </c>
      <c r="CZ708" s="401" t="n">
        <v>99</v>
      </c>
      <c r="DA708" s="401" t="n">
        <v>100</v>
      </c>
      <c r="DB708" s="401" t="n">
        <v>101</v>
      </c>
      <c r="DC708" s="401" t="n">
        <v>102</v>
      </c>
      <c r="DD708" s="401" t="n">
        <v>103</v>
      </c>
      <c r="DE708" s="401" t="n">
        <v>104</v>
      </c>
      <c r="DF708" s="401" t="n">
        <v>105</v>
      </c>
      <c r="DG708" s="401" t="n">
        <v>106</v>
      </c>
      <c r="DH708" s="401" t="n">
        <v>107</v>
      </c>
      <c r="DI708" s="401" t="n">
        <v>108</v>
      </c>
      <c r="DJ708" s="401" t="n">
        <v>109</v>
      </c>
      <c r="DK708" s="401" t="n">
        <v>110</v>
      </c>
      <c r="DL708" s="401" t="n">
        <v>111</v>
      </c>
      <c r="DM708" s="401" t="n">
        <v>112</v>
      </c>
      <c r="DN708" s="401" t="n">
        <v>113</v>
      </c>
      <c r="DO708" s="401" t="n">
        <v>114</v>
      </c>
      <c r="DP708" s="401" t="n">
        <v>115</v>
      </c>
      <c r="DQ708" s="401" t="n">
        <v>116</v>
      </c>
      <c r="DR708" s="401" t="n">
        <v>117</v>
      </c>
      <c r="DS708" s="401" t="n">
        <v>118</v>
      </c>
      <c r="DT708" s="401" t="n">
        <v>119</v>
      </c>
      <c r="DU708" s="401" t="n">
        <v>120</v>
      </c>
      <c r="DV708" s="401" t="n">
        <v>121</v>
      </c>
      <c r="DW708" s="401" t="n">
        <v>122</v>
      </c>
      <c r="DX708" s="401" t="n">
        <v>123</v>
      </c>
      <c r="DY708" s="401" t="n">
        <v>124</v>
      </c>
      <c r="DZ708" s="401" t="n">
        <v>125</v>
      </c>
      <c r="EA708" s="401" t="n">
        <v>126</v>
      </c>
      <c r="EB708" s="401" t="n">
        <v>127</v>
      </c>
      <c r="EC708" s="401" t="n">
        <v>128</v>
      </c>
      <c r="ED708" s="401" t="n">
        <v>129</v>
      </c>
      <c r="EE708" s="401" t="n">
        <v>130</v>
      </c>
      <c r="EF708" s="401" t="n">
        <v>131</v>
      </c>
      <c r="EG708" s="401" t="n">
        <v>132</v>
      </c>
      <c r="EH708" s="401" t="n">
        <v>133</v>
      </c>
      <c r="EI708" s="401" t="n">
        <v>134</v>
      </c>
      <c r="EJ708" s="401" t="n">
        <v>135</v>
      </c>
      <c r="EK708" s="401" t="n">
        <v>136</v>
      </c>
      <c r="EL708" s="401" t="n">
        <v>137</v>
      </c>
      <c r="EM708" s="401" t="n">
        <v>138</v>
      </c>
      <c r="EN708" s="401" t="n">
        <v>139</v>
      </c>
      <c r="EO708" s="401" t="n">
        <v>140</v>
      </c>
      <c r="EP708" s="401" t="n">
        <v>141</v>
      </c>
      <c r="EQ708" s="401" t="n">
        <v>142</v>
      </c>
      <c r="ER708" s="401" t="n">
        <v>143</v>
      </c>
      <c r="ES708" s="401" t="n">
        <v>144</v>
      </c>
    </row>
    <row r="709" customFormat="false" ht="12.75" hidden="false" customHeight="false" outlineLevel="0" collapsed="false">
      <c r="E709" s="401" t="s">
        <v>225</v>
      </c>
      <c r="F709" s="401" t="n">
        <v>99</v>
      </c>
      <c r="G709" s="401" t="n">
        <v>14</v>
      </c>
      <c r="H709" s="401" t="n">
        <v>134</v>
      </c>
      <c r="I709" s="401" t="n">
        <v>32</v>
      </c>
      <c r="J709" s="401" t="n">
        <v>129</v>
      </c>
      <c r="K709" s="401" t="n">
        <v>105</v>
      </c>
      <c r="L709" s="401" t="n">
        <v>136</v>
      </c>
      <c r="M709" s="401" t="n">
        <v>130</v>
      </c>
      <c r="N709" s="401" t="n">
        <v>92</v>
      </c>
      <c r="O709" s="401" t="n">
        <v>144</v>
      </c>
      <c r="P709" s="401" t="n">
        <v>35</v>
      </c>
      <c r="Q709" s="401" t="n">
        <v>51</v>
      </c>
      <c r="R709" s="401" t="n">
        <v>72</v>
      </c>
      <c r="S709" s="401" t="n">
        <v>67</v>
      </c>
      <c r="T709" s="401" t="n">
        <v>79</v>
      </c>
      <c r="U709" s="401" t="n">
        <v>8</v>
      </c>
      <c r="V709" s="401" t="n">
        <v>76</v>
      </c>
      <c r="W709" s="401" t="n">
        <v>90</v>
      </c>
      <c r="X709" s="401" t="n">
        <v>36</v>
      </c>
      <c r="Y709" s="401" t="n">
        <v>66</v>
      </c>
      <c r="Z709" s="401" t="n">
        <v>123</v>
      </c>
      <c r="AA709" s="401" t="n">
        <v>60</v>
      </c>
      <c r="AB709" s="401" t="n">
        <v>95</v>
      </c>
      <c r="AC709" s="401" t="n">
        <v>26</v>
      </c>
      <c r="AD709" s="401" t="n">
        <v>113</v>
      </c>
      <c r="AE709" s="401" t="n">
        <v>15</v>
      </c>
      <c r="AF709" s="401" t="n">
        <v>23</v>
      </c>
      <c r="AG709" s="401" t="n">
        <v>114</v>
      </c>
      <c r="AH709" s="401" t="n">
        <v>118</v>
      </c>
      <c r="AI709" s="401" t="n">
        <v>84</v>
      </c>
      <c r="AJ709" s="401" t="n">
        <v>48</v>
      </c>
      <c r="AK709" s="401" t="n">
        <v>120</v>
      </c>
      <c r="AL709" s="401" t="n">
        <v>82</v>
      </c>
      <c r="AM709" s="401" t="n">
        <v>11</v>
      </c>
      <c r="AN709" s="401" t="n">
        <v>16</v>
      </c>
      <c r="AO709" s="401" t="n">
        <v>77</v>
      </c>
      <c r="AP709" s="401" t="n">
        <v>53</v>
      </c>
      <c r="AQ709" s="401" t="n">
        <v>7</v>
      </c>
      <c r="AR709" s="401" t="n">
        <v>21</v>
      </c>
      <c r="AS709" s="401" t="n">
        <v>108</v>
      </c>
      <c r="AT709" s="401" t="n">
        <v>133</v>
      </c>
      <c r="AU709" s="401" t="n">
        <v>78</v>
      </c>
      <c r="AV709" s="401" t="n">
        <v>97</v>
      </c>
      <c r="AW709" s="401" t="n">
        <v>2</v>
      </c>
      <c r="AX709" s="401" t="n">
        <v>111</v>
      </c>
      <c r="AY709" s="401" t="n">
        <v>50</v>
      </c>
      <c r="AZ709" s="401" t="n">
        <v>38</v>
      </c>
      <c r="BA709" s="401" t="n">
        <v>4</v>
      </c>
      <c r="BB709" s="401" t="n">
        <v>112</v>
      </c>
      <c r="BC709" s="401" t="n">
        <v>141</v>
      </c>
      <c r="BD709" s="401" t="n">
        <v>143</v>
      </c>
      <c r="BE709" s="401" t="n">
        <v>63</v>
      </c>
      <c r="BF709" s="401" t="n">
        <v>139</v>
      </c>
      <c r="BG709" s="401" t="n">
        <v>132</v>
      </c>
      <c r="BH709" s="401" t="n">
        <v>119</v>
      </c>
      <c r="BI709" s="401" t="n">
        <v>25</v>
      </c>
      <c r="BJ709" s="401" t="n">
        <v>98</v>
      </c>
      <c r="BK709" s="401" t="n">
        <v>65</v>
      </c>
      <c r="BL709" s="401" t="n">
        <v>73</v>
      </c>
      <c r="BM709" s="401" t="n">
        <v>106</v>
      </c>
      <c r="BN709" s="401" t="n">
        <v>110</v>
      </c>
      <c r="BO709" s="401" t="n">
        <v>93</v>
      </c>
      <c r="BP709" s="401" t="n">
        <v>142</v>
      </c>
      <c r="BQ709" s="401" t="n">
        <v>80</v>
      </c>
      <c r="BR709" s="401" t="n">
        <v>3</v>
      </c>
      <c r="BS709" s="401" t="n">
        <v>124</v>
      </c>
      <c r="BT709" s="401" t="n">
        <v>83</v>
      </c>
      <c r="BU709" s="401" t="n">
        <v>17</v>
      </c>
      <c r="BV709" s="401" t="n">
        <v>101</v>
      </c>
      <c r="BW709" s="401" t="n">
        <v>87</v>
      </c>
      <c r="BX709" s="401" t="n">
        <v>88</v>
      </c>
      <c r="BY709" s="401" t="n">
        <v>74</v>
      </c>
      <c r="BZ709" s="401" t="n">
        <v>69</v>
      </c>
      <c r="CA709" s="401" t="n">
        <v>12</v>
      </c>
      <c r="CB709" s="401" t="n">
        <v>96</v>
      </c>
      <c r="CC709" s="401" t="n">
        <v>10</v>
      </c>
      <c r="CD709" s="401" t="n">
        <v>104</v>
      </c>
      <c r="CE709" s="401" t="n">
        <v>135</v>
      </c>
      <c r="CF709" s="401" t="n">
        <v>115</v>
      </c>
      <c r="CG709" s="401" t="n">
        <v>64</v>
      </c>
      <c r="CH709" s="401" t="n">
        <v>125</v>
      </c>
      <c r="CI709" s="401" t="n">
        <v>55</v>
      </c>
      <c r="CJ709" s="401" t="n">
        <v>91</v>
      </c>
      <c r="CK709" s="401" t="n">
        <v>62</v>
      </c>
      <c r="CL709" s="401" t="n">
        <v>137</v>
      </c>
      <c r="CM709" s="401" t="n">
        <v>49</v>
      </c>
      <c r="CN709" s="401" t="n">
        <v>70</v>
      </c>
      <c r="CO709" s="401" t="n">
        <v>71</v>
      </c>
      <c r="CP709" s="401" t="n">
        <v>128</v>
      </c>
      <c r="CQ709" s="401" t="n">
        <v>103</v>
      </c>
      <c r="CR709" s="401" t="n">
        <v>39</v>
      </c>
      <c r="CS709" s="401" t="n">
        <v>81</v>
      </c>
      <c r="CT709" s="401" t="n">
        <v>30</v>
      </c>
      <c r="CU709" s="401" t="n">
        <v>33</v>
      </c>
      <c r="CV709" s="401" t="n">
        <v>122</v>
      </c>
      <c r="CW709" s="401" t="n">
        <v>117</v>
      </c>
      <c r="CX709" s="401" t="n">
        <v>20</v>
      </c>
      <c r="CY709" s="401" t="n">
        <v>57</v>
      </c>
      <c r="CZ709" s="401" t="n">
        <v>52</v>
      </c>
      <c r="DA709" s="401" t="n">
        <v>107</v>
      </c>
      <c r="DB709" s="401" t="n">
        <v>24</v>
      </c>
      <c r="DC709" s="401" t="n">
        <v>140</v>
      </c>
      <c r="DD709" s="401" t="n">
        <v>116</v>
      </c>
      <c r="DE709" s="401" t="n">
        <v>27</v>
      </c>
      <c r="DF709" s="401" t="n">
        <v>31</v>
      </c>
      <c r="DG709" s="401" t="n">
        <v>5</v>
      </c>
      <c r="DH709" s="401" t="n">
        <v>56</v>
      </c>
      <c r="DI709" s="401" t="n">
        <v>6</v>
      </c>
      <c r="DJ709" s="401" t="n">
        <v>41</v>
      </c>
      <c r="DK709" s="401" t="n">
        <v>61</v>
      </c>
      <c r="DL709" s="401" t="n">
        <v>45</v>
      </c>
      <c r="DM709" s="401" t="n">
        <v>13</v>
      </c>
      <c r="DN709" s="401" t="n">
        <v>100</v>
      </c>
      <c r="DO709" s="401" t="n">
        <v>131</v>
      </c>
      <c r="DP709" s="401" t="n">
        <v>54</v>
      </c>
      <c r="DQ709" s="401" t="n">
        <v>59</v>
      </c>
      <c r="DR709" s="401" t="n">
        <v>109</v>
      </c>
      <c r="DS709" s="401" t="n">
        <v>44</v>
      </c>
      <c r="DT709" s="401" t="n">
        <v>47</v>
      </c>
      <c r="DU709" s="401" t="n">
        <v>102</v>
      </c>
      <c r="DV709" s="401" t="n">
        <v>29</v>
      </c>
      <c r="DW709" s="401" t="n">
        <v>58</v>
      </c>
      <c r="DX709" s="401" t="n">
        <v>37</v>
      </c>
      <c r="DY709" s="401" t="n">
        <v>1</v>
      </c>
      <c r="DZ709" s="401" t="n">
        <v>89</v>
      </c>
      <c r="EA709" s="401" t="n">
        <v>34</v>
      </c>
      <c r="EB709" s="401" t="n">
        <v>43</v>
      </c>
      <c r="EC709" s="401" t="n">
        <v>94</v>
      </c>
      <c r="ED709" s="401" t="n">
        <v>126</v>
      </c>
      <c r="EE709" s="401" t="n">
        <v>18</v>
      </c>
      <c r="EF709" s="401" t="n">
        <v>28</v>
      </c>
      <c r="EG709" s="401" t="n">
        <v>138</v>
      </c>
      <c r="EH709" s="401" t="n">
        <v>22</v>
      </c>
      <c r="EI709" s="401" t="n">
        <v>42</v>
      </c>
      <c r="EJ709" s="401" t="n">
        <v>121</v>
      </c>
      <c r="EK709" s="401" t="n">
        <v>75</v>
      </c>
      <c r="EL709" s="401" t="n">
        <v>85</v>
      </c>
      <c r="EM709" s="401" t="n">
        <v>19</v>
      </c>
      <c r="EN709" s="401" t="n">
        <v>46</v>
      </c>
      <c r="EO709" s="401" t="n">
        <v>86</v>
      </c>
      <c r="EP709" s="401" t="n">
        <v>127</v>
      </c>
      <c r="EQ709" s="401" t="n">
        <v>9</v>
      </c>
      <c r="ER709" s="401" t="n">
        <v>40</v>
      </c>
      <c r="ES709" s="401" t="n">
        <v>68</v>
      </c>
    </row>
    <row r="710" customFormat="false" ht="12.75" hidden="false" customHeight="false" outlineLevel="0" collapsed="false">
      <c r="E710" s="401" t="s">
        <v>227</v>
      </c>
      <c r="F710" s="401" t="n">
        <v>19</v>
      </c>
      <c r="G710" s="401" t="n">
        <v>34</v>
      </c>
      <c r="H710" s="401" t="n">
        <v>45</v>
      </c>
      <c r="I710" s="401" t="n">
        <v>56</v>
      </c>
      <c r="J710" s="401" t="n">
        <v>22</v>
      </c>
      <c r="K710" s="401" t="n">
        <v>80</v>
      </c>
      <c r="L710" s="401" t="n">
        <v>15</v>
      </c>
      <c r="M710" s="401" t="n">
        <v>21</v>
      </c>
      <c r="N710" s="401" t="n">
        <v>35</v>
      </c>
      <c r="O710" s="401" t="n">
        <v>97</v>
      </c>
      <c r="P710" s="401" t="n">
        <v>52</v>
      </c>
      <c r="Q710" s="401" t="n">
        <v>94</v>
      </c>
      <c r="R710" s="401" t="n">
        <v>140</v>
      </c>
      <c r="S710" s="401" t="n">
        <v>48</v>
      </c>
      <c r="T710" s="401" t="n">
        <v>23</v>
      </c>
      <c r="U710" s="401" t="n">
        <v>115</v>
      </c>
      <c r="V710" s="401" t="n">
        <v>68</v>
      </c>
      <c r="W710" s="401" t="n">
        <v>62</v>
      </c>
      <c r="X710" s="401" t="n">
        <v>98</v>
      </c>
      <c r="Y710" s="401" t="n">
        <v>126</v>
      </c>
      <c r="Z710" s="401" t="n">
        <v>89</v>
      </c>
      <c r="AA710" s="401" t="n">
        <v>114</v>
      </c>
      <c r="AB710" s="401" t="n">
        <v>124</v>
      </c>
      <c r="AC710" s="401" t="n">
        <v>61</v>
      </c>
      <c r="AD710" s="401" t="n">
        <v>49</v>
      </c>
      <c r="AE710" s="401" t="n">
        <v>55</v>
      </c>
      <c r="AF710" s="401" t="n">
        <v>33</v>
      </c>
      <c r="AG710" s="401" t="n">
        <v>110</v>
      </c>
      <c r="AH710" s="401" t="n">
        <v>43</v>
      </c>
      <c r="AI710" s="401" t="n">
        <v>17</v>
      </c>
      <c r="AJ710" s="401" t="n">
        <v>3</v>
      </c>
      <c r="AK710" s="401" t="n">
        <v>73</v>
      </c>
      <c r="AL710" s="401" t="n">
        <v>47</v>
      </c>
      <c r="AM710" s="401" t="n">
        <v>116</v>
      </c>
      <c r="AN710" s="401" t="n">
        <v>133</v>
      </c>
      <c r="AO710" s="401" t="n">
        <v>18</v>
      </c>
      <c r="AP710" s="401" t="n">
        <v>25</v>
      </c>
      <c r="AQ710" s="401" t="n">
        <v>92</v>
      </c>
      <c r="AR710" s="401" t="n">
        <v>88</v>
      </c>
      <c r="AS710" s="401" t="n">
        <v>138</v>
      </c>
      <c r="AT710" s="401" t="n">
        <v>144</v>
      </c>
      <c r="AU710" s="401" t="n">
        <v>121</v>
      </c>
      <c r="AV710" s="401" t="n">
        <v>2</v>
      </c>
      <c r="AW710" s="401" t="n">
        <v>7</v>
      </c>
      <c r="AX710" s="401" t="n">
        <v>37</v>
      </c>
      <c r="AY710" s="401" t="n">
        <v>65</v>
      </c>
      <c r="AZ710" s="401" t="n">
        <v>5</v>
      </c>
      <c r="BA710" s="401" t="n">
        <v>102</v>
      </c>
      <c r="BB710" s="401" t="n">
        <v>76</v>
      </c>
      <c r="BC710" s="401" t="n">
        <v>99</v>
      </c>
      <c r="BD710" s="401" t="n">
        <v>79</v>
      </c>
      <c r="BE710" s="401" t="n">
        <v>69</v>
      </c>
      <c r="BF710" s="401" t="n">
        <v>42</v>
      </c>
      <c r="BG710" s="401" t="n">
        <v>106</v>
      </c>
      <c r="BH710" s="401" t="n">
        <v>81</v>
      </c>
      <c r="BI710" s="401" t="n">
        <v>4</v>
      </c>
      <c r="BJ710" s="401" t="n">
        <v>39</v>
      </c>
      <c r="BK710" s="401" t="n">
        <v>74</v>
      </c>
      <c r="BL710" s="401" t="n">
        <v>105</v>
      </c>
      <c r="BM710" s="401" t="n">
        <v>143</v>
      </c>
      <c r="BN710" s="401" t="n">
        <v>64</v>
      </c>
      <c r="BO710" s="401" t="n">
        <v>118</v>
      </c>
      <c r="BP710" s="401" t="n">
        <v>85</v>
      </c>
      <c r="BQ710" s="401" t="n">
        <v>31</v>
      </c>
      <c r="BR710" s="401" t="n">
        <v>123</v>
      </c>
      <c r="BS710" s="401" t="n">
        <v>84</v>
      </c>
      <c r="BT710" s="401" t="n">
        <v>100</v>
      </c>
      <c r="BU710" s="401" t="n">
        <v>67</v>
      </c>
      <c r="BV710" s="401" t="n">
        <v>71</v>
      </c>
      <c r="BW710" s="401" t="n">
        <v>136</v>
      </c>
      <c r="BX710" s="401" t="n">
        <v>119</v>
      </c>
      <c r="BY710" s="401" t="n">
        <v>135</v>
      </c>
      <c r="BZ710" s="401" t="n">
        <v>101</v>
      </c>
      <c r="CA710" s="401" t="n">
        <v>51</v>
      </c>
      <c r="CB710" s="401" t="n">
        <v>82</v>
      </c>
      <c r="CC710" s="401" t="n">
        <v>30</v>
      </c>
      <c r="CD710" s="401" t="n">
        <v>134</v>
      </c>
      <c r="CE710" s="401" t="n">
        <v>12</v>
      </c>
      <c r="CF710" s="401" t="n">
        <v>75</v>
      </c>
      <c r="CG710" s="401" t="n">
        <v>1</v>
      </c>
      <c r="CH710" s="401" t="n">
        <v>95</v>
      </c>
      <c r="CI710" s="401" t="n">
        <v>125</v>
      </c>
      <c r="CJ710" s="401" t="n">
        <v>32</v>
      </c>
      <c r="CK710" s="401" t="n">
        <v>66</v>
      </c>
      <c r="CL710" s="401" t="n">
        <v>63</v>
      </c>
      <c r="CM710" s="401" t="n">
        <v>104</v>
      </c>
      <c r="CN710" s="401" t="n">
        <v>40</v>
      </c>
      <c r="CO710" s="401" t="n">
        <v>70</v>
      </c>
      <c r="CP710" s="401" t="n">
        <v>57</v>
      </c>
      <c r="CQ710" s="401" t="n">
        <v>24</v>
      </c>
      <c r="CR710" s="401" t="n">
        <v>90</v>
      </c>
      <c r="CS710" s="401" t="n">
        <v>130</v>
      </c>
      <c r="CT710" s="401" t="n">
        <v>137</v>
      </c>
      <c r="CU710" s="401" t="n">
        <v>142</v>
      </c>
      <c r="CV710" s="401" t="n">
        <v>58</v>
      </c>
      <c r="CW710" s="401" t="n">
        <v>129</v>
      </c>
      <c r="CX710" s="401" t="n">
        <v>10</v>
      </c>
      <c r="CY710" s="401" t="n">
        <v>120</v>
      </c>
      <c r="CZ710" s="401" t="n">
        <v>78</v>
      </c>
      <c r="DA710" s="401" t="n">
        <v>72</v>
      </c>
      <c r="DB710" s="401" t="n">
        <v>44</v>
      </c>
      <c r="DC710" s="401" t="n">
        <v>139</v>
      </c>
      <c r="DD710" s="401" t="n">
        <v>26</v>
      </c>
      <c r="DE710" s="401" t="n">
        <v>8</v>
      </c>
      <c r="DF710" s="401" t="n">
        <v>53</v>
      </c>
      <c r="DG710" s="401" t="n">
        <v>54</v>
      </c>
      <c r="DH710" s="401" t="n">
        <v>141</v>
      </c>
      <c r="DI710" s="401" t="n">
        <v>122</v>
      </c>
      <c r="DJ710" s="401" t="n">
        <v>83</v>
      </c>
      <c r="DK710" s="401" t="n">
        <v>6</v>
      </c>
      <c r="DL710" s="401" t="n">
        <v>9</v>
      </c>
      <c r="DM710" s="401" t="n">
        <v>11</v>
      </c>
      <c r="DN710" s="401" t="n">
        <v>87</v>
      </c>
      <c r="DO710" s="401" t="n">
        <v>93</v>
      </c>
      <c r="DP710" s="401" t="n">
        <v>131</v>
      </c>
      <c r="DQ710" s="401" t="n">
        <v>14</v>
      </c>
      <c r="DR710" s="401" t="n">
        <v>128</v>
      </c>
      <c r="DS710" s="401" t="n">
        <v>36</v>
      </c>
      <c r="DT710" s="401" t="n">
        <v>77</v>
      </c>
      <c r="DU710" s="401" t="n">
        <v>28</v>
      </c>
      <c r="DV710" s="401" t="n">
        <v>132</v>
      </c>
      <c r="DW710" s="401" t="n">
        <v>59</v>
      </c>
      <c r="DX710" s="401" t="n">
        <v>16</v>
      </c>
      <c r="DY710" s="401" t="n">
        <v>38</v>
      </c>
      <c r="DZ710" s="401" t="n">
        <v>29</v>
      </c>
      <c r="EA710" s="401" t="n">
        <v>20</v>
      </c>
      <c r="EB710" s="401" t="n">
        <v>108</v>
      </c>
      <c r="EC710" s="401" t="n">
        <v>60</v>
      </c>
      <c r="ED710" s="401" t="n">
        <v>96</v>
      </c>
      <c r="EE710" s="401" t="n">
        <v>46</v>
      </c>
      <c r="EF710" s="401" t="n">
        <v>112</v>
      </c>
      <c r="EG710" s="401" t="n">
        <v>86</v>
      </c>
      <c r="EH710" s="401" t="n">
        <v>27</v>
      </c>
      <c r="EI710" s="401" t="n">
        <v>127</v>
      </c>
      <c r="EJ710" s="401" t="n">
        <v>91</v>
      </c>
      <c r="EK710" s="401" t="n">
        <v>113</v>
      </c>
      <c r="EL710" s="401" t="n">
        <v>103</v>
      </c>
      <c r="EM710" s="401" t="n">
        <v>109</v>
      </c>
      <c r="EN710" s="401" t="n">
        <v>117</v>
      </c>
      <c r="EO710" s="401" t="n">
        <v>13</v>
      </c>
      <c r="EP710" s="401" t="n">
        <v>107</v>
      </c>
      <c r="EQ710" s="401" t="n">
        <v>41</v>
      </c>
      <c r="ER710" s="401" t="n">
        <v>111</v>
      </c>
      <c r="ES710" s="401" t="n">
        <v>50</v>
      </c>
    </row>
    <row r="712" customFormat="false" ht="12.75" hidden="false" customHeight="false" outlineLevel="0" collapsed="false">
      <c r="D712" s="446" t="n">
        <v>145</v>
      </c>
      <c r="E712" s="39" t="s">
        <v>250</v>
      </c>
    </row>
    <row r="713" customFormat="false" ht="12.75" hidden="false" customHeight="false" outlineLevel="0" collapsed="false">
      <c r="E713" s="401" t="s">
        <v>198</v>
      </c>
      <c r="F713" s="401" t="n">
        <v>1</v>
      </c>
      <c r="G713" s="401" t="n">
        <v>2</v>
      </c>
      <c r="H713" s="401" t="n">
        <v>3</v>
      </c>
      <c r="I713" s="401" t="n">
        <v>4</v>
      </c>
      <c r="J713" s="401" t="n">
        <v>5</v>
      </c>
      <c r="K713" s="401" t="n">
        <v>6</v>
      </c>
      <c r="L713" s="401" t="n">
        <v>7</v>
      </c>
      <c r="M713" s="401" t="n">
        <v>8</v>
      </c>
      <c r="N713" s="401" t="n">
        <v>9</v>
      </c>
      <c r="O713" s="401" t="n">
        <v>10</v>
      </c>
      <c r="P713" s="401" t="n">
        <v>11</v>
      </c>
      <c r="Q713" s="401" t="n">
        <v>12</v>
      </c>
      <c r="R713" s="401" t="n">
        <v>13</v>
      </c>
      <c r="S713" s="401" t="n">
        <v>14</v>
      </c>
      <c r="T713" s="401" t="n">
        <v>15</v>
      </c>
      <c r="U713" s="401" t="n">
        <v>16</v>
      </c>
      <c r="V713" s="401" t="n">
        <v>17</v>
      </c>
      <c r="W713" s="401" t="n">
        <v>18</v>
      </c>
      <c r="X713" s="401" t="n">
        <v>19</v>
      </c>
      <c r="Y713" s="401" t="n">
        <v>20</v>
      </c>
      <c r="Z713" s="401" t="n">
        <v>21</v>
      </c>
      <c r="AA713" s="401" t="n">
        <v>22</v>
      </c>
      <c r="AB713" s="401" t="n">
        <v>23</v>
      </c>
      <c r="AC713" s="401" t="n">
        <v>24</v>
      </c>
      <c r="AD713" s="401" t="n">
        <v>25</v>
      </c>
      <c r="AE713" s="401" t="n">
        <v>26</v>
      </c>
      <c r="AF713" s="401" t="n">
        <v>27</v>
      </c>
      <c r="AG713" s="401" t="n">
        <v>28</v>
      </c>
      <c r="AH713" s="401" t="n">
        <v>29</v>
      </c>
      <c r="AI713" s="401" t="n">
        <v>30</v>
      </c>
      <c r="AJ713" s="401" t="n">
        <v>31</v>
      </c>
      <c r="AK713" s="401" t="n">
        <v>32</v>
      </c>
      <c r="AL713" s="401" t="n">
        <v>33</v>
      </c>
      <c r="AM713" s="401" t="n">
        <v>34</v>
      </c>
      <c r="AN713" s="401" t="n">
        <v>35</v>
      </c>
      <c r="AO713" s="401" t="n">
        <v>36</v>
      </c>
      <c r="AP713" s="401" t="n">
        <v>37</v>
      </c>
      <c r="AQ713" s="401" t="n">
        <v>38</v>
      </c>
      <c r="AR713" s="401" t="n">
        <v>39</v>
      </c>
      <c r="AS713" s="401" t="n">
        <v>40</v>
      </c>
      <c r="AT713" s="401" t="n">
        <v>41</v>
      </c>
      <c r="AU713" s="401" t="n">
        <v>42</v>
      </c>
      <c r="AV713" s="401" t="n">
        <v>43</v>
      </c>
      <c r="AW713" s="401" t="n">
        <v>44</v>
      </c>
      <c r="AX713" s="401" t="n">
        <v>45</v>
      </c>
      <c r="AY713" s="401" t="n">
        <v>46</v>
      </c>
      <c r="AZ713" s="401" t="n">
        <v>47</v>
      </c>
      <c r="BA713" s="401" t="n">
        <v>48</v>
      </c>
      <c r="BB713" s="401" t="n">
        <v>49</v>
      </c>
      <c r="BC713" s="401" t="n">
        <v>50</v>
      </c>
      <c r="BD713" s="401" t="n">
        <v>51</v>
      </c>
      <c r="BE713" s="401" t="n">
        <v>52</v>
      </c>
      <c r="BF713" s="401" t="n">
        <v>53</v>
      </c>
      <c r="BG713" s="401" t="n">
        <v>54</v>
      </c>
      <c r="BH713" s="401" t="n">
        <v>55</v>
      </c>
      <c r="BI713" s="401" t="n">
        <v>56</v>
      </c>
      <c r="BJ713" s="401" t="n">
        <v>57</v>
      </c>
      <c r="BK713" s="401" t="n">
        <v>58</v>
      </c>
      <c r="BL713" s="401" t="n">
        <v>59</v>
      </c>
      <c r="BM713" s="401" t="n">
        <v>60</v>
      </c>
      <c r="BN713" s="401" t="n">
        <v>61</v>
      </c>
      <c r="BO713" s="401" t="n">
        <v>62</v>
      </c>
      <c r="BP713" s="401" t="n">
        <v>63</v>
      </c>
      <c r="BQ713" s="401" t="n">
        <v>64</v>
      </c>
      <c r="BR713" s="401" t="n">
        <v>65</v>
      </c>
      <c r="BS713" s="401" t="n">
        <v>66</v>
      </c>
      <c r="BT713" s="401" t="n">
        <v>67</v>
      </c>
      <c r="BU713" s="401" t="n">
        <v>68</v>
      </c>
      <c r="BV713" s="401" t="n">
        <v>69</v>
      </c>
      <c r="BW713" s="401" t="n">
        <v>70</v>
      </c>
      <c r="BX713" s="401" t="n">
        <v>71</v>
      </c>
      <c r="BY713" s="401" t="n">
        <v>72</v>
      </c>
      <c r="BZ713" s="401" t="n">
        <v>73</v>
      </c>
      <c r="CA713" s="401" t="n">
        <v>74</v>
      </c>
      <c r="CB713" s="401" t="n">
        <v>75</v>
      </c>
      <c r="CC713" s="401" t="n">
        <v>76</v>
      </c>
      <c r="CD713" s="401" t="n">
        <v>77</v>
      </c>
      <c r="CE713" s="401" t="n">
        <v>78</v>
      </c>
      <c r="CF713" s="401" t="n">
        <v>79</v>
      </c>
      <c r="CG713" s="401" t="n">
        <v>80</v>
      </c>
      <c r="CH713" s="401" t="n">
        <v>81</v>
      </c>
      <c r="CI713" s="401" t="n">
        <v>82</v>
      </c>
      <c r="CJ713" s="401" t="n">
        <v>83</v>
      </c>
      <c r="CK713" s="401" t="n">
        <v>84</v>
      </c>
      <c r="CL713" s="401" t="n">
        <v>85</v>
      </c>
      <c r="CM713" s="401" t="n">
        <v>86</v>
      </c>
      <c r="CN713" s="401" t="n">
        <v>87</v>
      </c>
      <c r="CO713" s="401" t="n">
        <v>88</v>
      </c>
      <c r="CP713" s="401" t="n">
        <v>89</v>
      </c>
      <c r="CQ713" s="401" t="n">
        <v>90</v>
      </c>
      <c r="CR713" s="401" t="n">
        <v>91</v>
      </c>
      <c r="CS713" s="401" t="n">
        <v>92</v>
      </c>
      <c r="CT713" s="401" t="n">
        <v>93</v>
      </c>
      <c r="CU713" s="401" t="n">
        <v>94</v>
      </c>
      <c r="CV713" s="401" t="n">
        <v>95</v>
      </c>
      <c r="CW713" s="401" t="n">
        <v>96</v>
      </c>
      <c r="CX713" s="401" t="n">
        <v>97</v>
      </c>
      <c r="CY713" s="401" t="n">
        <v>98</v>
      </c>
      <c r="CZ713" s="401" t="n">
        <v>99</v>
      </c>
      <c r="DA713" s="401" t="n">
        <v>100</v>
      </c>
      <c r="DB713" s="401" t="n">
        <v>101</v>
      </c>
      <c r="DC713" s="401" t="n">
        <v>102</v>
      </c>
      <c r="DD713" s="401" t="n">
        <v>103</v>
      </c>
      <c r="DE713" s="401" t="n">
        <v>104</v>
      </c>
      <c r="DF713" s="401" t="n">
        <v>105</v>
      </c>
      <c r="DG713" s="401" t="n">
        <v>106</v>
      </c>
      <c r="DH713" s="401" t="n">
        <v>107</v>
      </c>
      <c r="DI713" s="401" t="n">
        <v>108</v>
      </c>
      <c r="DJ713" s="401" t="n">
        <v>109</v>
      </c>
      <c r="DK713" s="401" t="n">
        <v>110</v>
      </c>
      <c r="DL713" s="401" t="n">
        <v>111</v>
      </c>
      <c r="DM713" s="401" t="n">
        <v>112</v>
      </c>
      <c r="DN713" s="401" t="n">
        <v>113</v>
      </c>
      <c r="DO713" s="401" t="n">
        <v>114</v>
      </c>
      <c r="DP713" s="401" t="n">
        <v>115</v>
      </c>
      <c r="DQ713" s="401" t="n">
        <v>116</v>
      </c>
      <c r="DR713" s="401" t="n">
        <v>117</v>
      </c>
      <c r="DS713" s="401" t="n">
        <v>118</v>
      </c>
      <c r="DT713" s="401" t="n">
        <v>119</v>
      </c>
      <c r="DU713" s="401" t="n">
        <v>120</v>
      </c>
      <c r="DV713" s="401" t="n">
        <v>121</v>
      </c>
      <c r="DW713" s="401" t="n">
        <v>122</v>
      </c>
      <c r="DX713" s="401" t="n">
        <v>123</v>
      </c>
      <c r="DY713" s="401" t="n">
        <v>124</v>
      </c>
      <c r="DZ713" s="401" t="n">
        <v>125</v>
      </c>
      <c r="EA713" s="401" t="n">
        <v>126</v>
      </c>
      <c r="EB713" s="401" t="n">
        <v>127</v>
      </c>
      <c r="EC713" s="401" t="n">
        <v>128</v>
      </c>
      <c r="ED713" s="401" t="n">
        <v>129</v>
      </c>
      <c r="EE713" s="401" t="n">
        <v>130</v>
      </c>
      <c r="EF713" s="401" t="n">
        <v>131</v>
      </c>
      <c r="EG713" s="401" t="n">
        <v>132</v>
      </c>
      <c r="EH713" s="401" t="n">
        <v>133</v>
      </c>
      <c r="EI713" s="401" t="n">
        <v>134</v>
      </c>
      <c r="EJ713" s="401" t="n">
        <v>135</v>
      </c>
      <c r="EK713" s="401" t="n">
        <v>136</v>
      </c>
      <c r="EL713" s="401" t="n">
        <v>137</v>
      </c>
      <c r="EM713" s="401" t="n">
        <v>138</v>
      </c>
      <c r="EN713" s="401" t="n">
        <v>139</v>
      </c>
      <c r="EO713" s="401" t="n">
        <v>140</v>
      </c>
      <c r="EP713" s="401" t="n">
        <v>141</v>
      </c>
      <c r="EQ713" s="401" t="n">
        <v>142</v>
      </c>
      <c r="ER713" s="401" t="n">
        <v>143</v>
      </c>
      <c r="ES713" s="401" t="n">
        <v>144</v>
      </c>
      <c r="ET713" s="401" t="n">
        <v>145</v>
      </c>
    </row>
    <row r="714" customFormat="false" ht="12.75" hidden="false" customHeight="false" outlineLevel="0" collapsed="false">
      <c r="E714" s="401" t="s">
        <v>225</v>
      </c>
      <c r="F714" s="401" t="n">
        <v>95</v>
      </c>
      <c r="G714" s="401" t="n">
        <v>126</v>
      </c>
      <c r="H714" s="401" t="n">
        <v>62</v>
      </c>
      <c r="I714" s="401" t="n">
        <v>87</v>
      </c>
      <c r="J714" s="401" t="n">
        <v>133</v>
      </c>
      <c r="K714" s="401" t="n">
        <v>143</v>
      </c>
      <c r="L714" s="401" t="n">
        <v>136</v>
      </c>
      <c r="M714" s="401" t="n">
        <v>107</v>
      </c>
      <c r="N714" s="401" t="n">
        <v>88</v>
      </c>
      <c r="O714" s="401" t="n">
        <v>26</v>
      </c>
      <c r="P714" s="401" t="n">
        <v>75</v>
      </c>
      <c r="Q714" s="401" t="n">
        <v>130</v>
      </c>
      <c r="R714" s="401" t="n">
        <v>69</v>
      </c>
      <c r="S714" s="401" t="n">
        <v>37</v>
      </c>
      <c r="T714" s="401" t="n">
        <v>2</v>
      </c>
      <c r="U714" s="401" t="n">
        <v>25</v>
      </c>
      <c r="V714" s="401" t="n">
        <v>121</v>
      </c>
      <c r="W714" s="401" t="n">
        <v>116</v>
      </c>
      <c r="X714" s="401" t="n">
        <v>28</v>
      </c>
      <c r="Y714" s="401" t="n">
        <v>84</v>
      </c>
      <c r="Z714" s="401" t="n">
        <v>30</v>
      </c>
      <c r="AA714" s="401" t="n">
        <v>1</v>
      </c>
      <c r="AB714" s="401" t="n">
        <v>61</v>
      </c>
      <c r="AC714" s="401" t="n">
        <v>93</v>
      </c>
      <c r="AD714" s="401" t="n">
        <v>19</v>
      </c>
      <c r="AE714" s="401" t="n">
        <v>10</v>
      </c>
      <c r="AF714" s="401" t="n">
        <v>83</v>
      </c>
      <c r="AG714" s="401" t="n">
        <v>32</v>
      </c>
      <c r="AH714" s="401" t="n">
        <v>72</v>
      </c>
      <c r="AI714" s="401" t="n">
        <v>18</v>
      </c>
      <c r="AJ714" s="401" t="n">
        <v>60</v>
      </c>
      <c r="AK714" s="401" t="n">
        <v>104</v>
      </c>
      <c r="AL714" s="401" t="n">
        <v>79</v>
      </c>
      <c r="AM714" s="401" t="n">
        <v>112</v>
      </c>
      <c r="AN714" s="401" t="n">
        <v>82</v>
      </c>
      <c r="AO714" s="401" t="n">
        <v>64</v>
      </c>
      <c r="AP714" s="401" t="n">
        <v>56</v>
      </c>
      <c r="AQ714" s="401" t="n">
        <v>140</v>
      </c>
      <c r="AR714" s="401" t="n">
        <v>128</v>
      </c>
      <c r="AS714" s="401" t="n">
        <v>97</v>
      </c>
      <c r="AT714" s="401" t="n">
        <v>14</v>
      </c>
      <c r="AU714" s="401" t="n">
        <v>55</v>
      </c>
      <c r="AV714" s="401" t="n">
        <v>27</v>
      </c>
      <c r="AW714" s="401" t="n">
        <v>16</v>
      </c>
      <c r="AX714" s="401" t="n">
        <v>144</v>
      </c>
      <c r="AY714" s="401" t="n">
        <v>119</v>
      </c>
      <c r="AZ714" s="401" t="n">
        <v>129</v>
      </c>
      <c r="BA714" s="401" t="n">
        <v>36</v>
      </c>
      <c r="BB714" s="401" t="n">
        <v>145</v>
      </c>
      <c r="BC714" s="401" t="n">
        <v>22</v>
      </c>
      <c r="BD714" s="401" t="n">
        <v>92</v>
      </c>
      <c r="BE714" s="401" t="n">
        <v>81</v>
      </c>
      <c r="BF714" s="401" t="n">
        <v>111</v>
      </c>
      <c r="BG714" s="401" t="n">
        <v>103</v>
      </c>
      <c r="BH714" s="401" t="n">
        <v>109</v>
      </c>
      <c r="BI714" s="401" t="n">
        <v>40</v>
      </c>
      <c r="BJ714" s="401" t="n">
        <v>41</v>
      </c>
      <c r="BK714" s="401" t="n">
        <v>120</v>
      </c>
      <c r="BL714" s="401" t="n">
        <v>98</v>
      </c>
      <c r="BM714" s="401" t="n">
        <v>73</v>
      </c>
      <c r="BN714" s="401" t="n">
        <v>23</v>
      </c>
      <c r="BO714" s="401" t="n">
        <v>38</v>
      </c>
      <c r="BP714" s="401" t="n">
        <v>49</v>
      </c>
      <c r="BQ714" s="401" t="n">
        <v>63</v>
      </c>
      <c r="BR714" s="401" t="n">
        <v>137</v>
      </c>
      <c r="BS714" s="401" t="n">
        <v>67</v>
      </c>
      <c r="BT714" s="401" t="n">
        <v>123</v>
      </c>
      <c r="BU714" s="401" t="n">
        <v>77</v>
      </c>
      <c r="BV714" s="401" t="n">
        <v>135</v>
      </c>
      <c r="BW714" s="401" t="n">
        <v>114</v>
      </c>
      <c r="BX714" s="401" t="n">
        <v>20</v>
      </c>
      <c r="BY714" s="401" t="n">
        <v>65</v>
      </c>
      <c r="BZ714" s="401" t="n">
        <v>12</v>
      </c>
      <c r="CA714" s="401" t="n">
        <v>105</v>
      </c>
      <c r="CB714" s="401" t="n">
        <v>96</v>
      </c>
      <c r="CC714" s="401" t="n">
        <v>9</v>
      </c>
      <c r="CD714" s="401" t="n">
        <v>125</v>
      </c>
      <c r="CE714" s="401" t="n">
        <v>110</v>
      </c>
      <c r="CF714" s="401" t="n">
        <v>142</v>
      </c>
      <c r="CG714" s="401" t="n">
        <v>131</v>
      </c>
      <c r="CH714" s="401" t="n">
        <v>74</v>
      </c>
      <c r="CI714" s="401" t="n">
        <v>108</v>
      </c>
      <c r="CJ714" s="401" t="n">
        <v>46</v>
      </c>
      <c r="CK714" s="401" t="n">
        <v>76</v>
      </c>
      <c r="CL714" s="401" t="n">
        <v>66</v>
      </c>
      <c r="CM714" s="401" t="n">
        <v>134</v>
      </c>
      <c r="CN714" s="401" t="n">
        <v>15</v>
      </c>
      <c r="CO714" s="401" t="n">
        <v>141</v>
      </c>
      <c r="CP714" s="401" t="n">
        <v>53</v>
      </c>
      <c r="CQ714" s="401" t="n">
        <v>117</v>
      </c>
      <c r="CR714" s="401" t="n">
        <v>58</v>
      </c>
      <c r="CS714" s="401" t="n">
        <v>99</v>
      </c>
      <c r="CT714" s="401" t="n">
        <v>50</v>
      </c>
      <c r="CU714" s="401" t="n">
        <v>6</v>
      </c>
      <c r="CV714" s="401" t="n">
        <v>122</v>
      </c>
      <c r="CW714" s="401" t="n">
        <v>94</v>
      </c>
      <c r="CX714" s="401" t="n">
        <v>34</v>
      </c>
      <c r="CY714" s="401" t="n">
        <v>29</v>
      </c>
      <c r="CZ714" s="401" t="n">
        <v>101</v>
      </c>
      <c r="DA714" s="401" t="n">
        <v>124</v>
      </c>
      <c r="DB714" s="401" t="n">
        <v>24</v>
      </c>
      <c r="DC714" s="401" t="n">
        <v>118</v>
      </c>
      <c r="DD714" s="401" t="n">
        <v>115</v>
      </c>
      <c r="DE714" s="401" t="n">
        <v>5</v>
      </c>
      <c r="DF714" s="401" t="n">
        <v>57</v>
      </c>
      <c r="DG714" s="401" t="n">
        <v>113</v>
      </c>
      <c r="DH714" s="401" t="n">
        <v>8</v>
      </c>
      <c r="DI714" s="401" t="n">
        <v>35</v>
      </c>
      <c r="DJ714" s="401" t="n">
        <v>48</v>
      </c>
      <c r="DK714" s="401" t="n">
        <v>127</v>
      </c>
      <c r="DL714" s="401" t="n">
        <v>52</v>
      </c>
      <c r="DM714" s="401" t="n">
        <v>70</v>
      </c>
      <c r="DN714" s="401" t="n">
        <v>42</v>
      </c>
      <c r="DO714" s="401" t="n">
        <v>106</v>
      </c>
      <c r="DP714" s="401" t="n">
        <v>31</v>
      </c>
      <c r="DQ714" s="401" t="n">
        <v>45</v>
      </c>
      <c r="DR714" s="401" t="n">
        <v>90</v>
      </c>
      <c r="DS714" s="401" t="n">
        <v>102</v>
      </c>
      <c r="DT714" s="401" t="n">
        <v>33</v>
      </c>
      <c r="DU714" s="401" t="n">
        <v>47</v>
      </c>
      <c r="DV714" s="401" t="n">
        <v>13</v>
      </c>
      <c r="DW714" s="401" t="n">
        <v>54</v>
      </c>
      <c r="DX714" s="401" t="n">
        <v>89</v>
      </c>
      <c r="DY714" s="401" t="n">
        <v>100</v>
      </c>
      <c r="DZ714" s="401" t="n">
        <v>3</v>
      </c>
      <c r="EA714" s="401" t="n">
        <v>44</v>
      </c>
      <c r="EB714" s="401" t="n">
        <v>51</v>
      </c>
      <c r="EC714" s="401" t="n">
        <v>39</v>
      </c>
      <c r="ED714" s="401" t="n">
        <v>91</v>
      </c>
      <c r="EE714" s="401" t="n">
        <v>59</v>
      </c>
      <c r="EF714" s="401" t="n">
        <v>138</v>
      </c>
      <c r="EG714" s="401" t="n">
        <v>43</v>
      </c>
      <c r="EH714" s="401" t="n">
        <v>11</v>
      </c>
      <c r="EI714" s="401" t="n">
        <v>86</v>
      </c>
      <c r="EJ714" s="401" t="n">
        <v>17</v>
      </c>
      <c r="EK714" s="401" t="n">
        <v>7</v>
      </c>
      <c r="EL714" s="401" t="n">
        <v>78</v>
      </c>
      <c r="EM714" s="401" t="n">
        <v>21</v>
      </c>
      <c r="EN714" s="401" t="n">
        <v>132</v>
      </c>
      <c r="EO714" s="401" t="n">
        <v>71</v>
      </c>
      <c r="EP714" s="401" t="n">
        <v>68</v>
      </c>
      <c r="EQ714" s="401" t="n">
        <v>85</v>
      </c>
      <c r="ER714" s="401" t="n">
        <v>4</v>
      </c>
      <c r="ES714" s="401" t="n">
        <v>80</v>
      </c>
      <c r="ET714" s="401" t="n">
        <v>139</v>
      </c>
    </row>
    <row r="715" customFormat="false" ht="12.75" hidden="false" customHeight="false" outlineLevel="0" collapsed="false">
      <c r="E715" s="401" t="s">
        <v>227</v>
      </c>
      <c r="F715" s="401" t="n">
        <v>57</v>
      </c>
      <c r="G715" s="401" t="n">
        <v>128</v>
      </c>
      <c r="H715" s="401" t="n">
        <v>71</v>
      </c>
      <c r="I715" s="401" t="n">
        <v>52</v>
      </c>
      <c r="J715" s="401" t="n">
        <v>116</v>
      </c>
      <c r="K715" s="401" t="n">
        <v>82</v>
      </c>
      <c r="L715" s="401" t="n">
        <v>63</v>
      </c>
      <c r="M715" s="401" t="n">
        <v>15</v>
      </c>
      <c r="N715" s="401" t="n">
        <v>92</v>
      </c>
      <c r="O715" s="401" t="n">
        <v>43</v>
      </c>
      <c r="P715" s="401" t="n">
        <v>84</v>
      </c>
      <c r="Q715" s="401" t="n">
        <v>29</v>
      </c>
      <c r="R715" s="401" t="n">
        <v>47</v>
      </c>
      <c r="S715" s="401" t="n">
        <v>8</v>
      </c>
      <c r="T715" s="401" t="n">
        <v>67</v>
      </c>
      <c r="U715" s="401" t="n">
        <v>135</v>
      </c>
      <c r="V715" s="401" t="n">
        <v>49</v>
      </c>
      <c r="W715" s="401" t="n">
        <v>87</v>
      </c>
      <c r="X715" s="401" t="n">
        <v>121</v>
      </c>
      <c r="Y715" s="401" t="n">
        <v>143</v>
      </c>
      <c r="Z715" s="401" t="n">
        <v>122</v>
      </c>
      <c r="AA715" s="401" t="n">
        <v>28</v>
      </c>
      <c r="AB715" s="401" t="n">
        <v>95</v>
      </c>
      <c r="AC715" s="401" t="n">
        <v>113</v>
      </c>
      <c r="AD715" s="401" t="n">
        <v>46</v>
      </c>
      <c r="AE715" s="401" t="n">
        <v>109</v>
      </c>
      <c r="AF715" s="401" t="n">
        <v>39</v>
      </c>
      <c r="AG715" s="401" t="n">
        <v>22</v>
      </c>
      <c r="AH715" s="401" t="n">
        <v>12</v>
      </c>
      <c r="AI715" s="401" t="n">
        <v>136</v>
      </c>
      <c r="AJ715" s="401" t="n">
        <v>145</v>
      </c>
      <c r="AK715" s="401" t="n">
        <v>73</v>
      </c>
      <c r="AL715" s="401" t="n">
        <v>2</v>
      </c>
      <c r="AM715" s="401" t="n">
        <v>56</v>
      </c>
      <c r="AN715" s="401" t="n">
        <v>108</v>
      </c>
      <c r="AO715" s="401" t="n">
        <v>100</v>
      </c>
      <c r="AP715" s="401" t="n">
        <v>131</v>
      </c>
      <c r="AQ715" s="401" t="n">
        <v>101</v>
      </c>
      <c r="AR715" s="401" t="n">
        <v>107</v>
      </c>
      <c r="AS715" s="401" t="n">
        <v>62</v>
      </c>
      <c r="AT715" s="401" t="n">
        <v>59</v>
      </c>
      <c r="AU715" s="401" t="n">
        <v>16</v>
      </c>
      <c r="AV715" s="401" t="n">
        <v>64</v>
      </c>
      <c r="AW715" s="401" t="n">
        <v>138</v>
      </c>
      <c r="AX715" s="401" t="n">
        <v>78</v>
      </c>
      <c r="AY715" s="401" t="n">
        <v>117</v>
      </c>
      <c r="AZ715" s="401" t="n">
        <v>115</v>
      </c>
      <c r="BA715" s="401" t="n">
        <v>55</v>
      </c>
      <c r="BB715" s="401" t="n">
        <v>68</v>
      </c>
      <c r="BC715" s="401" t="n">
        <v>102</v>
      </c>
      <c r="BD715" s="401" t="n">
        <v>98</v>
      </c>
      <c r="BE715" s="401" t="n">
        <v>4</v>
      </c>
      <c r="BF715" s="401" t="n">
        <v>142</v>
      </c>
      <c r="BG715" s="401" t="n">
        <v>123</v>
      </c>
      <c r="BH715" s="401" t="n">
        <v>126</v>
      </c>
      <c r="BI715" s="401" t="n">
        <v>34</v>
      </c>
      <c r="BJ715" s="401" t="n">
        <v>106</v>
      </c>
      <c r="BK715" s="401" t="n">
        <v>132</v>
      </c>
      <c r="BL715" s="401" t="n">
        <v>41</v>
      </c>
      <c r="BM715" s="401" t="n">
        <v>36</v>
      </c>
      <c r="BN715" s="401" t="n">
        <v>124</v>
      </c>
      <c r="BO715" s="401" t="n">
        <v>45</v>
      </c>
      <c r="BP715" s="401" t="n">
        <v>14</v>
      </c>
      <c r="BQ715" s="401" t="n">
        <v>141</v>
      </c>
      <c r="BR715" s="401" t="n">
        <v>6</v>
      </c>
      <c r="BS715" s="401" t="n">
        <v>80</v>
      </c>
      <c r="BT715" s="401" t="n">
        <v>60</v>
      </c>
      <c r="BU715" s="401" t="n">
        <v>70</v>
      </c>
      <c r="BV715" s="401" t="n">
        <v>111</v>
      </c>
      <c r="BW715" s="401" t="n">
        <v>51</v>
      </c>
      <c r="BX715" s="401" t="n">
        <v>105</v>
      </c>
      <c r="BY715" s="401" t="n">
        <v>91</v>
      </c>
      <c r="BZ715" s="401" t="n">
        <v>54</v>
      </c>
      <c r="CA715" s="401" t="n">
        <v>58</v>
      </c>
      <c r="CB715" s="401" t="n">
        <v>86</v>
      </c>
      <c r="CC715" s="401" t="n">
        <v>85</v>
      </c>
      <c r="CD715" s="401" t="n">
        <v>75</v>
      </c>
      <c r="CE715" s="401" t="n">
        <v>104</v>
      </c>
      <c r="CF715" s="401" t="n">
        <v>1</v>
      </c>
      <c r="CG715" s="401" t="n">
        <v>76</v>
      </c>
      <c r="CH715" s="401" t="n">
        <v>50</v>
      </c>
      <c r="CI715" s="401" t="n">
        <v>69</v>
      </c>
      <c r="CJ715" s="401" t="n">
        <v>65</v>
      </c>
      <c r="CK715" s="401" t="n">
        <v>27</v>
      </c>
      <c r="CL715" s="401" t="n">
        <v>77</v>
      </c>
      <c r="CM715" s="401" t="n">
        <v>144</v>
      </c>
      <c r="CN715" s="401" t="n">
        <v>18</v>
      </c>
      <c r="CO715" s="401" t="n">
        <v>99</v>
      </c>
      <c r="CP715" s="401" t="n">
        <v>40</v>
      </c>
      <c r="CQ715" s="401" t="n">
        <v>61</v>
      </c>
      <c r="CR715" s="401" t="n">
        <v>48</v>
      </c>
      <c r="CS715" s="401" t="n">
        <v>133</v>
      </c>
      <c r="CT715" s="401" t="n">
        <v>129</v>
      </c>
      <c r="CU715" s="401" t="n">
        <v>13</v>
      </c>
      <c r="CV715" s="401" t="n">
        <v>38</v>
      </c>
      <c r="CW715" s="401" t="n">
        <v>127</v>
      </c>
      <c r="CX715" s="401" t="n">
        <v>88</v>
      </c>
      <c r="CY715" s="401" t="n">
        <v>97</v>
      </c>
      <c r="CZ715" s="401" t="n">
        <v>7</v>
      </c>
      <c r="DA715" s="401" t="n">
        <v>23</v>
      </c>
      <c r="DB715" s="401" t="n">
        <v>139</v>
      </c>
      <c r="DC715" s="401" t="n">
        <v>24</v>
      </c>
      <c r="DD715" s="401" t="n">
        <v>112</v>
      </c>
      <c r="DE715" s="401" t="n">
        <v>42</v>
      </c>
      <c r="DF715" s="401" t="n">
        <v>32</v>
      </c>
      <c r="DG715" s="401" t="n">
        <v>17</v>
      </c>
      <c r="DH715" s="401" t="n">
        <v>110</v>
      </c>
      <c r="DI715" s="401" t="n">
        <v>130</v>
      </c>
      <c r="DJ715" s="401" t="n">
        <v>26</v>
      </c>
      <c r="DK715" s="401" t="n">
        <v>44</v>
      </c>
      <c r="DL715" s="401" t="n">
        <v>93</v>
      </c>
      <c r="DM715" s="401" t="n">
        <v>103</v>
      </c>
      <c r="DN715" s="401" t="n">
        <v>37</v>
      </c>
      <c r="DO715" s="401" t="n">
        <v>83</v>
      </c>
      <c r="DP715" s="401" t="n">
        <v>134</v>
      </c>
      <c r="DQ715" s="401" t="n">
        <v>114</v>
      </c>
      <c r="DR715" s="401" t="n">
        <v>89</v>
      </c>
      <c r="DS715" s="401" t="n">
        <v>137</v>
      </c>
      <c r="DT715" s="401" t="n">
        <v>25</v>
      </c>
      <c r="DU715" s="401" t="n">
        <v>74</v>
      </c>
      <c r="DV715" s="401" t="n">
        <v>19</v>
      </c>
      <c r="DW715" s="401" t="n">
        <v>3</v>
      </c>
      <c r="DX715" s="401" t="n">
        <v>90</v>
      </c>
      <c r="DY715" s="401" t="n">
        <v>96</v>
      </c>
      <c r="DZ715" s="401" t="n">
        <v>119</v>
      </c>
      <c r="EA715" s="401" t="n">
        <v>53</v>
      </c>
      <c r="EB715" s="401" t="n">
        <v>35</v>
      </c>
      <c r="EC715" s="401" t="n">
        <v>10</v>
      </c>
      <c r="ED715" s="401" t="n">
        <v>20</v>
      </c>
      <c r="EE715" s="401" t="n">
        <v>81</v>
      </c>
      <c r="EF715" s="401" t="n">
        <v>79</v>
      </c>
      <c r="EG715" s="401" t="n">
        <v>120</v>
      </c>
      <c r="EH715" s="401" t="n">
        <v>9</v>
      </c>
      <c r="EI715" s="401" t="n">
        <v>11</v>
      </c>
      <c r="EJ715" s="401" t="n">
        <v>94</v>
      </c>
      <c r="EK715" s="401" t="n">
        <v>33</v>
      </c>
      <c r="EL715" s="401" t="n">
        <v>66</v>
      </c>
      <c r="EM715" s="401" t="n">
        <v>125</v>
      </c>
      <c r="EN715" s="401" t="n">
        <v>30</v>
      </c>
      <c r="EO715" s="401" t="n">
        <v>118</v>
      </c>
      <c r="EP715" s="401" t="n">
        <v>5</v>
      </c>
      <c r="EQ715" s="401" t="n">
        <v>140</v>
      </c>
      <c r="ER715" s="401" t="n">
        <v>72</v>
      </c>
      <c r="ES715" s="401" t="n">
        <v>31</v>
      </c>
      <c r="ET715" s="401" t="n">
        <v>21</v>
      </c>
    </row>
    <row r="717" customFormat="false" ht="12.75" hidden="false" customHeight="false" outlineLevel="0" collapsed="false">
      <c r="D717" s="446" t="n">
        <v>146</v>
      </c>
      <c r="E717" s="39" t="s">
        <v>250</v>
      </c>
    </row>
    <row r="718" customFormat="false" ht="12.75" hidden="false" customHeight="false" outlineLevel="0" collapsed="false">
      <c r="E718" s="401" t="s">
        <v>198</v>
      </c>
      <c r="F718" s="401" t="n">
        <v>1</v>
      </c>
      <c r="G718" s="401" t="n">
        <v>2</v>
      </c>
      <c r="H718" s="401" t="n">
        <v>3</v>
      </c>
      <c r="I718" s="401" t="n">
        <v>4</v>
      </c>
      <c r="J718" s="401" t="n">
        <v>5</v>
      </c>
      <c r="K718" s="401" t="n">
        <v>6</v>
      </c>
      <c r="L718" s="401" t="n">
        <v>7</v>
      </c>
      <c r="M718" s="401" t="n">
        <v>8</v>
      </c>
      <c r="N718" s="401" t="n">
        <v>9</v>
      </c>
      <c r="O718" s="401" t="n">
        <v>10</v>
      </c>
      <c r="P718" s="401" t="n">
        <v>11</v>
      </c>
      <c r="Q718" s="401" t="n">
        <v>12</v>
      </c>
      <c r="R718" s="401" t="n">
        <v>13</v>
      </c>
      <c r="S718" s="401" t="n">
        <v>14</v>
      </c>
      <c r="T718" s="401" t="n">
        <v>15</v>
      </c>
      <c r="U718" s="401" t="n">
        <v>16</v>
      </c>
      <c r="V718" s="401" t="n">
        <v>17</v>
      </c>
      <c r="W718" s="401" t="n">
        <v>18</v>
      </c>
      <c r="X718" s="401" t="n">
        <v>19</v>
      </c>
      <c r="Y718" s="401" t="n">
        <v>20</v>
      </c>
      <c r="Z718" s="401" t="n">
        <v>21</v>
      </c>
      <c r="AA718" s="401" t="n">
        <v>22</v>
      </c>
      <c r="AB718" s="401" t="n">
        <v>23</v>
      </c>
      <c r="AC718" s="401" t="n">
        <v>24</v>
      </c>
      <c r="AD718" s="401" t="n">
        <v>25</v>
      </c>
      <c r="AE718" s="401" t="n">
        <v>26</v>
      </c>
      <c r="AF718" s="401" t="n">
        <v>27</v>
      </c>
      <c r="AG718" s="401" t="n">
        <v>28</v>
      </c>
      <c r="AH718" s="401" t="n">
        <v>29</v>
      </c>
      <c r="AI718" s="401" t="n">
        <v>30</v>
      </c>
      <c r="AJ718" s="401" t="n">
        <v>31</v>
      </c>
      <c r="AK718" s="401" t="n">
        <v>32</v>
      </c>
      <c r="AL718" s="401" t="n">
        <v>33</v>
      </c>
      <c r="AM718" s="401" t="n">
        <v>34</v>
      </c>
      <c r="AN718" s="401" t="n">
        <v>35</v>
      </c>
      <c r="AO718" s="401" t="n">
        <v>36</v>
      </c>
      <c r="AP718" s="401" t="n">
        <v>37</v>
      </c>
      <c r="AQ718" s="401" t="n">
        <v>38</v>
      </c>
      <c r="AR718" s="401" t="n">
        <v>39</v>
      </c>
      <c r="AS718" s="401" t="n">
        <v>40</v>
      </c>
      <c r="AT718" s="401" t="n">
        <v>41</v>
      </c>
      <c r="AU718" s="401" t="n">
        <v>42</v>
      </c>
      <c r="AV718" s="401" t="n">
        <v>43</v>
      </c>
      <c r="AW718" s="401" t="n">
        <v>44</v>
      </c>
      <c r="AX718" s="401" t="n">
        <v>45</v>
      </c>
      <c r="AY718" s="401" t="n">
        <v>46</v>
      </c>
      <c r="AZ718" s="401" t="n">
        <v>47</v>
      </c>
      <c r="BA718" s="401" t="n">
        <v>48</v>
      </c>
      <c r="BB718" s="401" t="n">
        <v>49</v>
      </c>
      <c r="BC718" s="401" t="n">
        <v>50</v>
      </c>
      <c r="BD718" s="401" t="n">
        <v>51</v>
      </c>
      <c r="BE718" s="401" t="n">
        <v>52</v>
      </c>
      <c r="BF718" s="401" t="n">
        <v>53</v>
      </c>
      <c r="BG718" s="401" t="n">
        <v>54</v>
      </c>
      <c r="BH718" s="401" t="n">
        <v>55</v>
      </c>
      <c r="BI718" s="401" t="n">
        <v>56</v>
      </c>
      <c r="BJ718" s="401" t="n">
        <v>57</v>
      </c>
      <c r="BK718" s="401" t="n">
        <v>58</v>
      </c>
      <c r="BL718" s="401" t="n">
        <v>59</v>
      </c>
      <c r="BM718" s="401" t="n">
        <v>60</v>
      </c>
      <c r="BN718" s="401" t="n">
        <v>61</v>
      </c>
      <c r="BO718" s="401" t="n">
        <v>62</v>
      </c>
      <c r="BP718" s="401" t="n">
        <v>63</v>
      </c>
      <c r="BQ718" s="401" t="n">
        <v>64</v>
      </c>
      <c r="BR718" s="401" t="n">
        <v>65</v>
      </c>
      <c r="BS718" s="401" t="n">
        <v>66</v>
      </c>
      <c r="BT718" s="401" t="n">
        <v>67</v>
      </c>
      <c r="BU718" s="401" t="n">
        <v>68</v>
      </c>
      <c r="BV718" s="401" t="n">
        <v>69</v>
      </c>
      <c r="BW718" s="401" t="n">
        <v>70</v>
      </c>
      <c r="BX718" s="401" t="n">
        <v>71</v>
      </c>
      <c r="BY718" s="401" t="n">
        <v>72</v>
      </c>
      <c r="BZ718" s="401" t="n">
        <v>73</v>
      </c>
      <c r="CA718" s="401" t="n">
        <v>74</v>
      </c>
      <c r="CB718" s="401" t="n">
        <v>75</v>
      </c>
      <c r="CC718" s="401" t="n">
        <v>76</v>
      </c>
      <c r="CD718" s="401" t="n">
        <v>77</v>
      </c>
      <c r="CE718" s="401" t="n">
        <v>78</v>
      </c>
      <c r="CF718" s="401" t="n">
        <v>79</v>
      </c>
      <c r="CG718" s="401" t="n">
        <v>80</v>
      </c>
      <c r="CH718" s="401" t="n">
        <v>81</v>
      </c>
      <c r="CI718" s="401" t="n">
        <v>82</v>
      </c>
      <c r="CJ718" s="401" t="n">
        <v>83</v>
      </c>
      <c r="CK718" s="401" t="n">
        <v>84</v>
      </c>
      <c r="CL718" s="401" t="n">
        <v>85</v>
      </c>
      <c r="CM718" s="401" t="n">
        <v>86</v>
      </c>
      <c r="CN718" s="401" t="n">
        <v>87</v>
      </c>
      <c r="CO718" s="401" t="n">
        <v>88</v>
      </c>
      <c r="CP718" s="401" t="n">
        <v>89</v>
      </c>
      <c r="CQ718" s="401" t="n">
        <v>90</v>
      </c>
      <c r="CR718" s="401" t="n">
        <v>91</v>
      </c>
      <c r="CS718" s="401" t="n">
        <v>92</v>
      </c>
      <c r="CT718" s="401" t="n">
        <v>93</v>
      </c>
      <c r="CU718" s="401" t="n">
        <v>94</v>
      </c>
      <c r="CV718" s="401" t="n">
        <v>95</v>
      </c>
      <c r="CW718" s="401" t="n">
        <v>96</v>
      </c>
      <c r="CX718" s="401" t="n">
        <v>97</v>
      </c>
      <c r="CY718" s="401" t="n">
        <v>98</v>
      </c>
      <c r="CZ718" s="401" t="n">
        <v>99</v>
      </c>
      <c r="DA718" s="401" t="n">
        <v>100</v>
      </c>
      <c r="DB718" s="401" t="n">
        <v>101</v>
      </c>
      <c r="DC718" s="401" t="n">
        <v>102</v>
      </c>
      <c r="DD718" s="401" t="n">
        <v>103</v>
      </c>
      <c r="DE718" s="401" t="n">
        <v>104</v>
      </c>
      <c r="DF718" s="401" t="n">
        <v>105</v>
      </c>
      <c r="DG718" s="401" t="n">
        <v>106</v>
      </c>
      <c r="DH718" s="401" t="n">
        <v>107</v>
      </c>
      <c r="DI718" s="401" t="n">
        <v>108</v>
      </c>
      <c r="DJ718" s="401" t="n">
        <v>109</v>
      </c>
      <c r="DK718" s="401" t="n">
        <v>110</v>
      </c>
      <c r="DL718" s="401" t="n">
        <v>111</v>
      </c>
      <c r="DM718" s="401" t="n">
        <v>112</v>
      </c>
      <c r="DN718" s="401" t="n">
        <v>113</v>
      </c>
      <c r="DO718" s="401" t="n">
        <v>114</v>
      </c>
      <c r="DP718" s="401" t="n">
        <v>115</v>
      </c>
      <c r="DQ718" s="401" t="n">
        <v>116</v>
      </c>
      <c r="DR718" s="401" t="n">
        <v>117</v>
      </c>
      <c r="DS718" s="401" t="n">
        <v>118</v>
      </c>
      <c r="DT718" s="401" t="n">
        <v>119</v>
      </c>
      <c r="DU718" s="401" t="n">
        <v>120</v>
      </c>
      <c r="DV718" s="401" t="n">
        <v>121</v>
      </c>
      <c r="DW718" s="401" t="n">
        <v>122</v>
      </c>
      <c r="DX718" s="401" t="n">
        <v>123</v>
      </c>
      <c r="DY718" s="401" t="n">
        <v>124</v>
      </c>
      <c r="DZ718" s="401" t="n">
        <v>125</v>
      </c>
      <c r="EA718" s="401" t="n">
        <v>126</v>
      </c>
      <c r="EB718" s="401" t="n">
        <v>127</v>
      </c>
      <c r="EC718" s="401" t="n">
        <v>128</v>
      </c>
      <c r="ED718" s="401" t="n">
        <v>129</v>
      </c>
      <c r="EE718" s="401" t="n">
        <v>130</v>
      </c>
      <c r="EF718" s="401" t="n">
        <v>131</v>
      </c>
      <c r="EG718" s="401" t="n">
        <v>132</v>
      </c>
      <c r="EH718" s="401" t="n">
        <v>133</v>
      </c>
      <c r="EI718" s="401" t="n">
        <v>134</v>
      </c>
      <c r="EK718" s="401" t="n">
        <v>135</v>
      </c>
      <c r="EL718" s="401" t="n">
        <v>136</v>
      </c>
      <c r="EM718" s="401" t="n">
        <v>137</v>
      </c>
      <c r="EN718" s="401" t="n">
        <v>138</v>
      </c>
      <c r="EP718" s="401" t="n">
        <v>139</v>
      </c>
      <c r="EQ718" s="401" t="n">
        <v>140</v>
      </c>
      <c r="ER718" s="401" t="n">
        <v>141</v>
      </c>
      <c r="ES718" s="401" t="n">
        <v>142</v>
      </c>
      <c r="EU718" s="401" t="n">
        <v>143</v>
      </c>
      <c r="EV718" s="401" t="n">
        <v>144</v>
      </c>
      <c r="EW718" s="401" t="n">
        <v>145</v>
      </c>
      <c r="EX718" s="401" t="n">
        <v>146</v>
      </c>
    </row>
    <row r="719" customFormat="false" ht="12.75" hidden="false" customHeight="false" outlineLevel="0" collapsed="false">
      <c r="E719" s="401" t="s">
        <v>225</v>
      </c>
      <c r="F719" s="401" t="n">
        <v>38</v>
      </c>
      <c r="G719" s="401" t="n">
        <v>124</v>
      </c>
      <c r="H719" s="401" t="n">
        <v>52</v>
      </c>
      <c r="I719" s="401" t="n">
        <v>60</v>
      </c>
      <c r="J719" s="401" t="n">
        <v>116</v>
      </c>
      <c r="K719" s="401" t="n">
        <v>8</v>
      </c>
      <c r="L719" s="401" t="n">
        <v>33</v>
      </c>
      <c r="M719" s="401" t="n">
        <v>44</v>
      </c>
      <c r="N719" s="401" t="n">
        <v>93</v>
      </c>
      <c r="O719" s="401" t="n">
        <v>143</v>
      </c>
      <c r="P719" s="401" t="n">
        <v>59</v>
      </c>
      <c r="Q719" s="401" t="n">
        <v>3</v>
      </c>
      <c r="R719" s="401" t="n">
        <v>30</v>
      </c>
      <c r="S719" s="401" t="n">
        <v>118</v>
      </c>
      <c r="T719" s="401" t="n">
        <v>11</v>
      </c>
      <c r="U719" s="401" t="n">
        <v>27</v>
      </c>
      <c r="V719" s="401" t="n">
        <v>89</v>
      </c>
      <c r="W719" s="401" t="n">
        <v>134</v>
      </c>
      <c r="X719" s="401" t="n">
        <v>141</v>
      </c>
      <c r="Y719" s="401" t="n">
        <v>78</v>
      </c>
      <c r="Z719" s="401" t="n">
        <v>19</v>
      </c>
      <c r="AA719" s="401" t="n">
        <v>83</v>
      </c>
      <c r="AB719" s="401" t="n">
        <v>55</v>
      </c>
      <c r="AC719" s="401" t="n">
        <v>40</v>
      </c>
      <c r="AD719" s="401" t="n">
        <v>131</v>
      </c>
      <c r="AE719" s="401" t="n">
        <v>90</v>
      </c>
      <c r="AF719" s="401" t="n">
        <v>70</v>
      </c>
      <c r="AG719" s="401" t="n">
        <v>142</v>
      </c>
      <c r="AH719" s="401" t="n">
        <v>81</v>
      </c>
      <c r="AI719" s="401" t="n">
        <v>32</v>
      </c>
      <c r="AJ719" s="401" t="n">
        <v>145</v>
      </c>
      <c r="AK719" s="401" t="n">
        <v>63</v>
      </c>
      <c r="AL719" s="401" t="n">
        <v>21</v>
      </c>
      <c r="AM719" s="401" t="n">
        <v>31</v>
      </c>
      <c r="AN719" s="401" t="n">
        <v>56</v>
      </c>
      <c r="AO719" s="401" t="n">
        <v>12</v>
      </c>
      <c r="AP719" s="401" t="n">
        <v>73</v>
      </c>
      <c r="AQ719" s="401" t="n">
        <v>36</v>
      </c>
      <c r="AR719" s="401" t="n">
        <v>103</v>
      </c>
      <c r="AS719" s="401" t="n">
        <v>98</v>
      </c>
      <c r="AT719" s="401" t="n">
        <v>112</v>
      </c>
      <c r="AU719" s="401" t="n">
        <v>106</v>
      </c>
      <c r="AV719" s="401" t="n">
        <v>1</v>
      </c>
      <c r="AW719" s="401" t="n">
        <v>133</v>
      </c>
      <c r="AX719" s="401" t="n">
        <v>97</v>
      </c>
      <c r="AY719" s="401" t="n">
        <v>2</v>
      </c>
      <c r="AZ719" s="401" t="n">
        <v>114</v>
      </c>
      <c r="BA719" s="401" t="n">
        <v>87</v>
      </c>
      <c r="BB719" s="401" t="n">
        <v>137</v>
      </c>
      <c r="BC719" s="401" t="n">
        <v>6</v>
      </c>
      <c r="BD719" s="401" t="n">
        <v>64</v>
      </c>
      <c r="BE719" s="401" t="n">
        <v>10</v>
      </c>
      <c r="BF719" s="401" t="n">
        <v>25</v>
      </c>
      <c r="BG719" s="401" t="n">
        <v>140</v>
      </c>
      <c r="BH719" s="401" t="n">
        <v>37</v>
      </c>
      <c r="BI719" s="401" t="n">
        <v>50</v>
      </c>
      <c r="BJ719" s="401" t="n">
        <v>71</v>
      </c>
      <c r="BK719" s="401" t="n">
        <v>95</v>
      </c>
      <c r="BL719" s="401" t="n">
        <v>15</v>
      </c>
      <c r="BM719" s="401" t="n">
        <v>77</v>
      </c>
      <c r="BN719" s="401" t="n">
        <v>72</v>
      </c>
      <c r="BO719" s="401" t="n">
        <v>65</v>
      </c>
      <c r="BP719" s="401" t="n">
        <v>34</v>
      </c>
      <c r="BQ719" s="401" t="n">
        <v>117</v>
      </c>
      <c r="BR719" s="401" t="n">
        <v>76</v>
      </c>
      <c r="BS719" s="401" t="n">
        <v>24</v>
      </c>
      <c r="BT719" s="401" t="n">
        <v>84</v>
      </c>
      <c r="BU719" s="401" t="n">
        <v>129</v>
      </c>
      <c r="BV719" s="401" t="n">
        <v>47</v>
      </c>
      <c r="BW719" s="401" t="n">
        <v>58</v>
      </c>
      <c r="BX719" s="401" t="n">
        <v>7</v>
      </c>
      <c r="BY719" s="401" t="n">
        <v>16</v>
      </c>
      <c r="BZ719" s="401" t="n">
        <v>127</v>
      </c>
      <c r="CA719" s="401" t="n">
        <v>139</v>
      </c>
      <c r="CB719" s="401" t="n">
        <v>101</v>
      </c>
      <c r="CC719" s="401" t="n">
        <v>53</v>
      </c>
      <c r="CD719" s="401" t="n">
        <v>105</v>
      </c>
      <c r="CE719" s="401" t="n">
        <v>146</v>
      </c>
      <c r="CF719" s="401" t="n">
        <v>122</v>
      </c>
      <c r="CG719" s="401" t="n">
        <v>126</v>
      </c>
      <c r="CH719" s="401" t="n">
        <v>138</v>
      </c>
      <c r="CI719" s="401" t="n">
        <v>20</v>
      </c>
      <c r="CJ719" s="401" t="n">
        <v>79</v>
      </c>
      <c r="CK719" s="401" t="n">
        <v>120</v>
      </c>
      <c r="CL719" s="401" t="n">
        <v>132</v>
      </c>
      <c r="CM719" s="401" t="n">
        <v>57</v>
      </c>
      <c r="CN719" s="401" t="n">
        <v>23</v>
      </c>
      <c r="CO719" s="401" t="n">
        <v>100</v>
      </c>
      <c r="CP719" s="401" t="n">
        <v>48</v>
      </c>
      <c r="CQ719" s="401" t="n">
        <v>26</v>
      </c>
      <c r="CR719" s="401" t="n">
        <v>130</v>
      </c>
      <c r="CS719" s="401" t="n">
        <v>123</v>
      </c>
      <c r="CT719" s="401" t="n">
        <v>74</v>
      </c>
      <c r="CU719" s="401" t="n">
        <v>82</v>
      </c>
      <c r="CV719" s="401" t="n">
        <v>136</v>
      </c>
      <c r="CW719" s="401" t="n">
        <v>5</v>
      </c>
      <c r="CX719" s="401" t="n">
        <v>111</v>
      </c>
      <c r="CY719" s="401" t="n">
        <v>41</v>
      </c>
      <c r="CZ719" s="401" t="n">
        <v>51</v>
      </c>
      <c r="DA719" s="401" t="n">
        <v>102</v>
      </c>
      <c r="DB719" s="401" t="n">
        <v>75</v>
      </c>
      <c r="DC719" s="401" t="n">
        <v>115</v>
      </c>
      <c r="DD719" s="401" t="n">
        <v>61</v>
      </c>
      <c r="DE719" s="401" t="n">
        <v>13</v>
      </c>
      <c r="DF719" s="401" t="n">
        <v>66</v>
      </c>
      <c r="DG719" s="401" t="n">
        <v>42</v>
      </c>
      <c r="DH719" s="401" t="n">
        <v>94</v>
      </c>
      <c r="DI719" s="401" t="n">
        <v>4</v>
      </c>
      <c r="DJ719" s="401" t="n">
        <v>108</v>
      </c>
      <c r="DK719" s="401" t="n">
        <v>17</v>
      </c>
      <c r="DL719" s="401" t="n">
        <v>43</v>
      </c>
      <c r="DM719" s="401" t="n">
        <v>46</v>
      </c>
      <c r="DN719" s="401" t="n">
        <v>104</v>
      </c>
      <c r="DO719" s="401" t="n">
        <v>88</v>
      </c>
      <c r="DP719" s="401" t="n">
        <v>39</v>
      </c>
      <c r="DQ719" s="401" t="n">
        <v>107</v>
      </c>
      <c r="DR719" s="401" t="n">
        <v>99</v>
      </c>
      <c r="DS719" s="401" t="n">
        <v>35</v>
      </c>
      <c r="DT719" s="401" t="n">
        <v>135</v>
      </c>
      <c r="DU719" s="401" t="n">
        <v>144</v>
      </c>
      <c r="DV719" s="401" t="n">
        <v>109</v>
      </c>
      <c r="DW719" s="401" t="n">
        <v>18</v>
      </c>
      <c r="DX719" s="401" t="n">
        <v>92</v>
      </c>
      <c r="DY719" s="401" t="n">
        <v>28</v>
      </c>
      <c r="DZ719" s="401" t="n">
        <v>69</v>
      </c>
      <c r="EA719" s="401" t="n">
        <v>14</v>
      </c>
      <c r="EB719" s="401" t="n">
        <v>9</v>
      </c>
      <c r="EC719" s="401" t="n">
        <v>121</v>
      </c>
      <c r="ED719" s="401" t="n">
        <v>68</v>
      </c>
      <c r="EE719" s="401" t="n">
        <v>91</v>
      </c>
      <c r="EF719" s="401" t="n">
        <v>67</v>
      </c>
      <c r="EG719" s="401" t="n">
        <v>85</v>
      </c>
      <c r="EH719" s="401" t="n">
        <v>86</v>
      </c>
      <c r="EI719" s="401" t="n">
        <v>62</v>
      </c>
      <c r="EK719" s="401" t="n">
        <v>119</v>
      </c>
      <c r="EL719" s="401" t="n">
        <v>110</v>
      </c>
      <c r="EM719" s="401" t="n">
        <v>45</v>
      </c>
      <c r="EN719" s="401" t="n">
        <v>96</v>
      </c>
      <c r="EP719" s="401" t="n">
        <v>125</v>
      </c>
      <c r="EQ719" s="401" t="n">
        <v>29</v>
      </c>
      <c r="ER719" s="401" t="n">
        <v>80</v>
      </c>
      <c r="ES719" s="401" t="n">
        <v>113</v>
      </c>
      <c r="EU719" s="401" t="n">
        <v>54</v>
      </c>
      <c r="EV719" s="401" t="n">
        <v>128</v>
      </c>
      <c r="EW719" s="401" t="n">
        <v>49</v>
      </c>
      <c r="EX719" s="401" t="n">
        <v>22</v>
      </c>
    </row>
    <row r="720" customFormat="false" ht="12.75" hidden="false" customHeight="false" outlineLevel="0" collapsed="false">
      <c r="E720" s="401" t="s">
        <v>227</v>
      </c>
      <c r="F720" s="401" t="n">
        <v>62</v>
      </c>
      <c r="G720" s="401" t="n">
        <v>24</v>
      </c>
      <c r="H720" s="401" t="n">
        <v>56</v>
      </c>
      <c r="I720" s="401" t="n">
        <v>2</v>
      </c>
      <c r="J720" s="401" t="n">
        <v>53</v>
      </c>
      <c r="K720" s="401" t="n">
        <v>34</v>
      </c>
      <c r="L720" s="401" t="n">
        <v>139</v>
      </c>
      <c r="M720" s="401" t="n">
        <v>94</v>
      </c>
      <c r="N720" s="401" t="n">
        <v>8</v>
      </c>
      <c r="O720" s="401" t="n">
        <v>51</v>
      </c>
      <c r="P720" s="401" t="n">
        <v>39</v>
      </c>
      <c r="Q720" s="401" t="n">
        <v>142</v>
      </c>
      <c r="R720" s="401" t="n">
        <v>144</v>
      </c>
      <c r="S720" s="401" t="n">
        <v>18</v>
      </c>
      <c r="T720" s="401" t="n">
        <v>121</v>
      </c>
      <c r="U720" s="401" t="n">
        <v>25</v>
      </c>
      <c r="V720" s="401" t="n">
        <v>118</v>
      </c>
      <c r="W720" s="401" t="n">
        <v>47</v>
      </c>
      <c r="X720" s="401" t="n">
        <v>87</v>
      </c>
      <c r="Y720" s="401" t="n">
        <v>38</v>
      </c>
      <c r="Z720" s="401" t="n">
        <v>108</v>
      </c>
      <c r="AA720" s="401" t="n">
        <v>78</v>
      </c>
      <c r="AB720" s="401" t="n">
        <v>6</v>
      </c>
      <c r="AC720" s="401" t="n">
        <v>50</v>
      </c>
      <c r="AD720" s="401" t="n">
        <v>72</v>
      </c>
      <c r="AE720" s="401" t="n">
        <v>146</v>
      </c>
      <c r="AF720" s="401" t="n">
        <v>28</v>
      </c>
      <c r="AG720" s="401" t="n">
        <v>22</v>
      </c>
      <c r="AH720" s="401" t="n">
        <v>33</v>
      </c>
      <c r="AI720" s="401" t="n">
        <v>14</v>
      </c>
      <c r="AJ720" s="401" t="n">
        <v>40</v>
      </c>
      <c r="AK720" s="401" t="n">
        <v>130</v>
      </c>
      <c r="AL720" s="401" t="n">
        <v>132</v>
      </c>
      <c r="AM720" s="401" t="n">
        <v>76</v>
      </c>
      <c r="AN720" s="401" t="n">
        <v>92</v>
      </c>
      <c r="AO720" s="401" t="n">
        <v>32</v>
      </c>
      <c r="AP720" s="401" t="n">
        <v>129</v>
      </c>
      <c r="AQ720" s="401" t="n">
        <v>131</v>
      </c>
      <c r="AR720" s="401" t="n">
        <v>11</v>
      </c>
      <c r="AS720" s="401" t="n">
        <v>7</v>
      </c>
      <c r="AT720" s="401" t="n">
        <v>80</v>
      </c>
      <c r="AU720" s="401" t="n">
        <v>74</v>
      </c>
      <c r="AV720" s="401" t="n">
        <v>9</v>
      </c>
      <c r="AW720" s="401" t="n">
        <v>57</v>
      </c>
      <c r="AX720" s="401" t="n">
        <v>63</v>
      </c>
      <c r="AY720" s="401" t="n">
        <v>115</v>
      </c>
      <c r="AZ720" s="401" t="n">
        <v>30</v>
      </c>
      <c r="BA720" s="401" t="n">
        <v>96</v>
      </c>
      <c r="BB720" s="401" t="n">
        <v>73</v>
      </c>
      <c r="BC720" s="401" t="n">
        <v>64</v>
      </c>
      <c r="BD720" s="401" t="n">
        <v>37</v>
      </c>
      <c r="BE720" s="401" t="n">
        <v>98</v>
      </c>
      <c r="BF720" s="401" t="n">
        <v>66</v>
      </c>
      <c r="BG720" s="401" t="n">
        <v>106</v>
      </c>
      <c r="BH720" s="401" t="n">
        <v>123</v>
      </c>
      <c r="BI720" s="401" t="n">
        <v>137</v>
      </c>
      <c r="BJ720" s="401" t="n">
        <v>44</v>
      </c>
      <c r="BK720" s="401" t="n">
        <v>97</v>
      </c>
      <c r="BL720" s="401" t="n">
        <v>26</v>
      </c>
      <c r="BM720" s="401" t="n">
        <v>83</v>
      </c>
      <c r="BN720" s="401" t="n">
        <v>120</v>
      </c>
      <c r="BO720" s="401" t="n">
        <v>91</v>
      </c>
      <c r="BP720" s="401" t="n">
        <v>101</v>
      </c>
      <c r="BQ720" s="401" t="n">
        <v>1</v>
      </c>
      <c r="BR720" s="401" t="n">
        <v>59</v>
      </c>
      <c r="BS720" s="401" t="n">
        <v>13</v>
      </c>
      <c r="BT720" s="401" t="n">
        <v>19</v>
      </c>
      <c r="BU720" s="401" t="n">
        <v>70</v>
      </c>
      <c r="BV720" s="401" t="n">
        <v>3</v>
      </c>
      <c r="BW720" s="401" t="n">
        <v>128</v>
      </c>
      <c r="BX720" s="401" t="n">
        <v>29</v>
      </c>
      <c r="BY720" s="401" t="n">
        <v>68</v>
      </c>
      <c r="BZ720" s="401" t="n">
        <v>126</v>
      </c>
      <c r="CA720" s="401" t="n">
        <v>21</v>
      </c>
      <c r="CB720" s="401" t="n">
        <v>42</v>
      </c>
      <c r="CC720" s="401" t="n">
        <v>103</v>
      </c>
      <c r="CD720" s="401" t="n">
        <v>119</v>
      </c>
      <c r="CE720" s="401" t="n">
        <v>85</v>
      </c>
      <c r="CF720" s="401" t="n">
        <v>145</v>
      </c>
      <c r="CG720" s="401" t="n">
        <v>41</v>
      </c>
      <c r="CH720" s="401" t="n">
        <v>113</v>
      </c>
      <c r="CI720" s="401" t="n">
        <v>54</v>
      </c>
      <c r="CJ720" s="401" t="n">
        <v>140</v>
      </c>
      <c r="CK720" s="401" t="n">
        <v>27</v>
      </c>
      <c r="CL720" s="401" t="n">
        <v>36</v>
      </c>
      <c r="CM720" s="401" t="n">
        <v>104</v>
      </c>
      <c r="CN720" s="401" t="n">
        <v>100</v>
      </c>
      <c r="CO720" s="401" t="n">
        <v>122</v>
      </c>
      <c r="CP720" s="401" t="n">
        <v>86</v>
      </c>
      <c r="CQ720" s="401" t="n">
        <v>135</v>
      </c>
      <c r="CR720" s="401" t="n">
        <v>60</v>
      </c>
      <c r="CS720" s="401" t="n">
        <v>141</v>
      </c>
      <c r="CT720" s="401" t="n">
        <v>143</v>
      </c>
      <c r="CU720" s="401" t="n">
        <v>43</v>
      </c>
      <c r="CV720" s="401" t="n">
        <v>81</v>
      </c>
      <c r="CW720" s="401" t="n">
        <v>48</v>
      </c>
      <c r="CX720" s="401" t="n">
        <v>134</v>
      </c>
      <c r="CY720" s="401" t="n">
        <v>82</v>
      </c>
      <c r="CZ720" s="401" t="n">
        <v>125</v>
      </c>
      <c r="DA720" s="401" t="n">
        <v>109</v>
      </c>
      <c r="DB720" s="401" t="n">
        <v>20</v>
      </c>
      <c r="DC720" s="401" t="n">
        <v>31</v>
      </c>
      <c r="DD720" s="401" t="n">
        <v>65</v>
      </c>
      <c r="DE720" s="401" t="n">
        <v>127</v>
      </c>
      <c r="DF720" s="401" t="n">
        <v>52</v>
      </c>
      <c r="DG720" s="401" t="n">
        <v>69</v>
      </c>
      <c r="DH720" s="401" t="n">
        <v>79</v>
      </c>
      <c r="DI720" s="401" t="n">
        <v>124</v>
      </c>
      <c r="DJ720" s="401" t="n">
        <v>16</v>
      </c>
      <c r="DK720" s="401" t="n">
        <v>111</v>
      </c>
      <c r="DL720" s="401" t="n">
        <v>84</v>
      </c>
      <c r="DM720" s="401" t="n">
        <v>133</v>
      </c>
      <c r="DN720" s="401" t="n">
        <v>110</v>
      </c>
      <c r="DO720" s="401" t="n">
        <v>90</v>
      </c>
      <c r="DP720" s="401" t="n">
        <v>67</v>
      </c>
      <c r="DQ720" s="401" t="n">
        <v>102</v>
      </c>
      <c r="DR720" s="401" t="n">
        <v>95</v>
      </c>
      <c r="DS720" s="401" t="n">
        <v>17</v>
      </c>
      <c r="DT720" s="401" t="n">
        <v>12</v>
      </c>
      <c r="DU720" s="401" t="n">
        <v>107</v>
      </c>
      <c r="DV720" s="401" t="n">
        <v>15</v>
      </c>
      <c r="DW720" s="401" t="n">
        <v>5</v>
      </c>
      <c r="DX720" s="401" t="n">
        <v>136</v>
      </c>
      <c r="DY720" s="401" t="n">
        <v>23</v>
      </c>
      <c r="DZ720" s="401" t="n">
        <v>46</v>
      </c>
      <c r="EA720" s="401" t="n">
        <v>49</v>
      </c>
      <c r="EB720" s="401" t="n">
        <v>45</v>
      </c>
      <c r="EC720" s="401" t="n">
        <v>105</v>
      </c>
      <c r="ED720" s="401" t="n">
        <v>112</v>
      </c>
      <c r="EE720" s="401" t="n">
        <v>138</v>
      </c>
      <c r="EF720" s="401" t="n">
        <v>88</v>
      </c>
      <c r="EG720" s="401" t="n">
        <v>35</v>
      </c>
      <c r="EH720" s="401" t="n">
        <v>10</v>
      </c>
      <c r="EI720" s="401" t="n">
        <v>71</v>
      </c>
      <c r="EK720" s="401" t="n">
        <v>114</v>
      </c>
      <c r="EL720" s="401" t="n">
        <v>55</v>
      </c>
      <c r="EM720" s="401" t="n">
        <v>117</v>
      </c>
      <c r="EN720" s="401" t="n">
        <v>75</v>
      </c>
      <c r="EP720" s="401" t="n">
        <v>77</v>
      </c>
      <c r="EQ720" s="401" t="n">
        <v>4</v>
      </c>
      <c r="ER720" s="401" t="n">
        <v>89</v>
      </c>
      <c r="ES720" s="401" t="n">
        <v>61</v>
      </c>
      <c r="EU720" s="401" t="n">
        <v>58</v>
      </c>
      <c r="EV720" s="401" t="n">
        <v>93</v>
      </c>
      <c r="EW720" s="401" t="n">
        <v>99</v>
      </c>
      <c r="EX720" s="401" t="n">
        <v>116</v>
      </c>
    </row>
    <row r="722" customFormat="false" ht="12.75" hidden="false" customHeight="false" outlineLevel="0" collapsed="false">
      <c r="D722" s="446" t="n">
        <v>147</v>
      </c>
      <c r="E722" s="39" t="s">
        <v>250</v>
      </c>
    </row>
    <row r="723" customFormat="false" ht="12.75" hidden="false" customHeight="false" outlineLevel="0" collapsed="false">
      <c r="E723" s="401" t="s">
        <v>198</v>
      </c>
      <c r="F723" s="401" t="n">
        <v>1</v>
      </c>
      <c r="G723" s="401" t="n">
        <v>2</v>
      </c>
      <c r="H723" s="401" t="n">
        <v>3</v>
      </c>
      <c r="I723" s="401" t="n">
        <v>4</v>
      </c>
      <c r="J723" s="401" t="n">
        <v>5</v>
      </c>
      <c r="K723" s="401" t="n">
        <v>6</v>
      </c>
      <c r="L723" s="401" t="n">
        <v>7</v>
      </c>
      <c r="M723" s="401" t="n">
        <v>8</v>
      </c>
      <c r="N723" s="401" t="n">
        <v>9</v>
      </c>
      <c r="O723" s="401" t="n">
        <v>10</v>
      </c>
      <c r="P723" s="401" t="n">
        <v>11</v>
      </c>
      <c r="Q723" s="401" t="n">
        <v>12</v>
      </c>
      <c r="R723" s="401" t="n">
        <v>13</v>
      </c>
      <c r="S723" s="401" t="n">
        <v>14</v>
      </c>
      <c r="T723" s="401" t="n">
        <v>15</v>
      </c>
      <c r="U723" s="401" t="n">
        <v>16</v>
      </c>
      <c r="V723" s="401" t="n">
        <v>17</v>
      </c>
      <c r="W723" s="401" t="n">
        <v>18</v>
      </c>
      <c r="X723" s="401" t="n">
        <v>19</v>
      </c>
      <c r="Y723" s="401" t="n">
        <v>20</v>
      </c>
      <c r="Z723" s="401" t="n">
        <v>21</v>
      </c>
      <c r="AA723" s="401" t="n">
        <v>22</v>
      </c>
      <c r="AB723" s="401" t="n">
        <v>23</v>
      </c>
      <c r="AC723" s="401" t="n">
        <v>24</v>
      </c>
      <c r="AD723" s="401" t="n">
        <v>25</v>
      </c>
      <c r="AE723" s="401" t="n">
        <v>26</v>
      </c>
      <c r="AF723" s="401" t="n">
        <v>27</v>
      </c>
      <c r="AG723" s="401" t="n">
        <v>28</v>
      </c>
      <c r="AH723" s="401" t="n">
        <v>29</v>
      </c>
      <c r="AI723" s="401" t="n">
        <v>30</v>
      </c>
      <c r="AJ723" s="401" t="n">
        <v>31</v>
      </c>
      <c r="AK723" s="401" t="n">
        <v>32</v>
      </c>
      <c r="AL723" s="401" t="n">
        <v>33</v>
      </c>
      <c r="AM723" s="401" t="n">
        <v>34</v>
      </c>
      <c r="AN723" s="401" t="n">
        <v>35</v>
      </c>
      <c r="AO723" s="401" t="n">
        <v>36</v>
      </c>
      <c r="AP723" s="401" t="n">
        <v>37</v>
      </c>
      <c r="AQ723" s="401" t="n">
        <v>38</v>
      </c>
      <c r="AR723" s="401" t="n">
        <v>39</v>
      </c>
      <c r="AS723" s="401" t="n">
        <v>40</v>
      </c>
      <c r="AT723" s="401" t="n">
        <v>41</v>
      </c>
      <c r="AU723" s="401" t="n">
        <v>42</v>
      </c>
      <c r="AV723" s="401" t="n">
        <v>43</v>
      </c>
      <c r="AW723" s="401" t="n">
        <v>44</v>
      </c>
      <c r="AX723" s="401" t="n">
        <v>45</v>
      </c>
      <c r="AY723" s="401" t="n">
        <v>46</v>
      </c>
      <c r="AZ723" s="401" t="n">
        <v>47</v>
      </c>
      <c r="BA723" s="401" t="n">
        <v>48</v>
      </c>
      <c r="BB723" s="401" t="n">
        <v>49</v>
      </c>
      <c r="BC723" s="401" t="n">
        <v>50</v>
      </c>
      <c r="BD723" s="401" t="n">
        <v>51</v>
      </c>
      <c r="BE723" s="401" t="n">
        <v>52</v>
      </c>
      <c r="BF723" s="401" t="n">
        <v>53</v>
      </c>
      <c r="BG723" s="401" t="n">
        <v>54</v>
      </c>
      <c r="BH723" s="401" t="n">
        <v>55</v>
      </c>
      <c r="BI723" s="401" t="n">
        <v>56</v>
      </c>
      <c r="BJ723" s="401" t="n">
        <v>57</v>
      </c>
      <c r="BK723" s="401" t="n">
        <v>58</v>
      </c>
      <c r="BL723" s="401" t="n">
        <v>59</v>
      </c>
      <c r="BM723" s="401" t="n">
        <v>60</v>
      </c>
      <c r="BN723" s="401" t="n">
        <v>61</v>
      </c>
      <c r="BO723" s="401" t="n">
        <v>62</v>
      </c>
      <c r="BP723" s="401" t="n">
        <v>63</v>
      </c>
      <c r="BQ723" s="401" t="n">
        <v>64</v>
      </c>
      <c r="BR723" s="401" t="n">
        <v>65</v>
      </c>
      <c r="BS723" s="401" t="n">
        <v>66</v>
      </c>
      <c r="BT723" s="401" t="n">
        <v>67</v>
      </c>
      <c r="BU723" s="401" t="n">
        <v>68</v>
      </c>
      <c r="BV723" s="401" t="n">
        <v>69</v>
      </c>
      <c r="BW723" s="401" t="n">
        <v>70</v>
      </c>
      <c r="BX723" s="401" t="n">
        <v>71</v>
      </c>
      <c r="BY723" s="401" t="n">
        <v>72</v>
      </c>
      <c r="BZ723" s="401" t="n">
        <v>73</v>
      </c>
      <c r="CA723" s="401" t="n">
        <v>74</v>
      </c>
      <c r="CB723" s="401" t="n">
        <v>75</v>
      </c>
      <c r="CC723" s="401" t="n">
        <v>76</v>
      </c>
      <c r="CD723" s="401" t="n">
        <v>77</v>
      </c>
      <c r="CE723" s="401" t="n">
        <v>78</v>
      </c>
      <c r="CF723" s="401" t="n">
        <v>79</v>
      </c>
      <c r="CG723" s="401" t="n">
        <v>80</v>
      </c>
      <c r="CH723" s="401" t="n">
        <v>81</v>
      </c>
      <c r="CI723" s="401" t="n">
        <v>82</v>
      </c>
      <c r="CJ723" s="401" t="n">
        <v>83</v>
      </c>
      <c r="CK723" s="401" t="n">
        <v>84</v>
      </c>
      <c r="CL723" s="401" t="n">
        <v>85</v>
      </c>
      <c r="CM723" s="401" t="n">
        <v>86</v>
      </c>
      <c r="CN723" s="401" t="n">
        <v>87</v>
      </c>
      <c r="CO723" s="401" t="n">
        <v>88</v>
      </c>
      <c r="CP723" s="401" t="n">
        <v>89</v>
      </c>
      <c r="CQ723" s="401" t="n">
        <v>90</v>
      </c>
      <c r="CR723" s="401" t="n">
        <v>91</v>
      </c>
      <c r="CS723" s="401" t="n">
        <v>92</v>
      </c>
      <c r="CT723" s="401" t="n">
        <v>93</v>
      </c>
      <c r="CU723" s="401" t="n">
        <v>94</v>
      </c>
      <c r="CV723" s="401" t="n">
        <v>95</v>
      </c>
      <c r="CW723" s="401" t="n">
        <v>96</v>
      </c>
      <c r="CX723" s="401" t="n">
        <v>97</v>
      </c>
      <c r="CY723" s="401" t="n">
        <v>98</v>
      </c>
      <c r="CZ723" s="401" t="n">
        <v>99</v>
      </c>
      <c r="DA723" s="401" t="n">
        <v>100</v>
      </c>
      <c r="DB723" s="401" t="n">
        <v>101</v>
      </c>
      <c r="DC723" s="401" t="n">
        <v>102</v>
      </c>
      <c r="DD723" s="401" t="n">
        <v>103</v>
      </c>
      <c r="DE723" s="401" t="n">
        <v>104</v>
      </c>
      <c r="DF723" s="401" t="n">
        <v>105</v>
      </c>
      <c r="DG723" s="401" t="n">
        <v>106</v>
      </c>
      <c r="DH723" s="401" t="n">
        <v>107</v>
      </c>
      <c r="DI723" s="401" t="n">
        <v>108</v>
      </c>
      <c r="DJ723" s="401" t="n">
        <v>109</v>
      </c>
      <c r="DK723" s="401" t="n">
        <v>110</v>
      </c>
      <c r="DL723" s="401" t="n">
        <v>111</v>
      </c>
      <c r="DM723" s="401" t="n">
        <v>112</v>
      </c>
      <c r="DN723" s="401" t="n">
        <v>113</v>
      </c>
      <c r="DO723" s="401" t="n">
        <v>114</v>
      </c>
      <c r="DP723" s="401" t="n">
        <v>115</v>
      </c>
      <c r="DQ723" s="401" t="n">
        <v>116</v>
      </c>
      <c r="DR723" s="401" t="n">
        <v>117</v>
      </c>
      <c r="DS723" s="401" t="n">
        <v>118</v>
      </c>
      <c r="DT723" s="401" t="n">
        <v>119</v>
      </c>
      <c r="DU723" s="401" t="n">
        <v>120</v>
      </c>
      <c r="DV723" s="401" t="n">
        <v>121</v>
      </c>
      <c r="DW723" s="401" t="n">
        <v>122</v>
      </c>
      <c r="DX723" s="401" t="n">
        <v>123</v>
      </c>
      <c r="DY723" s="401" t="n">
        <v>124</v>
      </c>
      <c r="DZ723" s="401" t="n">
        <v>125</v>
      </c>
      <c r="EA723" s="401" t="n">
        <v>126</v>
      </c>
      <c r="EB723" s="401" t="n">
        <v>127</v>
      </c>
      <c r="EC723" s="401" t="n">
        <v>128</v>
      </c>
      <c r="ED723" s="401" t="n">
        <v>129</v>
      </c>
      <c r="EE723" s="401" t="n">
        <v>130</v>
      </c>
      <c r="EF723" s="401" t="n">
        <v>131</v>
      </c>
      <c r="EG723" s="401" t="n">
        <v>132</v>
      </c>
      <c r="EH723" s="401" t="n">
        <v>133</v>
      </c>
      <c r="EI723" s="401" t="n">
        <v>134</v>
      </c>
      <c r="EJ723" s="401" t="n">
        <v>135</v>
      </c>
      <c r="EK723" s="401" t="n">
        <v>136</v>
      </c>
      <c r="EL723" s="401" t="n">
        <v>137</v>
      </c>
      <c r="EM723" s="401" t="n">
        <v>138</v>
      </c>
      <c r="EN723" s="401" t="n">
        <v>139</v>
      </c>
      <c r="EP723" s="401" t="n">
        <v>140</v>
      </c>
      <c r="EQ723" s="401" t="n">
        <v>141</v>
      </c>
      <c r="ER723" s="401" t="n">
        <v>142</v>
      </c>
      <c r="ES723" s="401" t="n">
        <v>143</v>
      </c>
      <c r="EU723" s="401" t="n">
        <v>144</v>
      </c>
      <c r="EV723" s="401" t="n">
        <v>145</v>
      </c>
      <c r="EW723" s="401" t="n">
        <v>146</v>
      </c>
      <c r="EX723" s="401" t="n">
        <v>147</v>
      </c>
    </row>
    <row r="724" customFormat="false" ht="12.75" hidden="false" customHeight="false" outlineLevel="0" collapsed="false">
      <c r="E724" s="401" t="s">
        <v>225</v>
      </c>
      <c r="F724" s="401" t="n">
        <v>32</v>
      </c>
      <c r="G724" s="401" t="n">
        <v>123</v>
      </c>
      <c r="H724" s="401" t="n">
        <v>44</v>
      </c>
      <c r="I724" s="401" t="n">
        <v>66</v>
      </c>
      <c r="J724" s="401" t="n">
        <v>92</v>
      </c>
      <c r="K724" s="401" t="n">
        <v>3</v>
      </c>
      <c r="L724" s="401" t="n">
        <v>99</v>
      </c>
      <c r="M724" s="401" t="n">
        <v>141</v>
      </c>
      <c r="N724" s="401" t="n">
        <v>7</v>
      </c>
      <c r="O724" s="401" t="n">
        <v>43</v>
      </c>
      <c r="P724" s="401" t="n">
        <v>62</v>
      </c>
      <c r="Q724" s="401" t="n">
        <v>91</v>
      </c>
      <c r="R724" s="401" t="n">
        <v>120</v>
      </c>
      <c r="S724" s="401" t="n">
        <v>11</v>
      </c>
      <c r="T724" s="401" t="n">
        <v>42</v>
      </c>
      <c r="U724" s="401" t="n">
        <v>30</v>
      </c>
      <c r="V724" s="401" t="n">
        <v>25</v>
      </c>
      <c r="W724" s="401" t="n">
        <v>107</v>
      </c>
      <c r="X724" s="401" t="n">
        <v>142</v>
      </c>
      <c r="Y724" s="401" t="n">
        <v>98</v>
      </c>
      <c r="Z724" s="401" t="n">
        <v>79</v>
      </c>
      <c r="AA724" s="401" t="n">
        <v>60</v>
      </c>
      <c r="AB724" s="401" t="n">
        <v>39</v>
      </c>
      <c r="AC724" s="401" t="n">
        <v>118</v>
      </c>
      <c r="AD724" s="401" t="n">
        <v>103</v>
      </c>
      <c r="AE724" s="401" t="n">
        <v>146</v>
      </c>
      <c r="AF724" s="401" t="n">
        <v>134</v>
      </c>
      <c r="AG724" s="401" t="n">
        <v>140</v>
      </c>
      <c r="AH724" s="401" t="n">
        <v>71</v>
      </c>
      <c r="AI724" s="401" t="n">
        <v>49</v>
      </c>
      <c r="AJ724" s="401" t="n">
        <v>77</v>
      </c>
      <c r="AK724" s="401" t="n">
        <v>129</v>
      </c>
      <c r="AL724" s="401" t="n">
        <v>27</v>
      </c>
      <c r="AM724" s="401" t="n">
        <v>83</v>
      </c>
      <c r="AN724" s="401" t="n">
        <v>109</v>
      </c>
      <c r="AO724" s="401" t="n">
        <v>143</v>
      </c>
      <c r="AP724" s="401" t="n">
        <v>53</v>
      </c>
      <c r="AQ724" s="401" t="n">
        <v>57</v>
      </c>
      <c r="AR724" s="401" t="n">
        <v>23</v>
      </c>
      <c r="AS724" s="401" t="n">
        <v>88</v>
      </c>
      <c r="AT724" s="401" t="n">
        <v>102</v>
      </c>
      <c r="AU724" s="401" t="n">
        <v>24</v>
      </c>
      <c r="AV724" s="401" t="n">
        <v>40</v>
      </c>
      <c r="AW724" s="401" t="n">
        <v>112</v>
      </c>
      <c r="AX724" s="401" t="n">
        <v>46</v>
      </c>
      <c r="AY724" s="401" t="n">
        <v>114</v>
      </c>
      <c r="AZ724" s="401" t="n">
        <v>119</v>
      </c>
      <c r="BA724" s="401" t="n">
        <v>97</v>
      </c>
      <c r="BB724" s="401" t="n">
        <v>73</v>
      </c>
      <c r="BC724" s="401" t="n">
        <v>63</v>
      </c>
      <c r="BD724" s="401" t="n">
        <v>105</v>
      </c>
      <c r="BE724" s="401" t="n">
        <v>93</v>
      </c>
      <c r="BF724" s="401" t="n">
        <v>56</v>
      </c>
      <c r="BG724" s="401" t="n">
        <v>6</v>
      </c>
      <c r="BH724" s="401" t="n">
        <v>26</v>
      </c>
      <c r="BI724" s="401" t="n">
        <v>58</v>
      </c>
      <c r="BJ724" s="401" t="n">
        <v>90</v>
      </c>
      <c r="BK724" s="401" t="n">
        <v>100</v>
      </c>
      <c r="BL724" s="401" t="n">
        <v>113</v>
      </c>
      <c r="BM724" s="401" t="n">
        <v>36</v>
      </c>
      <c r="BN724" s="401" t="n">
        <v>59</v>
      </c>
      <c r="BO724" s="401" t="n">
        <v>78</v>
      </c>
      <c r="BP724" s="401" t="n">
        <v>4</v>
      </c>
      <c r="BQ724" s="401" t="n">
        <v>87</v>
      </c>
      <c r="BR724" s="401" t="n">
        <v>12</v>
      </c>
      <c r="BS724" s="401" t="n">
        <v>138</v>
      </c>
      <c r="BT724" s="401" t="n">
        <v>80</v>
      </c>
      <c r="BU724" s="401" t="n">
        <v>74</v>
      </c>
      <c r="BV724" s="401" t="n">
        <v>144</v>
      </c>
      <c r="BW724" s="401" t="n">
        <v>47</v>
      </c>
      <c r="BX724" s="401" t="n">
        <v>9</v>
      </c>
      <c r="BY724" s="401" t="n">
        <v>84</v>
      </c>
      <c r="BZ724" s="401" t="n">
        <v>127</v>
      </c>
      <c r="CA724" s="401" t="n">
        <v>125</v>
      </c>
      <c r="CB724" s="401" t="n">
        <v>41</v>
      </c>
      <c r="CC724" s="401" t="n">
        <v>147</v>
      </c>
      <c r="CD724" s="401" t="n">
        <v>29</v>
      </c>
      <c r="CE724" s="401" t="n">
        <v>2</v>
      </c>
      <c r="CF724" s="401" t="n">
        <v>16</v>
      </c>
      <c r="CG724" s="401" t="n">
        <v>96</v>
      </c>
      <c r="CH724" s="401" t="n">
        <v>13</v>
      </c>
      <c r="CI724" s="401" t="n">
        <v>8</v>
      </c>
      <c r="CJ724" s="401" t="n">
        <v>132</v>
      </c>
      <c r="CK724" s="401" t="n">
        <v>72</v>
      </c>
      <c r="CL724" s="401" t="n">
        <v>94</v>
      </c>
      <c r="CM724" s="401" t="n">
        <v>50</v>
      </c>
      <c r="CN724" s="401" t="n">
        <v>131</v>
      </c>
      <c r="CO724" s="401" t="n">
        <v>14</v>
      </c>
      <c r="CP724" s="401" t="n">
        <v>115</v>
      </c>
      <c r="CQ724" s="401" t="n">
        <v>117</v>
      </c>
      <c r="CR724" s="401" t="n">
        <v>104</v>
      </c>
      <c r="CS724" s="401" t="n">
        <v>5</v>
      </c>
      <c r="CT724" s="401" t="n">
        <v>15</v>
      </c>
      <c r="CU724" s="401" t="n">
        <v>52</v>
      </c>
      <c r="CV724" s="401" t="n">
        <v>31</v>
      </c>
      <c r="CW724" s="401" t="n">
        <v>68</v>
      </c>
      <c r="CX724" s="401" t="n">
        <v>48</v>
      </c>
      <c r="CY724" s="401" t="n">
        <v>121</v>
      </c>
      <c r="CZ724" s="401" t="n">
        <v>21</v>
      </c>
      <c r="DA724" s="401" t="n">
        <v>1</v>
      </c>
      <c r="DB724" s="401" t="n">
        <v>38</v>
      </c>
      <c r="DC724" s="401" t="n">
        <v>61</v>
      </c>
      <c r="DD724" s="401" t="n">
        <v>22</v>
      </c>
      <c r="DE724" s="401" t="n">
        <v>126</v>
      </c>
      <c r="DF724" s="401" t="n">
        <v>51</v>
      </c>
      <c r="DG724" s="401" t="n">
        <v>65</v>
      </c>
      <c r="DH724" s="401" t="n">
        <v>18</v>
      </c>
      <c r="DI724" s="401" t="n">
        <v>82</v>
      </c>
      <c r="DJ724" s="401" t="n">
        <v>136</v>
      </c>
      <c r="DK724" s="401" t="n">
        <v>28</v>
      </c>
      <c r="DL724" s="401" t="n">
        <v>75</v>
      </c>
      <c r="DM724" s="401" t="n">
        <v>64</v>
      </c>
      <c r="DN724" s="401" t="n">
        <v>145</v>
      </c>
      <c r="DO724" s="401" t="n">
        <v>76</v>
      </c>
      <c r="DP724" s="401" t="n">
        <v>89</v>
      </c>
      <c r="DQ724" s="401" t="n">
        <v>139</v>
      </c>
      <c r="DR724" s="401" t="n">
        <v>135</v>
      </c>
      <c r="DS724" s="401" t="n">
        <v>122</v>
      </c>
      <c r="DT724" s="401" t="n">
        <v>67</v>
      </c>
      <c r="DU724" s="401" t="n">
        <v>17</v>
      </c>
      <c r="DV724" s="401" t="n">
        <v>137</v>
      </c>
      <c r="DW724" s="401" t="n">
        <v>20</v>
      </c>
      <c r="DX724" s="401" t="n">
        <v>10</v>
      </c>
      <c r="DY724" s="401" t="n">
        <v>45</v>
      </c>
      <c r="DZ724" s="401" t="n">
        <v>116</v>
      </c>
      <c r="EA724" s="401" t="n">
        <v>95</v>
      </c>
      <c r="EB724" s="401" t="n">
        <v>81</v>
      </c>
      <c r="EC724" s="401" t="n">
        <v>130</v>
      </c>
      <c r="ED724" s="401" t="n">
        <v>108</v>
      </c>
      <c r="EE724" s="401" t="n">
        <v>69</v>
      </c>
      <c r="EF724" s="401" t="n">
        <v>128</v>
      </c>
      <c r="EG724" s="401" t="n">
        <v>34</v>
      </c>
      <c r="EH724" s="401" t="n">
        <v>124</v>
      </c>
      <c r="EI724" s="401" t="n">
        <v>37</v>
      </c>
      <c r="EJ724" s="401" t="n">
        <v>101</v>
      </c>
      <c r="EK724" s="401" t="n">
        <v>133</v>
      </c>
      <c r="EL724" s="401" t="n">
        <v>106</v>
      </c>
      <c r="EM724" s="401" t="n">
        <v>55</v>
      </c>
      <c r="EN724" s="401" t="n">
        <v>86</v>
      </c>
      <c r="EP724" s="401" t="n">
        <v>85</v>
      </c>
      <c r="EQ724" s="401" t="n">
        <v>110</v>
      </c>
      <c r="ER724" s="401" t="n">
        <v>19</v>
      </c>
      <c r="ES724" s="401" t="n">
        <v>33</v>
      </c>
      <c r="EU724" s="401" t="n">
        <v>70</v>
      </c>
      <c r="EV724" s="401" t="n">
        <v>111</v>
      </c>
      <c r="EW724" s="401" t="n">
        <v>54</v>
      </c>
      <c r="EX724" s="401" t="n">
        <v>35</v>
      </c>
    </row>
    <row r="725" customFormat="false" ht="12.75" hidden="false" customHeight="false" outlineLevel="0" collapsed="false">
      <c r="E725" s="401" t="s">
        <v>227</v>
      </c>
      <c r="F725" s="401" t="n">
        <v>64</v>
      </c>
      <c r="G725" s="401" t="n">
        <v>41</v>
      </c>
      <c r="H725" s="401" t="n">
        <v>24</v>
      </c>
      <c r="I725" s="401" t="n">
        <v>106</v>
      </c>
      <c r="J725" s="401" t="n">
        <v>144</v>
      </c>
      <c r="K725" s="401" t="n">
        <v>47</v>
      </c>
      <c r="L725" s="401" t="n">
        <v>85</v>
      </c>
      <c r="M725" s="401" t="n">
        <v>17</v>
      </c>
      <c r="N725" s="401" t="n">
        <v>65</v>
      </c>
      <c r="O725" s="401" t="n">
        <v>141</v>
      </c>
      <c r="P725" s="401" t="n">
        <v>60</v>
      </c>
      <c r="Q725" s="401" t="n">
        <v>70</v>
      </c>
      <c r="R725" s="401" t="n">
        <v>72</v>
      </c>
      <c r="S725" s="401" t="n">
        <v>102</v>
      </c>
      <c r="T725" s="401" t="n">
        <v>2</v>
      </c>
      <c r="U725" s="401" t="n">
        <v>109</v>
      </c>
      <c r="V725" s="401" t="n">
        <v>4</v>
      </c>
      <c r="W725" s="401" t="n">
        <v>80</v>
      </c>
      <c r="X725" s="401" t="n">
        <v>82</v>
      </c>
      <c r="Y725" s="401" t="n">
        <v>126</v>
      </c>
      <c r="Z725" s="401" t="n">
        <v>25</v>
      </c>
      <c r="AA725" s="401" t="n">
        <v>100</v>
      </c>
      <c r="AB725" s="401" t="n">
        <v>26</v>
      </c>
      <c r="AC725" s="401" t="n">
        <v>57</v>
      </c>
      <c r="AD725" s="401" t="n">
        <v>68</v>
      </c>
      <c r="AE725" s="401" t="n">
        <v>125</v>
      </c>
      <c r="AF725" s="401" t="n">
        <v>113</v>
      </c>
      <c r="AG725" s="401" t="n">
        <v>110</v>
      </c>
      <c r="AH725" s="401" t="n">
        <v>146</v>
      </c>
      <c r="AI725" s="401" t="n">
        <v>11</v>
      </c>
      <c r="AJ725" s="401" t="n">
        <v>115</v>
      </c>
      <c r="AK725" s="401" t="n">
        <v>36</v>
      </c>
      <c r="AL725" s="401" t="n">
        <v>87</v>
      </c>
      <c r="AM725" s="401" t="n">
        <v>61</v>
      </c>
      <c r="AN725" s="401" t="n">
        <v>97</v>
      </c>
      <c r="AO725" s="401" t="n">
        <v>69</v>
      </c>
      <c r="AP725" s="401" t="n">
        <v>51</v>
      </c>
      <c r="AQ725" s="401" t="n">
        <v>104</v>
      </c>
      <c r="AR725" s="401" t="n">
        <v>46</v>
      </c>
      <c r="AS725" s="401" t="n">
        <v>78</v>
      </c>
      <c r="AT725" s="401" t="n">
        <v>103</v>
      </c>
      <c r="AU725" s="401" t="n">
        <v>142</v>
      </c>
      <c r="AV725" s="401" t="n">
        <v>90</v>
      </c>
      <c r="AW725" s="401" t="n">
        <v>48</v>
      </c>
      <c r="AX725" s="401" t="n">
        <v>9</v>
      </c>
      <c r="AY725" s="401" t="n">
        <v>74</v>
      </c>
      <c r="AZ725" s="401" t="n">
        <v>14</v>
      </c>
      <c r="BA725" s="401" t="n">
        <v>67</v>
      </c>
      <c r="BB725" s="401" t="n">
        <v>8</v>
      </c>
      <c r="BC725" s="401" t="n">
        <v>143</v>
      </c>
      <c r="BD725" s="401" t="n">
        <v>37</v>
      </c>
      <c r="BE725" s="401" t="n">
        <v>63</v>
      </c>
      <c r="BF725" s="401" t="n">
        <v>52</v>
      </c>
      <c r="BG725" s="401" t="n">
        <v>138</v>
      </c>
      <c r="BH725" s="401" t="n">
        <v>71</v>
      </c>
      <c r="BI725" s="401" t="n">
        <v>73</v>
      </c>
      <c r="BJ725" s="401" t="n">
        <v>118</v>
      </c>
      <c r="BK725" s="401" t="n">
        <v>95</v>
      </c>
      <c r="BL725" s="401" t="n">
        <v>127</v>
      </c>
      <c r="BM725" s="401" t="n">
        <v>140</v>
      </c>
      <c r="BN725" s="401" t="n">
        <v>89</v>
      </c>
      <c r="BO725" s="401" t="n">
        <v>98</v>
      </c>
      <c r="BP725" s="401" t="n">
        <v>29</v>
      </c>
      <c r="BQ725" s="401" t="n">
        <v>1</v>
      </c>
      <c r="BR725" s="401" t="n">
        <v>56</v>
      </c>
      <c r="BS725" s="401" t="n">
        <v>124</v>
      </c>
      <c r="BT725" s="401" t="n">
        <v>96</v>
      </c>
      <c r="BU725" s="401" t="n">
        <v>21</v>
      </c>
      <c r="BV725" s="401" t="n">
        <v>32</v>
      </c>
      <c r="BW725" s="401" t="n">
        <v>18</v>
      </c>
      <c r="BX725" s="401" t="n">
        <v>35</v>
      </c>
      <c r="BY725" s="401" t="n">
        <v>76</v>
      </c>
      <c r="BZ725" s="401" t="n">
        <v>5</v>
      </c>
      <c r="CA725" s="401" t="n">
        <v>121</v>
      </c>
      <c r="CB725" s="401" t="n">
        <v>81</v>
      </c>
      <c r="CC725" s="401" t="n">
        <v>45</v>
      </c>
      <c r="CD725" s="401" t="n">
        <v>31</v>
      </c>
      <c r="CE725" s="401" t="n">
        <v>84</v>
      </c>
      <c r="CF725" s="401" t="n">
        <v>30</v>
      </c>
      <c r="CG725" s="401" t="n">
        <v>132</v>
      </c>
      <c r="CH725" s="401" t="n">
        <v>23</v>
      </c>
      <c r="CI725" s="401" t="n">
        <v>19</v>
      </c>
      <c r="CJ725" s="401" t="n">
        <v>116</v>
      </c>
      <c r="CK725" s="401" t="n">
        <v>123</v>
      </c>
      <c r="CL725" s="401" t="n">
        <v>93</v>
      </c>
      <c r="CM725" s="401" t="n">
        <v>117</v>
      </c>
      <c r="CN725" s="401" t="n">
        <v>136</v>
      </c>
      <c r="CO725" s="401" t="n">
        <v>59</v>
      </c>
      <c r="CP725" s="401" t="n">
        <v>13</v>
      </c>
      <c r="CQ725" s="401" t="n">
        <v>133</v>
      </c>
      <c r="CR725" s="401" t="n">
        <v>112</v>
      </c>
      <c r="CS725" s="401" t="n">
        <v>28</v>
      </c>
      <c r="CT725" s="401" t="n">
        <v>92</v>
      </c>
      <c r="CU725" s="401" t="n">
        <v>145</v>
      </c>
      <c r="CV725" s="401" t="n">
        <v>53</v>
      </c>
      <c r="CW725" s="401" t="n">
        <v>129</v>
      </c>
      <c r="CX725" s="401" t="n">
        <v>33</v>
      </c>
      <c r="CY725" s="401" t="n">
        <v>147</v>
      </c>
      <c r="CZ725" s="401" t="n">
        <v>107</v>
      </c>
      <c r="DA725" s="401" t="n">
        <v>91</v>
      </c>
      <c r="DB725" s="401" t="n">
        <v>108</v>
      </c>
      <c r="DC725" s="401" t="n">
        <v>6</v>
      </c>
      <c r="DD725" s="401" t="n">
        <v>20</v>
      </c>
      <c r="DE725" s="401" t="n">
        <v>131</v>
      </c>
      <c r="DF725" s="401" t="n">
        <v>114</v>
      </c>
      <c r="DG725" s="401" t="n">
        <v>49</v>
      </c>
      <c r="DH725" s="401" t="n">
        <v>88</v>
      </c>
      <c r="DI725" s="401" t="n">
        <v>119</v>
      </c>
      <c r="DJ725" s="401" t="n">
        <v>27</v>
      </c>
      <c r="DK725" s="401" t="n">
        <v>22</v>
      </c>
      <c r="DL725" s="401" t="n">
        <v>54</v>
      </c>
      <c r="DM725" s="401" t="n">
        <v>79</v>
      </c>
      <c r="DN725" s="401" t="n">
        <v>16</v>
      </c>
      <c r="DO725" s="401" t="n">
        <v>122</v>
      </c>
      <c r="DP725" s="401" t="n">
        <v>66</v>
      </c>
      <c r="DQ725" s="401" t="n">
        <v>43</v>
      </c>
      <c r="DR725" s="401" t="n">
        <v>86</v>
      </c>
      <c r="DS725" s="401" t="n">
        <v>134</v>
      </c>
      <c r="DT725" s="401" t="n">
        <v>38</v>
      </c>
      <c r="DU725" s="401" t="n">
        <v>137</v>
      </c>
      <c r="DV725" s="401" t="n">
        <v>39</v>
      </c>
      <c r="DW725" s="401" t="n">
        <v>44</v>
      </c>
      <c r="DX725" s="401" t="n">
        <v>34</v>
      </c>
      <c r="DY725" s="401" t="n">
        <v>77</v>
      </c>
      <c r="DZ725" s="401" t="n">
        <v>58</v>
      </c>
      <c r="EA725" s="401" t="n">
        <v>42</v>
      </c>
      <c r="EB725" s="401" t="n">
        <v>40</v>
      </c>
      <c r="EC725" s="401" t="n">
        <v>101</v>
      </c>
      <c r="ED725" s="401" t="n">
        <v>111</v>
      </c>
      <c r="EE725" s="401" t="n">
        <v>3</v>
      </c>
      <c r="EF725" s="401" t="n">
        <v>83</v>
      </c>
      <c r="EG725" s="401" t="n">
        <v>55</v>
      </c>
      <c r="EH725" s="401" t="n">
        <v>105</v>
      </c>
      <c r="EI725" s="401" t="n">
        <v>50</v>
      </c>
      <c r="EJ725" s="401" t="n">
        <v>139</v>
      </c>
      <c r="EK725" s="401" t="n">
        <v>94</v>
      </c>
      <c r="EL725" s="401" t="n">
        <v>120</v>
      </c>
      <c r="EM725" s="401" t="n">
        <v>99</v>
      </c>
      <c r="EN725" s="401" t="n">
        <v>128</v>
      </c>
      <c r="EP725" s="401" t="n">
        <v>135</v>
      </c>
      <c r="EQ725" s="401" t="n">
        <v>10</v>
      </c>
      <c r="ER725" s="401" t="n">
        <v>12</v>
      </c>
      <c r="ES725" s="401" t="n">
        <v>75</v>
      </c>
      <c r="EU725" s="401" t="n">
        <v>15</v>
      </c>
      <c r="EV725" s="401" t="n">
        <v>130</v>
      </c>
      <c r="EW725" s="401" t="n">
        <v>7</v>
      </c>
      <c r="EX725" s="401" t="n">
        <v>62</v>
      </c>
    </row>
    <row r="727" customFormat="false" ht="12.75" hidden="false" customHeight="false" outlineLevel="0" collapsed="false">
      <c r="D727" s="446" t="n">
        <v>148</v>
      </c>
      <c r="E727" s="39" t="s">
        <v>250</v>
      </c>
    </row>
    <row r="728" customFormat="false" ht="12.75" hidden="false" customHeight="false" outlineLevel="0" collapsed="false">
      <c r="E728" s="401" t="s">
        <v>198</v>
      </c>
      <c r="F728" s="401" t="n">
        <v>1</v>
      </c>
      <c r="G728" s="401" t="n">
        <v>2</v>
      </c>
      <c r="H728" s="401" t="n">
        <v>3</v>
      </c>
      <c r="I728" s="401" t="n">
        <v>4</v>
      </c>
      <c r="J728" s="401" t="n">
        <v>5</v>
      </c>
      <c r="K728" s="401" t="n">
        <v>6</v>
      </c>
      <c r="L728" s="401" t="n">
        <v>7</v>
      </c>
      <c r="M728" s="401" t="n">
        <v>8</v>
      </c>
      <c r="N728" s="401" t="n">
        <v>9</v>
      </c>
      <c r="O728" s="401" t="n">
        <v>10</v>
      </c>
      <c r="P728" s="401" t="n">
        <v>11</v>
      </c>
      <c r="Q728" s="401" t="n">
        <v>12</v>
      </c>
      <c r="R728" s="401" t="n">
        <v>13</v>
      </c>
      <c r="S728" s="401" t="n">
        <v>14</v>
      </c>
      <c r="T728" s="401" t="n">
        <v>15</v>
      </c>
      <c r="U728" s="401" t="n">
        <v>16</v>
      </c>
      <c r="V728" s="401" t="n">
        <v>17</v>
      </c>
      <c r="W728" s="401" t="n">
        <v>18</v>
      </c>
      <c r="X728" s="401" t="n">
        <v>19</v>
      </c>
      <c r="Y728" s="401" t="n">
        <v>20</v>
      </c>
      <c r="Z728" s="401" t="n">
        <v>21</v>
      </c>
      <c r="AA728" s="401" t="n">
        <v>22</v>
      </c>
      <c r="AB728" s="401" t="n">
        <v>23</v>
      </c>
      <c r="AC728" s="401" t="n">
        <v>24</v>
      </c>
      <c r="AD728" s="401" t="n">
        <v>25</v>
      </c>
      <c r="AE728" s="401" t="n">
        <v>26</v>
      </c>
      <c r="AF728" s="401" t="n">
        <v>27</v>
      </c>
      <c r="AG728" s="401" t="n">
        <v>28</v>
      </c>
      <c r="AH728" s="401" t="n">
        <v>29</v>
      </c>
      <c r="AI728" s="401" t="n">
        <v>30</v>
      </c>
      <c r="AJ728" s="401" t="n">
        <v>31</v>
      </c>
      <c r="AK728" s="401" t="n">
        <v>32</v>
      </c>
      <c r="AL728" s="401" t="n">
        <v>33</v>
      </c>
      <c r="AM728" s="401" t="n">
        <v>34</v>
      </c>
      <c r="AN728" s="401" t="n">
        <v>35</v>
      </c>
      <c r="AO728" s="401" t="n">
        <v>36</v>
      </c>
      <c r="AP728" s="401" t="n">
        <v>37</v>
      </c>
      <c r="AQ728" s="401" t="n">
        <v>38</v>
      </c>
      <c r="AR728" s="401" t="n">
        <v>39</v>
      </c>
      <c r="AS728" s="401" t="n">
        <v>40</v>
      </c>
      <c r="AT728" s="401" t="n">
        <v>41</v>
      </c>
      <c r="AU728" s="401" t="n">
        <v>42</v>
      </c>
      <c r="AV728" s="401" t="n">
        <v>43</v>
      </c>
      <c r="AW728" s="401" t="n">
        <v>44</v>
      </c>
      <c r="AX728" s="401" t="n">
        <v>45</v>
      </c>
      <c r="AY728" s="401" t="n">
        <v>46</v>
      </c>
      <c r="AZ728" s="401" t="n">
        <v>47</v>
      </c>
      <c r="BA728" s="401" t="n">
        <v>48</v>
      </c>
      <c r="BB728" s="401" t="n">
        <v>49</v>
      </c>
      <c r="BC728" s="401" t="n">
        <v>50</v>
      </c>
      <c r="BD728" s="401" t="n">
        <v>51</v>
      </c>
      <c r="BE728" s="401" t="n">
        <v>52</v>
      </c>
      <c r="BF728" s="401" t="n">
        <v>53</v>
      </c>
      <c r="BG728" s="401" t="n">
        <v>54</v>
      </c>
      <c r="BH728" s="401" t="n">
        <v>55</v>
      </c>
      <c r="BI728" s="401" t="n">
        <v>56</v>
      </c>
      <c r="BJ728" s="401" t="n">
        <v>57</v>
      </c>
      <c r="BK728" s="401" t="n">
        <v>58</v>
      </c>
      <c r="BL728" s="401" t="n">
        <v>59</v>
      </c>
      <c r="BM728" s="401" t="n">
        <v>60</v>
      </c>
      <c r="BN728" s="401" t="n">
        <v>61</v>
      </c>
      <c r="BO728" s="401" t="n">
        <v>62</v>
      </c>
      <c r="BP728" s="401" t="n">
        <v>63</v>
      </c>
      <c r="BQ728" s="401" t="n">
        <v>64</v>
      </c>
      <c r="BR728" s="401" t="n">
        <v>65</v>
      </c>
      <c r="BS728" s="401" t="n">
        <v>66</v>
      </c>
      <c r="BT728" s="401" t="n">
        <v>67</v>
      </c>
      <c r="BU728" s="401" t="n">
        <v>68</v>
      </c>
      <c r="BV728" s="401" t="n">
        <v>69</v>
      </c>
      <c r="BW728" s="401" t="n">
        <v>70</v>
      </c>
      <c r="BX728" s="401" t="n">
        <v>71</v>
      </c>
      <c r="BY728" s="401" t="n">
        <v>72</v>
      </c>
      <c r="BZ728" s="401" t="n">
        <v>73</v>
      </c>
      <c r="CA728" s="401" t="n">
        <v>74</v>
      </c>
      <c r="CB728" s="401" t="n">
        <v>75</v>
      </c>
      <c r="CC728" s="401" t="n">
        <v>76</v>
      </c>
      <c r="CD728" s="401" t="n">
        <v>77</v>
      </c>
      <c r="CE728" s="401" t="n">
        <v>78</v>
      </c>
      <c r="CF728" s="401" t="n">
        <v>79</v>
      </c>
      <c r="CG728" s="401" t="n">
        <v>80</v>
      </c>
      <c r="CH728" s="401" t="n">
        <v>81</v>
      </c>
      <c r="CI728" s="401" t="n">
        <v>82</v>
      </c>
      <c r="CJ728" s="401" t="n">
        <v>83</v>
      </c>
      <c r="CK728" s="401" t="n">
        <v>84</v>
      </c>
      <c r="CL728" s="401" t="n">
        <v>85</v>
      </c>
      <c r="CM728" s="401" t="n">
        <v>86</v>
      </c>
      <c r="CN728" s="401" t="n">
        <v>87</v>
      </c>
      <c r="CO728" s="401" t="n">
        <v>88</v>
      </c>
      <c r="CP728" s="401" t="n">
        <v>89</v>
      </c>
      <c r="CQ728" s="401" t="n">
        <v>90</v>
      </c>
      <c r="CR728" s="401" t="n">
        <v>91</v>
      </c>
      <c r="CS728" s="401" t="n">
        <v>92</v>
      </c>
      <c r="CT728" s="401" t="n">
        <v>93</v>
      </c>
      <c r="CU728" s="401" t="n">
        <v>94</v>
      </c>
      <c r="CV728" s="401" t="n">
        <v>95</v>
      </c>
      <c r="CW728" s="401" t="n">
        <v>96</v>
      </c>
      <c r="CX728" s="401" t="n">
        <v>97</v>
      </c>
      <c r="CY728" s="401" t="n">
        <v>98</v>
      </c>
      <c r="CZ728" s="401" t="n">
        <v>99</v>
      </c>
      <c r="DA728" s="401" t="n">
        <v>100</v>
      </c>
      <c r="DB728" s="401" t="n">
        <v>101</v>
      </c>
      <c r="DC728" s="401" t="n">
        <v>102</v>
      </c>
      <c r="DD728" s="401" t="n">
        <v>103</v>
      </c>
      <c r="DE728" s="401" t="n">
        <v>104</v>
      </c>
      <c r="DF728" s="401" t="n">
        <v>105</v>
      </c>
      <c r="DG728" s="401" t="n">
        <v>106</v>
      </c>
      <c r="DH728" s="401" t="n">
        <v>107</v>
      </c>
      <c r="DI728" s="401" t="n">
        <v>108</v>
      </c>
      <c r="DJ728" s="401" t="n">
        <v>109</v>
      </c>
      <c r="DK728" s="401" t="n">
        <v>110</v>
      </c>
      <c r="DL728" s="401" t="n">
        <v>111</v>
      </c>
      <c r="DM728" s="401" t="n">
        <v>112</v>
      </c>
      <c r="DN728" s="401" t="n">
        <v>113</v>
      </c>
      <c r="DO728" s="401" t="n">
        <v>114</v>
      </c>
      <c r="DP728" s="401" t="n">
        <v>115</v>
      </c>
      <c r="DQ728" s="401" t="n">
        <v>116</v>
      </c>
      <c r="DR728" s="401" t="n">
        <v>117</v>
      </c>
      <c r="DS728" s="401" t="n">
        <v>118</v>
      </c>
      <c r="DT728" s="401" t="n">
        <v>119</v>
      </c>
      <c r="DU728" s="401" t="n">
        <v>120</v>
      </c>
      <c r="DV728" s="401" t="n">
        <v>121</v>
      </c>
      <c r="DW728" s="401" t="n">
        <v>122</v>
      </c>
      <c r="DX728" s="401" t="n">
        <v>123</v>
      </c>
      <c r="DY728" s="401" t="n">
        <v>124</v>
      </c>
      <c r="DZ728" s="401" t="n">
        <v>125</v>
      </c>
      <c r="EA728" s="401" t="n">
        <v>126</v>
      </c>
      <c r="EB728" s="401" t="n">
        <v>127</v>
      </c>
      <c r="EC728" s="401" t="n">
        <v>128</v>
      </c>
      <c r="ED728" s="401" t="n">
        <v>129</v>
      </c>
      <c r="EE728" s="401" t="n">
        <v>130</v>
      </c>
      <c r="EF728" s="401" t="n">
        <v>131</v>
      </c>
      <c r="EG728" s="401" t="n">
        <v>132</v>
      </c>
      <c r="EH728" s="401" t="n">
        <v>133</v>
      </c>
      <c r="EI728" s="401" t="n">
        <v>134</v>
      </c>
      <c r="EJ728" s="401" t="n">
        <v>135</v>
      </c>
      <c r="EK728" s="401" t="n">
        <v>136</v>
      </c>
      <c r="EL728" s="401" t="n">
        <v>137</v>
      </c>
      <c r="EM728" s="401" t="n">
        <v>138</v>
      </c>
      <c r="EN728" s="401" t="n">
        <v>139</v>
      </c>
      <c r="EO728" s="401" t="n">
        <v>140</v>
      </c>
      <c r="EP728" s="401" t="n">
        <v>141</v>
      </c>
      <c r="EQ728" s="401" t="n">
        <v>142</v>
      </c>
      <c r="ER728" s="401" t="n">
        <v>143</v>
      </c>
      <c r="ES728" s="401" t="n">
        <v>144</v>
      </c>
      <c r="EU728" s="401" t="n">
        <v>145</v>
      </c>
      <c r="EV728" s="401" t="n">
        <v>146</v>
      </c>
      <c r="EW728" s="401" t="n">
        <v>147</v>
      </c>
      <c r="EX728" s="401" t="n">
        <v>148</v>
      </c>
    </row>
    <row r="729" customFormat="false" ht="12.75" hidden="false" customHeight="false" outlineLevel="0" collapsed="false">
      <c r="E729" s="401" t="s">
        <v>225</v>
      </c>
      <c r="F729" s="401" t="n">
        <v>63</v>
      </c>
      <c r="G729" s="401" t="n">
        <v>140</v>
      </c>
      <c r="H729" s="401" t="n">
        <v>34</v>
      </c>
      <c r="I729" s="401" t="n">
        <v>133</v>
      </c>
      <c r="J729" s="401" t="n">
        <v>123</v>
      </c>
      <c r="K729" s="401" t="n">
        <v>97</v>
      </c>
      <c r="L729" s="401" t="n">
        <v>105</v>
      </c>
      <c r="M729" s="401" t="n">
        <v>35</v>
      </c>
      <c r="N729" s="401" t="n">
        <v>12</v>
      </c>
      <c r="O729" s="401" t="n">
        <v>131</v>
      </c>
      <c r="P729" s="401" t="n">
        <v>99</v>
      </c>
      <c r="Q729" s="401" t="n">
        <v>5</v>
      </c>
      <c r="R729" s="401" t="n">
        <v>89</v>
      </c>
      <c r="S729" s="401" t="n">
        <v>111</v>
      </c>
      <c r="T729" s="401" t="n">
        <v>27</v>
      </c>
      <c r="U729" s="401" t="n">
        <v>24</v>
      </c>
      <c r="V729" s="401" t="n">
        <v>41</v>
      </c>
      <c r="W729" s="401" t="n">
        <v>141</v>
      </c>
      <c r="X729" s="401" t="n">
        <v>60</v>
      </c>
      <c r="Y729" s="401" t="n">
        <v>132</v>
      </c>
      <c r="Z729" s="401" t="n">
        <v>20</v>
      </c>
      <c r="AA729" s="401" t="n">
        <v>56</v>
      </c>
      <c r="AB729" s="401" t="n">
        <v>65</v>
      </c>
      <c r="AC729" s="401" t="n">
        <v>113</v>
      </c>
      <c r="AD729" s="401" t="n">
        <v>22</v>
      </c>
      <c r="AE729" s="401" t="n">
        <v>38</v>
      </c>
      <c r="AF729" s="401" t="n">
        <v>91</v>
      </c>
      <c r="AG729" s="401" t="n">
        <v>119</v>
      </c>
      <c r="AH729" s="401" t="n">
        <v>72</v>
      </c>
      <c r="AI729" s="401" t="n">
        <v>59</v>
      </c>
      <c r="AJ729" s="401" t="n">
        <v>29</v>
      </c>
      <c r="AK729" s="401" t="n">
        <v>93</v>
      </c>
      <c r="AL729" s="401" t="n">
        <v>31</v>
      </c>
      <c r="AM729" s="401" t="n">
        <v>138</v>
      </c>
      <c r="AN729" s="401" t="n">
        <v>57</v>
      </c>
      <c r="AO729" s="401" t="n">
        <v>80</v>
      </c>
      <c r="AP729" s="401" t="n">
        <v>19</v>
      </c>
      <c r="AQ729" s="401" t="n">
        <v>124</v>
      </c>
      <c r="AR729" s="401" t="n">
        <v>30</v>
      </c>
      <c r="AS729" s="401" t="n">
        <v>102</v>
      </c>
      <c r="AT729" s="401" t="n">
        <v>104</v>
      </c>
      <c r="AU729" s="401" t="n">
        <v>69</v>
      </c>
      <c r="AV729" s="401" t="n">
        <v>32</v>
      </c>
      <c r="AW729" s="401" t="n">
        <v>142</v>
      </c>
      <c r="AX729" s="401" t="n">
        <v>147</v>
      </c>
      <c r="AY729" s="401" t="n">
        <v>84</v>
      </c>
      <c r="AZ729" s="401" t="n">
        <v>135</v>
      </c>
      <c r="BA729" s="401" t="n">
        <v>125</v>
      </c>
      <c r="BB729" s="401" t="n">
        <v>52</v>
      </c>
      <c r="BC729" s="401" t="n">
        <v>13</v>
      </c>
      <c r="BD729" s="401" t="n">
        <v>148</v>
      </c>
      <c r="BE729" s="401" t="n">
        <v>50</v>
      </c>
      <c r="BF729" s="401" t="n">
        <v>115</v>
      </c>
      <c r="BG729" s="401" t="n">
        <v>45</v>
      </c>
      <c r="BH729" s="401" t="n">
        <v>98</v>
      </c>
      <c r="BI729" s="401" t="n">
        <v>47</v>
      </c>
      <c r="BJ729" s="401" t="n">
        <v>8</v>
      </c>
      <c r="BK729" s="401" t="n">
        <v>67</v>
      </c>
      <c r="BL729" s="401" t="n">
        <v>126</v>
      </c>
      <c r="BM729" s="401" t="n">
        <v>18</v>
      </c>
      <c r="BN729" s="401" t="n">
        <v>79</v>
      </c>
      <c r="BO729" s="401" t="n">
        <v>43</v>
      </c>
      <c r="BP729" s="401" t="n">
        <v>1</v>
      </c>
      <c r="BQ729" s="401" t="n">
        <v>7</v>
      </c>
      <c r="BR729" s="401" t="n">
        <v>122</v>
      </c>
      <c r="BS729" s="401" t="n">
        <v>82</v>
      </c>
      <c r="BT729" s="401" t="n">
        <v>58</v>
      </c>
      <c r="BU729" s="401" t="n">
        <v>4</v>
      </c>
      <c r="BV729" s="401" t="n">
        <v>42</v>
      </c>
      <c r="BW729" s="401" t="n">
        <v>33</v>
      </c>
      <c r="BX729" s="401" t="n">
        <v>49</v>
      </c>
      <c r="BY729" s="401" t="n">
        <v>68</v>
      </c>
      <c r="BZ729" s="401" t="n">
        <v>136</v>
      </c>
      <c r="CA729" s="401" t="n">
        <v>112</v>
      </c>
      <c r="CB729" s="401" t="n">
        <v>101</v>
      </c>
      <c r="CC729" s="401" t="n">
        <v>44</v>
      </c>
      <c r="CD729" s="401" t="n">
        <v>86</v>
      </c>
      <c r="CE729" s="401" t="n">
        <v>95</v>
      </c>
      <c r="CF729" s="401" t="n">
        <v>26</v>
      </c>
      <c r="CG729" s="401" t="n">
        <v>145</v>
      </c>
      <c r="CH729" s="401" t="n">
        <v>128</v>
      </c>
      <c r="CI729" s="401" t="n">
        <v>120</v>
      </c>
      <c r="CJ729" s="401" t="n">
        <v>134</v>
      </c>
      <c r="CK729" s="401" t="n">
        <v>73</v>
      </c>
      <c r="CL729" s="401" t="n">
        <v>37</v>
      </c>
      <c r="CM729" s="401" t="n">
        <v>139</v>
      </c>
      <c r="CN729" s="401" t="n">
        <v>81</v>
      </c>
      <c r="CO729" s="401" t="n">
        <v>66</v>
      </c>
      <c r="CP729" s="401" t="n">
        <v>48</v>
      </c>
      <c r="CQ729" s="401" t="n">
        <v>39</v>
      </c>
      <c r="CR729" s="401" t="n">
        <v>146</v>
      </c>
      <c r="CS729" s="401" t="n">
        <v>110</v>
      </c>
      <c r="CT729" s="401" t="n">
        <v>129</v>
      </c>
      <c r="CU729" s="401" t="n">
        <v>118</v>
      </c>
      <c r="CV729" s="401" t="n">
        <v>88</v>
      </c>
      <c r="CW729" s="401" t="n">
        <v>144</v>
      </c>
      <c r="CX729" s="401" t="n">
        <v>55</v>
      </c>
      <c r="CY729" s="401" t="n">
        <v>64</v>
      </c>
      <c r="CZ729" s="401" t="n">
        <v>16</v>
      </c>
      <c r="DA729" s="401" t="n">
        <v>3</v>
      </c>
      <c r="DB729" s="401" t="n">
        <v>15</v>
      </c>
      <c r="DC729" s="401" t="n">
        <v>40</v>
      </c>
      <c r="DD729" s="401" t="n">
        <v>87</v>
      </c>
      <c r="DE729" s="401" t="n">
        <v>23</v>
      </c>
      <c r="DF729" s="401" t="n">
        <v>94</v>
      </c>
      <c r="DG729" s="401" t="n">
        <v>9</v>
      </c>
      <c r="DH729" s="401" t="n">
        <v>114</v>
      </c>
      <c r="DI729" s="401" t="n">
        <v>70</v>
      </c>
      <c r="DJ729" s="401" t="n">
        <v>100</v>
      </c>
      <c r="DK729" s="401" t="n">
        <v>143</v>
      </c>
      <c r="DL729" s="401" t="n">
        <v>137</v>
      </c>
      <c r="DM729" s="401" t="n">
        <v>61</v>
      </c>
      <c r="DN729" s="401" t="n">
        <v>2</v>
      </c>
      <c r="DO729" s="401" t="n">
        <v>107</v>
      </c>
      <c r="DP729" s="401" t="n">
        <v>53</v>
      </c>
      <c r="DQ729" s="401" t="n">
        <v>25</v>
      </c>
      <c r="DR729" s="401" t="n">
        <v>109</v>
      </c>
      <c r="DS729" s="401" t="n">
        <v>17</v>
      </c>
      <c r="DT729" s="401" t="n">
        <v>46</v>
      </c>
      <c r="DU729" s="401" t="n">
        <v>83</v>
      </c>
      <c r="DV729" s="401" t="n">
        <v>130</v>
      </c>
      <c r="DW729" s="401" t="n">
        <v>28</v>
      </c>
      <c r="DX729" s="401" t="n">
        <v>116</v>
      </c>
      <c r="DY729" s="401" t="n">
        <v>71</v>
      </c>
      <c r="DZ729" s="401" t="n">
        <v>54</v>
      </c>
      <c r="EA729" s="401" t="n">
        <v>62</v>
      </c>
      <c r="EB729" s="401" t="n">
        <v>74</v>
      </c>
      <c r="EC729" s="401" t="n">
        <v>6</v>
      </c>
      <c r="ED729" s="401" t="n">
        <v>108</v>
      </c>
      <c r="EE729" s="401" t="n">
        <v>96</v>
      </c>
      <c r="EF729" s="401" t="n">
        <v>127</v>
      </c>
      <c r="EG729" s="401" t="n">
        <v>78</v>
      </c>
      <c r="EH729" s="401" t="n">
        <v>36</v>
      </c>
      <c r="EI729" s="401" t="n">
        <v>11</v>
      </c>
      <c r="EJ729" s="401" t="n">
        <v>106</v>
      </c>
      <c r="EK729" s="401" t="n">
        <v>85</v>
      </c>
      <c r="EL729" s="401" t="n">
        <v>14</v>
      </c>
      <c r="EM729" s="401" t="n">
        <v>76</v>
      </c>
      <c r="EN729" s="401" t="n">
        <v>75</v>
      </c>
      <c r="EO729" s="401" t="n">
        <v>121</v>
      </c>
      <c r="EP729" s="401" t="n">
        <v>90</v>
      </c>
      <c r="EQ729" s="401" t="n">
        <v>21</v>
      </c>
      <c r="ER729" s="401" t="n">
        <v>92</v>
      </c>
      <c r="ES729" s="401" t="n">
        <v>51</v>
      </c>
      <c r="EU729" s="401" t="n">
        <v>10</v>
      </c>
      <c r="EV729" s="401" t="n">
        <v>103</v>
      </c>
      <c r="EW729" s="401" t="n">
        <v>117</v>
      </c>
      <c r="EX729" s="401" t="n">
        <v>77</v>
      </c>
    </row>
    <row r="730" customFormat="false" ht="12.75" hidden="false" customHeight="false" outlineLevel="0" collapsed="false">
      <c r="E730" s="401" t="s">
        <v>227</v>
      </c>
      <c r="F730" s="401" t="n">
        <v>45</v>
      </c>
      <c r="G730" s="401" t="n">
        <v>51</v>
      </c>
      <c r="H730" s="401" t="n">
        <v>12</v>
      </c>
      <c r="I730" s="401" t="n">
        <v>96</v>
      </c>
      <c r="J730" s="401" t="n">
        <v>29</v>
      </c>
      <c r="K730" s="401" t="n">
        <v>94</v>
      </c>
      <c r="L730" s="401" t="n">
        <v>143</v>
      </c>
      <c r="M730" s="401" t="n">
        <v>42</v>
      </c>
      <c r="N730" s="401" t="n">
        <v>90</v>
      </c>
      <c r="O730" s="401" t="n">
        <v>56</v>
      </c>
      <c r="P730" s="401" t="n">
        <v>48</v>
      </c>
      <c r="Q730" s="401" t="n">
        <v>71</v>
      </c>
      <c r="R730" s="401" t="n">
        <v>27</v>
      </c>
      <c r="S730" s="401" t="n">
        <v>61</v>
      </c>
      <c r="T730" s="401" t="n">
        <v>43</v>
      </c>
      <c r="U730" s="401" t="n">
        <v>123</v>
      </c>
      <c r="V730" s="401" t="n">
        <v>85</v>
      </c>
      <c r="W730" s="401" t="n">
        <v>112</v>
      </c>
      <c r="X730" s="401" t="n">
        <v>106</v>
      </c>
      <c r="Y730" s="401" t="n">
        <v>148</v>
      </c>
      <c r="Z730" s="401" t="n">
        <v>3</v>
      </c>
      <c r="AA730" s="401" t="n">
        <v>89</v>
      </c>
      <c r="AB730" s="401" t="n">
        <v>50</v>
      </c>
      <c r="AC730" s="401" t="n">
        <v>78</v>
      </c>
      <c r="AD730" s="401" t="n">
        <v>128</v>
      </c>
      <c r="AE730" s="401" t="n">
        <v>39</v>
      </c>
      <c r="AF730" s="401" t="n">
        <v>34</v>
      </c>
      <c r="AG730" s="401" t="n">
        <v>102</v>
      </c>
      <c r="AH730" s="401" t="n">
        <v>25</v>
      </c>
      <c r="AI730" s="401" t="n">
        <v>62</v>
      </c>
      <c r="AJ730" s="401" t="n">
        <v>115</v>
      </c>
      <c r="AK730" s="401" t="n">
        <v>83</v>
      </c>
      <c r="AL730" s="401" t="n">
        <v>57</v>
      </c>
      <c r="AM730" s="401" t="n">
        <v>66</v>
      </c>
      <c r="AN730" s="401" t="n">
        <v>6</v>
      </c>
      <c r="AO730" s="401" t="n">
        <v>37</v>
      </c>
      <c r="AP730" s="401" t="n">
        <v>144</v>
      </c>
      <c r="AQ730" s="401" t="n">
        <v>110</v>
      </c>
      <c r="AR730" s="401" t="n">
        <v>58</v>
      </c>
      <c r="AS730" s="401" t="n">
        <v>21</v>
      </c>
      <c r="AT730" s="401" t="n">
        <v>132</v>
      </c>
      <c r="AU730" s="401" t="n">
        <v>84</v>
      </c>
      <c r="AV730" s="401" t="n">
        <v>99</v>
      </c>
      <c r="AW730" s="401" t="n">
        <v>146</v>
      </c>
      <c r="AX730" s="401" t="n">
        <v>47</v>
      </c>
      <c r="AY730" s="401" t="n">
        <v>142</v>
      </c>
      <c r="AZ730" s="401" t="n">
        <v>133</v>
      </c>
      <c r="BA730" s="401" t="n">
        <v>122</v>
      </c>
      <c r="BB730" s="401" t="n">
        <v>101</v>
      </c>
      <c r="BC730" s="401" t="n">
        <v>86</v>
      </c>
      <c r="BD730" s="401" t="n">
        <v>40</v>
      </c>
      <c r="BE730" s="401" t="n">
        <v>80</v>
      </c>
      <c r="BF730" s="401" t="n">
        <v>114</v>
      </c>
      <c r="BG730" s="401" t="n">
        <v>127</v>
      </c>
      <c r="BH730" s="401" t="n">
        <v>139</v>
      </c>
      <c r="BI730" s="401" t="n">
        <v>118</v>
      </c>
      <c r="BJ730" s="401" t="n">
        <v>138</v>
      </c>
      <c r="BK730" s="401" t="n">
        <v>15</v>
      </c>
      <c r="BL730" s="401" t="n">
        <v>8</v>
      </c>
      <c r="BM730" s="401" t="n">
        <v>104</v>
      </c>
      <c r="BN730" s="401" t="n">
        <v>129</v>
      </c>
      <c r="BO730" s="401" t="n">
        <v>134</v>
      </c>
      <c r="BP730" s="401" t="n">
        <v>52</v>
      </c>
      <c r="BQ730" s="401" t="n">
        <v>82</v>
      </c>
      <c r="BR730" s="401" t="n">
        <v>63</v>
      </c>
      <c r="BS730" s="401" t="n">
        <v>30</v>
      </c>
      <c r="BT730" s="401" t="n">
        <v>49</v>
      </c>
      <c r="BU730" s="401" t="n">
        <v>140</v>
      </c>
      <c r="BV730" s="401" t="n">
        <v>91</v>
      </c>
      <c r="BW730" s="401" t="n">
        <v>79</v>
      </c>
      <c r="BX730" s="401" t="n">
        <v>54</v>
      </c>
      <c r="BY730" s="401" t="n">
        <v>126</v>
      </c>
      <c r="BZ730" s="401" t="n">
        <v>109</v>
      </c>
      <c r="CA730" s="401" t="n">
        <v>20</v>
      </c>
      <c r="CB730" s="401" t="n">
        <v>136</v>
      </c>
      <c r="CC730" s="401" t="n">
        <v>59</v>
      </c>
      <c r="CD730" s="401" t="n">
        <v>124</v>
      </c>
      <c r="CE730" s="401" t="n">
        <v>11</v>
      </c>
      <c r="CF730" s="401" t="n">
        <v>87</v>
      </c>
      <c r="CG730" s="401" t="n">
        <v>137</v>
      </c>
      <c r="CH730" s="401" t="n">
        <v>88</v>
      </c>
      <c r="CI730" s="401" t="n">
        <v>64</v>
      </c>
      <c r="CJ730" s="401" t="n">
        <v>105</v>
      </c>
      <c r="CK730" s="401" t="n">
        <v>36</v>
      </c>
      <c r="CL730" s="401" t="n">
        <v>17</v>
      </c>
      <c r="CM730" s="401" t="n">
        <v>60</v>
      </c>
      <c r="CN730" s="401" t="n">
        <v>95</v>
      </c>
      <c r="CO730" s="401" t="n">
        <v>46</v>
      </c>
      <c r="CP730" s="401" t="n">
        <v>103</v>
      </c>
      <c r="CQ730" s="401" t="n">
        <v>9</v>
      </c>
      <c r="CR730" s="401" t="n">
        <v>18</v>
      </c>
      <c r="CS730" s="401" t="n">
        <v>53</v>
      </c>
      <c r="CT730" s="401" t="n">
        <v>14</v>
      </c>
      <c r="CU730" s="401" t="n">
        <v>10</v>
      </c>
      <c r="CV730" s="401" t="n">
        <v>93</v>
      </c>
      <c r="CW730" s="401" t="n">
        <v>4</v>
      </c>
      <c r="CX730" s="401" t="n">
        <v>16</v>
      </c>
      <c r="CY730" s="401" t="n">
        <v>72</v>
      </c>
      <c r="CZ730" s="401" t="n">
        <v>116</v>
      </c>
      <c r="DA730" s="401" t="n">
        <v>26</v>
      </c>
      <c r="DB730" s="401" t="n">
        <v>13</v>
      </c>
      <c r="DC730" s="401" t="n">
        <v>73</v>
      </c>
      <c r="DD730" s="401" t="n">
        <v>22</v>
      </c>
      <c r="DE730" s="401" t="n">
        <v>68</v>
      </c>
      <c r="DF730" s="401" t="n">
        <v>97</v>
      </c>
      <c r="DG730" s="401" t="n">
        <v>69</v>
      </c>
      <c r="DH730" s="401" t="n">
        <v>131</v>
      </c>
      <c r="DI730" s="401" t="n">
        <v>111</v>
      </c>
      <c r="DJ730" s="401" t="n">
        <v>28</v>
      </c>
      <c r="DK730" s="401" t="n">
        <v>117</v>
      </c>
      <c r="DL730" s="401" t="n">
        <v>108</v>
      </c>
      <c r="DM730" s="401" t="n">
        <v>147</v>
      </c>
      <c r="DN730" s="401" t="n">
        <v>135</v>
      </c>
      <c r="DO730" s="401" t="n">
        <v>1</v>
      </c>
      <c r="DP730" s="401" t="n">
        <v>31</v>
      </c>
      <c r="DQ730" s="401" t="n">
        <v>35</v>
      </c>
      <c r="DR730" s="401" t="n">
        <v>23</v>
      </c>
      <c r="DS730" s="401" t="n">
        <v>55</v>
      </c>
      <c r="DT730" s="401" t="n">
        <v>145</v>
      </c>
      <c r="DU730" s="401" t="n">
        <v>38</v>
      </c>
      <c r="DV730" s="401" t="n">
        <v>113</v>
      </c>
      <c r="DW730" s="401" t="n">
        <v>24</v>
      </c>
      <c r="DX730" s="401" t="n">
        <v>77</v>
      </c>
      <c r="DY730" s="401" t="n">
        <v>121</v>
      </c>
      <c r="DZ730" s="401" t="n">
        <v>2</v>
      </c>
      <c r="EA730" s="401" t="n">
        <v>19</v>
      </c>
      <c r="EB730" s="401" t="n">
        <v>130</v>
      </c>
      <c r="EC730" s="401" t="n">
        <v>107</v>
      </c>
      <c r="ED730" s="401" t="n">
        <v>92</v>
      </c>
      <c r="EE730" s="401" t="n">
        <v>32</v>
      </c>
      <c r="EF730" s="401" t="n">
        <v>100</v>
      </c>
      <c r="EG730" s="401" t="n">
        <v>33</v>
      </c>
      <c r="EH730" s="401" t="n">
        <v>5</v>
      </c>
      <c r="EI730" s="401" t="n">
        <v>141</v>
      </c>
      <c r="EJ730" s="401" t="n">
        <v>44</v>
      </c>
      <c r="EK730" s="401" t="n">
        <v>75</v>
      </c>
      <c r="EL730" s="401" t="n">
        <v>98</v>
      </c>
      <c r="EM730" s="401" t="n">
        <v>120</v>
      </c>
      <c r="EN730" s="401" t="n">
        <v>81</v>
      </c>
      <c r="EO730" s="401" t="n">
        <v>67</v>
      </c>
      <c r="EP730" s="401" t="n">
        <v>125</v>
      </c>
      <c r="EQ730" s="401" t="n">
        <v>70</v>
      </c>
      <c r="ER730" s="401" t="n">
        <v>7</v>
      </c>
      <c r="ES730" s="401" t="n">
        <v>76</v>
      </c>
      <c r="EU730" s="401" t="n">
        <v>119</v>
      </c>
      <c r="EV730" s="401" t="n">
        <v>65</v>
      </c>
      <c r="EW730" s="401" t="n">
        <v>74</v>
      </c>
      <c r="EX730" s="401" t="n">
        <v>41</v>
      </c>
    </row>
    <row r="732" customFormat="false" ht="12.75" hidden="false" customHeight="false" outlineLevel="0" collapsed="false">
      <c r="D732" s="446" t="n">
        <v>149</v>
      </c>
      <c r="E732" s="39" t="s">
        <v>250</v>
      </c>
    </row>
    <row r="733" customFormat="false" ht="12.75" hidden="false" customHeight="false" outlineLevel="0" collapsed="false">
      <c r="E733" s="401" t="s">
        <v>198</v>
      </c>
      <c r="F733" s="401" t="n">
        <v>1</v>
      </c>
      <c r="G733" s="401" t="n">
        <v>2</v>
      </c>
      <c r="H733" s="401" t="n">
        <v>3</v>
      </c>
      <c r="I733" s="401" t="n">
        <v>4</v>
      </c>
      <c r="J733" s="401" t="n">
        <v>5</v>
      </c>
      <c r="K733" s="401" t="n">
        <v>6</v>
      </c>
      <c r="L733" s="401" t="n">
        <v>7</v>
      </c>
      <c r="M733" s="401" t="n">
        <v>8</v>
      </c>
      <c r="N733" s="401" t="n">
        <v>9</v>
      </c>
      <c r="O733" s="401" t="n">
        <v>10</v>
      </c>
      <c r="P733" s="401" t="n">
        <v>11</v>
      </c>
      <c r="Q733" s="401" t="n">
        <v>12</v>
      </c>
      <c r="R733" s="401" t="n">
        <v>13</v>
      </c>
      <c r="S733" s="401" t="n">
        <v>14</v>
      </c>
      <c r="T733" s="401" t="n">
        <v>15</v>
      </c>
      <c r="U733" s="401" t="n">
        <v>16</v>
      </c>
      <c r="V733" s="401" t="n">
        <v>17</v>
      </c>
      <c r="W733" s="401" t="n">
        <v>18</v>
      </c>
      <c r="X733" s="401" t="n">
        <v>19</v>
      </c>
      <c r="Y733" s="401" t="n">
        <v>20</v>
      </c>
      <c r="Z733" s="401" t="n">
        <v>21</v>
      </c>
      <c r="AA733" s="401" t="n">
        <v>22</v>
      </c>
      <c r="AB733" s="401" t="n">
        <v>23</v>
      </c>
      <c r="AC733" s="401" t="n">
        <v>24</v>
      </c>
      <c r="AD733" s="401" t="n">
        <v>25</v>
      </c>
      <c r="AE733" s="401" t="n">
        <v>26</v>
      </c>
      <c r="AF733" s="401" t="n">
        <v>27</v>
      </c>
      <c r="AG733" s="401" t="n">
        <v>28</v>
      </c>
      <c r="AH733" s="401" t="n">
        <v>29</v>
      </c>
      <c r="AI733" s="401" t="n">
        <v>30</v>
      </c>
      <c r="AJ733" s="401" t="n">
        <v>31</v>
      </c>
      <c r="AK733" s="401" t="n">
        <v>32</v>
      </c>
      <c r="AL733" s="401" t="n">
        <v>33</v>
      </c>
      <c r="AM733" s="401" t="n">
        <v>34</v>
      </c>
      <c r="AN733" s="401" t="n">
        <v>35</v>
      </c>
      <c r="AO733" s="401" t="n">
        <v>36</v>
      </c>
      <c r="AP733" s="401" t="n">
        <v>37</v>
      </c>
      <c r="AQ733" s="401" t="n">
        <v>38</v>
      </c>
      <c r="AR733" s="401" t="n">
        <v>39</v>
      </c>
      <c r="AS733" s="401" t="n">
        <v>40</v>
      </c>
      <c r="AT733" s="401" t="n">
        <v>41</v>
      </c>
      <c r="AU733" s="401" t="n">
        <v>42</v>
      </c>
      <c r="AV733" s="401" t="n">
        <v>43</v>
      </c>
      <c r="AW733" s="401" t="n">
        <v>44</v>
      </c>
      <c r="AX733" s="401" t="n">
        <v>45</v>
      </c>
      <c r="AY733" s="401" t="n">
        <v>46</v>
      </c>
      <c r="AZ733" s="401" t="n">
        <v>47</v>
      </c>
      <c r="BA733" s="401" t="n">
        <v>48</v>
      </c>
      <c r="BB733" s="401" t="n">
        <v>49</v>
      </c>
      <c r="BC733" s="401" t="n">
        <v>50</v>
      </c>
      <c r="BD733" s="401" t="n">
        <v>51</v>
      </c>
      <c r="BE733" s="401" t="n">
        <v>52</v>
      </c>
      <c r="BF733" s="401" t="n">
        <v>53</v>
      </c>
      <c r="BG733" s="401" t="n">
        <v>54</v>
      </c>
      <c r="BH733" s="401" t="n">
        <v>55</v>
      </c>
      <c r="BI733" s="401" t="n">
        <v>56</v>
      </c>
      <c r="BJ733" s="401" t="n">
        <v>57</v>
      </c>
      <c r="BK733" s="401" t="n">
        <v>58</v>
      </c>
      <c r="BL733" s="401" t="n">
        <v>59</v>
      </c>
      <c r="BM733" s="401" t="n">
        <v>60</v>
      </c>
      <c r="BN733" s="401" t="n">
        <v>61</v>
      </c>
      <c r="BO733" s="401" t="n">
        <v>62</v>
      </c>
      <c r="BP733" s="401" t="n">
        <v>63</v>
      </c>
      <c r="BQ733" s="401" t="n">
        <v>64</v>
      </c>
      <c r="BR733" s="401" t="n">
        <v>65</v>
      </c>
      <c r="BS733" s="401" t="n">
        <v>66</v>
      </c>
      <c r="BT733" s="401" t="n">
        <v>67</v>
      </c>
      <c r="BU733" s="401" t="n">
        <v>68</v>
      </c>
      <c r="BV733" s="401" t="n">
        <v>69</v>
      </c>
      <c r="BW733" s="401" t="n">
        <v>70</v>
      </c>
      <c r="BX733" s="401" t="n">
        <v>71</v>
      </c>
      <c r="BY733" s="401" t="n">
        <v>72</v>
      </c>
      <c r="BZ733" s="401" t="n">
        <v>73</v>
      </c>
      <c r="CA733" s="401" t="n">
        <v>74</v>
      </c>
      <c r="CB733" s="401" t="n">
        <v>75</v>
      </c>
      <c r="CC733" s="401" t="n">
        <v>76</v>
      </c>
      <c r="CD733" s="401" t="n">
        <v>77</v>
      </c>
      <c r="CE733" s="401" t="n">
        <v>78</v>
      </c>
      <c r="CF733" s="401" t="n">
        <v>79</v>
      </c>
      <c r="CG733" s="401" t="n">
        <v>80</v>
      </c>
      <c r="CH733" s="401" t="n">
        <v>81</v>
      </c>
      <c r="CI733" s="401" t="n">
        <v>82</v>
      </c>
      <c r="CJ733" s="401" t="n">
        <v>83</v>
      </c>
      <c r="CK733" s="401" t="n">
        <v>84</v>
      </c>
      <c r="CL733" s="401" t="n">
        <v>85</v>
      </c>
      <c r="CM733" s="401" t="n">
        <v>86</v>
      </c>
      <c r="CN733" s="401" t="n">
        <v>87</v>
      </c>
      <c r="CO733" s="401" t="n">
        <v>88</v>
      </c>
      <c r="CP733" s="401" t="n">
        <v>89</v>
      </c>
      <c r="CQ733" s="401" t="n">
        <v>90</v>
      </c>
      <c r="CR733" s="401" t="n">
        <v>91</v>
      </c>
      <c r="CS733" s="401" t="n">
        <v>92</v>
      </c>
      <c r="CT733" s="401" t="n">
        <v>93</v>
      </c>
      <c r="CU733" s="401" t="n">
        <v>94</v>
      </c>
      <c r="CV733" s="401" t="n">
        <v>95</v>
      </c>
      <c r="CW733" s="401" t="n">
        <v>96</v>
      </c>
      <c r="CX733" s="401" t="n">
        <v>97</v>
      </c>
      <c r="CY733" s="401" t="n">
        <v>98</v>
      </c>
      <c r="CZ733" s="401" t="n">
        <v>99</v>
      </c>
      <c r="DA733" s="401" t="n">
        <v>100</v>
      </c>
      <c r="DB733" s="401" t="n">
        <v>101</v>
      </c>
      <c r="DC733" s="401" t="n">
        <v>102</v>
      </c>
      <c r="DD733" s="401" t="n">
        <v>103</v>
      </c>
      <c r="DE733" s="401" t="n">
        <v>104</v>
      </c>
      <c r="DF733" s="401" t="n">
        <v>105</v>
      </c>
      <c r="DG733" s="401" t="n">
        <v>106</v>
      </c>
      <c r="DH733" s="401" t="n">
        <v>107</v>
      </c>
      <c r="DI733" s="401" t="n">
        <v>108</v>
      </c>
      <c r="DJ733" s="401" t="n">
        <v>109</v>
      </c>
      <c r="DK733" s="401" t="n">
        <v>110</v>
      </c>
      <c r="DL733" s="401" t="n">
        <v>111</v>
      </c>
      <c r="DM733" s="401" t="n">
        <v>112</v>
      </c>
      <c r="DN733" s="401" t="n">
        <v>113</v>
      </c>
      <c r="DO733" s="401" t="n">
        <v>114</v>
      </c>
      <c r="DP733" s="401" t="n">
        <v>115</v>
      </c>
      <c r="DQ733" s="401" t="n">
        <v>116</v>
      </c>
      <c r="DR733" s="401" t="n">
        <v>117</v>
      </c>
      <c r="DS733" s="401" t="n">
        <v>118</v>
      </c>
      <c r="DT733" s="401" t="n">
        <v>119</v>
      </c>
      <c r="DU733" s="401" t="n">
        <v>120</v>
      </c>
      <c r="DV733" s="401" t="n">
        <v>121</v>
      </c>
      <c r="DW733" s="401" t="n">
        <v>122</v>
      </c>
      <c r="DX733" s="401" t="n">
        <v>123</v>
      </c>
      <c r="DY733" s="401" t="n">
        <v>124</v>
      </c>
      <c r="DZ733" s="401" t="n">
        <v>125</v>
      </c>
      <c r="EA733" s="401" t="n">
        <v>126</v>
      </c>
      <c r="EB733" s="401" t="n">
        <v>127</v>
      </c>
      <c r="EC733" s="401" t="n">
        <v>128</v>
      </c>
      <c r="ED733" s="401" t="n">
        <v>129</v>
      </c>
      <c r="EE733" s="401" t="n">
        <v>130</v>
      </c>
      <c r="EF733" s="401" t="n">
        <v>131</v>
      </c>
      <c r="EG733" s="401" t="n">
        <v>132</v>
      </c>
      <c r="EH733" s="401" t="n">
        <v>133</v>
      </c>
      <c r="EI733" s="401" t="n">
        <v>134</v>
      </c>
      <c r="EJ733" s="401" t="n">
        <v>135</v>
      </c>
      <c r="EK733" s="401" t="n">
        <v>136</v>
      </c>
      <c r="EL733" s="401" t="n">
        <v>137</v>
      </c>
      <c r="EM733" s="401" t="n">
        <v>138</v>
      </c>
      <c r="EN733" s="401" t="n">
        <v>139</v>
      </c>
      <c r="EO733" s="401" t="n">
        <v>140</v>
      </c>
      <c r="EP733" s="401" t="n">
        <v>141</v>
      </c>
      <c r="EQ733" s="401" t="n">
        <v>142</v>
      </c>
      <c r="ER733" s="401" t="n">
        <v>143</v>
      </c>
      <c r="ES733" s="401" t="n">
        <v>144</v>
      </c>
      <c r="ET733" s="401" t="n">
        <v>145</v>
      </c>
      <c r="EU733" s="401" t="n">
        <v>146</v>
      </c>
      <c r="EV733" s="401" t="n">
        <v>147</v>
      </c>
      <c r="EW733" s="401" t="n">
        <v>148</v>
      </c>
      <c r="EX733" s="401" t="n">
        <v>149</v>
      </c>
    </row>
    <row r="734" customFormat="false" ht="12.75" hidden="false" customHeight="false" outlineLevel="0" collapsed="false">
      <c r="E734" s="401" t="s">
        <v>225</v>
      </c>
      <c r="F734" s="401" t="n">
        <v>122</v>
      </c>
      <c r="G734" s="401" t="n">
        <v>75</v>
      </c>
      <c r="H734" s="401" t="n">
        <v>20</v>
      </c>
      <c r="I734" s="401" t="n">
        <v>82</v>
      </c>
      <c r="J734" s="401" t="n">
        <v>92</v>
      </c>
      <c r="K734" s="401" t="n">
        <v>113</v>
      </c>
      <c r="L734" s="401" t="n">
        <v>86</v>
      </c>
      <c r="M734" s="401" t="n">
        <v>15</v>
      </c>
      <c r="N734" s="401" t="n">
        <v>138</v>
      </c>
      <c r="O734" s="401" t="n">
        <v>127</v>
      </c>
      <c r="P734" s="401" t="n">
        <v>28</v>
      </c>
      <c r="Q734" s="401" t="n">
        <v>136</v>
      </c>
      <c r="R734" s="401" t="n">
        <v>116</v>
      </c>
      <c r="S734" s="401" t="n">
        <v>71</v>
      </c>
      <c r="T734" s="401" t="n">
        <v>8</v>
      </c>
      <c r="U734" s="401" t="n">
        <v>90</v>
      </c>
      <c r="V734" s="401" t="n">
        <v>98</v>
      </c>
      <c r="W734" s="401" t="n">
        <v>101</v>
      </c>
      <c r="X734" s="401" t="n">
        <v>56</v>
      </c>
      <c r="Y734" s="401" t="n">
        <v>108</v>
      </c>
      <c r="Z734" s="401" t="n">
        <v>123</v>
      </c>
      <c r="AA734" s="401" t="n">
        <v>35</v>
      </c>
      <c r="AB734" s="401" t="n">
        <v>79</v>
      </c>
      <c r="AC734" s="401" t="n">
        <v>132</v>
      </c>
      <c r="AD734" s="401" t="n">
        <v>16</v>
      </c>
      <c r="AE734" s="401" t="n">
        <v>102</v>
      </c>
      <c r="AF734" s="401" t="n">
        <v>41</v>
      </c>
      <c r="AG734" s="401" t="n">
        <v>27</v>
      </c>
      <c r="AH734" s="401" t="n">
        <v>38</v>
      </c>
      <c r="AI734" s="401" t="n">
        <v>54</v>
      </c>
      <c r="AJ734" s="401" t="n">
        <v>135</v>
      </c>
      <c r="AK734" s="401" t="n">
        <v>69</v>
      </c>
      <c r="AL734" s="401" t="n">
        <v>130</v>
      </c>
      <c r="AM734" s="401" t="n">
        <v>52</v>
      </c>
      <c r="AN734" s="401" t="n">
        <v>103</v>
      </c>
      <c r="AO734" s="401" t="n">
        <v>104</v>
      </c>
      <c r="AP734" s="401" t="n">
        <v>19</v>
      </c>
      <c r="AQ734" s="401" t="n">
        <v>39</v>
      </c>
      <c r="AR734" s="401" t="n">
        <v>111</v>
      </c>
      <c r="AS734" s="401" t="n">
        <v>63</v>
      </c>
      <c r="AT734" s="401" t="n">
        <v>118</v>
      </c>
      <c r="AU734" s="401" t="n">
        <v>105</v>
      </c>
      <c r="AV734" s="401" t="n">
        <v>124</v>
      </c>
      <c r="AW734" s="401" t="n">
        <v>142</v>
      </c>
      <c r="AX734" s="401" t="n">
        <v>26</v>
      </c>
      <c r="AY734" s="401" t="n">
        <v>53</v>
      </c>
      <c r="AZ734" s="401" t="n">
        <v>29</v>
      </c>
      <c r="BA734" s="401" t="n">
        <v>119</v>
      </c>
      <c r="BB734" s="401" t="n">
        <v>21</v>
      </c>
      <c r="BC734" s="401" t="n">
        <v>131</v>
      </c>
      <c r="BD734" s="401" t="n">
        <v>74</v>
      </c>
      <c r="BE734" s="401" t="n">
        <v>96</v>
      </c>
      <c r="BF734" s="401" t="n">
        <v>47</v>
      </c>
      <c r="BG734" s="401" t="n">
        <v>23</v>
      </c>
      <c r="BH734" s="401" t="n">
        <v>78</v>
      </c>
      <c r="BI734" s="401" t="n">
        <v>59</v>
      </c>
      <c r="BJ734" s="401" t="n">
        <v>73</v>
      </c>
      <c r="BK734" s="401" t="n">
        <v>146</v>
      </c>
      <c r="BL734" s="401" t="n">
        <v>2</v>
      </c>
      <c r="BM734" s="401" t="n">
        <v>137</v>
      </c>
      <c r="BN734" s="401" t="n">
        <v>65</v>
      </c>
      <c r="BO734" s="401" t="n">
        <v>140</v>
      </c>
      <c r="BP734" s="401" t="n">
        <v>144</v>
      </c>
      <c r="BQ734" s="401" t="n">
        <v>87</v>
      </c>
      <c r="BR734" s="401" t="n">
        <v>7</v>
      </c>
      <c r="BS734" s="401" t="n">
        <v>114</v>
      </c>
      <c r="BT734" s="401" t="n">
        <v>100</v>
      </c>
      <c r="BU734" s="401" t="n">
        <v>134</v>
      </c>
      <c r="BV734" s="401" t="n">
        <v>32</v>
      </c>
      <c r="BW734" s="401" t="n">
        <v>12</v>
      </c>
      <c r="BX734" s="401" t="n">
        <v>25</v>
      </c>
      <c r="BY734" s="401" t="n">
        <v>18</v>
      </c>
      <c r="BZ734" s="401" t="n">
        <v>147</v>
      </c>
      <c r="CA734" s="401" t="n">
        <v>97</v>
      </c>
      <c r="CB734" s="401" t="n">
        <v>34</v>
      </c>
      <c r="CC734" s="401" t="n">
        <v>110</v>
      </c>
      <c r="CD734" s="401" t="n">
        <v>145</v>
      </c>
      <c r="CE734" s="401" t="n">
        <v>76</v>
      </c>
      <c r="CF734" s="401" t="n">
        <v>30</v>
      </c>
      <c r="CG734" s="401" t="n">
        <v>49</v>
      </c>
      <c r="CH734" s="401" t="n">
        <v>129</v>
      </c>
      <c r="CI734" s="401" t="n">
        <v>83</v>
      </c>
      <c r="CJ734" s="401" t="n">
        <v>5</v>
      </c>
      <c r="CK734" s="401" t="n">
        <v>57</v>
      </c>
      <c r="CL734" s="401" t="n">
        <v>94</v>
      </c>
      <c r="CM734" s="401" t="n">
        <v>42</v>
      </c>
      <c r="CN734" s="401" t="n">
        <v>36</v>
      </c>
      <c r="CO734" s="401" t="n">
        <v>95</v>
      </c>
      <c r="CP734" s="401" t="n">
        <v>66</v>
      </c>
      <c r="CQ734" s="401" t="n">
        <v>133</v>
      </c>
      <c r="CR734" s="401" t="n">
        <v>120</v>
      </c>
      <c r="CS734" s="401" t="n">
        <v>115</v>
      </c>
      <c r="CT734" s="401" t="n">
        <v>9</v>
      </c>
      <c r="CU734" s="401" t="n">
        <v>85</v>
      </c>
      <c r="CV734" s="401" t="n">
        <v>88</v>
      </c>
      <c r="CW734" s="401" t="n">
        <v>70</v>
      </c>
      <c r="CX734" s="401" t="n">
        <v>128</v>
      </c>
      <c r="CY734" s="401" t="n">
        <v>106</v>
      </c>
      <c r="CZ734" s="401" t="n">
        <v>51</v>
      </c>
      <c r="DA734" s="401" t="n">
        <v>37</v>
      </c>
      <c r="DB734" s="401" t="n">
        <v>55</v>
      </c>
      <c r="DC734" s="401" t="n">
        <v>61</v>
      </c>
      <c r="DD734" s="401" t="n">
        <v>4</v>
      </c>
      <c r="DE734" s="401" t="n">
        <v>125</v>
      </c>
      <c r="DF734" s="401" t="n">
        <v>68</v>
      </c>
      <c r="DG734" s="401" t="n">
        <v>17</v>
      </c>
      <c r="DH734" s="401" t="n">
        <v>84</v>
      </c>
      <c r="DI734" s="401" t="n">
        <v>112</v>
      </c>
      <c r="DJ734" s="401" t="n">
        <v>77</v>
      </c>
      <c r="DK734" s="401" t="n">
        <v>149</v>
      </c>
      <c r="DL734" s="401" t="n">
        <v>72</v>
      </c>
      <c r="DM734" s="401" t="n">
        <v>6</v>
      </c>
      <c r="DN734" s="401" t="n">
        <v>60</v>
      </c>
      <c r="DO734" s="401" t="n">
        <v>67</v>
      </c>
      <c r="DP734" s="401" t="n">
        <v>46</v>
      </c>
      <c r="DQ734" s="401" t="n">
        <v>13</v>
      </c>
      <c r="DR734" s="401" t="n">
        <v>43</v>
      </c>
      <c r="DS734" s="401" t="n">
        <v>31</v>
      </c>
      <c r="DT734" s="401" t="n">
        <v>107</v>
      </c>
      <c r="DU734" s="401" t="n">
        <v>91</v>
      </c>
      <c r="DV734" s="401" t="n">
        <v>40</v>
      </c>
      <c r="DW734" s="401" t="n">
        <v>139</v>
      </c>
      <c r="DX734" s="401" t="n">
        <v>117</v>
      </c>
      <c r="DY734" s="401" t="n">
        <v>126</v>
      </c>
      <c r="DZ734" s="401" t="n">
        <v>143</v>
      </c>
      <c r="EA734" s="401" t="n">
        <v>64</v>
      </c>
      <c r="EB734" s="401" t="n">
        <v>109</v>
      </c>
      <c r="EC734" s="401" t="n">
        <v>50</v>
      </c>
      <c r="ED734" s="401" t="n">
        <v>81</v>
      </c>
      <c r="EE734" s="401" t="n">
        <v>22</v>
      </c>
      <c r="EF734" s="401" t="n">
        <v>45</v>
      </c>
      <c r="EG734" s="401" t="n">
        <v>89</v>
      </c>
      <c r="EH734" s="401" t="n">
        <v>10</v>
      </c>
      <c r="EI734" s="401" t="n">
        <v>1</v>
      </c>
      <c r="EJ734" s="401" t="n">
        <v>11</v>
      </c>
      <c r="EK734" s="401" t="n">
        <v>99</v>
      </c>
      <c r="EL734" s="401" t="n">
        <v>93</v>
      </c>
      <c r="EM734" s="401" t="n">
        <v>80</v>
      </c>
      <c r="EN734" s="401" t="n">
        <v>48</v>
      </c>
      <c r="EO734" s="401" t="n">
        <v>62</v>
      </c>
      <c r="EP734" s="401" t="n">
        <v>3</v>
      </c>
      <c r="EQ734" s="401" t="n">
        <v>148</v>
      </c>
      <c r="ER734" s="401" t="n">
        <v>24</v>
      </c>
      <c r="ES734" s="401" t="n">
        <v>141</v>
      </c>
      <c r="ET734" s="401" t="n">
        <v>14</v>
      </c>
      <c r="EU734" s="401" t="n">
        <v>58</v>
      </c>
      <c r="EV734" s="401" t="n">
        <v>33</v>
      </c>
      <c r="EW734" s="401" t="n">
        <v>44</v>
      </c>
      <c r="EX734" s="401" t="n">
        <v>121</v>
      </c>
    </row>
    <row r="735" customFormat="false" ht="12.75" hidden="false" customHeight="false" outlineLevel="0" collapsed="false">
      <c r="E735" s="401" t="s">
        <v>227</v>
      </c>
      <c r="F735" s="401" t="n">
        <v>35</v>
      </c>
      <c r="G735" s="401" t="n">
        <v>39</v>
      </c>
      <c r="H735" s="401" t="n">
        <v>145</v>
      </c>
      <c r="I735" s="401" t="n">
        <v>65</v>
      </c>
      <c r="J735" s="401" t="n">
        <v>41</v>
      </c>
      <c r="K735" s="401" t="n">
        <v>54</v>
      </c>
      <c r="L735" s="401" t="n">
        <v>5</v>
      </c>
      <c r="M735" s="401" t="n">
        <v>37</v>
      </c>
      <c r="N735" s="401" t="n">
        <v>112</v>
      </c>
      <c r="O735" s="401" t="n">
        <v>122</v>
      </c>
      <c r="P735" s="401" t="n">
        <v>125</v>
      </c>
      <c r="Q735" s="401" t="n">
        <v>88</v>
      </c>
      <c r="R735" s="401" t="n">
        <v>12</v>
      </c>
      <c r="S735" s="401" t="n">
        <v>31</v>
      </c>
      <c r="T735" s="401" t="n">
        <v>66</v>
      </c>
      <c r="U735" s="401" t="n">
        <v>94</v>
      </c>
      <c r="V735" s="401" t="n">
        <v>79</v>
      </c>
      <c r="W735" s="401" t="n">
        <v>84</v>
      </c>
      <c r="X735" s="401" t="n">
        <v>86</v>
      </c>
      <c r="Y735" s="401" t="n">
        <v>126</v>
      </c>
      <c r="Z735" s="401" t="n">
        <v>30</v>
      </c>
      <c r="AA735" s="401" t="n">
        <v>120</v>
      </c>
      <c r="AB735" s="401" t="n">
        <v>142</v>
      </c>
      <c r="AC735" s="401" t="n">
        <v>93</v>
      </c>
      <c r="AD735" s="401" t="n">
        <v>1</v>
      </c>
      <c r="AE735" s="401" t="n">
        <v>137</v>
      </c>
      <c r="AF735" s="401" t="n">
        <v>134</v>
      </c>
      <c r="AG735" s="401" t="n">
        <v>105</v>
      </c>
      <c r="AH735" s="401" t="n">
        <v>25</v>
      </c>
      <c r="AI735" s="401" t="n">
        <v>74</v>
      </c>
      <c r="AJ735" s="401" t="n">
        <v>22</v>
      </c>
      <c r="AK735" s="401" t="n">
        <v>78</v>
      </c>
      <c r="AL735" s="401" t="n">
        <v>99</v>
      </c>
      <c r="AM735" s="401" t="n">
        <v>102</v>
      </c>
      <c r="AN735" s="401" t="n">
        <v>113</v>
      </c>
      <c r="AO735" s="401" t="n">
        <v>89</v>
      </c>
      <c r="AP735" s="401" t="n">
        <v>71</v>
      </c>
      <c r="AQ735" s="401" t="n">
        <v>92</v>
      </c>
      <c r="AR735" s="401" t="n">
        <v>70</v>
      </c>
      <c r="AS735" s="401" t="n">
        <v>3</v>
      </c>
      <c r="AT735" s="401" t="n">
        <v>107</v>
      </c>
      <c r="AU735" s="401" t="n">
        <v>38</v>
      </c>
      <c r="AV735" s="401" t="n">
        <v>2</v>
      </c>
      <c r="AW735" s="401" t="n">
        <v>72</v>
      </c>
      <c r="AX735" s="401" t="n">
        <v>121</v>
      </c>
      <c r="AY735" s="401" t="n">
        <v>68</v>
      </c>
      <c r="AZ735" s="401" t="n">
        <v>23</v>
      </c>
      <c r="BA735" s="401" t="n">
        <v>40</v>
      </c>
      <c r="BB735" s="401" t="n">
        <v>90</v>
      </c>
      <c r="BC735" s="401" t="n">
        <v>18</v>
      </c>
      <c r="BD735" s="401" t="n">
        <v>19</v>
      </c>
      <c r="BE735" s="401" t="n">
        <v>45</v>
      </c>
      <c r="BF735" s="401" t="n">
        <v>97</v>
      </c>
      <c r="BG735" s="401" t="n">
        <v>83</v>
      </c>
      <c r="BH735" s="401" t="n">
        <v>53</v>
      </c>
      <c r="BI735" s="401" t="n">
        <v>140</v>
      </c>
      <c r="BJ735" s="401" t="n">
        <v>95</v>
      </c>
      <c r="BK735" s="401" t="n">
        <v>82</v>
      </c>
      <c r="BL735" s="401" t="n">
        <v>46</v>
      </c>
      <c r="BM735" s="401" t="n">
        <v>101</v>
      </c>
      <c r="BN735" s="401" t="n">
        <v>44</v>
      </c>
      <c r="BO735" s="401" t="n">
        <v>103</v>
      </c>
      <c r="BP735" s="401" t="n">
        <v>109</v>
      </c>
      <c r="BQ735" s="401" t="n">
        <v>61</v>
      </c>
      <c r="BR735" s="401" t="n">
        <v>129</v>
      </c>
      <c r="BS735" s="401" t="n">
        <v>48</v>
      </c>
      <c r="BT735" s="401" t="n">
        <v>21</v>
      </c>
      <c r="BU735" s="401" t="n">
        <v>127</v>
      </c>
      <c r="BV735" s="401" t="n">
        <v>98</v>
      </c>
      <c r="BW735" s="401" t="n">
        <v>51</v>
      </c>
      <c r="BX735" s="401" t="n">
        <v>14</v>
      </c>
      <c r="BY735" s="401" t="n">
        <v>80</v>
      </c>
      <c r="BZ735" s="401" t="n">
        <v>29</v>
      </c>
      <c r="CA735" s="401" t="n">
        <v>43</v>
      </c>
      <c r="CB735" s="401" t="n">
        <v>96</v>
      </c>
      <c r="CC735" s="401" t="n">
        <v>138</v>
      </c>
      <c r="CD735" s="401" t="n">
        <v>143</v>
      </c>
      <c r="CE735" s="401" t="n">
        <v>7</v>
      </c>
      <c r="CF735" s="401" t="n">
        <v>58</v>
      </c>
      <c r="CG735" s="401" t="n">
        <v>104</v>
      </c>
      <c r="CH735" s="401" t="n">
        <v>108</v>
      </c>
      <c r="CI735" s="401" t="n">
        <v>91</v>
      </c>
      <c r="CJ735" s="401" t="n">
        <v>26</v>
      </c>
      <c r="CK735" s="401" t="n">
        <v>135</v>
      </c>
      <c r="CL735" s="401" t="n">
        <v>111</v>
      </c>
      <c r="CM735" s="401" t="n">
        <v>49</v>
      </c>
      <c r="CN735" s="401" t="n">
        <v>133</v>
      </c>
      <c r="CO735" s="401" t="n">
        <v>55</v>
      </c>
      <c r="CP735" s="401" t="n">
        <v>27</v>
      </c>
      <c r="CQ735" s="401" t="n">
        <v>73</v>
      </c>
      <c r="CR735" s="401" t="n">
        <v>149</v>
      </c>
      <c r="CS735" s="401" t="n">
        <v>130</v>
      </c>
      <c r="CT735" s="401" t="n">
        <v>141</v>
      </c>
      <c r="CU735" s="401" t="n">
        <v>116</v>
      </c>
      <c r="CV735" s="401" t="n">
        <v>56</v>
      </c>
      <c r="CW735" s="401" t="n">
        <v>75</v>
      </c>
      <c r="CX735" s="401" t="n">
        <v>63</v>
      </c>
      <c r="CY735" s="401" t="n">
        <v>81</v>
      </c>
      <c r="CZ735" s="401" t="n">
        <v>33</v>
      </c>
      <c r="DA735" s="401" t="n">
        <v>42</v>
      </c>
      <c r="DB735" s="401" t="n">
        <v>34</v>
      </c>
      <c r="DC735" s="401" t="n">
        <v>60</v>
      </c>
      <c r="DD735" s="401" t="n">
        <v>62</v>
      </c>
      <c r="DE735" s="401" t="n">
        <v>47</v>
      </c>
      <c r="DF735" s="401" t="n">
        <v>128</v>
      </c>
      <c r="DG735" s="401" t="n">
        <v>124</v>
      </c>
      <c r="DH735" s="401" t="n">
        <v>50</v>
      </c>
      <c r="DI735" s="401" t="n">
        <v>110</v>
      </c>
      <c r="DJ735" s="401" t="n">
        <v>6</v>
      </c>
      <c r="DK735" s="401" t="n">
        <v>146</v>
      </c>
      <c r="DL735" s="401" t="n">
        <v>119</v>
      </c>
      <c r="DM735" s="401" t="n">
        <v>9</v>
      </c>
      <c r="DN735" s="401" t="n">
        <v>32</v>
      </c>
      <c r="DO735" s="401" t="n">
        <v>11</v>
      </c>
      <c r="DP735" s="401" t="n">
        <v>136</v>
      </c>
      <c r="DQ735" s="401" t="n">
        <v>132</v>
      </c>
      <c r="DR735" s="401" t="n">
        <v>114</v>
      </c>
      <c r="DS735" s="401" t="n">
        <v>52</v>
      </c>
      <c r="DT735" s="401" t="n">
        <v>118</v>
      </c>
      <c r="DU735" s="401" t="n">
        <v>28</v>
      </c>
      <c r="DV735" s="401" t="n">
        <v>8</v>
      </c>
      <c r="DW735" s="401" t="n">
        <v>4</v>
      </c>
      <c r="DX735" s="401" t="n">
        <v>87</v>
      </c>
      <c r="DY735" s="401" t="n">
        <v>13</v>
      </c>
      <c r="DZ735" s="401" t="n">
        <v>148</v>
      </c>
      <c r="EA735" s="401" t="n">
        <v>69</v>
      </c>
      <c r="EB735" s="401" t="n">
        <v>15</v>
      </c>
      <c r="EC735" s="401" t="n">
        <v>139</v>
      </c>
      <c r="ED735" s="401" t="n">
        <v>17</v>
      </c>
      <c r="EE735" s="401" t="n">
        <v>147</v>
      </c>
      <c r="EF735" s="401" t="n">
        <v>85</v>
      </c>
      <c r="EG735" s="401" t="n">
        <v>16</v>
      </c>
      <c r="EH735" s="401" t="n">
        <v>67</v>
      </c>
      <c r="EI735" s="401" t="n">
        <v>106</v>
      </c>
      <c r="EJ735" s="401" t="n">
        <v>59</v>
      </c>
      <c r="EK735" s="401" t="n">
        <v>115</v>
      </c>
      <c r="EL735" s="401" t="n">
        <v>20</v>
      </c>
      <c r="EM735" s="401" t="n">
        <v>100</v>
      </c>
      <c r="EN735" s="401" t="n">
        <v>76</v>
      </c>
      <c r="EO735" s="401" t="n">
        <v>64</v>
      </c>
      <c r="EP735" s="401" t="n">
        <v>24</v>
      </c>
      <c r="EQ735" s="401" t="n">
        <v>131</v>
      </c>
      <c r="ER735" s="401" t="n">
        <v>77</v>
      </c>
      <c r="ES735" s="401" t="n">
        <v>36</v>
      </c>
      <c r="ET735" s="401" t="n">
        <v>123</v>
      </c>
      <c r="EU735" s="401" t="n">
        <v>10</v>
      </c>
      <c r="EV735" s="401" t="n">
        <v>144</v>
      </c>
      <c r="EW735" s="401" t="n">
        <v>57</v>
      </c>
      <c r="EX735" s="401" t="n">
        <v>117</v>
      </c>
    </row>
    <row r="737" customFormat="false" ht="12.75" hidden="false" customHeight="false" outlineLevel="0" collapsed="false">
      <c r="D737" s="446" t="n">
        <v>150</v>
      </c>
      <c r="E737" s="39" t="s">
        <v>250</v>
      </c>
    </row>
    <row r="738" customFormat="false" ht="12.75" hidden="false" customHeight="false" outlineLevel="0" collapsed="false">
      <c r="E738" s="401" t="s">
        <v>198</v>
      </c>
      <c r="F738" s="401" t="n">
        <v>1</v>
      </c>
      <c r="G738" s="401" t="n">
        <v>2</v>
      </c>
      <c r="H738" s="401" t="n">
        <v>3</v>
      </c>
      <c r="I738" s="401" t="n">
        <v>4</v>
      </c>
      <c r="J738" s="401" t="n">
        <v>5</v>
      </c>
      <c r="K738" s="401" t="n">
        <v>6</v>
      </c>
      <c r="L738" s="401" t="n">
        <v>7</v>
      </c>
      <c r="M738" s="401" t="n">
        <v>8</v>
      </c>
      <c r="N738" s="401" t="n">
        <v>9</v>
      </c>
      <c r="O738" s="401" t="n">
        <v>10</v>
      </c>
      <c r="P738" s="401" t="n">
        <v>11</v>
      </c>
      <c r="Q738" s="401" t="n">
        <v>12</v>
      </c>
      <c r="R738" s="401" t="n">
        <v>13</v>
      </c>
      <c r="S738" s="401" t="n">
        <v>14</v>
      </c>
      <c r="T738" s="401" t="n">
        <v>15</v>
      </c>
      <c r="U738" s="401" t="n">
        <v>16</v>
      </c>
      <c r="V738" s="401" t="n">
        <v>17</v>
      </c>
      <c r="W738" s="401" t="n">
        <v>18</v>
      </c>
      <c r="X738" s="401" t="n">
        <v>19</v>
      </c>
      <c r="Y738" s="401" t="n">
        <v>20</v>
      </c>
      <c r="Z738" s="401" t="n">
        <v>21</v>
      </c>
      <c r="AA738" s="401" t="n">
        <v>22</v>
      </c>
      <c r="AB738" s="401" t="n">
        <v>23</v>
      </c>
      <c r="AC738" s="401" t="n">
        <v>24</v>
      </c>
      <c r="AD738" s="401" t="n">
        <v>25</v>
      </c>
      <c r="AE738" s="401" t="n">
        <v>26</v>
      </c>
      <c r="AF738" s="401" t="n">
        <v>27</v>
      </c>
      <c r="AG738" s="401" t="n">
        <v>28</v>
      </c>
      <c r="AH738" s="401" t="n">
        <v>29</v>
      </c>
      <c r="AI738" s="401" t="n">
        <v>30</v>
      </c>
      <c r="AJ738" s="401" t="n">
        <v>31</v>
      </c>
      <c r="AK738" s="401" t="n">
        <v>32</v>
      </c>
      <c r="AL738" s="401" t="n">
        <v>33</v>
      </c>
      <c r="AM738" s="401" t="n">
        <v>34</v>
      </c>
      <c r="AN738" s="401" t="n">
        <v>35</v>
      </c>
      <c r="AO738" s="401" t="n">
        <v>36</v>
      </c>
      <c r="AP738" s="401" t="n">
        <v>37</v>
      </c>
      <c r="AQ738" s="401" t="n">
        <v>38</v>
      </c>
      <c r="AR738" s="401" t="n">
        <v>39</v>
      </c>
      <c r="AS738" s="401" t="n">
        <v>40</v>
      </c>
      <c r="AT738" s="401" t="n">
        <v>41</v>
      </c>
      <c r="AU738" s="401" t="n">
        <v>42</v>
      </c>
      <c r="AV738" s="401" t="n">
        <v>43</v>
      </c>
      <c r="AW738" s="401" t="n">
        <v>44</v>
      </c>
      <c r="AX738" s="401" t="n">
        <v>45</v>
      </c>
      <c r="AY738" s="401" t="n">
        <v>46</v>
      </c>
      <c r="AZ738" s="401" t="n">
        <v>47</v>
      </c>
      <c r="BA738" s="401" t="n">
        <v>48</v>
      </c>
      <c r="BB738" s="401" t="n">
        <v>49</v>
      </c>
      <c r="BC738" s="401" t="n">
        <v>50</v>
      </c>
      <c r="BD738" s="401" t="n">
        <v>51</v>
      </c>
      <c r="BE738" s="401" t="n">
        <v>52</v>
      </c>
      <c r="BF738" s="401" t="n">
        <v>53</v>
      </c>
      <c r="BG738" s="401" t="n">
        <v>54</v>
      </c>
      <c r="BH738" s="401" t="n">
        <v>55</v>
      </c>
      <c r="BI738" s="401" t="n">
        <v>56</v>
      </c>
      <c r="BJ738" s="401" t="n">
        <v>57</v>
      </c>
      <c r="BK738" s="401" t="n">
        <v>58</v>
      </c>
      <c r="BL738" s="401" t="n">
        <v>59</v>
      </c>
      <c r="BM738" s="401" t="n">
        <v>60</v>
      </c>
      <c r="BN738" s="401" t="n">
        <v>61</v>
      </c>
      <c r="BO738" s="401" t="n">
        <v>62</v>
      </c>
      <c r="BP738" s="401" t="n">
        <v>63</v>
      </c>
      <c r="BQ738" s="401" t="n">
        <v>64</v>
      </c>
      <c r="BR738" s="401" t="n">
        <v>65</v>
      </c>
      <c r="BS738" s="401" t="n">
        <v>66</v>
      </c>
      <c r="BT738" s="401" t="n">
        <v>67</v>
      </c>
      <c r="BU738" s="401" t="n">
        <v>68</v>
      </c>
      <c r="BV738" s="401" t="n">
        <v>69</v>
      </c>
      <c r="BW738" s="401" t="n">
        <v>70</v>
      </c>
      <c r="BX738" s="401" t="n">
        <v>71</v>
      </c>
      <c r="BY738" s="401" t="n">
        <v>72</v>
      </c>
      <c r="BZ738" s="401" t="n">
        <v>73</v>
      </c>
      <c r="CA738" s="401" t="n">
        <v>74</v>
      </c>
      <c r="CB738" s="401" t="n">
        <v>75</v>
      </c>
      <c r="CC738" s="401" t="n">
        <v>76</v>
      </c>
      <c r="CD738" s="401" t="n">
        <v>77</v>
      </c>
      <c r="CE738" s="401" t="n">
        <v>78</v>
      </c>
      <c r="CF738" s="401" t="n">
        <v>79</v>
      </c>
      <c r="CG738" s="401" t="n">
        <v>80</v>
      </c>
      <c r="CH738" s="401" t="n">
        <v>81</v>
      </c>
      <c r="CI738" s="401" t="n">
        <v>82</v>
      </c>
      <c r="CJ738" s="401" t="n">
        <v>83</v>
      </c>
      <c r="CK738" s="401" t="n">
        <v>84</v>
      </c>
      <c r="CL738" s="401" t="n">
        <v>85</v>
      </c>
      <c r="CM738" s="401" t="n">
        <v>86</v>
      </c>
      <c r="CN738" s="401" t="n">
        <v>87</v>
      </c>
      <c r="CO738" s="401" t="n">
        <v>88</v>
      </c>
      <c r="CP738" s="401" t="n">
        <v>89</v>
      </c>
      <c r="CQ738" s="401" t="n">
        <v>90</v>
      </c>
      <c r="CR738" s="401" t="n">
        <v>91</v>
      </c>
      <c r="CS738" s="401" t="n">
        <v>92</v>
      </c>
      <c r="CT738" s="401" t="n">
        <v>93</v>
      </c>
      <c r="CU738" s="401" t="n">
        <v>94</v>
      </c>
      <c r="CV738" s="401" t="n">
        <v>95</v>
      </c>
      <c r="CW738" s="401" t="n">
        <v>96</v>
      </c>
      <c r="CX738" s="401" t="n">
        <v>97</v>
      </c>
      <c r="CY738" s="401" t="n">
        <v>98</v>
      </c>
      <c r="CZ738" s="401" t="n">
        <v>99</v>
      </c>
      <c r="DA738" s="401" t="n">
        <v>100</v>
      </c>
      <c r="DB738" s="401" t="n">
        <v>101</v>
      </c>
      <c r="DC738" s="401" t="n">
        <v>102</v>
      </c>
      <c r="DD738" s="401" t="n">
        <v>103</v>
      </c>
      <c r="DE738" s="401" t="n">
        <v>104</v>
      </c>
      <c r="DF738" s="401" t="n">
        <v>105</v>
      </c>
      <c r="DG738" s="401" t="n">
        <v>106</v>
      </c>
      <c r="DH738" s="401" t="n">
        <v>107</v>
      </c>
      <c r="DI738" s="401" t="n">
        <v>108</v>
      </c>
      <c r="DJ738" s="401" t="n">
        <v>109</v>
      </c>
      <c r="DK738" s="401" t="n">
        <v>110</v>
      </c>
      <c r="DL738" s="401" t="n">
        <v>111</v>
      </c>
      <c r="DM738" s="401" t="n">
        <v>112</v>
      </c>
      <c r="DN738" s="401" t="n">
        <v>113</v>
      </c>
      <c r="DO738" s="401" t="n">
        <v>114</v>
      </c>
      <c r="DP738" s="401" t="n">
        <v>115</v>
      </c>
      <c r="DQ738" s="401" t="n">
        <v>116</v>
      </c>
      <c r="DR738" s="401" t="n">
        <v>117</v>
      </c>
      <c r="DS738" s="401" t="n">
        <v>118</v>
      </c>
      <c r="DT738" s="401" t="n">
        <v>119</v>
      </c>
      <c r="DU738" s="401" t="n">
        <v>120</v>
      </c>
      <c r="DV738" s="401" t="n">
        <v>121</v>
      </c>
      <c r="DW738" s="401" t="n">
        <v>122</v>
      </c>
      <c r="DX738" s="401" t="n">
        <v>123</v>
      </c>
      <c r="DY738" s="401" t="n">
        <v>124</v>
      </c>
      <c r="DZ738" s="401" t="n">
        <v>125</v>
      </c>
      <c r="EA738" s="401" t="n">
        <v>126</v>
      </c>
      <c r="EB738" s="401" t="n">
        <v>127</v>
      </c>
      <c r="EC738" s="401" t="n">
        <v>128</v>
      </c>
      <c r="ED738" s="401" t="n">
        <v>129</v>
      </c>
      <c r="EE738" s="401" t="n">
        <v>130</v>
      </c>
      <c r="EF738" s="401" t="n">
        <v>131</v>
      </c>
      <c r="EG738" s="401" t="n">
        <v>132</v>
      </c>
      <c r="EH738" s="401" t="n">
        <v>133</v>
      </c>
      <c r="EI738" s="401" t="n">
        <v>134</v>
      </c>
      <c r="EJ738" s="401" t="n">
        <v>135</v>
      </c>
      <c r="EK738" s="401" t="n">
        <v>136</v>
      </c>
      <c r="EL738" s="401" t="n">
        <v>137</v>
      </c>
      <c r="EM738" s="401" t="n">
        <v>138</v>
      </c>
      <c r="EN738" s="401" t="n">
        <v>139</v>
      </c>
      <c r="EO738" s="401" t="n">
        <v>140</v>
      </c>
      <c r="EP738" s="401" t="n">
        <v>141</v>
      </c>
      <c r="EQ738" s="401" t="n">
        <v>142</v>
      </c>
      <c r="ER738" s="401" t="n">
        <v>143</v>
      </c>
      <c r="ES738" s="401" t="n">
        <v>144</v>
      </c>
      <c r="ET738" s="401" t="n">
        <v>145</v>
      </c>
      <c r="EU738" s="401" t="n">
        <v>146</v>
      </c>
      <c r="EV738" s="401" t="n">
        <v>147</v>
      </c>
      <c r="EW738" s="401" t="n">
        <v>148</v>
      </c>
      <c r="EX738" s="401" t="n">
        <v>149</v>
      </c>
      <c r="EY738" s="401" t="n">
        <v>150</v>
      </c>
    </row>
    <row r="739" customFormat="false" ht="12.75" hidden="false" customHeight="false" outlineLevel="0" collapsed="false">
      <c r="E739" s="401" t="s">
        <v>225</v>
      </c>
      <c r="F739" s="401" t="n">
        <v>98</v>
      </c>
      <c r="G739" s="401" t="n">
        <v>123</v>
      </c>
      <c r="H739" s="401" t="n">
        <v>79</v>
      </c>
      <c r="I739" s="401" t="n">
        <v>148</v>
      </c>
      <c r="J739" s="401" t="n">
        <v>137</v>
      </c>
      <c r="K739" s="401" t="n">
        <v>134</v>
      </c>
      <c r="L739" s="401" t="n">
        <v>145</v>
      </c>
      <c r="M739" s="401" t="n">
        <v>125</v>
      </c>
      <c r="N739" s="401" t="n">
        <v>51</v>
      </c>
      <c r="O739" s="401" t="n">
        <v>46</v>
      </c>
      <c r="P739" s="401" t="n">
        <v>110</v>
      </c>
      <c r="Q739" s="401" t="n">
        <v>3</v>
      </c>
      <c r="R739" s="401" t="n">
        <v>105</v>
      </c>
      <c r="S739" s="401" t="n">
        <v>92</v>
      </c>
      <c r="T739" s="401" t="n">
        <v>9</v>
      </c>
      <c r="U739" s="401" t="n">
        <v>25</v>
      </c>
      <c r="V739" s="401" t="n">
        <v>143</v>
      </c>
      <c r="W739" s="401" t="n">
        <v>124</v>
      </c>
      <c r="X739" s="401" t="n">
        <v>57</v>
      </c>
      <c r="Y739" s="401" t="n">
        <v>132</v>
      </c>
      <c r="Z739" s="401" t="n">
        <v>109</v>
      </c>
      <c r="AA739" s="401" t="n">
        <v>83</v>
      </c>
      <c r="AB739" s="401" t="n">
        <v>10</v>
      </c>
      <c r="AC739" s="401" t="n">
        <v>61</v>
      </c>
      <c r="AD739" s="401" t="n">
        <v>111</v>
      </c>
      <c r="AE739" s="401" t="n">
        <v>15</v>
      </c>
      <c r="AF739" s="401" t="n">
        <v>56</v>
      </c>
      <c r="AG739" s="401" t="n">
        <v>126</v>
      </c>
      <c r="AH739" s="401" t="n">
        <v>66</v>
      </c>
      <c r="AI739" s="401" t="n">
        <v>82</v>
      </c>
      <c r="AJ739" s="401" t="n">
        <v>112</v>
      </c>
      <c r="AK739" s="401" t="n">
        <v>5</v>
      </c>
      <c r="AL739" s="401" t="n">
        <v>97</v>
      </c>
      <c r="AM739" s="401" t="n">
        <v>150</v>
      </c>
      <c r="AN739" s="401" t="n">
        <v>101</v>
      </c>
      <c r="AO739" s="401" t="n">
        <v>50</v>
      </c>
      <c r="AP739" s="401" t="n">
        <v>64</v>
      </c>
      <c r="AQ739" s="401" t="n">
        <v>35</v>
      </c>
      <c r="AR739" s="401" t="n">
        <v>37</v>
      </c>
      <c r="AS739" s="401" t="n">
        <v>142</v>
      </c>
      <c r="AT739" s="401" t="n">
        <v>113</v>
      </c>
      <c r="AU739" s="401" t="n">
        <v>144</v>
      </c>
      <c r="AV739" s="401" t="n">
        <v>19</v>
      </c>
      <c r="AW739" s="401" t="n">
        <v>11</v>
      </c>
      <c r="AX739" s="401" t="n">
        <v>53</v>
      </c>
      <c r="AY739" s="401" t="n">
        <v>129</v>
      </c>
      <c r="AZ739" s="401" t="n">
        <v>114</v>
      </c>
      <c r="BA739" s="401" t="n">
        <v>47</v>
      </c>
      <c r="BB739" s="401" t="n">
        <v>122</v>
      </c>
      <c r="BC739" s="401" t="n">
        <v>86</v>
      </c>
      <c r="BD739" s="401" t="n">
        <v>40</v>
      </c>
      <c r="BE739" s="401" t="n">
        <v>1</v>
      </c>
      <c r="BF739" s="401" t="n">
        <v>87</v>
      </c>
      <c r="BG739" s="401" t="n">
        <v>117</v>
      </c>
      <c r="BH739" s="401" t="n">
        <v>138</v>
      </c>
      <c r="BI739" s="401" t="n">
        <v>84</v>
      </c>
      <c r="BJ739" s="401" t="n">
        <v>60</v>
      </c>
      <c r="BK739" s="401" t="n">
        <v>74</v>
      </c>
      <c r="BL739" s="401" t="n">
        <v>55</v>
      </c>
      <c r="BM739" s="401" t="n">
        <v>118</v>
      </c>
      <c r="BN739" s="401" t="n">
        <v>80</v>
      </c>
      <c r="BO739" s="401" t="n">
        <v>99</v>
      </c>
      <c r="BP739" s="401" t="n">
        <v>149</v>
      </c>
      <c r="BQ739" s="401" t="n">
        <v>43</v>
      </c>
      <c r="BR739" s="401" t="n">
        <v>68</v>
      </c>
      <c r="BS739" s="401" t="n">
        <v>100</v>
      </c>
      <c r="BT739" s="401" t="n">
        <v>135</v>
      </c>
      <c r="BU739" s="401" t="n">
        <v>39</v>
      </c>
      <c r="BV739" s="401" t="n">
        <v>136</v>
      </c>
      <c r="BW739" s="401" t="n">
        <v>73</v>
      </c>
      <c r="BX739" s="401" t="n">
        <v>88</v>
      </c>
      <c r="BY739" s="401" t="n">
        <v>140</v>
      </c>
      <c r="BZ739" s="401" t="n">
        <v>102</v>
      </c>
      <c r="CA739" s="401" t="n">
        <v>58</v>
      </c>
      <c r="CB739" s="401" t="n">
        <v>67</v>
      </c>
      <c r="CC739" s="401" t="n">
        <v>85</v>
      </c>
      <c r="CD739" s="401" t="n">
        <v>48</v>
      </c>
      <c r="CE739" s="401" t="n">
        <v>7</v>
      </c>
      <c r="CF739" s="401" t="n">
        <v>13</v>
      </c>
      <c r="CG739" s="401" t="n">
        <v>32</v>
      </c>
      <c r="CH739" s="401" t="n">
        <v>120</v>
      </c>
      <c r="CI739" s="401" t="n">
        <v>146</v>
      </c>
      <c r="CJ739" s="401" t="n">
        <v>22</v>
      </c>
      <c r="CK739" s="401" t="n">
        <v>12</v>
      </c>
      <c r="CL739" s="401" t="n">
        <v>127</v>
      </c>
      <c r="CM739" s="401" t="n">
        <v>65</v>
      </c>
      <c r="CN739" s="401" t="n">
        <v>45</v>
      </c>
      <c r="CO739" s="401" t="n">
        <v>95</v>
      </c>
      <c r="CP739" s="401" t="n">
        <v>27</v>
      </c>
      <c r="CQ739" s="401" t="n">
        <v>141</v>
      </c>
      <c r="CR739" s="401" t="n">
        <v>44</v>
      </c>
      <c r="CS739" s="401" t="n">
        <v>14</v>
      </c>
      <c r="CT739" s="401" t="n">
        <v>116</v>
      </c>
      <c r="CU739" s="401" t="n">
        <v>16</v>
      </c>
      <c r="CV739" s="401" t="n">
        <v>106</v>
      </c>
      <c r="CW739" s="401" t="n">
        <v>34</v>
      </c>
      <c r="CX739" s="401" t="n">
        <v>90</v>
      </c>
      <c r="CY739" s="401" t="n">
        <v>75</v>
      </c>
      <c r="CZ739" s="401" t="n">
        <v>128</v>
      </c>
      <c r="DA739" s="401" t="n">
        <v>131</v>
      </c>
      <c r="DB739" s="401" t="n">
        <v>17</v>
      </c>
      <c r="DC739" s="401" t="n">
        <v>70</v>
      </c>
      <c r="DD739" s="401" t="n">
        <v>119</v>
      </c>
      <c r="DE739" s="401" t="n">
        <v>72</v>
      </c>
      <c r="DF739" s="401" t="n">
        <v>96</v>
      </c>
      <c r="DG739" s="401" t="n">
        <v>147</v>
      </c>
      <c r="DH739" s="401" t="n">
        <v>93</v>
      </c>
      <c r="DI739" s="401" t="n">
        <v>24</v>
      </c>
      <c r="DJ739" s="401" t="n">
        <v>78</v>
      </c>
      <c r="DK739" s="401" t="n">
        <v>28</v>
      </c>
      <c r="DL739" s="401" t="n">
        <v>23</v>
      </c>
      <c r="DM739" s="401" t="n">
        <v>38</v>
      </c>
      <c r="DN739" s="401" t="n">
        <v>41</v>
      </c>
      <c r="DO739" s="401" t="n">
        <v>77</v>
      </c>
      <c r="DP739" s="401" t="n">
        <v>31</v>
      </c>
      <c r="DQ739" s="401" t="n">
        <v>94</v>
      </c>
      <c r="DR739" s="401" t="n">
        <v>54</v>
      </c>
      <c r="DS739" s="401" t="n">
        <v>139</v>
      </c>
      <c r="DT739" s="401" t="n">
        <v>130</v>
      </c>
      <c r="DU739" s="401" t="n">
        <v>89</v>
      </c>
      <c r="DV739" s="401" t="n">
        <v>18</v>
      </c>
      <c r="DW739" s="401" t="n">
        <v>115</v>
      </c>
      <c r="DX739" s="401" t="n">
        <v>2</v>
      </c>
      <c r="DY739" s="401" t="n">
        <v>52</v>
      </c>
      <c r="DZ739" s="401" t="n">
        <v>81</v>
      </c>
      <c r="EA739" s="401" t="n">
        <v>20</v>
      </c>
      <c r="EB739" s="401" t="n">
        <v>8</v>
      </c>
      <c r="EC739" s="401" t="n">
        <v>36</v>
      </c>
      <c r="ED739" s="401" t="n">
        <v>63</v>
      </c>
      <c r="EE739" s="401" t="n">
        <v>26</v>
      </c>
      <c r="EF739" s="401" t="n">
        <v>133</v>
      </c>
      <c r="EG739" s="401" t="n">
        <v>108</v>
      </c>
      <c r="EH739" s="401" t="n">
        <v>4</v>
      </c>
      <c r="EI739" s="401" t="n">
        <v>6</v>
      </c>
      <c r="EJ739" s="401" t="n">
        <v>29</v>
      </c>
      <c r="EK739" s="401" t="n">
        <v>69</v>
      </c>
      <c r="EL739" s="401" t="n">
        <v>21</v>
      </c>
      <c r="EM739" s="401" t="n">
        <v>71</v>
      </c>
      <c r="EN739" s="401" t="n">
        <v>33</v>
      </c>
      <c r="EO739" s="401" t="n">
        <v>104</v>
      </c>
      <c r="EP739" s="401" t="n">
        <v>107</v>
      </c>
      <c r="EQ739" s="401" t="n">
        <v>121</v>
      </c>
      <c r="ER739" s="401" t="n">
        <v>30</v>
      </c>
      <c r="ES739" s="401" t="n">
        <v>42</v>
      </c>
      <c r="ET739" s="401" t="n">
        <v>76</v>
      </c>
      <c r="EU739" s="401" t="n">
        <v>103</v>
      </c>
      <c r="EV739" s="401" t="n">
        <v>59</v>
      </c>
      <c r="EW739" s="401" t="n">
        <v>49</v>
      </c>
      <c r="EX739" s="401" t="n">
        <v>62</v>
      </c>
      <c r="EY739" s="401" t="n">
        <v>91</v>
      </c>
    </row>
    <row r="740" customFormat="false" ht="12.75" hidden="false" customHeight="false" outlineLevel="0" collapsed="false">
      <c r="E740" s="401" t="s">
        <v>227</v>
      </c>
      <c r="F740" s="401" t="n">
        <v>145</v>
      </c>
      <c r="G740" s="401" t="n">
        <v>24</v>
      </c>
      <c r="H740" s="401" t="n">
        <v>27</v>
      </c>
      <c r="I740" s="401" t="n">
        <v>116</v>
      </c>
      <c r="J740" s="401" t="n">
        <v>34</v>
      </c>
      <c r="K740" s="401" t="n">
        <v>75</v>
      </c>
      <c r="L740" s="401" t="n">
        <v>31</v>
      </c>
      <c r="M740" s="401" t="n">
        <v>60</v>
      </c>
      <c r="N740" s="401" t="n">
        <v>97</v>
      </c>
      <c r="O740" s="401" t="n">
        <v>146</v>
      </c>
      <c r="P740" s="401" t="n">
        <v>148</v>
      </c>
      <c r="Q740" s="401" t="n">
        <v>125</v>
      </c>
      <c r="R740" s="401" t="n">
        <v>117</v>
      </c>
      <c r="S740" s="401" t="n">
        <v>93</v>
      </c>
      <c r="T740" s="401" t="n">
        <v>23</v>
      </c>
      <c r="U740" s="401" t="n">
        <v>33</v>
      </c>
      <c r="V740" s="401" t="n">
        <v>19</v>
      </c>
      <c r="W740" s="401" t="n">
        <v>54</v>
      </c>
      <c r="X740" s="401" t="n">
        <v>83</v>
      </c>
      <c r="Y740" s="401" t="n">
        <v>47</v>
      </c>
      <c r="Z740" s="401" t="n">
        <v>73</v>
      </c>
      <c r="AA740" s="401" t="n">
        <v>4</v>
      </c>
      <c r="AB740" s="401" t="n">
        <v>115</v>
      </c>
      <c r="AC740" s="401" t="n">
        <v>36</v>
      </c>
      <c r="AD740" s="401" t="n">
        <v>88</v>
      </c>
      <c r="AE740" s="401" t="n">
        <v>55</v>
      </c>
      <c r="AF740" s="401" t="n">
        <v>50</v>
      </c>
      <c r="AG740" s="401" t="n">
        <v>70</v>
      </c>
      <c r="AH740" s="401" t="n">
        <v>126</v>
      </c>
      <c r="AI740" s="401" t="n">
        <v>136</v>
      </c>
      <c r="AJ740" s="401" t="n">
        <v>89</v>
      </c>
      <c r="AK740" s="401" t="n">
        <v>35</v>
      </c>
      <c r="AL740" s="401" t="n">
        <v>127</v>
      </c>
      <c r="AM740" s="401" t="n">
        <v>133</v>
      </c>
      <c r="AN740" s="401" t="n">
        <v>3</v>
      </c>
      <c r="AO740" s="401" t="n">
        <v>142</v>
      </c>
      <c r="AP740" s="401" t="n">
        <v>13</v>
      </c>
      <c r="AQ740" s="401" t="n">
        <v>110</v>
      </c>
      <c r="AR740" s="401" t="n">
        <v>101</v>
      </c>
      <c r="AS740" s="401" t="n">
        <v>134</v>
      </c>
      <c r="AT740" s="401" t="n">
        <v>37</v>
      </c>
      <c r="AU740" s="401" t="n">
        <v>131</v>
      </c>
      <c r="AV740" s="401" t="n">
        <v>144</v>
      </c>
      <c r="AW740" s="401" t="n">
        <v>120</v>
      </c>
      <c r="AX740" s="401" t="n">
        <v>123</v>
      </c>
      <c r="AY740" s="401" t="n">
        <v>64</v>
      </c>
      <c r="AZ740" s="401" t="n">
        <v>79</v>
      </c>
      <c r="BA740" s="401" t="n">
        <v>26</v>
      </c>
      <c r="BB740" s="401" t="n">
        <v>21</v>
      </c>
      <c r="BC740" s="401" t="n">
        <v>84</v>
      </c>
      <c r="BD740" s="401" t="n">
        <v>39</v>
      </c>
      <c r="BE740" s="401" t="n">
        <v>28</v>
      </c>
      <c r="BF740" s="401" t="n">
        <v>65</v>
      </c>
      <c r="BG740" s="401" t="n">
        <v>2</v>
      </c>
      <c r="BH740" s="401" t="n">
        <v>108</v>
      </c>
      <c r="BI740" s="401" t="n">
        <v>59</v>
      </c>
      <c r="BJ740" s="401" t="n">
        <v>78</v>
      </c>
      <c r="BK740" s="401" t="n">
        <v>12</v>
      </c>
      <c r="BL740" s="401" t="n">
        <v>17</v>
      </c>
      <c r="BM740" s="401" t="n">
        <v>8</v>
      </c>
      <c r="BN740" s="401" t="n">
        <v>43</v>
      </c>
      <c r="BO740" s="401" t="n">
        <v>58</v>
      </c>
      <c r="BP740" s="401" t="n">
        <v>96</v>
      </c>
      <c r="BQ740" s="401" t="n">
        <v>46</v>
      </c>
      <c r="BR740" s="401" t="n">
        <v>129</v>
      </c>
      <c r="BS740" s="401" t="n">
        <v>32</v>
      </c>
      <c r="BT740" s="401" t="n">
        <v>15</v>
      </c>
      <c r="BU740" s="401" t="n">
        <v>86</v>
      </c>
      <c r="BV740" s="401" t="n">
        <v>80</v>
      </c>
      <c r="BW740" s="401" t="n">
        <v>112</v>
      </c>
      <c r="BX740" s="401" t="n">
        <v>67</v>
      </c>
      <c r="BY740" s="401" t="n">
        <v>49</v>
      </c>
      <c r="BZ740" s="401" t="n">
        <v>57</v>
      </c>
      <c r="CA740" s="401" t="n">
        <v>81</v>
      </c>
      <c r="CB740" s="401" t="n">
        <v>38</v>
      </c>
      <c r="CC740" s="401" t="n">
        <v>9</v>
      </c>
      <c r="CD740" s="401" t="n">
        <v>128</v>
      </c>
      <c r="CE740" s="401" t="n">
        <v>42</v>
      </c>
      <c r="CF740" s="401" t="n">
        <v>20</v>
      </c>
      <c r="CG740" s="401" t="n">
        <v>69</v>
      </c>
      <c r="CH740" s="401" t="n">
        <v>74</v>
      </c>
      <c r="CI740" s="401" t="n">
        <v>119</v>
      </c>
      <c r="CJ740" s="401" t="n">
        <v>100</v>
      </c>
      <c r="CK740" s="401" t="n">
        <v>76</v>
      </c>
      <c r="CL740" s="401" t="n">
        <v>143</v>
      </c>
      <c r="CM740" s="401" t="n">
        <v>130</v>
      </c>
      <c r="CN740" s="401" t="n">
        <v>53</v>
      </c>
      <c r="CO740" s="401" t="n">
        <v>114</v>
      </c>
      <c r="CP740" s="401" t="n">
        <v>7</v>
      </c>
      <c r="CQ740" s="401" t="n">
        <v>16</v>
      </c>
      <c r="CR740" s="401" t="n">
        <v>104</v>
      </c>
      <c r="CS740" s="401" t="n">
        <v>139</v>
      </c>
      <c r="CT740" s="401" t="n">
        <v>6</v>
      </c>
      <c r="CU740" s="401" t="n">
        <v>106</v>
      </c>
      <c r="CV740" s="401" t="n">
        <v>41</v>
      </c>
      <c r="CW740" s="401" t="n">
        <v>132</v>
      </c>
      <c r="CX740" s="401" t="n">
        <v>105</v>
      </c>
      <c r="CY740" s="401" t="n">
        <v>140</v>
      </c>
      <c r="CZ740" s="401" t="n">
        <v>98</v>
      </c>
      <c r="DA740" s="401" t="n">
        <v>147</v>
      </c>
      <c r="DB740" s="401" t="n">
        <v>92</v>
      </c>
      <c r="DC740" s="401" t="n">
        <v>141</v>
      </c>
      <c r="DD740" s="401" t="n">
        <v>82</v>
      </c>
      <c r="DE740" s="401" t="n">
        <v>40</v>
      </c>
      <c r="DF740" s="401" t="n">
        <v>44</v>
      </c>
      <c r="DG740" s="401" t="n">
        <v>77</v>
      </c>
      <c r="DH740" s="401" t="n">
        <v>10</v>
      </c>
      <c r="DI740" s="401" t="n">
        <v>62</v>
      </c>
      <c r="DJ740" s="401" t="n">
        <v>56</v>
      </c>
      <c r="DK740" s="401" t="n">
        <v>48</v>
      </c>
      <c r="DL740" s="401" t="n">
        <v>118</v>
      </c>
      <c r="DM740" s="401" t="n">
        <v>109</v>
      </c>
      <c r="DN740" s="401" t="n">
        <v>135</v>
      </c>
      <c r="DO740" s="401" t="n">
        <v>102</v>
      </c>
      <c r="DP740" s="401" t="n">
        <v>94</v>
      </c>
      <c r="DQ740" s="401" t="n">
        <v>29</v>
      </c>
      <c r="DR740" s="401" t="n">
        <v>95</v>
      </c>
      <c r="DS740" s="401" t="n">
        <v>99</v>
      </c>
      <c r="DT740" s="401" t="n">
        <v>103</v>
      </c>
      <c r="DU740" s="401" t="n">
        <v>11</v>
      </c>
      <c r="DV740" s="401" t="n">
        <v>150</v>
      </c>
      <c r="DW740" s="401" t="n">
        <v>30</v>
      </c>
      <c r="DX740" s="401" t="n">
        <v>45</v>
      </c>
      <c r="DY740" s="401" t="n">
        <v>25</v>
      </c>
      <c r="DZ740" s="401" t="n">
        <v>71</v>
      </c>
      <c r="EA740" s="401" t="n">
        <v>124</v>
      </c>
      <c r="EB740" s="401" t="n">
        <v>91</v>
      </c>
      <c r="EC740" s="401" t="n">
        <v>72</v>
      </c>
      <c r="ED740" s="401" t="n">
        <v>107</v>
      </c>
      <c r="EE740" s="401" t="n">
        <v>51</v>
      </c>
      <c r="EF740" s="401" t="n">
        <v>52</v>
      </c>
      <c r="EG740" s="401" t="n">
        <v>63</v>
      </c>
      <c r="EH740" s="401" t="n">
        <v>5</v>
      </c>
      <c r="EI740" s="401" t="n">
        <v>22</v>
      </c>
      <c r="EJ740" s="401" t="n">
        <v>113</v>
      </c>
      <c r="EK740" s="401" t="n">
        <v>138</v>
      </c>
      <c r="EL740" s="401" t="n">
        <v>111</v>
      </c>
      <c r="EM740" s="401" t="n">
        <v>122</v>
      </c>
      <c r="EN740" s="401" t="n">
        <v>85</v>
      </c>
      <c r="EO740" s="401" t="n">
        <v>66</v>
      </c>
      <c r="EP740" s="401" t="n">
        <v>14</v>
      </c>
      <c r="EQ740" s="401" t="n">
        <v>149</v>
      </c>
      <c r="ER740" s="401" t="n">
        <v>90</v>
      </c>
      <c r="ES740" s="401" t="n">
        <v>18</v>
      </c>
      <c r="ET740" s="401" t="n">
        <v>1</v>
      </c>
      <c r="EU740" s="401" t="n">
        <v>68</v>
      </c>
      <c r="EV740" s="401" t="n">
        <v>61</v>
      </c>
      <c r="EW740" s="401" t="n">
        <v>137</v>
      </c>
      <c r="EX740" s="401" t="n">
        <v>87</v>
      </c>
      <c r="EY740" s="401" t="n">
        <v>121</v>
      </c>
    </row>
    <row r="742" customFormat="false" ht="12.75" hidden="false" customHeight="false" outlineLevel="0" collapsed="false">
      <c r="D742" s="446" t="n">
        <v>151</v>
      </c>
      <c r="E742" s="39" t="s">
        <v>250</v>
      </c>
    </row>
    <row r="743" customFormat="false" ht="12.75" hidden="false" customHeight="false" outlineLevel="0" collapsed="false">
      <c r="E743" s="401" t="s">
        <v>198</v>
      </c>
      <c r="F743" s="401" t="n">
        <v>1</v>
      </c>
      <c r="G743" s="401" t="n">
        <v>2</v>
      </c>
      <c r="H743" s="401" t="n">
        <v>3</v>
      </c>
      <c r="I743" s="401" t="n">
        <v>4</v>
      </c>
      <c r="J743" s="401" t="n">
        <v>5</v>
      </c>
      <c r="K743" s="401" t="n">
        <v>6</v>
      </c>
      <c r="L743" s="401" t="n">
        <v>7</v>
      </c>
      <c r="M743" s="401" t="n">
        <v>8</v>
      </c>
      <c r="N743" s="401" t="n">
        <v>9</v>
      </c>
      <c r="O743" s="401" t="n">
        <v>10</v>
      </c>
      <c r="P743" s="401" t="n">
        <v>11</v>
      </c>
      <c r="Q743" s="401" t="n">
        <v>12</v>
      </c>
      <c r="R743" s="401" t="n">
        <v>13</v>
      </c>
      <c r="S743" s="401" t="n">
        <v>14</v>
      </c>
      <c r="T743" s="401" t="n">
        <v>15</v>
      </c>
      <c r="U743" s="401" t="n">
        <v>16</v>
      </c>
      <c r="V743" s="401" t="n">
        <v>17</v>
      </c>
      <c r="W743" s="401" t="n">
        <v>18</v>
      </c>
      <c r="X743" s="401" t="n">
        <v>19</v>
      </c>
      <c r="Y743" s="401" t="n">
        <v>20</v>
      </c>
      <c r="Z743" s="401" t="n">
        <v>21</v>
      </c>
      <c r="AA743" s="401" t="n">
        <v>22</v>
      </c>
      <c r="AB743" s="401" t="n">
        <v>23</v>
      </c>
      <c r="AC743" s="401" t="n">
        <v>24</v>
      </c>
      <c r="AD743" s="401" t="n">
        <v>25</v>
      </c>
      <c r="AE743" s="401" t="n">
        <v>26</v>
      </c>
      <c r="AF743" s="401" t="n">
        <v>27</v>
      </c>
      <c r="AG743" s="401" t="n">
        <v>28</v>
      </c>
      <c r="AH743" s="401" t="n">
        <v>29</v>
      </c>
      <c r="AI743" s="401" t="n">
        <v>30</v>
      </c>
      <c r="AJ743" s="401" t="n">
        <v>31</v>
      </c>
      <c r="AK743" s="401" t="n">
        <v>32</v>
      </c>
      <c r="AL743" s="401" t="n">
        <v>33</v>
      </c>
      <c r="AM743" s="401" t="n">
        <v>34</v>
      </c>
      <c r="AN743" s="401" t="n">
        <v>35</v>
      </c>
      <c r="AO743" s="401" t="n">
        <v>36</v>
      </c>
      <c r="AP743" s="401" t="n">
        <v>37</v>
      </c>
      <c r="AQ743" s="401" t="n">
        <v>38</v>
      </c>
      <c r="AR743" s="401" t="n">
        <v>39</v>
      </c>
      <c r="AS743" s="401" t="n">
        <v>40</v>
      </c>
      <c r="AT743" s="401" t="n">
        <v>41</v>
      </c>
      <c r="AU743" s="401" t="n">
        <v>42</v>
      </c>
      <c r="AV743" s="401" t="n">
        <v>43</v>
      </c>
      <c r="AW743" s="401" t="n">
        <v>44</v>
      </c>
      <c r="AX743" s="401" t="n">
        <v>45</v>
      </c>
      <c r="AY743" s="401" t="n">
        <v>46</v>
      </c>
      <c r="AZ743" s="401" t="n">
        <v>47</v>
      </c>
      <c r="BA743" s="401" t="n">
        <v>48</v>
      </c>
      <c r="BB743" s="401" t="n">
        <v>49</v>
      </c>
      <c r="BC743" s="401" t="n">
        <v>50</v>
      </c>
      <c r="BD743" s="401" t="n">
        <v>51</v>
      </c>
      <c r="BE743" s="401" t="n">
        <v>52</v>
      </c>
      <c r="BF743" s="401" t="n">
        <v>53</v>
      </c>
      <c r="BG743" s="401" t="n">
        <v>54</v>
      </c>
      <c r="BH743" s="401" t="n">
        <v>55</v>
      </c>
      <c r="BI743" s="401" t="n">
        <v>56</v>
      </c>
      <c r="BJ743" s="401" t="n">
        <v>57</v>
      </c>
      <c r="BK743" s="401" t="n">
        <v>58</v>
      </c>
      <c r="BL743" s="401" t="n">
        <v>59</v>
      </c>
      <c r="BM743" s="401" t="n">
        <v>60</v>
      </c>
      <c r="BN743" s="401" t="n">
        <v>61</v>
      </c>
      <c r="BO743" s="401" t="n">
        <v>62</v>
      </c>
      <c r="BP743" s="401" t="n">
        <v>63</v>
      </c>
      <c r="BQ743" s="401" t="n">
        <v>64</v>
      </c>
      <c r="BR743" s="401" t="n">
        <v>65</v>
      </c>
      <c r="BS743" s="401" t="n">
        <v>66</v>
      </c>
      <c r="BT743" s="401" t="n">
        <v>67</v>
      </c>
      <c r="BU743" s="401" t="n">
        <v>68</v>
      </c>
      <c r="BV743" s="401" t="n">
        <v>69</v>
      </c>
      <c r="BW743" s="401" t="n">
        <v>70</v>
      </c>
      <c r="BX743" s="401" t="n">
        <v>71</v>
      </c>
      <c r="BY743" s="401" t="n">
        <v>72</v>
      </c>
      <c r="BZ743" s="401" t="n">
        <v>73</v>
      </c>
      <c r="CA743" s="401" t="n">
        <v>74</v>
      </c>
      <c r="CB743" s="401" t="n">
        <v>75</v>
      </c>
      <c r="CC743" s="401" t="n">
        <v>76</v>
      </c>
      <c r="CD743" s="401" t="n">
        <v>77</v>
      </c>
      <c r="CE743" s="401" t="n">
        <v>78</v>
      </c>
      <c r="CF743" s="401" t="n">
        <v>79</v>
      </c>
      <c r="CG743" s="401" t="n">
        <v>80</v>
      </c>
      <c r="CH743" s="401" t="n">
        <v>81</v>
      </c>
      <c r="CI743" s="401" t="n">
        <v>82</v>
      </c>
      <c r="CJ743" s="401" t="n">
        <v>83</v>
      </c>
      <c r="CK743" s="401" t="n">
        <v>84</v>
      </c>
      <c r="CL743" s="401" t="n">
        <v>85</v>
      </c>
      <c r="CM743" s="401" t="n">
        <v>86</v>
      </c>
      <c r="CN743" s="401" t="n">
        <v>87</v>
      </c>
      <c r="CO743" s="401" t="n">
        <v>88</v>
      </c>
      <c r="CP743" s="401" t="n">
        <v>89</v>
      </c>
      <c r="CQ743" s="401" t="n">
        <v>90</v>
      </c>
      <c r="CR743" s="401" t="n">
        <v>91</v>
      </c>
      <c r="CS743" s="401" t="n">
        <v>92</v>
      </c>
      <c r="CT743" s="401" t="n">
        <v>93</v>
      </c>
      <c r="CU743" s="401" t="n">
        <v>94</v>
      </c>
      <c r="CV743" s="401" t="n">
        <v>95</v>
      </c>
      <c r="CW743" s="401" t="n">
        <v>96</v>
      </c>
      <c r="CX743" s="401" t="n">
        <v>97</v>
      </c>
      <c r="CY743" s="401" t="n">
        <v>98</v>
      </c>
      <c r="CZ743" s="401" t="n">
        <v>99</v>
      </c>
      <c r="DA743" s="401" t="n">
        <v>100</v>
      </c>
      <c r="DB743" s="401" t="n">
        <v>101</v>
      </c>
      <c r="DC743" s="401" t="n">
        <v>102</v>
      </c>
      <c r="DD743" s="401" t="n">
        <v>103</v>
      </c>
      <c r="DE743" s="401" t="n">
        <v>104</v>
      </c>
      <c r="DF743" s="401" t="n">
        <v>105</v>
      </c>
      <c r="DG743" s="401" t="n">
        <v>106</v>
      </c>
      <c r="DH743" s="401" t="n">
        <v>107</v>
      </c>
      <c r="DI743" s="401" t="n">
        <v>108</v>
      </c>
      <c r="DJ743" s="401" t="n">
        <v>109</v>
      </c>
      <c r="DK743" s="401" t="n">
        <v>110</v>
      </c>
      <c r="DL743" s="401" t="n">
        <v>111</v>
      </c>
      <c r="DM743" s="401" t="n">
        <v>112</v>
      </c>
      <c r="DN743" s="401" t="n">
        <v>113</v>
      </c>
      <c r="DO743" s="401" t="n">
        <v>114</v>
      </c>
      <c r="DP743" s="401" t="n">
        <v>115</v>
      </c>
      <c r="DQ743" s="401" t="n">
        <v>116</v>
      </c>
      <c r="DR743" s="401" t="n">
        <v>117</v>
      </c>
      <c r="DS743" s="401" t="n">
        <v>118</v>
      </c>
      <c r="DT743" s="401" t="n">
        <v>119</v>
      </c>
      <c r="DU743" s="401" t="n">
        <v>120</v>
      </c>
      <c r="DV743" s="401" t="n">
        <v>121</v>
      </c>
      <c r="DW743" s="401" t="n">
        <v>122</v>
      </c>
      <c r="DX743" s="401" t="n">
        <v>123</v>
      </c>
      <c r="DY743" s="401" t="n">
        <v>124</v>
      </c>
      <c r="DZ743" s="401" t="n">
        <v>125</v>
      </c>
      <c r="EA743" s="401" t="n">
        <v>126</v>
      </c>
      <c r="EB743" s="401" t="n">
        <v>127</v>
      </c>
      <c r="EC743" s="401" t="n">
        <v>128</v>
      </c>
      <c r="ED743" s="401" t="n">
        <v>129</v>
      </c>
      <c r="EE743" s="401" t="n">
        <v>130</v>
      </c>
      <c r="EF743" s="401" t="n">
        <v>131</v>
      </c>
      <c r="EG743" s="401" t="n">
        <v>132</v>
      </c>
      <c r="EH743" s="401" t="n">
        <v>133</v>
      </c>
      <c r="EI743" s="401" t="n">
        <v>134</v>
      </c>
      <c r="EJ743" s="401" t="n">
        <v>135</v>
      </c>
      <c r="EK743" s="401" t="n">
        <v>136</v>
      </c>
      <c r="EL743" s="401" t="n">
        <v>137</v>
      </c>
      <c r="EM743" s="401" t="n">
        <v>138</v>
      </c>
      <c r="EN743" s="401" t="n">
        <v>139</v>
      </c>
      <c r="EP743" s="401" t="n">
        <v>140</v>
      </c>
      <c r="EQ743" s="401" t="n">
        <v>141</v>
      </c>
      <c r="ER743" s="401" t="n">
        <v>142</v>
      </c>
      <c r="ES743" s="401" t="n">
        <v>143</v>
      </c>
      <c r="EU743" s="401" t="n">
        <v>144</v>
      </c>
      <c r="EV743" s="401" t="n">
        <v>145</v>
      </c>
      <c r="EW743" s="401" t="n">
        <v>146</v>
      </c>
      <c r="EX743" s="401" t="n">
        <v>147</v>
      </c>
      <c r="EZ743" s="401" t="n">
        <v>148</v>
      </c>
      <c r="FA743" s="401" t="n">
        <v>149</v>
      </c>
      <c r="FB743" s="401" t="n">
        <v>150</v>
      </c>
      <c r="FC743" s="401" t="n">
        <v>151</v>
      </c>
    </row>
    <row r="744" customFormat="false" ht="12.75" hidden="false" customHeight="false" outlineLevel="0" collapsed="false">
      <c r="E744" s="401" t="s">
        <v>225</v>
      </c>
      <c r="F744" s="401" t="n">
        <v>123</v>
      </c>
      <c r="G744" s="401" t="n">
        <v>9</v>
      </c>
      <c r="H744" s="401" t="n">
        <v>5</v>
      </c>
      <c r="I744" s="401" t="n">
        <v>62</v>
      </c>
      <c r="J744" s="401" t="n">
        <v>117</v>
      </c>
      <c r="K744" s="401" t="n">
        <v>143</v>
      </c>
      <c r="L744" s="401" t="n">
        <v>135</v>
      </c>
      <c r="M744" s="401" t="n">
        <v>45</v>
      </c>
      <c r="N744" s="401" t="n">
        <v>2</v>
      </c>
      <c r="O744" s="401" t="n">
        <v>73</v>
      </c>
      <c r="P744" s="401" t="n">
        <v>27</v>
      </c>
      <c r="Q744" s="401" t="n">
        <v>55</v>
      </c>
      <c r="R744" s="401" t="n">
        <v>84</v>
      </c>
      <c r="S744" s="401" t="n">
        <v>6</v>
      </c>
      <c r="T744" s="401" t="n">
        <v>43</v>
      </c>
      <c r="U744" s="401" t="n">
        <v>60</v>
      </c>
      <c r="V744" s="401" t="n">
        <v>105</v>
      </c>
      <c r="W744" s="401" t="n">
        <v>44</v>
      </c>
      <c r="X744" s="401" t="n">
        <v>66</v>
      </c>
      <c r="Y744" s="401" t="n">
        <v>106</v>
      </c>
      <c r="Z744" s="401" t="n">
        <v>114</v>
      </c>
      <c r="AA744" s="401" t="n">
        <v>65</v>
      </c>
      <c r="AB744" s="401" t="n">
        <v>37</v>
      </c>
      <c r="AC744" s="401" t="n">
        <v>133</v>
      </c>
      <c r="AD744" s="401" t="n">
        <v>140</v>
      </c>
      <c r="AE744" s="401" t="n">
        <v>42</v>
      </c>
      <c r="AF744" s="401" t="n">
        <v>108</v>
      </c>
      <c r="AG744" s="401" t="n">
        <v>144</v>
      </c>
      <c r="AH744" s="401" t="n">
        <v>86</v>
      </c>
      <c r="AI744" s="401" t="n">
        <v>47</v>
      </c>
      <c r="AJ744" s="401" t="n">
        <v>39</v>
      </c>
      <c r="AK744" s="401" t="n">
        <v>58</v>
      </c>
      <c r="AL744" s="401" t="n">
        <v>54</v>
      </c>
      <c r="AM744" s="401" t="n">
        <v>103</v>
      </c>
      <c r="AN744" s="401" t="n">
        <v>78</v>
      </c>
      <c r="AO744" s="401" t="n">
        <v>49</v>
      </c>
      <c r="AP744" s="401" t="n">
        <v>136</v>
      </c>
      <c r="AQ744" s="401" t="n">
        <v>112</v>
      </c>
      <c r="AR744" s="401" t="n">
        <v>80</v>
      </c>
      <c r="AS744" s="401" t="n">
        <v>56</v>
      </c>
      <c r="AT744" s="401" t="n">
        <v>99</v>
      </c>
      <c r="AU744" s="401" t="n">
        <v>26</v>
      </c>
      <c r="AV744" s="401" t="n">
        <v>107</v>
      </c>
      <c r="AW744" s="401" t="n">
        <v>18</v>
      </c>
      <c r="AX744" s="401" t="n">
        <v>64</v>
      </c>
      <c r="AY744" s="401" t="n">
        <v>149</v>
      </c>
      <c r="AZ744" s="401" t="n">
        <v>21</v>
      </c>
      <c r="BA744" s="401" t="n">
        <v>11</v>
      </c>
      <c r="BB744" s="401" t="n">
        <v>83</v>
      </c>
      <c r="BC744" s="401" t="n">
        <v>36</v>
      </c>
      <c r="BD744" s="401" t="n">
        <v>57</v>
      </c>
      <c r="BE744" s="401" t="n">
        <v>34</v>
      </c>
      <c r="BF744" s="401" t="n">
        <v>115</v>
      </c>
      <c r="BG744" s="401" t="n">
        <v>63</v>
      </c>
      <c r="BH744" s="401" t="n">
        <v>96</v>
      </c>
      <c r="BI744" s="401" t="n">
        <v>22</v>
      </c>
      <c r="BJ744" s="401" t="n">
        <v>31</v>
      </c>
      <c r="BK744" s="401" t="n">
        <v>102</v>
      </c>
      <c r="BL744" s="401" t="n">
        <v>10</v>
      </c>
      <c r="BM744" s="401" t="n">
        <v>81</v>
      </c>
      <c r="BN744" s="401" t="n">
        <v>142</v>
      </c>
      <c r="BO744" s="401" t="n">
        <v>35</v>
      </c>
      <c r="BP744" s="401" t="n">
        <v>41</v>
      </c>
      <c r="BQ744" s="401" t="n">
        <v>70</v>
      </c>
      <c r="BR744" s="401" t="n">
        <v>139</v>
      </c>
      <c r="BS744" s="401" t="n">
        <v>25</v>
      </c>
      <c r="BT744" s="401" t="n">
        <v>19</v>
      </c>
      <c r="BU744" s="401" t="n">
        <v>109</v>
      </c>
      <c r="BV744" s="401" t="n">
        <v>116</v>
      </c>
      <c r="BW744" s="401" t="n">
        <v>4</v>
      </c>
      <c r="BX744" s="401" t="n">
        <v>77</v>
      </c>
      <c r="BY744" s="401" t="n">
        <v>13</v>
      </c>
      <c r="BZ744" s="401" t="n">
        <v>59</v>
      </c>
      <c r="CA744" s="401" t="n">
        <v>51</v>
      </c>
      <c r="CB744" s="401" t="n">
        <v>92</v>
      </c>
      <c r="CC744" s="401" t="n">
        <v>15</v>
      </c>
      <c r="CD744" s="401" t="n">
        <v>1</v>
      </c>
      <c r="CE744" s="401" t="n">
        <v>74</v>
      </c>
      <c r="CF744" s="401" t="n">
        <v>32</v>
      </c>
      <c r="CG744" s="401" t="n">
        <v>147</v>
      </c>
      <c r="CH744" s="401" t="n">
        <v>33</v>
      </c>
      <c r="CI744" s="401" t="n">
        <v>28</v>
      </c>
      <c r="CJ744" s="401" t="n">
        <v>87</v>
      </c>
      <c r="CK744" s="401" t="n">
        <v>68</v>
      </c>
      <c r="CL744" s="401" t="n">
        <v>76</v>
      </c>
      <c r="CM744" s="401" t="n">
        <v>29</v>
      </c>
      <c r="CN744" s="401" t="n">
        <v>124</v>
      </c>
      <c r="CO744" s="401" t="n">
        <v>20</v>
      </c>
      <c r="CP744" s="401" t="n">
        <v>138</v>
      </c>
      <c r="CQ744" s="401" t="n">
        <v>53</v>
      </c>
      <c r="CR744" s="401" t="n">
        <v>8</v>
      </c>
      <c r="CS744" s="401" t="n">
        <v>98</v>
      </c>
      <c r="CT744" s="401" t="n">
        <v>131</v>
      </c>
      <c r="CU744" s="401" t="n">
        <v>71</v>
      </c>
      <c r="CV744" s="401" t="n">
        <v>17</v>
      </c>
      <c r="CW744" s="401" t="n">
        <v>79</v>
      </c>
      <c r="CX744" s="401" t="n">
        <v>30</v>
      </c>
      <c r="CY744" s="401" t="n">
        <v>67</v>
      </c>
      <c r="CZ744" s="401" t="n">
        <v>141</v>
      </c>
      <c r="DA744" s="401" t="n">
        <v>122</v>
      </c>
      <c r="DB744" s="401" t="n">
        <v>75</v>
      </c>
      <c r="DC744" s="401" t="n">
        <v>3</v>
      </c>
      <c r="DD744" s="401" t="n">
        <v>94</v>
      </c>
      <c r="DE744" s="401" t="n">
        <v>38</v>
      </c>
      <c r="DF744" s="401" t="n">
        <v>148</v>
      </c>
      <c r="DG744" s="401" t="n">
        <v>100</v>
      </c>
      <c r="DH744" s="401" t="n">
        <v>85</v>
      </c>
      <c r="DI744" s="401" t="n">
        <v>12</v>
      </c>
      <c r="DJ744" s="401" t="n">
        <v>150</v>
      </c>
      <c r="DK744" s="401" t="n">
        <v>113</v>
      </c>
      <c r="DL744" s="401" t="n">
        <v>125</v>
      </c>
      <c r="DM744" s="401" t="n">
        <v>120</v>
      </c>
      <c r="DN744" s="401" t="n">
        <v>72</v>
      </c>
      <c r="DO744" s="401" t="n">
        <v>16</v>
      </c>
      <c r="DP744" s="401" t="n">
        <v>91</v>
      </c>
      <c r="DQ744" s="401" t="n">
        <v>69</v>
      </c>
      <c r="DR744" s="401" t="n">
        <v>151</v>
      </c>
      <c r="DS744" s="401" t="n">
        <v>82</v>
      </c>
      <c r="DT744" s="401" t="n">
        <v>146</v>
      </c>
      <c r="DU744" s="401" t="n">
        <v>61</v>
      </c>
      <c r="DV744" s="401" t="n">
        <v>119</v>
      </c>
      <c r="DW744" s="401" t="n">
        <v>48</v>
      </c>
      <c r="DX744" s="401" t="n">
        <v>52</v>
      </c>
      <c r="DY744" s="401" t="n">
        <v>101</v>
      </c>
      <c r="DZ744" s="401" t="n">
        <v>111</v>
      </c>
      <c r="EA744" s="401" t="n">
        <v>132</v>
      </c>
      <c r="EB744" s="401" t="n">
        <v>95</v>
      </c>
      <c r="EC744" s="401" t="n">
        <v>90</v>
      </c>
      <c r="ED744" s="401" t="n">
        <v>130</v>
      </c>
      <c r="EE744" s="401" t="n">
        <v>137</v>
      </c>
      <c r="EF744" s="401" t="n">
        <v>93</v>
      </c>
      <c r="EG744" s="401" t="n">
        <v>104</v>
      </c>
      <c r="EH744" s="401" t="n">
        <v>145</v>
      </c>
      <c r="EI744" s="401" t="n">
        <v>128</v>
      </c>
      <c r="EJ744" s="401" t="n">
        <v>88</v>
      </c>
      <c r="EK744" s="401" t="n">
        <v>23</v>
      </c>
      <c r="EL744" s="401" t="n">
        <v>89</v>
      </c>
      <c r="EM744" s="401" t="n">
        <v>129</v>
      </c>
      <c r="EN744" s="401" t="n">
        <v>110</v>
      </c>
      <c r="EP744" s="401" t="n">
        <v>50</v>
      </c>
      <c r="EQ744" s="401" t="n">
        <v>40</v>
      </c>
      <c r="ER744" s="401" t="n">
        <v>126</v>
      </c>
      <c r="ES744" s="401" t="n">
        <v>121</v>
      </c>
      <c r="EU744" s="401" t="n">
        <v>118</v>
      </c>
      <c r="EV744" s="401" t="n">
        <v>24</v>
      </c>
      <c r="EW744" s="401" t="n">
        <v>97</v>
      </c>
      <c r="EX744" s="401" t="n">
        <v>127</v>
      </c>
      <c r="EZ744" s="401" t="n">
        <v>134</v>
      </c>
      <c r="FA744" s="401" t="n">
        <v>14</v>
      </c>
      <c r="FB744" s="401" t="n">
        <v>46</v>
      </c>
      <c r="FC744" s="401" t="n">
        <v>7</v>
      </c>
    </row>
    <row r="745" customFormat="false" ht="12.75" hidden="false" customHeight="false" outlineLevel="0" collapsed="false">
      <c r="E745" s="401" t="s">
        <v>227</v>
      </c>
      <c r="F745" s="401" t="n">
        <v>147</v>
      </c>
      <c r="G745" s="401" t="n">
        <v>99</v>
      </c>
      <c r="H745" s="401" t="n">
        <v>135</v>
      </c>
      <c r="I745" s="401" t="n">
        <v>11</v>
      </c>
      <c r="J745" s="401" t="n">
        <v>101</v>
      </c>
      <c r="K745" s="401" t="n">
        <v>7</v>
      </c>
      <c r="L745" s="401" t="n">
        <v>56</v>
      </c>
      <c r="M745" s="401" t="n">
        <v>100</v>
      </c>
      <c r="N745" s="401" t="n">
        <v>36</v>
      </c>
      <c r="O745" s="401" t="n">
        <v>93</v>
      </c>
      <c r="P745" s="401" t="n">
        <v>113</v>
      </c>
      <c r="Q745" s="401" t="n">
        <v>128</v>
      </c>
      <c r="R745" s="401" t="n">
        <v>95</v>
      </c>
      <c r="S745" s="401" t="n">
        <v>81</v>
      </c>
      <c r="T745" s="401" t="n">
        <v>72</v>
      </c>
      <c r="U745" s="401" t="n">
        <v>4</v>
      </c>
      <c r="V745" s="401" t="n">
        <v>43</v>
      </c>
      <c r="W745" s="401" t="n">
        <v>89</v>
      </c>
      <c r="X745" s="401" t="n">
        <v>107</v>
      </c>
      <c r="Y745" s="401" t="n">
        <v>67</v>
      </c>
      <c r="Z745" s="401" t="n">
        <v>70</v>
      </c>
      <c r="AA745" s="401" t="n">
        <v>84</v>
      </c>
      <c r="AB745" s="401" t="n">
        <v>122</v>
      </c>
      <c r="AC745" s="401" t="n">
        <v>149</v>
      </c>
      <c r="AD745" s="401" t="n">
        <v>13</v>
      </c>
      <c r="AE745" s="401" t="n">
        <v>65</v>
      </c>
      <c r="AF745" s="401" t="n">
        <v>74</v>
      </c>
      <c r="AG745" s="401" t="n">
        <v>91</v>
      </c>
      <c r="AH745" s="401" t="n">
        <v>26</v>
      </c>
      <c r="AI745" s="401" t="n">
        <v>131</v>
      </c>
      <c r="AJ745" s="401" t="n">
        <v>150</v>
      </c>
      <c r="AK745" s="401" t="n">
        <v>88</v>
      </c>
      <c r="AL745" s="401" t="n">
        <v>120</v>
      </c>
      <c r="AM745" s="401" t="n">
        <v>52</v>
      </c>
      <c r="AN745" s="401" t="n">
        <v>82</v>
      </c>
      <c r="AO745" s="401" t="n">
        <v>130</v>
      </c>
      <c r="AP745" s="401" t="n">
        <v>15</v>
      </c>
      <c r="AQ745" s="401" t="n">
        <v>86</v>
      </c>
      <c r="AR745" s="401" t="n">
        <v>50</v>
      </c>
      <c r="AS745" s="401" t="n">
        <v>97</v>
      </c>
      <c r="AT745" s="401" t="n">
        <v>110</v>
      </c>
      <c r="AU745" s="401" t="n">
        <v>103</v>
      </c>
      <c r="AV745" s="401" t="n">
        <v>29</v>
      </c>
      <c r="AW745" s="401" t="n">
        <v>140</v>
      </c>
      <c r="AX745" s="401" t="n">
        <v>51</v>
      </c>
      <c r="AY745" s="401" t="n">
        <v>2</v>
      </c>
      <c r="AZ745" s="401" t="n">
        <v>66</v>
      </c>
      <c r="BA745" s="401" t="n">
        <v>92</v>
      </c>
      <c r="BB745" s="401" t="n">
        <v>126</v>
      </c>
      <c r="BC745" s="401" t="n">
        <v>98</v>
      </c>
      <c r="BD745" s="401" t="n">
        <v>109</v>
      </c>
      <c r="BE745" s="401" t="n">
        <v>133</v>
      </c>
      <c r="BF745" s="401" t="n">
        <v>137</v>
      </c>
      <c r="BG745" s="401" t="n">
        <v>76</v>
      </c>
      <c r="BH745" s="401" t="n">
        <v>42</v>
      </c>
      <c r="BI745" s="401" t="n">
        <v>139</v>
      </c>
      <c r="BJ745" s="401" t="n">
        <v>115</v>
      </c>
      <c r="BK745" s="401" t="n">
        <v>16</v>
      </c>
      <c r="BL745" s="401" t="n">
        <v>60</v>
      </c>
      <c r="BM745" s="401" t="n">
        <v>49</v>
      </c>
      <c r="BN745" s="401" t="n">
        <v>85</v>
      </c>
      <c r="BO745" s="401" t="n">
        <v>68</v>
      </c>
      <c r="BP745" s="401" t="n">
        <v>114</v>
      </c>
      <c r="BQ745" s="401" t="n">
        <v>23</v>
      </c>
      <c r="BR745" s="401" t="n">
        <v>144</v>
      </c>
      <c r="BS745" s="401" t="n">
        <v>80</v>
      </c>
      <c r="BT745" s="401" t="n">
        <v>83</v>
      </c>
      <c r="BU745" s="401" t="n">
        <v>24</v>
      </c>
      <c r="BV745" s="401" t="n">
        <v>27</v>
      </c>
      <c r="BW745" s="401" t="n">
        <v>142</v>
      </c>
      <c r="BX745" s="401" t="n">
        <v>44</v>
      </c>
      <c r="BY745" s="401" t="n">
        <v>71</v>
      </c>
      <c r="BZ745" s="401" t="n">
        <v>127</v>
      </c>
      <c r="CA745" s="401" t="n">
        <v>102</v>
      </c>
      <c r="CB745" s="401" t="n">
        <v>1</v>
      </c>
      <c r="CC745" s="401" t="n">
        <v>64</v>
      </c>
      <c r="CD745" s="401" t="n">
        <v>143</v>
      </c>
      <c r="CE745" s="401" t="n">
        <v>34</v>
      </c>
      <c r="CF745" s="401" t="n">
        <v>48</v>
      </c>
      <c r="CG745" s="401" t="n">
        <v>116</v>
      </c>
      <c r="CH745" s="401" t="n">
        <v>14</v>
      </c>
      <c r="CI745" s="401" t="n">
        <v>94</v>
      </c>
      <c r="CJ745" s="401" t="n">
        <v>69</v>
      </c>
      <c r="CK745" s="401" t="n">
        <v>22</v>
      </c>
      <c r="CL745" s="401" t="n">
        <v>57</v>
      </c>
      <c r="CM745" s="401" t="n">
        <v>20</v>
      </c>
      <c r="CN745" s="401" t="n">
        <v>134</v>
      </c>
      <c r="CO745" s="401" t="n">
        <v>47</v>
      </c>
      <c r="CP745" s="401" t="n">
        <v>111</v>
      </c>
      <c r="CQ745" s="401" t="n">
        <v>28</v>
      </c>
      <c r="CR745" s="401" t="n">
        <v>117</v>
      </c>
      <c r="CS745" s="401" t="n">
        <v>45</v>
      </c>
      <c r="CT745" s="401" t="n">
        <v>124</v>
      </c>
      <c r="CU745" s="401" t="n">
        <v>58</v>
      </c>
      <c r="CV745" s="401" t="n">
        <v>3</v>
      </c>
      <c r="CW745" s="401" t="n">
        <v>90</v>
      </c>
      <c r="CX745" s="401" t="n">
        <v>146</v>
      </c>
      <c r="CY745" s="401" t="n">
        <v>19</v>
      </c>
      <c r="CZ745" s="401" t="n">
        <v>33</v>
      </c>
      <c r="DA745" s="401" t="n">
        <v>108</v>
      </c>
      <c r="DB745" s="401" t="n">
        <v>10</v>
      </c>
      <c r="DC745" s="401" t="n">
        <v>75</v>
      </c>
      <c r="DD745" s="401" t="n">
        <v>55</v>
      </c>
      <c r="DE745" s="401" t="n">
        <v>132</v>
      </c>
      <c r="DF745" s="401" t="n">
        <v>121</v>
      </c>
      <c r="DG745" s="401" t="n">
        <v>141</v>
      </c>
      <c r="DH745" s="401" t="n">
        <v>119</v>
      </c>
      <c r="DI745" s="401" t="n">
        <v>39</v>
      </c>
      <c r="DJ745" s="401" t="n">
        <v>112</v>
      </c>
      <c r="DK745" s="401" t="n">
        <v>41</v>
      </c>
      <c r="DL745" s="401" t="n">
        <v>105</v>
      </c>
      <c r="DM745" s="401" t="n">
        <v>78</v>
      </c>
      <c r="DN745" s="401" t="n">
        <v>40</v>
      </c>
      <c r="DO745" s="401" t="n">
        <v>31</v>
      </c>
      <c r="DP745" s="401" t="n">
        <v>145</v>
      </c>
      <c r="DQ745" s="401" t="n">
        <v>17</v>
      </c>
      <c r="DR745" s="401" t="n">
        <v>38</v>
      </c>
      <c r="DS745" s="401" t="n">
        <v>9</v>
      </c>
      <c r="DT745" s="401" t="n">
        <v>118</v>
      </c>
      <c r="DU745" s="401" t="n">
        <v>46</v>
      </c>
      <c r="DV745" s="401" t="n">
        <v>54</v>
      </c>
      <c r="DW745" s="401" t="n">
        <v>138</v>
      </c>
      <c r="DX745" s="401" t="n">
        <v>62</v>
      </c>
      <c r="DY745" s="401" t="n">
        <v>12</v>
      </c>
      <c r="DZ745" s="401" t="n">
        <v>8</v>
      </c>
      <c r="EA745" s="401" t="n">
        <v>32</v>
      </c>
      <c r="EB745" s="401" t="n">
        <v>148</v>
      </c>
      <c r="EC745" s="401" t="n">
        <v>25</v>
      </c>
      <c r="ED745" s="401" t="n">
        <v>136</v>
      </c>
      <c r="EE745" s="401" t="n">
        <v>77</v>
      </c>
      <c r="EF745" s="401" t="n">
        <v>63</v>
      </c>
      <c r="EG745" s="401" t="n">
        <v>129</v>
      </c>
      <c r="EH745" s="401" t="n">
        <v>151</v>
      </c>
      <c r="EI745" s="401" t="n">
        <v>87</v>
      </c>
      <c r="EJ745" s="401" t="n">
        <v>123</v>
      </c>
      <c r="EK745" s="401" t="n">
        <v>30</v>
      </c>
      <c r="EL745" s="401" t="n">
        <v>53</v>
      </c>
      <c r="EM745" s="401" t="n">
        <v>106</v>
      </c>
      <c r="EN745" s="401" t="n">
        <v>96</v>
      </c>
      <c r="EP745" s="401" t="n">
        <v>5</v>
      </c>
      <c r="EQ745" s="401" t="n">
        <v>18</v>
      </c>
      <c r="ER745" s="401" t="n">
        <v>79</v>
      </c>
      <c r="ES745" s="401" t="n">
        <v>37</v>
      </c>
      <c r="EU745" s="401" t="n">
        <v>73</v>
      </c>
      <c r="EV745" s="401" t="n">
        <v>59</v>
      </c>
      <c r="EW745" s="401" t="n">
        <v>35</v>
      </c>
      <c r="EX745" s="401" t="n">
        <v>125</v>
      </c>
      <c r="EZ745" s="401" t="n">
        <v>104</v>
      </c>
      <c r="FA745" s="401" t="n">
        <v>61</v>
      </c>
      <c r="FB745" s="401" t="n">
        <v>6</v>
      </c>
      <c r="FC745" s="401" t="n">
        <v>21</v>
      </c>
    </row>
    <row r="747" customFormat="false" ht="12.75" hidden="false" customHeight="false" outlineLevel="0" collapsed="false">
      <c r="D747" s="446" t="n">
        <v>152</v>
      </c>
      <c r="E747" s="39" t="s">
        <v>250</v>
      </c>
    </row>
    <row r="748" customFormat="false" ht="12.75" hidden="false" customHeight="false" outlineLevel="0" collapsed="false">
      <c r="E748" s="401" t="s">
        <v>198</v>
      </c>
      <c r="F748" s="401" t="n">
        <v>1</v>
      </c>
      <c r="G748" s="401" t="n">
        <v>2</v>
      </c>
      <c r="H748" s="401" t="n">
        <v>3</v>
      </c>
      <c r="I748" s="401" t="n">
        <v>4</v>
      </c>
      <c r="J748" s="401" t="n">
        <v>5</v>
      </c>
      <c r="K748" s="401" t="n">
        <v>6</v>
      </c>
      <c r="L748" s="401" t="n">
        <v>7</v>
      </c>
      <c r="M748" s="401" t="n">
        <v>8</v>
      </c>
      <c r="N748" s="401" t="n">
        <v>9</v>
      </c>
      <c r="O748" s="401" t="n">
        <v>10</v>
      </c>
      <c r="P748" s="401" t="n">
        <v>11</v>
      </c>
      <c r="Q748" s="401" t="n">
        <v>12</v>
      </c>
      <c r="R748" s="401" t="n">
        <v>13</v>
      </c>
      <c r="S748" s="401" t="n">
        <v>14</v>
      </c>
      <c r="T748" s="401" t="n">
        <v>15</v>
      </c>
      <c r="U748" s="401" t="n">
        <v>16</v>
      </c>
      <c r="V748" s="401" t="n">
        <v>17</v>
      </c>
      <c r="W748" s="401" t="n">
        <v>18</v>
      </c>
      <c r="X748" s="401" t="n">
        <v>19</v>
      </c>
      <c r="Y748" s="401" t="n">
        <v>20</v>
      </c>
      <c r="Z748" s="401" t="n">
        <v>21</v>
      </c>
      <c r="AA748" s="401" t="n">
        <v>22</v>
      </c>
      <c r="AB748" s="401" t="n">
        <v>23</v>
      </c>
      <c r="AC748" s="401" t="n">
        <v>24</v>
      </c>
      <c r="AD748" s="401" t="n">
        <v>25</v>
      </c>
      <c r="AE748" s="401" t="n">
        <v>26</v>
      </c>
      <c r="AF748" s="401" t="n">
        <v>27</v>
      </c>
      <c r="AG748" s="401" t="n">
        <v>28</v>
      </c>
      <c r="AH748" s="401" t="n">
        <v>29</v>
      </c>
      <c r="AI748" s="401" t="n">
        <v>30</v>
      </c>
      <c r="AJ748" s="401" t="n">
        <v>31</v>
      </c>
      <c r="AK748" s="401" t="n">
        <v>32</v>
      </c>
      <c r="AL748" s="401" t="n">
        <v>33</v>
      </c>
      <c r="AM748" s="401" t="n">
        <v>34</v>
      </c>
      <c r="AN748" s="401" t="n">
        <v>35</v>
      </c>
      <c r="AO748" s="401" t="n">
        <v>36</v>
      </c>
      <c r="AP748" s="401" t="n">
        <v>37</v>
      </c>
      <c r="AQ748" s="401" t="n">
        <v>38</v>
      </c>
      <c r="AR748" s="401" t="n">
        <v>39</v>
      </c>
      <c r="AS748" s="401" t="n">
        <v>40</v>
      </c>
      <c r="AT748" s="401" t="n">
        <v>41</v>
      </c>
      <c r="AU748" s="401" t="n">
        <v>42</v>
      </c>
      <c r="AV748" s="401" t="n">
        <v>43</v>
      </c>
      <c r="AW748" s="401" t="n">
        <v>44</v>
      </c>
      <c r="AX748" s="401" t="n">
        <v>45</v>
      </c>
      <c r="AY748" s="401" t="n">
        <v>46</v>
      </c>
      <c r="AZ748" s="401" t="n">
        <v>47</v>
      </c>
      <c r="BA748" s="401" t="n">
        <v>48</v>
      </c>
      <c r="BB748" s="401" t="n">
        <v>49</v>
      </c>
      <c r="BC748" s="401" t="n">
        <v>50</v>
      </c>
      <c r="BD748" s="401" t="n">
        <v>51</v>
      </c>
      <c r="BE748" s="401" t="n">
        <v>52</v>
      </c>
      <c r="BF748" s="401" t="n">
        <v>53</v>
      </c>
      <c r="BG748" s="401" t="n">
        <v>54</v>
      </c>
      <c r="BH748" s="401" t="n">
        <v>55</v>
      </c>
      <c r="BI748" s="401" t="n">
        <v>56</v>
      </c>
      <c r="BJ748" s="401" t="n">
        <v>57</v>
      </c>
      <c r="BK748" s="401" t="n">
        <v>58</v>
      </c>
      <c r="BL748" s="401" t="n">
        <v>59</v>
      </c>
      <c r="BM748" s="401" t="n">
        <v>60</v>
      </c>
      <c r="BN748" s="401" t="n">
        <v>61</v>
      </c>
      <c r="BO748" s="401" t="n">
        <v>62</v>
      </c>
      <c r="BP748" s="401" t="n">
        <v>63</v>
      </c>
      <c r="BQ748" s="401" t="n">
        <v>64</v>
      </c>
      <c r="BR748" s="401" t="n">
        <v>65</v>
      </c>
      <c r="BS748" s="401" t="n">
        <v>66</v>
      </c>
      <c r="BT748" s="401" t="n">
        <v>67</v>
      </c>
      <c r="BU748" s="401" t="n">
        <v>68</v>
      </c>
      <c r="BV748" s="401" t="n">
        <v>69</v>
      </c>
      <c r="BW748" s="401" t="n">
        <v>70</v>
      </c>
      <c r="BX748" s="401" t="n">
        <v>71</v>
      </c>
      <c r="BY748" s="401" t="n">
        <v>72</v>
      </c>
      <c r="BZ748" s="401" t="n">
        <v>73</v>
      </c>
      <c r="CA748" s="401" t="n">
        <v>74</v>
      </c>
      <c r="CB748" s="401" t="n">
        <v>75</v>
      </c>
      <c r="CC748" s="401" t="n">
        <v>76</v>
      </c>
      <c r="CD748" s="401" t="n">
        <v>77</v>
      </c>
      <c r="CE748" s="401" t="n">
        <v>78</v>
      </c>
      <c r="CF748" s="401" t="n">
        <v>79</v>
      </c>
      <c r="CG748" s="401" t="n">
        <v>80</v>
      </c>
      <c r="CH748" s="401" t="n">
        <v>81</v>
      </c>
      <c r="CI748" s="401" t="n">
        <v>82</v>
      </c>
      <c r="CJ748" s="401" t="n">
        <v>83</v>
      </c>
      <c r="CK748" s="401" t="n">
        <v>84</v>
      </c>
      <c r="CL748" s="401" t="n">
        <v>85</v>
      </c>
      <c r="CM748" s="401" t="n">
        <v>86</v>
      </c>
      <c r="CN748" s="401" t="n">
        <v>87</v>
      </c>
      <c r="CO748" s="401" t="n">
        <v>88</v>
      </c>
      <c r="CP748" s="401" t="n">
        <v>89</v>
      </c>
      <c r="CQ748" s="401" t="n">
        <v>90</v>
      </c>
      <c r="CR748" s="401" t="n">
        <v>91</v>
      </c>
      <c r="CS748" s="401" t="n">
        <v>92</v>
      </c>
      <c r="CT748" s="401" t="n">
        <v>93</v>
      </c>
      <c r="CU748" s="401" t="n">
        <v>94</v>
      </c>
      <c r="CV748" s="401" t="n">
        <v>95</v>
      </c>
      <c r="CW748" s="401" t="n">
        <v>96</v>
      </c>
      <c r="CX748" s="401" t="n">
        <v>97</v>
      </c>
      <c r="CY748" s="401" t="n">
        <v>98</v>
      </c>
      <c r="CZ748" s="401" t="n">
        <v>99</v>
      </c>
      <c r="DA748" s="401" t="n">
        <v>100</v>
      </c>
      <c r="DB748" s="401" t="n">
        <v>101</v>
      </c>
      <c r="DC748" s="401" t="n">
        <v>102</v>
      </c>
      <c r="DD748" s="401" t="n">
        <v>103</v>
      </c>
      <c r="DE748" s="401" t="n">
        <v>104</v>
      </c>
      <c r="DF748" s="401" t="n">
        <v>105</v>
      </c>
      <c r="DG748" s="401" t="n">
        <v>106</v>
      </c>
      <c r="DH748" s="401" t="n">
        <v>107</v>
      </c>
      <c r="DI748" s="401" t="n">
        <v>108</v>
      </c>
      <c r="DJ748" s="401" t="n">
        <v>109</v>
      </c>
      <c r="DK748" s="401" t="n">
        <v>110</v>
      </c>
      <c r="DL748" s="401" t="n">
        <v>111</v>
      </c>
      <c r="DM748" s="401" t="n">
        <v>112</v>
      </c>
      <c r="DN748" s="401" t="n">
        <v>113</v>
      </c>
      <c r="DO748" s="401" t="n">
        <v>114</v>
      </c>
      <c r="DP748" s="401" t="n">
        <v>115</v>
      </c>
      <c r="DQ748" s="401" t="n">
        <v>116</v>
      </c>
      <c r="DR748" s="401" t="n">
        <v>117</v>
      </c>
      <c r="DS748" s="401" t="n">
        <v>118</v>
      </c>
      <c r="DT748" s="401" t="n">
        <v>119</v>
      </c>
      <c r="DU748" s="401" t="n">
        <v>120</v>
      </c>
      <c r="DV748" s="401" t="n">
        <v>121</v>
      </c>
      <c r="DW748" s="401" t="n">
        <v>122</v>
      </c>
      <c r="DX748" s="401" t="n">
        <v>123</v>
      </c>
      <c r="DY748" s="401" t="n">
        <v>124</v>
      </c>
      <c r="DZ748" s="401" t="n">
        <v>125</v>
      </c>
      <c r="EA748" s="401" t="n">
        <v>126</v>
      </c>
      <c r="EB748" s="401" t="n">
        <v>127</v>
      </c>
      <c r="EC748" s="401" t="n">
        <v>128</v>
      </c>
      <c r="ED748" s="401" t="n">
        <v>129</v>
      </c>
      <c r="EE748" s="401" t="n">
        <v>130</v>
      </c>
      <c r="EF748" s="401" t="n">
        <v>131</v>
      </c>
      <c r="EG748" s="401" t="n">
        <v>132</v>
      </c>
      <c r="EH748" s="401" t="n">
        <v>133</v>
      </c>
      <c r="EI748" s="401" t="n">
        <v>134</v>
      </c>
      <c r="EJ748" s="401" t="n">
        <v>135</v>
      </c>
      <c r="EK748" s="401" t="n">
        <v>136</v>
      </c>
      <c r="EL748" s="401" t="n">
        <v>137</v>
      </c>
      <c r="EM748" s="401" t="n">
        <v>138</v>
      </c>
      <c r="EN748" s="401" t="n">
        <v>139</v>
      </c>
      <c r="EO748" s="401" t="n">
        <v>140</v>
      </c>
      <c r="EP748" s="401" t="n">
        <v>141</v>
      </c>
      <c r="EQ748" s="401" t="n">
        <v>142</v>
      </c>
      <c r="ER748" s="401" t="n">
        <v>143</v>
      </c>
      <c r="ES748" s="401" t="n">
        <v>144</v>
      </c>
      <c r="EU748" s="401" t="n">
        <v>145</v>
      </c>
      <c r="EV748" s="401" t="n">
        <v>146</v>
      </c>
      <c r="EW748" s="401" t="n">
        <v>147</v>
      </c>
      <c r="EX748" s="401" t="n">
        <v>148</v>
      </c>
      <c r="EZ748" s="401" t="n">
        <v>149</v>
      </c>
      <c r="FA748" s="401" t="n">
        <v>150</v>
      </c>
      <c r="FB748" s="401" t="n">
        <v>151</v>
      </c>
      <c r="FC748" s="401" t="n">
        <v>152</v>
      </c>
    </row>
    <row r="749" customFormat="false" ht="12.75" hidden="false" customHeight="false" outlineLevel="0" collapsed="false">
      <c r="E749" s="401" t="s">
        <v>225</v>
      </c>
      <c r="F749" s="401" t="n">
        <v>43</v>
      </c>
      <c r="G749" s="401" t="n">
        <v>91</v>
      </c>
      <c r="H749" s="401" t="n">
        <v>86</v>
      </c>
      <c r="I749" s="401" t="n">
        <v>103</v>
      </c>
      <c r="J749" s="401" t="n">
        <v>16</v>
      </c>
      <c r="K749" s="401" t="n">
        <v>114</v>
      </c>
      <c r="L749" s="401" t="n">
        <v>3</v>
      </c>
      <c r="M749" s="401" t="n">
        <v>26</v>
      </c>
      <c r="N749" s="401" t="n">
        <v>82</v>
      </c>
      <c r="O749" s="401" t="n">
        <v>92</v>
      </c>
      <c r="P749" s="401" t="n">
        <v>100</v>
      </c>
      <c r="Q749" s="401" t="n">
        <v>29</v>
      </c>
      <c r="R749" s="401" t="n">
        <v>19</v>
      </c>
      <c r="S749" s="401" t="n">
        <v>145</v>
      </c>
      <c r="T749" s="401" t="n">
        <v>34</v>
      </c>
      <c r="U749" s="401" t="n">
        <v>28</v>
      </c>
      <c r="V749" s="401" t="n">
        <v>89</v>
      </c>
      <c r="W749" s="401" t="n">
        <v>21</v>
      </c>
      <c r="X749" s="401" t="n">
        <v>141</v>
      </c>
      <c r="Y749" s="401" t="n">
        <v>54</v>
      </c>
      <c r="Z749" s="401" t="n">
        <v>10</v>
      </c>
      <c r="AA749" s="401" t="n">
        <v>51</v>
      </c>
      <c r="AB749" s="401" t="n">
        <v>79</v>
      </c>
      <c r="AC749" s="401" t="n">
        <v>40</v>
      </c>
      <c r="AD749" s="401" t="n">
        <v>68</v>
      </c>
      <c r="AE749" s="401" t="n">
        <v>50</v>
      </c>
      <c r="AF749" s="401" t="n">
        <v>24</v>
      </c>
      <c r="AG749" s="401" t="n">
        <v>36</v>
      </c>
      <c r="AH749" s="401" t="n">
        <v>12</v>
      </c>
      <c r="AI749" s="401" t="n">
        <v>57</v>
      </c>
      <c r="AJ749" s="401" t="n">
        <v>135</v>
      </c>
      <c r="AK749" s="401" t="n">
        <v>18</v>
      </c>
      <c r="AL749" s="401" t="n">
        <v>11</v>
      </c>
      <c r="AM749" s="401" t="n">
        <v>73</v>
      </c>
      <c r="AN749" s="401" t="n">
        <v>98</v>
      </c>
      <c r="AO749" s="401" t="n">
        <v>25</v>
      </c>
      <c r="AP749" s="401" t="n">
        <v>121</v>
      </c>
      <c r="AQ749" s="401" t="n">
        <v>127</v>
      </c>
      <c r="AR749" s="401" t="n">
        <v>17</v>
      </c>
      <c r="AS749" s="401" t="n">
        <v>88</v>
      </c>
      <c r="AT749" s="401" t="n">
        <v>13</v>
      </c>
      <c r="AU749" s="401" t="n">
        <v>5</v>
      </c>
      <c r="AV749" s="401" t="n">
        <v>69</v>
      </c>
      <c r="AW749" s="401" t="n">
        <v>87</v>
      </c>
      <c r="AX749" s="401" t="n">
        <v>48</v>
      </c>
      <c r="AY749" s="401" t="n">
        <v>124</v>
      </c>
      <c r="AZ749" s="401" t="n">
        <v>128</v>
      </c>
      <c r="BA749" s="401" t="n">
        <v>35</v>
      </c>
      <c r="BB749" s="401" t="n">
        <v>150</v>
      </c>
      <c r="BC749" s="401" t="n">
        <v>8</v>
      </c>
      <c r="BD749" s="401" t="n">
        <v>53</v>
      </c>
      <c r="BE749" s="401" t="n">
        <v>85</v>
      </c>
      <c r="BF749" s="401" t="n">
        <v>61</v>
      </c>
      <c r="BG749" s="401" t="n">
        <v>47</v>
      </c>
      <c r="BH749" s="401" t="n">
        <v>102</v>
      </c>
      <c r="BI749" s="401" t="n">
        <v>110</v>
      </c>
      <c r="BJ749" s="401" t="n">
        <v>84</v>
      </c>
      <c r="BK749" s="401" t="n">
        <v>90</v>
      </c>
      <c r="BL749" s="401" t="n">
        <v>126</v>
      </c>
      <c r="BM749" s="401" t="n">
        <v>144</v>
      </c>
      <c r="BN749" s="401" t="n">
        <v>30</v>
      </c>
      <c r="BO749" s="401" t="n">
        <v>129</v>
      </c>
      <c r="BP749" s="401" t="n">
        <v>52</v>
      </c>
      <c r="BQ749" s="401" t="n">
        <v>146</v>
      </c>
      <c r="BR749" s="401" t="n">
        <v>7</v>
      </c>
      <c r="BS749" s="401" t="n">
        <v>27</v>
      </c>
      <c r="BT749" s="401" t="n">
        <v>96</v>
      </c>
      <c r="BU749" s="401" t="n">
        <v>125</v>
      </c>
      <c r="BV749" s="401" t="n">
        <v>45</v>
      </c>
      <c r="BW749" s="401" t="n">
        <v>149</v>
      </c>
      <c r="BX749" s="401" t="n">
        <v>130</v>
      </c>
      <c r="BY749" s="401" t="n">
        <v>138</v>
      </c>
      <c r="BZ749" s="401" t="n">
        <v>59</v>
      </c>
      <c r="CA749" s="401" t="n">
        <v>147</v>
      </c>
      <c r="CB749" s="401" t="n">
        <v>4</v>
      </c>
      <c r="CC749" s="401" t="n">
        <v>133</v>
      </c>
      <c r="CD749" s="401" t="n">
        <v>9</v>
      </c>
      <c r="CE749" s="401" t="n">
        <v>31</v>
      </c>
      <c r="CF749" s="401" t="n">
        <v>106</v>
      </c>
      <c r="CG749" s="401" t="n">
        <v>66</v>
      </c>
      <c r="CH749" s="401" t="n">
        <v>105</v>
      </c>
      <c r="CI749" s="401" t="n">
        <v>113</v>
      </c>
      <c r="CJ749" s="401" t="n">
        <v>120</v>
      </c>
      <c r="CK749" s="401" t="n">
        <v>77</v>
      </c>
      <c r="CL749" s="401" t="n">
        <v>107</v>
      </c>
      <c r="CM749" s="401" t="n">
        <v>14</v>
      </c>
      <c r="CN749" s="401" t="n">
        <v>118</v>
      </c>
      <c r="CO749" s="401" t="n">
        <v>2</v>
      </c>
      <c r="CP749" s="401" t="n">
        <v>83</v>
      </c>
      <c r="CQ749" s="401" t="n">
        <v>132</v>
      </c>
      <c r="CR749" s="401" t="n">
        <v>148</v>
      </c>
      <c r="CS749" s="401" t="n">
        <v>15</v>
      </c>
      <c r="CT749" s="401" t="n">
        <v>72</v>
      </c>
      <c r="CU749" s="401" t="n">
        <v>123</v>
      </c>
      <c r="CV749" s="401" t="n">
        <v>143</v>
      </c>
      <c r="CW749" s="401" t="n">
        <v>122</v>
      </c>
      <c r="CX749" s="401" t="n">
        <v>94</v>
      </c>
      <c r="CY749" s="401" t="n">
        <v>81</v>
      </c>
      <c r="CZ749" s="401" t="n">
        <v>41</v>
      </c>
      <c r="DA749" s="401" t="n">
        <v>23</v>
      </c>
      <c r="DB749" s="401" t="n">
        <v>64</v>
      </c>
      <c r="DC749" s="401" t="n">
        <v>152</v>
      </c>
      <c r="DD749" s="401" t="n">
        <v>139</v>
      </c>
      <c r="DE749" s="401" t="n">
        <v>38</v>
      </c>
      <c r="DF749" s="401" t="n">
        <v>42</v>
      </c>
      <c r="DG749" s="401" t="n">
        <v>37</v>
      </c>
      <c r="DH749" s="401" t="n">
        <v>63</v>
      </c>
      <c r="DI749" s="401" t="n">
        <v>131</v>
      </c>
      <c r="DJ749" s="401" t="n">
        <v>111</v>
      </c>
      <c r="DK749" s="401" t="n">
        <v>151</v>
      </c>
      <c r="DL749" s="401" t="n">
        <v>44</v>
      </c>
      <c r="DM749" s="401" t="n">
        <v>55</v>
      </c>
      <c r="DN749" s="401" t="n">
        <v>104</v>
      </c>
      <c r="DO749" s="401" t="n">
        <v>22</v>
      </c>
      <c r="DP749" s="401" t="n">
        <v>108</v>
      </c>
      <c r="DQ749" s="401" t="n">
        <v>62</v>
      </c>
      <c r="DR749" s="401" t="n">
        <v>115</v>
      </c>
      <c r="DS749" s="401" t="n">
        <v>136</v>
      </c>
      <c r="DT749" s="401" t="n">
        <v>116</v>
      </c>
      <c r="DU749" s="401" t="n">
        <v>1</v>
      </c>
      <c r="DV749" s="401" t="n">
        <v>97</v>
      </c>
      <c r="DW749" s="401" t="n">
        <v>58</v>
      </c>
      <c r="DX749" s="401" t="n">
        <v>39</v>
      </c>
      <c r="DY749" s="401" t="n">
        <v>78</v>
      </c>
      <c r="DZ749" s="401" t="n">
        <v>32</v>
      </c>
      <c r="EA749" s="401" t="n">
        <v>134</v>
      </c>
      <c r="EB749" s="401" t="n">
        <v>6</v>
      </c>
      <c r="EC749" s="401" t="n">
        <v>119</v>
      </c>
      <c r="ED749" s="401" t="n">
        <v>142</v>
      </c>
      <c r="EE749" s="401" t="n">
        <v>71</v>
      </c>
      <c r="EF749" s="401" t="n">
        <v>117</v>
      </c>
      <c r="EG749" s="401" t="n">
        <v>95</v>
      </c>
      <c r="EH749" s="401" t="n">
        <v>80</v>
      </c>
      <c r="EI749" s="401" t="n">
        <v>20</v>
      </c>
      <c r="EJ749" s="401" t="n">
        <v>67</v>
      </c>
      <c r="EK749" s="401" t="n">
        <v>70</v>
      </c>
      <c r="EL749" s="401" t="n">
        <v>75</v>
      </c>
      <c r="EM749" s="401" t="n">
        <v>49</v>
      </c>
      <c r="EN749" s="401" t="n">
        <v>137</v>
      </c>
      <c r="EO749" s="401" t="n">
        <v>93</v>
      </c>
      <c r="EP749" s="401" t="n">
        <v>74</v>
      </c>
      <c r="EQ749" s="401" t="n">
        <v>109</v>
      </c>
      <c r="ER749" s="401" t="n">
        <v>112</v>
      </c>
      <c r="ES749" s="401" t="n">
        <v>101</v>
      </c>
      <c r="EU749" s="401" t="n">
        <v>65</v>
      </c>
      <c r="EV749" s="401" t="n">
        <v>99</v>
      </c>
      <c r="EW749" s="401" t="n">
        <v>76</v>
      </c>
      <c r="EX749" s="401" t="n">
        <v>60</v>
      </c>
      <c r="EZ749" s="401" t="n">
        <v>140</v>
      </c>
      <c r="FA749" s="401" t="n">
        <v>46</v>
      </c>
      <c r="FB749" s="401" t="n">
        <v>56</v>
      </c>
      <c r="FC749" s="401" t="n">
        <v>33</v>
      </c>
    </row>
    <row r="750" customFormat="false" ht="12.75" hidden="false" customHeight="false" outlineLevel="0" collapsed="false">
      <c r="E750" s="401" t="s">
        <v>227</v>
      </c>
      <c r="F750" s="401" t="n">
        <v>147</v>
      </c>
      <c r="G750" s="401" t="n">
        <v>123</v>
      </c>
      <c r="H750" s="401" t="n">
        <v>22</v>
      </c>
      <c r="I750" s="401" t="n">
        <v>135</v>
      </c>
      <c r="J750" s="401" t="n">
        <v>106</v>
      </c>
      <c r="K750" s="401" t="n">
        <v>109</v>
      </c>
      <c r="L750" s="401" t="n">
        <v>93</v>
      </c>
      <c r="M750" s="401" t="n">
        <v>15</v>
      </c>
      <c r="N750" s="401" t="n">
        <v>131</v>
      </c>
      <c r="O750" s="401" t="n">
        <v>6</v>
      </c>
      <c r="P750" s="401" t="n">
        <v>8</v>
      </c>
      <c r="Q750" s="401" t="n">
        <v>108</v>
      </c>
      <c r="R750" s="401" t="n">
        <v>57</v>
      </c>
      <c r="S750" s="401" t="n">
        <v>43</v>
      </c>
      <c r="T750" s="401" t="n">
        <v>118</v>
      </c>
      <c r="U750" s="401" t="n">
        <v>94</v>
      </c>
      <c r="V750" s="401" t="n">
        <v>78</v>
      </c>
      <c r="W750" s="401" t="n">
        <v>24</v>
      </c>
      <c r="X750" s="401" t="n">
        <v>130</v>
      </c>
      <c r="Y750" s="401" t="n">
        <v>116</v>
      </c>
      <c r="Z750" s="401" t="n">
        <v>54</v>
      </c>
      <c r="AA750" s="401" t="n">
        <v>140</v>
      </c>
      <c r="AB750" s="401" t="n">
        <v>102</v>
      </c>
      <c r="AC750" s="401" t="n">
        <v>65</v>
      </c>
      <c r="AD750" s="401" t="n">
        <v>86</v>
      </c>
      <c r="AE750" s="401" t="n">
        <v>119</v>
      </c>
      <c r="AF750" s="401" t="n">
        <v>104</v>
      </c>
      <c r="AG750" s="401" t="n">
        <v>74</v>
      </c>
      <c r="AH750" s="401" t="n">
        <v>121</v>
      </c>
      <c r="AI750" s="401" t="n">
        <v>61</v>
      </c>
      <c r="AJ750" s="401" t="n">
        <v>132</v>
      </c>
      <c r="AK750" s="401" t="n">
        <v>100</v>
      </c>
      <c r="AL750" s="401" t="n">
        <v>142</v>
      </c>
      <c r="AM750" s="401" t="n">
        <v>66</v>
      </c>
      <c r="AN750" s="401" t="n">
        <v>101</v>
      </c>
      <c r="AO750" s="401" t="n">
        <v>7</v>
      </c>
      <c r="AP750" s="401" t="n">
        <v>103</v>
      </c>
      <c r="AQ750" s="401" t="n">
        <v>137</v>
      </c>
      <c r="AR750" s="401" t="n">
        <v>18</v>
      </c>
      <c r="AS750" s="401" t="n">
        <v>13</v>
      </c>
      <c r="AT750" s="401" t="n">
        <v>60</v>
      </c>
      <c r="AU750" s="401" t="n">
        <v>80</v>
      </c>
      <c r="AV750" s="401" t="n">
        <v>129</v>
      </c>
      <c r="AW750" s="401" t="n">
        <v>16</v>
      </c>
      <c r="AX750" s="401" t="n">
        <v>27</v>
      </c>
      <c r="AY750" s="401" t="n">
        <v>120</v>
      </c>
      <c r="AZ750" s="401" t="n">
        <v>30</v>
      </c>
      <c r="BA750" s="401" t="n">
        <v>115</v>
      </c>
      <c r="BB750" s="401" t="n">
        <v>56</v>
      </c>
      <c r="BC750" s="401" t="n">
        <v>122</v>
      </c>
      <c r="BD750" s="401" t="n">
        <v>144</v>
      </c>
      <c r="BE750" s="401" t="n">
        <v>33</v>
      </c>
      <c r="BF750" s="401" t="n">
        <v>5</v>
      </c>
      <c r="BG750" s="401" t="n">
        <v>21</v>
      </c>
      <c r="BH750" s="401" t="n">
        <v>148</v>
      </c>
      <c r="BI750" s="401" t="n">
        <v>39</v>
      </c>
      <c r="BJ750" s="401" t="n">
        <v>83</v>
      </c>
      <c r="BK750" s="401" t="n">
        <v>75</v>
      </c>
      <c r="BL750" s="401" t="n">
        <v>110</v>
      </c>
      <c r="BM750" s="401" t="n">
        <v>41</v>
      </c>
      <c r="BN750" s="401" t="n">
        <v>47</v>
      </c>
      <c r="BO750" s="401" t="n">
        <v>126</v>
      </c>
      <c r="BP750" s="401" t="n">
        <v>9</v>
      </c>
      <c r="BQ750" s="401" t="n">
        <v>96</v>
      </c>
      <c r="BR750" s="401" t="n">
        <v>58</v>
      </c>
      <c r="BS750" s="401" t="n">
        <v>34</v>
      </c>
      <c r="BT750" s="401" t="n">
        <v>98</v>
      </c>
      <c r="BU750" s="401" t="n">
        <v>105</v>
      </c>
      <c r="BV750" s="401" t="n">
        <v>70</v>
      </c>
      <c r="BW750" s="401" t="n">
        <v>26</v>
      </c>
      <c r="BX750" s="401" t="n">
        <v>17</v>
      </c>
      <c r="BY750" s="401" t="n">
        <v>48</v>
      </c>
      <c r="BZ750" s="401" t="n">
        <v>95</v>
      </c>
      <c r="CA750" s="401" t="n">
        <v>28</v>
      </c>
      <c r="CB750" s="401" t="n">
        <v>2</v>
      </c>
      <c r="CC750" s="401" t="n">
        <v>45</v>
      </c>
      <c r="CD750" s="401" t="n">
        <v>145</v>
      </c>
      <c r="CE750" s="401" t="n">
        <v>32</v>
      </c>
      <c r="CF750" s="401" t="n">
        <v>127</v>
      </c>
      <c r="CG750" s="401" t="n">
        <v>46</v>
      </c>
      <c r="CH750" s="401" t="n">
        <v>38</v>
      </c>
      <c r="CI750" s="401" t="n">
        <v>49</v>
      </c>
      <c r="CJ750" s="401" t="n">
        <v>82</v>
      </c>
      <c r="CK750" s="401" t="n">
        <v>76</v>
      </c>
      <c r="CL750" s="401" t="n">
        <v>124</v>
      </c>
      <c r="CM750" s="401" t="n">
        <v>151</v>
      </c>
      <c r="CN750" s="401" t="n">
        <v>90</v>
      </c>
      <c r="CO750" s="401" t="n">
        <v>50</v>
      </c>
      <c r="CP750" s="401" t="n">
        <v>112</v>
      </c>
      <c r="CQ750" s="401" t="n">
        <v>141</v>
      </c>
      <c r="CR750" s="401" t="n">
        <v>79</v>
      </c>
      <c r="CS750" s="401" t="n">
        <v>143</v>
      </c>
      <c r="CT750" s="401" t="n">
        <v>152</v>
      </c>
      <c r="CU750" s="401" t="n">
        <v>136</v>
      </c>
      <c r="CV750" s="401" t="n">
        <v>97</v>
      </c>
      <c r="CW750" s="401" t="n">
        <v>20</v>
      </c>
      <c r="CX750" s="401" t="n">
        <v>73</v>
      </c>
      <c r="CY750" s="401" t="n">
        <v>99</v>
      </c>
      <c r="CZ750" s="401" t="n">
        <v>128</v>
      </c>
      <c r="DA750" s="401" t="n">
        <v>113</v>
      </c>
      <c r="DB750" s="401" t="n">
        <v>35</v>
      </c>
      <c r="DC750" s="401" t="n">
        <v>23</v>
      </c>
      <c r="DD750" s="401" t="n">
        <v>84</v>
      </c>
      <c r="DE750" s="401" t="n">
        <v>52</v>
      </c>
      <c r="DF750" s="401" t="n">
        <v>37</v>
      </c>
      <c r="DG750" s="401" t="n">
        <v>40</v>
      </c>
      <c r="DH750" s="401" t="n">
        <v>149</v>
      </c>
      <c r="DI750" s="401" t="n">
        <v>12</v>
      </c>
      <c r="DJ750" s="401" t="n">
        <v>72</v>
      </c>
      <c r="DK750" s="401" t="n">
        <v>114</v>
      </c>
      <c r="DL750" s="401" t="n">
        <v>107</v>
      </c>
      <c r="DM750" s="401" t="n">
        <v>71</v>
      </c>
      <c r="DN750" s="401" t="n">
        <v>87</v>
      </c>
      <c r="DO750" s="401" t="n">
        <v>3</v>
      </c>
      <c r="DP750" s="401" t="n">
        <v>133</v>
      </c>
      <c r="DQ750" s="401" t="n">
        <v>42</v>
      </c>
      <c r="DR750" s="401" t="n">
        <v>68</v>
      </c>
      <c r="DS750" s="401" t="n">
        <v>92</v>
      </c>
      <c r="DT750" s="401" t="n">
        <v>36</v>
      </c>
      <c r="DU750" s="401" t="n">
        <v>138</v>
      </c>
      <c r="DV750" s="401" t="n">
        <v>29</v>
      </c>
      <c r="DW750" s="401" t="n">
        <v>69</v>
      </c>
      <c r="DX750" s="401" t="n">
        <v>14</v>
      </c>
      <c r="DY750" s="401" t="n">
        <v>51</v>
      </c>
      <c r="DZ750" s="401" t="n">
        <v>63</v>
      </c>
      <c r="EA750" s="401" t="n">
        <v>146</v>
      </c>
      <c r="EB750" s="401" t="n">
        <v>139</v>
      </c>
      <c r="EC750" s="401" t="n">
        <v>150</v>
      </c>
      <c r="ED750" s="401" t="n">
        <v>11</v>
      </c>
      <c r="EE750" s="401" t="n">
        <v>53</v>
      </c>
      <c r="EF750" s="401" t="n">
        <v>67</v>
      </c>
      <c r="EG750" s="401" t="n">
        <v>111</v>
      </c>
      <c r="EH750" s="401" t="n">
        <v>55</v>
      </c>
      <c r="EI750" s="401" t="n">
        <v>91</v>
      </c>
      <c r="EJ750" s="401" t="n">
        <v>81</v>
      </c>
      <c r="EK750" s="401" t="n">
        <v>125</v>
      </c>
      <c r="EL750" s="401" t="n">
        <v>134</v>
      </c>
      <c r="EM750" s="401" t="n">
        <v>89</v>
      </c>
      <c r="EN750" s="401" t="n">
        <v>117</v>
      </c>
      <c r="EO750" s="401" t="n">
        <v>62</v>
      </c>
      <c r="EP750" s="401" t="n">
        <v>19</v>
      </c>
      <c r="EQ750" s="401" t="n">
        <v>88</v>
      </c>
      <c r="ER750" s="401" t="n">
        <v>1</v>
      </c>
      <c r="ES750" s="401" t="n">
        <v>10</v>
      </c>
      <c r="EU750" s="401" t="n">
        <v>4</v>
      </c>
      <c r="EV750" s="401" t="n">
        <v>44</v>
      </c>
      <c r="EW750" s="401" t="n">
        <v>64</v>
      </c>
      <c r="EX750" s="401" t="n">
        <v>25</v>
      </c>
      <c r="EZ750" s="401" t="n">
        <v>85</v>
      </c>
      <c r="FA750" s="401" t="n">
        <v>59</v>
      </c>
      <c r="FB750" s="401" t="n">
        <v>77</v>
      </c>
      <c r="FC750" s="401" t="n">
        <v>31</v>
      </c>
    </row>
    <row r="752" customFormat="false" ht="12.75" hidden="false" customHeight="false" outlineLevel="0" collapsed="false">
      <c r="D752" s="446" t="n">
        <v>153</v>
      </c>
      <c r="E752" s="39" t="s">
        <v>250</v>
      </c>
    </row>
    <row r="753" customFormat="false" ht="12.75" hidden="false" customHeight="false" outlineLevel="0" collapsed="false">
      <c r="E753" s="401" t="s">
        <v>198</v>
      </c>
      <c r="F753" s="401" t="n">
        <v>1</v>
      </c>
      <c r="G753" s="401" t="n">
        <v>2</v>
      </c>
      <c r="H753" s="401" t="n">
        <v>3</v>
      </c>
      <c r="I753" s="401" t="n">
        <v>4</v>
      </c>
      <c r="J753" s="401" t="n">
        <v>5</v>
      </c>
      <c r="K753" s="401" t="n">
        <v>6</v>
      </c>
      <c r="L753" s="401" t="n">
        <v>7</v>
      </c>
      <c r="M753" s="401" t="n">
        <v>8</v>
      </c>
      <c r="N753" s="401" t="n">
        <v>9</v>
      </c>
      <c r="O753" s="401" t="n">
        <v>10</v>
      </c>
      <c r="P753" s="401" t="n">
        <v>11</v>
      </c>
      <c r="Q753" s="401" t="n">
        <v>12</v>
      </c>
      <c r="R753" s="401" t="n">
        <v>13</v>
      </c>
      <c r="S753" s="401" t="n">
        <v>14</v>
      </c>
      <c r="T753" s="401" t="n">
        <v>15</v>
      </c>
      <c r="U753" s="401" t="n">
        <v>16</v>
      </c>
      <c r="V753" s="401" t="n">
        <v>17</v>
      </c>
      <c r="W753" s="401" t="n">
        <v>18</v>
      </c>
      <c r="X753" s="401" t="n">
        <v>19</v>
      </c>
      <c r="Y753" s="401" t="n">
        <v>20</v>
      </c>
      <c r="Z753" s="401" t="n">
        <v>21</v>
      </c>
      <c r="AA753" s="401" t="n">
        <v>22</v>
      </c>
      <c r="AB753" s="401" t="n">
        <v>23</v>
      </c>
      <c r="AC753" s="401" t="n">
        <v>24</v>
      </c>
      <c r="AD753" s="401" t="n">
        <v>25</v>
      </c>
      <c r="AE753" s="401" t="n">
        <v>26</v>
      </c>
      <c r="AF753" s="401" t="n">
        <v>27</v>
      </c>
      <c r="AG753" s="401" t="n">
        <v>28</v>
      </c>
      <c r="AH753" s="401" t="n">
        <v>29</v>
      </c>
      <c r="AI753" s="401" t="n">
        <v>30</v>
      </c>
      <c r="AJ753" s="401" t="n">
        <v>31</v>
      </c>
      <c r="AK753" s="401" t="n">
        <v>32</v>
      </c>
      <c r="AL753" s="401" t="n">
        <v>33</v>
      </c>
      <c r="AM753" s="401" t="n">
        <v>34</v>
      </c>
      <c r="AN753" s="401" t="n">
        <v>35</v>
      </c>
      <c r="AO753" s="401" t="n">
        <v>36</v>
      </c>
      <c r="AP753" s="401" t="n">
        <v>37</v>
      </c>
      <c r="AQ753" s="401" t="n">
        <v>38</v>
      </c>
      <c r="AR753" s="401" t="n">
        <v>39</v>
      </c>
      <c r="AS753" s="401" t="n">
        <v>40</v>
      </c>
      <c r="AT753" s="401" t="n">
        <v>41</v>
      </c>
      <c r="AU753" s="401" t="n">
        <v>42</v>
      </c>
      <c r="AV753" s="401" t="n">
        <v>43</v>
      </c>
      <c r="AW753" s="401" t="n">
        <v>44</v>
      </c>
      <c r="AX753" s="401" t="n">
        <v>45</v>
      </c>
      <c r="AY753" s="401" t="n">
        <v>46</v>
      </c>
      <c r="AZ753" s="401" t="n">
        <v>47</v>
      </c>
      <c r="BA753" s="401" t="n">
        <v>48</v>
      </c>
      <c r="BB753" s="401" t="n">
        <v>49</v>
      </c>
      <c r="BC753" s="401" t="n">
        <v>50</v>
      </c>
      <c r="BD753" s="401" t="n">
        <v>51</v>
      </c>
      <c r="BE753" s="401" t="n">
        <v>52</v>
      </c>
      <c r="BF753" s="401" t="n">
        <v>53</v>
      </c>
      <c r="BG753" s="401" t="n">
        <v>54</v>
      </c>
      <c r="BH753" s="401" t="n">
        <v>55</v>
      </c>
      <c r="BI753" s="401" t="n">
        <v>56</v>
      </c>
      <c r="BJ753" s="401" t="n">
        <v>57</v>
      </c>
      <c r="BK753" s="401" t="n">
        <v>58</v>
      </c>
      <c r="BL753" s="401" t="n">
        <v>59</v>
      </c>
      <c r="BM753" s="401" t="n">
        <v>60</v>
      </c>
      <c r="BN753" s="401" t="n">
        <v>61</v>
      </c>
      <c r="BO753" s="401" t="n">
        <v>62</v>
      </c>
      <c r="BP753" s="401" t="n">
        <v>63</v>
      </c>
      <c r="BQ753" s="401" t="n">
        <v>64</v>
      </c>
      <c r="BR753" s="401" t="n">
        <v>65</v>
      </c>
      <c r="BS753" s="401" t="n">
        <v>66</v>
      </c>
      <c r="BT753" s="401" t="n">
        <v>67</v>
      </c>
      <c r="BU753" s="401" t="n">
        <v>68</v>
      </c>
      <c r="BV753" s="401" t="n">
        <v>69</v>
      </c>
      <c r="BW753" s="401" t="n">
        <v>70</v>
      </c>
      <c r="BX753" s="401" t="n">
        <v>71</v>
      </c>
      <c r="BY753" s="401" t="n">
        <v>72</v>
      </c>
      <c r="BZ753" s="401" t="n">
        <v>73</v>
      </c>
      <c r="CA753" s="401" t="n">
        <v>74</v>
      </c>
      <c r="CB753" s="401" t="n">
        <v>75</v>
      </c>
      <c r="CC753" s="401" t="n">
        <v>76</v>
      </c>
      <c r="CD753" s="401" t="n">
        <v>77</v>
      </c>
      <c r="CE753" s="401" t="n">
        <v>78</v>
      </c>
      <c r="CF753" s="401" t="n">
        <v>79</v>
      </c>
      <c r="CG753" s="401" t="n">
        <v>80</v>
      </c>
      <c r="CH753" s="401" t="n">
        <v>81</v>
      </c>
      <c r="CI753" s="401" t="n">
        <v>82</v>
      </c>
      <c r="CJ753" s="401" t="n">
        <v>83</v>
      </c>
      <c r="CK753" s="401" t="n">
        <v>84</v>
      </c>
      <c r="CL753" s="401" t="n">
        <v>85</v>
      </c>
      <c r="CM753" s="401" t="n">
        <v>86</v>
      </c>
      <c r="CN753" s="401" t="n">
        <v>87</v>
      </c>
      <c r="CO753" s="401" t="n">
        <v>88</v>
      </c>
      <c r="CP753" s="401" t="n">
        <v>89</v>
      </c>
      <c r="CQ753" s="401" t="n">
        <v>90</v>
      </c>
      <c r="CR753" s="401" t="n">
        <v>91</v>
      </c>
      <c r="CS753" s="401" t="n">
        <v>92</v>
      </c>
      <c r="CT753" s="401" t="n">
        <v>93</v>
      </c>
      <c r="CU753" s="401" t="n">
        <v>94</v>
      </c>
      <c r="CV753" s="401" t="n">
        <v>95</v>
      </c>
      <c r="CW753" s="401" t="n">
        <v>96</v>
      </c>
      <c r="CX753" s="401" t="n">
        <v>97</v>
      </c>
      <c r="CY753" s="401" t="n">
        <v>98</v>
      </c>
      <c r="CZ753" s="401" t="n">
        <v>99</v>
      </c>
      <c r="DA753" s="401" t="n">
        <v>100</v>
      </c>
      <c r="DB753" s="401" t="n">
        <v>101</v>
      </c>
      <c r="DC753" s="401" t="n">
        <v>102</v>
      </c>
      <c r="DD753" s="401" t="n">
        <v>103</v>
      </c>
      <c r="DE753" s="401" t="n">
        <v>104</v>
      </c>
      <c r="DF753" s="401" t="n">
        <v>105</v>
      </c>
      <c r="DG753" s="401" t="n">
        <v>106</v>
      </c>
      <c r="DH753" s="401" t="n">
        <v>107</v>
      </c>
      <c r="DI753" s="401" t="n">
        <v>108</v>
      </c>
      <c r="DJ753" s="401" t="n">
        <v>109</v>
      </c>
      <c r="DK753" s="401" t="n">
        <v>110</v>
      </c>
      <c r="DL753" s="401" t="n">
        <v>111</v>
      </c>
      <c r="DM753" s="401" t="n">
        <v>112</v>
      </c>
      <c r="DN753" s="401" t="n">
        <v>113</v>
      </c>
      <c r="DO753" s="401" t="n">
        <v>114</v>
      </c>
      <c r="DP753" s="401" t="n">
        <v>115</v>
      </c>
      <c r="DQ753" s="401" t="n">
        <v>116</v>
      </c>
      <c r="DR753" s="401" t="n">
        <v>117</v>
      </c>
      <c r="DS753" s="401" t="n">
        <v>118</v>
      </c>
      <c r="DT753" s="401" t="n">
        <v>119</v>
      </c>
      <c r="DU753" s="401" t="n">
        <v>120</v>
      </c>
      <c r="DV753" s="401" t="n">
        <v>121</v>
      </c>
      <c r="DW753" s="401" t="n">
        <v>122</v>
      </c>
      <c r="DX753" s="401" t="n">
        <v>123</v>
      </c>
      <c r="DY753" s="401" t="n">
        <v>124</v>
      </c>
      <c r="DZ753" s="401" t="n">
        <v>125</v>
      </c>
      <c r="EA753" s="401" t="n">
        <v>126</v>
      </c>
      <c r="EB753" s="401" t="n">
        <v>127</v>
      </c>
      <c r="EC753" s="401" t="n">
        <v>128</v>
      </c>
      <c r="ED753" s="401" t="n">
        <v>129</v>
      </c>
      <c r="EE753" s="401" t="n">
        <v>130</v>
      </c>
      <c r="EF753" s="401" t="n">
        <v>131</v>
      </c>
      <c r="EG753" s="401" t="n">
        <v>132</v>
      </c>
      <c r="EH753" s="401" t="n">
        <v>133</v>
      </c>
      <c r="EI753" s="401" t="n">
        <v>134</v>
      </c>
      <c r="EJ753" s="401" t="n">
        <v>135</v>
      </c>
      <c r="EK753" s="401" t="n">
        <v>136</v>
      </c>
      <c r="EL753" s="401" t="n">
        <v>137</v>
      </c>
      <c r="EM753" s="401" t="n">
        <v>138</v>
      </c>
      <c r="EN753" s="401" t="n">
        <v>139</v>
      </c>
      <c r="EO753" s="401" t="n">
        <v>140</v>
      </c>
      <c r="EP753" s="401" t="n">
        <v>141</v>
      </c>
      <c r="EQ753" s="401" t="n">
        <v>142</v>
      </c>
      <c r="ER753" s="401" t="n">
        <v>143</v>
      </c>
      <c r="ES753" s="401" t="n">
        <v>144</v>
      </c>
      <c r="ET753" s="401" t="n">
        <v>145</v>
      </c>
      <c r="EU753" s="401" t="n">
        <v>146</v>
      </c>
      <c r="EV753" s="401" t="n">
        <v>147</v>
      </c>
      <c r="EW753" s="401" t="n">
        <v>148</v>
      </c>
      <c r="EX753" s="401" t="n">
        <v>149</v>
      </c>
      <c r="EZ753" s="401" t="n">
        <v>150</v>
      </c>
      <c r="FA753" s="401" t="n">
        <v>151</v>
      </c>
      <c r="FB753" s="401" t="n">
        <v>152</v>
      </c>
      <c r="FC753" s="401" t="n">
        <v>153</v>
      </c>
    </row>
    <row r="754" customFormat="false" ht="12.75" hidden="false" customHeight="false" outlineLevel="0" collapsed="false">
      <c r="E754" s="401" t="s">
        <v>225</v>
      </c>
      <c r="F754" s="401" t="n">
        <v>44</v>
      </c>
      <c r="G754" s="401" t="n">
        <v>152</v>
      </c>
      <c r="H754" s="401" t="n">
        <v>64</v>
      </c>
      <c r="I754" s="401" t="n">
        <v>22</v>
      </c>
      <c r="J754" s="401" t="n">
        <v>68</v>
      </c>
      <c r="K754" s="401" t="n">
        <v>15</v>
      </c>
      <c r="L754" s="401" t="n">
        <v>128</v>
      </c>
      <c r="M754" s="401" t="n">
        <v>75</v>
      </c>
      <c r="N754" s="401" t="n">
        <v>21</v>
      </c>
      <c r="O754" s="401" t="n">
        <v>143</v>
      </c>
      <c r="P754" s="401" t="n">
        <v>92</v>
      </c>
      <c r="Q754" s="401" t="n">
        <v>108</v>
      </c>
      <c r="R754" s="401" t="n">
        <v>96</v>
      </c>
      <c r="S754" s="401" t="n">
        <v>136</v>
      </c>
      <c r="T754" s="401" t="n">
        <v>58</v>
      </c>
      <c r="U754" s="401" t="n">
        <v>17</v>
      </c>
      <c r="V754" s="401" t="n">
        <v>103</v>
      </c>
      <c r="W754" s="401" t="n">
        <v>9</v>
      </c>
      <c r="X754" s="401" t="n">
        <v>40</v>
      </c>
      <c r="Y754" s="401" t="n">
        <v>142</v>
      </c>
      <c r="Z754" s="401" t="n">
        <v>148</v>
      </c>
      <c r="AA754" s="401" t="n">
        <v>138</v>
      </c>
      <c r="AB754" s="401" t="n">
        <v>87</v>
      </c>
      <c r="AC754" s="401" t="n">
        <v>133</v>
      </c>
      <c r="AD754" s="401" t="n">
        <v>81</v>
      </c>
      <c r="AE754" s="401" t="n">
        <v>135</v>
      </c>
      <c r="AF754" s="401" t="n">
        <v>3</v>
      </c>
      <c r="AG754" s="401" t="n">
        <v>84</v>
      </c>
      <c r="AH754" s="401" t="n">
        <v>16</v>
      </c>
      <c r="AI754" s="401" t="n">
        <v>114</v>
      </c>
      <c r="AJ754" s="401" t="n">
        <v>129</v>
      </c>
      <c r="AK754" s="401" t="n">
        <v>60</v>
      </c>
      <c r="AL754" s="401" t="n">
        <v>79</v>
      </c>
      <c r="AM754" s="401" t="n">
        <v>140</v>
      </c>
      <c r="AN754" s="401" t="n">
        <v>94</v>
      </c>
      <c r="AO754" s="401" t="n">
        <v>14</v>
      </c>
      <c r="AP754" s="401" t="n">
        <v>109</v>
      </c>
      <c r="AQ754" s="401" t="n">
        <v>25</v>
      </c>
      <c r="AR754" s="401" t="n">
        <v>36</v>
      </c>
      <c r="AS754" s="401" t="n">
        <v>102</v>
      </c>
      <c r="AT754" s="401" t="n">
        <v>70</v>
      </c>
      <c r="AU754" s="401" t="n">
        <v>113</v>
      </c>
      <c r="AV754" s="401" t="n">
        <v>74</v>
      </c>
      <c r="AW754" s="401" t="n">
        <v>6</v>
      </c>
      <c r="AX754" s="401" t="n">
        <v>91</v>
      </c>
      <c r="AY754" s="401" t="n">
        <v>49</v>
      </c>
      <c r="AZ754" s="401" t="n">
        <v>99</v>
      </c>
      <c r="BA754" s="401" t="n">
        <v>39</v>
      </c>
      <c r="BB754" s="401" t="n">
        <v>23</v>
      </c>
      <c r="BC754" s="401" t="n">
        <v>118</v>
      </c>
      <c r="BD754" s="401" t="n">
        <v>5</v>
      </c>
      <c r="BE754" s="401" t="n">
        <v>46</v>
      </c>
      <c r="BF754" s="401" t="n">
        <v>42</v>
      </c>
      <c r="BG754" s="401" t="n">
        <v>141</v>
      </c>
      <c r="BH754" s="401" t="n">
        <v>123</v>
      </c>
      <c r="BI754" s="401" t="n">
        <v>78</v>
      </c>
      <c r="BJ754" s="401" t="n">
        <v>153</v>
      </c>
      <c r="BK754" s="401" t="n">
        <v>32</v>
      </c>
      <c r="BL754" s="401" t="n">
        <v>50</v>
      </c>
      <c r="BM754" s="401" t="n">
        <v>104</v>
      </c>
      <c r="BN754" s="401" t="n">
        <v>134</v>
      </c>
      <c r="BO754" s="401" t="n">
        <v>31</v>
      </c>
      <c r="BP754" s="401" t="n">
        <v>97</v>
      </c>
      <c r="BQ754" s="401" t="n">
        <v>1</v>
      </c>
      <c r="BR754" s="401" t="n">
        <v>76</v>
      </c>
      <c r="BS754" s="401" t="n">
        <v>95</v>
      </c>
      <c r="BT754" s="401" t="n">
        <v>100</v>
      </c>
      <c r="BU754" s="401" t="n">
        <v>124</v>
      </c>
      <c r="BV754" s="401" t="n">
        <v>80</v>
      </c>
      <c r="BW754" s="401" t="n">
        <v>137</v>
      </c>
      <c r="BX754" s="401" t="n">
        <v>18</v>
      </c>
      <c r="BY754" s="401" t="n">
        <v>110</v>
      </c>
      <c r="BZ754" s="401" t="n">
        <v>122</v>
      </c>
      <c r="CA754" s="401" t="n">
        <v>26</v>
      </c>
      <c r="CB754" s="401" t="n">
        <v>72</v>
      </c>
      <c r="CC754" s="401" t="n">
        <v>28</v>
      </c>
      <c r="CD754" s="401" t="n">
        <v>24</v>
      </c>
      <c r="CE754" s="401" t="n">
        <v>115</v>
      </c>
      <c r="CF754" s="401" t="n">
        <v>63</v>
      </c>
      <c r="CG754" s="401" t="n">
        <v>69</v>
      </c>
      <c r="CH754" s="401" t="n">
        <v>38</v>
      </c>
      <c r="CI754" s="401" t="n">
        <v>43</v>
      </c>
      <c r="CJ754" s="401" t="n">
        <v>85</v>
      </c>
      <c r="CK754" s="401" t="n">
        <v>27</v>
      </c>
      <c r="CL754" s="401" t="n">
        <v>53</v>
      </c>
      <c r="CM754" s="401" t="n">
        <v>139</v>
      </c>
      <c r="CN754" s="401" t="n">
        <v>83</v>
      </c>
      <c r="CO754" s="401" t="n">
        <v>147</v>
      </c>
      <c r="CP754" s="401" t="n">
        <v>117</v>
      </c>
      <c r="CQ754" s="401" t="n">
        <v>121</v>
      </c>
      <c r="CR754" s="401" t="n">
        <v>89</v>
      </c>
      <c r="CS754" s="401" t="n">
        <v>149</v>
      </c>
      <c r="CT754" s="401" t="n">
        <v>47</v>
      </c>
      <c r="CU754" s="401" t="n">
        <v>35</v>
      </c>
      <c r="CV754" s="401" t="n">
        <v>131</v>
      </c>
      <c r="CW754" s="401" t="n">
        <v>13</v>
      </c>
      <c r="CX754" s="401" t="n">
        <v>86</v>
      </c>
      <c r="CY754" s="401" t="n">
        <v>151</v>
      </c>
      <c r="CZ754" s="401" t="n">
        <v>52</v>
      </c>
      <c r="DA754" s="401" t="n">
        <v>67</v>
      </c>
      <c r="DB754" s="401" t="n">
        <v>33</v>
      </c>
      <c r="DC754" s="401" t="n">
        <v>119</v>
      </c>
      <c r="DD754" s="401" t="n">
        <v>29</v>
      </c>
      <c r="DE754" s="401" t="n">
        <v>10</v>
      </c>
      <c r="DF754" s="401" t="n">
        <v>11</v>
      </c>
      <c r="DG754" s="401" t="n">
        <v>88</v>
      </c>
      <c r="DH754" s="401" t="n">
        <v>130</v>
      </c>
      <c r="DI754" s="401" t="n">
        <v>45</v>
      </c>
      <c r="DJ754" s="401" t="n">
        <v>82</v>
      </c>
      <c r="DK754" s="401" t="n">
        <v>116</v>
      </c>
      <c r="DL754" s="401" t="n">
        <v>37</v>
      </c>
      <c r="DM754" s="401" t="n">
        <v>51</v>
      </c>
      <c r="DN754" s="401" t="n">
        <v>30</v>
      </c>
      <c r="DO754" s="401" t="n">
        <v>101</v>
      </c>
      <c r="DP754" s="401" t="n">
        <v>132</v>
      </c>
      <c r="DQ754" s="401" t="n">
        <v>34</v>
      </c>
      <c r="DR754" s="401" t="n">
        <v>93</v>
      </c>
      <c r="DS754" s="401" t="n">
        <v>20</v>
      </c>
      <c r="DT754" s="401" t="n">
        <v>66</v>
      </c>
      <c r="DU754" s="401" t="n">
        <v>62</v>
      </c>
      <c r="DV754" s="401" t="n">
        <v>107</v>
      </c>
      <c r="DW754" s="401" t="n">
        <v>90</v>
      </c>
      <c r="DX754" s="401" t="n">
        <v>127</v>
      </c>
      <c r="DY754" s="401" t="n">
        <v>48</v>
      </c>
      <c r="DZ754" s="401" t="n">
        <v>150</v>
      </c>
      <c r="EA754" s="401" t="n">
        <v>57</v>
      </c>
      <c r="EB754" s="401" t="n">
        <v>73</v>
      </c>
      <c r="EC754" s="401" t="n">
        <v>7</v>
      </c>
      <c r="ED754" s="401" t="n">
        <v>98</v>
      </c>
      <c r="EE754" s="401" t="n">
        <v>61</v>
      </c>
      <c r="EF754" s="401" t="n">
        <v>8</v>
      </c>
      <c r="EG754" s="401" t="n">
        <v>106</v>
      </c>
      <c r="EH754" s="401" t="n">
        <v>77</v>
      </c>
      <c r="EI754" s="401" t="n">
        <v>112</v>
      </c>
      <c r="EJ754" s="401" t="n">
        <v>146</v>
      </c>
      <c r="EK754" s="401" t="n">
        <v>55</v>
      </c>
      <c r="EL754" s="401" t="n">
        <v>41</v>
      </c>
      <c r="EM754" s="401" t="n">
        <v>65</v>
      </c>
      <c r="EN754" s="401" t="n">
        <v>12</v>
      </c>
      <c r="EO754" s="401" t="n">
        <v>56</v>
      </c>
      <c r="EP754" s="401" t="n">
        <v>54</v>
      </c>
      <c r="EQ754" s="401" t="n">
        <v>59</v>
      </c>
      <c r="ER754" s="401" t="n">
        <v>2</v>
      </c>
      <c r="ES754" s="401" t="n">
        <v>71</v>
      </c>
      <c r="ET754" s="401" t="n">
        <v>144</v>
      </c>
      <c r="EU754" s="401" t="n">
        <v>120</v>
      </c>
      <c r="EV754" s="401" t="n">
        <v>125</v>
      </c>
      <c r="EW754" s="401" t="n">
        <v>145</v>
      </c>
      <c r="EX754" s="401" t="n">
        <v>105</v>
      </c>
      <c r="EZ754" s="401" t="n">
        <v>19</v>
      </c>
      <c r="FA754" s="401" t="n">
        <v>111</v>
      </c>
      <c r="FB754" s="401" t="n">
        <v>4</v>
      </c>
      <c r="FC754" s="401" t="n">
        <v>126</v>
      </c>
    </row>
    <row r="755" customFormat="false" ht="12.75" hidden="false" customHeight="false" outlineLevel="0" collapsed="false">
      <c r="E755" s="401" t="s">
        <v>227</v>
      </c>
      <c r="F755" s="401" t="n">
        <v>104</v>
      </c>
      <c r="G755" s="401" t="n">
        <v>65</v>
      </c>
      <c r="H755" s="401" t="n">
        <v>67</v>
      </c>
      <c r="I755" s="401" t="n">
        <v>122</v>
      </c>
      <c r="J755" s="401" t="n">
        <v>73</v>
      </c>
      <c r="K755" s="401" t="n">
        <v>105</v>
      </c>
      <c r="L755" s="401" t="n">
        <v>11</v>
      </c>
      <c r="M755" s="401" t="n">
        <v>99</v>
      </c>
      <c r="N755" s="401" t="n">
        <v>91</v>
      </c>
      <c r="O755" s="401" t="n">
        <v>141</v>
      </c>
      <c r="P755" s="401" t="n">
        <v>85</v>
      </c>
      <c r="Q755" s="401" t="n">
        <v>16</v>
      </c>
      <c r="R755" s="401" t="n">
        <v>72</v>
      </c>
      <c r="S755" s="401" t="n">
        <v>37</v>
      </c>
      <c r="T755" s="401" t="n">
        <v>54</v>
      </c>
      <c r="U755" s="401" t="n">
        <v>63</v>
      </c>
      <c r="V755" s="401" t="n">
        <v>30</v>
      </c>
      <c r="W755" s="401" t="n">
        <v>102</v>
      </c>
      <c r="X755" s="401" t="n">
        <v>78</v>
      </c>
      <c r="Y755" s="401" t="n">
        <v>41</v>
      </c>
      <c r="Z755" s="401" t="n">
        <v>130</v>
      </c>
      <c r="AA755" s="401" t="n">
        <v>101</v>
      </c>
      <c r="AB755" s="401" t="n">
        <v>26</v>
      </c>
      <c r="AC755" s="401" t="n">
        <v>92</v>
      </c>
      <c r="AD755" s="401" t="n">
        <v>111</v>
      </c>
      <c r="AE755" s="401" t="n">
        <v>23</v>
      </c>
      <c r="AF755" s="401" t="n">
        <v>9</v>
      </c>
      <c r="AG755" s="401" t="n">
        <v>62</v>
      </c>
      <c r="AH755" s="401" t="n">
        <v>146</v>
      </c>
      <c r="AI755" s="401" t="n">
        <v>127</v>
      </c>
      <c r="AJ755" s="401" t="n">
        <v>35</v>
      </c>
      <c r="AK755" s="401" t="n">
        <v>39</v>
      </c>
      <c r="AL755" s="401" t="n">
        <v>82</v>
      </c>
      <c r="AM755" s="401" t="n">
        <v>106</v>
      </c>
      <c r="AN755" s="401" t="n">
        <v>7</v>
      </c>
      <c r="AO755" s="401" t="n">
        <v>142</v>
      </c>
      <c r="AP755" s="401" t="n">
        <v>14</v>
      </c>
      <c r="AQ755" s="401" t="n">
        <v>44</v>
      </c>
      <c r="AR755" s="401" t="n">
        <v>151</v>
      </c>
      <c r="AS755" s="401" t="n">
        <v>18</v>
      </c>
      <c r="AT755" s="401" t="n">
        <v>50</v>
      </c>
      <c r="AU755" s="401" t="n">
        <v>56</v>
      </c>
      <c r="AV755" s="401" t="n">
        <v>71</v>
      </c>
      <c r="AW755" s="401" t="n">
        <v>128</v>
      </c>
      <c r="AX755" s="401" t="n">
        <v>96</v>
      </c>
      <c r="AY755" s="401" t="n">
        <v>149</v>
      </c>
      <c r="AZ755" s="401" t="n">
        <v>53</v>
      </c>
      <c r="BA755" s="401" t="n">
        <v>100</v>
      </c>
      <c r="BB755" s="401" t="n">
        <v>17</v>
      </c>
      <c r="BC755" s="401" t="n">
        <v>87</v>
      </c>
      <c r="BD755" s="401" t="n">
        <v>144</v>
      </c>
      <c r="BE755" s="401" t="n">
        <v>123</v>
      </c>
      <c r="BF755" s="401" t="n">
        <v>120</v>
      </c>
      <c r="BG755" s="401" t="n">
        <v>28</v>
      </c>
      <c r="BH755" s="401" t="n">
        <v>113</v>
      </c>
      <c r="BI755" s="401" t="n">
        <v>68</v>
      </c>
      <c r="BJ755" s="401" t="n">
        <v>145</v>
      </c>
      <c r="BK755" s="401" t="n">
        <v>90</v>
      </c>
      <c r="BL755" s="401" t="n">
        <v>46</v>
      </c>
      <c r="BM755" s="401" t="n">
        <v>148</v>
      </c>
      <c r="BN755" s="401" t="n">
        <v>29</v>
      </c>
      <c r="BO755" s="401" t="n">
        <v>116</v>
      </c>
      <c r="BP755" s="401" t="n">
        <v>60</v>
      </c>
      <c r="BQ755" s="401" t="n">
        <v>121</v>
      </c>
      <c r="BR755" s="401" t="n">
        <v>31</v>
      </c>
      <c r="BS755" s="401" t="n">
        <v>137</v>
      </c>
      <c r="BT755" s="401" t="n">
        <v>98</v>
      </c>
      <c r="BU755" s="401" t="n">
        <v>119</v>
      </c>
      <c r="BV755" s="401" t="n">
        <v>150</v>
      </c>
      <c r="BW755" s="401" t="n">
        <v>13</v>
      </c>
      <c r="BX755" s="401" t="n">
        <v>140</v>
      </c>
      <c r="BY755" s="401" t="n">
        <v>45</v>
      </c>
      <c r="BZ755" s="401" t="n">
        <v>5</v>
      </c>
      <c r="CA755" s="401" t="n">
        <v>131</v>
      </c>
      <c r="CB755" s="401" t="n">
        <v>77</v>
      </c>
      <c r="CC755" s="401" t="n">
        <v>10</v>
      </c>
      <c r="CD755" s="401" t="n">
        <v>75</v>
      </c>
      <c r="CE755" s="401" t="n">
        <v>34</v>
      </c>
      <c r="CF755" s="401" t="n">
        <v>47</v>
      </c>
      <c r="CG755" s="401" t="n">
        <v>42</v>
      </c>
      <c r="CH755" s="401" t="n">
        <v>143</v>
      </c>
      <c r="CI755" s="401" t="n">
        <v>58</v>
      </c>
      <c r="CJ755" s="401" t="n">
        <v>81</v>
      </c>
      <c r="CK755" s="401" t="n">
        <v>88</v>
      </c>
      <c r="CL755" s="401" t="n">
        <v>97</v>
      </c>
      <c r="CM755" s="401" t="n">
        <v>40</v>
      </c>
      <c r="CN755" s="401" t="n">
        <v>19</v>
      </c>
      <c r="CO755" s="401" t="n">
        <v>52</v>
      </c>
      <c r="CP755" s="401" t="n">
        <v>2</v>
      </c>
      <c r="CQ755" s="401" t="n">
        <v>49</v>
      </c>
      <c r="CR755" s="401" t="n">
        <v>112</v>
      </c>
      <c r="CS755" s="401" t="n">
        <v>124</v>
      </c>
      <c r="CT755" s="401" t="n">
        <v>126</v>
      </c>
      <c r="CU755" s="401" t="n">
        <v>108</v>
      </c>
      <c r="CV755" s="401" t="n">
        <v>57</v>
      </c>
      <c r="CW755" s="401" t="n">
        <v>22</v>
      </c>
      <c r="CX755" s="401" t="n">
        <v>76</v>
      </c>
      <c r="CY755" s="401" t="n">
        <v>136</v>
      </c>
      <c r="CZ755" s="401" t="n">
        <v>83</v>
      </c>
      <c r="DA755" s="401" t="n">
        <v>8</v>
      </c>
      <c r="DB755" s="401" t="n">
        <v>153</v>
      </c>
      <c r="DC755" s="401" t="n">
        <v>64</v>
      </c>
      <c r="DD755" s="401" t="n">
        <v>110</v>
      </c>
      <c r="DE755" s="401" t="n">
        <v>93</v>
      </c>
      <c r="DF755" s="401" t="n">
        <v>6</v>
      </c>
      <c r="DG755" s="401" t="n">
        <v>94</v>
      </c>
      <c r="DH755" s="401" t="n">
        <v>84</v>
      </c>
      <c r="DI755" s="401" t="n">
        <v>1</v>
      </c>
      <c r="DJ755" s="401" t="n">
        <v>43</v>
      </c>
      <c r="DK755" s="401" t="n">
        <v>138</v>
      </c>
      <c r="DL755" s="401" t="n">
        <v>25</v>
      </c>
      <c r="DM755" s="401" t="n">
        <v>66</v>
      </c>
      <c r="DN755" s="401" t="n">
        <v>55</v>
      </c>
      <c r="DO755" s="401" t="n">
        <v>135</v>
      </c>
      <c r="DP755" s="401" t="n">
        <v>32</v>
      </c>
      <c r="DQ755" s="401" t="n">
        <v>24</v>
      </c>
      <c r="DR755" s="401" t="n">
        <v>133</v>
      </c>
      <c r="DS755" s="401" t="n">
        <v>125</v>
      </c>
      <c r="DT755" s="401" t="n">
        <v>70</v>
      </c>
      <c r="DU755" s="401" t="n">
        <v>129</v>
      </c>
      <c r="DV755" s="401" t="n">
        <v>20</v>
      </c>
      <c r="DW755" s="401" t="n">
        <v>4</v>
      </c>
      <c r="DX755" s="401" t="n">
        <v>59</v>
      </c>
      <c r="DY755" s="401" t="n">
        <v>107</v>
      </c>
      <c r="DZ755" s="401" t="n">
        <v>147</v>
      </c>
      <c r="EA755" s="401" t="n">
        <v>109</v>
      </c>
      <c r="EB755" s="401" t="n">
        <v>115</v>
      </c>
      <c r="EC755" s="401" t="n">
        <v>12</v>
      </c>
      <c r="ED755" s="401" t="n">
        <v>103</v>
      </c>
      <c r="EE755" s="401" t="n">
        <v>139</v>
      </c>
      <c r="EF755" s="401" t="n">
        <v>80</v>
      </c>
      <c r="EG755" s="401" t="n">
        <v>89</v>
      </c>
      <c r="EH755" s="401" t="n">
        <v>117</v>
      </c>
      <c r="EI755" s="401" t="n">
        <v>38</v>
      </c>
      <c r="EJ755" s="401" t="n">
        <v>152</v>
      </c>
      <c r="EK755" s="401" t="n">
        <v>114</v>
      </c>
      <c r="EL755" s="401" t="n">
        <v>74</v>
      </c>
      <c r="EM755" s="401" t="n">
        <v>21</v>
      </c>
      <c r="EN755" s="401" t="n">
        <v>86</v>
      </c>
      <c r="EO755" s="401" t="n">
        <v>33</v>
      </c>
      <c r="EP755" s="401" t="n">
        <v>79</v>
      </c>
      <c r="EQ755" s="401" t="n">
        <v>36</v>
      </c>
      <c r="ER755" s="401" t="n">
        <v>27</v>
      </c>
      <c r="ES755" s="401" t="n">
        <v>15</v>
      </c>
      <c r="ET755" s="401" t="n">
        <v>51</v>
      </c>
      <c r="EU755" s="401" t="n">
        <v>118</v>
      </c>
      <c r="EV755" s="401" t="n">
        <v>48</v>
      </c>
      <c r="EW755" s="401" t="n">
        <v>132</v>
      </c>
      <c r="EX755" s="401" t="n">
        <v>3</v>
      </c>
      <c r="EZ755" s="401" t="n">
        <v>69</v>
      </c>
      <c r="FA755" s="401" t="n">
        <v>134</v>
      </c>
      <c r="FB755" s="401" t="n">
        <v>61</v>
      </c>
      <c r="FC755" s="401" t="n">
        <v>95</v>
      </c>
    </row>
    <row r="757" customFormat="false" ht="12.75" hidden="false" customHeight="false" outlineLevel="0" collapsed="false">
      <c r="D757" s="446" t="n">
        <v>154</v>
      </c>
      <c r="E757" s="39" t="s">
        <v>250</v>
      </c>
    </row>
    <row r="758" customFormat="false" ht="12.75" hidden="false" customHeight="false" outlineLevel="0" collapsed="false">
      <c r="E758" s="401" t="s">
        <v>198</v>
      </c>
      <c r="F758" s="401" t="n">
        <v>1</v>
      </c>
      <c r="G758" s="401" t="n">
        <v>2</v>
      </c>
      <c r="H758" s="401" t="n">
        <v>3</v>
      </c>
      <c r="I758" s="401" t="n">
        <v>4</v>
      </c>
      <c r="J758" s="401" t="n">
        <v>5</v>
      </c>
      <c r="K758" s="401" t="n">
        <v>6</v>
      </c>
      <c r="L758" s="401" t="n">
        <v>7</v>
      </c>
      <c r="M758" s="401" t="n">
        <v>8</v>
      </c>
      <c r="N758" s="401" t="n">
        <v>9</v>
      </c>
      <c r="O758" s="401" t="n">
        <v>10</v>
      </c>
      <c r="P758" s="401" t="n">
        <v>11</v>
      </c>
      <c r="Q758" s="401" t="n">
        <v>12</v>
      </c>
      <c r="R758" s="401" t="n">
        <v>13</v>
      </c>
      <c r="S758" s="401" t="n">
        <v>14</v>
      </c>
      <c r="T758" s="401" t="n">
        <v>15</v>
      </c>
      <c r="U758" s="401" t="n">
        <v>16</v>
      </c>
      <c r="V758" s="401" t="n">
        <v>17</v>
      </c>
      <c r="W758" s="401" t="n">
        <v>18</v>
      </c>
      <c r="X758" s="401" t="n">
        <v>19</v>
      </c>
      <c r="Y758" s="401" t="n">
        <v>20</v>
      </c>
      <c r="Z758" s="401" t="n">
        <v>21</v>
      </c>
      <c r="AA758" s="401" t="n">
        <v>22</v>
      </c>
      <c r="AB758" s="401" t="n">
        <v>23</v>
      </c>
      <c r="AC758" s="401" t="n">
        <v>24</v>
      </c>
      <c r="AD758" s="401" t="n">
        <v>25</v>
      </c>
      <c r="AE758" s="401" t="n">
        <v>26</v>
      </c>
      <c r="AF758" s="401" t="n">
        <v>27</v>
      </c>
      <c r="AG758" s="401" t="n">
        <v>28</v>
      </c>
      <c r="AH758" s="401" t="n">
        <v>29</v>
      </c>
      <c r="AI758" s="401" t="n">
        <v>30</v>
      </c>
      <c r="AJ758" s="401" t="n">
        <v>31</v>
      </c>
      <c r="AK758" s="401" t="n">
        <v>32</v>
      </c>
      <c r="AL758" s="401" t="n">
        <v>33</v>
      </c>
      <c r="AM758" s="401" t="n">
        <v>34</v>
      </c>
      <c r="AN758" s="401" t="n">
        <v>35</v>
      </c>
      <c r="AO758" s="401" t="n">
        <v>36</v>
      </c>
      <c r="AP758" s="401" t="n">
        <v>37</v>
      </c>
      <c r="AQ758" s="401" t="n">
        <v>38</v>
      </c>
      <c r="AR758" s="401" t="n">
        <v>39</v>
      </c>
      <c r="AS758" s="401" t="n">
        <v>40</v>
      </c>
      <c r="AT758" s="401" t="n">
        <v>41</v>
      </c>
      <c r="AU758" s="401" t="n">
        <v>42</v>
      </c>
      <c r="AV758" s="401" t="n">
        <v>43</v>
      </c>
      <c r="AW758" s="401" t="n">
        <v>44</v>
      </c>
      <c r="AX758" s="401" t="n">
        <v>45</v>
      </c>
      <c r="AY758" s="401" t="n">
        <v>46</v>
      </c>
      <c r="AZ758" s="401" t="n">
        <v>47</v>
      </c>
      <c r="BA758" s="401" t="n">
        <v>48</v>
      </c>
      <c r="BB758" s="401" t="n">
        <v>49</v>
      </c>
      <c r="BC758" s="401" t="n">
        <v>50</v>
      </c>
      <c r="BD758" s="401" t="n">
        <v>51</v>
      </c>
      <c r="BE758" s="401" t="n">
        <v>52</v>
      </c>
      <c r="BF758" s="401" t="n">
        <v>53</v>
      </c>
      <c r="BG758" s="401" t="n">
        <v>54</v>
      </c>
      <c r="BH758" s="401" t="n">
        <v>55</v>
      </c>
      <c r="BI758" s="401" t="n">
        <v>56</v>
      </c>
      <c r="BJ758" s="401" t="n">
        <v>57</v>
      </c>
      <c r="BK758" s="401" t="n">
        <v>58</v>
      </c>
      <c r="BL758" s="401" t="n">
        <v>59</v>
      </c>
      <c r="BM758" s="401" t="n">
        <v>60</v>
      </c>
      <c r="BN758" s="401" t="n">
        <v>61</v>
      </c>
      <c r="BO758" s="401" t="n">
        <v>62</v>
      </c>
      <c r="BP758" s="401" t="n">
        <v>63</v>
      </c>
      <c r="BQ758" s="401" t="n">
        <v>64</v>
      </c>
      <c r="BR758" s="401" t="n">
        <v>65</v>
      </c>
      <c r="BS758" s="401" t="n">
        <v>66</v>
      </c>
      <c r="BT758" s="401" t="n">
        <v>67</v>
      </c>
      <c r="BU758" s="401" t="n">
        <v>68</v>
      </c>
      <c r="BV758" s="401" t="n">
        <v>69</v>
      </c>
      <c r="BW758" s="401" t="n">
        <v>70</v>
      </c>
      <c r="BX758" s="401" t="n">
        <v>71</v>
      </c>
      <c r="BY758" s="401" t="n">
        <v>72</v>
      </c>
      <c r="BZ758" s="401" t="n">
        <v>73</v>
      </c>
      <c r="CA758" s="401" t="n">
        <v>74</v>
      </c>
      <c r="CB758" s="401" t="n">
        <v>75</v>
      </c>
      <c r="CC758" s="401" t="n">
        <v>76</v>
      </c>
      <c r="CD758" s="401" t="n">
        <v>77</v>
      </c>
      <c r="CE758" s="401" t="n">
        <v>78</v>
      </c>
      <c r="CF758" s="401" t="n">
        <v>79</v>
      </c>
      <c r="CG758" s="401" t="n">
        <v>80</v>
      </c>
      <c r="CH758" s="401" t="n">
        <v>81</v>
      </c>
      <c r="CI758" s="401" t="n">
        <v>82</v>
      </c>
      <c r="CJ758" s="401" t="n">
        <v>83</v>
      </c>
      <c r="CK758" s="401" t="n">
        <v>84</v>
      </c>
      <c r="CL758" s="401" t="n">
        <v>85</v>
      </c>
      <c r="CM758" s="401" t="n">
        <v>86</v>
      </c>
      <c r="CN758" s="401" t="n">
        <v>87</v>
      </c>
      <c r="CO758" s="401" t="n">
        <v>88</v>
      </c>
      <c r="CP758" s="401" t="n">
        <v>89</v>
      </c>
      <c r="CQ758" s="401" t="n">
        <v>90</v>
      </c>
      <c r="CR758" s="401" t="n">
        <v>91</v>
      </c>
      <c r="CS758" s="401" t="n">
        <v>92</v>
      </c>
      <c r="CT758" s="401" t="n">
        <v>93</v>
      </c>
      <c r="CU758" s="401" t="n">
        <v>94</v>
      </c>
      <c r="CV758" s="401" t="n">
        <v>95</v>
      </c>
      <c r="CW758" s="401" t="n">
        <v>96</v>
      </c>
      <c r="CX758" s="401" t="n">
        <v>97</v>
      </c>
      <c r="CY758" s="401" t="n">
        <v>98</v>
      </c>
      <c r="CZ758" s="401" t="n">
        <v>99</v>
      </c>
      <c r="DA758" s="401" t="n">
        <v>100</v>
      </c>
      <c r="DB758" s="401" t="n">
        <v>101</v>
      </c>
      <c r="DC758" s="401" t="n">
        <v>102</v>
      </c>
      <c r="DD758" s="401" t="n">
        <v>103</v>
      </c>
      <c r="DE758" s="401" t="n">
        <v>104</v>
      </c>
      <c r="DF758" s="401" t="n">
        <v>105</v>
      </c>
      <c r="DG758" s="401" t="n">
        <v>106</v>
      </c>
      <c r="DH758" s="401" t="n">
        <v>107</v>
      </c>
      <c r="DI758" s="401" t="n">
        <v>108</v>
      </c>
      <c r="DJ758" s="401" t="n">
        <v>109</v>
      </c>
      <c r="DK758" s="401" t="n">
        <v>110</v>
      </c>
      <c r="DL758" s="401" t="n">
        <v>111</v>
      </c>
      <c r="DM758" s="401" t="n">
        <v>112</v>
      </c>
      <c r="DN758" s="401" t="n">
        <v>113</v>
      </c>
      <c r="DO758" s="401" t="n">
        <v>114</v>
      </c>
      <c r="DP758" s="401" t="n">
        <v>115</v>
      </c>
      <c r="DQ758" s="401" t="n">
        <v>116</v>
      </c>
      <c r="DR758" s="401" t="n">
        <v>117</v>
      </c>
      <c r="DS758" s="401" t="n">
        <v>118</v>
      </c>
      <c r="DT758" s="401" t="n">
        <v>119</v>
      </c>
      <c r="DU758" s="401" t="n">
        <v>120</v>
      </c>
      <c r="DV758" s="401" t="n">
        <v>121</v>
      </c>
      <c r="DW758" s="401" t="n">
        <v>122</v>
      </c>
      <c r="DX758" s="401" t="n">
        <v>123</v>
      </c>
      <c r="DY758" s="401" t="n">
        <v>124</v>
      </c>
      <c r="DZ758" s="401" t="n">
        <v>125</v>
      </c>
      <c r="EA758" s="401" t="n">
        <v>126</v>
      </c>
      <c r="EB758" s="401" t="n">
        <v>127</v>
      </c>
      <c r="EC758" s="401" t="n">
        <v>128</v>
      </c>
      <c r="ED758" s="401" t="n">
        <v>129</v>
      </c>
      <c r="EE758" s="401" t="n">
        <v>130</v>
      </c>
      <c r="EF758" s="401" t="n">
        <v>131</v>
      </c>
      <c r="EG758" s="401" t="n">
        <v>132</v>
      </c>
      <c r="EH758" s="401" t="n">
        <v>133</v>
      </c>
      <c r="EI758" s="401" t="n">
        <v>134</v>
      </c>
      <c r="EJ758" s="401" t="n">
        <v>135</v>
      </c>
      <c r="EK758" s="401" t="n">
        <v>136</v>
      </c>
      <c r="EL758" s="401" t="n">
        <v>137</v>
      </c>
      <c r="EM758" s="401" t="n">
        <v>138</v>
      </c>
      <c r="EN758" s="401" t="n">
        <v>139</v>
      </c>
      <c r="EO758" s="401" t="n">
        <v>140</v>
      </c>
      <c r="EP758" s="401" t="n">
        <v>141</v>
      </c>
      <c r="EQ758" s="401" t="n">
        <v>142</v>
      </c>
      <c r="ER758" s="401" t="n">
        <v>143</v>
      </c>
      <c r="ES758" s="401" t="n">
        <v>144</v>
      </c>
      <c r="ET758" s="401" t="n">
        <v>145</v>
      </c>
      <c r="EU758" s="401" t="n">
        <v>146</v>
      </c>
      <c r="EV758" s="401" t="n">
        <v>147</v>
      </c>
      <c r="EW758" s="401" t="n">
        <v>148</v>
      </c>
      <c r="EX758" s="401" t="n">
        <v>149</v>
      </c>
      <c r="EY758" s="401" t="n">
        <v>150</v>
      </c>
      <c r="EZ758" s="401" t="n">
        <v>151</v>
      </c>
      <c r="FA758" s="401" t="n">
        <v>152</v>
      </c>
      <c r="FB758" s="401" t="n">
        <v>153</v>
      </c>
      <c r="FC758" s="401" t="n">
        <v>154</v>
      </c>
    </row>
    <row r="759" customFormat="false" ht="12.75" hidden="false" customHeight="false" outlineLevel="0" collapsed="false">
      <c r="E759" s="401" t="s">
        <v>225</v>
      </c>
      <c r="F759" s="401" t="n">
        <v>82</v>
      </c>
      <c r="G759" s="401" t="n">
        <v>150</v>
      </c>
      <c r="H759" s="401" t="n">
        <v>21</v>
      </c>
      <c r="I759" s="401" t="n">
        <v>18</v>
      </c>
      <c r="J759" s="401" t="n">
        <v>136</v>
      </c>
      <c r="K759" s="401" t="n">
        <v>42</v>
      </c>
      <c r="L759" s="401" t="n">
        <v>73</v>
      </c>
      <c r="M759" s="401" t="n">
        <v>15</v>
      </c>
      <c r="N759" s="401" t="n">
        <v>40</v>
      </c>
      <c r="O759" s="401" t="n">
        <v>29</v>
      </c>
      <c r="P759" s="401" t="n">
        <v>100</v>
      </c>
      <c r="Q759" s="401" t="n">
        <v>109</v>
      </c>
      <c r="R759" s="401" t="n">
        <v>37</v>
      </c>
      <c r="S759" s="401" t="n">
        <v>43</v>
      </c>
      <c r="T759" s="401" t="n">
        <v>141</v>
      </c>
      <c r="U759" s="401" t="n">
        <v>38</v>
      </c>
      <c r="V759" s="401" t="n">
        <v>98</v>
      </c>
      <c r="W759" s="401" t="n">
        <v>115</v>
      </c>
      <c r="X759" s="401" t="n">
        <v>131</v>
      </c>
      <c r="Y759" s="401" t="n">
        <v>23</v>
      </c>
      <c r="Z759" s="401" t="n">
        <v>78</v>
      </c>
      <c r="AA759" s="401" t="n">
        <v>34</v>
      </c>
      <c r="AB759" s="401" t="n">
        <v>27</v>
      </c>
      <c r="AC759" s="401" t="n">
        <v>127</v>
      </c>
      <c r="AD759" s="401" t="n">
        <v>8</v>
      </c>
      <c r="AE759" s="401" t="n">
        <v>90</v>
      </c>
      <c r="AF759" s="401" t="n">
        <v>120</v>
      </c>
      <c r="AG759" s="401" t="n">
        <v>121</v>
      </c>
      <c r="AH759" s="401" t="n">
        <v>13</v>
      </c>
      <c r="AI759" s="401" t="n">
        <v>32</v>
      </c>
      <c r="AJ759" s="401" t="n">
        <v>149</v>
      </c>
      <c r="AK759" s="401" t="n">
        <v>133</v>
      </c>
      <c r="AL759" s="401" t="n">
        <v>46</v>
      </c>
      <c r="AM759" s="401" t="n">
        <v>142</v>
      </c>
      <c r="AN759" s="401" t="n">
        <v>39</v>
      </c>
      <c r="AO759" s="401" t="n">
        <v>64</v>
      </c>
      <c r="AP759" s="401" t="n">
        <v>104</v>
      </c>
      <c r="AQ759" s="401" t="n">
        <v>147</v>
      </c>
      <c r="AR759" s="401" t="n">
        <v>25</v>
      </c>
      <c r="AS759" s="401" t="n">
        <v>28</v>
      </c>
      <c r="AT759" s="401" t="n">
        <v>68</v>
      </c>
      <c r="AU759" s="401" t="n">
        <v>101</v>
      </c>
      <c r="AV759" s="401" t="n">
        <v>144</v>
      </c>
      <c r="AW759" s="401" t="n">
        <v>52</v>
      </c>
      <c r="AX759" s="401" t="n">
        <v>106</v>
      </c>
      <c r="AY759" s="401" t="n">
        <v>89</v>
      </c>
      <c r="AZ759" s="401" t="n">
        <v>114</v>
      </c>
      <c r="BA759" s="401" t="n">
        <v>116</v>
      </c>
      <c r="BB759" s="401" t="n">
        <v>11</v>
      </c>
      <c r="BC759" s="401" t="n">
        <v>48</v>
      </c>
      <c r="BD759" s="401" t="n">
        <v>49</v>
      </c>
      <c r="BE759" s="401" t="n">
        <v>128</v>
      </c>
      <c r="BF759" s="401" t="n">
        <v>6</v>
      </c>
      <c r="BG759" s="401" t="n">
        <v>51</v>
      </c>
      <c r="BH759" s="401" t="n">
        <v>67</v>
      </c>
      <c r="BI759" s="401" t="n">
        <v>97</v>
      </c>
      <c r="BJ759" s="401" t="n">
        <v>44</v>
      </c>
      <c r="BK759" s="401" t="n">
        <v>70</v>
      </c>
      <c r="BL759" s="401" t="n">
        <v>86</v>
      </c>
      <c r="BM759" s="401" t="n">
        <v>122</v>
      </c>
      <c r="BN759" s="401" t="n">
        <v>108</v>
      </c>
      <c r="BO759" s="401" t="n">
        <v>35</v>
      </c>
      <c r="BP759" s="401" t="n">
        <v>45</v>
      </c>
      <c r="BQ759" s="401" t="n">
        <v>113</v>
      </c>
      <c r="BR759" s="401" t="n">
        <v>94</v>
      </c>
      <c r="BS759" s="401" t="n">
        <v>65</v>
      </c>
      <c r="BT759" s="401" t="n">
        <v>124</v>
      </c>
      <c r="BU759" s="401" t="n">
        <v>110</v>
      </c>
      <c r="BV759" s="401" t="n">
        <v>91</v>
      </c>
      <c r="BW759" s="401" t="n">
        <v>3</v>
      </c>
      <c r="BX759" s="401" t="n">
        <v>9</v>
      </c>
      <c r="BY759" s="401" t="n">
        <v>54</v>
      </c>
      <c r="BZ759" s="401" t="n">
        <v>66</v>
      </c>
      <c r="CA759" s="401" t="n">
        <v>126</v>
      </c>
      <c r="CB759" s="401" t="n">
        <v>58</v>
      </c>
      <c r="CC759" s="401" t="n">
        <v>105</v>
      </c>
      <c r="CD759" s="401" t="n">
        <v>88</v>
      </c>
      <c r="CE759" s="401" t="n">
        <v>139</v>
      </c>
      <c r="CF759" s="401" t="n">
        <v>96</v>
      </c>
      <c r="CG759" s="401" t="n">
        <v>153</v>
      </c>
      <c r="CH759" s="401" t="n">
        <v>80</v>
      </c>
      <c r="CI759" s="401" t="n">
        <v>1</v>
      </c>
      <c r="CJ759" s="401" t="n">
        <v>154</v>
      </c>
      <c r="CK759" s="401" t="n">
        <v>20</v>
      </c>
      <c r="CL759" s="401" t="n">
        <v>112</v>
      </c>
      <c r="CM759" s="401" t="n">
        <v>24</v>
      </c>
      <c r="CN759" s="401" t="n">
        <v>76</v>
      </c>
      <c r="CO759" s="401" t="n">
        <v>151</v>
      </c>
      <c r="CP759" s="401" t="n">
        <v>55</v>
      </c>
      <c r="CQ759" s="401" t="n">
        <v>7</v>
      </c>
      <c r="CR759" s="401" t="n">
        <v>69</v>
      </c>
      <c r="CS759" s="401" t="n">
        <v>75</v>
      </c>
      <c r="CT759" s="401" t="n">
        <v>125</v>
      </c>
      <c r="CU759" s="401" t="n">
        <v>107</v>
      </c>
      <c r="CV759" s="401" t="n">
        <v>16</v>
      </c>
      <c r="CW759" s="401" t="n">
        <v>119</v>
      </c>
      <c r="CX759" s="401" t="n">
        <v>79</v>
      </c>
      <c r="CY759" s="401" t="n">
        <v>47</v>
      </c>
      <c r="CZ759" s="401" t="n">
        <v>33</v>
      </c>
      <c r="DA759" s="401" t="n">
        <v>84</v>
      </c>
      <c r="DB759" s="401" t="n">
        <v>140</v>
      </c>
      <c r="DC759" s="401" t="n">
        <v>129</v>
      </c>
      <c r="DD759" s="401" t="n">
        <v>14</v>
      </c>
      <c r="DE759" s="401" t="n">
        <v>62</v>
      </c>
      <c r="DF759" s="401" t="n">
        <v>2</v>
      </c>
      <c r="DG759" s="401" t="n">
        <v>10</v>
      </c>
      <c r="DH759" s="401" t="n">
        <v>74</v>
      </c>
      <c r="DI759" s="401" t="n">
        <v>95</v>
      </c>
      <c r="DJ759" s="401" t="n">
        <v>41</v>
      </c>
      <c r="DK759" s="401" t="n">
        <v>61</v>
      </c>
      <c r="DL759" s="401" t="n">
        <v>135</v>
      </c>
      <c r="DM759" s="401" t="n">
        <v>85</v>
      </c>
      <c r="DN759" s="401" t="n">
        <v>71</v>
      </c>
      <c r="DO759" s="401" t="n">
        <v>77</v>
      </c>
      <c r="DP759" s="401" t="n">
        <v>152</v>
      </c>
      <c r="DQ759" s="401" t="n">
        <v>53</v>
      </c>
      <c r="DR759" s="401" t="n">
        <v>138</v>
      </c>
      <c r="DS759" s="401" t="n">
        <v>57</v>
      </c>
      <c r="DT759" s="401" t="n">
        <v>143</v>
      </c>
      <c r="DU759" s="401" t="n">
        <v>103</v>
      </c>
      <c r="DV759" s="401" t="n">
        <v>145</v>
      </c>
      <c r="DW759" s="401" t="n">
        <v>60</v>
      </c>
      <c r="DX759" s="401" t="n">
        <v>5</v>
      </c>
      <c r="DY759" s="401" t="n">
        <v>12</v>
      </c>
      <c r="DZ759" s="401" t="n">
        <v>118</v>
      </c>
      <c r="EA759" s="401" t="n">
        <v>50</v>
      </c>
      <c r="EB759" s="401" t="n">
        <v>83</v>
      </c>
      <c r="EC759" s="401" t="n">
        <v>102</v>
      </c>
      <c r="ED759" s="401" t="n">
        <v>26</v>
      </c>
      <c r="EE759" s="401" t="n">
        <v>148</v>
      </c>
      <c r="EF759" s="401" t="n">
        <v>19</v>
      </c>
      <c r="EG759" s="401" t="n">
        <v>36</v>
      </c>
      <c r="EH759" s="401" t="n">
        <v>87</v>
      </c>
      <c r="EI759" s="401" t="n">
        <v>111</v>
      </c>
      <c r="EJ759" s="401" t="n">
        <v>63</v>
      </c>
      <c r="EK759" s="401" t="n">
        <v>130</v>
      </c>
      <c r="EL759" s="401" t="n">
        <v>4</v>
      </c>
      <c r="EM759" s="401" t="n">
        <v>117</v>
      </c>
      <c r="EN759" s="401" t="n">
        <v>137</v>
      </c>
      <c r="EO759" s="401" t="n">
        <v>56</v>
      </c>
      <c r="EP759" s="401" t="n">
        <v>92</v>
      </c>
      <c r="EQ759" s="401" t="n">
        <v>123</v>
      </c>
      <c r="ER759" s="401" t="n">
        <v>134</v>
      </c>
      <c r="ES759" s="401" t="n">
        <v>146</v>
      </c>
      <c r="ET759" s="401" t="n">
        <v>59</v>
      </c>
      <c r="EU759" s="401" t="n">
        <v>99</v>
      </c>
      <c r="EV759" s="401" t="n">
        <v>30</v>
      </c>
      <c r="EW759" s="401" t="n">
        <v>132</v>
      </c>
      <c r="EX759" s="401" t="n">
        <v>72</v>
      </c>
      <c r="EY759" s="401" t="n">
        <v>22</v>
      </c>
      <c r="EZ759" s="401" t="n">
        <v>93</v>
      </c>
      <c r="FA759" s="401" t="n">
        <v>81</v>
      </c>
      <c r="FB759" s="401" t="n">
        <v>31</v>
      </c>
      <c r="FC759" s="401" t="n">
        <v>17</v>
      </c>
    </row>
    <row r="760" customFormat="false" ht="12.75" hidden="false" customHeight="false" outlineLevel="0" collapsed="false">
      <c r="E760" s="401" t="s">
        <v>227</v>
      </c>
      <c r="F760" s="401" t="n">
        <v>104</v>
      </c>
      <c r="G760" s="401" t="n">
        <v>18</v>
      </c>
      <c r="H760" s="401" t="n">
        <v>106</v>
      </c>
      <c r="I760" s="401" t="n">
        <v>10</v>
      </c>
      <c r="J760" s="401" t="n">
        <v>47</v>
      </c>
      <c r="K760" s="401" t="n">
        <v>20</v>
      </c>
      <c r="L760" s="401" t="n">
        <v>3</v>
      </c>
      <c r="M760" s="401" t="n">
        <v>100</v>
      </c>
      <c r="N760" s="401" t="n">
        <v>36</v>
      </c>
      <c r="O760" s="401" t="n">
        <v>27</v>
      </c>
      <c r="P760" s="401" t="n">
        <v>120</v>
      </c>
      <c r="Q760" s="401" t="n">
        <v>153</v>
      </c>
      <c r="R760" s="401" t="n">
        <v>41</v>
      </c>
      <c r="S760" s="401" t="n">
        <v>66</v>
      </c>
      <c r="T760" s="401" t="n">
        <v>147</v>
      </c>
      <c r="U760" s="401" t="n">
        <v>40</v>
      </c>
      <c r="V760" s="401" t="n">
        <v>23</v>
      </c>
      <c r="W760" s="401" t="n">
        <v>56</v>
      </c>
      <c r="X760" s="401" t="n">
        <v>128</v>
      </c>
      <c r="Y760" s="401" t="n">
        <v>93</v>
      </c>
      <c r="Z760" s="401" t="n">
        <v>142</v>
      </c>
      <c r="AA760" s="401" t="n">
        <v>99</v>
      </c>
      <c r="AB760" s="401" t="n">
        <v>112</v>
      </c>
      <c r="AC760" s="401" t="n">
        <v>6</v>
      </c>
      <c r="AD760" s="401" t="n">
        <v>83</v>
      </c>
      <c r="AE760" s="401" t="n">
        <v>94</v>
      </c>
      <c r="AF760" s="401" t="n">
        <v>70</v>
      </c>
      <c r="AG760" s="401" t="n">
        <v>109</v>
      </c>
      <c r="AH760" s="401" t="n">
        <v>46</v>
      </c>
      <c r="AI760" s="401" t="n">
        <v>131</v>
      </c>
      <c r="AJ760" s="401" t="n">
        <v>118</v>
      </c>
      <c r="AK760" s="401" t="n">
        <v>154</v>
      </c>
      <c r="AL760" s="401" t="n">
        <v>35</v>
      </c>
      <c r="AM760" s="401" t="n">
        <v>57</v>
      </c>
      <c r="AN760" s="401" t="n">
        <v>71</v>
      </c>
      <c r="AO760" s="401" t="n">
        <v>59</v>
      </c>
      <c r="AP760" s="401" t="n">
        <v>113</v>
      </c>
      <c r="AQ760" s="401" t="n">
        <v>129</v>
      </c>
      <c r="AR760" s="401" t="n">
        <v>76</v>
      </c>
      <c r="AS760" s="401" t="n">
        <v>132</v>
      </c>
      <c r="AT760" s="401" t="n">
        <v>60</v>
      </c>
      <c r="AU760" s="401" t="n">
        <v>96</v>
      </c>
      <c r="AV760" s="401" t="n">
        <v>54</v>
      </c>
      <c r="AW760" s="401" t="n">
        <v>1</v>
      </c>
      <c r="AX760" s="401" t="n">
        <v>119</v>
      </c>
      <c r="AY760" s="401" t="n">
        <v>150</v>
      </c>
      <c r="AZ760" s="401" t="n">
        <v>110</v>
      </c>
      <c r="BA760" s="401" t="n">
        <v>24</v>
      </c>
      <c r="BB760" s="401" t="n">
        <v>73</v>
      </c>
      <c r="BC760" s="401" t="n">
        <v>69</v>
      </c>
      <c r="BD760" s="401" t="n">
        <v>55</v>
      </c>
      <c r="BE760" s="401" t="n">
        <v>58</v>
      </c>
      <c r="BF760" s="401" t="n">
        <v>79</v>
      </c>
      <c r="BG760" s="401" t="n">
        <v>123</v>
      </c>
      <c r="BH760" s="401" t="n">
        <v>26</v>
      </c>
      <c r="BI760" s="401" t="n">
        <v>39</v>
      </c>
      <c r="BJ760" s="401" t="n">
        <v>14</v>
      </c>
      <c r="BK760" s="401" t="n">
        <v>52</v>
      </c>
      <c r="BL760" s="401" t="n">
        <v>82</v>
      </c>
      <c r="BM760" s="401" t="n">
        <v>89</v>
      </c>
      <c r="BN760" s="401" t="n">
        <v>77</v>
      </c>
      <c r="BO760" s="401" t="n">
        <v>91</v>
      </c>
      <c r="BP760" s="401" t="n">
        <v>11</v>
      </c>
      <c r="BQ760" s="401" t="n">
        <v>16</v>
      </c>
      <c r="BR760" s="401" t="n">
        <v>111</v>
      </c>
      <c r="BS760" s="401" t="n">
        <v>25</v>
      </c>
      <c r="BT760" s="401" t="n">
        <v>45</v>
      </c>
      <c r="BU760" s="401" t="n">
        <v>2</v>
      </c>
      <c r="BV760" s="401" t="n">
        <v>87</v>
      </c>
      <c r="BW760" s="401" t="n">
        <v>117</v>
      </c>
      <c r="BX760" s="401" t="n">
        <v>4</v>
      </c>
      <c r="BY760" s="401" t="n">
        <v>115</v>
      </c>
      <c r="BZ760" s="401" t="n">
        <v>44</v>
      </c>
      <c r="CA760" s="401" t="n">
        <v>136</v>
      </c>
      <c r="CB760" s="401" t="n">
        <v>88</v>
      </c>
      <c r="CC760" s="401" t="n">
        <v>32</v>
      </c>
      <c r="CD760" s="401" t="n">
        <v>63</v>
      </c>
      <c r="CE760" s="401" t="n">
        <v>85</v>
      </c>
      <c r="CF760" s="401" t="n">
        <v>145</v>
      </c>
      <c r="CG760" s="401" t="n">
        <v>42</v>
      </c>
      <c r="CH760" s="401" t="n">
        <v>74</v>
      </c>
      <c r="CI760" s="401" t="n">
        <v>143</v>
      </c>
      <c r="CJ760" s="401" t="n">
        <v>19</v>
      </c>
      <c r="CK760" s="401" t="n">
        <v>31</v>
      </c>
      <c r="CL760" s="401" t="n">
        <v>121</v>
      </c>
      <c r="CM760" s="401" t="n">
        <v>103</v>
      </c>
      <c r="CN760" s="401" t="n">
        <v>49</v>
      </c>
      <c r="CO760" s="401" t="n">
        <v>114</v>
      </c>
      <c r="CP760" s="401" t="n">
        <v>135</v>
      </c>
      <c r="CQ760" s="401" t="n">
        <v>64</v>
      </c>
      <c r="CR760" s="401" t="n">
        <v>62</v>
      </c>
      <c r="CS760" s="401" t="n">
        <v>8</v>
      </c>
      <c r="CT760" s="401" t="n">
        <v>67</v>
      </c>
      <c r="CU760" s="401" t="n">
        <v>141</v>
      </c>
      <c r="CV760" s="401" t="n">
        <v>81</v>
      </c>
      <c r="CW760" s="401" t="n">
        <v>29</v>
      </c>
      <c r="CX760" s="401" t="n">
        <v>144</v>
      </c>
      <c r="CY760" s="401" t="n">
        <v>22</v>
      </c>
      <c r="CZ760" s="401" t="n">
        <v>80</v>
      </c>
      <c r="DA760" s="401" t="n">
        <v>92</v>
      </c>
      <c r="DB760" s="401" t="n">
        <v>139</v>
      </c>
      <c r="DC760" s="401" t="n">
        <v>33</v>
      </c>
      <c r="DD760" s="401" t="n">
        <v>86</v>
      </c>
      <c r="DE760" s="401" t="n">
        <v>50</v>
      </c>
      <c r="DF760" s="401" t="n">
        <v>9</v>
      </c>
      <c r="DG760" s="401" t="n">
        <v>107</v>
      </c>
      <c r="DH760" s="401" t="n">
        <v>90</v>
      </c>
      <c r="DI760" s="401" t="n">
        <v>149</v>
      </c>
      <c r="DJ760" s="401" t="n">
        <v>78</v>
      </c>
      <c r="DK760" s="401" t="n">
        <v>21</v>
      </c>
      <c r="DL760" s="401" t="n">
        <v>17</v>
      </c>
      <c r="DM760" s="401" t="n">
        <v>13</v>
      </c>
      <c r="DN760" s="401" t="n">
        <v>51</v>
      </c>
      <c r="DO760" s="401" t="n">
        <v>151</v>
      </c>
      <c r="DP760" s="401" t="n">
        <v>146</v>
      </c>
      <c r="DQ760" s="401" t="n">
        <v>137</v>
      </c>
      <c r="DR760" s="401" t="n">
        <v>125</v>
      </c>
      <c r="DS760" s="401" t="n">
        <v>61</v>
      </c>
      <c r="DT760" s="401" t="n">
        <v>68</v>
      </c>
      <c r="DU760" s="401" t="n">
        <v>53</v>
      </c>
      <c r="DV760" s="401" t="n">
        <v>134</v>
      </c>
      <c r="DW760" s="401" t="n">
        <v>28</v>
      </c>
      <c r="DX760" s="401" t="n">
        <v>75</v>
      </c>
      <c r="DY760" s="401" t="n">
        <v>138</v>
      </c>
      <c r="DZ760" s="401" t="n">
        <v>97</v>
      </c>
      <c r="EA760" s="401" t="n">
        <v>95</v>
      </c>
      <c r="EB760" s="401" t="n">
        <v>65</v>
      </c>
      <c r="EC760" s="401" t="n">
        <v>34</v>
      </c>
      <c r="ED760" s="401" t="n">
        <v>130</v>
      </c>
      <c r="EE760" s="401" t="n">
        <v>38</v>
      </c>
      <c r="EF760" s="401" t="n">
        <v>30</v>
      </c>
      <c r="EG760" s="401" t="n">
        <v>48</v>
      </c>
      <c r="EH760" s="401" t="n">
        <v>152</v>
      </c>
      <c r="EI760" s="401" t="n">
        <v>105</v>
      </c>
      <c r="EJ760" s="401" t="n">
        <v>37</v>
      </c>
      <c r="EK760" s="401" t="n">
        <v>12</v>
      </c>
      <c r="EL760" s="401" t="n">
        <v>126</v>
      </c>
      <c r="EM760" s="401" t="n">
        <v>124</v>
      </c>
      <c r="EN760" s="401" t="n">
        <v>101</v>
      </c>
      <c r="EO760" s="401" t="n">
        <v>108</v>
      </c>
      <c r="EP760" s="401" t="n">
        <v>127</v>
      </c>
      <c r="EQ760" s="401" t="n">
        <v>43</v>
      </c>
      <c r="ER760" s="401" t="n">
        <v>72</v>
      </c>
      <c r="ES760" s="401" t="n">
        <v>116</v>
      </c>
      <c r="ET760" s="401" t="n">
        <v>102</v>
      </c>
      <c r="EU760" s="401" t="n">
        <v>5</v>
      </c>
      <c r="EV760" s="401" t="n">
        <v>148</v>
      </c>
      <c r="EW760" s="401" t="n">
        <v>7</v>
      </c>
      <c r="EX760" s="401" t="n">
        <v>140</v>
      </c>
      <c r="EY760" s="401" t="n">
        <v>98</v>
      </c>
      <c r="EZ760" s="401" t="n">
        <v>84</v>
      </c>
      <c r="FA760" s="401" t="n">
        <v>15</v>
      </c>
      <c r="FB760" s="401" t="n">
        <v>122</v>
      </c>
      <c r="FC760" s="401" t="n">
        <v>133</v>
      </c>
    </row>
    <row r="762" customFormat="false" ht="12.75" hidden="false" customHeight="false" outlineLevel="0" collapsed="false">
      <c r="D762" s="446" t="n">
        <v>155</v>
      </c>
      <c r="E762" s="39" t="s">
        <v>250</v>
      </c>
    </row>
    <row r="763" customFormat="false" ht="12.75" hidden="false" customHeight="false" outlineLevel="0" collapsed="false">
      <c r="E763" s="401" t="s">
        <v>198</v>
      </c>
      <c r="F763" s="401" t="n">
        <v>1</v>
      </c>
      <c r="G763" s="401" t="n">
        <v>2</v>
      </c>
      <c r="H763" s="401" t="n">
        <v>3</v>
      </c>
      <c r="I763" s="401" t="n">
        <v>4</v>
      </c>
      <c r="J763" s="401" t="n">
        <v>5</v>
      </c>
      <c r="K763" s="401" t="n">
        <v>6</v>
      </c>
      <c r="L763" s="401" t="n">
        <v>7</v>
      </c>
      <c r="M763" s="401" t="n">
        <v>8</v>
      </c>
      <c r="N763" s="401" t="n">
        <v>9</v>
      </c>
      <c r="O763" s="401" t="n">
        <v>10</v>
      </c>
      <c r="P763" s="401" t="n">
        <v>11</v>
      </c>
      <c r="Q763" s="401" t="n">
        <v>12</v>
      </c>
      <c r="R763" s="401" t="n">
        <v>13</v>
      </c>
      <c r="S763" s="401" t="n">
        <v>14</v>
      </c>
      <c r="T763" s="401" t="n">
        <v>15</v>
      </c>
      <c r="U763" s="401" t="n">
        <v>16</v>
      </c>
      <c r="V763" s="401" t="n">
        <v>17</v>
      </c>
      <c r="W763" s="401" t="n">
        <v>18</v>
      </c>
      <c r="X763" s="401" t="n">
        <v>19</v>
      </c>
      <c r="Y763" s="401" t="n">
        <v>20</v>
      </c>
      <c r="Z763" s="401" t="n">
        <v>21</v>
      </c>
      <c r="AA763" s="401" t="n">
        <v>22</v>
      </c>
      <c r="AB763" s="401" t="n">
        <v>23</v>
      </c>
      <c r="AC763" s="401" t="n">
        <v>24</v>
      </c>
      <c r="AD763" s="401" t="n">
        <v>25</v>
      </c>
      <c r="AE763" s="401" t="n">
        <v>26</v>
      </c>
      <c r="AF763" s="401" t="n">
        <v>27</v>
      </c>
      <c r="AG763" s="401" t="n">
        <v>28</v>
      </c>
      <c r="AH763" s="401" t="n">
        <v>29</v>
      </c>
      <c r="AI763" s="401" t="n">
        <v>30</v>
      </c>
      <c r="AJ763" s="401" t="n">
        <v>31</v>
      </c>
      <c r="AK763" s="401" t="n">
        <v>32</v>
      </c>
      <c r="AL763" s="401" t="n">
        <v>33</v>
      </c>
      <c r="AM763" s="401" t="n">
        <v>34</v>
      </c>
      <c r="AN763" s="401" t="n">
        <v>35</v>
      </c>
      <c r="AO763" s="401" t="n">
        <v>36</v>
      </c>
      <c r="AP763" s="401" t="n">
        <v>37</v>
      </c>
      <c r="AQ763" s="401" t="n">
        <v>38</v>
      </c>
      <c r="AR763" s="401" t="n">
        <v>39</v>
      </c>
      <c r="AS763" s="401" t="n">
        <v>40</v>
      </c>
      <c r="AT763" s="401" t="n">
        <v>41</v>
      </c>
      <c r="AU763" s="401" t="n">
        <v>42</v>
      </c>
      <c r="AV763" s="401" t="n">
        <v>43</v>
      </c>
      <c r="AW763" s="401" t="n">
        <v>44</v>
      </c>
      <c r="AX763" s="401" t="n">
        <v>45</v>
      </c>
      <c r="AY763" s="401" t="n">
        <v>46</v>
      </c>
      <c r="AZ763" s="401" t="n">
        <v>47</v>
      </c>
      <c r="BA763" s="401" t="n">
        <v>48</v>
      </c>
      <c r="BB763" s="401" t="n">
        <v>49</v>
      </c>
      <c r="BC763" s="401" t="n">
        <v>50</v>
      </c>
      <c r="BD763" s="401" t="n">
        <v>51</v>
      </c>
      <c r="BE763" s="401" t="n">
        <v>52</v>
      </c>
      <c r="BF763" s="401" t="n">
        <v>53</v>
      </c>
      <c r="BG763" s="401" t="n">
        <v>54</v>
      </c>
      <c r="BH763" s="401" t="n">
        <v>55</v>
      </c>
      <c r="BI763" s="401" t="n">
        <v>56</v>
      </c>
      <c r="BJ763" s="401" t="n">
        <v>57</v>
      </c>
      <c r="BK763" s="401" t="n">
        <v>58</v>
      </c>
      <c r="BL763" s="401" t="n">
        <v>59</v>
      </c>
      <c r="BM763" s="401" t="n">
        <v>60</v>
      </c>
      <c r="BN763" s="401" t="n">
        <v>61</v>
      </c>
      <c r="BO763" s="401" t="n">
        <v>62</v>
      </c>
      <c r="BP763" s="401" t="n">
        <v>63</v>
      </c>
      <c r="BQ763" s="401" t="n">
        <v>64</v>
      </c>
      <c r="BR763" s="401" t="n">
        <v>65</v>
      </c>
      <c r="BS763" s="401" t="n">
        <v>66</v>
      </c>
      <c r="BT763" s="401" t="n">
        <v>67</v>
      </c>
      <c r="BU763" s="401" t="n">
        <v>68</v>
      </c>
      <c r="BV763" s="401" t="n">
        <v>69</v>
      </c>
      <c r="BW763" s="401" t="n">
        <v>70</v>
      </c>
      <c r="BX763" s="401" t="n">
        <v>71</v>
      </c>
      <c r="BY763" s="401" t="n">
        <v>72</v>
      </c>
      <c r="BZ763" s="401" t="n">
        <v>73</v>
      </c>
      <c r="CA763" s="401" t="n">
        <v>74</v>
      </c>
      <c r="CB763" s="401" t="n">
        <v>75</v>
      </c>
      <c r="CC763" s="401" t="n">
        <v>76</v>
      </c>
      <c r="CD763" s="401" t="n">
        <v>77</v>
      </c>
      <c r="CE763" s="401" t="n">
        <v>78</v>
      </c>
      <c r="CF763" s="401" t="n">
        <v>79</v>
      </c>
      <c r="CG763" s="401" t="n">
        <v>80</v>
      </c>
      <c r="CH763" s="401" t="n">
        <v>81</v>
      </c>
      <c r="CI763" s="401" t="n">
        <v>82</v>
      </c>
      <c r="CJ763" s="401" t="n">
        <v>83</v>
      </c>
      <c r="CK763" s="401" t="n">
        <v>84</v>
      </c>
      <c r="CL763" s="401" t="n">
        <v>85</v>
      </c>
      <c r="CM763" s="401" t="n">
        <v>86</v>
      </c>
      <c r="CN763" s="401" t="n">
        <v>87</v>
      </c>
      <c r="CO763" s="401" t="n">
        <v>88</v>
      </c>
      <c r="CP763" s="401" t="n">
        <v>89</v>
      </c>
      <c r="CQ763" s="401" t="n">
        <v>90</v>
      </c>
      <c r="CR763" s="401" t="n">
        <v>91</v>
      </c>
      <c r="CS763" s="401" t="n">
        <v>92</v>
      </c>
      <c r="CT763" s="401" t="n">
        <v>93</v>
      </c>
      <c r="CU763" s="401" t="n">
        <v>94</v>
      </c>
      <c r="CV763" s="401" t="n">
        <v>95</v>
      </c>
      <c r="CW763" s="401" t="n">
        <v>96</v>
      </c>
      <c r="CX763" s="401" t="n">
        <v>97</v>
      </c>
      <c r="CY763" s="401" t="n">
        <v>98</v>
      </c>
      <c r="CZ763" s="401" t="n">
        <v>99</v>
      </c>
      <c r="DA763" s="401" t="n">
        <v>100</v>
      </c>
      <c r="DB763" s="401" t="n">
        <v>101</v>
      </c>
      <c r="DC763" s="401" t="n">
        <v>102</v>
      </c>
      <c r="DD763" s="401" t="n">
        <v>103</v>
      </c>
      <c r="DE763" s="401" t="n">
        <v>104</v>
      </c>
      <c r="DF763" s="401" t="n">
        <v>105</v>
      </c>
      <c r="DG763" s="401" t="n">
        <v>106</v>
      </c>
      <c r="DH763" s="401" t="n">
        <v>107</v>
      </c>
      <c r="DI763" s="401" t="n">
        <v>108</v>
      </c>
      <c r="DJ763" s="401" t="n">
        <v>109</v>
      </c>
      <c r="DK763" s="401" t="n">
        <v>110</v>
      </c>
      <c r="DL763" s="401" t="n">
        <v>111</v>
      </c>
      <c r="DM763" s="401" t="n">
        <v>112</v>
      </c>
      <c r="DN763" s="401" t="n">
        <v>113</v>
      </c>
      <c r="DO763" s="401" t="n">
        <v>114</v>
      </c>
      <c r="DP763" s="401" t="n">
        <v>115</v>
      </c>
      <c r="DQ763" s="401" t="n">
        <v>116</v>
      </c>
      <c r="DR763" s="401" t="n">
        <v>117</v>
      </c>
      <c r="DS763" s="401" t="n">
        <v>118</v>
      </c>
      <c r="DT763" s="401" t="n">
        <v>119</v>
      </c>
      <c r="DU763" s="401" t="n">
        <v>120</v>
      </c>
      <c r="DV763" s="401" t="n">
        <v>121</v>
      </c>
      <c r="DW763" s="401" t="n">
        <v>122</v>
      </c>
      <c r="DX763" s="401" t="n">
        <v>123</v>
      </c>
      <c r="DY763" s="401" t="n">
        <v>124</v>
      </c>
      <c r="DZ763" s="401" t="n">
        <v>125</v>
      </c>
      <c r="EA763" s="401" t="n">
        <v>126</v>
      </c>
      <c r="EB763" s="401" t="n">
        <v>127</v>
      </c>
      <c r="EC763" s="401" t="n">
        <v>128</v>
      </c>
      <c r="ED763" s="401" t="n">
        <v>129</v>
      </c>
      <c r="EE763" s="401" t="n">
        <v>130</v>
      </c>
      <c r="EF763" s="401" t="n">
        <v>131</v>
      </c>
      <c r="EG763" s="401" t="n">
        <v>132</v>
      </c>
      <c r="EH763" s="401" t="n">
        <v>133</v>
      </c>
      <c r="EI763" s="401" t="n">
        <v>134</v>
      </c>
      <c r="EJ763" s="401" t="n">
        <v>135</v>
      </c>
      <c r="EK763" s="401" t="n">
        <v>136</v>
      </c>
      <c r="EL763" s="401" t="n">
        <v>137</v>
      </c>
      <c r="EM763" s="401" t="n">
        <v>138</v>
      </c>
      <c r="EN763" s="401" t="n">
        <v>139</v>
      </c>
      <c r="EO763" s="401" t="n">
        <v>140</v>
      </c>
      <c r="EP763" s="401" t="n">
        <v>141</v>
      </c>
      <c r="EQ763" s="401" t="n">
        <v>142</v>
      </c>
      <c r="ER763" s="401" t="n">
        <v>143</v>
      </c>
      <c r="ES763" s="401" t="n">
        <v>144</v>
      </c>
      <c r="ET763" s="401" t="n">
        <v>145</v>
      </c>
      <c r="EU763" s="401" t="n">
        <v>146</v>
      </c>
      <c r="EV763" s="401" t="n">
        <v>147</v>
      </c>
      <c r="EW763" s="401" t="n">
        <v>148</v>
      </c>
      <c r="EX763" s="401" t="n">
        <v>149</v>
      </c>
      <c r="EY763" s="401" t="n">
        <v>150</v>
      </c>
      <c r="EZ763" s="401" t="n">
        <v>151</v>
      </c>
      <c r="FA763" s="401" t="n">
        <v>152</v>
      </c>
      <c r="FB763" s="401" t="n">
        <v>153</v>
      </c>
      <c r="FC763" s="401" t="n">
        <v>154</v>
      </c>
      <c r="FD763" s="401" t="n">
        <v>155</v>
      </c>
    </row>
    <row r="764" customFormat="false" ht="12.75" hidden="false" customHeight="false" outlineLevel="0" collapsed="false">
      <c r="E764" s="401" t="s">
        <v>225</v>
      </c>
      <c r="F764" s="401" t="n">
        <v>19</v>
      </c>
      <c r="G764" s="401" t="n">
        <v>155</v>
      </c>
      <c r="H764" s="401" t="n">
        <v>37</v>
      </c>
      <c r="I764" s="401" t="n">
        <v>67</v>
      </c>
      <c r="J764" s="401" t="n">
        <v>114</v>
      </c>
      <c r="K764" s="401" t="n">
        <v>149</v>
      </c>
      <c r="L764" s="401" t="n">
        <v>85</v>
      </c>
      <c r="M764" s="401" t="n">
        <v>25</v>
      </c>
      <c r="N764" s="401" t="n">
        <v>63</v>
      </c>
      <c r="O764" s="401" t="n">
        <v>68</v>
      </c>
      <c r="P764" s="401" t="n">
        <v>119</v>
      </c>
      <c r="Q764" s="401" t="n">
        <v>153</v>
      </c>
      <c r="R764" s="401" t="n">
        <v>39</v>
      </c>
      <c r="S764" s="401" t="n">
        <v>8</v>
      </c>
      <c r="T764" s="401" t="n">
        <v>102</v>
      </c>
      <c r="U764" s="401" t="n">
        <v>59</v>
      </c>
      <c r="V764" s="401" t="n">
        <v>3</v>
      </c>
      <c r="W764" s="401" t="n">
        <v>20</v>
      </c>
      <c r="X764" s="401" t="n">
        <v>116</v>
      </c>
      <c r="Y764" s="401" t="n">
        <v>38</v>
      </c>
      <c r="Z764" s="401" t="n">
        <v>130</v>
      </c>
      <c r="AA764" s="401" t="n">
        <v>26</v>
      </c>
      <c r="AB764" s="401" t="n">
        <v>7</v>
      </c>
      <c r="AC764" s="401" t="n">
        <v>110</v>
      </c>
      <c r="AD764" s="401" t="n">
        <v>89</v>
      </c>
      <c r="AE764" s="401" t="n">
        <v>22</v>
      </c>
      <c r="AF764" s="401" t="n">
        <v>55</v>
      </c>
      <c r="AG764" s="401" t="n">
        <v>137</v>
      </c>
      <c r="AH764" s="401" t="n">
        <v>28</v>
      </c>
      <c r="AI764" s="401" t="n">
        <v>66</v>
      </c>
      <c r="AJ764" s="401" t="n">
        <v>5</v>
      </c>
      <c r="AK764" s="401" t="n">
        <v>71</v>
      </c>
      <c r="AL764" s="401" t="n">
        <v>27</v>
      </c>
      <c r="AM764" s="401" t="n">
        <v>45</v>
      </c>
      <c r="AN764" s="401" t="n">
        <v>138</v>
      </c>
      <c r="AO764" s="401" t="n">
        <v>129</v>
      </c>
      <c r="AP764" s="401" t="n">
        <v>100</v>
      </c>
      <c r="AQ764" s="401" t="n">
        <v>69</v>
      </c>
      <c r="AR764" s="401" t="n">
        <v>17</v>
      </c>
      <c r="AS764" s="401" t="n">
        <v>86</v>
      </c>
      <c r="AT764" s="401" t="n">
        <v>79</v>
      </c>
      <c r="AU764" s="401" t="n">
        <v>65</v>
      </c>
      <c r="AV764" s="401" t="n">
        <v>101</v>
      </c>
      <c r="AW764" s="401" t="n">
        <v>107</v>
      </c>
      <c r="AX764" s="401" t="n">
        <v>73</v>
      </c>
      <c r="AY764" s="401" t="n">
        <v>125</v>
      </c>
      <c r="AZ764" s="401" t="n">
        <v>94</v>
      </c>
      <c r="BA764" s="401" t="n">
        <v>75</v>
      </c>
      <c r="BB764" s="401" t="n">
        <v>126</v>
      </c>
      <c r="BC764" s="401" t="n">
        <v>18</v>
      </c>
      <c r="BD764" s="401" t="n">
        <v>154</v>
      </c>
      <c r="BE764" s="401" t="n">
        <v>106</v>
      </c>
      <c r="BF764" s="401" t="n">
        <v>111</v>
      </c>
      <c r="BG764" s="401" t="n">
        <v>150</v>
      </c>
      <c r="BH764" s="401" t="n">
        <v>11</v>
      </c>
      <c r="BI764" s="401" t="n">
        <v>90</v>
      </c>
      <c r="BJ764" s="401" t="n">
        <v>34</v>
      </c>
      <c r="BK764" s="401" t="n">
        <v>99</v>
      </c>
      <c r="BL764" s="401" t="n">
        <v>15</v>
      </c>
      <c r="BM764" s="401" t="n">
        <v>16</v>
      </c>
      <c r="BN764" s="401" t="n">
        <v>115</v>
      </c>
      <c r="BO764" s="401" t="n">
        <v>121</v>
      </c>
      <c r="BP764" s="401" t="n">
        <v>47</v>
      </c>
      <c r="BQ764" s="401" t="n">
        <v>93</v>
      </c>
      <c r="BR764" s="401" t="n">
        <v>9</v>
      </c>
      <c r="BS764" s="401" t="n">
        <v>35</v>
      </c>
      <c r="BT764" s="401" t="n">
        <v>134</v>
      </c>
      <c r="BU764" s="401" t="n">
        <v>56</v>
      </c>
      <c r="BV764" s="401" t="n">
        <v>103</v>
      </c>
      <c r="BW764" s="401" t="n">
        <v>118</v>
      </c>
      <c r="BX764" s="401" t="n">
        <v>43</v>
      </c>
      <c r="BY764" s="401" t="n">
        <v>98</v>
      </c>
      <c r="BZ764" s="401" t="n">
        <v>139</v>
      </c>
      <c r="CA764" s="401" t="n">
        <v>78</v>
      </c>
      <c r="CB764" s="401" t="n">
        <v>141</v>
      </c>
      <c r="CC764" s="401" t="n">
        <v>105</v>
      </c>
      <c r="CD764" s="401" t="n">
        <v>70</v>
      </c>
      <c r="CE764" s="401" t="n">
        <v>117</v>
      </c>
      <c r="CF764" s="401" t="n">
        <v>108</v>
      </c>
      <c r="CG764" s="401" t="n">
        <v>143</v>
      </c>
      <c r="CH764" s="401" t="n">
        <v>124</v>
      </c>
      <c r="CI764" s="401" t="n">
        <v>51</v>
      </c>
      <c r="CJ764" s="401" t="n">
        <v>95</v>
      </c>
      <c r="CK764" s="401" t="n">
        <v>41</v>
      </c>
      <c r="CL764" s="401" t="n">
        <v>46</v>
      </c>
      <c r="CM764" s="401" t="n">
        <v>40</v>
      </c>
      <c r="CN764" s="401" t="n">
        <v>84</v>
      </c>
      <c r="CO764" s="401" t="n">
        <v>44</v>
      </c>
      <c r="CP764" s="401" t="n">
        <v>127</v>
      </c>
      <c r="CQ764" s="401" t="n">
        <v>32</v>
      </c>
      <c r="CR764" s="401" t="n">
        <v>57</v>
      </c>
      <c r="CS764" s="401" t="n">
        <v>13</v>
      </c>
      <c r="CT764" s="401" t="n">
        <v>64</v>
      </c>
      <c r="CU764" s="401" t="n">
        <v>10</v>
      </c>
      <c r="CV764" s="401" t="n">
        <v>2</v>
      </c>
      <c r="CW764" s="401" t="n">
        <v>120</v>
      </c>
      <c r="CX764" s="401" t="n">
        <v>96</v>
      </c>
      <c r="CY764" s="401" t="n">
        <v>4</v>
      </c>
      <c r="CZ764" s="401" t="n">
        <v>76</v>
      </c>
      <c r="DA764" s="401" t="n">
        <v>33</v>
      </c>
      <c r="DB764" s="401" t="n">
        <v>112</v>
      </c>
      <c r="DC764" s="401" t="n">
        <v>145</v>
      </c>
      <c r="DD764" s="401" t="n">
        <v>72</v>
      </c>
      <c r="DE764" s="401" t="n">
        <v>131</v>
      </c>
      <c r="DF764" s="401" t="n">
        <v>77</v>
      </c>
      <c r="DG764" s="401" t="n">
        <v>29</v>
      </c>
      <c r="DH764" s="401" t="n">
        <v>123</v>
      </c>
      <c r="DI764" s="401" t="n">
        <v>135</v>
      </c>
      <c r="DJ764" s="401" t="n">
        <v>61</v>
      </c>
      <c r="DK764" s="401" t="n">
        <v>24</v>
      </c>
      <c r="DL764" s="401" t="n">
        <v>53</v>
      </c>
      <c r="DM764" s="401" t="n">
        <v>148</v>
      </c>
      <c r="DN764" s="401" t="n">
        <v>122</v>
      </c>
      <c r="DO764" s="401" t="n">
        <v>42</v>
      </c>
      <c r="DP764" s="401" t="n">
        <v>104</v>
      </c>
      <c r="DQ764" s="401" t="n">
        <v>83</v>
      </c>
      <c r="DR764" s="401" t="n">
        <v>146</v>
      </c>
      <c r="DS764" s="401" t="n">
        <v>6</v>
      </c>
      <c r="DT764" s="401" t="n">
        <v>12</v>
      </c>
      <c r="DU764" s="401" t="n">
        <v>128</v>
      </c>
      <c r="DV764" s="401" t="n">
        <v>23</v>
      </c>
      <c r="DW764" s="401" t="n">
        <v>113</v>
      </c>
      <c r="DX764" s="401" t="n">
        <v>62</v>
      </c>
      <c r="DY764" s="401" t="n">
        <v>1</v>
      </c>
      <c r="DZ764" s="401" t="n">
        <v>48</v>
      </c>
      <c r="EA764" s="401" t="n">
        <v>49</v>
      </c>
      <c r="EB764" s="401" t="n">
        <v>109</v>
      </c>
      <c r="EC764" s="401" t="n">
        <v>136</v>
      </c>
      <c r="ED764" s="401" t="n">
        <v>36</v>
      </c>
      <c r="EE764" s="401" t="n">
        <v>21</v>
      </c>
      <c r="EF764" s="401" t="n">
        <v>140</v>
      </c>
      <c r="EG764" s="401" t="n">
        <v>60</v>
      </c>
      <c r="EH764" s="401" t="n">
        <v>152</v>
      </c>
      <c r="EI764" s="401" t="n">
        <v>81</v>
      </c>
      <c r="EJ764" s="401" t="n">
        <v>87</v>
      </c>
      <c r="EK764" s="401" t="n">
        <v>58</v>
      </c>
      <c r="EL764" s="401" t="n">
        <v>31</v>
      </c>
      <c r="EM764" s="401" t="n">
        <v>82</v>
      </c>
      <c r="EN764" s="401" t="n">
        <v>30</v>
      </c>
      <c r="EO764" s="401" t="n">
        <v>132</v>
      </c>
      <c r="EP764" s="401" t="n">
        <v>50</v>
      </c>
      <c r="EQ764" s="401" t="n">
        <v>14</v>
      </c>
      <c r="ER764" s="401" t="n">
        <v>80</v>
      </c>
      <c r="ES764" s="401" t="n">
        <v>147</v>
      </c>
      <c r="ET764" s="401" t="n">
        <v>151</v>
      </c>
      <c r="EU764" s="401" t="n">
        <v>97</v>
      </c>
      <c r="EV764" s="401" t="n">
        <v>144</v>
      </c>
      <c r="EW764" s="401" t="n">
        <v>92</v>
      </c>
      <c r="EX764" s="401" t="n">
        <v>88</v>
      </c>
      <c r="EY764" s="401" t="n">
        <v>54</v>
      </c>
      <c r="EZ764" s="401" t="n">
        <v>74</v>
      </c>
      <c r="FA764" s="401" t="n">
        <v>133</v>
      </c>
      <c r="FB764" s="401" t="n">
        <v>91</v>
      </c>
      <c r="FC764" s="401" t="n">
        <v>142</v>
      </c>
      <c r="FD764" s="401" t="n">
        <v>52</v>
      </c>
    </row>
    <row r="765" customFormat="false" ht="12.75" hidden="false" customHeight="false" outlineLevel="0" collapsed="false">
      <c r="E765" s="401" t="s">
        <v>227</v>
      </c>
      <c r="F765" s="401" t="n">
        <v>42</v>
      </c>
      <c r="G765" s="401" t="n">
        <v>80</v>
      </c>
      <c r="H765" s="401" t="n">
        <v>127</v>
      </c>
      <c r="I765" s="401" t="n">
        <v>58</v>
      </c>
      <c r="J765" s="401" t="n">
        <v>96</v>
      </c>
      <c r="K765" s="401" t="n">
        <v>107</v>
      </c>
      <c r="L765" s="401" t="n">
        <v>41</v>
      </c>
      <c r="M765" s="401" t="n">
        <v>120</v>
      </c>
      <c r="N765" s="401" t="n">
        <v>112</v>
      </c>
      <c r="O765" s="401" t="n">
        <v>47</v>
      </c>
      <c r="P765" s="401" t="n">
        <v>87</v>
      </c>
      <c r="Q765" s="401" t="n">
        <v>135</v>
      </c>
      <c r="R765" s="401" t="n">
        <v>12</v>
      </c>
      <c r="S765" s="401" t="n">
        <v>117</v>
      </c>
      <c r="T765" s="401" t="n">
        <v>51</v>
      </c>
      <c r="U765" s="401" t="n">
        <v>52</v>
      </c>
      <c r="V765" s="401" t="n">
        <v>103</v>
      </c>
      <c r="W765" s="401" t="n">
        <v>119</v>
      </c>
      <c r="X765" s="401" t="n">
        <v>82</v>
      </c>
      <c r="Y765" s="401" t="n">
        <v>149</v>
      </c>
      <c r="Z765" s="401" t="n">
        <v>45</v>
      </c>
      <c r="AA765" s="401" t="n">
        <v>75</v>
      </c>
      <c r="AB765" s="401" t="n">
        <v>60</v>
      </c>
      <c r="AC765" s="401" t="n">
        <v>40</v>
      </c>
      <c r="AD765" s="401" t="n">
        <v>62</v>
      </c>
      <c r="AE765" s="401" t="n">
        <v>17</v>
      </c>
      <c r="AF765" s="401" t="n">
        <v>4</v>
      </c>
      <c r="AG765" s="401" t="n">
        <v>151</v>
      </c>
      <c r="AH765" s="401" t="n">
        <v>43</v>
      </c>
      <c r="AI765" s="401" t="n">
        <v>29</v>
      </c>
      <c r="AJ765" s="401" t="n">
        <v>10</v>
      </c>
      <c r="AK765" s="401" t="n">
        <v>138</v>
      </c>
      <c r="AL765" s="401" t="n">
        <v>130</v>
      </c>
      <c r="AM765" s="401" t="n">
        <v>56</v>
      </c>
      <c r="AN765" s="401" t="n">
        <v>153</v>
      </c>
      <c r="AO765" s="401" t="n">
        <v>77</v>
      </c>
      <c r="AP765" s="401" t="n">
        <v>18</v>
      </c>
      <c r="AQ765" s="401" t="n">
        <v>142</v>
      </c>
      <c r="AR765" s="401" t="n">
        <v>26</v>
      </c>
      <c r="AS765" s="401" t="n">
        <v>1</v>
      </c>
      <c r="AT765" s="401" t="n">
        <v>9</v>
      </c>
      <c r="AU765" s="401" t="n">
        <v>69</v>
      </c>
      <c r="AV765" s="401" t="n">
        <v>14</v>
      </c>
      <c r="AW765" s="401" t="n">
        <v>122</v>
      </c>
      <c r="AX765" s="401" t="n">
        <v>79</v>
      </c>
      <c r="AY765" s="401" t="n">
        <v>28</v>
      </c>
      <c r="AZ765" s="401" t="n">
        <v>20</v>
      </c>
      <c r="BA765" s="401" t="n">
        <v>129</v>
      </c>
      <c r="BB765" s="401" t="n">
        <v>92</v>
      </c>
      <c r="BC765" s="401" t="n">
        <v>6</v>
      </c>
      <c r="BD765" s="401" t="n">
        <v>15</v>
      </c>
      <c r="BE765" s="401" t="n">
        <v>118</v>
      </c>
      <c r="BF765" s="401" t="n">
        <v>49</v>
      </c>
      <c r="BG765" s="401" t="n">
        <v>86</v>
      </c>
      <c r="BH765" s="401" t="n">
        <v>3</v>
      </c>
      <c r="BI765" s="401" t="n">
        <v>73</v>
      </c>
      <c r="BJ765" s="401" t="n">
        <v>128</v>
      </c>
      <c r="BK765" s="401" t="n">
        <v>55</v>
      </c>
      <c r="BL765" s="401" t="n">
        <v>91</v>
      </c>
      <c r="BM765" s="401" t="n">
        <v>97</v>
      </c>
      <c r="BN765" s="401" t="n">
        <v>102</v>
      </c>
      <c r="BO765" s="401" t="n">
        <v>25</v>
      </c>
      <c r="BP765" s="401" t="n">
        <v>116</v>
      </c>
      <c r="BQ765" s="401" t="n">
        <v>137</v>
      </c>
      <c r="BR765" s="401" t="n">
        <v>124</v>
      </c>
      <c r="BS765" s="401" t="n">
        <v>150</v>
      </c>
      <c r="BT765" s="401" t="n">
        <v>108</v>
      </c>
      <c r="BU765" s="401" t="n">
        <v>84</v>
      </c>
      <c r="BV765" s="401" t="n">
        <v>123</v>
      </c>
      <c r="BW765" s="401" t="n">
        <v>7</v>
      </c>
      <c r="BX765" s="401" t="n">
        <v>38</v>
      </c>
      <c r="BY765" s="401" t="n">
        <v>63</v>
      </c>
      <c r="BZ765" s="401" t="n">
        <v>34</v>
      </c>
      <c r="CA765" s="401" t="n">
        <v>140</v>
      </c>
      <c r="CB765" s="401" t="n">
        <v>22</v>
      </c>
      <c r="CC765" s="401" t="n">
        <v>155</v>
      </c>
      <c r="CD765" s="401" t="n">
        <v>36</v>
      </c>
      <c r="CE765" s="401" t="n">
        <v>144</v>
      </c>
      <c r="CF765" s="401" t="n">
        <v>133</v>
      </c>
      <c r="CG765" s="401" t="n">
        <v>71</v>
      </c>
      <c r="CH765" s="401" t="n">
        <v>109</v>
      </c>
      <c r="CI765" s="401" t="n">
        <v>16</v>
      </c>
      <c r="CJ765" s="401" t="n">
        <v>132</v>
      </c>
      <c r="CK765" s="401" t="n">
        <v>101</v>
      </c>
      <c r="CL765" s="401" t="n">
        <v>23</v>
      </c>
      <c r="CM765" s="401" t="n">
        <v>54</v>
      </c>
      <c r="CN765" s="401" t="n">
        <v>33</v>
      </c>
      <c r="CO765" s="401" t="n">
        <v>126</v>
      </c>
      <c r="CP765" s="401" t="n">
        <v>141</v>
      </c>
      <c r="CQ765" s="401" t="n">
        <v>113</v>
      </c>
      <c r="CR765" s="401" t="n">
        <v>147</v>
      </c>
      <c r="CS765" s="401" t="n">
        <v>8</v>
      </c>
      <c r="CT765" s="401" t="n">
        <v>134</v>
      </c>
      <c r="CU765" s="401" t="n">
        <v>83</v>
      </c>
      <c r="CV765" s="401" t="n">
        <v>31</v>
      </c>
      <c r="CW765" s="401" t="n">
        <v>2</v>
      </c>
      <c r="CX765" s="401" t="n">
        <v>88</v>
      </c>
      <c r="CY765" s="401" t="n">
        <v>145</v>
      </c>
      <c r="CZ765" s="401" t="n">
        <v>121</v>
      </c>
      <c r="DA765" s="401" t="n">
        <v>98</v>
      </c>
      <c r="DB765" s="401" t="n">
        <v>104</v>
      </c>
      <c r="DC765" s="401" t="n">
        <v>143</v>
      </c>
      <c r="DD765" s="401" t="n">
        <v>85</v>
      </c>
      <c r="DE765" s="401" t="n">
        <v>5</v>
      </c>
      <c r="DF765" s="401" t="n">
        <v>131</v>
      </c>
      <c r="DG765" s="401" t="n">
        <v>67</v>
      </c>
      <c r="DH765" s="401" t="n">
        <v>50</v>
      </c>
      <c r="DI765" s="401" t="n">
        <v>100</v>
      </c>
      <c r="DJ765" s="401" t="n">
        <v>90</v>
      </c>
      <c r="DK765" s="401" t="n">
        <v>27</v>
      </c>
      <c r="DL765" s="401" t="n">
        <v>114</v>
      </c>
      <c r="DM765" s="401" t="n">
        <v>61</v>
      </c>
      <c r="DN765" s="401" t="n">
        <v>81</v>
      </c>
      <c r="DO765" s="401" t="n">
        <v>11</v>
      </c>
      <c r="DP765" s="401" t="n">
        <v>136</v>
      </c>
      <c r="DQ765" s="401" t="n">
        <v>30</v>
      </c>
      <c r="DR765" s="401" t="n">
        <v>46</v>
      </c>
      <c r="DS765" s="401" t="n">
        <v>65</v>
      </c>
      <c r="DT765" s="401" t="n">
        <v>66</v>
      </c>
      <c r="DU765" s="401" t="n">
        <v>37</v>
      </c>
      <c r="DV765" s="401" t="n">
        <v>110</v>
      </c>
      <c r="DW765" s="401" t="n">
        <v>95</v>
      </c>
      <c r="DX765" s="401" t="n">
        <v>19</v>
      </c>
      <c r="DY765" s="401" t="n">
        <v>35</v>
      </c>
      <c r="DZ765" s="401" t="n">
        <v>72</v>
      </c>
      <c r="EA765" s="401" t="n">
        <v>39</v>
      </c>
      <c r="EB765" s="401" t="n">
        <v>139</v>
      </c>
      <c r="EC765" s="401" t="n">
        <v>154</v>
      </c>
      <c r="ED765" s="401" t="n">
        <v>146</v>
      </c>
      <c r="EE765" s="401" t="n">
        <v>53</v>
      </c>
      <c r="EF765" s="401" t="n">
        <v>24</v>
      </c>
      <c r="EG765" s="401" t="n">
        <v>44</v>
      </c>
      <c r="EH765" s="401" t="n">
        <v>94</v>
      </c>
      <c r="EI765" s="401" t="n">
        <v>105</v>
      </c>
      <c r="EJ765" s="401" t="n">
        <v>13</v>
      </c>
      <c r="EK765" s="401" t="n">
        <v>78</v>
      </c>
      <c r="EL765" s="401" t="n">
        <v>64</v>
      </c>
      <c r="EM765" s="401" t="n">
        <v>70</v>
      </c>
      <c r="EN765" s="401" t="n">
        <v>125</v>
      </c>
      <c r="EO765" s="401" t="n">
        <v>152</v>
      </c>
      <c r="EP765" s="401" t="n">
        <v>89</v>
      </c>
      <c r="EQ765" s="401" t="n">
        <v>68</v>
      </c>
      <c r="ER765" s="401" t="n">
        <v>32</v>
      </c>
      <c r="ES765" s="401" t="n">
        <v>115</v>
      </c>
      <c r="ET765" s="401" t="n">
        <v>106</v>
      </c>
      <c r="EU765" s="401" t="n">
        <v>48</v>
      </c>
      <c r="EV765" s="401" t="n">
        <v>99</v>
      </c>
      <c r="EW765" s="401" t="n">
        <v>76</v>
      </c>
      <c r="EX765" s="401" t="n">
        <v>111</v>
      </c>
      <c r="EY765" s="401" t="n">
        <v>59</v>
      </c>
      <c r="EZ765" s="401" t="n">
        <v>93</v>
      </c>
      <c r="FA765" s="401" t="n">
        <v>74</v>
      </c>
      <c r="FB765" s="401" t="n">
        <v>21</v>
      </c>
      <c r="FC765" s="401" t="n">
        <v>57</v>
      </c>
      <c r="FD765" s="401" t="n">
        <v>148</v>
      </c>
    </row>
    <row r="767" customFormat="false" ht="12.75" hidden="false" customHeight="false" outlineLevel="0" collapsed="false">
      <c r="D767" s="446" t="n">
        <v>156</v>
      </c>
      <c r="E767" s="39" t="s">
        <v>250</v>
      </c>
    </row>
    <row r="768" customFormat="false" ht="12.75" hidden="false" customHeight="false" outlineLevel="0" collapsed="false">
      <c r="E768" s="401" t="s">
        <v>198</v>
      </c>
      <c r="F768" s="401" t="n">
        <v>1</v>
      </c>
      <c r="G768" s="401" t="n">
        <v>2</v>
      </c>
      <c r="H768" s="401" t="n">
        <v>3</v>
      </c>
      <c r="I768" s="401" t="n">
        <v>4</v>
      </c>
      <c r="J768" s="401" t="n">
        <v>5</v>
      </c>
      <c r="K768" s="401" t="n">
        <v>6</v>
      </c>
      <c r="L768" s="401" t="n">
        <v>7</v>
      </c>
      <c r="M768" s="401" t="n">
        <v>8</v>
      </c>
      <c r="N768" s="401" t="n">
        <v>9</v>
      </c>
      <c r="O768" s="401" t="n">
        <v>10</v>
      </c>
      <c r="P768" s="401" t="n">
        <v>11</v>
      </c>
      <c r="Q768" s="401" t="n">
        <v>12</v>
      </c>
      <c r="R768" s="401" t="n">
        <v>13</v>
      </c>
      <c r="S768" s="401" t="n">
        <v>14</v>
      </c>
      <c r="T768" s="401" t="n">
        <v>15</v>
      </c>
      <c r="U768" s="401" t="n">
        <v>16</v>
      </c>
      <c r="V768" s="401" t="n">
        <v>17</v>
      </c>
      <c r="W768" s="401" t="n">
        <v>18</v>
      </c>
      <c r="X768" s="401" t="n">
        <v>19</v>
      </c>
      <c r="Y768" s="401" t="n">
        <v>20</v>
      </c>
      <c r="Z768" s="401" t="n">
        <v>21</v>
      </c>
      <c r="AA768" s="401" t="n">
        <v>22</v>
      </c>
      <c r="AB768" s="401" t="n">
        <v>23</v>
      </c>
      <c r="AC768" s="401" t="n">
        <v>24</v>
      </c>
      <c r="AD768" s="401" t="n">
        <v>25</v>
      </c>
      <c r="AE768" s="401" t="n">
        <v>26</v>
      </c>
      <c r="AF768" s="401" t="n">
        <v>27</v>
      </c>
      <c r="AG768" s="401" t="n">
        <v>28</v>
      </c>
      <c r="AH768" s="401" t="n">
        <v>29</v>
      </c>
      <c r="AI768" s="401" t="n">
        <v>30</v>
      </c>
      <c r="AJ768" s="401" t="n">
        <v>31</v>
      </c>
      <c r="AK768" s="401" t="n">
        <v>32</v>
      </c>
      <c r="AL768" s="401" t="n">
        <v>33</v>
      </c>
      <c r="AM768" s="401" t="n">
        <v>34</v>
      </c>
      <c r="AN768" s="401" t="n">
        <v>35</v>
      </c>
      <c r="AO768" s="401" t="n">
        <v>36</v>
      </c>
      <c r="AP768" s="401" t="n">
        <v>37</v>
      </c>
      <c r="AQ768" s="401" t="n">
        <v>38</v>
      </c>
      <c r="AR768" s="401" t="n">
        <v>39</v>
      </c>
      <c r="AS768" s="401" t="n">
        <v>40</v>
      </c>
      <c r="AT768" s="401" t="n">
        <v>41</v>
      </c>
      <c r="AU768" s="401" t="n">
        <v>42</v>
      </c>
      <c r="AV768" s="401" t="n">
        <v>43</v>
      </c>
      <c r="AW768" s="401" t="n">
        <v>44</v>
      </c>
      <c r="AX768" s="401" t="n">
        <v>45</v>
      </c>
      <c r="AY768" s="401" t="n">
        <v>46</v>
      </c>
      <c r="AZ768" s="401" t="n">
        <v>47</v>
      </c>
      <c r="BA768" s="401" t="n">
        <v>48</v>
      </c>
      <c r="BB768" s="401" t="n">
        <v>49</v>
      </c>
      <c r="BC768" s="401" t="n">
        <v>50</v>
      </c>
      <c r="BD768" s="401" t="n">
        <v>51</v>
      </c>
      <c r="BE768" s="401" t="n">
        <v>52</v>
      </c>
      <c r="BF768" s="401" t="n">
        <v>53</v>
      </c>
      <c r="BG768" s="401" t="n">
        <v>54</v>
      </c>
      <c r="BH768" s="401" t="n">
        <v>55</v>
      </c>
      <c r="BI768" s="401" t="n">
        <v>56</v>
      </c>
      <c r="BJ768" s="401" t="n">
        <v>57</v>
      </c>
      <c r="BK768" s="401" t="n">
        <v>58</v>
      </c>
      <c r="BL768" s="401" t="n">
        <v>59</v>
      </c>
      <c r="BM768" s="401" t="n">
        <v>60</v>
      </c>
      <c r="BN768" s="401" t="n">
        <v>61</v>
      </c>
      <c r="BO768" s="401" t="n">
        <v>62</v>
      </c>
      <c r="BP768" s="401" t="n">
        <v>63</v>
      </c>
      <c r="BQ768" s="401" t="n">
        <v>64</v>
      </c>
      <c r="BR768" s="401" t="n">
        <v>65</v>
      </c>
      <c r="BS768" s="401" t="n">
        <v>66</v>
      </c>
      <c r="BT768" s="401" t="n">
        <v>67</v>
      </c>
      <c r="BU768" s="401" t="n">
        <v>68</v>
      </c>
      <c r="BV768" s="401" t="n">
        <v>69</v>
      </c>
      <c r="BW768" s="401" t="n">
        <v>70</v>
      </c>
      <c r="BX768" s="401" t="n">
        <v>71</v>
      </c>
      <c r="BY768" s="401" t="n">
        <v>72</v>
      </c>
      <c r="BZ768" s="401" t="n">
        <v>73</v>
      </c>
      <c r="CA768" s="401" t="n">
        <v>74</v>
      </c>
      <c r="CB768" s="401" t="n">
        <v>75</v>
      </c>
      <c r="CC768" s="401" t="n">
        <v>76</v>
      </c>
      <c r="CD768" s="401" t="n">
        <v>77</v>
      </c>
      <c r="CE768" s="401" t="n">
        <v>78</v>
      </c>
      <c r="CF768" s="401" t="n">
        <v>79</v>
      </c>
      <c r="CG768" s="401" t="n">
        <v>80</v>
      </c>
      <c r="CH768" s="401" t="n">
        <v>81</v>
      </c>
      <c r="CI768" s="401" t="n">
        <v>82</v>
      </c>
      <c r="CJ768" s="401" t="n">
        <v>83</v>
      </c>
      <c r="CK768" s="401" t="n">
        <v>84</v>
      </c>
      <c r="CL768" s="401" t="n">
        <v>85</v>
      </c>
      <c r="CM768" s="401" t="n">
        <v>86</v>
      </c>
      <c r="CN768" s="401" t="n">
        <v>87</v>
      </c>
      <c r="CO768" s="401" t="n">
        <v>88</v>
      </c>
      <c r="CP768" s="401" t="n">
        <v>89</v>
      </c>
      <c r="CQ768" s="401" t="n">
        <v>90</v>
      </c>
      <c r="CR768" s="401" t="n">
        <v>91</v>
      </c>
      <c r="CS768" s="401" t="n">
        <v>92</v>
      </c>
      <c r="CT768" s="401" t="n">
        <v>93</v>
      </c>
      <c r="CU768" s="401" t="n">
        <v>94</v>
      </c>
      <c r="CV768" s="401" t="n">
        <v>95</v>
      </c>
      <c r="CW768" s="401" t="n">
        <v>96</v>
      </c>
      <c r="CX768" s="401" t="n">
        <v>97</v>
      </c>
      <c r="CY768" s="401" t="n">
        <v>98</v>
      </c>
      <c r="CZ768" s="401" t="n">
        <v>99</v>
      </c>
      <c r="DA768" s="401" t="n">
        <v>100</v>
      </c>
      <c r="DB768" s="401" t="n">
        <v>101</v>
      </c>
      <c r="DC768" s="401" t="n">
        <v>102</v>
      </c>
      <c r="DD768" s="401" t="n">
        <v>103</v>
      </c>
      <c r="DE768" s="401" t="n">
        <v>104</v>
      </c>
      <c r="DF768" s="401" t="n">
        <v>105</v>
      </c>
      <c r="DG768" s="401" t="n">
        <v>106</v>
      </c>
      <c r="DH768" s="401" t="n">
        <v>107</v>
      </c>
      <c r="DI768" s="401" t="n">
        <v>108</v>
      </c>
      <c r="DJ768" s="401" t="n">
        <v>109</v>
      </c>
      <c r="DK768" s="401" t="n">
        <v>110</v>
      </c>
      <c r="DL768" s="401" t="n">
        <v>111</v>
      </c>
      <c r="DM768" s="401" t="n">
        <v>112</v>
      </c>
      <c r="DN768" s="401" t="n">
        <v>113</v>
      </c>
      <c r="DO768" s="401" t="n">
        <v>114</v>
      </c>
      <c r="DP768" s="401" t="n">
        <v>115</v>
      </c>
      <c r="DQ768" s="401" t="n">
        <v>116</v>
      </c>
      <c r="DR768" s="401" t="n">
        <v>117</v>
      </c>
      <c r="DS768" s="401" t="n">
        <v>118</v>
      </c>
      <c r="DT768" s="401" t="n">
        <v>119</v>
      </c>
      <c r="DU768" s="401" t="n">
        <v>120</v>
      </c>
      <c r="DV768" s="401" t="n">
        <v>121</v>
      </c>
      <c r="DW768" s="401" t="n">
        <v>122</v>
      </c>
      <c r="DX768" s="401" t="n">
        <v>123</v>
      </c>
      <c r="DY768" s="401" t="n">
        <v>124</v>
      </c>
      <c r="DZ768" s="401" t="n">
        <v>125</v>
      </c>
      <c r="EA768" s="401" t="n">
        <v>126</v>
      </c>
      <c r="EB768" s="401" t="n">
        <v>127</v>
      </c>
      <c r="EC768" s="401" t="n">
        <v>128</v>
      </c>
      <c r="ED768" s="401" t="n">
        <v>129</v>
      </c>
      <c r="EE768" s="401" t="n">
        <v>130</v>
      </c>
      <c r="EF768" s="401" t="n">
        <v>131</v>
      </c>
      <c r="EG768" s="401" t="n">
        <v>132</v>
      </c>
      <c r="EH768" s="401" t="n">
        <v>133</v>
      </c>
      <c r="EI768" s="401" t="n">
        <v>134</v>
      </c>
      <c r="EJ768" s="401" t="n">
        <v>135</v>
      </c>
      <c r="EK768" s="401" t="n">
        <v>136</v>
      </c>
      <c r="EL768" s="401" t="n">
        <v>137</v>
      </c>
      <c r="EM768" s="401" t="n">
        <v>138</v>
      </c>
      <c r="EN768" s="401" t="n">
        <v>139</v>
      </c>
      <c r="EO768" s="401" t="n">
        <v>140</v>
      </c>
      <c r="EP768" s="401" t="n">
        <v>141</v>
      </c>
      <c r="EQ768" s="401" t="n">
        <v>142</v>
      </c>
      <c r="ER768" s="401" t="n">
        <v>143</v>
      </c>
      <c r="ES768" s="401" t="n">
        <v>144</v>
      </c>
      <c r="EU768" s="401" t="n">
        <v>145</v>
      </c>
      <c r="EV768" s="401" t="n">
        <v>146</v>
      </c>
      <c r="EW768" s="401" t="n">
        <v>147</v>
      </c>
      <c r="EX768" s="401" t="n">
        <v>148</v>
      </c>
      <c r="EZ768" s="401" t="n">
        <v>149</v>
      </c>
      <c r="FA768" s="401" t="n">
        <v>150</v>
      </c>
      <c r="FB768" s="401" t="n">
        <v>151</v>
      </c>
      <c r="FC768" s="401" t="n">
        <v>152</v>
      </c>
      <c r="FE768" s="401" t="n">
        <v>153</v>
      </c>
      <c r="FF768" s="401" t="n">
        <v>154</v>
      </c>
      <c r="FG768" s="401" t="n">
        <v>155</v>
      </c>
      <c r="FH768" s="401" t="n">
        <v>156</v>
      </c>
    </row>
    <row r="769" customFormat="false" ht="12.75" hidden="false" customHeight="false" outlineLevel="0" collapsed="false">
      <c r="E769" s="401" t="s">
        <v>225</v>
      </c>
      <c r="F769" s="401" t="n">
        <v>123</v>
      </c>
      <c r="G769" s="401" t="n">
        <v>135</v>
      </c>
      <c r="H769" s="401" t="n">
        <v>37</v>
      </c>
      <c r="I769" s="401" t="n">
        <v>15</v>
      </c>
      <c r="J769" s="401" t="n">
        <v>68</v>
      </c>
      <c r="K769" s="401" t="n">
        <v>109</v>
      </c>
      <c r="L769" s="401" t="n">
        <v>9</v>
      </c>
      <c r="M769" s="401" t="n">
        <v>22</v>
      </c>
      <c r="N769" s="401" t="n">
        <v>16</v>
      </c>
      <c r="O769" s="401" t="n">
        <v>146</v>
      </c>
      <c r="P769" s="401" t="n">
        <v>25</v>
      </c>
      <c r="Q769" s="401" t="n">
        <v>69</v>
      </c>
      <c r="R769" s="401" t="n">
        <v>87</v>
      </c>
      <c r="S769" s="401" t="n">
        <v>43</v>
      </c>
      <c r="T769" s="401" t="n">
        <v>2</v>
      </c>
      <c r="U769" s="401" t="n">
        <v>95</v>
      </c>
      <c r="V769" s="401" t="n">
        <v>39</v>
      </c>
      <c r="W769" s="401" t="n">
        <v>49</v>
      </c>
      <c r="X769" s="401" t="n">
        <v>53</v>
      </c>
      <c r="Y769" s="401" t="n">
        <v>3</v>
      </c>
      <c r="Z769" s="401" t="n">
        <v>73</v>
      </c>
      <c r="AA769" s="401" t="n">
        <v>98</v>
      </c>
      <c r="AB769" s="401" t="n">
        <v>14</v>
      </c>
      <c r="AC769" s="401" t="n">
        <v>66</v>
      </c>
      <c r="AD769" s="401" t="n">
        <v>133</v>
      </c>
      <c r="AE769" s="401" t="n">
        <v>74</v>
      </c>
      <c r="AF769" s="401" t="n">
        <v>81</v>
      </c>
      <c r="AG769" s="401" t="n">
        <v>136</v>
      </c>
      <c r="AH769" s="401" t="n">
        <v>42</v>
      </c>
      <c r="AI769" s="401" t="n">
        <v>122</v>
      </c>
      <c r="AJ769" s="401" t="n">
        <v>7</v>
      </c>
      <c r="AK769" s="401" t="n">
        <v>147</v>
      </c>
      <c r="AL769" s="401" t="n">
        <v>102</v>
      </c>
      <c r="AM769" s="401" t="n">
        <v>65</v>
      </c>
      <c r="AN769" s="401" t="n">
        <v>34</v>
      </c>
      <c r="AO769" s="401" t="n">
        <v>144</v>
      </c>
      <c r="AP769" s="401" t="n">
        <v>108</v>
      </c>
      <c r="AQ769" s="401" t="n">
        <v>89</v>
      </c>
      <c r="AR769" s="401" t="n">
        <v>46</v>
      </c>
      <c r="AS769" s="401" t="n">
        <v>21</v>
      </c>
      <c r="AT769" s="401" t="n">
        <v>124</v>
      </c>
      <c r="AU769" s="401" t="n">
        <v>75</v>
      </c>
      <c r="AV769" s="401" t="n">
        <v>29</v>
      </c>
      <c r="AW769" s="401" t="n">
        <v>153</v>
      </c>
      <c r="AX769" s="401" t="n">
        <v>12</v>
      </c>
      <c r="AY769" s="401" t="n">
        <v>105</v>
      </c>
      <c r="AZ769" s="401" t="n">
        <v>45</v>
      </c>
      <c r="BA769" s="401" t="n">
        <v>114</v>
      </c>
      <c r="BB769" s="401" t="n">
        <v>18</v>
      </c>
      <c r="BC769" s="401" t="n">
        <v>145</v>
      </c>
      <c r="BD769" s="401" t="n">
        <v>50</v>
      </c>
      <c r="BE769" s="401" t="n">
        <v>100</v>
      </c>
      <c r="BF769" s="401" t="n">
        <v>152</v>
      </c>
      <c r="BG769" s="401" t="n">
        <v>62</v>
      </c>
      <c r="BH769" s="401" t="n">
        <v>36</v>
      </c>
      <c r="BI769" s="401" t="n">
        <v>128</v>
      </c>
      <c r="BJ769" s="401" t="n">
        <v>110</v>
      </c>
      <c r="BK769" s="401" t="n">
        <v>120</v>
      </c>
      <c r="BL769" s="401" t="n">
        <v>115</v>
      </c>
      <c r="BM769" s="401" t="n">
        <v>150</v>
      </c>
      <c r="BN769" s="401" t="n">
        <v>129</v>
      </c>
      <c r="BO769" s="401" t="n">
        <v>141</v>
      </c>
      <c r="BP769" s="401" t="n">
        <v>119</v>
      </c>
      <c r="BQ769" s="401" t="n">
        <v>72</v>
      </c>
      <c r="BR769" s="401" t="n">
        <v>67</v>
      </c>
      <c r="BS769" s="401" t="n">
        <v>155</v>
      </c>
      <c r="BT769" s="401" t="n">
        <v>134</v>
      </c>
      <c r="BU769" s="401" t="n">
        <v>61</v>
      </c>
      <c r="BV769" s="401" t="n">
        <v>47</v>
      </c>
      <c r="BW769" s="401" t="n">
        <v>57</v>
      </c>
      <c r="BX769" s="401" t="n">
        <v>38</v>
      </c>
      <c r="BY769" s="401" t="n">
        <v>64</v>
      </c>
      <c r="BZ769" s="401" t="n">
        <v>30</v>
      </c>
      <c r="CA769" s="401" t="n">
        <v>127</v>
      </c>
      <c r="CB769" s="401" t="n">
        <v>99</v>
      </c>
      <c r="CC769" s="401" t="n">
        <v>118</v>
      </c>
      <c r="CD769" s="401" t="n">
        <v>55</v>
      </c>
      <c r="CE769" s="401" t="n">
        <v>156</v>
      </c>
      <c r="CF769" s="401" t="n">
        <v>106</v>
      </c>
      <c r="CG769" s="401" t="n">
        <v>137</v>
      </c>
      <c r="CH769" s="401" t="n">
        <v>84</v>
      </c>
      <c r="CI769" s="401" t="n">
        <v>76</v>
      </c>
      <c r="CJ769" s="401" t="n">
        <v>90</v>
      </c>
      <c r="CK769" s="401" t="n">
        <v>27</v>
      </c>
      <c r="CL769" s="401" t="n">
        <v>132</v>
      </c>
      <c r="CM769" s="401" t="n">
        <v>80</v>
      </c>
      <c r="CN769" s="401" t="n">
        <v>149</v>
      </c>
      <c r="CO769" s="401" t="n">
        <v>32</v>
      </c>
      <c r="CP769" s="401" t="n">
        <v>138</v>
      </c>
      <c r="CQ769" s="401" t="n">
        <v>121</v>
      </c>
      <c r="CR769" s="401" t="n">
        <v>79</v>
      </c>
      <c r="CS769" s="401" t="n">
        <v>54</v>
      </c>
      <c r="CT769" s="401" t="n">
        <v>97</v>
      </c>
      <c r="CU769" s="401" t="n">
        <v>154</v>
      </c>
      <c r="CV769" s="401" t="n">
        <v>23</v>
      </c>
      <c r="CW769" s="401" t="n">
        <v>151</v>
      </c>
      <c r="CX769" s="401" t="n">
        <v>125</v>
      </c>
      <c r="CY769" s="401" t="n">
        <v>96</v>
      </c>
      <c r="CZ769" s="401" t="n">
        <v>101</v>
      </c>
      <c r="DA769" s="401" t="n">
        <v>52</v>
      </c>
      <c r="DB769" s="401" t="n">
        <v>85</v>
      </c>
      <c r="DC769" s="401" t="n">
        <v>88</v>
      </c>
      <c r="DD769" s="401" t="n">
        <v>19</v>
      </c>
      <c r="DE769" s="401" t="n">
        <v>1</v>
      </c>
      <c r="DF769" s="401" t="n">
        <v>41</v>
      </c>
      <c r="DG769" s="401" t="n">
        <v>4</v>
      </c>
      <c r="DH769" s="401" t="n">
        <v>78</v>
      </c>
      <c r="DI769" s="401" t="n">
        <v>44</v>
      </c>
      <c r="DJ769" s="401" t="n">
        <v>143</v>
      </c>
      <c r="DK769" s="401" t="n">
        <v>56</v>
      </c>
      <c r="DL769" s="401" t="n">
        <v>10</v>
      </c>
      <c r="DM769" s="401" t="n">
        <v>93</v>
      </c>
      <c r="DN769" s="401" t="n">
        <v>104</v>
      </c>
      <c r="DO769" s="401" t="n">
        <v>48</v>
      </c>
      <c r="DP769" s="401" t="n">
        <v>83</v>
      </c>
      <c r="DQ769" s="401" t="n">
        <v>148</v>
      </c>
      <c r="DR769" s="401" t="n">
        <v>140</v>
      </c>
      <c r="DS769" s="401" t="n">
        <v>40</v>
      </c>
      <c r="DT769" s="401" t="n">
        <v>26</v>
      </c>
      <c r="DU769" s="401" t="n">
        <v>63</v>
      </c>
      <c r="DV769" s="401" t="n">
        <v>92</v>
      </c>
      <c r="DW769" s="401" t="n">
        <v>33</v>
      </c>
      <c r="DX769" s="401" t="n">
        <v>24</v>
      </c>
      <c r="DY769" s="401" t="n">
        <v>71</v>
      </c>
      <c r="DZ769" s="401" t="n">
        <v>82</v>
      </c>
      <c r="EA769" s="401" t="n">
        <v>103</v>
      </c>
      <c r="EB769" s="401" t="n">
        <v>58</v>
      </c>
      <c r="EC769" s="401" t="n">
        <v>94</v>
      </c>
      <c r="ED769" s="401" t="n">
        <v>20</v>
      </c>
      <c r="EE769" s="401" t="n">
        <v>51</v>
      </c>
      <c r="EF769" s="401" t="n">
        <v>17</v>
      </c>
      <c r="EG769" s="401" t="n">
        <v>28</v>
      </c>
      <c r="EH769" s="401" t="n">
        <v>77</v>
      </c>
      <c r="EI769" s="401" t="n">
        <v>130</v>
      </c>
      <c r="EJ769" s="401" t="n">
        <v>6</v>
      </c>
      <c r="EK769" s="401" t="n">
        <v>113</v>
      </c>
      <c r="EL769" s="401" t="n">
        <v>86</v>
      </c>
      <c r="EM769" s="401" t="n">
        <v>11</v>
      </c>
      <c r="EN769" s="401" t="n">
        <v>142</v>
      </c>
      <c r="EO769" s="401" t="n">
        <v>31</v>
      </c>
      <c r="EP769" s="401" t="n">
        <v>35</v>
      </c>
      <c r="EQ769" s="401" t="n">
        <v>70</v>
      </c>
      <c r="ER769" s="401" t="n">
        <v>126</v>
      </c>
      <c r="ES769" s="401" t="n">
        <v>8</v>
      </c>
      <c r="EU769" s="401" t="n">
        <v>107</v>
      </c>
      <c r="EV769" s="401" t="n">
        <v>5</v>
      </c>
      <c r="EW769" s="401" t="n">
        <v>59</v>
      </c>
      <c r="EX769" s="401" t="n">
        <v>111</v>
      </c>
      <c r="EZ769" s="401" t="n">
        <v>13</v>
      </c>
      <c r="FA769" s="401" t="n">
        <v>60</v>
      </c>
      <c r="FB769" s="401" t="n">
        <v>116</v>
      </c>
      <c r="FC769" s="401" t="n">
        <v>112</v>
      </c>
      <c r="FE769" s="401" t="n">
        <v>117</v>
      </c>
      <c r="FF769" s="401" t="n">
        <v>91</v>
      </c>
      <c r="FG769" s="401" t="n">
        <v>139</v>
      </c>
      <c r="FH769" s="401" t="n">
        <v>131</v>
      </c>
    </row>
    <row r="770" customFormat="false" ht="12.75" hidden="false" customHeight="false" outlineLevel="0" collapsed="false">
      <c r="E770" s="401" t="s">
        <v>227</v>
      </c>
      <c r="F770" s="401" t="n">
        <v>20</v>
      </c>
      <c r="G770" s="401" t="n">
        <v>30</v>
      </c>
      <c r="H770" s="401" t="n">
        <v>131</v>
      </c>
      <c r="I770" s="401" t="n">
        <v>141</v>
      </c>
      <c r="J770" s="401" t="n">
        <v>13</v>
      </c>
      <c r="K770" s="401" t="n">
        <v>140</v>
      </c>
      <c r="L770" s="401" t="n">
        <v>56</v>
      </c>
      <c r="M770" s="401" t="n">
        <v>82</v>
      </c>
      <c r="N770" s="401" t="n">
        <v>95</v>
      </c>
      <c r="O770" s="401" t="n">
        <v>32</v>
      </c>
      <c r="P770" s="401" t="n">
        <v>44</v>
      </c>
      <c r="Q770" s="401" t="n">
        <v>120</v>
      </c>
      <c r="R770" s="401" t="n">
        <v>39</v>
      </c>
      <c r="S770" s="401" t="n">
        <v>88</v>
      </c>
      <c r="T770" s="401" t="n">
        <v>147</v>
      </c>
      <c r="U770" s="401" t="n">
        <v>83</v>
      </c>
      <c r="V770" s="401" t="n">
        <v>90</v>
      </c>
      <c r="W770" s="401" t="n">
        <v>55</v>
      </c>
      <c r="X770" s="401" t="n">
        <v>77</v>
      </c>
      <c r="Y770" s="401" t="n">
        <v>7</v>
      </c>
      <c r="Z770" s="401" t="n">
        <v>132</v>
      </c>
      <c r="AA770" s="401" t="n">
        <v>3</v>
      </c>
      <c r="AB770" s="401" t="n">
        <v>148</v>
      </c>
      <c r="AC770" s="401" t="n">
        <v>108</v>
      </c>
      <c r="AD770" s="401" t="n">
        <v>73</v>
      </c>
      <c r="AE770" s="401" t="n">
        <v>75</v>
      </c>
      <c r="AF770" s="401" t="n">
        <v>50</v>
      </c>
      <c r="AG770" s="401" t="n">
        <v>101</v>
      </c>
      <c r="AH770" s="401" t="n">
        <v>155</v>
      </c>
      <c r="AI770" s="401" t="n">
        <v>97</v>
      </c>
      <c r="AJ770" s="401" t="n">
        <v>142</v>
      </c>
      <c r="AK770" s="401" t="n">
        <v>23</v>
      </c>
      <c r="AL770" s="401" t="n">
        <v>67</v>
      </c>
      <c r="AM770" s="401" t="n">
        <v>102</v>
      </c>
      <c r="AN770" s="401" t="n">
        <v>93</v>
      </c>
      <c r="AO770" s="401" t="n">
        <v>18</v>
      </c>
      <c r="AP770" s="401" t="n">
        <v>40</v>
      </c>
      <c r="AQ770" s="401" t="n">
        <v>47</v>
      </c>
      <c r="AR770" s="401" t="n">
        <v>136</v>
      </c>
      <c r="AS770" s="401" t="n">
        <v>124</v>
      </c>
      <c r="AT770" s="401" t="n">
        <v>48</v>
      </c>
      <c r="AU770" s="401" t="n">
        <v>68</v>
      </c>
      <c r="AV770" s="401" t="n">
        <v>9</v>
      </c>
      <c r="AW770" s="401" t="n">
        <v>58</v>
      </c>
      <c r="AX770" s="401" t="n">
        <v>74</v>
      </c>
      <c r="AY770" s="401" t="n">
        <v>72</v>
      </c>
      <c r="AZ770" s="401" t="n">
        <v>24</v>
      </c>
      <c r="BA770" s="401" t="n">
        <v>110</v>
      </c>
      <c r="BB770" s="401" t="n">
        <v>38</v>
      </c>
      <c r="BC770" s="401" t="n">
        <v>117</v>
      </c>
      <c r="BD770" s="401" t="n">
        <v>112</v>
      </c>
      <c r="BE770" s="401" t="n">
        <v>145</v>
      </c>
      <c r="BF770" s="401" t="n">
        <v>69</v>
      </c>
      <c r="BG770" s="401" t="n">
        <v>36</v>
      </c>
      <c r="BH770" s="401" t="n">
        <v>91</v>
      </c>
      <c r="BI770" s="401" t="n">
        <v>99</v>
      </c>
      <c r="BJ770" s="401" t="n">
        <v>104</v>
      </c>
      <c r="BK770" s="401" t="n">
        <v>137</v>
      </c>
      <c r="BL770" s="401" t="n">
        <v>80</v>
      </c>
      <c r="BM770" s="401" t="n">
        <v>46</v>
      </c>
      <c r="BN770" s="401" t="n">
        <v>94</v>
      </c>
      <c r="BO770" s="401" t="n">
        <v>29</v>
      </c>
      <c r="BP770" s="401" t="n">
        <v>121</v>
      </c>
      <c r="BQ770" s="401" t="n">
        <v>10</v>
      </c>
      <c r="BR770" s="401" t="n">
        <v>11</v>
      </c>
      <c r="BS770" s="401" t="n">
        <v>15</v>
      </c>
      <c r="BT770" s="401" t="n">
        <v>114</v>
      </c>
      <c r="BU770" s="401" t="n">
        <v>42</v>
      </c>
      <c r="BV770" s="401" t="n">
        <v>86</v>
      </c>
      <c r="BW770" s="401" t="n">
        <v>116</v>
      </c>
      <c r="BX770" s="401" t="n">
        <v>115</v>
      </c>
      <c r="BY770" s="401" t="n">
        <v>144</v>
      </c>
      <c r="BZ770" s="401" t="n">
        <v>12</v>
      </c>
      <c r="CA770" s="401" t="n">
        <v>151</v>
      </c>
      <c r="CB770" s="401" t="n">
        <v>61</v>
      </c>
      <c r="CC770" s="401" t="n">
        <v>134</v>
      </c>
      <c r="CD770" s="401" t="n">
        <v>19</v>
      </c>
      <c r="CE770" s="401" t="n">
        <v>6</v>
      </c>
      <c r="CF770" s="401" t="n">
        <v>126</v>
      </c>
      <c r="CG770" s="401" t="n">
        <v>37</v>
      </c>
      <c r="CH770" s="401" t="n">
        <v>54</v>
      </c>
      <c r="CI770" s="401" t="n">
        <v>8</v>
      </c>
      <c r="CJ770" s="401" t="n">
        <v>111</v>
      </c>
      <c r="CK770" s="401" t="n">
        <v>78</v>
      </c>
      <c r="CL770" s="401" t="n">
        <v>128</v>
      </c>
      <c r="CM770" s="401" t="n">
        <v>130</v>
      </c>
      <c r="CN770" s="401" t="n">
        <v>143</v>
      </c>
      <c r="CO770" s="401" t="n">
        <v>2</v>
      </c>
      <c r="CP770" s="401" t="n">
        <v>35</v>
      </c>
      <c r="CQ770" s="401" t="n">
        <v>149</v>
      </c>
      <c r="CR770" s="401" t="n">
        <v>43</v>
      </c>
      <c r="CS770" s="401" t="n">
        <v>152</v>
      </c>
      <c r="CT770" s="401" t="n">
        <v>153</v>
      </c>
      <c r="CU770" s="401" t="n">
        <v>105</v>
      </c>
      <c r="CV770" s="401" t="n">
        <v>107</v>
      </c>
      <c r="CW770" s="401" t="n">
        <v>70</v>
      </c>
      <c r="CX770" s="401" t="n">
        <v>138</v>
      </c>
      <c r="CY770" s="401" t="n">
        <v>60</v>
      </c>
      <c r="CZ770" s="401" t="n">
        <v>81</v>
      </c>
      <c r="DA770" s="401" t="n">
        <v>71</v>
      </c>
      <c r="DB770" s="401" t="n">
        <v>27</v>
      </c>
      <c r="DC770" s="401" t="n">
        <v>59</v>
      </c>
      <c r="DD770" s="401" t="n">
        <v>45</v>
      </c>
      <c r="DE770" s="401" t="n">
        <v>103</v>
      </c>
      <c r="DF770" s="401" t="n">
        <v>22</v>
      </c>
      <c r="DG770" s="401" t="n">
        <v>5</v>
      </c>
      <c r="DH770" s="401" t="n">
        <v>31</v>
      </c>
      <c r="DI770" s="401" t="n">
        <v>62</v>
      </c>
      <c r="DJ770" s="401" t="n">
        <v>118</v>
      </c>
      <c r="DK770" s="401" t="n">
        <v>17</v>
      </c>
      <c r="DL770" s="401" t="n">
        <v>150</v>
      </c>
      <c r="DM770" s="401" t="n">
        <v>119</v>
      </c>
      <c r="DN770" s="401" t="n">
        <v>1</v>
      </c>
      <c r="DO770" s="401" t="n">
        <v>28</v>
      </c>
      <c r="DP770" s="401" t="n">
        <v>123</v>
      </c>
      <c r="DQ770" s="401" t="n">
        <v>154</v>
      </c>
      <c r="DR770" s="401" t="n">
        <v>133</v>
      </c>
      <c r="DS770" s="401" t="n">
        <v>26</v>
      </c>
      <c r="DT770" s="401" t="n">
        <v>41</v>
      </c>
      <c r="DU770" s="401" t="n">
        <v>87</v>
      </c>
      <c r="DV770" s="401" t="n">
        <v>63</v>
      </c>
      <c r="DW770" s="401" t="n">
        <v>156</v>
      </c>
      <c r="DX770" s="401" t="n">
        <v>125</v>
      </c>
      <c r="DY770" s="401" t="n">
        <v>25</v>
      </c>
      <c r="DZ770" s="401" t="n">
        <v>16</v>
      </c>
      <c r="EA770" s="401" t="n">
        <v>14</v>
      </c>
      <c r="EB770" s="401" t="n">
        <v>139</v>
      </c>
      <c r="EC770" s="401" t="n">
        <v>127</v>
      </c>
      <c r="ED770" s="401" t="n">
        <v>96</v>
      </c>
      <c r="EE770" s="401" t="n">
        <v>33</v>
      </c>
      <c r="EF770" s="401" t="n">
        <v>53</v>
      </c>
      <c r="EG770" s="401" t="n">
        <v>129</v>
      </c>
      <c r="EH770" s="401" t="n">
        <v>122</v>
      </c>
      <c r="EI770" s="401" t="n">
        <v>85</v>
      </c>
      <c r="EJ770" s="401" t="n">
        <v>4</v>
      </c>
      <c r="EK770" s="401" t="n">
        <v>49</v>
      </c>
      <c r="EL770" s="401" t="n">
        <v>66</v>
      </c>
      <c r="EM770" s="401" t="n">
        <v>146</v>
      </c>
      <c r="EN770" s="401" t="n">
        <v>92</v>
      </c>
      <c r="EO770" s="401" t="n">
        <v>84</v>
      </c>
      <c r="EP770" s="401" t="n">
        <v>34</v>
      </c>
      <c r="EQ770" s="401" t="n">
        <v>106</v>
      </c>
      <c r="ER770" s="401" t="n">
        <v>51</v>
      </c>
      <c r="ES770" s="401" t="n">
        <v>113</v>
      </c>
      <c r="EU770" s="401" t="n">
        <v>52</v>
      </c>
      <c r="EV770" s="401" t="n">
        <v>89</v>
      </c>
      <c r="EW770" s="401" t="n">
        <v>135</v>
      </c>
      <c r="EX770" s="401" t="n">
        <v>98</v>
      </c>
      <c r="EZ770" s="401" t="n">
        <v>65</v>
      </c>
      <c r="FA770" s="401" t="n">
        <v>109</v>
      </c>
      <c r="FB770" s="401" t="n">
        <v>57</v>
      </c>
      <c r="FC770" s="401" t="n">
        <v>76</v>
      </c>
      <c r="FE770" s="401" t="n">
        <v>100</v>
      </c>
      <c r="FF770" s="401" t="n">
        <v>79</v>
      </c>
      <c r="FG770" s="401" t="n">
        <v>64</v>
      </c>
      <c r="FH770" s="401" t="n">
        <v>21</v>
      </c>
    </row>
    <row r="772" customFormat="false" ht="12.75" hidden="false" customHeight="false" outlineLevel="0" collapsed="false">
      <c r="D772" s="446" t="n">
        <v>157</v>
      </c>
      <c r="E772" s="39" t="s">
        <v>250</v>
      </c>
    </row>
    <row r="773" customFormat="false" ht="12.75" hidden="false" customHeight="false" outlineLevel="0" collapsed="false">
      <c r="E773" s="401" t="s">
        <v>198</v>
      </c>
      <c r="F773" s="401" t="n">
        <v>1</v>
      </c>
      <c r="G773" s="401" t="n">
        <v>2</v>
      </c>
      <c r="H773" s="401" t="n">
        <v>3</v>
      </c>
      <c r="I773" s="401" t="n">
        <v>4</v>
      </c>
      <c r="J773" s="401" t="n">
        <v>5</v>
      </c>
      <c r="K773" s="401" t="n">
        <v>6</v>
      </c>
      <c r="L773" s="401" t="n">
        <v>7</v>
      </c>
      <c r="M773" s="401" t="n">
        <v>8</v>
      </c>
      <c r="N773" s="401" t="n">
        <v>9</v>
      </c>
      <c r="O773" s="401" t="n">
        <v>10</v>
      </c>
      <c r="P773" s="401" t="n">
        <v>11</v>
      </c>
      <c r="Q773" s="401" t="n">
        <v>12</v>
      </c>
      <c r="R773" s="401" t="n">
        <v>13</v>
      </c>
      <c r="S773" s="401" t="n">
        <v>14</v>
      </c>
      <c r="T773" s="401" t="n">
        <v>15</v>
      </c>
      <c r="U773" s="401" t="n">
        <v>16</v>
      </c>
      <c r="V773" s="401" t="n">
        <v>17</v>
      </c>
      <c r="W773" s="401" t="n">
        <v>18</v>
      </c>
      <c r="X773" s="401" t="n">
        <v>19</v>
      </c>
      <c r="Y773" s="401" t="n">
        <v>20</v>
      </c>
      <c r="Z773" s="401" t="n">
        <v>21</v>
      </c>
      <c r="AA773" s="401" t="n">
        <v>22</v>
      </c>
      <c r="AB773" s="401" t="n">
        <v>23</v>
      </c>
      <c r="AC773" s="401" t="n">
        <v>24</v>
      </c>
      <c r="AD773" s="401" t="n">
        <v>25</v>
      </c>
      <c r="AE773" s="401" t="n">
        <v>26</v>
      </c>
      <c r="AF773" s="401" t="n">
        <v>27</v>
      </c>
      <c r="AG773" s="401" t="n">
        <v>28</v>
      </c>
      <c r="AH773" s="401" t="n">
        <v>29</v>
      </c>
      <c r="AI773" s="401" t="n">
        <v>30</v>
      </c>
      <c r="AJ773" s="401" t="n">
        <v>31</v>
      </c>
      <c r="AK773" s="401" t="n">
        <v>32</v>
      </c>
      <c r="AL773" s="401" t="n">
        <v>33</v>
      </c>
      <c r="AM773" s="401" t="n">
        <v>34</v>
      </c>
      <c r="AN773" s="401" t="n">
        <v>35</v>
      </c>
      <c r="AO773" s="401" t="n">
        <v>36</v>
      </c>
      <c r="AP773" s="401" t="n">
        <v>37</v>
      </c>
      <c r="AQ773" s="401" t="n">
        <v>38</v>
      </c>
      <c r="AR773" s="401" t="n">
        <v>39</v>
      </c>
      <c r="AS773" s="401" t="n">
        <v>40</v>
      </c>
      <c r="AT773" s="401" t="n">
        <v>41</v>
      </c>
      <c r="AU773" s="401" t="n">
        <v>42</v>
      </c>
      <c r="AV773" s="401" t="n">
        <v>43</v>
      </c>
      <c r="AW773" s="401" t="n">
        <v>44</v>
      </c>
      <c r="AX773" s="401" t="n">
        <v>45</v>
      </c>
      <c r="AY773" s="401" t="n">
        <v>46</v>
      </c>
      <c r="AZ773" s="401" t="n">
        <v>47</v>
      </c>
      <c r="BA773" s="401" t="n">
        <v>48</v>
      </c>
      <c r="BB773" s="401" t="n">
        <v>49</v>
      </c>
      <c r="BC773" s="401" t="n">
        <v>50</v>
      </c>
      <c r="BD773" s="401" t="n">
        <v>51</v>
      </c>
      <c r="BE773" s="401" t="n">
        <v>52</v>
      </c>
      <c r="BF773" s="401" t="n">
        <v>53</v>
      </c>
      <c r="BG773" s="401" t="n">
        <v>54</v>
      </c>
      <c r="BH773" s="401" t="n">
        <v>55</v>
      </c>
      <c r="BI773" s="401" t="n">
        <v>56</v>
      </c>
      <c r="BJ773" s="401" t="n">
        <v>57</v>
      </c>
      <c r="BK773" s="401" t="n">
        <v>58</v>
      </c>
      <c r="BL773" s="401" t="n">
        <v>59</v>
      </c>
      <c r="BM773" s="401" t="n">
        <v>60</v>
      </c>
      <c r="BN773" s="401" t="n">
        <v>61</v>
      </c>
      <c r="BO773" s="401" t="n">
        <v>62</v>
      </c>
      <c r="BP773" s="401" t="n">
        <v>63</v>
      </c>
      <c r="BQ773" s="401" t="n">
        <v>64</v>
      </c>
      <c r="BR773" s="401" t="n">
        <v>65</v>
      </c>
      <c r="BS773" s="401" t="n">
        <v>66</v>
      </c>
      <c r="BT773" s="401" t="n">
        <v>67</v>
      </c>
      <c r="BU773" s="401" t="n">
        <v>68</v>
      </c>
      <c r="BV773" s="401" t="n">
        <v>69</v>
      </c>
      <c r="BW773" s="401" t="n">
        <v>70</v>
      </c>
      <c r="BX773" s="401" t="n">
        <v>71</v>
      </c>
      <c r="BY773" s="401" t="n">
        <v>72</v>
      </c>
      <c r="BZ773" s="401" t="n">
        <v>73</v>
      </c>
      <c r="CA773" s="401" t="n">
        <v>74</v>
      </c>
      <c r="CB773" s="401" t="n">
        <v>75</v>
      </c>
      <c r="CC773" s="401" t="n">
        <v>76</v>
      </c>
      <c r="CD773" s="401" t="n">
        <v>77</v>
      </c>
      <c r="CE773" s="401" t="n">
        <v>78</v>
      </c>
      <c r="CF773" s="401" t="n">
        <v>79</v>
      </c>
      <c r="CG773" s="401" t="n">
        <v>80</v>
      </c>
      <c r="CH773" s="401" t="n">
        <v>81</v>
      </c>
      <c r="CI773" s="401" t="n">
        <v>82</v>
      </c>
      <c r="CJ773" s="401" t="n">
        <v>83</v>
      </c>
      <c r="CK773" s="401" t="n">
        <v>84</v>
      </c>
      <c r="CL773" s="401" t="n">
        <v>85</v>
      </c>
      <c r="CM773" s="401" t="n">
        <v>86</v>
      </c>
      <c r="CN773" s="401" t="n">
        <v>87</v>
      </c>
      <c r="CO773" s="401" t="n">
        <v>88</v>
      </c>
      <c r="CP773" s="401" t="n">
        <v>89</v>
      </c>
      <c r="CQ773" s="401" t="n">
        <v>90</v>
      </c>
      <c r="CR773" s="401" t="n">
        <v>91</v>
      </c>
      <c r="CS773" s="401" t="n">
        <v>92</v>
      </c>
      <c r="CT773" s="401" t="n">
        <v>93</v>
      </c>
      <c r="CU773" s="401" t="n">
        <v>94</v>
      </c>
      <c r="CV773" s="401" t="n">
        <v>95</v>
      </c>
      <c r="CW773" s="401" t="n">
        <v>96</v>
      </c>
      <c r="CX773" s="401" t="n">
        <v>97</v>
      </c>
      <c r="CY773" s="401" t="n">
        <v>98</v>
      </c>
      <c r="CZ773" s="401" t="n">
        <v>99</v>
      </c>
      <c r="DA773" s="401" t="n">
        <v>100</v>
      </c>
      <c r="DB773" s="401" t="n">
        <v>101</v>
      </c>
      <c r="DC773" s="401" t="n">
        <v>102</v>
      </c>
      <c r="DD773" s="401" t="n">
        <v>103</v>
      </c>
      <c r="DE773" s="401" t="n">
        <v>104</v>
      </c>
      <c r="DF773" s="401" t="n">
        <v>105</v>
      </c>
      <c r="DG773" s="401" t="n">
        <v>106</v>
      </c>
      <c r="DH773" s="401" t="n">
        <v>107</v>
      </c>
      <c r="DI773" s="401" t="n">
        <v>108</v>
      </c>
      <c r="DJ773" s="401" t="n">
        <v>109</v>
      </c>
      <c r="DK773" s="401" t="n">
        <v>110</v>
      </c>
      <c r="DL773" s="401" t="n">
        <v>111</v>
      </c>
      <c r="DM773" s="401" t="n">
        <v>112</v>
      </c>
      <c r="DN773" s="401" t="n">
        <v>113</v>
      </c>
      <c r="DO773" s="401" t="n">
        <v>114</v>
      </c>
      <c r="DP773" s="401" t="n">
        <v>115</v>
      </c>
      <c r="DQ773" s="401" t="n">
        <v>116</v>
      </c>
      <c r="DR773" s="401" t="n">
        <v>117</v>
      </c>
      <c r="DS773" s="401" t="n">
        <v>118</v>
      </c>
      <c r="DT773" s="401" t="n">
        <v>119</v>
      </c>
      <c r="DU773" s="401" t="n">
        <v>120</v>
      </c>
      <c r="DV773" s="401" t="n">
        <v>121</v>
      </c>
      <c r="DW773" s="401" t="n">
        <v>122</v>
      </c>
      <c r="DX773" s="401" t="n">
        <v>123</v>
      </c>
      <c r="DY773" s="401" t="n">
        <v>124</v>
      </c>
      <c r="DZ773" s="401" t="n">
        <v>125</v>
      </c>
      <c r="EA773" s="401" t="n">
        <v>126</v>
      </c>
      <c r="EB773" s="401" t="n">
        <v>127</v>
      </c>
      <c r="EC773" s="401" t="n">
        <v>128</v>
      </c>
      <c r="ED773" s="401" t="n">
        <v>129</v>
      </c>
      <c r="EE773" s="401" t="n">
        <v>130</v>
      </c>
      <c r="EF773" s="401" t="n">
        <v>131</v>
      </c>
      <c r="EG773" s="401" t="n">
        <v>132</v>
      </c>
      <c r="EH773" s="401" t="n">
        <v>133</v>
      </c>
      <c r="EI773" s="401" t="n">
        <v>134</v>
      </c>
      <c r="EJ773" s="401" t="n">
        <v>135</v>
      </c>
      <c r="EK773" s="401" t="n">
        <v>136</v>
      </c>
      <c r="EL773" s="401" t="n">
        <v>137</v>
      </c>
      <c r="EM773" s="401" t="n">
        <v>138</v>
      </c>
      <c r="EN773" s="401" t="n">
        <v>139</v>
      </c>
      <c r="EO773" s="401" t="n">
        <v>140</v>
      </c>
      <c r="EP773" s="401" t="n">
        <v>141</v>
      </c>
      <c r="EQ773" s="401" t="n">
        <v>142</v>
      </c>
      <c r="ER773" s="401" t="n">
        <v>143</v>
      </c>
      <c r="ES773" s="401" t="n">
        <v>144</v>
      </c>
      <c r="ET773" s="401" t="n">
        <v>145</v>
      </c>
      <c r="EU773" s="401" t="n">
        <v>146</v>
      </c>
      <c r="EV773" s="401" t="n">
        <v>147</v>
      </c>
      <c r="EW773" s="401" t="n">
        <v>148</v>
      </c>
      <c r="EX773" s="401" t="n">
        <v>149</v>
      </c>
      <c r="EZ773" s="401" t="n">
        <v>150</v>
      </c>
      <c r="FA773" s="401" t="n">
        <v>151</v>
      </c>
      <c r="FB773" s="401" t="n">
        <v>152</v>
      </c>
      <c r="FC773" s="401" t="n">
        <v>153</v>
      </c>
      <c r="FE773" s="401" t="n">
        <v>154</v>
      </c>
      <c r="FF773" s="401" t="n">
        <v>155</v>
      </c>
      <c r="FG773" s="401" t="n">
        <v>156</v>
      </c>
      <c r="FH773" s="401" t="n">
        <v>157</v>
      </c>
    </row>
    <row r="774" customFormat="false" ht="12.75" hidden="false" customHeight="false" outlineLevel="0" collapsed="false">
      <c r="E774" s="401" t="s">
        <v>225</v>
      </c>
      <c r="F774" s="401" t="n">
        <v>35</v>
      </c>
      <c r="G774" s="401" t="n">
        <v>94</v>
      </c>
      <c r="H774" s="401" t="n">
        <v>52</v>
      </c>
      <c r="I774" s="401" t="n">
        <v>117</v>
      </c>
      <c r="J774" s="401" t="n">
        <v>13</v>
      </c>
      <c r="K774" s="401" t="n">
        <v>9</v>
      </c>
      <c r="L774" s="401" t="n">
        <v>101</v>
      </c>
      <c r="M774" s="401" t="n">
        <v>127</v>
      </c>
      <c r="N774" s="401" t="n">
        <v>83</v>
      </c>
      <c r="O774" s="401" t="n">
        <v>138</v>
      </c>
      <c r="P774" s="401" t="n">
        <v>77</v>
      </c>
      <c r="Q774" s="401" t="n">
        <v>48</v>
      </c>
      <c r="R774" s="401" t="n">
        <v>95</v>
      </c>
      <c r="S774" s="401" t="n">
        <v>57</v>
      </c>
      <c r="T774" s="401" t="n">
        <v>32</v>
      </c>
      <c r="U774" s="401" t="n">
        <v>114</v>
      </c>
      <c r="V774" s="401" t="n">
        <v>44</v>
      </c>
      <c r="W774" s="401" t="n">
        <v>120</v>
      </c>
      <c r="X774" s="401" t="n">
        <v>156</v>
      </c>
      <c r="Y774" s="401" t="n">
        <v>123</v>
      </c>
      <c r="Z774" s="401" t="n">
        <v>119</v>
      </c>
      <c r="AA774" s="401" t="n">
        <v>63</v>
      </c>
      <c r="AB774" s="401" t="n">
        <v>14</v>
      </c>
      <c r="AC774" s="401" t="n">
        <v>5</v>
      </c>
      <c r="AD774" s="401" t="n">
        <v>154</v>
      </c>
      <c r="AE774" s="401" t="n">
        <v>140</v>
      </c>
      <c r="AF774" s="401" t="n">
        <v>109</v>
      </c>
      <c r="AG774" s="401" t="n">
        <v>50</v>
      </c>
      <c r="AH774" s="401" t="n">
        <v>42</v>
      </c>
      <c r="AI774" s="401" t="n">
        <v>150</v>
      </c>
      <c r="AJ774" s="401" t="n">
        <v>60</v>
      </c>
      <c r="AK774" s="401" t="n">
        <v>55</v>
      </c>
      <c r="AL774" s="401" t="n">
        <v>49</v>
      </c>
      <c r="AM774" s="401" t="n">
        <v>90</v>
      </c>
      <c r="AN774" s="401" t="n">
        <v>6</v>
      </c>
      <c r="AO774" s="401" t="n">
        <v>19</v>
      </c>
      <c r="AP774" s="401" t="n">
        <v>39</v>
      </c>
      <c r="AQ774" s="401" t="n">
        <v>139</v>
      </c>
      <c r="AR774" s="401" t="n">
        <v>92</v>
      </c>
      <c r="AS774" s="401" t="n">
        <v>143</v>
      </c>
      <c r="AT774" s="401" t="n">
        <v>153</v>
      </c>
      <c r="AU774" s="401" t="n">
        <v>115</v>
      </c>
      <c r="AV774" s="401" t="n">
        <v>155</v>
      </c>
      <c r="AW774" s="401" t="n">
        <v>33</v>
      </c>
      <c r="AX774" s="401" t="n">
        <v>142</v>
      </c>
      <c r="AY774" s="401" t="n">
        <v>125</v>
      </c>
      <c r="AZ774" s="401" t="n">
        <v>30</v>
      </c>
      <c r="BA774" s="401" t="n">
        <v>97</v>
      </c>
      <c r="BB774" s="401" t="n">
        <v>68</v>
      </c>
      <c r="BC774" s="401" t="n">
        <v>24</v>
      </c>
      <c r="BD774" s="401" t="n">
        <v>18</v>
      </c>
      <c r="BE774" s="401" t="n">
        <v>53</v>
      </c>
      <c r="BF774" s="401" t="n">
        <v>81</v>
      </c>
      <c r="BG774" s="401" t="n">
        <v>66</v>
      </c>
      <c r="BH774" s="401" t="n">
        <v>78</v>
      </c>
      <c r="BI774" s="401" t="n">
        <v>130</v>
      </c>
      <c r="BJ774" s="401" t="n">
        <v>99</v>
      </c>
      <c r="BK774" s="401" t="n">
        <v>147</v>
      </c>
      <c r="BL774" s="401" t="n">
        <v>136</v>
      </c>
      <c r="BM774" s="401" t="n">
        <v>12</v>
      </c>
      <c r="BN774" s="401" t="n">
        <v>124</v>
      </c>
      <c r="BO774" s="401" t="n">
        <v>106</v>
      </c>
      <c r="BP774" s="401" t="n">
        <v>21</v>
      </c>
      <c r="BQ774" s="401" t="n">
        <v>71</v>
      </c>
      <c r="BR774" s="401" t="n">
        <v>58</v>
      </c>
      <c r="BS774" s="401" t="n">
        <v>65</v>
      </c>
      <c r="BT774" s="401" t="n">
        <v>84</v>
      </c>
      <c r="BU774" s="401" t="n">
        <v>17</v>
      </c>
      <c r="BV774" s="401" t="n">
        <v>23</v>
      </c>
      <c r="BW774" s="401" t="n">
        <v>43</v>
      </c>
      <c r="BX774" s="401" t="n">
        <v>22</v>
      </c>
      <c r="BY774" s="401" t="n">
        <v>135</v>
      </c>
      <c r="BZ774" s="401" t="n">
        <v>51</v>
      </c>
      <c r="CA774" s="401" t="n">
        <v>128</v>
      </c>
      <c r="CB774" s="401" t="n">
        <v>96</v>
      </c>
      <c r="CC774" s="401" t="n">
        <v>145</v>
      </c>
      <c r="CD774" s="401" t="n">
        <v>157</v>
      </c>
      <c r="CE774" s="401" t="n">
        <v>46</v>
      </c>
      <c r="CF774" s="401" t="n">
        <v>107</v>
      </c>
      <c r="CG774" s="401" t="n">
        <v>132</v>
      </c>
      <c r="CH774" s="401" t="n">
        <v>4</v>
      </c>
      <c r="CI774" s="401" t="n">
        <v>134</v>
      </c>
      <c r="CJ774" s="401" t="n">
        <v>56</v>
      </c>
      <c r="CK774" s="401" t="n">
        <v>137</v>
      </c>
      <c r="CL774" s="401" t="n">
        <v>152</v>
      </c>
      <c r="CM774" s="401" t="n">
        <v>72</v>
      </c>
      <c r="CN774" s="401" t="n">
        <v>10</v>
      </c>
      <c r="CO774" s="401" t="n">
        <v>149</v>
      </c>
      <c r="CP774" s="401" t="n">
        <v>70</v>
      </c>
      <c r="CQ774" s="401" t="n">
        <v>76</v>
      </c>
      <c r="CR774" s="401" t="n">
        <v>73</v>
      </c>
      <c r="CS774" s="401" t="n">
        <v>129</v>
      </c>
      <c r="CT774" s="401" t="n">
        <v>34</v>
      </c>
      <c r="CU774" s="401" t="n">
        <v>141</v>
      </c>
      <c r="CV774" s="401" t="n">
        <v>113</v>
      </c>
      <c r="CW774" s="401" t="n">
        <v>122</v>
      </c>
      <c r="CX774" s="401" t="n">
        <v>40</v>
      </c>
      <c r="CY774" s="401" t="n">
        <v>151</v>
      </c>
      <c r="CZ774" s="401" t="n">
        <v>133</v>
      </c>
      <c r="DA774" s="401" t="n">
        <v>31</v>
      </c>
      <c r="DB774" s="401" t="n">
        <v>7</v>
      </c>
      <c r="DC774" s="401" t="n">
        <v>79</v>
      </c>
      <c r="DD774" s="401" t="n">
        <v>62</v>
      </c>
      <c r="DE774" s="401" t="n">
        <v>3</v>
      </c>
      <c r="DF774" s="401" t="n">
        <v>36</v>
      </c>
      <c r="DG774" s="401" t="n">
        <v>103</v>
      </c>
      <c r="DH774" s="401" t="n">
        <v>69</v>
      </c>
      <c r="DI774" s="401" t="n">
        <v>87</v>
      </c>
      <c r="DJ774" s="401" t="n">
        <v>80</v>
      </c>
      <c r="DK774" s="401" t="n">
        <v>16</v>
      </c>
      <c r="DL774" s="401" t="n">
        <v>105</v>
      </c>
      <c r="DM774" s="401" t="n">
        <v>146</v>
      </c>
      <c r="DN774" s="401" t="n">
        <v>112</v>
      </c>
      <c r="DO774" s="401" t="n">
        <v>86</v>
      </c>
      <c r="DP774" s="401" t="n">
        <v>93</v>
      </c>
      <c r="DQ774" s="401" t="n">
        <v>148</v>
      </c>
      <c r="DR774" s="401" t="n">
        <v>64</v>
      </c>
      <c r="DS774" s="401" t="n">
        <v>104</v>
      </c>
      <c r="DT774" s="401" t="n">
        <v>47</v>
      </c>
      <c r="DU774" s="401" t="n">
        <v>8</v>
      </c>
      <c r="DV774" s="401" t="n">
        <v>74</v>
      </c>
      <c r="DW774" s="401" t="n">
        <v>144</v>
      </c>
      <c r="DX774" s="401" t="n">
        <v>110</v>
      </c>
      <c r="DY774" s="401" t="n">
        <v>61</v>
      </c>
      <c r="DZ774" s="401" t="n">
        <v>29</v>
      </c>
      <c r="EA774" s="401" t="n">
        <v>100</v>
      </c>
      <c r="EB774" s="401" t="n">
        <v>20</v>
      </c>
      <c r="EC774" s="401" t="n">
        <v>131</v>
      </c>
      <c r="ED774" s="401" t="n">
        <v>111</v>
      </c>
      <c r="EE774" s="401" t="n">
        <v>89</v>
      </c>
      <c r="EF774" s="401" t="n">
        <v>85</v>
      </c>
      <c r="EG774" s="401" t="n">
        <v>38</v>
      </c>
      <c r="EH774" s="401" t="n">
        <v>102</v>
      </c>
      <c r="EI774" s="401" t="n">
        <v>118</v>
      </c>
      <c r="EJ774" s="401" t="n">
        <v>28</v>
      </c>
      <c r="EK774" s="401" t="n">
        <v>59</v>
      </c>
      <c r="EL774" s="401" t="n">
        <v>108</v>
      </c>
      <c r="EM774" s="401" t="n">
        <v>91</v>
      </c>
      <c r="EN774" s="401" t="n">
        <v>15</v>
      </c>
      <c r="EO774" s="401" t="n">
        <v>26</v>
      </c>
      <c r="EP774" s="401" t="n">
        <v>2</v>
      </c>
      <c r="EQ774" s="401" t="n">
        <v>45</v>
      </c>
      <c r="ER774" s="401" t="n">
        <v>121</v>
      </c>
      <c r="ES774" s="401" t="n">
        <v>116</v>
      </c>
      <c r="ET774" s="401" t="n">
        <v>126</v>
      </c>
      <c r="EU774" s="401" t="n">
        <v>54</v>
      </c>
      <c r="EV774" s="401" t="n">
        <v>75</v>
      </c>
      <c r="EW774" s="401" t="n">
        <v>27</v>
      </c>
      <c r="EX774" s="401" t="n">
        <v>88</v>
      </c>
      <c r="EZ774" s="401" t="n">
        <v>37</v>
      </c>
      <c r="FA774" s="401" t="n">
        <v>98</v>
      </c>
      <c r="FB774" s="401" t="n">
        <v>82</v>
      </c>
      <c r="FC774" s="401" t="n">
        <v>11</v>
      </c>
      <c r="FE774" s="401" t="n">
        <v>25</v>
      </c>
      <c r="FF774" s="401" t="n">
        <v>1</v>
      </c>
      <c r="FG774" s="401" t="n">
        <v>67</v>
      </c>
      <c r="FH774" s="401" t="n">
        <v>41</v>
      </c>
    </row>
    <row r="775" customFormat="false" ht="12.75" hidden="false" customHeight="false" outlineLevel="0" collapsed="false">
      <c r="E775" s="401" t="s">
        <v>227</v>
      </c>
      <c r="F775" s="401" t="n">
        <v>43</v>
      </c>
      <c r="G775" s="401" t="n">
        <v>123</v>
      </c>
      <c r="H775" s="401" t="n">
        <v>57</v>
      </c>
      <c r="I775" s="401" t="n">
        <v>82</v>
      </c>
      <c r="J775" s="401" t="n">
        <v>38</v>
      </c>
      <c r="K775" s="401" t="n">
        <v>128</v>
      </c>
      <c r="L775" s="401" t="n">
        <v>3</v>
      </c>
      <c r="M775" s="401" t="n">
        <v>116</v>
      </c>
      <c r="N775" s="401" t="n">
        <v>60</v>
      </c>
      <c r="O775" s="401" t="n">
        <v>111</v>
      </c>
      <c r="P775" s="401" t="n">
        <v>143</v>
      </c>
      <c r="Q775" s="401" t="n">
        <v>120</v>
      </c>
      <c r="R775" s="401" t="n">
        <v>11</v>
      </c>
      <c r="S775" s="401" t="n">
        <v>121</v>
      </c>
      <c r="T775" s="401" t="n">
        <v>52</v>
      </c>
      <c r="U775" s="401" t="n">
        <v>80</v>
      </c>
      <c r="V775" s="401" t="n">
        <v>125</v>
      </c>
      <c r="W775" s="401" t="n">
        <v>45</v>
      </c>
      <c r="X775" s="401" t="n">
        <v>21</v>
      </c>
      <c r="Y775" s="401" t="n">
        <v>54</v>
      </c>
      <c r="Z775" s="401" t="n">
        <v>99</v>
      </c>
      <c r="AA775" s="401" t="n">
        <v>35</v>
      </c>
      <c r="AB775" s="401" t="n">
        <v>141</v>
      </c>
      <c r="AC775" s="401" t="n">
        <v>102</v>
      </c>
      <c r="AD775" s="401" t="n">
        <v>62</v>
      </c>
      <c r="AE775" s="401" t="n">
        <v>113</v>
      </c>
      <c r="AF775" s="401" t="n">
        <v>100</v>
      </c>
      <c r="AG775" s="401" t="n">
        <v>42</v>
      </c>
      <c r="AH775" s="401" t="n">
        <v>127</v>
      </c>
      <c r="AI775" s="401" t="n">
        <v>63</v>
      </c>
      <c r="AJ775" s="401" t="n">
        <v>89</v>
      </c>
      <c r="AK775" s="401" t="n">
        <v>61</v>
      </c>
      <c r="AL775" s="401" t="n">
        <v>6</v>
      </c>
      <c r="AM775" s="401" t="n">
        <v>103</v>
      </c>
      <c r="AN775" s="401" t="n">
        <v>122</v>
      </c>
      <c r="AO775" s="401" t="n">
        <v>144</v>
      </c>
      <c r="AP775" s="401" t="n">
        <v>78</v>
      </c>
      <c r="AQ775" s="401" t="n">
        <v>154</v>
      </c>
      <c r="AR775" s="401" t="n">
        <v>37</v>
      </c>
      <c r="AS775" s="401" t="n">
        <v>106</v>
      </c>
      <c r="AT775" s="401" t="n">
        <v>39</v>
      </c>
      <c r="AU775" s="401" t="n">
        <v>93</v>
      </c>
      <c r="AV775" s="401" t="n">
        <v>4</v>
      </c>
      <c r="AW775" s="401" t="n">
        <v>97</v>
      </c>
      <c r="AX775" s="401" t="n">
        <v>153</v>
      </c>
      <c r="AY775" s="401" t="n">
        <v>149</v>
      </c>
      <c r="AZ775" s="401" t="n">
        <v>126</v>
      </c>
      <c r="BA775" s="401" t="n">
        <v>69</v>
      </c>
      <c r="BB775" s="401" t="n">
        <v>101</v>
      </c>
      <c r="BC775" s="401" t="n">
        <v>53</v>
      </c>
      <c r="BD775" s="401" t="n">
        <v>107</v>
      </c>
      <c r="BE775" s="401" t="n">
        <v>34</v>
      </c>
      <c r="BF775" s="401" t="n">
        <v>114</v>
      </c>
      <c r="BG775" s="401" t="n">
        <v>1</v>
      </c>
      <c r="BH775" s="401" t="n">
        <v>81</v>
      </c>
      <c r="BI775" s="401" t="n">
        <v>64</v>
      </c>
      <c r="BJ775" s="401" t="n">
        <v>130</v>
      </c>
      <c r="BK775" s="401" t="n">
        <v>84</v>
      </c>
      <c r="BL775" s="401" t="n">
        <v>155</v>
      </c>
      <c r="BM775" s="401" t="n">
        <v>9</v>
      </c>
      <c r="BN775" s="401" t="n">
        <v>32</v>
      </c>
      <c r="BO775" s="401" t="n">
        <v>139</v>
      </c>
      <c r="BP775" s="401" t="n">
        <v>47</v>
      </c>
      <c r="BQ775" s="401" t="n">
        <v>56</v>
      </c>
      <c r="BR775" s="401" t="n">
        <v>151</v>
      </c>
      <c r="BS775" s="401" t="n">
        <v>118</v>
      </c>
      <c r="BT775" s="401" t="n">
        <v>50</v>
      </c>
      <c r="BU775" s="401" t="n">
        <v>134</v>
      </c>
      <c r="BV775" s="401" t="n">
        <v>22</v>
      </c>
      <c r="BW775" s="401" t="n">
        <v>87</v>
      </c>
      <c r="BX775" s="401" t="n">
        <v>157</v>
      </c>
      <c r="BY775" s="401" t="n">
        <v>133</v>
      </c>
      <c r="BZ775" s="401" t="n">
        <v>55</v>
      </c>
      <c r="CA775" s="401" t="n">
        <v>85</v>
      </c>
      <c r="CB775" s="401" t="n">
        <v>98</v>
      </c>
      <c r="CC775" s="401" t="n">
        <v>28</v>
      </c>
      <c r="CD775" s="401" t="n">
        <v>140</v>
      </c>
      <c r="CE775" s="401" t="n">
        <v>40</v>
      </c>
      <c r="CF775" s="401" t="n">
        <v>18</v>
      </c>
      <c r="CG775" s="401" t="n">
        <v>146</v>
      </c>
      <c r="CH775" s="401" t="n">
        <v>15</v>
      </c>
      <c r="CI775" s="401" t="n">
        <v>23</v>
      </c>
      <c r="CJ775" s="401" t="n">
        <v>20</v>
      </c>
      <c r="CK775" s="401" t="n">
        <v>72</v>
      </c>
      <c r="CL775" s="401" t="n">
        <v>48</v>
      </c>
      <c r="CM775" s="401" t="n">
        <v>29</v>
      </c>
      <c r="CN775" s="401" t="n">
        <v>14</v>
      </c>
      <c r="CO775" s="401" t="n">
        <v>117</v>
      </c>
      <c r="CP775" s="401" t="n">
        <v>46</v>
      </c>
      <c r="CQ775" s="401" t="n">
        <v>91</v>
      </c>
      <c r="CR775" s="401" t="n">
        <v>24</v>
      </c>
      <c r="CS775" s="401" t="n">
        <v>83</v>
      </c>
      <c r="CT775" s="401" t="n">
        <v>115</v>
      </c>
      <c r="CU775" s="401" t="n">
        <v>145</v>
      </c>
      <c r="CV775" s="401" t="n">
        <v>131</v>
      </c>
      <c r="CW775" s="401" t="n">
        <v>156</v>
      </c>
      <c r="CX775" s="401" t="n">
        <v>58</v>
      </c>
      <c r="CY775" s="401" t="n">
        <v>150</v>
      </c>
      <c r="CZ775" s="401" t="n">
        <v>76</v>
      </c>
      <c r="DA775" s="401" t="n">
        <v>73</v>
      </c>
      <c r="DB775" s="401" t="n">
        <v>33</v>
      </c>
      <c r="DC775" s="401" t="n">
        <v>104</v>
      </c>
      <c r="DD775" s="401" t="n">
        <v>129</v>
      </c>
      <c r="DE775" s="401" t="n">
        <v>27</v>
      </c>
      <c r="DF775" s="401" t="n">
        <v>19</v>
      </c>
      <c r="DG775" s="401" t="n">
        <v>152</v>
      </c>
      <c r="DH775" s="401" t="n">
        <v>59</v>
      </c>
      <c r="DI775" s="401" t="n">
        <v>135</v>
      </c>
      <c r="DJ775" s="401" t="n">
        <v>112</v>
      </c>
      <c r="DK775" s="401" t="n">
        <v>147</v>
      </c>
      <c r="DL775" s="401" t="n">
        <v>44</v>
      </c>
      <c r="DM775" s="401" t="n">
        <v>88</v>
      </c>
      <c r="DN775" s="401" t="n">
        <v>142</v>
      </c>
      <c r="DO775" s="401" t="n">
        <v>67</v>
      </c>
      <c r="DP775" s="401" t="n">
        <v>74</v>
      </c>
      <c r="DQ775" s="401" t="n">
        <v>8</v>
      </c>
      <c r="DR775" s="401" t="n">
        <v>68</v>
      </c>
      <c r="DS775" s="401" t="n">
        <v>41</v>
      </c>
      <c r="DT775" s="401" t="n">
        <v>2</v>
      </c>
      <c r="DU775" s="401" t="n">
        <v>136</v>
      </c>
      <c r="DV775" s="401" t="n">
        <v>70</v>
      </c>
      <c r="DW775" s="401" t="n">
        <v>49</v>
      </c>
      <c r="DX775" s="401" t="n">
        <v>96</v>
      </c>
      <c r="DY775" s="401" t="n">
        <v>25</v>
      </c>
      <c r="DZ775" s="401" t="n">
        <v>17</v>
      </c>
      <c r="EA775" s="401" t="n">
        <v>75</v>
      </c>
      <c r="EB775" s="401" t="n">
        <v>138</v>
      </c>
      <c r="EC775" s="401" t="n">
        <v>132</v>
      </c>
      <c r="ED775" s="401" t="n">
        <v>36</v>
      </c>
      <c r="EE775" s="401" t="n">
        <v>124</v>
      </c>
      <c r="EF775" s="401" t="n">
        <v>79</v>
      </c>
      <c r="EG775" s="401" t="n">
        <v>95</v>
      </c>
      <c r="EH775" s="401" t="n">
        <v>137</v>
      </c>
      <c r="EI775" s="401" t="n">
        <v>105</v>
      </c>
      <c r="EJ775" s="401" t="n">
        <v>148</v>
      </c>
      <c r="EK775" s="401" t="n">
        <v>90</v>
      </c>
      <c r="EL775" s="401" t="n">
        <v>13</v>
      </c>
      <c r="EM775" s="401" t="n">
        <v>10</v>
      </c>
      <c r="EN775" s="401" t="n">
        <v>26</v>
      </c>
      <c r="EO775" s="401" t="n">
        <v>77</v>
      </c>
      <c r="EP775" s="401" t="n">
        <v>94</v>
      </c>
      <c r="EQ775" s="401" t="n">
        <v>66</v>
      </c>
      <c r="ER775" s="401" t="n">
        <v>71</v>
      </c>
      <c r="ES775" s="401" t="n">
        <v>108</v>
      </c>
      <c r="ET775" s="401" t="n">
        <v>7</v>
      </c>
      <c r="EU775" s="401" t="n">
        <v>12</v>
      </c>
      <c r="EV775" s="401" t="n">
        <v>110</v>
      </c>
      <c r="EW775" s="401" t="n">
        <v>92</v>
      </c>
      <c r="EX775" s="401" t="n">
        <v>31</v>
      </c>
      <c r="EZ775" s="401" t="n">
        <v>30</v>
      </c>
      <c r="FA775" s="401" t="n">
        <v>86</v>
      </c>
      <c r="FB775" s="401" t="n">
        <v>119</v>
      </c>
      <c r="FC775" s="401" t="n">
        <v>65</v>
      </c>
      <c r="FE775" s="401" t="n">
        <v>5</v>
      </c>
      <c r="FF775" s="401" t="n">
        <v>16</v>
      </c>
      <c r="FG775" s="401" t="n">
        <v>109</v>
      </c>
      <c r="FH775" s="401" t="n">
        <v>51</v>
      </c>
    </row>
    <row r="777" customFormat="false" ht="12.75" hidden="false" customHeight="false" outlineLevel="0" collapsed="false">
      <c r="D777" s="446" t="n">
        <v>158</v>
      </c>
      <c r="E777" s="39" t="s">
        <v>250</v>
      </c>
    </row>
    <row r="778" customFormat="false" ht="12.75" hidden="false" customHeight="false" outlineLevel="0" collapsed="false">
      <c r="E778" s="401" t="s">
        <v>198</v>
      </c>
      <c r="F778" s="401" t="n">
        <v>1</v>
      </c>
      <c r="G778" s="401" t="n">
        <v>2</v>
      </c>
      <c r="H778" s="401" t="n">
        <v>3</v>
      </c>
      <c r="I778" s="401" t="n">
        <v>4</v>
      </c>
      <c r="J778" s="401" t="n">
        <v>5</v>
      </c>
      <c r="K778" s="401" t="n">
        <v>6</v>
      </c>
      <c r="L778" s="401" t="n">
        <v>7</v>
      </c>
      <c r="M778" s="401" t="n">
        <v>8</v>
      </c>
      <c r="N778" s="401" t="n">
        <v>9</v>
      </c>
      <c r="O778" s="401" t="n">
        <v>10</v>
      </c>
      <c r="P778" s="401" t="n">
        <v>11</v>
      </c>
      <c r="Q778" s="401" t="n">
        <v>12</v>
      </c>
      <c r="R778" s="401" t="n">
        <v>13</v>
      </c>
      <c r="S778" s="401" t="n">
        <v>14</v>
      </c>
      <c r="T778" s="401" t="n">
        <v>15</v>
      </c>
      <c r="U778" s="401" t="n">
        <v>16</v>
      </c>
      <c r="V778" s="401" t="n">
        <v>17</v>
      </c>
      <c r="W778" s="401" t="n">
        <v>18</v>
      </c>
      <c r="X778" s="401" t="n">
        <v>19</v>
      </c>
      <c r="Y778" s="401" t="n">
        <v>20</v>
      </c>
      <c r="Z778" s="401" t="n">
        <v>21</v>
      </c>
      <c r="AA778" s="401" t="n">
        <v>22</v>
      </c>
      <c r="AB778" s="401" t="n">
        <v>23</v>
      </c>
      <c r="AC778" s="401" t="n">
        <v>24</v>
      </c>
      <c r="AD778" s="401" t="n">
        <v>25</v>
      </c>
      <c r="AE778" s="401" t="n">
        <v>26</v>
      </c>
      <c r="AF778" s="401" t="n">
        <v>27</v>
      </c>
      <c r="AG778" s="401" t="n">
        <v>28</v>
      </c>
      <c r="AH778" s="401" t="n">
        <v>29</v>
      </c>
      <c r="AI778" s="401" t="n">
        <v>30</v>
      </c>
      <c r="AJ778" s="401" t="n">
        <v>31</v>
      </c>
      <c r="AK778" s="401" t="n">
        <v>32</v>
      </c>
      <c r="AL778" s="401" t="n">
        <v>33</v>
      </c>
      <c r="AM778" s="401" t="n">
        <v>34</v>
      </c>
      <c r="AN778" s="401" t="n">
        <v>35</v>
      </c>
      <c r="AO778" s="401" t="n">
        <v>36</v>
      </c>
      <c r="AP778" s="401" t="n">
        <v>37</v>
      </c>
      <c r="AQ778" s="401" t="n">
        <v>38</v>
      </c>
      <c r="AR778" s="401" t="n">
        <v>39</v>
      </c>
      <c r="AS778" s="401" t="n">
        <v>40</v>
      </c>
      <c r="AT778" s="401" t="n">
        <v>41</v>
      </c>
      <c r="AU778" s="401" t="n">
        <v>42</v>
      </c>
      <c r="AV778" s="401" t="n">
        <v>43</v>
      </c>
      <c r="AW778" s="401" t="n">
        <v>44</v>
      </c>
      <c r="AX778" s="401" t="n">
        <v>45</v>
      </c>
      <c r="AY778" s="401" t="n">
        <v>46</v>
      </c>
      <c r="AZ778" s="401" t="n">
        <v>47</v>
      </c>
      <c r="BA778" s="401" t="n">
        <v>48</v>
      </c>
      <c r="BB778" s="401" t="n">
        <v>49</v>
      </c>
      <c r="BC778" s="401" t="n">
        <v>50</v>
      </c>
      <c r="BD778" s="401" t="n">
        <v>51</v>
      </c>
      <c r="BE778" s="401" t="n">
        <v>52</v>
      </c>
      <c r="BF778" s="401" t="n">
        <v>53</v>
      </c>
      <c r="BG778" s="401" t="n">
        <v>54</v>
      </c>
      <c r="BH778" s="401" t="n">
        <v>55</v>
      </c>
      <c r="BI778" s="401" t="n">
        <v>56</v>
      </c>
      <c r="BJ778" s="401" t="n">
        <v>57</v>
      </c>
      <c r="BK778" s="401" t="n">
        <v>58</v>
      </c>
      <c r="BL778" s="401" t="n">
        <v>59</v>
      </c>
      <c r="BM778" s="401" t="n">
        <v>60</v>
      </c>
      <c r="BN778" s="401" t="n">
        <v>61</v>
      </c>
      <c r="BO778" s="401" t="n">
        <v>62</v>
      </c>
      <c r="BP778" s="401" t="n">
        <v>63</v>
      </c>
      <c r="BQ778" s="401" t="n">
        <v>64</v>
      </c>
      <c r="BR778" s="401" t="n">
        <v>65</v>
      </c>
      <c r="BS778" s="401" t="n">
        <v>66</v>
      </c>
      <c r="BT778" s="401" t="n">
        <v>67</v>
      </c>
      <c r="BU778" s="401" t="n">
        <v>68</v>
      </c>
      <c r="BV778" s="401" t="n">
        <v>69</v>
      </c>
      <c r="BW778" s="401" t="n">
        <v>70</v>
      </c>
      <c r="BX778" s="401" t="n">
        <v>71</v>
      </c>
      <c r="BY778" s="401" t="n">
        <v>72</v>
      </c>
      <c r="BZ778" s="401" t="n">
        <v>73</v>
      </c>
      <c r="CA778" s="401" t="n">
        <v>74</v>
      </c>
      <c r="CB778" s="401" t="n">
        <v>75</v>
      </c>
      <c r="CC778" s="401" t="n">
        <v>76</v>
      </c>
      <c r="CD778" s="401" t="n">
        <v>77</v>
      </c>
      <c r="CE778" s="401" t="n">
        <v>78</v>
      </c>
      <c r="CF778" s="401" t="n">
        <v>79</v>
      </c>
      <c r="CG778" s="401" t="n">
        <v>80</v>
      </c>
      <c r="CH778" s="401" t="n">
        <v>81</v>
      </c>
      <c r="CI778" s="401" t="n">
        <v>82</v>
      </c>
      <c r="CJ778" s="401" t="n">
        <v>83</v>
      </c>
      <c r="CK778" s="401" t="n">
        <v>84</v>
      </c>
      <c r="CL778" s="401" t="n">
        <v>85</v>
      </c>
      <c r="CM778" s="401" t="n">
        <v>86</v>
      </c>
      <c r="CN778" s="401" t="n">
        <v>87</v>
      </c>
      <c r="CO778" s="401" t="n">
        <v>88</v>
      </c>
      <c r="CP778" s="401" t="n">
        <v>89</v>
      </c>
      <c r="CQ778" s="401" t="n">
        <v>90</v>
      </c>
      <c r="CR778" s="401" t="n">
        <v>91</v>
      </c>
      <c r="CS778" s="401" t="n">
        <v>92</v>
      </c>
      <c r="CT778" s="401" t="n">
        <v>93</v>
      </c>
      <c r="CU778" s="401" t="n">
        <v>94</v>
      </c>
      <c r="CV778" s="401" t="n">
        <v>95</v>
      </c>
      <c r="CW778" s="401" t="n">
        <v>96</v>
      </c>
      <c r="CX778" s="401" t="n">
        <v>97</v>
      </c>
      <c r="CY778" s="401" t="n">
        <v>98</v>
      </c>
      <c r="CZ778" s="401" t="n">
        <v>99</v>
      </c>
      <c r="DA778" s="401" t="n">
        <v>100</v>
      </c>
      <c r="DB778" s="401" t="n">
        <v>101</v>
      </c>
      <c r="DC778" s="401" t="n">
        <v>102</v>
      </c>
      <c r="DD778" s="401" t="n">
        <v>103</v>
      </c>
      <c r="DE778" s="401" t="n">
        <v>104</v>
      </c>
      <c r="DF778" s="401" t="n">
        <v>105</v>
      </c>
      <c r="DG778" s="401" t="n">
        <v>106</v>
      </c>
      <c r="DH778" s="401" t="n">
        <v>107</v>
      </c>
      <c r="DI778" s="401" t="n">
        <v>108</v>
      </c>
      <c r="DJ778" s="401" t="n">
        <v>109</v>
      </c>
      <c r="DK778" s="401" t="n">
        <v>110</v>
      </c>
      <c r="DL778" s="401" t="n">
        <v>111</v>
      </c>
      <c r="DM778" s="401" t="n">
        <v>112</v>
      </c>
      <c r="DN778" s="401" t="n">
        <v>113</v>
      </c>
      <c r="DO778" s="401" t="n">
        <v>114</v>
      </c>
      <c r="DP778" s="401" t="n">
        <v>115</v>
      </c>
      <c r="DQ778" s="401" t="n">
        <v>116</v>
      </c>
      <c r="DR778" s="401" t="n">
        <v>117</v>
      </c>
      <c r="DS778" s="401" t="n">
        <v>118</v>
      </c>
      <c r="DT778" s="401" t="n">
        <v>119</v>
      </c>
      <c r="DU778" s="401" t="n">
        <v>120</v>
      </c>
      <c r="DV778" s="401" t="n">
        <v>121</v>
      </c>
      <c r="DW778" s="401" t="n">
        <v>122</v>
      </c>
      <c r="DX778" s="401" t="n">
        <v>123</v>
      </c>
      <c r="DY778" s="401" t="n">
        <v>124</v>
      </c>
      <c r="DZ778" s="401" t="n">
        <v>125</v>
      </c>
      <c r="EA778" s="401" t="n">
        <v>126</v>
      </c>
      <c r="EB778" s="401" t="n">
        <v>127</v>
      </c>
      <c r="EC778" s="401" t="n">
        <v>128</v>
      </c>
      <c r="ED778" s="401" t="n">
        <v>129</v>
      </c>
      <c r="EE778" s="401" t="n">
        <v>130</v>
      </c>
      <c r="EF778" s="401" t="n">
        <v>131</v>
      </c>
      <c r="EG778" s="401" t="n">
        <v>132</v>
      </c>
      <c r="EH778" s="401" t="n">
        <v>133</v>
      </c>
      <c r="EI778" s="401" t="n">
        <v>134</v>
      </c>
      <c r="EJ778" s="401" t="n">
        <v>135</v>
      </c>
      <c r="EK778" s="401" t="n">
        <v>136</v>
      </c>
      <c r="EL778" s="401" t="n">
        <v>137</v>
      </c>
      <c r="EM778" s="401" t="n">
        <v>138</v>
      </c>
      <c r="EN778" s="401" t="n">
        <v>139</v>
      </c>
      <c r="EO778" s="401" t="n">
        <v>140</v>
      </c>
      <c r="EP778" s="401" t="n">
        <v>141</v>
      </c>
      <c r="EQ778" s="401" t="n">
        <v>142</v>
      </c>
      <c r="ER778" s="401" t="n">
        <v>143</v>
      </c>
      <c r="ES778" s="401" t="n">
        <v>144</v>
      </c>
      <c r="ET778" s="401" t="n">
        <v>145</v>
      </c>
      <c r="EU778" s="401" t="n">
        <v>146</v>
      </c>
      <c r="EV778" s="401" t="n">
        <v>147</v>
      </c>
      <c r="EW778" s="401" t="n">
        <v>148</v>
      </c>
      <c r="EX778" s="401" t="n">
        <v>149</v>
      </c>
      <c r="EY778" s="401" t="n">
        <v>150</v>
      </c>
      <c r="EZ778" s="401" t="n">
        <v>151</v>
      </c>
      <c r="FA778" s="401" t="n">
        <v>152</v>
      </c>
      <c r="FB778" s="401" t="n">
        <v>153</v>
      </c>
      <c r="FC778" s="401" t="n">
        <v>154</v>
      </c>
      <c r="FE778" s="401" t="n">
        <v>155</v>
      </c>
      <c r="FF778" s="401" t="n">
        <v>156</v>
      </c>
      <c r="FG778" s="401" t="n">
        <v>157</v>
      </c>
      <c r="FH778" s="401" t="n">
        <v>158</v>
      </c>
    </row>
    <row r="779" customFormat="false" ht="12.75" hidden="false" customHeight="false" outlineLevel="0" collapsed="false">
      <c r="E779" s="401" t="s">
        <v>225</v>
      </c>
      <c r="F779" s="401" t="n">
        <v>79</v>
      </c>
      <c r="G779" s="401" t="n">
        <v>15</v>
      </c>
      <c r="H779" s="401" t="n">
        <v>19</v>
      </c>
      <c r="I779" s="401" t="n">
        <v>128</v>
      </c>
      <c r="J779" s="401" t="n">
        <v>133</v>
      </c>
      <c r="K779" s="401" t="n">
        <v>143</v>
      </c>
      <c r="L779" s="401" t="n">
        <v>18</v>
      </c>
      <c r="M779" s="401" t="n">
        <v>61</v>
      </c>
      <c r="N779" s="401" t="n">
        <v>67</v>
      </c>
      <c r="O779" s="401" t="n">
        <v>102</v>
      </c>
      <c r="P779" s="401" t="n">
        <v>130</v>
      </c>
      <c r="Q779" s="401" t="n">
        <v>5</v>
      </c>
      <c r="R779" s="401" t="n">
        <v>52</v>
      </c>
      <c r="S779" s="401" t="n">
        <v>22</v>
      </c>
      <c r="T779" s="401" t="n">
        <v>41</v>
      </c>
      <c r="U779" s="401" t="n">
        <v>83</v>
      </c>
      <c r="V779" s="401" t="n">
        <v>136</v>
      </c>
      <c r="W779" s="401" t="n">
        <v>117</v>
      </c>
      <c r="X779" s="401" t="n">
        <v>111</v>
      </c>
      <c r="Y779" s="401" t="n">
        <v>78</v>
      </c>
      <c r="Z779" s="401" t="n">
        <v>2</v>
      </c>
      <c r="AA779" s="401" t="n">
        <v>155</v>
      </c>
      <c r="AB779" s="401" t="n">
        <v>152</v>
      </c>
      <c r="AC779" s="401" t="n">
        <v>58</v>
      </c>
      <c r="AD779" s="401" t="n">
        <v>12</v>
      </c>
      <c r="AE779" s="401" t="n">
        <v>148</v>
      </c>
      <c r="AF779" s="401" t="n">
        <v>81</v>
      </c>
      <c r="AG779" s="401" t="n">
        <v>56</v>
      </c>
      <c r="AH779" s="401" t="n">
        <v>142</v>
      </c>
      <c r="AI779" s="401" t="n">
        <v>158</v>
      </c>
      <c r="AJ779" s="401" t="n">
        <v>8</v>
      </c>
      <c r="AK779" s="401" t="n">
        <v>100</v>
      </c>
      <c r="AL779" s="401" t="n">
        <v>25</v>
      </c>
      <c r="AM779" s="401" t="n">
        <v>86</v>
      </c>
      <c r="AN779" s="401" t="n">
        <v>138</v>
      </c>
      <c r="AO779" s="401" t="n">
        <v>137</v>
      </c>
      <c r="AP779" s="401" t="n">
        <v>21</v>
      </c>
      <c r="AQ779" s="401" t="n">
        <v>62</v>
      </c>
      <c r="AR779" s="401" t="n">
        <v>156</v>
      </c>
      <c r="AS779" s="401" t="n">
        <v>122</v>
      </c>
      <c r="AT779" s="401" t="n">
        <v>59</v>
      </c>
      <c r="AU779" s="401" t="n">
        <v>125</v>
      </c>
      <c r="AV779" s="401" t="n">
        <v>91</v>
      </c>
      <c r="AW779" s="401" t="n">
        <v>147</v>
      </c>
      <c r="AX779" s="401" t="n">
        <v>33</v>
      </c>
      <c r="AY779" s="401" t="n">
        <v>144</v>
      </c>
      <c r="AZ779" s="401" t="n">
        <v>85</v>
      </c>
      <c r="BA779" s="401" t="n">
        <v>39</v>
      </c>
      <c r="BB779" s="401" t="n">
        <v>63</v>
      </c>
      <c r="BC779" s="401" t="n">
        <v>42</v>
      </c>
      <c r="BD779" s="401" t="n">
        <v>32</v>
      </c>
      <c r="BE779" s="401" t="n">
        <v>74</v>
      </c>
      <c r="BF779" s="401" t="n">
        <v>40</v>
      </c>
      <c r="BG779" s="401" t="n">
        <v>51</v>
      </c>
      <c r="BH779" s="401" t="n">
        <v>94</v>
      </c>
      <c r="BI779" s="401" t="n">
        <v>28</v>
      </c>
      <c r="BJ779" s="401" t="n">
        <v>157</v>
      </c>
      <c r="BK779" s="401" t="n">
        <v>24</v>
      </c>
      <c r="BL779" s="401" t="n">
        <v>95</v>
      </c>
      <c r="BM779" s="401" t="n">
        <v>48</v>
      </c>
      <c r="BN779" s="401" t="n">
        <v>4</v>
      </c>
      <c r="BO779" s="401" t="n">
        <v>123</v>
      </c>
      <c r="BP779" s="401" t="n">
        <v>99</v>
      </c>
      <c r="BQ779" s="401" t="n">
        <v>6</v>
      </c>
      <c r="BR779" s="401" t="n">
        <v>36</v>
      </c>
      <c r="BS779" s="401" t="n">
        <v>154</v>
      </c>
      <c r="BT779" s="401" t="n">
        <v>104</v>
      </c>
      <c r="BU779" s="401" t="n">
        <v>87</v>
      </c>
      <c r="BV779" s="401" t="n">
        <v>73</v>
      </c>
      <c r="BW779" s="401" t="n">
        <v>131</v>
      </c>
      <c r="BX779" s="401" t="n">
        <v>84</v>
      </c>
      <c r="BY779" s="401" t="n">
        <v>60</v>
      </c>
      <c r="BZ779" s="401" t="n">
        <v>69</v>
      </c>
      <c r="CA779" s="401" t="n">
        <v>30</v>
      </c>
      <c r="CB779" s="401" t="n">
        <v>34</v>
      </c>
      <c r="CC779" s="401" t="n">
        <v>114</v>
      </c>
      <c r="CD779" s="401" t="n">
        <v>68</v>
      </c>
      <c r="CE779" s="401" t="n">
        <v>50</v>
      </c>
      <c r="CF779" s="401" t="n">
        <v>1</v>
      </c>
      <c r="CG779" s="401" t="n">
        <v>101</v>
      </c>
      <c r="CH779" s="401" t="n">
        <v>29</v>
      </c>
      <c r="CI779" s="401" t="n">
        <v>151</v>
      </c>
      <c r="CJ779" s="401" t="n">
        <v>89</v>
      </c>
      <c r="CK779" s="401" t="n">
        <v>38</v>
      </c>
      <c r="CL779" s="401" t="n">
        <v>57</v>
      </c>
      <c r="CM779" s="401" t="n">
        <v>75</v>
      </c>
      <c r="CN779" s="401" t="n">
        <v>64</v>
      </c>
      <c r="CO779" s="401" t="n">
        <v>106</v>
      </c>
      <c r="CP779" s="401" t="n">
        <v>20</v>
      </c>
      <c r="CQ779" s="401" t="n">
        <v>82</v>
      </c>
      <c r="CR779" s="401" t="n">
        <v>150</v>
      </c>
      <c r="CS779" s="401" t="n">
        <v>90</v>
      </c>
      <c r="CT779" s="401" t="n">
        <v>96</v>
      </c>
      <c r="CU779" s="401" t="n">
        <v>3</v>
      </c>
      <c r="CV779" s="401" t="n">
        <v>31</v>
      </c>
      <c r="CW779" s="401" t="n">
        <v>145</v>
      </c>
      <c r="CX779" s="401" t="n">
        <v>110</v>
      </c>
      <c r="CY779" s="401" t="n">
        <v>112</v>
      </c>
      <c r="CZ779" s="401" t="n">
        <v>126</v>
      </c>
      <c r="DA779" s="401" t="n">
        <v>92</v>
      </c>
      <c r="DB779" s="401" t="n">
        <v>119</v>
      </c>
      <c r="DC779" s="401" t="n">
        <v>76</v>
      </c>
      <c r="DD779" s="401" t="n">
        <v>37</v>
      </c>
      <c r="DE779" s="401" t="n">
        <v>153</v>
      </c>
      <c r="DF779" s="401" t="n">
        <v>88</v>
      </c>
      <c r="DG779" s="401" t="n">
        <v>109</v>
      </c>
      <c r="DH779" s="401" t="n">
        <v>55</v>
      </c>
      <c r="DI779" s="401" t="n">
        <v>66</v>
      </c>
      <c r="DJ779" s="401" t="n">
        <v>71</v>
      </c>
      <c r="DK779" s="401" t="n">
        <v>113</v>
      </c>
      <c r="DL779" s="401" t="n">
        <v>23</v>
      </c>
      <c r="DM779" s="401" t="n">
        <v>108</v>
      </c>
      <c r="DN779" s="401" t="n">
        <v>134</v>
      </c>
      <c r="DO779" s="401" t="n">
        <v>10</v>
      </c>
      <c r="DP779" s="401" t="n">
        <v>46</v>
      </c>
      <c r="DQ779" s="401" t="n">
        <v>43</v>
      </c>
      <c r="DR779" s="401" t="n">
        <v>26</v>
      </c>
      <c r="DS779" s="401" t="n">
        <v>129</v>
      </c>
      <c r="DT779" s="401" t="n">
        <v>17</v>
      </c>
      <c r="DU779" s="401" t="n">
        <v>139</v>
      </c>
      <c r="DV779" s="401" t="n">
        <v>135</v>
      </c>
      <c r="DW779" s="401" t="n">
        <v>53</v>
      </c>
      <c r="DX779" s="401" t="n">
        <v>9</v>
      </c>
      <c r="DY779" s="401" t="n">
        <v>35</v>
      </c>
      <c r="DZ779" s="401" t="n">
        <v>16</v>
      </c>
      <c r="EA779" s="401" t="n">
        <v>107</v>
      </c>
      <c r="EB779" s="401" t="n">
        <v>115</v>
      </c>
      <c r="EC779" s="401" t="n">
        <v>49</v>
      </c>
      <c r="ED779" s="401" t="n">
        <v>146</v>
      </c>
      <c r="EE779" s="401" t="n">
        <v>54</v>
      </c>
      <c r="EF779" s="401" t="n">
        <v>93</v>
      </c>
      <c r="EG779" s="401" t="n">
        <v>149</v>
      </c>
      <c r="EH779" s="401" t="n">
        <v>80</v>
      </c>
      <c r="EI779" s="401" t="n">
        <v>97</v>
      </c>
      <c r="EJ779" s="401" t="n">
        <v>141</v>
      </c>
      <c r="EK779" s="401" t="n">
        <v>140</v>
      </c>
      <c r="EL779" s="401" t="n">
        <v>65</v>
      </c>
      <c r="EM779" s="401" t="n">
        <v>14</v>
      </c>
      <c r="EN779" s="401" t="n">
        <v>120</v>
      </c>
      <c r="EO779" s="401" t="n">
        <v>103</v>
      </c>
      <c r="EP779" s="401" t="n">
        <v>70</v>
      </c>
      <c r="EQ779" s="401" t="n">
        <v>118</v>
      </c>
      <c r="ER779" s="401" t="n">
        <v>127</v>
      </c>
      <c r="ES779" s="401" t="n">
        <v>72</v>
      </c>
      <c r="ET779" s="401" t="n">
        <v>77</v>
      </c>
      <c r="EU779" s="401" t="n">
        <v>27</v>
      </c>
      <c r="EV779" s="401" t="n">
        <v>44</v>
      </c>
      <c r="EW779" s="401" t="n">
        <v>124</v>
      </c>
      <c r="EX779" s="401" t="n">
        <v>11</v>
      </c>
      <c r="EY779" s="401" t="n">
        <v>116</v>
      </c>
      <c r="EZ779" s="401" t="n">
        <v>45</v>
      </c>
      <c r="FA779" s="401" t="n">
        <v>105</v>
      </c>
      <c r="FB779" s="401" t="n">
        <v>7</v>
      </c>
      <c r="FC779" s="401" t="n">
        <v>98</v>
      </c>
      <c r="FE779" s="401" t="n">
        <v>132</v>
      </c>
      <c r="FF779" s="401" t="n">
        <v>121</v>
      </c>
      <c r="FG779" s="401" t="n">
        <v>47</v>
      </c>
      <c r="FH779" s="401" t="n">
        <v>13</v>
      </c>
    </row>
    <row r="780" customFormat="false" ht="12.75" hidden="false" customHeight="false" outlineLevel="0" collapsed="false">
      <c r="E780" s="401" t="s">
        <v>227</v>
      </c>
      <c r="F780" s="401" t="n">
        <v>78</v>
      </c>
      <c r="G780" s="401" t="n">
        <v>50</v>
      </c>
      <c r="H780" s="401" t="n">
        <v>145</v>
      </c>
      <c r="I780" s="401" t="n">
        <v>106</v>
      </c>
      <c r="J780" s="401" t="n">
        <v>151</v>
      </c>
      <c r="K780" s="401" t="n">
        <v>156</v>
      </c>
      <c r="L780" s="401" t="n">
        <v>98</v>
      </c>
      <c r="M780" s="401" t="n">
        <v>72</v>
      </c>
      <c r="N780" s="401" t="n">
        <v>2</v>
      </c>
      <c r="O780" s="401" t="n">
        <v>79</v>
      </c>
      <c r="P780" s="401" t="n">
        <v>94</v>
      </c>
      <c r="Q780" s="401" t="n">
        <v>88</v>
      </c>
      <c r="R780" s="401" t="n">
        <v>115</v>
      </c>
      <c r="S780" s="401" t="n">
        <v>8</v>
      </c>
      <c r="T780" s="401" t="n">
        <v>59</v>
      </c>
      <c r="U780" s="401" t="n">
        <v>54</v>
      </c>
      <c r="V780" s="401" t="n">
        <v>103</v>
      </c>
      <c r="W780" s="401" t="n">
        <v>150</v>
      </c>
      <c r="X780" s="401" t="n">
        <v>47</v>
      </c>
      <c r="Y780" s="401" t="n">
        <v>6</v>
      </c>
      <c r="Z780" s="401" t="n">
        <v>17</v>
      </c>
      <c r="AA780" s="401" t="n">
        <v>71</v>
      </c>
      <c r="AB780" s="401" t="n">
        <v>67</v>
      </c>
      <c r="AC780" s="401" t="n">
        <v>132</v>
      </c>
      <c r="AD780" s="401" t="n">
        <v>28</v>
      </c>
      <c r="AE780" s="401" t="n">
        <v>35</v>
      </c>
      <c r="AF780" s="401" t="n">
        <v>124</v>
      </c>
      <c r="AG780" s="401" t="n">
        <v>90</v>
      </c>
      <c r="AH780" s="401" t="n">
        <v>130</v>
      </c>
      <c r="AI780" s="401" t="n">
        <v>81</v>
      </c>
      <c r="AJ780" s="401" t="n">
        <v>14</v>
      </c>
      <c r="AK780" s="401" t="n">
        <v>114</v>
      </c>
      <c r="AL780" s="401" t="n">
        <v>122</v>
      </c>
      <c r="AM780" s="401" t="n">
        <v>127</v>
      </c>
      <c r="AN780" s="401" t="n">
        <v>143</v>
      </c>
      <c r="AO780" s="401" t="n">
        <v>20</v>
      </c>
      <c r="AP780" s="401" t="n">
        <v>58</v>
      </c>
      <c r="AQ780" s="401" t="n">
        <v>85</v>
      </c>
      <c r="AR780" s="401" t="n">
        <v>93</v>
      </c>
      <c r="AS780" s="401" t="n">
        <v>137</v>
      </c>
      <c r="AT780" s="401" t="n">
        <v>134</v>
      </c>
      <c r="AU780" s="401" t="n">
        <v>128</v>
      </c>
      <c r="AV780" s="401" t="n">
        <v>97</v>
      </c>
      <c r="AW780" s="401" t="n">
        <v>91</v>
      </c>
      <c r="AX780" s="401" t="n">
        <v>154</v>
      </c>
      <c r="AY780" s="401" t="n">
        <v>74</v>
      </c>
      <c r="AZ780" s="401" t="n">
        <v>80</v>
      </c>
      <c r="BA780" s="401" t="n">
        <v>142</v>
      </c>
      <c r="BB780" s="401" t="n">
        <v>118</v>
      </c>
      <c r="BC780" s="401" t="n">
        <v>96</v>
      </c>
      <c r="BD780" s="401" t="n">
        <v>100</v>
      </c>
      <c r="BE780" s="401" t="n">
        <v>146</v>
      </c>
      <c r="BF780" s="401" t="n">
        <v>5</v>
      </c>
      <c r="BG780" s="401" t="n">
        <v>131</v>
      </c>
      <c r="BH780" s="401" t="n">
        <v>66</v>
      </c>
      <c r="BI780" s="401" t="n">
        <v>65</v>
      </c>
      <c r="BJ780" s="401" t="n">
        <v>69</v>
      </c>
      <c r="BK780" s="401" t="n">
        <v>104</v>
      </c>
      <c r="BL780" s="401" t="n">
        <v>148</v>
      </c>
      <c r="BM780" s="401" t="n">
        <v>86</v>
      </c>
      <c r="BN780" s="401" t="n">
        <v>73</v>
      </c>
      <c r="BO780" s="401" t="n">
        <v>45</v>
      </c>
      <c r="BP780" s="401" t="n">
        <v>57</v>
      </c>
      <c r="BQ780" s="401" t="n">
        <v>31</v>
      </c>
      <c r="BR780" s="401" t="n">
        <v>157</v>
      </c>
      <c r="BS780" s="401" t="n">
        <v>33</v>
      </c>
      <c r="BT780" s="401" t="n">
        <v>36</v>
      </c>
      <c r="BU780" s="401" t="n">
        <v>116</v>
      </c>
      <c r="BV780" s="401" t="n">
        <v>56</v>
      </c>
      <c r="BW780" s="401" t="n">
        <v>108</v>
      </c>
      <c r="BX780" s="401" t="n">
        <v>9</v>
      </c>
      <c r="BY780" s="401" t="n">
        <v>89</v>
      </c>
      <c r="BZ780" s="401" t="n">
        <v>141</v>
      </c>
      <c r="CA780" s="401" t="n">
        <v>46</v>
      </c>
      <c r="CB780" s="401" t="n">
        <v>112</v>
      </c>
      <c r="CC780" s="401" t="n">
        <v>34</v>
      </c>
      <c r="CD780" s="401" t="n">
        <v>40</v>
      </c>
      <c r="CE780" s="401" t="n">
        <v>149</v>
      </c>
      <c r="CF780" s="401" t="n">
        <v>23</v>
      </c>
      <c r="CG780" s="401" t="n">
        <v>152</v>
      </c>
      <c r="CH780" s="401" t="n">
        <v>42</v>
      </c>
      <c r="CI780" s="401" t="n">
        <v>4</v>
      </c>
      <c r="CJ780" s="401" t="n">
        <v>51</v>
      </c>
      <c r="CK780" s="401" t="n">
        <v>21</v>
      </c>
      <c r="CL780" s="401" t="n">
        <v>117</v>
      </c>
      <c r="CM780" s="401" t="n">
        <v>92</v>
      </c>
      <c r="CN780" s="401" t="n">
        <v>19</v>
      </c>
      <c r="CO780" s="401" t="n">
        <v>105</v>
      </c>
      <c r="CP780" s="401" t="n">
        <v>107</v>
      </c>
      <c r="CQ780" s="401" t="n">
        <v>29</v>
      </c>
      <c r="CR780" s="401" t="n">
        <v>44</v>
      </c>
      <c r="CS780" s="401" t="n">
        <v>126</v>
      </c>
      <c r="CT780" s="401" t="n">
        <v>64</v>
      </c>
      <c r="CU780" s="401" t="n">
        <v>53</v>
      </c>
      <c r="CV780" s="401" t="n">
        <v>83</v>
      </c>
      <c r="CW780" s="401" t="n">
        <v>10</v>
      </c>
      <c r="CX780" s="401" t="n">
        <v>153</v>
      </c>
      <c r="CY780" s="401" t="n">
        <v>55</v>
      </c>
      <c r="CZ780" s="401" t="n">
        <v>61</v>
      </c>
      <c r="DA780" s="401" t="n">
        <v>136</v>
      </c>
      <c r="DB780" s="401" t="n">
        <v>110</v>
      </c>
      <c r="DC780" s="401" t="n">
        <v>13</v>
      </c>
      <c r="DD780" s="401" t="n">
        <v>84</v>
      </c>
      <c r="DE780" s="401" t="n">
        <v>37</v>
      </c>
      <c r="DF780" s="401" t="n">
        <v>68</v>
      </c>
      <c r="DG780" s="401" t="n">
        <v>158</v>
      </c>
      <c r="DH780" s="401" t="n">
        <v>138</v>
      </c>
      <c r="DI780" s="401" t="n">
        <v>70</v>
      </c>
      <c r="DJ780" s="401" t="n">
        <v>26</v>
      </c>
      <c r="DK780" s="401" t="n">
        <v>62</v>
      </c>
      <c r="DL780" s="401" t="n">
        <v>63</v>
      </c>
      <c r="DM780" s="401" t="n">
        <v>129</v>
      </c>
      <c r="DN780" s="401" t="n">
        <v>22</v>
      </c>
      <c r="DO780" s="401" t="n">
        <v>18</v>
      </c>
      <c r="DP780" s="401" t="n">
        <v>111</v>
      </c>
      <c r="DQ780" s="401" t="n">
        <v>139</v>
      </c>
      <c r="DR780" s="401" t="n">
        <v>48</v>
      </c>
      <c r="DS780" s="401" t="n">
        <v>125</v>
      </c>
      <c r="DT780" s="401" t="n">
        <v>7</v>
      </c>
      <c r="DU780" s="401" t="n">
        <v>11</v>
      </c>
      <c r="DV780" s="401" t="n">
        <v>120</v>
      </c>
      <c r="DW780" s="401" t="n">
        <v>99</v>
      </c>
      <c r="DX780" s="401" t="n">
        <v>12</v>
      </c>
      <c r="DY780" s="401" t="n">
        <v>27</v>
      </c>
      <c r="DZ780" s="401" t="n">
        <v>76</v>
      </c>
      <c r="EA780" s="401" t="n">
        <v>77</v>
      </c>
      <c r="EB780" s="401" t="n">
        <v>119</v>
      </c>
      <c r="EC780" s="401" t="n">
        <v>15</v>
      </c>
      <c r="ED780" s="401" t="n">
        <v>75</v>
      </c>
      <c r="EE780" s="401" t="n">
        <v>52</v>
      </c>
      <c r="EF780" s="401" t="n">
        <v>3</v>
      </c>
      <c r="EG780" s="401" t="n">
        <v>49</v>
      </c>
      <c r="EH780" s="401" t="n">
        <v>102</v>
      </c>
      <c r="EI780" s="401" t="n">
        <v>41</v>
      </c>
      <c r="EJ780" s="401" t="n">
        <v>155</v>
      </c>
      <c r="EK780" s="401" t="n">
        <v>95</v>
      </c>
      <c r="EL780" s="401" t="n">
        <v>25</v>
      </c>
      <c r="EM780" s="401" t="n">
        <v>147</v>
      </c>
      <c r="EN780" s="401" t="n">
        <v>135</v>
      </c>
      <c r="EO780" s="401" t="n">
        <v>121</v>
      </c>
      <c r="EP780" s="401" t="n">
        <v>30</v>
      </c>
      <c r="EQ780" s="401" t="n">
        <v>109</v>
      </c>
      <c r="ER780" s="401" t="n">
        <v>140</v>
      </c>
      <c r="ES780" s="401" t="n">
        <v>16</v>
      </c>
      <c r="ET780" s="401" t="n">
        <v>144</v>
      </c>
      <c r="EU780" s="401" t="n">
        <v>38</v>
      </c>
      <c r="EV780" s="401" t="n">
        <v>24</v>
      </c>
      <c r="EW780" s="401" t="n">
        <v>1</v>
      </c>
      <c r="EX780" s="401" t="n">
        <v>87</v>
      </c>
      <c r="EY780" s="401" t="n">
        <v>32</v>
      </c>
      <c r="EZ780" s="401" t="n">
        <v>60</v>
      </c>
      <c r="FA780" s="401" t="n">
        <v>133</v>
      </c>
      <c r="FB780" s="401" t="n">
        <v>82</v>
      </c>
      <c r="FC780" s="401" t="n">
        <v>123</v>
      </c>
      <c r="FE780" s="401" t="n">
        <v>39</v>
      </c>
      <c r="FF780" s="401" t="n">
        <v>113</v>
      </c>
      <c r="FG780" s="401" t="n">
        <v>101</v>
      </c>
      <c r="FH780" s="401" t="n">
        <v>43</v>
      </c>
    </row>
    <row r="782" customFormat="false" ht="12.75" hidden="false" customHeight="false" outlineLevel="0" collapsed="false">
      <c r="D782" s="446" t="n">
        <v>159</v>
      </c>
      <c r="E782" s="39" t="s">
        <v>250</v>
      </c>
    </row>
    <row r="783" customFormat="false" ht="12.75" hidden="false" customHeight="false" outlineLevel="0" collapsed="false">
      <c r="E783" s="401" t="s">
        <v>198</v>
      </c>
      <c r="F783" s="401" t="n">
        <v>1</v>
      </c>
      <c r="G783" s="401" t="n">
        <v>2</v>
      </c>
      <c r="H783" s="401" t="n">
        <v>3</v>
      </c>
      <c r="I783" s="401" t="n">
        <v>4</v>
      </c>
      <c r="J783" s="401" t="n">
        <v>5</v>
      </c>
      <c r="K783" s="401" t="n">
        <v>6</v>
      </c>
      <c r="L783" s="401" t="n">
        <v>7</v>
      </c>
      <c r="M783" s="401" t="n">
        <v>8</v>
      </c>
      <c r="N783" s="401" t="n">
        <v>9</v>
      </c>
      <c r="O783" s="401" t="n">
        <v>10</v>
      </c>
      <c r="P783" s="401" t="n">
        <v>11</v>
      </c>
      <c r="Q783" s="401" t="n">
        <v>12</v>
      </c>
      <c r="R783" s="401" t="n">
        <v>13</v>
      </c>
      <c r="S783" s="401" t="n">
        <v>14</v>
      </c>
      <c r="T783" s="401" t="n">
        <v>15</v>
      </c>
      <c r="U783" s="401" t="n">
        <v>16</v>
      </c>
      <c r="V783" s="401" t="n">
        <v>17</v>
      </c>
      <c r="W783" s="401" t="n">
        <v>18</v>
      </c>
      <c r="X783" s="401" t="n">
        <v>19</v>
      </c>
      <c r="Y783" s="401" t="n">
        <v>20</v>
      </c>
      <c r="Z783" s="401" t="n">
        <v>21</v>
      </c>
      <c r="AA783" s="401" t="n">
        <v>22</v>
      </c>
      <c r="AB783" s="401" t="n">
        <v>23</v>
      </c>
      <c r="AC783" s="401" t="n">
        <v>24</v>
      </c>
      <c r="AD783" s="401" t="n">
        <v>25</v>
      </c>
      <c r="AE783" s="401" t="n">
        <v>26</v>
      </c>
      <c r="AF783" s="401" t="n">
        <v>27</v>
      </c>
      <c r="AG783" s="401" t="n">
        <v>28</v>
      </c>
      <c r="AH783" s="401" t="n">
        <v>29</v>
      </c>
      <c r="AI783" s="401" t="n">
        <v>30</v>
      </c>
      <c r="AJ783" s="401" t="n">
        <v>31</v>
      </c>
      <c r="AK783" s="401" t="n">
        <v>32</v>
      </c>
      <c r="AL783" s="401" t="n">
        <v>33</v>
      </c>
      <c r="AM783" s="401" t="n">
        <v>34</v>
      </c>
      <c r="AN783" s="401" t="n">
        <v>35</v>
      </c>
      <c r="AO783" s="401" t="n">
        <v>36</v>
      </c>
      <c r="AP783" s="401" t="n">
        <v>37</v>
      </c>
      <c r="AQ783" s="401" t="n">
        <v>38</v>
      </c>
      <c r="AR783" s="401" t="n">
        <v>39</v>
      </c>
      <c r="AS783" s="401" t="n">
        <v>40</v>
      </c>
      <c r="AT783" s="401" t="n">
        <v>41</v>
      </c>
      <c r="AU783" s="401" t="n">
        <v>42</v>
      </c>
      <c r="AV783" s="401" t="n">
        <v>43</v>
      </c>
      <c r="AW783" s="401" t="n">
        <v>44</v>
      </c>
      <c r="AX783" s="401" t="n">
        <v>45</v>
      </c>
      <c r="AY783" s="401" t="n">
        <v>46</v>
      </c>
      <c r="AZ783" s="401" t="n">
        <v>47</v>
      </c>
      <c r="BA783" s="401" t="n">
        <v>48</v>
      </c>
      <c r="BB783" s="401" t="n">
        <v>49</v>
      </c>
      <c r="BC783" s="401" t="n">
        <v>50</v>
      </c>
      <c r="BD783" s="401" t="n">
        <v>51</v>
      </c>
      <c r="BE783" s="401" t="n">
        <v>52</v>
      </c>
      <c r="BF783" s="401" t="n">
        <v>53</v>
      </c>
      <c r="BG783" s="401" t="n">
        <v>54</v>
      </c>
      <c r="BH783" s="401" t="n">
        <v>55</v>
      </c>
      <c r="BI783" s="401" t="n">
        <v>56</v>
      </c>
      <c r="BJ783" s="401" t="n">
        <v>57</v>
      </c>
      <c r="BK783" s="401" t="n">
        <v>58</v>
      </c>
      <c r="BL783" s="401" t="n">
        <v>59</v>
      </c>
      <c r="BM783" s="401" t="n">
        <v>60</v>
      </c>
      <c r="BN783" s="401" t="n">
        <v>61</v>
      </c>
      <c r="BO783" s="401" t="n">
        <v>62</v>
      </c>
      <c r="BP783" s="401" t="n">
        <v>63</v>
      </c>
      <c r="BQ783" s="401" t="n">
        <v>64</v>
      </c>
      <c r="BR783" s="401" t="n">
        <v>65</v>
      </c>
      <c r="BS783" s="401" t="n">
        <v>66</v>
      </c>
      <c r="BT783" s="401" t="n">
        <v>67</v>
      </c>
      <c r="BU783" s="401" t="n">
        <v>68</v>
      </c>
      <c r="BV783" s="401" t="n">
        <v>69</v>
      </c>
      <c r="BW783" s="401" t="n">
        <v>70</v>
      </c>
      <c r="BX783" s="401" t="n">
        <v>71</v>
      </c>
      <c r="BY783" s="401" t="n">
        <v>72</v>
      </c>
      <c r="BZ783" s="401" t="n">
        <v>73</v>
      </c>
      <c r="CA783" s="401" t="n">
        <v>74</v>
      </c>
      <c r="CB783" s="401" t="n">
        <v>75</v>
      </c>
      <c r="CC783" s="401" t="n">
        <v>76</v>
      </c>
      <c r="CD783" s="401" t="n">
        <v>77</v>
      </c>
      <c r="CE783" s="401" t="n">
        <v>78</v>
      </c>
      <c r="CF783" s="401" t="n">
        <v>79</v>
      </c>
      <c r="CG783" s="401" t="n">
        <v>80</v>
      </c>
      <c r="CH783" s="401" t="n">
        <v>81</v>
      </c>
      <c r="CI783" s="401" t="n">
        <v>82</v>
      </c>
      <c r="CJ783" s="401" t="n">
        <v>83</v>
      </c>
      <c r="CK783" s="401" t="n">
        <v>84</v>
      </c>
      <c r="CL783" s="401" t="n">
        <v>85</v>
      </c>
      <c r="CM783" s="401" t="n">
        <v>86</v>
      </c>
      <c r="CN783" s="401" t="n">
        <v>87</v>
      </c>
      <c r="CO783" s="401" t="n">
        <v>88</v>
      </c>
      <c r="CP783" s="401" t="n">
        <v>89</v>
      </c>
      <c r="CQ783" s="401" t="n">
        <v>90</v>
      </c>
      <c r="CR783" s="401" t="n">
        <v>91</v>
      </c>
      <c r="CS783" s="401" t="n">
        <v>92</v>
      </c>
      <c r="CT783" s="401" t="n">
        <v>93</v>
      </c>
      <c r="CU783" s="401" t="n">
        <v>94</v>
      </c>
      <c r="CV783" s="401" t="n">
        <v>95</v>
      </c>
      <c r="CW783" s="401" t="n">
        <v>96</v>
      </c>
      <c r="CX783" s="401" t="n">
        <v>97</v>
      </c>
      <c r="CY783" s="401" t="n">
        <v>98</v>
      </c>
      <c r="CZ783" s="401" t="n">
        <v>99</v>
      </c>
      <c r="DA783" s="401" t="n">
        <v>100</v>
      </c>
      <c r="DB783" s="401" t="n">
        <v>101</v>
      </c>
      <c r="DC783" s="401" t="n">
        <v>102</v>
      </c>
      <c r="DD783" s="401" t="n">
        <v>103</v>
      </c>
      <c r="DE783" s="401" t="n">
        <v>104</v>
      </c>
      <c r="DF783" s="401" t="n">
        <v>105</v>
      </c>
      <c r="DG783" s="401" t="n">
        <v>106</v>
      </c>
      <c r="DH783" s="401" t="n">
        <v>107</v>
      </c>
      <c r="DI783" s="401" t="n">
        <v>108</v>
      </c>
      <c r="DJ783" s="401" t="n">
        <v>109</v>
      </c>
      <c r="DK783" s="401" t="n">
        <v>110</v>
      </c>
      <c r="DL783" s="401" t="n">
        <v>111</v>
      </c>
      <c r="DM783" s="401" t="n">
        <v>112</v>
      </c>
      <c r="DN783" s="401" t="n">
        <v>113</v>
      </c>
      <c r="DO783" s="401" t="n">
        <v>114</v>
      </c>
      <c r="DP783" s="401" t="n">
        <v>115</v>
      </c>
      <c r="DQ783" s="401" t="n">
        <v>116</v>
      </c>
      <c r="DR783" s="401" t="n">
        <v>117</v>
      </c>
      <c r="DS783" s="401" t="n">
        <v>118</v>
      </c>
      <c r="DT783" s="401" t="n">
        <v>119</v>
      </c>
      <c r="DU783" s="401" t="n">
        <v>120</v>
      </c>
      <c r="DV783" s="401" t="n">
        <v>121</v>
      </c>
      <c r="DW783" s="401" t="n">
        <v>122</v>
      </c>
      <c r="DX783" s="401" t="n">
        <v>123</v>
      </c>
      <c r="DY783" s="401" t="n">
        <v>124</v>
      </c>
      <c r="DZ783" s="401" t="n">
        <v>125</v>
      </c>
      <c r="EA783" s="401" t="n">
        <v>126</v>
      </c>
      <c r="EB783" s="401" t="n">
        <v>127</v>
      </c>
      <c r="EC783" s="401" t="n">
        <v>128</v>
      </c>
      <c r="ED783" s="401" t="n">
        <v>129</v>
      </c>
      <c r="EE783" s="401" t="n">
        <v>130</v>
      </c>
      <c r="EF783" s="401" t="n">
        <v>131</v>
      </c>
      <c r="EG783" s="401" t="n">
        <v>132</v>
      </c>
      <c r="EH783" s="401" t="n">
        <v>133</v>
      </c>
      <c r="EI783" s="401" t="n">
        <v>134</v>
      </c>
      <c r="EJ783" s="401" t="n">
        <v>135</v>
      </c>
      <c r="EK783" s="401" t="n">
        <v>136</v>
      </c>
      <c r="EL783" s="401" t="n">
        <v>137</v>
      </c>
      <c r="EM783" s="401" t="n">
        <v>138</v>
      </c>
      <c r="EN783" s="401" t="n">
        <v>139</v>
      </c>
      <c r="EO783" s="401" t="n">
        <v>140</v>
      </c>
      <c r="EP783" s="401" t="n">
        <v>141</v>
      </c>
      <c r="EQ783" s="401" t="n">
        <v>142</v>
      </c>
      <c r="ER783" s="401" t="n">
        <v>143</v>
      </c>
      <c r="ES783" s="401" t="n">
        <v>144</v>
      </c>
      <c r="ET783" s="401" t="n">
        <v>145</v>
      </c>
      <c r="EU783" s="401" t="n">
        <v>146</v>
      </c>
      <c r="EV783" s="401" t="n">
        <v>147</v>
      </c>
      <c r="EW783" s="401" t="n">
        <v>148</v>
      </c>
      <c r="EX783" s="401" t="n">
        <v>149</v>
      </c>
      <c r="EY783" s="401" t="n">
        <v>150</v>
      </c>
      <c r="EZ783" s="401" t="n">
        <v>151</v>
      </c>
      <c r="FA783" s="401" t="n">
        <v>152</v>
      </c>
      <c r="FB783" s="401" t="n">
        <v>153</v>
      </c>
      <c r="FC783" s="401" t="n">
        <v>154</v>
      </c>
      <c r="FD783" s="401" t="n">
        <v>155</v>
      </c>
      <c r="FE783" s="401" t="n">
        <v>156</v>
      </c>
      <c r="FF783" s="401" t="n">
        <v>157</v>
      </c>
      <c r="FG783" s="401" t="n">
        <v>158</v>
      </c>
      <c r="FH783" s="401" t="n">
        <v>159</v>
      </c>
    </row>
    <row r="784" customFormat="false" ht="12.75" hidden="false" customHeight="false" outlineLevel="0" collapsed="false">
      <c r="E784" s="401" t="s">
        <v>225</v>
      </c>
      <c r="F784" s="401" t="n">
        <v>140</v>
      </c>
      <c r="G784" s="401" t="n">
        <v>76</v>
      </c>
      <c r="H784" s="401" t="n">
        <v>104</v>
      </c>
      <c r="I784" s="401" t="n">
        <v>8</v>
      </c>
      <c r="J784" s="401" t="n">
        <v>51</v>
      </c>
      <c r="K784" s="401" t="n">
        <v>130</v>
      </c>
      <c r="L784" s="401" t="n">
        <v>53</v>
      </c>
      <c r="M784" s="401" t="n">
        <v>159</v>
      </c>
      <c r="N784" s="401" t="n">
        <v>100</v>
      </c>
      <c r="O784" s="401" t="n">
        <v>46</v>
      </c>
      <c r="P784" s="401" t="n">
        <v>115</v>
      </c>
      <c r="Q784" s="401" t="n">
        <v>59</v>
      </c>
      <c r="R784" s="401" t="n">
        <v>7</v>
      </c>
      <c r="S784" s="401" t="n">
        <v>123</v>
      </c>
      <c r="T784" s="401" t="n">
        <v>44</v>
      </c>
      <c r="U784" s="401" t="n">
        <v>139</v>
      </c>
      <c r="V784" s="401" t="n">
        <v>5</v>
      </c>
      <c r="W784" s="401" t="n">
        <v>27</v>
      </c>
      <c r="X784" s="401" t="n">
        <v>118</v>
      </c>
      <c r="Y784" s="401" t="n">
        <v>61</v>
      </c>
      <c r="Z784" s="401" t="n">
        <v>132</v>
      </c>
      <c r="AA784" s="401" t="n">
        <v>45</v>
      </c>
      <c r="AB784" s="401" t="n">
        <v>124</v>
      </c>
      <c r="AC784" s="401" t="n">
        <v>47</v>
      </c>
      <c r="AD784" s="401" t="n">
        <v>23</v>
      </c>
      <c r="AE784" s="401" t="n">
        <v>137</v>
      </c>
      <c r="AF784" s="401" t="n">
        <v>26</v>
      </c>
      <c r="AG784" s="401" t="n">
        <v>151</v>
      </c>
      <c r="AH784" s="401" t="n">
        <v>102</v>
      </c>
      <c r="AI784" s="401" t="n">
        <v>91</v>
      </c>
      <c r="AJ784" s="401" t="n">
        <v>119</v>
      </c>
      <c r="AK784" s="401" t="n">
        <v>69</v>
      </c>
      <c r="AL784" s="401" t="n">
        <v>30</v>
      </c>
      <c r="AM784" s="401" t="n">
        <v>153</v>
      </c>
      <c r="AN784" s="401" t="n">
        <v>18</v>
      </c>
      <c r="AO784" s="401" t="n">
        <v>39</v>
      </c>
      <c r="AP784" s="401" t="n">
        <v>20</v>
      </c>
      <c r="AQ784" s="401" t="n">
        <v>67</v>
      </c>
      <c r="AR784" s="401" t="n">
        <v>48</v>
      </c>
      <c r="AS784" s="401" t="n">
        <v>93</v>
      </c>
      <c r="AT784" s="401" t="n">
        <v>79</v>
      </c>
      <c r="AU784" s="401" t="n">
        <v>138</v>
      </c>
      <c r="AV784" s="401" t="n">
        <v>56</v>
      </c>
      <c r="AW784" s="401" t="n">
        <v>106</v>
      </c>
      <c r="AX784" s="401" t="n">
        <v>86</v>
      </c>
      <c r="AY784" s="401" t="n">
        <v>125</v>
      </c>
      <c r="AZ784" s="401" t="n">
        <v>154</v>
      </c>
      <c r="BA784" s="401" t="n">
        <v>82</v>
      </c>
      <c r="BB784" s="401" t="n">
        <v>105</v>
      </c>
      <c r="BC784" s="401" t="n">
        <v>11</v>
      </c>
      <c r="BD784" s="401" t="n">
        <v>72</v>
      </c>
      <c r="BE784" s="401" t="n">
        <v>133</v>
      </c>
      <c r="BF784" s="401" t="n">
        <v>60</v>
      </c>
      <c r="BG784" s="401" t="n">
        <v>28</v>
      </c>
      <c r="BH784" s="401" t="n">
        <v>21</v>
      </c>
      <c r="BI784" s="401" t="n">
        <v>43</v>
      </c>
      <c r="BJ784" s="401" t="n">
        <v>74</v>
      </c>
      <c r="BK784" s="401" t="n">
        <v>142</v>
      </c>
      <c r="BL784" s="401" t="n">
        <v>155</v>
      </c>
      <c r="BM784" s="401" t="n">
        <v>68</v>
      </c>
      <c r="BN784" s="401" t="n">
        <v>147</v>
      </c>
      <c r="BO784" s="401" t="n">
        <v>120</v>
      </c>
      <c r="BP784" s="401" t="n">
        <v>75</v>
      </c>
      <c r="BQ784" s="401" t="n">
        <v>13</v>
      </c>
      <c r="BR784" s="401" t="n">
        <v>121</v>
      </c>
      <c r="BS784" s="401" t="n">
        <v>24</v>
      </c>
      <c r="BT784" s="401" t="n">
        <v>38</v>
      </c>
      <c r="BU784" s="401" t="n">
        <v>14</v>
      </c>
      <c r="BV784" s="401" t="n">
        <v>92</v>
      </c>
      <c r="BW784" s="401" t="n">
        <v>156</v>
      </c>
      <c r="BX784" s="401" t="n">
        <v>157</v>
      </c>
      <c r="BY784" s="401" t="n">
        <v>19</v>
      </c>
      <c r="BZ784" s="401" t="n">
        <v>97</v>
      </c>
      <c r="CA784" s="401" t="n">
        <v>57</v>
      </c>
      <c r="CB784" s="401" t="n">
        <v>31</v>
      </c>
      <c r="CC784" s="401" t="n">
        <v>12</v>
      </c>
      <c r="CD784" s="401" t="n">
        <v>136</v>
      </c>
      <c r="CE784" s="401" t="n">
        <v>70</v>
      </c>
      <c r="CF784" s="401" t="n">
        <v>41</v>
      </c>
      <c r="CG784" s="401" t="n">
        <v>101</v>
      </c>
      <c r="CH784" s="401" t="n">
        <v>90</v>
      </c>
      <c r="CI784" s="401" t="n">
        <v>128</v>
      </c>
      <c r="CJ784" s="401" t="n">
        <v>107</v>
      </c>
      <c r="CK784" s="401" t="n">
        <v>148</v>
      </c>
      <c r="CL784" s="401" t="n">
        <v>116</v>
      </c>
      <c r="CM784" s="401" t="n">
        <v>50</v>
      </c>
      <c r="CN784" s="401" t="n">
        <v>73</v>
      </c>
      <c r="CO784" s="401" t="n">
        <v>35</v>
      </c>
      <c r="CP784" s="401" t="n">
        <v>126</v>
      </c>
      <c r="CQ784" s="401" t="n">
        <v>22</v>
      </c>
      <c r="CR784" s="401" t="n">
        <v>10</v>
      </c>
      <c r="CS784" s="401" t="n">
        <v>65</v>
      </c>
      <c r="CT784" s="401" t="n">
        <v>149</v>
      </c>
      <c r="CU784" s="401" t="n">
        <v>52</v>
      </c>
      <c r="CV784" s="401" t="n">
        <v>88</v>
      </c>
      <c r="CW784" s="401" t="n">
        <v>150</v>
      </c>
      <c r="CX784" s="401" t="n">
        <v>33</v>
      </c>
      <c r="CY784" s="401" t="n">
        <v>145</v>
      </c>
      <c r="CZ784" s="401" t="n">
        <v>95</v>
      </c>
      <c r="DA784" s="401" t="n">
        <v>66</v>
      </c>
      <c r="DB784" s="401" t="n">
        <v>42</v>
      </c>
      <c r="DC784" s="401" t="n">
        <v>143</v>
      </c>
      <c r="DD784" s="401" t="n">
        <v>37</v>
      </c>
      <c r="DE784" s="401" t="n">
        <v>3</v>
      </c>
      <c r="DF784" s="401" t="n">
        <v>146</v>
      </c>
      <c r="DG784" s="401" t="n">
        <v>109</v>
      </c>
      <c r="DH784" s="401" t="n">
        <v>25</v>
      </c>
      <c r="DI784" s="401" t="n">
        <v>80</v>
      </c>
      <c r="DJ784" s="401" t="n">
        <v>58</v>
      </c>
      <c r="DK784" s="401" t="n">
        <v>29</v>
      </c>
      <c r="DL784" s="401" t="n">
        <v>87</v>
      </c>
      <c r="DM784" s="401" t="n">
        <v>55</v>
      </c>
      <c r="DN784" s="401" t="n">
        <v>141</v>
      </c>
      <c r="DO784" s="401" t="n">
        <v>17</v>
      </c>
      <c r="DP784" s="401" t="n">
        <v>117</v>
      </c>
      <c r="DQ784" s="401" t="n">
        <v>62</v>
      </c>
      <c r="DR784" s="401" t="n">
        <v>96</v>
      </c>
      <c r="DS784" s="401" t="n">
        <v>15</v>
      </c>
      <c r="DT784" s="401" t="n">
        <v>83</v>
      </c>
      <c r="DU784" s="401" t="n">
        <v>158</v>
      </c>
      <c r="DV784" s="401" t="n">
        <v>64</v>
      </c>
      <c r="DW784" s="401" t="n">
        <v>81</v>
      </c>
      <c r="DX784" s="401" t="n">
        <v>99</v>
      </c>
      <c r="DY784" s="401" t="n">
        <v>111</v>
      </c>
      <c r="DZ784" s="401" t="n">
        <v>78</v>
      </c>
      <c r="EA784" s="401" t="n">
        <v>89</v>
      </c>
      <c r="EB784" s="401" t="n">
        <v>113</v>
      </c>
      <c r="EC784" s="401" t="n">
        <v>36</v>
      </c>
      <c r="ED784" s="401" t="n">
        <v>98</v>
      </c>
      <c r="EE784" s="401" t="n">
        <v>131</v>
      </c>
      <c r="EF784" s="401" t="n">
        <v>54</v>
      </c>
      <c r="EG784" s="401" t="n">
        <v>40</v>
      </c>
      <c r="EH784" s="401" t="n">
        <v>16</v>
      </c>
      <c r="EI784" s="401" t="n">
        <v>108</v>
      </c>
      <c r="EJ784" s="401" t="n">
        <v>71</v>
      </c>
      <c r="EK784" s="401" t="n">
        <v>129</v>
      </c>
      <c r="EL784" s="401" t="n">
        <v>114</v>
      </c>
      <c r="EM784" s="401" t="n">
        <v>2</v>
      </c>
      <c r="EN784" s="401" t="n">
        <v>6</v>
      </c>
      <c r="EO784" s="401" t="n">
        <v>134</v>
      </c>
      <c r="EP784" s="401" t="n">
        <v>49</v>
      </c>
      <c r="EQ784" s="401" t="n">
        <v>34</v>
      </c>
      <c r="ER784" s="401" t="n">
        <v>110</v>
      </c>
      <c r="ES784" s="401" t="n">
        <v>127</v>
      </c>
      <c r="ET784" s="401" t="n">
        <v>94</v>
      </c>
      <c r="EU784" s="401" t="n">
        <v>144</v>
      </c>
      <c r="EV784" s="401" t="n">
        <v>135</v>
      </c>
      <c r="EW784" s="401" t="n">
        <v>84</v>
      </c>
      <c r="EX784" s="401" t="n">
        <v>63</v>
      </c>
      <c r="EY784" s="401" t="n">
        <v>1</v>
      </c>
      <c r="EZ784" s="401" t="n">
        <v>112</v>
      </c>
      <c r="FA784" s="401" t="n">
        <v>4</v>
      </c>
      <c r="FB784" s="401" t="n">
        <v>77</v>
      </c>
      <c r="FC784" s="401" t="n">
        <v>152</v>
      </c>
      <c r="FD784" s="401" t="n">
        <v>9</v>
      </c>
      <c r="FE784" s="401" t="n">
        <v>122</v>
      </c>
      <c r="FF784" s="401" t="n">
        <v>103</v>
      </c>
      <c r="FG784" s="401" t="n">
        <v>85</v>
      </c>
      <c r="FH784" s="401" t="n">
        <v>32</v>
      </c>
    </row>
    <row r="785" customFormat="false" ht="12.75" hidden="false" customHeight="false" outlineLevel="0" collapsed="false">
      <c r="E785" s="401" t="s">
        <v>227</v>
      </c>
      <c r="F785" s="401" t="n">
        <v>35</v>
      </c>
      <c r="G785" s="401" t="n">
        <v>99</v>
      </c>
      <c r="H785" s="401" t="n">
        <v>4</v>
      </c>
      <c r="I785" s="401" t="n">
        <v>16</v>
      </c>
      <c r="J785" s="401" t="n">
        <v>141</v>
      </c>
      <c r="K785" s="401" t="n">
        <v>155</v>
      </c>
      <c r="L785" s="401" t="n">
        <v>119</v>
      </c>
      <c r="M785" s="401" t="n">
        <v>11</v>
      </c>
      <c r="N785" s="401" t="n">
        <v>122</v>
      </c>
      <c r="O785" s="401" t="n">
        <v>26</v>
      </c>
      <c r="P785" s="401" t="n">
        <v>8</v>
      </c>
      <c r="Q785" s="401" t="n">
        <v>28</v>
      </c>
      <c r="R785" s="401" t="n">
        <v>17</v>
      </c>
      <c r="S785" s="401" t="n">
        <v>151</v>
      </c>
      <c r="T785" s="401" t="n">
        <v>107</v>
      </c>
      <c r="U785" s="401" t="n">
        <v>58</v>
      </c>
      <c r="V785" s="401" t="n">
        <v>93</v>
      </c>
      <c r="W785" s="401" t="n">
        <v>65</v>
      </c>
      <c r="X785" s="401" t="n">
        <v>73</v>
      </c>
      <c r="Y785" s="401" t="n">
        <v>7</v>
      </c>
      <c r="Z785" s="401" t="n">
        <v>134</v>
      </c>
      <c r="AA785" s="401" t="n">
        <v>109</v>
      </c>
      <c r="AB785" s="401" t="n">
        <v>91</v>
      </c>
      <c r="AC785" s="401" t="n">
        <v>143</v>
      </c>
      <c r="AD785" s="401" t="n">
        <v>77</v>
      </c>
      <c r="AE785" s="401" t="n">
        <v>63</v>
      </c>
      <c r="AF785" s="401" t="n">
        <v>89</v>
      </c>
      <c r="AG785" s="401" t="n">
        <v>57</v>
      </c>
      <c r="AH785" s="401" t="n">
        <v>116</v>
      </c>
      <c r="AI785" s="401" t="n">
        <v>54</v>
      </c>
      <c r="AJ785" s="401" t="n">
        <v>47</v>
      </c>
      <c r="AK785" s="401" t="n">
        <v>41</v>
      </c>
      <c r="AL785" s="401" t="n">
        <v>55</v>
      </c>
      <c r="AM785" s="401" t="n">
        <v>10</v>
      </c>
      <c r="AN785" s="401" t="n">
        <v>56</v>
      </c>
      <c r="AO785" s="401" t="n">
        <v>127</v>
      </c>
      <c r="AP785" s="401" t="n">
        <v>68</v>
      </c>
      <c r="AQ785" s="401" t="n">
        <v>20</v>
      </c>
      <c r="AR785" s="401" t="n">
        <v>150</v>
      </c>
      <c r="AS785" s="401" t="n">
        <v>133</v>
      </c>
      <c r="AT785" s="401" t="n">
        <v>52</v>
      </c>
      <c r="AU785" s="401" t="n">
        <v>79</v>
      </c>
      <c r="AV785" s="401" t="n">
        <v>92</v>
      </c>
      <c r="AW785" s="401" t="n">
        <v>42</v>
      </c>
      <c r="AX785" s="401" t="n">
        <v>128</v>
      </c>
      <c r="AY785" s="401" t="n">
        <v>110</v>
      </c>
      <c r="AZ785" s="401" t="n">
        <v>75</v>
      </c>
      <c r="BA785" s="401" t="n">
        <v>154</v>
      </c>
      <c r="BB785" s="401" t="n">
        <v>66</v>
      </c>
      <c r="BC785" s="401" t="n">
        <v>36</v>
      </c>
      <c r="BD785" s="401" t="n">
        <v>94</v>
      </c>
      <c r="BE785" s="401" t="n">
        <v>48</v>
      </c>
      <c r="BF785" s="401" t="n">
        <v>90</v>
      </c>
      <c r="BG785" s="401" t="n">
        <v>43</v>
      </c>
      <c r="BH785" s="401" t="n">
        <v>33</v>
      </c>
      <c r="BI785" s="401" t="n">
        <v>18</v>
      </c>
      <c r="BJ785" s="401" t="n">
        <v>144</v>
      </c>
      <c r="BK785" s="401" t="n">
        <v>31</v>
      </c>
      <c r="BL785" s="401" t="n">
        <v>86</v>
      </c>
      <c r="BM785" s="401" t="n">
        <v>64</v>
      </c>
      <c r="BN785" s="401" t="n">
        <v>25</v>
      </c>
      <c r="BO785" s="401" t="n">
        <v>3</v>
      </c>
      <c r="BP785" s="401" t="n">
        <v>121</v>
      </c>
      <c r="BQ785" s="401" t="n">
        <v>115</v>
      </c>
      <c r="BR785" s="401" t="n">
        <v>97</v>
      </c>
      <c r="BS785" s="401" t="n">
        <v>105</v>
      </c>
      <c r="BT785" s="401" t="n">
        <v>98</v>
      </c>
      <c r="BU785" s="401" t="n">
        <v>71</v>
      </c>
      <c r="BV785" s="401" t="n">
        <v>140</v>
      </c>
      <c r="BW785" s="401" t="n">
        <v>2</v>
      </c>
      <c r="BX785" s="401" t="n">
        <v>34</v>
      </c>
      <c r="BY785" s="401" t="n">
        <v>13</v>
      </c>
      <c r="BZ785" s="401" t="n">
        <v>19</v>
      </c>
      <c r="CA785" s="401" t="n">
        <v>82</v>
      </c>
      <c r="CB785" s="401" t="n">
        <v>113</v>
      </c>
      <c r="CC785" s="401" t="n">
        <v>100</v>
      </c>
      <c r="CD785" s="401" t="n">
        <v>148</v>
      </c>
      <c r="CE785" s="401" t="n">
        <v>69</v>
      </c>
      <c r="CF785" s="401" t="n">
        <v>81</v>
      </c>
      <c r="CG785" s="401" t="n">
        <v>139</v>
      </c>
      <c r="CH785" s="401" t="n">
        <v>84</v>
      </c>
      <c r="CI785" s="401" t="n">
        <v>88</v>
      </c>
      <c r="CJ785" s="401" t="n">
        <v>74</v>
      </c>
      <c r="CK785" s="401" t="n">
        <v>103</v>
      </c>
      <c r="CL785" s="401" t="n">
        <v>37</v>
      </c>
      <c r="CM785" s="401" t="n">
        <v>44</v>
      </c>
      <c r="CN785" s="401" t="n">
        <v>104</v>
      </c>
      <c r="CO785" s="401" t="n">
        <v>111</v>
      </c>
      <c r="CP785" s="401" t="n">
        <v>61</v>
      </c>
      <c r="CQ785" s="401" t="n">
        <v>38</v>
      </c>
      <c r="CR785" s="401" t="n">
        <v>118</v>
      </c>
      <c r="CS785" s="401" t="n">
        <v>49</v>
      </c>
      <c r="CT785" s="401" t="n">
        <v>51</v>
      </c>
      <c r="CU785" s="401" t="n">
        <v>132</v>
      </c>
      <c r="CV785" s="401" t="n">
        <v>137</v>
      </c>
      <c r="CW785" s="401" t="n">
        <v>30</v>
      </c>
      <c r="CX785" s="401" t="n">
        <v>159</v>
      </c>
      <c r="CY785" s="401" t="n">
        <v>5</v>
      </c>
      <c r="CZ785" s="401" t="n">
        <v>62</v>
      </c>
      <c r="DA785" s="401" t="n">
        <v>129</v>
      </c>
      <c r="DB785" s="401" t="n">
        <v>78</v>
      </c>
      <c r="DC785" s="401" t="n">
        <v>60</v>
      </c>
      <c r="DD785" s="401" t="n">
        <v>152</v>
      </c>
      <c r="DE785" s="401" t="n">
        <v>87</v>
      </c>
      <c r="DF785" s="401" t="n">
        <v>147</v>
      </c>
      <c r="DG785" s="401" t="n">
        <v>95</v>
      </c>
      <c r="DH785" s="401" t="n">
        <v>15</v>
      </c>
      <c r="DI785" s="401" t="n">
        <v>120</v>
      </c>
      <c r="DJ785" s="401" t="n">
        <v>125</v>
      </c>
      <c r="DK785" s="401" t="n">
        <v>157</v>
      </c>
      <c r="DL785" s="401" t="n">
        <v>158</v>
      </c>
      <c r="DM785" s="401" t="n">
        <v>123</v>
      </c>
      <c r="DN785" s="401" t="n">
        <v>22</v>
      </c>
      <c r="DO785" s="401" t="n">
        <v>130</v>
      </c>
      <c r="DP785" s="401" t="n">
        <v>76</v>
      </c>
      <c r="DQ785" s="401" t="n">
        <v>29</v>
      </c>
      <c r="DR785" s="401" t="n">
        <v>14</v>
      </c>
      <c r="DS785" s="401" t="n">
        <v>146</v>
      </c>
      <c r="DT785" s="401" t="n">
        <v>112</v>
      </c>
      <c r="DU785" s="401" t="n">
        <v>138</v>
      </c>
      <c r="DV785" s="401" t="n">
        <v>102</v>
      </c>
      <c r="DW785" s="401" t="n">
        <v>108</v>
      </c>
      <c r="DX785" s="401" t="n">
        <v>59</v>
      </c>
      <c r="DY785" s="401" t="n">
        <v>96</v>
      </c>
      <c r="DZ785" s="401" t="n">
        <v>53</v>
      </c>
      <c r="EA785" s="401" t="n">
        <v>9</v>
      </c>
      <c r="EB785" s="401" t="n">
        <v>23</v>
      </c>
      <c r="EC785" s="401" t="n">
        <v>131</v>
      </c>
      <c r="ED785" s="401" t="n">
        <v>50</v>
      </c>
      <c r="EE785" s="401" t="n">
        <v>12</v>
      </c>
      <c r="EF785" s="401" t="n">
        <v>149</v>
      </c>
      <c r="EG785" s="401" t="n">
        <v>85</v>
      </c>
      <c r="EH785" s="401" t="n">
        <v>40</v>
      </c>
      <c r="EI785" s="401" t="n">
        <v>101</v>
      </c>
      <c r="EJ785" s="401" t="n">
        <v>24</v>
      </c>
      <c r="EK785" s="401" t="n">
        <v>32</v>
      </c>
      <c r="EL785" s="401" t="n">
        <v>153</v>
      </c>
      <c r="EM785" s="401" t="n">
        <v>6</v>
      </c>
      <c r="EN785" s="401" t="n">
        <v>1</v>
      </c>
      <c r="EO785" s="401" t="n">
        <v>67</v>
      </c>
      <c r="EP785" s="401" t="n">
        <v>145</v>
      </c>
      <c r="EQ785" s="401" t="n">
        <v>80</v>
      </c>
      <c r="ER785" s="401" t="n">
        <v>21</v>
      </c>
      <c r="ES785" s="401" t="n">
        <v>156</v>
      </c>
      <c r="ET785" s="401" t="n">
        <v>106</v>
      </c>
      <c r="EU785" s="401" t="n">
        <v>135</v>
      </c>
      <c r="EV785" s="401" t="n">
        <v>46</v>
      </c>
      <c r="EW785" s="401" t="n">
        <v>114</v>
      </c>
      <c r="EX785" s="401" t="n">
        <v>72</v>
      </c>
      <c r="EY785" s="401" t="n">
        <v>39</v>
      </c>
      <c r="EZ785" s="401" t="n">
        <v>117</v>
      </c>
      <c r="FA785" s="401" t="n">
        <v>124</v>
      </c>
      <c r="FB785" s="401" t="n">
        <v>126</v>
      </c>
      <c r="FC785" s="401" t="n">
        <v>136</v>
      </c>
      <c r="FD785" s="401" t="n">
        <v>27</v>
      </c>
      <c r="FE785" s="401" t="n">
        <v>83</v>
      </c>
      <c r="FF785" s="401" t="n">
        <v>70</v>
      </c>
      <c r="FG785" s="401" t="n">
        <v>45</v>
      </c>
      <c r="FH785" s="401" t="n">
        <v>142</v>
      </c>
    </row>
    <row r="787" customFormat="false" ht="12.75" hidden="false" customHeight="false" outlineLevel="0" collapsed="false">
      <c r="D787" s="446" t="n">
        <v>160</v>
      </c>
      <c r="E787" s="39" t="s">
        <v>250</v>
      </c>
    </row>
    <row r="788" customFormat="false" ht="12.75" hidden="false" customHeight="false" outlineLevel="0" collapsed="false">
      <c r="E788" s="401" t="s">
        <v>198</v>
      </c>
      <c r="F788" s="401" t="n">
        <v>1</v>
      </c>
      <c r="G788" s="401" t="n">
        <v>2</v>
      </c>
      <c r="H788" s="401" t="n">
        <v>3</v>
      </c>
      <c r="I788" s="401" t="n">
        <v>4</v>
      </c>
      <c r="J788" s="401" t="n">
        <v>5</v>
      </c>
      <c r="K788" s="401" t="n">
        <v>6</v>
      </c>
      <c r="L788" s="401" t="n">
        <v>7</v>
      </c>
      <c r="M788" s="401" t="n">
        <v>8</v>
      </c>
      <c r="N788" s="401" t="n">
        <v>9</v>
      </c>
      <c r="O788" s="401" t="n">
        <v>10</v>
      </c>
      <c r="P788" s="401" t="n">
        <v>11</v>
      </c>
      <c r="Q788" s="401" t="n">
        <v>12</v>
      </c>
      <c r="R788" s="401" t="n">
        <v>13</v>
      </c>
      <c r="S788" s="401" t="n">
        <v>14</v>
      </c>
      <c r="T788" s="401" t="n">
        <v>15</v>
      </c>
      <c r="U788" s="401" t="n">
        <v>16</v>
      </c>
      <c r="V788" s="401" t="n">
        <v>17</v>
      </c>
      <c r="W788" s="401" t="n">
        <v>18</v>
      </c>
      <c r="X788" s="401" t="n">
        <v>19</v>
      </c>
      <c r="Y788" s="401" t="n">
        <v>20</v>
      </c>
      <c r="Z788" s="401" t="n">
        <v>21</v>
      </c>
      <c r="AA788" s="401" t="n">
        <v>22</v>
      </c>
      <c r="AB788" s="401" t="n">
        <v>23</v>
      </c>
      <c r="AC788" s="401" t="n">
        <v>24</v>
      </c>
      <c r="AD788" s="401" t="n">
        <v>25</v>
      </c>
      <c r="AE788" s="401" t="n">
        <v>26</v>
      </c>
      <c r="AF788" s="401" t="n">
        <v>27</v>
      </c>
      <c r="AG788" s="401" t="n">
        <v>28</v>
      </c>
      <c r="AH788" s="401" t="n">
        <v>29</v>
      </c>
      <c r="AI788" s="401" t="n">
        <v>30</v>
      </c>
      <c r="AJ788" s="401" t="n">
        <v>31</v>
      </c>
      <c r="AK788" s="401" t="n">
        <v>32</v>
      </c>
      <c r="AL788" s="401" t="n">
        <v>33</v>
      </c>
      <c r="AM788" s="401" t="n">
        <v>34</v>
      </c>
      <c r="AN788" s="401" t="n">
        <v>35</v>
      </c>
      <c r="AO788" s="401" t="n">
        <v>36</v>
      </c>
      <c r="AP788" s="401" t="n">
        <v>37</v>
      </c>
      <c r="AQ788" s="401" t="n">
        <v>38</v>
      </c>
      <c r="AR788" s="401" t="n">
        <v>39</v>
      </c>
      <c r="AS788" s="401" t="n">
        <v>40</v>
      </c>
      <c r="AT788" s="401" t="n">
        <v>41</v>
      </c>
      <c r="AU788" s="401" t="n">
        <v>42</v>
      </c>
      <c r="AV788" s="401" t="n">
        <v>43</v>
      </c>
      <c r="AW788" s="401" t="n">
        <v>44</v>
      </c>
      <c r="AX788" s="401" t="n">
        <v>45</v>
      </c>
      <c r="AY788" s="401" t="n">
        <v>46</v>
      </c>
      <c r="AZ788" s="401" t="n">
        <v>47</v>
      </c>
      <c r="BA788" s="401" t="n">
        <v>48</v>
      </c>
      <c r="BB788" s="401" t="n">
        <v>49</v>
      </c>
      <c r="BC788" s="401" t="n">
        <v>50</v>
      </c>
      <c r="BD788" s="401" t="n">
        <v>51</v>
      </c>
      <c r="BE788" s="401" t="n">
        <v>52</v>
      </c>
      <c r="BF788" s="401" t="n">
        <v>53</v>
      </c>
      <c r="BG788" s="401" t="n">
        <v>54</v>
      </c>
      <c r="BH788" s="401" t="n">
        <v>55</v>
      </c>
      <c r="BI788" s="401" t="n">
        <v>56</v>
      </c>
      <c r="BJ788" s="401" t="n">
        <v>57</v>
      </c>
      <c r="BK788" s="401" t="n">
        <v>58</v>
      </c>
      <c r="BL788" s="401" t="n">
        <v>59</v>
      </c>
      <c r="BM788" s="401" t="n">
        <v>60</v>
      </c>
      <c r="BN788" s="401" t="n">
        <v>61</v>
      </c>
      <c r="BO788" s="401" t="n">
        <v>62</v>
      </c>
      <c r="BP788" s="401" t="n">
        <v>63</v>
      </c>
      <c r="BQ788" s="401" t="n">
        <v>64</v>
      </c>
      <c r="BR788" s="401" t="n">
        <v>65</v>
      </c>
      <c r="BS788" s="401" t="n">
        <v>66</v>
      </c>
      <c r="BT788" s="401" t="n">
        <v>67</v>
      </c>
      <c r="BU788" s="401" t="n">
        <v>68</v>
      </c>
      <c r="BV788" s="401" t="n">
        <v>69</v>
      </c>
      <c r="BW788" s="401" t="n">
        <v>70</v>
      </c>
      <c r="BX788" s="401" t="n">
        <v>71</v>
      </c>
      <c r="BY788" s="401" t="n">
        <v>72</v>
      </c>
      <c r="BZ788" s="401" t="n">
        <v>73</v>
      </c>
      <c r="CA788" s="401" t="n">
        <v>74</v>
      </c>
      <c r="CB788" s="401" t="n">
        <v>75</v>
      </c>
      <c r="CC788" s="401" t="n">
        <v>76</v>
      </c>
      <c r="CD788" s="401" t="n">
        <v>77</v>
      </c>
      <c r="CE788" s="401" t="n">
        <v>78</v>
      </c>
      <c r="CF788" s="401" t="n">
        <v>79</v>
      </c>
      <c r="CG788" s="401" t="n">
        <v>80</v>
      </c>
      <c r="CH788" s="401" t="n">
        <v>81</v>
      </c>
      <c r="CI788" s="401" t="n">
        <v>82</v>
      </c>
      <c r="CJ788" s="401" t="n">
        <v>83</v>
      </c>
      <c r="CK788" s="401" t="n">
        <v>84</v>
      </c>
      <c r="CL788" s="401" t="n">
        <v>85</v>
      </c>
      <c r="CM788" s="401" t="n">
        <v>86</v>
      </c>
      <c r="CN788" s="401" t="n">
        <v>87</v>
      </c>
      <c r="CO788" s="401" t="n">
        <v>88</v>
      </c>
      <c r="CP788" s="401" t="n">
        <v>89</v>
      </c>
      <c r="CQ788" s="401" t="n">
        <v>90</v>
      </c>
      <c r="CR788" s="401" t="n">
        <v>91</v>
      </c>
      <c r="CS788" s="401" t="n">
        <v>92</v>
      </c>
      <c r="CT788" s="401" t="n">
        <v>93</v>
      </c>
      <c r="CU788" s="401" t="n">
        <v>94</v>
      </c>
      <c r="CV788" s="401" t="n">
        <v>95</v>
      </c>
      <c r="CW788" s="401" t="n">
        <v>96</v>
      </c>
      <c r="CX788" s="401" t="n">
        <v>97</v>
      </c>
      <c r="CY788" s="401" t="n">
        <v>98</v>
      </c>
      <c r="CZ788" s="401" t="n">
        <v>99</v>
      </c>
      <c r="DA788" s="401" t="n">
        <v>100</v>
      </c>
      <c r="DB788" s="401" t="n">
        <v>101</v>
      </c>
      <c r="DC788" s="401" t="n">
        <v>102</v>
      </c>
      <c r="DD788" s="401" t="n">
        <v>103</v>
      </c>
      <c r="DE788" s="401" t="n">
        <v>104</v>
      </c>
      <c r="DF788" s="401" t="n">
        <v>105</v>
      </c>
      <c r="DG788" s="401" t="n">
        <v>106</v>
      </c>
      <c r="DH788" s="401" t="n">
        <v>107</v>
      </c>
      <c r="DI788" s="401" t="n">
        <v>108</v>
      </c>
      <c r="DJ788" s="401" t="n">
        <v>109</v>
      </c>
      <c r="DK788" s="401" t="n">
        <v>110</v>
      </c>
      <c r="DL788" s="401" t="n">
        <v>111</v>
      </c>
      <c r="DM788" s="401" t="n">
        <v>112</v>
      </c>
      <c r="DN788" s="401" t="n">
        <v>113</v>
      </c>
      <c r="DO788" s="401" t="n">
        <v>114</v>
      </c>
      <c r="DP788" s="401" t="n">
        <v>115</v>
      </c>
      <c r="DQ788" s="401" t="n">
        <v>116</v>
      </c>
      <c r="DR788" s="401" t="n">
        <v>117</v>
      </c>
      <c r="DS788" s="401" t="n">
        <v>118</v>
      </c>
      <c r="DT788" s="401" t="n">
        <v>119</v>
      </c>
      <c r="DU788" s="401" t="n">
        <v>120</v>
      </c>
      <c r="DV788" s="401" t="n">
        <v>121</v>
      </c>
      <c r="DW788" s="401" t="n">
        <v>122</v>
      </c>
      <c r="DX788" s="401" t="n">
        <v>123</v>
      </c>
      <c r="DY788" s="401" t="n">
        <v>124</v>
      </c>
      <c r="DZ788" s="401" t="n">
        <v>125</v>
      </c>
      <c r="EA788" s="401" t="n">
        <v>126</v>
      </c>
      <c r="EB788" s="401" t="n">
        <v>127</v>
      </c>
      <c r="EC788" s="401" t="n">
        <v>128</v>
      </c>
      <c r="ED788" s="401" t="n">
        <v>129</v>
      </c>
      <c r="EE788" s="401" t="n">
        <v>130</v>
      </c>
      <c r="EF788" s="401" t="n">
        <v>131</v>
      </c>
      <c r="EG788" s="401" t="n">
        <v>132</v>
      </c>
      <c r="EH788" s="401" t="n">
        <v>133</v>
      </c>
      <c r="EI788" s="401" t="n">
        <v>134</v>
      </c>
      <c r="EJ788" s="401" t="n">
        <v>135</v>
      </c>
      <c r="EK788" s="401" t="n">
        <v>136</v>
      </c>
      <c r="EL788" s="401" t="n">
        <v>137</v>
      </c>
      <c r="EM788" s="401" t="n">
        <v>138</v>
      </c>
      <c r="EN788" s="401" t="n">
        <v>139</v>
      </c>
      <c r="EO788" s="401" t="n">
        <v>140</v>
      </c>
      <c r="EP788" s="401" t="n">
        <v>141</v>
      </c>
      <c r="EQ788" s="401" t="n">
        <v>142</v>
      </c>
      <c r="ER788" s="401" t="n">
        <v>143</v>
      </c>
      <c r="ES788" s="401" t="n">
        <v>144</v>
      </c>
      <c r="ET788" s="401" t="n">
        <v>145</v>
      </c>
      <c r="EU788" s="401" t="n">
        <v>146</v>
      </c>
      <c r="EV788" s="401" t="n">
        <v>147</v>
      </c>
      <c r="EW788" s="401" t="n">
        <v>148</v>
      </c>
      <c r="EX788" s="401" t="n">
        <v>149</v>
      </c>
      <c r="EY788" s="401" t="n">
        <v>150</v>
      </c>
      <c r="EZ788" s="401" t="n">
        <v>151</v>
      </c>
      <c r="FA788" s="401" t="n">
        <v>152</v>
      </c>
      <c r="FB788" s="401" t="n">
        <v>153</v>
      </c>
      <c r="FC788" s="401" t="n">
        <v>154</v>
      </c>
      <c r="FD788" s="401" t="n">
        <v>155</v>
      </c>
      <c r="FE788" s="401" t="n">
        <v>156</v>
      </c>
      <c r="FF788" s="401" t="n">
        <v>157</v>
      </c>
      <c r="FG788" s="401" t="n">
        <v>158</v>
      </c>
      <c r="FH788" s="401" t="n">
        <v>159</v>
      </c>
      <c r="FI788" s="401" t="n">
        <v>160</v>
      </c>
    </row>
    <row r="789" customFormat="false" ht="12.75" hidden="false" customHeight="false" outlineLevel="0" collapsed="false">
      <c r="E789" s="401" t="s">
        <v>225</v>
      </c>
      <c r="F789" s="401" t="n">
        <v>95</v>
      </c>
      <c r="G789" s="401" t="n">
        <v>88</v>
      </c>
      <c r="H789" s="401" t="n">
        <v>132</v>
      </c>
      <c r="I789" s="401" t="n">
        <v>158</v>
      </c>
      <c r="J789" s="401" t="n">
        <v>18</v>
      </c>
      <c r="K789" s="401" t="n">
        <v>70</v>
      </c>
      <c r="L789" s="401" t="n">
        <v>99</v>
      </c>
      <c r="M789" s="401" t="n">
        <v>130</v>
      </c>
      <c r="N789" s="401" t="n">
        <v>76</v>
      </c>
      <c r="O789" s="401" t="n">
        <v>46</v>
      </c>
      <c r="P789" s="401" t="n">
        <v>3</v>
      </c>
      <c r="Q789" s="401" t="n">
        <v>84</v>
      </c>
      <c r="R789" s="401" t="n">
        <v>86</v>
      </c>
      <c r="S789" s="401" t="n">
        <v>106</v>
      </c>
      <c r="T789" s="401" t="n">
        <v>142</v>
      </c>
      <c r="U789" s="401" t="n">
        <v>148</v>
      </c>
      <c r="V789" s="401" t="n">
        <v>58</v>
      </c>
      <c r="W789" s="401" t="n">
        <v>145</v>
      </c>
      <c r="X789" s="401" t="n">
        <v>63</v>
      </c>
      <c r="Y789" s="401" t="n">
        <v>71</v>
      </c>
      <c r="Z789" s="401" t="n">
        <v>77</v>
      </c>
      <c r="AA789" s="401" t="n">
        <v>8</v>
      </c>
      <c r="AB789" s="401" t="n">
        <v>104</v>
      </c>
      <c r="AC789" s="401" t="n">
        <v>12</v>
      </c>
      <c r="AD789" s="401" t="n">
        <v>38</v>
      </c>
      <c r="AE789" s="401" t="n">
        <v>123</v>
      </c>
      <c r="AF789" s="401" t="n">
        <v>110</v>
      </c>
      <c r="AG789" s="401" t="n">
        <v>65</v>
      </c>
      <c r="AH789" s="401" t="n">
        <v>118</v>
      </c>
      <c r="AI789" s="401" t="n">
        <v>136</v>
      </c>
      <c r="AJ789" s="401" t="n">
        <v>83</v>
      </c>
      <c r="AK789" s="401" t="n">
        <v>80</v>
      </c>
      <c r="AL789" s="401" t="n">
        <v>147</v>
      </c>
      <c r="AM789" s="401" t="n">
        <v>128</v>
      </c>
      <c r="AN789" s="401" t="n">
        <v>66</v>
      </c>
      <c r="AO789" s="401" t="n">
        <v>28</v>
      </c>
      <c r="AP789" s="401" t="n">
        <v>31</v>
      </c>
      <c r="AQ789" s="401" t="n">
        <v>96</v>
      </c>
      <c r="AR789" s="401" t="n">
        <v>108</v>
      </c>
      <c r="AS789" s="401" t="n">
        <v>41</v>
      </c>
      <c r="AT789" s="401" t="n">
        <v>73</v>
      </c>
      <c r="AU789" s="401" t="n">
        <v>5</v>
      </c>
      <c r="AV789" s="401" t="n">
        <v>87</v>
      </c>
      <c r="AW789" s="401" t="n">
        <v>92</v>
      </c>
      <c r="AX789" s="401" t="n">
        <v>34</v>
      </c>
      <c r="AY789" s="401" t="n">
        <v>57</v>
      </c>
      <c r="AZ789" s="401" t="n">
        <v>120</v>
      </c>
      <c r="BA789" s="401" t="n">
        <v>19</v>
      </c>
      <c r="BB789" s="401" t="n">
        <v>131</v>
      </c>
      <c r="BC789" s="401" t="n">
        <v>43</v>
      </c>
      <c r="BD789" s="401" t="n">
        <v>105</v>
      </c>
      <c r="BE789" s="401" t="n">
        <v>69</v>
      </c>
      <c r="BF789" s="401" t="n">
        <v>141</v>
      </c>
      <c r="BG789" s="401" t="n">
        <v>61</v>
      </c>
      <c r="BH789" s="401" t="n">
        <v>78</v>
      </c>
      <c r="BI789" s="401" t="n">
        <v>85</v>
      </c>
      <c r="BJ789" s="401" t="n">
        <v>23</v>
      </c>
      <c r="BK789" s="401" t="n">
        <v>74</v>
      </c>
      <c r="BL789" s="401" t="n">
        <v>91</v>
      </c>
      <c r="BM789" s="401" t="n">
        <v>156</v>
      </c>
      <c r="BN789" s="401" t="n">
        <v>64</v>
      </c>
      <c r="BO789" s="401" t="n">
        <v>24</v>
      </c>
      <c r="BP789" s="401" t="n">
        <v>55</v>
      </c>
      <c r="BQ789" s="401" t="n">
        <v>121</v>
      </c>
      <c r="BR789" s="401" t="n">
        <v>17</v>
      </c>
      <c r="BS789" s="401" t="n">
        <v>135</v>
      </c>
      <c r="BT789" s="401" t="n">
        <v>113</v>
      </c>
      <c r="BU789" s="401" t="n">
        <v>15</v>
      </c>
      <c r="BV789" s="401" t="n">
        <v>151</v>
      </c>
      <c r="BW789" s="401" t="n">
        <v>6</v>
      </c>
      <c r="BX789" s="401" t="n">
        <v>20</v>
      </c>
      <c r="BY789" s="401" t="n">
        <v>140</v>
      </c>
      <c r="BZ789" s="401" t="n">
        <v>114</v>
      </c>
      <c r="CA789" s="401" t="n">
        <v>33</v>
      </c>
      <c r="CB789" s="401" t="n">
        <v>94</v>
      </c>
      <c r="CC789" s="401" t="n">
        <v>82</v>
      </c>
      <c r="CD789" s="401" t="n">
        <v>29</v>
      </c>
      <c r="CE789" s="401" t="n">
        <v>127</v>
      </c>
      <c r="CF789" s="401" t="n">
        <v>102</v>
      </c>
      <c r="CG789" s="401" t="n">
        <v>48</v>
      </c>
      <c r="CH789" s="401" t="n">
        <v>47</v>
      </c>
      <c r="CI789" s="401" t="n">
        <v>159</v>
      </c>
      <c r="CJ789" s="401" t="n">
        <v>39</v>
      </c>
      <c r="CK789" s="401" t="n">
        <v>2</v>
      </c>
      <c r="CL789" s="401" t="n">
        <v>122</v>
      </c>
      <c r="CM789" s="401" t="n">
        <v>157</v>
      </c>
      <c r="CN789" s="401" t="n">
        <v>133</v>
      </c>
      <c r="CO789" s="401" t="n">
        <v>109</v>
      </c>
      <c r="CP789" s="401" t="n">
        <v>137</v>
      </c>
      <c r="CQ789" s="401" t="n">
        <v>21</v>
      </c>
      <c r="CR789" s="401" t="n">
        <v>124</v>
      </c>
      <c r="CS789" s="401" t="n">
        <v>44</v>
      </c>
      <c r="CT789" s="401" t="n">
        <v>126</v>
      </c>
      <c r="CU789" s="401" t="n">
        <v>75</v>
      </c>
      <c r="CV789" s="401" t="n">
        <v>37</v>
      </c>
      <c r="CW789" s="401" t="n">
        <v>119</v>
      </c>
      <c r="CX789" s="401" t="n">
        <v>153</v>
      </c>
      <c r="CY789" s="401" t="n">
        <v>150</v>
      </c>
      <c r="CZ789" s="401" t="n">
        <v>115</v>
      </c>
      <c r="DA789" s="401" t="n">
        <v>107</v>
      </c>
      <c r="DB789" s="401" t="n">
        <v>40</v>
      </c>
      <c r="DC789" s="401" t="n">
        <v>10</v>
      </c>
      <c r="DD789" s="401" t="n">
        <v>139</v>
      </c>
      <c r="DE789" s="401" t="n">
        <v>67</v>
      </c>
      <c r="DF789" s="401" t="n">
        <v>11</v>
      </c>
      <c r="DG789" s="401" t="n">
        <v>25</v>
      </c>
      <c r="DH789" s="401" t="n">
        <v>143</v>
      </c>
      <c r="DI789" s="401" t="n">
        <v>7</v>
      </c>
      <c r="DJ789" s="401" t="n">
        <v>50</v>
      </c>
      <c r="DK789" s="401" t="n">
        <v>27</v>
      </c>
      <c r="DL789" s="401" t="n">
        <v>154</v>
      </c>
      <c r="DM789" s="401" t="n">
        <v>146</v>
      </c>
      <c r="DN789" s="401" t="n">
        <v>97</v>
      </c>
      <c r="DO789" s="401" t="n">
        <v>101</v>
      </c>
      <c r="DP789" s="401" t="n">
        <v>13</v>
      </c>
      <c r="DQ789" s="401" t="n">
        <v>4</v>
      </c>
      <c r="DR789" s="401" t="n">
        <v>9</v>
      </c>
      <c r="DS789" s="401" t="n">
        <v>14</v>
      </c>
      <c r="DT789" s="401" t="n">
        <v>45</v>
      </c>
      <c r="DU789" s="401" t="n">
        <v>51</v>
      </c>
      <c r="DV789" s="401" t="n">
        <v>103</v>
      </c>
      <c r="DW789" s="401" t="n">
        <v>89</v>
      </c>
      <c r="DX789" s="401" t="n">
        <v>26</v>
      </c>
      <c r="DY789" s="401" t="n">
        <v>116</v>
      </c>
      <c r="DZ789" s="401" t="n">
        <v>138</v>
      </c>
      <c r="EA789" s="401" t="n">
        <v>30</v>
      </c>
      <c r="EB789" s="401" t="n">
        <v>1</v>
      </c>
      <c r="EC789" s="401" t="n">
        <v>134</v>
      </c>
      <c r="ED789" s="401" t="n">
        <v>152</v>
      </c>
      <c r="EE789" s="401" t="n">
        <v>49</v>
      </c>
      <c r="EF789" s="401" t="n">
        <v>35</v>
      </c>
      <c r="EG789" s="401" t="n">
        <v>93</v>
      </c>
      <c r="EH789" s="401" t="n">
        <v>149</v>
      </c>
      <c r="EI789" s="401" t="n">
        <v>60</v>
      </c>
      <c r="EJ789" s="401" t="n">
        <v>22</v>
      </c>
      <c r="EK789" s="401" t="n">
        <v>155</v>
      </c>
      <c r="EL789" s="401" t="n">
        <v>144</v>
      </c>
      <c r="EM789" s="401" t="n">
        <v>125</v>
      </c>
      <c r="EN789" s="401" t="n">
        <v>112</v>
      </c>
      <c r="EO789" s="401" t="n">
        <v>54</v>
      </c>
      <c r="EP789" s="401" t="n">
        <v>53</v>
      </c>
      <c r="EQ789" s="401" t="n">
        <v>90</v>
      </c>
      <c r="ER789" s="401" t="n">
        <v>79</v>
      </c>
      <c r="ES789" s="401" t="n">
        <v>98</v>
      </c>
      <c r="ET789" s="401" t="n">
        <v>32</v>
      </c>
      <c r="EU789" s="401" t="n">
        <v>62</v>
      </c>
      <c r="EV789" s="401" t="n">
        <v>56</v>
      </c>
      <c r="EW789" s="401" t="n">
        <v>42</v>
      </c>
      <c r="EX789" s="401" t="n">
        <v>81</v>
      </c>
      <c r="EY789" s="401" t="n">
        <v>72</v>
      </c>
      <c r="EZ789" s="401" t="n">
        <v>59</v>
      </c>
      <c r="FA789" s="401" t="n">
        <v>129</v>
      </c>
      <c r="FB789" s="401" t="n">
        <v>117</v>
      </c>
      <c r="FC789" s="401" t="n">
        <v>160</v>
      </c>
      <c r="FD789" s="401" t="n">
        <v>36</v>
      </c>
      <c r="FE789" s="401" t="n">
        <v>68</v>
      </c>
      <c r="FF789" s="401" t="n">
        <v>111</v>
      </c>
      <c r="FG789" s="401" t="n">
        <v>100</v>
      </c>
      <c r="FH789" s="401" t="n">
        <v>52</v>
      </c>
      <c r="FI789" s="401" t="n">
        <v>16</v>
      </c>
    </row>
    <row r="790" customFormat="false" ht="12.75" hidden="false" customHeight="false" outlineLevel="0" collapsed="false">
      <c r="E790" s="401" t="s">
        <v>227</v>
      </c>
      <c r="F790" s="401" t="n">
        <v>90</v>
      </c>
      <c r="G790" s="401" t="n">
        <v>104</v>
      </c>
      <c r="H790" s="401" t="n">
        <v>91</v>
      </c>
      <c r="I790" s="401" t="n">
        <v>136</v>
      </c>
      <c r="J790" s="401" t="n">
        <v>4</v>
      </c>
      <c r="K790" s="401" t="n">
        <v>115</v>
      </c>
      <c r="L790" s="401" t="n">
        <v>116</v>
      </c>
      <c r="M790" s="401" t="n">
        <v>144</v>
      </c>
      <c r="N790" s="401" t="n">
        <v>30</v>
      </c>
      <c r="O790" s="401" t="n">
        <v>53</v>
      </c>
      <c r="P790" s="401" t="n">
        <v>60</v>
      </c>
      <c r="Q790" s="401" t="n">
        <v>79</v>
      </c>
      <c r="R790" s="401" t="n">
        <v>44</v>
      </c>
      <c r="S790" s="401" t="n">
        <v>155</v>
      </c>
      <c r="T790" s="401" t="n">
        <v>47</v>
      </c>
      <c r="U790" s="401" t="n">
        <v>29</v>
      </c>
      <c r="V790" s="401" t="n">
        <v>139</v>
      </c>
      <c r="W790" s="401" t="n">
        <v>9</v>
      </c>
      <c r="X790" s="401" t="n">
        <v>93</v>
      </c>
      <c r="Y790" s="401" t="n">
        <v>141</v>
      </c>
      <c r="Z790" s="401" t="n">
        <v>34</v>
      </c>
      <c r="AA790" s="401" t="n">
        <v>150</v>
      </c>
      <c r="AB790" s="401" t="n">
        <v>37</v>
      </c>
      <c r="AC790" s="401" t="n">
        <v>83</v>
      </c>
      <c r="AD790" s="401" t="n">
        <v>131</v>
      </c>
      <c r="AE790" s="401" t="n">
        <v>45</v>
      </c>
      <c r="AF790" s="401" t="n">
        <v>119</v>
      </c>
      <c r="AG790" s="401" t="n">
        <v>137</v>
      </c>
      <c r="AH790" s="401" t="n">
        <v>16</v>
      </c>
      <c r="AI790" s="401" t="n">
        <v>64</v>
      </c>
      <c r="AJ790" s="401" t="n">
        <v>84</v>
      </c>
      <c r="AK790" s="401" t="n">
        <v>38</v>
      </c>
      <c r="AL790" s="401" t="n">
        <v>72</v>
      </c>
      <c r="AM790" s="401" t="n">
        <v>123</v>
      </c>
      <c r="AN790" s="401" t="n">
        <v>147</v>
      </c>
      <c r="AO790" s="401" t="n">
        <v>100</v>
      </c>
      <c r="AP790" s="401" t="n">
        <v>48</v>
      </c>
      <c r="AQ790" s="401" t="n">
        <v>106</v>
      </c>
      <c r="AR790" s="401" t="n">
        <v>95</v>
      </c>
      <c r="AS790" s="401" t="n">
        <v>121</v>
      </c>
      <c r="AT790" s="401" t="n">
        <v>54</v>
      </c>
      <c r="AU790" s="401" t="n">
        <v>130</v>
      </c>
      <c r="AV790" s="401" t="n">
        <v>67</v>
      </c>
      <c r="AW790" s="401" t="n">
        <v>21</v>
      </c>
      <c r="AX790" s="401" t="n">
        <v>26</v>
      </c>
      <c r="AY790" s="401" t="n">
        <v>27</v>
      </c>
      <c r="AZ790" s="401" t="n">
        <v>85</v>
      </c>
      <c r="BA790" s="401" t="n">
        <v>99</v>
      </c>
      <c r="BB790" s="401" t="n">
        <v>20</v>
      </c>
      <c r="BC790" s="401" t="n">
        <v>42</v>
      </c>
      <c r="BD790" s="401" t="n">
        <v>142</v>
      </c>
      <c r="BE790" s="401" t="n">
        <v>101</v>
      </c>
      <c r="BF790" s="401" t="n">
        <v>80</v>
      </c>
      <c r="BG790" s="401" t="n">
        <v>73</v>
      </c>
      <c r="BH790" s="401" t="n">
        <v>88</v>
      </c>
      <c r="BI790" s="401" t="n">
        <v>33</v>
      </c>
      <c r="BJ790" s="401" t="n">
        <v>65</v>
      </c>
      <c r="BK790" s="401" t="n">
        <v>89</v>
      </c>
      <c r="BL790" s="401" t="n">
        <v>57</v>
      </c>
      <c r="BM790" s="401" t="n">
        <v>117</v>
      </c>
      <c r="BN790" s="401" t="n">
        <v>55</v>
      </c>
      <c r="BO790" s="401" t="n">
        <v>14</v>
      </c>
      <c r="BP790" s="401" t="n">
        <v>5</v>
      </c>
      <c r="BQ790" s="401" t="n">
        <v>105</v>
      </c>
      <c r="BR790" s="401" t="n">
        <v>59</v>
      </c>
      <c r="BS790" s="401" t="n">
        <v>2</v>
      </c>
      <c r="BT790" s="401" t="n">
        <v>43</v>
      </c>
      <c r="BU790" s="401" t="n">
        <v>107</v>
      </c>
      <c r="BV790" s="401" t="n">
        <v>148</v>
      </c>
      <c r="BW790" s="401" t="n">
        <v>87</v>
      </c>
      <c r="BX790" s="401" t="n">
        <v>160</v>
      </c>
      <c r="BY790" s="401" t="n">
        <v>63</v>
      </c>
      <c r="BZ790" s="401" t="n">
        <v>140</v>
      </c>
      <c r="CA790" s="401" t="n">
        <v>126</v>
      </c>
      <c r="CB790" s="401" t="n">
        <v>96</v>
      </c>
      <c r="CC790" s="401" t="n">
        <v>112</v>
      </c>
      <c r="CD790" s="401" t="n">
        <v>134</v>
      </c>
      <c r="CE790" s="401" t="n">
        <v>24</v>
      </c>
      <c r="CF790" s="401" t="n">
        <v>36</v>
      </c>
      <c r="CG790" s="401" t="n">
        <v>157</v>
      </c>
      <c r="CH790" s="401" t="n">
        <v>13</v>
      </c>
      <c r="CI790" s="401" t="n">
        <v>66</v>
      </c>
      <c r="CJ790" s="401" t="n">
        <v>46</v>
      </c>
      <c r="CK790" s="401" t="n">
        <v>71</v>
      </c>
      <c r="CL790" s="401" t="n">
        <v>7</v>
      </c>
      <c r="CM790" s="401" t="n">
        <v>120</v>
      </c>
      <c r="CN790" s="401" t="n">
        <v>135</v>
      </c>
      <c r="CO790" s="401" t="n">
        <v>61</v>
      </c>
      <c r="CP790" s="401" t="n">
        <v>103</v>
      </c>
      <c r="CQ790" s="401" t="n">
        <v>1</v>
      </c>
      <c r="CR790" s="401" t="n">
        <v>149</v>
      </c>
      <c r="CS790" s="401" t="n">
        <v>98</v>
      </c>
      <c r="CT790" s="401" t="n">
        <v>152</v>
      </c>
      <c r="CU790" s="401" t="n">
        <v>143</v>
      </c>
      <c r="CV790" s="401" t="n">
        <v>56</v>
      </c>
      <c r="CW790" s="401" t="n">
        <v>145</v>
      </c>
      <c r="CX790" s="401" t="n">
        <v>78</v>
      </c>
      <c r="CY790" s="401" t="n">
        <v>159</v>
      </c>
      <c r="CZ790" s="401" t="n">
        <v>6</v>
      </c>
      <c r="DA790" s="401" t="n">
        <v>154</v>
      </c>
      <c r="DB790" s="401" t="n">
        <v>19</v>
      </c>
      <c r="DC790" s="401" t="n">
        <v>76</v>
      </c>
      <c r="DD790" s="401" t="n">
        <v>12</v>
      </c>
      <c r="DE790" s="401" t="n">
        <v>40</v>
      </c>
      <c r="DF790" s="401" t="n">
        <v>127</v>
      </c>
      <c r="DG790" s="401" t="n">
        <v>158</v>
      </c>
      <c r="DH790" s="401" t="n">
        <v>118</v>
      </c>
      <c r="DI790" s="401" t="n">
        <v>102</v>
      </c>
      <c r="DJ790" s="401" t="n">
        <v>11</v>
      </c>
      <c r="DK790" s="401" t="n">
        <v>81</v>
      </c>
      <c r="DL790" s="401" t="n">
        <v>50</v>
      </c>
      <c r="DM790" s="401" t="n">
        <v>39</v>
      </c>
      <c r="DN790" s="401" t="n">
        <v>52</v>
      </c>
      <c r="DO790" s="401" t="n">
        <v>77</v>
      </c>
      <c r="DP790" s="401" t="n">
        <v>31</v>
      </c>
      <c r="DQ790" s="401" t="n">
        <v>122</v>
      </c>
      <c r="DR790" s="401" t="n">
        <v>114</v>
      </c>
      <c r="DS790" s="401" t="n">
        <v>22</v>
      </c>
      <c r="DT790" s="401" t="n">
        <v>146</v>
      </c>
      <c r="DU790" s="401" t="n">
        <v>151</v>
      </c>
      <c r="DV790" s="401" t="n">
        <v>49</v>
      </c>
      <c r="DW790" s="401" t="n">
        <v>109</v>
      </c>
      <c r="DX790" s="401" t="n">
        <v>156</v>
      </c>
      <c r="DY790" s="401" t="n">
        <v>111</v>
      </c>
      <c r="DZ790" s="401" t="n">
        <v>132</v>
      </c>
      <c r="EA790" s="401" t="n">
        <v>94</v>
      </c>
      <c r="EB790" s="401" t="n">
        <v>18</v>
      </c>
      <c r="EC790" s="401" t="n">
        <v>41</v>
      </c>
      <c r="ED790" s="401" t="n">
        <v>113</v>
      </c>
      <c r="EE790" s="401" t="n">
        <v>68</v>
      </c>
      <c r="EF790" s="401" t="n">
        <v>125</v>
      </c>
      <c r="EG790" s="401" t="n">
        <v>70</v>
      </c>
      <c r="EH790" s="401" t="n">
        <v>10</v>
      </c>
      <c r="EI790" s="401" t="n">
        <v>3</v>
      </c>
      <c r="EJ790" s="401" t="n">
        <v>28</v>
      </c>
      <c r="EK790" s="401" t="n">
        <v>92</v>
      </c>
      <c r="EL790" s="401" t="n">
        <v>25</v>
      </c>
      <c r="EM790" s="401" t="n">
        <v>69</v>
      </c>
      <c r="EN790" s="401" t="n">
        <v>62</v>
      </c>
      <c r="EO790" s="401" t="n">
        <v>82</v>
      </c>
      <c r="EP790" s="401" t="n">
        <v>75</v>
      </c>
      <c r="EQ790" s="401" t="n">
        <v>51</v>
      </c>
      <c r="ER790" s="401" t="n">
        <v>17</v>
      </c>
      <c r="ES790" s="401" t="n">
        <v>86</v>
      </c>
      <c r="ET790" s="401" t="n">
        <v>58</v>
      </c>
      <c r="EU790" s="401" t="n">
        <v>15</v>
      </c>
      <c r="EV790" s="401" t="n">
        <v>128</v>
      </c>
      <c r="EW790" s="401" t="n">
        <v>124</v>
      </c>
      <c r="EX790" s="401" t="n">
        <v>153</v>
      </c>
      <c r="EY790" s="401" t="n">
        <v>23</v>
      </c>
      <c r="EZ790" s="401" t="n">
        <v>32</v>
      </c>
      <c r="FA790" s="401" t="n">
        <v>108</v>
      </c>
      <c r="FB790" s="401" t="n">
        <v>129</v>
      </c>
      <c r="FC790" s="401" t="n">
        <v>97</v>
      </c>
      <c r="FD790" s="401" t="n">
        <v>133</v>
      </c>
      <c r="FE790" s="401" t="n">
        <v>74</v>
      </c>
      <c r="FF790" s="401" t="n">
        <v>138</v>
      </c>
      <c r="FG790" s="401" t="n">
        <v>110</v>
      </c>
      <c r="FH790" s="401" t="n">
        <v>35</v>
      </c>
      <c r="FI790" s="401" t="n">
        <v>8</v>
      </c>
    </row>
    <row r="792" customFormat="false" ht="12.75" hidden="false" customHeight="false" outlineLevel="0" collapsed="false">
      <c r="D792" s="446" t="n">
        <v>161</v>
      </c>
      <c r="E792" s="39" t="s">
        <v>250</v>
      </c>
    </row>
    <row r="793" customFormat="false" ht="12.75" hidden="false" customHeight="false" outlineLevel="0" collapsed="false">
      <c r="E793" s="401" t="s">
        <v>198</v>
      </c>
      <c r="F793" s="401" t="n">
        <v>1</v>
      </c>
      <c r="G793" s="401" t="n">
        <v>2</v>
      </c>
      <c r="H793" s="401" t="n">
        <v>3</v>
      </c>
      <c r="I793" s="401" t="n">
        <v>4</v>
      </c>
      <c r="J793" s="401" t="n">
        <v>5</v>
      </c>
      <c r="K793" s="401" t="n">
        <v>6</v>
      </c>
      <c r="L793" s="401" t="n">
        <v>7</v>
      </c>
      <c r="M793" s="401" t="n">
        <v>8</v>
      </c>
      <c r="N793" s="401" t="n">
        <v>9</v>
      </c>
      <c r="O793" s="401" t="n">
        <v>10</v>
      </c>
      <c r="P793" s="401" t="n">
        <v>11</v>
      </c>
      <c r="Q793" s="401" t="n">
        <v>12</v>
      </c>
      <c r="R793" s="401" t="n">
        <v>13</v>
      </c>
      <c r="S793" s="401" t="n">
        <v>14</v>
      </c>
      <c r="T793" s="401" t="n">
        <v>15</v>
      </c>
      <c r="U793" s="401" t="n">
        <v>16</v>
      </c>
      <c r="V793" s="401" t="n">
        <v>17</v>
      </c>
      <c r="W793" s="401" t="n">
        <v>18</v>
      </c>
      <c r="X793" s="401" t="n">
        <v>19</v>
      </c>
      <c r="Y793" s="401" t="n">
        <v>20</v>
      </c>
      <c r="Z793" s="401" t="n">
        <v>21</v>
      </c>
      <c r="AA793" s="401" t="n">
        <v>22</v>
      </c>
      <c r="AB793" s="401" t="n">
        <v>23</v>
      </c>
      <c r="AC793" s="401" t="n">
        <v>24</v>
      </c>
      <c r="AD793" s="401" t="n">
        <v>25</v>
      </c>
      <c r="AE793" s="401" t="n">
        <v>26</v>
      </c>
      <c r="AF793" s="401" t="n">
        <v>27</v>
      </c>
      <c r="AG793" s="401" t="n">
        <v>28</v>
      </c>
      <c r="AH793" s="401" t="n">
        <v>29</v>
      </c>
      <c r="AI793" s="401" t="n">
        <v>30</v>
      </c>
      <c r="AJ793" s="401" t="n">
        <v>31</v>
      </c>
      <c r="AK793" s="401" t="n">
        <v>32</v>
      </c>
      <c r="AL793" s="401" t="n">
        <v>33</v>
      </c>
      <c r="AM793" s="401" t="n">
        <v>34</v>
      </c>
      <c r="AN793" s="401" t="n">
        <v>35</v>
      </c>
      <c r="AO793" s="401" t="n">
        <v>36</v>
      </c>
      <c r="AP793" s="401" t="n">
        <v>37</v>
      </c>
      <c r="AQ793" s="401" t="n">
        <v>38</v>
      </c>
      <c r="AR793" s="401" t="n">
        <v>39</v>
      </c>
      <c r="AS793" s="401" t="n">
        <v>40</v>
      </c>
      <c r="AT793" s="401" t="n">
        <v>41</v>
      </c>
      <c r="AU793" s="401" t="n">
        <v>42</v>
      </c>
      <c r="AV793" s="401" t="n">
        <v>43</v>
      </c>
      <c r="AW793" s="401" t="n">
        <v>44</v>
      </c>
      <c r="AX793" s="401" t="n">
        <v>45</v>
      </c>
      <c r="AY793" s="401" t="n">
        <v>46</v>
      </c>
      <c r="AZ793" s="401" t="n">
        <v>47</v>
      </c>
      <c r="BA793" s="401" t="n">
        <v>48</v>
      </c>
      <c r="BB793" s="401" t="n">
        <v>49</v>
      </c>
      <c r="BC793" s="401" t="n">
        <v>50</v>
      </c>
      <c r="BD793" s="401" t="n">
        <v>51</v>
      </c>
      <c r="BE793" s="401" t="n">
        <v>52</v>
      </c>
      <c r="BF793" s="401" t="n">
        <v>53</v>
      </c>
      <c r="BG793" s="401" t="n">
        <v>54</v>
      </c>
      <c r="BH793" s="401" t="n">
        <v>55</v>
      </c>
      <c r="BI793" s="401" t="n">
        <v>56</v>
      </c>
      <c r="BJ793" s="401" t="n">
        <v>57</v>
      </c>
      <c r="BK793" s="401" t="n">
        <v>58</v>
      </c>
      <c r="BL793" s="401" t="n">
        <v>59</v>
      </c>
      <c r="BM793" s="401" t="n">
        <v>60</v>
      </c>
      <c r="BN793" s="401" t="n">
        <v>61</v>
      </c>
      <c r="BO793" s="401" t="n">
        <v>62</v>
      </c>
      <c r="BP793" s="401" t="n">
        <v>63</v>
      </c>
      <c r="BQ793" s="401" t="n">
        <v>64</v>
      </c>
      <c r="BR793" s="401" t="n">
        <v>65</v>
      </c>
      <c r="BS793" s="401" t="n">
        <v>66</v>
      </c>
      <c r="BT793" s="401" t="n">
        <v>67</v>
      </c>
      <c r="BU793" s="401" t="n">
        <v>68</v>
      </c>
      <c r="BV793" s="401" t="n">
        <v>69</v>
      </c>
      <c r="BW793" s="401" t="n">
        <v>70</v>
      </c>
      <c r="BX793" s="401" t="n">
        <v>71</v>
      </c>
      <c r="BY793" s="401" t="n">
        <v>72</v>
      </c>
      <c r="BZ793" s="401" t="n">
        <v>73</v>
      </c>
      <c r="CA793" s="401" t="n">
        <v>74</v>
      </c>
      <c r="CB793" s="401" t="n">
        <v>75</v>
      </c>
      <c r="CC793" s="401" t="n">
        <v>76</v>
      </c>
      <c r="CD793" s="401" t="n">
        <v>77</v>
      </c>
      <c r="CE793" s="401" t="n">
        <v>78</v>
      </c>
      <c r="CF793" s="401" t="n">
        <v>79</v>
      </c>
      <c r="CG793" s="401" t="n">
        <v>80</v>
      </c>
      <c r="CH793" s="401" t="n">
        <v>81</v>
      </c>
      <c r="CI793" s="401" t="n">
        <v>82</v>
      </c>
      <c r="CJ793" s="401" t="n">
        <v>83</v>
      </c>
      <c r="CK793" s="401" t="n">
        <v>84</v>
      </c>
      <c r="CL793" s="401" t="n">
        <v>85</v>
      </c>
      <c r="CM793" s="401" t="n">
        <v>86</v>
      </c>
      <c r="CN793" s="401" t="n">
        <v>87</v>
      </c>
      <c r="CO793" s="401" t="n">
        <v>88</v>
      </c>
      <c r="CP793" s="401" t="n">
        <v>89</v>
      </c>
      <c r="CQ793" s="401" t="n">
        <v>90</v>
      </c>
      <c r="CR793" s="401" t="n">
        <v>91</v>
      </c>
      <c r="CS793" s="401" t="n">
        <v>92</v>
      </c>
      <c r="CT793" s="401" t="n">
        <v>93</v>
      </c>
      <c r="CU793" s="401" t="n">
        <v>94</v>
      </c>
      <c r="CV793" s="401" t="n">
        <v>95</v>
      </c>
      <c r="CW793" s="401" t="n">
        <v>96</v>
      </c>
      <c r="CX793" s="401" t="n">
        <v>97</v>
      </c>
      <c r="CY793" s="401" t="n">
        <v>98</v>
      </c>
      <c r="CZ793" s="401" t="n">
        <v>99</v>
      </c>
      <c r="DA793" s="401" t="n">
        <v>100</v>
      </c>
      <c r="DB793" s="401" t="n">
        <v>101</v>
      </c>
      <c r="DC793" s="401" t="n">
        <v>102</v>
      </c>
      <c r="DD793" s="401" t="n">
        <v>103</v>
      </c>
      <c r="DE793" s="401" t="n">
        <v>104</v>
      </c>
      <c r="DF793" s="401" t="n">
        <v>105</v>
      </c>
      <c r="DG793" s="401" t="n">
        <v>106</v>
      </c>
      <c r="DH793" s="401" t="n">
        <v>107</v>
      </c>
      <c r="DI793" s="401" t="n">
        <v>108</v>
      </c>
      <c r="DJ793" s="401" t="n">
        <v>109</v>
      </c>
      <c r="DK793" s="401" t="n">
        <v>110</v>
      </c>
      <c r="DL793" s="401" t="n">
        <v>111</v>
      </c>
      <c r="DM793" s="401" t="n">
        <v>112</v>
      </c>
      <c r="DN793" s="401" t="n">
        <v>113</v>
      </c>
      <c r="DO793" s="401" t="n">
        <v>114</v>
      </c>
      <c r="DP793" s="401" t="n">
        <v>115</v>
      </c>
      <c r="DQ793" s="401" t="n">
        <v>116</v>
      </c>
      <c r="DR793" s="401" t="n">
        <v>117</v>
      </c>
      <c r="DS793" s="401" t="n">
        <v>118</v>
      </c>
      <c r="DT793" s="401" t="n">
        <v>119</v>
      </c>
      <c r="DU793" s="401" t="n">
        <v>120</v>
      </c>
      <c r="DV793" s="401" t="n">
        <v>121</v>
      </c>
      <c r="DW793" s="401" t="n">
        <v>122</v>
      </c>
      <c r="DX793" s="401" t="n">
        <v>123</v>
      </c>
      <c r="DY793" s="401" t="n">
        <v>124</v>
      </c>
      <c r="DZ793" s="401" t="n">
        <v>125</v>
      </c>
      <c r="EA793" s="401" t="n">
        <v>126</v>
      </c>
      <c r="EB793" s="401" t="n">
        <v>127</v>
      </c>
      <c r="EC793" s="401" t="n">
        <v>128</v>
      </c>
      <c r="ED793" s="401" t="n">
        <v>129</v>
      </c>
      <c r="EE793" s="401" t="n">
        <v>130</v>
      </c>
      <c r="EF793" s="401" t="n">
        <v>131</v>
      </c>
      <c r="EG793" s="401" t="n">
        <v>132</v>
      </c>
      <c r="EH793" s="401" t="n">
        <v>133</v>
      </c>
      <c r="EI793" s="401" t="n">
        <v>134</v>
      </c>
      <c r="EJ793" s="401" t="n">
        <v>135</v>
      </c>
      <c r="EK793" s="401" t="n">
        <v>136</v>
      </c>
      <c r="EL793" s="401" t="n">
        <v>137</v>
      </c>
      <c r="EM793" s="401" t="n">
        <v>138</v>
      </c>
      <c r="EN793" s="401" t="n">
        <v>139</v>
      </c>
      <c r="EO793" s="401" t="n">
        <v>140</v>
      </c>
      <c r="EP793" s="401" t="n">
        <v>141</v>
      </c>
      <c r="EQ793" s="401" t="n">
        <v>142</v>
      </c>
      <c r="ER793" s="401" t="n">
        <v>143</v>
      </c>
      <c r="ES793" s="401" t="n">
        <v>144</v>
      </c>
      <c r="ET793" s="401" t="n">
        <v>145</v>
      </c>
      <c r="EU793" s="401" t="n">
        <v>146</v>
      </c>
      <c r="EV793" s="401" t="n">
        <v>147</v>
      </c>
      <c r="EW793" s="401" t="n">
        <v>148</v>
      </c>
      <c r="EX793" s="401" t="n">
        <v>149</v>
      </c>
      <c r="EZ793" s="401" t="n">
        <v>150</v>
      </c>
      <c r="FA793" s="401" t="n">
        <v>151</v>
      </c>
      <c r="FB793" s="401" t="n">
        <v>152</v>
      </c>
      <c r="FC793" s="401" t="n">
        <v>153</v>
      </c>
      <c r="FE793" s="401" t="n">
        <v>154</v>
      </c>
      <c r="FF793" s="401" t="n">
        <v>155</v>
      </c>
      <c r="FG793" s="401" t="n">
        <v>156</v>
      </c>
      <c r="FH793" s="401" t="n">
        <v>157</v>
      </c>
      <c r="FJ793" s="401" t="n">
        <v>158</v>
      </c>
      <c r="FK793" s="401" t="n">
        <v>159</v>
      </c>
      <c r="FL793" s="401" t="n">
        <v>160</v>
      </c>
      <c r="FM793" s="401" t="n">
        <v>161</v>
      </c>
    </row>
    <row r="794" customFormat="false" ht="12.75" hidden="false" customHeight="false" outlineLevel="0" collapsed="false">
      <c r="E794" s="401" t="s">
        <v>225</v>
      </c>
      <c r="F794" s="401" t="n">
        <v>118</v>
      </c>
      <c r="G794" s="401" t="n">
        <v>83</v>
      </c>
      <c r="H794" s="401" t="n">
        <v>141</v>
      </c>
      <c r="I794" s="401" t="n">
        <v>87</v>
      </c>
      <c r="J794" s="401" t="n">
        <v>138</v>
      </c>
      <c r="K794" s="401" t="n">
        <v>58</v>
      </c>
      <c r="L794" s="401" t="n">
        <v>100</v>
      </c>
      <c r="M794" s="401" t="n">
        <v>50</v>
      </c>
      <c r="N794" s="401" t="n">
        <v>152</v>
      </c>
      <c r="O794" s="401" t="n">
        <v>26</v>
      </c>
      <c r="P794" s="401" t="n">
        <v>107</v>
      </c>
      <c r="Q794" s="401" t="n">
        <v>48</v>
      </c>
      <c r="R794" s="401" t="n">
        <v>125</v>
      </c>
      <c r="S794" s="401" t="n">
        <v>41</v>
      </c>
      <c r="T794" s="401" t="n">
        <v>98</v>
      </c>
      <c r="U794" s="401" t="n">
        <v>153</v>
      </c>
      <c r="V794" s="401" t="n">
        <v>89</v>
      </c>
      <c r="W794" s="401" t="n">
        <v>36</v>
      </c>
      <c r="X794" s="401" t="n">
        <v>76</v>
      </c>
      <c r="Y794" s="401" t="n">
        <v>148</v>
      </c>
      <c r="Z794" s="401" t="n">
        <v>97</v>
      </c>
      <c r="AA794" s="401" t="n">
        <v>119</v>
      </c>
      <c r="AB794" s="401" t="n">
        <v>132</v>
      </c>
      <c r="AC794" s="401" t="n">
        <v>42</v>
      </c>
      <c r="AD794" s="401" t="n">
        <v>113</v>
      </c>
      <c r="AE794" s="401" t="n">
        <v>25</v>
      </c>
      <c r="AF794" s="401" t="n">
        <v>49</v>
      </c>
      <c r="AG794" s="401" t="n">
        <v>101</v>
      </c>
      <c r="AH794" s="401" t="n">
        <v>56</v>
      </c>
      <c r="AI794" s="401" t="n">
        <v>131</v>
      </c>
      <c r="AJ794" s="401" t="n">
        <v>99</v>
      </c>
      <c r="AK794" s="401" t="n">
        <v>110</v>
      </c>
      <c r="AL794" s="401" t="n">
        <v>40</v>
      </c>
      <c r="AM794" s="401" t="n">
        <v>8</v>
      </c>
      <c r="AN794" s="401" t="n">
        <v>61</v>
      </c>
      <c r="AO794" s="401" t="n">
        <v>14</v>
      </c>
      <c r="AP794" s="401" t="n">
        <v>75</v>
      </c>
      <c r="AQ794" s="401" t="n">
        <v>114</v>
      </c>
      <c r="AR794" s="401" t="n">
        <v>77</v>
      </c>
      <c r="AS794" s="401" t="n">
        <v>23</v>
      </c>
      <c r="AT794" s="401" t="n">
        <v>84</v>
      </c>
      <c r="AU794" s="401" t="n">
        <v>24</v>
      </c>
      <c r="AV794" s="401" t="n">
        <v>60</v>
      </c>
      <c r="AW794" s="401" t="n">
        <v>66</v>
      </c>
      <c r="AX794" s="401" t="n">
        <v>11</v>
      </c>
      <c r="AY794" s="401" t="n">
        <v>92</v>
      </c>
      <c r="AZ794" s="401" t="n">
        <v>55</v>
      </c>
      <c r="BA794" s="401" t="n">
        <v>137</v>
      </c>
      <c r="BB794" s="401" t="n">
        <v>71</v>
      </c>
      <c r="BC794" s="401" t="n">
        <v>126</v>
      </c>
      <c r="BD794" s="401" t="n">
        <v>155</v>
      </c>
      <c r="BE794" s="401" t="n">
        <v>9</v>
      </c>
      <c r="BF794" s="401" t="n">
        <v>124</v>
      </c>
      <c r="BG794" s="401" t="n">
        <v>160</v>
      </c>
      <c r="BH794" s="401" t="n">
        <v>109</v>
      </c>
      <c r="BI794" s="401" t="n">
        <v>128</v>
      </c>
      <c r="BJ794" s="401" t="n">
        <v>20</v>
      </c>
      <c r="BK794" s="401" t="n">
        <v>112</v>
      </c>
      <c r="BL794" s="401" t="n">
        <v>28</v>
      </c>
      <c r="BM794" s="401" t="n">
        <v>21</v>
      </c>
      <c r="BN794" s="401" t="n">
        <v>10</v>
      </c>
      <c r="BO794" s="401" t="n">
        <v>69</v>
      </c>
      <c r="BP794" s="401" t="n">
        <v>116</v>
      </c>
      <c r="BQ794" s="401" t="n">
        <v>31</v>
      </c>
      <c r="BR794" s="401" t="n">
        <v>57</v>
      </c>
      <c r="BS794" s="401" t="n">
        <v>157</v>
      </c>
      <c r="BT794" s="401" t="n">
        <v>129</v>
      </c>
      <c r="BU794" s="401" t="n">
        <v>27</v>
      </c>
      <c r="BV794" s="401" t="n">
        <v>135</v>
      </c>
      <c r="BW794" s="401" t="n">
        <v>108</v>
      </c>
      <c r="BX794" s="401" t="n">
        <v>68</v>
      </c>
      <c r="BY794" s="401" t="n">
        <v>54</v>
      </c>
      <c r="BZ794" s="401" t="n">
        <v>96</v>
      </c>
      <c r="CA794" s="401" t="n">
        <v>12</v>
      </c>
      <c r="CB794" s="401" t="n">
        <v>161</v>
      </c>
      <c r="CC794" s="401" t="n">
        <v>39</v>
      </c>
      <c r="CD794" s="401" t="n">
        <v>95</v>
      </c>
      <c r="CE794" s="401" t="n">
        <v>70</v>
      </c>
      <c r="CF794" s="401" t="n">
        <v>105</v>
      </c>
      <c r="CG794" s="401" t="n">
        <v>63</v>
      </c>
      <c r="CH794" s="401" t="n">
        <v>130</v>
      </c>
      <c r="CI794" s="401" t="n">
        <v>78</v>
      </c>
      <c r="CJ794" s="401" t="n">
        <v>2</v>
      </c>
      <c r="CK794" s="401" t="n">
        <v>72</v>
      </c>
      <c r="CL794" s="401" t="n">
        <v>159</v>
      </c>
      <c r="CM794" s="401" t="n">
        <v>85</v>
      </c>
      <c r="CN794" s="401" t="n">
        <v>4</v>
      </c>
      <c r="CO794" s="401" t="n">
        <v>120</v>
      </c>
      <c r="CP794" s="401" t="n">
        <v>17</v>
      </c>
      <c r="CQ794" s="401" t="n">
        <v>33</v>
      </c>
      <c r="CR794" s="401" t="n">
        <v>38</v>
      </c>
      <c r="CS794" s="401" t="n">
        <v>150</v>
      </c>
      <c r="CT794" s="401" t="n">
        <v>94</v>
      </c>
      <c r="CU794" s="401" t="n">
        <v>53</v>
      </c>
      <c r="CV794" s="401" t="n">
        <v>154</v>
      </c>
      <c r="CW794" s="401" t="n">
        <v>156</v>
      </c>
      <c r="CX794" s="401" t="n">
        <v>59</v>
      </c>
      <c r="CY794" s="401" t="n">
        <v>149</v>
      </c>
      <c r="CZ794" s="401" t="n">
        <v>103</v>
      </c>
      <c r="DA794" s="401" t="n">
        <v>43</v>
      </c>
      <c r="DB794" s="401" t="n">
        <v>82</v>
      </c>
      <c r="DC794" s="401" t="n">
        <v>144</v>
      </c>
      <c r="DD794" s="401" t="n">
        <v>37</v>
      </c>
      <c r="DE794" s="401" t="n">
        <v>6</v>
      </c>
      <c r="DF794" s="401" t="n">
        <v>117</v>
      </c>
      <c r="DG794" s="401" t="n">
        <v>32</v>
      </c>
      <c r="DH794" s="401" t="n">
        <v>45</v>
      </c>
      <c r="DI794" s="401" t="n">
        <v>19</v>
      </c>
      <c r="DJ794" s="401" t="n">
        <v>140</v>
      </c>
      <c r="DK794" s="401" t="n">
        <v>102</v>
      </c>
      <c r="DL794" s="401" t="n">
        <v>88</v>
      </c>
      <c r="DM794" s="401" t="n">
        <v>146</v>
      </c>
      <c r="DN794" s="401" t="n">
        <v>16</v>
      </c>
      <c r="DO794" s="401" t="n">
        <v>143</v>
      </c>
      <c r="DP794" s="401" t="n">
        <v>73</v>
      </c>
      <c r="DQ794" s="401" t="n">
        <v>65</v>
      </c>
      <c r="DR794" s="401" t="n">
        <v>18</v>
      </c>
      <c r="DS794" s="401" t="n">
        <v>1</v>
      </c>
      <c r="DT794" s="401" t="n">
        <v>158</v>
      </c>
      <c r="DU794" s="401" t="n">
        <v>111</v>
      </c>
      <c r="DV794" s="401" t="n">
        <v>142</v>
      </c>
      <c r="DW794" s="401" t="n">
        <v>64</v>
      </c>
      <c r="DX794" s="401" t="n">
        <v>47</v>
      </c>
      <c r="DY794" s="401" t="n">
        <v>106</v>
      </c>
      <c r="DZ794" s="401" t="n">
        <v>13</v>
      </c>
      <c r="EA794" s="401" t="n">
        <v>80</v>
      </c>
      <c r="EB794" s="401" t="n">
        <v>74</v>
      </c>
      <c r="EC794" s="401" t="n">
        <v>91</v>
      </c>
      <c r="ED794" s="401" t="n">
        <v>127</v>
      </c>
      <c r="EE794" s="401" t="n">
        <v>147</v>
      </c>
      <c r="EF794" s="401" t="n">
        <v>30</v>
      </c>
      <c r="EG794" s="401" t="n">
        <v>86</v>
      </c>
      <c r="EH794" s="401" t="n">
        <v>136</v>
      </c>
      <c r="EI794" s="401" t="n">
        <v>52</v>
      </c>
      <c r="EJ794" s="401" t="n">
        <v>67</v>
      </c>
      <c r="EK794" s="401" t="n">
        <v>133</v>
      </c>
      <c r="EL794" s="401" t="n">
        <v>123</v>
      </c>
      <c r="EM794" s="401" t="n">
        <v>5</v>
      </c>
      <c r="EN794" s="401" t="n">
        <v>151</v>
      </c>
      <c r="EO794" s="401" t="n">
        <v>62</v>
      </c>
      <c r="EP794" s="401" t="n">
        <v>3</v>
      </c>
      <c r="EQ794" s="401" t="n">
        <v>93</v>
      </c>
      <c r="ER794" s="401" t="n">
        <v>29</v>
      </c>
      <c r="ES794" s="401" t="n">
        <v>145</v>
      </c>
      <c r="ET794" s="401" t="n">
        <v>7</v>
      </c>
      <c r="EU794" s="401" t="n">
        <v>115</v>
      </c>
      <c r="EV794" s="401" t="n">
        <v>51</v>
      </c>
      <c r="EW794" s="401" t="n">
        <v>44</v>
      </c>
      <c r="EX794" s="401" t="n">
        <v>15</v>
      </c>
      <c r="EZ794" s="401" t="n">
        <v>35</v>
      </c>
      <c r="FA794" s="401" t="n">
        <v>139</v>
      </c>
      <c r="FB794" s="401" t="n">
        <v>134</v>
      </c>
      <c r="FC794" s="401" t="n">
        <v>46</v>
      </c>
      <c r="FE794" s="401" t="n">
        <v>122</v>
      </c>
      <c r="FF794" s="401" t="n">
        <v>34</v>
      </c>
      <c r="FG794" s="401" t="n">
        <v>22</v>
      </c>
      <c r="FH794" s="401" t="n">
        <v>90</v>
      </c>
      <c r="FJ794" s="401" t="n">
        <v>79</v>
      </c>
      <c r="FK794" s="401" t="n">
        <v>104</v>
      </c>
      <c r="FL794" s="401" t="n">
        <v>81</v>
      </c>
      <c r="FM794" s="401" t="n">
        <v>121</v>
      </c>
    </row>
    <row r="795" customFormat="false" ht="12.75" hidden="false" customHeight="false" outlineLevel="0" collapsed="false">
      <c r="E795" s="401" t="s">
        <v>227</v>
      </c>
      <c r="F795" s="401" t="n">
        <v>75</v>
      </c>
      <c r="G795" s="401" t="n">
        <v>5</v>
      </c>
      <c r="H795" s="401" t="n">
        <v>95</v>
      </c>
      <c r="I795" s="401" t="n">
        <v>126</v>
      </c>
      <c r="J795" s="401" t="n">
        <v>18</v>
      </c>
      <c r="K795" s="401" t="n">
        <v>90</v>
      </c>
      <c r="L795" s="401" t="n">
        <v>35</v>
      </c>
      <c r="M795" s="401" t="n">
        <v>76</v>
      </c>
      <c r="N795" s="401" t="n">
        <v>37</v>
      </c>
      <c r="O795" s="401" t="n">
        <v>157</v>
      </c>
      <c r="P795" s="401" t="n">
        <v>135</v>
      </c>
      <c r="Q795" s="401" t="n">
        <v>154</v>
      </c>
      <c r="R795" s="401" t="n">
        <v>87</v>
      </c>
      <c r="S795" s="401" t="n">
        <v>16</v>
      </c>
      <c r="T795" s="401" t="n">
        <v>41</v>
      </c>
      <c r="U795" s="401" t="n">
        <v>17</v>
      </c>
      <c r="V795" s="401" t="n">
        <v>125</v>
      </c>
      <c r="W795" s="401" t="n">
        <v>9</v>
      </c>
      <c r="X795" s="401" t="n">
        <v>83</v>
      </c>
      <c r="Y795" s="401" t="n">
        <v>3</v>
      </c>
      <c r="Z795" s="401" t="n">
        <v>129</v>
      </c>
      <c r="AA795" s="401" t="n">
        <v>103</v>
      </c>
      <c r="AB795" s="401" t="n">
        <v>85</v>
      </c>
      <c r="AC795" s="401" t="n">
        <v>2</v>
      </c>
      <c r="AD795" s="401" t="n">
        <v>14</v>
      </c>
      <c r="AE795" s="401" t="n">
        <v>40</v>
      </c>
      <c r="AF795" s="401" t="n">
        <v>108</v>
      </c>
      <c r="AG795" s="401" t="n">
        <v>34</v>
      </c>
      <c r="AH795" s="401" t="n">
        <v>112</v>
      </c>
      <c r="AI795" s="401" t="n">
        <v>123</v>
      </c>
      <c r="AJ795" s="401" t="n">
        <v>54</v>
      </c>
      <c r="AK795" s="401" t="n">
        <v>61</v>
      </c>
      <c r="AL795" s="401" t="n">
        <v>66</v>
      </c>
      <c r="AM795" s="401" t="n">
        <v>36</v>
      </c>
      <c r="AN795" s="401" t="n">
        <v>81</v>
      </c>
      <c r="AO795" s="401" t="n">
        <v>119</v>
      </c>
      <c r="AP795" s="401" t="n">
        <v>149</v>
      </c>
      <c r="AQ795" s="401" t="n">
        <v>25</v>
      </c>
      <c r="AR795" s="401" t="n">
        <v>141</v>
      </c>
      <c r="AS795" s="401" t="n">
        <v>86</v>
      </c>
      <c r="AT795" s="401" t="n">
        <v>63</v>
      </c>
      <c r="AU795" s="401" t="n">
        <v>124</v>
      </c>
      <c r="AV795" s="401" t="n">
        <v>151</v>
      </c>
      <c r="AW795" s="401" t="n">
        <v>92</v>
      </c>
      <c r="AX795" s="401" t="n">
        <v>79</v>
      </c>
      <c r="AY795" s="401" t="n">
        <v>67</v>
      </c>
      <c r="AZ795" s="401" t="n">
        <v>8</v>
      </c>
      <c r="BA795" s="401" t="n">
        <v>55</v>
      </c>
      <c r="BB795" s="401" t="n">
        <v>96</v>
      </c>
      <c r="BC795" s="401" t="n">
        <v>91</v>
      </c>
      <c r="BD795" s="401" t="n">
        <v>109</v>
      </c>
      <c r="BE795" s="401" t="n">
        <v>19</v>
      </c>
      <c r="BF795" s="401" t="n">
        <v>159</v>
      </c>
      <c r="BG795" s="401" t="n">
        <v>80</v>
      </c>
      <c r="BH795" s="401" t="n">
        <v>48</v>
      </c>
      <c r="BI795" s="401" t="n">
        <v>94</v>
      </c>
      <c r="BJ795" s="401" t="n">
        <v>130</v>
      </c>
      <c r="BK795" s="401" t="n">
        <v>147</v>
      </c>
      <c r="BL795" s="401" t="n">
        <v>65</v>
      </c>
      <c r="BM795" s="401" t="n">
        <v>121</v>
      </c>
      <c r="BN795" s="401" t="n">
        <v>60</v>
      </c>
      <c r="BO795" s="401" t="n">
        <v>138</v>
      </c>
      <c r="BP795" s="401" t="n">
        <v>100</v>
      </c>
      <c r="BQ795" s="401" t="n">
        <v>21</v>
      </c>
      <c r="BR795" s="401" t="n">
        <v>31</v>
      </c>
      <c r="BS795" s="401" t="n">
        <v>33</v>
      </c>
      <c r="BT795" s="401" t="n">
        <v>113</v>
      </c>
      <c r="BU795" s="401" t="n">
        <v>59</v>
      </c>
      <c r="BV795" s="401" t="n">
        <v>150</v>
      </c>
      <c r="BW795" s="401" t="n">
        <v>47</v>
      </c>
      <c r="BX795" s="401" t="n">
        <v>64</v>
      </c>
      <c r="BY795" s="401" t="n">
        <v>70</v>
      </c>
      <c r="BZ795" s="401" t="n">
        <v>12</v>
      </c>
      <c r="CA795" s="401" t="n">
        <v>51</v>
      </c>
      <c r="CB795" s="401" t="n">
        <v>32</v>
      </c>
      <c r="CC795" s="401" t="n">
        <v>105</v>
      </c>
      <c r="CD795" s="401" t="n">
        <v>148</v>
      </c>
      <c r="CE795" s="401" t="n">
        <v>117</v>
      </c>
      <c r="CF795" s="401" t="n">
        <v>58</v>
      </c>
      <c r="CG795" s="401" t="n">
        <v>106</v>
      </c>
      <c r="CH795" s="401" t="n">
        <v>69</v>
      </c>
      <c r="CI795" s="401" t="n">
        <v>43</v>
      </c>
      <c r="CJ795" s="401" t="n">
        <v>20</v>
      </c>
      <c r="CK795" s="401" t="n">
        <v>155</v>
      </c>
      <c r="CL795" s="401" t="n">
        <v>101</v>
      </c>
      <c r="CM795" s="401" t="n">
        <v>23</v>
      </c>
      <c r="CN795" s="401" t="n">
        <v>30</v>
      </c>
      <c r="CO795" s="401" t="n">
        <v>111</v>
      </c>
      <c r="CP795" s="401" t="n">
        <v>142</v>
      </c>
      <c r="CQ795" s="401" t="n">
        <v>82</v>
      </c>
      <c r="CR795" s="401" t="n">
        <v>104</v>
      </c>
      <c r="CS795" s="401" t="n">
        <v>44</v>
      </c>
      <c r="CT795" s="401" t="n">
        <v>7</v>
      </c>
      <c r="CU795" s="401" t="n">
        <v>38</v>
      </c>
      <c r="CV795" s="401" t="n">
        <v>56</v>
      </c>
      <c r="CW795" s="401" t="n">
        <v>49</v>
      </c>
      <c r="CX795" s="401" t="n">
        <v>134</v>
      </c>
      <c r="CY795" s="401" t="n">
        <v>45</v>
      </c>
      <c r="CZ795" s="401" t="n">
        <v>68</v>
      </c>
      <c r="DA795" s="401" t="n">
        <v>153</v>
      </c>
      <c r="DB795" s="401" t="n">
        <v>145</v>
      </c>
      <c r="DC795" s="401" t="n">
        <v>26</v>
      </c>
      <c r="DD795" s="401" t="n">
        <v>139</v>
      </c>
      <c r="DE795" s="401" t="n">
        <v>122</v>
      </c>
      <c r="DF795" s="401" t="n">
        <v>39</v>
      </c>
      <c r="DG795" s="401" t="n">
        <v>52</v>
      </c>
      <c r="DH795" s="401" t="n">
        <v>28</v>
      </c>
      <c r="DI795" s="401" t="n">
        <v>46</v>
      </c>
      <c r="DJ795" s="401" t="n">
        <v>93</v>
      </c>
      <c r="DK795" s="401" t="n">
        <v>88</v>
      </c>
      <c r="DL795" s="401" t="n">
        <v>140</v>
      </c>
      <c r="DM795" s="401" t="n">
        <v>71</v>
      </c>
      <c r="DN795" s="401" t="n">
        <v>110</v>
      </c>
      <c r="DO795" s="401" t="n">
        <v>1</v>
      </c>
      <c r="DP795" s="401" t="n">
        <v>128</v>
      </c>
      <c r="DQ795" s="401" t="n">
        <v>143</v>
      </c>
      <c r="DR795" s="401" t="n">
        <v>152</v>
      </c>
      <c r="DS795" s="401" t="n">
        <v>24</v>
      </c>
      <c r="DT795" s="401" t="n">
        <v>78</v>
      </c>
      <c r="DU795" s="401" t="n">
        <v>156</v>
      </c>
      <c r="DV795" s="401" t="n">
        <v>114</v>
      </c>
      <c r="DW795" s="401" t="n">
        <v>50</v>
      </c>
      <c r="DX795" s="401" t="n">
        <v>74</v>
      </c>
      <c r="DY795" s="401" t="n">
        <v>107</v>
      </c>
      <c r="DZ795" s="401" t="n">
        <v>146</v>
      </c>
      <c r="EA795" s="401" t="n">
        <v>4</v>
      </c>
      <c r="EB795" s="401" t="n">
        <v>10</v>
      </c>
      <c r="EC795" s="401" t="n">
        <v>158</v>
      </c>
      <c r="ED795" s="401" t="n">
        <v>22</v>
      </c>
      <c r="EE795" s="401" t="n">
        <v>99</v>
      </c>
      <c r="EF795" s="401" t="n">
        <v>15</v>
      </c>
      <c r="EG795" s="401" t="n">
        <v>120</v>
      </c>
      <c r="EH795" s="401" t="n">
        <v>6</v>
      </c>
      <c r="EI795" s="401" t="n">
        <v>132</v>
      </c>
      <c r="EJ795" s="401" t="n">
        <v>27</v>
      </c>
      <c r="EK795" s="401" t="n">
        <v>161</v>
      </c>
      <c r="EL795" s="401" t="n">
        <v>13</v>
      </c>
      <c r="EM795" s="401" t="n">
        <v>127</v>
      </c>
      <c r="EN795" s="401" t="n">
        <v>131</v>
      </c>
      <c r="EO795" s="401" t="n">
        <v>97</v>
      </c>
      <c r="EP795" s="401" t="n">
        <v>160</v>
      </c>
      <c r="EQ795" s="401" t="n">
        <v>115</v>
      </c>
      <c r="ER795" s="401" t="n">
        <v>89</v>
      </c>
      <c r="ES795" s="401" t="n">
        <v>137</v>
      </c>
      <c r="ET795" s="401" t="n">
        <v>116</v>
      </c>
      <c r="EU795" s="401" t="n">
        <v>102</v>
      </c>
      <c r="EV795" s="401" t="n">
        <v>98</v>
      </c>
      <c r="EW795" s="401" t="n">
        <v>77</v>
      </c>
      <c r="EX795" s="401" t="n">
        <v>11</v>
      </c>
      <c r="EZ795" s="401" t="n">
        <v>72</v>
      </c>
      <c r="FA795" s="401" t="n">
        <v>29</v>
      </c>
      <c r="FB795" s="401" t="n">
        <v>57</v>
      </c>
      <c r="FC795" s="401" t="n">
        <v>133</v>
      </c>
      <c r="FE795" s="401" t="n">
        <v>73</v>
      </c>
      <c r="FF795" s="401" t="n">
        <v>84</v>
      </c>
      <c r="FG795" s="401" t="n">
        <v>144</v>
      </c>
      <c r="FH795" s="401" t="n">
        <v>118</v>
      </c>
      <c r="FJ795" s="401" t="n">
        <v>62</v>
      </c>
      <c r="FK795" s="401" t="n">
        <v>53</v>
      </c>
      <c r="FL795" s="401" t="n">
        <v>42</v>
      </c>
      <c r="FM795" s="401" t="n">
        <v>136</v>
      </c>
    </row>
    <row r="797" customFormat="false" ht="12.75" hidden="false" customHeight="false" outlineLevel="0" collapsed="false">
      <c r="D797" s="446" t="n">
        <v>162</v>
      </c>
      <c r="E797" s="39" t="s">
        <v>250</v>
      </c>
    </row>
    <row r="798" customFormat="false" ht="12.75" hidden="false" customHeight="false" outlineLevel="0" collapsed="false">
      <c r="E798" s="401" t="s">
        <v>198</v>
      </c>
      <c r="F798" s="401" t="n">
        <v>1</v>
      </c>
      <c r="G798" s="401" t="n">
        <v>2</v>
      </c>
      <c r="H798" s="401" t="n">
        <v>3</v>
      </c>
      <c r="I798" s="401" t="n">
        <v>4</v>
      </c>
      <c r="J798" s="401" t="n">
        <v>5</v>
      </c>
      <c r="K798" s="401" t="n">
        <v>6</v>
      </c>
      <c r="L798" s="401" t="n">
        <v>7</v>
      </c>
      <c r="M798" s="401" t="n">
        <v>8</v>
      </c>
      <c r="N798" s="401" t="n">
        <v>9</v>
      </c>
      <c r="O798" s="401" t="n">
        <v>10</v>
      </c>
      <c r="P798" s="401" t="n">
        <v>11</v>
      </c>
      <c r="Q798" s="401" t="n">
        <v>12</v>
      </c>
      <c r="R798" s="401" t="n">
        <v>13</v>
      </c>
      <c r="S798" s="401" t="n">
        <v>14</v>
      </c>
      <c r="T798" s="401" t="n">
        <v>15</v>
      </c>
      <c r="U798" s="401" t="n">
        <v>16</v>
      </c>
      <c r="V798" s="401" t="n">
        <v>17</v>
      </c>
      <c r="W798" s="401" t="n">
        <v>18</v>
      </c>
      <c r="X798" s="401" t="n">
        <v>19</v>
      </c>
      <c r="Y798" s="401" t="n">
        <v>20</v>
      </c>
      <c r="Z798" s="401" t="n">
        <v>21</v>
      </c>
      <c r="AA798" s="401" t="n">
        <v>22</v>
      </c>
      <c r="AB798" s="401" t="n">
        <v>23</v>
      </c>
      <c r="AC798" s="401" t="n">
        <v>24</v>
      </c>
      <c r="AD798" s="401" t="n">
        <v>25</v>
      </c>
      <c r="AE798" s="401" t="n">
        <v>26</v>
      </c>
      <c r="AF798" s="401" t="n">
        <v>27</v>
      </c>
      <c r="AG798" s="401" t="n">
        <v>28</v>
      </c>
      <c r="AH798" s="401" t="n">
        <v>29</v>
      </c>
      <c r="AI798" s="401" t="n">
        <v>30</v>
      </c>
      <c r="AJ798" s="401" t="n">
        <v>31</v>
      </c>
      <c r="AK798" s="401" t="n">
        <v>32</v>
      </c>
      <c r="AL798" s="401" t="n">
        <v>33</v>
      </c>
      <c r="AM798" s="401" t="n">
        <v>34</v>
      </c>
      <c r="AN798" s="401" t="n">
        <v>35</v>
      </c>
      <c r="AO798" s="401" t="n">
        <v>36</v>
      </c>
      <c r="AP798" s="401" t="n">
        <v>37</v>
      </c>
      <c r="AQ798" s="401" t="n">
        <v>38</v>
      </c>
      <c r="AR798" s="401" t="n">
        <v>39</v>
      </c>
      <c r="AS798" s="401" t="n">
        <v>40</v>
      </c>
      <c r="AT798" s="401" t="n">
        <v>41</v>
      </c>
      <c r="AU798" s="401" t="n">
        <v>42</v>
      </c>
      <c r="AV798" s="401" t="n">
        <v>43</v>
      </c>
      <c r="AW798" s="401" t="n">
        <v>44</v>
      </c>
      <c r="AX798" s="401" t="n">
        <v>45</v>
      </c>
      <c r="AY798" s="401" t="n">
        <v>46</v>
      </c>
      <c r="AZ798" s="401" t="n">
        <v>47</v>
      </c>
      <c r="BA798" s="401" t="n">
        <v>48</v>
      </c>
      <c r="BB798" s="401" t="n">
        <v>49</v>
      </c>
      <c r="BC798" s="401" t="n">
        <v>50</v>
      </c>
      <c r="BD798" s="401" t="n">
        <v>51</v>
      </c>
      <c r="BE798" s="401" t="n">
        <v>52</v>
      </c>
      <c r="BF798" s="401" t="n">
        <v>53</v>
      </c>
      <c r="BG798" s="401" t="n">
        <v>54</v>
      </c>
      <c r="BH798" s="401" t="n">
        <v>55</v>
      </c>
      <c r="BI798" s="401" t="n">
        <v>56</v>
      </c>
      <c r="BJ798" s="401" t="n">
        <v>57</v>
      </c>
      <c r="BK798" s="401" t="n">
        <v>58</v>
      </c>
      <c r="BL798" s="401" t="n">
        <v>59</v>
      </c>
      <c r="BM798" s="401" t="n">
        <v>60</v>
      </c>
      <c r="BN798" s="401" t="n">
        <v>61</v>
      </c>
      <c r="BO798" s="401" t="n">
        <v>62</v>
      </c>
      <c r="BP798" s="401" t="n">
        <v>63</v>
      </c>
      <c r="BQ798" s="401" t="n">
        <v>64</v>
      </c>
      <c r="BR798" s="401" t="n">
        <v>65</v>
      </c>
      <c r="BS798" s="401" t="n">
        <v>66</v>
      </c>
      <c r="BT798" s="401" t="n">
        <v>67</v>
      </c>
      <c r="BU798" s="401" t="n">
        <v>68</v>
      </c>
      <c r="BV798" s="401" t="n">
        <v>69</v>
      </c>
      <c r="BW798" s="401" t="n">
        <v>70</v>
      </c>
      <c r="BX798" s="401" t="n">
        <v>71</v>
      </c>
      <c r="BY798" s="401" t="n">
        <v>72</v>
      </c>
      <c r="BZ798" s="401" t="n">
        <v>73</v>
      </c>
      <c r="CA798" s="401" t="n">
        <v>74</v>
      </c>
      <c r="CB798" s="401" t="n">
        <v>75</v>
      </c>
      <c r="CC798" s="401" t="n">
        <v>76</v>
      </c>
      <c r="CD798" s="401" t="n">
        <v>77</v>
      </c>
      <c r="CE798" s="401" t="n">
        <v>78</v>
      </c>
      <c r="CF798" s="401" t="n">
        <v>79</v>
      </c>
      <c r="CG798" s="401" t="n">
        <v>80</v>
      </c>
      <c r="CH798" s="401" t="n">
        <v>81</v>
      </c>
      <c r="CI798" s="401" t="n">
        <v>82</v>
      </c>
      <c r="CJ798" s="401" t="n">
        <v>83</v>
      </c>
      <c r="CK798" s="401" t="n">
        <v>84</v>
      </c>
      <c r="CL798" s="401" t="n">
        <v>85</v>
      </c>
      <c r="CM798" s="401" t="n">
        <v>86</v>
      </c>
      <c r="CN798" s="401" t="n">
        <v>87</v>
      </c>
      <c r="CO798" s="401" t="n">
        <v>88</v>
      </c>
      <c r="CP798" s="401" t="n">
        <v>89</v>
      </c>
      <c r="CQ798" s="401" t="n">
        <v>90</v>
      </c>
      <c r="CR798" s="401" t="n">
        <v>91</v>
      </c>
      <c r="CS798" s="401" t="n">
        <v>92</v>
      </c>
      <c r="CT798" s="401" t="n">
        <v>93</v>
      </c>
      <c r="CU798" s="401" t="n">
        <v>94</v>
      </c>
      <c r="CV798" s="401" t="n">
        <v>95</v>
      </c>
      <c r="CW798" s="401" t="n">
        <v>96</v>
      </c>
      <c r="CX798" s="401" t="n">
        <v>97</v>
      </c>
      <c r="CY798" s="401" t="n">
        <v>98</v>
      </c>
      <c r="CZ798" s="401" t="n">
        <v>99</v>
      </c>
      <c r="DA798" s="401" t="n">
        <v>100</v>
      </c>
      <c r="DB798" s="401" t="n">
        <v>101</v>
      </c>
      <c r="DC798" s="401" t="n">
        <v>102</v>
      </c>
      <c r="DD798" s="401" t="n">
        <v>103</v>
      </c>
      <c r="DE798" s="401" t="n">
        <v>104</v>
      </c>
      <c r="DF798" s="401" t="n">
        <v>105</v>
      </c>
      <c r="DG798" s="401" t="n">
        <v>106</v>
      </c>
      <c r="DH798" s="401" t="n">
        <v>107</v>
      </c>
      <c r="DI798" s="401" t="n">
        <v>108</v>
      </c>
      <c r="DJ798" s="401" t="n">
        <v>109</v>
      </c>
      <c r="DK798" s="401" t="n">
        <v>110</v>
      </c>
      <c r="DL798" s="401" t="n">
        <v>111</v>
      </c>
      <c r="DM798" s="401" t="n">
        <v>112</v>
      </c>
      <c r="DN798" s="401" t="n">
        <v>113</v>
      </c>
      <c r="DO798" s="401" t="n">
        <v>114</v>
      </c>
      <c r="DP798" s="401" t="n">
        <v>115</v>
      </c>
      <c r="DQ798" s="401" t="n">
        <v>116</v>
      </c>
      <c r="DR798" s="401" t="n">
        <v>117</v>
      </c>
      <c r="DS798" s="401" t="n">
        <v>118</v>
      </c>
      <c r="DT798" s="401" t="n">
        <v>119</v>
      </c>
      <c r="DU798" s="401" t="n">
        <v>120</v>
      </c>
      <c r="DV798" s="401" t="n">
        <v>121</v>
      </c>
      <c r="DW798" s="401" t="n">
        <v>122</v>
      </c>
      <c r="DX798" s="401" t="n">
        <v>123</v>
      </c>
      <c r="DY798" s="401" t="n">
        <v>124</v>
      </c>
      <c r="DZ798" s="401" t="n">
        <v>125</v>
      </c>
      <c r="EA798" s="401" t="n">
        <v>126</v>
      </c>
      <c r="EB798" s="401" t="n">
        <v>127</v>
      </c>
      <c r="EC798" s="401" t="n">
        <v>128</v>
      </c>
      <c r="ED798" s="401" t="n">
        <v>129</v>
      </c>
      <c r="EE798" s="401" t="n">
        <v>130</v>
      </c>
      <c r="EF798" s="401" t="n">
        <v>131</v>
      </c>
      <c r="EG798" s="401" t="n">
        <v>132</v>
      </c>
      <c r="EH798" s="401" t="n">
        <v>133</v>
      </c>
      <c r="EI798" s="401" t="n">
        <v>134</v>
      </c>
      <c r="EJ798" s="401" t="n">
        <v>135</v>
      </c>
      <c r="EK798" s="401" t="n">
        <v>136</v>
      </c>
      <c r="EL798" s="401" t="n">
        <v>137</v>
      </c>
      <c r="EM798" s="401" t="n">
        <v>138</v>
      </c>
      <c r="EN798" s="401" t="n">
        <v>139</v>
      </c>
      <c r="EO798" s="401" t="n">
        <v>140</v>
      </c>
      <c r="EP798" s="401" t="n">
        <v>141</v>
      </c>
      <c r="EQ798" s="401" t="n">
        <v>142</v>
      </c>
      <c r="ER798" s="401" t="n">
        <v>143</v>
      </c>
      <c r="ES798" s="401" t="n">
        <v>144</v>
      </c>
      <c r="ET798" s="401" t="n">
        <v>145</v>
      </c>
      <c r="EU798" s="401" t="n">
        <v>146</v>
      </c>
      <c r="EV798" s="401" t="n">
        <v>147</v>
      </c>
      <c r="EW798" s="401" t="n">
        <v>148</v>
      </c>
      <c r="EX798" s="401" t="n">
        <v>149</v>
      </c>
      <c r="EY798" s="401" t="n">
        <v>150</v>
      </c>
      <c r="EZ798" s="401" t="n">
        <v>151</v>
      </c>
      <c r="FA798" s="401" t="n">
        <v>152</v>
      </c>
      <c r="FB798" s="401" t="n">
        <v>153</v>
      </c>
      <c r="FC798" s="401" t="n">
        <v>154</v>
      </c>
      <c r="FE798" s="401" t="n">
        <v>155</v>
      </c>
      <c r="FF798" s="401" t="n">
        <v>156</v>
      </c>
      <c r="FG798" s="401" t="n">
        <v>157</v>
      </c>
      <c r="FH798" s="401" t="n">
        <v>158</v>
      </c>
      <c r="FJ798" s="401" t="n">
        <v>159</v>
      </c>
      <c r="FK798" s="401" t="n">
        <v>160</v>
      </c>
      <c r="FL798" s="401" t="n">
        <v>161</v>
      </c>
      <c r="FM798" s="401" t="n">
        <v>162</v>
      </c>
    </row>
    <row r="799" customFormat="false" ht="12.75" hidden="false" customHeight="false" outlineLevel="0" collapsed="false">
      <c r="E799" s="401" t="s">
        <v>225</v>
      </c>
      <c r="F799" s="401" t="n">
        <v>50</v>
      </c>
      <c r="G799" s="401" t="n">
        <v>141</v>
      </c>
      <c r="H799" s="401" t="n">
        <v>41</v>
      </c>
      <c r="I799" s="401" t="n">
        <v>152</v>
      </c>
      <c r="J799" s="401" t="n">
        <v>39</v>
      </c>
      <c r="K799" s="401" t="n">
        <v>74</v>
      </c>
      <c r="L799" s="401" t="n">
        <v>134</v>
      </c>
      <c r="M799" s="401" t="n">
        <v>51</v>
      </c>
      <c r="N799" s="401" t="n">
        <v>65</v>
      </c>
      <c r="O799" s="401" t="n">
        <v>34</v>
      </c>
      <c r="P799" s="401" t="n">
        <v>79</v>
      </c>
      <c r="Q799" s="401" t="n">
        <v>125</v>
      </c>
      <c r="R799" s="401" t="n">
        <v>12</v>
      </c>
      <c r="S799" s="401" t="n">
        <v>147</v>
      </c>
      <c r="T799" s="401" t="n">
        <v>151</v>
      </c>
      <c r="U799" s="401" t="n">
        <v>127</v>
      </c>
      <c r="V799" s="401" t="n">
        <v>35</v>
      </c>
      <c r="W799" s="401" t="n">
        <v>77</v>
      </c>
      <c r="X799" s="401" t="n">
        <v>161</v>
      </c>
      <c r="Y799" s="401" t="n">
        <v>143</v>
      </c>
      <c r="Z799" s="401" t="n">
        <v>158</v>
      </c>
      <c r="AA799" s="401" t="n">
        <v>73</v>
      </c>
      <c r="AB799" s="401" t="n">
        <v>54</v>
      </c>
      <c r="AC799" s="401" t="n">
        <v>58</v>
      </c>
      <c r="AD799" s="401" t="n">
        <v>137</v>
      </c>
      <c r="AE799" s="401" t="n">
        <v>48</v>
      </c>
      <c r="AF799" s="401" t="n">
        <v>162</v>
      </c>
      <c r="AG799" s="401" t="n">
        <v>70</v>
      </c>
      <c r="AH799" s="401" t="n">
        <v>133</v>
      </c>
      <c r="AI799" s="401" t="n">
        <v>154</v>
      </c>
      <c r="AJ799" s="401" t="n">
        <v>92</v>
      </c>
      <c r="AK799" s="401" t="n">
        <v>109</v>
      </c>
      <c r="AL799" s="401" t="n">
        <v>1</v>
      </c>
      <c r="AM799" s="401" t="n">
        <v>20</v>
      </c>
      <c r="AN799" s="401" t="n">
        <v>64</v>
      </c>
      <c r="AO799" s="401" t="n">
        <v>14</v>
      </c>
      <c r="AP799" s="401" t="n">
        <v>83</v>
      </c>
      <c r="AQ799" s="401" t="n">
        <v>95</v>
      </c>
      <c r="AR799" s="401" t="n">
        <v>16</v>
      </c>
      <c r="AS799" s="401" t="n">
        <v>27</v>
      </c>
      <c r="AT799" s="401" t="n">
        <v>128</v>
      </c>
      <c r="AU799" s="401" t="n">
        <v>114</v>
      </c>
      <c r="AV799" s="401" t="n">
        <v>106</v>
      </c>
      <c r="AW799" s="401" t="n">
        <v>52</v>
      </c>
      <c r="AX799" s="401" t="n">
        <v>21</v>
      </c>
      <c r="AY799" s="401" t="n">
        <v>142</v>
      </c>
      <c r="AZ799" s="401" t="n">
        <v>111</v>
      </c>
      <c r="BA799" s="401" t="n">
        <v>131</v>
      </c>
      <c r="BB799" s="401" t="n">
        <v>87</v>
      </c>
      <c r="BC799" s="401" t="n">
        <v>32</v>
      </c>
      <c r="BD799" s="401" t="n">
        <v>18</v>
      </c>
      <c r="BE799" s="401" t="n">
        <v>5</v>
      </c>
      <c r="BF799" s="401" t="n">
        <v>112</v>
      </c>
      <c r="BG799" s="401" t="n">
        <v>86</v>
      </c>
      <c r="BH799" s="401" t="n">
        <v>132</v>
      </c>
      <c r="BI799" s="401" t="n">
        <v>100</v>
      </c>
      <c r="BJ799" s="401" t="n">
        <v>59</v>
      </c>
      <c r="BK799" s="401" t="n">
        <v>119</v>
      </c>
      <c r="BL799" s="401" t="n">
        <v>72</v>
      </c>
      <c r="BM799" s="401" t="n">
        <v>160</v>
      </c>
      <c r="BN799" s="401" t="n">
        <v>150</v>
      </c>
      <c r="BO799" s="401" t="n">
        <v>69</v>
      </c>
      <c r="BP799" s="401" t="n">
        <v>110</v>
      </c>
      <c r="BQ799" s="401" t="n">
        <v>115</v>
      </c>
      <c r="BR799" s="401" t="n">
        <v>88</v>
      </c>
      <c r="BS799" s="401" t="n">
        <v>89</v>
      </c>
      <c r="BT799" s="401" t="n">
        <v>124</v>
      </c>
      <c r="BU799" s="401" t="n">
        <v>55</v>
      </c>
      <c r="BV799" s="401" t="n">
        <v>140</v>
      </c>
      <c r="BW799" s="401" t="n">
        <v>37</v>
      </c>
      <c r="BX799" s="401" t="n">
        <v>19</v>
      </c>
      <c r="BY799" s="401" t="n">
        <v>136</v>
      </c>
      <c r="BZ799" s="401" t="n">
        <v>22</v>
      </c>
      <c r="CA799" s="401" t="n">
        <v>6</v>
      </c>
      <c r="CB799" s="401" t="n">
        <v>97</v>
      </c>
      <c r="CC799" s="401" t="n">
        <v>17</v>
      </c>
      <c r="CD799" s="401" t="n">
        <v>24</v>
      </c>
      <c r="CE799" s="401" t="n">
        <v>144</v>
      </c>
      <c r="CF799" s="401" t="n">
        <v>138</v>
      </c>
      <c r="CG799" s="401" t="n">
        <v>46</v>
      </c>
      <c r="CH799" s="401" t="n">
        <v>145</v>
      </c>
      <c r="CI799" s="401" t="n">
        <v>93</v>
      </c>
      <c r="CJ799" s="401" t="n">
        <v>31</v>
      </c>
      <c r="CK799" s="401" t="n">
        <v>159</v>
      </c>
      <c r="CL799" s="401" t="n">
        <v>148</v>
      </c>
      <c r="CM799" s="401" t="n">
        <v>60</v>
      </c>
      <c r="CN799" s="401" t="n">
        <v>38</v>
      </c>
      <c r="CO799" s="401" t="n">
        <v>25</v>
      </c>
      <c r="CP799" s="401" t="n">
        <v>76</v>
      </c>
      <c r="CQ799" s="401" t="n">
        <v>107</v>
      </c>
      <c r="CR799" s="401" t="n">
        <v>13</v>
      </c>
      <c r="CS799" s="401" t="n">
        <v>33</v>
      </c>
      <c r="CT799" s="401" t="n">
        <v>116</v>
      </c>
      <c r="CU799" s="401" t="n">
        <v>113</v>
      </c>
      <c r="CV799" s="401" t="n">
        <v>36</v>
      </c>
      <c r="CW799" s="401" t="n">
        <v>7</v>
      </c>
      <c r="CX799" s="401" t="n">
        <v>75</v>
      </c>
      <c r="CY799" s="401" t="n">
        <v>67</v>
      </c>
      <c r="CZ799" s="401" t="n">
        <v>53</v>
      </c>
      <c r="DA799" s="401" t="n">
        <v>56</v>
      </c>
      <c r="DB799" s="401" t="n">
        <v>94</v>
      </c>
      <c r="DC799" s="401" t="n">
        <v>43</v>
      </c>
      <c r="DD799" s="401" t="n">
        <v>40</v>
      </c>
      <c r="DE799" s="401" t="n">
        <v>118</v>
      </c>
      <c r="DF799" s="401" t="n">
        <v>153</v>
      </c>
      <c r="DG799" s="401" t="n">
        <v>102</v>
      </c>
      <c r="DH799" s="401" t="n">
        <v>3</v>
      </c>
      <c r="DI799" s="401" t="n">
        <v>47</v>
      </c>
      <c r="DJ799" s="401" t="n">
        <v>26</v>
      </c>
      <c r="DK799" s="401" t="n">
        <v>96</v>
      </c>
      <c r="DL799" s="401" t="n">
        <v>68</v>
      </c>
      <c r="DM799" s="401" t="n">
        <v>15</v>
      </c>
      <c r="DN799" s="401" t="n">
        <v>104</v>
      </c>
      <c r="DO799" s="401" t="n">
        <v>71</v>
      </c>
      <c r="DP799" s="401" t="n">
        <v>28</v>
      </c>
      <c r="DQ799" s="401" t="n">
        <v>10</v>
      </c>
      <c r="DR799" s="401" t="n">
        <v>129</v>
      </c>
      <c r="DS799" s="401" t="n">
        <v>90</v>
      </c>
      <c r="DT799" s="401" t="n">
        <v>80</v>
      </c>
      <c r="DU799" s="401" t="n">
        <v>98</v>
      </c>
      <c r="DV799" s="401" t="n">
        <v>120</v>
      </c>
      <c r="DW799" s="401" t="n">
        <v>126</v>
      </c>
      <c r="DX799" s="401" t="n">
        <v>101</v>
      </c>
      <c r="DY799" s="401" t="n">
        <v>57</v>
      </c>
      <c r="DZ799" s="401" t="n">
        <v>4</v>
      </c>
      <c r="EA799" s="401" t="n">
        <v>149</v>
      </c>
      <c r="EB799" s="401" t="n">
        <v>121</v>
      </c>
      <c r="EC799" s="401" t="n">
        <v>82</v>
      </c>
      <c r="ED799" s="401" t="n">
        <v>23</v>
      </c>
      <c r="EE799" s="401" t="n">
        <v>156</v>
      </c>
      <c r="EF799" s="401" t="n">
        <v>49</v>
      </c>
      <c r="EG799" s="401" t="n">
        <v>84</v>
      </c>
      <c r="EH799" s="401" t="n">
        <v>42</v>
      </c>
      <c r="EI799" s="401" t="n">
        <v>11</v>
      </c>
      <c r="EJ799" s="401" t="n">
        <v>91</v>
      </c>
      <c r="EK799" s="401" t="n">
        <v>103</v>
      </c>
      <c r="EL799" s="401" t="n">
        <v>123</v>
      </c>
      <c r="EM799" s="401" t="n">
        <v>139</v>
      </c>
      <c r="EN799" s="401" t="n">
        <v>66</v>
      </c>
      <c r="EO799" s="401" t="n">
        <v>63</v>
      </c>
      <c r="EP799" s="401" t="n">
        <v>157</v>
      </c>
      <c r="EQ799" s="401" t="n">
        <v>45</v>
      </c>
      <c r="ER799" s="401" t="n">
        <v>130</v>
      </c>
      <c r="ES799" s="401" t="n">
        <v>78</v>
      </c>
      <c r="ET799" s="401" t="n">
        <v>29</v>
      </c>
      <c r="EU799" s="401" t="n">
        <v>122</v>
      </c>
      <c r="EV799" s="401" t="n">
        <v>99</v>
      </c>
      <c r="EW799" s="401" t="n">
        <v>155</v>
      </c>
      <c r="EX799" s="401" t="n">
        <v>108</v>
      </c>
      <c r="EY799" s="401" t="n">
        <v>61</v>
      </c>
      <c r="EZ799" s="401" t="n">
        <v>62</v>
      </c>
      <c r="FA799" s="401" t="n">
        <v>8</v>
      </c>
      <c r="FB799" s="401" t="n">
        <v>30</v>
      </c>
      <c r="FC799" s="401" t="n">
        <v>105</v>
      </c>
      <c r="FE799" s="401" t="n">
        <v>85</v>
      </c>
      <c r="FF799" s="401" t="n">
        <v>9</v>
      </c>
      <c r="FG799" s="401" t="n">
        <v>2</v>
      </c>
      <c r="FH799" s="401" t="n">
        <v>135</v>
      </c>
      <c r="FJ799" s="401" t="n">
        <v>117</v>
      </c>
      <c r="FK799" s="401" t="n">
        <v>44</v>
      </c>
      <c r="FL799" s="401" t="n">
        <v>81</v>
      </c>
      <c r="FM799" s="401" t="n">
        <v>146</v>
      </c>
    </row>
    <row r="800" customFormat="false" ht="12.75" hidden="false" customHeight="false" outlineLevel="0" collapsed="false">
      <c r="E800" s="401" t="s">
        <v>227</v>
      </c>
      <c r="F800" s="401" t="n">
        <v>80</v>
      </c>
      <c r="G800" s="401" t="n">
        <v>36</v>
      </c>
      <c r="H800" s="401" t="n">
        <v>15</v>
      </c>
      <c r="I800" s="401" t="n">
        <v>48</v>
      </c>
      <c r="J800" s="401" t="n">
        <v>149</v>
      </c>
      <c r="K800" s="401" t="n">
        <v>29</v>
      </c>
      <c r="L800" s="401" t="n">
        <v>144</v>
      </c>
      <c r="M800" s="401" t="n">
        <v>87</v>
      </c>
      <c r="N800" s="401" t="n">
        <v>123</v>
      </c>
      <c r="O800" s="401" t="n">
        <v>33</v>
      </c>
      <c r="P800" s="401" t="n">
        <v>137</v>
      </c>
      <c r="Q800" s="401" t="n">
        <v>130</v>
      </c>
      <c r="R800" s="401" t="n">
        <v>37</v>
      </c>
      <c r="S800" s="401" t="n">
        <v>60</v>
      </c>
      <c r="T800" s="401" t="n">
        <v>81</v>
      </c>
      <c r="U800" s="401" t="n">
        <v>140</v>
      </c>
      <c r="V800" s="401" t="n">
        <v>100</v>
      </c>
      <c r="W800" s="401" t="n">
        <v>146</v>
      </c>
      <c r="X800" s="401" t="n">
        <v>128</v>
      </c>
      <c r="Y800" s="401" t="n">
        <v>155</v>
      </c>
      <c r="Z800" s="401" t="n">
        <v>139</v>
      </c>
      <c r="AA800" s="401" t="n">
        <v>96</v>
      </c>
      <c r="AB800" s="401" t="n">
        <v>61</v>
      </c>
      <c r="AC800" s="401" t="n">
        <v>50</v>
      </c>
      <c r="AD800" s="401" t="n">
        <v>79</v>
      </c>
      <c r="AE800" s="401" t="n">
        <v>135</v>
      </c>
      <c r="AF800" s="401" t="n">
        <v>138</v>
      </c>
      <c r="AG800" s="401" t="n">
        <v>99</v>
      </c>
      <c r="AH800" s="401" t="n">
        <v>116</v>
      </c>
      <c r="AI800" s="401" t="n">
        <v>93</v>
      </c>
      <c r="AJ800" s="401" t="n">
        <v>115</v>
      </c>
      <c r="AK800" s="401" t="n">
        <v>143</v>
      </c>
      <c r="AL800" s="401" t="n">
        <v>120</v>
      </c>
      <c r="AM800" s="401" t="n">
        <v>73</v>
      </c>
      <c r="AN800" s="401" t="n">
        <v>92</v>
      </c>
      <c r="AO800" s="401" t="n">
        <v>107</v>
      </c>
      <c r="AP800" s="401" t="n">
        <v>56</v>
      </c>
      <c r="AQ800" s="401" t="n">
        <v>124</v>
      </c>
      <c r="AR800" s="401" t="n">
        <v>18</v>
      </c>
      <c r="AS800" s="401" t="n">
        <v>41</v>
      </c>
      <c r="AT800" s="401" t="n">
        <v>161</v>
      </c>
      <c r="AU800" s="401" t="n">
        <v>23</v>
      </c>
      <c r="AV800" s="401" t="n">
        <v>89</v>
      </c>
      <c r="AW800" s="401" t="n">
        <v>3</v>
      </c>
      <c r="AX800" s="401" t="n">
        <v>68</v>
      </c>
      <c r="AY800" s="401" t="n">
        <v>40</v>
      </c>
      <c r="AZ800" s="401" t="n">
        <v>95</v>
      </c>
      <c r="BA800" s="401" t="n">
        <v>44</v>
      </c>
      <c r="BB800" s="401" t="n">
        <v>103</v>
      </c>
      <c r="BC800" s="401" t="n">
        <v>47</v>
      </c>
      <c r="BD800" s="401" t="n">
        <v>154</v>
      </c>
      <c r="BE800" s="401" t="n">
        <v>145</v>
      </c>
      <c r="BF800" s="401" t="n">
        <v>52</v>
      </c>
      <c r="BG800" s="401" t="n">
        <v>127</v>
      </c>
      <c r="BH800" s="401" t="n">
        <v>49</v>
      </c>
      <c r="BI800" s="401" t="n">
        <v>20</v>
      </c>
      <c r="BJ800" s="401" t="n">
        <v>28</v>
      </c>
      <c r="BK800" s="401" t="n">
        <v>86</v>
      </c>
      <c r="BL800" s="401" t="n">
        <v>22</v>
      </c>
      <c r="BM800" s="401" t="n">
        <v>14</v>
      </c>
      <c r="BN800" s="401" t="n">
        <v>98</v>
      </c>
      <c r="BO800" s="401" t="n">
        <v>6</v>
      </c>
      <c r="BP800" s="401" t="n">
        <v>75</v>
      </c>
      <c r="BQ800" s="401" t="n">
        <v>126</v>
      </c>
      <c r="BR800" s="401" t="n">
        <v>2</v>
      </c>
      <c r="BS800" s="401" t="n">
        <v>147</v>
      </c>
      <c r="BT800" s="401" t="n">
        <v>113</v>
      </c>
      <c r="BU800" s="401" t="n">
        <v>45</v>
      </c>
      <c r="BV800" s="401" t="n">
        <v>82</v>
      </c>
      <c r="BW800" s="401" t="n">
        <v>7</v>
      </c>
      <c r="BX800" s="401" t="n">
        <v>108</v>
      </c>
      <c r="BY800" s="401" t="n">
        <v>54</v>
      </c>
      <c r="BZ800" s="401" t="n">
        <v>132</v>
      </c>
      <c r="CA800" s="401" t="n">
        <v>83</v>
      </c>
      <c r="CB800" s="401" t="n">
        <v>157</v>
      </c>
      <c r="CC800" s="401" t="n">
        <v>57</v>
      </c>
      <c r="CD800" s="401" t="n">
        <v>25</v>
      </c>
      <c r="CE800" s="401" t="n">
        <v>35</v>
      </c>
      <c r="CF800" s="401" t="n">
        <v>111</v>
      </c>
      <c r="CG800" s="401" t="n">
        <v>62</v>
      </c>
      <c r="CH800" s="401" t="n">
        <v>4</v>
      </c>
      <c r="CI800" s="401" t="n">
        <v>63</v>
      </c>
      <c r="CJ800" s="401" t="n">
        <v>134</v>
      </c>
      <c r="CK800" s="401" t="n">
        <v>122</v>
      </c>
      <c r="CL800" s="401" t="n">
        <v>13</v>
      </c>
      <c r="CM800" s="401" t="n">
        <v>24</v>
      </c>
      <c r="CN800" s="401" t="n">
        <v>58</v>
      </c>
      <c r="CO800" s="401" t="n">
        <v>125</v>
      </c>
      <c r="CP800" s="401" t="n">
        <v>43</v>
      </c>
      <c r="CQ800" s="401" t="n">
        <v>159</v>
      </c>
      <c r="CR800" s="401" t="n">
        <v>5</v>
      </c>
      <c r="CS800" s="401" t="n">
        <v>30</v>
      </c>
      <c r="CT800" s="401" t="n">
        <v>114</v>
      </c>
      <c r="CU800" s="401" t="n">
        <v>142</v>
      </c>
      <c r="CV800" s="401" t="n">
        <v>42</v>
      </c>
      <c r="CW800" s="401" t="n">
        <v>72</v>
      </c>
      <c r="CX800" s="401" t="n">
        <v>88</v>
      </c>
      <c r="CY800" s="401" t="n">
        <v>21</v>
      </c>
      <c r="CZ800" s="401" t="n">
        <v>102</v>
      </c>
      <c r="DA800" s="401" t="n">
        <v>8</v>
      </c>
      <c r="DB800" s="401" t="n">
        <v>133</v>
      </c>
      <c r="DC800" s="401" t="n">
        <v>90</v>
      </c>
      <c r="DD800" s="401" t="n">
        <v>16</v>
      </c>
      <c r="DE800" s="401" t="n">
        <v>38</v>
      </c>
      <c r="DF800" s="401" t="n">
        <v>141</v>
      </c>
      <c r="DG800" s="401" t="n">
        <v>65</v>
      </c>
      <c r="DH800" s="401" t="n">
        <v>118</v>
      </c>
      <c r="DI800" s="401" t="n">
        <v>71</v>
      </c>
      <c r="DJ800" s="401" t="n">
        <v>151</v>
      </c>
      <c r="DK800" s="401" t="n">
        <v>1</v>
      </c>
      <c r="DL800" s="401" t="n">
        <v>27</v>
      </c>
      <c r="DM800" s="401" t="n">
        <v>70</v>
      </c>
      <c r="DN800" s="401" t="n">
        <v>85</v>
      </c>
      <c r="DO800" s="401" t="n">
        <v>17</v>
      </c>
      <c r="DP800" s="401" t="n">
        <v>51</v>
      </c>
      <c r="DQ800" s="401" t="n">
        <v>104</v>
      </c>
      <c r="DR800" s="401" t="n">
        <v>74</v>
      </c>
      <c r="DS800" s="401" t="n">
        <v>156</v>
      </c>
      <c r="DT800" s="401" t="n">
        <v>77</v>
      </c>
      <c r="DU800" s="401" t="n">
        <v>117</v>
      </c>
      <c r="DV800" s="401" t="n">
        <v>152</v>
      </c>
      <c r="DW800" s="401" t="n">
        <v>110</v>
      </c>
      <c r="DX800" s="401" t="n">
        <v>97</v>
      </c>
      <c r="DY800" s="401" t="n">
        <v>10</v>
      </c>
      <c r="DZ800" s="401" t="n">
        <v>131</v>
      </c>
      <c r="EA800" s="401" t="n">
        <v>34</v>
      </c>
      <c r="EB800" s="401" t="n">
        <v>55</v>
      </c>
      <c r="EC800" s="401" t="n">
        <v>9</v>
      </c>
      <c r="ED800" s="401" t="n">
        <v>67</v>
      </c>
      <c r="EE800" s="401" t="n">
        <v>19</v>
      </c>
      <c r="EF800" s="401" t="n">
        <v>119</v>
      </c>
      <c r="EG800" s="401" t="n">
        <v>153</v>
      </c>
      <c r="EH800" s="401" t="n">
        <v>162</v>
      </c>
      <c r="EI800" s="401" t="n">
        <v>106</v>
      </c>
      <c r="EJ800" s="401" t="n">
        <v>26</v>
      </c>
      <c r="EK800" s="401" t="n">
        <v>64</v>
      </c>
      <c r="EL800" s="401" t="n">
        <v>11</v>
      </c>
      <c r="EM800" s="401" t="n">
        <v>69</v>
      </c>
      <c r="EN800" s="401" t="n">
        <v>31</v>
      </c>
      <c r="EO800" s="401" t="n">
        <v>136</v>
      </c>
      <c r="EP800" s="401" t="n">
        <v>105</v>
      </c>
      <c r="EQ800" s="401" t="n">
        <v>94</v>
      </c>
      <c r="ER800" s="401" t="n">
        <v>129</v>
      </c>
      <c r="ES800" s="401" t="n">
        <v>112</v>
      </c>
      <c r="ET800" s="401" t="n">
        <v>121</v>
      </c>
      <c r="EU800" s="401" t="n">
        <v>32</v>
      </c>
      <c r="EV800" s="401" t="n">
        <v>91</v>
      </c>
      <c r="EW800" s="401" t="n">
        <v>160</v>
      </c>
      <c r="EX800" s="401" t="n">
        <v>46</v>
      </c>
      <c r="EY800" s="401" t="n">
        <v>158</v>
      </c>
      <c r="EZ800" s="401" t="n">
        <v>39</v>
      </c>
      <c r="FA800" s="401" t="n">
        <v>76</v>
      </c>
      <c r="FB800" s="401" t="n">
        <v>109</v>
      </c>
      <c r="FC800" s="401" t="n">
        <v>12</v>
      </c>
      <c r="FE800" s="401" t="n">
        <v>59</v>
      </c>
      <c r="FF800" s="401" t="n">
        <v>53</v>
      </c>
      <c r="FG800" s="401" t="n">
        <v>66</v>
      </c>
      <c r="FH800" s="401" t="n">
        <v>150</v>
      </c>
      <c r="FJ800" s="401" t="n">
        <v>78</v>
      </c>
      <c r="FK800" s="401" t="n">
        <v>148</v>
      </c>
      <c r="FL800" s="401" t="n">
        <v>84</v>
      </c>
      <c r="FM800" s="401" t="n">
        <v>101</v>
      </c>
    </row>
    <row r="802" customFormat="false" ht="12.75" hidden="false" customHeight="false" outlineLevel="0" collapsed="false">
      <c r="D802" s="446" t="n">
        <v>163</v>
      </c>
      <c r="E802" s="39" t="s">
        <v>250</v>
      </c>
    </row>
    <row r="803" customFormat="false" ht="12.75" hidden="false" customHeight="false" outlineLevel="0" collapsed="false">
      <c r="E803" s="401" t="s">
        <v>198</v>
      </c>
      <c r="F803" s="401" t="n">
        <v>1</v>
      </c>
      <c r="G803" s="401" t="n">
        <v>2</v>
      </c>
      <c r="H803" s="401" t="n">
        <v>3</v>
      </c>
      <c r="I803" s="401" t="n">
        <v>4</v>
      </c>
      <c r="J803" s="401" t="n">
        <v>5</v>
      </c>
      <c r="K803" s="401" t="n">
        <v>6</v>
      </c>
      <c r="L803" s="401" t="n">
        <v>7</v>
      </c>
      <c r="M803" s="401" t="n">
        <v>8</v>
      </c>
      <c r="N803" s="401" t="n">
        <v>9</v>
      </c>
      <c r="O803" s="401" t="n">
        <v>10</v>
      </c>
      <c r="P803" s="401" t="n">
        <v>11</v>
      </c>
      <c r="Q803" s="401" t="n">
        <v>12</v>
      </c>
      <c r="R803" s="401" t="n">
        <v>13</v>
      </c>
      <c r="S803" s="401" t="n">
        <v>14</v>
      </c>
      <c r="T803" s="401" t="n">
        <v>15</v>
      </c>
      <c r="U803" s="401" t="n">
        <v>16</v>
      </c>
      <c r="V803" s="401" t="n">
        <v>17</v>
      </c>
      <c r="W803" s="401" t="n">
        <v>18</v>
      </c>
      <c r="X803" s="401" t="n">
        <v>19</v>
      </c>
      <c r="Y803" s="401" t="n">
        <v>20</v>
      </c>
      <c r="Z803" s="401" t="n">
        <v>21</v>
      </c>
      <c r="AA803" s="401" t="n">
        <v>22</v>
      </c>
      <c r="AB803" s="401" t="n">
        <v>23</v>
      </c>
      <c r="AC803" s="401" t="n">
        <v>24</v>
      </c>
      <c r="AD803" s="401" t="n">
        <v>25</v>
      </c>
      <c r="AE803" s="401" t="n">
        <v>26</v>
      </c>
      <c r="AF803" s="401" t="n">
        <v>27</v>
      </c>
      <c r="AG803" s="401" t="n">
        <v>28</v>
      </c>
      <c r="AH803" s="401" t="n">
        <v>29</v>
      </c>
      <c r="AI803" s="401" t="n">
        <v>30</v>
      </c>
      <c r="AJ803" s="401" t="n">
        <v>31</v>
      </c>
      <c r="AK803" s="401" t="n">
        <v>32</v>
      </c>
      <c r="AL803" s="401" t="n">
        <v>33</v>
      </c>
      <c r="AM803" s="401" t="n">
        <v>34</v>
      </c>
      <c r="AN803" s="401" t="n">
        <v>35</v>
      </c>
      <c r="AO803" s="401" t="n">
        <v>36</v>
      </c>
      <c r="AP803" s="401" t="n">
        <v>37</v>
      </c>
      <c r="AQ803" s="401" t="n">
        <v>38</v>
      </c>
      <c r="AR803" s="401" t="n">
        <v>39</v>
      </c>
      <c r="AS803" s="401" t="n">
        <v>40</v>
      </c>
      <c r="AT803" s="401" t="n">
        <v>41</v>
      </c>
      <c r="AU803" s="401" t="n">
        <v>42</v>
      </c>
      <c r="AV803" s="401" t="n">
        <v>43</v>
      </c>
      <c r="AW803" s="401" t="n">
        <v>44</v>
      </c>
      <c r="AX803" s="401" t="n">
        <v>45</v>
      </c>
      <c r="AY803" s="401" t="n">
        <v>46</v>
      </c>
      <c r="AZ803" s="401" t="n">
        <v>47</v>
      </c>
      <c r="BA803" s="401" t="n">
        <v>48</v>
      </c>
      <c r="BB803" s="401" t="n">
        <v>49</v>
      </c>
      <c r="BC803" s="401" t="n">
        <v>50</v>
      </c>
      <c r="BD803" s="401" t="n">
        <v>51</v>
      </c>
      <c r="BE803" s="401" t="n">
        <v>52</v>
      </c>
      <c r="BF803" s="401" t="n">
        <v>53</v>
      </c>
      <c r="BG803" s="401" t="n">
        <v>54</v>
      </c>
      <c r="BH803" s="401" t="n">
        <v>55</v>
      </c>
      <c r="BI803" s="401" t="n">
        <v>56</v>
      </c>
      <c r="BJ803" s="401" t="n">
        <v>57</v>
      </c>
      <c r="BK803" s="401" t="n">
        <v>58</v>
      </c>
      <c r="BL803" s="401" t="n">
        <v>59</v>
      </c>
      <c r="BM803" s="401" t="n">
        <v>60</v>
      </c>
      <c r="BN803" s="401" t="n">
        <v>61</v>
      </c>
      <c r="BO803" s="401" t="n">
        <v>62</v>
      </c>
      <c r="BP803" s="401" t="n">
        <v>63</v>
      </c>
      <c r="BQ803" s="401" t="n">
        <v>64</v>
      </c>
      <c r="BR803" s="401" t="n">
        <v>65</v>
      </c>
      <c r="BS803" s="401" t="n">
        <v>66</v>
      </c>
      <c r="BT803" s="401" t="n">
        <v>67</v>
      </c>
      <c r="BU803" s="401" t="n">
        <v>68</v>
      </c>
      <c r="BV803" s="401" t="n">
        <v>69</v>
      </c>
      <c r="BW803" s="401" t="n">
        <v>70</v>
      </c>
      <c r="BX803" s="401" t="n">
        <v>71</v>
      </c>
      <c r="BY803" s="401" t="n">
        <v>72</v>
      </c>
      <c r="BZ803" s="401" t="n">
        <v>73</v>
      </c>
      <c r="CA803" s="401" t="n">
        <v>74</v>
      </c>
      <c r="CB803" s="401" t="n">
        <v>75</v>
      </c>
      <c r="CC803" s="401" t="n">
        <v>76</v>
      </c>
      <c r="CD803" s="401" t="n">
        <v>77</v>
      </c>
      <c r="CE803" s="401" t="n">
        <v>78</v>
      </c>
      <c r="CF803" s="401" t="n">
        <v>79</v>
      </c>
      <c r="CG803" s="401" t="n">
        <v>80</v>
      </c>
      <c r="CH803" s="401" t="n">
        <v>81</v>
      </c>
      <c r="CI803" s="401" t="n">
        <v>82</v>
      </c>
      <c r="CJ803" s="401" t="n">
        <v>83</v>
      </c>
      <c r="CK803" s="401" t="n">
        <v>84</v>
      </c>
      <c r="CL803" s="401" t="n">
        <v>85</v>
      </c>
      <c r="CM803" s="401" t="n">
        <v>86</v>
      </c>
      <c r="CN803" s="401" t="n">
        <v>87</v>
      </c>
      <c r="CO803" s="401" t="n">
        <v>88</v>
      </c>
      <c r="CP803" s="401" t="n">
        <v>89</v>
      </c>
      <c r="CQ803" s="401" t="n">
        <v>90</v>
      </c>
      <c r="CR803" s="401" t="n">
        <v>91</v>
      </c>
      <c r="CS803" s="401" t="n">
        <v>92</v>
      </c>
      <c r="CT803" s="401" t="n">
        <v>93</v>
      </c>
      <c r="CU803" s="401" t="n">
        <v>94</v>
      </c>
      <c r="CV803" s="401" t="n">
        <v>95</v>
      </c>
      <c r="CW803" s="401" t="n">
        <v>96</v>
      </c>
      <c r="CX803" s="401" t="n">
        <v>97</v>
      </c>
      <c r="CY803" s="401" t="n">
        <v>98</v>
      </c>
      <c r="CZ803" s="401" t="n">
        <v>99</v>
      </c>
      <c r="DA803" s="401" t="n">
        <v>100</v>
      </c>
      <c r="DB803" s="401" t="n">
        <v>101</v>
      </c>
      <c r="DC803" s="401" t="n">
        <v>102</v>
      </c>
      <c r="DD803" s="401" t="n">
        <v>103</v>
      </c>
      <c r="DE803" s="401" t="n">
        <v>104</v>
      </c>
      <c r="DF803" s="401" t="n">
        <v>105</v>
      </c>
      <c r="DG803" s="401" t="n">
        <v>106</v>
      </c>
      <c r="DH803" s="401" t="n">
        <v>107</v>
      </c>
      <c r="DI803" s="401" t="n">
        <v>108</v>
      </c>
      <c r="DJ803" s="401" t="n">
        <v>109</v>
      </c>
      <c r="DK803" s="401" t="n">
        <v>110</v>
      </c>
      <c r="DL803" s="401" t="n">
        <v>111</v>
      </c>
      <c r="DM803" s="401" t="n">
        <v>112</v>
      </c>
      <c r="DN803" s="401" t="n">
        <v>113</v>
      </c>
      <c r="DO803" s="401" t="n">
        <v>114</v>
      </c>
      <c r="DP803" s="401" t="n">
        <v>115</v>
      </c>
      <c r="DQ803" s="401" t="n">
        <v>116</v>
      </c>
      <c r="DR803" s="401" t="n">
        <v>117</v>
      </c>
      <c r="DS803" s="401" t="n">
        <v>118</v>
      </c>
      <c r="DT803" s="401" t="n">
        <v>119</v>
      </c>
      <c r="DU803" s="401" t="n">
        <v>120</v>
      </c>
      <c r="DV803" s="401" t="n">
        <v>121</v>
      </c>
      <c r="DW803" s="401" t="n">
        <v>122</v>
      </c>
      <c r="DX803" s="401" t="n">
        <v>123</v>
      </c>
      <c r="DY803" s="401" t="n">
        <v>124</v>
      </c>
      <c r="DZ803" s="401" t="n">
        <v>125</v>
      </c>
      <c r="EA803" s="401" t="n">
        <v>126</v>
      </c>
      <c r="EB803" s="401" t="n">
        <v>127</v>
      </c>
      <c r="EC803" s="401" t="n">
        <v>128</v>
      </c>
      <c r="ED803" s="401" t="n">
        <v>129</v>
      </c>
      <c r="EE803" s="401" t="n">
        <v>130</v>
      </c>
      <c r="EF803" s="401" t="n">
        <v>131</v>
      </c>
      <c r="EG803" s="401" t="n">
        <v>132</v>
      </c>
      <c r="EH803" s="401" t="n">
        <v>133</v>
      </c>
      <c r="EI803" s="401" t="n">
        <v>134</v>
      </c>
      <c r="EJ803" s="401" t="n">
        <v>135</v>
      </c>
      <c r="EK803" s="401" t="n">
        <v>136</v>
      </c>
      <c r="EL803" s="401" t="n">
        <v>137</v>
      </c>
      <c r="EM803" s="401" t="n">
        <v>138</v>
      </c>
      <c r="EN803" s="401" t="n">
        <v>139</v>
      </c>
      <c r="EO803" s="401" t="n">
        <v>140</v>
      </c>
      <c r="EP803" s="401" t="n">
        <v>141</v>
      </c>
      <c r="EQ803" s="401" t="n">
        <v>142</v>
      </c>
      <c r="ER803" s="401" t="n">
        <v>143</v>
      </c>
      <c r="ES803" s="401" t="n">
        <v>144</v>
      </c>
      <c r="ET803" s="401" t="n">
        <v>145</v>
      </c>
      <c r="EU803" s="401" t="n">
        <v>146</v>
      </c>
      <c r="EV803" s="401" t="n">
        <v>147</v>
      </c>
      <c r="EW803" s="401" t="n">
        <v>148</v>
      </c>
      <c r="EX803" s="401" t="n">
        <v>149</v>
      </c>
      <c r="EY803" s="401" t="n">
        <v>150</v>
      </c>
      <c r="EZ803" s="401" t="n">
        <v>151</v>
      </c>
      <c r="FA803" s="401" t="n">
        <v>152</v>
      </c>
      <c r="FB803" s="401" t="n">
        <v>153</v>
      </c>
      <c r="FC803" s="401" t="n">
        <v>154</v>
      </c>
      <c r="FD803" s="401" t="n">
        <v>155</v>
      </c>
      <c r="FE803" s="401" t="n">
        <v>156</v>
      </c>
      <c r="FF803" s="401" t="n">
        <v>157</v>
      </c>
      <c r="FG803" s="401" t="n">
        <v>158</v>
      </c>
      <c r="FH803" s="401" t="n">
        <v>159</v>
      </c>
      <c r="FJ803" s="401" t="n">
        <v>160</v>
      </c>
      <c r="FK803" s="401" t="n">
        <v>161</v>
      </c>
      <c r="FL803" s="401" t="n">
        <v>162</v>
      </c>
      <c r="FM803" s="401" t="n">
        <v>163</v>
      </c>
    </row>
    <row r="804" customFormat="false" ht="12.75" hidden="false" customHeight="false" outlineLevel="0" collapsed="false">
      <c r="E804" s="401" t="s">
        <v>225</v>
      </c>
      <c r="F804" s="401" t="n">
        <v>44</v>
      </c>
      <c r="G804" s="401" t="n">
        <v>28</v>
      </c>
      <c r="H804" s="401" t="n">
        <v>154</v>
      </c>
      <c r="I804" s="401" t="n">
        <v>136</v>
      </c>
      <c r="J804" s="401" t="n">
        <v>83</v>
      </c>
      <c r="K804" s="401" t="n">
        <v>123</v>
      </c>
      <c r="L804" s="401" t="n">
        <v>60</v>
      </c>
      <c r="M804" s="401" t="n">
        <v>54</v>
      </c>
      <c r="N804" s="401" t="n">
        <v>73</v>
      </c>
      <c r="O804" s="401" t="n">
        <v>113</v>
      </c>
      <c r="P804" s="401" t="n">
        <v>102</v>
      </c>
      <c r="Q804" s="401" t="n">
        <v>128</v>
      </c>
      <c r="R804" s="401" t="n">
        <v>110</v>
      </c>
      <c r="S804" s="401" t="n">
        <v>1</v>
      </c>
      <c r="T804" s="401" t="n">
        <v>46</v>
      </c>
      <c r="U804" s="401" t="n">
        <v>125</v>
      </c>
      <c r="V804" s="401" t="n">
        <v>23</v>
      </c>
      <c r="W804" s="401" t="n">
        <v>66</v>
      </c>
      <c r="X804" s="401" t="n">
        <v>147</v>
      </c>
      <c r="Y804" s="401" t="n">
        <v>74</v>
      </c>
      <c r="Z804" s="401" t="n">
        <v>135</v>
      </c>
      <c r="AA804" s="401" t="n">
        <v>95</v>
      </c>
      <c r="AB804" s="401" t="n">
        <v>80</v>
      </c>
      <c r="AC804" s="401" t="n">
        <v>37</v>
      </c>
      <c r="AD804" s="401" t="n">
        <v>106</v>
      </c>
      <c r="AE804" s="401" t="n">
        <v>157</v>
      </c>
      <c r="AF804" s="401" t="n">
        <v>43</v>
      </c>
      <c r="AG804" s="401" t="n">
        <v>149</v>
      </c>
      <c r="AH804" s="401" t="n">
        <v>20</v>
      </c>
      <c r="AI804" s="401" t="n">
        <v>32</v>
      </c>
      <c r="AJ804" s="401" t="n">
        <v>14</v>
      </c>
      <c r="AK804" s="401" t="n">
        <v>101</v>
      </c>
      <c r="AL804" s="401" t="n">
        <v>39</v>
      </c>
      <c r="AM804" s="401" t="n">
        <v>42</v>
      </c>
      <c r="AN804" s="401" t="n">
        <v>81</v>
      </c>
      <c r="AO804" s="401" t="n">
        <v>8</v>
      </c>
      <c r="AP804" s="401" t="n">
        <v>4</v>
      </c>
      <c r="AQ804" s="401" t="n">
        <v>155</v>
      </c>
      <c r="AR804" s="401" t="n">
        <v>33</v>
      </c>
      <c r="AS804" s="401" t="n">
        <v>67</v>
      </c>
      <c r="AT804" s="401" t="n">
        <v>115</v>
      </c>
      <c r="AU804" s="401" t="n">
        <v>63</v>
      </c>
      <c r="AV804" s="401" t="n">
        <v>50</v>
      </c>
      <c r="AW804" s="401" t="n">
        <v>131</v>
      </c>
      <c r="AX804" s="401" t="n">
        <v>78</v>
      </c>
      <c r="AY804" s="401" t="n">
        <v>120</v>
      </c>
      <c r="AZ804" s="401" t="n">
        <v>100</v>
      </c>
      <c r="BA804" s="401" t="n">
        <v>71</v>
      </c>
      <c r="BB804" s="401" t="n">
        <v>22</v>
      </c>
      <c r="BC804" s="401" t="n">
        <v>56</v>
      </c>
      <c r="BD804" s="401" t="n">
        <v>97</v>
      </c>
      <c r="BE804" s="401" t="n">
        <v>148</v>
      </c>
      <c r="BF804" s="401" t="n">
        <v>27</v>
      </c>
      <c r="BG804" s="401" t="n">
        <v>18</v>
      </c>
      <c r="BH804" s="401" t="n">
        <v>161</v>
      </c>
      <c r="BI804" s="401" t="n">
        <v>98</v>
      </c>
      <c r="BJ804" s="401" t="n">
        <v>68</v>
      </c>
      <c r="BK804" s="401" t="n">
        <v>112</v>
      </c>
      <c r="BL804" s="401" t="n">
        <v>6</v>
      </c>
      <c r="BM804" s="401" t="n">
        <v>93</v>
      </c>
      <c r="BN804" s="401" t="n">
        <v>70</v>
      </c>
      <c r="BO804" s="401" t="n">
        <v>76</v>
      </c>
      <c r="BP804" s="401" t="n">
        <v>111</v>
      </c>
      <c r="BQ804" s="401" t="n">
        <v>116</v>
      </c>
      <c r="BR804" s="401" t="n">
        <v>159</v>
      </c>
      <c r="BS804" s="401" t="n">
        <v>40</v>
      </c>
      <c r="BT804" s="401" t="n">
        <v>150</v>
      </c>
      <c r="BU804" s="401" t="n">
        <v>92</v>
      </c>
      <c r="BV804" s="401" t="n">
        <v>41</v>
      </c>
      <c r="BW804" s="401" t="n">
        <v>138</v>
      </c>
      <c r="BX804" s="401" t="n">
        <v>48</v>
      </c>
      <c r="BY804" s="401" t="n">
        <v>13</v>
      </c>
      <c r="BZ804" s="401" t="n">
        <v>52</v>
      </c>
      <c r="CA804" s="401" t="n">
        <v>85</v>
      </c>
      <c r="CB804" s="401" t="n">
        <v>7</v>
      </c>
      <c r="CC804" s="401" t="n">
        <v>47</v>
      </c>
      <c r="CD804" s="401" t="n">
        <v>109</v>
      </c>
      <c r="CE804" s="401" t="n">
        <v>130</v>
      </c>
      <c r="CF804" s="401" t="n">
        <v>53</v>
      </c>
      <c r="CG804" s="401" t="n">
        <v>146</v>
      </c>
      <c r="CH804" s="401" t="n">
        <v>104</v>
      </c>
      <c r="CI804" s="401" t="n">
        <v>79</v>
      </c>
      <c r="CJ804" s="401" t="n">
        <v>107</v>
      </c>
      <c r="CK804" s="401" t="n">
        <v>36</v>
      </c>
      <c r="CL804" s="401" t="n">
        <v>96</v>
      </c>
      <c r="CM804" s="401" t="n">
        <v>87</v>
      </c>
      <c r="CN804" s="401" t="n">
        <v>124</v>
      </c>
      <c r="CO804" s="401" t="n">
        <v>129</v>
      </c>
      <c r="CP804" s="401" t="n">
        <v>118</v>
      </c>
      <c r="CQ804" s="401" t="n">
        <v>21</v>
      </c>
      <c r="CR804" s="401" t="n">
        <v>132</v>
      </c>
      <c r="CS804" s="401" t="n">
        <v>105</v>
      </c>
      <c r="CT804" s="401" t="n">
        <v>29</v>
      </c>
      <c r="CU804" s="401" t="n">
        <v>65</v>
      </c>
      <c r="CV804" s="401" t="n">
        <v>69</v>
      </c>
      <c r="CW804" s="401" t="n">
        <v>49</v>
      </c>
      <c r="CX804" s="401" t="n">
        <v>89</v>
      </c>
      <c r="CY804" s="401" t="n">
        <v>127</v>
      </c>
      <c r="CZ804" s="401" t="n">
        <v>77</v>
      </c>
      <c r="DA804" s="401" t="n">
        <v>121</v>
      </c>
      <c r="DB804" s="401" t="n">
        <v>30</v>
      </c>
      <c r="DC804" s="401" t="n">
        <v>11</v>
      </c>
      <c r="DD804" s="401" t="n">
        <v>137</v>
      </c>
      <c r="DE804" s="401" t="n">
        <v>152</v>
      </c>
      <c r="DF804" s="401" t="n">
        <v>88</v>
      </c>
      <c r="DG804" s="401" t="n">
        <v>114</v>
      </c>
      <c r="DH804" s="401" t="n">
        <v>99</v>
      </c>
      <c r="DI804" s="401" t="n">
        <v>160</v>
      </c>
      <c r="DJ804" s="401" t="n">
        <v>25</v>
      </c>
      <c r="DK804" s="401" t="n">
        <v>117</v>
      </c>
      <c r="DL804" s="401" t="n">
        <v>75</v>
      </c>
      <c r="DM804" s="401" t="n">
        <v>38</v>
      </c>
      <c r="DN804" s="401" t="n">
        <v>45</v>
      </c>
      <c r="DO804" s="401" t="n">
        <v>12</v>
      </c>
      <c r="DP804" s="401" t="n">
        <v>82</v>
      </c>
      <c r="DQ804" s="401" t="n">
        <v>15</v>
      </c>
      <c r="DR804" s="401" t="n">
        <v>84</v>
      </c>
      <c r="DS804" s="401" t="n">
        <v>57</v>
      </c>
      <c r="DT804" s="401" t="n">
        <v>72</v>
      </c>
      <c r="DU804" s="401" t="n">
        <v>122</v>
      </c>
      <c r="DV804" s="401" t="n">
        <v>35</v>
      </c>
      <c r="DW804" s="401" t="n">
        <v>162</v>
      </c>
      <c r="DX804" s="401" t="n">
        <v>17</v>
      </c>
      <c r="DY804" s="401" t="n">
        <v>141</v>
      </c>
      <c r="DZ804" s="401" t="n">
        <v>103</v>
      </c>
      <c r="EA804" s="401" t="n">
        <v>145</v>
      </c>
      <c r="EB804" s="401" t="n">
        <v>24</v>
      </c>
      <c r="EC804" s="401" t="n">
        <v>119</v>
      </c>
      <c r="ED804" s="401" t="n">
        <v>16</v>
      </c>
      <c r="EE804" s="401" t="n">
        <v>139</v>
      </c>
      <c r="EF804" s="401" t="n">
        <v>10</v>
      </c>
      <c r="EG804" s="401" t="n">
        <v>153</v>
      </c>
      <c r="EH804" s="401" t="n">
        <v>26</v>
      </c>
      <c r="EI804" s="401" t="n">
        <v>143</v>
      </c>
      <c r="EJ804" s="401" t="n">
        <v>3</v>
      </c>
      <c r="EK804" s="401" t="n">
        <v>59</v>
      </c>
      <c r="EL804" s="401" t="n">
        <v>158</v>
      </c>
      <c r="EM804" s="401" t="n">
        <v>163</v>
      </c>
      <c r="EN804" s="401" t="n">
        <v>126</v>
      </c>
      <c r="EO804" s="401" t="n">
        <v>142</v>
      </c>
      <c r="EP804" s="401" t="n">
        <v>140</v>
      </c>
      <c r="EQ804" s="401" t="n">
        <v>86</v>
      </c>
      <c r="ER804" s="401" t="n">
        <v>55</v>
      </c>
      <c r="ES804" s="401" t="n">
        <v>108</v>
      </c>
      <c r="ET804" s="401" t="n">
        <v>61</v>
      </c>
      <c r="EU804" s="401" t="n">
        <v>64</v>
      </c>
      <c r="EV804" s="401" t="n">
        <v>19</v>
      </c>
      <c r="EW804" s="401" t="n">
        <v>90</v>
      </c>
      <c r="EX804" s="401" t="n">
        <v>51</v>
      </c>
      <c r="EY804" s="401" t="n">
        <v>94</v>
      </c>
      <c r="EZ804" s="401" t="n">
        <v>9</v>
      </c>
      <c r="FA804" s="401" t="n">
        <v>156</v>
      </c>
      <c r="FB804" s="401" t="n">
        <v>2</v>
      </c>
      <c r="FC804" s="401" t="n">
        <v>133</v>
      </c>
      <c r="FD804" s="401" t="n">
        <v>31</v>
      </c>
      <c r="FE804" s="401" t="n">
        <v>144</v>
      </c>
      <c r="FF804" s="401" t="n">
        <v>91</v>
      </c>
      <c r="FG804" s="401" t="n">
        <v>151</v>
      </c>
      <c r="FH804" s="401" t="n">
        <v>58</v>
      </c>
      <c r="FJ804" s="401" t="n">
        <v>62</v>
      </c>
      <c r="FK804" s="401" t="n">
        <v>134</v>
      </c>
      <c r="FL804" s="401" t="n">
        <v>34</v>
      </c>
      <c r="FM804" s="401" t="n">
        <v>5</v>
      </c>
    </row>
    <row r="805" customFormat="false" ht="12.75" hidden="false" customHeight="false" outlineLevel="0" collapsed="false">
      <c r="E805" s="401" t="s">
        <v>227</v>
      </c>
      <c r="F805" s="401" t="n">
        <v>94</v>
      </c>
      <c r="G805" s="401" t="n">
        <v>130</v>
      </c>
      <c r="H805" s="401" t="n">
        <v>40</v>
      </c>
      <c r="I805" s="401" t="n">
        <v>23</v>
      </c>
      <c r="J805" s="401" t="n">
        <v>148</v>
      </c>
      <c r="K805" s="401" t="n">
        <v>53</v>
      </c>
      <c r="L805" s="401" t="n">
        <v>163</v>
      </c>
      <c r="M805" s="401" t="n">
        <v>105</v>
      </c>
      <c r="N805" s="401" t="n">
        <v>87</v>
      </c>
      <c r="O805" s="401" t="n">
        <v>123</v>
      </c>
      <c r="P805" s="401" t="n">
        <v>33</v>
      </c>
      <c r="Q805" s="401" t="n">
        <v>133</v>
      </c>
      <c r="R805" s="401" t="n">
        <v>84</v>
      </c>
      <c r="S805" s="401" t="n">
        <v>27</v>
      </c>
      <c r="T805" s="401" t="n">
        <v>141</v>
      </c>
      <c r="U805" s="401" t="n">
        <v>7</v>
      </c>
      <c r="V805" s="401" t="n">
        <v>54</v>
      </c>
      <c r="W805" s="401" t="n">
        <v>126</v>
      </c>
      <c r="X805" s="401" t="n">
        <v>81</v>
      </c>
      <c r="Y805" s="401" t="n">
        <v>86</v>
      </c>
      <c r="Z805" s="401" t="n">
        <v>119</v>
      </c>
      <c r="AA805" s="401" t="n">
        <v>44</v>
      </c>
      <c r="AB805" s="401" t="n">
        <v>122</v>
      </c>
      <c r="AC805" s="401" t="n">
        <v>48</v>
      </c>
      <c r="AD805" s="401" t="n">
        <v>71</v>
      </c>
      <c r="AE805" s="401" t="n">
        <v>29</v>
      </c>
      <c r="AF805" s="401" t="n">
        <v>39</v>
      </c>
      <c r="AG805" s="401" t="n">
        <v>15</v>
      </c>
      <c r="AH805" s="401" t="n">
        <v>128</v>
      </c>
      <c r="AI805" s="401" t="n">
        <v>158</v>
      </c>
      <c r="AJ805" s="401" t="n">
        <v>129</v>
      </c>
      <c r="AK805" s="401" t="n">
        <v>138</v>
      </c>
      <c r="AL805" s="401" t="n">
        <v>152</v>
      </c>
      <c r="AM805" s="401" t="n">
        <v>115</v>
      </c>
      <c r="AN805" s="401" t="n">
        <v>132</v>
      </c>
      <c r="AO805" s="401" t="n">
        <v>65</v>
      </c>
      <c r="AP805" s="401" t="n">
        <v>131</v>
      </c>
      <c r="AQ805" s="401" t="n">
        <v>150</v>
      </c>
      <c r="AR805" s="401" t="n">
        <v>111</v>
      </c>
      <c r="AS805" s="401" t="n">
        <v>66</v>
      </c>
      <c r="AT805" s="401" t="n">
        <v>12</v>
      </c>
      <c r="AU805" s="401" t="n">
        <v>118</v>
      </c>
      <c r="AV805" s="401" t="n">
        <v>19</v>
      </c>
      <c r="AW805" s="401" t="n">
        <v>157</v>
      </c>
      <c r="AX805" s="401" t="n">
        <v>102</v>
      </c>
      <c r="AY805" s="401" t="n">
        <v>113</v>
      </c>
      <c r="AZ805" s="401" t="n">
        <v>6</v>
      </c>
      <c r="BA805" s="401" t="n">
        <v>95</v>
      </c>
      <c r="BB805" s="401" t="n">
        <v>121</v>
      </c>
      <c r="BC805" s="401" t="n">
        <v>57</v>
      </c>
      <c r="BD805" s="401" t="n">
        <v>3</v>
      </c>
      <c r="BE805" s="401" t="n">
        <v>116</v>
      </c>
      <c r="BF805" s="401" t="n">
        <v>89</v>
      </c>
      <c r="BG805" s="401" t="n">
        <v>17</v>
      </c>
      <c r="BH805" s="401" t="n">
        <v>64</v>
      </c>
      <c r="BI805" s="401" t="n">
        <v>93</v>
      </c>
      <c r="BJ805" s="401" t="n">
        <v>1</v>
      </c>
      <c r="BK805" s="401" t="n">
        <v>22</v>
      </c>
      <c r="BL805" s="401" t="n">
        <v>61</v>
      </c>
      <c r="BM805" s="401" t="n">
        <v>101</v>
      </c>
      <c r="BN805" s="401" t="n">
        <v>24</v>
      </c>
      <c r="BO805" s="401" t="n">
        <v>155</v>
      </c>
      <c r="BP805" s="401" t="n">
        <v>161</v>
      </c>
      <c r="BQ805" s="401" t="n">
        <v>13</v>
      </c>
      <c r="BR805" s="401" t="n">
        <v>36</v>
      </c>
      <c r="BS805" s="401" t="n">
        <v>139</v>
      </c>
      <c r="BT805" s="401" t="n">
        <v>31</v>
      </c>
      <c r="BU805" s="401" t="n">
        <v>4</v>
      </c>
      <c r="BV805" s="401" t="n">
        <v>47</v>
      </c>
      <c r="BW805" s="401" t="n">
        <v>151</v>
      </c>
      <c r="BX805" s="401" t="n">
        <v>154</v>
      </c>
      <c r="BY805" s="401" t="n">
        <v>110</v>
      </c>
      <c r="BZ805" s="401" t="n">
        <v>60</v>
      </c>
      <c r="CA805" s="401" t="n">
        <v>63</v>
      </c>
      <c r="CB805" s="401" t="n">
        <v>162</v>
      </c>
      <c r="CC805" s="401" t="n">
        <v>100</v>
      </c>
      <c r="CD805" s="401" t="n">
        <v>143</v>
      </c>
      <c r="CE805" s="401" t="n">
        <v>125</v>
      </c>
      <c r="CF805" s="401" t="n">
        <v>68</v>
      </c>
      <c r="CG805" s="401" t="n">
        <v>43</v>
      </c>
      <c r="CH805" s="401" t="n">
        <v>25</v>
      </c>
      <c r="CI805" s="401" t="n">
        <v>41</v>
      </c>
      <c r="CJ805" s="401" t="n">
        <v>79</v>
      </c>
      <c r="CK805" s="401" t="n">
        <v>35</v>
      </c>
      <c r="CL805" s="401" t="n">
        <v>97</v>
      </c>
      <c r="CM805" s="401" t="n">
        <v>20</v>
      </c>
      <c r="CN805" s="401" t="n">
        <v>10</v>
      </c>
      <c r="CO805" s="401" t="n">
        <v>99</v>
      </c>
      <c r="CP805" s="401" t="n">
        <v>11</v>
      </c>
      <c r="CQ805" s="401" t="n">
        <v>104</v>
      </c>
      <c r="CR805" s="401" t="n">
        <v>58</v>
      </c>
      <c r="CS805" s="401" t="n">
        <v>46</v>
      </c>
      <c r="CT805" s="401" t="n">
        <v>67</v>
      </c>
      <c r="CU805" s="401" t="n">
        <v>137</v>
      </c>
      <c r="CV805" s="401" t="n">
        <v>2</v>
      </c>
      <c r="CW805" s="401" t="n">
        <v>108</v>
      </c>
      <c r="CX805" s="401" t="n">
        <v>135</v>
      </c>
      <c r="CY805" s="401" t="n">
        <v>75</v>
      </c>
      <c r="CZ805" s="401" t="n">
        <v>145</v>
      </c>
      <c r="DA805" s="401" t="n">
        <v>76</v>
      </c>
      <c r="DB805" s="401" t="n">
        <v>90</v>
      </c>
      <c r="DC805" s="401" t="n">
        <v>83</v>
      </c>
      <c r="DD805" s="401" t="n">
        <v>134</v>
      </c>
      <c r="DE805" s="401" t="n">
        <v>91</v>
      </c>
      <c r="DF805" s="401" t="n">
        <v>14</v>
      </c>
      <c r="DG805" s="401" t="n">
        <v>147</v>
      </c>
      <c r="DH805" s="401" t="n">
        <v>106</v>
      </c>
      <c r="DI805" s="401" t="n">
        <v>30</v>
      </c>
      <c r="DJ805" s="401" t="n">
        <v>153</v>
      </c>
      <c r="DK805" s="401" t="n">
        <v>114</v>
      </c>
      <c r="DL805" s="401" t="n">
        <v>69</v>
      </c>
      <c r="DM805" s="401" t="n">
        <v>149</v>
      </c>
      <c r="DN805" s="401" t="n">
        <v>144</v>
      </c>
      <c r="DO805" s="401" t="n">
        <v>156</v>
      </c>
      <c r="DP805" s="401" t="n">
        <v>62</v>
      </c>
      <c r="DQ805" s="401" t="n">
        <v>159</v>
      </c>
      <c r="DR805" s="401" t="n">
        <v>140</v>
      </c>
      <c r="DS805" s="401" t="n">
        <v>21</v>
      </c>
      <c r="DT805" s="401" t="n">
        <v>26</v>
      </c>
      <c r="DU805" s="401" t="n">
        <v>52</v>
      </c>
      <c r="DV805" s="401" t="n">
        <v>85</v>
      </c>
      <c r="DW805" s="401" t="n">
        <v>80</v>
      </c>
      <c r="DX805" s="401" t="n">
        <v>117</v>
      </c>
      <c r="DY805" s="401" t="n">
        <v>98</v>
      </c>
      <c r="DZ805" s="401" t="n">
        <v>49</v>
      </c>
      <c r="EA805" s="401" t="n">
        <v>18</v>
      </c>
      <c r="EB805" s="401" t="n">
        <v>45</v>
      </c>
      <c r="EC805" s="401" t="n">
        <v>70</v>
      </c>
      <c r="ED805" s="401" t="n">
        <v>56</v>
      </c>
      <c r="EE805" s="401" t="n">
        <v>51</v>
      </c>
      <c r="EF805" s="401" t="n">
        <v>88</v>
      </c>
      <c r="EG805" s="401" t="n">
        <v>73</v>
      </c>
      <c r="EH805" s="401" t="n">
        <v>37</v>
      </c>
      <c r="EI805" s="401" t="n">
        <v>92</v>
      </c>
      <c r="EJ805" s="401" t="n">
        <v>59</v>
      </c>
      <c r="EK805" s="401" t="n">
        <v>5</v>
      </c>
      <c r="EL805" s="401" t="n">
        <v>136</v>
      </c>
      <c r="EM805" s="401" t="n">
        <v>96</v>
      </c>
      <c r="EN805" s="401" t="n">
        <v>127</v>
      </c>
      <c r="EO805" s="401" t="n">
        <v>9</v>
      </c>
      <c r="EP805" s="401" t="n">
        <v>77</v>
      </c>
      <c r="EQ805" s="401" t="n">
        <v>146</v>
      </c>
      <c r="ER805" s="401" t="n">
        <v>42</v>
      </c>
      <c r="ES805" s="401" t="n">
        <v>107</v>
      </c>
      <c r="ET805" s="401" t="n">
        <v>16</v>
      </c>
      <c r="EU805" s="401" t="n">
        <v>109</v>
      </c>
      <c r="EV805" s="401" t="n">
        <v>34</v>
      </c>
      <c r="EW805" s="401" t="n">
        <v>72</v>
      </c>
      <c r="EX805" s="401" t="n">
        <v>112</v>
      </c>
      <c r="EY805" s="401" t="n">
        <v>38</v>
      </c>
      <c r="EZ805" s="401" t="n">
        <v>74</v>
      </c>
      <c r="FA805" s="401" t="n">
        <v>50</v>
      </c>
      <c r="FB805" s="401" t="n">
        <v>142</v>
      </c>
      <c r="FC805" s="401" t="n">
        <v>160</v>
      </c>
      <c r="FD805" s="401" t="n">
        <v>28</v>
      </c>
      <c r="FE805" s="401" t="n">
        <v>82</v>
      </c>
      <c r="FF805" s="401" t="n">
        <v>103</v>
      </c>
      <c r="FG805" s="401" t="n">
        <v>32</v>
      </c>
      <c r="FH805" s="401" t="n">
        <v>120</v>
      </c>
      <c r="FJ805" s="401" t="n">
        <v>55</v>
      </c>
      <c r="FK805" s="401" t="n">
        <v>78</v>
      </c>
      <c r="FL805" s="401" t="n">
        <v>124</v>
      </c>
      <c r="FM805" s="401" t="n">
        <v>8</v>
      </c>
    </row>
    <row r="807" customFormat="false" ht="12.75" hidden="false" customHeight="false" outlineLevel="0" collapsed="false">
      <c r="D807" s="446" t="n">
        <v>164</v>
      </c>
      <c r="E807" s="39" t="s">
        <v>250</v>
      </c>
    </row>
    <row r="808" customFormat="false" ht="12.75" hidden="false" customHeight="false" outlineLevel="0" collapsed="false">
      <c r="E808" s="401" t="s">
        <v>198</v>
      </c>
      <c r="F808" s="401" t="n">
        <v>1</v>
      </c>
      <c r="G808" s="401" t="n">
        <v>2</v>
      </c>
      <c r="H808" s="401" t="n">
        <v>3</v>
      </c>
      <c r="I808" s="401" t="n">
        <v>4</v>
      </c>
      <c r="J808" s="401" t="n">
        <v>5</v>
      </c>
      <c r="K808" s="401" t="n">
        <v>6</v>
      </c>
      <c r="L808" s="401" t="n">
        <v>7</v>
      </c>
      <c r="M808" s="401" t="n">
        <v>8</v>
      </c>
      <c r="N808" s="401" t="n">
        <v>9</v>
      </c>
      <c r="O808" s="401" t="n">
        <v>10</v>
      </c>
      <c r="P808" s="401" t="n">
        <v>11</v>
      </c>
      <c r="Q808" s="401" t="n">
        <v>12</v>
      </c>
      <c r="R808" s="401" t="n">
        <v>13</v>
      </c>
      <c r="S808" s="401" t="n">
        <v>14</v>
      </c>
      <c r="T808" s="401" t="n">
        <v>15</v>
      </c>
      <c r="U808" s="401" t="n">
        <v>16</v>
      </c>
      <c r="V808" s="401" t="n">
        <v>17</v>
      </c>
      <c r="W808" s="401" t="n">
        <v>18</v>
      </c>
      <c r="X808" s="401" t="n">
        <v>19</v>
      </c>
      <c r="Y808" s="401" t="n">
        <v>20</v>
      </c>
      <c r="Z808" s="401" t="n">
        <v>21</v>
      </c>
      <c r="AA808" s="401" t="n">
        <v>22</v>
      </c>
      <c r="AB808" s="401" t="n">
        <v>23</v>
      </c>
      <c r="AC808" s="401" t="n">
        <v>24</v>
      </c>
      <c r="AD808" s="401" t="n">
        <v>25</v>
      </c>
      <c r="AE808" s="401" t="n">
        <v>26</v>
      </c>
      <c r="AF808" s="401" t="n">
        <v>27</v>
      </c>
      <c r="AG808" s="401" t="n">
        <v>28</v>
      </c>
      <c r="AH808" s="401" t="n">
        <v>29</v>
      </c>
      <c r="AI808" s="401" t="n">
        <v>30</v>
      </c>
      <c r="AJ808" s="401" t="n">
        <v>31</v>
      </c>
      <c r="AK808" s="401" t="n">
        <v>32</v>
      </c>
      <c r="AL808" s="401" t="n">
        <v>33</v>
      </c>
      <c r="AM808" s="401" t="n">
        <v>34</v>
      </c>
      <c r="AN808" s="401" t="n">
        <v>35</v>
      </c>
      <c r="AO808" s="401" t="n">
        <v>36</v>
      </c>
      <c r="AP808" s="401" t="n">
        <v>37</v>
      </c>
      <c r="AQ808" s="401" t="n">
        <v>38</v>
      </c>
      <c r="AR808" s="401" t="n">
        <v>39</v>
      </c>
      <c r="AS808" s="401" t="n">
        <v>40</v>
      </c>
      <c r="AT808" s="401" t="n">
        <v>41</v>
      </c>
      <c r="AU808" s="401" t="n">
        <v>42</v>
      </c>
      <c r="AV808" s="401" t="n">
        <v>43</v>
      </c>
      <c r="AW808" s="401" t="n">
        <v>44</v>
      </c>
      <c r="AX808" s="401" t="n">
        <v>45</v>
      </c>
      <c r="AY808" s="401" t="n">
        <v>46</v>
      </c>
      <c r="AZ808" s="401" t="n">
        <v>47</v>
      </c>
      <c r="BA808" s="401" t="n">
        <v>48</v>
      </c>
      <c r="BB808" s="401" t="n">
        <v>49</v>
      </c>
      <c r="BC808" s="401" t="n">
        <v>50</v>
      </c>
      <c r="BD808" s="401" t="n">
        <v>51</v>
      </c>
      <c r="BE808" s="401" t="n">
        <v>52</v>
      </c>
      <c r="BF808" s="401" t="n">
        <v>53</v>
      </c>
      <c r="BG808" s="401" t="n">
        <v>54</v>
      </c>
      <c r="BH808" s="401" t="n">
        <v>55</v>
      </c>
      <c r="BI808" s="401" t="n">
        <v>56</v>
      </c>
      <c r="BJ808" s="401" t="n">
        <v>57</v>
      </c>
      <c r="BK808" s="401" t="n">
        <v>58</v>
      </c>
      <c r="BL808" s="401" t="n">
        <v>59</v>
      </c>
      <c r="BM808" s="401" t="n">
        <v>60</v>
      </c>
      <c r="BN808" s="401" t="n">
        <v>61</v>
      </c>
      <c r="BO808" s="401" t="n">
        <v>62</v>
      </c>
      <c r="BP808" s="401" t="n">
        <v>63</v>
      </c>
      <c r="BQ808" s="401" t="n">
        <v>64</v>
      </c>
      <c r="BR808" s="401" t="n">
        <v>65</v>
      </c>
      <c r="BS808" s="401" t="n">
        <v>66</v>
      </c>
      <c r="BT808" s="401" t="n">
        <v>67</v>
      </c>
      <c r="BU808" s="401" t="n">
        <v>68</v>
      </c>
      <c r="BV808" s="401" t="n">
        <v>69</v>
      </c>
      <c r="BW808" s="401" t="n">
        <v>70</v>
      </c>
      <c r="BX808" s="401" t="n">
        <v>71</v>
      </c>
      <c r="BY808" s="401" t="n">
        <v>72</v>
      </c>
      <c r="BZ808" s="401" t="n">
        <v>73</v>
      </c>
      <c r="CA808" s="401" t="n">
        <v>74</v>
      </c>
      <c r="CB808" s="401" t="n">
        <v>75</v>
      </c>
      <c r="CC808" s="401" t="n">
        <v>76</v>
      </c>
      <c r="CD808" s="401" t="n">
        <v>77</v>
      </c>
      <c r="CE808" s="401" t="n">
        <v>78</v>
      </c>
      <c r="CF808" s="401" t="n">
        <v>79</v>
      </c>
      <c r="CG808" s="401" t="n">
        <v>80</v>
      </c>
      <c r="CH808" s="401" t="n">
        <v>81</v>
      </c>
      <c r="CI808" s="401" t="n">
        <v>82</v>
      </c>
      <c r="CJ808" s="401" t="n">
        <v>83</v>
      </c>
      <c r="CK808" s="401" t="n">
        <v>84</v>
      </c>
      <c r="CL808" s="401" t="n">
        <v>85</v>
      </c>
      <c r="CM808" s="401" t="n">
        <v>86</v>
      </c>
      <c r="CN808" s="401" t="n">
        <v>87</v>
      </c>
      <c r="CO808" s="401" t="n">
        <v>88</v>
      </c>
      <c r="CP808" s="401" t="n">
        <v>89</v>
      </c>
      <c r="CQ808" s="401" t="n">
        <v>90</v>
      </c>
      <c r="CR808" s="401" t="n">
        <v>91</v>
      </c>
      <c r="CS808" s="401" t="n">
        <v>92</v>
      </c>
      <c r="CT808" s="401" t="n">
        <v>93</v>
      </c>
      <c r="CU808" s="401" t="n">
        <v>94</v>
      </c>
      <c r="CV808" s="401" t="n">
        <v>95</v>
      </c>
      <c r="CW808" s="401" t="n">
        <v>96</v>
      </c>
      <c r="CX808" s="401" t="n">
        <v>97</v>
      </c>
      <c r="CY808" s="401" t="n">
        <v>98</v>
      </c>
      <c r="CZ808" s="401" t="n">
        <v>99</v>
      </c>
      <c r="DA808" s="401" t="n">
        <v>100</v>
      </c>
      <c r="DB808" s="401" t="n">
        <v>101</v>
      </c>
      <c r="DC808" s="401" t="n">
        <v>102</v>
      </c>
      <c r="DD808" s="401" t="n">
        <v>103</v>
      </c>
      <c r="DE808" s="401" t="n">
        <v>104</v>
      </c>
      <c r="DF808" s="401" t="n">
        <v>105</v>
      </c>
      <c r="DG808" s="401" t="n">
        <v>106</v>
      </c>
      <c r="DH808" s="401" t="n">
        <v>107</v>
      </c>
      <c r="DI808" s="401" t="n">
        <v>108</v>
      </c>
      <c r="DJ808" s="401" t="n">
        <v>109</v>
      </c>
      <c r="DK808" s="401" t="n">
        <v>110</v>
      </c>
      <c r="DL808" s="401" t="n">
        <v>111</v>
      </c>
      <c r="DM808" s="401" t="n">
        <v>112</v>
      </c>
      <c r="DN808" s="401" t="n">
        <v>113</v>
      </c>
      <c r="DO808" s="401" t="n">
        <v>114</v>
      </c>
      <c r="DP808" s="401" t="n">
        <v>115</v>
      </c>
      <c r="DQ808" s="401" t="n">
        <v>116</v>
      </c>
      <c r="DR808" s="401" t="n">
        <v>117</v>
      </c>
      <c r="DS808" s="401" t="n">
        <v>118</v>
      </c>
      <c r="DT808" s="401" t="n">
        <v>119</v>
      </c>
      <c r="DU808" s="401" t="n">
        <v>120</v>
      </c>
      <c r="DV808" s="401" t="n">
        <v>121</v>
      </c>
      <c r="DW808" s="401" t="n">
        <v>122</v>
      </c>
      <c r="DX808" s="401" t="n">
        <v>123</v>
      </c>
      <c r="DY808" s="401" t="n">
        <v>124</v>
      </c>
      <c r="DZ808" s="401" t="n">
        <v>125</v>
      </c>
      <c r="EA808" s="401" t="n">
        <v>126</v>
      </c>
      <c r="EB808" s="401" t="n">
        <v>127</v>
      </c>
      <c r="EC808" s="401" t="n">
        <v>128</v>
      </c>
      <c r="ED808" s="401" t="n">
        <v>129</v>
      </c>
      <c r="EE808" s="401" t="n">
        <v>130</v>
      </c>
      <c r="EF808" s="401" t="n">
        <v>131</v>
      </c>
      <c r="EG808" s="401" t="n">
        <v>132</v>
      </c>
      <c r="EH808" s="401" t="n">
        <v>133</v>
      </c>
      <c r="EI808" s="401" t="n">
        <v>134</v>
      </c>
      <c r="EJ808" s="401" t="n">
        <v>135</v>
      </c>
      <c r="EK808" s="401" t="n">
        <v>136</v>
      </c>
      <c r="EL808" s="401" t="n">
        <v>137</v>
      </c>
      <c r="EM808" s="401" t="n">
        <v>138</v>
      </c>
      <c r="EN808" s="401" t="n">
        <v>139</v>
      </c>
      <c r="EO808" s="401" t="n">
        <v>140</v>
      </c>
      <c r="EP808" s="401" t="n">
        <v>141</v>
      </c>
      <c r="EQ808" s="401" t="n">
        <v>142</v>
      </c>
      <c r="ER808" s="401" t="n">
        <v>143</v>
      </c>
      <c r="ES808" s="401" t="n">
        <v>144</v>
      </c>
      <c r="ET808" s="401" t="n">
        <v>145</v>
      </c>
      <c r="EU808" s="401" t="n">
        <v>146</v>
      </c>
      <c r="EV808" s="401" t="n">
        <v>147</v>
      </c>
      <c r="EW808" s="401" t="n">
        <v>148</v>
      </c>
      <c r="EX808" s="401" t="n">
        <v>149</v>
      </c>
      <c r="EY808" s="401" t="n">
        <v>150</v>
      </c>
      <c r="EZ808" s="401" t="n">
        <v>151</v>
      </c>
      <c r="FA808" s="401" t="n">
        <v>152</v>
      </c>
      <c r="FB808" s="401" t="n">
        <v>153</v>
      </c>
      <c r="FC808" s="401" t="n">
        <v>154</v>
      </c>
      <c r="FD808" s="401" t="n">
        <v>155</v>
      </c>
      <c r="FE808" s="401" t="n">
        <v>156</v>
      </c>
      <c r="FF808" s="401" t="n">
        <v>157</v>
      </c>
      <c r="FG808" s="401" t="n">
        <v>158</v>
      </c>
      <c r="FH808" s="401" t="n">
        <v>159</v>
      </c>
      <c r="FI808" s="401" t="n">
        <v>160</v>
      </c>
      <c r="FJ808" s="401" t="n">
        <v>161</v>
      </c>
      <c r="FK808" s="401" t="n">
        <v>162</v>
      </c>
      <c r="FL808" s="401" t="n">
        <v>163</v>
      </c>
      <c r="FM808" s="401" t="n">
        <v>164</v>
      </c>
    </row>
    <row r="809" customFormat="false" ht="12.75" hidden="false" customHeight="false" outlineLevel="0" collapsed="false">
      <c r="E809" s="401" t="s">
        <v>225</v>
      </c>
      <c r="F809" s="401" t="n">
        <v>143</v>
      </c>
      <c r="G809" s="401" t="n">
        <v>115</v>
      </c>
      <c r="H809" s="401" t="n">
        <v>77</v>
      </c>
      <c r="I809" s="401" t="n">
        <v>13</v>
      </c>
      <c r="J809" s="401" t="n">
        <v>157</v>
      </c>
      <c r="K809" s="401" t="n">
        <v>65</v>
      </c>
      <c r="L809" s="401" t="n">
        <v>130</v>
      </c>
      <c r="M809" s="401" t="n">
        <v>141</v>
      </c>
      <c r="N809" s="401" t="n">
        <v>31</v>
      </c>
      <c r="O809" s="401" t="n">
        <v>42</v>
      </c>
      <c r="P809" s="401" t="n">
        <v>39</v>
      </c>
      <c r="Q809" s="401" t="n">
        <v>25</v>
      </c>
      <c r="R809" s="401" t="n">
        <v>120</v>
      </c>
      <c r="S809" s="401" t="n">
        <v>113</v>
      </c>
      <c r="T809" s="401" t="n">
        <v>131</v>
      </c>
      <c r="U809" s="401" t="n">
        <v>49</v>
      </c>
      <c r="V809" s="401" t="n">
        <v>123</v>
      </c>
      <c r="W809" s="401" t="n">
        <v>104</v>
      </c>
      <c r="X809" s="401" t="n">
        <v>161</v>
      </c>
      <c r="Y809" s="401" t="n">
        <v>156</v>
      </c>
      <c r="Z809" s="401" t="n">
        <v>160</v>
      </c>
      <c r="AA809" s="401" t="n">
        <v>19</v>
      </c>
      <c r="AB809" s="401" t="n">
        <v>116</v>
      </c>
      <c r="AC809" s="401" t="n">
        <v>56</v>
      </c>
      <c r="AD809" s="401" t="n">
        <v>48</v>
      </c>
      <c r="AE809" s="401" t="n">
        <v>55</v>
      </c>
      <c r="AF809" s="401" t="n">
        <v>6</v>
      </c>
      <c r="AG809" s="401" t="n">
        <v>146</v>
      </c>
      <c r="AH809" s="401" t="n">
        <v>3</v>
      </c>
      <c r="AI809" s="401" t="n">
        <v>98</v>
      </c>
      <c r="AJ809" s="401" t="n">
        <v>9</v>
      </c>
      <c r="AK809" s="401" t="n">
        <v>46</v>
      </c>
      <c r="AL809" s="401" t="n">
        <v>149</v>
      </c>
      <c r="AM809" s="401" t="n">
        <v>97</v>
      </c>
      <c r="AN809" s="401" t="n">
        <v>124</v>
      </c>
      <c r="AO809" s="401" t="n">
        <v>109</v>
      </c>
      <c r="AP809" s="401" t="n">
        <v>38</v>
      </c>
      <c r="AQ809" s="401" t="n">
        <v>1</v>
      </c>
      <c r="AR809" s="401" t="n">
        <v>127</v>
      </c>
      <c r="AS809" s="401" t="n">
        <v>83</v>
      </c>
      <c r="AT809" s="401" t="n">
        <v>78</v>
      </c>
      <c r="AU809" s="401" t="n">
        <v>18</v>
      </c>
      <c r="AV809" s="401" t="n">
        <v>81</v>
      </c>
      <c r="AW809" s="401" t="n">
        <v>137</v>
      </c>
      <c r="AX809" s="401" t="n">
        <v>69</v>
      </c>
      <c r="AY809" s="401" t="n">
        <v>112</v>
      </c>
      <c r="AZ809" s="401" t="n">
        <v>20</v>
      </c>
      <c r="BA809" s="401" t="n">
        <v>12</v>
      </c>
      <c r="BB809" s="401" t="n">
        <v>10</v>
      </c>
      <c r="BC809" s="401" t="n">
        <v>107</v>
      </c>
      <c r="BD809" s="401" t="n">
        <v>74</v>
      </c>
      <c r="BE809" s="401" t="n">
        <v>70</v>
      </c>
      <c r="BF809" s="401" t="n">
        <v>32</v>
      </c>
      <c r="BG809" s="401" t="n">
        <v>87</v>
      </c>
      <c r="BH809" s="401" t="n">
        <v>91</v>
      </c>
      <c r="BI809" s="401" t="n">
        <v>95</v>
      </c>
      <c r="BJ809" s="401" t="n">
        <v>21</v>
      </c>
      <c r="BK809" s="401" t="n">
        <v>37</v>
      </c>
      <c r="BL809" s="401" t="n">
        <v>162</v>
      </c>
      <c r="BM809" s="401" t="n">
        <v>89</v>
      </c>
      <c r="BN809" s="401" t="n">
        <v>5</v>
      </c>
      <c r="BO809" s="401" t="n">
        <v>108</v>
      </c>
      <c r="BP809" s="401" t="n">
        <v>16</v>
      </c>
      <c r="BQ809" s="401" t="n">
        <v>148</v>
      </c>
      <c r="BR809" s="401" t="n">
        <v>111</v>
      </c>
      <c r="BS809" s="401" t="n">
        <v>47</v>
      </c>
      <c r="BT809" s="401" t="n">
        <v>158</v>
      </c>
      <c r="BU809" s="401" t="n">
        <v>142</v>
      </c>
      <c r="BV809" s="401" t="n">
        <v>122</v>
      </c>
      <c r="BW809" s="401" t="n">
        <v>119</v>
      </c>
      <c r="BX809" s="401" t="n">
        <v>29</v>
      </c>
      <c r="BY809" s="401" t="n">
        <v>68</v>
      </c>
      <c r="BZ809" s="401" t="n">
        <v>41</v>
      </c>
      <c r="CA809" s="401" t="n">
        <v>132</v>
      </c>
      <c r="CB809" s="401" t="n">
        <v>164</v>
      </c>
      <c r="CC809" s="401" t="n">
        <v>63</v>
      </c>
      <c r="CD809" s="401" t="n">
        <v>4</v>
      </c>
      <c r="CE809" s="401" t="n">
        <v>7</v>
      </c>
      <c r="CF809" s="401" t="n">
        <v>126</v>
      </c>
      <c r="CG809" s="401" t="n">
        <v>153</v>
      </c>
      <c r="CH809" s="401" t="n">
        <v>93</v>
      </c>
      <c r="CI809" s="401" t="n">
        <v>163</v>
      </c>
      <c r="CJ809" s="401" t="n">
        <v>79</v>
      </c>
      <c r="CK809" s="401" t="n">
        <v>67</v>
      </c>
      <c r="CL809" s="401" t="n">
        <v>71</v>
      </c>
      <c r="CM809" s="401" t="n">
        <v>139</v>
      </c>
      <c r="CN809" s="401" t="n">
        <v>58</v>
      </c>
      <c r="CO809" s="401" t="n">
        <v>44</v>
      </c>
      <c r="CP809" s="401" t="n">
        <v>27</v>
      </c>
      <c r="CQ809" s="401" t="n">
        <v>54</v>
      </c>
      <c r="CR809" s="401" t="n">
        <v>125</v>
      </c>
      <c r="CS809" s="401" t="n">
        <v>33</v>
      </c>
      <c r="CT809" s="401" t="n">
        <v>80</v>
      </c>
      <c r="CU809" s="401" t="n">
        <v>117</v>
      </c>
      <c r="CV809" s="401" t="n">
        <v>57</v>
      </c>
      <c r="CW809" s="401" t="n">
        <v>84</v>
      </c>
      <c r="CX809" s="401" t="n">
        <v>135</v>
      </c>
      <c r="CY809" s="401" t="n">
        <v>30</v>
      </c>
      <c r="CZ809" s="401" t="n">
        <v>36</v>
      </c>
      <c r="DA809" s="401" t="n">
        <v>96</v>
      </c>
      <c r="DB809" s="401" t="n">
        <v>99</v>
      </c>
      <c r="DC809" s="401" t="n">
        <v>76</v>
      </c>
      <c r="DD809" s="401" t="n">
        <v>106</v>
      </c>
      <c r="DE809" s="401" t="n">
        <v>101</v>
      </c>
      <c r="DF809" s="401" t="n">
        <v>144</v>
      </c>
      <c r="DG809" s="401" t="n">
        <v>150</v>
      </c>
      <c r="DH809" s="401" t="n">
        <v>90</v>
      </c>
      <c r="DI809" s="401" t="n">
        <v>62</v>
      </c>
      <c r="DJ809" s="401" t="n">
        <v>72</v>
      </c>
      <c r="DK809" s="401" t="n">
        <v>52</v>
      </c>
      <c r="DL809" s="401" t="n">
        <v>100</v>
      </c>
      <c r="DM809" s="401" t="n">
        <v>53</v>
      </c>
      <c r="DN809" s="401" t="n">
        <v>26</v>
      </c>
      <c r="DO809" s="401" t="n">
        <v>140</v>
      </c>
      <c r="DP809" s="401" t="n">
        <v>2</v>
      </c>
      <c r="DQ809" s="401" t="n">
        <v>85</v>
      </c>
      <c r="DR809" s="401" t="n">
        <v>14</v>
      </c>
      <c r="DS809" s="401" t="n">
        <v>22</v>
      </c>
      <c r="DT809" s="401" t="n">
        <v>40</v>
      </c>
      <c r="DU809" s="401" t="n">
        <v>151</v>
      </c>
      <c r="DV809" s="401" t="n">
        <v>43</v>
      </c>
      <c r="DW809" s="401" t="n">
        <v>28</v>
      </c>
      <c r="DX809" s="401" t="n">
        <v>129</v>
      </c>
      <c r="DY809" s="401" t="n">
        <v>88</v>
      </c>
      <c r="DZ809" s="401" t="n">
        <v>61</v>
      </c>
      <c r="EA809" s="401" t="n">
        <v>34</v>
      </c>
      <c r="EB809" s="401" t="n">
        <v>145</v>
      </c>
      <c r="EC809" s="401" t="n">
        <v>50</v>
      </c>
      <c r="ED809" s="401" t="n">
        <v>17</v>
      </c>
      <c r="EE809" s="401" t="n">
        <v>66</v>
      </c>
      <c r="EF809" s="401" t="n">
        <v>35</v>
      </c>
      <c r="EG809" s="401" t="n">
        <v>138</v>
      </c>
      <c r="EH809" s="401" t="n">
        <v>159</v>
      </c>
      <c r="EI809" s="401" t="n">
        <v>152</v>
      </c>
      <c r="EJ809" s="401" t="n">
        <v>121</v>
      </c>
      <c r="EK809" s="401" t="n">
        <v>82</v>
      </c>
      <c r="EL809" s="401" t="n">
        <v>128</v>
      </c>
      <c r="EM809" s="401" t="n">
        <v>105</v>
      </c>
      <c r="EN809" s="401" t="n">
        <v>147</v>
      </c>
      <c r="EO809" s="401" t="n">
        <v>73</v>
      </c>
      <c r="EP809" s="401" t="n">
        <v>8</v>
      </c>
      <c r="EQ809" s="401" t="n">
        <v>103</v>
      </c>
      <c r="ER809" s="401" t="n">
        <v>94</v>
      </c>
      <c r="ES809" s="401" t="n">
        <v>60</v>
      </c>
      <c r="ET809" s="401" t="n">
        <v>86</v>
      </c>
      <c r="EU809" s="401" t="n">
        <v>92</v>
      </c>
      <c r="EV809" s="401" t="n">
        <v>11</v>
      </c>
      <c r="EW809" s="401" t="n">
        <v>64</v>
      </c>
      <c r="EX809" s="401" t="n">
        <v>23</v>
      </c>
      <c r="EY809" s="401" t="n">
        <v>59</v>
      </c>
      <c r="EZ809" s="401" t="n">
        <v>118</v>
      </c>
      <c r="FA809" s="401" t="n">
        <v>134</v>
      </c>
      <c r="FB809" s="401" t="n">
        <v>24</v>
      </c>
      <c r="FC809" s="401" t="n">
        <v>110</v>
      </c>
      <c r="FD809" s="401" t="n">
        <v>51</v>
      </c>
      <c r="FE809" s="401" t="n">
        <v>75</v>
      </c>
      <c r="FF809" s="401" t="n">
        <v>154</v>
      </c>
      <c r="FG809" s="401" t="n">
        <v>102</v>
      </c>
      <c r="FH809" s="401" t="n">
        <v>133</v>
      </c>
      <c r="FI809" s="401" t="n">
        <v>114</v>
      </c>
      <c r="FJ809" s="401" t="n">
        <v>155</v>
      </c>
      <c r="FK809" s="401" t="n">
        <v>45</v>
      </c>
      <c r="FL809" s="401" t="n">
        <v>136</v>
      </c>
      <c r="FM809" s="401" t="n">
        <v>15</v>
      </c>
    </row>
    <row r="810" customFormat="false" ht="12.75" hidden="false" customHeight="false" outlineLevel="0" collapsed="false">
      <c r="E810" s="401" t="s">
        <v>227</v>
      </c>
      <c r="F810" s="401" t="n">
        <v>132</v>
      </c>
      <c r="G810" s="401" t="n">
        <v>44</v>
      </c>
      <c r="H810" s="401" t="n">
        <v>157</v>
      </c>
      <c r="I810" s="401" t="n">
        <v>75</v>
      </c>
      <c r="J810" s="401" t="n">
        <v>1</v>
      </c>
      <c r="K810" s="401" t="n">
        <v>17</v>
      </c>
      <c r="L810" s="401" t="n">
        <v>94</v>
      </c>
      <c r="M810" s="401" t="n">
        <v>51</v>
      </c>
      <c r="N810" s="401" t="n">
        <v>158</v>
      </c>
      <c r="O810" s="401" t="n">
        <v>38</v>
      </c>
      <c r="P810" s="401" t="n">
        <v>40</v>
      </c>
      <c r="Q810" s="401" t="n">
        <v>83</v>
      </c>
      <c r="R810" s="401" t="n">
        <v>56</v>
      </c>
      <c r="S810" s="401" t="n">
        <v>141</v>
      </c>
      <c r="T810" s="401" t="n">
        <v>138</v>
      </c>
      <c r="U810" s="401" t="n">
        <v>124</v>
      </c>
      <c r="V810" s="401" t="n">
        <v>80</v>
      </c>
      <c r="W810" s="401" t="n">
        <v>74</v>
      </c>
      <c r="X810" s="401" t="n">
        <v>53</v>
      </c>
      <c r="Y810" s="401" t="n">
        <v>102</v>
      </c>
      <c r="Z810" s="401" t="n">
        <v>115</v>
      </c>
      <c r="AA810" s="401" t="n">
        <v>159</v>
      </c>
      <c r="AB810" s="401" t="n">
        <v>2</v>
      </c>
      <c r="AC810" s="401" t="n">
        <v>163</v>
      </c>
      <c r="AD810" s="401" t="n">
        <v>106</v>
      </c>
      <c r="AE810" s="401" t="n">
        <v>89</v>
      </c>
      <c r="AF810" s="401" t="n">
        <v>50</v>
      </c>
      <c r="AG810" s="401" t="n">
        <v>139</v>
      </c>
      <c r="AH810" s="401" t="n">
        <v>118</v>
      </c>
      <c r="AI810" s="401" t="n">
        <v>143</v>
      </c>
      <c r="AJ810" s="401" t="n">
        <v>64</v>
      </c>
      <c r="AK810" s="401" t="n">
        <v>153</v>
      </c>
      <c r="AL810" s="401" t="n">
        <v>107</v>
      </c>
      <c r="AM810" s="401" t="n">
        <v>71</v>
      </c>
      <c r="AN810" s="401" t="n">
        <v>39</v>
      </c>
      <c r="AO810" s="401" t="n">
        <v>145</v>
      </c>
      <c r="AP810" s="401" t="n">
        <v>155</v>
      </c>
      <c r="AQ810" s="401" t="n">
        <v>96</v>
      </c>
      <c r="AR810" s="401" t="n">
        <v>35</v>
      </c>
      <c r="AS810" s="401" t="n">
        <v>41</v>
      </c>
      <c r="AT810" s="401" t="n">
        <v>90</v>
      </c>
      <c r="AU810" s="401" t="n">
        <v>65</v>
      </c>
      <c r="AV810" s="401" t="n">
        <v>27</v>
      </c>
      <c r="AW810" s="401" t="n">
        <v>55</v>
      </c>
      <c r="AX810" s="401" t="n">
        <v>49</v>
      </c>
      <c r="AY810" s="401" t="n">
        <v>162</v>
      </c>
      <c r="AZ810" s="401" t="n">
        <v>31</v>
      </c>
      <c r="BA810" s="401" t="n">
        <v>147</v>
      </c>
      <c r="BB810" s="401" t="n">
        <v>93</v>
      </c>
      <c r="BC810" s="401" t="n">
        <v>103</v>
      </c>
      <c r="BD810" s="401" t="n">
        <v>164</v>
      </c>
      <c r="BE810" s="401" t="n">
        <v>13</v>
      </c>
      <c r="BF810" s="401" t="n">
        <v>19</v>
      </c>
      <c r="BG810" s="401" t="n">
        <v>66</v>
      </c>
      <c r="BH810" s="401" t="n">
        <v>62</v>
      </c>
      <c r="BI810" s="401" t="n">
        <v>15</v>
      </c>
      <c r="BJ810" s="401" t="n">
        <v>121</v>
      </c>
      <c r="BK810" s="401" t="n">
        <v>150</v>
      </c>
      <c r="BL810" s="401" t="n">
        <v>92</v>
      </c>
      <c r="BM810" s="401" t="n">
        <v>81</v>
      </c>
      <c r="BN810" s="401" t="n">
        <v>110</v>
      </c>
      <c r="BO810" s="401" t="n">
        <v>98</v>
      </c>
      <c r="BP810" s="401" t="n">
        <v>91</v>
      </c>
      <c r="BQ810" s="401" t="n">
        <v>78</v>
      </c>
      <c r="BR810" s="401" t="n">
        <v>34</v>
      </c>
      <c r="BS810" s="401" t="n">
        <v>54</v>
      </c>
      <c r="BT810" s="401" t="n">
        <v>30</v>
      </c>
      <c r="BU810" s="401" t="n">
        <v>97</v>
      </c>
      <c r="BV810" s="401" t="n">
        <v>86</v>
      </c>
      <c r="BW810" s="401" t="n">
        <v>146</v>
      </c>
      <c r="BX810" s="401" t="n">
        <v>114</v>
      </c>
      <c r="BY810" s="401" t="n">
        <v>126</v>
      </c>
      <c r="BZ810" s="401" t="n">
        <v>25</v>
      </c>
      <c r="CA810" s="401" t="n">
        <v>82</v>
      </c>
      <c r="CB810" s="401" t="n">
        <v>43</v>
      </c>
      <c r="CC810" s="401" t="n">
        <v>79</v>
      </c>
      <c r="CD810" s="401" t="n">
        <v>23</v>
      </c>
      <c r="CE810" s="401" t="n">
        <v>154</v>
      </c>
      <c r="CF810" s="401" t="n">
        <v>68</v>
      </c>
      <c r="CG810" s="401" t="n">
        <v>18</v>
      </c>
      <c r="CH810" s="401" t="n">
        <v>87</v>
      </c>
      <c r="CI810" s="401" t="n">
        <v>9</v>
      </c>
      <c r="CJ810" s="401" t="n">
        <v>45</v>
      </c>
      <c r="CK810" s="401" t="n">
        <v>76</v>
      </c>
      <c r="CL810" s="401" t="n">
        <v>112</v>
      </c>
      <c r="CM810" s="401" t="n">
        <v>140</v>
      </c>
      <c r="CN810" s="401" t="n">
        <v>133</v>
      </c>
      <c r="CO810" s="401" t="n">
        <v>72</v>
      </c>
      <c r="CP810" s="401" t="n">
        <v>142</v>
      </c>
      <c r="CQ810" s="401" t="n">
        <v>128</v>
      </c>
      <c r="CR810" s="401" t="n">
        <v>134</v>
      </c>
      <c r="CS810" s="401" t="n">
        <v>48</v>
      </c>
      <c r="CT810" s="401" t="n">
        <v>84</v>
      </c>
      <c r="CU810" s="401" t="n">
        <v>7</v>
      </c>
      <c r="CV810" s="401" t="n">
        <v>136</v>
      </c>
      <c r="CW810" s="401" t="n">
        <v>14</v>
      </c>
      <c r="CX810" s="401" t="n">
        <v>131</v>
      </c>
      <c r="CY810" s="401" t="n">
        <v>57</v>
      </c>
      <c r="CZ810" s="401" t="n">
        <v>26</v>
      </c>
      <c r="DA810" s="401" t="n">
        <v>123</v>
      </c>
      <c r="DB810" s="401" t="n">
        <v>69</v>
      </c>
      <c r="DC810" s="401" t="n">
        <v>5</v>
      </c>
      <c r="DD810" s="401" t="n">
        <v>152</v>
      </c>
      <c r="DE810" s="401" t="n">
        <v>32</v>
      </c>
      <c r="DF810" s="401" t="n">
        <v>37</v>
      </c>
      <c r="DG810" s="401" t="n">
        <v>59</v>
      </c>
      <c r="DH810" s="401" t="n">
        <v>3</v>
      </c>
      <c r="DI810" s="401" t="n">
        <v>67</v>
      </c>
      <c r="DJ810" s="401" t="n">
        <v>28</v>
      </c>
      <c r="DK810" s="401" t="n">
        <v>16</v>
      </c>
      <c r="DL810" s="401" t="n">
        <v>10</v>
      </c>
      <c r="DM810" s="401" t="n">
        <v>111</v>
      </c>
      <c r="DN810" s="401" t="n">
        <v>127</v>
      </c>
      <c r="DO810" s="401" t="n">
        <v>85</v>
      </c>
      <c r="DP810" s="401" t="n">
        <v>116</v>
      </c>
      <c r="DQ810" s="401" t="n">
        <v>148</v>
      </c>
      <c r="DR810" s="401" t="n">
        <v>24</v>
      </c>
      <c r="DS810" s="401" t="n">
        <v>29</v>
      </c>
      <c r="DT810" s="401" t="n">
        <v>11</v>
      </c>
      <c r="DU810" s="401" t="n">
        <v>8</v>
      </c>
      <c r="DV810" s="401" t="n">
        <v>42</v>
      </c>
      <c r="DW810" s="401" t="n">
        <v>113</v>
      </c>
      <c r="DX810" s="401" t="n">
        <v>100</v>
      </c>
      <c r="DY810" s="401" t="n">
        <v>47</v>
      </c>
      <c r="DZ810" s="401" t="n">
        <v>109</v>
      </c>
      <c r="EA810" s="401" t="n">
        <v>88</v>
      </c>
      <c r="EB810" s="401" t="n">
        <v>95</v>
      </c>
      <c r="EC810" s="401" t="n">
        <v>137</v>
      </c>
      <c r="ED810" s="401" t="n">
        <v>46</v>
      </c>
      <c r="EE810" s="401" t="n">
        <v>6</v>
      </c>
      <c r="EF810" s="401" t="n">
        <v>120</v>
      </c>
      <c r="EG810" s="401" t="n">
        <v>149</v>
      </c>
      <c r="EH810" s="401" t="n">
        <v>70</v>
      </c>
      <c r="EI810" s="401" t="n">
        <v>63</v>
      </c>
      <c r="EJ810" s="401" t="n">
        <v>101</v>
      </c>
      <c r="EK810" s="401" t="n">
        <v>144</v>
      </c>
      <c r="EL810" s="401" t="n">
        <v>156</v>
      </c>
      <c r="EM810" s="401" t="n">
        <v>52</v>
      </c>
      <c r="EN810" s="401" t="n">
        <v>125</v>
      </c>
      <c r="EO810" s="401" t="n">
        <v>12</v>
      </c>
      <c r="EP810" s="401" t="n">
        <v>117</v>
      </c>
      <c r="EQ810" s="401" t="n">
        <v>105</v>
      </c>
      <c r="ER810" s="401" t="n">
        <v>130</v>
      </c>
      <c r="ES810" s="401" t="n">
        <v>21</v>
      </c>
      <c r="ET810" s="401" t="n">
        <v>99</v>
      </c>
      <c r="EU810" s="401" t="n">
        <v>122</v>
      </c>
      <c r="EV810" s="401" t="n">
        <v>161</v>
      </c>
      <c r="EW810" s="401" t="n">
        <v>20</v>
      </c>
      <c r="EX810" s="401" t="n">
        <v>77</v>
      </c>
      <c r="EY810" s="401" t="n">
        <v>58</v>
      </c>
      <c r="EZ810" s="401" t="n">
        <v>119</v>
      </c>
      <c r="FA810" s="401" t="n">
        <v>151</v>
      </c>
      <c r="FB810" s="401" t="n">
        <v>135</v>
      </c>
      <c r="FC810" s="401" t="n">
        <v>61</v>
      </c>
      <c r="FD810" s="401" t="n">
        <v>108</v>
      </c>
      <c r="FE810" s="401" t="n">
        <v>60</v>
      </c>
      <c r="FF810" s="401" t="n">
        <v>104</v>
      </c>
      <c r="FG810" s="401" t="n">
        <v>4</v>
      </c>
      <c r="FH810" s="401" t="n">
        <v>22</v>
      </c>
      <c r="FI810" s="401" t="n">
        <v>36</v>
      </c>
      <c r="FJ810" s="401" t="n">
        <v>73</v>
      </c>
      <c r="FK810" s="401" t="n">
        <v>129</v>
      </c>
      <c r="FL810" s="401" t="n">
        <v>160</v>
      </c>
      <c r="FM810" s="401" t="n">
        <v>33</v>
      </c>
    </row>
    <row r="812" customFormat="false" ht="12.75" hidden="false" customHeight="false" outlineLevel="0" collapsed="false">
      <c r="D812" s="446" t="n">
        <v>165</v>
      </c>
      <c r="E812" s="39" t="s">
        <v>250</v>
      </c>
    </row>
    <row r="813" customFormat="false" ht="12.75" hidden="false" customHeight="false" outlineLevel="0" collapsed="false">
      <c r="E813" s="401" t="s">
        <v>198</v>
      </c>
      <c r="F813" s="401" t="n">
        <v>1</v>
      </c>
      <c r="G813" s="401" t="n">
        <v>2</v>
      </c>
      <c r="H813" s="401" t="n">
        <v>3</v>
      </c>
      <c r="I813" s="401" t="n">
        <v>4</v>
      </c>
      <c r="J813" s="401" t="n">
        <v>5</v>
      </c>
      <c r="K813" s="401" t="n">
        <v>6</v>
      </c>
      <c r="L813" s="401" t="n">
        <v>7</v>
      </c>
      <c r="M813" s="401" t="n">
        <v>8</v>
      </c>
      <c r="N813" s="401" t="n">
        <v>9</v>
      </c>
      <c r="O813" s="401" t="n">
        <v>10</v>
      </c>
      <c r="P813" s="401" t="n">
        <v>11</v>
      </c>
      <c r="Q813" s="401" t="n">
        <v>12</v>
      </c>
      <c r="R813" s="401" t="n">
        <v>13</v>
      </c>
      <c r="S813" s="401" t="n">
        <v>14</v>
      </c>
      <c r="T813" s="401" t="n">
        <v>15</v>
      </c>
      <c r="U813" s="401" t="n">
        <v>16</v>
      </c>
      <c r="V813" s="401" t="n">
        <v>17</v>
      </c>
      <c r="W813" s="401" t="n">
        <v>18</v>
      </c>
      <c r="X813" s="401" t="n">
        <v>19</v>
      </c>
      <c r="Y813" s="401" t="n">
        <v>20</v>
      </c>
      <c r="Z813" s="401" t="n">
        <v>21</v>
      </c>
      <c r="AA813" s="401" t="n">
        <v>22</v>
      </c>
      <c r="AB813" s="401" t="n">
        <v>23</v>
      </c>
      <c r="AC813" s="401" t="n">
        <v>24</v>
      </c>
      <c r="AD813" s="401" t="n">
        <v>25</v>
      </c>
      <c r="AE813" s="401" t="n">
        <v>26</v>
      </c>
      <c r="AF813" s="401" t="n">
        <v>27</v>
      </c>
      <c r="AG813" s="401" t="n">
        <v>28</v>
      </c>
      <c r="AH813" s="401" t="n">
        <v>29</v>
      </c>
      <c r="AI813" s="401" t="n">
        <v>30</v>
      </c>
      <c r="AJ813" s="401" t="n">
        <v>31</v>
      </c>
      <c r="AK813" s="401" t="n">
        <v>32</v>
      </c>
      <c r="AL813" s="401" t="n">
        <v>33</v>
      </c>
      <c r="AM813" s="401" t="n">
        <v>34</v>
      </c>
      <c r="AN813" s="401" t="n">
        <v>35</v>
      </c>
      <c r="AO813" s="401" t="n">
        <v>36</v>
      </c>
      <c r="AP813" s="401" t="n">
        <v>37</v>
      </c>
      <c r="AQ813" s="401" t="n">
        <v>38</v>
      </c>
      <c r="AR813" s="401" t="n">
        <v>39</v>
      </c>
      <c r="AS813" s="401" t="n">
        <v>40</v>
      </c>
      <c r="AT813" s="401" t="n">
        <v>41</v>
      </c>
      <c r="AU813" s="401" t="n">
        <v>42</v>
      </c>
      <c r="AV813" s="401" t="n">
        <v>43</v>
      </c>
      <c r="AW813" s="401" t="n">
        <v>44</v>
      </c>
      <c r="AX813" s="401" t="n">
        <v>45</v>
      </c>
      <c r="AY813" s="401" t="n">
        <v>46</v>
      </c>
      <c r="AZ813" s="401" t="n">
        <v>47</v>
      </c>
      <c r="BA813" s="401" t="n">
        <v>48</v>
      </c>
      <c r="BB813" s="401" t="n">
        <v>49</v>
      </c>
      <c r="BC813" s="401" t="n">
        <v>50</v>
      </c>
      <c r="BD813" s="401" t="n">
        <v>51</v>
      </c>
      <c r="BE813" s="401" t="n">
        <v>52</v>
      </c>
      <c r="BF813" s="401" t="n">
        <v>53</v>
      </c>
      <c r="BG813" s="401" t="n">
        <v>54</v>
      </c>
      <c r="BH813" s="401" t="n">
        <v>55</v>
      </c>
      <c r="BI813" s="401" t="n">
        <v>56</v>
      </c>
      <c r="BJ813" s="401" t="n">
        <v>57</v>
      </c>
      <c r="BK813" s="401" t="n">
        <v>58</v>
      </c>
      <c r="BL813" s="401" t="n">
        <v>59</v>
      </c>
      <c r="BM813" s="401" t="n">
        <v>60</v>
      </c>
      <c r="BN813" s="401" t="n">
        <v>61</v>
      </c>
      <c r="BO813" s="401" t="n">
        <v>62</v>
      </c>
      <c r="BP813" s="401" t="n">
        <v>63</v>
      </c>
      <c r="BQ813" s="401" t="n">
        <v>64</v>
      </c>
      <c r="BR813" s="401" t="n">
        <v>65</v>
      </c>
      <c r="BS813" s="401" t="n">
        <v>66</v>
      </c>
      <c r="BT813" s="401" t="n">
        <v>67</v>
      </c>
      <c r="BU813" s="401" t="n">
        <v>68</v>
      </c>
      <c r="BV813" s="401" t="n">
        <v>69</v>
      </c>
      <c r="BW813" s="401" t="n">
        <v>70</v>
      </c>
      <c r="BX813" s="401" t="n">
        <v>71</v>
      </c>
      <c r="BY813" s="401" t="n">
        <v>72</v>
      </c>
      <c r="BZ813" s="401" t="n">
        <v>73</v>
      </c>
      <c r="CA813" s="401" t="n">
        <v>74</v>
      </c>
      <c r="CB813" s="401" t="n">
        <v>75</v>
      </c>
      <c r="CC813" s="401" t="n">
        <v>76</v>
      </c>
      <c r="CD813" s="401" t="n">
        <v>77</v>
      </c>
      <c r="CE813" s="401" t="n">
        <v>78</v>
      </c>
      <c r="CF813" s="401" t="n">
        <v>79</v>
      </c>
      <c r="CG813" s="401" t="n">
        <v>80</v>
      </c>
      <c r="CH813" s="401" t="n">
        <v>81</v>
      </c>
      <c r="CI813" s="401" t="n">
        <v>82</v>
      </c>
      <c r="CJ813" s="401" t="n">
        <v>83</v>
      </c>
      <c r="CK813" s="401" t="n">
        <v>84</v>
      </c>
      <c r="CL813" s="401" t="n">
        <v>85</v>
      </c>
      <c r="CM813" s="401" t="n">
        <v>86</v>
      </c>
      <c r="CN813" s="401" t="n">
        <v>87</v>
      </c>
      <c r="CO813" s="401" t="n">
        <v>88</v>
      </c>
      <c r="CP813" s="401" t="n">
        <v>89</v>
      </c>
      <c r="CQ813" s="401" t="n">
        <v>90</v>
      </c>
      <c r="CR813" s="401" t="n">
        <v>91</v>
      </c>
      <c r="CS813" s="401" t="n">
        <v>92</v>
      </c>
      <c r="CT813" s="401" t="n">
        <v>93</v>
      </c>
      <c r="CU813" s="401" t="n">
        <v>94</v>
      </c>
      <c r="CV813" s="401" t="n">
        <v>95</v>
      </c>
      <c r="CW813" s="401" t="n">
        <v>96</v>
      </c>
      <c r="CX813" s="401" t="n">
        <v>97</v>
      </c>
      <c r="CY813" s="401" t="n">
        <v>98</v>
      </c>
      <c r="CZ813" s="401" t="n">
        <v>99</v>
      </c>
      <c r="DA813" s="401" t="n">
        <v>100</v>
      </c>
      <c r="DB813" s="401" t="n">
        <v>101</v>
      </c>
      <c r="DC813" s="401" t="n">
        <v>102</v>
      </c>
      <c r="DD813" s="401" t="n">
        <v>103</v>
      </c>
      <c r="DE813" s="401" t="n">
        <v>104</v>
      </c>
      <c r="DF813" s="401" t="n">
        <v>105</v>
      </c>
      <c r="DG813" s="401" t="n">
        <v>106</v>
      </c>
      <c r="DH813" s="401" t="n">
        <v>107</v>
      </c>
      <c r="DI813" s="401" t="n">
        <v>108</v>
      </c>
      <c r="DJ813" s="401" t="n">
        <v>109</v>
      </c>
      <c r="DK813" s="401" t="n">
        <v>110</v>
      </c>
      <c r="DL813" s="401" t="n">
        <v>111</v>
      </c>
      <c r="DM813" s="401" t="n">
        <v>112</v>
      </c>
      <c r="DN813" s="401" t="n">
        <v>113</v>
      </c>
      <c r="DO813" s="401" t="n">
        <v>114</v>
      </c>
      <c r="DP813" s="401" t="n">
        <v>115</v>
      </c>
      <c r="DQ813" s="401" t="n">
        <v>116</v>
      </c>
      <c r="DR813" s="401" t="n">
        <v>117</v>
      </c>
      <c r="DS813" s="401" t="n">
        <v>118</v>
      </c>
      <c r="DT813" s="401" t="n">
        <v>119</v>
      </c>
      <c r="DU813" s="401" t="n">
        <v>120</v>
      </c>
      <c r="DV813" s="401" t="n">
        <v>121</v>
      </c>
      <c r="DW813" s="401" t="n">
        <v>122</v>
      </c>
      <c r="DX813" s="401" t="n">
        <v>123</v>
      </c>
      <c r="DY813" s="401" t="n">
        <v>124</v>
      </c>
      <c r="DZ813" s="401" t="n">
        <v>125</v>
      </c>
      <c r="EA813" s="401" t="n">
        <v>126</v>
      </c>
      <c r="EB813" s="401" t="n">
        <v>127</v>
      </c>
      <c r="EC813" s="401" t="n">
        <v>128</v>
      </c>
      <c r="ED813" s="401" t="n">
        <v>129</v>
      </c>
      <c r="EE813" s="401" t="n">
        <v>130</v>
      </c>
      <c r="EF813" s="401" t="n">
        <v>131</v>
      </c>
      <c r="EG813" s="401" t="n">
        <v>132</v>
      </c>
      <c r="EH813" s="401" t="n">
        <v>133</v>
      </c>
      <c r="EI813" s="401" t="n">
        <v>134</v>
      </c>
      <c r="EJ813" s="401" t="n">
        <v>135</v>
      </c>
      <c r="EK813" s="401" t="n">
        <v>136</v>
      </c>
      <c r="EL813" s="401" t="n">
        <v>137</v>
      </c>
      <c r="EM813" s="401" t="n">
        <v>138</v>
      </c>
      <c r="EN813" s="401" t="n">
        <v>139</v>
      </c>
      <c r="EO813" s="401" t="n">
        <v>140</v>
      </c>
      <c r="EP813" s="401" t="n">
        <v>141</v>
      </c>
      <c r="EQ813" s="401" t="n">
        <v>142</v>
      </c>
      <c r="ER813" s="401" t="n">
        <v>143</v>
      </c>
      <c r="ES813" s="401" t="n">
        <v>144</v>
      </c>
      <c r="ET813" s="401" t="n">
        <v>145</v>
      </c>
      <c r="EU813" s="401" t="n">
        <v>146</v>
      </c>
      <c r="EV813" s="401" t="n">
        <v>147</v>
      </c>
      <c r="EW813" s="401" t="n">
        <v>148</v>
      </c>
      <c r="EX813" s="401" t="n">
        <v>149</v>
      </c>
      <c r="EY813" s="401" t="n">
        <v>150</v>
      </c>
      <c r="EZ813" s="401" t="n">
        <v>151</v>
      </c>
      <c r="FA813" s="401" t="n">
        <v>152</v>
      </c>
      <c r="FB813" s="401" t="n">
        <v>153</v>
      </c>
      <c r="FC813" s="401" t="n">
        <v>154</v>
      </c>
      <c r="FD813" s="401" t="n">
        <v>155</v>
      </c>
      <c r="FE813" s="401" t="n">
        <v>156</v>
      </c>
      <c r="FF813" s="401" t="n">
        <v>157</v>
      </c>
      <c r="FG813" s="401" t="n">
        <v>158</v>
      </c>
      <c r="FH813" s="401" t="n">
        <v>159</v>
      </c>
      <c r="FI813" s="401" t="n">
        <v>160</v>
      </c>
      <c r="FJ813" s="401" t="n">
        <v>161</v>
      </c>
      <c r="FK813" s="401" t="n">
        <v>162</v>
      </c>
      <c r="FL813" s="401" t="n">
        <v>163</v>
      </c>
      <c r="FM813" s="401" t="n">
        <v>164</v>
      </c>
      <c r="FN813" s="401" t="n">
        <v>165</v>
      </c>
    </row>
    <row r="814" customFormat="false" ht="12.75" hidden="false" customHeight="false" outlineLevel="0" collapsed="false">
      <c r="E814" s="401" t="s">
        <v>225</v>
      </c>
      <c r="F814" s="401" t="n">
        <v>164</v>
      </c>
      <c r="G814" s="401" t="n">
        <v>14</v>
      </c>
      <c r="H814" s="401" t="n">
        <v>117</v>
      </c>
      <c r="I814" s="401" t="n">
        <v>61</v>
      </c>
      <c r="J814" s="401" t="n">
        <v>131</v>
      </c>
      <c r="K814" s="401" t="n">
        <v>80</v>
      </c>
      <c r="L814" s="401" t="n">
        <v>26</v>
      </c>
      <c r="M814" s="401" t="n">
        <v>121</v>
      </c>
      <c r="N814" s="401" t="n">
        <v>143</v>
      </c>
      <c r="O814" s="401" t="n">
        <v>4</v>
      </c>
      <c r="P814" s="401" t="n">
        <v>94</v>
      </c>
      <c r="Q814" s="401" t="n">
        <v>63</v>
      </c>
      <c r="R814" s="401" t="n">
        <v>142</v>
      </c>
      <c r="S814" s="401" t="n">
        <v>132</v>
      </c>
      <c r="T814" s="401" t="n">
        <v>147</v>
      </c>
      <c r="U814" s="401" t="n">
        <v>134</v>
      </c>
      <c r="V814" s="401" t="n">
        <v>25</v>
      </c>
      <c r="W814" s="401" t="n">
        <v>19</v>
      </c>
      <c r="X814" s="401" t="n">
        <v>38</v>
      </c>
      <c r="Y814" s="401" t="n">
        <v>79</v>
      </c>
      <c r="Z814" s="401" t="n">
        <v>165</v>
      </c>
      <c r="AA814" s="401" t="n">
        <v>3</v>
      </c>
      <c r="AB814" s="401" t="n">
        <v>127</v>
      </c>
      <c r="AC814" s="401" t="n">
        <v>86</v>
      </c>
      <c r="AD814" s="401" t="n">
        <v>17</v>
      </c>
      <c r="AE814" s="401" t="n">
        <v>23</v>
      </c>
      <c r="AF814" s="401" t="n">
        <v>55</v>
      </c>
      <c r="AG814" s="401" t="n">
        <v>45</v>
      </c>
      <c r="AH814" s="401" t="n">
        <v>145</v>
      </c>
      <c r="AI814" s="401" t="n">
        <v>56</v>
      </c>
      <c r="AJ814" s="401" t="n">
        <v>140</v>
      </c>
      <c r="AK814" s="401" t="n">
        <v>129</v>
      </c>
      <c r="AL814" s="401" t="n">
        <v>37</v>
      </c>
      <c r="AM814" s="401" t="n">
        <v>8</v>
      </c>
      <c r="AN814" s="401" t="n">
        <v>111</v>
      </c>
      <c r="AO814" s="401" t="n">
        <v>103</v>
      </c>
      <c r="AP814" s="401" t="n">
        <v>68</v>
      </c>
      <c r="AQ814" s="401" t="n">
        <v>10</v>
      </c>
      <c r="AR814" s="401" t="n">
        <v>90</v>
      </c>
      <c r="AS814" s="401" t="n">
        <v>123</v>
      </c>
      <c r="AT814" s="401" t="n">
        <v>34</v>
      </c>
      <c r="AU814" s="401" t="n">
        <v>135</v>
      </c>
      <c r="AV814" s="401" t="n">
        <v>100</v>
      </c>
      <c r="AW814" s="401" t="n">
        <v>1</v>
      </c>
      <c r="AX814" s="401" t="n">
        <v>81</v>
      </c>
      <c r="AY814" s="401" t="n">
        <v>85</v>
      </c>
      <c r="AZ814" s="401" t="n">
        <v>58</v>
      </c>
      <c r="BA814" s="401" t="n">
        <v>136</v>
      </c>
      <c r="BB814" s="401" t="n">
        <v>93</v>
      </c>
      <c r="BC814" s="401" t="n">
        <v>161</v>
      </c>
      <c r="BD814" s="401" t="n">
        <v>60</v>
      </c>
      <c r="BE814" s="401" t="n">
        <v>160</v>
      </c>
      <c r="BF814" s="401" t="n">
        <v>151</v>
      </c>
      <c r="BG814" s="401" t="n">
        <v>101</v>
      </c>
      <c r="BH814" s="401" t="n">
        <v>27</v>
      </c>
      <c r="BI814" s="401" t="n">
        <v>149</v>
      </c>
      <c r="BJ814" s="401" t="n">
        <v>104</v>
      </c>
      <c r="BK814" s="401" t="n">
        <v>12</v>
      </c>
      <c r="BL814" s="401" t="n">
        <v>155</v>
      </c>
      <c r="BM814" s="401" t="n">
        <v>138</v>
      </c>
      <c r="BN814" s="401" t="n">
        <v>125</v>
      </c>
      <c r="BO814" s="401" t="n">
        <v>130</v>
      </c>
      <c r="BP814" s="401" t="n">
        <v>159</v>
      </c>
      <c r="BQ814" s="401" t="n">
        <v>16</v>
      </c>
      <c r="BR814" s="401" t="n">
        <v>76</v>
      </c>
      <c r="BS814" s="401" t="n">
        <v>137</v>
      </c>
      <c r="BT814" s="401" t="n">
        <v>133</v>
      </c>
      <c r="BU814" s="401" t="n">
        <v>59</v>
      </c>
      <c r="BV814" s="401" t="n">
        <v>87</v>
      </c>
      <c r="BW814" s="401" t="n">
        <v>146</v>
      </c>
      <c r="BX814" s="401" t="n">
        <v>83</v>
      </c>
      <c r="BY814" s="401" t="n">
        <v>114</v>
      </c>
      <c r="BZ814" s="401" t="n">
        <v>44</v>
      </c>
      <c r="CA814" s="401" t="n">
        <v>106</v>
      </c>
      <c r="CB814" s="401" t="n">
        <v>157</v>
      </c>
      <c r="CC814" s="401" t="n">
        <v>112</v>
      </c>
      <c r="CD814" s="401" t="n">
        <v>88</v>
      </c>
      <c r="CE814" s="401" t="n">
        <v>24</v>
      </c>
      <c r="CF814" s="401" t="n">
        <v>96</v>
      </c>
      <c r="CG814" s="401" t="n">
        <v>13</v>
      </c>
      <c r="CH814" s="401" t="n">
        <v>70</v>
      </c>
      <c r="CI814" s="401" t="n">
        <v>108</v>
      </c>
      <c r="CJ814" s="401" t="n">
        <v>84</v>
      </c>
      <c r="CK814" s="401" t="n">
        <v>71</v>
      </c>
      <c r="CL814" s="401" t="n">
        <v>46</v>
      </c>
      <c r="CM814" s="401" t="n">
        <v>95</v>
      </c>
      <c r="CN814" s="401" t="n">
        <v>113</v>
      </c>
      <c r="CO814" s="401" t="n">
        <v>119</v>
      </c>
      <c r="CP814" s="401" t="n">
        <v>22</v>
      </c>
      <c r="CQ814" s="401" t="n">
        <v>158</v>
      </c>
      <c r="CR814" s="401" t="n">
        <v>39</v>
      </c>
      <c r="CS814" s="401" t="n">
        <v>50</v>
      </c>
      <c r="CT814" s="401" t="n">
        <v>92</v>
      </c>
      <c r="CU814" s="401" t="n">
        <v>128</v>
      </c>
      <c r="CV814" s="401" t="n">
        <v>78</v>
      </c>
      <c r="CW814" s="401" t="n">
        <v>2</v>
      </c>
      <c r="CX814" s="401" t="n">
        <v>124</v>
      </c>
      <c r="CY814" s="401" t="n">
        <v>49</v>
      </c>
      <c r="CZ814" s="401" t="n">
        <v>118</v>
      </c>
      <c r="DA814" s="401" t="n">
        <v>97</v>
      </c>
      <c r="DB814" s="401" t="n">
        <v>72</v>
      </c>
      <c r="DC814" s="401" t="n">
        <v>36</v>
      </c>
      <c r="DD814" s="401" t="n">
        <v>15</v>
      </c>
      <c r="DE814" s="401" t="n">
        <v>57</v>
      </c>
      <c r="DF814" s="401" t="n">
        <v>41</v>
      </c>
      <c r="DG814" s="401" t="n">
        <v>7</v>
      </c>
      <c r="DH814" s="401" t="n">
        <v>110</v>
      </c>
      <c r="DI814" s="401" t="n">
        <v>120</v>
      </c>
      <c r="DJ814" s="401" t="n">
        <v>162</v>
      </c>
      <c r="DK814" s="401" t="n">
        <v>122</v>
      </c>
      <c r="DL814" s="401" t="n">
        <v>144</v>
      </c>
      <c r="DM814" s="401" t="n">
        <v>11</v>
      </c>
      <c r="DN814" s="401" t="n">
        <v>102</v>
      </c>
      <c r="DO814" s="401" t="n">
        <v>116</v>
      </c>
      <c r="DP814" s="401" t="n">
        <v>31</v>
      </c>
      <c r="DQ814" s="401" t="n">
        <v>154</v>
      </c>
      <c r="DR814" s="401" t="n">
        <v>28</v>
      </c>
      <c r="DS814" s="401" t="n">
        <v>42</v>
      </c>
      <c r="DT814" s="401" t="n">
        <v>51</v>
      </c>
      <c r="DU814" s="401" t="n">
        <v>91</v>
      </c>
      <c r="DV814" s="401" t="n">
        <v>74</v>
      </c>
      <c r="DW814" s="401" t="n">
        <v>89</v>
      </c>
      <c r="DX814" s="401" t="n">
        <v>109</v>
      </c>
      <c r="DY814" s="401" t="n">
        <v>65</v>
      </c>
      <c r="DZ814" s="401" t="n">
        <v>18</v>
      </c>
      <c r="EA814" s="401" t="n">
        <v>40</v>
      </c>
      <c r="EB814" s="401" t="n">
        <v>105</v>
      </c>
      <c r="EC814" s="401" t="n">
        <v>20</v>
      </c>
      <c r="ED814" s="401" t="n">
        <v>98</v>
      </c>
      <c r="EE814" s="401" t="n">
        <v>62</v>
      </c>
      <c r="EF814" s="401" t="n">
        <v>5</v>
      </c>
      <c r="EG814" s="401" t="n">
        <v>73</v>
      </c>
      <c r="EH814" s="401" t="n">
        <v>141</v>
      </c>
      <c r="EI814" s="401" t="n">
        <v>32</v>
      </c>
      <c r="EJ814" s="401" t="n">
        <v>77</v>
      </c>
      <c r="EK814" s="401" t="n">
        <v>115</v>
      </c>
      <c r="EL814" s="401" t="n">
        <v>66</v>
      </c>
      <c r="EM814" s="401" t="n">
        <v>150</v>
      </c>
      <c r="EN814" s="401" t="n">
        <v>163</v>
      </c>
      <c r="EO814" s="401" t="n">
        <v>82</v>
      </c>
      <c r="EP814" s="401" t="n">
        <v>54</v>
      </c>
      <c r="EQ814" s="401" t="n">
        <v>148</v>
      </c>
      <c r="ER814" s="401" t="n">
        <v>9</v>
      </c>
      <c r="ES814" s="401" t="n">
        <v>35</v>
      </c>
      <c r="ET814" s="401" t="n">
        <v>29</v>
      </c>
      <c r="EU814" s="401" t="n">
        <v>75</v>
      </c>
      <c r="EV814" s="401" t="n">
        <v>69</v>
      </c>
      <c r="EW814" s="401" t="n">
        <v>139</v>
      </c>
      <c r="EX814" s="401" t="n">
        <v>52</v>
      </c>
      <c r="EY814" s="401" t="n">
        <v>21</v>
      </c>
      <c r="EZ814" s="401" t="n">
        <v>33</v>
      </c>
      <c r="FA814" s="401" t="n">
        <v>48</v>
      </c>
      <c r="FB814" s="401" t="n">
        <v>30</v>
      </c>
      <c r="FC814" s="401" t="n">
        <v>67</v>
      </c>
      <c r="FD814" s="401" t="n">
        <v>156</v>
      </c>
      <c r="FE814" s="401" t="n">
        <v>43</v>
      </c>
      <c r="FF814" s="401" t="n">
        <v>126</v>
      </c>
      <c r="FG814" s="401" t="n">
        <v>99</v>
      </c>
      <c r="FH814" s="401" t="n">
        <v>107</v>
      </c>
      <c r="FI814" s="401" t="n">
        <v>153</v>
      </c>
      <c r="FJ814" s="401" t="n">
        <v>64</v>
      </c>
      <c r="FK814" s="401" t="n">
        <v>53</v>
      </c>
      <c r="FL814" s="401" t="n">
        <v>47</v>
      </c>
      <c r="FM814" s="401" t="n">
        <v>152</v>
      </c>
      <c r="FN814" s="401" t="n">
        <v>6</v>
      </c>
    </row>
    <row r="815" customFormat="false" ht="12.75" hidden="false" customHeight="false" outlineLevel="0" collapsed="false">
      <c r="E815" s="401" t="s">
        <v>227</v>
      </c>
      <c r="F815" s="401" t="n">
        <v>138</v>
      </c>
      <c r="G815" s="401" t="n">
        <v>98</v>
      </c>
      <c r="H815" s="401" t="n">
        <v>32</v>
      </c>
      <c r="I815" s="401" t="n">
        <v>111</v>
      </c>
      <c r="J815" s="401" t="n">
        <v>53</v>
      </c>
      <c r="K815" s="401" t="n">
        <v>14</v>
      </c>
      <c r="L815" s="401" t="n">
        <v>1</v>
      </c>
      <c r="M815" s="401" t="n">
        <v>97</v>
      </c>
      <c r="N815" s="401" t="n">
        <v>47</v>
      </c>
      <c r="O815" s="401" t="n">
        <v>102</v>
      </c>
      <c r="P815" s="401" t="n">
        <v>143</v>
      </c>
      <c r="Q815" s="401" t="n">
        <v>39</v>
      </c>
      <c r="R815" s="401" t="n">
        <v>86</v>
      </c>
      <c r="S815" s="401" t="n">
        <v>21</v>
      </c>
      <c r="T815" s="401" t="n">
        <v>58</v>
      </c>
      <c r="U815" s="401" t="n">
        <v>159</v>
      </c>
      <c r="V815" s="401" t="n">
        <v>93</v>
      </c>
      <c r="W815" s="401" t="n">
        <v>6</v>
      </c>
      <c r="X815" s="401" t="n">
        <v>126</v>
      </c>
      <c r="Y815" s="401" t="n">
        <v>54</v>
      </c>
      <c r="Z815" s="401" t="n">
        <v>100</v>
      </c>
      <c r="AA815" s="401" t="n">
        <v>30</v>
      </c>
      <c r="AB815" s="401" t="n">
        <v>91</v>
      </c>
      <c r="AC815" s="401" t="n">
        <v>41</v>
      </c>
      <c r="AD815" s="401" t="n">
        <v>127</v>
      </c>
      <c r="AE815" s="401" t="n">
        <v>29</v>
      </c>
      <c r="AF815" s="401" t="n">
        <v>120</v>
      </c>
      <c r="AG815" s="401" t="n">
        <v>69</v>
      </c>
      <c r="AH815" s="401" t="n">
        <v>40</v>
      </c>
      <c r="AI815" s="401" t="n">
        <v>94</v>
      </c>
      <c r="AJ815" s="401" t="n">
        <v>25</v>
      </c>
      <c r="AK815" s="401" t="n">
        <v>84</v>
      </c>
      <c r="AL815" s="401" t="n">
        <v>67</v>
      </c>
      <c r="AM815" s="401" t="n">
        <v>133</v>
      </c>
      <c r="AN815" s="401" t="n">
        <v>37</v>
      </c>
      <c r="AO815" s="401" t="n">
        <v>122</v>
      </c>
      <c r="AP815" s="401" t="n">
        <v>16</v>
      </c>
      <c r="AQ815" s="401" t="n">
        <v>64</v>
      </c>
      <c r="AR815" s="401" t="n">
        <v>80</v>
      </c>
      <c r="AS815" s="401" t="n">
        <v>134</v>
      </c>
      <c r="AT815" s="401" t="n">
        <v>155</v>
      </c>
      <c r="AU815" s="401" t="n">
        <v>59</v>
      </c>
      <c r="AV815" s="401" t="n">
        <v>114</v>
      </c>
      <c r="AW815" s="401" t="n">
        <v>161</v>
      </c>
      <c r="AX815" s="401" t="n">
        <v>26</v>
      </c>
      <c r="AY815" s="401" t="n">
        <v>82</v>
      </c>
      <c r="AZ815" s="401" t="n">
        <v>20</v>
      </c>
      <c r="BA815" s="401" t="n">
        <v>157</v>
      </c>
      <c r="BB815" s="401" t="n">
        <v>33</v>
      </c>
      <c r="BC815" s="401" t="n">
        <v>51</v>
      </c>
      <c r="BD815" s="401" t="n">
        <v>45</v>
      </c>
      <c r="BE815" s="401" t="n">
        <v>131</v>
      </c>
      <c r="BF815" s="401" t="n">
        <v>124</v>
      </c>
      <c r="BG815" s="401" t="n">
        <v>63</v>
      </c>
      <c r="BH815" s="401" t="n">
        <v>106</v>
      </c>
      <c r="BI815" s="401" t="n">
        <v>27</v>
      </c>
      <c r="BJ815" s="401" t="n">
        <v>163</v>
      </c>
      <c r="BK815" s="401" t="n">
        <v>147</v>
      </c>
      <c r="BL815" s="401" t="n">
        <v>140</v>
      </c>
      <c r="BM815" s="401" t="n">
        <v>74</v>
      </c>
      <c r="BN815" s="401" t="n">
        <v>135</v>
      </c>
      <c r="BO815" s="401" t="n">
        <v>18</v>
      </c>
      <c r="BP815" s="401" t="n">
        <v>160</v>
      </c>
      <c r="BQ815" s="401" t="n">
        <v>43</v>
      </c>
      <c r="BR815" s="401" t="n">
        <v>68</v>
      </c>
      <c r="BS815" s="401" t="n">
        <v>65</v>
      </c>
      <c r="BT815" s="401" t="n">
        <v>49</v>
      </c>
      <c r="BU815" s="401" t="n">
        <v>70</v>
      </c>
      <c r="BV815" s="401" t="n">
        <v>142</v>
      </c>
      <c r="BW815" s="401" t="n">
        <v>96</v>
      </c>
      <c r="BX815" s="401" t="n">
        <v>15</v>
      </c>
      <c r="BY815" s="401" t="n">
        <v>146</v>
      </c>
      <c r="BZ815" s="401" t="n">
        <v>101</v>
      </c>
      <c r="CA815" s="401" t="n">
        <v>108</v>
      </c>
      <c r="CB815" s="401" t="n">
        <v>23</v>
      </c>
      <c r="CC815" s="401" t="n">
        <v>79</v>
      </c>
      <c r="CD815" s="401" t="n">
        <v>118</v>
      </c>
      <c r="CE815" s="401" t="n">
        <v>129</v>
      </c>
      <c r="CF815" s="401" t="n">
        <v>88</v>
      </c>
      <c r="CG815" s="401" t="n">
        <v>34</v>
      </c>
      <c r="CH815" s="401" t="n">
        <v>132</v>
      </c>
      <c r="CI815" s="401" t="n">
        <v>153</v>
      </c>
      <c r="CJ815" s="401" t="n">
        <v>162</v>
      </c>
      <c r="CK815" s="401" t="n">
        <v>56</v>
      </c>
      <c r="CL815" s="401" t="n">
        <v>141</v>
      </c>
      <c r="CM815" s="401" t="n">
        <v>13</v>
      </c>
      <c r="CN815" s="401" t="n">
        <v>19</v>
      </c>
      <c r="CO815" s="401" t="n">
        <v>55</v>
      </c>
      <c r="CP815" s="401" t="n">
        <v>28</v>
      </c>
      <c r="CQ815" s="401" t="n">
        <v>149</v>
      </c>
      <c r="CR815" s="401" t="n">
        <v>119</v>
      </c>
      <c r="CS815" s="401" t="n">
        <v>156</v>
      </c>
      <c r="CT815" s="401" t="n">
        <v>17</v>
      </c>
      <c r="CU815" s="401" t="n">
        <v>76</v>
      </c>
      <c r="CV815" s="401" t="n">
        <v>148</v>
      </c>
      <c r="CW815" s="401" t="n">
        <v>90</v>
      </c>
      <c r="CX815" s="401" t="n">
        <v>8</v>
      </c>
      <c r="CY815" s="401" t="n">
        <v>50</v>
      </c>
      <c r="CZ815" s="401" t="n">
        <v>121</v>
      </c>
      <c r="DA815" s="401" t="n">
        <v>71</v>
      </c>
      <c r="DB815" s="401" t="n">
        <v>107</v>
      </c>
      <c r="DC815" s="401" t="n">
        <v>10</v>
      </c>
      <c r="DD815" s="401" t="n">
        <v>125</v>
      </c>
      <c r="DE815" s="401" t="n">
        <v>42</v>
      </c>
      <c r="DF815" s="401" t="n">
        <v>151</v>
      </c>
      <c r="DG815" s="401" t="n">
        <v>158</v>
      </c>
      <c r="DH815" s="401" t="n">
        <v>115</v>
      </c>
      <c r="DI815" s="401" t="n">
        <v>152</v>
      </c>
      <c r="DJ815" s="401" t="n">
        <v>103</v>
      </c>
      <c r="DK815" s="401" t="n">
        <v>7</v>
      </c>
      <c r="DL815" s="401" t="n">
        <v>77</v>
      </c>
      <c r="DM815" s="401" t="n">
        <v>123</v>
      </c>
      <c r="DN815" s="401" t="n">
        <v>154</v>
      </c>
      <c r="DO815" s="401" t="n">
        <v>95</v>
      </c>
      <c r="DP815" s="401" t="n">
        <v>116</v>
      </c>
      <c r="DQ815" s="401" t="n">
        <v>52</v>
      </c>
      <c r="DR815" s="401" t="n">
        <v>150</v>
      </c>
      <c r="DS815" s="401" t="n">
        <v>22</v>
      </c>
      <c r="DT815" s="401" t="n">
        <v>137</v>
      </c>
      <c r="DU815" s="401" t="n">
        <v>3</v>
      </c>
      <c r="DV815" s="401" t="n">
        <v>35</v>
      </c>
      <c r="DW815" s="401" t="n">
        <v>38</v>
      </c>
      <c r="DX815" s="401" t="n">
        <v>87</v>
      </c>
      <c r="DY815" s="401" t="n">
        <v>11</v>
      </c>
      <c r="DZ815" s="401" t="n">
        <v>72</v>
      </c>
      <c r="EA815" s="401" t="n">
        <v>4</v>
      </c>
      <c r="EB815" s="401" t="n">
        <v>31</v>
      </c>
      <c r="EC815" s="401" t="n">
        <v>130</v>
      </c>
      <c r="ED815" s="401" t="n">
        <v>75</v>
      </c>
      <c r="EE815" s="401" t="n">
        <v>112</v>
      </c>
      <c r="EF815" s="401" t="n">
        <v>145</v>
      </c>
      <c r="EG815" s="401" t="n">
        <v>81</v>
      </c>
      <c r="EH815" s="401" t="n">
        <v>110</v>
      </c>
      <c r="EI815" s="401" t="n">
        <v>117</v>
      </c>
      <c r="EJ815" s="401" t="n">
        <v>36</v>
      </c>
      <c r="EK815" s="401" t="n">
        <v>24</v>
      </c>
      <c r="EL815" s="401" t="n">
        <v>139</v>
      </c>
      <c r="EM815" s="401" t="n">
        <v>89</v>
      </c>
      <c r="EN815" s="401" t="n">
        <v>5</v>
      </c>
      <c r="EO815" s="401" t="n">
        <v>66</v>
      </c>
      <c r="EP815" s="401" t="n">
        <v>44</v>
      </c>
      <c r="EQ815" s="401" t="n">
        <v>60</v>
      </c>
      <c r="ER815" s="401" t="n">
        <v>62</v>
      </c>
      <c r="ES815" s="401" t="n">
        <v>165</v>
      </c>
      <c r="ET815" s="401" t="n">
        <v>92</v>
      </c>
      <c r="EU815" s="401" t="n">
        <v>109</v>
      </c>
      <c r="EV815" s="401" t="n">
        <v>144</v>
      </c>
      <c r="EW815" s="401" t="n">
        <v>57</v>
      </c>
      <c r="EX815" s="401" t="n">
        <v>46</v>
      </c>
      <c r="EY815" s="401" t="n">
        <v>136</v>
      </c>
      <c r="EZ815" s="401" t="n">
        <v>105</v>
      </c>
      <c r="FA815" s="401" t="n">
        <v>99</v>
      </c>
      <c r="FB815" s="401" t="n">
        <v>61</v>
      </c>
      <c r="FC815" s="401" t="n">
        <v>113</v>
      </c>
      <c r="FD815" s="401" t="n">
        <v>83</v>
      </c>
      <c r="FE815" s="401" t="n">
        <v>9</v>
      </c>
      <c r="FF815" s="401" t="n">
        <v>78</v>
      </c>
      <c r="FG815" s="401" t="n">
        <v>164</v>
      </c>
      <c r="FH815" s="401" t="n">
        <v>12</v>
      </c>
      <c r="FI815" s="401" t="n">
        <v>48</v>
      </c>
      <c r="FJ815" s="401" t="n">
        <v>128</v>
      </c>
      <c r="FK815" s="401" t="n">
        <v>85</v>
      </c>
      <c r="FL815" s="401" t="n">
        <v>104</v>
      </c>
      <c r="FM815" s="401" t="n">
        <v>2</v>
      </c>
      <c r="FN815" s="401" t="n">
        <v>73</v>
      </c>
    </row>
    <row r="817" customFormat="false" ht="12.75" hidden="false" customHeight="false" outlineLevel="0" collapsed="false">
      <c r="D817" s="446" t="n">
        <v>166</v>
      </c>
      <c r="E817" s="39" t="s">
        <v>250</v>
      </c>
    </row>
    <row r="818" customFormat="false" ht="12.75" hidden="false" customHeight="false" outlineLevel="0" collapsed="false">
      <c r="E818" s="401" t="s">
        <v>198</v>
      </c>
      <c r="F818" s="401" t="n">
        <v>1</v>
      </c>
      <c r="G818" s="401" t="n">
        <v>2</v>
      </c>
      <c r="H818" s="401" t="n">
        <v>3</v>
      </c>
      <c r="I818" s="401" t="n">
        <v>4</v>
      </c>
      <c r="J818" s="401" t="n">
        <v>5</v>
      </c>
      <c r="K818" s="401" t="n">
        <v>6</v>
      </c>
      <c r="L818" s="401" t="n">
        <v>7</v>
      </c>
      <c r="M818" s="401" t="n">
        <v>8</v>
      </c>
      <c r="N818" s="401" t="n">
        <v>9</v>
      </c>
      <c r="O818" s="401" t="n">
        <v>10</v>
      </c>
      <c r="P818" s="401" t="n">
        <v>11</v>
      </c>
      <c r="Q818" s="401" t="n">
        <v>12</v>
      </c>
      <c r="R818" s="401" t="n">
        <v>13</v>
      </c>
      <c r="S818" s="401" t="n">
        <v>14</v>
      </c>
      <c r="T818" s="401" t="n">
        <v>15</v>
      </c>
      <c r="U818" s="401" t="n">
        <v>16</v>
      </c>
      <c r="V818" s="401" t="n">
        <v>17</v>
      </c>
      <c r="W818" s="401" t="n">
        <v>18</v>
      </c>
      <c r="X818" s="401" t="n">
        <v>19</v>
      </c>
      <c r="Y818" s="401" t="n">
        <v>20</v>
      </c>
      <c r="Z818" s="401" t="n">
        <v>21</v>
      </c>
      <c r="AA818" s="401" t="n">
        <v>22</v>
      </c>
      <c r="AB818" s="401" t="n">
        <v>23</v>
      </c>
      <c r="AC818" s="401" t="n">
        <v>24</v>
      </c>
      <c r="AD818" s="401" t="n">
        <v>25</v>
      </c>
      <c r="AE818" s="401" t="n">
        <v>26</v>
      </c>
      <c r="AF818" s="401" t="n">
        <v>27</v>
      </c>
      <c r="AG818" s="401" t="n">
        <v>28</v>
      </c>
      <c r="AH818" s="401" t="n">
        <v>29</v>
      </c>
      <c r="AI818" s="401" t="n">
        <v>30</v>
      </c>
      <c r="AJ818" s="401" t="n">
        <v>31</v>
      </c>
      <c r="AK818" s="401" t="n">
        <v>32</v>
      </c>
      <c r="AL818" s="401" t="n">
        <v>33</v>
      </c>
      <c r="AM818" s="401" t="n">
        <v>34</v>
      </c>
      <c r="AN818" s="401" t="n">
        <v>35</v>
      </c>
      <c r="AO818" s="401" t="n">
        <v>36</v>
      </c>
      <c r="AP818" s="401" t="n">
        <v>37</v>
      </c>
      <c r="AQ818" s="401" t="n">
        <v>38</v>
      </c>
      <c r="AR818" s="401" t="n">
        <v>39</v>
      </c>
      <c r="AS818" s="401" t="n">
        <v>40</v>
      </c>
      <c r="AT818" s="401" t="n">
        <v>41</v>
      </c>
      <c r="AU818" s="401" t="n">
        <v>42</v>
      </c>
      <c r="AV818" s="401" t="n">
        <v>43</v>
      </c>
      <c r="AW818" s="401" t="n">
        <v>44</v>
      </c>
      <c r="AX818" s="401" t="n">
        <v>45</v>
      </c>
      <c r="AY818" s="401" t="n">
        <v>46</v>
      </c>
      <c r="AZ818" s="401" t="n">
        <v>47</v>
      </c>
      <c r="BA818" s="401" t="n">
        <v>48</v>
      </c>
      <c r="BB818" s="401" t="n">
        <v>49</v>
      </c>
      <c r="BC818" s="401" t="n">
        <v>50</v>
      </c>
      <c r="BD818" s="401" t="n">
        <v>51</v>
      </c>
      <c r="BE818" s="401" t="n">
        <v>52</v>
      </c>
      <c r="BF818" s="401" t="n">
        <v>53</v>
      </c>
      <c r="BG818" s="401" t="n">
        <v>54</v>
      </c>
      <c r="BH818" s="401" t="n">
        <v>55</v>
      </c>
      <c r="BI818" s="401" t="n">
        <v>56</v>
      </c>
      <c r="BJ818" s="401" t="n">
        <v>57</v>
      </c>
      <c r="BK818" s="401" t="n">
        <v>58</v>
      </c>
      <c r="BL818" s="401" t="n">
        <v>59</v>
      </c>
      <c r="BM818" s="401" t="n">
        <v>60</v>
      </c>
      <c r="BN818" s="401" t="n">
        <v>61</v>
      </c>
      <c r="BO818" s="401" t="n">
        <v>62</v>
      </c>
      <c r="BP818" s="401" t="n">
        <v>63</v>
      </c>
      <c r="BQ818" s="401" t="n">
        <v>64</v>
      </c>
      <c r="BR818" s="401" t="n">
        <v>65</v>
      </c>
      <c r="BS818" s="401" t="n">
        <v>66</v>
      </c>
      <c r="BT818" s="401" t="n">
        <v>67</v>
      </c>
      <c r="BU818" s="401" t="n">
        <v>68</v>
      </c>
      <c r="BV818" s="401" t="n">
        <v>69</v>
      </c>
      <c r="BW818" s="401" t="n">
        <v>70</v>
      </c>
      <c r="BX818" s="401" t="n">
        <v>71</v>
      </c>
      <c r="BY818" s="401" t="n">
        <v>72</v>
      </c>
      <c r="BZ818" s="401" t="n">
        <v>73</v>
      </c>
      <c r="CA818" s="401" t="n">
        <v>74</v>
      </c>
      <c r="CB818" s="401" t="n">
        <v>75</v>
      </c>
      <c r="CC818" s="401" t="n">
        <v>76</v>
      </c>
      <c r="CD818" s="401" t="n">
        <v>77</v>
      </c>
      <c r="CE818" s="401" t="n">
        <v>78</v>
      </c>
      <c r="CF818" s="401" t="n">
        <v>79</v>
      </c>
      <c r="CG818" s="401" t="n">
        <v>80</v>
      </c>
      <c r="CH818" s="401" t="n">
        <v>81</v>
      </c>
      <c r="CI818" s="401" t="n">
        <v>82</v>
      </c>
      <c r="CJ818" s="401" t="n">
        <v>83</v>
      </c>
      <c r="CK818" s="401" t="n">
        <v>84</v>
      </c>
      <c r="CL818" s="401" t="n">
        <v>85</v>
      </c>
      <c r="CM818" s="401" t="n">
        <v>86</v>
      </c>
      <c r="CN818" s="401" t="n">
        <v>87</v>
      </c>
      <c r="CO818" s="401" t="n">
        <v>88</v>
      </c>
      <c r="CP818" s="401" t="n">
        <v>89</v>
      </c>
      <c r="CQ818" s="401" t="n">
        <v>90</v>
      </c>
      <c r="CR818" s="401" t="n">
        <v>91</v>
      </c>
      <c r="CS818" s="401" t="n">
        <v>92</v>
      </c>
      <c r="CT818" s="401" t="n">
        <v>93</v>
      </c>
      <c r="CU818" s="401" t="n">
        <v>94</v>
      </c>
      <c r="CV818" s="401" t="n">
        <v>95</v>
      </c>
      <c r="CW818" s="401" t="n">
        <v>96</v>
      </c>
      <c r="CX818" s="401" t="n">
        <v>97</v>
      </c>
      <c r="CY818" s="401" t="n">
        <v>98</v>
      </c>
      <c r="CZ818" s="401" t="n">
        <v>99</v>
      </c>
      <c r="DA818" s="401" t="n">
        <v>100</v>
      </c>
      <c r="DB818" s="401" t="n">
        <v>101</v>
      </c>
      <c r="DC818" s="401" t="n">
        <v>102</v>
      </c>
      <c r="DD818" s="401" t="n">
        <v>103</v>
      </c>
      <c r="DE818" s="401" t="n">
        <v>104</v>
      </c>
      <c r="DF818" s="401" t="n">
        <v>105</v>
      </c>
      <c r="DG818" s="401" t="n">
        <v>106</v>
      </c>
      <c r="DH818" s="401" t="n">
        <v>107</v>
      </c>
      <c r="DI818" s="401" t="n">
        <v>108</v>
      </c>
      <c r="DJ818" s="401" t="n">
        <v>109</v>
      </c>
      <c r="DK818" s="401" t="n">
        <v>110</v>
      </c>
      <c r="DL818" s="401" t="n">
        <v>111</v>
      </c>
      <c r="DM818" s="401" t="n">
        <v>112</v>
      </c>
      <c r="DN818" s="401" t="n">
        <v>113</v>
      </c>
      <c r="DO818" s="401" t="n">
        <v>114</v>
      </c>
      <c r="DP818" s="401" t="n">
        <v>115</v>
      </c>
      <c r="DQ818" s="401" t="n">
        <v>116</v>
      </c>
      <c r="DR818" s="401" t="n">
        <v>117</v>
      </c>
      <c r="DS818" s="401" t="n">
        <v>118</v>
      </c>
      <c r="DT818" s="401" t="n">
        <v>119</v>
      </c>
      <c r="DU818" s="401" t="n">
        <v>120</v>
      </c>
      <c r="DV818" s="401" t="n">
        <v>121</v>
      </c>
      <c r="DW818" s="401" t="n">
        <v>122</v>
      </c>
      <c r="DX818" s="401" t="n">
        <v>123</v>
      </c>
      <c r="DY818" s="401" t="n">
        <v>124</v>
      </c>
      <c r="DZ818" s="401" t="n">
        <v>125</v>
      </c>
      <c r="EA818" s="401" t="n">
        <v>126</v>
      </c>
      <c r="EB818" s="401" t="n">
        <v>127</v>
      </c>
      <c r="EC818" s="401" t="n">
        <v>128</v>
      </c>
      <c r="ED818" s="401" t="n">
        <v>129</v>
      </c>
      <c r="EE818" s="401" t="n">
        <v>130</v>
      </c>
      <c r="EF818" s="401" t="n">
        <v>131</v>
      </c>
      <c r="EG818" s="401" t="n">
        <v>132</v>
      </c>
      <c r="EH818" s="401" t="n">
        <v>133</v>
      </c>
      <c r="EI818" s="401" t="n">
        <v>134</v>
      </c>
      <c r="EJ818" s="401" t="n">
        <v>135</v>
      </c>
      <c r="EK818" s="401" t="n">
        <v>136</v>
      </c>
      <c r="EL818" s="401" t="n">
        <v>137</v>
      </c>
      <c r="EM818" s="401" t="n">
        <v>138</v>
      </c>
      <c r="EN818" s="401" t="n">
        <v>139</v>
      </c>
      <c r="EO818" s="401" t="n">
        <v>140</v>
      </c>
      <c r="EP818" s="401" t="n">
        <v>141</v>
      </c>
      <c r="EQ818" s="401" t="n">
        <v>142</v>
      </c>
      <c r="ER818" s="401" t="n">
        <v>143</v>
      </c>
      <c r="ES818" s="401" t="n">
        <v>144</v>
      </c>
      <c r="ET818" s="401" t="n">
        <v>145</v>
      </c>
      <c r="EU818" s="401" t="n">
        <v>146</v>
      </c>
      <c r="EV818" s="401" t="n">
        <v>147</v>
      </c>
      <c r="EW818" s="401" t="n">
        <v>148</v>
      </c>
      <c r="EX818" s="401" t="n">
        <v>149</v>
      </c>
      <c r="EY818" s="401" t="n">
        <v>150</v>
      </c>
      <c r="EZ818" s="401" t="n">
        <v>151</v>
      </c>
      <c r="FA818" s="401" t="n">
        <v>152</v>
      </c>
      <c r="FB818" s="401" t="n">
        <v>153</v>
      </c>
      <c r="FC818" s="401" t="n">
        <v>154</v>
      </c>
      <c r="FE818" s="401" t="n">
        <v>155</v>
      </c>
      <c r="FF818" s="401" t="n">
        <v>156</v>
      </c>
      <c r="FG818" s="401" t="n">
        <v>157</v>
      </c>
      <c r="FH818" s="401" t="n">
        <v>158</v>
      </c>
      <c r="FJ818" s="401" t="n">
        <v>159</v>
      </c>
      <c r="FK818" s="401" t="n">
        <v>160</v>
      </c>
      <c r="FL818" s="401" t="n">
        <v>161</v>
      </c>
      <c r="FM818" s="401" t="n">
        <v>162</v>
      </c>
      <c r="FO818" s="401" t="n">
        <v>163</v>
      </c>
      <c r="FP818" s="401" t="n">
        <v>164</v>
      </c>
      <c r="FQ818" s="401" t="n">
        <v>165</v>
      </c>
      <c r="FR818" s="401" t="n">
        <v>166</v>
      </c>
    </row>
    <row r="819" customFormat="false" ht="12.75" hidden="false" customHeight="false" outlineLevel="0" collapsed="false">
      <c r="E819" s="401" t="s">
        <v>225</v>
      </c>
      <c r="F819" s="401" t="n">
        <v>60</v>
      </c>
      <c r="G819" s="401" t="n">
        <v>119</v>
      </c>
      <c r="H819" s="401" t="n">
        <v>72</v>
      </c>
      <c r="I819" s="401" t="n">
        <v>17</v>
      </c>
      <c r="J819" s="401" t="n">
        <v>156</v>
      </c>
      <c r="K819" s="401" t="n">
        <v>129</v>
      </c>
      <c r="L819" s="401" t="n">
        <v>103</v>
      </c>
      <c r="M819" s="401" t="n">
        <v>158</v>
      </c>
      <c r="N819" s="401" t="n">
        <v>137</v>
      </c>
      <c r="O819" s="401" t="n">
        <v>51</v>
      </c>
      <c r="P819" s="401" t="n">
        <v>79</v>
      </c>
      <c r="Q819" s="401" t="n">
        <v>40</v>
      </c>
      <c r="R819" s="401" t="n">
        <v>102</v>
      </c>
      <c r="S819" s="401" t="n">
        <v>92</v>
      </c>
      <c r="T819" s="401" t="n">
        <v>31</v>
      </c>
      <c r="U819" s="401" t="n">
        <v>134</v>
      </c>
      <c r="V819" s="401" t="n">
        <v>76</v>
      </c>
      <c r="W819" s="401" t="n">
        <v>47</v>
      </c>
      <c r="X819" s="401" t="n">
        <v>112</v>
      </c>
      <c r="Y819" s="401" t="n">
        <v>153</v>
      </c>
      <c r="Z819" s="401" t="n">
        <v>157</v>
      </c>
      <c r="AA819" s="401" t="n">
        <v>135</v>
      </c>
      <c r="AB819" s="401" t="n">
        <v>10</v>
      </c>
      <c r="AC819" s="401" t="n">
        <v>118</v>
      </c>
      <c r="AD819" s="401" t="n">
        <v>16</v>
      </c>
      <c r="AE819" s="401" t="n">
        <v>70</v>
      </c>
      <c r="AF819" s="401" t="n">
        <v>9</v>
      </c>
      <c r="AG819" s="401" t="n">
        <v>159</v>
      </c>
      <c r="AH819" s="401" t="n">
        <v>116</v>
      </c>
      <c r="AI819" s="401" t="n">
        <v>13</v>
      </c>
      <c r="AJ819" s="401" t="n">
        <v>69</v>
      </c>
      <c r="AK819" s="401" t="n">
        <v>20</v>
      </c>
      <c r="AL819" s="401" t="n">
        <v>4</v>
      </c>
      <c r="AM819" s="401" t="n">
        <v>75</v>
      </c>
      <c r="AN819" s="401" t="n">
        <v>44</v>
      </c>
      <c r="AO819" s="401" t="n">
        <v>109</v>
      </c>
      <c r="AP819" s="401" t="n">
        <v>120</v>
      </c>
      <c r="AQ819" s="401" t="n">
        <v>115</v>
      </c>
      <c r="AR819" s="401" t="n">
        <v>146</v>
      </c>
      <c r="AS819" s="401" t="n">
        <v>19</v>
      </c>
      <c r="AT819" s="401" t="n">
        <v>54</v>
      </c>
      <c r="AU819" s="401" t="n">
        <v>101</v>
      </c>
      <c r="AV819" s="401" t="n">
        <v>7</v>
      </c>
      <c r="AW819" s="401" t="n">
        <v>93</v>
      </c>
      <c r="AX819" s="401" t="n">
        <v>154</v>
      </c>
      <c r="AY819" s="401" t="n">
        <v>148</v>
      </c>
      <c r="AZ819" s="401" t="n">
        <v>145</v>
      </c>
      <c r="BA819" s="401" t="n">
        <v>59</v>
      </c>
      <c r="BB819" s="401" t="n">
        <v>96</v>
      </c>
      <c r="BC819" s="401" t="n">
        <v>42</v>
      </c>
      <c r="BD819" s="401" t="n">
        <v>143</v>
      </c>
      <c r="BE819" s="401" t="n">
        <v>55</v>
      </c>
      <c r="BF819" s="401" t="n">
        <v>25</v>
      </c>
      <c r="BG819" s="401" t="n">
        <v>33</v>
      </c>
      <c r="BH819" s="401" t="n">
        <v>11</v>
      </c>
      <c r="BI819" s="401" t="n">
        <v>14</v>
      </c>
      <c r="BJ819" s="401" t="n">
        <v>81</v>
      </c>
      <c r="BK819" s="401" t="n">
        <v>39</v>
      </c>
      <c r="BL819" s="401" t="n">
        <v>48</v>
      </c>
      <c r="BM819" s="401" t="n">
        <v>58</v>
      </c>
      <c r="BN819" s="401" t="n">
        <v>12</v>
      </c>
      <c r="BO819" s="401" t="n">
        <v>123</v>
      </c>
      <c r="BP819" s="401" t="n">
        <v>163</v>
      </c>
      <c r="BQ819" s="401" t="n">
        <v>161</v>
      </c>
      <c r="BR819" s="401" t="n">
        <v>29</v>
      </c>
      <c r="BS819" s="401" t="n">
        <v>140</v>
      </c>
      <c r="BT819" s="401" t="n">
        <v>53</v>
      </c>
      <c r="BU819" s="401" t="n">
        <v>82</v>
      </c>
      <c r="BV819" s="401" t="n">
        <v>57</v>
      </c>
      <c r="BW819" s="401" t="n">
        <v>97</v>
      </c>
      <c r="BX819" s="401" t="n">
        <v>68</v>
      </c>
      <c r="BY819" s="401" t="n">
        <v>3</v>
      </c>
      <c r="BZ819" s="401" t="n">
        <v>114</v>
      </c>
      <c r="CA819" s="401" t="n">
        <v>107</v>
      </c>
      <c r="CB819" s="401" t="n">
        <v>8</v>
      </c>
      <c r="CC819" s="401" t="n">
        <v>65</v>
      </c>
      <c r="CD819" s="401" t="n">
        <v>83</v>
      </c>
      <c r="CE819" s="401" t="n">
        <v>32</v>
      </c>
      <c r="CF819" s="401" t="n">
        <v>108</v>
      </c>
      <c r="CG819" s="401" t="n">
        <v>162</v>
      </c>
      <c r="CH819" s="401" t="n">
        <v>15</v>
      </c>
      <c r="CI819" s="401" t="n">
        <v>98</v>
      </c>
      <c r="CJ819" s="401" t="n">
        <v>77</v>
      </c>
      <c r="CK819" s="401" t="n">
        <v>121</v>
      </c>
      <c r="CL819" s="401" t="n">
        <v>147</v>
      </c>
      <c r="CM819" s="401" t="n">
        <v>94</v>
      </c>
      <c r="CN819" s="401" t="n">
        <v>64</v>
      </c>
      <c r="CO819" s="401" t="n">
        <v>100</v>
      </c>
      <c r="CP819" s="401" t="n">
        <v>132</v>
      </c>
      <c r="CQ819" s="401" t="n">
        <v>152</v>
      </c>
      <c r="CR819" s="401" t="n">
        <v>45</v>
      </c>
      <c r="CS819" s="401" t="n">
        <v>18</v>
      </c>
      <c r="CT819" s="401" t="n">
        <v>142</v>
      </c>
      <c r="CU819" s="401" t="n">
        <v>5</v>
      </c>
      <c r="CV819" s="401" t="n">
        <v>155</v>
      </c>
      <c r="CW819" s="401" t="n">
        <v>78</v>
      </c>
      <c r="CX819" s="401" t="n">
        <v>139</v>
      </c>
      <c r="CY819" s="401" t="n">
        <v>24</v>
      </c>
      <c r="CZ819" s="401" t="n">
        <v>52</v>
      </c>
      <c r="DA819" s="401" t="n">
        <v>166</v>
      </c>
      <c r="DB819" s="401" t="n">
        <v>117</v>
      </c>
      <c r="DC819" s="401" t="n">
        <v>28</v>
      </c>
      <c r="DD819" s="401" t="n">
        <v>91</v>
      </c>
      <c r="DE819" s="401" t="n">
        <v>21</v>
      </c>
      <c r="DF819" s="401" t="n">
        <v>71</v>
      </c>
      <c r="DG819" s="401" t="n">
        <v>27</v>
      </c>
      <c r="DH819" s="401" t="n">
        <v>74</v>
      </c>
      <c r="DI819" s="401" t="n">
        <v>1</v>
      </c>
      <c r="DJ819" s="401" t="n">
        <v>36</v>
      </c>
      <c r="DK819" s="401" t="n">
        <v>87</v>
      </c>
      <c r="DL819" s="401" t="n">
        <v>63</v>
      </c>
      <c r="DM819" s="401" t="n">
        <v>49</v>
      </c>
      <c r="DN819" s="401" t="n">
        <v>2</v>
      </c>
      <c r="DO819" s="401" t="n">
        <v>86</v>
      </c>
      <c r="DP819" s="401" t="n">
        <v>67</v>
      </c>
      <c r="DQ819" s="401" t="n">
        <v>144</v>
      </c>
      <c r="DR819" s="401" t="n">
        <v>23</v>
      </c>
      <c r="DS819" s="401" t="n">
        <v>61</v>
      </c>
      <c r="DT819" s="401" t="n">
        <v>165</v>
      </c>
      <c r="DU819" s="401" t="n">
        <v>136</v>
      </c>
      <c r="DV819" s="401" t="n">
        <v>84</v>
      </c>
      <c r="DW819" s="401" t="n">
        <v>130</v>
      </c>
      <c r="DX819" s="401" t="n">
        <v>62</v>
      </c>
      <c r="DY819" s="401" t="n">
        <v>56</v>
      </c>
      <c r="DZ819" s="401" t="n">
        <v>131</v>
      </c>
      <c r="EA819" s="401" t="n">
        <v>150</v>
      </c>
      <c r="EB819" s="401" t="n">
        <v>151</v>
      </c>
      <c r="EC819" s="401" t="n">
        <v>106</v>
      </c>
      <c r="ED819" s="401" t="n">
        <v>6</v>
      </c>
      <c r="EE819" s="401" t="n">
        <v>128</v>
      </c>
      <c r="EF819" s="401" t="n">
        <v>35</v>
      </c>
      <c r="EG819" s="401" t="n">
        <v>50</v>
      </c>
      <c r="EH819" s="401" t="n">
        <v>22</v>
      </c>
      <c r="EI819" s="401" t="n">
        <v>111</v>
      </c>
      <c r="EJ819" s="401" t="n">
        <v>133</v>
      </c>
      <c r="EK819" s="401" t="n">
        <v>80</v>
      </c>
      <c r="EL819" s="401" t="n">
        <v>30</v>
      </c>
      <c r="EM819" s="401" t="n">
        <v>160</v>
      </c>
      <c r="EN819" s="401" t="n">
        <v>122</v>
      </c>
      <c r="EO819" s="401" t="n">
        <v>66</v>
      </c>
      <c r="EP819" s="401" t="n">
        <v>138</v>
      </c>
      <c r="EQ819" s="401" t="n">
        <v>141</v>
      </c>
      <c r="ER819" s="401" t="n">
        <v>99</v>
      </c>
      <c r="ES819" s="401" t="n">
        <v>95</v>
      </c>
      <c r="ET819" s="401" t="n">
        <v>164</v>
      </c>
      <c r="EU819" s="401" t="n">
        <v>105</v>
      </c>
      <c r="EV819" s="401" t="n">
        <v>85</v>
      </c>
      <c r="EW819" s="401" t="n">
        <v>124</v>
      </c>
      <c r="EX819" s="401" t="n">
        <v>37</v>
      </c>
      <c r="EY819" s="401" t="n">
        <v>126</v>
      </c>
      <c r="EZ819" s="401" t="n">
        <v>149</v>
      </c>
      <c r="FA819" s="401" t="n">
        <v>90</v>
      </c>
      <c r="FB819" s="401" t="n">
        <v>46</v>
      </c>
      <c r="FC819" s="401" t="n">
        <v>41</v>
      </c>
      <c r="FE819" s="401" t="n">
        <v>43</v>
      </c>
      <c r="FF819" s="401" t="n">
        <v>73</v>
      </c>
      <c r="FG819" s="401" t="n">
        <v>104</v>
      </c>
      <c r="FH819" s="401" t="n">
        <v>113</v>
      </c>
      <c r="FJ819" s="401" t="n">
        <v>89</v>
      </c>
      <c r="FK819" s="401" t="n">
        <v>125</v>
      </c>
      <c r="FL819" s="401" t="n">
        <v>34</v>
      </c>
      <c r="FM819" s="401" t="n">
        <v>38</v>
      </c>
      <c r="FO819" s="401" t="n">
        <v>110</v>
      </c>
      <c r="FP819" s="401" t="n">
        <v>26</v>
      </c>
      <c r="FQ819" s="401" t="n">
        <v>127</v>
      </c>
      <c r="FR819" s="401" t="n">
        <v>88</v>
      </c>
    </row>
    <row r="820" customFormat="false" ht="12.75" hidden="false" customHeight="false" outlineLevel="0" collapsed="false">
      <c r="E820" s="401" t="s">
        <v>227</v>
      </c>
      <c r="F820" s="401" t="n">
        <v>97</v>
      </c>
      <c r="G820" s="401" t="n">
        <v>65</v>
      </c>
      <c r="H820" s="401" t="n">
        <v>85</v>
      </c>
      <c r="I820" s="401" t="n">
        <v>27</v>
      </c>
      <c r="J820" s="401" t="n">
        <v>89</v>
      </c>
      <c r="K820" s="401" t="n">
        <v>30</v>
      </c>
      <c r="L820" s="401" t="n">
        <v>146</v>
      </c>
      <c r="M820" s="401" t="n">
        <v>152</v>
      </c>
      <c r="N820" s="401" t="n">
        <v>32</v>
      </c>
      <c r="O820" s="401" t="n">
        <v>144</v>
      </c>
      <c r="P820" s="401" t="n">
        <v>114</v>
      </c>
      <c r="Q820" s="401" t="n">
        <v>38</v>
      </c>
      <c r="R820" s="401" t="n">
        <v>42</v>
      </c>
      <c r="S820" s="401" t="n">
        <v>160</v>
      </c>
      <c r="T820" s="401" t="n">
        <v>117</v>
      </c>
      <c r="U820" s="401" t="n">
        <v>162</v>
      </c>
      <c r="V820" s="401" t="n">
        <v>110</v>
      </c>
      <c r="W820" s="401" t="n">
        <v>55</v>
      </c>
      <c r="X820" s="401" t="n">
        <v>72</v>
      </c>
      <c r="Y820" s="401" t="n">
        <v>134</v>
      </c>
      <c r="Z820" s="401" t="n">
        <v>87</v>
      </c>
      <c r="AA820" s="401" t="n">
        <v>121</v>
      </c>
      <c r="AB820" s="401" t="n">
        <v>70</v>
      </c>
      <c r="AC820" s="401" t="n">
        <v>76</v>
      </c>
      <c r="AD820" s="401" t="n">
        <v>53</v>
      </c>
      <c r="AE820" s="401" t="n">
        <v>44</v>
      </c>
      <c r="AF820" s="401" t="n">
        <v>24</v>
      </c>
      <c r="AG820" s="401" t="n">
        <v>57</v>
      </c>
      <c r="AH820" s="401" t="n">
        <v>127</v>
      </c>
      <c r="AI820" s="401" t="n">
        <v>83</v>
      </c>
      <c r="AJ820" s="401" t="n">
        <v>74</v>
      </c>
      <c r="AK820" s="401" t="n">
        <v>100</v>
      </c>
      <c r="AL820" s="401" t="n">
        <v>92</v>
      </c>
      <c r="AM820" s="401" t="n">
        <v>28</v>
      </c>
      <c r="AN820" s="401" t="n">
        <v>6</v>
      </c>
      <c r="AO820" s="401" t="n">
        <v>17</v>
      </c>
      <c r="AP820" s="401" t="n">
        <v>11</v>
      </c>
      <c r="AQ820" s="401" t="n">
        <v>140</v>
      </c>
      <c r="AR820" s="401" t="n">
        <v>142</v>
      </c>
      <c r="AS820" s="401" t="n">
        <v>123</v>
      </c>
      <c r="AT820" s="401" t="n">
        <v>90</v>
      </c>
      <c r="AU820" s="401" t="n">
        <v>13</v>
      </c>
      <c r="AV820" s="401" t="n">
        <v>105</v>
      </c>
      <c r="AW820" s="401" t="n">
        <v>150</v>
      </c>
      <c r="AX820" s="401" t="n">
        <v>84</v>
      </c>
      <c r="AY820" s="401" t="n">
        <v>119</v>
      </c>
      <c r="AZ820" s="401" t="n">
        <v>93</v>
      </c>
      <c r="BA820" s="401" t="n">
        <v>16</v>
      </c>
      <c r="BB820" s="401" t="n">
        <v>31</v>
      </c>
      <c r="BC820" s="401" t="n">
        <v>148</v>
      </c>
      <c r="BD820" s="401" t="n">
        <v>112</v>
      </c>
      <c r="BE820" s="401" t="n">
        <v>48</v>
      </c>
      <c r="BF820" s="401" t="n">
        <v>54</v>
      </c>
      <c r="BG820" s="401" t="n">
        <v>102</v>
      </c>
      <c r="BH820" s="401" t="n">
        <v>69</v>
      </c>
      <c r="BI820" s="401" t="n">
        <v>154</v>
      </c>
      <c r="BJ820" s="401" t="n">
        <v>104</v>
      </c>
      <c r="BK820" s="401" t="n">
        <v>145</v>
      </c>
      <c r="BL820" s="401" t="n">
        <v>80</v>
      </c>
      <c r="BM820" s="401" t="n">
        <v>22</v>
      </c>
      <c r="BN820" s="401" t="n">
        <v>5</v>
      </c>
      <c r="BO820" s="401" t="n">
        <v>133</v>
      </c>
      <c r="BP820" s="401" t="n">
        <v>37</v>
      </c>
      <c r="BQ820" s="401" t="n">
        <v>73</v>
      </c>
      <c r="BR820" s="401" t="n">
        <v>103</v>
      </c>
      <c r="BS820" s="401" t="n">
        <v>147</v>
      </c>
      <c r="BT820" s="401" t="n">
        <v>155</v>
      </c>
      <c r="BU820" s="401" t="n">
        <v>120</v>
      </c>
      <c r="BV820" s="401" t="n">
        <v>46</v>
      </c>
      <c r="BW820" s="401" t="n">
        <v>159</v>
      </c>
      <c r="BX820" s="401" t="n">
        <v>75</v>
      </c>
      <c r="BY820" s="401" t="n">
        <v>161</v>
      </c>
      <c r="BZ820" s="401" t="n">
        <v>21</v>
      </c>
      <c r="CA820" s="401" t="n">
        <v>98</v>
      </c>
      <c r="CB820" s="401" t="n">
        <v>86</v>
      </c>
      <c r="CC820" s="401" t="n">
        <v>137</v>
      </c>
      <c r="CD820" s="401" t="n">
        <v>10</v>
      </c>
      <c r="CE820" s="401" t="n">
        <v>56</v>
      </c>
      <c r="CF820" s="401" t="n">
        <v>78</v>
      </c>
      <c r="CG820" s="401" t="n">
        <v>111</v>
      </c>
      <c r="CH820" s="401" t="n">
        <v>113</v>
      </c>
      <c r="CI820" s="401" t="n">
        <v>66</v>
      </c>
      <c r="CJ820" s="401" t="n">
        <v>132</v>
      </c>
      <c r="CK820" s="401" t="n">
        <v>151</v>
      </c>
      <c r="CL820" s="401" t="n">
        <v>3</v>
      </c>
      <c r="CM820" s="401" t="n">
        <v>20</v>
      </c>
      <c r="CN820" s="401" t="n">
        <v>165</v>
      </c>
      <c r="CO820" s="401" t="n">
        <v>139</v>
      </c>
      <c r="CP820" s="401" t="n">
        <v>81</v>
      </c>
      <c r="CQ820" s="401" t="n">
        <v>41</v>
      </c>
      <c r="CR820" s="401" t="n">
        <v>164</v>
      </c>
      <c r="CS820" s="401" t="n">
        <v>25</v>
      </c>
      <c r="CT820" s="401" t="n">
        <v>79</v>
      </c>
      <c r="CU820" s="401" t="n">
        <v>126</v>
      </c>
      <c r="CV820" s="401" t="n">
        <v>7</v>
      </c>
      <c r="CW820" s="401" t="n">
        <v>95</v>
      </c>
      <c r="CX820" s="401" t="n">
        <v>96</v>
      </c>
      <c r="CY820" s="401" t="n">
        <v>107</v>
      </c>
      <c r="CZ820" s="401" t="n">
        <v>35</v>
      </c>
      <c r="DA820" s="401" t="n">
        <v>1</v>
      </c>
      <c r="DB820" s="401" t="n">
        <v>58</v>
      </c>
      <c r="DC820" s="401" t="n">
        <v>99</v>
      </c>
      <c r="DD820" s="401" t="n">
        <v>94</v>
      </c>
      <c r="DE820" s="401" t="n">
        <v>18</v>
      </c>
      <c r="DF820" s="401" t="n">
        <v>61</v>
      </c>
      <c r="DG820" s="401" t="n">
        <v>4</v>
      </c>
      <c r="DH820" s="401" t="n">
        <v>59</v>
      </c>
      <c r="DI820" s="401" t="n">
        <v>51</v>
      </c>
      <c r="DJ820" s="401" t="n">
        <v>138</v>
      </c>
      <c r="DK820" s="401" t="n">
        <v>163</v>
      </c>
      <c r="DL820" s="401" t="n">
        <v>108</v>
      </c>
      <c r="DM820" s="401" t="n">
        <v>153</v>
      </c>
      <c r="DN820" s="401" t="n">
        <v>50</v>
      </c>
      <c r="DO820" s="401" t="n">
        <v>63</v>
      </c>
      <c r="DP820" s="401" t="n">
        <v>82</v>
      </c>
      <c r="DQ820" s="401" t="n">
        <v>52</v>
      </c>
      <c r="DR820" s="401" t="n">
        <v>115</v>
      </c>
      <c r="DS820" s="401" t="n">
        <v>156</v>
      </c>
      <c r="DT820" s="401" t="n">
        <v>43</v>
      </c>
      <c r="DU820" s="401" t="n">
        <v>68</v>
      </c>
      <c r="DV820" s="401" t="n">
        <v>125</v>
      </c>
      <c r="DW820" s="401" t="n">
        <v>88</v>
      </c>
      <c r="DX820" s="401" t="n">
        <v>40</v>
      </c>
      <c r="DY820" s="401" t="n">
        <v>101</v>
      </c>
      <c r="DZ820" s="401" t="n">
        <v>12</v>
      </c>
      <c r="EA820" s="401" t="n">
        <v>130</v>
      </c>
      <c r="EB820" s="401" t="n">
        <v>124</v>
      </c>
      <c r="EC820" s="401" t="n">
        <v>67</v>
      </c>
      <c r="ED820" s="401" t="n">
        <v>45</v>
      </c>
      <c r="EE820" s="401" t="n">
        <v>143</v>
      </c>
      <c r="EF820" s="401" t="n">
        <v>34</v>
      </c>
      <c r="EG820" s="401" t="n">
        <v>131</v>
      </c>
      <c r="EH820" s="401" t="n">
        <v>36</v>
      </c>
      <c r="EI820" s="401" t="n">
        <v>2</v>
      </c>
      <c r="EJ820" s="401" t="n">
        <v>157</v>
      </c>
      <c r="EK820" s="401" t="n">
        <v>9</v>
      </c>
      <c r="EL820" s="401" t="n">
        <v>15</v>
      </c>
      <c r="EM820" s="401" t="n">
        <v>149</v>
      </c>
      <c r="EN820" s="401" t="n">
        <v>91</v>
      </c>
      <c r="EO820" s="401" t="n">
        <v>26</v>
      </c>
      <c r="EP820" s="401" t="n">
        <v>158</v>
      </c>
      <c r="EQ820" s="401" t="n">
        <v>39</v>
      </c>
      <c r="ER820" s="401" t="n">
        <v>135</v>
      </c>
      <c r="ES820" s="401" t="n">
        <v>77</v>
      </c>
      <c r="ET820" s="401" t="n">
        <v>23</v>
      </c>
      <c r="EU820" s="401" t="n">
        <v>166</v>
      </c>
      <c r="EV820" s="401" t="n">
        <v>129</v>
      </c>
      <c r="EW820" s="401" t="n">
        <v>49</v>
      </c>
      <c r="EX820" s="401" t="n">
        <v>106</v>
      </c>
      <c r="EY820" s="401" t="n">
        <v>116</v>
      </c>
      <c r="EZ820" s="401" t="n">
        <v>29</v>
      </c>
      <c r="FA820" s="401" t="n">
        <v>8</v>
      </c>
      <c r="FB820" s="401" t="n">
        <v>14</v>
      </c>
      <c r="FC820" s="401" t="n">
        <v>47</v>
      </c>
      <c r="FE820" s="401" t="n">
        <v>128</v>
      </c>
      <c r="FF820" s="401" t="n">
        <v>118</v>
      </c>
      <c r="FG820" s="401" t="n">
        <v>109</v>
      </c>
      <c r="FH820" s="401" t="n">
        <v>141</v>
      </c>
      <c r="FJ820" s="401" t="n">
        <v>122</v>
      </c>
      <c r="FK820" s="401" t="n">
        <v>71</v>
      </c>
      <c r="FL820" s="401" t="n">
        <v>60</v>
      </c>
      <c r="FM820" s="401" t="n">
        <v>62</v>
      </c>
      <c r="FO820" s="401" t="n">
        <v>19</v>
      </c>
      <c r="FP820" s="401" t="n">
        <v>33</v>
      </c>
      <c r="FQ820" s="401" t="n">
        <v>64</v>
      </c>
      <c r="FR820" s="401" t="n">
        <v>136</v>
      </c>
    </row>
    <row r="822" customFormat="false" ht="12.75" hidden="false" customHeight="false" outlineLevel="0" collapsed="false">
      <c r="D822" s="446" t="n">
        <v>167</v>
      </c>
      <c r="E822" s="39" t="s">
        <v>250</v>
      </c>
    </row>
    <row r="823" customFormat="false" ht="12.75" hidden="false" customHeight="false" outlineLevel="0" collapsed="false">
      <c r="E823" s="401" t="s">
        <v>198</v>
      </c>
      <c r="F823" s="401" t="n">
        <v>1</v>
      </c>
      <c r="G823" s="401" t="n">
        <v>2</v>
      </c>
      <c r="H823" s="401" t="n">
        <v>3</v>
      </c>
      <c r="I823" s="401" t="n">
        <v>4</v>
      </c>
      <c r="J823" s="401" t="n">
        <v>5</v>
      </c>
      <c r="K823" s="401" t="n">
        <v>6</v>
      </c>
      <c r="L823" s="401" t="n">
        <v>7</v>
      </c>
      <c r="M823" s="401" t="n">
        <v>8</v>
      </c>
      <c r="N823" s="401" t="n">
        <v>9</v>
      </c>
      <c r="O823" s="401" t="n">
        <v>10</v>
      </c>
      <c r="P823" s="401" t="n">
        <v>11</v>
      </c>
      <c r="Q823" s="401" t="n">
        <v>12</v>
      </c>
      <c r="R823" s="401" t="n">
        <v>13</v>
      </c>
      <c r="S823" s="401" t="n">
        <v>14</v>
      </c>
      <c r="T823" s="401" t="n">
        <v>15</v>
      </c>
      <c r="U823" s="401" t="n">
        <v>16</v>
      </c>
      <c r="V823" s="401" t="n">
        <v>17</v>
      </c>
      <c r="W823" s="401" t="n">
        <v>18</v>
      </c>
      <c r="X823" s="401" t="n">
        <v>19</v>
      </c>
      <c r="Y823" s="401" t="n">
        <v>20</v>
      </c>
      <c r="Z823" s="401" t="n">
        <v>21</v>
      </c>
      <c r="AA823" s="401" t="n">
        <v>22</v>
      </c>
      <c r="AB823" s="401" t="n">
        <v>23</v>
      </c>
      <c r="AC823" s="401" t="n">
        <v>24</v>
      </c>
      <c r="AD823" s="401" t="n">
        <v>25</v>
      </c>
      <c r="AE823" s="401" t="n">
        <v>26</v>
      </c>
      <c r="AF823" s="401" t="n">
        <v>27</v>
      </c>
      <c r="AG823" s="401" t="n">
        <v>28</v>
      </c>
      <c r="AH823" s="401" t="n">
        <v>29</v>
      </c>
      <c r="AI823" s="401" t="n">
        <v>30</v>
      </c>
      <c r="AJ823" s="401" t="n">
        <v>31</v>
      </c>
      <c r="AK823" s="401" t="n">
        <v>32</v>
      </c>
      <c r="AL823" s="401" t="n">
        <v>33</v>
      </c>
      <c r="AM823" s="401" t="n">
        <v>34</v>
      </c>
      <c r="AN823" s="401" t="n">
        <v>35</v>
      </c>
      <c r="AO823" s="401" t="n">
        <v>36</v>
      </c>
      <c r="AP823" s="401" t="n">
        <v>37</v>
      </c>
      <c r="AQ823" s="401" t="n">
        <v>38</v>
      </c>
      <c r="AR823" s="401" t="n">
        <v>39</v>
      </c>
      <c r="AS823" s="401" t="n">
        <v>40</v>
      </c>
      <c r="AT823" s="401" t="n">
        <v>41</v>
      </c>
      <c r="AU823" s="401" t="n">
        <v>42</v>
      </c>
      <c r="AV823" s="401" t="n">
        <v>43</v>
      </c>
      <c r="AW823" s="401" t="n">
        <v>44</v>
      </c>
      <c r="AX823" s="401" t="n">
        <v>45</v>
      </c>
      <c r="AY823" s="401" t="n">
        <v>46</v>
      </c>
      <c r="AZ823" s="401" t="n">
        <v>47</v>
      </c>
      <c r="BA823" s="401" t="n">
        <v>48</v>
      </c>
      <c r="BB823" s="401" t="n">
        <v>49</v>
      </c>
      <c r="BC823" s="401" t="n">
        <v>50</v>
      </c>
      <c r="BD823" s="401" t="n">
        <v>51</v>
      </c>
      <c r="BE823" s="401" t="n">
        <v>52</v>
      </c>
      <c r="BF823" s="401" t="n">
        <v>53</v>
      </c>
      <c r="BG823" s="401" t="n">
        <v>54</v>
      </c>
      <c r="BH823" s="401" t="n">
        <v>55</v>
      </c>
      <c r="BI823" s="401" t="n">
        <v>56</v>
      </c>
      <c r="BJ823" s="401" t="n">
        <v>57</v>
      </c>
      <c r="BK823" s="401" t="n">
        <v>58</v>
      </c>
      <c r="BL823" s="401" t="n">
        <v>59</v>
      </c>
      <c r="BM823" s="401" t="n">
        <v>60</v>
      </c>
      <c r="BN823" s="401" t="n">
        <v>61</v>
      </c>
      <c r="BO823" s="401" t="n">
        <v>62</v>
      </c>
      <c r="BP823" s="401" t="n">
        <v>63</v>
      </c>
      <c r="BQ823" s="401" t="n">
        <v>64</v>
      </c>
      <c r="BR823" s="401" t="n">
        <v>65</v>
      </c>
      <c r="BS823" s="401" t="n">
        <v>66</v>
      </c>
      <c r="BT823" s="401" t="n">
        <v>67</v>
      </c>
      <c r="BU823" s="401" t="n">
        <v>68</v>
      </c>
      <c r="BV823" s="401" t="n">
        <v>69</v>
      </c>
      <c r="BW823" s="401" t="n">
        <v>70</v>
      </c>
      <c r="BX823" s="401" t="n">
        <v>71</v>
      </c>
      <c r="BY823" s="401" t="n">
        <v>72</v>
      </c>
      <c r="BZ823" s="401" t="n">
        <v>73</v>
      </c>
      <c r="CA823" s="401" t="n">
        <v>74</v>
      </c>
      <c r="CB823" s="401" t="n">
        <v>75</v>
      </c>
      <c r="CC823" s="401" t="n">
        <v>76</v>
      </c>
      <c r="CD823" s="401" t="n">
        <v>77</v>
      </c>
      <c r="CE823" s="401" t="n">
        <v>78</v>
      </c>
      <c r="CF823" s="401" t="n">
        <v>79</v>
      </c>
      <c r="CG823" s="401" t="n">
        <v>80</v>
      </c>
      <c r="CH823" s="401" t="n">
        <v>81</v>
      </c>
      <c r="CI823" s="401" t="n">
        <v>82</v>
      </c>
      <c r="CJ823" s="401" t="n">
        <v>83</v>
      </c>
      <c r="CK823" s="401" t="n">
        <v>84</v>
      </c>
      <c r="CL823" s="401" t="n">
        <v>85</v>
      </c>
      <c r="CM823" s="401" t="n">
        <v>86</v>
      </c>
      <c r="CN823" s="401" t="n">
        <v>87</v>
      </c>
      <c r="CO823" s="401" t="n">
        <v>88</v>
      </c>
      <c r="CP823" s="401" t="n">
        <v>89</v>
      </c>
      <c r="CQ823" s="401" t="n">
        <v>90</v>
      </c>
      <c r="CR823" s="401" t="n">
        <v>91</v>
      </c>
      <c r="CS823" s="401" t="n">
        <v>92</v>
      </c>
      <c r="CT823" s="401" t="n">
        <v>93</v>
      </c>
      <c r="CU823" s="401" t="n">
        <v>94</v>
      </c>
      <c r="CV823" s="401" t="n">
        <v>95</v>
      </c>
      <c r="CW823" s="401" t="n">
        <v>96</v>
      </c>
      <c r="CX823" s="401" t="n">
        <v>97</v>
      </c>
      <c r="CY823" s="401" t="n">
        <v>98</v>
      </c>
      <c r="CZ823" s="401" t="n">
        <v>99</v>
      </c>
      <c r="DA823" s="401" t="n">
        <v>100</v>
      </c>
      <c r="DB823" s="401" t="n">
        <v>101</v>
      </c>
      <c r="DC823" s="401" t="n">
        <v>102</v>
      </c>
      <c r="DD823" s="401" t="n">
        <v>103</v>
      </c>
      <c r="DE823" s="401" t="n">
        <v>104</v>
      </c>
      <c r="DF823" s="401" t="n">
        <v>105</v>
      </c>
      <c r="DG823" s="401" t="n">
        <v>106</v>
      </c>
      <c r="DH823" s="401" t="n">
        <v>107</v>
      </c>
      <c r="DI823" s="401" t="n">
        <v>108</v>
      </c>
      <c r="DJ823" s="401" t="n">
        <v>109</v>
      </c>
      <c r="DK823" s="401" t="n">
        <v>110</v>
      </c>
      <c r="DL823" s="401" t="n">
        <v>111</v>
      </c>
      <c r="DM823" s="401" t="n">
        <v>112</v>
      </c>
      <c r="DN823" s="401" t="n">
        <v>113</v>
      </c>
      <c r="DO823" s="401" t="n">
        <v>114</v>
      </c>
      <c r="DP823" s="401" t="n">
        <v>115</v>
      </c>
      <c r="DQ823" s="401" t="n">
        <v>116</v>
      </c>
      <c r="DR823" s="401" t="n">
        <v>117</v>
      </c>
      <c r="DS823" s="401" t="n">
        <v>118</v>
      </c>
      <c r="DT823" s="401" t="n">
        <v>119</v>
      </c>
      <c r="DU823" s="401" t="n">
        <v>120</v>
      </c>
      <c r="DV823" s="401" t="n">
        <v>121</v>
      </c>
      <c r="DW823" s="401" t="n">
        <v>122</v>
      </c>
      <c r="DX823" s="401" t="n">
        <v>123</v>
      </c>
      <c r="DY823" s="401" t="n">
        <v>124</v>
      </c>
      <c r="DZ823" s="401" t="n">
        <v>125</v>
      </c>
      <c r="EA823" s="401" t="n">
        <v>126</v>
      </c>
      <c r="EB823" s="401" t="n">
        <v>127</v>
      </c>
      <c r="EC823" s="401" t="n">
        <v>128</v>
      </c>
      <c r="ED823" s="401" t="n">
        <v>129</v>
      </c>
      <c r="EE823" s="401" t="n">
        <v>130</v>
      </c>
      <c r="EF823" s="401" t="n">
        <v>131</v>
      </c>
      <c r="EG823" s="401" t="n">
        <v>132</v>
      </c>
      <c r="EH823" s="401" t="n">
        <v>133</v>
      </c>
      <c r="EI823" s="401" t="n">
        <v>134</v>
      </c>
      <c r="EJ823" s="401" t="n">
        <v>135</v>
      </c>
      <c r="EK823" s="401" t="n">
        <v>136</v>
      </c>
      <c r="EL823" s="401" t="n">
        <v>137</v>
      </c>
      <c r="EM823" s="401" t="n">
        <v>138</v>
      </c>
      <c r="EN823" s="401" t="n">
        <v>139</v>
      </c>
      <c r="EO823" s="401" t="n">
        <v>140</v>
      </c>
      <c r="EP823" s="401" t="n">
        <v>141</v>
      </c>
      <c r="EQ823" s="401" t="n">
        <v>142</v>
      </c>
      <c r="ER823" s="401" t="n">
        <v>143</v>
      </c>
      <c r="ES823" s="401" t="n">
        <v>144</v>
      </c>
      <c r="ET823" s="401" t="n">
        <v>145</v>
      </c>
      <c r="EU823" s="401" t="n">
        <v>146</v>
      </c>
      <c r="EV823" s="401" t="n">
        <v>147</v>
      </c>
      <c r="EW823" s="401" t="n">
        <v>148</v>
      </c>
      <c r="EX823" s="401" t="n">
        <v>149</v>
      </c>
      <c r="EY823" s="401" t="n">
        <v>150</v>
      </c>
      <c r="EZ823" s="401" t="n">
        <v>151</v>
      </c>
      <c r="FA823" s="401" t="n">
        <v>152</v>
      </c>
      <c r="FB823" s="401" t="n">
        <v>153</v>
      </c>
      <c r="FC823" s="401" t="n">
        <v>154</v>
      </c>
      <c r="FD823" s="401" t="n">
        <v>155</v>
      </c>
      <c r="FE823" s="401" t="n">
        <v>156</v>
      </c>
      <c r="FF823" s="401" t="n">
        <v>157</v>
      </c>
      <c r="FG823" s="401" t="n">
        <v>158</v>
      </c>
      <c r="FH823" s="401" t="n">
        <v>159</v>
      </c>
      <c r="FJ823" s="401" t="n">
        <v>160</v>
      </c>
      <c r="FK823" s="401" t="n">
        <v>161</v>
      </c>
      <c r="FL823" s="401" t="n">
        <v>162</v>
      </c>
      <c r="FM823" s="401" t="n">
        <v>163</v>
      </c>
      <c r="FO823" s="401" t="n">
        <v>164</v>
      </c>
      <c r="FP823" s="401" t="n">
        <v>165</v>
      </c>
      <c r="FQ823" s="401" t="n">
        <v>166</v>
      </c>
      <c r="FR823" s="401" t="n">
        <v>167</v>
      </c>
    </row>
    <row r="824" customFormat="false" ht="12.75" hidden="false" customHeight="false" outlineLevel="0" collapsed="false">
      <c r="E824" s="401" t="s">
        <v>225</v>
      </c>
      <c r="F824" s="401" t="n">
        <v>97</v>
      </c>
      <c r="G824" s="401" t="n">
        <v>68</v>
      </c>
      <c r="H824" s="401" t="n">
        <v>17</v>
      </c>
      <c r="I824" s="401" t="n">
        <v>125</v>
      </c>
      <c r="J824" s="401" t="n">
        <v>152</v>
      </c>
      <c r="K824" s="401" t="n">
        <v>148</v>
      </c>
      <c r="L824" s="401" t="n">
        <v>140</v>
      </c>
      <c r="M824" s="401" t="n">
        <v>104</v>
      </c>
      <c r="N824" s="401" t="n">
        <v>141</v>
      </c>
      <c r="O824" s="401" t="n">
        <v>21</v>
      </c>
      <c r="P824" s="401" t="n">
        <v>67</v>
      </c>
      <c r="Q824" s="401" t="n">
        <v>28</v>
      </c>
      <c r="R824" s="401" t="n">
        <v>12</v>
      </c>
      <c r="S824" s="401" t="n">
        <v>25</v>
      </c>
      <c r="T824" s="401" t="n">
        <v>53</v>
      </c>
      <c r="U824" s="401" t="n">
        <v>7</v>
      </c>
      <c r="V824" s="401" t="n">
        <v>120</v>
      </c>
      <c r="W824" s="401" t="n">
        <v>105</v>
      </c>
      <c r="X824" s="401" t="n">
        <v>111</v>
      </c>
      <c r="Y824" s="401" t="n">
        <v>84</v>
      </c>
      <c r="Z824" s="401" t="n">
        <v>10</v>
      </c>
      <c r="AA824" s="401" t="n">
        <v>74</v>
      </c>
      <c r="AB824" s="401" t="n">
        <v>146</v>
      </c>
      <c r="AC824" s="401" t="n">
        <v>88</v>
      </c>
      <c r="AD824" s="401" t="n">
        <v>63</v>
      </c>
      <c r="AE824" s="401" t="n">
        <v>75</v>
      </c>
      <c r="AF824" s="401" t="n">
        <v>19</v>
      </c>
      <c r="AG824" s="401" t="n">
        <v>95</v>
      </c>
      <c r="AH824" s="401" t="n">
        <v>48</v>
      </c>
      <c r="AI824" s="401" t="n">
        <v>31</v>
      </c>
      <c r="AJ824" s="401" t="n">
        <v>114</v>
      </c>
      <c r="AK824" s="401" t="n">
        <v>54</v>
      </c>
      <c r="AL824" s="401" t="n">
        <v>154</v>
      </c>
      <c r="AM824" s="401" t="n">
        <v>35</v>
      </c>
      <c r="AN824" s="401" t="n">
        <v>131</v>
      </c>
      <c r="AO824" s="401" t="n">
        <v>123</v>
      </c>
      <c r="AP824" s="401" t="n">
        <v>164</v>
      </c>
      <c r="AQ824" s="401" t="n">
        <v>57</v>
      </c>
      <c r="AR824" s="401" t="n">
        <v>16</v>
      </c>
      <c r="AS824" s="401" t="n">
        <v>139</v>
      </c>
      <c r="AT824" s="401" t="n">
        <v>150</v>
      </c>
      <c r="AU824" s="401" t="n">
        <v>115</v>
      </c>
      <c r="AV824" s="401" t="n">
        <v>9</v>
      </c>
      <c r="AW824" s="401" t="n">
        <v>83</v>
      </c>
      <c r="AX824" s="401" t="n">
        <v>91</v>
      </c>
      <c r="AY824" s="401" t="n">
        <v>13</v>
      </c>
      <c r="AZ824" s="401" t="n">
        <v>40</v>
      </c>
      <c r="BA824" s="401" t="n">
        <v>89</v>
      </c>
      <c r="BB824" s="401" t="n">
        <v>98</v>
      </c>
      <c r="BC824" s="401" t="n">
        <v>47</v>
      </c>
      <c r="BD824" s="401" t="n">
        <v>129</v>
      </c>
      <c r="BE824" s="401" t="n">
        <v>39</v>
      </c>
      <c r="BF824" s="401" t="n">
        <v>15</v>
      </c>
      <c r="BG824" s="401" t="n">
        <v>61</v>
      </c>
      <c r="BH824" s="401" t="n">
        <v>153</v>
      </c>
      <c r="BI824" s="401" t="n">
        <v>93</v>
      </c>
      <c r="BJ824" s="401" t="n">
        <v>156</v>
      </c>
      <c r="BK824" s="401" t="n">
        <v>42</v>
      </c>
      <c r="BL824" s="401" t="n">
        <v>86</v>
      </c>
      <c r="BM824" s="401" t="n">
        <v>77</v>
      </c>
      <c r="BN824" s="401" t="n">
        <v>45</v>
      </c>
      <c r="BO824" s="401" t="n">
        <v>79</v>
      </c>
      <c r="BP824" s="401" t="n">
        <v>14</v>
      </c>
      <c r="BQ824" s="401" t="n">
        <v>165</v>
      </c>
      <c r="BR824" s="401" t="n">
        <v>56</v>
      </c>
      <c r="BS824" s="401" t="n">
        <v>30</v>
      </c>
      <c r="BT824" s="401" t="n">
        <v>4</v>
      </c>
      <c r="BU824" s="401" t="n">
        <v>60</v>
      </c>
      <c r="BV824" s="401" t="n">
        <v>6</v>
      </c>
      <c r="BW824" s="401" t="n">
        <v>134</v>
      </c>
      <c r="BX824" s="401" t="n">
        <v>113</v>
      </c>
      <c r="BY824" s="401" t="n">
        <v>116</v>
      </c>
      <c r="BZ824" s="401" t="n">
        <v>122</v>
      </c>
      <c r="CA824" s="401" t="n">
        <v>43</v>
      </c>
      <c r="CB824" s="401" t="n">
        <v>159</v>
      </c>
      <c r="CC824" s="401" t="n">
        <v>55</v>
      </c>
      <c r="CD824" s="401" t="n">
        <v>65</v>
      </c>
      <c r="CE824" s="401" t="n">
        <v>119</v>
      </c>
      <c r="CF824" s="401" t="n">
        <v>130</v>
      </c>
      <c r="CG824" s="401" t="n">
        <v>3</v>
      </c>
      <c r="CH824" s="401" t="n">
        <v>23</v>
      </c>
      <c r="CI824" s="401" t="n">
        <v>138</v>
      </c>
      <c r="CJ824" s="401" t="n">
        <v>34</v>
      </c>
      <c r="CK824" s="401" t="n">
        <v>76</v>
      </c>
      <c r="CL824" s="401" t="n">
        <v>26</v>
      </c>
      <c r="CM824" s="401" t="n">
        <v>158</v>
      </c>
      <c r="CN824" s="401" t="n">
        <v>70</v>
      </c>
      <c r="CO824" s="401" t="n">
        <v>110</v>
      </c>
      <c r="CP824" s="401" t="n">
        <v>103</v>
      </c>
      <c r="CQ824" s="401" t="n">
        <v>161</v>
      </c>
      <c r="CR824" s="401" t="n">
        <v>29</v>
      </c>
      <c r="CS824" s="401" t="n">
        <v>8</v>
      </c>
      <c r="CT824" s="401" t="n">
        <v>94</v>
      </c>
      <c r="CU824" s="401" t="n">
        <v>132</v>
      </c>
      <c r="CV824" s="401" t="n">
        <v>124</v>
      </c>
      <c r="CW824" s="401" t="n">
        <v>59</v>
      </c>
      <c r="CX824" s="401" t="n">
        <v>121</v>
      </c>
      <c r="CY824" s="401" t="n">
        <v>126</v>
      </c>
      <c r="CZ824" s="401" t="n">
        <v>101</v>
      </c>
      <c r="DA824" s="401" t="n">
        <v>36</v>
      </c>
      <c r="DB824" s="401" t="n">
        <v>99</v>
      </c>
      <c r="DC824" s="401" t="n">
        <v>135</v>
      </c>
      <c r="DD824" s="401" t="n">
        <v>149</v>
      </c>
      <c r="DE824" s="401" t="n">
        <v>46</v>
      </c>
      <c r="DF824" s="401" t="n">
        <v>32</v>
      </c>
      <c r="DG824" s="401" t="n">
        <v>73</v>
      </c>
      <c r="DH824" s="401" t="n">
        <v>136</v>
      </c>
      <c r="DI824" s="401" t="n">
        <v>147</v>
      </c>
      <c r="DJ824" s="401" t="n">
        <v>33</v>
      </c>
      <c r="DK824" s="401" t="n">
        <v>112</v>
      </c>
      <c r="DL824" s="401" t="n">
        <v>80</v>
      </c>
      <c r="DM824" s="401" t="n">
        <v>51</v>
      </c>
      <c r="DN824" s="401" t="n">
        <v>71</v>
      </c>
      <c r="DO824" s="401" t="n">
        <v>166</v>
      </c>
      <c r="DP824" s="401" t="n">
        <v>142</v>
      </c>
      <c r="DQ824" s="401" t="n">
        <v>72</v>
      </c>
      <c r="DR824" s="401" t="n">
        <v>66</v>
      </c>
      <c r="DS824" s="401" t="n">
        <v>62</v>
      </c>
      <c r="DT824" s="401" t="n">
        <v>52</v>
      </c>
      <c r="DU824" s="401" t="n">
        <v>117</v>
      </c>
      <c r="DV824" s="401" t="n">
        <v>2</v>
      </c>
      <c r="DW824" s="401" t="n">
        <v>11</v>
      </c>
      <c r="DX824" s="401" t="n">
        <v>157</v>
      </c>
      <c r="DY824" s="401" t="n">
        <v>162</v>
      </c>
      <c r="DZ824" s="401" t="n">
        <v>38</v>
      </c>
      <c r="EA824" s="401" t="n">
        <v>64</v>
      </c>
      <c r="EB824" s="401" t="n">
        <v>145</v>
      </c>
      <c r="EC824" s="401" t="n">
        <v>5</v>
      </c>
      <c r="ED824" s="401" t="n">
        <v>22</v>
      </c>
      <c r="EE824" s="401" t="n">
        <v>44</v>
      </c>
      <c r="EF824" s="401" t="n">
        <v>82</v>
      </c>
      <c r="EG824" s="401" t="n">
        <v>100</v>
      </c>
      <c r="EH824" s="401" t="n">
        <v>151</v>
      </c>
      <c r="EI824" s="401" t="n">
        <v>50</v>
      </c>
      <c r="EJ824" s="401" t="n">
        <v>102</v>
      </c>
      <c r="EK824" s="401" t="n">
        <v>107</v>
      </c>
      <c r="EL824" s="401" t="n">
        <v>69</v>
      </c>
      <c r="EM824" s="401" t="n">
        <v>20</v>
      </c>
      <c r="EN824" s="401" t="n">
        <v>127</v>
      </c>
      <c r="EO824" s="401" t="n">
        <v>78</v>
      </c>
      <c r="EP824" s="401" t="n">
        <v>167</v>
      </c>
      <c r="EQ824" s="401" t="n">
        <v>163</v>
      </c>
      <c r="ER824" s="401" t="n">
        <v>1</v>
      </c>
      <c r="ES824" s="401" t="n">
        <v>81</v>
      </c>
      <c r="ET824" s="401" t="n">
        <v>106</v>
      </c>
      <c r="EU824" s="401" t="n">
        <v>18</v>
      </c>
      <c r="EV824" s="401" t="n">
        <v>108</v>
      </c>
      <c r="EW824" s="401" t="n">
        <v>37</v>
      </c>
      <c r="EX824" s="401" t="n">
        <v>118</v>
      </c>
      <c r="EY824" s="401" t="n">
        <v>133</v>
      </c>
      <c r="EZ824" s="401" t="n">
        <v>49</v>
      </c>
      <c r="FA824" s="401" t="n">
        <v>128</v>
      </c>
      <c r="FB824" s="401" t="n">
        <v>87</v>
      </c>
      <c r="FC824" s="401" t="n">
        <v>96</v>
      </c>
      <c r="FD824" s="401" t="n">
        <v>160</v>
      </c>
      <c r="FE824" s="401" t="n">
        <v>109</v>
      </c>
      <c r="FF824" s="401" t="n">
        <v>85</v>
      </c>
      <c r="FG824" s="401" t="n">
        <v>144</v>
      </c>
      <c r="FH824" s="401" t="n">
        <v>58</v>
      </c>
      <c r="FJ824" s="401" t="n">
        <v>155</v>
      </c>
      <c r="FK824" s="401" t="n">
        <v>90</v>
      </c>
      <c r="FL824" s="401" t="n">
        <v>24</v>
      </c>
      <c r="FM824" s="401" t="n">
        <v>27</v>
      </c>
      <c r="FO824" s="401" t="n">
        <v>143</v>
      </c>
      <c r="FP824" s="401" t="n">
        <v>41</v>
      </c>
      <c r="FQ824" s="401" t="n">
        <v>137</v>
      </c>
      <c r="FR824" s="401" t="n">
        <v>92</v>
      </c>
    </row>
    <row r="825" customFormat="false" ht="12.75" hidden="false" customHeight="false" outlineLevel="0" collapsed="false">
      <c r="E825" s="401" t="s">
        <v>227</v>
      </c>
      <c r="F825" s="401" t="n">
        <v>32</v>
      </c>
      <c r="G825" s="401" t="n">
        <v>111</v>
      </c>
      <c r="H825" s="401" t="n">
        <v>22</v>
      </c>
      <c r="I825" s="401" t="n">
        <v>151</v>
      </c>
      <c r="J825" s="401" t="n">
        <v>96</v>
      </c>
      <c r="K825" s="401" t="n">
        <v>125</v>
      </c>
      <c r="L825" s="401" t="n">
        <v>34</v>
      </c>
      <c r="M825" s="401" t="n">
        <v>112</v>
      </c>
      <c r="N825" s="401" t="n">
        <v>36</v>
      </c>
      <c r="O825" s="401" t="n">
        <v>108</v>
      </c>
      <c r="P825" s="401" t="n">
        <v>124</v>
      </c>
      <c r="Q825" s="401" t="n">
        <v>166</v>
      </c>
      <c r="R825" s="401" t="n">
        <v>145</v>
      </c>
      <c r="S825" s="401" t="n">
        <v>73</v>
      </c>
      <c r="T825" s="401" t="n">
        <v>23</v>
      </c>
      <c r="U825" s="401" t="n">
        <v>92</v>
      </c>
      <c r="V825" s="401" t="n">
        <v>133</v>
      </c>
      <c r="W825" s="401" t="n">
        <v>161</v>
      </c>
      <c r="X825" s="401" t="n">
        <v>106</v>
      </c>
      <c r="Y825" s="401" t="n">
        <v>49</v>
      </c>
      <c r="Z825" s="401" t="n">
        <v>144</v>
      </c>
      <c r="AA825" s="401" t="n">
        <v>24</v>
      </c>
      <c r="AB825" s="401" t="n">
        <v>76</v>
      </c>
      <c r="AC825" s="401" t="n">
        <v>10</v>
      </c>
      <c r="AD825" s="401" t="n">
        <v>157</v>
      </c>
      <c r="AE825" s="401" t="n">
        <v>39</v>
      </c>
      <c r="AF825" s="401" t="n">
        <v>21</v>
      </c>
      <c r="AG825" s="401" t="n">
        <v>155</v>
      </c>
      <c r="AH825" s="401" t="n">
        <v>75</v>
      </c>
      <c r="AI825" s="401" t="n">
        <v>66</v>
      </c>
      <c r="AJ825" s="401" t="n">
        <v>25</v>
      </c>
      <c r="AK825" s="401" t="n">
        <v>43</v>
      </c>
      <c r="AL825" s="401" t="n">
        <v>163</v>
      </c>
      <c r="AM825" s="401" t="n">
        <v>146</v>
      </c>
      <c r="AN825" s="401" t="n">
        <v>18</v>
      </c>
      <c r="AO825" s="401" t="n">
        <v>44</v>
      </c>
      <c r="AP825" s="401" t="n">
        <v>101</v>
      </c>
      <c r="AQ825" s="401" t="n">
        <v>46</v>
      </c>
      <c r="AR825" s="401" t="n">
        <v>8</v>
      </c>
      <c r="AS825" s="401" t="n">
        <v>11</v>
      </c>
      <c r="AT825" s="401" t="n">
        <v>19</v>
      </c>
      <c r="AU825" s="401" t="n">
        <v>88</v>
      </c>
      <c r="AV825" s="401" t="n">
        <v>117</v>
      </c>
      <c r="AW825" s="401" t="n">
        <v>45</v>
      </c>
      <c r="AX825" s="401" t="n">
        <v>143</v>
      </c>
      <c r="AY825" s="401" t="n">
        <v>119</v>
      </c>
      <c r="AZ825" s="401" t="n">
        <v>129</v>
      </c>
      <c r="BA825" s="401" t="n">
        <v>115</v>
      </c>
      <c r="BB825" s="401" t="n">
        <v>93</v>
      </c>
      <c r="BC825" s="401" t="n">
        <v>148</v>
      </c>
      <c r="BD825" s="401" t="n">
        <v>135</v>
      </c>
      <c r="BE825" s="401" t="n">
        <v>105</v>
      </c>
      <c r="BF825" s="401" t="n">
        <v>74</v>
      </c>
      <c r="BG825" s="401" t="n">
        <v>2</v>
      </c>
      <c r="BH825" s="401" t="n">
        <v>28</v>
      </c>
      <c r="BI825" s="401" t="n">
        <v>33</v>
      </c>
      <c r="BJ825" s="401" t="n">
        <v>20</v>
      </c>
      <c r="BK825" s="401" t="n">
        <v>102</v>
      </c>
      <c r="BL825" s="401" t="n">
        <v>67</v>
      </c>
      <c r="BM825" s="401" t="n">
        <v>37</v>
      </c>
      <c r="BN825" s="401" t="n">
        <v>84</v>
      </c>
      <c r="BO825" s="401" t="n">
        <v>131</v>
      </c>
      <c r="BP825" s="401" t="n">
        <v>90</v>
      </c>
      <c r="BQ825" s="401" t="n">
        <v>12</v>
      </c>
      <c r="BR825" s="401" t="n">
        <v>16</v>
      </c>
      <c r="BS825" s="401" t="n">
        <v>50</v>
      </c>
      <c r="BT825" s="401" t="n">
        <v>30</v>
      </c>
      <c r="BU825" s="401" t="n">
        <v>160</v>
      </c>
      <c r="BV825" s="401" t="n">
        <v>158</v>
      </c>
      <c r="BW825" s="401" t="n">
        <v>123</v>
      </c>
      <c r="BX825" s="401" t="n">
        <v>78</v>
      </c>
      <c r="BY825" s="401" t="n">
        <v>64</v>
      </c>
      <c r="BZ825" s="401" t="n">
        <v>142</v>
      </c>
      <c r="CA825" s="401" t="n">
        <v>13</v>
      </c>
      <c r="CB825" s="401" t="n">
        <v>29</v>
      </c>
      <c r="CC825" s="401" t="n">
        <v>162</v>
      </c>
      <c r="CD825" s="401" t="n">
        <v>6</v>
      </c>
      <c r="CE825" s="401" t="n">
        <v>31</v>
      </c>
      <c r="CF825" s="401" t="n">
        <v>62</v>
      </c>
      <c r="CG825" s="401" t="n">
        <v>114</v>
      </c>
      <c r="CH825" s="401" t="n">
        <v>53</v>
      </c>
      <c r="CI825" s="401" t="n">
        <v>153</v>
      </c>
      <c r="CJ825" s="401" t="n">
        <v>100</v>
      </c>
      <c r="CK825" s="401" t="n">
        <v>57</v>
      </c>
      <c r="CL825" s="401" t="n">
        <v>156</v>
      </c>
      <c r="CM825" s="401" t="n">
        <v>60</v>
      </c>
      <c r="CN825" s="401" t="n">
        <v>98</v>
      </c>
      <c r="CO825" s="401" t="n">
        <v>127</v>
      </c>
      <c r="CP825" s="401" t="n">
        <v>7</v>
      </c>
      <c r="CQ825" s="401" t="n">
        <v>86</v>
      </c>
      <c r="CR825" s="401" t="n">
        <v>94</v>
      </c>
      <c r="CS825" s="401" t="n">
        <v>150</v>
      </c>
      <c r="CT825" s="401" t="n">
        <v>4</v>
      </c>
      <c r="CU825" s="401" t="n">
        <v>122</v>
      </c>
      <c r="CV825" s="401" t="n">
        <v>107</v>
      </c>
      <c r="CW825" s="401" t="n">
        <v>5</v>
      </c>
      <c r="CX825" s="401" t="n">
        <v>95</v>
      </c>
      <c r="CY825" s="401" t="n">
        <v>40</v>
      </c>
      <c r="CZ825" s="401" t="n">
        <v>55</v>
      </c>
      <c r="DA825" s="401" t="n">
        <v>109</v>
      </c>
      <c r="DB825" s="401" t="n">
        <v>69</v>
      </c>
      <c r="DC825" s="401" t="n">
        <v>58</v>
      </c>
      <c r="DD825" s="401" t="n">
        <v>61</v>
      </c>
      <c r="DE825" s="401" t="n">
        <v>80</v>
      </c>
      <c r="DF825" s="401" t="n">
        <v>1</v>
      </c>
      <c r="DG825" s="401" t="n">
        <v>83</v>
      </c>
      <c r="DH825" s="401" t="n">
        <v>14</v>
      </c>
      <c r="DI825" s="401" t="n">
        <v>59</v>
      </c>
      <c r="DJ825" s="401" t="n">
        <v>41</v>
      </c>
      <c r="DK825" s="401" t="n">
        <v>97</v>
      </c>
      <c r="DL825" s="401" t="n">
        <v>54</v>
      </c>
      <c r="DM825" s="401" t="n">
        <v>26</v>
      </c>
      <c r="DN825" s="401" t="n">
        <v>65</v>
      </c>
      <c r="DO825" s="401" t="n">
        <v>113</v>
      </c>
      <c r="DP825" s="401" t="n">
        <v>99</v>
      </c>
      <c r="DQ825" s="401" t="n">
        <v>139</v>
      </c>
      <c r="DR825" s="401" t="n">
        <v>38</v>
      </c>
      <c r="DS825" s="401" t="n">
        <v>85</v>
      </c>
      <c r="DT825" s="401" t="n">
        <v>51</v>
      </c>
      <c r="DU825" s="401" t="n">
        <v>147</v>
      </c>
      <c r="DV825" s="401" t="n">
        <v>152</v>
      </c>
      <c r="DW825" s="401" t="n">
        <v>48</v>
      </c>
      <c r="DX825" s="401" t="n">
        <v>70</v>
      </c>
      <c r="DY825" s="401" t="n">
        <v>136</v>
      </c>
      <c r="DZ825" s="401" t="n">
        <v>71</v>
      </c>
      <c r="EA825" s="401" t="n">
        <v>159</v>
      </c>
      <c r="EB825" s="401" t="n">
        <v>63</v>
      </c>
      <c r="EC825" s="401" t="n">
        <v>52</v>
      </c>
      <c r="ED825" s="401" t="n">
        <v>68</v>
      </c>
      <c r="EE825" s="401" t="n">
        <v>164</v>
      </c>
      <c r="EF825" s="401" t="n">
        <v>104</v>
      </c>
      <c r="EG825" s="401" t="n">
        <v>3</v>
      </c>
      <c r="EH825" s="401" t="n">
        <v>56</v>
      </c>
      <c r="EI825" s="401" t="n">
        <v>82</v>
      </c>
      <c r="EJ825" s="401" t="n">
        <v>128</v>
      </c>
      <c r="EK825" s="401" t="n">
        <v>132</v>
      </c>
      <c r="EL825" s="401" t="n">
        <v>15</v>
      </c>
      <c r="EM825" s="401" t="n">
        <v>165</v>
      </c>
      <c r="EN825" s="401" t="n">
        <v>116</v>
      </c>
      <c r="EO825" s="401" t="n">
        <v>138</v>
      </c>
      <c r="EP825" s="401" t="n">
        <v>130</v>
      </c>
      <c r="EQ825" s="401" t="n">
        <v>103</v>
      </c>
      <c r="ER825" s="401" t="n">
        <v>79</v>
      </c>
      <c r="ES825" s="401" t="n">
        <v>87</v>
      </c>
      <c r="ET825" s="401" t="n">
        <v>81</v>
      </c>
      <c r="EU825" s="401" t="n">
        <v>35</v>
      </c>
      <c r="EV825" s="401" t="n">
        <v>149</v>
      </c>
      <c r="EW825" s="401" t="n">
        <v>140</v>
      </c>
      <c r="EX825" s="401" t="n">
        <v>91</v>
      </c>
      <c r="EY825" s="401" t="n">
        <v>72</v>
      </c>
      <c r="EZ825" s="401" t="n">
        <v>118</v>
      </c>
      <c r="FA825" s="401" t="n">
        <v>167</v>
      </c>
      <c r="FB825" s="401" t="n">
        <v>27</v>
      </c>
      <c r="FC825" s="401" t="n">
        <v>137</v>
      </c>
      <c r="FD825" s="401" t="n">
        <v>42</v>
      </c>
      <c r="FE825" s="401" t="n">
        <v>134</v>
      </c>
      <c r="FF825" s="401" t="n">
        <v>89</v>
      </c>
      <c r="FG825" s="401" t="n">
        <v>77</v>
      </c>
      <c r="FH825" s="401" t="n">
        <v>126</v>
      </c>
      <c r="FJ825" s="401" t="n">
        <v>110</v>
      </c>
      <c r="FK825" s="401" t="n">
        <v>141</v>
      </c>
      <c r="FL825" s="401" t="n">
        <v>47</v>
      </c>
      <c r="FM825" s="401" t="n">
        <v>17</v>
      </c>
      <c r="FO825" s="401" t="n">
        <v>9</v>
      </c>
      <c r="FP825" s="401" t="n">
        <v>154</v>
      </c>
      <c r="FQ825" s="401" t="n">
        <v>120</v>
      </c>
      <c r="FR825" s="401" t="n">
        <v>121</v>
      </c>
    </row>
    <row r="827" customFormat="false" ht="12.75" hidden="false" customHeight="false" outlineLevel="0" collapsed="false">
      <c r="D827" s="446" t="n">
        <v>168</v>
      </c>
      <c r="E827" s="39" t="s">
        <v>250</v>
      </c>
    </row>
    <row r="828" customFormat="false" ht="12.75" hidden="false" customHeight="false" outlineLevel="0" collapsed="false">
      <c r="E828" s="401" t="s">
        <v>198</v>
      </c>
      <c r="F828" s="401" t="n">
        <v>1</v>
      </c>
      <c r="G828" s="401" t="n">
        <v>2</v>
      </c>
      <c r="H828" s="401" t="n">
        <v>3</v>
      </c>
      <c r="I828" s="401" t="n">
        <v>4</v>
      </c>
      <c r="J828" s="401" t="n">
        <v>5</v>
      </c>
      <c r="K828" s="401" t="n">
        <v>6</v>
      </c>
      <c r="L828" s="401" t="n">
        <v>7</v>
      </c>
      <c r="M828" s="401" t="n">
        <v>8</v>
      </c>
      <c r="N828" s="401" t="n">
        <v>9</v>
      </c>
      <c r="O828" s="401" t="n">
        <v>10</v>
      </c>
      <c r="P828" s="401" t="n">
        <v>11</v>
      </c>
      <c r="Q828" s="401" t="n">
        <v>12</v>
      </c>
      <c r="R828" s="401" t="n">
        <v>13</v>
      </c>
      <c r="S828" s="401" t="n">
        <v>14</v>
      </c>
      <c r="T828" s="401" t="n">
        <v>15</v>
      </c>
      <c r="U828" s="401" t="n">
        <v>16</v>
      </c>
      <c r="V828" s="401" t="n">
        <v>17</v>
      </c>
      <c r="W828" s="401" t="n">
        <v>18</v>
      </c>
      <c r="X828" s="401" t="n">
        <v>19</v>
      </c>
      <c r="Y828" s="401" t="n">
        <v>20</v>
      </c>
      <c r="Z828" s="401" t="n">
        <v>21</v>
      </c>
      <c r="AA828" s="401" t="n">
        <v>22</v>
      </c>
      <c r="AB828" s="401" t="n">
        <v>23</v>
      </c>
      <c r="AC828" s="401" t="n">
        <v>24</v>
      </c>
      <c r="AD828" s="401" t="n">
        <v>25</v>
      </c>
      <c r="AE828" s="401" t="n">
        <v>26</v>
      </c>
      <c r="AF828" s="401" t="n">
        <v>27</v>
      </c>
      <c r="AG828" s="401" t="n">
        <v>28</v>
      </c>
      <c r="AH828" s="401" t="n">
        <v>29</v>
      </c>
      <c r="AI828" s="401" t="n">
        <v>30</v>
      </c>
      <c r="AJ828" s="401" t="n">
        <v>31</v>
      </c>
      <c r="AK828" s="401" t="n">
        <v>32</v>
      </c>
      <c r="AL828" s="401" t="n">
        <v>33</v>
      </c>
      <c r="AM828" s="401" t="n">
        <v>34</v>
      </c>
      <c r="AN828" s="401" t="n">
        <v>35</v>
      </c>
      <c r="AO828" s="401" t="n">
        <v>36</v>
      </c>
      <c r="AP828" s="401" t="n">
        <v>37</v>
      </c>
      <c r="AQ828" s="401" t="n">
        <v>38</v>
      </c>
      <c r="AR828" s="401" t="n">
        <v>39</v>
      </c>
      <c r="AS828" s="401" t="n">
        <v>40</v>
      </c>
      <c r="AT828" s="401" t="n">
        <v>41</v>
      </c>
      <c r="AU828" s="401" t="n">
        <v>42</v>
      </c>
      <c r="AV828" s="401" t="n">
        <v>43</v>
      </c>
      <c r="AW828" s="401" t="n">
        <v>44</v>
      </c>
      <c r="AX828" s="401" t="n">
        <v>45</v>
      </c>
      <c r="AY828" s="401" t="n">
        <v>46</v>
      </c>
      <c r="AZ828" s="401" t="n">
        <v>47</v>
      </c>
      <c r="BA828" s="401" t="n">
        <v>48</v>
      </c>
      <c r="BB828" s="401" t="n">
        <v>49</v>
      </c>
      <c r="BC828" s="401" t="n">
        <v>50</v>
      </c>
      <c r="BD828" s="401" t="n">
        <v>51</v>
      </c>
      <c r="BE828" s="401" t="n">
        <v>52</v>
      </c>
      <c r="BF828" s="401" t="n">
        <v>53</v>
      </c>
      <c r="BG828" s="401" t="n">
        <v>54</v>
      </c>
      <c r="BH828" s="401" t="n">
        <v>55</v>
      </c>
      <c r="BI828" s="401" t="n">
        <v>56</v>
      </c>
      <c r="BJ828" s="401" t="n">
        <v>57</v>
      </c>
      <c r="BK828" s="401" t="n">
        <v>58</v>
      </c>
      <c r="BL828" s="401" t="n">
        <v>59</v>
      </c>
      <c r="BM828" s="401" t="n">
        <v>60</v>
      </c>
      <c r="BN828" s="401" t="n">
        <v>61</v>
      </c>
      <c r="BO828" s="401" t="n">
        <v>62</v>
      </c>
      <c r="BP828" s="401" t="n">
        <v>63</v>
      </c>
      <c r="BQ828" s="401" t="n">
        <v>64</v>
      </c>
      <c r="BR828" s="401" t="n">
        <v>65</v>
      </c>
      <c r="BS828" s="401" t="n">
        <v>66</v>
      </c>
      <c r="BT828" s="401" t="n">
        <v>67</v>
      </c>
      <c r="BU828" s="401" t="n">
        <v>68</v>
      </c>
      <c r="BV828" s="401" t="n">
        <v>69</v>
      </c>
      <c r="BW828" s="401" t="n">
        <v>70</v>
      </c>
      <c r="BX828" s="401" t="n">
        <v>71</v>
      </c>
      <c r="BY828" s="401" t="n">
        <v>72</v>
      </c>
      <c r="BZ828" s="401" t="n">
        <v>73</v>
      </c>
      <c r="CA828" s="401" t="n">
        <v>74</v>
      </c>
      <c r="CB828" s="401" t="n">
        <v>75</v>
      </c>
      <c r="CC828" s="401" t="n">
        <v>76</v>
      </c>
      <c r="CD828" s="401" t="n">
        <v>77</v>
      </c>
      <c r="CE828" s="401" t="n">
        <v>78</v>
      </c>
      <c r="CF828" s="401" t="n">
        <v>79</v>
      </c>
      <c r="CG828" s="401" t="n">
        <v>80</v>
      </c>
      <c r="CH828" s="401" t="n">
        <v>81</v>
      </c>
      <c r="CI828" s="401" t="n">
        <v>82</v>
      </c>
      <c r="CJ828" s="401" t="n">
        <v>83</v>
      </c>
      <c r="CK828" s="401" t="n">
        <v>84</v>
      </c>
      <c r="CL828" s="401" t="n">
        <v>85</v>
      </c>
      <c r="CM828" s="401" t="n">
        <v>86</v>
      </c>
      <c r="CN828" s="401" t="n">
        <v>87</v>
      </c>
      <c r="CO828" s="401" t="n">
        <v>88</v>
      </c>
      <c r="CP828" s="401" t="n">
        <v>89</v>
      </c>
      <c r="CQ828" s="401" t="n">
        <v>90</v>
      </c>
      <c r="CR828" s="401" t="n">
        <v>91</v>
      </c>
      <c r="CS828" s="401" t="n">
        <v>92</v>
      </c>
      <c r="CT828" s="401" t="n">
        <v>93</v>
      </c>
      <c r="CU828" s="401" t="n">
        <v>94</v>
      </c>
      <c r="CV828" s="401" t="n">
        <v>95</v>
      </c>
      <c r="CW828" s="401" t="n">
        <v>96</v>
      </c>
      <c r="CX828" s="401" t="n">
        <v>97</v>
      </c>
      <c r="CY828" s="401" t="n">
        <v>98</v>
      </c>
      <c r="CZ828" s="401" t="n">
        <v>99</v>
      </c>
      <c r="DA828" s="401" t="n">
        <v>100</v>
      </c>
      <c r="DB828" s="401" t="n">
        <v>101</v>
      </c>
      <c r="DC828" s="401" t="n">
        <v>102</v>
      </c>
      <c r="DD828" s="401" t="n">
        <v>103</v>
      </c>
      <c r="DE828" s="401" t="n">
        <v>104</v>
      </c>
      <c r="DF828" s="401" t="n">
        <v>105</v>
      </c>
      <c r="DG828" s="401" t="n">
        <v>106</v>
      </c>
      <c r="DH828" s="401" t="n">
        <v>107</v>
      </c>
      <c r="DI828" s="401" t="n">
        <v>108</v>
      </c>
      <c r="DJ828" s="401" t="n">
        <v>109</v>
      </c>
      <c r="DK828" s="401" t="n">
        <v>110</v>
      </c>
      <c r="DL828" s="401" t="n">
        <v>111</v>
      </c>
      <c r="DM828" s="401" t="n">
        <v>112</v>
      </c>
      <c r="DN828" s="401" t="n">
        <v>113</v>
      </c>
      <c r="DO828" s="401" t="n">
        <v>114</v>
      </c>
      <c r="DP828" s="401" t="n">
        <v>115</v>
      </c>
      <c r="DQ828" s="401" t="n">
        <v>116</v>
      </c>
      <c r="DR828" s="401" t="n">
        <v>117</v>
      </c>
      <c r="DS828" s="401" t="n">
        <v>118</v>
      </c>
      <c r="DT828" s="401" t="n">
        <v>119</v>
      </c>
      <c r="DU828" s="401" t="n">
        <v>120</v>
      </c>
      <c r="DV828" s="401" t="n">
        <v>121</v>
      </c>
      <c r="DW828" s="401" t="n">
        <v>122</v>
      </c>
      <c r="DX828" s="401" t="n">
        <v>123</v>
      </c>
      <c r="DY828" s="401" t="n">
        <v>124</v>
      </c>
      <c r="DZ828" s="401" t="n">
        <v>125</v>
      </c>
      <c r="EA828" s="401" t="n">
        <v>126</v>
      </c>
      <c r="EB828" s="401" t="n">
        <v>127</v>
      </c>
      <c r="EC828" s="401" t="n">
        <v>128</v>
      </c>
      <c r="ED828" s="401" t="n">
        <v>129</v>
      </c>
      <c r="EE828" s="401" t="n">
        <v>130</v>
      </c>
      <c r="EF828" s="401" t="n">
        <v>131</v>
      </c>
      <c r="EG828" s="401" t="n">
        <v>132</v>
      </c>
      <c r="EH828" s="401" t="n">
        <v>133</v>
      </c>
      <c r="EI828" s="401" t="n">
        <v>134</v>
      </c>
      <c r="EJ828" s="401" t="n">
        <v>135</v>
      </c>
      <c r="EK828" s="401" t="n">
        <v>136</v>
      </c>
      <c r="EL828" s="401" t="n">
        <v>137</v>
      </c>
      <c r="EM828" s="401" t="n">
        <v>138</v>
      </c>
      <c r="EN828" s="401" t="n">
        <v>139</v>
      </c>
      <c r="EO828" s="401" t="n">
        <v>140</v>
      </c>
      <c r="EP828" s="401" t="n">
        <v>141</v>
      </c>
      <c r="EQ828" s="401" t="n">
        <v>142</v>
      </c>
      <c r="ER828" s="401" t="n">
        <v>143</v>
      </c>
      <c r="ES828" s="401" t="n">
        <v>144</v>
      </c>
      <c r="ET828" s="401" t="n">
        <v>145</v>
      </c>
      <c r="EU828" s="401" t="n">
        <v>146</v>
      </c>
      <c r="EV828" s="401" t="n">
        <v>147</v>
      </c>
      <c r="EW828" s="401" t="n">
        <v>148</v>
      </c>
      <c r="EX828" s="401" t="n">
        <v>149</v>
      </c>
      <c r="EY828" s="401" t="n">
        <v>150</v>
      </c>
      <c r="EZ828" s="401" t="n">
        <v>151</v>
      </c>
      <c r="FA828" s="401" t="n">
        <v>152</v>
      </c>
      <c r="FB828" s="401" t="n">
        <v>153</v>
      </c>
      <c r="FC828" s="401" t="n">
        <v>154</v>
      </c>
      <c r="FD828" s="401" t="n">
        <v>155</v>
      </c>
      <c r="FE828" s="401" t="n">
        <v>156</v>
      </c>
      <c r="FF828" s="401" t="n">
        <v>157</v>
      </c>
      <c r="FG828" s="401" t="n">
        <v>158</v>
      </c>
      <c r="FH828" s="401" t="n">
        <v>159</v>
      </c>
      <c r="FI828" s="401" t="n">
        <v>160</v>
      </c>
      <c r="FJ828" s="401" t="n">
        <v>161</v>
      </c>
      <c r="FK828" s="401" t="n">
        <v>162</v>
      </c>
      <c r="FL828" s="401" t="n">
        <v>163</v>
      </c>
      <c r="FM828" s="401" t="n">
        <v>164</v>
      </c>
      <c r="FO828" s="401" t="n">
        <v>165</v>
      </c>
      <c r="FP828" s="401" t="n">
        <v>166</v>
      </c>
      <c r="FQ828" s="401" t="n">
        <v>167</v>
      </c>
      <c r="FR828" s="401" t="n">
        <v>168</v>
      </c>
    </row>
    <row r="829" customFormat="false" ht="12.75" hidden="false" customHeight="false" outlineLevel="0" collapsed="false">
      <c r="E829" s="401" t="s">
        <v>225</v>
      </c>
      <c r="F829" s="401" t="n">
        <v>30</v>
      </c>
      <c r="G829" s="401" t="n">
        <v>20</v>
      </c>
      <c r="H829" s="401" t="n">
        <v>134</v>
      </c>
      <c r="I829" s="401" t="n">
        <v>86</v>
      </c>
      <c r="J829" s="401" t="n">
        <v>144</v>
      </c>
      <c r="K829" s="401" t="n">
        <v>54</v>
      </c>
      <c r="L829" s="401" t="n">
        <v>99</v>
      </c>
      <c r="M829" s="401" t="n">
        <v>27</v>
      </c>
      <c r="N829" s="401" t="n">
        <v>151</v>
      </c>
      <c r="O829" s="401" t="n">
        <v>101</v>
      </c>
      <c r="P829" s="401" t="n">
        <v>129</v>
      </c>
      <c r="Q829" s="401" t="n">
        <v>109</v>
      </c>
      <c r="R829" s="401" t="n">
        <v>50</v>
      </c>
      <c r="S829" s="401" t="n">
        <v>113</v>
      </c>
      <c r="T829" s="401" t="n">
        <v>56</v>
      </c>
      <c r="U829" s="401" t="n">
        <v>110</v>
      </c>
      <c r="V829" s="401" t="n">
        <v>138</v>
      </c>
      <c r="W829" s="401" t="n">
        <v>87</v>
      </c>
      <c r="X829" s="401" t="n">
        <v>36</v>
      </c>
      <c r="Y829" s="401" t="n">
        <v>78</v>
      </c>
      <c r="Z829" s="401" t="n">
        <v>40</v>
      </c>
      <c r="AA829" s="401" t="n">
        <v>64</v>
      </c>
      <c r="AB829" s="401" t="n">
        <v>115</v>
      </c>
      <c r="AC829" s="401" t="n">
        <v>116</v>
      </c>
      <c r="AD829" s="401" t="n">
        <v>94</v>
      </c>
      <c r="AE829" s="401" t="n">
        <v>118</v>
      </c>
      <c r="AF829" s="401" t="n">
        <v>1</v>
      </c>
      <c r="AG829" s="401" t="n">
        <v>132</v>
      </c>
      <c r="AH829" s="401" t="n">
        <v>71</v>
      </c>
      <c r="AI829" s="401" t="n">
        <v>11</v>
      </c>
      <c r="AJ829" s="401" t="n">
        <v>82</v>
      </c>
      <c r="AK829" s="401" t="n">
        <v>136</v>
      </c>
      <c r="AL829" s="401" t="n">
        <v>91</v>
      </c>
      <c r="AM829" s="401" t="n">
        <v>2</v>
      </c>
      <c r="AN829" s="401" t="n">
        <v>128</v>
      </c>
      <c r="AO829" s="401" t="n">
        <v>15</v>
      </c>
      <c r="AP829" s="401" t="n">
        <v>10</v>
      </c>
      <c r="AQ829" s="401" t="n">
        <v>145</v>
      </c>
      <c r="AR829" s="401" t="n">
        <v>131</v>
      </c>
      <c r="AS829" s="401" t="n">
        <v>61</v>
      </c>
      <c r="AT829" s="401" t="n">
        <v>38</v>
      </c>
      <c r="AU829" s="401" t="n">
        <v>125</v>
      </c>
      <c r="AV829" s="401" t="n">
        <v>90</v>
      </c>
      <c r="AW829" s="401" t="n">
        <v>57</v>
      </c>
      <c r="AX829" s="401" t="n">
        <v>139</v>
      </c>
      <c r="AY829" s="401" t="n">
        <v>100</v>
      </c>
      <c r="AZ829" s="401" t="n">
        <v>58</v>
      </c>
      <c r="BA829" s="401" t="n">
        <v>137</v>
      </c>
      <c r="BB829" s="401" t="n">
        <v>127</v>
      </c>
      <c r="BC829" s="401" t="n">
        <v>111</v>
      </c>
      <c r="BD829" s="401" t="n">
        <v>12</v>
      </c>
      <c r="BE829" s="401" t="n">
        <v>44</v>
      </c>
      <c r="BF829" s="401" t="n">
        <v>84</v>
      </c>
      <c r="BG829" s="401" t="n">
        <v>31</v>
      </c>
      <c r="BH829" s="401" t="n">
        <v>18</v>
      </c>
      <c r="BI829" s="401" t="n">
        <v>133</v>
      </c>
      <c r="BJ829" s="401" t="n">
        <v>105</v>
      </c>
      <c r="BK829" s="401" t="n">
        <v>47</v>
      </c>
      <c r="BL829" s="401" t="n">
        <v>28</v>
      </c>
      <c r="BM829" s="401" t="n">
        <v>6</v>
      </c>
      <c r="BN829" s="401" t="n">
        <v>59</v>
      </c>
      <c r="BO829" s="401" t="n">
        <v>164</v>
      </c>
      <c r="BP829" s="401" t="n">
        <v>155</v>
      </c>
      <c r="BQ829" s="401" t="n">
        <v>108</v>
      </c>
      <c r="BR829" s="401" t="n">
        <v>21</v>
      </c>
      <c r="BS829" s="401" t="n">
        <v>89</v>
      </c>
      <c r="BT829" s="401" t="n">
        <v>96</v>
      </c>
      <c r="BU829" s="401" t="n">
        <v>80</v>
      </c>
      <c r="BV829" s="401" t="n">
        <v>165</v>
      </c>
      <c r="BW829" s="401" t="n">
        <v>83</v>
      </c>
      <c r="BX829" s="401" t="n">
        <v>29</v>
      </c>
      <c r="BY829" s="401" t="n">
        <v>130</v>
      </c>
      <c r="BZ829" s="401" t="n">
        <v>122</v>
      </c>
      <c r="CA829" s="401" t="n">
        <v>7</v>
      </c>
      <c r="CB829" s="401" t="n">
        <v>168</v>
      </c>
      <c r="CC829" s="401" t="n">
        <v>9</v>
      </c>
      <c r="CD829" s="401" t="n">
        <v>39</v>
      </c>
      <c r="CE829" s="401" t="n">
        <v>35</v>
      </c>
      <c r="CF829" s="401" t="n">
        <v>66</v>
      </c>
      <c r="CG829" s="401" t="n">
        <v>3</v>
      </c>
      <c r="CH829" s="401" t="n">
        <v>135</v>
      </c>
      <c r="CI829" s="401" t="n">
        <v>104</v>
      </c>
      <c r="CJ829" s="401" t="n">
        <v>157</v>
      </c>
      <c r="CK829" s="401" t="n">
        <v>23</v>
      </c>
      <c r="CL829" s="401" t="n">
        <v>121</v>
      </c>
      <c r="CM829" s="401" t="n">
        <v>4</v>
      </c>
      <c r="CN829" s="401" t="n">
        <v>26</v>
      </c>
      <c r="CO829" s="401" t="n">
        <v>34</v>
      </c>
      <c r="CP829" s="401" t="n">
        <v>73</v>
      </c>
      <c r="CQ829" s="401" t="n">
        <v>166</v>
      </c>
      <c r="CR829" s="401" t="n">
        <v>25</v>
      </c>
      <c r="CS829" s="401" t="n">
        <v>60</v>
      </c>
      <c r="CT829" s="401" t="n">
        <v>51</v>
      </c>
      <c r="CU829" s="401" t="n">
        <v>81</v>
      </c>
      <c r="CV829" s="401" t="n">
        <v>102</v>
      </c>
      <c r="CW829" s="401" t="n">
        <v>67</v>
      </c>
      <c r="CX829" s="401" t="n">
        <v>163</v>
      </c>
      <c r="CY829" s="401" t="n">
        <v>72</v>
      </c>
      <c r="CZ829" s="401" t="n">
        <v>143</v>
      </c>
      <c r="DA829" s="401" t="n">
        <v>43</v>
      </c>
      <c r="DB829" s="401" t="n">
        <v>5</v>
      </c>
      <c r="DC829" s="401" t="n">
        <v>48</v>
      </c>
      <c r="DD829" s="401" t="n">
        <v>117</v>
      </c>
      <c r="DE829" s="401" t="n">
        <v>148</v>
      </c>
      <c r="DF829" s="401" t="n">
        <v>126</v>
      </c>
      <c r="DG829" s="401" t="n">
        <v>49</v>
      </c>
      <c r="DH829" s="401" t="n">
        <v>33</v>
      </c>
      <c r="DI829" s="401" t="n">
        <v>22</v>
      </c>
      <c r="DJ829" s="401" t="n">
        <v>93</v>
      </c>
      <c r="DK829" s="401" t="n">
        <v>98</v>
      </c>
      <c r="DL829" s="401" t="n">
        <v>70</v>
      </c>
      <c r="DM829" s="401" t="n">
        <v>8</v>
      </c>
      <c r="DN829" s="401" t="n">
        <v>14</v>
      </c>
      <c r="DO829" s="401" t="n">
        <v>162</v>
      </c>
      <c r="DP829" s="401" t="n">
        <v>141</v>
      </c>
      <c r="DQ829" s="401" t="n">
        <v>85</v>
      </c>
      <c r="DR829" s="401" t="n">
        <v>46</v>
      </c>
      <c r="DS829" s="401" t="n">
        <v>147</v>
      </c>
      <c r="DT829" s="401" t="n">
        <v>53</v>
      </c>
      <c r="DU829" s="401" t="n">
        <v>68</v>
      </c>
      <c r="DV829" s="401" t="n">
        <v>154</v>
      </c>
      <c r="DW829" s="401" t="n">
        <v>79</v>
      </c>
      <c r="DX829" s="401" t="n">
        <v>74</v>
      </c>
      <c r="DY829" s="401" t="n">
        <v>146</v>
      </c>
      <c r="DZ829" s="401" t="n">
        <v>42</v>
      </c>
      <c r="EA829" s="401" t="n">
        <v>167</v>
      </c>
      <c r="EB829" s="401" t="n">
        <v>103</v>
      </c>
      <c r="EC829" s="401" t="n">
        <v>160</v>
      </c>
      <c r="ED829" s="401" t="n">
        <v>62</v>
      </c>
      <c r="EE829" s="401" t="n">
        <v>32</v>
      </c>
      <c r="EF829" s="401" t="n">
        <v>77</v>
      </c>
      <c r="EG829" s="401" t="n">
        <v>63</v>
      </c>
      <c r="EH829" s="401" t="n">
        <v>114</v>
      </c>
      <c r="EI829" s="401" t="n">
        <v>37</v>
      </c>
      <c r="EJ829" s="401" t="n">
        <v>16</v>
      </c>
      <c r="EK829" s="401" t="n">
        <v>107</v>
      </c>
      <c r="EL829" s="401" t="n">
        <v>88</v>
      </c>
      <c r="EM829" s="401" t="n">
        <v>140</v>
      </c>
      <c r="EN829" s="401" t="n">
        <v>65</v>
      </c>
      <c r="EO829" s="401" t="n">
        <v>17</v>
      </c>
      <c r="EP829" s="401" t="n">
        <v>152</v>
      </c>
      <c r="EQ829" s="401" t="n">
        <v>95</v>
      </c>
      <c r="ER829" s="401" t="n">
        <v>52</v>
      </c>
      <c r="ES829" s="401" t="n">
        <v>97</v>
      </c>
      <c r="ET829" s="401" t="n">
        <v>41</v>
      </c>
      <c r="EU829" s="401" t="n">
        <v>159</v>
      </c>
      <c r="EV829" s="401" t="n">
        <v>55</v>
      </c>
      <c r="EW829" s="401" t="n">
        <v>124</v>
      </c>
      <c r="EX829" s="401" t="n">
        <v>153</v>
      </c>
      <c r="EY829" s="401" t="n">
        <v>76</v>
      </c>
      <c r="EZ829" s="401" t="n">
        <v>120</v>
      </c>
      <c r="FA829" s="401" t="n">
        <v>156</v>
      </c>
      <c r="FB829" s="401" t="n">
        <v>92</v>
      </c>
      <c r="FC829" s="401" t="n">
        <v>142</v>
      </c>
      <c r="FD829" s="401" t="n">
        <v>112</v>
      </c>
      <c r="FE829" s="401" t="n">
        <v>45</v>
      </c>
      <c r="FF829" s="401" t="n">
        <v>158</v>
      </c>
      <c r="FG829" s="401" t="n">
        <v>149</v>
      </c>
      <c r="FH829" s="401" t="n">
        <v>161</v>
      </c>
      <c r="FI829" s="401" t="n">
        <v>24</v>
      </c>
      <c r="FJ829" s="401" t="n">
        <v>150</v>
      </c>
      <c r="FK829" s="401" t="n">
        <v>19</v>
      </c>
      <c r="FL829" s="401" t="n">
        <v>119</v>
      </c>
      <c r="FM829" s="401" t="n">
        <v>123</v>
      </c>
      <c r="FO829" s="401" t="n">
        <v>69</v>
      </c>
      <c r="FP829" s="401" t="n">
        <v>13</v>
      </c>
      <c r="FQ829" s="401" t="n">
        <v>106</v>
      </c>
      <c r="FR829" s="401" t="n">
        <v>75</v>
      </c>
    </row>
    <row r="830" customFormat="false" ht="12.75" hidden="false" customHeight="false" outlineLevel="0" collapsed="false">
      <c r="E830" s="401" t="s">
        <v>227</v>
      </c>
      <c r="F830" s="401" t="n">
        <v>128</v>
      </c>
      <c r="G830" s="401" t="n">
        <v>153</v>
      </c>
      <c r="H830" s="401" t="n">
        <v>64</v>
      </c>
      <c r="I830" s="401" t="n">
        <v>16</v>
      </c>
      <c r="J830" s="401" t="n">
        <v>147</v>
      </c>
      <c r="K830" s="401" t="n">
        <v>94</v>
      </c>
      <c r="L830" s="401" t="n">
        <v>61</v>
      </c>
      <c r="M830" s="401" t="n">
        <v>142</v>
      </c>
      <c r="N830" s="401" t="n">
        <v>1</v>
      </c>
      <c r="O830" s="401" t="n">
        <v>54</v>
      </c>
      <c r="P830" s="401" t="n">
        <v>18</v>
      </c>
      <c r="Q830" s="401" t="n">
        <v>150</v>
      </c>
      <c r="R830" s="401" t="n">
        <v>39</v>
      </c>
      <c r="S830" s="401" t="n">
        <v>87</v>
      </c>
      <c r="T830" s="401" t="n">
        <v>51</v>
      </c>
      <c r="U830" s="401" t="n">
        <v>42</v>
      </c>
      <c r="V830" s="401" t="n">
        <v>165</v>
      </c>
      <c r="W830" s="401" t="n">
        <v>30</v>
      </c>
      <c r="X830" s="401" t="n">
        <v>110</v>
      </c>
      <c r="Y830" s="401" t="n">
        <v>49</v>
      </c>
      <c r="Z830" s="401" t="n">
        <v>113</v>
      </c>
      <c r="AA830" s="401" t="n">
        <v>83</v>
      </c>
      <c r="AB830" s="401" t="n">
        <v>9</v>
      </c>
      <c r="AC830" s="401" t="n">
        <v>22</v>
      </c>
      <c r="AD830" s="401" t="n">
        <v>36</v>
      </c>
      <c r="AE830" s="401" t="n">
        <v>104</v>
      </c>
      <c r="AF830" s="401" t="n">
        <v>115</v>
      </c>
      <c r="AG830" s="401" t="n">
        <v>15</v>
      </c>
      <c r="AH830" s="401" t="n">
        <v>138</v>
      </c>
      <c r="AI830" s="401" t="n">
        <v>63</v>
      </c>
      <c r="AJ830" s="401" t="n">
        <v>139</v>
      </c>
      <c r="AK830" s="401" t="n">
        <v>3</v>
      </c>
      <c r="AL830" s="401" t="n">
        <v>131</v>
      </c>
      <c r="AM830" s="401" t="n">
        <v>158</v>
      </c>
      <c r="AN830" s="401" t="n">
        <v>52</v>
      </c>
      <c r="AO830" s="401" t="n">
        <v>75</v>
      </c>
      <c r="AP830" s="401" t="n">
        <v>78</v>
      </c>
      <c r="AQ830" s="401" t="n">
        <v>81</v>
      </c>
      <c r="AR830" s="401" t="n">
        <v>56</v>
      </c>
      <c r="AS830" s="401" t="n">
        <v>154</v>
      </c>
      <c r="AT830" s="401" t="n">
        <v>53</v>
      </c>
      <c r="AU830" s="401" t="n">
        <v>140</v>
      </c>
      <c r="AV830" s="401" t="n">
        <v>159</v>
      </c>
      <c r="AW830" s="401" t="n">
        <v>103</v>
      </c>
      <c r="AX830" s="401" t="n">
        <v>12</v>
      </c>
      <c r="AY830" s="401" t="n">
        <v>34</v>
      </c>
      <c r="AZ830" s="401" t="n">
        <v>120</v>
      </c>
      <c r="BA830" s="401" t="n">
        <v>86</v>
      </c>
      <c r="BB830" s="401" t="n">
        <v>137</v>
      </c>
      <c r="BC830" s="401" t="n">
        <v>133</v>
      </c>
      <c r="BD830" s="401" t="n">
        <v>43</v>
      </c>
      <c r="BE830" s="401" t="n">
        <v>149</v>
      </c>
      <c r="BF830" s="401" t="n">
        <v>164</v>
      </c>
      <c r="BG830" s="401" t="n">
        <v>47</v>
      </c>
      <c r="BH830" s="401" t="n">
        <v>89</v>
      </c>
      <c r="BI830" s="401" t="n">
        <v>57</v>
      </c>
      <c r="BJ830" s="401" t="n">
        <v>155</v>
      </c>
      <c r="BK830" s="401" t="n">
        <v>20</v>
      </c>
      <c r="BL830" s="401" t="n">
        <v>167</v>
      </c>
      <c r="BM830" s="401" t="n">
        <v>91</v>
      </c>
      <c r="BN830" s="401" t="n">
        <v>7</v>
      </c>
      <c r="BO830" s="401" t="n">
        <v>28</v>
      </c>
      <c r="BP830" s="401" t="n">
        <v>62</v>
      </c>
      <c r="BQ830" s="401" t="n">
        <v>45</v>
      </c>
      <c r="BR830" s="401" t="n">
        <v>71</v>
      </c>
      <c r="BS830" s="401" t="n">
        <v>90</v>
      </c>
      <c r="BT830" s="401" t="n">
        <v>116</v>
      </c>
      <c r="BU830" s="401" t="n">
        <v>31</v>
      </c>
      <c r="BV830" s="401" t="n">
        <v>70</v>
      </c>
      <c r="BW830" s="401" t="n">
        <v>4</v>
      </c>
      <c r="BX830" s="401" t="n">
        <v>65</v>
      </c>
      <c r="BY830" s="401" t="n">
        <v>98</v>
      </c>
      <c r="BZ830" s="401" t="n">
        <v>166</v>
      </c>
      <c r="CA830" s="401" t="n">
        <v>152</v>
      </c>
      <c r="CB830" s="401" t="n">
        <v>106</v>
      </c>
      <c r="CC830" s="401" t="n">
        <v>123</v>
      </c>
      <c r="CD830" s="401" t="n">
        <v>111</v>
      </c>
      <c r="CE830" s="401" t="n">
        <v>55</v>
      </c>
      <c r="CF830" s="401" t="n">
        <v>77</v>
      </c>
      <c r="CG830" s="401" t="n">
        <v>132</v>
      </c>
      <c r="CH830" s="401" t="n">
        <v>32</v>
      </c>
      <c r="CI830" s="401" t="n">
        <v>145</v>
      </c>
      <c r="CJ830" s="401" t="n">
        <v>127</v>
      </c>
      <c r="CK830" s="401" t="n">
        <v>157</v>
      </c>
      <c r="CL830" s="401" t="n">
        <v>82</v>
      </c>
      <c r="CM830" s="401" t="n">
        <v>74</v>
      </c>
      <c r="CN830" s="401" t="n">
        <v>14</v>
      </c>
      <c r="CO830" s="401" t="n">
        <v>59</v>
      </c>
      <c r="CP830" s="401" t="n">
        <v>38</v>
      </c>
      <c r="CQ830" s="401" t="n">
        <v>48</v>
      </c>
      <c r="CR830" s="401" t="n">
        <v>112</v>
      </c>
      <c r="CS830" s="401" t="n">
        <v>126</v>
      </c>
      <c r="CT830" s="401" t="n">
        <v>102</v>
      </c>
      <c r="CU830" s="401" t="n">
        <v>88</v>
      </c>
      <c r="CV830" s="401" t="n">
        <v>66</v>
      </c>
      <c r="CW830" s="401" t="n">
        <v>168</v>
      </c>
      <c r="CX830" s="401" t="n">
        <v>119</v>
      </c>
      <c r="CY830" s="401" t="n">
        <v>2</v>
      </c>
      <c r="CZ830" s="401" t="n">
        <v>85</v>
      </c>
      <c r="DA830" s="401" t="n">
        <v>8</v>
      </c>
      <c r="DB830" s="401" t="n">
        <v>80</v>
      </c>
      <c r="DC830" s="401" t="n">
        <v>93</v>
      </c>
      <c r="DD830" s="401" t="n">
        <v>97</v>
      </c>
      <c r="DE830" s="401" t="n">
        <v>136</v>
      </c>
      <c r="DF830" s="401" t="n">
        <v>46</v>
      </c>
      <c r="DG830" s="401" t="n">
        <v>68</v>
      </c>
      <c r="DH830" s="401" t="n">
        <v>160</v>
      </c>
      <c r="DI830" s="401" t="n">
        <v>79</v>
      </c>
      <c r="DJ830" s="401" t="n">
        <v>135</v>
      </c>
      <c r="DK830" s="401" t="n">
        <v>161</v>
      </c>
      <c r="DL830" s="401" t="n">
        <v>125</v>
      </c>
      <c r="DM830" s="401" t="n">
        <v>114</v>
      </c>
      <c r="DN830" s="401" t="n">
        <v>21</v>
      </c>
      <c r="DO830" s="401" t="n">
        <v>96</v>
      </c>
      <c r="DP830" s="401" t="n">
        <v>27</v>
      </c>
      <c r="DQ830" s="401" t="n">
        <v>130</v>
      </c>
      <c r="DR830" s="401" t="n">
        <v>23</v>
      </c>
      <c r="DS830" s="401" t="n">
        <v>95</v>
      </c>
      <c r="DT830" s="401" t="n">
        <v>67</v>
      </c>
      <c r="DU830" s="401" t="n">
        <v>26</v>
      </c>
      <c r="DV830" s="401" t="n">
        <v>134</v>
      </c>
      <c r="DW830" s="401" t="n">
        <v>143</v>
      </c>
      <c r="DX830" s="401" t="n">
        <v>44</v>
      </c>
      <c r="DY830" s="401" t="n">
        <v>33</v>
      </c>
      <c r="DZ830" s="401" t="n">
        <v>156</v>
      </c>
      <c r="EA830" s="401" t="n">
        <v>60</v>
      </c>
      <c r="EB830" s="401" t="n">
        <v>121</v>
      </c>
      <c r="EC830" s="401" t="n">
        <v>76</v>
      </c>
      <c r="ED830" s="401" t="n">
        <v>72</v>
      </c>
      <c r="EE830" s="401" t="n">
        <v>29</v>
      </c>
      <c r="EF830" s="401" t="n">
        <v>124</v>
      </c>
      <c r="EG830" s="401" t="n">
        <v>35</v>
      </c>
      <c r="EH830" s="401" t="n">
        <v>105</v>
      </c>
      <c r="EI830" s="401" t="n">
        <v>163</v>
      </c>
      <c r="EJ830" s="401" t="n">
        <v>69</v>
      </c>
      <c r="EK830" s="401" t="n">
        <v>10</v>
      </c>
      <c r="EL830" s="401" t="n">
        <v>151</v>
      </c>
      <c r="EM830" s="401" t="n">
        <v>11</v>
      </c>
      <c r="EN830" s="401" t="n">
        <v>141</v>
      </c>
      <c r="EO830" s="401" t="n">
        <v>129</v>
      </c>
      <c r="EP830" s="401" t="n">
        <v>37</v>
      </c>
      <c r="EQ830" s="401" t="n">
        <v>100</v>
      </c>
      <c r="ER830" s="401" t="n">
        <v>19</v>
      </c>
      <c r="ES830" s="401" t="n">
        <v>13</v>
      </c>
      <c r="ET830" s="401" t="n">
        <v>122</v>
      </c>
      <c r="EU830" s="401" t="n">
        <v>24</v>
      </c>
      <c r="EV830" s="401" t="n">
        <v>146</v>
      </c>
      <c r="EW830" s="401" t="n">
        <v>99</v>
      </c>
      <c r="EX830" s="401" t="n">
        <v>92</v>
      </c>
      <c r="EY830" s="401" t="n">
        <v>118</v>
      </c>
      <c r="EZ830" s="401" t="n">
        <v>73</v>
      </c>
      <c r="FA830" s="401" t="n">
        <v>25</v>
      </c>
      <c r="FB830" s="401" t="n">
        <v>17</v>
      </c>
      <c r="FC830" s="401" t="n">
        <v>40</v>
      </c>
      <c r="FD830" s="401" t="n">
        <v>117</v>
      </c>
      <c r="FE830" s="401" t="n">
        <v>162</v>
      </c>
      <c r="FF830" s="401" t="n">
        <v>84</v>
      </c>
      <c r="FG830" s="401" t="n">
        <v>109</v>
      </c>
      <c r="FH830" s="401" t="n">
        <v>101</v>
      </c>
      <c r="FI830" s="401" t="n">
        <v>58</v>
      </c>
      <c r="FJ830" s="401" t="n">
        <v>108</v>
      </c>
      <c r="FK830" s="401" t="n">
        <v>148</v>
      </c>
      <c r="FL830" s="401" t="n">
        <v>41</v>
      </c>
      <c r="FM830" s="401" t="n">
        <v>6</v>
      </c>
      <c r="FO830" s="401" t="n">
        <v>144</v>
      </c>
      <c r="FP830" s="401" t="n">
        <v>50</v>
      </c>
      <c r="FQ830" s="401" t="n">
        <v>5</v>
      </c>
      <c r="FR830" s="401" t="n">
        <v>107</v>
      </c>
    </row>
    <row r="832" customFormat="false" ht="12.75" hidden="false" customHeight="false" outlineLevel="0" collapsed="false">
      <c r="D832" s="446" t="n">
        <v>169</v>
      </c>
      <c r="E832" s="39" t="s">
        <v>250</v>
      </c>
    </row>
    <row r="833" customFormat="false" ht="12.75" hidden="false" customHeight="false" outlineLevel="0" collapsed="false">
      <c r="E833" s="401" t="s">
        <v>198</v>
      </c>
      <c r="F833" s="401" t="n">
        <v>1</v>
      </c>
      <c r="G833" s="401" t="n">
        <v>2</v>
      </c>
      <c r="H833" s="401" t="n">
        <v>3</v>
      </c>
      <c r="I833" s="401" t="n">
        <v>4</v>
      </c>
      <c r="J833" s="401" t="n">
        <v>5</v>
      </c>
      <c r="K833" s="401" t="n">
        <v>6</v>
      </c>
      <c r="L833" s="401" t="n">
        <v>7</v>
      </c>
      <c r="M833" s="401" t="n">
        <v>8</v>
      </c>
      <c r="N833" s="401" t="n">
        <v>9</v>
      </c>
      <c r="O833" s="401" t="n">
        <v>10</v>
      </c>
      <c r="P833" s="401" t="n">
        <v>11</v>
      </c>
      <c r="Q833" s="401" t="n">
        <v>12</v>
      </c>
      <c r="R833" s="401" t="n">
        <v>13</v>
      </c>
      <c r="S833" s="401" t="n">
        <v>14</v>
      </c>
      <c r="T833" s="401" t="n">
        <v>15</v>
      </c>
      <c r="U833" s="401" t="n">
        <v>16</v>
      </c>
      <c r="V833" s="401" t="n">
        <v>17</v>
      </c>
      <c r="W833" s="401" t="n">
        <v>18</v>
      </c>
      <c r="X833" s="401" t="n">
        <v>19</v>
      </c>
      <c r="Y833" s="401" t="n">
        <v>20</v>
      </c>
      <c r="Z833" s="401" t="n">
        <v>21</v>
      </c>
      <c r="AA833" s="401" t="n">
        <v>22</v>
      </c>
      <c r="AB833" s="401" t="n">
        <v>23</v>
      </c>
      <c r="AC833" s="401" t="n">
        <v>24</v>
      </c>
      <c r="AD833" s="401" t="n">
        <v>25</v>
      </c>
      <c r="AE833" s="401" t="n">
        <v>26</v>
      </c>
      <c r="AF833" s="401" t="n">
        <v>27</v>
      </c>
      <c r="AG833" s="401" t="n">
        <v>28</v>
      </c>
      <c r="AH833" s="401" t="n">
        <v>29</v>
      </c>
      <c r="AI833" s="401" t="n">
        <v>30</v>
      </c>
      <c r="AJ833" s="401" t="n">
        <v>31</v>
      </c>
      <c r="AK833" s="401" t="n">
        <v>32</v>
      </c>
      <c r="AL833" s="401" t="n">
        <v>33</v>
      </c>
      <c r="AM833" s="401" t="n">
        <v>34</v>
      </c>
      <c r="AN833" s="401" t="n">
        <v>35</v>
      </c>
      <c r="AO833" s="401" t="n">
        <v>36</v>
      </c>
      <c r="AP833" s="401" t="n">
        <v>37</v>
      </c>
      <c r="AQ833" s="401" t="n">
        <v>38</v>
      </c>
      <c r="AR833" s="401" t="n">
        <v>39</v>
      </c>
      <c r="AS833" s="401" t="n">
        <v>40</v>
      </c>
      <c r="AT833" s="401" t="n">
        <v>41</v>
      </c>
      <c r="AU833" s="401" t="n">
        <v>42</v>
      </c>
      <c r="AV833" s="401" t="n">
        <v>43</v>
      </c>
      <c r="AW833" s="401" t="n">
        <v>44</v>
      </c>
      <c r="AX833" s="401" t="n">
        <v>45</v>
      </c>
      <c r="AY833" s="401" t="n">
        <v>46</v>
      </c>
      <c r="AZ833" s="401" t="n">
        <v>47</v>
      </c>
      <c r="BA833" s="401" t="n">
        <v>48</v>
      </c>
      <c r="BB833" s="401" t="n">
        <v>49</v>
      </c>
      <c r="BC833" s="401" t="n">
        <v>50</v>
      </c>
      <c r="BD833" s="401" t="n">
        <v>51</v>
      </c>
      <c r="BE833" s="401" t="n">
        <v>52</v>
      </c>
      <c r="BF833" s="401" t="n">
        <v>53</v>
      </c>
      <c r="BG833" s="401" t="n">
        <v>54</v>
      </c>
      <c r="BH833" s="401" t="n">
        <v>55</v>
      </c>
      <c r="BI833" s="401" t="n">
        <v>56</v>
      </c>
      <c r="BJ833" s="401" t="n">
        <v>57</v>
      </c>
      <c r="BK833" s="401" t="n">
        <v>58</v>
      </c>
      <c r="BL833" s="401" t="n">
        <v>59</v>
      </c>
      <c r="BM833" s="401" t="n">
        <v>60</v>
      </c>
      <c r="BN833" s="401" t="n">
        <v>61</v>
      </c>
      <c r="BO833" s="401" t="n">
        <v>62</v>
      </c>
      <c r="BP833" s="401" t="n">
        <v>63</v>
      </c>
      <c r="BQ833" s="401" t="n">
        <v>64</v>
      </c>
      <c r="BR833" s="401" t="n">
        <v>65</v>
      </c>
      <c r="BS833" s="401" t="n">
        <v>66</v>
      </c>
      <c r="BT833" s="401" t="n">
        <v>67</v>
      </c>
      <c r="BU833" s="401" t="n">
        <v>68</v>
      </c>
      <c r="BV833" s="401" t="n">
        <v>69</v>
      </c>
      <c r="BW833" s="401" t="n">
        <v>70</v>
      </c>
      <c r="BX833" s="401" t="n">
        <v>71</v>
      </c>
      <c r="BY833" s="401" t="n">
        <v>72</v>
      </c>
      <c r="BZ833" s="401" t="n">
        <v>73</v>
      </c>
      <c r="CA833" s="401" t="n">
        <v>74</v>
      </c>
      <c r="CB833" s="401" t="n">
        <v>75</v>
      </c>
      <c r="CC833" s="401" t="n">
        <v>76</v>
      </c>
      <c r="CD833" s="401" t="n">
        <v>77</v>
      </c>
      <c r="CE833" s="401" t="n">
        <v>78</v>
      </c>
      <c r="CF833" s="401" t="n">
        <v>79</v>
      </c>
      <c r="CG833" s="401" t="n">
        <v>80</v>
      </c>
      <c r="CH833" s="401" t="n">
        <v>81</v>
      </c>
      <c r="CI833" s="401" t="n">
        <v>82</v>
      </c>
      <c r="CJ833" s="401" t="n">
        <v>83</v>
      </c>
      <c r="CK833" s="401" t="n">
        <v>84</v>
      </c>
      <c r="CL833" s="401" t="n">
        <v>85</v>
      </c>
      <c r="CM833" s="401" t="n">
        <v>86</v>
      </c>
      <c r="CN833" s="401" t="n">
        <v>87</v>
      </c>
      <c r="CO833" s="401" t="n">
        <v>88</v>
      </c>
      <c r="CP833" s="401" t="n">
        <v>89</v>
      </c>
      <c r="CQ833" s="401" t="n">
        <v>90</v>
      </c>
      <c r="CR833" s="401" t="n">
        <v>91</v>
      </c>
      <c r="CS833" s="401" t="n">
        <v>92</v>
      </c>
      <c r="CT833" s="401" t="n">
        <v>93</v>
      </c>
      <c r="CU833" s="401" t="n">
        <v>94</v>
      </c>
      <c r="CV833" s="401" t="n">
        <v>95</v>
      </c>
      <c r="CW833" s="401" t="n">
        <v>96</v>
      </c>
      <c r="CX833" s="401" t="n">
        <v>97</v>
      </c>
      <c r="CY833" s="401" t="n">
        <v>98</v>
      </c>
      <c r="CZ833" s="401" t="n">
        <v>99</v>
      </c>
      <c r="DA833" s="401" t="n">
        <v>100</v>
      </c>
      <c r="DB833" s="401" t="n">
        <v>101</v>
      </c>
      <c r="DC833" s="401" t="n">
        <v>102</v>
      </c>
      <c r="DD833" s="401" t="n">
        <v>103</v>
      </c>
      <c r="DE833" s="401" t="n">
        <v>104</v>
      </c>
      <c r="DF833" s="401" t="n">
        <v>105</v>
      </c>
      <c r="DG833" s="401" t="n">
        <v>106</v>
      </c>
      <c r="DH833" s="401" t="n">
        <v>107</v>
      </c>
      <c r="DI833" s="401" t="n">
        <v>108</v>
      </c>
      <c r="DJ833" s="401" t="n">
        <v>109</v>
      </c>
      <c r="DK833" s="401" t="n">
        <v>110</v>
      </c>
      <c r="DL833" s="401" t="n">
        <v>111</v>
      </c>
      <c r="DM833" s="401" t="n">
        <v>112</v>
      </c>
      <c r="DN833" s="401" t="n">
        <v>113</v>
      </c>
      <c r="DO833" s="401" t="n">
        <v>114</v>
      </c>
      <c r="DP833" s="401" t="n">
        <v>115</v>
      </c>
      <c r="DQ833" s="401" t="n">
        <v>116</v>
      </c>
      <c r="DR833" s="401" t="n">
        <v>117</v>
      </c>
      <c r="DS833" s="401" t="n">
        <v>118</v>
      </c>
      <c r="DT833" s="401" t="n">
        <v>119</v>
      </c>
      <c r="DU833" s="401" t="n">
        <v>120</v>
      </c>
      <c r="DV833" s="401" t="n">
        <v>121</v>
      </c>
      <c r="DW833" s="401" t="n">
        <v>122</v>
      </c>
      <c r="DX833" s="401" t="n">
        <v>123</v>
      </c>
      <c r="DY833" s="401" t="n">
        <v>124</v>
      </c>
      <c r="DZ833" s="401" t="n">
        <v>125</v>
      </c>
      <c r="EA833" s="401" t="n">
        <v>126</v>
      </c>
      <c r="EB833" s="401" t="n">
        <v>127</v>
      </c>
      <c r="EC833" s="401" t="n">
        <v>128</v>
      </c>
      <c r="ED833" s="401" t="n">
        <v>129</v>
      </c>
      <c r="EE833" s="401" t="n">
        <v>130</v>
      </c>
      <c r="EF833" s="401" t="n">
        <v>131</v>
      </c>
      <c r="EG833" s="401" t="n">
        <v>132</v>
      </c>
      <c r="EH833" s="401" t="n">
        <v>133</v>
      </c>
      <c r="EI833" s="401" t="n">
        <v>134</v>
      </c>
      <c r="EJ833" s="401" t="n">
        <v>135</v>
      </c>
      <c r="EK833" s="401" t="n">
        <v>136</v>
      </c>
      <c r="EL833" s="401" t="n">
        <v>137</v>
      </c>
      <c r="EM833" s="401" t="n">
        <v>138</v>
      </c>
      <c r="EN833" s="401" t="n">
        <v>139</v>
      </c>
      <c r="EO833" s="401" t="n">
        <v>140</v>
      </c>
      <c r="EP833" s="401" t="n">
        <v>141</v>
      </c>
      <c r="EQ833" s="401" t="n">
        <v>142</v>
      </c>
      <c r="ER833" s="401" t="n">
        <v>143</v>
      </c>
      <c r="ES833" s="401" t="n">
        <v>144</v>
      </c>
      <c r="ET833" s="401" t="n">
        <v>145</v>
      </c>
      <c r="EU833" s="401" t="n">
        <v>146</v>
      </c>
      <c r="EV833" s="401" t="n">
        <v>147</v>
      </c>
      <c r="EW833" s="401" t="n">
        <v>148</v>
      </c>
      <c r="EX833" s="401" t="n">
        <v>149</v>
      </c>
      <c r="EY833" s="401" t="n">
        <v>150</v>
      </c>
      <c r="EZ833" s="401" t="n">
        <v>151</v>
      </c>
      <c r="FA833" s="401" t="n">
        <v>152</v>
      </c>
      <c r="FB833" s="401" t="n">
        <v>153</v>
      </c>
      <c r="FC833" s="401" t="n">
        <v>154</v>
      </c>
      <c r="FD833" s="401" t="n">
        <v>155</v>
      </c>
      <c r="FE833" s="401" t="n">
        <v>156</v>
      </c>
      <c r="FF833" s="401" t="n">
        <v>157</v>
      </c>
      <c r="FG833" s="401" t="n">
        <v>158</v>
      </c>
      <c r="FH833" s="401" t="n">
        <v>159</v>
      </c>
      <c r="FI833" s="401" t="n">
        <v>160</v>
      </c>
      <c r="FJ833" s="401" t="n">
        <v>161</v>
      </c>
      <c r="FK833" s="401" t="n">
        <v>162</v>
      </c>
      <c r="FL833" s="401" t="n">
        <v>163</v>
      </c>
      <c r="FM833" s="401" t="n">
        <v>164</v>
      </c>
      <c r="FN833" s="401" t="n">
        <v>165</v>
      </c>
      <c r="FO833" s="401" t="n">
        <v>166</v>
      </c>
      <c r="FP833" s="401" t="n">
        <v>167</v>
      </c>
      <c r="FQ833" s="401" t="n">
        <v>168</v>
      </c>
      <c r="FR833" s="401" t="n">
        <v>169</v>
      </c>
    </row>
    <row r="834" customFormat="false" ht="12.75" hidden="false" customHeight="false" outlineLevel="0" collapsed="false">
      <c r="E834" s="401" t="s">
        <v>225</v>
      </c>
      <c r="F834" s="401" t="n">
        <v>45</v>
      </c>
      <c r="G834" s="401" t="n">
        <v>94</v>
      </c>
      <c r="H834" s="401" t="n">
        <v>130</v>
      </c>
      <c r="I834" s="401" t="n">
        <v>112</v>
      </c>
      <c r="J834" s="401" t="n">
        <v>1</v>
      </c>
      <c r="K834" s="401" t="n">
        <v>48</v>
      </c>
      <c r="L834" s="401" t="n">
        <v>14</v>
      </c>
      <c r="M834" s="401" t="n">
        <v>20</v>
      </c>
      <c r="N834" s="401" t="n">
        <v>168</v>
      </c>
      <c r="O834" s="401" t="n">
        <v>77</v>
      </c>
      <c r="P834" s="401" t="n">
        <v>28</v>
      </c>
      <c r="Q834" s="401" t="n">
        <v>40</v>
      </c>
      <c r="R834" s="401" t="n">
        <v>159</v>
      </c>
      <c r="S834" s="401" t="n">
        <v>136</v>
      </c>
      <c r="T834" s="401" t="n">
        <v>61</v>
      </c>
      <c r="U834" s="401" t="n">
        <v>2</v>
      </c>
      <c r="V834" s="401" t="n">
        <v>54</v>
      </c>
      <c r="W834" s="401" t="n">
        <v>24</v>
      </c>
      <c r="X834" s="401" t="n">
        <v>101</v>
      </c>
      <c r="Y834" s="401" t="n">
        <v>128</v>
      </c>
      <c r="Z834" s="401" t="n">
        <v>145</v>
      </c>
      <c r="AA834" s="401" t="n">
        <v>50</v>
      </c>
      <c r="AB834" s="401" t="n">
        <v>132</v>
      </c>
      <c r="AC834" s="401" t="n">
        <v>150</v>
      </c>
      <c r="AD834" s="401" t="n">
        <v>153</v>
      </c>
      <c r="AE834" s="401" t="n">
        <v>119</v>
      </c>
      <c r="AF834" s="401" t="n">
        <v>59</v>
      </c>
      <c r="AG834" s="401" t="n">
        <v>42</v>
      </c>
      <c r="AH834" s="401" t="n">
        <v>72</v>
      </c>
      <c r="AI834" s="401" t="n">
        <v>148</v>
      </c>
      <c r="AJ834" s="401" t="n">
        <v>43</v>
      </c>
      <c r="AK834" s="401" t="n">
        <v>84</v>
      </c>
      <c r="AL834" s="401" t="n">
        <v>164</v>
      </c>
      <c r="AM834" s="401" t="n">
        <v>68</v>
      </c>
      <c r="AN834" s="401" t="n">
        <v>7</v>
      </c>
      <c r="AO834" s="401" t="n">
        <v>82</v>
      </c>
      <c r="AP834" s="401" t="n">
        <v>156</v>
      </c>
      <c r="AQ834" s="401" t="n">
        <v>27</v>
      </c>
      <c r="AR834" s="401" t="n">
        <v>76</v>
      </c>
      <c r="AS834" s="401" t="n">
        <v>121</v>
      </c>
      <c r="AT834" s="401" t="n">
        <v>79</v>
      </c>
      <c r="AU834" s="401" t="n">
        <v>139</v>
      </c>
      <c r="AV834" s="401" t="n">
        <v>65</v>
      </c>
      <c r="AW834" s="401" t="n">
        <v>53</v>
      </c>
      <c r="AX834" s="401" t="n">
        <v>4</v>
      </c>
      <c r="AY834" s="401" t="n">
        <v>32</v>
      </c>
      <c r="AZ834" s="401" t="n">
        <v>114</v>
      </c>
      <c r="BA834" s="401" t="n">
        <v>46</v>
      </c>
      <c r="BB834" s="401" t="n">
        <v>102</v>
      </c>
      <c r="BC834" s="401" t="n">
        <v>116</v>
      </c>
      <c r="BD834" s="401" t="n">
        <v>85</v>
      </c>
      <c r="BE834" s="401" t="n">
        <v>13</v>
      </c>
      <c r="BF834" s="401" t="n">
        <v>126</v>
      </c>
      <c r="BG834" s="401" t="n">
        <v>38</v>
      </c>
      <c r="BH834" s="401" t="n">
        <v>18</v>
      </c>
      <c r="BI834" s="401" t="n">
        <v>69</v>
      </c>
      <c r="BJ834" s="401" t="n">
        <v>133</v>
      </c>
      <c r="BK834" s="401" t="n">
        <v>16</v>
      </c>
      <c r="BL834" s="401" t="n">
        <v>160</v>
      </c>
      <c r="BM834" s="401" t="n">
        <v>154</v>
      </c>
      <c r="BN834" s="401" t="n">
        <v>162</v>
      </c>
      <c r="BO834" s="401" t="n">
        <v>25</v>
      </c>
      <c r="BP834" s="401" t="n">
        <v>117</v>
      </c>
      <c r="BQ834" s="401" t="n">
        <v>11</v>
      </c>
      <c r="BR834" s="401" t="n">
        <v>109</v>
      </c>
      <c r="BS834" s="401" t="n">
        <v>104</v>
      </c>
      <c r="BT834" s="401" t="n">
        <v>163</v>
      </c>
      <c r="BU834" s="401" t="n">
        <v>34</v>
      </c>
      <c r="BV834" s="401" t="n">
        <v>75</v>
      </c>
      <c r="BW834" s="401" t="n">
        <v>138</v>
      </c>
      <c r="BX834" s="401" t="n">
        <v>22</v>
      </c>
      <c r="BY834" s="401" t="n">
        <v>93</v>
      </c>
      <c r="BZ834" s="401" t="n">
        <v>29</v>
      </c>
      <c r="CA834" s="401" t="n">
        <v>86</v>
      </c>
      <c r="CB834" s="401" t="n">
        <v>56</v>
      </c>
      <c r="CC834" s="401" t="n">
        <v>19</v>
      </c>
      <c r="CD834" s="401" t="n">
        <v>143</v>
      </c>
      <c r="CE834" s="401" t="n">
        <v>125</v>
      </c>
      <c r="CF834" s="401" t="n">
        <v>51</v>
      </c>
      <c r="CG834" s="401" t="n">
        <v>26</v>
      </c>
      <c r="CH834" s="401" t="n">
        <v>60</v>
      </c>
      <c r="CI834" s="401" t="n">
        <v>36</v>
      </c>
      <c r="CJ834" s="401" t="n">
        <v>10</v>
      </c>
      <c r="CK834" s="401" t="n">
        <v>3</v>
      </c>
      <c r="CL834" s="401" t="n">
        <v>96</v>
      </c>
      <c r="CM834" s="401" t="n">
        <v>140</v>
      </c>
      <c r="CN834" s="401" t="n">
        <v>158</v>
      </c>
      <c r="CO834" s="401" t="n">
        <v>39</v>
      </c>
      <c r="CP834" s="401" t="n">
        <v>17</v>
      </c>
      <c r="CQ834" s="401" t="n">
        <v>88</v>
      </c>
      <c r="CR834" s="401" t="n">
        <v>49</v>
      </c>
      <c r="CS834" s="401" t="n">
        <v>8</v>
      </c>
      <c r="CT834" s="401" t="n">
        <v>107</v>
      </c>
      <c r="CU834" s="401" t="n">
        <v>55</v>
      </c>
      <c r="CV834" s="401" t="n">
        <v>167</v>
      </c>
      <c r="CW834" s="401" t="n">
        <v>87</v>
      </c>
      <c r="CX834" s="401" t="n">
        <v>44</v>
      </c>
      <c r="CY834" s="401" t="n">
        <v>134</v>
      </c>
      <c r="CZ834" s="401" t="n">
        <v>52</v>
      </c>
      <c r="DA834" s="401" t="n">
        <v>73</v>
      </c>
      <c r="DB834" s="401" t="n">
        <v>113</v>
      </c>
      <c r="DC834" s="401" t="n">
        <v>71</v>
      </c>
      <c r="DD834" s="401" t="n">
        <v>147</v>
      </c>
      <c r="DE834" s="401" t="n">
        <v>66</v>
      </c>
      <c r="DF834" s="401" t="n">
        <v>58</v>
      </c>
      <c r="DG834" s="401" t="n">
        <v>90</v>
      </c>
      <c r="DH834" s="401" t="n">
        <v>146</v>
      </c>
      <c r="DI834" s="401" t="n">
        <v>81</v>
      </c>
      <c r="DJ834" s="401" t="n">
        <v>31</v>
      </c>
      <c r="DK834" s="401" t="n">
        <v>169</v>
      </c>
      <c r="DL834" s="401" t="n">
        <v>23</v>
      </c>
      <c r="DM834" s="401" t="n">
        <v>141</v>
      </c>
      <c r="DN834" s="401" t="n">
        <v>115</v>
      </c>
      <c r="DO834" s="401" t="n">
        <v>47</v>
      </c>
      <c r="DP834" s="401" t="n">
        <v>122</v>
      </c>
      <c r="DQ834" s="401" t="n">
        <v>129</v>
      </c>
      <c r="DR834" s="401" t="n">
        <v>105</v>
      </c>
      <c r="DS834" s="401" t="n">
        <v>99</v>
      </c>
      <c r="DT834" s="401" t="n">
        <v>123</v>
      </c>
      <c r="DU834" s="401" t="n">
        <v>142</v>
      </c>
      <c r="DV834" s="401" t="n">
        <v>144</v>
      </c>
      <c r="DW834" s="401" t="n">
        <v>100</v>
      </c>
      <c r="DX834" s="401" t="n">
        <v>95</v>
      </c>
      <c r="DY834" s="401" t="n">
        <v>161</v>
      </c>
      <c r="DZ834" s="401" t="n">
        <v>78</v>
      </c>
      <c r="EA834" s="401" t="n">
        <v>12</v>
      </c>
      <c r="EB834" s="401" t="n">
        <v>83</v>
      </c>
      <c r="EC834" s="401" t="n">
        <v>74</v>
      </c>
      <c r="ED834" s="401" t="n">
        <v>110</v>
      </c>
      <c r="EE834" s="401" t="n">
        <v>97</v>
      </c>
      <c r="EF834" s="401" t="n">
        <v>155</v>
      </c>
      <c r="EG834" s="401" t="n">
        <v>111</v>
      </c>
      <c r="EH834" s="401" t="n">
        <v>127</v>
      </c>
      <c r="EI834" s="401" t="n">
        <v>92</v>
      </c>
      <c r="EJ834" s="401" t="n">
        <v>62</v>
      </c>
      <c r="EK834" s="401" t="n">
        <v>35</v>
      </c>
      <c r="EL834" s="401" t="n">
        <v>118</v>
      </c>
      <c r="EM834" s="401" t="n">
        <v>80</v>
      </c>
      <c r="EN834" s="401" t="n">
        <v>166</v>
      </c>
      <c r="EO834" s="401" t="n">
        <v>41</v>
      </c>
      <c r="EP834" s="401" t="n">
        <v>70</v>
      </c>
      <c r="EQ834" s="401" t="n">
        <v>120</v>
      </c>
      <c r="ER834" s="401" t="n">
        <v>137</v>
      </c>
      <c r="ES834" s="401" t="n">
        <v>91</v>
      </c>
      <c r="ET834" s="401" t="n">
        <v>131</v>
      </c>
      <c r="EU834" s="401" t="n">
        <v>152</v>
      </c>
      <c r="EV834" s="401" t="n">
        <v>106</v>
      </c>
      <c r="EW834" s="401" t="n">
        <v>30</v>
      </c>
      <c r="EX834" s="401" t="n">
        <v>67</v>
      </c>
      <c r="EY834" s="401" t="n">
        <v>89</v>
      </c>
      <c r="EZ834" s="401" t="n">
        <v>98</v>
      </c>
      <c r="FA834" s="401" t="n">
        <v>108</v>
      </c>
      <c r="FB834" s="401" t="n">
        <v>151</v>
      </c>
      <c r="FC834" s="401" t="n">
        <v>6</v>
      </c>
      <c r="FD834" s="401" t="n">
        <v>103</v>
      </c>
      <c r="FE834" s="401" t="n">
        <v>33</v>
      </c>
      <c r="FF834" s="401" t="n">
        <v>64</v>
      </c>
      <c r="FG834" s="401" t="n">
        <v>157</v>
      </c>
      <c r="FH834" s="401" t="n">
        <v>5</v>
      </c>
      <c r="FI834" s="401" t="n">
        <v>149</v>
      </c>
      <c r="FJ834" s="401" t="n">
        <v>124</v>
      </c>
      <c r="FK834" s="401" t="n">
        <v>15</v>
      </c>
      <c r="FL834" s="401" t="n">
        <v>37</v>
      </c>
      <c r="FM834" s="401" t="n">
        <v>21</v>
      </c>
      <c r="FN834" s="401" t="n">
        <v>63</v>
      </c>
      <c r="FO834" s="401" t="n">
        <v>165</v>
      </c>
      <c r="FP834" s="401" t="n">
        <v>135</v>
      </c>
      <c r="FQ834" s="401" t="n">
        <v>9</v>
      </c>
      <c r="FR834" s="401" t="n">
        <v>57</v>
      </c>
    </row>
    <row r="835" customFormat="false" ht="12.75" hidden="false" customHeight="false" outlineLevel="0" collapsed="false">
      <c r="E835" s="401" t="s">
        <v>227</v>
      </c>
      <c r="F835" s="401" t="n">
        <v>73</v>
      </c>
      <c r="G835" s="401" t="n">
        <v>21</v>
      </c>
      <c r="H835" s="401" t="n">
        <v>69</v>
      </c>
      <c r="I835" s="401" t="n">
        <v>90</v>
      </c>
      <c r="J835" s="401" t="n">
        <v>33</v>
      </c>
      <c r="K835" s="401" t="n">
        <v>44</v>
      </c>
      <c r="L835" s="401" t="n">
        <v>29</v>
      </c>
      <c r="M835" s="401" t="n">
        <v>120</v>
      </c>
      <c r="N835" s="401" t="n">
        <v>152</v>
      </c>
      <c r="O835" s="401" t="n">
        <v>11</v>
      </c>
      <c r="P835" s="401" t="n">
        <v>110</v>
      </c>
      <c r="Q835" s="401" t="n">
        <v>34</v>
      </c>
      <c r="R835" s="401" t="n">
        <v>84</v>
      </c>
      <c r="S835" s="401" t="n">
        <v>87</v>
      </c>
      <c r="T835" s="401" t="n">
        <v>111</v>
      </c>
      <c r="U835" s="401" t="n">
        <v>75</v>
      </c>
      <c r="V835" s="401" t="n">
        <v>115</v>
      </c>
      <c r="W835" s="401" t="n">
        <v>66</v>
      </c>
      <c r="X835" s="401" t="n">
        <v>96</v>
      </c>
      <c r="Y835" s="401" t="n">
        <v>132</v>
      </c>
      <c r="Z835" s="401" t="n">
        <v>74</v>
      </c>
      <c r="AA835" s="401" t="n">
        <v>78</v>
      </c>
      <c r="AB835" s="401" t="n">
        <v>145</v>
      </c>
      <c r="AC835" s="401" t="n">
        <v>32</v>
      </c>
      <c r="AD835" s="401" t="n">
        <v>108</v>
      </c>
      <c r="AE835" s="401" t="n">
        <v>134</v>
      </c>
      <c r="AF835" s="401" t="n">
        <v>138</v>
      </c>
      <c r="AG835" s="401" t="n">
        <v>54</v>
      </c>
      <c r="AH835" s="401" t="n">
        <v>162</v>
      </c>
      <c r="AI835" s="401" t="n">
        <v>19</v>
      </c>
      <c r="AJ835" s="401" t="n">
        <v>4</v>
      </c>
      <c r="AK835" s="401" t="n">
        <v>45</v>
      </c>
      <c r="AL835" s="401" t="n">
        <v>135</v>
      </c>
      <c r="AM835" s="401" t="n">
        <v>28</v>
      </c>
      <c r="AN835" s="401" t="n">
        <v>86</v>
      </c>
      <c r="AO835" s="401" t="n">
        <v>39</v>
      </c>
      <c r="AP835" s="401" t="n">
        <v>31</v>
      </c>
      <c r="AQ835" s="401" t="n">
        <v>97</v>
      </c>
      <c r="AR835" s="401" t="n">
        <v>155</v>
      </c>
      <c r="AS835" s="401" t="n">
        <v>124</v>
      </c>
      <c r="AT835" s="401" t="n">
        <v>167</v>
      </c>
      <c r="AU835" s="401" t="n">
        <v>51</v>
      </c>
      <c r="AV835" s="401" t="n">
        <v>94</v>
      </c>
      <c r="AW835" s="401" t="n">
        <v>61</v>
      </c>
      <c r="AX835" s="401" t="n">
        <v>133</v>
      </c>
      <c r="AY835" s="401" t="n">
        <v>102</v>
      </c>
      <c r="AZ835" s="401" t="n">
        <v>95</v>
      </c>
      <c r="BA835" s="401" t="n">
        <v>1</v>
      </c>
      <c r="BB835" s="401" t="n">
        <v>37</v>
      </c>
      <c r="BC835" s="401" t="n">
        <v>147</v>
      </c>
      <c r="BD835" s="401" t="n">
        <v>5</v>
      </c>
      <c r="BE835" s="401" t="n">
        <v>116</v>
      </c>
      <c r="BF835" s="401" t="n">
        <v>105</v>
      </c>
      <c r="BG835" s="401" t="n">
        <v>43</v>
      </c>
      <c r="BH835" s="401" t="n">
        <v>79</v>
      </c>
      <c r="BI835" s="401" t="n">
        <v>109</v>
      </c>
      <c r="BJ835" s="401" t="n">
        <v>3</v>
      </c>
      <c r="BK835" s="401" t="n">
        <v>139</v>
      </c>
      <c r="BL835" s="401" t="n">
        <v>46</v>
      </c>
      <c r="BM835" s="401" t="n">
        <v>82</v>
      </c>
      <c r="BN835" s="401" t="n">
        <v>64</v>
      </c>
      <c r="BO835" s="401" t="n">
        <v>30</v>
      </c>
      <c r="BP835" s="401" t="n">
        <v>7</v>
      </c>
      <c r="BQ835" s="401" t="n">
        <v>81</v>
      </c>
      <c r="BR835" s="401" t="n">
        <v>76</v>
      </c>
      <c r="BS835" s="401" t="n">
        <v>89</v>
      </c>
      <c r="BT835" s="401" t="n">
        <v>168</v>
      </c>
      <c r="BU835" s="401" t="n">
        <v>50</v>
      </c>
      <c r="BV835" s="401" t="n">
        <v>35</v>
      </c>
      <c r="BW835" s="401" t="n">
        <v>117</v>
      </c>
      <c r="BX835" s="401" t="n">
        <v>122</v>
      </c>
      <c r="BY835" s="401" t="n">
        <v>119</v>
      </c>
      <c r="BZ835" s="401" t="n">
        <v>56</v>
      </c>
      <c r="CA835" s="401" t="n">
        <v>12</v>
      </c>
      <c r="CB835" s="401" t="n">
        <v>157</v>
      </c>
      <c r="CC835" s="401" t="n">
        <v>58</v>
      </c>
      <c r="CD835" s="401" t="n">
        <v>26</v>
      </c>
      <c r="CE835" s="401" t="n">
        <v>17</v>
      </c>
      <c r="CF835" s="401" t="n">
        <v>126</v>
      </c>
      <c r="CG835" s="401" t="n">
        <v>144</v>
      </c>
      <c r="CH835" s="401" t="n">
        <v>153</v>
      </c>
      <c r="CI835" s="401" t="n">
        <v>24</v>
      </c>
      <c r="CJ835" s="401" t="n">
        <v>62</v>
      </c>
      <c r="CK835" s="401" t="n">
        <v>13</v>
      </c>
      <c r="CL835" s="401" t="n">
        <v>42</v>
      </c>
      <c r="CM835" s="401" t="n">
        <v>88</v>
      </c>
      <c r="CN835" s="401" t="n">
        <v>80</v>
      </c>
      <c r="CO835" s="401" t="n">
        <v>49</v>
      </c>
      <c r="CP835" s="401" t="n">
        <v>36</v>
      </c>
      <c r="CQ835" s="401" t="n">
        <v>113</v>
      </c>
      <c r="CR835" s="401" t="n">
        <v>160</v>
      </c>
      <c r="CS835" s="401" t="n">
        <v>129</v>
      </c>
      <c r="CT835" s="401" t="n">
        <v>131</v>
      </c>
      <c r="CU835" s="401" t="n">
        <v>60</v>
      </c>
      <c r="CV835" s="401" t="n">
        <v>101</v>
      </c>
      <c r="CW835" s="401" t="n">
        <v>65</v>
      </c>
      <c r="CX835" s="401" t="n">
        <v>38</v>
      </c>
      <c r="CY835" s="401" t="n">
        <v>67</v>
      </c>
      <c r="CZ835" s="401" t="n">
        <v>41</v>
      </c>
      <c r="DA835" s="401" t="n">
        <v>163</v>
      </c>
      <c r="DB835" s="401" t="n">
        <v>92</v>
      </c>
      <c r="DC835" s="401" t="n">
        <v>53</v>
      </c>
      <c r="DD835" s="401" t="n">
        <v>142</v>
      </c>
      <c r="DE835" s="401" t="n">
        <v>107</v>
      </c>
      <c r="DF835" s="401" t="n">
        <v>6</v>
      </c>
      <c r="DG835" s="401" t="n">
        <v>55</v>
      </c>
      <c r="DH835" s="401" t="n">
        <v>148</v>
      </c>
      <c r="DI835" s="401" t="n">
        <v>165</v>
      </c>
      <c r="DJ835" s="401" t="n">
        <v>143</v>
      </c>
      <c r="DK835" s="401" t="n">
        <v>48</v>
      </c>
      <c r="DL835" s="401" t="n">
        <v>169</v>
      </c>
      <c r="DM835" s="401" t="n">
        <v>18</v>
      </c>
      <c r="DN835" s="401" t="n">
        <v>14</v>
      </c>
      <c r="DO835" s="401" t="n">
        <v>93</v>
      </c>
      <c r="DP835" s="401" t="n">
        <v>71</v>
      </c>
      <c r="DQ835" s="401" t="n">
        <v>52</v>
      </c>
      <c r="DR835" s="401" t="n">
        <v>70</v>
      </c>
      <c r="DS835" s="401" t="n">
        <v>72</v>
      </c>
      <c r="DT835" s="401" t="n">
        <v>151</v>
      </c>
      <c r="DU835" s="401" t="n">
        <v>8</v>
      </c>
      <c r="DV835" s="401" t="n">
        <v>103</v>
      </c>
      <c r="DW835" s="401" t="n">
        <v>10</v>
      </c>
      <c r="DX835" s="401" t="n">
        <v>161</v>
      </c>
      <c r="DY835" s="401" t="n">
        <v>16</v>
      </c>
      <c r="DZ835" s="401" t="n">
        <v>127</v>
      </c>
      <c r="EA835" s="401" t="n">
        <v>154</v>
      </c>
      <c r="EB835" s="401" t="n">
        <v>125</v>
      </c>
      <c r="EC835" s="401" t="n">
        <v>15</v>
      </c>
      <c r="ED835" s="401" t="n">
        <v>141</v>
      </c>
      <c r="EE835" s="401" t="n">
        <v>22</v>
      </c>
      <c r="EF835" s="401" t="n">
        <v>112</v>
      </c>
      <c r="EG835" s="401" t="n">
        <v>20</v>
      </c>
      <c r="EH835" s="401" t="n">
        <v>40</v>
      </c>
      <c r="EI835" s="401" t="n">
        <v>158</v>
      </c>
      <c r="EJ835" s="401" t="n">
        <v>104</v>
      </c>
      <c r="EK835" s="401" t="n">
        <v>114</v>
      </c>
      <c r="EL835" s="401" t="n">
        <v>123</v>
      </c>
      <c r="EM835" s="401" t="n">
        <v>77</v>
      </c>
      <c r="EN835" s="401" t="n">
        <v>2</v>
      </c>
      <c r="EO835" s="401" t="n">
        <v>91</v>
      </c>
      <c r="EP835" s="401" t="n">
        <v>164</v>
      </c>
      <c r="EQ835" s="401" t="n">
        <v>130</v>
      </c>
      <c r="ER835" s="401" t="n">
        <v>25</v>
      </c>
      <c r="ES835" s="401" t="n">
        <v>121</v>
      </c>
      <c r="ET835" s="401" t="n">
        <v>83</v>
      </c>
      <c r="EU835" s="401" t="n">
        <v>128</v>
      </c>
      <c r="EV835" s="401" t="n">
        <v>166</v>
      </c>
      <c r="EW835" s="401" t="n">
        <v>47</v>
      </c>
      <c r="EX835" s="401" t="n">
        <v>156</v>
      </c>
      <c r="EY835" s="401" t="n">
        <v>146</v>
      </c>
      <c r="EZ835" s="401" t="n">
        <v>63</v>
      </c>
      <c r="FA835" s="401" t="n">
        <v>9</v>
      </c>
      <c r="FB835" s="401" t="n">
        <v>140</v>
      </c>
      <c r="FC835" s="401" t="n">
        <v>106</v>
      </c>
      <c r="FD835" s="401" t="n">
        <v>98</v>
      </c>
      <c r="FE835" s="401" t="n">
        <v>149</v>
      </c>
      <c r="FF835" s="401" t="n">
        <v>159</v>
      </c>
      <c r="FG835" s="401" t="n">
        <v>57</v>
      </c>
      <c r="FH835" s="401" t="n">
        <v>137</v>
      </c>
      <c r="FI835" s="401" t="n">
        <v>27</v>
      </c>
      <c r="FJ835" s="401" t="n">
        <v>150</v>
      </c>
      <c r="FK835" s="401" t="n">
        <v>136</v>
      </c>
      <c r="FL835" s="401" t="n">
        <v>100</v>
      </c>
      <c r="FM835" s="401" t="n">
        <v>85</v>
      </c>
      <c r="FN835" s="401" t="n">
        <v>23</v>
      </c>
      <c r="FO835" s="401" t="n">
        <v>68</v>
      </c>
      <c r="FP835" s="401" t="n">
        <v>99</v>
      </c>
      <c r="FQ835" s="401" t="n">
        <v>59</v>
      </c>
      <c r="FR835" s="401" t="n">
        <v>118</v>
      </c>
    </row>
    <row r="837" customFormat="false" ht="12.75" hidden="false" customHeight="false" outlineLevel="0" collapsed="false">
      <c r="D837" s="446" t="n">
        <v>170</v>
      </c>
      <c r="E837" s="39" t="s">
        <v>250</v>
      </c>
    </row>
    <row r="838" customFormat="false" ht="12.75" hidden="false" customHeight="false" outlineLevel="0" collapsed="false">
      <c r="E838" s="401" t="s">
        <v>198</v>
      </c>
      <c r="F838" s="401" t="n">
        <v>1</v>
      </c>
      <c r="G838" s="401" t="n">
        <v>2</v>
      </c>
      <c r="H838" s="401" t="n">
        <v>3</v>
      </c>
      <c r="I838" s="401" t="n">
        <v>4</v>
      </c>
      <c r="J838" s="401" t="n">
        <v>5</v>
      </c>
      <c r="K838" s="401" t="n">
        <v>6</v>
      </c>
      <c r="L838" s="401" t="n">
        <v>7</v>
      </c>
      <c r="M838" s="401" t="n">
        <v>8</v>
      </c>
      <c r="N838" s="401" t="n">
        <v>9</v>
      </c>
      <c r="O838" s="401" t="n">
        <v>10</v>
      </c>
      <c r="P838" s="401" t="n">
        <v>11</v>
      </c>
      <c r="Q838" s="401" t="n">
        <v>12</v>
      </c>
      <c r="R838" s="401" t="n">
        <v>13</v>
      </c>
      <c r="S838" s="401" t="n">
        <v>14</v>
      </c>
      <c r="T838" s="401" t="n">
        <v>15</v>
      </c>
      <c r="U838" s="401" t="n">
        <v>16</v>
      </c>
      <c r="V838" s="401" t="n">
        <v>17</v>
      </c>
      <c r="W838" s="401" t="n">
        <v>18</v>
      </c>
      <c r="X838" s="401" t="n">
        <v>19</v>
      </c>
      <c r="Y838" s="401" t="n">
        <v>20</v>
      </c>
      <c r="Z838" s="401" t="n">
        <v>21</v>
      </c>
      <c r="AA838" s="401" t="n">
        <v>22</v>
      </c>
      <c r="AB838" s="401" t="n">
        <v>23</v>
      </c>
      <c r="AC838" s="401" t="n">
        <v>24</v>
      </c>
      <c r="AD838" s="401" t="n">
        <v>25</v>
      </c>
      <c r="AE838" s="401" t="n">
        <v>26</v>
      </c>
      <c r="AF838" s="401" t="n">
        <v>27</v>
      </c>
      <c r="AG838" s="401" t="n">
        <v>28</v>
      </c>
      <c r="AH838" s="401" t="n">
        <v>29</v>
      </c>
      <c r="AI838" s="401" t="n">
        <v>30</v>
      </c>
      <c r="AJ838" s="401" t="n">
        <v>31</v>
      </c>
      <c r="AK838" s="401" t="n">
        <v>32</v>
      </c>
      <c r="AL838" s="401" t="n">
        <v>33</v>
      </c>
      <c r="AM838" s="401" t="n">
        <v>34</v>
      </c>
      <c r="AN838" s="401" t="n">
        <v>35</v>
      </c>
      <c r="AO838" s="401" t="n">
        <v>36</v>
      </c>
      <c r="AP838" s="401" t="n">
        <v>37</v>
      </c>
      <c r="AQ838" s="401" t="n">
        <v>38</v>
      </c>
      <c r="AR838" s="401" t="n">
        <v>39</v>
      </c>
      <c r="AS838" s="401" t="n">
        <v>40</v>
      </c>
      <c r="AT838" s="401" t="n">
        <v>41</v>
      </c>
      <c r="AU838" s="401" t="n">
        <v>42</v>
      </c>
      <c r="AV838" s="401" t="n">
        <v>43</v>
      </c>
      <c r="AW838" s="401" t="n">
        <v>44</v>
      </c>
      <c r="AX838" s="401" t="n">
        <v>45</v>
      </c>
      <c r="AY838" s="401" t="n">
        <v>46</v>
      </c>
      <c r="AZ838" s="401" t="n">
        <v>47</v>
      </c>
      <c r="BA838" s="401" t="n">
        <v>48</v>
      </c>
      <c r="BB838" s="401" t="n">
        <v>49</v>
      </c>
      <c r="BC838" s="401" t="n">
        <v>50</v>
      </c>
      <c r="BD838" s="401" t="n">
        <v>51</v>
      </c>
      <c r="BE838" s="401" t="n">
        <v>52</v>
      </c>
      <c r="BF838" s="401" t="n">
        <v>53</v>
      </c>
      <c r="BG838" s="401" t="n">
        <v>54</v>
      </c>
      <c r="BH838" s="401" t="n">
        <v>55</v>
      </c>
      <c r="BI838" s="401" t="n">
        <v>56</v>
      </c>
      <c r="BJ838" s="401" t="n">
        <v>57</v>
      </c>
      <c r="BK838" s="401" t="n">
        <v>58</v>
      </c>
      <c r="BL838" s="401" t="n">
        <v>59</v>
      </c>
      <c r="BM838" s="401" t="n">
        <v>60</v>
      </c>
      <c r="BN838" s="401" t="n">
        <v>61</v>
      </c>
      <c r="BO838" s="401" t="n">
        <v>62</v>
      </c>
      <c r="BP838" s="401" t="n">
        <v>63</v>
      </c>
      <c r="BQ838" s="401" t="n">
        <v>64</v>
      </c>
      <c r="BR838" s="401" t="n">
        <v>65</v>
      </c>
      <c r="BS838" s="401" t="n">
        <v>66</v>
      </c>
      <c r="BT838" s="401" t="n">
        <v>67</v>
      </c>
      <c r="BU838" s="401" t="n">
        <v>68</v>
      </c>
      <c r="BV838" s="401" t="n">
        <v>69</v>
      </c>
      <c r="BW838" s="401" t="n">
        <v>70</v>
      </c>
      <c r="BX838" s="401" t="n">
        <v>71</v>
      </c>
      <c r="BY838" s="401" t="n">
        <v>72</v>
      </c>
      <c r="BZ838" s="401" t="n">
        <v>73</v>
      </c>
      <c r="CA838" s="401" t="n">
        <v>74</v>
      </c>
      <c r="CB838" s="401" t="n">
        <v>75</v>
      </c>
      <c r="CC838" s="401" t="n">
        <v>76</v>
      </c>
      <c r="CD838" s="401" t="n">
        <v>77</v>
      </c>
      <c r="CE838" s="401" t="n">
        <v>78</v>
      </c>
      <c r="CF838" s="401" t="n">
        <v>79</v>
      </c>
      <c r="CG838" s="401" t="n">
        <v>80</v>
      </c>
      <c r="CH838" s="401" t="n">
        <v>81</v>
      </c>
      <c r="CI838" s="401" t="n">
        <v>82</v>
      </c>
      <c r="CJ838" s="401" t="n">
        <v>83</v>
      </c>
      <c r="CK838" s="401" t="n">
        <v>84</v>
      </c>
      <c r="CL838" s="401" t="n">
        <v>85</v>
      </c>
      <c r="CM838" s="401" t="n">
        <v>86</v>
      </c>
      <c r="CN838" s="401" t="n">
        <v>87</v>
      </c>
      <c r="CO838" s="401" t="n">
        <v>88</v>
      </c>
      <c r="CP838" s="401" t="n">
        <v>89</v>
      </c>
      <c r="CQ838" s="401" t="n">
        <v>90</v>
      </c>
      <c r="CR838" s="401" t="n">
        <v>91</v>
      </c>
      <c r="CS838" s="401" t="n">
        <v>92</v>
      </c>
      <c r="CT838" s="401" t="n">
        <v>93</v>
      </c>
      <c r="CU838" s="401" t="n">
        <v>94</v>
      </c>
      <c r="CV838" s="401" t="n">
        <v>95</v>
      </c>
      <c r="CW838" s="401" t="n">
        <v>96</v>
      </c>
      <c r="CX838" s="401" t="n">
        <v>97</v>
      </c>
      <c r="CY838" s="401" t="n">
        <v>98</v>
      </c>
      <c r="CZ838" s="401" t="n">
        <v>99</v>
      </c>
      <c r="DA838" s="401" t="n">
        <v>100</v>
      </c>
      <c r="DB838" s="401" t="n">
        <v>101</v>
      </c>
      <c r="DC838" s="401" t="n">
        <v>102</v>
      </c>
      <c r="DD838" s="401" t="n">
        <v>103</v>
      </c>
      <c r="DE838" s="401" t="n">
        <v>104</v>
      </c>
      <c r="DF838" s="401" t="n">
        <v>105</v>
      </c>
      <c r="DG838" s="401" t="n">
        <v>106</v>
      </c>
      <c r="DH838" s="401" t="n">
        <v>107</v>
      </c>
      <c r="DI838" s="401" t="n">
        <v>108</v>
      </c>
      <c r="DJ838" s="401" t="n">
        <v>109</v>
      </c>
      <c r="DK838" s="401" t="n">
        <v>110</v>
      </c>
      <c r="DL838" s="401" t="n">
        <v>111</v>
      </c>
      <c r="DM838" s="401" t="n">
        <v>112</v>
      </c>
      <c r="DN838" s="401" t="n">
        <v>113</v>
      </c>
      <c r="DO838" s="401" t="n">
        <v>114</v>
      </c>
      <c r="DP838" s="401" t="n">
        <v>115</v>
      </c>
      <c r="DQ838" s="401" t="n">
        <v>116</v>
      </c>
      <c r="DR838" s="401" t="n">
        <v>117</v>
      </c>
      <c r="DS838" s="401" t="n">
        <v>118</v>
      </c>
      <c r="DT838" s="401" t="n">
        <v>119</v>
      </c>
      <c r="DU838" s="401" t="n">
        <v>120</v>
      </c>
      <c r="DV838" s="401" t="n">
        <v>121</v>
      </c>
      <c r="DW838" s="401" t="n">
        <v>122</v>
      </c>
      <c r="DX838" s="401" t="n">
        <v>123</v>
      </c>
      <c r="DY838" s="401" t="n">
        <v>124</v>
      </c>
      <c r="DZ838" s="401" t="n">
        <v>125</v>
      </c>
      <c r="EA838" s="401" t="n">
        <v>126</v>
      </c>
      <c r="EB838" s="401" t="n">
        <v>127</v>
      </c>
      <c r="EC838" s="401" t="n">
        <v>128</v>
      </c>
      <c r="ED838" s="401" t="n">
        <v>129</v>
      </c>
      <c r="EE838" s="401" t="n">
        <v>130</v>
      </c>
      <c r="EF838" s="401" t="n">
        <v>131</v>
      </c>
      <c r="EG838" s="401" t="n">
        <v>132</v>
      </c>
      <c r="EH838" s="401" t="n">
        <v>133</v>
      </c>
      <c r="EI838" s="401" t="n">
        <v>134</v>
      </c>
      <c r="EJ838" s="401" t="n">
        <v>135</v>
      </c>
      <c r="EK838" s="401" t="n">
        <v>136</v>
      </c>
      <c r="EL838" s="401" t="n">
        <v>137</v>
      </c>
      <c r="EM838" s="401" t="n">
        <v>138</v>
      </c>
      <c r="EN838" s="401" t="n">
        <v>139</v>
      </c>
      <c r="EO838" s="401" t="n">
        <v>140</v>
      </c>
      <c r="EP838" s="401" t="n">
        <v>141</v>
      </c>
      <c r="EQ838" s="401" t="n">
        <v>142</v>
      </c>
      <c r="ER838" s="401" t="n">
        <v>143</v>
      </c>
      <c r="ES838" s="401" t="n">
        <v>144</v>
      </c>
      <c r="ET838" s="401" t="n">
        <v>145</v>
      </c>
      <c r="EU838" s="401" t="n">
        <v>146</v>
      </c>
      <c r="EV838" s="401" t="n">
        <v>147</v>
      </c>
      <c r="EW838" s="401" t="n">
        <v>148</v>
      </c>
      <c r="EX838" s="401" t="n">
        <v>149</v>
      </c>
      <c r="EY838" s="401" t="n">
        <v>150</v>
      </c>
      <c r="EZ838" s="401" t="n">
        <v>151</v>
      </c>
      <c r="FA838" s="401" t="n">
        <v>152</v>
      </c>
      <c r="FB838" s="401" t="n">
        <v>153</v>
      </c>
      <c r="FC838" s="401" t="n">
        <v>154</v>
      </c>
      <c r="FD838" s="401" t="n">
        <v>155</v>
      </c>
      <c r="FE838" s="401" t="n">
        <v>156</v>
      </c>
      <c r="FF838" s="401" t="n">
        <v>157</v>
      </c>
      <c r="FG838" s="401" t="n">
        <v>158</v>
      </c>
      <c r="FH838" s="401" t="n">
        <v>159</v>
      </c>
      <c r="FI838" s="401" t="n">
        <v>160</v>
      </c>
      <c r="FJ838" s="401" t="n">
        <v>161</v>
      </c>
      <c r="FK838" s="401" t="n">
        <v>162</v>
      </c>
      <c r="FL838" s="401" t="n">
        <v>163</v>
      </c>
      <c r="FM838" s="401" t="n">
        <v>164</v>
      </c>
      <c r="FN838" s="401" t="n">
        <v>165</v>
      </c>
      <c r="FO838" s="401" t="n">
        <v>166</v>
      </c>
      <c r="FP838" s="401" t="n">
        <v>167</v>
      </c>
      <c r="FQ838" s="401" t="n">
        <v>168</v>
      </c>
      <c r="FR838" s="401" t="n">
        <v>169</v>
      </c>
      <c r="FS838" s="401" t="n">
        <v>170</v>
      </c>
    </row>
    <row r="839" customFormat="false" ht="12.75" hidden="false" customHeight="false" outlineLevel="0" collapsed="false">
      <c r="E839" s="401" t="s">
        <v>225</v>
      </c>
      <c r="F839" s="401" t="n">
        <v>10</v>
      </c>
      <c r="G839" s="401" t="n">
        <v>124</v>
      </c>
      <c r="H839" s="401" t="n">
        <v>29</v>
      </c>
      <c r="I839" s="401" t="n">
        <v>35</v>
      </c>
      <c r="J839" s="401" t="n">
        <v>131</v>
      </c>
      <c r="K839" s="401" t="n">
        <v>150</v>
      </c>
      <c r="L839" s="401" t="n">
        <v>11</v>
      </c>
      <c r="M839" s="401" t="n">
        <v>4</v>
      </c>
      <c r="N839" s="401" t="n">
        <v>116</v>
      </c>
      <c r="O839" s="401" t="n">
        <v>97</v>
      </c>
      <c r="P839" s="401" t="n">
        <v>164</v>
      </c>
      <c r="Q839" s="401" t="n">
        <v>96</v>
      </c>
      <c r="R839" s="401" t="n">
        <v>2</v>
      </c>
      <c r="S839" s="401" t="n">
        <v>123</v>
      </c>
      <c r="T839" s="401" t="n">
        <v>111</v>
      </c>
      <c r="U839" s="401" t="n">
        <v>169</v>
      </c>
      <c r="V839" s="401" t="n">
        <v>155</v>
      </c>
      <c r="W839" s="401" t="n">
        <v>54</v>
      </c>
      <c r="X839" s="401" t="n">
        <v>78</v>
      </c>
      <c r="Y839" s="401" t="n">
        <v>106</v>
      </c>
      <c r="Z839" s="401" t="n">
        <v>52</v>
      </c>
      <c r="AA839" s="401" t="n">
        <v>23</v>
      </c>
      <c r="AB839" s="401" t="n">
        <v>132</v>
      </c>
      <c r="AC839" s="401" t="n">
        <v>36</v>
      </c>
      <c r="AD839" s="401" t="n">
        <v>128</v>
      </c>
      <c r="AE839" s="401" t="n">
        <v>15</v>
      </c>
      <c r="AF839" s="401" t="n">
        <v>26</v>
      </c>
      <c r="AG839" s="401" t="n">
        <v>89</v>
      </c>
      <c r="AH839" s="401" t="n">
        <v>103</v>
      </c>
      <c r="AI839" s="401" t="n">
        <v>64</v>
      </c>
      <c r="AJ839" s="401" t="n">
        <v>114</v>
      </c>
      <c r="AK839" s="401" t="n">
        <v>163</v>
      </c>
      <c r="AL839" s="401" t="n">
        <v>37</v>
      </c>
      <c r="AM839" s="401" t="n">
        <v>82</v>
      </c>
      <c r="AN839" s="401" t="n">
        <v>148</v>
      </c>
      <c r="AO839" s="401" t="n">
        <v>85</v>
      </c>
      <c r="AP839" s="401" t="n">
        <v>120</v>
      </c>
      <c r="AQ839" s="401" t="n">
        <v>40</v>
      </c>
      <c r="AR839" s="401" t="n">
        <v>156</v>
      </c>
      <c r="AS839" s="401" t="n">
        <v>16</v>
      </c>
      <c r="AT839" s="401" t="n">
        <v>102</v>
      </c>
      <c r="AU839" s="401" t="n">
        <v>139</v>
      </c>
      <c r="AV839" s="401" t="n">
        <v>165</v>
      </c>
      <c r="AW839" s="401" t="n">
        <v>93</v>
      </c>
      <c r="AX839" s="401" t="n">
        <v>117</v>
      </c>
      <c r="AY839" s="401" t="n">
        <v>170</v>
      </c>
      <c r="AZ839" s="401" t="n">
        <v>143</v>
      </c>
      <c r="BA839" s="401" t="n">
        <v>62</v>
      </c>
      <c r="BB839" s="401" t="n">
        <v>113</v>
      </c>
      <c r="BC839" s="401" t="n">
        <v>43</v>
      </c>
      <c r="BD839" s="401" t="n">
        <v>44</v>
      </c>
      <c r="BE839" s="401" t="n">
        <v>53</v>
      </c>
      <c r="BF839" s="401" t="n">
        <v>66</v>
      </c>
      <c r="BG839" s="401" t="n">
        <v>121</v>
      </c>
      <c r="BH839" s="401" t="n">
        <v>1</v>
      </c>
      <c r="BI839" s="401" t="n">
        <v>100</v>
      </c>
      <c r="BJ839" s="401" t="n">
        <v>168</v>
      </c>
      <c r="BK839" s="401" t="n">
        <v>7</v>
      </c>
      <c r="BL839" s="401" t="n">
        <v>107</v>
      </c>
      <c r="BM839" s="401" t="n">
        <v>21</v>
      </c>
      <c r="BN839" s="401" t="n">
        <v>147</v>
      </c>
      <c r="BO839" s="401" t="n">
        <v>48</v>
      </c>
      <c r="BP839" s="401" t="n">
        <v>129</v>
      </c>
      <c r="BQ839" s="401" t="n">
        <v>157</v>
      </c>
      <c r="BR839" s="401" t="n">
        <v>76</v>
      </c>
      <c r="BS839" s="401" t="n">
        <v>162</v>
      </c>
      <c r="BT839" s="401" t="n">
        <v>110</v>
      </c>
      <c r="BU839" s="401" t="n">
        <v>101</v>
      </c>
      <c r="BV839" s="401" t="n">
        <v>73</v>
      </c>
      <c r="BW839" s="401" t="n">
        <v>77</v>
      </c>
      <c r="BX839" s="401" t="n">
        <v>95</v>
      </c>
      <c r="BY839" s="401" t="n">
        <v>3</v>
      </c>
      <c r="BZ839" s="401" t="n">
        <v>135</v>
      </c>
      <c r="CA839" s="401" t="n">
        <v>71</v>
      </c>
      <c r="CB839" s="401" t="n">
        <v>56</v>
      </c>
      <c r="CC839" s="401" t="n">
        <v>149</v>
      </c>
      <c r="CD839" s="401" t="n">
        <v>9</v>
      </c>
      <c r="CE839" s="401" t="n">
        <v>24</v>
      </c>
      <c r="CF839" s="401" t="n">
        <v>57</v>
      </c>
      <c r="CG839" s="401" t="n">
        <v>92</v>
      </c>
      <c r="CH839" s="401" t="n">
        <v>34</v>
      </c>
      <c r="CI839" s="401" t="n">
        <v>60</v>
      </c>
      <c r="CJ839" s="401" t="n">
        <v>122</v>
      </c>
      <c r="CK839" s="401" t="n">
        <v>70</v>
      </c>
      <c r="CL839" s="401" t="n">
        <v>153</v>
      </c>
      <c r="CM839" s="401" t="n">
        <v>115</v>
      </c>
      <c r="CN839" s="401" t="n">
        <v>119</v>
      </c>
      <c r="CO839" s="401" t="n">
        <v>72</v>
      </c>
      <c r="CP839" s="401" t="n">
        <v>47</v>
      </c>
      <c r="CQ839" s="401" t="n">
        <v>98</v>
      </c>
      <c r="CR839" s="401" t="n">
        <v>88</v>
      </c>
      <c r="CS839" s="401" t="n">
        <v>158</v>
      </c>
      <c r="CT839" s="401" t="n">
        <v>61</v>
      </c>
      <c r="CU839" s="401" t="n">
        <v>141</v>
      </c>
      <c r="CV839" s="401" t="n">
        <v>99</v>
      </c>
      <c r="CW839" s="401" t="n">
        <v>22</v>
      </c>
      <c r="CX839" s="401" t="n">
        <v>41</v>
      </c>
      <c r="CY839" s="401" t="n">
        <v>159</v>
      </c>
      <c r="CZ839" s="401" t="n">
        <v>12</v>
      </c>
      <c r="DA839" s="401" t="n">
        <v>136</v>
      </c>
      <c r="DB839" s="401" t="n">
        <v>68</v>
      </c>
      <c r="DC839" s="401" t="n">
        <v>144</v>
      </c>
      <c r="DD839" s="401" t="n">
        <v>20</v>
      </c>
      <c r="DE839" s="401" t="n">
        <v>27</v>
      </c>
      <c r="DF839" s="401" t="n">
        <v>112</v>
      </c>
      <c r="DG839" s="401" t="n">
        <v>45</v>
      </c>
      <c r="DH839" s="401" t="n">
        <v>138</v>
      </c>
      <c r="DI839" s="401" t="n">
        <v>84</v>
      </c>
      <c r="DJ839" s="401" t="n">
        <v>161</v>
      </c>
      <c r="DK839" s="401" t="n">
        <v>146</v>
      </c>
      <c r="DL839" s="401" t="n">
        <v>142</v>
      </c>
      <c r="DM839" s="401" t="n">
        <v>125</v>
      </c>
      <c r="DN839" s="401" t="n">
        <v>134</v>
      </c>
      <c r="DO839" s="401" t="n">
        <v>13</v>
      </c>
      <c r="DP839" s="401" t="n">
        <v>86</v>
      </c>
      <c r="DQ839" s="401" t="n">
        <v>105</v>
      </c>
      <c r="DR839" s="401" t="n">
        <v>8</v>
      </c>
      <c r="DS839" s="401" t="n">
        <v>126</v>
      </c>
      <c r="DT839" s="401" t="n">
        <v>87</v>
      </c>
      <c r="DU839" s="401" t="n">
        <v>154</v>
      </c>
      <c r="DV839" s="401" t="n">
        <v>79</v>
      </c>
      <c r="DW839" s="401" t="n">
        <v>46</v>
      </c>
      <c r="DX839" s="401" t="n">
        <v>65</v>
      </c>
      <c r="DY839" s="401" t="n">
        <v>55</v>
      </c>
      <c r="DZ839" s="401" t="n">
        <v>67</v>
      </c>
      <c r="EA839" s="401" t="n">
        <v>118</v>
      </c>
      <c r="EB839" s="401" t="n">
        <v>31</v>
      </c>
      <c r="EC839" s="401" t="n">
        <v>39</v>
      </c>
      <c r="ED839" s="401" t="n">
        <v>127</v>
      </c>
      <c r="EE839" s="401" t="n">
        <v>166</v>
      </c>
      <c r="EF839" s="401" t="n">
        <v>140</v>
      </c>
      <c r="EG839" s="401" t="n">
        <v>90</v>
      </c>
      <c r="EH839" s="401" t="n">
        <v>6</v>
      </c>
      <c r="EI839" s="401" t="n">
        <v>151</v>
      </c>
      <c r="EJ839" s="401" t="n">
        <v>108</v>
      </c>
      <c r="EK839" s="401" t="n">
        <v>58</v>
      </c>
      <c r="EL839" s="401" t="n">
        <v>50</v>
      </c>
      <c r="EM839" s="401" t="n">
        <v>167</v>
      </c>
      <c r="EN839" s="401" t="n">
        <v>130</v>
      </c>
      <c r="EO839" s="401" t="n">
        <v>14</v>
      </c>
      <c r="EP839" s="401" t="n">
        <v>80</v>
      </c>
      <c r="EQ839" s="401" t="n">
        <v>145</v>
      </c>
      <c r="ER839" s="401" t="n">
        <v>94</v>
      </c>
      <c r="ES839" s="401" t="n">
        <v>160</v>
      </c>
      <c r="ET839" s="401" t="n">
        <v>104</v>
      </c>
      <c r="EU839" s="401" t="n">
        <v>19</v>
      </c>
      <c r="EV839" s="401" t="n">
        <v>5</v>
      </c>
      <c r="EW839" s="401" t="n">
        <v>42</v>
      </c>
      <c r="EX839" s="401" t="n">
        <v>33</v>
      </c>
      <c r="EY839" s="401" t="n">
        <v>81</v>
      </c>
      <c r="EZ839" s="401" t="n">
        <v>75</v>
      </c>
      <c r="FA839" s="401" t="n">
        <v>63</v>
      </c>
      <c r="FB839" s="401" t="n">
        <v>49</v>
      </c>
      <c r="FC839" s="401" t="n">
        <v>28</v>
      </c>
      <c r="FD839" s="401" t="n">
        <v>59</v>
      </c>
      <c r="FE839" s="401" t="n">
        <v>74</v>
      </c>
      <c r="FF839" s="401" t="n">
        <v>38</v>
      </c>
      <c r="FG839" s="401" t="n">
        <v>69</v>
      </c>
      <c r="FH839" s="401" t="n">
        <v>30</v>
      </c>
      <c r="FI839" s="401" t="n">
        <v>17</v>
      </c>
      <c r="FJ839" s="401" t="n">
        <v>109</v>
      </c>
      <c r="FK839" s="401" t="n">
        <v>83</v>
      </c>
      <c r="FL839" s="401" t="n">
        <v>91</v>
      </c>
      <c r="FM839" s="401" t="n">
        <v>32</v>
      </c>
      <c r="FN839" s="401" t="n">
        <v>137</v>
      </c>
      <c r="FO839" s="401" t="n">
        <v>25</v>
      </c>
      <c r="FP839" s="401" t="n">
        <v>133</v>
      </c>
      <c r="FQ839" s="401" t="n">
        <v>51</v>
      </c>
      <c r="FR839" s="401" t="n">
        <v>152</v>
      </c>
      <c r="FS839" s="401" t="n">
        <v>18</v>
      </c>
    </row>
    <row r="840" customFormat="false" ht="12.75" hidden="false" customHeight="false" outlineLevel="0" collapsed="false">
      <c r="E840" s="401" t="s">
        <v>227</v>
      </c>
      <c r="F840" s="401" t="n">
        <v>160</v>
      </c>
      <c r="G840" s="401" t="n">
        <v>153</v>
      </c>
      <c r="H840" s="401" t="n">
        <v>44</v>
      </c>
      <c r="I840" s="401" t="n">
        <v>91</v>
      </c>
      <c r="J840" s="401" t="n">
        <v>7</v>
      </c>
      <c r="K840" s="401" t="n">
        <v>98</v>
      </c>
      <c r="L840" s="401" t="n">
        <v>103</v>
      </c>
      <c r="M840" s="401" t="n">
        <v>112</v>
      </c>
      <c r="N840" s="401" t="n">
        <v>146</v>
      </c>
      <c r="O840" s="401" t="n">
        <v>122</v>
      </c>
      <c r="P840" s="401" t="n">
        <v>97</v>
      </c>
      <c r="Q840" s="401" t="n">
        <v>94</v>
      </c>
      <c r="R840" s="401" t="n">
        <v>140</v>
      </c>
      <c r="S840" s="401" t="n">
        <v>163</v>
      </c>
      <c r="T840" s="401" t="n">
        <v>51</v>
      </c>
      <c r="U840" s="401" t="n">
        <v>12</v>
      </c>
      <c r="V840" s="401" t="n">
        <v>141</v>
      </c>
      <c r="W840" s="401" t="n">
        <v>139</v>
      </c>
      <c r="X840" s="401" t="n">
        <v>126</v>
      </c>
      <c r="Y840" s="401" t="n">
        <v>34</v>
      </c>
      <c r="Z840" s="401" t="n">
        <v>30</v>
      </c>
      <c r="AA840" s="401" t="n">
        <v>19</v>
      </c>
      <c r="AB840" s="401" t="n">
        <v>166</v>
      </c>
      <c r="AC840" s="401" t="n">
        <v>58</v>
      </c>
      <c r="AD840" s="401" t="n">
        <v>133</v>
      </c>
      <c r="AE840" s="401" t="n">
        <v>64</v>
      </c>
      <c r="AF840" s="401" t="n">
        <v>148</v>
      </c>
      <c r="AG840" s="401" t="n">
        <v>17</v>
      </c>
      <c r="AH840" s="401" t="n">
        <v>83</v>
      </c>
      <c r="AI840" s="401" t="n">
        <v>8</v>
      </c>
      <c r="AJ840" s="401" t="n">
        <v>59</v>
      </c>
      <c r="AK840" s="401" t="n">
        <v>134</v>
      </c>
      <c r="AL840" s="401" t="n">
        <v>137</v>
      </c>
      <c r="AM840" s="401" t="n">
        <v>102</v>
      </c>
      <c r="AN840" s="401" t="n">
        <v>66</v>
      </c>
      <c r="AO840" s="401" t="n">
        <v>82</v>
      </c>
      <c r="AP840" s="401" t="n">
        <v>4</v>
      </c>
      <c r="AQ840" s="401" t="n">
        <v>155</v>
      </c>
      <c r="AR840" s="401" t="n">
        <v>136</v>
      </c>
      <c r="AS840" s="401" t="n">
        <v>79</v>
      </c>
      <c r="AT840" s="401" t="n">
        <v>130</v>
      </c>
      <c r="AU840" s="401" t="n">
        <v>1</v>
      </c>
      <c r="AV840" s="401" t="n">
        <v>131</v>
      </c>
      <c r="AW840" s="401" t="n">
        <v>68</v>
      </c>
      <c r="AX840" s="401" t="n">
        <v>88</v>
      </c>
      <c r="AY840" s="401" t="n">
        <v>93</v>
      </c>
      <c r="AZ840" s="401" t="n">
        <v>73</v>
      </c>
      <c r="BA840" s="401" t="n">
        <v>145</v>
      </c>
      <c r="BB840" s="401" t="n">
        <v>22</v>
      </c>
      <c r="BC840" s="401" t="n">
        <v>147</v>
      </c>
      <c r="BD840" s="401" t="n">
        <v>43</v>
      </c>
      <c r="BE840" s="401" t="n">
        <v>39</v>
      </c>
      <c r="BF840" s="401" t="n">
        <v>120</v>
      </c>
      <c r="BG840" s="401" t="n">
        <v>63</v>
      </c>
      <c r="BH840" s="401" t="n">
        <v>109</v>
      </c>
      <c r="BI840" s="401" t="n">
        <v>5</v>
      </c>
      <c r="BJ840" s="401" t="n">
        <v>65</v>
      </c>
      <c r="BK840" s="401" t="n">
        <v>56</v>
      </c>
      <c r="BL840" s="401" t="n">
        <v>76</v>
      </c>
      <c r="BM840" s="401" t="n">
        <v>74</v>
      </c>
      <c r="BN840" s="401" t="n">
        <v>54</v>
      </c>
      <c r="BO840" s="401" t="n">
        <v>100</v>
      </c>
      <c r="BP840" s="401" t="n">
        <v>152</v>
      </c>
      <c r="BQ840" s="401" t="n">
        <v>101</v>
      </c>
      <c r="BR840" s="401" t="n">
        <v>36</v>
      </c>
      <c r="BS840" s="401" t="n">
        <v>35</v>
      </c>
      <c r="BT840" s="401" t="n">
        <v>89</v>
      </c>
      <c r="BU840" s="401" t="n">
        <v>170</v>
      </c>
      <c r="BV840" s="401" t="n">
        <v>142</v>
      </c>
      <c r="BW840" s="401" t="n">
        <v>161</v>
      </c>
      <c r="BX840" s="401" t="n">
        <v>28</v>
      </c>
      <c r="BY840" s="401" t="n">
        <v>85</v>
      </c>
      <c r="BZ840" s="401" t="n">
        <v>47</v>
      </c>
      <c r="CA840" s="401" t="n">
        <v>11</v>
      </c>
      <c r="CB840" s="401" t="n">
        <v>143</v>
      </c>
      <c r="CC840" s="401" t="n">
        <v>108</v>
      </c>
      <c r="CD840" s="401" t="n">
        <v>123</v>
      </c>
      <c r="CE840" s="401" t="n">
        <v>77</v>
      </c>
      <c r="CF840" s="401" t="n">
        <v>138</v>
      </c>
      <c r="CG840" s="401" t="n">
        <v>149</v>
      </c>
      <c r="CH840" s="401" t="n">
        <v>9</v>
      </c>
      <c r="CI840" s="401" t="n">
        <v>69</v>
      </c>
      <c r="CJ840" s="401" t="n">
        <v>124</v>
      </c>
      <c r="CK840" s="401" t="n">
        <v>150</v>
      </c>
      <c r="CL840" s="401" t="n">
        <v>3</v>
      </c>
      <c r="CM840" s="401" t="n">
        <v>18</v>
      </c>
      <c r="CN840" s="401" t="n">
        <v>10</v>
      </c>
      <c r="CO840" s="401" t="n">
        <v>107</v>
      </c>
      <c r="CP840" s="401" t="n">
        <v>38</v>
      </c>
      <c r="CQ840" s="401" t="n">
        <v>121</v>
      </c>
      <c r="CR840" s="401" t="n">
        <v>32</v>
      </c>
      <c r="CS840" s="401" t="n">
        <v>129</v>
      </c>
      <c r="CT840" s="401" t="n">
        <v>87</v>
      </c>
      <c r="CU840" s="401" t="n">
        <v>96</v>
      </c>
      <c r="CV840" s="401" t="n">
        <v>62</v>
      </c>
      <c r="CW840" s="401" t="n">
        <v>50</v>
      </c>
      <c r="CX840" s="401" t="n">
        <v>159</v>
      </c>
      <c r="CY840" s="401" t="n">
        <v>81</v>
      </c>
      <c r="CZ840" s="401" t="n">
        <v>45</v>
      </c>
      <c r="DA840" s="401" t="n">
        <v>162</v>
      </c>
      <c r="DB840" s="401" t="n">
        <v>127</v>
      </c>
      <c r="DC840" s="401" t="n">
        <v>29</v>
      </c>
      <c r="DD840" s="401" t="n">
        <v>57</v>
      </c>
      <c r="DE840" s="401" t="n">
        <v>46</v>
      </c>
      <c r="DF840" s="401" t="n">
        <v>2</v>
      </c>
      <c r="DG840" s="401" t="n">
        <v>14</v>
      </c>
      <c r="DH840" s="401" t="n">
        <v>165</v>
      </c>
      <c r="DI840" s="401" t="n">
        <v>25</v>
      </c>
      <c r="DJ840" s="401" t="n">
        <v>42</v>
      </c>
      <c r="DK840" s="401" t="n">
        <v>72</v>
      </c>
      <c r="DL840" s="401" t="n">
        <v>55</v>
      </c>
      <c r="DM840" s="401" t="n">
        <v>24</v>
      </c>
      <c r="DN840" s="401" t="n">
        <v>156</v>
      </c>
      <c r="DO840" s="401" t="n">
        <v>118</v>
      </c>
      <c r="DP840" s="401" t="n">
        <v>37</v>
      </c>
      <c r="DQ840" s="401" t="n">
        <v>157</v>
      </c>
      <c r="DR840" s="401" t="n">
        <v>164</v>
      </c>
      <c r="DS840" s="401" t="n">
        <v>106</v>
      </c>
      <c r="DT840" s="401" t="n">
        <v>23</v>
      </c>
      <c r="DU840" s="401" t="n">
        <v>53</v>
      </c>
      <c r="DV840" s="401" t="n">
        <v>13</v>
      </c>
      <c r="DW840" s="401" t="n">
        <v>78</v>
      </c>
      <c r="DX840" s="401" t="n">
        <v>27</v>
      </c>
      <c r="DY840" s="401" t="n">
        <v>21</v>
      </c>
      <c r="DZ840" s="401" t="n">
        <v>61</v>
      </c>
      <c r="EA840" s="401" t="n">
        <v>99</v>
      </c>
      <c r="EB840" s="401" t="n">
        <v>20</v>
      </c>
      <c r="EC840" s="401" t="n">
        <v>119</v>
      </c>
      <c r="ED840" s="401" t="n">
        <v>75</v>
      </c>
      <c r="EE840" s="401" t="n">
        <v>41</v>
      </c>
      <c r="EF840" s="401" t="n">
        <v>92</v>
      </c>
      <c r="EG840" s="401" t="n">
        <v>128</v>
      </c>
      <c r="EH840" s="401" t="n">
        <v>111</v>
      </c>
      <c r="EI840" s="401" t="n">
        <v>26</v>
      </c>
      <c r="EJ840" s="401" t="n">
        <v>169</v>
      </c>
      <c r="EK840" s="401" t="n">
        <v>33</v>
      </c>
      <c r="EL840" s="401" t="n">
        <v>95</v>
      </c>
      <c r="EM840" s="401" t="n">
        <v>125</v>
      </c>
      <c r="EN840" s="401" t="n">
        <v>115</v>
      </c>
      <c r="EO840" s="401" t="n">
        <v>52</v>
      </c>
      <c r="EP840" s="401" t="n">
        <v>154</v>
      </c>
      <c r="EQ840" s="401" t="n">
        <v>135</v>
      </c>
      <c r="ER840" s="401" t="n">
        <v>67</v>
      </c>
      <c r="ES840" s="401" t="n">
        <v>15</v>
      </c>
      <c r="ET840" s="401" t="n">
        <v>48</v>
      </c>
      <c r="EU840" s="401" t="n">
        <v>40</v>
      </c>
      <c r="EV840" s="401" t="n">
        <v>86</v>
      </c>
      <c r="EW840" s="401" t="n">
        <v>144</v>
      </c>
      <c r="EX840" s="401" t="n">
        <v>80</v>
      </c>
      <c r="EY840" s="401" t="n">
        <v>31</v>
      </c>
      <c r="EZ840" s="401" t="n">
        <v>113</v>
      </c>
      <c r="FA840" s="401" t="n">
        <v>84</v>
      </c>
      <c r="FB840" s="401" t="n">
        <v>117</v>
      </c>
      <c r="FC840" s="401" t="n">
        <v>167</v>
      </c>
      <c r="FD840" s="401" t="n">
        <v>71</v>
      </c>
      <c r="FE840" s="401" t="n">
        <v>60</v>
      </c>
      <c r="FF840" s="401" t="n">
        <v>116</v>
      </c>
      <c r="FG840" s="401" t="n">
        <v>110</v>
      </c>
      <c r="FH840" s="401" t="n">
        <v>6</v>
      </c>
      <c r="FI840" s="401" t="n">
        <v>158</v>
      </c>
      <c r="FJ840" s="401" t="n">
        <v>70</v>
      </c>
      <c r="FK840" s="401" t="n">
        <v>16</v>
      </c>
      <c r="FL840" s="401" t="n">
        <v>114</v>
      </c>
      <c r="FM840" s="401" t="n">
        <v>105</v>
      </c>
      <c r="FN840" s="401" t="n">
        <v>151</v>
      </c>
      <c r="FO840" s="401" t="n">
        <v>104</v>
      </c>
      <c r="FP840" s="401" t="n">
        <v>49</v>
      </c>
      <c r="FQ840" s="401" t="n">
        <v>90</v>
      </c>
      <c r="FR840" s="401" t="n">
        <v>132</v>
      </c>
      <c r="FS840" s="401" t="n">
        <v>168</v>
      </c>
    </row>
    <row r="842" customFormat="false" ht="12.75" hidden="false" customHeight="false" outlineLevel="0" collapsed="false">
      <c r="D842" s="446" t="n">
        <v>171</v>
      </c>
      <c r="E842" s="39" t="s">
        <v>250</v>
      </c>
    </row>
    <row r="843" customFormat="false" ht="12.75" hidden="false" customHeight="false" outlineLevel="0" collapsed="false">
      <c r="E843" s="401" t="s">
        <v>198</v>
      </c>
      <c r="F843" s="401" t="n">
        <v>1</v>
      </c>
      <c r="G843" s="401" t="n">
        <v>2</v>
      </c>
      <c r="H843" s="401" t="n">
        <v>3</v>
      </c>
      <c r="I843" s="401" t="n">
        <v>4</v>
      </c>
      <c r="J843" s="401" t="n">
        <v>5</v>
      </c>
      <c r="K843" s="401" t="n">
        <v>6</v>
      </c>
      <c r="L843" s="401" t="n">
        <v>7</v>
      </c>
      <c r="M843" s="401" t="n">
        <v>8</v>
      </c>
      <c r="N843" s="401" t="n">
        <v>9</v>
      </c>
      <c r="O843" s="401" t="n">
        <v>10</v>
      </c>
      <c r="P843" s="401" t="n">
        <v>11</v>
      </c>
      <c r="Q843" s="401" t="n">
        <v>12</v>
      </c>
      <c r="R843" s="401" t="n">
        <v>13</v>
      </c>
      <c r="S843" s="401" t="n">
        <v>14</v>
      </c>
      <c r="T843" s="401" t="n">
        <v>15</v>
      </c>
      <c r="U843" s="401" t="n">
        <v>16</v>
      </c>
      <c r="V843" s="401" t="n">
        <v>17</v>
      </c>
      <c r="W843" s="401" t="n">
        <v>18</v>
      </c>
      <c r="X843" s="401" t="n">
        <v>19</v>
      </c>
      <c r="Y843" s="401" t="n">
        <v>20</v>
      </c>
      <c r="Z843" s="401" t="n">
        <v>21</v>
      </c>
      <c r="AA843" s="401" t="n">
        <v>22</v>
      </c>
      <c r="AB843" s="401" t="n">
        <v>23</v>
      </c>
      <c r="AC843" s="401" t="n">
        <v>24</v>
      </c>
      <c r="AD843" s="401" t="n">
        <v>25</v>
      </c>
      <c r="AE843" s="401" t="n">
        <v>26</v>
      </c>
      <c r="AF843" s="401" t="n">
        <v>27</v>
      </c>
      <c r="AG843" s="401" t="n">
        <v>28</v>
      </c>
      <c r="AH843" s="401" t="n">
        <v>29</v>
      </c>
      <c r="AI843" s="401" t="n">
        <v>30</v>
      </c>
      <c r="AJ843" s="401" t="n">
        <v>31</v>
      </c>
      <c r="AK843" s="401" t="n">
        <v>32</v>
      </c>
      <c r="AL843" s="401" t="n">
        <v>33</v>
      </c>
      <c r="AM843" s="401" t="n">
        <v>34</v>
      </c>
      <c r="AN843" s="401" t="n">
        <v>35</v>
      </c>
      <c r="AO843" s="401" t="n">
        <v>36</v>
      </c>
      <c r="AP843" s="401" t="n">
        <v>37</v>
      </c>
      <c r="AQ843" s="401" t="n">
        <v>38</v>
      </c>
      <c r="AR843" s="401" t="n">
        <v>39</v>
      </c>
      <c r="AS843" s="401" t="n">
        <v>40</v>
      </c>
      <c r="AT843" s="401" t="n">
        <v>41</v>
      </c>
      <c r="AU843" s="401" t="n">
        <v>42</v>
      </c>
      <c r="AV843" s="401" t="n">
        <v>43</v>
      </c>
      <c r="AW843" s="401" t="n">
        <v>44</v>
      </c>
      <c r="AX843" s="401" t="n">
        <v>45</v>
      </c>
      <c r="AY843" s="401" t="n">
        <v>46</v>
      </c>
      <c r="AZ843" s="401" t="n">
        <v>47</v>
      </c>
      <c r="BA843" s="401" t="n">
        <v>48</v>
      </c>
      <c r="BB843" s="401" t="n">
        <v>49</v>
      </c>
      <c r="BC843" s="401" t="n">
        <v>50</v>
      </c>
      <c r="BD843" s="401" t="n">
        <v>51</v>
      </c>
      <c r="BE843" s="401" t="n">
        <v>52</v>
      </c>
      <c r="BF843" s="401" t="n">
        <v>53</v>
      </c>
      <c r="BG843" s="401" t="n">
        <v>54</v>
      </c>
      <c r="BH843" s="401" t="n">
        <v>55</v>
      </c>
      <c r="BI843" s="401" t="n">
        <v>56</v>
      </c>
      <c r="BJ843" s="401" t="n">
        <v>57</v>
      </c>
      <c r="BK843" s="401" t="n">
        <v>58</v>
      </c>
      <c r="BL843" s="401" t="n">
        <v>59</v>
      </c>
      <c r="BM843" s="401" t="n">
        <v>60</v>
      </c>
      <c r="BN843" s="401" t="n">
        <v>61</v>
      </c>
      <c r="BO843" s="401" t="n">
        <v>62</v>
      </c>
      <c r="BP843" s="401" t="n">
        <v>63</v>
      </c>
      <c r="BQ843" s="401" t="n">
        <v>64</v>
      </c>
      <c r="BR843" s="401" t="n">
        <v>65</v>
      </c>
      <c r="BS843" s="401" t="n">
        <v>66</v>
      </c>
      <c r="BT843" s="401" t="n">
        <v>67</v>
      </c>
      <c r="BU843" s="401" t="n">
        <v>68</v>
      </c>
      <c r="BV843" s="401" t="n">
        <v>69</v>
      </c>
      <c r="BW843" s="401" t="n">
        <v>70</v>
      </c>
      <c r="BX843" s="401" t="n">
        <v>71</v>
      </c>
      <c r="BY843" s="401" t="n">
        <v>72</v>
      </c>
      <c r="BZ843" s="401" t="n">
        <v>73</v>
      </c>
      <c r="CA843" s="401" t="n">
        <v>74</v>
      </c>
      <c r="CB843" s="401" t="n">
        <v>75</v>
      </c>
      <c r="CC843" s="401" t="n">
        <v>76</v>
      </c>
      <c r="CD843" s="401" t="n">
        <v>77</v>
      </c>
      <c r="CE843" s="401" t="n">
        <v>78</v>
      </c>
      <c r="CF843" s="401" t="n">
        <v>79</v>
      </c>
      <c r="CG843" s="401" t="n">
        <v>80</v>
      </c>
      <c r="CH843" s="401" t="n">
        <v>81</v>
      </c>
      <c r="CI843" s="401" t="n">
        <v>82</v>
      </c>
      <c r="CJ843" s="401" t="n">
        <v>83</v>
      </c>
      <c r="CK843" s="401" t="n">
        <v>84</v>
      </c>
      <c r="CL843" s="401" t="n">
        <v>85</v>
      </c>
      <c r="CM843" s="401" t="n">
        <v>86</v>
      </c>
      <c r="CN843" s="401" t="n">
        <v>87</v>
      </c>
      <c r="CO843" s="401" t="n">
        <v>88</v>
      </c>
      <c r="CP843" s="401" t="n">
        <v>89</v>
      </c>
      <c r="CQ843" s="401" t="n">
        <v>90</v>
      </c>
      <c r="CR843" s="401" t="n">
        <v>91</v>
      </c>
      <c r="CS843" s="401" t="n">
        <v>92</v>
      </c>
      <c r="CT843" s="401" t="n">
        <v>93</v>
      </c>
      <c r="CU843" s="401" t="n">
        <v>94</v>
      </c>
      <c r="CV843" s="401" t="n">
        <v>95</v>
      </c>
      <c r="CW843" s="401" t="n">
        <v>96</v>
      </c>
      <c r="CX843" s="401" t="n">
        <v>97</v>
      </c>
      <c r="CY843" s="401" t="n">
        <v>98</v>
      </c>
      <c r="CZ843" s="401" t="n">
        <v>99</v>
      </c>
      <c r="DA843" s="401" t="n">
        <v>100</v>
      </c>
      <c r="DB843" s="401" t="n">
        <v>101</v>
      </c>
      <c r="DC843" s="401" t="n">
        <v>102</v>
      </c>
      <c r="DD843" s="401" t="n">
        <v>103</v>
      </c>
      <c r="DE843" s="401" t="n">
        <v>104</v>
      </c>
      <c r="DF843" s="401" t="n">
        <v>105</v>
      </c>
      <c r="DG843" s="401" t="n">
        <v>106</v>
      </c>
      <c r="DH843" s="401" t="n">
        <v>107</v>
      </c>
      <c r="DI843" s="401" t="n">
        <v>108</v>
      </c>
      <c r="DJ843" s="401" t="n">
        <v>109</v>
      </c>
      <c r="DK843" s="401" t="n">
        <v>110</v>
      </c>
      <c r="DL843" s="401" t="n">
        <v>111</v>
      </c>
      <c r="DM843" s="401" t="n">
        <v>112</v>
      </c>
      <c r="DN843" s="401" t="n">
        <v>113</v>
      </c>
      <c r="DO843" s="401" t="n">
        <v>114</v>
      </c>
      <c r="DP843" s="401" t="n">
        <v>115</v>
      </c>
      <c r="DQ843" s="401" t="n">
        <v>116</v>
      </c>
      <c r="DR843" s="401" t="n">
        <v>117</v>
      </c>
      <c r="DS843" s="401" t="n">
        <v>118</v>
      </c>
      <c r="DT843" s="401" t="n">
        <v>119</v>
      </c>
      <c r="DU843" s="401" t="n">
        <v>120</v>
      </c>
      <c r="DV843" s="401" t="n">
        <v>121</v>
      </c>
      <c r="DW843" s="401" t="n">
        <v>122</v>
      </c>
      <c r="DX843" s="401" t="n">
        <v>123</v>
      </c>
      <c r="DY843" s="401" t="n">
        <v>124</v>
      </c>
      <c r="DZ843" s="401" t="n">
        <v>125</v>
      </c>
      <c r="EA843" s="401" t="n">
        <v>126</v>
      </c>
      <c r="EB843" s="401" t="n">
        <v>127</v>
      </c>
      <c r="EC843" s="401" t="n">
        <v>128</v>
      </c>
      <c r="ED843" s="401" t="n">
        <v>129</v>
      </c>
      <c r="EE843" s="401" t="n">
        <v>130</v>
      </c>
      <c r="EF843" s="401" t="n">
        <v>131</v>
      </c>
      <c r="EG843" s="401" t="n">
        <v>132</v>
      </c>
      <c r="EH843" s="401" t="n">
        <v>133</v>
      </c>
      <c r="EI843" s="401" t="n">
        <v>134</v>
      </c>
      <c r="EJ843" s="401" t="n">
        <v>135</v>
      </c>
      <c r="EK843" s="401" t="n">
        <v>136</v>
      </c>
      <c r="EL843" s="401" t="n">
        <v>137</v>
      </c>
      <c r="EM843" s="401" t="n">
        <v>138</v>
      </c>
      <c r="EN843" s="401" t="n">
        <v>139</v>
      </c>
      <c r="EO843" s="401" t="n">
        <v>140</v>
      </c>
      <c r="EP843" s="401" t="n">
        <v>141</v>
      </c>
      <c r="EQ843" s="401" t="n">
        <v>142</v>
      </c>
      <c r="ER843" s="401" t="n">
        <v>143</v>
      </c>
      <c r="ES843" s="401" t="n">
        <v>144</v>
      </c>
      <c r="ET843" s="401" t="n">
        <v>145</v>
      </c>
      <c r="EU843" s="401" t="n">
        <v>146</v>
      </c>
      <c r="EV843" s="401" t="n">
        <v>147</v>
      </c>
      <c r="EW843" s="401" t="n">
        <v>148</v>
      </c>
      <c r="EX843" s="401" t="n">
        <v>149</v>
      </c>
      <c r="EY843" s="401" t="n">
        <v>150</v>
      </c>
      <c r="EZ843" s="401" t="n">
        <v>151</v>
      </c>
      <c r="FA843" s="401" t="n">
        <v>152</v>
      </c>
      <c r="FB843" s="401" t="n">
        <v>153</v>
      </c>
      <c r="FC843" s="401" t="n">
        <v>154</v>
      </c>
      <c r="FD843" s="401" t="n">
        <v>155</v>
      </c>
      <c r="FE843" s="401" t="n">
        <v>156</v>
      </c>
      <c r="FF843" s="401" t="n">
        <v>157</v>
      </c>
      <c r="FG843" s="401" t="n">
        <v>158</v>
      </c>
      <c r="FH843" s="401" t="n">
        <v>159</v>
      </c>
      <c r="FJ843" s="401" t="n">
        <v>160</v>
      </c>
      <c r="FK843" s="401" t="n">
        <v>161</v>
      </c>
      <c r="FL843" s="401" t="n">
        <v>162</v>
      </c>
      <c r="FM843" s="401" t="n">
        <v>163</v>
      </c>
      <c r="FO843" s="401" t="n">
        <v>164</v>
      </c>
      <c r="FP843" s="401" t="n">
        <v>165</v>
      </c>
      <c r="FQ843" s="401" t="n">
        <v>166</v>
      </c>
      <c r="FR843" s="401" t="n">
        <v>167</v>
      </c>
      <c r="FT843" s="401" t="n">
        <v>168</v>
      </c>
      <c r="FU843" s="401" t="n">
        <v>169</v>
      </c>
      <c r="FV843" s="401" t="n">
        <v>170</v>
      </c>
      <c r="FW843" s="401" t="n">
        <v>171</v>
      </c>
    </row>
    <row r="844" customFormat="false" ht="12.75" hidden="false" customHeight="false" outlineLevel="0" collapsed="false">
      <c r="E844" s="401" t="s">
        <v>225</v>
      </c>
      <c r="F844" s="401" t="n">
        <v>135</v>
      </c>
      <c r="G844" s="401" t="n">
        <v>53</v>
      </c>
      <c r="H844" s="401" t="n">
        <v>127</v>
      </c>
      <c r="I844" s="401" t="n">
        <v>151</v>
      </c>
      <c r="J844" s="401" t="n">
        <v>46</v>
      </c>
      <c r="K844" s="401" t="n">
        <v>4</v>
      </c>
      <c r="L844" s="401" t="n">
        <v>36</v>
      </c>
      <c r="M844" s="401" t="n">
        <v>160</v>
      </c>
      <c r="N844" s="401" t="n">
        <v>77</v>
      </c>
      <c r="O844" s="401" t="n">
        <v>41</v>
      </c>
      <c r="P844" s="401" t="n">
        <v>128</v>
      </c>
      <c r="Q844" s="401" t="n">
        <v>168</v>
      </c>
      <c r="R844" s="401" t="n">
        <v>54</v>
      </c>
      <c r="S844" s="401" t="n">
        <v>6</v>
      </c>
      <c r="T844" s="401" t="n">
        <v>39</v>
      </c>
      <c r="U844" s="401" t="n">
        <v>75</v>
      </c>
      <c r="V844" s="401" t="n">
        <v>90</v>
      </c>
      <c r="W844" s="401" t="n">
        <v>152</v>
      </c>
      <c r="X844" s="401" t="n">
        <v>42</v>
      </c>
      <c r="Y844" s="401" t="n">
        <v>162</v>
      </c>
      <c r="Z844" s="401" t="n">
        <v>161</v>
      </c>
      <c r="AA844" s="401" t="n">
        <v>69</v>
      </c>
      <c r="AB844" s="401" t="n">
        <v>146</v>
      </c>
      <c r="AC844" s="401" t="n">
        <v>123</v>
      </c>
      <c r="AD844" s="401" t="n">
        <v>13</v>
      </c>
      <c r="AE844" s="401" t="n">
        <v>125</v>
      </c>
      <c r="AF844" s="401" t="n">
        <v>170</v>
      </c>
      <c r="AG844" s="401" t="n">
        <v>40</v>
      </c>
      <c r="AH844" s="401" t="n">
        <v>98</v>
      </c>
      <c r="AI844" s="401" t="n">
        <v>126</v>
      </c>
      <c r="AJ844" s="401" t="n">
        <v>5</v>
      </c>
      <c r="AK844" s="401" t="n">
        <v>150</v>
      </c>
      <c r="AL844" s="401" t="n">
        <v>44</v>
      </c>
      <c r="AM844" s="401" t="n">
        <v>165</v>
      </c>
      <c r="AN844" s="401" t="n">
        <v>57</v>
      </c>
      <c r="AO844" s="401" t="n">
        <v>7</v>
      </c>
      <c r="AP844" s="401" t="n">
        <v>108</v>
      </c>
      <c r="AQ844" s="401" t="n">
        <v>49</v>
      </c>
      <c r="AR844" s="401" t="n">
        <v>116</v>
      </c>
      <c r="AS844" s="401" t="n">
        <v>171</v>
      </c>
      <c r="AT844" s="401" t="n">
        <v>60</v>
      </c>
      <c r="AU844" s="401" t="n">
        <v>33</v>
      </c>
      <c r="AV844" s="401" t="n">
        <v>96</v>
      </c>
      <c r="AW844" s="401" t="n">
        <v>101</v>
      </c>
      <c r="AX844" s="401" t="n">
        <v>81</v>
      </c>
      <c r="AY844" s="401" t="n">
        <v>82</v>
      </c>
      <c r="AZ844" s="401" t="n">
        <v>34</v>
      </c>
      <c r="BA844" s="401" t="n">
        <v>115</v>
      </c>
      <c r="BB844" s="401" t="n">
        <v>27</v>
      </c>
      <c r="BC844" s="401" t="n">
        <v>149</v>
      </c>
      <c r="BD844" s="401" t="n">
        <v>153</v>
      </c>
      <c r="BE844" s="401" t="n">
        <v>163</v>
      </c>
      <c r="BF844" s="401" t="n">
        <v>2</v>
      </c>
      <c r="BG844" s="401" t="n">
        <v>157</v>
      </c>
      <c r="BH844" s="401" t="n">
        <v>89</v>
      </c>
      <c r="BI844" s="401" t="n">
        <v>72</v>
      </c>
      <c r="BJ844" s="401" t="n">
        <v>45</v>
      </c>
      <c r="BK844" s="401" t="n">
        <v>164</v>
      </c>
      <c r="BL844" s="401" t="n">
        <v>21</v>
      </c>
      <c r="BM844" s="401" t="n">
        <v>133</v>
      </c>
      <c r="BN844" s="401" t="n">
        <v>37</v>
      </c>
      <c r="BO844" s="401" t="n">
        <v>70</v>
      </c>
      <c r="BP844" s="401" t="n">
        <v>132</v>
      </c>
      <c r="BQ844" s="401" t="n">
        <v>76</v>
      </c>
      <c r="BR844" s="401" t="n">
        <v>52</v>
      </c>
      <c r="BS844" s="401" t="n">
        <v>12</v>
      </c>
      <c r="BT844" s="401" t="n">
        <v>131</v>
      </c>
      <c r="BU844" s="401" t="n">
        <v>107</v>
      </c>
      <c r="BV844" s="401" t="n">
        <v>22</v>
      </c>
      <c r="BW844" s="401" t="n">
        <v>63</v>
      </c>
      <c r="BX844" s="401" t="n">
        <v>144</v>
      </c>
      <c r="BY844" s="401" t="n">
        <v>83</v>
      </c>
      <c r="BZ844" s="401" t="n">
        <v>92</v>
      </c>
      <c r="CA844" s="401" t="n">
        <v>68</v>
      </c>
      <c r="CB844" s="401" t="n">
        <v>104</v>
      </c>
      <c r="CC844" s="401" t="n">
        <v>64</v>
      </c>
      <c r="CD844" s="401" t="n">
        <v>9</v>
      </c>
      <c r="CE844" s="401" t="n">
        <v>99</v>
      </c>
      <c r="CF844" s="401" t="n">
        <v>155</v>
      </c>
      <c r="CG844" s="401" t="n">
        <v>48</v>
      </c>
      <c r="CH844" s="401" t="n">
        <v>84</v>
      </c>
      <c r="CI844" s="401" t="n">
        <v>158</v>
      </c>
      <c r="CJ844" s="401" t="n">
        <v>10</v>
      </c>
      <c r="CK844" s="401" t="n">
        <v>35</v>
      </c>
      <c r="CL844" s="401" t="n">
        <v>43</v>
      </c>
      <c r="CM844" s="401" t="n">
        <v>59</v>
      </c>
      <c r="CN844" s="401" t="n">
        <v>134</v>
      </c>
      <c r="CO844" s="401" t="n">
        <v>145</v>
      </c>
      <c r="CP844" s="401" t="n">
        <v>117</v>
      </c>
      <c r="CQ844" s="401" t="n">
        <v>17</v>
      </c>
      <c r="CR844" s="401" t="n">
        <v>103</v>
      </c>
      <c r="CS844" s="401" t="n">
        <v>16</v>
      </c>
      <c r="CT844" s="401" t="n">
        <v>79</v>
      </c>
      <c r="CU844" s="401" t="n">
        <v>136</v>
      </c>
      <c r="CV844" s="401" t="n">
        <v>148</v>
      </c>
      <c r="CW844" s="401" t="n">
        <v>122</v>
      </c>
      <c r="CX844" s="401" t="n">
        <v>3</v>
      </c>
      <c r="CY844" s="401" t="n">
        <v>114</v>
      </c>
      <c r="CZ844" s="401" t="n">
        <v>66</v>
      </c>
      <c r="DA844" s="401" t="n">
        <v>109</v>
      </c>
      <c r="DB844" s="401" t="n">
        <v>15</v>
      </c>
      <c r="DC844" s="401" t="n">
        <v>71</v>
      </c>
      <c r="DD844" s="401" t="n">
        <v>167</v>
      </c>
      <c r="DE844" s="401" t="n">
        <v>28</v>
      </c>
      <c r="DF844" s="401" t="n">
        <v>129</v>
      </c>
      <c r="DG844" s="401" t="n">
        <v>169</v>
      </c>
      <c r="DH844" s="401" t="n">
        <v>154</v>
      </c>
      <c r="DI844" s="401" t="n">
        <v>137</v>
      </c>
      <c r="DJ844" s="401" t="n">
        <v>1</v>
      </c>
      <c r="DK844" s="401" t="n">
        <v>91</v>
      </c>
      <c r="DL844" s="401" t="n">
        <v>130</v>
      </c>
      <c r="DM844" s="401" t="n">
        <v>50</v>
      </c>
      <c r="DN844" s="401" t="n">
        <v>120</v>
      </c>
      <c r="DO844" s="401" t="n">
        <v>61</v>
      </c>
      <c r="DP844" s="401" t="n">
        <v>31</v>
      </c>
      <c r="DQ844" s="401" t="n">
        <v>124</v>
      </c>
      <c r="DR844" s="401" t="n">
        <v>143</v>
      </c>
      <c r="DS844" s="401" t="n">
        <v>97</v>
      </c>
      <c r="DT844" s="401" t="n">
        <v>58</v>
      </c>
      <c r="DU844" s="401" t="n">
        <v>166</v>
      </c>
      <c r="DV844" s="401" t="n">
        <v>140</v>
      </c>
      <c r="DW844" s="401" t="n">
        <v>80</v>
      </c>
      <c r="DX844" s="401" t="n">
        <v>24</v>
      </c>
      <c r="DY844" s="401" t="n">
        <v>47</v>
      </c>
      <c r="DZ844" s="401" t="n">
        <v>26</v>
      </c>
      <c r="EA844" s="401" t="n">
        <v>30</v>
      </c>
      <c r="EB844" s="401" t="n">
        <v>141</v>
      </c>
      <c r="EC844" s="401" t="n">
        <v>14</v>
      </c>
      <c r="ED844" s="401" t="n">
        <v>105</v>
      </c>
      <c r="EE844" s="401" t="n">
        <v>147</v>
      </c>
      <c r="EF844" s="401" t="n">
        <v>67</v>
      </c>
      <c r="EG844" s="401" t="n">
        <v>94</v>
      </c>
      <c r="EH844" s="401" t="n">
        <v>20</v>
      </c>
      <c r="EI844" s="401" t="n">
        <v>106</v>
      </c>
      <c r="EJ844" s="401" t="n">
        <v>112</v>
      </c>
      <c r="EK844" s="401" t="n">
        <v>19</v>
      </c>
      <c r="EL844" s="401" t="n">
        <v>8</v>
      </c>
      <c r="EM844" s="401" t="n">
        <v>142</v>
      </c>
      <c r="EN844" s="401" t="n">
        <v>87</v>
      </c>
      <c r="EO844" s="401" t="n">
        <v>121</v>
      </c>
      <c r="EP844" s="401" t="n">
        <v>118</v>
      </c>
      <c r="EQ844" s="401" t="n">
        <v>156</v>
      </c>
      <c r="ER844" s="401" t="n">
        <v>95</v>
      </c>
      <c r="ES844" s="401" t="n">
        <v>88</v>
      </c>
      <c r="ET844" s="401" t="n">
        <v>32</v>
      </c>
      <c r="EU844" s="401" t="n">
        <v>65</v>
      </c>
      <c r="EV844" s="401" t="n">
        <v>93</v>
      </c>
      <c r="EW844" s="401" t="n">
        <v>102</v>
      </c>
      <c r="EX844" s="401" t="n">
        <v>23</v>
      </c>
      <c r="EY844" s="401" t="n">
        <v>113</v>
      </c>
      <c r="EZ844" s="401" t="n">
        <v>110</v>
      </c>
      <c r="FA844" s="401" t="n">
        <v>159</v>
      </c>
      <c r="FB844" s="401" t="n">
        <v>51</v>
      </c>
      <c r="FC844" s="401" t="n">
        <v>138</v>
      </c>
      <c r="FD844" s="401" t="n">
        <v>111</v>
      </c>
      <c r="FE844" s="401" t="n">
        <v>25</v>
      </c>
      <c r="FF844" s="401" t="n">
        <v>29</v>
      </c>
      <c r="FG844" s="401" t="n">
        <v>74</v>
      </c>
      <c r="FH844" s="401" t="n">
        <v>18</v>
      </c>
      <c r="FJ844" s="401" t="n">
        <v>73</v>
      </c>
      <c r="FK844" s="401" t="n">
        <v>86</v>
      </c>
      <c r="FL844" s="401" t="n">
        <v>55</v>
      </c>
      <c r="FM844" s="401" t="n">
        <v>56</v>
      </c>
      <c r="FO844" s="401" t="n">
        <v>119</v>
      </c>
      <c r="FP844" s="401" t="n">
        <v>100</v>
      </c>
      <c r="FQ844" s="401" t="n">
        <v>62</v>
      </c>
      <c r="FR844" s="401" t="n">
        <v>38</v>
      </c>
      <c r="FT844" s="401" t="n">
        <v>78</v>
      </c>
      <c r="FU844" s="401" t="n">
        <v>139</v>
      </c>
      <c r="FV844" s="401" t="n">
        <v>85</v>
      </c>
      <c r="FW844" s="401" t="n">
        <v>11</v>
      </c>
    </row>
    <row r="845" customFormat="false" ht="12.75" hidden="false" customHeight="false" outlineLevel="0" collapsed="false">
      <c r="E845" s="401" t="s">
        <v>227</v>
      </c>
      <c r="F845" s="401" t="n">
        <v>145</v>
      </c>
      <c r="G845" s="401" t="n">
        <v>20</v>
      </c>
      <c r="H845" s="401" t="n">
        <v>121</v>
      </c>
      <c r="I845" s="401" t="n">
        <v>53</v>
      </c>
      <c r="J845" s="401" t="n">
        <v>7</v>
      </c>
      <c r="K845" s="401" t="n">
        <v>90</v>
      </c>
      <c r="L845" s="401" t="n">
        <v>115</v>
      </c>
      <c r="M845" s="401" t="n">
        <v>25</v>
      </c>
      <c r="N845" s="401" t="n">
        <v>46</v>
      </c>
      <c r="O845" s="401" t="n">
        <v>83</v>
      </c>
      <c r="P845" s="401" t="n">
        <v>34</v>
      </c>
      <c r="Q845" s="401" t="n">
        <v>18</v>
      </c>
      <c r="R845" s="401" t="n">
        <v>47</v>
      </c>
      <c r="S845" s="401" t="n">
        <v>73</v>
      </c>
      <c r="T845" s="401" t="n">
        <v>59</v>
      </c>
      <c r="U845" s="401" t="n">
        <v>155</v>
      </c>
      <c r="V845" s="401" t="n">
        <v>88</v>
      </c>
      <c r="W845" s="401" t="n">
        <v>165</v>
      </c>
      <c r="X845" s="401" t="n">
        <v>12</v>
      </c>
      <c r="Y845" s="401" t="n">
        <v>124</v>
      </c>
      <c r="Z845" s="401" t="n">
        <v>147</v>
      </c>
      <c r="AA845" s="401" t="n">
        <v>28</v>
      </c>
      <c r="AB845" s="401" t="n">
        <v>112</v>
      </c>
      <c r="AC845" s="401" t="n">
        <v>60</v>
      </c>
      <c r="AD845" s="401" t="n">
        <v>2</v>
      </c>
      <c r="AE845" s="401" t="n">
        <v>68</v>
      </c>
      <c r="AF845" s="401" t="n">
        <v>74</v>
      </c>
      <c r="AG845" s="401" t="n">
        <v>101</v>
      </c>
      <c r="AH845" s="401" t="n">
        <v>169</v>
      </c>
      <c r="AI845" s="401" t="n">
        <v>64</v>
      </c>
      <c r="AJ845" s="401" t="n">
        <v>154</v>
      </c>
      <c r="AK845" s="401" t="n">
        <v>40</v>
      </c>
      <c r="AL845" s="401" t="n">
        <v>66</v>
      </c>
      <c r="AM845" s="401" t="n">
        <v>164</v>
      </c>
      <c r="AN845" s="401" t="n">
        <v>107</v>
      </c>
      <c r="AO845" s="401" t="n">
        <v>79</v>
      </c>
      <c r="AP845" s="401" t="n">
        <v>140</v>
      </c>
      <c r="AQ845" s="401" t="n">
        <v>117</v>
      </c>
      <c r="AR845" s="401" t="n">
        <v>82</v>
      </c>
      <c r="AS845" s="401" t="n">
        <v>161</v>
      </c>
      <c r="AT845" s="401" t="n">
        <v>98</v>
      </c>
      <c r="AU845" s="401" t="n">
        <v>162</v>
      </c>
      <c r="AV845" s="401" t="n">
        <v>81</v>
      </c>
      <c r="AW845" s="401" t="n">
        <v>168</v>
      </c>
      <c r="AX845" s="401" t="n">
        <v>56</v>
      </c>
      <c r="AY845" s="401" t="n">
        <v>129</v>
      </c>
      <c r="AZ845" s="401" t="n">
        <v>63</v>
      </c>
      <c r="BA845" s="401" t="n">
        <v>69</v>
      </c>
      <c r="BB845" s="401" t="n">
        <v>72</v>
      </c>
      <c r="BC845" s="401" t="n">
        <v>93</v>
      </c>
      <c r="BD845" s="401" t="n">
        <v>87</v>
      </c>
      <c r="BE845" s="401" t="n">
        <v>116</v>
      </c>
      <c r="BF845" s="401" t="n">
        <v>17</v>
      </c>
      <c r="BG845" s="401" t="n">
        <v>146</v>
      </c>
      <c r="BH845" s="401" t="n">
        <v>62</v>
      </c>
      <c r="BI845" s="401" t="n">
        <v>32</v>
      </c>
      <c r="BJ845" s="401" t="n">
        <v>111</v>
      </c>
      <c r="BK845" s="401" t="n">
        <v>61</v>
      </c>
      <c r="BL845" s="401" t="n">
        <v>141</v>
      </c>
      <c r="BM845" s="401" t="n">
        <v>16</v>
      </c>
      <c r="BN845" s="401" t="n">
        <v>49</v>
      </c>
      <c r="BO845" s="401" t="n">
        <v>55</v>
      </c>
      <c r="BP845" s="401" t="n">
        <v>100</v>
      </c>
      <c r="BQ845" s="401" t="n">
        <v>130</v>
      </c>
      <c r="BR845" s="401" t="n">
        <v>118</v>
      </c>
      <c r="BS845" s="401" t="n">
        <v>94</v>
      </c>
      <c r="BT845" s="401" t="n">
        <v>54</v>
      </c>
      <c r="BU845" s="401" t="n">
        <v>31</v>
      </c>
      <c r="BV845" s="401" t="n">
        <v>137</v>
      </c>
      <c r="BW845" s="401" t="n">
        <v>127</v>
      </c>
      <c r="BX845" s="401" t="n">
        <v>38</v>
      </c>
      <c r="BY845" s="401" t="n">
        <v>58</v>
      </c>
      <c r="BZ845" s="401" t="n">
        <v>26</v>
      </c>
      <c r="CA845" s="401" t="n">
        <v>135</v>
      </c>
      <c r="CB845" s="401" t="n">
        <v>128</v>
      </c>
      <c r="CC845" s="401" t="n">
        <v>44</v>
      </c>
      <c r="CD845" s="401" t="n">
        <v>113</v>
      </c>
      <c r="CE845" s="401" t="n">
        <v>9</v>
      </c>
      <c r="CF845" s="401" t="n">
        <v>170</v>
      </c>
      <c r="CG845" s="401" t="n">
        <v>21</v>
      </c>
      <c r="CH845" s="401" t="n">
        <v>43</v>
      </c>
      <c r="CI845" s="401" t="n">
        <v>11</v>
      </c>
      <c r="CJ845" s="401" t="n">
        <v>30</v>
      </c>
      <c r="CK845" s="401" t="n">
        <v>131</v>
      </c>
      <c r="CL845" s="401" t="n">
        <v>76</v>
      </c>
      <c r="CM845" s="401" t="n">
        <v>22</v>
      </c>
      <c r="CN845" s="401" t="n">
        <v>126</v>
      </c>
      <c r="CO845" s="401" t="n">
        <v>151</v>
      </c>
      <c r="CP845" s="401" t="n">
        <v>5</v>
      </c>
      <c r="CQ845" s="401" t="n">
        <v>78</v>
      </c>
      <c r="CR845" s="401" t="n">
        <v>109</v>
      </c>
      <c r="CS845" s="401" t="n">
        <v>24</v>
      </c>
      <c r="CT845" s="401" t="n">
        <v>157</v>
      </c>
      <c r="CU845" s="401" t="n">
        <v>102</v>
      </c>
      <c r="CV845" s="401" t="n">
        <v>96</v>
      </c>
      <c r="CW845" s="401" t="n">
        <v>13</v>
      </c>
      <c r="CX845" s="401" t="n">
        <v>167</v>
      </c>
      <c r="CY845" s="401" t="n">
        <v>139</v>
      </c>
      <c r="CZ845" s="401" t="n">
        <v>92</v>
      </c>
      <c r="DA845" s="401" t="n">
        <v>67</v>
      </c>
      <c r="DB845" s="401" t="n">
        <v>105</v>
      </c>
      <c r="DC845" s="401" t="n">
        <v>84</v>
      </c>
      <c r="DD845" s="401" t="n">
        <v>75</v>
      </c>
      <c r="DE845" s="401" t="n">
        <v>156</v>
      </c>
      <c r="DF845" s="401" t="n">
        <v>36</v>
      </c>
      <c r="DG845" s="401" t="n">
        <v>159</v>
      </c>
      <c r="DH845" s="401" t="n">
        <v>95</v>
      </c>
      <c r="DI845" s="401" t="n">
        <v>4</v>
      </c>
      <c r="DJ845" s="401" t="n">
        <v>152</v>
      </c>
      <c r="DK845" s="401" t="n">
        <v>142</v>
      </c>
      <c r="DL845" s="401" t="n">
        <v>171</v>
      </c>
      <c r="DM845" s="401" t="n">
        <v>120</v>
      </c>
      <c r="DN845" s="401" t="n">
        <v>77</v>
      </c>
      <c r="DO845" s="401" t="n">
        <v>153</v>
      </c>
      <c r="DP845" s="401" t="n">
        <v>86</v>
      </c>
      <c r="DQ845" s="401" t="n">
        <v>104</v>
      </c>
      <c r="DR845" s="401" t="n">
        <v>19</v>
      </c>
      <c r="DS845" s="401" t="n">
        <v>119</v>
      </c>
      <c r="DT845" s="401" t="n">
        <v>65</v>
      </c>
      <c r="DU845" s="401" t="n">
        <v>71</v>
      </c>
      <c r="DV845" s="401" t="n">
        <v>10</v>
      </c>
      <c r="DW845" s="401" t="n">
        <v>114</v>
      </c>
      <c r="DX845" s="401" t="n">
        <v>50</v>
      </c>
      <c r="DY845" s="401" t="n">
        <v>51</v>
      </c>
      <c r="DZ845" s="401" t="n">
        <v>33</v>
      </c>
      <c r="EA845" s="401" t="n">
        <v>99</v>
      </c>
      <c r="EB845" s="401" t="n">
        <v>15</v>
      </c>
      <c r="EC845" s="401" t="n">
        <v>52</v>
      </c>
      <c r="ED845" s="401" t="n">
        <v>160</v>
      </c>
      <c r="EE845" s="401" t="n">
        <v>1</v>
      </c>
      <c r="EF845" s="401" t="n">
        <v>85</v>
      </c>
      <c r="EG845" s="401" t="n">
        <v>148</v>
      </c>
      <c r="EH845" s="401" t="n">
        <v>29</v>
      </c>
      <c r="EI845" s="401" t="n">
        <v>158</v>
      </c>
      <c r="EJ845" s="401" t="n">
        <v>132</v>
      </c>
      <c r="EK845" s="401" t="n">
        <v>80</v>
      </c>
      <c r="EL845" s="401" t="n">
        <v>48</v>
      </c>
      <c r="EM845" s="401" t="n">
        <v>106</v>
      </c>
      <c r="EN845" s="401" t="n">
        <v>41</v>
      </c>
      <c r="EO845" s="401" t="n">
        <v>37</v>
      </c>
      <c r="EP845" s="401" t="n">
        <v>166</v>
      </c>
      <c r="EQ845" s="401" t="n">
        <v>6</v>
      </c>
      <c r="ER845" s="401" t="n">
        <v>150</v>
      </c>
      <c r="ES845" s="401" t="n">
        <v>91</v>
      </c>
      <c r="ET845" s="401" t="n">
        <v>108</v>
      </c>
      <c r="EU845" s="401" t="n">
        <v>163</v>
      </c>
      <c r="EV845" s="401" t="n">
        <v>138</v>
      </c>
      <c r="EW845" s="401" t="n">
        <v>70</v>
      </c>
      <c r="EX845" s="401" t="n">
        <v>122</v>
      </c>
      <c r="EY845" s="401" t="n">
        <v>8</v>
      </c>
      <c r="EZ845" s="401" t="n">
        <v>89</v>
      </c>
      <c r="FA845" s="401" t="n">
        <v>23</v>
      </c>
      <c r="FB845" s="401" t="n">
        <v>27</v>
      </c>
      <c r="FC845" s="401" t="n">
        <v>97</v>
      </c>
      <c r="FD845" s="401" t="n">
        <v>144</v>
      </c>
      <c r="FE845" s="401" t="n">
        <v>45</v>
      </c>
      <c r="FF845" s="401" t="n">
        <v>123</v>
      </c>
      <c r="FG845" s="401" t="n">
        <v>134</v>
      </c>
      <c r="FH845" s="401" t="n">
        <v>143</v>
      </c>
      <c r="FJ845" s="401" t="n">
        <v>149</v>
      </c>
      <c r="FK845" s="401" t="n">
        <v>14</v>
      </c>
      <c r="FL845" s="401" t="n">
        <v>42</v>
      </c>
      <c r="FM845" s="401" t="n">
        <v>103</v>
      </c>
      <c r="FO845" s="401" t="n">
        <v>39</v>
      </c>
      <c r="FP845" s="401" t="n">
        <v>136</v>
      </c>
      <c r="FQ845" s="401" t="n">
        <v>125</v>
      </c>
      <c r="FR845" s="401" t="n">
        <v>3</v>
      </c>
      <c r="FT845" s="401" t="n">
        <v>35</v>
      </c>
      <c r="FU845" s="401" t="n">
        <v>133</v>
      </c>
      <c r="FV845" s="401" t="n">
        <v>57</v>
      </c>
      <c r="FW845" s="401" t="n">
        <v>110</v>
      </c>
    </row>
    <row r="847" customFormat="false" ht="12.75" hidden="false" customHeight="false" outlineLevel="0" collapsed="false">
      <c r="D847" s="446" t="n">
        <v>172</v>
      </c>
      <c r="E847" s="39" t="s">
        <v>250</v>
      </c>
    </row>
    <row r="848" customFormat="false" ht="12.75" hidden="false" customHeight="false" outlineLevel="0" collapsed="false">
      <c r="E848" s="401" t="s">
        <v>198</v>
      </c>
      <c r="F848" s="401" t="n">
        <v>1</v>
      </c>
      <c r="G848" s="401" t="n">
        <v>2</v>
      </c>
      <c r="H848" s="401" t="n">
        <v>3</v>
      </c>
      <c r="I848" s="401" t="n">
        <v>4</v>
      </c>
      <c r="J848" s="401" t="n">
        <v>5</v>
      </c>
      <c r="K848" s="401" t="n">
        <v>6</v>
      </c>
      <c r="L848" s="401" t="n">
        <v>7</v>
      </c>
      <c r="M848" s="401" t="n">
        <v>8</v>
      </c>
      <c r="N848" s="401" t="n">
        <v>9</v>
      </c>
      <c r="O848" s="401" t="n">
        <v>10</v>
      </c>
      <c r="P848" s="401" t="n">
        <v>11</v>
      </c>
      <c r="Q848" s="401" t="n">
        <v>12</v>
      </c>
      <c r="R848" s="401" t="n">
        <v>13</v>
      </c>
      <c r="S848" s="401" t="n">
        <v>14</v>
      </c>
      <c r="T848" s="401" t="n">
        <v>15</v>
      </c>
      <c r="U848" s="401" t="n">
        <v>16</v>
      </c>
      <c r="V848" s="401" t="n">
        <v>17</v>
      </c>
      <c r="W848" s="401" t="n">
        <v>18</v>
      </c>
      <c r="X848" s="401" t="n">
        <v>19</v>
      </c>
      <c r="Y848" s="401" t="n">
        <v>20</v>
      </c>
      <c r="Z848" s="401" t="n">
        <v>21</v>
      </c>
      <c r="AA848" s="401" t="n">
        <v>22</v>
      </c>
      <c r="AB848" s="401" t="n">
        <v>23</v>
      </c>
      <c r="AC848" s="401" t="n">
        <v>24</v>
      </c>
      <c r="AD848" s="401" t="n">
        <v>25</v>
      </c>
      <c r="AE848" s="401" t="n">
        <v>26</v>
      </c>
      <c r="AF848" s="401" t="n">
        <v>27</v>
      </c>
      <c r="AG848" s="401" t="n">
        <v>28</v>
      </c>
      <c r="AH848" s="401" t="n">
        <v>29</v>
      </c>
      <c r="AI848" s="401" t="n">
        <v>30</v>
      </c>
      <c r="AJ848" s="401" t="n">
        <v>31</v>
      </c>
      <c r="AK848" s="401" t="n">
        <v>32</v>
      </c>
      <c r="AL848" s="401" t="n">
        <v>33</v>
      </c>
      <c r="AM848" s="401" t="n">
        <v>34</v>
      </c>
      <c r="AN848" s="401" t="n">
        <v>35</v>
      </c>
      <c r="AO848" s="401" t="n">
        <v>36</v>
      </c>
      <c r="AP848" s="401" t="n">
        <v>37</v>
      </c>
      <c r="AQ848" s="401" t="n">
        <v>38</v>
      </c>
      <c r="AR848" s="401" t="n">
        <v>39</v>
      </c>
      <c r="AS848" s="401" t="n">
        <v>40</v>
      </c>
      <c r="AT848" s="401" t="n">
        <v>41</v>
      </c>
      <c r="AU848" s="401" t="n">
        <v>42</v>
      </c>
      <c r="AV848" s="401" t="n">
        <v>43</v>
      </c>
      <c r="AW848" s="401" t="n">
        <v>44</v>
      </c>
      <c r="AX848" s="401" t="n">
        <v>45</v>
      </c>
      <c r="AY848" s="401" t="n">
        <v>46</v>
      </c>
      <c r="AZ848" s="401" t="n">
        <v>47</v>
      </c>
      <c r="BA848" s="401" t="n">
        <v>48</v>
      </c>
      <c r="BB848" s="401" t="n">
        <v>49</v>
      </c>
      <c r="BC848" s="401" t="n">
        <v>50</v>
      </c>
      <c r="BD848" s="401" t="n">
        <v>51</v>
      </c>
      <c r="BE848" s="401" t="n">
        <v>52</v>
      </c>
      <c r="BF848" s="401" t="n">
        <v>53</v>
      </c>
      <c r="BG848" s="401" t="n">
        <v>54</v>
      </c>
      <c r="BH848" s="401" t="n">
        <v>55</v>
      </c>
      <c r="BI848" s="401" t="n">
        <v>56</v>
      </c>
      <c r="BJ848" s="401" t="n">
        <v>57</v>
      </c>
      <c r="BK848" s="401" t="n">
        <v>58</v>
      </c>
      <c r="BL848" s="401" t="n">
        <v>59</v>
      </c>
      <c r="BM848" s="401" t="n">
        <v>60</v>
      </c>
      <c r="BN848" s="401" t="n">
        <v>61</v>
      </c>
      <c r="BO848" s="401" t="n">
        <v>62</v>
      </c>
      <c r="BP848" s="401" t="n">
        <v>63</v>
      </c>
      <c r="BQ848" s="401" t="n">
        <v>64</v>
      </c>
      <c r="BR848" s="401" t="n">
        <v>65</v>
      </c>
      <c r="BS848" s="401" t="n">
        <v>66</v>
      </c>
      <c r="BT848" s="401" t="n">
        <v>67</v>
      </c>
      <c r="BU848" s="401" t="n">
        <v>68</v>
      </c>
      <c r="BV848" s="401" t="n">
        <v>69</v>
      </c>
      <c r="BW848" s="401" t="n">
        <v>70</v>
      </c>
      <c r="BX848" s="401" t="n">
        <v>71</v>
      </c>
      <c r="BY848" s="401" t="n">
        <v>72</v>
      </c>
      <c r="BZ848" s="401" t="n">
        <v>73</v>
      </c>
      <c r="CA848" s="401" t="n">
        <v>74</v>
      </c>
      <c r="CB848" s="401" t="n">
        <v>75</v>
      </c>
      <c r="CC848" s="401" t="n">
        <v>76</v>
      </c>
      <c r="CD848" s="401" t="n">
        <v>77</v>
      </c>
      <c r="CE848" s="401" t="n">
        <v>78</v>
      </c>
      <c r="CF848" s="401" t="n">
        <v>79</v>
      </c>
      <c r="CG848" s="401" t="n">
        <v>80</v>
      </c>
      <c r="CH848" s="401" t="n">
        <v>81</v>
      </c>
      <c r="CI848" s="401" t="n">
        <v>82</v>
      </c>
      <c r="CJ848" s="401" t="n">
        <v>83</v>
      </c>
      <c r="CK848" s="401" t="n">
        <v>84</v>
      </c>
      <c r="CL848" s="401" t="n">
        <v>85</v>
      </c>
      <c r="CM848" s="401" t="n">
        <v>86</v>
      </c>
      <c r="CN848" s="401" t="n">
        <v>87</v>
      </c>
      <c r="CO848" s="401" t="n">
        <v>88</v>
      </c>
      <c r="CP848" s="401" t="n">
        <v>89</v>
      </c>
      <c r="CQ848" s="401" t="n">
        <v>90</v>
      </c>
      <c r="CR848" s="401" t="n">
        <v>91</v>
      </c>
      <c r="CS848" s="401" t="n">
        <v>92</v>
      </c>
      <c r="CT848" s="401" t="n">
        <v>93</v>
      </c>
      <c r="CU848" s="401" t="n">
        <v>94</v>
      </c>
      <c r="CV848" s="401" t="n">
        <v>95</v>
      </c>
      <c r="CW848" s="401" t="n">
        <v>96</v>
      </c>
      <c r="CX848" s="401" t="n">
        <v>97</v>
      </c>
      <c r="CY848" s="401" t="n">
        <v>98</v>
      </c>
      <c r="CZ848" s="401" t="n">
        <v>99</v>
      </c>
      <c r="DA848" s="401" t="n">
        <v>100</v>
      </c>
      <c r="DB848" s="401" t="n">
        <v>101</v>
      </c>
      <c r="DC848" s="401" t="n">
        <v>102</v>
      </c>
      <c r="DD848" s="401" t="n">
        <v>103</v>
      </c>
      <c r="DE848" s="401" t="n">
        <v>104</v>
      </c>
      <c r="DF848" s="401" t="n">
        <v>105</v>
      </c>
      <c r="DG848" s="401" t="n">
        <v>106</v>
      </c>
      <c r="DH848" s="401" t="n">
        <v>107</v>
      </c>
      <c r="DI848" s="401" t="n">
        <v>108</v>
      </c>
      <c r="DJ848" s="401" t="n">
        <v>109</v>
      </c>
      <c r="DK848" s="401" t="n">
        <v>110</v>
      </c>
      <c r="DL848" s="401" t="n">
        <v>111</v>
      </c>
      <c r="DM848" s="401" t="n">
        <v>112</v>
      </c>
      <c r="DN848" s="401" t="n">
        <v>113</v>
      </c>
      <c r="DO848" s="401" t="n">
        <v>114</v>
      </c>
      <c r="DP848" s="401" t="n">
        <v>115</v>
      </c>
      <c r="DQ848" s="401" t="n">
        <v>116</v>
      </c>
      <c r="DR848" s="401" t="n">
        <v>117</v>
      </c>
      <c r="DS848" s="401" t="n">
        <v>118</v>
      </c>
      <c r="DT848" s="401" t="n">
        <v>119</v>
      </c>
      <c r="DU848" s="401" t="n">
        <v>120</v>
      </c>
      <c r="DV848" s="401" t="n">
        <v>121</v>
      </c>
      <c r="DW848" s="401" t="n">
        <v>122</v>
      </c>
      <c r="DX848" s="401" t="n">
        <v>123</v>
      </c>
      <c r="DY848" s="401" t="n">
        <v>124</v>
      </c>
      <c r="DZ848" s="401" t="n">
        <v>125</v>
      </c>
      <c r="EA848" s="401" t="n">
        <v>126</v>
      </c>
      <c r="EB848" s="401" t="n">
        <v>127</v>
      </c>
      <c r="EC848" s="401" t="n">
        <v>128</v>
      </c>
      <c r="ED848" s="401" t="n">
        <v>129</v>
      </c>
      <c r="EE848" s="401" t="n">
        <v>130</v>
      </c>
      <c r="EF848" s="401" t="n">
        <v>131</v>
      </c>
      <c r="EG848" s="401" t="n">
        <v>132</v>
      </c>
      <c r="EH848" s="401" t="n">
        <v>133</v>
      </c>
      <c r="EI848" s="401" t="n">
        <v>134</v>
      </c>
      <c r="EJ848" s="401" t="n">
        <v>135</v>
      </c>
      <c r="EK848" s="401" t="n">
        <v>136</v>
      </c>
      <c r="EL848" s="401" t="n">
        <v>137</v>
      </c>
      <c r="EM848" s="401" t="n">
        <v>138</v>
      </c>
      <c r="EN848" s="401" t="n">
        <v>139</v>
      </c>
      <c r="EO848" s="401" t="n">
        <v>140</v>
      </c>
      <c r="EP848" s="401" t="n">
        <v>141</v>
      </c>
      <c r="EQ848" s="401" t="n">
        <v>142</v>
      </c>
      <c r="ER848" s="401" t="n">
        <v>143</v>
      </c>
      <c r="ES848" s="401" t="n">
        <v>144</v>
      </c>
      <c r="ET848" s="401" t="n">
        <v>145</v>
      </c>
      <c r="EU848" s="401" t="n">
        <v>146</v>
      </c>
      <c r="EV848" s="401" t="n">
        <v>147</v>
      </c>
      <c r="EW848" s="401" t="n">
        <v>148</v>
      </c>
      <c r="EX848" s="401" t="n">
        <v>149</v>
      </c>
      <c r="EY848" s="401" t="n">
        <v>150</v>
      </c>
      <c r="EZ848" s="401" t="n">
        <v>151</v>
      </c>
      <c r="FA848" s="401" t="n">
        <v>152</v>
      </c>
      <c r="FB848" s="401" t="n">
        <v>153</v>
      </c>
      <c r="FC848" s="401" t="n">
        <v>154</v>
      </c>
      <c r="FD848" s="401" t="n">
        <v>155</v>
      </c>
      <c r="FE848" s="401" t="n">
        <v>156</v>
      </c>
      <c r="FF848" s="401" t="n">
        <v>157</v>
      </c>
      <c r="FG848" s="401" t="n">
        <v>158</v>
      </c>
      <c r="FH848" s="401" t="n">
        <v>159</v>
      </c>
      <c r="FI848" s="401" t="n">
        <v>160</v>
      </c>
      <c r="FJ848" s="401" t="n">
        <v>161</v>
      </c>
      <c r="FK848" s="401" t="n">
        <v>162</v>
      </c>
      <c r="FL848" s="401" t="n">
        <v>163</v>
      </c>
      <c r="FM848" s="401" t="n">
        <v>164</v>
      </c>
      <c r="FO848" s="401" t="n">
        <v>165</v>
      </c>
      <c r="FP848" s="401" t="n">
        <v>166</v>
      </c>
      <c r="FQ848" s="401" t="n">
        <v>167</v>
      </c>
      <c r="FR848" s="401" t="n">
        <v>168</v>
      </c>
      <c r="FT848" s="401" t="n">
        <v>169</v>
      </c>
      <c r="FU848" s="401" t="n">
        <v>170</v>
      </c>
      <c r="FV848" s="401" t="n">
        <v>171</v>
      </c>
      <c r="FW848" s="401" t="n">
        <v>172</v>
      </c>
    </row>
    <row r="849" customFormat="false" ht="12.75" hidden="false" customHeight="false" outlineLevel="0" collapsed="false">
      <c r="E849" s="401" t="s">
        <v>225</v>
      </c>
      <c r="F849" s="401" t="n">
        <v>9</v>
      </c>
      <c r="G849" s="401" t="n">
        <v>156</v>
      </c>
      <c r="H849" s="401" t="n">
        <v>169</v>
      </c>
      <c r="I849" s="401" t="n">
        <v>16</v>
      </c>
      <c r="J849" s="401" t="n">
        <v>111</v>
      </c>
      <c r="K849" s="401" t="n">
        <v>155</v>
      </c>
      <c r="L849" s="401" t="n">
        <v>94</v>
      </c>
      <c r="M849" s="401" t="n">
        <v>47</v>
      </c>
      <c r="N849" s="401" t="n">
        <v>61</v>
      </c>
      <c r="O849" s="401" t="n">
        <v>17</v>
      </c>
      <c r="P849" s="401" t="n">
        <v>139</v>
      </c>
      <c r="Q849" s="401" t="n">
        <v>65</v>
      </c>
      <c r="R849" s="401" t="n">
        <v>142</v>
      </c>
      <c r="S849" s="401" t="n">
        <v>101</v>
      </c>
      <c r="T849" s="401" t="n">
        <v>3</v>
      </c>
      <c r="U849" s="401" t="n">
        <v>140</v>
      </c>
      <c r="V849" s="401" t="n">
        <v>15</v>
      </c>
      <c r="W849" s="401" t="n">
        <v>22</v>
      </c>
      <c r="X849" s="401" t="n">
        <v>57</v>
      </c>
      <c r="Y849" s="401" t="n">
        <v>51</v>
      </c>
      <c r="Z849" s="401" t="n">
        <v>134</v>
      </c>
      <c r="AA849" s="401" t="n">
        <v>45</v>
      </c>
      <c r="AB849" s="401" t="n">
        <v>21</v>
      </c>
      <c r="AC849" s="401" t="n">
        <v>121</v>
      </c>
      <c r="AD849" s="401" t="n">
        <v>153</v>
      </c>
      <c r="AE849" s="401" t="n">
        <v>149</v>
      </c>
      <c r="AF849" s="401" t="n">
        <v>106</v>
      </c>
      <c r="AG849" s="401" t="n">
        <v>77</v>
      </c>
      <c r="AH849" s="401" t="n">
        <v>26</v>
      </c>
      <c r="AI849" s="401" t="n">
        <v>7</v>
      </c>
      <c r="AJ849" s="401" t="n">
        <v>104</v>
      </c>
      <c r="AK849" s="401" t="n">
        <v>25</v>
      </c>
      <c r="AL849" s="401" t="n">
        <v>97</v>
      </c>
      <c r="AM849" s="401" t="n">
        <v>71</v>
      </c>
      <c r="AN849" s="401" t="n">
        <v>128</v>
      </c>
      <c r="AO849" s="401" t="n">
        <v>98</v>
      </c>
      <c r="AP849" s="401" t="n">
        <v>159</v>
      </c>
      <c r="AQ849" s="401" t="n">
        <v>164</v>
      </c>
      <c r="AR849" s="401" t="n">
        <v>42</v>
      </c>
      <c r="AS849" s="401" t="n">
        <v>53</v>
      </c>
      <c r="AT849" s="401" t="n">
        <v>35</v>
      </c>
      <c r="AU849" s="401" t="n">
        <v>39</v>
      </c>
      <c r="AV849" s="401" t="n">
        <v>89</v>
      </c>
      <c r="AW849" s="401" t="n">
        <v>137</v>
      </c>
      <c r="AX849" s="401" t="n">
        <v>4</v>
      </c>
      <c r="AY849" s="401" t="n">
        <v>12</v>
      </c>
      <c r="AZ849" s="401" t="n">
        <v>8</v>
      </c>
      <c r="BA849" s="401" t="n">
        <v>20</v>
      </c>
      <c r="BB849" s="401" t="n">
        <v>117</v>
      </c>
      <c r="BC849" s="401" t="n">
        <v>168</v>
      </c>
      <c r="BD849" s="401" t="n">
        <v>59</v>
      </c>
      <c r="BE849" s="401" t="n">
        <v>163</v>
      </c>
      <c r="BF849" s="401" t="n">
        <v>40</v>
      </c>
      <c r="BG849" s="401" t="n">
        <v>66</v>
      </c>
      <c r="BH849" s="401" t="n">
        <v>146</v>
      </c>
      <c r="BI849" s="401" t="n">
        <v>145</v>
      </c>
      <c r="BJ849" s="401" t="n">
        <v>151</v>
      </c>
      <c r="BK849" s="401" t="n">
        <v>131</v>
      </c>
      <c r="BL849" s="401" t="n">
        <v>112</v>
      </c>
      <c r="BM849" s="401" t="n">
        <v>93</v>
      </c>
      <c r="BN849" s="401" t="n">
        <v>67</v>
      </c>
      <c r="BO849" s="401" t="n">
        <v>58</v>
      </c>
      <c r="BP849" s="401" t="n">
        <v>100</v>
      </c>
      <c r="BQ849" s="401" t="n">
        <v>133</v>
      </c>
      <c r="BR849" s="401" t="n">
        <v>37</v>
      </c>
      <c r="BS849" s="401" t="n">
        <v>49</v>
      </c>
      <c r="BT849" s="401" t="n">
        <v>24</v>
      </c>
      <c r="BU849" s="401" t="n">
        <v>105</v>
      </c>
      <c r="BV849" s="401" t="n">
        <v>52</v>
      </c>
      <c r="BW849" s="401" t="n">
        <v>96</v>
      </c>
      <c r="BX849" s="401" t="n">
        <v>90</v>
      </c>
      <c r="BY849" s="401" t="n">
        <v>160</v>
      </c>
      <c r="BZ849" s="401" t="n">
        <v>6</v>
      </c>
      <c r="CA849" s="401" t="n">
        <v>85</v>
      </c>
      <c r="CB849" s="401" t="n">
        <v>152</v>
      </c>
      <c r="CC849" s="401" t="n">
        <v>95</v>
      </c>
      <c r="CD849" s="401" t="n">
        <v>5</v>
      </c>
      <c r="CE849" s="401" t="n">
        <v>34</v>
      </c>
      <c r="CF849" s="401" t="n">
        <v>83</v>
      </c>
      <c r="CG849" s="401" t="n">
        <v>141</v>
      </c>
      <c r="CH849" s="401" t="n">
        <v>19</v>
      </c>
      <c r="CI849" s="401" t="n">
        <v>103</v>
      </c>
      <c r="CJ849" s="401" t="n">
        <v>119</v>
      </c>
      <c r="CK849" s="401" t="n">
        <v>30</v>
      </c>
      <c r="CL849" s="401" t="n">
        <v>74</v>
      </c>
      <c r="CM849" s="401" t="n">
        <v>92</v>
      </c>
      <c r="CN849" s="401" t="n">
        <v>124</v>
      </c>
      <c r="CO849" s="401" t="n">
        <v>2</v>
      </c>
      <c r="CP849" s="401" t="n">
        <v>161</v>
      </c>
      <c r="CQ849" s="401" t="n">
        <v>82</v>
      </c>
      <c r="CR849" s="401" t="n">
        <v>23</v>
      </c>
      <c r="CS849" s="401" t="n">
        <v>115</v>
      </c>
      <c r="CT849" s="401" t="n">
        <v>172</v>
      </c>
      <c r="CU849" s="401" t="n">
        <v>107</v>
      </c>
      <c r="CV849" s="401" t="n">
        <v>154</v>
      </c>
      <c r="CW849" s="401" t="n">
        <v>38</v>
      </c>
      <c r="CX849" s="401" t="n">
        <v>10</v>
      </c>
      <c r="CY849" s="401" t="n">
        <v>116</v>
      </c>
      <c r="CZ849" s="401" t="n">
        <v>150</v>
      </c>
      <c r="DA849" s="401" t="n">
        <v>144</v>
      </c>
      <c r="DB849" s="401" t="n">
        <v>129</v>
      </c>
      <c r="DC849" s="401" t="n">
        <v>33</v>
      </c>
      <c r="DD849" s="401" t="n">
        <v>109</v>
      </c>
      <c r="DE849" s="401" t="n">
        <v>55</v>
      </c>
      <c r="DF849" s="401" t="n">
        <v>68</v>
      </c>
      <c r="DG849" s="401" t="n">
        <v>69</v>
      </c>
      <c r="DH849" s="401" t="n">
        <v>75</v>
      </c>
      <c r="DI849" s="401" t="n">
        <v>46</v>
      </c>
      <c r="DJ849" s="401" t="n">
        <v>13</v>
      </c>
      <c r="DK849" s="401" t="n">
        <v>136</v>
      </c>
      <c r="DL849" s="401" t="n">
        <v>28</v>
      </c>
      <c r="DM849" s="401" t="n">
        <v>48</v>
      </c>
      <c r="DN849" s="401" t="n">
        <v>110</v>
      </c>
      <c r="DO849" s="401" t="n">
        <v>167</v>
      </c>
      <c r="DP849" s="401" t="n">
        <v>11</v>
      </c>
      <c r="DQ849" s="401" t="n">
        <v>102</v>
      </c>
      <c r="DR849" s="401" t="n">
        <v>88</v>
      </c>
      <c r="DS849" s="401" t="n">
        <v>79</v>
      </c>
      <c r="DT849" s="401" t="n">
        <v>158</v>
      </c>
      <c r="DU849" s="401" t="n">
        <v>64</v>
      </c>
      <c r="DV849" s="401" t="n">
        <v>78</v>
      </c>
      <c r="DW849" s="401" t="n">
        <v>118</v>
      </c>
      <c r="DX849" s="401" t="n">
        <v>87</v>
      </c>
      <c r="DY849" s="401" t="n">
        <v>31</v>
      </c>
      <c r="DZ849" s="401" t="n">
        <v>36</v>
      </c>
      <c r="EA849" s="401" t="n">
        <v>27</v>
      </c>
      <c r="EB849" s="401" t="n">
        <v>123</v>
      </c>
      <c r="EC849" s="401" t="n">
        <v>41</v>
      </c>
      <c r="ED849" s="401" t="n">
        <v>60</v>
      </c>
      <c r="EE849" s="401" t="n">
        <v>171</v>
      </c>
      <c r="EF849" s="401" t="n">
        <v>138</v>
      </c>
      <c r="EG849" s="401" t="n">
        <v>76</v>
      </c>
      <c r="EH849" s="401" t="n">
        <v>127</v>
      </c>
      <c r="EI849" s="401" t="n">
        <v>157</v>
      </c>
      <c r="EJ849" s="401" t="n">
        <v>166</v>
      </c>
      <c r="EK849" s="401" t="n">
        <v>113</v>
      </c>
      <c r="EL849" s="401" t="n">
        <v>50</v>
      </c>
      <c r="EM849" s="401" t="n">
        <v>126</v>
      </c>
      <c r="EN849" s="401" t="n">
        <v>91</v>
      </c>
      <c r="EO849" s="401" t="n">
        <v>18</v>
      </c>
      <c r="EP849" s="401" t="n">
        <v>80</v>
      </c>
      <c r="EQ849" s="401" t="n">
        <v>81</v>
      </c>
      <c r="ER849" s="401" t="n">
        <v>132</v>
      </c>
      <c r="ES849" s="401" t="n">
        <v>72</v>
      </c>
      <c r="ET849" s="401" t="n">
        <v>56</v>
      </c>
      <c r="EU849" s="401" t="n">
        <v>29</v>
      </c>
      <c r="EV849" s="401" t="n">
        <v>125</v>
      </c>
      <c r="EW849" s="401" t="n">
        <v>162</v>
      </c>
      <c r="EX849" s="401" t="n">
        <v>170</v>
      </c>
      <c r="EY849" s="401" t="n">
        <v>99</v>
      </c>
      <c r="EZ849" s="401" t="n">
        <v>14</v>
      </c>
      <c r="FA849" s="401" t="n">
        <v>70</v>
      </c>
      <c r="FB849" s="401" t="n">
        <v>147</v>
      </c>
      <c r="FC849" s="401" t="n">
        <v>143</v>
      </c>
      <c r="FD849" s="401" t="n">
        <v>73</v>
      </c>
      <c r="FE849" s="401" t="n">
        <v>130</v>
      </c>
      <c r="FF849" s="401" t="n">
        <v>135</v>
      </c>
      <c r="FG849" s="401" t="n">
        <v>62</v>
      </c>
      <c r="FH849" s="401" t="n">
        <v>165</v>
      </c>
      <c r="FI849" s="401" t="n">
        <v>54</v>
      </c>
      <c r="FJ849" s="401" t="n">
        <v>43</v>
      </c>
      <c r="FK849" s="401" t="n">
        <v>148</v>
      </c>
      <c r="FL849" s="401" t="n">
        <v>84</v>
      </c>
      <c r="FM849" s="401" t="n">
        <v>1</v>
      </c>
      <c r="FO849" s="401" t="n">
        <v>44</v>
      </c>
      <c r="FP849" s="401" t="n">
        <v>86</v>
      </c>
      <c r="FQ849" s="401" t="n">
        <v>114</v>
      </c>
      <c r="FR849" s="401" t="n">
        <v>122</v>
      </c>
      <c r="FT849" s="401" t="n">
        <v>32</v>
      </c>
      <c r="FU849" s="401" t="n">
        <v>108</v>
      </c>
      <c r="FV849" s="401" t="n">
        <v>120</v>
      </c>
      <c r="FW849" s="401" t="n">
        <v>63</v>
      </c>
    </row>
    <row r="850" customFormat="false" ht="12.75" hidden="false" customHeight="false" outlineLevel="0" collapsed="false">
      <c r="E850" s="401" t="s">
        <v>227</v>
      </c>
      <c r="F850" s="401" t="n">
        <v>3</v>
      </c>
      <c r="G850" s="401" t="n">
        <v>100</v>
      </c>
      <c r="H850" s="401" t="n">
        <v>57</v>
      </c>
      <c r="I850" s="401" t="n">
        <v>43</v>
      </c>
      <c r="J850" s="401" t="n">
        <v>88</v>
      </c>
      <c r="K850" s="401" t="n">
        <v>157</v>
      </c>
      <c r="L850" s="401" t="n">
        <v>26</v>
      </c>
      <c r="M850" s="401" t="n">
        <v>61</v>
      </c>
      <c r="N850" s="401" t="n">
        <v>78</v>
      </c>
      <c r="O850" s="401" t="n">
        <v>169</v>
      </c>
      <c r="P850" s="401" t="n">
        <v>53</v>
      </c>
      <c r="Q850" s="401" t="n">
        <v>68</v>
      </c>
      <c r="R850" s="401" t="n">
        <v>115</v>
      </c>
      <c r="S850" s="401" t="n">
        <v>81</v>
      </c>
      <c r="T850" s="401" t="n">
        <v>47</v>
      </c>
      <c r="U850" s="401" t="n">
        <v>158</v>
      </c>
      <c r="V850" s="401" t="n">
        <v>143</v>
      </c>
      <c r="W850" s="401" t="n">
        <v>149</v>
      </c>
      <c r="X850" s="401" t="n">
        <v>151</v>
      </c>
      <c r="Y850" s="401" t="n">
        <v>8</v>
      </c>
      <c r="Z850" s="401" t="n">
        <v>150</v>
      </c>
      <c r="AA850" s="401" t="n">
        <v>84</v>
      </c>
      <c r="AB850" s="401" t="n">
        <v>51</v>
      </c>
      <c r="AC850" s="401" t="n">
        <v>96</v>
      </c>
      <c r="AD850" s="401" t="n">
        <v>139</v>
      </c>
      <c r="AE850" s="401" t="n">
        <v>64</v>
      </c>
      <c r="AF850" s="401" t="n">
        <v>34</v>
      </c>
      <c r="AG850" s="401" t="n">
        <v>170</v>
      </c>
      <c r="AH850" s="401" t="n">
        <v>48</v>
      </c>
      <c r="AI850" s="401" t="n">
        <v>126</v>
      </c>
      <c r="AJ850" s="401" t="n">
        <v>128</v>
      </c>
      <c r="AK850" s="401" t="n">
        <v>19</v>
      </c>
      <c r="AL850" s="401" t="n">
        <v>52</v>
      </c>
      <c r="AM850" s="401" t="n">
        <v>98</v>
      </c>
      <c r="AN850" s="401" t="n">
        <v>1</v>
      </c>
      <c r="AO850" s="401" t="n">
        <v>144</v>
      </c>
      <c r="AP850" s="401" t="n">
        <v>40</v>
      </c>
      <c r="AQ850" s="401" t="n">
        <v>104</v>
      </c>
      <c r="AR850" s="401" t="n">
        <v>127</v>
      </c>
      <c r="AS850" s="401" t="n">
        <v>67</v>
      </c>
      <c r="AT850" s="401" t="n">
        <v>72</v>
      </c>
      <c r="AU850" s="401" t="n">
        <v>140</v>
      </c>
      <c r="AV850" s="401" t="n">
        <v>10</v>
      </c>
      <c r="AW850" s="401" t="n">
        <v>11</v>
      </c>
      <c r="AX850" s="401" t="n">
        <v>77</v>
      </c>
      <c r="AY850" s="401" t="n">
        <v>172</v>
      </c>
      <c r="AZ850" s="401" t="n">
        <v>165</v>
      </c>
      <c r="BA850" s="401" t="n">
        <v>145</v>
      </c>
      <c r="BB850" s="401" t="n">
        <v>58</v>
      </c>
      <c r="BC850" s="401" t="n">
        <v>76</v>
      </c>
      <c r="BD850" s="401" t="n">
        <v>109</v>
      </c>
      <c r="BE850" s="401" t="n">
        <v>73</v>
      </c>
      <c r="BF850" s="401" t="n">
        <v>45</v>
      </c>
      <c r="BG850" s="401" t="n">
        <v>92</v>
      </c>
      <c r="BH850" s="401" t="n">
        <v>131</v>
      </c>
      <c r="BI850" s="401" t="n">
        <v>94</v>
      </c>
      <c r="BJ850" s="401" t="n">
        <v>119</v>
      </c>
      <c r="BK850" s="401" t="n">
        <v>49</v>
      </c>
      <c r="BL850" s="401" t="n">
        <v>2</v>
      </c>
      <c r="BM850" s="401" t="n">
        <v>147</v>
      </c>
      <c r="BN850" s="401" t="n">
        <v>20</v>
      </c>
      <c r="BO850" s="401" t="n">
        <v>101</v>
      </c>
      <c r="BP850" s="401" t="n">
        <v>112</v>
      </c>
      <c r="BQ850" s="401" t="n">
        <v>41</v>
      </c>
      <c r="BR850" s="401" t="n">
        <v>33</v>
      </c>
      <c r="BS850" s="401" t="n">
        <v>4</v>
      </c>
      <c r="BT850" s="401" t="n">
        <v>13</v>
      </c>
      <c r="BU850" s="401" t="n">
        <v>25</v>
      </c>
      <c r="BV850" s="401" t="n">
        <v>116</v>
      </c>
      <c r="BW850" s="401" t="n">
        <v>6</v>
      </c>
      <c r="BX850" s="401" t="n">
        <v>83</v>
      </c>
      <c r="BY850" s="401" t="n">
        <v>105</v>
      </c>
      <c r="BZ850" s="401" t="n">
        <v>121</v>
      </c>
      <c r="CA850" s="401" t="n">
        <v>156</v>
      </c>
      <c r="CB850" s="401" t="n">
        <v>46</v>
      </c>
      <c r="CC850" s="401" t="n">
        <v>18</v>
      </c>
      <c r="CD850" s="401" t="n">
        <v>153</v>
      </c>
      <c r="CE850" s="401" t="n">
        <v>95</v>
      </c>
      <c r="CF850" s="401" t="n">
        <v>106</v>
      </c>
      <c r="CG850" s="401" t="n">
        <v>162</v>
      </c>
      <c r="CH850" s="401" t="n">
        <v>154</v>
      </c>
      <c r="CI850" s="401" t="n">
        <v>59</v>
      </c>
      <c r="CJ850" s="401" t="n">
        <v>71</v>
      </c>
      <c r="CK850" s="401" t="n">
        <v>103</v>
      </c>
      <c r="CL850" s="401" t="n">
        <v>22</v>
      </c>
      <c r="CM850" s="401" t="n">
        <v>55</v>
      </c>
      <c r="CN850" s="401" t="n">
        <v>79</v>
      </c>
      <c r="CO850" s="401" t="n">
        <v>42</v>
      </c>
      <c r="CP850" s="401" t="n">
        <v>86</v>
      </c>
      <c r="CQ850" s="401" t="n">
        <v>16</v>
      </c>
      <c r="CR850" s="401" t="n">
        <v>99</v>
      </c>
      <c r="CS850" s="401" t="n">
        <v>35</v>
      </c>
      <c r="CT850" s="401" t="n">
        <v>24</v>
      </c>
      <c r="CU850" s="401" t="n">
        <v>56</v>
      </c>
      <c r="CV850" s="401" t="n">
        <v>14</v>
      </c>
      <c r="CW850" s="401" t="n">
        <v>93</v>
      </c>
      <c r="CX850" s="401" t="n">
        <v>167</v>
      </c>
      <c r="CY850" s="401" t="n">
        <v>125</v>
      </c>
      <c r="CZ850" s="401" t="n">
        <v>80</v>
      </c>
      <c r="DA850" s="401" t="n">
        <v>27</v>
      </c>
      <c r="DB850" s="401" t="n">
        <v>5</v>
      </c>
      <c r="DC850" s="401" t="n">
        <v>161</v>
      </c>
      <c r="DD850" s="401" t="n">
        <v>50</v>
      </c>
      <c r="DE850" s="401" t="n">
        <v>38</v>
      </c>
      <c r="DF850" s="401" t="n">
        <v>102</v>
      </c>
      <c r="DG850" s="401" t="n">
        <v>122</v>
      </c>
      <c r="DH850" s="401" t="n">
        <v>31</v>
      </c>
      <c r="DI850" s="401" t="n">
        <v>130</v>
      </c>
      <c r="DJ850" s="401" t="n">
        <v>23</v>
      </c>
      <c r="DK850" s="401" t="n">
        <v>97</v>
      </c>
      <c r="DL850" s="401" t="n">
        <v>168</v>
      </c>
      <c r="DM850" s="401" t="n">
        <v>89</v>
      </c>
      <c r="DN850" s="401" t="n">
        <v>65</v>
      </c>
      <c r="DO850" s="401" t="n">
        <v>138</v>
      </c>
      <c r="DP850" s="401" t="n">
        <v>66</v>
      </c>
      <c r="DQ850" s="401" t="n">
        <v>124</v>
      </c>
      <c r="DR850" s="401" t="n">
        <v>164</v>
      </c>
      <c r="DS850" s="401" t="n">
        <v>160</v>
      </c>
      <c r="DT850" s="401" t="n">
        <v>12</v>
      </c>
      <c r="DU850" s="401" t="n">
        <v>62</v>
      </c>
      <c r="DV850" s="401" t="n">
        <v>166</v>
      </c>
      <c r="DW850" s="401" t="n">
        <v>129</v>
      </c>
      <c r="DX850" s="401" t="n">
        <v>82</v>
      </c>
      <c r="DY850" s="401" t="n">
        <v>21</v>
      </c>
      <c r="DZ850" s="401" t="n">
        <v>44</v>
      </c>
      <c r="EA850" s="401" t="n">
        <v>30</v>
      </c>
      <c r="EB850" s="401" t="n">
        <v>9</v>
      </c>
      <c r="EC850" s="401" t="n">
        <v>39</v>
      </c>
      <c r="ED850" s="401" t="n">
        <v>87</v>
      </c>
      <c r="EE850" s="401" t="n">
        <v>108</v>
      </c>
      <c r="EF850" s="401" t="n">
        <v>137</v>
      </c>
      <c r="EG850" s="401" t="n">
        <v>133</v>
      </c>
      <c r="EH850" s="401" t="n">
        <v>17</v>
      </c>
      <c r="EI850" s="401" t="n">
        <v>111</v>
      </c>
      <c r="EJ850" s="401" t="n">
        <v>29</v>
      </c>
      <c r="EK850" s="401" t="n">
        <v>74</v>
      </c>
      <c r="EL850" s="401" t="n">
        <v>63</v>
      </c>
      <c r="EM850" s="401" t="n">
        <v>117</v>
      </c>
      <c r="EN850" s="401" t="n">
        <v>113</v>
      </c>
      <c r="EO850" s="401" t="n">
        <v>142</v>
      </c>
      <c r="EP850" s="401" t="n">
        <v>135</v>
      </c>
      <c r="EQ850" s="401" t="n">
        <v>171</v>
      </c>
      <c r="ER850" s="401" t="n">
        <v>70</v>
      </c>
      <c r="ES850" s="401" t="n">
        <v>36</v>
      </c>
      <c r="ET850" s="401" t="n">
        <v>148</v>
      </c>
      <c r="EU850" s="401" t="n">
        <v>60</v>
      </c>
      <c r="EV850" s="401" t="n">
        <v>155</v>
      </c>
      <c r="EW850" s="401" t="n">
        <v>107</v>
      </c>
      <c r="EX850" s="401" t="n">
        <v>136</v>
      </c>
      <c r="EY850" s="401" t="n">
        <v>163</v>
      </c>
      <c r="EZ850" s="401" t="n">
        <v>85</v>
      </c>
      <c r="FA850" s="401" t="n">
        <v>120</v>
      </c>
      <c r="FB850" s="401" t="n">
        <v>159</v>
      </c>
      <c r="FC850" s="401" t="n">
        <v>132</v>
      </c>
      <c r="FD850" s="401" t="n">
        <v>28</v>
      </c>
      <c r="FE850" s="401" t="n">
        <v>114</v>
      </c>
      <c r="FF850" s="401" t="n">
        <v>69</v>
      </c>
      <c r="FG850" s="401" t="n">
        <v>152</v>
      </c>
      <c r="FH850" s="401" t="n">
        <v>32</v>
      </c>
      <c r="FI850" s="401" t="n">
        <v>118</v>
      </c>
      <c r="FJ850" s="401" t="n">
        <v>75</v>
      </c>
      <c r="FK850" s="401" t="n">
        <v>91</v>
      </c>
      <c r="FL850" s="401" t="n">
        <v>90</v>
      </c>
      <c r="FM850" s="401" t="n">
        <v>141</v>
      </c>
      <c r="FO850" s="401" t="n">
        <v>15</v>
      </c>
      <c r="FP850" s="401" t="n">
        <v>110</v>
      </c>
      <c r="FQ850" s="401" t="n">
        <v>7</v>
      </c>
      <c r="FR850" s="401" t="n">
        <v>146</v>
      </c>
      <c r="FT850" s="401" t="n">
        <v>54</v>
      </c>
      <c r="FU850" s="401" t="n">
        <v>134</v>
      </c>
      <c r="FV850" s="401" t="n">
        <v>37</v>
      </c>
      <c r="FW850" s="401" t="n">
        <v>123</v>
      </c>
    </row>
    <row r="852" customFormat="false" ht="12.75" hidden="false" customHeight="false" outlineLevel="0" collapsed="false">
      <c r="D852" s="446" t="n">
        <v>173</v>
      </c>
      <c r="E852" s="39" t="s">
        <v>250</v>
      </c>
    </row>
    <row r="853" customFormat="false" ht="12.75" hidden="false" customHeight="false" outlineLevel="0" collapsed="false">
      <c r="E853" s="401" t="s">
        <v>198</v>
      </c>
      <c r="F853" s="401" t="n">
        <v>1</v>
      </c>
      <c r="G853" s="401" t="n">
        <v>2</v>
      </c>
      <c r="H853" s="401" t="n">
        <v>3</v>
      </c>
      <c r="I853" s="401" t="n">
        <v>4</v>
      </c>
      <c r="J853" s="401" t="n">
        <v>5</v>
      </c>
      <c r="K853" s="401" t="n">
        <v>6</v>
      </c>
      <c r="L853" s="401" t="n">
        <v>7</v>
      </c>
      <c r="M853" s="401" t="n">
        <v>8</v>
      </c>
      <c r="N853" s="401" t="n">
        <v>9</v>
      </c>
      <c r="O853" s="401" t="n">
        <v>10</v>
      </c>
      <c r="P853" s="401" t="n">
        <v>11</v>
      </c>
      <c r="Q853" s="401" t="n">
        <v>12</v>
      </c>
      <c r="R853" s="401" t="n">
        <v>13</v>
      </c>
      <c r="S853" s="401" t="n">
        <v>14</v>
      </c>
      <c r="T853" s="401" t="n">
        <v>15</v>
      </c>
      <c r="U853" s="401" t="n">
        <v>16</v>
      </c>
      <c r="V853" s="401" t="n">
        <v>17</v>
      </c>
      <c r="W853" s="401" t="n">
        <v>18</v>
      </c>
      <c r="X853" s="401" t="n">
        <v>19</v>
      </c>
      <c r="Y853" s="401" t="n">
        <v>20</v>
      </c>
      <c r="Z853" s="401" t="n">
        <v>21</v>
      </c>
      <c r="AA853" s="401" t="n">
        <v>22</v>
      </c>
      <c r="AB853" s="401" t="n">
        <v>23</v>
      </c>
      <c r="AC853" s="401" t="n">
        <v>24</v>
      </c>
      <c r="AD853" s="401" t="n">
        <v>25</v>
      </c>
      <c r="AE853" s="401" t="n">
        <v>26</v>
      </c>
      <c r="AF853" s="401" t="n">
        <v>27</v>
      </c>
      <c r="AG853" s="401" t="n">
        <v>28</v>
      </c>
      <c r="AH853" s="401" t="n">
        <v>29</v>
      </c>
      <c r="AI853" s="401" t="n">
        <v>30</v>
      </c>
      <c r="AJ853" s="401" t="n">
        <v>31</v>
      </c>
      <c r="AK853" s="401" t="n">
        <v>32</v>
      </c>
      <c r="AL853" s="401" t="n">
        <v>33</v>
      </c>
      <c r="AM853" s="401" t="n">
        <v>34</v>
      </c>
      <c r="AN853" s="401" t="n">
        <v>35</v>
      </c>
      <c r="AO853" s="401" t="n">
        <v>36</v>
      </c>
      <c r="AP853" s="401" t="n">
        <v>37</v>
      </c>
      <c r="AQ853" s="401" t="n">
        <v>38</v>
      </c>
      <c r="AR853" s="401" t="n">
        <v>39</v>
      </c>
      <c r="AS853" s="401" t="n">
        <v>40</v>
      </c>
      <c r="AT853" s="401" t="n">
        <v>41</v>
      </c>
      <c r="AU853" s="401" t="n">
        <v>42</v>
      </c>
      <c r="AV853" s="401" t="n">
        <v>43</v>
      </c>
      <c r="AW853" s="401" t="n">
        <v>44</v>
      </c>
      <c r="AX853" s="401" t="n">
        <v>45</v>
      </c>
      <c r="AY853" s="401" t="n">
        <v>46</v>
      </c>
      <c r="AZ853" s="401" t="n">
        <v>47</v>
      </c>
      <c r="BA853" s="401" t="n">
        <v>48</v>
      </c>
      <c r="BB853" s="401" t="n">
        <v>49</v>
      </c>
      <c r="BC853" s="401" t="n">
        <v>50</v>
      </c>
      <c r="BD853" s="401" t="n">
        <v>51</v>
      </c>
      <c r="BE853" s="401" t="n">
        <v>52</v>
      </c>
      <c r="BF853" s="401" t="n">
        <v>53</v>
      </c>
      <c r="BG853" s="401" t="n">
        <v>54</v>
      </c>
      <c r="BH853" s="401" t="n">
        <v>55</v>
      </c>
      <c r="BI853" s="401" t="n">
        <v>56</v>
      </c>
      <c r="BJ853" s="401" t="n">
        <v>57</v>
      </c>
      <c r="BK853" s="401" t="n">
        <v>58</v>
      </c>
      <c r="BL853" s="401" t="n">
        <v>59</v>
      </c>
      <c r="BM853" s="401" t="n">
        <v>60</v>
      </c>
      <c r="BN853" s="401" t="n">
        <v>61</v>
      </c>
      <c r="BO853" s="401" t="n">
        <v>62</v>
      </c>
      <c r="BP853" s="401" t="n">
        <v>63</v>
      </c>
      <c r="BQ853" s="401" t="n">
        <v>64</v>
      </c>
      <c r="BR853" s="401" t="n">
        <v>65</v>
      </c>
      <c r="BS853" s="401" t="n">
        <v>66</v>
      </c>
      <c r="BT853" s="401" t="n">
        <v>67</v>
      </c>
      <c r="BU853" s="401" t="n">
        <v>68</v>
      </c>
      <c r="BV853" s="401" t="n">
        <v>69</v>
      </c>
      <c r="BW853" s="401" t="n">
        <v>70</v>
      </c>
      <c r="BX853" s="401" t="n">
        <v>71</v>
      </c>
      <c r="BY853" s="401" t="n">
        <v>72</v>
      </c>
      <c r="BZ853" s="401" t="n">
        <v>73</v>
      </c>
      <c r="CA853" s="401" t="n">
        <v>74</v>
      </c>
      <c r="CB853" s="401" t="n">
        <v>75</v>
      </c>
      <c r="CC853" s="401" t="n">
        <v>76</v>
      </c>
      <c r="CD853" s="401" t="n">
        <v>77</v>
      </c>
      <c r="CE853" s="401" t="n">
        <v>78</v>
      </c>
      <c r="CF853" s="401" t="n">
        <v>79</v>
      </c>
      <c r="CG853" s="401" t="n">
        <v>80</v>
      </c>
      <c r="CH853" s="401" t="n">
        <v>81</v>
      </c>
      <c r="CI853" s="401" t="n">
        <v>82</v>
      </c>
      <c r="CJ853" s="401" t="n">
        <v>83</v>
      </c>
      <c r="CK853" s="401" t="n">
        <v>84</v>
      </c>
      <c r="CL853" s="401" t="n">
        <v>85</v>
      </c>
      <c r="CM853" s="401" t="n">
        <v>86</v>
      </c>
      <c r="CN853" s="401" t="n">
        <v>87</v>
      </c>
      <c r="CO853" s="401" t="n">
        <v>88</v>
      </c>
      <c r="CP853" s="401" t="n">
        <v>89</v>
      </c>
      <c r="CQ853" s="401" t="n">
        <v>90</v>
      </c>
      <c r="CR853" s="401" t="n">
        <v>91</v>
      </c>
      <c r="CS853" s="401" t="n">
        <v>92</v>
      </c>
      <c r="CT853" s="401" t="n">
        <v>93</v>
      </c>
      <c r="CU853" s="401" t="n">
        <v>94</v>
      </c>
      <c r="CV853" s="401" t="n">
        <v>95</v>
      </c>
      <c r="CW853" s="401" t="n">
        <v>96</v>
      </c>
      <c r="CX853" s="401" t="n">
        <v>97</v>
      </c>
      <c r="CY853" s="401" t="n">
        <v>98</v>
      </c>
      <c r="CZ853" s="401" t="n">
        <v>99</v>
      </c>
      <c r="DA853" s="401" t="n">
        <v>100</v>
      </c>
      <c r="DB853" s="401" t="n">
        <v>101</v>
      </c>
      <c r="DC853" s="401" t="n">
        <v>102</v>
      </c>
      <c r="DD853" s="401" t="n">
        <v>103</v>
      </c>
      <c r="DE853" s="401" t="n">
        <v>104</v>
      </c>
      <c r="DF853" s="401" t="n">
        <v>105</v>
      </c>
      <c r="DG853" s="401" t="n">
        <v>106</v>
      </c>
      <c r="DH853" s="401" t="n">
        <v>107</v>
      </c>
      <c r="DI853" s="401" t="n">
        <v>108</v>
      </c>
      <c r="DJ853" s="401" t="n">
        <v>109</v>
      </c>
      <c r="DK853" s="401" t="n">
        <v>110</v>
      </c>
      <c r="DL853" s="401" t="n">
        <v>111</v>
      </c>
      <c r="DM853" s="401" t="n">
        <v>112</v>
      </c>
      <c r="DN853" s="401" t="n">
        <v>113</v>
      </c>
      <c r="DO853" s="401" t="n">
        <v>114</v>
      </c>
      <c r="DP853" s="401" t="n">
        <v>115</v>
      </c>
      <c r="DQ853" s="401" t="n">
        <v>116</v>
      </c>
      <c r="DR853" s="401" t="n">
        <v>117</v>
      </c>
      <c r="DS853" s="401" t="n">
        <v>118</v>
      </c>
      <c r="DT853" s="401" t="n">
        <v>119</v>
      </c>
      <c r="DU853" s="401" t="n">
        <v>120</v>
      </c>
      <c r="DV853" s="401" t="n">
        <v>121</v>
      </c>
      <c r="DW853" s="401" t="n">
        <v>122</v>
      </c>
      <c r="DX853" s="401" t="n">
        <v>123</v>
      </c>
      <c r="DY853" s="401" t="n">
        <v>124</v>
      </c>
      <c r="DZ853" s="401" t="n">
        <v>125</v>
      </c>
      <c r="EA853" s="401" t="n">
        <v>126</v>
      </c>
      <c r="EB853" s="401" t="n">
        <v>127</v>
      </c>
      <c r="EC853" s="401" t="n">
        <v>128</v>
      </c>
      <c r="ED853" s="401" t="n">
        <v>129</v>
      </c>
      <c r="EE853" s="401" t="n">
        <v>130</v>
      </c>
      <c r="EF853" s="401" t="n">
        <v>131</v>
      </c>
      <c r="EG853" s="401" t="n">
        <v>132</v>
      </c>
      <c r="EH853" s="401" t="n">
        <v>133</v>
      </c>
      <c r="EI853" s="401" t="n">
        <v>134</v>
      </c>
      <c r="EJ853" s="401" t="n">
        <v>135</v>
      </c>
      <c r="EK853" s="401" t="n">
        <v>136</v>
      </c>
      <c r="EL853" s="401" t="n">
        <v>137</v>
      </c>
      <c r="EM853" s="401" t="n">
        <v>138</v>
      </c>
      <c r="EN853" s="401" t="n">
        <v>139</v>
      </c>
      <c r="EO853" s="401" t="n">
        <v>140</v>
      </c>
      <c r="EP853" s="401" t="n">
        <v>141</v>
      </c>
      <c r="EQ853" s="401" t="n">
        <v>142</v>
      </c>
      <c r="ER853" s="401" t="n">
        <v>143</v>
      </c>
      <c r="ES853" s="401" t="n">
        <v>144</v>
      </c>
      <c r="ET853" s="401" t="n">
        <v>145</v>
      </c>
      <c r="EU853" s="401" t="n">
        <v>146</v>
      </c>
      <c r="EV853" s="401" t="n">
        <v>147</v>
      </c>
      <c r="EW853" s="401" t="n">
        <v>148</v>
      </c>
      <c r="EX853" s="401" t="n">
        <v>149</v>
      </c>
      <c r="EY853" s="401" t="n">
        <v>150</v>
      </c>
      <c r="EZ853" s="401" t="n">
        <v>151</v>
      </c>
      <c r="FA853" s="401" t="n">
        <v>152</v>
      </c>
      <c r="FB853" s="401" t="n">
        <v>153</v>
      </c>
      <c r="FC853" s="401" t="n">
        <v>154</v>
      </c>
      <c r="FD853" s="401" t="n">
        <v>155</v>
      </c>
      <c r="FE853" s="401" t="n">
        <v>156</v>
      </c>
      <c r="FF853" s="401" t="n">
        <v>157</v>
      </c>
      <c r="FG853" s="401" t="n">
        <v>158</v>
      </c>
      <c r="FH853" s="401" t="n">
        <v>159</v>
      </c>
      <c r="FI853" s="401" t="n">
        <v>160</v>
      </c>
      <c r="FJ853" s="401" t="n">
        <v>161</v>
      </c>
      <c r="FK853" s="401" t="n">
        <v>162</v>
      </c>
      <c r="FL853" s="401" t="n">
        <v>163</v>
      </c>
      <c r="FM853" s="401" t="n">
        <v>164</v>
      </c>
      <c r="FN853" s="401" t="n">
        <v>165</v>
      </c>
      <c r="FO853" s="401" t="n">
        <v>166</v>
      </c>
      <c r="FP853" s="401" t="n">
        <v>167</v>
      </c>
      <c r="FQ853" s="401" t="n">
        <v>168</v>
      </c>
      <c r="FR853" s="401" t="n">
        <v>169</v>
      </c>
      <c r="FT853" s="401" t="n">
        <v>170</v>
      </c>
      <c r="FU853" s="401" t="n">
        <v>171</v>
      </c>
      <c r="FV853" s="401" t="n">
        <v>172</v>
      </c>
      <c r="FW853" s="401" t="n">
        <v>173</v>
      </c>
    </row>
    <row r="854" customFormat="false" ht="12.75" hidden="false" customHeight="false" outlineLevel="0" collapsed="false">
      <c r="E854" s="401" t="s">
        <v>225</v>
      </c>
      <c r="F854" s="401" t="n">
        <v>118</v>
      </c>
      <c r="G854" s="401" t="n">
        <v>126</v>
      </c>
      <c r="H854" s="401" t="n">
        <v>66</v>
      </c>
      <c r="I854" s="401" t="n">
        <v>33</v>
      </c>
      <c r="J854" s="401" t="n">
        <v>102</v>
      </c>
      <c r="K854" s="401" t="n">
        <v>124</v>
      </c>
      <c r="L854" s="401" t="n">
        <v>129</v>
      </c>
      <c r="M854" s="401" t="n">
        <v>137</v>
      </c>
      <c r="N854" s="401" t="n">
        <v>61</v>
      </c>
      <c r="O854" s="401" t="n">
        <v>72</v>
      </c>
      <c r="P854" s="401" t="n">
        <v>163</v>
      </c>
      <c r="Q854" s="401" t="n">
        <v>133</v>
      </c>
      <c r="R854" s="401" t="n">
        <v>5</v>
      </c>
      <c r="S854" s="401" t="n">
        <v>45</v>
      </c>
      <c r="T854" s="401" t="n">
        <v>47</v>
      </c>
      <c r="U854" s="401" t="n">
        <v>127</v>
      </c>
      <c r="V854" s="401" t="n">
        <v>56</v>
      </c>
      <c r="W854" s="401" t="n">
        <v>114</v>
      </c>
      <c r="X854" s="401" t="n">
        <v>153</v>
      </c>
      <c r="Y854" s="401" t="n">
        <v>36</v>
      </c>
      <c r="Z854" s="401" t="n">
        <v>38</v>
      </c>
      <c r="AA854" s="401" t="n">
        <v>155</v>
      </c>
      <c r="AB854" s="401" t="n">
        <v>74</v>
      </c>
      <c r="AC854" s="401" t="n">
        <v>8</v>
      </c>
      <c r="AD854" s="401" t="n">
        <v>48</v>
      </c>
      <c r="AE854" s="401" t="n">
        <v>79</v>
      </c>
      <c r="AF854" s="401" t="n">
        <v>150</v>
      </c>
      <c r="AG854" s="401" t="n">
        <v>164</v>
      </c>
      <c r="AH854" s="401" t="n">
        <v>152</v>
      </c>
      <c r="AI854" s="401" t="n">
        <v>113</v>
      </c>
      <c r="AJ854" s="401" t="n">
        <v>89</v>
      </c>
      <c r="AK854" s="401" t="n">
        <v>104</v>
      </c>
      <c r="AL854" s="401" t="n">
        <v>117</v>
      </c>
      <c r="AM854" s="401" t="n">
        <v>13</v>
      </c>
      <c r="AN854" s="401" t="n">
        <v>151</v>
      </c>
      <c r="AO854" s="401" t="n">
        <v>108</v>
      </c>
      <c r="AP854" s="401" t="n">
        <v>35</v>
      </c>
      <c r="AQ854" s="401" t="n">
        <v>173</v>
      </c>
      <c r="AR854" s="401" t="n">
        <v>42</v>
      </c>
      <c r="AS854" s="401" t="n">
        <v>46</v>
      </c>
      <c r="AT854" s="401" t="n">
        <v>107</v>
      </c>
      <c r="AU854" s="401" t="n">
        <v>91</v>
      </c>
      <c r="AV854" s="401" t="n">
        <v>136</v>
      </c>
      <c r="AW854" s="401" t="n">
        <v>100</v>
      </c>
      <c r="AX854" s="401" t="n">
        <v>141</v>
      </c>
      <c r="AY854" s="401" t="n">
        <v>15</v>
      </c>
      <c r="AZ854" s="401" t="n">
        <v>65</v>
      </c>
      <c r="BA854" s="401" t="n">
        <v>170</v>
      </c>
      <c r="BB854" s="401" t="n">
        <v>86</v>
      </c>
      <c r="BC854" s="401" t="n">
        <v>39</v>
      </c>
      <c r="BD854" s="401" t="n">
        <v>2</v>
      </c>
      <c r="BE854" s="401" t="n">
        <v>98</v>
      </c>
      <c r="BF854" s="401" t="n">
        <v>167</v>
      </c>
      <c r="BG854" s="401" t="n">
        <v>105</v>
      </c>
      <c r="BH854" s="401" t="n">
        <v>27</v>
      </c>
      <c r="BI854" s="401" t="n">
        <v>50</v>
      </c>
      <c r="BJ854" s="401" t="n">
        <v>134</v>
      </c>
      <c r="BK854" s="401" t="n">
        <v>116</v>
      </c>
      <c r="BL854" s="401" t="n">
        <v>148</v>
      </c>
      <c r="BM854" s="401" t="n">
        <v>103</v>
      </c>
      <c r="BN854" s="401" t="n">
        <v>40</v>
      </c>
      <c r="BO854" s="401" t="n">
        <v>154</v>
      </c>
      <c r="BP854" s="401" t="n">
        <v>157</v>
      </c>
      <c r="BQ854" s="401" t="n">
        <v>96</v>
      </c>
      <c r="BR854" s="401" t="n">
        <v>76</v>
      </c>
      <c r="BS854" s="401" t="n">
        <v>3</v>
      </c>
      <c r="BT854" s="401" t="n">
        <v>145</v>
      </c>
      <c r="BU854" s="401" t="n">
        <v>165</v>
      </c>
      <c r="BV854" s="401" t="n">
        <v>132</v>
      </c>
      <c r="BW854" s="401" t="n">
        <v>64</v>
      </c>
      <c r="BX854" s="401" t="n">
        <v>4</v>
      </c>
      <c r="BY854" s="401" t="n">
        <v>9</v>
      </c>
      <c r="BZ854" s="401" t="n">
        <v>97</v>
      </c>
      <c r="CA854" s="401" t="n">
        <v>161</v>
      </c>
      <c r="CB854" s="401" t="n">
        <v>14</v>
      </c>
      <c r="CC854" s="401" t="n">
        <v>159</v>
      </c>
      <c r="CD854" s="401" t="n">
        <v>93</v>
      </c>
      <c r="CE854" s="401" t="n">
        <v>77</v>
      </c>
      <c r="CF854" s="401" t="n">
        <v>147</v>
      </c>
      <c r="CG854" s="401" t="n">
        <v>166</v>
      </c>
      <c r="CH854" s="401" t="n">
        <v>10</v>
      </c>
      <c r="CI854" s="401" t="n">
        <v>70</v>
      </c>
      <c r="CJ854" s="401" t="n">
        <v>115</v>
      </c>
      <c r="CK854" s="401" t="n">
        <v>85</v>
      </c>
      <c r="CL854" s="401" t="n">
        <v>49</v>
      </c>
      <c r="CM854" s="401" t="n">
        <v>44</v>
      </c>
      <c r="CN854" s="401" t="n">
        <v>94</v>
      </c>
      <c r="CO854" s="401" t="n">
        <v>24</v>
      </c>
      <c r="CP854" s="401" t="n">
        <v>80</v>
      </c>
      <c r="CQ854" s="401" t="n">
        <v>156</v>
      </c>
      <c r="CR854" s="401" t="n">
        <v>125</v>
      </c>
      <c r="CS854" s="401" t="n">
        <v>54</v>
      </c>
      <c r="CT854" s="401" t="n">
        <v>37</v>
      </c>
      <c r="CU854" s="401" t="n">
        <v>131</v>
      </c>
      <c r="CV854" s="401" t="n">
        <v>169</v>
      </c>
      <c r="CW854" s="401" t="n">
        <v>29</v>
      </c>
      <c r="CX854" s="401" t="n">
        <v>78</v>
      </c>
      <c r="CY854" s="401" t="n">
        <v>144</v>
      </c>
      <c r="CZ854" s="401" t="n">
        <v>106</v>
      </c>
      <c r="DA854" s="401" t="n">
        <v>58</v>
      </c>
      <c r="DB854" s="401" t="n">
        <v>162</v>
      </c>
      <c r="DC854" s="401" t="n">
        <v>138</v>
      </c>
      <c r="DD854" s="401" t="n">
        <v>12</v>
      </c>
      <c r="DE854" s="401" t="n">
        <v>32</v>
      </c>
      <c r="DF854" s="401" t="n">
        <v>63</v>
      </c>
      <c r="DG854" s="401" t="n">
        <v>172</v>
      </c>
      <c r="DH854" s="401" t="n">
        <v>19</v>
      </c>
      <c r="DI854" s="401" t="n">
        <v>119</v>
      </c>
      <c r="DJ854" s="401" t="n">
        <v>7</v>
      </c>
      <c r="DK854" s="401" t="n">
        <v>26</v>
      </c>
      <c r="DL854" s="401" t="n">
        <v>83</v>
      </c>
      <c r="DM854" s="401" t="n">
        <v>120</v>
      </c>
      <c r="DN854" s="401" t="n">
        <v>139</v>
      </c>
      <c r="DO854" s="401" t="n">
        <v>92</v>
      </c>
      <c r="DP854" s="401" t="n">
        <v>171</v>
      </c>
      <c r="DQ854" s="401" t="n">
        <v>69</v>
      </c>
      <c r="DR854" s="401" t="n">
        <v>110</v>
      </c>
      <c r="DS854" s="401" t="n">
        <v>111</v>
      </c>
      <c r="DT854" s="401" t="n">
        <v>87</v>
      </c>
      <c r="DU854" s="401" t="n">
        <v>121</v>
      </c>
      <c r="DV854" s="401" t="n">
        <v>112</v>
      </c>
      <c r="DW854" s="401" t="n">
        <v>168</v>
      </c>
      <c r="DX854" s="401" t="n">
        <v>67</v>
      </c>
      <c r="DY854" s="401" t="n">
        <v>6</v>
      </c>
      <c r="DZ854" s="401" t="n">
        <v>17</v>
      </c>
      <c r="EA854" s="401" t="n">
        <v>55</v>
      </c>
      <c r="EB854" s="401" t="n">
        <v>158</v>
      </c>
      <c r="EC854" s="401" t="n">
        <v>140</v>
      </c>
      <c r="ED854" s="401" t="n">
        <v>41</v>
      </c>
      <c r="EE854" s="401" t="n">
        <v>123</v>
      </c>
      <c r="EF854" s="401" t="n">
        <v>135</v>
      </c>
      <c r="EG854" s="401" t="n">
        <v>68</v>
      </c>
      <c r="EH854" s="401" t="n">
        <v>95</v>
      </c>
      <c r="EI854" s="401" t="n">
        <v>57</v>
      </c>
      <c r="EJ854" s="401" t="n">
        <v>18</v>
      </c>
      <c r="EK854" s="401" t="n">
        <v>43</v>
      </c>
      <c r="EL854" s="401" t="n">
        <v>34</v>
      </c>
      <c r="EM854" s="401" t="n">
        <v>101</v>
      </c>
      <c r="EN854" s="401" t="n">
        <v>16</v>
      </c>
      <c r="EO854" s="401" t="n">
        <v>142</v>
      </c>
      <c r="EP854" s="401" t="n">
        <v>143</v>
      </c>
      <c r="EQ854" s="401" t="n">
        <v>21</v>
      </c>
      <c r="ER854" s="401" t="n">
        <v>109</v>
      </c>
      <c r="ES854" s="401" t="n">
        <v>52</v>
      </c>
      <c r="ET854" s="401" t="n">
        <v>81</v>
      </c>
      <c r="EU854" s="401" t="n">
        <v>20</v>
      </c>
      <c r="EV854" s="401" t="n">
        <v>28</v>
      </c>
      <c r="EW854" s="401" t="n">
        <v>59</v>
      </c>
      <c r="EX854" s="401" t="n">
        <v>73</v>
      </c>
      <c r="EY854" s="401" t="n">
        <v>23</v>
      </c>
      <c r="EZ854" s="401" t="n">
        <v>99</v>
      </c>
      <c r="FA854" s="401" t="n">
        <v>160</v>
      </c>
      <c r="FB854" s="401" t="n">
        <v>149</v>
      </c>
      <c r="FC854" s="401" t="n">
        <v>71</v>
      </c>
      <c r="FD854" s="401" t="n">
        <v>22</v>
      </c>
      <c r="FE854" s="401" t="n">
        <v>84</v>
      </c>
      <c r="FF854" s="401" t="n">
        <v>90</v>
      </c>
      <c r="FG854" s="401" t="n">
        <v>62</v>
      </c>
      <c r="FH854" s="401" t="n">
        <v>146</v>
      </c>
      <c r="FI854" s="401" t="n">
        <v>51</v>
      </c>
      <c r="FJ854" s="401" t="n">
        <v>60</v>
      </c>
      <c r="FK854" s="401" t="n">
        <v>1</v>
      </c>
      <c r="FL854" s="401" t="n">
        <v>11</v>
      </c>
      <c r="FM854" s="401" t="n">
        <v>31</v>
      </c>
      <c r="FN854" s="401" t="n">
        <v>128</v>
      </c>
      <c r="FO854" s="401" t="n">
        <v>25</v>
      </c>
      <c r="FP854" s="401" t="n">
        <v>53</v>
      </c>
      <c r="FQ854" s="401" t="n">
        <v>122</v>
      </c>
      <c r="FR854" s="401" t="n">
        <v>88</v>
      </c>
      <c r="FT854" s="401" t="n">
        <v>30</v>
      </c>
      <c r="FU854" s="401" t="n">
        <v>75</v>
      </c>
      <c r="FV854" s="401" t="n">
        <v>130</v>
      </c>
      <c r="FW854" s="401" t="n">
        <v>82</v>
      </c>
    </row>
    <row r="855" customFormat="false" ht="12.75" hidden="false" customHeight="false" outlineLevel="0" collapsed="false">
      <c r="E855" s="401" t="s">
        <v>227</v>
      </c>
      <c r="F855" s="401" t="n">
        <v>70</v>
      </c>
      <c r="G855" s="401" t="n">
        <v>165</v>
      </c>
      <c r="H855" s="401" t="n">
        <v>166</v>
      </c>
      <c r="I855" s="401" t="n">
        <v>143</v>
      </c>
      <c r="J855" s="401" t="n">
        <v>71</v>
      </c>
      <c r="K855" s="401" t="n">
        <v>17</v>
      </c>
      <c r="L855" s="401" t="n">
        <v>124</v>
      </c>
      <c r="M855" s="401" t="n">
        <v>150</v>
      </c>
      <c r="N855" s="401" t="n">
        <v>81</v>
      </c>
      <c r="O855" s="401" t="n">
        <v>126</v>
      </c>
      <c r="P855" s="401" t="n">
        <v>140</v>
      </c>
      <c r="Q855" s="401" t="n">
        <v>20</v>
      </c>
      <c r="R855" s="401" t="n">
        <v>142</v>
      </c>
      <c r="S855" s="401" t="n">
        <v>93</v>
      </c>
      <c r="T855" s="401" t="n">
        <v>163</v>
      </c>
      <c r="U855" s="401" t="n">
        <v>145</v>
      </c>
      <c r="V855" s="401" t="n">
        <v>103</v>
      </c>
      <c r="W855" s="401" t="n">
        <v>34</v>
      </c>
      <c r="X855" s="401" t="n">
        <v>157</v>
      </c>
      <c r="Y855" s="401" t="n">
        <v>138</v>
      </c>
      <c r="Z855" s="401" t="n">
        <v>33</v>
      </c>
      <c r="AA855" s="401" t="n">
        <v>50</v>
      </c>
      <c r="AB855" s="401" t="n">
        <v>29</v>
      </c>
      <c r="AC855" s="401" t="n">
        <v>62</v>
      </c>
      <c r="AD855" s="401" t="n">
        <v>56</v>
      </c>
      <c r="AE855" s="401" t="n">
        <v>85</v>
      </c>
      <c r="AF855" s="401" t="n">
        <v>40</v>
      </c>
      <c r="AG855" s="401" t="n">
        <v>75</v>
      </c>
      <c r="AH855" s="401" t="n">
        <v>3</v>
      </c>
      <c r="AI855" s="401" t="n">
        <v>68</v>
      </c>
      <c r="AJ855" s="401" t="n">
        <v>147</v>
      </c>
      <c r="AK855" s="401" t="n">
        <v>164</v>
      </c>
      <c r="AL855" s="401" t="n">
        <v>65</v>
      </c>
      <c r="AM855" s="401" t="n">
        <v>125</v>
      </c>
      <c r="AN855" s="401" t="n">
        <v>1</v>
      </c>
      <c r="AO855" s="401" t="n">
        <v>54</v>
      </c>
      <c r="AP855" s="401" t="n">
        <v>153</v>
      </c>
      <c r="AQ855" s="401" t="n">
        <v>171</v>
      </c>
      <c r="AR855" s="401" t="n">
        <v>136</v>
      </c>
      <c r="AS855" s="401" t="n">
        <v>99</v>
      </c>
      <c r="AT855" s="401" t="n">
        <v>152</v>
      </c>
      <c r="AU855" s="401" t="n">
        <v>25</v>
      </c>
      <c r="AV855" s="401" t="n">
        <v>160</v>
      </c>
      <c r="AW855" s="401" t="n">
        <v>76</v>
      </c>
      <c r="AX855" s="401" t="n">
        <v>37</v>
      </c>
      <c r="AY855" s="401" t="n">
        <v>14</v>
      </c>
      <c r="AZ855" s="401" t="n">
        <v>23</v>
      </c>
      <c r="BA855" s="401" t="n">
        <v>155</v>
      </c>
      <c r="BB855" s="401" t="n">
        <v>141</v>
      </c>
      <c r="BC855" s="401" t="n">
        <v>66</v>
      </c>
      <c r="BD855" s="401" t="n">
        <v>144</v>
      </c>
      <c r="BE855" s="401" t="n">
        <v>109</v>
      </c>
      <c r="BF855" s="401" t="n">
        <v>9</v>
      </c>
      <c r="BG855" s="401" t="n">
        <v>170</v>
      </c>
      <c r="BH855" s="401" t="n">
        <v>122</v>
      </c>
      <c r="BI855" s="401" t="n">
        <v>105</v>
      </c>
      <c r="BJ855" s="401" t="n">
        <v>148</v>
      </c>
      <c r="BK855" s="401" t="n">
        <v>156</v>
      </c>
      <c r="BL855" s="401" t="n">
        <v>107</v>
      </c>
      <c r="BM855" s="401" t="n">
        <v>28</v>
      </c>
      <c r="BN855" s="401" t="n">
        <v>87</v>
      </c>
      <c r="BO855" s="401" t="n">
        <v>24</v>
      </c>
      <c r="BP855" s="401" t="n">
        <v>151</v>
      </c>
      <c r="BQ855" s="401" t="n">
        <v>11</v>
      </c>
      <c r="BR855" s="401" t="n">
        <v>116</v>
      </c>
      <c r="BS855" s="401" t="n">
        <v>22</v>
      </c>
      <c r="BT855" s="401" t="n">
        <v>173</v>
      </c>
      <c r="BU855" s="401" t="n">
        <v>154</v>
      </c>
      <c r="BV855" s="401" t="n">
        <v>168</v>
      </c>
      <c r="BW855" s="401" t="n">
        <v>106</v>
      </c>
      <c r="BX855" s="401" t="n">
        <v>120</v>
      </c>
      <c r="BY855" s="401" t="n">
        <v>130</v>
      </c>
      <c r="BZ855" s="401" t="n">
        <v>61</v>
      </c>
      <c r="CA855" s="401" t="n">
        <v>112</v>
      </c>
      <c r="CB855" s="401" t="n">
        <v>108</v>
      </c>
      <c r="CC855" s="401" t="n">
        <v>92</v>
      </c>
      <c r="CD855" s="401" t="n">
        <v>123</v>
      </c>
      <c r="CE855" s="401" t="n">
        <v>10</v>
      </c>
      <c r="CF855" s="401" t="n">
        <v>162</v>
      </c>
      <c r="CG855" s="401" t="n">
        <v>44</v>
      </c>
      <c r="CH855" s="401" t="n">
        <v>32</v>
      </c>
      <c r="CI855" s="401" t="n">
        <v>58</v>
      </c>
      <c r="CJ855" s="401" t="n">
        <v>96</v>
      </c>
      <c r="CK855" s="401" t="n">
        <v>118</v>
      </c>
      <c r="CL855" s="401" t="n">
        <v>158</v>
      </c>
      <c r="CM855" s="401" t="n">
        <v>134</v>
      </c>
      <c r="CN855" s="401" t="n">
        <v>113</v>
      </c>
      <c r="CO855" s="401" t="n">
        <v>94</v>
      </c>
      <c r="CP855" s="401" t="n">
        <v>127</v>
      </c>
      <c r="CQ855" s="401" t="n">
        <v>69</v>
      </c>
      <c r="CR855" s="401" t="n">
        <v>47</v>
      </c>
      <c r="CS855" s="401" t="n">
        <v>95</v>
      </c>
      <c r="CT855" s="401" t="n">
        <v>82</v>
      </c>
      <c r="CU855" s="401" t="n">
        <v>38</v>
      </c>
      <c r="CV855" s="401" t="n">
        <v>111</v>
      </c>
      <c r="CW855" s="401" t="n">
        <v>8</v>
      </c>
      <c r="CX855" s="401" t="n">
        <v>18</v>
      </c>
      <c r="CY855" s="401" t="n">
        <v>51</v>
      </c>
      <c r="CZ855" s="401" t="n">
        <v>26</v>
      </c>
      <c r="DA855" s="401" t="n">
        <v>41</v>
      </c>
      <c r="DB855" s="401" t="n">
        <v>80</v>
      </c>
      <c r="DC855" s="401" t="n">
        <v>139</v>
      </c>
      <c r="DD855" s="401" t="n">
        <v>129</v>
      </c>
      <c r="DE855" s="401" t="n">
        <v>46</v>
      </c>
      <c r="DF855" s="401" t="n">
        <v>6</v>
      </c>
      <c r="DG855" s="401" t="n">
        <v>169</v>
      </c>
      <c r="DH855" s="401" t="n">
        <v>121</v>
      </c>
      <c r="DI855" s="401" t="n">
        <v>35</v>
      </c>
      <c r="DJ855" s="401" t="n">
        <v>55</v>
      </c>
      <c r="DK855" s="401" t="n">
        <v>133</v>
      </c>
      <c r="DL855" s="401" t="n">
        <v>5</v>
      </c>
      <c r="DM855" s="401" t="n">
        <v>74</v>
      </c>
      <c r="DN855" s="401" t="n">
        <v>90</v>
      </c>
      <c r="DO855" s="401" t="n">
        <v>53</v>
      </c>
      <c r="DP855" s="401" t="n">
        <v>167</v>
      </c>
      <c r="DQ855" s="401" t="n">
        <v>72</v>
      </c>
      <c r="DR855" s="401" t="n">
        <v>86</v>
      </c>
      <c r="DS855" s="401" t="n">
        <v>84</v>
      </c>
      <c r="DT855" s="401" t="n">
        <v>21</v>
      </c>
      <c r="DU855" s="401" t="n">
        <v>159</v>
      </c>
      <c r="DV855" s="401" t="n">
        <v>45</v>
      </c>
      <c r="DW855" s="401" t="n">
        <v>89</v>
      </c>
      <c r="DX855" s="401" t="n">
        <v>19</v>
      </c>
      <c r="DY855" s="401" t="n">
        <v>15</v>
      </c>
      <c r="DZ855" s="401" t="n">
        <v>79</v>
      </c>
      <c r="EA855" s="401" t="n">
        <v>119</v>
      </c>
      <c r="EB855" s="401" t="n">
        <v>128</v>
      </c>
      <c r="EC855" s="401" t="n">
        <v>42</v>
      </c>
      <c r="ED855" s="401" t="n">
        <v>78</v>
      </c>
      <c r="EE855" s="401" t="n">
        <v>101</v>
      </c>
      <c r="EF855" s="401" t="n">
        <v>88</v>
      </c>
      <c r="EG855" s="401" t="n">
        <v>4</v>
      </c>
      <c r="EH855" s="401" t="n">
        <v>110</v>
      </c>
      <c r="EI855" s="401" t="n">
        <v>117</v>
      </c>
      <c r="EJ855" s="401" t="n">
        <v>137</v>
      </c>
      <c r="EK855" s="401" t="n">
        <v>39</v>
      </c>
      <c r="EL855" s="401" t="n">
        <v>131</v>
      </c>
      <c r="EM855" s="401" t="n">
        <v>27</v>
      </c>
      <c r="EN855" s="401" t="n">
        <v>172</v>
      </c>
      <c r="EO855" s="401" t="n">
        <v>83</v>
      </c>
      <c r="EP855" s="401" t="n">
        <v>49</v>
      </c>
      <c r="EQ855" s="401" t="n">
        <v>13</v>
      </c>
      <c r="ER855" s="401" t="n">
        <v>161</v>
      </c>
      <c r="ES855" s="401" t="n">
        <v>98</v>
      </c>
      <c r="ET855" s="401" t="n">
        <v>31</v>
      </c>
      <c r="EU855" s="401" t="n">
        <v>52</v>
      </c>
      <c r="EV855" s="401" t="n">
        <v>114</v>
      </c>
      <c r="EW855" s="401" t="n">
        <v>57</v>
      </c>
      <c r="EX855" s="401" t="n">
        <v>43</v>
      </c>
      <c r="EY855" s="401" t="n">
        <v>77</v>
      </c>
      <c r="EZ855" s="401" t="n">
        <v>63</v>
      </c>
      <c r="FA855" s="401" t="n">
        <v>36</v>
      </c>
      <c r="FB855" s="401" t="n">
        <v>132</v>
      </c>
      <c r="FC855" s="401" t="n">
        <v>97</v>
      </c>
      <c r="FD855" s="401" t="n">
        <v>16</v>
      </c>
      <c r="FE855" s="401" t="n">
        <v>64</v>
      </c>
      <c r="FF855" s="401" t="n">
        <v>73</v>
      </c>
      <c r="FG855" s="401" t="n">
        <v>60</v>
      </c>
      <c r="FH855" s="401" t="n">
        <v>12</v>
      </c>
      <c r="FI855" s="401" t="n">
        <v>91</v>
      </c>
      <c r="FJ855" s="401" t="n">
        <v>115</v>
      </c>
      <c r="FK855" s="401" t="n">
        <v>59</v>
      </c>
      <c r="FL855" s="401" t="n">
        <v>7</v>
      </c>
      <c r="FM855" s="401" t="n">
        <v>30</v>
      </c>
      <c r="FN855" s="401" t="n">
        <v>2</v>
      </c>
      <c r="FO855" s="401" t="n">
        <v>48</v>
      </c>
      <c r="FP855" s="401" t="n">
        <v>146</v>
      </c>
      <c r="FQ855" s="401" t="n">
        <v>104</v>
      </c>
      <c r="FR855" s="401" t="n">
        <v>135</v>
      </c>
      <c r="FT855" s="401" t="n">
        <v>100</v>
      </c>
      <c r="FU855" s="401" t="n">
        <v>149</v>
      </c>
      <c r="FV855" s="401" t="n">
        <v>102</v>
      </c>
      <c r="FW855" s="401" t="n">
        <v>67</v>
      </c>
    </row>
    <row r="857" customFormat="false" ht="12.75" hidden="false" customHeight="false" outlineLevel="0" collapsed="false">
      <c r="D857" s="446" t="n">
        <v>174</v>
      </c>
      <c r="E857" s="39" t="s">
        <v>250</v>
      </c>
    </row>
    <row r="858" customFormat="false" ht="12.75" hidden="false" customHeight="false" outlineLevel="0" collapsed="false">
      <c r="E858" s="401" t="s">
        <v>198</v>
      </c>
      <c r="F858" s="401" t="n">
        <v>1</v>
      </c>
      <c r="G858" s="401" t="n">
        <v>2</v>
      </c>
      <c r="H858" s="401" t="n">
        <v>3</v>
      </c>
      <c r="I858" s="401" t="n">
        <v>4</v>
      </c>
      <c r="J858" s="401" t="n">
        <v>5</v>
      </c>
      <c r="K858" s="401" t="n">
        <v>6</v>
      </c>
      <c r="L858" s="401" t="n">
        <v>7</v>
      </c>
      <c r="M858" s="401" t="n">
        <v>8</v>
      </c>
      <c r="N858" s="401" t="n">
        <v>9</v>
      </c>
      <c r="O858" s="401" t="n">
        <v>10</v>
      </c>
      <c r="P858" s="401" t="n">
        <v>11</v>
      </c>
      <c r="Q858" s="401" t="n">
        <v>12</v>
      </c>
      <c r="R858" s="401" t="n">
        <v>13</v>
      </c>
      <c r="S858" s="401" t="n">
        <v>14</v>
      </c>
      <c r="T858" s="401" t="n">
        <v>15</v>
      </c>
      <c r="U858" s="401" t="n">
        <v>16</v>
      </c>
      <c r="V858" s="401" t="n">
        <v>17</v>
      </c>
      <c r="W858" s="401" t="n">
        <v>18</v>
      </c>
      <c r="X858" s="401" t="n">
        <v>19</v>
      </c>
      <c r="Y858" s="401" t="n">
        <v>20</v>
      </c>
      <c r="Z858" s="401" t="n">
        <v>21</v>
      </c>
      <c r="AA858" s="401" t="n">
        <v>22</v>
      </c>
      <c r="AB858" s="401" t="n">
        <v>23</v>
      </c>
      <c r="AC858" s="401" t="n">
        <v>24</v>
      </c>
      <c r="AD858" s="401" t="n">
        <v>25</v>
      </c>
      <c r="AE858" s="401" t="n">
        <v>26</v>
      </c>
      <c r="AF858" s="401" t="n">
        <v>27</v>
      </c>
      <c r="AG858" s="401" t="n">
        <v>28</v>
      </c>
      <c r="AH858" s="401" t="n">
        <v>29</v>
      </c>
      <c r="AI858" s="401" t="n">
        <v>30</v>
      </c>
      <c r="AJ858" s="401" t="n">
        <v>31</v>
      </c>
      <c r="AK858" s="401" t="n">
        <v>32</v>
      </c>
      <c r="AL858" s="401" t="n">
        <v>33</v>
      </c>
      <c r="AM858" s="401" t="n">
        <v>34</v>
      </c>
      <c r="AN858" s="401" t="n">
        <v>35</v>
      </c>
      <c r="AO858" s="401" t="n">
        <v>36</v>
      </c>
      <c r="AP858" s="401" t="n">
        <v>37</v>
      </c>
      <c r="AQ858" s="401" t="n">
        <v>38</v>
      </c>
      <c r="AR858" s="401" t="n">
        <v>39</v>
      </c>
      <c r="AS858" s="401" t="n">
        <v>40</v>
      </c>
      <c r="AT858" s="401" t="n">
        <v>41</v>
      </c>
      <c r="AU858" s="401" t="n">
        <v>42</v>
      </c>
      <c r="AV858" s="401" t="n">
        <v>43</v>
      </c>
      <c r="AW858" s="401" t="n">
        <v>44</v>
      </c>
      <c r="AX858" s="401" t="n">
        <v>45</v>
      </c>
      <c r="AY858" s="401" t="n">
        <v>46</v>
      </c>
      <c r="AZ858" s="401" t="n">
        <v>47</v>
      </c>
      <c r="BA858" s="401" t="n">
        <v>48</v>
      </c>
      <c r="BB858" s="401" t="n">
        <v>49</v>
      </c>
      <c r="BC858" s="401" t="n">
        <v>50</v>
      </c>
      <c r="BD858" s="401" t="n">
        <v>51</v>
      </c>
      <c r="BE858" s="401" t="n">
        <v>52</v>
      </c>
      <c r="BF858" s="401" t="n">
        <v>53</v>
      </c>
      <c r="BG858" s="401" t="n">
        <v>54</v>
      </c>
      <c r="BH858" s="401" t="n">
        <v>55</v>
      </c>
      <c r="BI858" s="401" t="n">
        <v>56</v>
      </c>
      <c r="BJ858" s="401" t="n">
        <v>57</v>
      </c>
      <c r="BK858" s="401" t="n">
        <v>58</v>
      </c>
      <c r="BL858" s="401" t="n">
        <v>59</v>
      </c>
      <c r="BM858" s="401" t="n">
        <v>60</v>
      </c>
      <c r="BN858" s="401" t="n">
        <v>61</v>
      </c>
      <c r="BO858" s="401" t="n">
        <v>62</v>
      </c>
      <c r="BP858" s="401" t="n">
        <v>63</v>
      </c>
      <c r="BQ858" s="401" t="n">
        <v>64</v>
      </c>
      <c r="BR858" s="401" t="n">
        <v>65</v>
      </c>
      <c r="BS858" s="401" t="n">
        <v>66</v>
      </c>
      <c r="BT858" s="401" t="n">
        <v>67</v>
      </c>
      <c r="BU858" s="401" t="n">
        <v>68</v>
      </c>
      <c r="BV858" s="401" t="n">
        <v>69</v>
      </c>
      <c r="BW858" s="401" t="n">
        <v>70</v>
      </c>
      <c r="BX858" s="401" t="n">
        <v>71</v>
      </c>
      <c r="BY858" s="401" t="n">
        <v>72</v>
      </c>
      <c r="BZ858" s="401" t="n">
        <v>73</v>
      </c>
      <c r="CA858" s="401" t="n">
        <v>74</v>
      </c>
      <c r="CB858" s="401" t="n">
        <v>75</v>
      </c>
      <c r="CC858" s="401" t="n">
        <v>76</v>
      </c>
      <c r="CD858" s="401" t="n">
        <v>77</v>
      </c>
      <c r="CE858" s="401" t="n">
        <v>78</v>
      </c>
      <c r="CF858" s="401" t="n">
        <v>79</v>
      </c>
      <c r="CG858" s="401" t="n">
        <v>80</v>
      </c>
      <c r="CH858" s="401" t="n">
        <v>81</v>
      </c>
      <c r="CI858" s="401" t="n">
        <v>82</v>
      </c>
      <c r="CJ858" s="401" t="n">
        <v>83</v>
      </c>
      <c r="CK858" s="401" t="n">
        <v>84</v>
      </c>
      <c r="CL858" s="401" t="n">
        <v>85</v>
      </c>
      <c r="CM858" s="401" t="n">
        <v>86</v>
      </c>
      <c r="CN858" s="401" t="n">
        <v>87</v>
      </c>
      <c r="CO858" s="401" t="n">
        <v>88</v>
      </c>
      <c r="CP858" s="401" t="n">
        <v>89</v>
      </c>
      <c r="CQ858" s="401" t="n">
        <v>90</v>
      </c>
      <c r="CR858" s="401" t="n">
        <v>91</v>
      </c>
      <c r="CS858" s="401" t="n">
        <v>92</v>
      </c>
      <c r="CT858" s="401" t="n">
        <v>93</v>
      </c>
      <c r="CU858" s="401" t="n">
        <v>94</v>
      </c>
      <c r="CV858" s="401" t="n">
        <v>95</v>
      </c>
      <c r="CW858" s="401" t="n">
        <v>96</v>
      </c>
      <c r="CX858" s="401" t="n">
        <v>97</v>
      </c>
      <c r="CY858" s="401" t="n">
        <v>98</v>
      </c>
      <c r="CZ858" s="401" t="n">
        <v>99</v>
      </c>
      <c r="DA858" s="401" t="n">
        <v>100</v>
      </c>
      <c r="DB858" s="401" t="n">
        <v>101</v>
      </c>
      <c r="DC858" s="401" t="n">
        <v>102</v>
      </c>
      <c r="DD858" s="401" t="n">
        <v>103</v>
      </c>
      <c r="DE858" s="401" t="n">
        <v>104</v>
      </c>
      <c r="DF858" s="401" t="n">
        <v>105</v>
      </c>
      <c r="DG858" s="401" t="n">
        <v>106</v>
      </c>
      <c r="DH858" s="401" t="n">
        <v>107</v>
      </c>
      <c r="DI858" s="401" t="n">
        <v>108</v>
      </c>
      <c r="DJ858" s="401" t="n">
        <v>109</v>
      </c>
      <c r="DK858" s="401" t="n">
        <v>110</v>
      </c>
      <c r="DL858" s="401" t="n">
        <v>111</v>
      </c>
      <c r="DM858" s="401" t="n">
        <v>112</v>
      </c>
      <c r="DN858" s="401" t="n">
        <v>113</v>
      </c>
      <c r="DO858" s="401" t="n">
        <v>114</v>
      </c>
      <c r="DP858" s="401" t="n">
        <v>115</v>
      </c>
      <c r="DQ858" s="401" t="n">
        <v>116</v>
      </c>
      <c r="DR858" s="401" t="n">
        <v>117</v>
      </c>
      <c r="DS858" s="401" t="n">
        <v>118</v>
      </c>
      <c r="DT858" s="401" t="n">
        <v>119</v>
      </c>
      <c r="DU858" s="401" t="n">
        <v>120</v>
      </c>
      <c r="DV858" s="401" t="n">
        <v>121</v>
      </c>
      <c r="DW858" s="401" t="n">
        <v>122</v>
      </c>
      <c r="DX858" s="401" t="n">
        <v>123</v>
      </c>
      <c r="DY858" s="401" t="n">
        <v>124</v>
      </c>
      <c r="DZ858" s="401" t="n">
        <v>125</v>
      </c>
      <c r="EA858" s="401" t="n">
        <v>126</v>
      </c>
      <c r="EB858" s="401" t="n">
        <v>127</v>
      </c>
      <c r="EC858" s="401" t="n">
        <v>128</v>
      </c>
      <c r="ED858" s="401" t="n">
        <v>129</v>
      </c>
      <c r="EE858" s="401" t="n">
        <v>130</v>
      </c>
      <c r="EF858" s="401" t="n">
        <v>131</v>
      </c>
      <c r="EG858" s="401" t="n">
        <v>132</v>
      </c>
      <c r="EH858" s="401" t="n">
        <v>133</v>
      </c>
      <c r="EI858" s="401" t="n">
        <v>134</v>
      </c>
      <c r="EJ858" s="401" t="n">
        <v>135</v>
      </c>
      <c r="EK858" s="401" t="n">
        <v>136</v>
      </c>
      <c r="EL858" s="401" t="n">
        <v>137</v>
      </c>
      <c r="EM858" s="401" t="n">
        <v>138</v>
      </c>
      <c r="EN858" s="401" t="n">
        <v>139</v>
      </c>
      <c r="EO858" s="401" t="n">
        <v>140</v>
      </c>
      <c r="EP858" s="401" t="n">
        <v>141</v>
      </c>
      <c r="EQ858" s="401" t="n">
        <v>142</v>
      </c>
      <c r="ER858" s="401" t="n">
        <v>143</v>
      </c>
      <c r="ES858" s="401" t="n">
        <v>144</v>
      </c>
      <c r="ET858" s="401" t="n">
        <v>145</v>
      </c>
      <c r="EU858" s="401" t="n">
        <v>146</v>
      </c>
      <c r="EV858" s="401" t="n">
        <v>147</v>
      </c>
      <c r="EW858" s="401" t="n">
        <v>148</v>
      </c>
      <c r="EX858" s="401" t="n">
        <v>149</v>
      </c>
      <c r="EY858" s="401" t="n">
        <v>150</v>
      </c>
      <c r="EZ858" s="401" t="n">
        <v>151</v>
      </c>
      <c r="FA858" s="401" t="n">
        <v>152</v>
      </c>
      <c r="FB858" s="401" t="n">
        <v>153</v>
      </c>
      <c r="FC858" s="401" t="n">
        <v>154</v>
      </c>
      <c r="FD858" s="401" t="n">
        <v>155</v>
      </c>
      <c r="FE858" s="401" t="n">
        <v>156</v>
      </c>
      <c r="FF858" s="401" t="n">
        <v>157</v>
      </c>
      <c r="FG858" s="401" t="n">
        <v>158</v>
      </c>
      <c r="FH858" s="401" t="n">
        <v>159</v>
      </c>
      <c r="FI858" s="401" t="n">
        <v>160</v>
      </c>
      <c r="FJ858" s="401" t="n">
        <v>161</v>
      </c>
      <c r="FK858" s="401" t="n">
        <v>162</v>
      </c>
      <c r="FL858" s="401" t="n">
        <v>163</v>
      </c>
      <c r="FM858" s="401" t="n">
        <v>164</v>
      </c>
      <c r="FN858" s="401" t="n">
        <v>165</v>
      </c>
      <c r="FO858" s="401" t="n">
        <v>166</v>
      </c>
      <c r="FP858" s="401" t="n">
        <v>167</v>
      </c>
      <c r="FQ858" s="401" t="n">
        <v>168</v>
      </c>
      <c r="FR858" s="401" t="n">
        <v>169</v>
      </c>
      <c r="FS858" s="401" t="n">
        <v>170</v>
      </c>
      <c r="FT858" s="401" t="n">
        <v>171</v>
      </c>
      <c r="FU858" s="401" t="n">
        <v>172</v>
      </c>
      <c r="FV858" s="401" t="n">
        <v>173</v>
      </c>
      <c r="FW858" s="401" t="n">
        <v>174</v>
      </c>
    </row>
    <row r="859" customFormat="false" ht="12.75" hidden="false" customHeight="false" outlineLevel="0" collapsed="false">
      <c r="E859" s="401" t="s">
        <v>225</v>
      </c>
      <c r="F859" s="401" t="n">
        <v>99</v>
      </c>
      <c r="G859" s="401" t="n">
        <v>38</v>
      </c>
      <c r="H859" s="401" t="n">
        <v>149</v>
      </c>
      <c r="I859" s="401" t="n">
        <v>90</v>
      </c>
      <c r="J859" s="401" t="n">
        <v>132</v>
      </c>
      <c r="K859" s="401" t="n">
        <v>50</v>
      </c>
      <c r="L859" s="401" t="n">
        <v>34</v>
      </c>
      <c r="M859" s="401" t="n">
        <v>152</v>
      </c>
      <c r="N859" s="401" t="n">
        <v>5</v>
      </c>
      <c r="O859" s="401" t="n">
        <v>166</v>
      </c>
      <c r="P859" s="401" t="n">
        <v>47</v>
      </c>
      <c r="Q859" s="401" t="n">
        <v>71</v>
      </c>
      <c r="R859" s="401" t="n">
        <v>104</v>
      </c>
      <c r="S859" s="401" t="n">
        <v>86</v>
      </c>
      <c r="T859" s="401" t="n">
        <v>19</v>
      </c>
      <c r="U859" s="401" t="n">
        <v>14</v>
      </c>
      <c r="V859" s="401" t="n">
        <v>133</v>
      </c>
      <c r="W859" s="401" t="n">
        <v>35</v>
      </c>
      <c r="X859" s="401" t="n">
        <v>23</v>
      </c>
      <c r="Y859" s="401" t="n">
        <v>123</v>
      </c>
      <c r="Z859" s="401" t="n">
        <v>59</v>
      </c>
      <c r="AA859" s="401" t="n">
        <v>46</v>
      </c>
      <c r="AB859" s="401" t="n">
        <v>72</v>
      </c>
      <c r="AC859" s="401" t="n">
        <v>168</v>
      </c>
      <c r="AD859" s="401" t="n">
        <v>131</v>
      </c>
      <c r="AE859" s="401" t="n">
        <v>8</v>
      </c>
      <c r="AF859" s="401" t="n">
        <v>101</v>
      </c>
      <c r="AG859" s="401" t="n">
        <v>69</v>
      </c>
      <c r="AH859" s="401" t="n">
        <v>33</v>
      </c>
      <c r="AI859" s="401" t="n">
        <v>117</v>
      </c>
      <c r="AJ859" s="401" t="n">
        <v>9</v>
      </c>
      <c r="AK859" s="401" t="n">
        <v>63</v>
      </c>
      <c r="AL859" s="401" t="n">
        <v>22</v>
      </c>
      <c r="AM859" s="401" t="n">
        <v>137</v>
      </c>
      <c r="AN859" s="401" t="n">
        <v>48</v>
      </c>
      <c r="AO859" s="401" t="n">
        <v>150</v>
      </c>
      <c r="AP859" s="401" t="n">
        <v>118</v>
      </c>
      <c r="AQ859" s="401" t="n">
        <v>136</v>
      </c>
      <c r="AR859" s="401" t="n">
        <v>96</v>
      </c>
      <c r="AS859" s="401" t="n">
        <v>161</v>
      </c>
      <c r="AT859" s="401" t="n">
        <v>70</v>
      </c>
      <c r="AU859" s="401" t="n">
        <v>73</v>
      </c>
      <c r="AV859" s="401" t="n">
        <v>27</v>
      </c>
      <c r="AW859" s="401" t="n">
        <v>113</v>
      </c>
      <c r="AX859" s="401" t="n">
        <v>127</v>
      </c>
      <c r="AY859" s="401" t="n">
        <v>92</v>
      </c>
      <c r="AZ859" s="401" t="n">
        <v>16</v>
      </c>
      <c r="BA859" s="401" t="n">
        <v>36</v>
      </c>
      <c r="BB859" s="401" t="n">
        <v>147</v>
      </c>
      <c r="BC859" s="401" t="n">
        <v>124</v>
      </c>
      <c r="BD859" s="401" t="n">
        <v>169</v>
      </c>
      <c r="BE859" s="401" t="n">
        <v>81</v>
      </c>
      <c r="BF859" s="401" t="n">
        <v>157</v>
      </c>
      <c r="BG859" s="401" t="n">
        <v>107</v>
      </c>
      <c r="BH859" s="401" t="n">
        <v>172</v>
      </c>
      <c r="BI859" s="401" t="n">
        <v>7</v>
      </c>
      <c r="BJ859" s="401" t="n">
        <v>44</v>
      </c>
      <c r="BK859" s="401" t="n">
        <v>67</v>
      </c>
      <c r="BL859" s="401" t="n">
        <v>77</v>
      </c>
      <c r="BM859" s="401" t="n">
        <v>18</v>
      </c>
      <c r="BN859" s="401" t="n">
        <v>110</v>
      </c>
      <c r="BO859" s="401" t="n">
        <v>78</v>
      </c>
      <c r="BP859" s="401" t="n">
        <v>159</v>
      </c>
      <c r="BQ859" s="401" t="n">
        <v>21</v>
      </c>
      <c r="BR859" s="401" t="n">
        <v>174</v>
      </c>
      <c r="BS859" s="401" t="n">
        <v>160</v>
      </c>
      <c r="BT859" s="401" t="n">
        <v>120</v>
      </c>
      <c r="BU859" s="401" t="n">
        <v>52</v>
      </c>
      <c r="BV859" s="401" t="n">
        <v>56</v>
      </c>
      <c r="BW859" s="401" t="n">
        <v>41</v>
      </c>
      <c r="BX859" s="401" t="n">
        <v>134</v>
      </c>
      <c r="BY859" s="401" t="n">
        <v>20</v>
      </c>
      <c r="BZ859" s="401" t="n">
        <v>12</v>
      </c>
      <c r="CA859" s="401" t="n">
        <v>91</v>
      </c>
      <c r="CB859" s="401" t="n">
        <v>116</v>
      </c>
      <c r="CC859" s="401" t="n">
        <v>29</v>
      </c>
      <c r="CD859" s="401" t="n">
        <v>109</v>
      </c>
      <c r="CE859" s="401" t="n">
        <v>15</v>
      </c>
      <c r="CF859" s="401" t="n">
        <v>25</v>
      </c>
      <c r="CG859" s="401" t="n">
        <v>153</v>
      </c>
      <c r="CH859" s="401" t="n">
        <v>80</v>
      </c>
      <c r="CI859" s="401" t="n">
        <v>145</v>
      </c>
      <c r="CJ859" s="401" t="n">
        <v>66</v>
      </c>
      <c r="CK859" s="401" t="n">
        <v>112</v>
      </c>
      <c r="CL859" s="401" t="n">
        <v>13</v>
      </c>
      <c r="CM859" s="401" t="n">
        <v>167</v>
      </c>
      <c r="CN859" s="401" t="n">
        <v>98</v>
      </c>
      <c r="CO859" s="401" t="n">
        <v>6</v>
      </c>
      <c r="CP859" s="401" t="n">
        <v>95</v>
      </c>
      <c r="CQ859" s="401" t="n">
        <v>146</v>
      </c>
      <c r="CR859" s="401" t="n">
        <v>74</v>
      </c>
      <c r="CS859" s="401" t="n">
        <v>45</v>
      </c>
      <c r="CT859" s="401" t="n">
        <v>30</v>
      </c>
      <c r="CU859" s="401" t="n">
        <v>85</v>
      </c>
      <c r="CV859" s="401" t="n">
        <v>3</v>
      </c>
      <c r="CW859" s="401" t="n">
        <v>83</v>
      </c>
      <c r="CX859" s="401" t="n">
        <v>108</v>
      </c>
      <c r="CY859" s="401" t="n">
        <v>39</v>
      </c>
      <c r="CZ859" s="401" t="n">
        <v>103</v>
      </c>
      <c r="DA859" s="401" t="n">
        <v>76</v>
      </c>
      <c r="DB859" s="401" t="n">
        <v>144</v>
      </c>
      <c r="DC859" s="401" t="n">
        <v>58</v>
      </c>
      <c r="DD859" s="401" t="n">
        <v>87</v>
      </c>
      <c r="DE859" s="401" t="n">
        <v>43</v>
      </c>
      <c r="DF859" s="401" t="n">
        <v>148</v>
      </c>
      <c r="DG859" s="401" t="n">
        <v>164</v>
      </c>
      <c r="DH859" s="401" t="n">
        <v>68</v>
      </c>
      <c r="DI859" s="401" t="n">
        <v>97</v>
      </c>
      <c r="DJ859" s="401" t="n">
        <v>142</v>
      </c>
      <c r="DK859" s="401" t="n">
        <v>61</v>
      </c>
      <c r="DL859" s="401" t="n">
        <v>125</v>
      </c>
      <c r="DM859" s="401" t="n">
        <v>84</v>
      </c>
      <c r="DN859" s="401" t="n">
        <v>57</v>
      </c>
      <c r="DO859" s="401" t="n">
        <v>26</v>
      </c>
      <c r="DP859" s="401" t="n">
        <v>139</v>
      </c>
      <c r="DQ859" s="401" t="n">
        <v>94</v>
      </c>
      <c r="DR859" s="401" t="n">
        <v>10</v>
      </c>
      <c r="DS859" s="401" t="n">
        <v>37</v>
      </c>
      <c r="DT859" s="401" t="n">
        <v>158</v>
      </c>
      <c r="DU859" s="401" t="n">
        <v>122</v>
      </c>
      <c r="DV859" s="401" t="n">
        <v>53</v>
      </c>
      <c r="DW859" s="401" t="n">
        <v>75</v>
      </c>
      <c r="DX859" s="401" t="n">
        <v>114</v>
      </c>
      <c r="DY859" s="401" t="n">
        <v>128</v>
      </c>
      <c r="DZ859" s="401" t="n">
        <v>121</v>
      </c>
      <c r="EA859" s="401" t="n">
        <v>49</v>
      </c>
      <c r="EB859" s="401" t="n">
        <v>115</v>
      </c>
      <c r="EC859" s="401" t="n">
        <v>55</v>
      </c>
      <c r="ED859" s="401" t="n">
        <v>62</v>
      </c>
      <c r="EE859" s="401" t="n">
        <v>151</v>
      </c>
      <c r="EF859" s="401" t="n">
        <v>28</v>
      </c>
      <c r="EG859" s="401" t="n">
        <v>51</v>
      </c>
      <c r="EH859" s="401" t="n">
        <v>140</v>
      </c>
      <c r="EI859" s="401" t="n">
        <v>11</v>
      </c>
      <c r="EJ859" s="401" t="n">
        <v>173</v>
      </c>
      <c r="EK859" s="401" t="n">
        <v>170</v>
      </c>
      <c r="EL859" s="401" t="n">
        <v>171</v>
      </c>
      <c r="EM859" s="401" t="n">
        <v>155</v>
      </c>
      <c r="EN859" s="401" t="n">
        <v>138</v>
      </c>
      <c r="EO859" s="401" t="n">
        <v>93</v>
      </c>
      <c r="EP859" s="401" t="n">
        <v>65</v>
      </c>
      <c r="EQ859" s="401" t="n">
        <v>1</v>
      </c>
      <c r="ER859" s="401" t="n">
        <v>100</v>
      </c>
      <c r="ES859" s="401" t="n">
        <v>156</v>
      </c>
      <c r="ET859" s="401" t="n">
        <v>126</v>
      </c>
      <c r="EU859" s="401" t="n">
        <v>24</v>
      </c>
      <c r="EV859" s="401" t="n">
        <v>54</v>
      </c>
      <c r="EW859" s="401" t="n">
        <v>82</v>
      </c>
      <c r="EX859" s="401" t="n">
        <v>42</v>
      </c>
      <c r="EY859" s="401" t="n">
        <v>162</v>
      </c>
      <c r="EZ859" s="401" t="n">
        <v>130</v>
      </c>
      <c r="FA859" s="401" t="n">
        <v>154</v>
      </c>
      <c r="FB859" s="401" t="n">
        <v>89</v>
      </c>
      <c r="FC859" s="401" t="n">
        <v>102</v>
      </c>
      <c r="FD859" s="401" t="n">
        <v>141</v>
      </c>
      <c r="FE859" s="401" t="n">
        <v>79</v>
      </c>
      <c r="FF859" s="401" t="n">
        <v>119</v>
      </c>
      <c r="FG859" s="401" t="n">
        <v>32</v>
      </c>
      <c r="FH859" s="401" t="n">
        <v>111</v>
      </c>
      <c r="FI859" s="401" t="n">
        <v>129</v>
      </c>
      <c r="FJ859" s="401" t="n">
        <v>40</v>
      </c>
      <c r="FK859" s="401" t="n">
        <v>163</v>
      </c>
      <c r="FL859" s="401" t="n">
        <v>60</v>
      </c>
      <c r="FM859" s="401" t="n">
        <v>106</v>
      </c>
      <c r="FN859" s="401" t="n">
        <v>143</v>
      </c>
      <c r="FO859" s="401" t="n">
        <v>64</v>
      </c>
      <c r="FP859" s="401" t="n">
        <v>88</v>
      </c>
      <c r="FQ859" s="401" t="n">
        <v>165</v>
      </c>
      <c r="FR859" s="401" t="n">
        <v>31</v>
      </c>
      <c r="FS859" s="401" t="n">
        <v>2</v>
      </c>
      <c r="FT859" s="401" t="n">
        <v>105</v>
      </c>
      <c r="FU859" s="401" t="n">
        <v>135</v>
      </c>
      <c r="FV859" s="401" t="n">
        <v>4</v>
      </c>
      <c r="FW859" s="401" t="n">
        <v>17</v>
      </c>
    </row>
    <row r="860" customFormat="false" ht="12.75" hidden="false" customHeight="false" outlineLevel="0" collapsed="false">
      <c r="E860" s="401" t="s">
        <v>227</v>
      </c>
      <c r="F860" s="401" t="n">
        <v>35</v>
      </c>
      <c r="G860" s="401" t="n">
        <v>110</v>
      </c>
      <c r="H860" s="401" t="n">
        <v>111</v>
      </c>
      <c r="I860" s="401" t="n">
        <v>38</v>
      </c>
      <c r="J860" s="401" t="n">
        <v>73</v>
      </c>
      <c r="K860" s="401" t="n">
        <v>148</v>
      </c>
      <c r="L860" s="401" t="n">
        <v>156</v>
      </c>
      <c r="M860" s="401" t="n">
        <v>135</v>
      </c>
      <c r="N860" s="401" t="n">
        <v>70</v>
      </c>
      <c r="O860" s="401" t="n">
        <v>52</v>
      </c>
      <c r="P860" s="401" t="n">
        <v>4</v>
      </c>
      <c r="Q860" s="401" t="n">
        <v>86</v>
      </c>
      <c r="R860" s="401" t="n">
        <v>42</v>
      </c>
      <c r="S860" s="401" t="n">
        <v>157</v>
      </c>
      <c r="T860" s="401" t="n">
        <v>57</v>
      </c>
      <c r="U860" s="401" t="n">
        <v>48</v>
      </c>
      <c r="V860" s="401" t="n">
        <v>15</v>
      </c>
      <c r="W860" s="401" t="n">
        <v>172</v>
      </c>
      <c r="X860" s="401" t="n">
        <v>88</v>
      </c>
      <c r="Y860" s="401" t="n">
        <v>7</v>
      </c>
      <c r="Z860" s="401" t="n">
        <v>162</v>
      </c>
      <c r="AA860" s="401" t="n">
        <v>93</v>
      </c>
      <c r="AB860" s="401" t="n">
        <v>102</v>
      </c>
      <c r="AC860" s="401" t="n">
        <v>150</v>
      </c>
      <c r="AD860" s="401" t="n">
        <v>68</v>
      </c>
      <c r="AE860" s="401" t="n">
        <v>90</v>
      </c>
      <c r="AF860" s="401" t="n">
        <v>69</v>
      </c>
      <c r="AG860" s="401" t="n">
        <v>119</v>
      </c>
      <c r="AH860" s="401" t="n">
        <v>37</v>
      </c>
      <c r="AI860" s="401" t="n">
        <v>152</v>
      </c>
      <c r="AJ860" s="401" t="n">
        <v>84</v>
      </c>
      <c r="AK860" s="401" t="n">
        <v>30</v>
      </c>
      <c r="AL860" s="401" t="n">
        <v>77</v>
      </c>
      <c r="AM860" s="401" t="n">
        <v>36</v>
      </c>
      <c r="AN860" s="401" t="n">
        <v>47</v>
      </c>
      <c r="AO860" s="401" t="n">
        <v>25</v>
      </c>
      <c r="AP860" s="401" t="n">
        <v>3</v>
      </c>
      <c r="AQ860" s="401" t="n">
        <v>40</v>
      </c>
      <c r="AR860" s="401" t="n">
        <v>118</v>
      </c>
      <c r="AS860" s="401" t="n">
        <v>11</v>
      </c>
      <c r="AT860" s="401" t="n">
        <v>143</v>
      </c>
      <c r="AU860" s="401" t="n">
        <v>39</v>
      </c>
      <c r="AV860" s="401" t="n">
        <v>127</v>
      </c>
      <c r="AW860" s="401" t="n">
        <v>12</v>
      </c>
      <c r="AX860" s="401" t="n">
        <v>28</v>
      </c>
      <c r="AY860" s="401" t="n">
        <v>128</v>
      </c>
      <c r="AZ860" s="401" t="n">
        <v>153</v>
      </c>
      <c r="BA860" s="401" t="n">
        <v>141</v>
      </c>
      <c r="BB860" s="401" t="n">
        <v>51</v>
      </c>
      <c r="BC860" s="401" t="n">
        <v>24</v>
      </c>
      <c r="BD860" s="401" t="n">
        <v>75</v>
      </c>
      <c r="BE860" s="401" t="n">
        <v>106</v>
      </c>
      <c r="BF860" s="401" t="n">
        <v>116</v>
      </c>
      <c r="BG860" s="401" t="n">
        <v>166</v>
      </c>
      <c r="BH860" s="401" t="n">
        <v>1</v>
      </c>
      <c r="BI860" s="401" t="n">
        <v>33</v>
      </c>
      <c r="BJ860" s="401" t="n">
        <v>121</v>
      </c>
      <c r="BK860" s="401" t="n">
        <v>62</v>
      </c>
      <c r="BL860" s="401" t="n">
        <v>6</v>
      </c>
      <c r="BM860" s="401" t="n">
        <v>72</v>
      </c>
      <c r="BN860" s="401" t="n">
        <v>19</v>
      </c>
      <c r="BO860" s="401" t="n">
        <v>61</v>
      </c>
      <c r="BP860" s="401" t="n">
        <v>145</v>
      </c>
      <c r="BQ860" s="401" t="n">
        <v>160</v>
      </c>
      <c r="BR860" s="401" t="n">
        <v>98</v>
      </c>
      <c r="BS860" s="401" t="n">
        <v>173</v>
      </c>
      <c r="BT860" s="401" t="n">
        <v>74</v>
      </c>
      <c r="BU860" s="401" t="n">
        <v>21</v>
      </c>
      <c r="BV860" s="401" t="n">
        <v>76</v>
      </c>
      <c r="BW860" s="401" t="n">
        <v>59</v>
      </c>
      <c r="BX860" s="401" t="n">
        <v>155</v>
      </c>
      <c r="BY860" s="401" t="n">
        <v>60</v>
      </c>
      <c r="BZ860" s="401" t="n">
        <v>2</v>
      </c>
      <c r="CA860" s="401" t="n">
        <v>67</v>
      </c>
      <c r="CB860" s="401" t="n">
        <v>22</v>
      </c>
      <c r="CC860" s="401" t="n">
        <v>165</v>
      </c>
      <c r="CD860" s="401" t="n">
        <v>126</v>
      </c>
      <c r="CE860" s="401" t="n">
        <v>109</v>
      </c>
      <c r="CF860" s="401" t="n">
        <v>63</v>
      </c>
      <c r="CG860" s="401" t="n">
        <v>14</v>
      </c>
      <c r="CH860" s="401" t="n">
        <v>5</v>
      </c>
      <c r="CI860" s="401" t="n">
        <v>149</v>
      </c>
      <c r="CJ860" s="401" t="n">
        <v>154</v>
      </c>
      <c r="CK860" s="401" t="n">
        <v>41</v>
      </c>
      <c r="CL860" s="401" t="n">
        <v>29</v>
      </c>
      <c r="CM860" s="401" t="n">
        <v>55</v>
      </c>
      <c r="CN860" s="401" t="n">
        <v>104</v>
      </c>
      <c r="CO860" s="401" t="n">
        <v>120</v>
      </c>
      <c r="CP860" s="401" t="n">
        <v>97</v>
      </c>
      <c r="CQ860" s="401" t="n">
        <v>136</v>
      </c>
      <c r="CR860" s="401" t="n">
        <v>132</v>
      </c>
      <c r="CS860" s="401" t="n">
        <v>26</v>
      </c>
      <c r="CT860" s="401" t="n">
        <v>54</v>
      </c>
      <c r="CU860" s="401" t="n">
        <v>50</v>
      </c>
      <c r="CV860" s="401" t="n">
        <v>9</v>
      </c>
      <c r="CW860" s="401" t="n">
        <v>85</v>
      </c>
      <c r="CX860" s="401" t="n">
        <v>89</v>
      </c>
      <c r="CY860" s="401" t="n">
        <v>107</v>
      </c>
      <c r="CZ860" s="401" t="n">
        <v>133</v>
      </c>
      <c r="DA860" s="401" t="n">
        <v>92</v>
      </c>
      <c r="DB860" s="401" t="n">
        <v>112</v>
      </c>
      <c r="DC860" s="401" t="n">
        <v>159</v>
      </c>
      <c r="DD860" s="401" t="n">
        <v>122</v>
      </c>
      <c r="DE860" s="401" t="n">
        <v>82</v>
      </c>
      <c r="DF860" s="401" t="n">
        <v>53</v>
      </c>
      <c r="DG860" s="401" t="n">
        <v>45</v>
      </c>
      <c r="DH860" s="401" t="n">
        <v>113</v>
      </c>
      <c r="DI860" s="401" t="n">
        <v>142</v>
      </c>
      <c r="DJ860" s="401" t="n">
        <v>161</v>
      </c>
      <c r="DK860" s="401" t="n">
        <v>81</v>
      </c>
      <c r="DL860" s="401" t="n">
        <v>124</v>
      </c>
      <c r="DM860" s="401" t="n">
        <v>164</v>
      </c>
      <c r="DN860" s="401" t="n">
        <v>64</v>
      </c>
      <c r="DO860" s="401" t="n">
        <v>32</v>
      </c>
      <c r="DP860" s="401" t="n">
        <v>108</v>
      </c>
      <c r="DQ860" s="401" t="n">
        <v>117</v>
      </c>
      <c r="DR860" s="401" t="n">
        <v>140</v>
      </c>
      <c r="DS860" s="401" t="n">
        <v>105</v>
      </c>
      <c r="DT860" s="401" t="n">
        <v>125</v>
      </c>
      <c r="DU860" s="401" t="n">
        <v>46</v>
      </c>
      <c r="DV860" s="401" t="n">
        <v>17</v>
      </c>
      <c r="DW860" s="401" t="n">
        <v>158</v>
      </c>
      <c r="DX860" s="401" t="n">
        <v>147</v>
      </c>
      <c r="DY860" s="401" t="n">
        <v>130</v>
      </c>
      <c r="DZ860" s="401" t="n">
        <v>99</v>
      </c>
      <c r="EA860" s="401" t="n">
        <v>95</v>
      </c>
      <c r="EB860" s="401" t="n">
        <v>43</v>
      </c>
      <c r="EC860" s="401" t="n">
        <v>115</v>
      </c>
      <c r="ED860" s="401" t="n">
        <v>171</v>
      </c>
      <c r="EE860" s="401" t="n">
        <v>16</v>
      </c>
      <c r="EF860" s="401" t="n">
        <v>103</v>
      </c>
      <c r="EG860" s="401" t="n">
        <v>91</v>
      </c>
      <c r="EH860" s="401" t="n">
        <v>44</v>
      </c>
      <c r="EI860" s="401" t="n">
        <v>87</v>
      </c>
      <c r="EJ860" s="401" t="n">
        <v>8</v>
      </c>
      <c r="EK860" s="401" t="n">
        <v>139</v>
      </c>
      <c r="EL860" s="401" t="n">
        <v>13</v>
      </c>
      <c r="EM860" s="401" t="n">
        <v>56</v>
      </c>
      <c r="EN860" s="401" t="n">
        <v>146</v>
      </c>
      <c r="EO860" s="401" t="n">
        <v>134</v>
      </c>
      <c r="EP860" s="401" t="n">
        <v>168</v>
      </c>
      <c r="EQ860" s="401" t="n">
        <v>100</v>
      </c>
      <c r="ER860" s="401" t="n">
        <v>20</v>
      </c>
      <c r="ES860" s="401" t="n">
        <v>66</v>
      </c>
      <c r="ET860" s="401" t="n">
        <v>79</v>
      </c>
      <c r="EU860" s="401" t="n">
        <v>114</v>
      </c>
      <c r="EV860" s="401" t="n">
        <v>123</v>
      </c>
      <c r="EW860" s="401" t="n">
        <v>31</v>
      </c>
      <c r="EX860" s="401" t="n">
        <v>163</v>
      </c>
      <c r="EY860" s="401" t="n">
        <v>78</v>
      </c>
      <c r="EZ860" s="401" t="n">
        <v>10</v>
      </c>
      <c r="FA860" s="401" t="n">
        <v>170</v>
      </c>
      <c r="FB860" s="401" t="n">
        <v>131</v>
      </c>
      <c r="FC860" s="401" t="n">
        <v>58</v>
      </c>
      <c r="FD860" s="401" t="n">
        <v>49</v>
      </c>
      <c r="FE860" s="401" t="n">
        <v>23</v>
      </c>
      <c r="FF860" s="401" t="n">
        <v>138</v>
      </c>
      <c r="FG860" s="401" t="n">
        <v>169</v>
      </c>
      <c r="FH860" s="401" t="n">
        <v>80</v>
      </c>
      <c r="FI860" s="401" t="n">
        <v>71</v>
      </c>
      <c r="FJ860" s="401" t="n">
        <v>174</v>
      </c>
      <c r="FK860" s="401" t="n">
        <v>151</v>
      </c>
      <c r="FL860" s="401" t="n">
        <v>34</v>
      </c>
      <c r="FM860" s="401" t="n">
        <v>65</v>
      </c>
      <c r="FN860" s="401" t="n">
        <v>27</v>
      </c>
      <c r="FO860" s="401" t="n">
        <v>137</v>
      </c>
      <c r="FP860" s="401" t="n">
        <v>94</v>
      </c>
      <c r="FQ860" s="401" t="n">
        <v>96</v>
      </c>
      <c r="FR860" s="401" t="n">
        <v>101</v>
      </c>
      <c r="FS860" s="401" t="n">
        <v>167</v>
      </c>
      <c r="FT860" s="401" t="n">
        <v>129</v>
      </c>
      <c r="FU860" s="401" t="n">
        <v>18</v>
      </c>
      <c r="FV860" s="401" t="n">
        <v>144</v>
      </c>
      <c r="FW860" s="401" t="n">
        <v>83</v>
      </c>
    </row>
    <row r="862" customFormat="false" ht="12.75" hidden="false" customHeight="false" outlineLevel="0" collapsed="false">
      <c r="D862" s="446" t="n">
        <v>175</v>
      </c>
      <c r="E862" s="39" t="s">
        <v>250</v>
      </c>
    </row>
    <row r="863" customFormat="false" ht="12.75" hidden="false" customHeight="false" outlineLevel="0" collapsed="false">
      <c r="E863" s="401" t="s">
        <v>198</v>
      </c>
      <c r="F863" s="401" t="n">
        <v>1</v>
      </c>
      <c r="G863" s="401" t="n">
        <v>2</v>
      </c>
      <c r="H863" s="401" t="n">
        <v>3</v>
      </c>
      <c r="I863" s="401" t="n">
        <v>4</v>
      </c>
      <c r="J863" s="401" t="n">
        <v>5</v>
      </c>
      <c r="K863" s="401" t="n">
        <v>6</v>
      </c>
      <c r="L863" s="401" t="n">
        <v>7</v>
      </c>
      <c r="M863" s="401" t="n">
        <v>8</v>
      </c>
      <c r="N863" s="401" t="n">
        <v>9</v>
      </c>
      <c r="O863" s="401" t="n">
        <v>10</v>
      </c>
      <c r="P863" s="401" t="n">
        <v>11</v>
      </c>
      <c r="Q863" s="401" t="n">
        <v>12</v>
      </c>
      <c r="R863" s="401" t="n">
        <v>13</v>
      </c>
      <c r="S863" s="401" t="n">
        <v>14</v>
      </c>
      <c r="T863" s="401" t="n">
        <v>15</v>
      </c>
      <c r="U863" s="401" t="n">
        <v>16</v>
      </c>
      <c r="V863" s="401" t="n">
        <v>17</v>
      </c>
      <c r="W863" s="401" t="n">
        <v>18</v>
      </c>
      <c r="X863" s="401" t="n">
        <v>19</v>
      </c>
      <c r="Y863" s="401" t="n">
        <v>20</v>
      </c>
      <c r="Z863" s="401" t="n">
        <v>21</v>
      </c>
      <c r="AA863" s="401" t="n">
        <v>22</v>
      </c>
      <c r="AB863" s="401" t="n">
        <v>23</v>
      </c>
      <c r="AC863" s="401" t="n">
        <v>24</v>
      </c>
      <c r="AD863" s="401" t="n">
        <v>25</v>
      </c>
      <c r="AE863" s="401" t="n">
        <v>26</v>
      </c>
      <c r="AF863" s="401" t="n">
        <v>27</v>
      </c>
      <c r="AG863" s="401" t="n">
        <v>28</v>
      </c>
      <c r="AH863" s="401" t="n">
        <v>29</v>
      </c>
      <c r="AI863" s="401" t="n">
        <v>30</v>
      </c>
      <c r="AJ863" s="401" t="n">
        <v>31</v>
      </c>
      <c r="AK863" s="401" t="n">
        <v>32</v>
      </c>
      <c r="AL863" s="401" t="n">
        <v>33</v>
      </c>
      <c r="AM863" s="401" t="n">
        <v>34</v>
      </c>
      <c r="AN863" s="401" t="n">
        <v>35</v>
      </c>
      <c r="AO863" s="401" t="n">
        <v>36</v>
      </c>
      <c r="AP863" s="401" t="n">
        <v>37</v>
      </c>
      <c r="AQ863" s="401" t="n">
        <v>38</v>
      </c>
      <c r="AR863" s="401" t="n">
        <v>39</v>
      </c>
      <c r="AS863" s="401" t="n">
        <v>40</v>
      </c>
      <c r="AT863" s="401" t="n">
        <v>41</v>
      </c>
      <c r="AU863" s="401" t="n">
        <v>42</v>
      </c>
      <c r="AV863" s="401" t="n">
        <v>43</v>
      </c>
      <c r="AW863" s="401" t="n">
        <v>44</v>
      </c>
      <c r="AX863" s="401" t="n">
        <v>45</v>
      </c>
      <c r="AY863" s="401" t="n">
        <v>46</v>
      </c>
      <c r="AZ863" s="401" t="n">
        <v>47</v>
      </c>
      <c r="BA863" s="401" t="n">
        <v>48</v>
      </c>
      <c r="BB863" s="401" t="n">
        <v>49</v>
      </c>
      <c r="BC863" s="401" t="n">
        <v>50</v>
      </c>
      <c r="BD863" s="401" t="n">
        <v>51</v>
      </c>
      <c r="BE863" s="401" t="n">
        <v>52</v>
      </c>
      <c r="BF863" s="401" t="n">
        <v>53</v>
      </c>
      <c r="BG863" s="401" t="n">
        <v>54</v>
      </c>
      <c r="BH863" s="401" t="n">
        <v>55</v>
      </c>
      <c r="BI863" s="401" t="n">
        <v>56</v>
      </c>
      <c r="BJ863" s="401" t="n">
        <v>57</v>
      </c>
      <c r="BK863" s="401" t="n">
        <v>58</v>
      </c>
      <c r="BL863" s="401" t="n">
        <v>59</v>
      </c>
      <c r="BM863" s="401" t="n">
        <v>60</v>
      </c>
      <c r="BN863" s="401" t="n">
        <v>61</v>
      </c>
      <c r="BO863" s="401" t="n">
        <v>62</v>
      </c>
      <c r="BP863" s="401" t="n">
        <v>63</v>
      </c>
      <c r="BQ863" s="401" t="n">
        <v>64</v>
      </c>
      <c r="BR863" s="401" t="n">
        <v>65</v>
      </c>
      <c r="BS863" s="401" t="n">
        <v>66</v>
      </c>
      <c r="BT863" s="401" t="n">
        <v>67</v>
      </c>
      <c r="BU863" s="401" t="n">
        <v>68</v>
      </c>
      <c r="BV863" s="401" t="n">
        <v>69</v>
      </c>
      <c r="BW863" s="401" t="n">
        <v>70</v>
      </c>
      <c r="BX863" s="401" t="n">
        <v>71</v>
      </c>
      <c r="BY863" s="401" t="n">
        <v>72</v>
      </c>
      <c r="BZ863" s="401" t="n">
        <v>73</v>
      </c>
      <c r="CA863" s="401" t="n">
        <v>74</v>
      </c>
      <c r="CB863" s="401" t="n">
        <v>75</v>
      </c>
      <c r="CC863" s="401" t="n">
        <v>76</v>
      </c>
      <c r="CD863" s="401" t="n">
        <v>77</v>
      </c>
      <c r="CE863" s="401" t="n">
        <v>78</v>
      </c>
      <c r="CF863" s="401" t="n">
        <v>79</v>
      </c>
      <c r="CG863" s="401" t="n">
        <v>80</v>
      </c>
      <c r="CH863" s="401" t="n">
        <v>81</v>
      </c>
      <c r="CI863" s="401" t="n">
        <v>82</v>
      </c>
      <c r="CJ863" s="401" t="n">
        <v>83</v>
      </c>
      <c r="CK863" s="401" t="n">
        <v>84</v>
      </c>
      <c r="CL863" s="401" t="n">
        <v>85</v>
      </c>
      <c r="CM863" s="401" t="n">
        <v>86</v>
      </c>
      <c r="CN863" s="401" t="n">
        <v>87</v>
      </c>
      <c r="CO863" s="401" t="n">
        <v>88</v>
      </c>
      <c r="CP863" s="401" t="n">
        <v>89</v>
      </c>
      <c r="CQ863" s="401" t="n">
        <v>90</v>
      </c>
      <c r="CR863" s="401" t="n">
        <v>91</v>
      </c>
      <c r="CS863" s="401" t="n">
        <v>92</v>
      </c>
      <c r="CT863" s="401" t="n">
        <v>93</v>
      </c>
      <c r="CU863" s="401" t="n">
        <v>94</v>
      </c>
      <c r="CV863" s="401" t="n">
        <v>95</v>
      </c>
      <c r="CW863" s="401" t="n">
        <v>96</v>
      </c>
      <c r="CX863" s="401" t="n">
        <v>97</v>
      </c>
      <c r="CY863" s="401" t="n">
        <v>98</v>
      </c>
      <c r="CZ863" s="401" t="n">
        <v>99</v>
      </c>
      <c r="DA863" s="401" t="n">
        <v>100</v>
      </c>
      <c r="DB863" s="401" t="n">
        <v>101</v>
      </c>
      <c r="DC863" s="401" t="n">
        <v>102</v>
      </c>
      <c r="DD863" s="401" t="n">
        <v>103</v>
      </c>
      <c r="DE863" s="401" t="n">
        <v>104</v>
      </c>
      <c r="DF863" s="401" t="n">
        <v>105</v>
      </c>
      <c r="DG863" s="401" t="n">
        <v>106</v>
      </c>
      <c r="DH863" s="401" t="n">
        <v>107</v>
      </c>
      <c r="DI863" s="401" t="n">
        <v>108</v>
      </c>
      <c r="DJ863" s="401" t="n">
        <v>109</v>
      </c>
      <c r="DK863" s="401" t="n">
        <v>110</v>
      </c>
      <c r="DL863" s="401" t="n">
        <v>111</v>
      </c>
      <c r="DM863" s="401" t="n">
        <v>112</v>
      </c>
      <c r="DN863" s="401" t="n">
        <v>113</v>
      </c>
      <c r="DO863" s="401" t="n">
        <v>114</v>
      </c>
      <c r="DP863" s="401" t="n">
        <v>115</v>
      </c>
      <c r="DQ863" s="401" t="n">
        <v>116</v>
      </c>
      <c r="DR863" s="401" t="n">
        <v>117</v>
      </c>
      <c r="DS863" s="401" t="n">
        <v>118</v>
      </c>
      <c r="DT863" s="401" t="n">
        <v>119</v>
      </c>
      <c r="DU863" s="401" t="n">
        <v>120</v>
      </c>
      <c r="DV863" s="401" t="n">
        <v>121</v>
      </c>
      <c r="DW863" s="401" t="n">
        <v>122</v>
      </c>
      <c r="DX863" s="401" t="n">
        <v>123</v>
      </c>
      <c r="DY863" s="401" t="n">
        <v>124</v>
      </c>
      <c r="DZ863" s="401" t="n">
        <v>125</v>
      </c>
      <c r="EA863" s="401" t="n">
        <v>126</v>
      </c>
      <c r="EB863" s="401" t="n">
        <v>127</v>
      </c>
      <c r="EC863" s="401" t="n">
        <v>128</v>
      </c>
      <c r="ED863" s="401" t="n">
        <v>129</v>
      </c>
      <c r="EE863" s="401" t="n">
        <v>130</v>
      </c>
      <c r="EF863" s="401" t="n">
        <v>131</v>
      </c>
      <c r="EG863" s="401" t="n">
        <v>132</v>
      </c>
      <c r="EH863" s="401" t="n">
        <v>133</v>
      </c>
      <c r="EI863" s="401" t="n">
        <v>134</v>
      </c>
      <c r="EJ863" s="401" t="n">
        <v>135</v>
      </c>
      <c r="EK863" s="401" t="n">
        <v>136</v>
      </c>
      <c r="EL863" s="401" t="n">
        <v>137</v>
      </c>
      <c r="EM863" s="401" t="n">
        <v>138</v>
      </c>
      <c r="EN863" s="401" t="n">
        <v>139</v>
      </c>
      <c r="EO863" s="401" t="n">
        <v>140</v>
      </c>
      <c r="EP863" s="401" t="n">
        <v>141</v>
      </c>
      <c r="EQ863" s="401" t="n">
        <v>142</v>
      </c>
      <c r="ER863" s="401" t="n">
        <v>143</v>
      </c>
      <c r="ES863" s="401" t="n">
        <v>144</v>
      </c>
      <c r="ET863" s="401" t="n">
        <v>145</v>
      </c>
      <c r="EU863" s="401" t="n">
        <v>146</v>
      </c>
      <c r="EV863" s="401" t="n">
        <v>147</v>
      </c>
      <c r="EW863" s="401" t="n">
        <v>148</v>
      </c>
      <c r="EX863" s="401" t="n">
        <v>149</v>
      </c>
      <c r="EY863" s="401" t="n">
        <v>150</v>
      </c>
      <c r="EZ863" s="401" t="n">
        <v>151</v>
      </c>
      <c r="FA863" s="401" t="n">
        <v>152</v>
      </c>
      <c r="FB863" s="401" t="n">
        <v>153</v>
      </c>
      <c r="FC863" s="401" t="n">
        <v>154</v>
      </c>
      <c r="FD863" s="401" t="n">
        <v>155</v>
      </c>
      <c r="FE863" s="401" t="n">
        <v>156</v>
      </c>
      <c r="FF863" s="401" t="n">
        <v>157</v>
      </c>
      <c r="FG863" s="401" t="n">
        <v>158</v>
      </c>
      <c r="FH863" s="401" t="n">
        <v>159</v>
      </c>
      <c r="FI863" s="401" t="n">
        <v>160</v>
      </c>
      <c r="FJ863" s="401" t="n">
        <v>161</v>
      </c>
      <c r="FK863" s="401" t="n">
        <v>162</v>
      </c>
      <c r="FL863" s="401" t="n">
        <v>163</v>
      </c>
      <c r="FM863" s="401" t="n">
        <v>164</v>
      </c>
      <c r="FN863" s="401" t="n">
        <v>165</v>
      </c>
      <c r="FO863" s="401" t="n">
        <v>166</v>
      </c>
      <c r="FP863" s="401" t="n">
        <v>167</v>
      </c>
      <c r="FQ863" s="401" t="n">
        <v>168</v>
      </c>
      <c r="FR863" s="401" t="n">
        <v>169</v>
      </c>
      <c r="FS863" s="401" t="n">
        <v>170</v>
      </c>
      <c r="FT863" s="401" t="n">
        <v>171</v>
      </c>
      <c r="FU863" s="401" t="n">
        <v>172</v>
      </c>
      <c r="FV863" s="401" t="n">
        <v>173</v>
      </c>
      <c r="FW863" s="401" t="n">
        <v>174</v>
      </c>
      <c r="FX863" s="401" t="n">
        <v>175</v>
      </c>
    </row>
    <row r="864" customFormat="false" ht="12.75" hidden="false" customHeight="false" outlineLevel="0" collapsed="false">
      <c r="E864" s="401" t="s">
        <v>225</v>
      </c>
      <c r="F864" s="401" t="n">
        <v>132</v>
      </c>
      <c r="G864" s="401" t="n">
        <v>120</v>
      </c>
      <c r="H864" s="401" t="n">
        <v>21</v>
      </c>
      <c r="I864" s="401" t="n">
        <v>126</v>
      </c>
      <c r="J864" s="401" t="n">
        <v>96</v>
      </c>
      <c r="K864" s="401" t="n">
        <v>145</v>
      </c>
      <c r="L864" s="401" t="n">
        <v>26</v>
      </c>
      <c r="M864" s="401" t="n">
        <v>104</v>
      </c>
      <c r="N864" s="401" t="n">
        <v>17</v>
      </c>
      <c r="O864" s="401" t="n">
        <v>73</v>
      </c>
      <c r="P864" s="401" t="n">
        <v>159</v>
      </c>
      <c r="Q864" s="401" t="n">
        <v>63</v>
      </c>
      <c r="R864" s="401" t="n">
        <v>129</v>
      </c>
      <c r="S864" s="401" t="n">
        <v>122</v>
      </c>
      <c r="T864" s="401" t="n">
        <v>142</v>
      </c>
      <c r="U864" s="401" t="n">
        <v>34</v>
      </c>
      <c r="V864" s="401" t="n">
        <v>163</v>
      </c>
      <c r="W864" s="401" t="n">
        <v>135</v>
      </c>
      <c r="X864" s="401" t="n">
        <v>141</v>
      </c>
      <c r="Y864" s="401" t="n">
        <v>66</v>
      </c>
      <c r="Z864" s="401" t="n">
        <v>92</v>
      </c>
      <c r="AA864" s="401" t="n">
        <v>173</v>
      </c>
      <c r="AB864" s="401" t="n">
        <v>154</v>
      </c>
      <c r="AC864" s="401" t="n">
        <v>7</v>
      </c>
      <c r="AD864" s="401" t="n">
        <v>72</v>
      </c>
      <c r="AE864" s="401" t="n">
        <v>114</v>
      </c>
      <c r="AF864" s="401" t="n">
        <v>99</v>
      </c>
      <c r="AG864" s="401" t="n">
        <v>136</v>
      </c>
      <c r="AH864" s="401" t="n">
        <v>148</v>
      </c>
      <c r="AI864" s="401" t="n">
        <v>51</v>
      </c>
      <c r="AJ864" s="401" t="n">
        <v>15</v>
      </c>
      <c r="AK864" s="401" t="n">
        <v>175</v>
      </c>
      <c r="AL864" s="401" t="n">
        <v>152</v>
      </c>
      <c r="AM864" s="401" t="n">
        <v>52</v>
      </c>
      <c r="AN864" s="401" t="n">
        <v>116</v>
      </c>
      <c r="AO864" s="401" t="n">
        <v>93</v>
      </c>
      <c r="AP864" s="401" t="n">
        <v>155</v>
      </c>
      <c r="AQ864" s="401" t="n">
        <v>84</v>
      </c>
      <c r="AR864" s="401" t="n">
        <v>30</v>
      </c>
      <c r="AS864" s="401" t="n">
        <v>36</v>
      </c>
      <c r="AT864" s="401" t="n">
        <v>105</v>
      </c>
      <c r="AU864" s="401" t="n">
        <v>19</v>
      </c>
      <c r="AV864" s="401" t="n">
        <v>67</v>
      </c>
      <c r="AW864" s="401" t="n">
        <v>81</v>
      </c>
      <c r="AX864" s="401" t="n">
        <v>139</v>
      </c>
      <c r="AY864" s="401" t="n">
        <v>79</v>
      </c>
      <c r="AZ864" s="401" t="n">
        <v>166</v>
      </c>
      <c r="BA864" s="401" t="n">
        <v>137</v>
      </c>
      <c r="BB864" s="401" t="n">
        <v>102</v>
      </c>
      <c r="BC864" s="401" t="n">
        <v>162</v>
      </c>
      <c r="BD864" s="401" t="n">
        <v>45</v>
      </c>
      <c r="BE864" s="401" t="n">
        <v>56</v>
      </c>
      <c r="BF864" s="401" t="n">
        <v>75</v>
      </c>
      <c r="BG864" s="401" t="n">
        <v>110</v>
      </c>
      <c r="BH864" s="401" t="n">
        <v>13</v>
      </c>
      <c r="BI864" s="401" t="n">
        <v>115</v>
      </c>
      <c r="BJ864" s="401" t="n">
        <v>40</v>
      </c>
      <c r="BK864" s="401" t="n">
        <v>95</v>
      </c>
      <c r="BL864" s="401" t="n">
        <v>3</v>
      </c>
      <c r="BM864" s="401" t="n">
        <v>49</v>
      </c>
      <c r="BN864" s="401" t="n">
        <v>133</v>
      </c>
      <c r="BO864" s="401" t="n">
        <v>161</v>
      </c>
      <c r="BP864" s="401" t="n">
        <v>74</v>
      </c>
      <c r="BQ864" s="401" t="n">
        <v>121</v>
      </c>
      <c r="BR864" s="401" t="n">
        <v>138</v>
      </c>
      <c r="BS864" s="401" t="n">
        <v>4</v>
      </c>
      <c r="BT864" s="401" t="n">
        <v>35</v>
      </c>
      <c r="BU864" s="401" t="n">
        <v>77</v>
      </c>
      <c r="BV864" s="401" t="n">
        <v>41</v>
      </c>
      <c r="BW864" s="401" t="n">
        <v>59</v>
      </c>
      <c r="BX864" s="401" t="n">
        <v>97</v>
      </c>
      <c r="BY864" s="401" t="n">
        <v>101</v>
      </c>
      <c r="BZ864" s="401" t="n">
        <v>27</v>
      </c>
      <c r="CA864" s="401" t="n">
        <v>38</v>
      </c>
      <c r="CB864" s="401" t="n">
        <v>169</v>
      </c>
      <c r="CC864" s="401" t="n">
        <v>24</v>
      </c>
      <c r="CD864" s="401" t="n">
        <v>10</v>
      </c>
      <c r="CE864" s="401" t="n">
        <v>117</v>
      </c>
      <c r="CF864" s="401" t="n">
        <v>62</v>
      </c>
      <c r="CG864" s="401" t="n">
        <v>167</v>
      </c>
      <c r="CH864" s="401" t="n">
        <v>140</v>
      </c>
      <c r="CI864" s="401" t="n">
        <v>8</v>
      </c>
      <c r="CJ864" s="401" t="n">
        <v>151</v>
      </c>
      <c r="CK864" s="401" t="n">
        <v>107</v>
      </c>
      <c r="CL864" s="401" t="n">
        <v>98</v>
      </c>
      <c r="CM864" s="401" t="n">
        <v>128</v>
      </c>
      <c r="CN864" s="401" t="n">
        <v>1</v>
      </c>
      <c r="CO864" s="401" t="n">
        <v>112</v>
      </c>
      <c r="CP864" s="401" t="n">
        <v>46</v>
      </c>
      <c r="CQ864" s="401" t="n">
        <v>76</v>
      </c>
      <c r="CR864" s="401" t="n">
        <v>80</v>
      </c>
      <c r="CS864" s="401" t="n">
        <v>168</v>
      </c>
      <c r="CT864" s="401" t="n">
        <v>39</v>
      </c>
      <c r="CU864" s="401" t="n">
        <v>42</v>
      </c>
      <c r="CV864" s="401" t="n">
        <v>58</v>
      </c>
      <c r="CW864" s="401" t="n">
        <v>68</v>
      </c>
      <c r="CX864" s="401" t="n">
        <v>44</v>
      </c>
      <c r="CY864" s="401" t="n">
        <v>124</v>
      </c>
      <c r="CZ864" s="401" t="n">
        <v>71</v>
      </c>
      <c r="DA864" s="401" t="n">
        <v>158</v>
      </c>
      <c r="DB864" s="401" t="n">
        <v>157</v>
      </c>
      <c r="DC864" s="401" t="n">
        <v>144</v>
      </c>
      <c r="DD864" s="401" t="n">
        <v>31</v>
      </c>
      <c r="DE864" s="401" t="n">
        <v>82</v>
      </c>
      <c r="DF864" s="401" t="n">
        <v>69</v>
      </c>
      <c r="DG864" s="401" t="n">
        <v>170</v>
      </c>
      <c r="DH864" s="401" t="n">
        <v>29</v>
      </c>
      <c r="DI864" s="401" t="n">
        <v>9</v>
      </c>
      <c r="DJ864" s="401" t="n">
        <v>25</v>
      </c>
      <c r="DK864" s="401" t="n">
        <v>37</v>
      </c>
      <c r="DL864" s="401" t="n">
        <v>57</v>
      </c>
      <c r="DM864" s="401" t="n">
        <v>88</v>
      </c>
      <c r="DN864" s="401" t="n">
        <v>20</v>
      </c>
      <c r="DO864" s="401" t="n">
        <v>150</v>
      </c>
      <c r="DP864" s="401" t="n">
        <v>134</v>
      </c>
      <c r="DQ864" s="401" t="n">
        <v>50</v>
      </c>
      <c r="DR864" s="401" t="n">
        <v>118</v>
      </c>
      <c r="DS864" s="401" t="n">
        <v>131</v>
      </c>
      <c r="DT864" s="401" t="n">
        <v>6</v>
      </c>
      <c r="DU864" s="401" t="n">
        <v>2</v>
      </c>
      <c r="DV864" s="401" t="n">
        <v>87</v>
      </c>
      <c r="DW864" s="401" t="n">
        <v>165</v>
      </c>
      <c r="DX864" s="401" t="n">
        <v>106</v>
      </c>
      <c r="DY864" s="401" t="n">
        <v>70</v>
      </c>
      <c r="DZ864" s="401" t="n">
        <v>83</v>
      </c>
      <c r="EA864" s="401" t="n">
        <v>18</v>
      </c>
      <c r="EB864" s="401" t="n">
        <v>94</v>
      </c>
      <c r="EC864" s="401" t="n">
        <v>86</v>
      </c>
      <c r="ED864" s="401" t="n">
        <v>28</v>
      </c>
      <c r="EE864" s="401" t="n">
        <v>113</v>
      </c>
      <c r="EF864" s="401" t="n">
        <v>89</v>
      </c>
      <c r="EG864" s="401" t="n">
        <v>64</v>
      </c>
      <c r="EH864" s="401" t="n">
        <v>22</v>
      </c>
      <c r="EI864" s="401" t="n">
        <v>16</v>
      </c>
      <c r="EJ864" s="401" t="n">
        <v>111</v>
      </c>
      <c r="EK864" s="401" t="n">
        <v>119</v>
      </c>
      <c r="EL864" s="401" t="n">
        <v>48</v>
      </c>
      <c r="EM864" s="401" t="n">
        <v>146</v>
      </c>
      <c r="EN864" s="401" t="n">
        <v>108</v>
      </c>
      <c r="EO864" s="401" t="n">
        <v>12</v>
      </c>
      <c r="EP864" s="401" t="n">
        <v>109</v>
      </c>
      <c r="EQ864" s="401" t="n">
        <v>55</v>
      </c>
      <c r="ER864" s="401" t="n">
        <v>32</v>
      </c>
      <c r="ES864" s="401" t="n">
        <v>60</v>
      </c>
      <c r="ET864" s="401" t="n">
        <v>153</v>
      </c>
      <c r="EU864" s="401" t="n">
        <v>54</v>
      </c>
      <c r="EV864" s="401" t="n">
        <v>130</v>
      </c>
      <c r="EW864" s="401" t="n">
        <v>164</v>
      </c>
      <c r="EX864" s="401" t="n">
        <v>172</v>
      </c>
      <c r="EY864" s="401" t="n">
        <v>61</v>
      </c>
      <c r="EZ864" s="401" t="n">
        <v>143</v>
      </c>
      <c r="FA864" s="401" t="n">
        <v>53</v>
      </c>
      <c r="FB864" s="401" t="n">
        <v>149</v>
      </c>
      <c r="FC864" s="401" t="n">
        <v>171</v>
      </c>
      <c r="FD864" s="401" t="n">
        <v>123</v>
      </c>
      <c r="FE864" s="401" t="n">
        <v>5</v>
      </c>
      <c r="FF864" s="401" t="n">
        <v>156</v>
      </c>
      <c r="FG864" s="401" t="n">
        <v>100</v>
      </c>
      <c r="FH864" s="401" t="n">
        <v>85</v>
      </c>
      <c r="FI864" s="401" t="n">
        <v>23</v>
      </c>
      <c r="FJ864" s="401" t="n">
        <v>14</v>
      </c>
      <c r="FK864" s="401" t="n">
        <v>103</v>
      </c>
      <c r="FL864" s="401" t="n">
        <v>147</v>
      </c>
      <c r="FM864" s="401" t="n">
        <v>91</v>
      </c>
      <c r="FN864" s="401" t="n">
        <v>78</v>
      </c>
      <c r="FO864" s="401" t="n">
        <v>47</v>
      </c>
      <c r="FP864" s="401" t="n">
        <v>43</v>
      </c>
      <c r="FQ864" s="401" t="n">
        <v>174</v>
      </c>
      <c r="FR864" s="401" t="n">
        <v>90</v>
      </c>
      <c r="FS864" s="401" t="n">
        <v>11</v>
      </c>
      <c r="FT864" s="401" t="n">
        <v>160</v>
      </c>
      <c r="FU864" s="401" t="n">
        <v>125</v>
      </c>
      <c r="FV864" s="401" t="n">
        <v>65</v>
      </c>
      <c r="FW864" s="401" t="n">
        <v>33</v>
      </c>
      <c r="FX864" s="401" t="n">
        <v>127</v>
      </c>
    </row>
    <row r="865" customFormat="false" ht="12.75" hidden="false" customHeight="false" outlineLevel="0" collapsed="false">
      <c r="E865" s="401" t="s">
        <v>227</v>
      </c>
      <c r="F865" s="401" t="n">
        <v>148</v>
      </c>
      <c r="G865" s="401" t="n">
        <v>115</v>
      </c>
      <c r="H865" s="401" t="n">
        <v>81</v>
      </c>
      <c r="I865" s="401" t="n">
        <v>15</v>
      </c>
      <c r="J865" s="401" t="n">
        <v>163</v>
      </c>
      <c r="K865" s="401" t="n">
        <v>59</v>
      </c>
      <c r="L865" s="401" t="n">
        <v>171</v>
      </c>
      <c r="M865" s="401" t="n">
        <v>140</v>
      </c>
      <c r="N865" s="401" t="n">
        <v>18</v>
      </c>
      <c r="O865" s="401" t="n">
        <v>22</v>
      </c>
      <c r="P865" s="401" t="n">
        <v>33</v>
      </c>
      <c r="Q865" s="401" t="n">
        <v>11</v>
      </c>
      <c r="R865" s="401" t="n">
        <v>155</v>
      </c>
      <c r="S865" s="401" t="n">
        <v>8</v>
      </c>
      <c r="T865" s="401" t="n">
        <v>21</v>
      </c>
      <c r="U865" s="401" t="n">
        <v>139</v>
      </c>
      <c r="V865" s="401" t="n">
        <v>100</v>
      </c>
      <c r="W865" s="401" t="n">
        <v>175</v>
      </c>
      <c r="X865" s="401" t="n">
        <v>92</v>
      </c>
      <c r="Y865" s="401" t="n">
        <v>109</v>
      </c>
      <c r="Z865" s="401" t="n">
        <v>10</v>
      </c>
      <c r="AA865" s="401" t="n">
        <v>79</v>
      </c>
      <c r="AB865" s="401" t="n">
        <v>120</v>
      </c>
      <c r="AC865" s="401" t="n">
        <v>45</v>
      </c>
      <c r="AD865" s="401" t="n">
        <v>103</v>
      </c>
      <c r="AE865" s="401" t="n">
        <v>130</v>
      </c>
      <c r="AF865" s="401" t="n">
        <v>23</v>
      </c>
      <c r="AG865" s="401" t="n">
        <v>107</v>
      </c>
      <c r="AH865" s="401" t="n">
        <v>43</v>
      </c>
      <c r="AI865" s="401" t="n">
        <v>14</v>
      </c>
      <c r="AJ865" s="401" t="n">
        <v>55</v>
      </c>
      <c r="AK865" s="401" t="n">
        <v>149</v>
      </c>
      <c r="AL865" s="401" t="n">
        <v>62</v>
      </c>
      <c r="AM865" s="401" t="n">
        <v>88</v>
      </c>
      <c r="AN865" s="401" t="n">
        <v>91</v>
      </c>
      <c r="AO865" s="401" t="n">
        <v>158</v>
      </c>
      <c r="AP865" s="401" t="n">
        <v>126</v>
      </c>
      <c r="AQ865" s="401" t="n">
        <v>141</v>
      </c>
      <c r="AR865" s="401" t="n">
        <v>152</v>
      </c>
      <c r="AS865" s="401" t="n">
        <v>32</v>
      </c>
      <c r="AT865" s="401" t="n">
        <v>74</v>
      </c>
      <c r="AU865" s="401" t="n">
        <v>98</v>
      </c>
      <c r="AV865" s="401" t="n">
        <v>29</v>
      </c>
      <c r="AW865" s="401" t="n">
        <v>67</v>
      </c>
      <c r="AX865" s="401" t="n">
        <v>16</v>
      </c>
      <c r="AY865" s="401" t="n">
        <v>25</v>
      </c>
      <c r="AZ865" s="401" t="n">
        <v>174</v>
      </c>
      <c r="BA865" s="401" t="n">
        <v>2</v>
      </c>
      <c r="BB865" s="401" t="n">
        <v>156</v>
      </c>
      <c r="BC865" s="401" t="n">
        <v>87</v>
      </c>
      <c r="BD865" s="401" t="n">
        <v>124</v>
      </c>
      <c r="BE865" s="401" t="n">
        <v>65</v>
      </c>
      <c r="BF865" s="401" t="n">
        <v>167</v>
      </c>
      <c r="BG865" s="401" t="n">
        <v>157</v>
      </c>
      <c r="BH865" s="401" t="n">
        <v>46</v>
      </c>
      <c r="BI865" s="401" t="n">
        <v>40</v>
      </c>
      <c r="BJ865" s="401" t="n">
        <v>153</v>
      </c>
      <c r="BK865" s="401" t="n">
        <v>66</v>
      </c>
      <c r="BL865" s="401" t="n">
        <v>166</v>
      </c>
      <c r="BM865" s="401" t="n">
        <v>119</v>
      </c>
      <c r="BN865" s="401" t="n">
        <v>70</v>
      </c>
      <c r="BO865" s="401" t="n">
        <v>84</v>
      </c>
      <c r="BP865" s="401" t="n">
        <v>64</v>
      </c>
      <c r="BQ865" s="401" t="n">
        <v>80</v>
      </c>
      <c r="BR865" s="401" t="n">
        <v>118</v>
      </c>
      <c r="BS865" s="401" t="n">
        <v>58</v>
      </c>
      <c r="BT865" s="401" t="n">
        <v>138</v>
      </c>
      <c r="BU865" s="401" t="n">
        <v>102</v>
      </c>
      <c r="BV865" s="401" t="n">
        <v>86</v>
      </c>
      <c r="BW865" s="401" t="n">
        <v>147</v>
      </c>
      <c r="BX865" s="401" t="n">
        <v>164</v>
      </c>
      <c r="BY865" s="401" t="n">
        <v>89</v>
      </c>
      <c r="BZ865" s="401" t="n">
        <v>72</v>
      </c>
      <c r="CA865" s="401" t="n">
        <v>5</v>
      </c>
      <c r="CB865" s="401" t="n">
        <v>47</v>
      </c>
      <c r="CC865" s="401" t="n">
        <v>142</v>
      </c>
      <c r="CD865" s="401" t="n">
        <v>95</v>
      </c>
      <c r="CE865" s="401" t="n">
        <v>125</v>
      </c>
      <c r="CF865" s="401" t="n">
        <v>137</v>
      </c>
      <c r="CG865" s="401" t="n">
        <v>27</v>
      </c>
      <c r="CH865" s="401" t="n">
        <v>108</v>
      </c>
      <c r="CI865" s="401" t="n">
        <v>61</v>
      </c>
      <c r="CJ865" s="401" t="n">
        <v>127</v>
      </c>
      <c r="CK865" s="401" t="n">
        <v>173</v>
      </c>
      <c r="CL865" s="401" t="n">
        <v>56</v>
      </c>
      <c r="CM865" s="401" t="n">
        <v>69</v>
      </c>
      <c r="CN865" s="401" t="n">
        <v>96</v>
      </c>
      <c r="CO865" s="401" t="n">
        <v>52</v>
      </c>
      <c r="CP865" s="401" t="n">
        <v>106</v>
      </c>
      <c r="CQ865" s="401" t="n">
        <v>136</v>
      </c>
      <c r="CR865" s="401" t="n">
        <v>60</v>
      </c>
      <c r="CS865" s="401" t="n">
        <v>13</v>
      </c>
      <c r="CT865" s="401" t="n">
        <v>122</v>
      </c>
      <c r="CU865" s="401" t="n">
        <v>101</v>
      </c>
      <c r="CV865" s="401" t="n">
        <v>77</v>
      </c>
      <c r="CW865" s="401" t="n">
        <v>110</v>
      </c>
      <c r="CX865" s="401" t="n">
        <v>9</v>
      </c>
      <c r="CY865" s="401" t="n">
        <v>99</v>
      </c>
      <c r="CZ865" s="401" t="n">
        <v>128</v>
      </c>
      <c r="DA865" s="401" t="n">
        <v>4</v>
      </c>
      <c r="DB865" s="401" t="n">
        <v>169</v>
      </c>
      <c r="DC865" s="401" t="n">
        <v>24</v>
      </c>
      <c r="DD865" s="401" t="n">
        <v>37</v>
      </c>
      <c r="DE865" s="401" t="n">
        <v>31</v>
      </c>
      <c r="DF865" s="401" t="n">
        <v>6</v>
      </c>
      <c r="DG865" s="401" t="n">
        <v>90</v>
      </c>
      <c r="DH865" s="401" t="n">
        <v>28</v>
      </c>
      <c r="DI865" s="401" t="n">
        <v>17</v>
      </c>
      <c r="DJ865" s="401" t="n">
        <v>160</v>
      </c>
      <c r="DK865" s="401" t="n">
        <v>1</v>
      </c>
      <c r="DL865" s="401" t="n">
        <v>134</v>
      </c>
      <c r="DM865" s="401" t="n">
        <v>129</v>
      </c>
      <c r="DN865" s="401" t="n">
        <v>7</v>
      </c>
      <c r="DO865" s="401" t="n">
        <v>48</v>
      </c>
      <c r="DP865" s="401" t="n">
        <v>151</v>
      </c>
      <c r="DQ865" s="401" t="n">
        <v>3</v>
      </c>
      <c r="DR865" s="401" t="n">
        <v>105</v>
      </c>
      <c r="DS865" s="401" t="n">
        <v>42</v>
      </c>
      <c r="DT865" s="401" t="n">
        <v>145</v>
      </c>
      <c r="DU865" s="401" t="n">
        <v>97</v>
      </c>
      <c r="DV865" s="401" t="n">
        <v>49</v>
      </c>
      <c r="DW865" s="401" t="n">
        <v>41</v>
      </c>
      <c r="DX865" s="401" t="n">
        <v>114</v>
      </c>
      <c r="DY865" s="401" t="n">
        <v>63</v>
      </c>
      <c r="DZ865" s="401" t="n">
        <v>34</v>
      </c>
      <c r="EA865" s="401" t="n">
        <v>154</v>
      </c>
      <c r="EB865" s="401" t="n">
        <v>83</v>
      </c>
      <c r="EC865" s="401" t="n">
        <v>51</v>
      </c>
      <c r="ED865" s="401" t="n">
        <v>116</v>
      </c>
      <c r="EE865" s="401" t="n">
        <v>112</v>
      </c>
      <c r="EF865" s="401" t="n">
        <v>150</v>
      </c>
      <c r="EG865" s="401" t="n">
        <v>170</v>
      </c>
      <c r="EH865" s="401" t="n">
        <v>121</v>
      </c>
      <c r="EI865" s="401" t="n">
        <v>26</v>
      </c>
      <c r="EJ865" s="401" t="n">
        <v>53</v>
      </c>
      <c r="EK865" s="401" t="n">
        <v>123</v>
      </c>
      <c r="EL865" s="401" t="n">
        <v>73</v>
      </c>
      <c r="EM865" s="401" t="n">
        <v>44</v>
      </c>
      <c r="EN865" s="401" t="n">
        <v>117</v>
      </c>
      <c r="EO865" s="401" t="n">
        <v>161</v>
      </c>
      <c r="EP865" s="401" t="n">
        <v>38</v>
      </c>
      <c r="EQ865" s="401" t="n">
        <v>113</v>
      </c>
      <c r="ER865" s="401" t="n">
        <v>165</v>
      </c>
      <c r="ES865" s="401" t="n">
        <v>168</v>
      </c>
      <c r="ET865" s="401" t="n">
        <v>93</v>
      </c>
      <c r="EU865" s="401" t="n">
        <v>82</v>
      </c>
      <c r="EV865" s="401" t="n">
        <v>75</v>
      </c>
      <c r="EW865" s="401" t="n">
        <v>172</v>
      </c>
      <c r="EX865" s="401" t="n">
        <v>68</v>
      </c>
      <c r="EY865" s="401" t="n">
        <v>131</v>
      </c>
      <c r="EZ865" s="401" t="n">
        <v>135</v>
      </c>
      <c r="FA865" s="401" t="n">
        <v>78</v>
      </c>
      <c r="FB865" s="401" t="n">
        <v>162</v>
      </c>
      <c r="FC865" s="401" t="n">
        <v>57</v>
      </c>
      <c r="FD865" s="401" t="n">
        <v>71</v>
      </c>
      <c r="FE865" s="401" t="n">
        <v>19</v>
      </c>
      <c r="FF865" s="401" t="n">
        <v>54</v>
      </c>
      <c r="FG865" s="401" t="n">
        <v>35</v>
      </c>
      <c r="FH865" s="401" t="n">
        <v>76</v>
      </c>
      <c r="FI865" s="401" t="n">
        <v>132</v>
      </c>
      <c r="FJ865" s="401" t="n">
        <v>30</v>
      </c>
      <c r="FK865" s="401" t="n">
        <v>39</v>
      </c>
      <c r="FL865" s="401" t="n">
        <v>12</v>
      </c>
      <c r="FM865" s="401" t="n">
        <v>133</v>
      </c>
      <c r="FN865" s="401" t="n">
        <v>143</v>
      </c>
      <c r="FO865" s="401" t="n">
        <v>94</v>
      </c>
      <c r="FP865" s="401" t="n">
        <v>20</v>
      </c>
      <c r="FQ865" s="401" t="n">
        <v>144</v>
      </c>
      <c r="FR865" s="401" t="n">
        <v>111</v>
      </c>
      <c r="FS865" s="401" t="n">
        <v>159</v>
      </c>
      <c r="FT865" s="401" t="n">
        <v>85</v>
      </c>
      <c r="FU865" s="401" t="n">
        <v>104</v>
      </c>
      <c r="FV865" s="401" t="n">
        <v>36</v>
      </c>
      <c r="FW865" s="401" t="n">
        <v>50</v>
      </c>
      <c r="FX865" s="401" t="n">
        <v>146</v>
      </c>
    </row>
    <row r="867" customFormat="false" ht="12.75" hidden="false" customHeight="false" outlineLevel="0" collapsed="false">
      <c r="D867" s="446" t="n">
        <v>176</v>
      </c>
      <c r="E867" s="39" t="s">
        <v>250</v>
      </c>
    </row>
    <row r="868" customFormat="false" ht="12.75" hidden="false" customHeight="false" outlineLevel="0" collapsed="false">
      <c r="E868" s="401" t="s">
        <v>198</v>
      </c>
      <c r="F868" s="401" t="n">
        <v>1</v>
      </c>
      <c r="G868" s="401" t="n">
        <v>2</v>
      </c>
      <c r="H868" s="401" t="n">
        <v>3</v>
      </c>
      <c r="I868" s="401" t="n">
        <v>4</v>
      </c>
      <c r="J868" s="401" t="n">
        <v>5</v>
      </c>
      <c r="K868" s="401" t="n">
        <v>6</v>
      </c>
      <c r="L868" s="401" t="n">
        <v>7</v>
      </c>
      <c r="M868" s="401" t="n">
        <v>8</v>
      </c>
      <c r="N868" s="401" t="n">
        <v>9</v>
      </c>
      <c r="O868" s="401" t="n">
        <v>10</v>
      </c>
      <c r="P868" s="401" t="n">
        <v>11</v>
      </c>
      <c r="Q868" s="401" t="n">
        <v>12</v>
      </c>
      <c r="R868" s="401" t="n">
        <v>13</v>
      </c>
      <c r="S868" s="401" t="n">
        <v>14</v>
      </c>
      <c r="T868" s="401" t="n">
        <v>15</v>
      </c>
      <c r="U868" s="401" t="n">
        <v>16</v>
      </c>
      <c r="V868" s="401" t="n">
        <v>17</v>
      </c>
      <c r="W868" s="401" t="n">
        <v>18</v>
      </c>
      <c r="X868" s="401" t="n">
        <v>19</v>
      </c>
      <c r="Y868" s="401" t="n">
        <v>20</v>
      </c>
      <c r="Z868" s="401" t="n">
        <v>21</v>
      </c>
      <c r="AA868" s="401" t="n">
        <v>22</v>
      </c>
      <c r="AB868" s="401" t="n">
        <v>23</v>
      </c>
      <c r="AC868" s="401" t="n">
        <v>24</v>
      </c>
      <c r="AD868" s="401" t="n">
        <v>25</v>
      </c>
      <c r="AE868" s="401" t="n">
        <v>26</v>
      </c>
      <c r="AF868" s="401" t="n">
        <v>27</v>
      </c>
      <c r="AG868" s="401" t="n">
        <v>28</v>
      </c>
      <c r="AH868" s="401" t="n">
        <v>29</v>
      </c>
      <c r="AI868" s="401" t="n">
        <v>30</v>
      </c>
      <c r="AJ868" s="401" t="n">
        <v>31</v>
      </c>
      <c r="AK868" s="401" t="n">
        <v>32</v>
      </c>
      <c r="AL868" s="401" t="n">
        <v>33</v>
      </c>
      <c r="AM868" s="401" t="n">
        <v>34</v>
      </c>
      <c r="AN868" s="401" t="n">
        <v>35</v>
      </c>
      <c r="AO868" s="401" t="n">
        <v>36</v>
      </c>
      <c r="AP868" s="401" t="n">
        <v>37</v>
      </c>
      <c r="AQ868" s="401" t="n">
        <v>38</v>
      </c>
      <c r="AR868" s="401" t="n">
        <v>39</v>
      </c>
      <c r="AS868" s="401" t="n">
        <v>40</v>
      </c>
      <c r="AT868" s="401" t="n">
        <v>41</v>
      </c>
      <c r="AU868" s="401" t="n">
        <v>42</v>
      </c>
      <c r="AV868" s="401" t="n">
        <v>43</v>
      </c>
      <c r="AW868" s="401" t="n">
        <v>44</v>
      </c>
      <c r="AX868" s="401" t="n">
        <v>45</v>
      </c>
      <c r="AY868" s="401" t="n">
        <v>46</v>
      </c>
      <c r="AZ868" s="401" t="n">
        <v>47</v>
      </c>
      <c r="BA868" s="401" t="n">
        <v>48</v>
      </c>
      <c r="BB868" s="401" t="n">
        <v>49</v>
      </c>
      <c r="BC868" s="401" t="n">
        <v>50</v>
      </c>
      <c r="BD868" s="401" t="n">
        <v>51</v>
      </c>
      <c r="BE868" s="401" t="n">
        <v>52</v>
      </c>
      <c r="BF868" s="401" t="n">
        <v>53</v>
      </c>
      <c r="BG868" s="401" t="n">
        <v>54</v>
      </c>
      <c r="BH868" s="401" t="n">
        <v>55</v>
      </c>
      <c r="BI868" s="401" t="n">
        <v>56</v>
      </c>
      <c r="BJ868" s="401" t="n">
        <v>57</v>
      </c>
      <c r="BK868" s="401" t="n">
        <v>58</v>
      </c>
      <c r="BL868" s="401" t="n">
        <v>59</v>
      </c>
      <c r="BM868" s="401" t="n">
        <v>60</v>
      </c>
      <c r="BN868" s="401" t="n">
        <v>61</v>
      </c>
      <c r="BO868" s="401" t="n">
        <v>62</v>
      </c>
      <c r="BP868" s="401" t="n">
        <v>63</v>
      </c>
      <c r="BQ868" s="401" t="n">
        <v>64</v>
      </c>
      <c r="BR868" s="401" t="n">
        <v>65</v>
      </c>
      <c r="BS868" s="401" t="n">
        <v>66</v>
      </c>
      <c r="BT868" s="401" t="n">
        <v>67</v>
      </c>
      <c r="BU868" s="401" t="n">
        <v>68</v>
      </c>
      <c r="BV868" s="401" t="n">
        <v>69</v>
      </c>
      <c r="BW868" s="401" t="n">
        <v>70</v>
      </c>
      <c r="BX868" s="401" t="n">
        <v>71</v>
      </c>
      <c r="BY868" s="401" t="n">
        <v>72</v>
      </c>
      <c r="BZ868" s="401" t="n">
        <v>73</v>
      </c>
      <c r="CA868" s="401" t="n">
        <v>74</v>
      </c>
      <c r="CB868" s="401" t="n">
        <v>75</v>
      </c>
      <c r="CC868" s="401" t="n">
        <v>76</v>
      </c>
      <c r="CD868" s="401" t="n">
        <v>77</v>
      </c>
      <c r="CE868" s="401" t="n">
        <v>78</v>
      </c>
      <c r="CF868" s="401" t="n">
        <v>79</v>
      </c>
      <c r="CG868" s="401" t="n">
        <v>80</v>
      </c>
      <c r="CH868" s="401" t="n">
        <v>81</v>
      </c>
      <c r="CI868" s="401" t="n">
        <v>82</v>
      </c>
      <c r="CJ868" s="401" t="n">
        <v>83</v>
      </c>
      <c r="CK868" s="401" t="n">
        <v>84</v>
      </c>
      <c r="CL868" s="401" t="n">
        <v>85</v>
      </c>
      <c r="CM868" s="401" t="n">
        <v>86</v>
      </c>
      <c r="CN868" s="401" t="n">
        <v>87</v>
      </c>
      <c r="CO868" s="401" t="n">
        <v>88</v>
      </c>
      <c r="CP868" s="401" t="n">
        <v>89</v>
      </c>
      <c r="CQ868" s="401" t="n">
        <v>90</v>
      </c>
      <c r="CR868" s="401" t="n">
        <v>91</v>
      </c>
      <c r="CS868" s="401" t="n">
        <v>92</v>
      </c>
      <c r="CT868" s="401" t="n">
        <v>93</v>
      </c>
      <c r="CU868" s="401" t="n">
        <v>94</v>
      </c>
      <c r="CV868" s="401" t="n">
        <v>95</v>
      </c>
      <c r="CW868" s="401" t="n">
        <v>96</v>
      </c>
      <c r="CX868" s="401" t="n">
        <v>97</v>
      </c>
      <c r="CY868" s="401" t="n">
        <v>98</v>
      </c>
      <c r="CZ868" s="401" t="n">
        <v>99</v>
      </c>
      <c r="DA868" s="401" t="n">
        <v>100</v>
      </c>
      <c r="DB868" s="401" t="n">
        <v>101</v>
      </c>
      <c r="DC868" s="401" t="n">
        <v>102</v>
      </c>
      <c r="DD868" s="401" t="n">
        <v>103</v>
      </c>
      <c r="DE868" s="401" t="n">
        <v>104</v>
      </c>
      <c r="DF868" s="401" t="n">
        <v>105</v>
      </c>
      <c r="DG868" s="401" t="n">
        <v>106</v>
      </c>
      <c r="DH868" s="401" t="n">
        <v>107</v>
      </c>
      <c r="DI868" s="401" t="n">
        <v>108</v>
      </c>
      <c r="DJ868" s="401" t="n">
        <v>109</v>
      </c>
      <c r="DK868" s="401" t="n">
        <v>110</v>
      </c>
      <c r="DL868" s="401" t="n">
        <v>111</v>
      </c>
      <c r="DM868" s="401" t="n">
        <v>112</v>
      </c>
      <c r="DN868" s="401" t="n">
        <v>113</v>
      </c>
      <c r="DO868" s="401" t="n">
        <v>114</v>
      </c>
      <c r="DP868" s="401" t="n">
        <v>115</v>
      </c>
      <c r="DQ868" s="401" t="n">
        <v>116</v>
      </c>
      <c r="DR868" s="401" t="n">
        <v>117</v>
      </c>
      <c r="DS868" s="401" t="n">
        <v>118</v>
      </c>
      <c r="DT868" s="401" t="n">
        <v>119</v>
      </c>
      <c r="DU868" s="401" t="n">
        <v>120</v>
      </c>
      <c r="DV868" s="401" t="n">
        <v>121</v>
      </c>
      <c r="DW868" s="401" t="n">
        <v>122</v>
      </c>
      <c r="DX868" s="401" t="n">
        <v>123</v>
      </c>
      <c r="DY868" s="401" t="n">
        <v>124</v>
      </c>
      <c r="DZ868" s="401" t="n">
        <v>125</v>
      </c>
      <c r="EA868" s="401" t="n">
        <v>126</v>
      </c>
      <c r="EB868" s="401" t="n">
        <v>127</v>
      </c>
      <c r="EC868" s="401" t="n">
        <v>128</v>
      </c>
      <c r="ED868" s="401" t="n">
        <v>129</v>
      </c>
      <c r="EE868" s="401" t="n">
        <v>130</v>
      </c>
      <c r="EF868" s="401" t="n">
        <v>131</v>
      </c>
      <c r="EG868" s="401" t="n">
        <v>132</v>
      </c>
      <c r="EH868" s="401" t="n">
        <v>133</v>
      </c>
      <c r="EI868" s="401" t="n">
        <v>134</v>
      </c>
      <c r="EJ868" s="401" t="n">
        <v>135</v>
      </c>
      <c r="EK868" s="401" t="n">
        <v>136</v>
      </c>
      <c r="EL868" s="401" t="n">
        <v>137</v>
      </c>
      <c r="EM868" s="401" t="n">
        <v>138</v>
      </c>
      <c r="EN868" s="401" t="n">
        <v>139</v>
      </c>
      <c r="EO868" s="401" t="n">
        <v>140</v>
      </c>
      <c r="EP868" s="401" t="n">
        <v>141</v>
      </c>
      <c r="EQ868" s="401" t="n">
        <v>142</v>
      </c>
      <c r="ER868" s="401" t="n">
        <v>143</v>
      </c>
      <c r="ES868" s="401" t="n">
        <v>144</v>
      </c>
      <c r="ET868" s="401" t="n">
        <v>145</v>
      </c>
      <c r="EU868" s="401" t="n">
        <v>146</v>
      </c>
      <c r="EV868" s="401" t="n">
        <v>147</v>
      </c>
      <c r="EW868" s="401" t="n">
        <v>148</v>
      </c>
      <c r="EX868" s="401" t="n">
        <v>149</v>
      </c>
      <c r="EY868" s="401" t="n">
        <v>150</v>
      </c>
      <c r="EZ868" s="401" t="n">
        <v>151</v>
      </c>
      <c r="FA868" s="401" t="n">
        <v>152</v>
      </c>
      <c r="FB868" s="401" t="n">
        <v>153</v>
      </c>
      <c r="FC868" s="401" t="n">
        <v>154</v>
      </c>
      <c r="FD868" s="401" t="n">
        <v>155</v>
      </c>
      <c r="FE868" s="401" t="n">
        <v>156</v>
      </c>
      <c r="FF868" s="401" t="n">
        <v>157</v>
      </c>
      <c r="FG868" s="401" t="n">
        <v>158</v>
      </c>
      <c r="FH868" s="401" t="n">
        <v>159</v>
      </c>
      <c r="FI868" s="401" t="n">
        <v>160</v>
      </c>
      <c r="FJ868" s="401" t="n">
        <v>161</v>
      </c>
      <c r="FK868" s="401" t="n">
        <v>162</v>
      </c>
      <c r="FL868" s="401" t="n">
        <v>163</v>
      </c>
      <c r="FM868" s="401" t="n">
        <v>164</v>
      </c>
      <c r="FO868" s="401" t="n">
        <v>165</v>
      </c>
      <c r="FP868" s="401" t="n">
        <v>166</v>
      </c>
      <c r="FQ868" s="401" t="n">
        <v>167</v>
      </c>
      <c r="FR868" s="401" t="n">
        <v>168</v>
      </c>
      <c r="FT868" s="401" t="n">
        <v>169</v>
      </c>
      <c r="FU868" s="401" t="n">
        <v>170</v>
      </c>
      <c r="FV868" s="401" t="n">
        <v>171</v>
      </c>
      <c r="FW868" s="401" t="n">
        <v>172</v>
      </c>
      <c r="FY868" s="401" t="n">
        <v>173</v>
      </c>
      <c r="FZ868" s="401" t="n">
        <v>174</v>
      </c>
      <c r="GA868" s="401" t="n">
        <v>175</v>
      </c>
      <c r="GB868" s="401" t="n">
        <v>176</v>
      </c>
    </row>
    <row r="869" customFormat="false" ht="12.75" hidden="false" customHeight="false" outlineLevel="0" collapsed="false">
      <c r="E869" s="401" t="s">
        <v>225</v>
      </c>
      <c r="F869" s="401" t="n">
        <v>176</v>
      </c>
      <c r="G869" s="401" t="n">
        <v>16</v>
      </c>
      <c r="H869" s="401" t="n">
        <v>168</v>
      </c>
      <c r="I869" s="401" t="n">
        <v>157</v>
      </c>
      <c r="J869" s="401" t="n">
        <v>111</v>
      </c>
      <c r="K869" s="401" t="n">
        <v>47</v>
      </c>
      <c r="L869" s="401" t="n">
        <v>38</v>
      </c>
      <c r="M869" s="401" t="n">
        <v>70</v>
      </c>
      <c r="N869" s="401" t="n">
        <v>136</v>
      </c>
      <c r="O869" s="401" t="n">
        <v>52</v>
      </c>
      <c r="P869" s="401" t="n">
        <v>145</v>
      </c>
      <c r="Q869" s="401" t="n">
        <v>109</v>
      </c>
      <c r="R869" s="401" t="n">
        <v>17</v>
      </c>
      <c r="S869" s="401" t="n">
        <v>126</v>
      </c>
      <c r="T869" s="401" t="n">
        <v>86</v>
      </c>
      <c r="U869" s="401" t="n">
        <v>14</v>
      </c>
      <c r="V869" s="401" t="n">
        <v>23</v>
      </c>
      <c r="W869" s="401" t="n">
        <v>144</v>
      </c>
      <c r="X869" s="401" t="n">
        <v>51</v>
      </c>
      <c r="Y869" s="401" t="n">
        <v>49</v>
      </c>
      <c r="Z869" s="401" t="n">
        <v>74</v>
      </c>
      <c r="AA869" s="401" t="n">
        <v>159</v>
      </c>
      <c r="AB869" s="401" t="n">
        <v>10</v>
      </c>
      <c r="AC869" s="401" t="n">
        <v>21</v>
      </c>
      <c r="AD869" s="401" t="n">
        <v>167</v>
      </c>
      <c r="AE869" s="401" t="n">
        <v>149</v>
      </c>
      <c r="AF869" s="401" t="n">
        <v>75</v>
      </c>
      <c r="AG869" s="401" t="n">
        <v>139</v>
      </c>
      <c r="AH869" s="401" t="n">
        <v>133</v>
      </c>
      <c r="AI869" s="401" t="n">
        <v>22</v>
      </c>
      <c r="AJ869" s="401" t="n">
        <v>34</v>
      </c>
      <c r="AK869" s="401" t="n">
        <v>89</v>
      </c>
      <c r="AL869" s="401" t="n">
        <v>30</v>
      </c>
      <c r="AM869" s="401" t="n">
        <v>131</v>
      </c>
      <c r="AN869" s="401" t="n">
        <v>163</v>
      </c>
      <c r="AO869" s="401" t="n">
        <v>164</v>
      </c>
      <c r="AP869" s="401" t="n">
        <v>148</v>
      </c>
      <c r="AQ869" s="401" t="n">
        <v>166</v>
      </c>
      <c r="AR869" s="401" t="n">
        <v>142</v>
      </c>
      <c r="AS869" s="401" t="n">
        <v>123</v>
      </c>
      <c r="AT869" s="401" t="n">
        <v>63</v>
      </c>
      <c r="AU869" s="401" t="n">
        <v>78</v>
      </c>
      <c r="AV869" s="401" t="n">
        <v>169</v>
      </c>
      <c r="AW869" s="401" t="n">
        <v>13</v>
      </c>
      <c r="AX869" s="401" t="n">
        <v>59</v>
      </c>
      <c r="AY869" s="401" t="n">
        <v>122</v>
      </c>
      <c r="AZ869" s="401" t="n">
        <v>53</v>
      </c>
      <c r="BA869" s="401" t="n">
        <v>76</v>
      </c>
      <c r="BB869" s="401" t="n">
        <v>130</v>
      </c>
      <c r="BC869" s="401" t="n">
        <v>48</v>
      </c>
      <c r="BD869" s="401" t="n">
        <v>8</v>
      </c>
      <c r="BE869" s="401" t="n">
        <v>171</v>
      </c>
      <c r="BF869" s="401" t="n">
        <v>107</v>
      </c>
      <c r="BG869" s="401" t="n">
        <v>138</v>
      </c>
      <c r="BH869" s="401" t="n">
        <v>116</v>
      </c>
      <c r="BI869" s="401" t="n">
        <v>93</v>
      </c>
      <c r="BJ869" s="401" t="n">
        <v>129</v>
      </c>
      <c r="BK869" s="401" t="n">
        <v>67</v>
      </c>
      <c r="BL869" s="401" t="n">
        <v>143</v>
      </c>
      <c r="BM869" s="401" t="n">
        <v>71</v>
      </c>
      <c r="BN869" s="401" t="n">
        <v>104</v>
      </c>
      <c r="BO869" s="401" t="n">
        <v>25</v>
      </c>
      <c r="BP869" s="401" t="n">
        <v>152</v>
      </c>
      <c r="BQ869" s="401" t="n">
        <v>160</v>
      </c>
      <c r="BR869" s="401" t="n">
        <v>1</v>
      </c>
      <c r="BS869" s="401" t="n">
        <v>54</v>
      </c>
      <c r="BT869" s="401" t="n">
        <v>125</v>
      </c>
      <c r="BU869" s="401" t="n">
        <v>132</v>
      </c>
      <c r="BV869" s="401" t="n">
        <v>156</v>
      </c>
      <c r="BW869" s="401" t="n">
        <v>103</v>
      </c>
      <c r="BX869" s="401" t="n">
        <v>95</v>
      </c>
      <c r="BY869" s="401" t="n">
        <v>84</v>
      </c>
      <c r="BZ869" s="401" t="n">
        <v>2</v>
      </c>
      <c r="CA869" s="401" t="n">
        <v>31</v>
      </c>
      <c r="CB869" s="401" t="n">
        <v>117</v>
      </c>
      <c r="CC869" s="401" t="n">
        <v>4</v>
      </c>
      <c r="CD869" s="401" t="n">
        <v>58</v>
      </c>
      <c r="CE869" s="401" t="n">
        <v>154</v>
      </c>
      <c r="CF869" s="401" t="n">
        <v>121</v>
      </c>
      <c r="CG869" s="401" t="n">
        <v>87</v>
      </c>
      <c r="CH869" s="401" t="n">
        <v>35</v>
      </c>
      <c r="CI869" s="401" t="n">
        <v>165</v>
      </c>
      <c r="CJ869" s="401" t="n">
        <v>162</v>
      </c>
      <c r="CK869" s="401" t="n">
        <v>65</v>
      </c>
      <c r="CL869" s="401" t="n">
        <v>98</v>
      </c>
      <c r="CM869" s="401" t="n">
        <v>99</v>
      </c>
      <c r="CN869" s="401" t="n">
        <v>80</v>
      </c>
      <c r="CO869" s="401" t="n">
        <v>110</v>
      </c>
      <c r="CP869" s="401" t="n">
        <v>32</v>
      </c>
      <c r="CQ869" s="401" t="n">
        <v>29</v>
      </c>
      <c r="CR869" s="401" t="n">
        <v>45</v>
      </c>
      <c r="CS869" s="401" t="n">
        <v>40</v>
      </c>
      <c r="CT869" s="401" t="n">
        <v>24</v>
      </c>
      <c r="CU869" s="401" t="n">
        <v>96</v>
      </c>
      <c r="CV869" s="401" t="n">
        <v>46</v>
      </c>
      <c r="CW869" s="401" t="n">
        <v>94</v>
      </c>
      <c r="CX869" s="401" t="n">
        <v>118</v>
      </c>
      <c r="CY869" s="401" t="n">
        <v>137</v>
      </c>
      <c r="CZ869" s="401" t="n">
        <v>127</v>
      </c>
      <c r="DA869" s="401" t="n">
        <v>6</v>
      </c>
      <c r="DB869" s="401" t="n">
        <v>155</v>
      </c>
      <c r="DC869" s="401" t="n">
        <v>69</v>
      </c>
      <c r="DD869" s="401" t="n">
        <v>77</v>
      </c>
      <c r="DE869" s="401" t="n">
        <v>106</v>
      </c>
      <c r="DF869" s="401" t="n">
        <v>173</v>
      </c>
      <c r="DG869" s="401" t="n">
        <v>170</v>
      </c>
      <c r="DH869" s="401" t="n">
        <v>28</v>
      </c>
      <c r="DI869" s="401" t="n">
        <v>82</v>
      </c>
      <c r="DJ869" s="401" t="n">
        <v>12</v>
      </c>
      <c r="DK869" s="401" t="n">
        <v>44</v>
      </c>
      <c r="DL869" s="401" t="n">
        <v>140</v>
      </c>
      <c r="DM869" s="401" t="n">
        <v>88</v>
      </c>
      <c r="DN869" s="401" t="n">
        <v>55</v>
      </c>
      <c r="DO869" s="401" t="n">
        <v>61</v>
      </c>
      <c r="DP869" s="401" t="n">
        <v>41</v>
      </c>
      <c r="DQ869" s="401" t="n">
        <v>64</v>
      </c>
      <c r="DR869" s="401" t="n">
        <v>161</v>
      </c>
      <c r="DS869" s="401" t="n">
        <v>81</v>
      </c>
      <c r="DT869" s="401" t="n">
        <v>112</v>
      </c>
      <c r="DU869" s="401" t="n">
        <v>175</v>
      </c>
      <c r="DV869" s="401" t="n">
        <v>62</v>
      </c>
      <c r="DW869" s="401" t="n">
        <v>19</v>
      </c>
      <c r="DX869" s="401" t="n">
        <v>26</v>
      </c>
      <c r="DY869" s="401" t="n">
        <v>105</v>
      </c>
      <c r="DZ869" s="401" t="n">
        <v>43</v>
      </c>
      <c r="EA869" s="401" t="n">
        <v>97</v>
      </c>
      <c r="EB869" s="401" t="n">
        <v>39</v>
      </c>
      <c r="EC869" s="401" t="n">
        <v>119</v>
      </c>
      <c r="ED869" s="401" t="n">
        <v>5</v>
      </c>
      <c r="EE869" s="401" t="n">
        <v>68</v>
      </c>
      <c r="EF869" s="401" t="n">
        <v>33</v>
      </c>
      <c r="EG869" s="401" t="n">
        <v>66</v>
      </c>
      <c r="EH869" s="401" t="n">
        <v>90</v>
      </c>
      <c r="EI869" s="401" t="n">
        <v>108</v>
      </c>
      <c r="EJ869" s="401" t="n">
        <v>146</v>
      </c>
      <c r="EK869" s="401" t="n">
        <v>9</v>
      </c>
      <c r="EL869" s="401" t="n">
        <v>113</v>
      </c>
      <c r="EM869" s="401" t="n">
        <v>57</v>
      </c>
      <c r="EN869" s="401" t="n">
        <v>3</v>
      </c>
      <c r="EO869" s="401" t="n">
        <v>83</v>
      </c>
      <c r="EP869" s="401" t="n">
        <v>72</v>
      </c>
      <c r="EQ869" s="401" t="n">
        <v>56</v>
      </c>
      <c r="ER869" s="401" t="n">
        <v>27</v>
      </c>
      <c r="ES869" s="401" t="n">
        <v>141</v>
      </c>
      <c r="ET869" s="401" t="n">
        <v>11</v>
      </c>
      <c r="EU869" s="401" t="n">
        <v>73</v>
      </c>
      <c r="EV869" s="401" t="n">
        <v>60</v>
      </c>
      <c r="EW869" s="401" t="n">
        <v>135</v>
      </c>
      <c r="EX869" s="401" t="n">
        <v>18</v>
      </c>
      <c r="EY869" s="401" t="n">
        <v>158</v>
      </c>
      <c r="EZ869" s="401" t="n">
        <v>92</v>
      </c>
      <c r="FA869" s="401" t="n">
        <v>115</v>
      </c>
      <c r="FB869" s="401" t="n">
        <v>172</v>
      </c>
      <c r="FC869" s="401" t="n">
        <v>37</v>
      </c>
      <c r="FD869" s="401" t="n">
        <v>42</v>
      </c>
      <c r="FE869" s="401" t="n">
        <v>102</v>
      </c>
      <c r="FF869" s="401" t="n">
        <v>128</v>
      </c>
      <c r="FG869" s="401" t="n">
        <v>151</v>
      </c>
      <c r="FH869" s="401" t="n">
        <v>91</v>
      </c>
      <c r="FI869" s="401" t="n">
        <v>174</v>
      </c>
      <c r="FJ869" s="401" t="n">
        <v>120</v>
      </c>
      <c r="FK869" s="401" t="n">
        <v>50</v>
      </c>
      <c r="FL869" s="401" t="n">
        <v>7</v>
      </c>
      <c r="FM869" s="401" t="n">
        <v>36</v>
      </c>
      <c r="FO869" s="401" t="n">
        <v>100</v>
      </c>
      <c r="FP869" s="401" t="n">
        <v>114</v>
      </c>
      <c r="FQ869" s="401" t="n">
        <v>124</v>
      </c>
      <c r="FR869" s="401" t="n">
        <v>147</v>
      </c>
      <c r="FT869" s="401" t="n">
        <v>79</v>
      </c>
      <c r="FU869" s="401" t="n">
        <v>15</v>
      </c>
      <c r="FV869" s="401" t="n">
        <v>85</v>
      </c>
      <c r="FW869" s="401" t="n">
        <v>153</v>
      </c>
      <c r="FY869" s="401" t="n">
        <v>134</v>
      </c>
      <c r="FZ869" s="401" t="n">
        <v>101</v>
      </c>
      <c r="GA869" s="401" t="n">
        <v>150</v>
      </c>
      <c r="GB869" s="401" t="n">
        <v>20</v>
      </c>
    </row>
    <row r="870" customFormat="false" ht="12.75" hidden="false" customHeight="false" outlineLevel="0" collapsed="false">
      <c r="E870" s="401" t="s">
        <v>227</v>
      </c>
      <c r="F870" s="401" t="n">
        <v>124</v>
      </c>
      <c r="G870" s="401" t="n">
        <v>172</v>
      </c>
      <c r="H870" s="401" t="n">
        <v>80</v>
      </c>
      <c r="I870" s="401" t="n">
        <v>33</v>
      </c>
      <c r="J870" s="401" t="n">
        <v>56</v>
      </c>
      <c r="K870" s="401" t="n">
        <v>119</v>
      </c>
      <c r="L870" s="401" t="n">
        <v>154</v>
      </c>
      <c r="M870" s="401" t="n">
        <v>141</v>
      </c>
      <c r="N870" s="401" t="n">
        <v>73</v>
      </c>
      <c r="O870" s="401" t="n">
        <v>57</v>
      </c>
      <c r="P870" s="401" t="n">
        <v>105</v>
      </c>
      <c r="Q870" s="401" t="n">
        <v>70</v>
      </c>
      <c r="R870" s="401" t="n">
        <v>111</v>
      </c>
      <c r="S870" s="401" t="n">
        <v>78</v>
      </c>
      <c r="T870" s="401" t="n">
        <v>96</v>
      </c>
      <c r="U870" s="401" t="n">
        <v>142</v>
      </c>
      <c r="V870" s="401" t="n">
        <v>116</v>
      </c>
      <c r="W870" s="401" t="n">
        <v>109</v>
      </c>
      <c r="X870" s="401" t="n">
        <v>82</v>
      </c>
      <c r="Y870" s="401" t="n">
        <v>26</v>
      </c>
      <c r="Z870" s="401" t="n">
        <v>174</v>
      </c>
      <c r="AA870" s="401" t="n">
        <v>143</v>
      </c>
      <c r="AB870" s="401" t="n">
        <v>164</v>
      </c>
      <c r="AC870" s="401" t="n">
        <v>38</v>
      </c>
      <c r="AD870" s="401" t="n">
        <v>149</v>
      </c>
      <c r="AE870" s="401" t="n">
        <v>20</v>
      </c>
      <c r="AF870" s="401" t="n">
        <v>48</v>
      </c>
      <c r="AG870" s="401" t="n">
        <v>131</v>
      </c>
      <c r="AH870" s="401" t="n">
        <v>97</v>
      </c>
      <c r="AI870" s="401" t="n">
        <v>77</v>
      </c>
      <c r="AJ870" s="401" t="n">
        <v>160</v>
      </c>
      <c r="AK870" s="401" t="n">
        <v>121</v>
      </c>
      <c r="AL870" s="401" t="n">
        <v>129</v>
      </c>
      <c r="AM870" s="401" t="n">
        <v>8</v>
      </c>
      <c r="AN870" s="401" t="n">
        <v>66</v>
      </c>
      <c r="AO870" s="401" t="n">
        <v>59</v>
      </c>
      <c r="AP870" s="401" t="n">
        <v>153</v>
      </c>
      <c r="AQ870" s="401" t="n">
        <v>19</v>
      </c>
      <c r="AR870" s="401" t="n">
        <v>76</v>
      </c>
      <c r="AS870" s="401" t="n">
        <v>126</v>
      </c>
      <c r="AT870" s="401" t="n">
        <v>24</v>
      </c>
      <c r="AU870" s="401" t="n">
        <v>158</v>
      </c>
      <c r="AV870" s="401" t="n">
        <v>106</v>
      </c>
      <c r="AW870" s="401" t="n">
        <v>101</v>
      </c>
      <c r="AX870" s="401" t="n">
        <v>72</v>
      </c>
      <c r="AY870" s="401" t="n">
        <v>125</v>
      </c>
      <c r="AZ870" s="401" t="n">
        <v>100</v>
      </c>
      <c r="BA870" s="401" t="n">
        <v>71</v>
      </c>
      <c r="BB870" s="401" t="n">
        <v>155</v>
      </c>
      <c r="BC870" s="401" t="n">
        <v>148</v>
      </c>
      <c r="BD870" s="401" t="n">
        <v>108</v>
      </c>
      <c r="BE870" s="401" t="n">
        <v>94</v>
      </c>
      <c r="BF870" s="401" t="n">
        <v>159</v>
      </c>
      <c r="BG870" s="401" t="n">
        <v>27</v>
      </c>
      <c r="BH870" s="401" t="n">
        <v>17</v>
      </c>
      <c r="BI870" s="401" t="n">
        <v>98</v>
      </c>
      <c r="BJ870" s="401" t="n">
        <v>104</v>
      </c>
      <c r="BK870" s="401" t="n">
        <v>46</v>
      </c>
      <c r="BL870" s="401" t="n">
        <v>166</v>
      </c>
      <c r="BM870" s="401" t="n">
        <v>61</v>
      </c>
      <c r="BN870" s="401" t="n">
        <v>157</v>
      </c>
      <c r="BO870" s="401" t="n">
        <v>139</v>
      </c>
      <c r="BP870" s="401" t="n">
        <v>69</v>
      </c>
      <c r="BQ870" s="401" t="n">
        <v>128</v>
      </c>
      <c r="BR870" s="401" t="n">
        <v>152</v>
      </c>
      <c r="BS870" s="401" t="n">
        <v>112</v>
      </c>
      <c r="BT870" s="401" t="n">
        <v>144</v>
      </c>
      <c r="BU870" s="401" t="n">
        <v>32</v>
      </c>
      <c r="BV870" s="401" t="n">
        <v>2</v>
      </c>
      <c r="BW870" s="401" t="n">
        <v>102</v>
      </c>
      <c r="BX870" s="401" t="n">
        <v>163</v>
      </c>
      <c r="BY870" s="401" t="n">
        <v>168</v>
      </c>
      <c r="BZ870" s="401" t="n">
        <v>9</v>
      </c>
      <c r="CA870" s="401" t="n">
        <v>170</v>
      </c>
      <c r="CB870" s="401" t="n">
        <v>151</v>
      </c>
      <c r="CC870" s="401" t="n">
        <v>39</v>
      </c>
      <c r="CD870" s="401" t="n">
        <v>11</v>
      </c>
      <c r="CE870" s="401" t="n">
        <v>86</v>
      </c>
      <c r="CF870" s="401" t="n">
        <v>118</v>
      </c>
      <c r="CG870" s="401" t="n">
        <v>7</v>
      </c>
      <c r="CH870" s="401" t="n">
        <v>84</v>
      </c>
      <c r="CI870" s="401" t="n">
        <v>91</v>
      </c>
      <c r="CJ870" s="401" t="n">
        <v>114</v>
      </c>
      <c r="CK870" s="401" t="n">
        <v>53</v>
      </c>
      <c r="CL870" s="401" t="n">
        <v>47</v>
      </c>
      <c r="CM870" s="401" t="n">
        <v>60</v>
      </c>
      <c r="CN870" s="401" t="n">
        <v>123</v>
      </c>
      <c r="CO870" s="401" t="n">
        <v>156</v>
      </c>
      <c r="CP870" s="401" t="n">
        <v>165</v>
      </c>
      <c r="CQ870" s="401" t="n">
        <v>169</v>
      </c>
      <c r="CR870" s="401" t="n">
        <v>138</v>
      </c>
      <c r="CS870" s="401" t="n">
        <v>133</v>
      </c>
      <c r="CT870" s="401" t="n">
        <v>12</v>
      </c>
      <c r="CU870" s="401" t="n">
        <v>23</v>
      </c>
      <c r="CV870" s="401" t="n">
        <v>54</v>
      </c>
      <c r="CW870" s="401" t="n">
        <v>42</v>
      </c>
      <c r="CX870" s="401" t="n">
        <v>35</v>
      </c>
      <c r="CY870" s="401" t="n">
        <v>15</v>
      </c>
      <c r="CZ870" s="401" t="n">
        <v>145</v>
      </c>
      <c r="DA870" s="401" t="n">
        <v>132</v>
      </c>
      <c r="DB870" s="401" t="n">
        <v>87</v>
      </c>
      <c r="DC870" s="401" t="n">
        <v>85</v>
      </c>
      <c r="DD870" s="401" t="n">
        <v>147</v>
      </c>
      <c r="DE870" s="401" t="n">
        <v>120</v>
      </c>
      <c r="DF870" s="401" t="n">
        <v>136</v>
      </c>
      <c r="DG870" s="401" t="n">
        <v>175</v>
      </c>
      <c r="DH870" s="401" t="n">
        <v>167</v>
      </c>
      <c r="DI870" s="401" t="n">
        <v>50</v>
      </c>
      <c r="DJ870" s="401" t="n">
        <v>137</v>
      </c>
      <c r="DK870" s="401" t="n">
        <v>134</v>
      </c>
      <c r="DL870" s="401" t="n">
        <v>55</v>
      </c>
      <c r="DM870" s="401" t="n">
        <v>95</v>
      </c>
      <c r="DN870" s="401" t="n">
        <v>64</v>
      </c>
      <c r="DO870" s="401" t="n">
        <v>162</v>
      </c>
      <c r="DP870" s="401" t="n">
        <v>21</v>
      </c>
      <c r="DQ870" s="401" t="n">
        <v>150</v>
      </c>
      <c r="DR870" s="401" t="n">
        <v>83</v>
      </c>
      <c r="DS870" s="401" t="n">
        <v>79</v>
      </c>
      <c r="DT870" s="401" t="n">
        <v>171</v>
      </c>
      <c r="DU870" s="401" t="n">
        <v>36</v>
      </c>
      <c r="DV870" s="401" t="n">
        <v>22</v>
      </c>
      <c r="DW870" s="401" t="n">
        <v>3</v>
      </c>
      <c r="DX870" s="401" t="n">
        <v>127</v>
      </c>
      <c r="DY870" s="401" t="n">
        <v>81</v>
      </c>
      <c r="DZ870" s="401" t="n">
        <v>28</v>
      </c>
      <c r="EA870" s="401" t="n">
        <v>18</v>
      </c>
      <c r="EB870" s="401" t="n">
        <v>10</v>
      </c>
      <c r="EC870" s="401" t="n">
        <v>37</v>
      </c>
      <c r="ED870" s="401" t="n">
        <v>146</v>
      </c>
      <c r="EE870" s="401" t="n">
        <v>34</v>
      </c>
      <c r="EF870" s="401" t="n">
        <v>65</v>
      </c>
      <c r="EG870" s="401" t="n">
        <v>90</v>
      </c>
      <c r="EH870" s="401" t="n">
        <v>51</v>
      </c>
      <c r="EI870" s="401" t="n">
        <v>173</v>
      </c>
      <c r="EJ870" s="401" t="n">
        <v>161</v>
      </c>
      <c r="EK870" s="401" t="n">
        <v>49</v>
      </c>
      <c r="EL870" s="401" t="n">
        <v>30</v>
      </c>
      <c r="EM870" s="401" t="n">
        <v>75</v>
      </c>
      <c r="EN870" s="401" t="n">
        <v>62</v>
      </c>
      <c r="EO870" s="401" t="n">
        <v>113</v>
      </c>
      <c r="EP870" s="401" t="n">
        <v>29</v>
      </c>
      <c r="EQ870" s="401" t="n">
        <v>176</v>
      </c>
      <c r="ER870" s="401" t="n">
        <v>25</v>
      </c>
      <c r="ES870" s="401" t="n">
        <v>67</v>
      </c>
      <c r="ET870" s="401" t="n">
        <v>107</v>
      </c>
      <c r="EU870" s="401" t="n">
        <v>89</v>
      </c>
      <c r="EV870" s="401" t="n">
        <v>43</v>
      </c>
      <c r="EW870" s="401" t="n">
        <v>117</v>
      </c>
      <c r="EX870" s="401" t="n">
        <v>1</v>
      </c>
      <c r="EY870" s="401" t="n">
        <v>92</v>
      </c>
      <c r="EZ870" s="401" t="n">
        <v>5</v>
      </c>
      <c r="FA870" s="401" t="n">
        <v>6</v>
      </c>
      <c r="FB870" s="401" t="n">
        <v>52</v>
      </c>
      <c r="FC870" s="401" t="n">
        <v>63</v>
      </c>
      <c r="FD870" s="401" t="n">
        <v>88</v>
      </c>
      <c r="FE870" s="401" t="n">
        <v>44</v>
      </c>
      <c r="FF870" s="401" t="n">
        <v>14</v>
      </c>
      <c r="FG870" s="401" t="n">
        <v>4</v>
      </c>
      <c r="FH870" s="401" t="n">
        <v>122</v>
      </c>
      <c r="FI870" s="401" t="n">
        <v>31</v>
      </c>
      <c r="FJ870" s="401" t="n">
        <v>130</v>
      </c>
      <c r="FK870" s="401" t="n">
        <v>13</v>
      </c>
      <c r="FL870" s="401" t="n">
        <v>40</v>
      </c>
      <c r="FM870" s="401" t="n">
        <v>58</v>
      </c>
      <c r="FO870" s="401" t="n">
        <v>103</v>
      </c>
      <c r="FP870" s="401" t="n">
        <v>68</v>
      </c>
      <c r="FQ870" s="401" t="n">
        <v>99</v>
      </c>
      <c r="FR870" s="401" t="n">
        <v>140</v>
      </c>
      <c r="FT870" s="401" t="n">
        <v>135</v>
      </c>
      <c r="FU870" s="401" t="n">
        <v>74</v>
      </c>
      <c r="FV870" s="401" t="n">
        <v>41</v>
      </c>
      <c r="FW870" s="401" t="n">
        <v>93</v>
      </c>
      <c r="FY870" s="401" t="n">
        <v>110</v>
      </c>
      <c r="FZ870" s="401" t="n">
        <v>45</v>
      </c>
      <c r="GA870" s="401" t="n">
        <v>115</v>
      </c>
      <c r="GB870" s="401" t="n">
        <v>16</v>
      </c>
    </row>
    <row r="872" customFormat="false" ht="12.75" hidden="false" customHeight="false" outlineLevel="0" collapsed="false">
      <c r="D872" s="446" t="n">
        <v>177</v>
      </c>
      <c r="E872" s="39" t="s">
        <v>250</v>
      </c>
    </row>
    <row r="873" customFormat="false" ht="12.75" hidden="false" customHeight="false" outlineLevel="0" collapsed="false">
      <c r="E873" s="401" t="s">
        <v>198</v>
      </c>
      <c r="F873" s="401" t="n">
        <v>1</v>
      </c>
      <c r="G873" s="401" t="n">
        <v>2</v>
      </c>
      <c r="H873" s="401" t="n">
        <v>3</v>
      </c>
      <c r="I873" s="401" t="n">
        <v>4</v>
      </c>
      <c r="J873" s="401" t="n">
        <v>5</v>
      </c>
      <c r="K873" s="401" t="n">
        <v>6</v>
      </c>
      <c r="L873" s="401" t="n">
        <v>7</v>
      </c>
      <c r="M873" s="401" t="n">
        <v>8</v>
      </c>
      <c r="N873" s="401" t="n">
        <v>9</v>
      </c>
      <c r="O873" s="401" t="n">
        <v>10</v>
      </c>
      <c r="P873" s="401" t="n">
        <v>11</v>
      </c>
      <c r="Q873" s="401" t="n">
        <v>12</v>
      </c>
      <c r="R873" s="401" t="n">
        <v>13</v>
      </c>
      <c r="S873" s="401" t="n">
        <v>14</v>
      </c>
      <c r="T873" s="401" t="n">
        <v>15</v>
      </c>
      <c r="U873" s="401" t="n">
        <v>16</v>
      </c>
      <c r="V873" s="401" t="n">
        <v>17</v>
      </c>
      <c r="W873" s="401" t="n">
        <v>18</v>
      </c>
      <c r="X873" s="401" t="n">
        <v>19</v>
      </c>
      <c r="Y873" s="401" t="n">
        <v>20</v>
      </c>
      <c r="Z873" s="401" t="n">
        <v>21</v>
      </c>
      <c r="AA873" s="401" t="n">
        <v>22</v>
      </c>
      <c r="AB873" s="401" t="n">
        <v>23</v>
      </c>
      <c r="AC873" s="401" t="n">
        <v>24</v>
      </c>
      <c r="AD873" s="401" t="n">
        <v>25</v>
      </c>
      <c r="AE873" s="401" t="n">
        <v>26</v>
      </c>
      <c r="AF873" s="401" t="n">
        <v>27</v>
      </c>
      <c r="AG873" s="401" t="n">
        <v>28</v>
      </c>
      <c r="AH873" s="401" t="n">
        <v>29</v>
      </c>
      <c r="AI873" s="401" t="n">
        <v>30</v>
      </c>
      <c r="AJ873" s="401" t="n">
        <v>31</v>
      </c>
      <c r="AK873" s="401" t="n">
        <v>32</v>
      </c>
      <c r="AL873" s="401" t="n">
        <v>33</v>
      </c>
      <c r="AM873" s="401" t="n">
        <v>34</v>
      </c>
      <c r="AN873" s="401" t="n">
        <v>35</v>
      </c>
      <c r="AO873" s="401" t="n">
        <v>36</v>
      </c>
      <c r="AP873" s="401" t="n">
        <v>37</v>
      </c>
      <c r="AQ873" s="401" t="n">
        <v>38</v>
      </c>
      <c r="AR873" s="401" t="n">
        <v>39</v>
      </c>
      <c r="AS873" s="401" t="n">
        <v>40</v>
      </c>
      <c r="AT873" s="401" t="n">
        <v>41</v>
      </c>
      <c r="AU873" s="401" t="n">
        <v>42</v>
      </c>
      <c r="AV873" s="401" t="n">
        <v>43</v>
      </c>
      <c r="AW873" s="401" t="n">
        <v>44</v>
      </c>
      <c r="AX873" s="401" t="n">
        <v>45</v>
      </c>
      <c r="AY873" s="401" t="n">
        <v>46</v>
      </c>
      <c r="AZ873" s="401" t="n">
        <v>47</v>
      </c>
      <c r="BA873" s="401" t="n">
        <v>48</v>
      </c>
      <c r="BB873" s="401" t="n">
        <v>49</v>
      </c>
      <c r="BC873" s="401" t="n">
        <v>50</v>
      </c>
      <c r="BD873" s="401" t="n">
        <v>51</v>
      </c>
      <c r="BE873" s="401" t="n">
        <v>52</v>
      </c>
      <c r="BF873" s="401" t="n">
        <v>53</v>
      </c>
      <c r="BG873" s="401" t="n">
        <v>54</v>
      </c>
      <c r="BH873" s="401" t="n">
        <v>55</v>
      </c>
      <c r="BI873" s="401" t="n">
        <v>56</v>
      </c>
      <c r="BJ873" s="401" t="n">
        <v>57</v>
      </c>
      <c r="BK873" s="401" t="n">
        <v>58</v>
      </c>
      <c r="BL873" s="401" t="n">
        <v>59</v>
      </c>
      <c r="BM873" s="401" t="n">
        <v>60</v>
      </c>
      <c r="BN873" s="401" t="n">
        <v>61</v>
      </c>
      <c r="BO873" s="401" t="n">
        <v>62</v>
      </c>
      <c r="BP873" s="401" t="n">
        <v>63</v>
      </c>
      <c r="BQ873" s="401" t="n">
        <v>64</v>
      </c>
      <c r="BR873" s="401" t="n">
        <v>65</v>
      </c>
      <c r="BS873" s="401" t="n">
        <v>66</v>
      </c>
      <c r="BT873" s="401" t="n">
        <v>67</v>
      </c>
      <c r="BU873" s="401" t="n">
        <v>68</v>
      </c>
      <c r="BV873" s="401" t="n">
        <v>69</v>
      </c>
      <c r="BW873" s="401" t="n">
        <v>70</v>
      </c>
      <c r="BX873" s="401" t="n">
        <v>71</v>
      </c>
      <c r="BY873" s="401" t="n">
        <v>72</v>
      </c>
      <c r="BZ873" s="401" t="n">
        <v>73</v>
      </c>
      <c r="CA873" s="401" t="n">
        <v>74</v>
      </c>
      <c r="CB873" s="401" t="n">
        <v>75</v>
      </c>
      <c r="CC873" s="401" t="n">
        <v>76</v>
      </c>
      <c r="CD873" s="401" t="n">
        <v>77</v>
      </c>
      <c r="CE873" s="401" t="n">
        <v>78</v>
      </c>
      <c r="CF873" s="401" t="n">
        <v>79</v>
      </c>
      <c r="CG873" s="401" t="n">
        <v>80</v>
      </c>
      <c r="CH873" s="401" t="n">
        <v>81</v>
      </c>
      <c r="CI873" s="401" t="n">
        <v>82</v>
      </c>
      <c r="CJ873" s="401" t="n">
        <v>83</v>
      </c>
      <c r="CK873" s="401" t="n">
        <v>84</v>
      </c>
      <c r="CL873" s="401" t="n">
        <v>85</v>
      </c>
      <c r="CM873" s="401" t="n">
        <v>86</v>
      </c>
      <c r="CN873" s="401" t="n">
        <v>87</v>
      </c>
      <c r="CO873" s="401" t="n">
        <v>88</v>
      </c>
      <c r="CP873" s="401" t="n">
        <v>89</v>
      </c>
      <c r="CQ873" s="401" t="n">
        <v>90</v>
      </c>
      <c r="CR873" s="401" t="n">
        <v>91</v>
      </c>
      <c r="CS873" s="401" t="n">
        <v>92</v>
      </c>
      <c r="CT873" s="401" t="n">
        <v>93</v>
      </c>
      <c r="CU873" s="401" t="n">
        <v>94</v>
      </c>
      <c r="CV873" s="401" t="n">
        <v>95</v>
      </c>
      <c r="CW873" s="401" t="n">
        <v>96</v>
      </c>
      <c r="CX873" s="401" t="n">
        <v>97</v>
      </c>
      <c r="CY873" s="401" t="n">
        <v>98</v>
      </c>
      <c r="CZ873" s="401" t="n">
        <v>99</v>
      </c>
      <c r="DA873" s="401" t="n">
        <v>100</v>
      </c>
      <c r="DB873" s="401" t="n">
        <v>101</v>
      </c>
      <c r="DC873" s="401" t="n">
        <v>102</v>
      </c>
      <c r="DD873" s="401" t="n">
        <v>103</v>
      </c>
      <c r="DE873" s="401" t="n">
        <v>104</v>
      </c>
      <c r="DF873" s="401" t="n">
        <v>105</v>
      </c>
      <c r="DG873" s="401" t="n">
        <v>106</v>
      </c>
      <c r="DH873" s="401" t="n">
        <v>107</v>
      </c>
      <c r="DI873" s="401" t="n">
        <v>108</v>
      </c>
      <c r="DJ873" s="401" t="n">
        <v>109</v>
      </c>
      <c r="DK873" s="401" t="n">
        <v>110</v>
      </c>
      <c r="DL873" s="401" t="n">
        <v>111</v>
      </c>
      <c r="DM873" s="401" t="n">
        <v>112</v>
      </c>
      <c r="DN873" s="401" t="n">
        <v>113</v>
      </c>
      <c r="DO873" s="401" t="n">
        <v>114</v>
      </c>
      <c r="DP873" s="401" t="n">
        <v>115</v>
      </c>
      <c r="DQ873" s="401" t="n">
        <v>116</v>
      </c>
      <c r="DR873" s="401" t="n">
        <v>117</v>
      </c>
      <c r="DS873" s="401" t="n">
        <v>118</v>
      </c>
      <c r="DT873" s="401" t="n">
        <v>119</v>
      </c>
      <c r="DU873" s="401" t="n">
        <v>120</v>
      </c>
      <c r="DV873" s="401" t="n">
        <v>121</v>
      </c>
      <c r="DW873" s="401" t="n">
        <v>122</v>
      </c>
      <c r="DX873" s="401" t="n">
        <v>123</v>
      </c>
      <c r="DY873" s="401" t="n">
        <v>124</v>
      </c>
      <c r="DZ873" s="401" t="n">
        <v>125</v>
      </c>
      <c r="EA873" s="401" t="n">
        <v>126</v>
      </c>
      <c r="EB873" s="401" t="n">
        <v>127</v>
      </c>
      <c r="EC873" s="401" t="n">
        <v>128</v>
      </c>
      <c r="ED873" s="401" t="n">
        <v>129</v>
      </c>
      <c r="EE873" s="401" t="n">
        <v>130</v>
      </c>
      <c r="EF873" s="401" t="n">
        <v>131</v>
      </c>
      <c r="EG873" s="401" t="n">
        <v>132</v>
      </c>
      <c r="EH873" s="401" t="n">
        <v>133</v>
      </c>
      <c r="EI873" s="401" t="n">
        <v>134</v>
      </c>
      <c r="EJ873" s="401" t="n">
        <v>135</v>
      </c>
      <c r="EK873" s="401" t="n">
        <v>136</v>
      </c>
      <c r="EL873" s="401" t="n">
        <v>137</v>
      </c>
      <c r="EM873" s="401" t="n">
        <v>138</v>
      </c>
      <c r="EN873" s="401" t="n">
        <v>139</v>
      </c>
      <c r="EO873" s="401" t="n">
        <v>140</v>
      </c>
      <c r="EP873" s="401" t="n">
        <v>141</v>
      </c>
      <c r="EQ873" s="401" t="n">
        <v>142</v>
      </c>
      <c r="ER873" s="401" t="n">
        <v>143</v>
      </c>
      <c r="ES873" s="401" t="n">
        <v>144</v>
      </c>
      <c r="ET873" s="401" t="n">
        <v>145</v>
      </c>
      <c r="EU873" s="401" t="n">
        <v>146</v>
      </c>
      <c r="EV873" s="401" t="n">
        <v>147</v>
      </c>
      <c r="EW873" s="401" t="n">
        <v>148</v>
      </c>
      <c r="EX873" s="401" t="n">
        <v>149</v>
      </c>
      <c r="EY873" s="401" t="n">
        <v>150</v>
      </c>
      <c r="EZ873" s="401" t="n">
        <v>151</v>
      </c>
      <c r="FA873" s="401" t="n">
        <v>152</v>
      </c>
      <c r="FB873" s="401" t="n">
        <v>153</v>
      </c>
      <c r="FC873" s="401" t="n">
        <v>154</v>
      </c>
      <c r="FD873" s="401" t="n">
        <v>155</v>
      </c>
      <c r="FE873" s="401" t="n">
        <v>156</v>
      </c>
      <c r="FF873" s="401" t="n">
        <v>157</v>
      </c>
      <c r="FG873" s="401" t="n">
        <v>158</v>
      </c>
      <c r="FH873" s="401" t="n">
        <v>159</v>
      </c>
      <c r="FI873" s="401" t="n">
        <v>160</v>
      </c>
      <c r="FJ873" s="401" t="n">
        <v>161</v>
      </c>
      <c r="FK873" s="401" t="n">
        <v>162</v>
      </c>
      <c r="FL873" s="401" t="n">
        <v>163</v>
      </c>
      <c r="FM873" s="401" t="n">
        <v>164</v>
      </c>
      <c r="FN873" s="401" t="n">
        <v>165</v>
      </c>
      <c r="FO873" s="401" t="n">
        <v>166</v>
      </c>
      <c r="FP873" s="401" t="n">
        <v>167</v>
      </c>
      <c r="FQ873" s="401" t="n">
        <v>168</v>
      </c>
      <c r="FR873" s="401" t="n">
        <v>169</v>
      </c>
      <c r="FT873" s="401" t="n">
        <v>170</v>
      </c>
      <c r="FU873" s="401" t="n">
        <v>171</v>
      </c>
      <c r="FV873" s="401" t="n">
        <v>172</v>
      </c>
      <c r="FW873" s="401" t="n">
        <v>173</v>
      </c>
      <c r="FY873" s="401" t="n">
        <v>174</v>
      </c>
      <c r="FZ873" s="401" t="n">
        <v>175</v>
      </c>
      <c r="GA873" s="401" t="n">
        <v>176</v>
      </c>
      <c r="GB873" s="401" t="n">
        <v>177</v>
      </c>
    </row>
    <row r="874" customFormat="false" ht="12.75" hidden="false" customHeight="false" outlineLevel="0" collapsed="false">
      <c r="E874" s="401" t="s">
        <v>225</v>
      </c>
      <c r="F874" s="401" t="n">
        <v>60</v>
      </c>
      <c r="G874" s="401" t="n">
        <v>138</v>
      </c>
      <c r="H874" s="401" t="n">
        <v>175</v>
      </c>
      <c r="I874" s="401" t="n">
        <v>166</v>
      </c>
      <c r="J874" s="401" t="n">
        <v>74</v>
      </c>
      <c r="K874" s="401" t="n">
        <v>164</v>
      </c>
      <c r="L874" s="401" t="n">
        <v>148</v>
      </c>
      <c r="M874" s="401" t="n">
        <v>22</v>
      </c>
      <c r="N874" s="401" t="n">
        <v>167</v>
      </c>
      <c r="O874" s="401" t="n">
        <v>174</v>
      </c>
      <c r="P874" s="401" t="n">
        <v>3</v>
      </c>
      <c r="Q874" s="401" t="n">
        <v>121</v>
      </c>
      <c r="R874" s="401" t="n">
        <v>62</v>
      </c>
      <c r="S874" s="401" t="n">
        <v>107</v>
      </c>
      <c r="T874" s="401" t="n">
        <v>57</v>
      </c>
      <c r="U874" s="401" t="n">
        <v>105</v>
      </c>
      <c r="V874" s="401" t="n">
        <v>140</v>
      </c>
      <c r="W874" s="401" t="n">
        <v>25</v>
      </c>
      <c r="X874" s="401" t="n">
        <v>123</v>
      </c>
      <c r="Y874" s="401" t="n">
        <v>58</v>
      </c>
      <c r="Z874" s="401" t="n">
        <v>165</v>
      </c>
      <c r="AA874" s="401" t="n">
        <v>100</v>
      </c>
      <c r="AB874" s="401" t="n">
        <v>52</v>
      </c>
      <c r="AC874" s="401" t="n">
        <v>41</v>
      </c>
      <c r="AD874" s="401" t="n">
        <v>18</v>
      </c>
      <c r="AE874" s="401" t="n">
        <v>28</v>
      </c>
      <c r="AF874" s="401" t="n">
        <v>99</v>
      </c>
      <c r="AG874" s="401" t="n">
        <v>20</v>
      </c>
      <c r="AH874" s="401" t="n">
        <v>110</v>
      </c>
      <c r="AI874" s="401" t="n">
        <v>38</v>
      </c>
      <c r="AJ874" s="401" t="n">
        <v>29</v>
      </c>
      <c r="AK874" s="401" t="n">
        <v>169</v>
      </c>
      <c r="AL874" s="401" t="n">
        <v>127</v>
      </c>
      <c r="AM874" s="401" t="n">
        <v>50</v>
      </c>
      <c r="AN874" s="401" t="n">
        <v>88</v>
      </c>
      <c r="AO874" s="401" t="n">
        <v>149</v>
      </c>
      <c r="AP874" s="401" t="n">
        <v>93</v>
      </c>
      <c r="AQ874" s="401" t="n">
        <v>177</v>
      </c>
      <c r="AR874" s="401" t="n">
        <v>31</v>
      </c>
      <c r="AS874" s="401" t="n">
        <v>51</v>
      </c>
      <c r="AT874" s="401" t="n">
        <v>34</v>
      </c>
      <c r="AU874" s="401" t="n">
        <v>146</v>
      </c>
      <c r="AV874" s="401" t="n">
        <v>106</v>
      </c>
      <c r="AW874" s="401" t="n">
        <v>17</v>
      </c>
      <c r="AX874" s="401" t="n">
        <v>67</v>
      </c>
      <c r="AY874" s="401" t="n">
        <v>89</v>
      </c>
      <c r="AZ874" s="401" t="n">
        <v>9</v>
      </c>
      <c r="BA874" s="401" t="n">
        <v>15</v>
      </c>
      <c r="BB874" s="401" t="n">
        <v>112</v>
      </c>
      <c r="BC874" s="401" t="n">
        <v>96</v>
      </c>
      <c r="BD874" s="401" t="n">
        <v>108</v>
      </c>
      <c r="BE874" s="401" t="n">
        <v>143</v>
      </c>
      <c r="BF874" s="401" t="n">
        <v>80</v>
      </c>
      <c r="BG874" s="401" t="n">
        <v>36</v>
      </c>
      <c r="BH874" s="401" t="n">
        <v>42</v>
      </c>
      <c r="BI874" s="401" t="n">
        <v>163</v>
      </c>
      <c r="BJ874" s="401" t="n">
        <v>173</v>
      </c>
      <c r="BK874" s="401" t="n">
        <v>87</v>
      </c>
      <c r="BL874" s="401" t="n">
        <v>91</v>
      </c>
      <c r="BM874" s="401" t="n">
        <v>61</v>
      </c>
      <c r="BN874" s="401" t="n">
        <v>59</v>
      </c>
      <c r="BO874" s="401" t="n">
        <v>13</v>
      </c>
      <c r="BP874" s="401" t="n">
        <v>6</v>
      </c>
      <c r="BQ874" s="401" t="n">
        <v>115</v>
      </c>
      <c r="BR874" s="401" t="n">
        <v>81</v>
      </c>
      <c r="BS874" s="401" t="n">
        <v>78</v>
      </c>
      <c r="BT874" s="401" t="n">
        <v>63</v>
      </c>
      <c r="BU874" s="401" t="n">
        <v>130</v>
      </c>
      <c r="BV874" s="401" t="n">
        <v>23</v>
      </c>
      <c r="BW874" s="401" t="n">
        <v>116</v>
      </c>
      <c r="BX874" s="401" t="n">
        <v>113</v>
      </c>
      <c r="BY874" s="401" t="n">
        <v>30</v>
      </c>
      <c r="BZ874" s="401" t="n">
        <v>151</v>
      </c>
      <c r="CA874" s="401" t="n">
        <v>161</v>
      </c>
      <c r="CB874" s="401" t="n">
        <v>156</v>
      </c>
      <c r="CC874" s="401" t="n">
        <v>84</v>
      </c>
      <c r="CD874" s="401" t="n">
        <v>133</v>
      </c>
      <c r="CE874" s="401" t="n">
        <v>171</v>
      </c>
      <c r="CF874" s="401" t="n">
        <v>40</v>
      </c>
      <c r="CG874" s="401" t="n">
        <v>53</v>
      </c>
      <c r="CH874" s="401" t="n">
        <v>65</v>
      </c>
      <c r="CI874" s="401" t="n">
        <v>120</v>
      </c>
      <c r="CJ874" s="401" t="n">
        <v>27</v>
      </c>
      <c r="CK874" s="401" t="n">
        <v>21</v>
      </c>
      <c r="CL874" s="401" t="n">
        <v>124</v>
      </c>
      <c r="CM874" s="401" t="n">
        <v>79</v>
      </c>
      <c r="CN874" s="401" t="n">
        <v>131</v>
      </c>
      <c r="CO874" s="401" t="n">
        <v>35</v>
      </c>
      <c r="CP874" s="401" t="n">
        <v>71</v>
      </c>
      <c r="CQ874" s="401" t="n">
        <v>43</v>
      </c>
      <c r="CR874" s="401" t="n">
        <v>104</v>
      </c>
      <c r="CS874" s="401" t="n">
        <v>19</v>
      </c>
      <c r="CT874" s="401" t="n">
        <v>95</v>
      </c>
      <c r="CU874" s="401" t="n">
        <v>135</v>
      </c>
      <c r="CV874" s="401" t="n">
        <v>139</v>
      </c>
      <c r="CW874" s="401" t="n">
        <v>49</v>
      </c>
      <c r="CX874" s="401" t="n">
        <v>70</v>
      </c>
      <c r="CY874" s="401" t="n">
        <v>11</v>
      </c>
      <c r="CZ874" s="401" t="n">
        <v>172</v>
      </c>
      <c r="DA874" s="401" t="n">
        <v>86</v>
      </c>
      <c r="DB874" s="401" t="n">
        <v>150</v>
      </c>
      <c r="DC874" s="401" t="n">
        <v>24</v>
      </c>
      <c r="DD874" s="401" t="n">
        <v>129</v>
      </c>
      <c r="DE874" s="401" t="n">
        <v>103</v>
      </c>
      <c r="DF874" s="401" t="n">
        <v>1</v>
      </c>
      <c r="DG874" s="401" t="n">
        <v>125</v>
      </c>
      <c r="DH874" s="401" t="n">
        <v>159</v>
      </c>
      <c r="DI874" s="401" t="n">
        <v>5</v>
      </c>
      <c r="DJ874" s="401" t="n">
        <v>176</v>
      </c>
      <c r="DK874" s="401" t="n">
        <v>97</v>
      </c>
      <c r="DL874" s="401" t="n">
        <v>73</v>
      </c>
      <c r="DM874" s="401" t="n">
        <v>55</v>
      </c>
      <c r="DN874" s="401" t="n">
        <v>134</v>
      </c>
      <c r="DO874" s="401" t="n">
        <v>37</v>
      </c>
      <c r="DP874" s="401" t="n">
        <v>7</v>
      </c>
      <c r="DQ874" s="401" t="n">
        <v>4</v>
      </c>
      <c r="DR874" s="401" t="n">
        <v>45</v>
      </c>
      <c r="DS874" s="401" t="n">
        <v>14</v>
      </c>
      <c r="DT874" s="401" t="n">
        <v>111</v>
      </c>
      <c r="DU874" s="401" t="n">
        <v>154</v>
      </c>
      <c r="DV874" s="401" t="n">
        <v>168</v>
      </c>
      <c r="DW874" s="401" t="n">
        <v>54</v>
      </c>
      <c r="DX874" s="401" t="n">
        <v>157</v>
      </c>
      <c r="DY874" s="401" t="n">
        <v>152</v>
      </c>
      <c r="DZ874" s="401" t="n">
        <v>102</v>
      </c>
      <c r="EA874" s="401" t="n">
        <v>39</v>
      </c>
      <c r="EB874" s="401" t="n">
        <v>160</v>
      </c>
      <c r="EC874" s="401" t="n">
        <v>137</v>
      </c>
      <c r="ED874" s="401" t="n">
        <v>101</v>
      </c>
      <c r="EE874" s="401" t="n">
        <v>118</v>
      </c>
      <c r="EF874" s="401" t="n">
        <v>162</v>
      </c>
      <c r="EG874" s="401" t="n">
        <v>46</v>
      </c>
      <c r="EH874" s="401" t="n">
        <v>155</v>
      </c>
      <c r="EI874" s="401" t="n">
        <v>32</v>
      </c>
      <c r="EJ874" s="401" t="n">
        <v>94</v>
      </c>
      <c r="EK874" s="401" t="n">
        <v>98</v>
      </c>
      <c r="EL874" s="401" t="n">
        <v>170</v>
      </c>
      <c r="EM874" s="401" t="n">
        <v>2</v>
      </c>
      <c r="EN874" s="401" t="n">
        <v>92</v>
      </c>
      <c r="EO874" s="401" t="n">
        <v>153</v>
      </c>
      <c r="EP874" s="401" t="n">
        <v>109</v>
      </c>
      <c r="EQ874" s="401" t="n">
        <v>158</v>
      </c>
      <c r="ER874" s="401" t="n">
        <v>69</v>
      </c>
      <c r="ES874" s="401" t="n">
        <v>82</v>
      </c>
      <c r="ET874" s="401" t="n">
        <v>76</v>
      </c>
      <c r="EU874" s="401" t="n">
        <v>85</v>
      </c>
      <c r="EV874" s="401" t="n">
        <v>126</v>
      </c>
      <c r="EW874" s="401" t="n">
        <v>64</v>
      </c>
      <c r="EX874" s="401" t="n">
        <v>8</v>
      </c>
      <c r="EY874" s="401" t="n">
        <v>77</v>
      </c>
      <c r="EZ874" s="401" t="n">
        <v>119</v>
      </c>
      <c r="FA874" s="401" t="n">
        <v>128</v>
      </c>
      <c r="FB874" s="401" t="n">
        <v>145</v>
      </c>
      <c r="FC874" s="401" t="n">
        <v>48</v>
      </c>
      <c r="FD874" s="401" t="n">
        <v>26</v>
      </c>
      <c r="FE874" s="401" t="n">
        <v>75</v>
      </c>
      <c r="FF874" s="401" t="n">
        <v>83</v>
      </c>
      <c r="FG874" s="401" t="n">
        <v>142</v>
      </c>
      <c r="FH874" s="401" t="n">
        <v>16</v>
      </c>
      <c r="FI874" s="401" t="n">
        <v>132</v>
      </c>
      <c r="FJ874" s="401" t="n">
        <v>12</v>
      </c>
      <c r="FK874" s="401" t="n">
        <v>10</v>
      </c>
      <c r="FL874" s="401" t="n">
        <v>144</v>
      </c>
      <c r="FM874" s="401" t="n">
        <v>122</v>
      </c>
      <c r="FN874" s="401" t="n">
        <v>68</v>
      </c>
      <c r="FO874" s="401" t="n">
        <v>117</v>
      </c>
      <c r="FP874" s="401" t="n">
        <v>44</v>
      </c>
      <c r="FQ874" s="401" t="n">
        <v>47</v>
      </c>
      <c r="FR874" s="401" t="n">
        <v>90</v>
      </c>
      <c r="FT874" s="401" t="n">
        <v>147</v>
      </c>
      <c r="FU874" s="401" t="n">
        <v>136</v>
      </c>
      <c r="FV874" s="401" t="n">
        <v>56</v>
      </c>
      <c r="FW874" s="401" t="n">
        <v>66</v>
      </c>
      <c r="FY874" s="401" t="n">
        <v>114</v>
      </c>
      <c r="FZ874" s="401" t="n">
        <v>33</v>
      </c>
      <c r="GA874" s="401" t="n">
        <v>141</v>
      </c>
      <c r="GB874" s="401" t="n">
        <v>72</v>
      </c>
    </row>
    <row r="875" customFormat="false" ht="12.75" hidden="false" customHeight="false" outlineLevel="0" collapsed="false">
      <c r="E875" s="401" t="s">
        <v>227</v>
      </c>
      <c r="F875" s="401" t="n">
        <v>50</v>
      </c>
      <c r="G875" s="401" t="n">
        <v>116</v>
      </c>
      <c r="H875" s="401" t="n">
        <v>173</v>
      </c>
      <c r="I875" s="401" t="n">
        <v>146</v>
      </c>
      <c r="J875" s="401" t="n">
        <v>114</v>
      </c>
      <c r="K875" s="401" t="n">
        <v>45</v>
      </c>
      <c r="L875" s="401" t="n">
        <v>174</v>
      </c>
      <c r="M875" s="401" t="n">
        <v>9</v>
      </c>
      <c r="N875" s="401" t="n">
        <v>3</v>
      </c>
      <c r="O875" s="401" t="n">
        <v>21</v>
      </c>
      <c r="P875" s="401" t="n">
        <v>8</v>
      </c>
      <c r="Q875" s="401" t="n">
        <v>86</v>
      </c>
      <c r="R875" s="401" t="n">
        <v>34</v>
      </c>
      <c r="S875" s="401" t="n">
        <v>131</v>
      </c>
      <c r="T875" s="401" t="n">
        <v>78</v>
      </c>
      <c r="U875" s="401" t="n">
        <v>7</v>
      </c>
      <c r="V875" s="401" t="n">
        <v>76</v>
      </c>
      <c r="W875" s="401" t="n">
        <v>99</v>
      </c>
      <c r="X875" s="401" t="n">
        <v>61</v>
      </c>
      <c r="Y875" s="401" t="n">
        <v>22</v>
      </c>
      <c r="Z875" s="401" t="n">
        <v>5</v>
      </c>
      <c r="AA875" s="401" t="n">
        <v>104</v>
      </c>
      <c r="AB875" s="401" t="n">
        <v>92</v>
      </c>
      <c r="AC875" s="401" t="n">
        <v>27</v>
      </c>
      <c r="AD875" s="401" t="n">
        <v>121</v>
      </c>
      <c r="AE875" s="401" t="n">
        <v>40</v>
      </c>
      <c r="AF875" s="401" t="n">
        <v>177</v>
      </c>
      <c r="AG875" s="401" t="n">
        <v>140</v>
      </c>
      <c r="AH875" s="401" t="n">
        <v>52</v>
      </c>
      <c r="AI875" s="401" t="n">
        <v>141</v>
      </c>
      <c r="AJ875" s="401" t="n">
        <v>115</v>
      </c>
      <c r="AK875" s="401" t="n">
        <v>35</v>
      </c>
      <c r="AL875" s="401" t="n">
        <v>30</v>
      </c>
      <c r="AM875" s="401" t="n">
        <v>168</v>
      </c>
      <c r="AN875" s="401" t="n">
        <v>4</v>
      </c>
      <c r="AO875" s="401" t="n">
        <v>38</v>
      </c>
      <c r="AP875" s="401" t="n">
        <v>59</v>
      </c>
      <c r="AQ875" s="401" t="n">
        <v>54</v>
      </c>
      <c r="AR875" s="401" t="n">
        <v>1</v>
      </c>
      <c r="AS875" s="401" t="n">
        <v>11</v>
      </c>
      <c r="AT875" s="401" t="n">
        <v>145</v>
      </c>
      <c r="AU875" s="401" t="n">
        <v>16</v>
      </c>
      <c r="AV875" s="401" t="n">
        <v>120</v>
      </c>
      <c r="AW875" s="401" t="n">
        <v>62</v>
      </c>
      <c r="AX875" s="401" t="n">
        <v>6</v>
      </c>
      <c r="AY875" s="401" t="n">
        <v>112</v>
      </c>
      <c r="AZ875" s="401" t="n">
        <v>31</v>
      </c>
      <c r="BA875" s="401" t="n">
        <v>19</v>
      </c>
      <c r="BB875" s="401" t="n">
        <v>151</v>
      </c>
      <c r="BC875" s="401" t="n">
        <v>39</v>
      </c>
      <c r="BD875" s="401" t="n">
        <v>110</v>
      </c>
      <c r="BE875" s="401" t="n">
        <v>29</v>
      </c>
      <c r="BF875" s="401" t="n">
        <v>72</v>
      </c>
      <c r="BG875" s="401" t="n">
        <v>143</v>
      </c>
      <c r="BH875" s="401" t="n">
        <v>133</v>
      </c>
      <c r="BI875" s="401" t="n">
        <v>134</v>
      </c>
      <c r="BJ875" s="401" t="n">
        <v>15</v>
      </c>
      <c r="BK875" s="401" t="n">
        <v>82</v>
      </c>
      <c r="BL875" s="401" t="n">
        <v>127</v>
      </c>
      <c r="BM875" s="401" t="n">
        <v>147</v>
      </c>
      <c r="BN875" s="401" t="n">
        <v>135</v>
      </c>
      <c r="BO875" s="401" t="n">
        <v>20</v>
      </c>
      <c r="BP875" s="401" t="n">
        <v>122</v>
      </c>
      <c r="BQ875" s="401" t="n">
        <v>128</v>
      </c>
      <c r="BR875" s="401" t="n">
        <v>136</v>
      </c>
      <c r="BS875" s="401" t="n">
        <v>57</v>
      </c>
      <c r="BT875" s="401" t="n">
        <v>96</v>
      </c>
      <c r="BU875" s="401" t="n">
        <v>164</v>
      </c>
      <c r="BV875" s="401" t="n">
        <v>28</v>
      </c>
      <c r="BW875" s="401" t="n">
        <v>66</v>
      </c>
      <c r="BX875" s="401" t="n">
        <v>18</v>
      </c>
      <c r="BY875" s="401" t="n">
        <v>64</v>
      </c>
      <c r="BZ875" s="401" t="n">
        <v>71</v>
      </c>
      <c r="CA875" s="401" t="n">
        <v>137</v>
      </c>
      <c r="CB875" s="401" t="n">
        <v>93</v>
      </c>
      <c r="CC875" s="401" t="n">
        <v>152</v>
      </c>
      <c r="CD875" s="401" t="n">
        <v>103</v>
      </c>
      <c r="CE875" s="401" t="n">
        <v>10</v>
      </c>
      <c r="CF875" s="401" t="n">
        <v>138</v>
      </c>
      <c r="CG875" s="401" t="n">
        <v>49</v>
      </c>
      <c r="CH875" s="401" t="n">
        <v>43</v>
      </c>
      <c r="CI875" s="401" t="n">
        <v>58</v>
      </c>
      <c r="CJ875" s="401" t="n">
        <v>77</v>
      </c>
      <c r="CK875" s="401" t="n">
        <v>12</v>
      </c>
      <c r="CL875" s="401" t="n">
        <v>161</v>
      </c>
      <c r="CM875" s="401" t="n">
        <v>97</v>
      </c>
      <c r="CN875" s="401" t="n">
        <v>41</v>
      </c>
      <c r="CO875" s="401" t="n">
        <v>26</v>
      </c>
      <c r="CP875" s="401" t="n">
        <v>46</v>
      </c>
      <c r="CQ875" s="401" t="n">
        <v>33</v>
      </c>
      <c r="CR875" s="401" t="n">
        <v>167</v>
      </c>
      <c r="CS875" s="401" t="n">
        <v>144</v>
      </c>
      <c r="CT875" s="401" t="n">
        <v>149</v>
      </c>
      <c r="CU875" s="401" t="n">
        <v>47</v>
      </c>
      <c r="CV875" s="401" t="n">
        <v>89</v>
      </c>
      <c r="CW875" s="401" t="n">
        <v>24</v>
      </c>
      <c r="CX875" s="401" t="n">
        <v>165</v>
      </c>
      <c r="CY875" s="401" t="n">
        <v>36</v>
      </c>
      <c r="CZ875" s="401" t="n">
        <v>83</v>
      </c>
      <c r="DA875" s="401" t="n">
        <v>106</v>
      </c>
      <c r="DB875" s="401" t="n">
        <v>139</v>
      </c>
      <c r="DC875" s="401" t="n">
        <v>172</v>
      </c>
      <c r="DD875" s="401" t="n">
        <v>42</v>
      </c>
      <c r="DE875" s="401" t="n">
        <v>87</v>
      </c>
      <c r="DF875" s="401" t="n">
        <v>117</v>
      </c>
      <c r="DG875" s="401" t="n">
        <v>154</v>
      </c>
      <c r="DH875" s="401" t="n">
        <v>156</v>
      </c>
      <c r="DI875" s="401" t="n">
        <v>125</v>
      </c>
      <c r="DJ875" s="401" t="n">
        <v>73</v>
      </c>
      <c r="DK875" s="401" t="n">
        <v>84</v>
      </c>
      <c r="DL875" s="401" t="n">
        <v>94</v>
      </c>
      <c r="DM875" s="401" t="n">
        <v>176</v>
      </c>
      <c r="DN875" s="401" t="n">
        <v>102</v>
      </c>
      <c r="DO875" s="401" t="n">
        <v>63</v>
      </c>
      <c r="DP875" s="401" t="n">
        <v>142</v>
      </c>
      <c r="DQ875" s="401" t="n">
        <v>124</v>
      </c>
      <c r="DR875" s="401" t="n">
        <v>155</v>
      </c>
      <c r="DS875" s="401" t="n">
        <v>109</v>
      </c>
      <c r="DT875" s="401" t="n">
        <v>85</v>
      </c>
      <c r="DU875" s="401" t="n">
        <v>111</v>
      </c>
      <c r="DV875" s="401" t="n">
        <v>129</v>
      </c>
      <c r="DW875" s="401" t="n">
        <v>51</v>
      </c>
      <c r="DX875" s="401" t="n">
        <v>100</v>
      </c>
      <c r="DY875" s="401" t="n">
        <v>2</v>
      </c>
      <c r="DZ875" s="401" t="n">
        <v>175</v>
      </c>
      <c r="EA875" s="401" t="n">
        <v>95</v>
      </c>
      <c r="EB875" s="401" t="n">
        <v>53</v>
      </c>
      <c r="EC875" s="401" t="n">
        <v>70</v>
      </c>
      <c r="ED875" s="401" t="n">
        <v>13</v>
      </c>
      <c r="EE875" s="401" t="n">
        <v>119</v>
      </c>
      <c r="EF875" s="401" t="n">
        <v>32</v>
      </c>
      <c r="EG875" s="401" t="n">
        <v>14</v>
      </c>
      <c r="EH875" s="401" t="n">
        <v>160</v>
      </c>
      <c r="EI875" s="401" t="n">
        <v>56</v>
      </c>
      <c r="EJ875" s="401" t="n">
        <v>148</v>
      </c>
      <c r="EK875" s="401" t="n">
        <v>132</v>
      </c>
      <c r="EL875" s="401" t="n">
        <v>25</v>
      </c>
      <c r="EM875" s="401" t="n">
        <v>79</v>
      </c>
      <c r="EN875" s="401" t="n">
        <v>108</v>
      </c>
      <c r="EO875" s="401" t="n">
        <v>166</v>
      </c>
      <c r="EP875" s="401" t="n">
        <v>90</v>
      </c>
      <c r="EQ875" s="401" t="n">
        <v>48</v>
      </c>
      <c r="ER875" s="401" t="n">
        <v>169</v>
      </c>
      <c r="ES875" s="401" t="n">
        <v>157</v>
      </c>
      <c r="ET875" s="401" t="n">
        <v>101</v>
      </c>
      <c r="EU875" s="401" t="n">
        <v>68</v>
      </c>
      <c r="EV875" s="401" t="n">
        <v>153</v>
      </c>
      <c r="EW875" s="401" t="n">
        <v>55</v>
      </c>
      <c r="EX875" s="401" t="n">
        <v>75</v>
      </c>
      <c r="EY875" s="401" t="n">
        <v>162</v>
      </c>
      <c r="EZ875" s="401" t="n">
        <v>80</v>
      </c>
      <c r="FA875" s="401" t="n">
        <v>105</v>
      </c>
      <c r="FB875" s="401" t="n">
        <v>44</v>
      </c>
      <c r="FC875" s="401" t="n">
        <v>98</v>
      </c>
      <c r="FD875" s="401" t="n">
        <v>171</v>
      </c>
      <c r="FE875" s="401" t="n">
        <v>118</v>
      </c>
      <c r="FF875" s="401" t="n">
        <v>23</v>
      </c>
      <c r="FG875" s="401" t="n">
        <v>37</v>
      </c>
      <c r="FH875" s="401" t="n">
        <v>150</v>
      </c>
      <c r="FI875" s="401" t="n">
        <v>163</v>
      </c>
      <c r="FJ875" s="401" t="n">
        <v>159</v>
      </c>
      <c r="FK875" s="401" t="n">
        <v>69</v>
      </c>
      <c r="FL875" s="401" t="n">
        <v>81</v>
      </c>
      <c r="FM875" s="401" t="n">
        <v>126</v>
      </c>
      <c r="FN875" s="401" t="n">
        <v>170</v>
      </c>
      <c r="FO875" s="401" t="n">
        <v>130</v>
      </c>
      <c r="FP875" s="401" t="n">
        <v>91</v>
      </c>
      <c r="FQ875" s="401" t="n">
        <v>17</v>
      </c>
      <c r="FR875" s="401" t="n">
        <v>60</v>
      </c>
      <c r="FT875" s="401" t="n">
        <v>67</v>
      </c>
      <c r="FU875" s="401" t="n">
        <v>88</v>
      </c>
      <c r="FV875" s="401" t="n">
        <v>107</v>
      </c>
      <c r="FW875" s="401" t="n">
        <v>158</v>
      </c>
      <c r="FY875" s="401" t="n">
        <v>74</v>
      </c>
      <c r="FZ875" s="401" t="n">
        <v>123</v>
      </c>
      <c r="GA875" s="401" t="n">
        <v>65</v>
      </c>
      <c r="GB875" s="401" t="n">
        <v>113</v>
      </c>
    </row>
    <row r="877" customFormat="false" ht="12.75" hidden="false" customHeight="false" outlineLevel="0" collapsed="false">
      <c r="D877" s="446" t="n">
        <v>178</v>
      </c>
      <c r="E877" s="39" t="s">
        <v>250</v>
      </c>
    </row>
    <row r="878" customFormat="false" ht="12.75" hidden="false" customHeight="false" outlineLevel="0" collapsed="false">
      <c r="E878" s="401" t="s">
        <v>198</v>
      </c>
      <c r="F878" s="401" t="n">
        <v>1</v>
      </c>
      <c r="G878" s="401" t="n">
        <v>2</v>
      </c>
      <c r="H878" s="401" t="n">
        <v>3</v>
      </c>
      <c r="I878" s="401" t="n">
        <v>4</v>
      </c>
      <c r="J878" s="401" t="n">
        <v>5</v>
      </c>
      <c r="K878" s="401" t="n">
        <v>6</v>
      </c>
      <c r="L878" s="401" t="n">
        <v>7</v>
      </c>
      <c r="M878" s="401" t="n">
        <v>8</v>
      </c>
      <c r="N878" s="401" t="n">
        <v>9</v>
      </c>
      <c r="O878" s="401" t="n">
        <v>10</v>
      </c>
      <c r="P878" s="401" t="n">
        <v>11</v>
      </c>
      <c r="Q878" s="401" t="n">
        <v>12</v>
      </c>
      <c r="R878" s="401" t="n">
        <v>13</v>
      </c>
      <c r="S878" s="401" t="n">
        <v>14</v>
      </c>
      <c r="T878" s="401" t="n">
        <v>15</v>
      </c>
      <c r="U878" s="401" t="n">
        <v>16</v>
      </c>
      <c r="V878" s="401" t="n">
        <v>17</v>
      </c>
      <c r="W878" s="401" t="n">
        <v>18</v>
      </c>
      <c r="X878" s="401" t="n">
        <v>19</v>
      </c>
      <c r="Y878" s="401" t="n">
        <v>20</v>
      </c>
      <c r="Z878" s="401" t="n">
        <v>21</v>
      </c>
      <c r="AA878" s="401" t="n">
        <v>22</v>
      </c>
      <c r="AB878" s="401" t="n">
        <v>23</v>
      </c>
      <c r="AC878" s="401" t="n">
        <v>24</v>
      </c>
      <c r="AD878" s="401" t="n">
        <v>25</v>
      </c>
      <c r="AE878" s="401" t="n">
        <v>26</v>
      </c>
      <c r="AF878" s="401" t="n">
        <v>27</v>
      </c>
      <c r="AG878" s="401" t="n">
        <v>28</v>
      </c>
      <c r="AH878" s="401" t="n">
        <v>29</v>
      </c>
      <c r="AI878" s="401" t="n">
        <v>30</v>
      </c>
      <c r="AJ878" s="401" t="n">
        <v>31</v>
      </c>
      <c r="AK878" s="401" t="n">
        <v>32</v>
      </c>
      <c r="AL878" s="401" t="n">
        <v>33</v>
      </c>
      <c r="AM878" s="401" t="n">
        <v>34</v>
      </c>
      <c r="AN878" s="401" t="n">
        <v>35</v>
      </c>
      <c r="AO878" s="401" t="n">
        <v>36</v>
      </c>
      <c r="AP878" s="401" t="n">
        <v>37</v>
      </c>
      <c r="AQ878" s="401" t="n">
        <v>38</v>
      </c>
      <c r="AR878" s="401" t="n">
        <v>39</v>
      </c>
      <c r="AS878" s="401" t="n">
        <v>40</v>
      </c>
      <c r="AT878" s="401" t="n">
        <v>41</v>
      </c>
      <c r="AU878" s="401" t="n">
        <v>42</v>
      </c>
      <c r="AV878" s="401" t="n">
        <v>43</v>
      </c>
      <c r="AW878" s="401" t="n">
        <v>44</v>
      </c>
      <c r="AX878" s="401" t="n">
        <v>45</v>
      </c>
      <c r="AY878" s="401" t="n">
        <v>46</v>
      </c>
      <c r="AZ878" s="401" t="n">
        <v>47</v>
      </c>
      <c r="BA878" s="401" t="n">
        <v>48</v>
      </c>
      <c r="BB878" s="401" t="n">
        <v>49</v>
      </c>
      <c r="BC878" s="401" t="n">
        <v>50</v>
      </c>
      <c r="BD878" s="401" t="n">
        <v>51</v>
      </c>
      <c r="BE878" s="401" t="n">
        <v>52</v>
      </c>
      <c r="BF878" s="401" t="n">
        <v>53</v>
      </c>
      <c r="BG878" s="401" t="n">
        <v>54</v>
      </c>
      <c r="BH878" s="401" t="n">
        <v>55</v>
      </c>
      <c r="BI878" s="401" t="n">
        <v>56</v>
      </c>
      <c r="BJ878" s="401" t="n">
        <v>57</v>
      </c>
      <c r="BK878" s="401" t="n">
        <v>58</v>
      </c>
      <c r="BL878" s="401" t="n">
        <v>59</v>
      </c>
      <c r="BM878" s="401" t="n">
        <v>60</v>
      </c>
      <c r="BN878" s="401" t="n">
        <v>61</v>
      </c>
      <c r="BO878" s="401" t="n">
        <v>62</v>
      </c>
      <c r="BP878" s="401" t="n">
        <v>63</v>
      </c>
      <c r="BQ878" s="401" t="n">
        <v>64</v>
      </c>
      <c r="BR878" s="401" t="n">
        <v>65</v>
      </c>
      <c r="BS878" s="401" t="n">
        <v>66</v>
      </c>
      <c r="BT878" s="401" t="n">
        <v>67</v>
      </c>
      <c r="BU878" s="401" t="n">
        <v>68</v>
      </c>
      <c r="BV878" s="401" t="n">
        <v>69</v>
      </c>
      <c r="BW878" s="401" t="n">
        <v>70</v>
      </c>
      <c r="BX878" s="401" t="n">
        <v>71</v>
      </c>
      <c r="BY878" s="401" t="n">
        <v>72</v>
      </c>
      <c r="BZ878" s="401" t="n">
        <v>73</v>
      </c>
      <c r="CA878" s="401" t="n">
        <v>74</v>
      </c>
      <c r="CB878" s="401" t="n">
        <v>75</v>
      </c>
      <c r="CC878" s="401" t="n">
        <v>76</v>
      </c>
      <c r="CD878" s="401" t="n">
        <v>77</v>
      </c>
      <c r="CE878" s="401" t="n">
        <v>78</v>
      </c>
      <c r="CF878" s="401" t="n">
        <v>79</v>
      </c>
      <c r="CG878" s="401" t="n">
        <v>80</v>
      </c>
      <c r="CH878" s="401" t="n">
        <v>81</v>
      </c>
      <c r="CI878" s="401" t="n">
        <v>82</v>
      </c>
      <c r="CJ878" s="401" t="n">
        <v>83</v>
      </c>
      <c r="CK878" s="401" t="n">
        <v>84</v>
      </c>
      <c r="CL878" s="401" t="n">
        <v>85</v>
      </c>
      <c r="CM878" s="401" t="n">
        <v>86</v>
      </c>
      <c r="CN878" s="401" t="n">
        <v>87</v>
      </c>
      <c r="CO878" s="401" t="n">
        <v>88</v>
      </c>
      <c r="CP878" s="401" t="n">
        <v>89</v>
      </c>
      <c r="CQ878" s="401" t="n">
        <v>90</v>
      </c>
      <c r="CR878" s="401" t="n">
        <v>91</v>
      </c>
      <c r="CS878" s="401" t="n">
        <v>92</v>
      </c>
      <c r="CT878" s="401" t="n">
        <v>93</v>
      </c>
      <c r="CU878" s="401" t="n">
        <v>94</v>
      </c>
      <c r="CV878" s="401" t="n">
        <v>95</v>
      </c>
      <c r="CW878" s="401" t="n">
        <v>96</v>
      </c>
      <c r="CX878" s="401" t="n">
        <v>97</v>
      </c>
      <c r="CY878" s="401" t="n">
        <v>98</v>
      </c>
      <c r="CZ878" s="401" t="n">
        <v>99</v>
      </c>
      <c r="DA878" s="401" t="n">
        <v>100</v>
      </c>
      <c r="DB878" s="401" t="n">
        <v>101</v>
      </c>
      <c r="DC878" s="401" t="n">
        <v>102</v>
      </c>
      <c r="DD878" s="401" t="n">
        <v>103</v>
      </c>
      <c r="DE878" s="401" t="n">
        <v>104</v>
      </c>
      <c r="DF878" s="401" t="n">
        <v>105</v>
      </c>
      <c r="DG878" s="401" t="n">
        <v>106</v>
      </c>
      <c r="DH878" s="401" t="n">
        <v>107</v>
      </c>
      <c r="DI878" s="401" t="n">
        <v>108</v>
      </c>
      <c r="DJ878" s="401" t="n">
        <v>109</v>
      </c>
      <c r="DK878" s="401" t="n">
        <v>110</v>
      </c>
      <c r="DL878" s="401" t="n">
        <v>111</v>
      </c>
      <c r="DM878" s="401" t="n">
        <v>112</v>
      </c>
      <c r="DN878" s="401" t="n">
        <v>113</v>
      </c>
      <c r="DO878" s="401" t="n">
        <v>114</v>
      </c>
      <c r="DP878" s="401" t="n">
        <v>115</v>
      </c>
      <c r="DQ878" s="401" t="n">
        <v>116</v>
      </c>
      <c r="DR878" s="401" t="n">
        <v>117</v>
      </c>
      <c r="DS878" s="401" t="n">
        <v>118</v>
      </c>
      <c r="DT878" s="401" t="n">
        <v>119</v>
      </c>
      <c r="DU878" s="401" t="n">
        <v>120</v>
      </c>
      <c r="DV878" s="401" t="n">
        <v>121</v>
      </c>
      <c r="DW878" s="401" t="n">
        <v>122</v>
      </c>
      <c r="DX878" s="401" t="n">
        <v>123</v>
      </c>
      <c r="DY878" s="401" t="n">
        <v>124</v>
      </c>
      <c r="DZ878" s="401" t="n">
        <v>125</v>
      </c>
      <c r="EA878" s="401" t="n">
        <v>126</v>
      </c>
      <c r="EB878" s="401" t="n">
        <v>127</v>
      </c>
      <c r="EC878" s="401" t="n">
        <v>128</v>
      </c>
      <c r="ED878" s="401" t="n">
        <v>129</v>
      </c>
      <c r="EE878" s="401" t="n">
        <v>130</v>
      </c>
      <c r="EF878" s="401" t="n">
        <v>131</v>
      </c>
      <c r="EG878" s="401" t="n">
        <v>132</v>
      </c>
      <c r="EH878" s="401" t="n">
        <v>133</v>
      </c>
      <c r="EI878" s="401" t="n">
        <v>134</v>
      </c>
      <c r="EJ878" s="401" t="n">
        <v>135</v>
      </c>
      <c r="EK878" s="401" t="n">
        <v>136</v>
      </c>
      <c r="EL878" s="401" t="n">
        <v>137</v>
      </c>
      <c r="EM878" s="401" t="n">
        <v>138</v>
      </c>
      <c r="EN878" s="401" t="n">
        <v>139</v>
      </c>
      <c r="EO878" s="401" t="n">
        <v>140</v>
      </c>
      <c r="EP878" s="401" t="n">
        <v>141</v>
      </c>
      <c r="EQ878" s="401" t="n">
        <v>142</v>
      </c>
      <c r="ER878" s="401" t="n">
        <v>143</v>
      </c>
      <c r="ES878" s="401" t="n">
        <v>144</v>
      </c>
      <c r="ET878" s="401" t="n">
        <v>145</v>
      </c>
      <c r="EU878" s="401" t="n">
        <v>146</v>
      </c>
      <c r="EV878" s="401" t="n">
        <v>147</v>
      </c>
      <c r="EW878" s="401" t="n">
        <v>148</v>
      </c>
      <c r="EX878" s="401" t="n">
        <v>149</v>
      </c>
      <c r="EY878" s="401" t="n">
        <v>150</v>
      </c>
      <c r="EZ878" s="401" t="n">
        <v>151</v>
      </c>
      <c r="FA878" s="401" t="n">
        <v>152</v>
      </c>
      <c r="FB878" s="401" t="n">
        <v>153</v>
      </c>
      <c r="FC878" s="401" t="n">
        <v>154</v>
      </c>
      <c r="FD878" s="401" t="n">
        <v>155</v>
      </c>
      <c r="FE878" s="401" t="n">
        <v>156</v>
      </c>
      <c r="FF878" s="401" t="n">
        <v>157</v>
      </c>
      <c r="FG878" s="401" t="n">
        <v>158</v>
      </c>
      <c r="FH878" s="401" t="n">
        <v>159</v>
      </c>
      <c r="FI878" s="401" t="n">
        <v>160</v>
      </c>
      <c r="FJ878" s="401" t="n">
        <v>161</v>
      </c>
      <c r="FK878" s="401" t="n">
        <v>162</v>
      </c>
      <c r="FL878" s="401" t="n">
        <v>163</v>
      </c>
      <c r="FM878" s="401" t="n">
        <v>164</v>
      </c>
      <c r="FN878" s="401" t="n">
        <v>165</v>
      </c>
      <c r="FO878" s="401" t="n">
        <v>166</v>
      </c>
      <c r="FP878" s="401" t="n">
        <v>167</v>
      </c>
      <c r="FQ878" s="401" t="n">
        <v>168</v>
      </c>
      <c r="FR878" s="401" t="n">
        <v>169</v>
      </c>
      <c r="FS878" s="401" t="n">
        <v>170</v>
      </c>
      <c r="FT878" s="401" t="n">
        <v>171</v>
      </c>
      <c r="FU878" s="401" t="n">
        <v>172</v>
      </c>
      <c r="FV878" s="401" t="n">
        <v>173</v>
      </c>
      <c r="FW878" s="401" t="n">
        <v>174</v>
      </c>
      <c r="FY878" s="401" t="n">
        <v>175</v>
      </c>
      <c r="FZ878" s="401" t="n">
        <v>176</v>
      </c>
      <c r="GA878" s="401" t="n">
        <v>177</v>
      </c>
      <c r="GB878" s="401" t="n">
        <v>178</v>
      </c>
    </row>
    <row r="879" customFormat="false" ht="12.75" hidden="false" customHeight="false" outlineLevel="0" collapsed="false">
      <c r="E879" s="401" t="s">
        <v>225</v>
      </c>
      <c r="F879" s="401" t="n">
        <v>47</v>
      </c>
      <c r="G879" s="401" t="n">
        <v>93</v>
      </c>
      <c r="H879" s="401" t="n">
        <v>135</v>
      </c>
      <c r="I879" s="401" t="n">
        <v>21</v>
      </c>
      <c r="J879" s="401" t="n">
        <v>129</v>
      </c>
      <c r="K879" s="401" t="n">
        <v>3</v>
      </c>
      <c r="L879" s="401" t="n">
        <v>34</v>
      </c>
      <c r="M879" s="401" t="n">
        <v>159</v>
      </c>
      <c r="N879" s="401" t="n">
        <v>91</v>
      </c>
      <c r="O879" s="401" t="n">
        <v>76</v>
      </c>
      <c r="P879" s="401" t="n">
        <v>52</v>
      </c>
      <c r="Q879" s="401" t="n">
        <v>50</v>
      </c>
      <c r="R879" s="401" t="n">
        <v>35</v>
      </c>
      <c r="S879" s="401" t="n">
        <v>115</v>
      </c>
      <c r="T879" s="401" t="n">
        <v>168</v>
      </c>
      <c r="U879" s="401" t="n">
        <v>154</v>
      </c>
      <c r="V879" s="401" t="n">
        <v>145</v>
      </c>
      <c r="W879" s="401" t="n">
        <v>100</v>
      </c>
      <c r="X879" s="401" t="n">
        <v>12</v>
      </c>
      <c r="Y879" s="401" t="n">
        <v>43</v>
      </c>
      <c r="Z879" s="401" t="n">
        <v>70</v>
      </c>
      <c r="AA879" s="401" t="n">
        <v>84</v>
      </c>
      <c r="AB879" s="401" t="n">
        <v>37</v>
      </c>
      <c r="AC879" s="401" t="n">
        <v>136</v>
      </c>
      <c r="AD879" s="401" t="n">
        <v>111</v>
      </c>
      <c r="AE879" s="401" t="n">
        <v>29</v>
      </c>
      <c r="AF879" s="401" t="n">
        <v>169</v>
      </c>
      <c r="AG879" s="401" t="n">
        <v>16</v>
      </c>
      <c r="AH879" s="401" t="n">
        <v>97</v>
      </c>
      <c r="AI879" s="401" t="n">
        <v>82</v>
      </c>
      <c r="AJ879" s="401" t="n">
        <v>79</v>
      </c>
      <c r="AK879" s="401" t="n">
        <v>13</v>
      </c>
      <c r="AL879" s="401" t="n">
        <v>130</v>
      </c>
      <c r="AM879" s="401" t="n">
        <v>171</v>
      </c>
      <c r="AN879" s="401" t="n">
        <v>28</v>
      </c>
      <c r="AO879" s="401" t="n">
        <v>140</v>
      </c>
      <c r="AP879" s="401" t="n">
        <v>143</v>
      </c>
      <c r="AQ879" s="401" t="n">
        <v>65</v>
      </c>
      <c r="AR879" s="401" t="n">
        <v>86</v>
      </c>
      <c r="AS879" s="401" t="n">
        <v>59</v>
      </c>
      <c r="AT879" s="401" t="n">
        <v>127</v>
      </c>
      <c r="AU879" s="401" t="n">
        <v>5</v>
      </c>
      <c r="AV879" s="401" t="n">
        <v>119</v>
      </c>
      <c r="AW879" s="401" t="n">
        <v>133</v>
      </c>
      <c r="AX879" s="401" t="n">
        <v>175</v>
      </c>
      <c r="AY879" s="401" t="n">
        <v>19</v>
      </c>
      <c r="AZ879" s="401" t="n">
        <v>85</v>
      </c>
      <c r="BA879" s="401" t="n">
        <v>62</v>
      </c>
      <c r="BB879" s="401" t="n">
        <v>92</v>
      </c>
      <c r="BC879" s="401" t="n">
        <v>156</v>
      </c>
      <c r="BD879" s="401" t="n">
        <v>8</v>
      </c>
      <c r="BE879" s="401" t="n">
        <v>81</v>
      </c>
      <c r="BF879" s="401" t="n">
        <v>64</v>
      </c>
      <c r="BG879" s="401" t="n">
        <v>108</v>
      </c>
      <c r="BH879" s="401" t="n">
        <v>149</v>
      </c>
      <c r="BI879" s="401" t="n">
        <v>90</v>
      </c>
      <c r="BJ879" s="401" t="n">
        <v>18</v>
      </c>
      <c r="BK879" s="401" t="n">
        <v>125</v>
      </c>
      <c r="BL879" s="401" t="n">
        <v>153</v>
      </c>
      <c r="BM879" s="401" t="n">
        <v>14</v>
      </c>
      <c r="BN879" s="401" t="n">
        <v>24</v>
      </c>
      <c r="BO879" s="401" t="n">
        <v>164</v>
      </c>
      <c r="BP879" s="401" t="n">
        <v>167</v>
      </c>
      <c r="BQ879" s="401" t="n">
        <v>88</v>
      </c>
      <c r="BR879" s="401" t="n">
        <v>1</v>
      </c>
      <c r="BS879" s="401" t="n">
        <v>110</v>
      </c>
      <c r="BT879" s="401" t="n">
        <v>69</v>
      </c>
      <c r="BU879" s="401" t="n">
        <v>55</v>
      </c>
      <c r="BV879" s="401" t="n">
        <v>118</v>
      </c>
      <c r="BW879" s="401" t="n">
        <v>126</v>
      </c>
      <c r="BX879" s="401" t="n">
        <v>73</v>
      </c>
      <c r="BY879" s="401" t="n">
        <v>15</v>
      </c>
      <c r="BZ879" s="401" t="n">
        <v>117</v>
      </c>
      <c r="CA879" s="401" t="n">
        <v>38</v>
      </c>
      <c r="CB879" s="401" t="n">
        <v>144</v>
      </c>
      <c r="CC879" s="401" t="n">
        <v>83</v>
      </c>
      <c r="CD879" s="401" t="n">
        <v>158</v>
      </c>
      <c r="CE879" s="401" t="n">
        <v>124</v>
      </c>
      <c r="CF879" s="401" t="n">
        <v>163</v>
      </c>
      <c r="CG879" s="401" t="n">
        <v>166</v>
      </c>
      <c r="CH879" s="401" t="n">
        <v>120</v>
      </c>
      <c r="CI879" s="401" t="n">
        <v>89</v>
      </c>
      <c r="CJ879" s="401" t="n">
        <v>7</v>
      </c>
      <c r="CK879" s="401" t="n">
        <v>146</v>
      </c>
      <c r="CL879" s="401" t="n">
        <v>42</v>
      </c>
      <c r="CM879" s="401" t="n">
        <v>104</v>
      </c>
      <c r="CN879" s="401" t="n">
        <v>63</v>
      </c>
      <c r="CO879" s="401" t="n">
        <v>17</v>
      </c>
      <c r="CP879" s="401" t="n">
        <v>96</v>
      </c>
      <c r="CQ879" s="401" t="n">
        <v>56</v>
      </c>
      <c r="CR879" s="401" t="n">
        <v>39</v>
      </c>
      <c r="CS879" s="401" t="n">
        <v>178</v>
      </c>
      <c r="CT879" s="401" t="n">
        <v>2</v>
      </c>
      <c r="CU879" s="401" t="n">
        <v>106</v>
      </c>
      <c r="CV879" s="401" t="n">
        <v>101</v>
      </c>
      <c r="CW879" s="401" t="n">
        <v>45</v>
      </c>
      <c r="CX879" s="401" t="n">
        <v>48</v>
      </c>
      <c r="CY879" s="401" t="n">
        <v>94</v>
      </c>
      <c r="CZ879" s="401" t="n">
        <v>78</v>
      </c>
      <c r="DA879" s="401" t="n">
        <v>103</v>
      </c>
      <c r="DB879" s="401" t="n">
        <v>109</v>
      </c>
      <c r="DC879" s="401" t="n">
        <v>131</v>
      </c>
      <c r="DD879" s="401" t="n">
        <v>161</v>
      </c>
      <c r="DE879" s="401" t="n">
        <v>112</v>
      </c>
      <c r="DF879" s="401" t="n">
        <v>128</v>
      </c>
      <c r="DG879" s="401" t="n">
        <v>98</v>
      </c>
      <c r="DH879" s="401" t="n">
        <v>170</v>
      </c>
      <c r="DI879" s="401" t="n">
        <v>57</v>
      </c>
      <c r="DJ879" s="401" t="n">
        <v>77</v>
      </c>
      <c r="DK879" s="401" t="n">
        <v>71</v>
      </c>
      <c r="DL879" s="401" t="n">
        <v>176</v>
      </c>
      <c r="DM879" s="401" t="n">
        <v>30</v>
      </c>
      <c r="DN879" s="401" t="n">
        <v>147</v>
      </c>
      <c r="DO879" s="401" t="n">
        <v>116</v>
      </c>
      <c r="DP879" s="401" t="n">
        <v>66</v>
      </c>
      <c r="DQ879" s="401" t="n">
        <v>123</v>
      </c>
      <c r="DR879" s="401" t="n">
        <v>36</v>
      </c>
      <c r="DS879" s="401" t="n">
        <v>162</v>
      </c>
      <c r="DT879" s="401" t="n">
        <v>53</v>
      </c>
      <c r="DU879" s="401" t="n">
        <v>26</v>
      </c>
      <c r="DV879" s="401" t="n">
        <v>32</v>
      </c>
      <c r="DW879" s="401" t="n">
        <v>173</v>
      </c>
      <c r="DX879" s="401" t="n">
        <v>114</v>
      </c>
      <c r="DY879" s="401" t="n">
        <v>165</v>
      </c>
      <c r="DZ879" s="401" t="n">
        <v>58</v>
      </c>
      <c r="EA879" s="401" t="n">
        <v>67</v>
      </c>
      <c r="EB879" s="401" t="n">
        <v>41</v>
      </c>
      <c r="EC879" s="401" t="n">
        <v>172</v>
      </c>
      <c r="ED879" s="401" t="n">
        <v>72</v>
      </c>
      <c r="EE879" s="401" t="n">
        <v>102</v>
      </c>
      <c r="EF879" s="401" t="n">
        <v>95</v>
      </c>
      <c r="EG879" s="401" t="n">
        <v>54</v>
      </c>
      <c r="EH879" s="401" t="n">
        <v>44</v>
      </c>
      <c r="EI879" s="401" t="n">
        <v>142</v>
      </c>
      <c r="EJ879" s="401" t="n">
        <v>6</v>
      </c>
      <c r="EK879" s="401" t="n">
        <v>160</v>
      </c>
      <c r="EL879" s="401" t="n">
        <v>139</v>
      </c>
      <c r="EM879" s="401" t="n">
        <v>74</v>
      </c>
      <c r="EN879" s="401" t="n">
        <v>68</v>
      </c>
      <c r="EO879" s="401" t="n">
        <v>132</v>
      </c>
      <c r="EP879" s="401" t="n">
        <v>60</v>
      </c>
      <c r="EQ879" s="401" t="n">
        <v>99</v>
      </c>
      <c r="ER879" s="401" t="n">
        <v>11</v>
      </c>
      <c r="ES879" s="401" t="n">
        <v>152</v>
      </c>
      <c r="ET879" s="401" t="n">
        <v>33</v>
      </c>
      <c r="EU879" s="401" t="n">
        <v>23</v>
      </c>
      <c r="EV879" s="401" t="n">
        <v>113</v>
      </c>
      <c r="EW879" s="401" t="n">
        <v>157</v>
      </c>
      <c r="EX879" s="401" t="n">
        <v>141</v>
      </c>
      <c r="EY879" s="401" t="n">
        <v>61</v>
      </c>
      <c r="EZ879" s="401" t="n">
        <v>27</v>
      </c>
      <c r="FA879" s="401" t="n">
        <v>150</v>
      </c>
      <c r="FB879" s="401" t="n">
        <v>49</v>
      </c>
      <c r="FC879" s="401" t="n">
        <v>22</v>
      </c>
      <c r="FD879" s="401" t="n">
        <v>174</v>
      </c>
      <c r="FE879" s="401" t="n">
        <v>40</v>
      </c>
      <c r="FF879" s="401" t="n">
        <v>148</v>
      </c>
      <c r="FG879" s="401" t="n">
        <v>10</v>
      </c>
      <c r="FH879" s="401" t="n">
        <v>51</v>
      </c>
      <c r="FI879" s="401" t="n">
        <v>138</v>
      </c>
      <c r="FJ879" s="401" t="n">
        <v>20</v>
      </c>
      <c r="FK879" s="401" t="n">
        <v>75</v>
      </c>
      <c r="FL879" s="401" t="n">
        <v>121</v>
      </c>
      <c r="FM879" s="401" t="n">
        <v>46</v>
      </c>
      <c r="FN879" s="401" t="n">
        <v>177</v>
      </c>
      <c r="FO879" s="401" t="n">
        <v>80</v>
      </c>
      <c r="FP879" s="401" t="n">
        <v>105</v>
      </c>
      <c r="FQ879" s="401" t="n">
        <v>31</v>
      </c>
      <c r="FR879" s="401" t="n">
        <v>137</v>
      </c>
      <c r="FS879" s="401" t="n">
        <v>107</v>
      </c>
      <c r="FT879" s="401" t="n">
        <v>122</v>
      </c>
      <c r="FU879" s="401" t="n">
        <v>9</v>
      </c>
      <c r="FV879" s="401" t="n">
        <v>87</v>
      </c>
      <c r="FW879" s="401" t="n">
        <v>155</v>
      </c>
      <c r="FY879" s="401" t="n">
        <v>134</v>
      </c>
      <c r="FZ879" s="401" t="n">
        <v>4</v>
      </c>
      <c r="GA879" s="401" t="n">
        <v>25</v>
      </c>
      <c r="GB879" s="401" t="n">
        <v>151</v>
      </c>
    </row>
    <row r="880" customFormat="false" ht="12.75" hidden="false" customHeight="false" outlineLevel="0" collapsed="false">
      <c r="E880" s="401" t="s">
        <v>227</v>
      </c>
      <c r="F880" s="401" t="n">
        <v>130</v>
      </c>
      <c r="G880" s="401" t="n">
        <v>68</v>
      </c>
      <c r="H880" s="401" t="n">
        <v>105</v>
      </c>
      <c r="I880" s="401" t="n">
        <v>26</v>
      </c>
      <c r="J880" s="401" t="n">
        <v>21</v>
      </c>
      <c r="K880" s="401" t="n">
        <v>165</v>
      </c>
      <c r="L880" s="401" t="n">
        <v>106</v>
      </c>
      <c r="M880" s="401" t="n">
        <v>152</v>
      </c>
      <c r="N880" s="401" t="n">
        <v>140</v>
      </c>
      <c r="O880" s="401" t="n">
        <v>123</v>
      </c>
      <c r="P880" s="401" t="n">
        <v>94</v>
      </c>
      <c r="Q880" s="401" t="n">
        <v>46</v>
      </c>
      <c r="R880" s="401" t="n">
        <v>178</v>
      </c>
      <c r="S880" s="401" t="n">
        <v>37</v>
      </c>
      <c r="T880" s="401" t="n">
        <v>109</v>
      </c>
      <c r="U880" s="401" t="n">
        <v>85</v>
      </c>
      <c r="V880" s="401" t="n">
        <v>64</v>
      </c>
      <c r="W880" s="401" t="n">
        <v>77</v>
      </c>
      <c r="X880" s="401" t="n">
        <v>20</v>
      </c>
      <c r="Y880" s="401" t="n">
        <v>146</v>
      </c>
      <c r="Z880" s="401" t="n">
        <v>102</v>
      </c>
      <c r="AA880" s="401" t="n">
        <v>74</v>
      </c>
      <c r="AB880" s="401" t="n">
        <v>6</v>
      </c>
      <c r="AC880" s="401" t="n">
        <v>111</v>
      </c>
      <c r="AD880" s="401" t="n">
        <v>13</v>
      </c>
      <c r="AE880" s="401" t="n">
        <v>168</v>
      </c>
      <c r="AF880" s="401" t="n">
        <v>80</v>
      </c>
      <c r="AG880" s="401" t="n">
        <v>145</v>
      </c>
      <c r="AH880" s="401" t="n">
        <v>73</v>
      </c>
      <c r="AI880" s="401" t="n">
        <v>161</v>
      </c>
      <c r="AJ880" s="401" t="n">
        <v>118</v>
      </c>
      <c r="AK880" s="401" t="n">
        <v>28</v>
      </c>
      <c r="AL880" s="401" t="n">
        <v>154</v>
      </c>
      <c r="AM880" s="401" t="n">
        <v>87</v>
      </c>
      <c r="AN880" s="401" t="n">
        <v>39</v>
      </c>
      <c r="AO880" s="401" t="n">
        <v>5</v>
      </c>
      <c r="AP880" s="401" t="n">
        <v>114</v>
      </c>
      <c r="AQ880" s="401" t="n">
        <v>76</v>
      </c>
      <c r="AR880" s="401" t="n">
        <v>8</v>
      </c>
      <c r="AS880" s="401" t="n">
        <v>162</v>
      </c>
      <c r="AT880" s="401" t="n">
        <v>125</v>
      </c>
      <c r="AU880" s="401" t="n">
        <v>60</v>
      </c>
      <c r="AV880" s="401" t="n">
        <v>132</v>
      </c>
      <c r="AW880" s="401" t="n">
        <v>2</v>
      </c>
      <c r="AX880" s="401" t="n">
        <v>29</v>
      </c>
      <c r="AY880" s="401" t="n">
        <v>129</v>
      </c>
      <c r="AZ880" s="401" t="n">
        <v>79</v>
      </c>
      <c r="BA880" s="401" t="n">
        <v>4</v>
      </c>
      <c r="BB880" s="401" t="n">
        <v>131</v>
      </c>
      <c r="BC880" s="401" t="n">
        <v>52</v>
      </c>
      <c r="BD880" s="401" t="n">
        <v>177</v>
      </c>
      <c r="BE880" s="401" t="n">
        <v>159</v>
      </c>
      <c r="BF880" s="401" t="n">
        <v>120</v>
      </c>
      <c r="BG880" s="401" t="n">
        <v>62</v>
      </c>
      <c r="BH880" s="401" t="n">
        <v>36</v>
      </c>
      <c r="BI880" s="401" t="n">
        <v>170</v>
      </c>
      <c r="BJ880" s="401" t="n">
        <v>100</v>
      </c>
      <c r="BK880" s="401" t="n">
        <v>89</v>
      </c>
      <c r="BL880" s="401" t="n">
        <v>156</v>
      </c>
      <c r="BM880" s="401" t="n">
        <v>143</v>
      </c>
      <c r="BN880" s="401" t="n">
        <v>164</v>
      </c>
      <c r="BO880" s="401" t="n">
        <v>103</v>
      </c>
      <c r="BP880" s="401" t="n">
        <v>22</v>
      </c>
      <c r="BQ880" s="401" t="n">
        <v>17</v>
      </c>
      <c r="BR880" s="401" t="n">
        <v>113</v>
      </c>
      <c r="BS880" s="401" t="n">
        <v>144</v>
      </c>
      <c r="BT880" s="401" t="n">
        <v>96</v>
      </c>
      <c r="BU880" s="401" t="n">
        <v>82</v>
      </c>
      <c r="BV880" s="401" t="n">
        <v>122</v>
      </c>
      <c r="BW880" s="401" t="n">
        <v>134</v>
      </c>
      <c r="BX880" s="401" t="n">
        <v>149</v>
      </c>
      <c r="BY880" s="401" t="n">
        <v>95</v>
      </c>
      <c r="BZ880" s="401" t="n">
        <v>72</v>
      </c>
      <c r="CA880" s="401" t="n">
        <v>63</v>
      </c>
      <c r="CB880" s="401" t="n">
        <v>32</v>
      </c>
      <c r="CC880" s="401" t="n">
        <v>92</v>
      </c>
      <c r="CD880" s="401" t="n">
        <v>44</v>
      </c>
      <c r="CE880" s="401" t="n">
        <v>112</v>
      </c>
      <c r="CF880" s="401" t="n">
        <v>23</v>
      </c>
      <c r="CG880" s="401" t="n">
        <v>27</v>
      </c>
      <c r="CH880" s="401" t="n">
        <v>10</v>
      </c>
      <c r="CI880" s="401" t="n">
        <v>160</v>
      </c>
      <c r="CJ880" s="401" t="n">
        <v>15</v>
      </c>
      <c r="CK880" s="401" t="n">
        <v>93</v>
      </c>
      <c r="CL880" s="401" t="n">
        <v>127</v>
      </c>
      <c r="CM880" s="401" t="n">
        <v>42</v>
      </c>
      <c r="CN880" s="401" t="n">
        <v>90</v>
      </c>
      <c r="CO880" s="401" t="n">
        <v>110</v>
      </c>
      <c r="CP880" s="401" t="n">
        <v>166</v>
      </c>
      <c r="CQ880" s="401" t="n">
        <v>98</v>
      </c>
      <c r="CR880" s="401" t="n">
        <v>78</v>
      </c>
      <c r="CS880" s="401" t="n">
        <v>38</v>
      </c>
      <c r="CT880" s="401" t="n">
        <v>84</v>
      </c>
      <c r="CU880" s="401" t="n">
        <v>158</v>
      </c>
      <c r="CV880" s="401" t="n">
        <v>19</v>
      </c>
      <c r="CW880" s="401" t="n">
        <v>128</v>
      </c>
      <c r="CX880" s="401" t="n">
        <v>133</v>
      </c>
      <c r="CY880" s="401" t="n">
        <v>30</v>
      </c>
      <c r="CZ880" s="401" t="n">
        <v>81</v>
      </c>
      <c r="DA880" s="401" t="n">
        <v>57</v>
      </c>
      <c r="DB880" s="401" t="n">
        <v>139</v>
      </c>
      <c r="DC880" s="401" t="n">
        <v>108</v>
      </c>
      <c r="DD880" s="401" t="n">
        <v>99</v>
      </c>
      <c r="DE880" s="401" t="n">
        <v>48</v>
      </c>
      <c r="DF880" s="401" t="n">
        <v>117</v>
      </c>
      <c r="DG880" s="401" t="n">
        <v>97</v>
      </c>
      <c r="DH880" s="401" t="n">
        <v>163</v>
      </c>
      <c r="DI880" s="401" t="n">
        <v>142</v>
      </c>
      <c r="DJ880" s="401" t="n">
        <v>56</v>
      </c>
      <c r="DK880" s="401" t="n">
        <v>173</v>
      </c>
      <c r="DL880" s="401" t="n">
        <v>107</v>
      </c>
      <c r="DM880" s="401" t="n">
        <v>136</v>
      </c>
      <c r="DN880" s="401" t="n">
        <v>1</v>
      </c>
      <c r="DO880" s="401" t="n">
        <v>157</v>
      </c>
      <c r="DP880" s="401" t="n">
        <v>176</v>
      </c>
      <c r="DQ880" s="401" t="n">
        <v>169</v>
      </c>
      <c r="DR880" s="401" t="n">
        <v>175</v>
      </c>
      <c r="DS880" s="401" t="n">
        <v>12</v>
      </c>
      <c r="DT880" s="401" t="n">
        <v>83</v>
      </c>
      <c r="DU880" s="401" t="n">
        <v>24</v>
      </c>
      <c r="DV880" s="401" t="n">
        <v>115</v>
      </c>
      <c r="DW880" s="401" t="n">
        <v>88</v>
      </c>
      <c r="DX880" s="401" t="n">
        <v>126</v>
      </c>
      <c r="DY880" s="401" t="n">
        <v>147</v>
      </c>
      <c r="DZ880" s="401" t="n">
        <v>41</v>
      </c>
      <c r="EA880" s="401" t="n">
        <v>65</v>
      </c>
      <c r="EB880" s="401" t="n">
        <v>35</v>
      </c>
      <c r="EC880" s="401" t="n">
        <v>75</v>
      </c>
      <c r="ED880" s="401" t="n">
        <v>16</v>
      </c>
      <c r="EE880" s="401" t="n">
        <v>7</v>
      </c>
      <c r="EF880" s="401" t="n">
        <v>59</v>
      </c>
      <c r="EG880" s="401" t="n">
        <v>43</v>
      </c>
      <c r="EH880" s="401" t="n">
        <v>151</v>
      </c>
      <c r="EI880" s="401" t="n">
        <v>67</v>
      </c>
      <c r="EJ880" s="401" t="n">
        <v>171</v>
      </c>
      <c r="EK880" s="401" t="n">
        <v>58</v>
      </c>
      <c r="EL880" s="401" t="n">
        <v>124</v>
      </c>
      <c r="EM880" s="401" t="n">
        <v>137</v>
      </c>
      <c r="EN880" s="401" t="n">
        <v>101</v>
      </c>
      <c r="EO880" s="401" t="n">
        <v>91</v>
      </c>
      <c r="EP880" s="401" t="n">
        <v>174</v>
      </c>
      <c r="EQ880" s="401" t="n">
        <v>55</v>
      </c>
      <c r="ER880" s="401" t="n">
        <v>116</v>
      </c>
      <c r="ES880" s="401" t="n">
        <v>148</v>
      </c>
      <c r="ET880" s="401" t="n">
        <v>86</v>
      </c>
      <c r="EU880" s="401" t="n">
        <v>14</v>
      </c>
      <c r="EV880" s="401" t="n">
        <v>138</v>
      </c>
      <c r="EW880" s="401" t="n">
        <v>50</v>
      </c>
      <c r="EX880" s="401" t="n">
        <v>45</v>
      </c>
      <c r="EY880" s="401" t="n">
        <v>3</v>
      </c>
      <c r="EZ880" s="401" t="n">
        <v>155</v>
      </c>
      <c r="FA880" s="401" t="n">
        <v>49</v>
      </c>
      <c r="FB880" s="401" t="n">
        <v>54</v>
      </c>
      <c r="FC880" s="401" t="n">
        <v>167</v>
      </c>
      <c r="FD880" s="401" t="n">
        <v>172</v>
      </c>
      <c r="FE880" s="401" t="n">
        <v>153</v>
      </c>
      <c r="FF880" s="401" t="n">
        <v>119</v>
      </c>
      <c r="FG880" s="401" t="n">
        <v>34</v>
      </c>
      <c r="FH880" s="401" t="n">
        <v>40</v>
      </c>
      <c r="FI880" s="401" t="n">
        <v>141</v>
      </c>
      <c r="FJ880" s="401" t="n">
        <v>53</v>
      </c>
      <c r="FK880" s="401" t="n">
        <v>104</v>
      </c>
      <c r="FL880" s="401" t="n">
        <v>150</v>
      </c>
      <c r="FM880" s="401" t="n">
        <v>61</v>
      </c>
      <c r="FN880" s="401" t="n">
        <v>47</v>
      </c>
      <c r="FO880" s="401" t="n">
        <v>9</v>
      </c>
      <c r="FP880" s="401" t="n">
        <v>25</v>
      </c>
      <c r="FQ880" s="401" t="n">
        <v>69</v>
      </c>
      <c r="FR880" s="401" t="n">
        <v>18</v>
      </c>
      <c r="FS880" s="401" t="n">
        <v>11</v>
      </c>
      <c r="FT880" s="401" t="n">
        <v>33</v>
      </c>
      <c r="FU880" s="401" t="n">
        <v>66</v>
      </c>
      <c r="FV880" s="401" t="n">
        <v>71</v>
      </c>
      <c r="FW880" s="401" t="n">
        <v>121</v>
      </c>
      <c r="FY880" s="401" t="n">
        <v>135</v>
      </c>
      <c r="FZ880" s="401" t="n">
        <v>70</v>
      </c>
      <c r="GA880" s="401" t="n">
        <v>51</v>
      </c>
      <c r="GB880" s="401" t="n">
        <v>31</v>
      </c>
    </row>
    <row r="882" customFormat="false" ht="12.75" hidden="false" customHeight="false" outlineLevel="0" collapsed="false">
      <c r="D882" s="446" t="n">
        <v>179</v>
      </c>
      <c r="E882" s="39" t="s">
        <v>250</v>
      </c>
    </row>
    <row r="883" customFormat="false" ht="12.75" hidden="false" customHeight="false" outlineLevel="0" collapsed="false">
      <c r="E883" s="401" t="s">
        <v>198</v>
      </c>
      <c r="F883" s="401" t="n">
        <v>1</v>
      </c>
      <c r="G883" s="401" t="n">
        <v>2</v>
      </c>
      <c r="H883" s="401" t="n">
        <v>3</v>
      </c>
      <c r="I883" s="401" t="n">
        <v>4</v>
      </c>
      <c r="J883" s="401" t="n">
        <v>5</v>
      </c>
      <c r="K883" s="401" t="n">
        <v>6</v>
      </c>
      <c r="L883" s="401" t="n">
        <v>7</v>
      </c>
      <c r="M883" s="401" t="n">
        <v>8</v>
      </c>
      <c r="N883" s="401" t="n">
        <v>9</v>
      </c>
      <c r="O883" s="401" t="n">
        <v>10</v>
      </c>
      <c r="P883" s="401" t="n">
        <v>11</v>
      </c>
      <c r="Q883" s="401" t="n">
        <v>12</v>
      </c>
      <c r="R883" s="401" t="n">
        <v>13</v>
      </c>
      <c r="S883" s="401" t="n">
        <v>14</v>
      </c>
      <c r="T883" s="401" t="n">
        <v>15</v>
      </c>
      <c r="U883" s="401" t="n">
        <v>16</v>
      </c>
      <c r="V883" s="401" t="n">
        <v>17</v>
      </c>
      <c r="W883" s="401" t="n">
        <v>18</v>
      </c>
      <c r="X883" s="401" t="n">
        <v>19</v>
      </c>
      <c r="Y883" s="401" t="n">
        <v>20</v>
      </c>
      <c r="Z883" s="401" t="n">
        <v>21</v>
      </c>
      <c r="AA883" s="401" t="n">
        <v>22</v>
      </c>
      <c r="AB883" s="401" t="n">
        <v>23</v>
      </c>
      <c r="AC883" s="401" t="n">
        <v>24</v>
      </c>
      <c r="AD883" s="401" t="n">
        <v>25</v>
      </c>
      <c r="AE883" s="401" t="n">
        <v>26</v>
      </c>
      <c r="AF883" s="401" t="n">
        <v>27</v>
      </c>
      <c r="AG883" s="401" t="n">
        <v>28</v>
      </c>
      <c r="AH883" s="401" t="n">
        <v>29</v>
      </c>
      <c r="AI883" s="401" t="n">
        <v>30</v>
      </c>
      <c r="AJ883" s="401" t="n">
        <v>31</v>
      </c>
      <c r="AK883" s="401" t="n">
        <v>32</v>
      </c>
      <c r="AL883" s="401" t="n">
        <v>33</v>
      </c>
      <c r="AM883" s="401" t="n">
        <v>34</v>
      </c>
      <c r="AN883" s="401" t="n">
        <v>35</v>
      </c>
      <c r="AO883" s="401" t="n">
        <v>36</v>
      </c>
      <c r="AP883" s="401" t="n">
        <v>37</v>
      </c>
      <c r="AQ883" s="401" t="n">
        <v>38</v>
      </c>
      <c r="AR883" s="401" t="n">
        <v>39</v>
      </c>
      <c r="AS883" s="401" t="n">
        <v>40</v>
      </c>
      <c r="AT883" s="401" t="n">
        <v>41</v>
      </c>
      <c r="AU883" s="401" t="n">
        <v>42</v>
      </c>
      <c r="AV883" s="401" t="n">
        <v>43</v>
      </c>
      <c r="AW883" s="401" t="n">
        <v>44</v>
      </c>
      <c r="AX883" s="401" t="n">
        <v>45</v>
      </c>
      <c r="AY883" s="401" t="n">
        <v>46</v>
      </c>
      <c r="AZ883" s="401" t="n">
        <v>47</v>
      </c>
      <c r="BA883" s="401" t="n">
        <v>48</v>
      </c>
      <c r="BB883" s="401" t="n">
        <v>49</v>
      </c>
      <c r="BC883" s="401" t="n">
        <v>50</v>
      </c>
      <c r="BD883" s="401" t="n">
        <v>51</v>
      </c>
      <c r="BE883" s="401" t="n">
        <v>52</v>
      </c>
      <c r="BF883" s="401" t="n">
        <v>53</v>
      </c>
      <c r="BG883" s="401" t="n">
        <v>54</v>
      </c>
      <c r="BH883" s="401" t="n">
        <v>55</v>
      </c>
      <c r="BI883" s="401" t="n">
        <v>56</v>
      </c>
      <c r="BJ883" s="401" t="n">
        <v>57</v>
      </c>
      <c r="BK883" s="401" t="n">
        <v>58</v>
      </c>
      <c r="BL883" s="401" t="n">
        <v>59</v>
      </c>
      <c r="BM883" s="401" t="n">
        <v>60</v>
      </c>
      <c r="BN883" s="401" t="n">
        <v>61</v>
      </c>
      <c r="BO883" s="401" t="n">
        <v>62</v>
      </c>
      <c r="BP883" s="401" t="n">
        <v>63</v>
      </c>
      <c r="BQ883" s="401" t="n">
        <v>64</v>
      </c>
      <c r="BR883" s="401" t="n">
        <v>65</v>
      </c>
      <c r="BS883" s="401" t="n">
        <v>66</v>
      </c>
      <c r="BT883" s="401" t="n">
        <v>67</v>
      </c>
      <c r="BU883" s="401" t="n">
        <v>68</v>
      </c>
      <c r="BV883" s="401" t="n">
        <v>69</v>
      </c>
      <c r="BW883" s="401" t="n">
        <v>70</v>
      </c>
      <c r="BX883" s="401" t="n">
        <v>71</v>
      </c>
      <c r="BY883" s="401" t="n">
        <v>72</v>
      </c>
      <c r="BZ883" s="401" t="n">
        <v>73</v>
      </c>
      <c r="CA883" s="401" t="n">
        <v>74</v>
      </c>
      <c r="CB883" s="401" t="n">
        <v>75</v>
      </c>
      <c r="CC883" s="401" t="n">
        <v>76</v>
      </c>
      <c r="CD883" s="401" t="n">
        <v>77</v>
      </c>
      <c r="CE883" s="401" t="n">
        <v>78</v>
      </c>
      <c r="CF883" s="401" t="n">
        <v>79</v>
      </c>
      <c r="CG883" s="401" t="n">
        <v>80</v>
      </c>
      <c r="CH883" s="401" t="n">
        <v>81</v>
      </c>
      <c r="CI883" s="401" t="n">
        <v>82</v>
      </c>
      <c r="CJ883" s="401" t="n">
        <v>83</v>
      </c>
      <c r="CK883" s="401" t="n">
        <v>84</v>
      </c>
      <c r="CL883" s="401" t="n">
        <v>85</v>
      </c>
      <c r="CM883" s="401" t="n">
        <v>86</v>
      </c>
      <c r="CN883" s="401" t="n">
        <v>87</v>
      </c>
      <c r="CO883" s="401" t="n">
        <v>88</v>
      </c>
      <c r="CP883" s="401" t="n">
        <v>89</v>
      </c>
      <c r="CQ883" s="401" t="n">
        <v>90</v>
      </c>
      <c r="CR883" s="401" t="n">
        <v>91</v>
      </c>
      <c r="CS883" s="401" t="n">
        <v>92</v>
      </c>
      <c r="CT883" s="401" t="n">
        <v>93</v>
      </c>
      <c r="CU883" s="401" t="n">
        <v>94</v>
      </c>
      <c r="CV883" s="401" t="n">
        <v>95</v>
      </c>
      <c r="CW883" s="401" t="n">
        <v>96</v>
      </c>
      <c r="CX883" s="401" t="n">
        <v>97</v>
      </c>
      <c r="CY883" s="401" t="n">
        <v>98</v>
      </c>
      <c r="CZ883" s="401" t="n">
        <v>99</v>
      </c>
      <c r="DA883" s="401" t="n">
        <v>100</v>
      </c>
      <c r="DB883" s="401" t="n">
        <v>101</v>
      </c>
      <c r="DC883" s="401" t="n">
        <v>102</v>
      </c>
      <c r="DD883" s="401" t="n">
        <v>103</v>
      </c>
      <c r="DE883" s="401" t="n">
        <v>104</v>
      </c>
      <c r="DF883" s="401" t="n">
        <v>105</v>
      </c>
      <c r="DG883" s="401" t="n">
        <v>106</v>
      </c>
      <c r="DH883" s="401" t="n">
        <v>107</v>
      </c>
      <c r="DI883" s="401" t="n">
        <v>108</v>
      </c>
      <c r="DJ883" s="401" t="n">
        <v>109</v>
      </c>
      <c r="DK883" s="401" t="n">
        <v>110</v>
      </c>
      <c r="DL883" s="401" t="n">
        <v>111</v>
      </c>
      <c r="DM883" s="401" t="n">
        <v>112</v>
      </c>
      <c r="DN883" s="401" t="n">
        <v>113</v>
      </c>
      <c r="DO883" s="401" t="n">
        <v>114</v>
      </c>
      <c r="DP883" s="401" t="n">
        <v>115</v>
      </c>
      <c r="DQ883" s="401" t="n">
        <v>116</v>
      </c>
      <c r="DR883" s="401" t="n">
        <v>117</v>
      </c>
      <c r="DS883" s="401" t="n">
        <v>118</v>
      </c>
      <c r="DT883" s="401" t="n">
        <v>119</v>
      </c>
      <c r="DU883" s="401" t="n">
        <v>120</v>
      </c>
      <c r="DV883" s="401" t="n">
        <v>121</v>
      </c>
      <c r="DW883" s="401" t="n">
        <v>122</v>
      </c>
      <c r="DX883" s="401" t="n">
        <v>123</v>
      </c>
      <c r="DY883" s="401" t="n">
        <v>124</v>
      </c>
      <c r="DZ883" s="401" t="n">
        <v>125</v>
      </c>
      <c r="EA883" s="401" t="n">
        <v>126</v>
      </c>
      <c r="EB883" s="401" t="n">
        <v>127</v>
      </c>
      <c r="EC883" s="401" t="n">
        <v>128</v>
      </c>
      <c r="ED883" s="401" t="n">
        <v>129</v>
      </c>
      <c r="EE883" s="401" t="n">
        <v>130</v>
      </c>
      <c r="EF883" s="401" t="n">
        <v>131</v>
      </c>
      <c r="EG883" s="401" t="n">
        <v>132</v>
      </c>
      <c r="EH883" s="401" t="n">
        <v>133</v>
      </c>
      <c r="EI883" s="401" t="n">
        <v>134</v>
      </c>
      <c r="EJ883" s="401" t="n">
        <v>135</v>
      </c>
      <c r="EK883" s="401" t="n">
        <v>136</v>
      </c>
      <c r="EL883" s="401" t="n">
        <v>137</v>
      </c>
      <c r="EM883" s="401" t="n">
        <v>138</v>
      </c>
      <c r="EN883" s="401" t="n">
        <v>139</v>
      </c>
      <c r="EO883" s="401" t="n">
        <v>140</v>
      </c>
      <c r="EP883" s="401" t="n">
        <v>141</v>
      </c>
      <c r="EQ883" s="401" t="n">
        <v>142</v>
      </c>
      <c r="ER883" s="401" t="n">
        <v>143</v>
      </c>
      <c r="ES883" s="401" t="n">
        <v>144</v>
      </c>
      <c r="ET883" s="401" t="n">
        <v>145</v>
      </c>
      <c r="EU883" s="401" t="n">
        <v>146</v>
      </c>
      <c r="EV883" s="401" t="n">
        <v>147</v>
      </c>
      <c r="EW883" s="401" t="n">
        <v>148</v>
      </c>
      <c r="EX883" s="401" t="n">
        <v>149</v>
      </c>
      <c r="EY883" s="401" t="n">
        <v>150</v>
      </c>
      <c r="EZ883" s="401" t="n">
        <v>151</v>
      </c>
      <c r="FA883" s="401" t="n">
        <v>152</v>
      </c>
      <c r="FB883" s="401" t="n">
        <v>153</v>
      </c>
      <c r="FC883" s="401" t="n">
        <v>154</v>
      </c>
      <c r="FD883" s="401" t="n">
        <v>155</v>
      </c>
      <c r="FE883" s="401" t="n">
        <v>156</v>
      </c>
      <c r="FF883" s="401" t="n">
        <v>157</v>
      </c>
      <c r="FG883" s="401" t="n">
        <v>158</v>
      </c>
      <c r="FH883" s="401" t="n">
        <v>159</v>
      </c>
      <c r="FI883" s="401" t="n">
        <v>160</v>
      </c>
      <c r="FJ883" s="401" t="n">
        <v>161</v>
      </c>
      <c r="FK883" s="401" t="n">
        <v>162</v>
      </c>
      <c r="FL883" s="401" t="n">
        <v>163</v>
      </c>
      <c r="FM883" s="401" t="n">
        <v>164</v>
      </c>
      <c r="FN883" s="401" t="n">
        <v>165</v>
      </c>
      <c r="FO883" s="401" t="n">
        <v>166</v>
      </c>
      <c r="FP883" s="401" t="n">
        <v>167</v>
      </c>
      <c r="FQ883" s="401" t="n">
        <v>168</v>
      </c>
      <c r="FR883" s="401" t="n">
        <v>169</v>
      </c>
      <c r="FS883" s="401" t="n">
        <v>170</v>
      </c>
      <c r="FT883" s="401" t="n">
        <v>171</v>
      </c>
      <c r="FU883" s="401" t="n">
        <v>172</v>
      </c>
      <c r="FV883" s="401" t="n">
        <v>173</v>
      </c>
      <c r="FW883" s="401" t="n">
        <v>174</v>
      </c>
      <c r="FX883" s="401" t="n">
        <v>175</v>
      </c>
      <c r="FY883" s="401" t="n">
        <v>176</v>
      </c>
      <c r="FZ883" s="401" t="n">
        <v>177</v>
      </c>
      <c r="GA883" s="401" t="n">
        <v>178</v>
      </c>
      <c r="GB883" s="401" t="n">
        <v>179</v>
      </c>
    </row>
    <row r="884" customFormat="false" ht="12.75" hidden="false" customHeight="false" outlineLevel="0" collapsed="false">
      <c r="E884" s="401" t="s">
        <v>225</v>
      </c>
      <c r="F884" s="401" t="n">
        <v>120</v>
      </c>
      <c r="G884" s="401" t="n">
        <v>74</v>
      </c>
      <c r="H884" s="401" t="n">
        <v>82</v>
      </c>
      <c r="I884" s="401" t="n">
        <v>151</v>
      </c>
      <c r="J884" s="401" t="n">
        <v>141</v>
      </c>
      <c r="K884" s="401" t="n">
        <v>138</v>
      </c>
      <c r="L884" s="401" t="n">
        <v>103</v>
      </c>
      <c r="M884" s="401" t="n">
        <v>30</v>
      </c>
      <c r="N884" s="401" t="n">
        <v>93</v>
      </c>
      <c r="O884" s="401" t="n">
        <v>21</v>
      </c>
      <c r="P884" s="401" t="n">
        <v>25</v>
      </c>
      <c r="Q884" s="401" t="n">
        <v>140</v>
      </c>
      <c r="R884" s="401" t="n">
        <v>117</v>
      </c>
      <c r="S884" s="401" t="n">
        <v>43</v>
      </c>
      <c r="T884" s="401" t="n">
        <v>168</v>
      </c>
      <c r="U884" s="401" t="n">
        <v>19</v>
      </c>
      <c r="V884" s="401" t="n">
        <v>44</v>
      </c>
      <c r="W884" s="401" t="n">
        <v>107</v>
      </c>
      <c r="X884" s="401" t="n">
        <v>52</v>
      </c>
      <c r="Y884" s="401" t="n">
        <v>176</v>
      </c>
      <c r="Z884" s="401" t="n">
        <v>10</v>
      </c>
      <c r="AA884" s="401" t="n">
        <v>155</v>
      </c>
      <c r="AB884" s="401" t="n">
        <v>42</v>
      </c>
      <c r="AC884" s="401" t="n">
        <v>80</v>
      </c>
      <c r="AD884" s="401" t="n">
        <v>144</v>
      </c>
      <c r="AE884" s="401" t="n">
        <v>50</v>
      </c>
      <c r="AF884" s="401" t="n">
        <v>154</v>
      </c>
      <c r="AG884" s="401" t="n">
        <v>77</v>
      </c>
      <c r="AH884" s="401" t="n">
        <v>126</v>
      </c>
      <c r="AI884" s="401" t="n">
        <v>178</v>
      </c>
      <c r="AJ884" s="401" t="n">
        <v>59</v>
      </c>
      <c r="AK884" s="401" t="n">
        <v>34</v>
      </c>
      <c r="AL884" s="401" t="n">
        <v>125</v>
      </c>
      <c r="AM884" s="401" t="n">
        <v>78</v>
      </c>
      <c r="AN884" s="401" t="n">
        <v>118</v>
      </c>
      <c r="AO884" s="401" t="n">
        <v>54</v>
      </c>
      <c r="AP884" s="401" t="n">
        <v>69</v>
      </c>
      <c r="AQ884" s="401" t="n">
        <v>102</v>
      </c>
      <c r="AR884" s="401" t="n">
        <v>73</v>
      </c>
      <c r="AS884" s="401" t="n">
        <v>113</v>
      </c>
      <c r="AT884" s="401" t="n">
        <v>23</v>
      </c>
      <c r="AU884" s="401" t="n">
        <v>123</v>
      </c>
      <c r="AV884" s="401" t="n">
        <v>14</v>
      </c>
      <c r="AW884" s="401" t="n">
        <v>85</v>
      </c>
      <c r="AX884" s="401" t="n">
        <v>66</v>
      </c>
      <c r="AY884" s="401" t="n">
        <v>72</v>
      </c>
      <c r="AZ884" s="401" t="n">
        <v>18</v>
      </c>
      <c r="BA884" s="401" t="n">
        <v>121</v>
      </c>
      <c r="BB884" s="401" t="n">
        <v>63</v>
      </c>
      <c r="BC884" s="401" t="n">
        <v>51</v>
      </c>
      <c r="BD884" s="401" t="n">
        <v>29</v>
      </c>
      <c r="BE884" s="401" t="n">
        <v>135</v>
      </c>
      <c r="BF884" s="401" t="n">
        <v>104</v>
      </c>
      <c r="BG884" s="401" t="n">
        <v>38</v>
      </c>
      <c r="BH884" s="401" t="n">
        <v>106</v>
      </c>
      <c r="BI884" s="401" t="n">
        <v>68</v>
      </c>
      <c r="BJ884" s="401" t="n">
        <v>95</v>
      </c>
      <c r="BK884" s="401" t="n">
        <v>149</v>
      </c>
      <c r="BL884" s="401" t="n">
        <v>31</v>
      </c>
      <c r="BM884" s="401" t="n">
        <v>6</v>
      </c>
      <c r="BN884" s="401" t="n">
        <v>157</v>
      </c>
      <c r="BO884" s="401" t="n">
        <v>13</v>
      </c>
      <c r="BP884" s="401" t="n">
        <v>169</v>
      </c>
      <c r="BQ884" s="401" t="n">
        <v>22</v>
      </c>
      <c r="BR884" s="401" t="n">
        <v>147</v>
      </c>
      <c r="BS884" s="401" t="n">
        <v>159</v>
      </c>
      <c r="BT884" s="401" t="n">
        <v>116</v>
      </c>
      <c r="BU884" s="401" t="n">
        <v>99</v>
      </c>
      <c r="BV884" s="401" t="n">
        <v>37</v>
      </c>
      <c r="BW884" s="401" t="n">
        <v>86</v>
      </c>
      <c r="BX884" s="401" t="n">
        <v>139</v>
      </c>
      <c r="BY884" s="401" t="n">
        <v>105</v>
      </c>
      <c r="BZ884" s="401" t="n">
        <v>56</v>
      </c>
      <c r="CA884" s="401" t="n">
        <v>2</v>
      </c>
      <c r="CB884" s="401" t="n">
        <v>81</v>
      </c>
      <c r="CC884" s="401" t="n">
        <v>8</v>
      </c>
      <c r="CD884" s="401" t="n">
        <v>134</v>
      </c>
      <c r="CE884" s="401" t="n">
        <v>32</v>
      </c>
      <c r="CF884" s="401" t="n">
        <v>101</v>
      </c>
      <c r="CG884" s="401" t="n">
        <v>148</v>
      </c>
      <c r="CH884" s="401" t="n">
        <v>179</v>
      </c>
      <c r="CI884" s="401" t="n">
        <v>70</v>
      </c>
      <c r="CJ884" s="401" t="n">
        <v>45</v>
      </c>
      <c r="CK884" s="401" t="n">
        <v>62</v>
      </c>
      <c r="CL884" s="401" t="n">
        <v>98</v>
      </c>
      <c r="CM884" s="401" t="n">
        <v>177</v>
      </c>
      <c r="CN884" s="401" t="n">
        <v>36</v>
      </c>
      <c r="CO884" s="401" t="n">
        <v>94</v>
      </c>
      <c r="CP884" s="401" t="n">
        <v>48</v>
      </c>
      <c r="CQ884" s="401" t="n">
        <v>53</v>
      </c>
      <c r="CR884" s="401" t="n">
        <v>122</v>
      </c>
      <c r="CS884" s="401" t="n">
        <v>1</v>
      </c>
      <c r="CT884" s="401" t="n">
        <v>46</v>
      </c>
      <c r="CU884" s="401" t="n">
        <v>57</v>
      </c>
      <c r="CV884" s="401" t="n">
        <v>92</v>
      </c>
      <c r="CW884" s="401" t="n">
        <v>175</v>
      </c>
      <c r="CX884" s="401" t="n">
        <v>58</v>
      </c>
      <c r="CY884" s="401" t="n">
        <v>127</v>
      </c>
      <c r="CZ884" s="401" t="n">
        <v>55</v>
      </c>
      <c r="DA884" s="401" t="n">
        <v>108</v>
      </c>
      <c r="DB884" s="401" t="n">
        <v>110</v>
      </c>
      <c r="DC884" s="401" t="n">
        <v>130</v>
      </c>
      <c r="DD884" s="401" t="n">
        <v>164</v>
      </c>
      <c r="DE884" s="401" t="n">
        <v>71</v>
      </c>
      <c r="DF884" s="401" t="n">
        <v>41</v>
      </c>
      <c r="DG884" s="401" t="n">
        <v>83</v>
      </c>
      <c r="DH884" s="401" t="n">
        <v>96</v>
      </c>
      <c r="DI884" s="401" t="n">
        <v>172</v>
      </c>
      <c r="DJ884" s="401" t="n">
        <v>143</v>
      </c>
      <c r="DK884" s="401" t="n">
        <v>111</v>
      </c>
      <c r="DL884" s="401" t="n">
        <v>24</v>
      </c>
      <c r="DM884" s="401" t="n">
        <v>174</v>
      </c>
      <c r="DN884" s="401" t="n">
        <v>17</v>
      </c>
      <c r="DO884" s="401" t="n">
        <v>152</v>
      </c>
      <c r="DP884" s="401" t="n">
        <v>158</v>
      </c>
      <c r="DQ884" s="401" t="n">
        <v>9</v>
      </c>
      <c r="DR884" s="401" t="n">
        <v>156</v>
      </c>
      <c r="DS884" s="401" t="n">
        <v>67</v>
      </c>
      <c r="DT884" s="401" t="n">
        <v>171</v>
      </c>
      <c r="DU884" s="401" t="n">
        <v>142</v>
      </c>
      <c r="DV884" s="401" t="n">
        <v>137</v>
      </c>
      <c r="DW884" s="401" t="n">
        <v>145</v>
      </c>
      <c r="DX884" s="401" t="n">
        <v>40</v>
      </c>
      <c r="DY884" s="401" t="n">
        <v>146</v>
      </c>
      <c r="DZ884" s="401" t="n">
        <v>173</v>
      </c>
      <c r="EA884" s="401" t="n">
        <v>90</v>
      </c>
      <c r="EB884" s="401" t="n">
        <v>115</v>
      </c>
      <c r="EC884" s="401" t="n">
        <v>162</v>
      </c>
      <c r="ED884" s="401" t="n">
        <v>11</v>
      </c>
      <c r="EE884" s="401" t="n">
        <v>76</v>
      </c>
      <c r="EF884" s="401" t="n">
        <v>129</v>
      </c>
      <c r="EG884" s="401" t="n">
        <v>60</v>
      </c>
      <c r="EH884" s="401" t="n">
        <v>4</v>
      </c>
      <c r="EI884" s="401" t="n">
        <v>136</v>
      </c>
      <c r="EJ884" s="401" t="n">
        <v>16</v>
      </c>
      <c r="EK884" s="401" t="n">
        <v>165</v>
      </c>
      <c r="EL884" s="401" t="n">
        <v>61</v>
      </c>
      <c r="EM884" s="401" t="n">
        <v>132</v>
      </c>
      <c r="EN884" s="401" t="n">
        <v>27</v>
      </c>
      <c r="EO884" s="401" t="n">
        <v>12</v>
      </c>
      <c r="EP884" s="401" t="n">
        <v>119</v>
      </c>
      <c r="EQ884" s="401" t="n">
        <v>65</v>
      </c>
      <c r="ER884" s="401" t="n">
        <v>109</v>
      </c>
      <c r="ES884" s="401" t="n">
        <v>153</v>
      </c>
      <c r="ET884" s="401" t="n">
        <v>124</v>
      </c>
      <c r="EU884" s="401" t="n">
        <v>170</v>
      </c>
      <c r="EV884" s="401" t="n">
        <v>28</v>
      </c>
      <c r="EW884" s="401" t="n">
        <v>131</v>
      </c>
      <c r="EX884" s="401" t="n">
        <v>97</v>
      </c>
      <c r="EY884" s="401" t="n">
        <v>128</v>
      </c>
      <c r="EZ884" s="401" t="n">
        <v>3</v>
      </c>
      <c r="FA884" s="401" t="n">
        <v>114</v>
      </c>
      <c r="FB884" s="401" t="n">
        <v>64</v>
      </c>
      <c r="FC884" s="401" t="n">
        <v>161</v>
      </c>
      <c r="FD884" s="401" t="n">
        <v>49</v>
      </c>
      <c r="FE884" s="401" t="n">
        <v>39</v>
      </c>
      <c r="FF884" s="401" t="n">
        <v>89</v>
      </c>
      <c r="FG884" s="401" t="n">
        <v>84</v>
      </c>
      <c r="FH884" s="401" t="n">
        <v>160</v>
      </c>
      <c r="FI884" s="401" t="n">
        <v>112</v>
      </c>
      <c r="FJ884" s="401" t="n">
        <v>7</v>
      </c>
      <c r="FK884" s="401" t="n">
        <v>150</v>
      </c>
      <c r="FL884" s="401" t="n">
        <v>5</v>
      </c>
      <c r="FM884" s="401" t="n">
        <v>15</v>
      </c>
      <c r="FN884" s="401" t="n">
        <v>91</v>
      </c>
      <c r="FO884" s="401" t="n">
        <v>33</v>
      </c>
      <c r="FP884" s="401" t="n">
        <v>75</v>
      </c>
      <c r="FQ884" s="401" t="n">
        <v>47</v>
      </c>
      <c r="FR884" s="401" t="n">
        <v>166</v>
      </c>
      <c r="FS884" s="401" t="n">
        <v>79</v>
      </c>
      <c r="FT884" s="401" t="n">
        <v>167</v>
      </c>
      <c r="FU884" s="401" t="n">
        <v>163</v>
      </c>
      <c r="FV884" s="401" t="n">
        <v>26</v>
      </c>
      <c r="FW884" s="401" t="n">
        <v>133</v>
      </c>
      <c r="FX884" s="401" t="n">
        <v>87</v>
      </c>
      <c r="FY884" s="401" t="n">
        <v>20</v>
      </c>
      <c r="FZ884" s="401" t="n">
        <v>35</v>
      </c>
      <c r="GA884" s="401" t="n">
        <v>100</v>
      </c>
      <c r="GB884" s="401" t="n">
        <v>88</v>
      </c>
    </row>
    <row r="885" customFormat="false" ht="12.75" hidden="false" customHeight="false" outlineLevel="0" collapsed="false">
      <c r="E885" s="401" t="s">
        <v>227</v>
      </c>
      <c r="F885" s="401" t="n">
        <v>145</v>
      </c>
      <c r="G885" s="401" t="n">
        <v>86</v>
      </c>
      <c r="H885" s="401" t="n">
        <v>147</v>
      </c>
      <c r="I885" s="401" t="n">
        <v>28</v>
      </c>
      <c r="J885" s="401" t="n">
        <v>72</v>
      </c>
      <c r="K885" s="401" t="n">
        <v>44</v>
      </c>
      <c r="L885" s="401" t="n">
        <v>64</v>
      </c>
      <c r="M885" s="401" t="n">
        <v>179</v>
      </c>
      <c r="N885" s="401" t="n">
        <v>122</v>
      </c>
      <c r="O885" s="401" t="n">
        <v>71</v>
      </c>
      <c r="P885" s="401" t="n">
        <v>98</v>
      </c>
      <c r="Q885" s="401" t="n">
        <v>153</v>
      </c>
      <c r="R885" s="401" t="n">
        <v>134</v>
      </c>
      <c r="S885" s="401" t="n">
        <v>137</v>
      </c>
      <c r="T885" s="401" t="n">
        <v>123</v>
      </c>
      <c r="U885" s="401" t="n">
        <v>63</v>
      </c>
      <c r="V885" s="401" t="n">
        <v>171</v>
      </c>
      <c r="W885" s="401" t="n">
        <v>166</v>
      </c>
      <c r="X885" s="401" t="n">
        <v>1</v>
      </c>
      <c r="Y885" s="401" t="n">
        <v>138</v>
      </c>
      <c r="Z885" s="401" t="n">
        <v>80</v>
      </c>
      <c r="AA885" s="401" t="n">
        <v>108</v>
      </c>
      <c r="AB885" s="401" t="n">
        <v>114</v>
      </c>
      <c r="AC885" s="401" t="n">
        <v>23</v>
      </c>
      <c r="AD885" s="401" t="n">
        <v>131</v>
      </c>
      <c r="AE885" s="401" t="n">
        <v>143</v>
      </c>
      <c r="AF885" s="401" t="n">
        <v>93</v>
      </c>
      <c r="AG885" s="401" t="n">
        <v>35</v>
      </c>
      <c r="AH885" s="401" t="n">
        <v>157</v>
      </c>
      <c r="AI885" s="401" t="n">
        <v>129</v>
      </c>
      <c r="AJ885" s="401" t="n">
        <v>135</v>
      </c>
      <c r="AK885" s="401" t="n">
        <v>120</v>
      </c>
      <c r="AL885" s="401" t="n">
        <v>174</v>
      </c>
      <c r="AM885" s="401" t="n">
        <v>50</v>
      </c>
      <c r="AN885" s="401" t="n">
        <v>33</v>
      </c>
      <c r="AO885" s="401" t="n">
        <v>79</v>
      </c>
      <c r="AP885" s="401" t="n">
        <v>141</v>
      </c>
      <c r="AQ885" s="401" t="n">
        <v>65</v>
      </c>
      <c r="AR885" s="401" t="n">
        <v>25</v>
      </c>
      <c r="AS885" s="401" t="n">
        <v>103</v>
      </c>
      <c r="AT885" s="401" t="n">
        <v>38</v>
      </c>
      <c r="AU885" s="401" t="n">
        <v>149</v>
      </c>
      <c r="AV885" s="401" t="n">
        <v>41</v>
      </c>
      <c r="AW885" s="401" t="n">
        <v>82</v>
      </c>
      <c r="AX885" s="401" t="n">
        <v>119</v>
      </c>
      <c r="AY885" s="401" t="n">
        <v>84</v>
      </c>
      <c r="AZ885" s="401" t="n">
        <v>169</v>
      </c>
      <c r="BA885" s="401" t="n">
        <v>126</v>
      </c>
      <c r="BB885" s="401" t="n">
        <v>90</v>
      </c>
      <c r="BC885" s="401" t="n">
        <v>132</v>
      </c>
      <c r="BD885" s="401" t="n">
        <v>97</v>
      </c>
      <c r="BE885" s="401" t="n">
        <v>176</v>
      </c>
      <c r="BF885" s="401" t="n">
        <v>9</v>
      </c>
      <c r="BG885" s="401" t="n">
        <v>165</v>
      </c>
      <c r="BH885" s="401" t="n">
        <v>46</v>
      </c>
      <c r="BI885" s="401" t="n">
        <v>160</v>
      </c>
      <c r="BJ885" s="401" t="n">
        <v>4</v>
      </c>
      <c r="BK885" s="401" t="n">
        <v>12</v>
      </c>
      <c r="BL885" s="401" t="n">
        <v>116</v>
      </c>
      <c r="BM885" s="401" t="n">
        <v>36</v>
      </c>
      <c r="BN885" s="401" t="n">
        <v>148</v>
      </c>
      <c r="BO885" s="401" t="n">
        <v>164</v>
      </c>
      <c r="BP885" s="401" t="n">
        <v>95</v>
      </c>
      <c r="BQ885" s="401" t="n">
        <v>7</v>
      </c>
      <c r="BR885" s="401" t="n">
        <v>172</v>
      </c>
      <c r="BS885" s="401" t="n">
        <v>89</v>
      </c>
      <c r="BT885" s="401" t="n">
        <v>30</v>
      </c>
      <c r="BU885" s="401" t="n">
        <v>106</v>
      </c>
      <c r="BV885" s="401" t="n">
        <v>66</v>
      </c>
      <c r="BW885" s="401" t="n">
        <v>121</v>
      </c>
      <c r="BX885" s="401" t="n">
        <v>115</v>
      </c>
      <c r="BY885" s="401" t="n">
        <v>51</v>
      </c>
      <c r="BZ885" s="401" t="n">
        <v>34</v>
      </c>
      <c r="CA885" s="401" t="n">
        <v>10</v>
      </c>
      <c r="CB885" s="401" t="n">
        <v>159</v>
      </c>
      <c r="CC885" s="401" t="n">
        <v>100</v>
      </c>
      <c r="CD885" s="401" t="n">
        <v>118</v>
      </c>
      <c r="CE885" s="401" t="n">
        <v>37</v>
      </c>
      <c r="CF885" s="401" t="n">
        <v>167</v>
      </c>
      <c r="CG885" s="401" t="n">
        <v>31</v>
      </c>
      <c r="CH885" s="401" t="n">
        <v>150</v>
      </c>
      <c r="CI885" s="401" t="n">
        <v>109</v>
      </c>
      <c r="CJ885" s="401" t="n">
        <v>60</v>
      </c>
      <c r="CK885" s="401" t="n">
        <v>13</v>
      </c>
      <c r="CL885" s="401" t="n">
        <v>54</v>
      </c>
      <c r="CM885" s="401" t="n">
        <v>69</v>
      </c>
      <c r="CN885" s="401" t="n">
        <v>29</v>
      </c>
      <c r="CO885" s="401" t="n">
        <v>92</v>
      </c>
      <c r="CP885" s="401" t="n">
        <v>58</v>
      </c>
      <c r="CQ885" s="401" t="n">
        <v>17</v>
      </c>
      <c r="CR885" s="401" t="n">
        <v>85</v>
      </c>
      <c r="CS885" s="401" t="n">
        <v>19</v>
      </c>
      <c r="CT885" s="401" t="n">
        <v>152</v>
      </c>
      <c r="CU885" s="401" t="n">
        <v>77</v>
      </c>
      <c r="CV885" s="401" t="n">
        <v>146</v>
      </c>
      <c r="CW885" s="401" t="n">
        <v>113</v>
      </c>
      <c r="CX885" s="401" t="n">
        <v>5</v>
      </c>
      <c r="CY885" s="401" t="n">
        <v>75</v>
      </c>
      <c r="CZ885" s="401" t="n">
        <v>16</v>
      </c>
      <c r="DA885" s="401" t="n">
        <v>117</v>
      </c>
      <c r="DB885" s="401" t="n">
        <v>78</v>
      </c>
      <c r="DC885" s="401" t="n">
        <v>88</v>
      </c>
      <c r="DD885" s="401" t="n">
        <v>175</v>
      </c>
      <c r="DE885" s="401" t="n">
        <v>68</v>
      </c>
      <c r="DF885" s="401" t="n">
        <v>151</v>
      </c>
      <c r="DG885" s="401" t="n">
        <v>154</v>
      </c>
      <c r="DH885" s="401" t="n">
        <v>170</v>
      </c>
      <c r="DI885" s="401" t="n">
        <v>22</v>
      </c>
      <c r="DJ885" s="401" t="n">
        <v>67</v>
      </c>
      <c r="DK885" s="401" t="n">
        <v>136</v>
      </c>
      <c r="DL885" s="401" t="n">
        <v>173</v>
      </c>
      <c r="DM885" s="401" t="n">
        <v>94</v>
      </c>
      <c r="DN885" s="401" t="n">
        <v>62</v>
      </c>
      <c r="DO885" s="401" t="n">
        <v>6</v>
      </c>
      <c r="DP885" s="401" t="n">
        <v>83</v>
      </c>
      <c r="DQ885" s="401" t="n">
        <v>52</v>
      </c>
      <c r="DR885" s="401" t="n">
        <v>139</v>
      </c>
      <c r="DS885" s="401" t="n">
        <v>57</v>
      </c>
      <c r="DT885" s="401" t="n">
        <v>96</v>
      </c>
      <c r="DU885" s="401" t="n">
        <v>177</v>
      </c>
      <c r="DV885" s="401" t="n">
        <v>15</v>
      </c>
      <c r="DW885" s="401" t="n">
        <v>53</v>
      </c>
      <c r="DX885" s="401" t="n">
        <v>70</v>
      </c>
      <c r="DY885" s="401" t="n">
        <v>162</v>
      </c>
      <c r="DZ885" s="401" t="n">
        <v>39</v>
      </c>
      <c r="EA885" s="401" t="n">
        <v>48</v>
      </c>
      <c r="EB885" s="401" t="n">
        <v>43</v>
      </c>
      <c r="EC885" s="401" t="n">
        <v>27</v>
      </c>
      <c r="ED885" s="401" t="n">
        <v>81</v>
      </c>
      <c r="EE885" s="401" t="n">
        <v>163</v>
      </c>
      <c r="EF885" s="401" t="n">
        <v>124</v>
      </c>
      <c r="EG885" s="401" t="n">
        <v>73</v>
      </c>
      <c r="EH885" s="401" t="n">
        <v>142</v>
      </c>
      <c r="EI885" s="401" t="n">
        <v>107</v>
      </c>
      <c r="EJ885" s="401" t="n">
        <v>101</v>
      </c>
      <c r="EK885" s="401" t="n">
        <v>168</v>
      </c>
      <c r="EL885" s="401" t="n">
        <v>99</v>
      </c>
      <c r="EM885" s="401" t="n">
        <v>76</v>
      </c>
      <c r="EN885" s="401" t="n">
        <v>32</v>
      </c>
      <c r="EO885" s="401" t="n">
        <v>18</v>
      </c>
      <c r="EP885" s="401" t="n">
        <v>130</v>
      </c>
      <c r="EQ885" s="401" t="n">
        <v>133</v>
      </c>
      <c r="ER885" s="401" t="n">
        <v>91</v>
      </c>
      <c r="ES885" s="401" t="n">
        <v>111</v>
      </c>
      <c r="ET885" s="401" t="n">
        <v>102</v>
      </c>
      <c r="EU885" s="401" t="n">
        <v>158</v>
      </c>
      <c r="EV885" s="401" t="n">
        <v>125</v>
      </c>
      <c r="EW885" s="401" t="n">
        <v>74</v>
      </c>
      <c r="EX885" s="401" t="n">
        <v>42</v>
      </c>
      <c r="EY885" s="401" t="n">
        <v>56</v>
      </c>
      <c r="EZ885" s="401" t="n">
        <v>128</v>
      </c>
      <c r="FA885" s="401" t="n">
        <v>178</v>
      </c>
      <c r="FB885" s="401" t="n">
        <v>2</v>
      </c>
      <c r="FC885" s="401" t="n">
        <v>20</v>
      </c>
      <c r="FD885" s="401" t="n">
        <v>8</v>
      </c>
      <c r="FE885" s="401" t="n">
        <v>155</v>
      </c>
      <c r="FF885" s="401" t="n">
        <v>104</v>
      </c>
      <c r="FG885" s="401" t="n">
        <v>21</v>
      </c>
      <c r="FH885" s="401" t="n">
        <v>61</v>
      </c>
      <c r="FI885" s="401" t="n">
        <v>3</v>
      </c>
      <c r="FJ885" s="401" t="n">
        <v>55</v>
      </c>
      <c r="FK885" s="401" t="n">
        <v>45</v>
      </c>
      <c r="FL885" s="401" t="n">
        <v>112</v>
      </c>
      <c r="FM885" s="401" t="n">
        <v>110</v>
      </c>
      <c r="FN885" s="401" t="n">
        <v>161</v>
      </c>
      <c r="FO885" s="401" t="n">
        <v>140</v>
      </c>
      <c r="FP885" s="401" t="n">
        <v>11</v>
      </c>
      <c r="FQ885" s="401" t="n">
        <v>105</v>
      </c>
      <c r="FR885" s="401" t="n">
        <v>47</v>
      </c>
      <c r="FS885" s="401" t="n">
        <v>24</v>
      </c>
      <c r="FT885" s="401" t="n">
        <v>49</v>
      </c>
      <c r="FU885" s="401" t="n">
        <v>14</v>
      </c>
      <c r="FV885" s="401" t="n">
        <v>59</v>
      </c>
      <c r="FW885" s="401" t="n">
        <v>26</v>
      </c>
      <c r="FX885" s="401" t="n">
        <v>156</v>
      </c>
      <c r="FY885" s="401" t="n">
        <v>144</v>
      </c>
      <c r="FZ885" s="401" t="n">
        <v>40</v>
      </c>
      <c r="GA885" s="401" t="n">
        <v>87</v>
      </c>
      <c r="GB885" s="401" t="n">
        <v>127</v>
      </c>
    </row>
    <row r="887" customFormat="false" ht="12.75" hidden="false" customHeight="false" outlineLevel="0" collapsed="false">
      <c r="D887" s="446" t="n">
        <v>180</v>
      </c>
      <c r="E887" s="39" t="s">
        <v>250</v>
      </c>
    </row>
    <row r="888" customFormat="false" ht="12.75" hidden="false" customHeight="false" outlineLevel="0" collapsed="false">
      <c r="E888" s="401" t="s">
        <v>198</v>
      </c>
      <c r="F888" s="401" t="n">
        <v>1</v>
      </c>
      <c r="G888" s="401" t="n">
        <v>2</v>
      </c>
      <c r="H888" s="401" t="n">
        <v>3</v>
      </c>
      <c r="I888" s="401" t="n">
        <v>4</v>
      </c>
      <c r="J888" s="401" t="n">
        <v>5</v>
      </c>
      <c r="K888" s="401" t="n">
        <v>6</v>
      </c>
      <c r="L888" s="401" t="n">
        <v>7</v>
      </c>
      <c r="M888" s="401" t="n">
        <v>8</v>
      </c>
      <c r="N888" s="401" t="n">
        <v>9</v>
      </c>
      <c r="O888" s="401" t="n">
        <v>10</v>
      </c>
      <c r="P888" s="401" t="n">
        <v>11</v>
      </c>
      <c r="Q888" s="401" t="n">
        <v>12</v>
      </c>
      <c r="R888" s="401" t="n">
        <v>13</v>
      </c>
      <c r="S888" s="401" t="n">
        <v>14</v>
      </c>
      <c r="T888" s="401" t="n">
        <v>15</v>
      </c>
      <c r="U888" s="401" t="n">
        <v>16</v>
      </c>
      <c r="V888" s="401" t="n">
        <v>17</v>
      </c>
      <c r="W888" s="401" t="n">
        <v>18</v>
      </c>
      <c r="X888" s="401" t="n">
        <v>19</v>
      </c>
      <c r="Y888" s="401" t="n">
        <v>20</v>
      </c>
      <c r="Z888" s="401" t="n">
        <v>21</v>
      </c>
      <c r="AA888" s="401" t="n">
        <v>22</v>
      </c>
      <c r="AB888" s="401" t="n">
        <v>23</v>
      </c>
      <c r="AC888" s="401" t="n">
        <v>24</v>
      </c>
      <c r="AD888" s="401" t="n">
        <v>25</v>
      </c>
      <c r="AE888" s="401" t="n">
        <v>26</v>
      </c>
      <c r="AF888" s="401" t="n">
        <v>27</v>
      </c>
      <c r="AG888" s="401" t="n">
        <v>28</v>
      </c>
      <c r="AH888" s="401" t="n">
        <v>29</v>
      </c>
      <c r="AI888" s="401" t="n">
        <v>30</v>
      </c>
      <c r="AJ888" s="401" t="n">
        <v>31</v>
      </c>
      <c r="AK888" s="401" t="n">
        <v>32</v>
      </c>
      <c r="AL888" s="401" t="n">
        <v>33</v>
      </c>
      <c r="AM888" s="401" t="n">
        <v>34</v>
      </c>
      <c r="AN888" s="401" t="n">
        <v>35</v>
      </c>
      <c r="AO888" s="401" t="n">
        <v>36</v>
      </c>
      <c r="AP888" s="401" t="n">
        <v>37</v>
      </c>
      <c r="AQ888" s="401" t="n">
        <v>38</v>
      </c>
      <c r="AR888" s="401" t="n">
        <v>39</v>
      </c>
      <c r="AS888" s="401" t="n">
        <v>40</v>
      </c>
      <c r="AT888" s="401" t="n">
        <v>41</v>
      </c>
      <c r="AU888" s="401" t="n">
        <v>42</v>
      </c>
      <c r="AV888" s="401" t="n">
        <v>43</v>
      </c>
      <c r="AW888" s="401" t="n">
        <v>44</v>
      </c>
      <c r="AX888" s="401" t="n">
        <v>45</v>
      </c>
      <c r="AY888" s="401" t="n">
        <v>46</v>
      </c>
      <c r="AZ888" s="401" t="n">
        <v>47</v>
      </c>
      <c r="BA888" s="401" t="n">
        <v>48</v>
      </c>
      <c r="BB888" s="401" t="n">
        <v>49</v>
      </c>
      <c r="BC888" s="401" t="n">
        <v>50</v>
      </c>
      <c r="BD888" s="401" t="n">
        <v>51</v>
      </c>
      <c r="BE888" s="401" t="n">
        <v>52</v>
      </c>
      <c r="BF888" s="401" t="n">
        <v>53</v>
      </c>
      <c r="BG888" s="401" t="n">
        <v>54</v>
      </c>
      <c r="BH888" s="401" t="n">
        <v>55</v>
      </c>
      <c r="BI888" s="401" t="n">
        <v>56</v>
      </c>
      <c r="BJ888" s="401" t="n">
        <v>57</v>
      </c>
      <c r="BK888" s="401" t="n">
        <v>58</v>
      </c>
      <c r="BL888" s="401" t="n">
        <v>59</v>
      </c>
      <c r="BM888" s="401" t="n">
        <v>60</v>
      </c>
      <c r="BN888" s="401" t="n">
        <v>61</v>
      </c>
      <c r="BO888" s="401" t="n">
        <v>62</v>
      </c>
      <c r="BP888" s="401" t="n">
        <v>63</v>
      </c>
      <c r="BQ888" s="401" t="n">
        <v>64</v>
      </c>
      <c r="BR888" s="401" t="n">
        <v>65</v>
      </c>
      <c r="BS888" s="401" t="n">
        <v>66</v>
      </c>
      <c r="BT888" s="401" t="n">
        <v>67</v>
      </c>
      <c r="BU888" s="401" t="n">
        <v>68</v>
      </c>
      <c r="BV888" s="401" t="n">
        <v>69</v>
      </c>
      <c r="BW888" s="401" t="n">
        <v>70</v>
      </c>
      <c r="BX888" s="401" t="n">
        <v>71</v>
      </c>
      <c r="BY888" s="401" t="n">
        <v>72</v>
      </c>
      <c r="BZ888" s="401" t="n">
        <v>73</v>
      </c>
      <c r="CA888" s="401" t="n">
        <v>74</v>
      </c>
      <c r="CB888" s="401" t="n">
        <v>75</v>
      </c>
      <c r="CC888" s="401" t="n">
        <v>76</v>
      </c>
      <c r="CD888" s="401" t="n">
        <v>77</v>
      </c>
      <c r="CE888" s="401" t="n">
        <v>78</v>
      </c>
      <c r="CF888" s="401" t="n">
        <v>79</v>
      </c>
      <c r="CG888" s="401" t="n">
        <v>80</v>
      </c>
      <c r="CH888" s="401" t="n">
        <v>81</v>
      </c>
      <c r="CI888" s="401" t="n">
        <v>82</v>
      </c>
      <c r="CJ888" s="401" t="n">
        <v>83</v>
      </c>
      <c r="CK888" s="401" t="n">
        <v>84</v>
      </c>
      <c r="CL888" s="401" t="n">
        <v>85</v>
      </c>
      <c r="CM888" s="401" t="n">
        <v>86</v>
      </c>
      <c r="CN888" s="401" t="n">
        <v>87</v>
      </c>
      <c r="CO888" s="401" t="n">
        <v>88</v>
      </c>
      <c r="CP888" s="401" t="n">
        <v>89</v>
      </c>
      <c r="CQ888" s="401" t="n">
        <v>90</v>
      </c>
      <c r="CR888" s="401" t="n">
        <v>91</v>
      </c>
      <c r="CS888" s="401" t="n">
        <v>92</v>
      </c>
      <c r="CT888" s="401" t="n">
        <v>93</v>
      </c>
      <c r="CU888" s="401" t="n">
        <v>94</v>
      </c>
      <c r="CV888" s="401" t="n">
        <v>95</v>
      </c>
      <c r="CW888" s="401" t="n">
        <v>96</v>
      </c>
      <c r="CX888" s="401" t="n">
        <v>97</v>
      </c>
      <c r="CY888" s="401" t="n">
        <v>98</v>
      </c>
      <c r="CZ888" s="401" t="n">
        <v>99</v>
      </c>
      <c r="DA888" s="401" t="n">
        <v>100</v>
      </c>
      <c r="DB888" s="401" t="n">
        <v>101</v>
      </c>
      <c r="DC888" s="401" t="n">
        <v>102</v>
      </c>
      <c r="DD888" s="401" t="n">
        <v>103</v>
      </c>
      <c r="DE888" s="401" t="n">
        <v>104</v>
      </c>
      <c r="DF888" s="401" t="n">
        <v>105</v>
      </c>
      <c r="DG888" s="401" t="n">
        <v>106</v>
      </c>
      <c r="DH888" s="401" t="n">
        <v>107</v>
      </c>
      <c r="DI888" s="401" t="n">
        <v>108</v>
      </c>
      <c r="DJ888" s="401" t="n">
        <v>109</v>
      </c>
      <c r="DK888" s="401" t="n">
        <v>110</v>
      </c>
      <c r="DL888" s="401" t="n">
        <v>111</v>
      </c>
      <c r="DM888" s="401" t="n">
        <v>112</v>
      </c>
      <c r="DN888" s="401" t="n">
        <v>113</v>
      </c>
      <c r="DO888" s="401" t="n">
        <v>114</v>
      </c>
      <c r="DP888" s="401" t="n">
        <v>115</v>
      </c>
      <c r="DQ888" s="401" t="n">
        <v>116</v>
      </c>
      <c r="DR888" s="401" t="n">
        <v>117</v>
      </c>
      <c r="DS888" s="401" t="n">
        <v>118</v>
      </c>
      <c r="DT888" s="401" t="n">
        <v>119</v>
      </c>
      <c r="DU888" s="401" t="n">
        <v>120</v>
      </c>
      <c r="DV888" s="401" t="n">
        <v>121</v>
      </c>
      <c r="DW888" s="401" t="n">
        <v>122</v>
      </c>
      <c r="DX888" s="401" t="n">
        <v>123</v>
      </c>
      <c r="DY888" s="401" t="n">
        <v>124</v>
      </c>
      <c r="DZ888" s="401" t="n">
        <v>125</v>
      </c>
      <c r="EA888" s="401" t="n">
        <v>126</v>
      </c>
      <c r="EB888" s="401" t="n">
        <v>127</v>
      </c>
      <c r="EC888" s="401" t="n">
        <v>128</v>
      </c>
      <c r="ED888" s="401" t="n">
        <v>129</v>
      </c>
      <c r="EE888" s="401" t="n">
        <v>130</v>
      </c>
      <c r="EF888" s="401" t="n">
        <v>131</v>
      </c>
      <c r="EG888" s="401" t="n">
        <v>132</v>
      </c>
      <c r="EH888" s="401" t="n">
        <v>133</v>
      </c>
      <c r="EI888" s="401" t="n">
        <v>134</v>
      </c>
      <c r="EJ888" s="401" t="n">
        <v>135</v>
      </c>
      <c r="EK888" s="401" t="n">
        <v>136</v>
      </c>
      <c r="EL888" s="401" t="n">
        <v>137</v>
      </c>
      <c r="EM888" s="401" t="n">
        <v>138</v>
      </c>
      <c r="EN888" s="401" t="n">
        <v>139</v>
      </c>
      <c r="EO888" s="401" t="n">
        <v>140</v>
      </c>
      <c r="EP888" s="401" t="n">
        <v>141</v>
      </c>
      <c r="EQ888" s="401" t="n">
        <v>142</v>
      </c>
      <c r="ER888" s="401" t="n">
        <v>143</v>
      </c>
      <c r="ES888" s="401" t="n">
        <v>144</v>
      </c>
      <c r="ET888" s="401" t="n">
        <v>145</v>
      </c>
      <c r="EU888" s="401" t="n">
        <v>146</v>
      </c>
      <c r="EV888" s="401" t="n">
        <v>147</v>
      </c>
      <c r="EW888" s="401" t="n">
        <v>148</v>
      </c>
      <c r="EX888" s="401" t="n">
        <v>149</v>
      </c>
      <c r="EY888" s="401" t="n">
        <v>150</v>
      </c>
      <c r="EZ888" s="401" t="n">
        <v>151</v>
      </c>
      <c r="FA888" s="401" t="n">
        <v>152</v>
      </c>
      <c r="FB888" s="401" t="n">
        <v>153</v>
      </c>
      <c r="FC888" s="401" t="n">
        <v>154</v>
      </c>
      <c r="FD888" s="401" t="n">
        <v>155</v>
      </c>
      <c r="FE888" s="401" t="n">
        <v>156</v>
      </c>
      <c r="FF888" s="401" t="n">
        <v>157</v>
      </c>
      <c r="FG888" s="401" t="n">
        <v>158</v>
      </c>
      <c r="FH888" s="401" t="n">
        <v>159</v>
      </c>
      <c r="FI888" s="401" t="n">
        <v>160</v>
      </c>
      <c r="FJ888" s="401" t="n">
        <v>161</v>
      </c>
      <c r="FK888" s="401" t="n">
        <v>162</v>
      </c>
      <c r="FL888" s="401" t="n">
        <v>163</v>
      </c>
      <c r="FM888" s="401" t="n">
        <v>164</v>
      </c>
      <c r="FN888" s="401" t="n">
        <v>165</v>
      </c>
      <c r="FO888" s="401" t="n">
        <v>166</v>
      </c>
      <c r="FP888" s="401" t="n">
        <v>167</v>
      </c>
      <c r="FQ888" s="401" t="n">
        <v>168</v>
      </c>
      <c r="FR888" s="401" t="n">
        <v>169</v>
      </c>
      <c r="FS888" s="401" t="n">
        <v>170</v>
      </c>
      <c r="FT888" s="401" t="n">
        <v>171</v>
      </c>
      <c r="FU888" s="401" t="n">
        <v>172</v>
      </c>
      <c r="FV888" s="401" t="n">
        <v>173</v>
      </c>
      <c r="FW888" s="401" t="n">
        <v>174</v>
      </c>
      <c r="FX888" s="401" t="n">
        <v>175</v>
      </c>
      <c r="FY888" s="401" t="n">
        <v>176</v>
      </c>
      <c r="FZ888" s="401" t="n">
        <v>177</v>
      </c>
      <c r="GA888" s="401" t="n">
        <v>178</v>
      </c>
      <c r="GB888" s="401" t="n">
        <v>179</v>
      </c>
      <c r="GC888" s="401" t="n">
        <v>180</v>
      </c>
    </row>
    <row r="889" customFormat="false" ht="12.75" hidden="false" customHeight="false" outlineLevel="0" collapsed="false">
      <c r="E889" s="401" t="s">
        <v>225</v>
      </c>
      <c r="F889" s="401" t="n">
        <v>65</v>
      </c>
      <c r="G889" s="401" t="n">
        <v>159</v>
      </c>
      <c r="H889" s="401" t="n">
        <v>169</v>
      </c>
      <c r="I889" s="401" t="n">
        <v>2</v>
      </c>
      <c r="J889" s="401" t="n">
        <v>76</v>
      </c>
      <c r="K889" s="401" t="n">
        <v>75</v>
      </c>
      <c r="L889" s="401" t="n">
        <v>48</v>
      </c>
      <c r="M889" s="401" t="n">
        <v>149</v>
      </c>
      <c r="N889" s="401" t="n">
        <v>80</v>
      </c>
      <c r="O889" s="401" t="n">
        <v>96</v>
      </c>
      <c r="P889" s="401" t="n">
        <v>22</v>
      </c>
      <c r="Q889" s="401" t="n">
        <v>90</v>
      </c>
      <c r="R889" s="401" t="n">
        <v>11</v>
      </c>
      <c r="S889" s="401" t="n">
        <v>82</v>
      </c>
      <c r="T889" s="401" t="n">
        <v>79</v>
      </c>
      <c r="U889" s="401" t="n">
        <v>100</v>
      </c>
      <c r="V889" s="401" t="n">
        <v>69</v>
      </c>
      <c r="W889" s="401" t="n">
        <v>12</v>
      </c>
      <c r="X889" s="401" t="n">
        <v>127</v>
      </c>
      <c r="Y889" s="401" t="n">
        <v>51</v>
      </c>
      <c r="Z889" s="401" t="n">
        <v>147</v>
      </c>
      <c r="AA889" s="401" t="n">
        <v>163</v>
      </c>
      <c r="AB889" s="401" t="n">
        <v>52</v>
      </c>
      <c r="AC889" s="401" t="n">
        <v>132</v>
      </c>
      <c r="AD889" s="401" t="n">
        <v>78</v>
      </c>
      <c r="AE889" s="401" t="n">
        <v>107</v>
      </c>
      <c r="AF889" s="401" t="n">
        <v>165</v>
      </c>
      <c r="AG889" s="401" t="n">
        <v>104</v>
      </c>
      <c r="AH889" s="401" t="n">
        <v>167</v>
      </c>
      <c r="AI889" s="401" t="n">
        <v>21</v>
      </c>
      <c r="AJ889" s="401" t="n">
        <v>130</v>
      </c>
      <c r="AK889" s="401" t="n">
        <v>123</v>
      </c>
      <c r="AL889" s="401" t="n">
        <v>1</v>
      </c>
      <c r="AM889" s="401" t="n">
        <v>42</v>
      </c>
      <c r="AN889" s="401" t="n">
        <v>138</v>
      </c>
      <c r="AO889" s="401" t="n">
        <v>89</v>
      </c>
      <c r="AP889" s="401" t="n">
        <v>4</v>
      </c>
      <c r="AQ889" s="401" t="n">
        <v>109</v>
      </c>
      <c r="AR889" s="401" t="n">
        <v>146</v>
      </c>
      <c r="AS889" s="401" t="n">
        <v>122</v>
      </c>
      <c r="AT889" s="401" t="n">
        <v>97</v>
      </c>
      <c r="AU889" s="401" t="n">
        <v>176</v>
      </c>
      <c r="AV889" s="401" t="n">
        <v>166</v>
      </c>
      <c r="AW889" s="401" t="n">
        <v>86</v>
      </c>
      <c r="AX889" s="401" t="n">
        <v>116</v>
      </c>
      <c r="AY889" s="401" t="n">
        <v>15</v>
      </c>
      <c r="AZ889" s="401" t="n">
        <v>25</v>
      </c>
      <c r="BA889" s="401" t="n">
        <v>170</v>
      </c>
      <c r="BB889" s="401" t="n">
        <v>135</v>
      </c>
      <c r="BC889" s="401" t="n">
        <v>148</v>
      </c>
      <c r="BD889" s="401" t="n">
        <v>95</v>
      </c>
      <c r="BE889" s="401" t="n">
        <v>8</v>
      </c>
      <c r="BF889" s="401" t="n">
        <v>140</v>
      </c>
      <c r="BG889" s="401" t="n">
        <v>120</v>
      </c>
      <c r="BH889" s="401" t="n">
        <v>131</v>
      </c>
      <c r="BI889" s="401" t="n">
        <v>92</v>
      </c>
      <c r="BJ889" s="401" t="n">
        <v>46</v>
      </c>
      <c r="BK889" s="401" t="n">
        <v>119</v>
      </c>
      <c r="BL889" s="401" t="n">
        <v>66</v>
      </c>
      <c r="BM889" s="401" t="n">
        <v>17</v>
      </c>
      <c r="BN889" s="401" t="n">
        <v>152</v>
      </c>
      <c r="BO889" s="401" t="n">
        <v>108</v>
      </c>
      <c r="BP889" s="401" t="n">
        <v>115</v>
      </c>
      <c r="BQ889" s="401" t="n">
        <v>136</v>
      </c>
      <c r="BR889" s="401" t="n">
        <v>9</v>
      </c>
      <c r="BS889" s="401" t="n">
        <v>60</v>
      </c>
      <c r="BT889" s="401" t="n">
        <v>129</v>
      </c>
      <c r="BU889" s="401" t="n">
        <v>134</v>
      </c>
      <c r="BV889" s="401" t="n">
        <v>67</v>
      </c>
      <c r="BW889" s="401" t="n">
        <v>18</v>
      </c>
      <c r="BX889" s="401" t="n">
        <v>88</v>
      </c>
      <c r="BY889" s="401" t="n">
        <v>45</v>
      </c>
      <c r="BZ889" s="401" t="n">
        <v>175</v>
      </c>
      <c r="CA889" s="401" t="n">
        <v>36</v>
      </c>
      <c r="CB889" s="401" t="n">
        <v>6</v>
      </c>
      <c r="CC889" s="401" t="n">
        <v>94</v>
      </c>
      <c r="CD889" s="401" t="n">
        <v>5</v>
      </c>
      <c r="CE889" s="401" t="n">
        <v>180</v>
      </c>
      <c r="CF889" s="401" t="n">
        <v>71</v>
      </c>
      <c r="CG889" s="401" t="n">
        <v>58</v>
      </c>
      <c r="CH889" s="401" t="n">
        <v>84</v>
      </c>
      <c r="CI889" s="401" t="n">
        <v>50</v>
      </c>
      <c r="CJ889" s="401" t="n">
        <v>105</v>
      </c>
      <c r="CK889" s="401" t="n">
        <v>142</v>
      </c>
      <c r="CL889" s="401" t="n">
        <v>54</v>
      </c>
      <c r="CM889" s="401" t="n">
        <v>10</v>
      </c>
      <c r="CN889" s="401" t="n">
        <v>154</v>
      </c>
      <c r="CO889" s="401" t="n">
        <v>164</v>
      </c>
      <c r="CP889" s="401" t="n">
        <v>61</v>
      </c>
      <c r="CQ889" s="401" t="n">
        <v>106</v>
      </c>
      <c r="CR889" s="401" t="n">
        <v>28</v>
      </c>
      <c r="CS889" s="401" t="n">
        <v>23</v>
      </c>
      <c r="CT889" s="401" t="n">
        <v>117</v>
      </c>
      <c r="CU889" s="401" t="n">
        <v>13</v>
      </c>
      <c r="CV889" s="401" t="n">
        <v>153</v>
      </c>
      <c r="CW889" s="401" t="n">
        <v>103</v>
      </c>
      <c r="CX889" s="401" t="n">
        <v>33</v>
      </c>
      <c r="CY889" s="401" t="n">
        <v>29</v>
      </c>
      <c r="CZ889" s="401" t="n">
        <v>171</v>
      </c>
      <c r="DA889" s="401" t="n">
        <v>62</v>
      </c>
      <c r="DB889" s="401" t="n">
        <v>49</v>
      </c>
      <c r="DC889" s="401" t="n">
        <v>20</v>
      </c>
      <c r="DD889" s="401" t="n">
        <v>44</v>
      </c>
      <c r="DE889" s="401" t="n">
        <v>27</v>
      </c>
      <c r="DF889" s="401" t="n">
        <v>83</v>
      </c>
      <c r="DG889" s="401" t="n">
        <v>179</v>
      </c>
      <c r="DH889" s="401" t="n">
        <v>19</v>
      </c>
      <c r="DI889" s="401" t="n">
        <v>144</v>
      </c>
      <c r="DJ889" s="401" t="n">
        <v>38</v>
      </c>
      <c r="DK889" s="401" t="n">
        <v>99</v>
      </c>
      <c r="DL889" s="401" t="n">
        <v>85</v>
      </c>
      <c r="DM889" s="401" t="n">
        <v>39</v>
      </c>
      <c r="DN889" s="401" t="n">
        <v>7</v>
      </c>
      <c r="DO889" s="401" t="n">
        <v>156</v>
      </c>
      <c r="DP889" s="401" t="n">
        <v>57</v>
      </c>
      <c r="DQ889" s="401" t="n">
        <v>30</v>
      </c>
      <c r="DR889" s="401" t="n">
        <v>93</v>
      </c>
      <c r="DS889" s="401" t="n">
        <v>101</v>
      </c>
      <c r="DT889" s="401" t="n">
        <v>113</v>
      </c>
      <c r="DU889" s="401" t="n">
        <v>162</v>
      </c>
      <c r="DV889" s="401" t="n">
        <v>145</v>
      </c>
      <c r="DW889" s="401" t="n">
        <v>3</v>
      </c>
      <c r="DX889" s="401" t="n">
        <v>56</v>
      </c>
      <c r="DY889" s="401" t="n">
        <v>137</v>
      </c>
      <c r="DZ889" s="401" t="n">
        <v>53</v>
      </c>
      <c r="EA889" s="401" t="n">
        <v>102</v>
      </c>
      <c r="EB889" s="401" t="n">
        <v>43</v>
      </c>
      <c r="EC889" s="401" t="n">
        <v>72</v>
      </c>
      <c r="ED889" s="401" t="n">
        <v>111</v>
      </c>
      <c r="EE889" s="401" t="n">
        <v>133</v>
      </c>
      <c r="EF889" s="401" t="n">
        <v>55</v>
      </c>
      <c r="EG889" s="401" t="n">
        <v>128</v>
      </c>
      <c r="EH889" s="401" t="n">
        <v>31</v>
      </c>
      <c r="EI889" s="401" t="n">
        <v>16</v>
      </c>
      <c r="EJ889" s="401" t="n">
        <v>24</v>
      </c>
      <c r="EK889" s="401" t="n">
        <v>74</v>
      </c>
      <c r="EL889" s="401" t="n">
        <v>178</v>
      </c>
      <c r="EM889" s="401" t="n">
        <v>161</v>
      </c>
      <c r="EN889" s="401" t="n">
        <v>151</v>
      </c>
      <c r="EO889" s="401" t="n">
        <v>41</v>
      </c>
      <c r="EP889" s="401" t="n">
        <v>160</v>
      </c>
      <c r="EQ889" s="401" t="n">
        <v>14</v>
      </c>
      <c r="ER889" s="401" t="n">
        <v>177</v>
      </c>
      <c r="ES889" s="401" t="n">
        <v>172</v>
      </c>
      <c r="ET889" s="401" t="n">
        <v>143</v>
      </c>
      <c r="EU889" s="401" t="n">
        <v>70</v>
      </c>
      <c r="EV889" s="401" t="n">
        <v>158</v>
      </c>
      <c r="EW889" s="401" t="n">
        <v>125</v>
      </c>
      <c r="EX889" s="401" t="n">
        <v>87</v>
      </c>
      <c r="EY889" s="401" t="n">
        <v>64</v>
      </c>
      <c r="EZ889" s="401" t="n">
        <v>77</v>
      </c>
      <c r="FA889" s="401" t="n">
        <v>168</v>
      </c>
      <c r="FB889" s="401" t="n">
        <v>126</v>
      </c>
      <c r="FC889" s="401" t="n">
        <v>155</v>
      </c>
      <c r="FD889" s="401" t="n">
        <v>174</v>
      </c>
      <c r="FE889" s="401" t="n">
        <v>114</v>
      </c>
      <c r="FF889" s="401" t="n">
        <v>68</v>
      </c>
      <c r="FG889" s="401" t="n">
        <v>91</v>
      </c>
      <c r="FH889" s="401" t="n">
        <v>37</v>
      </c>
      <c r="FI889" s="401" t="n">
        <v>34</v>
      </c>
      <c r="FJ889" s="401" t="n">
        <v>35</v>
      </c>
      <c r="FK889" s="401" t="n">
        <v>150</v>
      </c>
      <c r="FL889" s="401" t="n">
        <v>141</v>
      </c>
      <c r="FM889" s="401" t="n">
        <v>98</v>
      </c>
      <c r="FN889" s="401" t="n">
        <v>26</v>
      </c>
      <c r="FO889" s="401" t="n">
        <v>139</v>
      </c>
      <c r="FP889" s="401" t="n">
        <v>121</v>
      </c>
      <c r="FQ889" s="401" t="n">
        <v>110</v>
      </c>
      <c r="FR889" s="401" t="n">
        <v>32</v>
      </c>
      <c r="FS889" s="401" t="n">
        <v>118</v>
      </c>
      <c r="FT889" s="401" t="n">
        <v>157</v>
      </c>
      <c r="FU889" s="401" t="n">
        <v>40</v>
      </c>
      <c r="FV889" s="401" t="n">
        <v>59</v>
      </c>
      <c r="FW889" s="401" t="n">
        <v>47</v>
      </c>
      <c r="FX889" s="401" t="n">
        <v>73</v>
      </c>
      <c r="FY889" s="401" t="n">
        <v>173</v>
      </c>
      <c r="FZ889" s="401" t="n">
        <v>63</v>
      </c>
      <c r="GA889" s="401" t="n">
        <v>124</v>
      </c>
      <c r="GB889" s="401" t="n">
        <v>81</v>
      </c>
      <c r="GC889" s="401" t="n">
        <v>112</v>
      </c>
    </row>
    <row r="890" customFormat="false" ht="12.75" hidden="false" customHeight="false" outlineLevel="0" collapsed="false">
      <c r="E890" s="401" t="s">
        <v>227</v>
      </c>
      <c r="F890" s="401" t="n">
        <v>80</v>
      </c>
      <c r="G890" s="401" t="n">
        <v>140</v>
      </c>
      <c r="H890" s="401" t="n">
        <v>167</v>
      </c>
      <c r="I890" s="401" t="n">
        <v>65</v>
      </c>
      <c r="J890" s="401" t="n">
        <v>56</v>
      </c>
      <c r="K890" s="401" t="n">
        <v>119</v>
      </c>
      <c r="L890" s="401" t="n">
        <v>29</v>
      </c>
      <c r="M890" s="401" t="n">
        <v>114</v>
      </c>
      <c r="N890" s="401" t="n">
        <v>95</v>
      </c>
      <c r="O890" s="401" t="n">
        <v>16</v>
      </c>
      <c r="P890" s="401" t="n">
        <v>137</v>
      </c>
      <c r="Q890" s="401" t="n">
        <v>113</v>
      </c>
      <c r="R890" s="401" t="n">
        <v>151</v>
      </c>
      <c r="S890" s="401" t="n">
        <v>126</v>
      </c>
      <c r="T890" s="401" t="n">
        <v>49</v>
      </c>
      <c r="U890" s="401" t="n">
        <v>99</v>
      </c>
      <c r="V890" s="401" t="n">
        <v>134</v>
      </c>
      <c r="W890" s="401" t="n">
        <v>81</v>
      </c>
      <c r="X890" s="401" t="n">
        <v>72</v>
      </c>
      <c r="Y890" s="401" t="n">
        <v>36</v>
      </c>
      <c r="Z890" s="401" t="n">
        <v>54</v>
      </c>
      <c r="AA890" s="401" t="n">
        <v>153</v>
      </c>
      <c r="AB890" s="401" t="n">
        <v>82</v>
      </c>
      <c r="AC890" s="401" t="n">
        <v>100</v>
      </c>
      <c r="AD890" s="401" t="n">
        <v>166</v>
      </c>
      <c r="AE890" s="401" t="n">
        <v>144</v>
      </c>
      <c r="AF890" s="401" t="n">
        <v>146</v>
      </c>
      <c r="AG890" s="401" t="n">
        <v>55</v>
      </c>
      <c r="AH890" s="401" t="n">
        <v>163</v>
      </c>
      <c r="AI890" s="401" t="n">
        <v>152</v>
      </c>
      <c r="AJ890" s="401" t="n">
        <v>79</v>
      </c>
      <c r="AK890" s="401" t="n">
        <v>59</v>
      </c>
      <c r="AL890" s="401" t="n">
        <v>67</v>
      </c>
      <c r="AM890" s="401" t="n">
        <v>51</v>
      </c>
      <c r="AN890" s="401" t="n">
        <v>97</v>
      </c>
      <c r="AO890" s="401" t="n">
        <v>174</v>
      </c>
      <c r="AP890" s="401" t="n">
        <v>85</v>
      </c>
      <c r="AQ890" s="401" t="n">
        <v>116</v>
      </c>
      <c r="AR890" s="401" t="n">
        <v>161</v>
      </c>
      <c r="AS890" s="401" t="n">
        <v>128</v>
      </c>
      <c r="AT890" s="401" t="n">
        <v>27</v>
      </c>
      <c r="AU890" s="401" t="n">
        <v>78</v>
      </c>
      <c r="AV890" s="401" t="n">
        <v>41</v>
      </c>
      <c r="AW890" s="401" t="n">
        <v>145</v>
      </c>
      <c r="AX890" s="401" t="n">
        <v>157</v>
      </c>
      <c r="AY890" s="401" t="n">
        <v>9</v>
      </c>
      <c r="AZ890" s="401" t="n">
        <v>104</v>
      </c>
      <c r="BA890" s="401" t="n">
        <v>20</v>
      </c>
      <c r="BB890" s="401" t="n">
        <v>15</v>
      </c>
      <c r="BC890" s="401" t="n">
        <v>23</v>
      </c>
      <c r="BD890" s="401" t="n">
        <v>120</v>
      </c>
      <c r="BE890" s="401" t="n">
        <v>160</v>
      </c>
      <c r="BF890" s="401" t="n">
        <v>130</v>
      </c>
      <c r="BG890" s="401" t="n">
        <v>31</v>
      </c>
      <c r="BH890" s="401" t="n">
        <v>68</v>
      </c>
      <c r="BI890" s="401" t="n">
        <v>24</v>
      </c>
      <c r="BJ890" s="401" t="n">
        <v>71</v>
      </c>
      <c r="BK890" s="401" t="n">
        <v>39</v>
      </c>
      <c r="BL890" s="401" t="n">
        <v>6</v>
      </c>
      <c r="BM890" s="401" t="n">
        <v>91</v>
      </c>
      <c r="BN890" s="401" t="n">
        <v>64</v>
      </c>
      <c r="BO890" s="401" t="n">
        <v>26</v>
      </c>
      <c r="BP890" s="401" t="n">
        <v>112</v>
      </c>
      <c r="BQ890" s="401" t="n">
        <v>102</v>
      </c>
      <c r="BR890" s="401" t="n">
        <v>48</v>
      </c>
      <c r="BS890" s="401" t="n">
        <v>118</v>
      </c>
      <c r="BT890" s="401" t="n">
        <v>164</v>
      </c>
      <c r="BU890" s="401" t="n">
        <v>87</v>
      </c>
      <c r="BV890" s="401" t="n">
        <v>77</v>
      </c>
      <c r="BW890" s="401" t="n">
        <v>111</v>
      </c>
      <c r="BX890" s="401" t="n">
        <v>155</v>
      </c>
      <c r="BY890" s="401" t="n">
        <v>73</v>
      </c>
      <c r="BZ890" s="401" t="n">
        <v>19</v>
      </c>
      <c r="CA890" s="401" t="n">
        <v>7</v>
      </c>
      <c r="CB890" s="401" t="n">
        <v>171</v>
      </c>
      <c r="CC890" s="401" t="n">
        <v>124</v>
      </c>
      <c r="CD890" s="401" t="n">
        <v>58</v>
      </c>
      <c r="CE890" s="401" t="n">
        <v>47</v>
      </c>
      <c r="CF890" s="401" t="n">
        <v>75</v>
      </c>
      <c r="CG890" s="401" t="n">
        <v>33</v>
      </c>
      <c r="CH890" s="401" t="n">
        <v>18</v>
      </c>
      <c r="CI890" s="401" t="n">
        <v>170</v>
      </c>
      <c r="CJ890" s="401" t="n">
        <v>61</v>
      </c>
      <c r="CK890" s="401" t="n">
        <v>103</v>
      </c>
      <c r="CL890" s="401" t="n">
        <v>12</v>
      </c>
      <c r="CM890" s="401" t="n">
        <v>148</v>
      </c>
      <c r="CN890" s="401" t="n">
        <v>38</v>
      </c>
      <c r="CO890" s="401" t="n">
        <v>172</v>
      </c>
      <c r="CP890" s="401" t="n">
        <v>30</v>
      </c>
      <c r="CQ890" s="401" t="n">
        <v>136</v>
      </c>
      <c r="CR890" s="401" t="n">
        <v>169</v>
      </c>
      <c r="CS890" s="401" t="n">
        <v>10</v>
      </c>
      <c r="CT890" s="401" t="n">
        <v>139</v>
      </c>
      <c r="CU890" s="401" t="n">
        <v>147</v>
      </c>
      <c r="CV890" s="401" t="n">
        <v>46</v>
      </c>
      <c r="CW890" s="401" t="n">
        <v>40</v>
      </c>
      <c r="CX890" s="401" t="n">
        <v>96</v>
      </c>
      <c r="CY890" s="401" t="n">
        <v>45</v>
      </c>
      <c r="CZ890" s="401" t="n">
        <v>121</v>
      </c>
      <c r="DA890" s="401" t="n">
        <v>89</v>
      </c>
      <c r="DB890" s="401" t="n">
        <v>42</v>
      </c>
      <c r="DC890" s="401" t="n">
        <v>143</v>
      </c>
      <c r="DD890" s="401" t="n">
        <v>57</v>
      </c>
      <c r="DE890" s="401" t="n">
        <v>101</v>
      </c>
      <c r="DF890" s="401" t="n">
        <v>92</v>
      </c>
      <c r="DG890" s="401" t="n">
        <v>34</v>
      </c>
      <c r="DH890" s="401" t="n">
        <v>180</v>
      </c>
      <c r="DI890" s="401" t="n">
        <v>84</v>
      </c>
      <c r="DJ890" s="401" t="n">
        <v>11</v>
      </c>
      <c r="DK890" s="401" t="n">
        <v>86</v>
      </c>
      <c r="DL890" s="401" t="n">
        <v>50</v>
      </c>
      <c r="DM890" s="401" t="n">
        <v>44</v>
      </c>
      <c r="DN890" s="401" t="n">
        <v>69</v>
      </c>
      <c r="DO890" s="401" t="n">
        <v>8</v>
      </c>
      <c r="DP890" s="401" t="n">
        <v>179</v>
      </c>
      <c r="DQ890" s="401" t="n">
        <v>133</v>
      </c>
      <c r="DR890" s="401" t="n">
        <v>106</v>
      </c>
      <c r="DS890" s="401" t="n">
        <v>37</v>
      </c>
      <c r="DT890" s="401" t="n">
        <v>1</v>
      </c>
      <c r="DU890" s="401" t="n">
        <v>173</v>
      </c>
      <c r="DV890" s="401" t="n">
        <v>129</v>
      </c>
      <c r="DW890" s="401" t="n">
        <v>98</v>
      </c>
      <c r="DX890" s="401" t="n">
        <v>154</v>
      </c>
      <c r="DY890" s="401" t="n">
        <v>93</v>
      </c>
      <c r="DZ890" s="401" t="n">
        <v>178</v>
      </c>
      <c r="EA890" s="401" t="n">
        <v>175</v>
      </c>
      <c r="EB890" s="401" t="n">
        <v>53</v>
      </c>
      <c r="EC890" s="401" t="n">
        <v>2</v>
      </c>
      <c r="ED890" s="401" t="n">
        <v>107</v>
      </c>
      <c r="EE890" s="401" t="n">
        <v>22</v>
      </c>
      <c r="EF890" s="401" t="n">
        <v>135</v>
      </c>
      <c r="EG890" s="401" t="n">
        <v>115</v>
      </c>
      <c r="EH890" s="401" t="n">
        <v>127</v>
      </c>
      <c r="EI890" s="401" t="n">
        <v>176</v>
      </c>
      <c r="EJ890" s="401" t="n">
        <v>28</v>
      </c>
      <c r="EK890" s="401" t="n">
        <v>90</v>
      </c>
      <c r="EL890" s="401" t="n">
        <v>131</v>
      </c>
      <c r="EM890" s="401" t="n">
        <v>4</v>
      </c>
      <c r="EN890" s="401" t="n">
        <v>52</v>
      </c>
      <c r="EO890" s="401" t="n">
        <v>108</v>
      </c>
      <c r="EP890" s="401" t="n">
        <v>5</v>
      </c>
      <c r="EQ890" s="401" t="n">
        <v>149</v>
      </c>
      <c r="ER890" s="401" t="n">
        <v>132</v>
      </c>
      <c r="ES890" s="401" t="n">
        <v>177</v>
      </c>
      <c r="ET890" s="401" t="n">
        <v>63</v>
      </c>
      <c r="EU890" s="401" t="n">
        <v>165</v>
      </c>
      <c r="EV890" s="401" t="n">
        <v>94</v>
      </c>
      <c r="EW890" s="401" t="n">
        <v>159</v>
      </c>
      <c r="EX890" s="401" t="n">
        <v>35</v>
      </c>
      <c r="EY890" s="401" t="n">
        <v>74</v>
      </c>
      <c r="EZ890" s="401" t="n">
        <v>13</v>
      </c>
      <c r="FA890" s="401" t="n">
        <v>76</v>
      </c>
      <c r="FB890" s="401" t="n">
        <v>17</v>
      </c>
      <c r="FC890" s="401" t="n">
        <v>141</v>
      </c>
      <c r="FD890" s="401" t="n">
        <v>88</v>
      </c>
      <c r="FE890" s="401" t="n">
        <v>142</v>
      </c>
      <c r="FF890" s="401" t="n">
        <v>109</v>
      </c>
      <c r="FG890" s="401" t="n">
        <v>25</v>
      </c>
      <c r="FH890" s="401" t="n">
        <v>117</v>
      </c>
      <c r="FI890" s="401" t="n">
        <v>156</v>
      </c>
      <c r="FJ890" s="401" t="n">
        <v>110</v>
      </c>
      <c r="FK890" s="401" t="n">
        <v>21</v>
      </c>
      <c r="FL890" s="401" t="n">
        <v>62</v>
      </c>
      <c r="FM890" s="401" t="n">
        <v>70</v>
      </c>
      <c r="FN890" s="401" t="n">
        <v>3</v>
      </c>
      <c r="FO890" s="401" t="n">
        <v>125</v>
      </c>
      <c r="FP890" s="401" t="n">
        <v>138</v>
      </c>
      <c r="FQ890" s="401" t="n">
        <v>162</v>
      </c>
      <c r="FR890" s="401" t="n">
        <v>60</v>
      </c>
      <c r="FS890" s="401" t="n">
        <v>66</v>
      </c>
      <c r="FT890" s="401" t="n">
        <v>122</v>
      </c>
      <c r="FU890" s="401" t="n">
        <v>105</v>
      </c>
      <c r="FV890" s="401" t="n">
        <v>14</v>
      </c>
      <c r="FW890" s="401" t="n">
        <v>158</v>
      </c>
      <c r="FX890" s="401" t="n">
        <v>43</v>
      </c>
      <c r="FY890" s="401" t="n">
        <v>32</v>
      </c>
      <c r="FZ890" s="401" t="n">
        <v>83</v>
      </c>
      <c r="GA890" s="401" t="n">
        <v>150</v>
      </c>
      <c r="GB890" s="401" t="n">
        <v>168</v>
      </c>
      <c r="GC890" s="401" t="n">
        <v>123</v>
      </c>
    </row>
    <row r="892" customFormat="false" ht="12.75" hidden="false" customHeight="false" outlineLevel="0" collapsed="false">
      <c r="D892" s="446" t="n">
        <v>181</v>
      </c>
      <c r="E892" s="39" t="s">
        <v>250</v>
      </c>
    </row>
    <row r="893" customFormat="false" ht="12.75" hidden="false" customHeight="false" outlineLevel="0" collapsed="false">
      <c r="E893" s="401" t="s">
        <v>198</v>
      </c>
      <c r="F893" s="401" t="n">
        <v>1</v>
      </c>
      <c r="G893" s="401" t="n">
        <v>2</v>
      </c>
      <c r="H893" s="401" t="n">
        <v>3</v>
      </c>
      <c r="I893" s="401" t="n">
        <v>4</v>
      </c>
      <c r="J893" s="401" t="n">
        <v>5</v>
      </c>
      <c r="K893" s="401" t="n">
        <v>6</v>
      </c>
      <c r="L893" s="401" t="n">
        <v>7</v>
      </c>
      <c r="M893" s="401" t="n">
        <v>8</v>
      </c>
      <c r="N893" s="401" t="n">
        <v>9</v>
      </c>
      <c r="O893" s="401" t="n">
        <v>10</v>
      </c>
      <c r="P893" s="401" t="n">
        <v>11</v>
      </c>
      <c r="Q893" s="401" t="n">
        <v>12</v>
      </c>
      <c r="R893" s="401" t="n">
        <v>13</v>
      </c>
      <c r="S893" s="401" t="n">
        <v>14</v>
      </c>
      <c r="T893" s="401" t="n">
        <v>15</v>
      </c>
      <c r="U893" s="401" t="n">
        <v>16</v>
      </c>
      <c r="V893" s="401" t="n">
        <v>17</v>
      </c>
      <c r="W893" s="401" t="n">
        <v>18</v>
      </c>
      <c r="X893" s="401" t="n">
        <v>19</v>
      </c>
      <c r="Y893" s="401" t="n">
        <v>20</v>
      </c>
      <c r="Z893" s="401" t="n">
        <v>21</v>
      </c>
      <c r="AA893" s="401" t="n">
        <v>22</v>
      </c>
      <c r="AB893" s="401" t="n">
        <v>23</v>
      </c>
      <c r="AC893" s="401" t="n">
        <v>24</v>
      </c>
      <c r="AD893" s="401" t="n">
        <v>25</v>
      </c>
      <c r="AE893" s="401" t="n">
        <v>26</v>
      </c>
      <c r="AF893" s="401" t="n">
        <v>27</v>
      </c>
      <c r="AG893" s="401" t="n">
        <v>28</v>
      </c>
      <c r="AH893" s="401" t="n">
        <v>29</v>
      </c>
      <c r="AI893" s="401" t="n">
        <v>30</v>
      </c>
      <c r="AJ893" s="401" t="n">
        <v>31</v>
      </c>
      <c r="AK893" s="401" t="n">
        <v>32</v>
      </c>
      <c r="AL893" s="401" t="n">
        <v>33</v>
      </c>
      <c r="AM893" s="401" t="n">
        <v>34</v>
      </c>
      <c r="AN893" s="401" t="n">
        <v>35</v>
      </c>
      <c r="AO893" s="401" t="n">
        <v>36</v>
      </c>
      <c r="AP893" s="401" t="n">
        <v>37</v>
      </c>
      <c r="AQ893" s="401" t="n">
        <v>38</v>
      </c>
      <c r="AR893" s="401" t="n">
        <v>39</v>
      </c>
      <c r="AS893" s="401" t="n">
        <v>40</v>
      </c>
      <c r="AT893" s="401" t="n">
        <v>41</v>
      </c>
      <c r="AU893" s="401" t="n">
        <v>42</v>
      </c>
      <c r="AV893" s="401" t="n">
        <v>43</v>
      </c>
      <c r="AW893" s="401" t="n">
        <v>44</v>
      </c>
      <c r="AX893" s="401" t="n">
        <v>45</v>
      </c>
      <c r="AY893" s="401" t="n">
        <v>46</v>
      </c>
      <c r="AZ893" s="401" t="n">
        <v>47</v>
      </c>
      <c r="BA893" s="401" t="n">
        <v>48</v>
      </c>
      <c r="BB893" s="401" t="n">
        <v>49</v>
      </c>
      <c r="BC893" s="401" t="n">
        <v>50</v>
      </c>
      <c r="BD893" s="401" t="n">
        <v>51</v>
      </c>
      <c r="BE893" s="401" t="n">
        <v>52</v>
      </c>
      <c r="BF893" s="401" t="n">
        <v>53</v>
      </c>
      <c r="BG893" s="401" t="n">
        <v>54</v>
      </c>
      <c r="BH893" s="401" t="n">
        <v>55</v>
      </c>
      <c r="BI893" s="401" t="n">
        <v>56</v>
      </c>
      <c r="BJ893" s="401" t="n">
        <v>57</v>
      </c>
      <c r="BK893" s="401" t="n">
        <v>58</v>
      </c>
      <c r="BL893" s="401" t="n">
        <v>59</v>
      </c>
      <c r="BM893" s="401" t="n">
        <v>60</v>
      </c>
      <c r="BN893" s="401" t="n">
        <v>61</v>
      </c>
      <c r="BO893" s="401" t="n">
        <v>62</v>
      </c>
      <c r="BP893" s="401" t="n">
        <v>63</v>
      </c>
      <c r="BQ893" s="401" t="n">
        <v>64</v>
      </c>
      <c r="BR893" s="401" t="n">
        <v>65</v>
      </c>
      <c r="BS893" s="401" t="n">
        <v>66</v>
      </c>
      <c r="BT893" s="401" t="n">
        <v>67</v>
      </c>
      <c r="BU893" s="401" t="n">
        <v>68</v>
      </c>
      <c r="BV893" s="401" t="n">
        <v>69</v>
      </c>
      <c r="BW893" s="401" t="n">
        <v>70</v>
      </c>
      <c r="BX893" s="401" t="n">
        <v>71</v>
      </c>
      <c r="BY893" s="401" t="n">
        <v>72</v>
      </c>
      <c r="BZ893" s="401" t="n">
        <v>73</v>
      </c>
      <c r="CA893" s="401" t="n">
        <v>74</v>
      </c>
      <c r="CB893" s="401" t="n">
        <v>75</v>
      </c>
      <c r="CC893" s="401" t="n">
        <v>76</v>
      </c>
      <c r="CD893" s="401" t="n">
        <v>77</v>
      </c>
      <c r="CE893" s="401" t="n">
        <v>78</v>
      </c>
      <c r="CF893" s="401" t="n">
        <v>79</v>
      </c>
      <c r="CG893" s="401" t="n">
        <v>80</v>
      </c>
      <c r="CH893" s="401" t="n">
        <v>81</v>
      </c>
      <c r="CI893" s="401" t="n">
        <v>82</v>
      </c>
      <c r="CJ893" s="401" t="n">
        <v>83</v>
      </c>
      <c r="CK893" s="401" t="n">
        <v>84</v>
      </c>
      <c r="CL893" s="401" t="n">
        <v>85</v>
      </c>
      <c r="CM893" s="401" t="n">
        <v>86</v>
      </c>
      <c r="CN893" s="401" t="n">
        <v>87</v>
      </c>
      <c r="CO893" s="401" t="n">
        <v>88</v>
      </c>
      <c r="CP893" s="401" t="n">
        <v>89</v>
      </c>
      <c r="CQ893" s="401" t="n">
        <v>90</v>
      </c>
      <c r="CR893" s="401" t="n">
        <v>91</v>
      </c>
      <c r="CS893" s="401" t="n">
        <v>92</v>
      </c>
      <c r="CT893" s="401" t="n">
        <v>93</v>
      </c>
      <c r="CU893" s="401" t="n">
        <v>94</v>
      </c>
      <c r="CV893" s="401" t="n">
        <v>95</v>
      </c>
      <c r="CW893" s="401" t="n">
        <v>96</v>
      </c>
      <c r="CX893" s="401" t="n">
        <v>97</v>
      </c>
      <c r="CY893" s="401" t="n">
        <v>98</v>
      </c>
      <c r="CZ893" s="401" t="n">
        <v>99</v>
      </c>
      <c r="DA893" s="401" t="n">
        <v>100</v>
      </c>
      <c r="DB893" s="401" t="n">
        <v>101</v>
      </c>
      <c r="DC893" s="401" t="n">
        <v>102</v>
      </c>
      <c r="DD893" s="401" t="n">
        <v>103</v>
      </c>
      <c r="DE893" s="401" t="n">
        <v>104</v>
      </c>
      <c r="DF893" s="401" t="n">
        <v>105</v>
      </c>
      <c r="DG893" s="401" t="n">
        <v>106</v>
      </c>
      <c r="DH893" s="401" t="n">
        <v>107</v>
      </c>
      <c r="DI893" s="401" t="n">
        <v>108</v>
      </c>
      <c r="DJ893" s="401" t="n">
        <v>109</v>
      </c>
      <c r="DK893" s="401" t="n">
        <v>110</v>
      </c>
      <c r="DL893" s="401" t="n">
        <v>111</v>
      </c>
      <c r="DM893" s="401" t="n">
        <v>112</v>
      </c>
      <c r="DN893" s="401" t="n">
        <v>113</v>
      </c>
      <c r="DO893" s="401" t="n">
        <v>114</v>
      </c>
      <c r="DP893" s="401" t="n">
        <v>115</v>
      </c>
      <c r="DQ893" s="401" t="n">
        <v>116</v>
      </c>
      <c r="DR893" s="401" t="n">
        <v>117</v>
      </c>
      <c r="DS893" s="401" t="n">
        <v>118</v>
      </c>
      <c r="DT893" s="401" t="n">
        <v>119</v>
      </c>
      <c r="DU893" s="401" t="n">
        <v>120</v>
      </c>
      <c r="DV893" s="401" t="n">
        <v>121</v>
      </c>
      <c r="DW893" s="401" t="n">
        <v>122</v>
      </c>
      <c r="DX893" s="401" t="n">
        <v>123</v>
      </c>
      <c r="DY893" s="401" t="n">
        <v>124</v>
      </c>
      <c r="DZ893" s="401" t="n">
        <v>125</v>
      </c>
      <c r="EA893" s="401" t="n">
        <v>126</v>
      </c>
      <c r="EB893" s="401" t="n">
        <v>127</v>
      </c>
      <c r="EC893" s="401" t="n">
        <v>128</v>
      </c>
      <c r="ED893" s="401" t="n">
        <v>129</v>
      </c>
      <c r="EE893" s="401" t="n">
        <v>130</v>
      </c>
      <c r="EF893" s="401" t="n">
        <v>131</v>
      </c>
      <c r="EG893" s="401" t="n">
        <v>132</v>
      </c>
      <c r="EH893" s="401" t="n">
        <v>133</v>
      </c>
      <c r="EI893" s="401" t="n">
        <v>134</v>
      </c>
      <c r="EJ893" s="401" t="n">
        <v>135</v>
      </c>
      <c r="EK893" s="401" t="n">
        <v>136</v>
      </c>
      <c r="EL893" s="401" t="n">
        <v>137</v>
      </c>
      <c r="EM893" s="401" t="n">
        <v>138</v>
      </c>
      <c r="EN893" s="401" t="n">
        <v>139</v>
      </c>
      <c r="EO893" s="401" t="n">
        <v>140</v>
      </c>
      <c r="EP893" s="401" t="n">
        <v>141</v>
      </c>
      <c r="EQ893" s="401" t="n">
        <v>142</v>
      </c>
      <c r="ER893" s="401" t="n">
        <v>143</v>
      </c>
      <c r="ES893" s="401" t="n">
        <v>144</v>
      </c>
      <c r="ET893" s="401" t="n">
        <v>145</v>
      </c>
      <c r="EU893" s="401" t="n">
        <v>146</v>
      </c>
      <c r="EV893" s="401" t="n">
        <v>147</v>
      </c>
      <c r="EW893" s="401" t="n">
        <v>148</v>
      </c>
      <c r="EX893" s="401" t="n">
        <v>149</v>
      </c>
      <c r="EY893" s="401" t="n">
        <v>150</v>
      </c>
      <c r="EZ893" s="401" t="n">
        <v>151</v>
      </c>
      <c r="FA893" s="401" t="n">
        <v>152</v>
      </c>
      <c r="FB893" s="401" t="n">
        <v>153</v>
      </c>
      <c r="FC893" s="401" t="n">
        <v>154</v>
      </c>
      <c r="FD893" s="401" t="n">
        <v>155</v>
      </c>
      <c r="FE893" s="401" t="n">
        <v>156</v>
      </c>
      <c r="FF893" s="401" t="n">
        <v>157</v>
      </c>
      <c r="FG893" s="401" t="n">
        <v>158</v>
      </c>
      <c r="FH893" s="401" t="n">
        <v>159</v>
      </c>
      <c r="FI893" s="401" t="n">
        <v>160</v>
      </c>
      <c r="FJ893" s="401" t="n">
        <v>161</v>
      </c>
      <c r="FK893" s="401" t="n">
        <v>162</v>
      </c>
      <c r="FL893" s="401" t="n">
        <v>163</v>
      </c>
      <c r="FM893" s="401" t="n">
        <v>164</v>
      </c>
      <c r="FN893" s="401" t="n">
        <v>165</v>
      </c>
      <c r="FO893" s="401" t="n">
        <v>166</v>
      </c>
      <c r="FP893" s="401" t="n">
        <v>167</v>
      </c>
      <c r="FQ893" s="401" t="n">
        <v>168</v>
      </c>
      <c r="FR893" s="401" t="n">
        <v>169</v>
      </c>
      <c r="FT893" s="401" t="n">
        <v>170</v>
      </c>
      <c r="FU893" s="401" t="n">
        <v>171</v>
      </c>
      <c r="FV893" s="401" t="n">
        <v>172</v>
      </c>
      <c r="FW893" s="401" t="n">
        <v>173</v>
      </c>
      <c r="FY893" s="401" t="n">
        <v>174</v>
      </c>
      <c r="FZ893" s="401" t="n">
        <v>175</v>
      </c>
      <c r="GA893" s="401" t="n">
        <v>176</v>
      </c>
      <c r="GB893" s="401" t="n">
        <v>177</v>
      </c>
      <c r="GD893" s="401" t="n">
        <v>178</v>
      </c>
      <c r="GE893" s="401" t="n">
        <v>179</v>
      </c>
      <c r="GF893" s="401" t="n">
        <v>180</v>
      </c>
      <c r="GG893" s="401" t="n">
        <v>181</v>
      </c>
    </row>
    <row r="894" customFormat="false" ht="12.75" hidden="false" customHeight="false" outlineLevel="0" collapsed="false">
      <c r="E894" s="401" t="s">
        <v>225</v>
      </c>
      <c r="F894" s="401" t="n">
        <v>15</v>
      </c>
      <c r="G894" s="401" t="n">
        <v>170</v>
      </c>
      <c r="H894" s="401" t="n">
        <v>80</v>
      </c>
      <c r="I894" s="401" t="n">
        <v>66</v>
      </c>
      <c r="J894" s="401" t="n">
        <v>83</v>
      </c>
      <c r="K894" s="401" t="n">
        <v>79</v>
      </c>
      <c r="L894" s="401" t="n">
        <v>48</v>
      </c>
      <c r="M894" s="401" t="n">
        <v>27</v>
      </c>
      <c r="N894" s="401" t="n">
        <v>36</v>
      </c>
      <c r="O894" s="401" t="n">
        <v>21</v>
      </c>
      <c r="P894" s="401" t="n">
        <v>22</v>
      </c>
      <c r="Q894" s="401" t="n">
        <v>90</v>
      </c>
      <c r="R894" s="401" t="n">
        <v>111</v>
      </c>
      <c r="S894" s="401" t="n">
        <v>1</v>
      </c>
      <c r="T894" s="401" t="n">
        <v>77</v>
      </c>
      <c r="U894" s="401" t="n">
        <v>122</v>
      </c>
      <c r="V894" s="401" t="n">
        <v>59</v>
      </c>
      <c r="W894" s="401" t="n">
        <v>51</v>
      </c>
      <c r="X894" s="401" t="n">
        <v>117</v>
      </c>
      <c r="Y894" s="401" t="n">
        <v>134</v>
      </c>
      <c r="Z894" s="401" t="n">
        <v>89</v>
      </c>
      <c r="AA894" s="401" t="n">
        <v>11</v>
      </c>
      <c r="AB894" s="401" t="n">
        <v>162</v>
      </c>
      <c r="AC894" s="401" t="n">
        <v>25</v>
      </c>
      <c r="AD894" s="401" t="n">
        <v>17</v>
      </c>
      <c r="AE894" s="401" t="n">
        <v>181</v>
      </c>
      <c r="AF894" s="401" t="n">
        <v>9</v>
      </c>
      <c r="AG894" s="401" t="n">
        <v>30</v>
      </c>
      <c r="AH894" s="401" t="n">
        <v>132</v>
      </c>
      <c r="AI894" s="401" t="n">
        <v>43</v>
      </c>
      <c r="AJ894" s="401" t="n">
        <v>157</v>
      </c>
      <c r="AK894" s="401" t="n">
        <v>55</v>
      </c>
      <c r="AL894" s="401" t="n">
        <v>99</v>
      </c>
      <c r="AM894" s="401" t="n">
        <v>131</v>
      </c>
      <c r="AN894" s="401" t="n">
        <v>84</v>
      </c>
      <c r="AO894" s="401" t="n">
        <v>154</v>
      </c>
      <c r="AP894" s="401" t="n">
        <v>41</v>
      </c>
      <c r="AQ894" s="401" t="n">
        <v>75</v>
      </c>
      <c r="AR894" s="401" t="n">
        <v>127</v>
      </c>
      <c r="AS894" s="401" t="n">
        <v>180</v>
      </c>
      <c r="AT894" s="401" t="n">
        <v>37</v>
      </c>
      <c r="AU894" s="401" t="n">
        <v>100</v>
      </c>
      <c r="AV894" s="401" t="n">
        <v>92</v>
      </c>
      <c r="AW894" s="401" t="n">
        <v>78</v>
      </c>
      <c r="AX894" s="401" t="n">
        <v>46</v>
      </c>
      <c r="AY894" s="401" t="n">
        <v>45</v>
      </c>
      <c r="AZ894" s="401" t="n">
        <v>54</v>
      </c>
      <c r="BA894" s="401" t="n">
        <v>171</v>
      </c>
      <c r="BB894" s="401" t="n">
        <v>7</v>
      </c>
      <c r="BC894" s="401" t="n">
        <v>141</v>
      </c>
      <c r="BD894" s="401" t="n">
        <v>2</v>
      </c>
      <c r="BE894" s="401" t="n">
        <v>126</v>
      </c>
      <c r="BF894" s="401" t="n">
        <v>19</v>
      </c>
      <c r="BG894" s="401" t="n">
        <v>47</v>
      </c>
      <c r="BH894" s="401" t="n">
        <v>6</v>
      </c>
      <c r="BI894" s="401" t="n">
        <v>177</v>
      </c>
      <c r="BJ894" s="401" t="n">
        <v>119</v>
      </c>
      <c r="BK894" s="401" t="n">
        <v>160</v>
      </c>
      <c r="BL894" s="401" t="n">
        <v>155</v>
      </c>
      <c r="BM894" s="401" t="n">
        <v>139</v>
      </c>
      <c r="BN894" s="401" t="n">
        <v>20</v>
      </c>
      <c r="BO894" s="401" t="n">
        <v>103</v>
      </c>
      <c r="BP894" s="401" t="n">
        <v>150</v>
      </c>
      <c r="BQ894" s="401" t="n">
        <v>12</v>
      </c>
      <c r="BR894" s="401" t="n">
        <v>142</v>
      </c>
      <c r="BS894" s="401" t="n">
        <v>149</v>
      </c>
      <c r="BT894" s="401" t="n">
        <v>38</v>
      </c>
      <c r="BU894" s="401" t="n">
        <v>129</v>
      </c>
      <c r="BV894" s="401" t="n">
        <v>96</v>
      </c>
      <c r="BW894" s="401" t="n">
        <v>68</v>
      </c>
      <c r="BX894" s="401" t="n">
        <v>125</v>
      </c>
      <c r="BY894" s="401" t="n">
        <v>53</v>
      </c>
      <c r="BZ894" s="401" t="n">
        <v>101</v>
      </c>
      <c r="CA894" s="401" t="n">
        <v>98</v>
      </c>
      <c r="CB894" s="401" t="n">
        <v>128</v>
      </c>
      <c r="CC894" s="401" t="n">
        <v>138</v>
      </c>
      <c r="CD894" s="401" t="n">
        <v>123</v>
      </c>
      <c r="CE894" s="401" t="n">
        <v>135</v>
      </c>
      <c r="CF894" s="401" t="n">
        <v>176</v>
      </c>
      <c r="CG894" s="401" t="n">
        <v>161</v>
      </c>
      <c r="CH894" s="401" t="n">
        <v>94</v>
      </c>
      <c r="CI894" s="401" t="n">
        <v>109</v>
      </c>
      <c r="CJ894" s="401" t="n">
        <v>5</v>
      </c>
      <c r="CK894" s="401" t="n">
        <v>148</v>
      </c>
      <c r="CL894" s="401" t="n">
        <v>18</v>
      </c>
      <c r="CM894" s="401" t="n">
        <v>4</v>
      </c>
      <c r="CN894" s="401" t="n">
        <v>35</v>
      </c>
      <c r="CO894" s="401" t="n">
        <v>85</v>
      </c>
      <c r="CP894" s="401" t="n">
        <v>10</v>
      </c>
      <c r="CQ894" s="401" t="n">
        <v>76</v>
      </c>
      <c r="CR894" s="401" t="n">
        <v>130</v>
      </c>
      <c r="CS894" s="401" t="n">
        <v>3</v>
      </c>
      <c r="CT894" s="401" t="n">
        <v>179</v>
      </c>
      <c r="CU894" s="401" t="n">
        <v>167</v>
      </c>
      <c r="CV894" s="401" t="n">
        <v>133</v>
      </c>
      <c r="CW894" s="401" t="n">
        <v>69</v>
      </c>
      <c r="CX894" s="401" t="n">
        <v>168</v>
      </c>
      <c r="CY894" s="401" t="n">
        <v>121</v>
      </c>
      <c r="CZ894" s="401" t="n">
        <v>33</v>
      </c>
      <c r="DA894" s="401" t="n">
        <v>71</v>
      </c>
      <c r="DB894" s="401" t="n">
        <v>24</v>
      </c>
      <c r="DC894" s="401" t="n">
        <v>88</v>
      </c>
      <c r="DD894" s="401" t="n">
        <v>140</v>
      </c>
      <c r="DE894" s="401" t="n">
        <v>91</v>
      </c>
      <c r="DF894" s="401" t="n">
        <v>169</v>
      </c>
      <c r="DG894" s="401" t="n">
        <v>144</v>
      </c>
      <c r="DH894" s="401" t="n">
        <v>105</v>
      </c>
      <c r="DI894" s="401" t="n">
        <v>112</v>
      </c>
      <c r="DJ894" s="401" t="n">
        <v>63</v>
      </c>
      <c r="DK894" s="401" t="n">
        <v>151</v>
      </c>
      <c r="DL894" s="401" t="n">
        <v>13</v>
      </c>
      <c r="DM894" s="401" t="n">
        <v>118</v>
      </c>
      <c r="DN894" s="401" t="n">
        <v>57</v>
      </c>
      <c r="DO894" s="401" t="n">
        <v>172</v>
      </c>
      <c r="DP894" s="401" t="n">
        <v>34</v>
      </c>
      <c r="DQ894" s="401" t="n">
        <v>159</v>
      </c>
      <c r="DR894" s="401" t="n">
        <v>64</v>
      </c>
      <c r="DS894" s="401" t="n">
        <v>82</v>
      </c>
      <c r="DT894" s="401" t="n">
        <v>152</v>
      </c>
      <c r="DU894" s="401" t="n">
        <v>26</v>
      </c>
      <c r="DV894" s="401" t="n">
        <v>8</v>
      </c>
      <c r="DW894" s="401" t="n">
        <v>108</v>
      </c>
      <c r="DX894" s="401" t="n">
        <v>74</v>
      </c>
      <c r="DY894" s="401" t="n">
        <v>156</v>
      </c>
      <c r="DZ894" s="401" t="n">
        <v>31</v>
      </c>
      <c r="EA894" s="401" t="n">
        <v>67</v>
      </c>
      <c r="EB894" s="401" t="n">
        <v>39</v>
      </c>
      <c r="EC894" s="401" t="n">
        <v>147</v>
      </c>
      <c r="ED894" s="401" t="n">
        <v>97</v>
      </c>
      <c r="EE894" s="401" t="n">
        <v>58</v>
      </c>
      <c r="EF894" s="401" t="n">
        <v>115</v>
      </c>
      <c r="EG894" s="401" t="n">
        <v>173</v>
      </c>
      <c r="EH894" s="401" t="n">
        <v>102</v>
      </c>
      <c r="EI894" s="401" t="n">
        <v>61</v>
      </c>
      <c r="EJ894" s="401" t="n">
        <v>86</v>
      </c>
      <c r="EK894" s="401" t="n">
        <v>70</v>
      </c>
      <c r="EL894" s="401" t="n">
        <v>114</v>
      </c>
      <c r="EM894" s="401" t="n">
        <v>104</v>
      </c>
      <c r="EN894" s="401" t="n">
        <v>166</v>
      </c>
      <c r="EO894" s="401" t="n">
        <v>164</v>
      </c>
      <c r="EP894" s="401" t="n">
        <v>50</v>
      </c>
      <c r="EQ894" s="401" t="n">
        <v>14</v>
      </c>
      <c r="ER894" s="401" t="n">
        <v>42</v>
      </c>
      <c r="ES894" s="401" t="n">
        <v>175</v>
      </c>
      <c r="ET894" s="401" t="n">
        <v>87</v>
      </c>
      <c r="EU894" s="401" t="n">
        <v>93</v>
      </c>
      <c r="EV894" s="401" t="n">
        <v>143</v>
      </c>
      <c r="EW894" s="401" t="n">
        <v>165</v>
      </c>
      <c r="EX894" s="401" t="n">
        <v>81</v>
      </c>
      <c r="EY894" s="401" t="n">
        <v>29</v>
      </c>
      <c r="EZ894" s="401" t="n">
        <v>107</v>
      </c>
      <c r="FA894" s="401" t="n">
        <v>60</v>
      </c>
      <c r="FB894" s="401" t="n">
        <v>44</v>
      </c>
      <c r="FC894" s="401" t="n">
        <v>73</v>
      </c>
      <c r="FD894" s="401" t="n">
        <v>136</v>
      </c>
      <c r="FE894" s="401" t="n">
        <v>137</v>
      </c>
      <c r="FF894" s="401" t="n">
        <v>110</v>
      </c>
      <c r="FG894" s="401" t="n">
        <v>178</v>
      </c>
      <c r="FH894" s="401" t="n">
        <v>113</v>
      </c>
      <c r="FI894" s="401" t="n">
        <v>62</v>
      </c>
      <c r="FJ894" s="401" t="n">
        <v>163</v>
      </c>
      <c r="FK894" s="401" t="n">
        <v>174</v>
      </c>
      <c r="FL894" s="401" t="n">
        <v>95</v>
      </c>
      <c r="FM894" s="401" t="n">
        <v>52</v>
      </c>
      <c r="FN894" s="401" t="n">
        <v>16</v>
      </c>
      <c r="FO894" s="401" t="n">
        <v>49</v>
      </c>
      <c r="FP894" s="401" t="n">
        <v>65</v>
      </c>
      <c r="FQ894" s="401" t="n">
        <v>145</v>
      </c>
      <c r="FR894" s="401" t="n">
        <v>153</v>
      </c>
      <c r="FT894" s="401" t="n">
        <v>28</v>
      </c>
      <c r="FU894" s="401" t="n">
        <v>106</v>
      </c>
      <c r="FV894" s="401" t="n">
        <v>120</v>
      </c>
      <c r="FW894" s="401" t="n">
        <v>40</v>
      </c>
      <c r="FY894" s="401" t="n">
        <v>158</v>
      </c>
      <c r="FZ894" s="401" t="n">
        <v>116</v>
      </c>
      <c r="GA894" s="401" t="n">
        <v>32</v>
      </c>
      <c r="GB894" s="401" t="n">
        <v>56</v>
      </c>
      <c r="GD894" s="401" t="n">
        <v>23</v>
      </c>
      <c r="GE894" s="401" t="n">
        <v>124</v>
      </c>
      <c r="GF894" s="401" t="n">
        <v>146</v>
      </c>
      <c r="GG894" s="401" t="n">
        <v>72</v>
      </c>
    </row>
    <row r="895" customFormat="false" ht="12.75" hidden="false" customHeight="false" outlineLevel="0" collapsed="false">
      <c r="E895" s="401" t="s">
        <v>227</v>
      </c>
      <c r="F895" s="401" t="n">
        <v>140</v>
      </c>
      <c r="G895" s="401" t="n">
        <v>75</v>
      </c>
      <c r="H895" s="401" t="n">
        <v>16</v>
      </c>
      <c r="I895" s="401" t="n">
        <v>23</v>
      </c>
      <c r="J895" s="401" t="n">
        <v>158</v>
      </c>
      <c r="K895" s="401" t="n">
        <v>68</v>
      </c>
      <c r="L895" s="401" t="n">
        <v>156</v>
      </c>
      <c r="M895" s="401" t="n">
        <v>114</v>
      </c>
      <c r="N895" s="401" t="n">
        <v>101</v>
      </c>
      <c r="O895" s="401" t="n">
        <v>37</v>
      </c>
      <c r="P895" s="401" t="n">
        <v>128</v>
      </c>
      <c r="Q895" s="401" t="n">
        <v>30</v>
      </c>
      <c r="R895" s="401" t="n">
        <v>45</v>
      </c>
      <c r="S895" s="401" t="n">
        <v>67</v>
      </c>
      <c r="T895" s="401" t="n">
        <v>174</v>
      </c>
      <c r="U895" s="401" t="n">
        <v>60</v>
      </c>
      <c r="V895" s="401" t="n">
        <v>50</v>
      </c>
      <c r="W895" s="401" t="n">
        <v>52</v>
      </c>
      <c r="X895" s="401" t="n">
        <v>27</v>
      </c>
      <c r="Y895" s="401" t="n">
        <v>88</v>
      </c>
      <c r="Z895" s="401" t="n">
        <v>29</v>
      </c>
      <c r="AA895" s="401" t="n">
        <v>113</v>
      </c>
      <c r="AB895" s="401" t="n">
        <v>17</v>
      </c>
      <c r="AC895" s="401" t="n">
        <v>123</v>
      </c>
      <c r="AD895" s="401" t="n">
        <v>106</v>
      </c>
      <c r="AE895" s="401" t="n">
        <v>84</v>
      </c>
      <c r="AF895" s="401" t="n">
        <v>5</v>
      </c>
      <c r="AG895" s="401" t="n">
        <v>167</v>
      </c>
      <c r="AH895" s="401" t="n">
        <v>28</v>
      </c>
      <c r="AI895" s="401" t="n">
        <v>177</v>
      </c>
      <c r="AJ895" s="401" t="n">
        <v>34</v>
      </c>
      <c r="AK895" s="401" t="n">
        <v>73</v>
      </c>
      <c r="AL895" s="401" t="n">
        <v>1</v>
      </c>
      <c r="AM895" s="401" t="n">
        <v>26</v>
      </c>
      <c r="AN895" s="401" t="n">
        <v>116</v>
      </c>
      <c r="AO895" s="401" t="n">
        <v>173</v>
      </c>
      <c r="AP895" s="401" t="n">
        <v>176</v>
      </c>
      <c r="AQ895" s="401" t="n">
        <v>72</v>
      </c>
      <c r="AR895" s="401" t="n">
        <v>20</v>
      </c>
      <c r="AS895" s="401" t="n">
        <v>36</v>
      </c>
      <c r="AT895" s="401" t="n">
        <v>155</v>
      </c>
      <c r="AU895" s="401" t="n">
        <v>99</v>
      </c>
      <c r="AV895" s="401" t="n">
        <v>175</v>
      </c>
      <c r="AW895" s="401" t="n">
        <v>2</v>
      </c>
      <c r="AX895" s="401" t="n">
        <v>170</v>
      </c>
      <c r="AY895" s="401" t="n">
        <v>134</v>
      </c>
      <c r="AZ895" s="401" t="n">
        <v>115</v>
      </c>
      <c r="BA895" s="401" t="n">
        <v>64</v>
      </c>
      <c r="BB895" s="401" t="n">
        <v>11</v>
      </c>
      <c r="BC895" s="401" t="n">
        <v>94</v>
      </c>
      <c r="BD895" s="401" t="n">
        <v>142</v>
      </c>
      <c r="BE895" s="401" t="n">
        <v>18</v>
      </c>
      <c r="BF895" s="401" t="n">
        <v>87</v>
      </c>
      <c r="BG895" s="401" t="n">
        <v>162</v>
      </c>
      <c r="BH895" s="401" t="n">
        <v>93</v>
      </c>
      <c r="BI895" s="401" t="n">
        <v>77</v>
      </c>
      <c r="BJ895" s="401" t="n">
        <v>96</v>
      </c>
      <c r="BK895" s="401" t="n">
        <v>136</v>
      </c>
      <c r="BL895" s="401" t="n">
        <v>168</v>
      </c>
      <c r="BM895" s="401" t="n">
        <v>154</v>
      </c>
      <c r="BN895" s="401" t="n">
        <v>160</v>
      </c>
      <c r="BO895" s="401" t="n">
        <v>95</v>
      </c>
      <c r="BP895" s="401" t="n">
        <v>110</v>
      </c>
      <c r="BQ895" s="401" t="n">
        <v>121</v>
      </c>
      <c r="BR895" s="401" t="n">
        <v>103</v>
      </c>
      <c r="BS895" s="401" t="n">
        <v>33</v>
      </c>
      <c r="BT895" s="401" t="n">
        <v>43</v>
      </c>
      <c r="BU895" s="401" t="n">
        <v>76</v>
      </c>
      <c r="BV895" s="401" t="n">
        <v>163</v>
      </c>
      <c r="BW895" s="401" t="n">
        <v>111</v>
      </c>
      <c r="BX895" s="401" t="n">
        <v>139</v>
      </c>
      <c r="BY895" s="401" t="n">
        <v>135</v>
      </c>
      <c r="BZ895" s="401" t="n">
        <v>59</v>
      </c>
      <c r="CA895" s="401" t="n">
        <v>31</v>
      </c>
      <c r="CB895" s="401" t="n">
        <v>48</v>
      </c>
      <c r="CC895" s="401" t="n">
        <v>14</v>
      </c>
      <c r="CD895" s="401" t="n">
        <v>56</v>
      </c>
      <c r="CE895" s="401" t="n">
        <v>81</v>
      </c>
      <c r="CF895" s="401" t="n">
        <v>6</v>
      </c>
      <c r="CG895" s="401" t="n">
        <v>41</v>
      </c>
      <c r="CH895" s="401" t="n">
        <v>148</v>
      </c>
      <c r="CI895" s="401" t="n">
        <v>63</v>
      </c>
      <c r="CJ895" s="401" t="n">
        <v>39</v>
      </c>
      <c r="CK895" s="401" t="n">
        <v>179</v>
      </c>
      <c r="CL895" s="401" t="n">
        <v>92</v>
      </c>
      <c r="CM895" s="401" t="n">
        <v>40</v>
      </c>
      <c r="CN895" s="401" t="n">
        <v>58</v>
      </c>
      <c r="CO895" s="401" t="n">
        <v>151</v>
      </c>
      <c r="CP895" s="401" t="n">
        <v>32</v>
      </c>
      <c r="CQ895" s="401" t="n">
        <v>149</v>
      </c>
      <c r="CR895" s="401" t="n">
        <v>180</v>
      </c>
      <c r="CS895" s="401" t="n">
        <v>120</v>
      </c>
      <c r="CT895" s="401" t="n">
        <v>124</v>
      </c>
      <c r="CU895" s="401" t="n">
        <v>141</v>
      </c>
      <c r="CV895" s="401" t="n">
        <v>8</v>
      </c>
      <c r="CW895" s="401" t="n">
        <v>169</v>
      </c>
      <c r="CX895" s="401" t="n">
        <v>153</v>
      </c>
      <c r="CY895" s="401" t="n">
        <v>12</v>
      </c>
      <c r="CZ895" s="401" t="n">
        <v>161</v>
      </c>
      <c r="DA895" s="401" t="n">
        <v>51</v>
      </c>
      <c r="DB895" s="401" t="n">
        <v>85</v>
      </c>
      <c r="DC895" s="401" t="n">
        <v>131</v>
      </c>
      <c r="DD895" s="401" t="n">
        <v>21</v>
      </c>
      <c r="DE895" s="401" t="n">
        <v>138</v>
      </c>
      <c r="DF895" s="401" t="n">
        <v>147</v>
      </c>
      <c r="DG895" s="401" t="n">
        <v>133</v>
      </c>
      <c r="DH895" s="401" t="n">
        <v>159</v>
      </c>
      <c r="DI895" s="401" t="n">
        <v>65</v>
      </c>
      <c r="DJ895" s="401" t="n">
        <v>108</v>
      </c>
      <c r="DK895" s="401" t="n">
        <v>22</v>
      </c>
      <c r="DL895" s="401" t="n">
        <v>25</v>
      </c>
      <c r="DM895" s="401" t="n">
        <v>44</v>
      </c>
      <c r="DN895" s="401" t="n">
        <v>181</v>
      </c>
      <c r="DO895" s="401" t="n">
        <v>171</v>
      </c>
      <c r="DP895" s="401" t="n">
        <v>53</v>
      </c>
      <c r="DQ895" s="401" t="n">
        <v>164</v>
      </c>
      <c r="DR895" s="401" t="n">
        <v>125</v>
      </c>
      <c r="DS895" s="401" t="n">
        <v>47</v>
      </c>
      <c r="DT895" s="401" t="n">
        <v>57</v>
      </c>
      <c r="DU895" s="401" t="n">
        <v>38</v>
      </c>
      <c r="DV895" s="401" t="n">
        <v>165</v>
      </c>
      <c r="DW895" s="401" t="n">
        <v>172</v>
      </c>
      <c r="DX895" s="401" t="n">
        <v>105</v>
      </c>
      <c r="DY895" s="401" t="n">
        <v>178</v>
      </c>
      <c r="DZ895" s="401" t="n">
        <v>4</v>
      </c>
      <c r="EA895" s="401" t="n">
        <v>117</v>
      </c>
      <c r="EB895" s="401" t="n">
        <v>130</v>
      </c>
      <c r="EC895" s="401" t="n">
        <v>109</v>
      </c>
      <c r="ED895" s="401" t="n">
        <v>82</v>
      </c>
      <c r="EE895" s="401" t="n">
        <v>42</v>
      </c>
      <c r="EF895" s="401" t="n">
        <v>145</v>
      </c>
      <c r="EG895" s="401" t="n">
        <v>86</v>
      </c>
      <c r="EH895" s="401" t="n">
        <v>7</v>
      </c>
      <c r="EI895" s="401" t="n">
        <v>46</v>
      </c>
      <c r="EJ895" s="401" t="n">
        <v>146</v>
      </c>
      <c r="EK895" s="401" t="n">
        <v>98</v>
      </c>
      <c r="EL895" s="401" t="n">
        <v>49</v>
      </c>
      <c r="EM895" s="401" t="n">
        <v>66</v>
      </c>
      <c r="EN895" s="401" t="n">
        <v>71</v>
      </c>
      <c r="EO895" s="401" t="n">
        <v>118</v>
      </c>
      <c r="EP895" s="401" t="n">
        <v>78</v>
      </c>
      <c r="EQ895" s="401" t="n">
        <v>74</v>
      </c>
      <c r="ER895" s="401" t="n">
        <v>89</v>
      </c>
      <c r="ES895" s="401" t="n">
        <v>126</v>
      </c>
      <c r="ET895" s="401" t="n">
        <v>166</v>
      </c>
      <c r="EU895" s="401" t="n">
        <v>129</v>
      </c>
      <c r="EV895" s="401" t="n">
        <v>83</v>
      </c>
      <c r="EW895" s="401" t="n">
        <v>97</v>
      </c>
      <c r="EX895" s="401" t="n">
        <v>13</v>
      </c>
      <c r="EY895" s="401" t="n">
        <v>24</v>
      </c>
      <c r="EZ895" s="401" t="n">
        <v>152</v>
      </c>
      <c r="FA895" s="401" t="n">
        <v>104</v>
      </c>
      <c r="FB895" s="401" t="n">
        <v>35</v>
      </c>
      <c r="FC895" s="401" t="n">
        <v>112</v>
      </c>
      <c r="FD895" s="401" t="n">
        <v>137</v>
      </c>
      <c r="FE895" s="401" t="n">
        <v>10</v>
      </c>
      <c r="FF895" s="401" t="n">
        <v>70</v>
      </c>
      <c r="FG895" s="401" t="n">
        <v>132</v>
      </c>
      <c r="FH895" s="401" t="n">
        <v>3</v>
      </c>
      <c r="FI895" s="401" t="n">
        <v>144</v>
      </c>
      <c r="FJ895" s="401" t="n">
        <v>119</v>
      </c>
      <c r="FK895" s="401" t="n">
        <v>15</v>
      </c>
      <c r="FL895" s="401" t="n">
        <v>69</v>
      </c>
      <c r="FM895" s="401" t="n">
        <v>122</v>
      </c>
      <c r="FN895" s="401" t="n">
        <v>61</v>
      </c>
      <c r="FO895" s="401" t="n">
        <v>100</v>
      </c>
      <c r="FP895" s="401" t="n">
        <v>91</v>
      </c>
      <c r="FQ895" s="401" t="n">
        <v>90</v>
      </c>
      <c r="FR895" s="401" t="n">
        <v>102</v>
      </c>
      <c r="FT895" s="401" t="n">
        <v>150</v>
      </c>
      <c r="FU895" s="401" t="n">
        <v>19</v>
      </c>
      <c r="FV895" s="401" t="n">
        <v>127</v>
      </c>
      <c r="FW895" s="401" t="n">
        <v>107</v>
      </c>
      <c r="FY895" s="401" t="n">
        <v>54</v>
      </c>
      <c r="FZ895" s="401" t="n">
        <v>79</v>
      </c>
      <c r="GA895" s="401" t="n">
        <v>62</v>
      </c>
      <c r="GB895" s="401" t="n">
        <v>157</v>
      </c>
      <c r="GD895" s="401" t="n">
        <v>55</v>
      </c>
      <c r="GE895" s="401" t="n">
        <v>80</v>
      </c>
      <c r="GF895" s="401" t="n">
        <v>9</v>
      </c>
      <c r="GG895" s="401" t="n">
        <v>143</v>
      </c>
    </row>
    <row r="897" customFormat="false" ht="12.75" hidden="false" customHeight="false" outlineLevel="0" collapsed="false">
      <c r="D897" s="446" t="n">
        <v>182</v>
      </c>
      <c r="E897" s="39" t="s">
        <v>250</v>
      </c>
    </row>
    <row r="898" customFormat="false" ht="12.75" hidden="false" customHeight="false" outlineLevel="0" collapsed="false">
      <c r="E898" s="401" t="s">
        <v>198</v>
      </c>
      <c r="F898" s="401" t="n">
        <v>1</v>
      </c>
      <c r="G898" s="401" t="n">
        <v>2</v>
      </c>
      <c r="H898" s="401" t="n">
        <v>3</v>
      </c>
      <c r="I898" s="401" t="n">
        <v>4</v>
      </c>
      <c r="J898" s="401" t="n">
        <v>5</v>
      </c>
      <c r="K898" s="401" t="n">
        <v>6</v>
      </c>
      <c r="L898" s="401" t="n">
        <v>7</v>
      </c>
      <c r="M898" s="401" t="n">
        <v>8</v>
      </c>
      <c r="N898" s="401" t="n">
        <v>9</v>
      </c>
      <c r="O898" s="401" t="n">
        <v>10</v>
      </c>
      <c r="P898" s="401" t="n">
        <v>11</v>
      </c>
      <c r="Q898" s="401" t="n">
        <v>12</v>
      </c>
      <c r="R898" s="401" t="n">
        <v>13</v>
      </c>
      <c r="S898" s="401" t="n">
        <v>14</v>
      </c>
      <c r="T898" s="401" t="n">
        <v>15</v>
      </c>
      <c r="U898" s="401" t="n">
        <v>16</v>
      </c>
      <c r="V898" s="401" t="n">
        <v>17</v>
      </c>
      <c r="W898" s="401" t="n">
        <v>18</v>
      </c>
      <c r="X898" s="401" t="n">
        <v>19</v>
      </c>
      <c r="Y898" s="401" t="n">
        <v>20</v>
      </c>
      <c r="Z898" s="401" t="n">
        <v>21</v>
      </c>
      <c r="AA898" s="401" t="n">
        <v>22</v>
      </c>
      <c r="AB898" s="401" t="n">
        <v>23</v>
      </c>
      <c r="AC898" s="401" t="n">
        <v>24</v>
      </c>
      <c r="AD898" s="401" t="n">
        <v>25</v>
      </c>
      <c r="AE898" s="401" t="n">
        <v>26</v>
      </c>
      <c r="AF898" s="401" t="n">
        <v>27</v>
      </c>
      <c r="AG898" s="401" t="n">
        <v>28</v>
      </c>
      <c r="AH898" s="401" t="n">
        <v>29</v>
      </c>
      <c r="AI898" s="401" t="n">
        <v>30</v>
      </c>
      <c r="AJ898" s="401" t="n">
        <v>31</v>
      </c>
      <c r="AK898" s="401" t="n">
        <v>32</v>
      </c>
      <c r="AL898" s="401" t="n">
        <v>33</v>
      </c>
      <c r="AM898" s="401" t="n">
        <v>34</v>
      </c>
      <c r="AN898" s="401" t="n">
        <v>35</v>
      </c>
      <c r="AO898" s="401" t="n">
        <v>36</v>
      </c>
      <c r="AP898" s="401" t="n">
        <v>37</v>
      </c>
      <c r="AQ898" s="401" t="n">
        <v>38</v>
      </c>
      <c r="AR898" s="401" t="n">
        <v>39</v>
      </c>
      <c r="AS898" s="401" t="n">
        <v>40</v>
      </c>
      <c r="AT898" s="401" t="n">
        <v>41</v>
      </c>
      <c r="AU898" s="401" t="n">
        <v>42</v>
      </c>
      <c r="AV898" s="401" t="n">
        <v>43</v>
      </c>
      <c r="AW898" s="401" t="n">
        <v>44</v>
      </c>
      <c r="AX898" s="401" t="n">
        <v>45</v>
      </c>
      <c r="AY898" s="401" t="n">
        <v>46</v>
      </c>
      <c r="AZ898" s="401" t="n">
        <v>47</v>
      </c>
      <c r="BA898" s="401" t="n">
        <v>48</v>
      </c>
      <c r="BB898" s="401" t="n">
        <v>49</v>
      </c>
      <c r="BC898" s="401" t="n">
        <v>50</v>
      </c>
      <c r="BD898" s="401" t="n">
        <v>51</v>
      </c>
      <c r="BE898" s="401" t="n">
        <v>52</v>
      </c>
      <c r="BF898" s="401" t="n">
        <v>53</v>
      </c>
      <c r="BG898" s="401" t="n">
        <v>54</v>
      </c>
      <c r="BH898" s="401" t="n">
        <v>55</v>
      </c>
      <c r="BI898" s="401" t="n">
        <v>56</v>
      </c>
      <c r="BJ898" s="401" t="n">
        <v>57</v>
      </c>
      <c r="BK898" s="401" t="n">
        <v>58</v>
      </c>
      <c r="BL898" s="401" t="n">
        <v>59</v>
      </c>
      <c r="BM898" s="401" t="n">
        <v>60</v>
      </c>
      <c r="BN898" s="401" t="n">
        <v>61</v>
      </c>
      <c r="BO898" s="401" t="n">
        <v>62</v>
      </c>
      <c r="BP898" s="401" t="n">
        <v>63</v>
      </c>
      <c r="BQ898" s="401" t="n">
        <v>64</v>
      </c>
      <c r="BR898" s="401" t="n">
        <v>65</v>
      </c>
      <c r="BS898" s="401" t="n">
        <v>66</v>
      </c>
      <c r="BT898" s="401" t="n">
        <v>67</v>
      </c>
      <c r="BU898" s="401" t="n">
        <v>68</v>
      </c>
      <c r="BV898" s="401" t="n">
        <v>69</v>
      </c>
      <c r="BW898" s="401" t="n">
        <v>70</v>
      </c>
      <c r="BX898" s="401" t="n">
        <v>71</v>
      </c>
      <c r="BY898" s="401" t="n">
        <v>72</v>
      </c>
      <c r="BZ898" s="401" t="n">
        <v>73</v>
      </c>
      <c r="CA898" s="401" t="n">
        <v>74</v>
      </c>
      <c r="CB898" s="401" t="n">
        <v>75</v>
      </c>
      <c r="CC898" s="401" t="n">
        <v>76</v>
      </c>
      <c r="CD898" s="401" t="n">
        <v>77</v>
      </c>
      <c r="CE898" s="401" t="n">
        <v>78</v>
      </c>
      <c r="CF898" s="401" t="n">
        <v>79</v>
      </c>
      <c r="CG898" s="401" t="n">
        <v>80</v>
      </c>
      <c r="CH898" s="401" t="n">
        <v>81</v>
      </c>
      <c r="CI898" s="401" t="n">
        <v>82</v>
      </c>
      <c r="CJ898" s="401" t="n">
        <v>83</v>
      </c>
      <c r="CK898" s="401" t="n">
        <v>84</v>
      </c>
      <c r="CL898" s="401" t="n">
        <v>85</v>
      </c>
      <c r="CM898" s="401" t="n">
        <v>86</v>
      </c>
      <c r="CN898" s="401" t="n">
        <v>87</v>
      </c>
      <c r="CO898" s="401" t="n">
        <v>88</v>
      </c>
      <c r="CP898" s="401" t="n">
        <v>89</v>
      </c>
      <c r="CQ898" s="401" t="n">
        <v>90</v>
      </c>
      <c r="CR898" s="401" t="n">
        <v>91</v>
      </c>
      <c r="CS898" s="401" t="n">
        <v>92</v>
      </c>
      <c r="CT898" s="401" t="n">
        <v>93</v>
      </c>
      <c r="CU898" s="401" t="n">
        <v>94</v>
      </c>
      <c r="CV898" s="401" t="n">
        <v>95</v>
      </c>
      <c r="CW898" s="401" t="n">
        <v>96</v>
      </c>
      <c r="CX898" s="401" t="n">
        <v>97</v>
      </c>
      <c r="CY898" s="401" t="n">
        <v>98</v>
      </c>
      <c r="CZ898" s="401" t="n">
        <v>99</v>
      </c>
      <c r="DA898" s="401" t="n">
        <v>100</v>
      </c>
      <c r="DB898" s="401" t="n">
        <v>101</v>
      </c>
      <c r="DC898" s="401" t="n">
        <v>102</v>
      </c>
      <c r="DD898" s="401" t="n">
        <v>103</v>
      </c>
      <c r="DE898" s="401" t="n">
        <v>104</v>
      </c>
      <c r="DF898" s="401" t="n">
        <v>105</v>
      </c>
      <c r="DG898" s="401" t="n">
        <v>106</v>
      </c>
      <c r="DH898" s="401" t="n">
        <v>107</v>
      </c>
      <c r="DI898" s="401" t="n">
        <v>108</v>
      </c>
      <c r="DJ898" s="401" t="n">
        <v>109</v>
      </c>
      <c r="DK898" s="401" t="n">
        <v>110</v>
      </c>
      <c r="DL898" s="401" t="n">
        <v>111</v>
      </c>
      <c r="DM898" s="401" t="n">
        <v>112</v>
      </c>
      <c r="DN898" s="401" t="n">
        <v>113</v>
      </c>
      <c r="DO898" s="401" t="n">
        <v>114</v>
      </c>
      <c r="DP898" s="401" t="n">
        <v>115</v>
      </c>
      <c r="DQ898" s="401" t="n">
        <v>116</v>
      </c>
      <c r="DR898" s="401" t="n">
        <v>117</v>
      </c>
      <c r="DS898" s="401" t="n">
        <v>118</v>
      </c>
      <c r="DT898" s="401" t="n">
        <v>119</v>
      </c>
      <c r="DU898" s="401" t="n">
        <v>120</v>
      </c>
      <c r="DV898" s="401" t="n">
        <v>121</v>
      </c>
      <c r="DW898" s="401" t="n">
        <v>122</v>
      </c>
      <c r="DX898" s="401" t="n">
        <v>123</v>
      </c>
      <c r="DY898" s="401" t="n">
        <v>124</v>
      </c>
      <c r="DZ898" s="401" t="n">
        <v>125</v>
      </c>
      <c r="EA898" s="401" t="n">
        <v>126</v>
      </c>
      <c r="EB898" s="401" t="n">
        <v>127</v>
      </c>
      <c r="EC898" s="401" t="n">
        <v>128</v>
      </c>
      <c r="ED898" s="401" t="n">
        <v>129</v>
      </c>
      <c r="EE898" s="401" t="n">
        <v>130</v>
      </c>
      <c r="EF898" s="401" t="n">
        <v>131</v>
      </c>
      <c r="EG898" s="401" t="n">
        <v>132</v>
      </c>
      <c r="EH898" s="401" t="n">
        <v>133</v>
      </c>
      <c r="EI898" s="401" t="n">
        <v>134</v>
      </c>
      <c r="EJ898" s="401" t="n">
        <v>135</v>
      </c>
      <c r="EK898" s="401" t="n">
        <v>136</v>
      </c>
      <c r="EL898" s="401" t="n">
        <v>137</v>
      </c>
      <c r="EM898" s="401" t="n">
        <v>138</v>
      </c>
      <c r="EN898" s="401" t="n">
        <v>139</v>
      </c>
      <c r="EO898" s="401" t="n">
        <v>140</v>
      </c>
      <c r="EP898" s="401" t="n">
        <v>141</v>
      </c>
      <c r="EQ898" s="401" t="n">
        <v>142</v>
      </c>
      <c r="ER898" s="401" t="n">
        <v>143</v>
      </c>
      <c r="ES898" s="401" t="n">
        <v>144</v>
      </c>
      <c r="ET898" s="401" t="n">
        <v>145</v>
      </c>
      <c r="EU898" s="401" t="n">
        <v>146</v>
      </c>
      <c r="EV898" s="401" t="n">
        <v>147</v>
      </c>
      <c r="EW898" s="401" t="n">
        <v>148</v>
      </c>
      <c r="EX898" s="401" t="n">
        <v>149</v>
      </c>
      <c r="EY898" s="401" t="n">
        <v>150</v>
      </c>
      <c r="EZ898" s="401" t="n">
        <v>151</v>
      </c>
      <c r="FA898" s="401" t="n">
        <v>152</v>
      </c>
      <c r="FB898" s="401" t="n">
        <v>153</v>
      </c>
      <c r="FC898" s="401" t="n">
        <v>154</v>
      </c>
      <c r="FD898" s="401" t="n">
        <v>155</v>
      </c>
      <c r="FE898" s="401" t="n">
        <v>156</v>
      </c>
      <c r="FF898" s="401" t="n">
        <v>157</v>
      </c>
      <c r="FG898" s="401" t="n">
        <v>158</v>
      </c>
      <c r="FH898" s="401" t="n">
        <v>159</v>
      </c>
      <c r="FI898" s="401" t="n">
        <v>160</v>
      </c>
      <c r="FJ898" s="401" t="n">
        <v>161</v>
      </c>
      <c r="FK898" s="401" t="n">
        <v>162</v>
      </c>
      <c r="FL898" s="401" t="n">
        <v>163</v>
      </c>
      <c r="FM898" s="401" t="n">
        <v>164</v>
      </c>
      <c r="FN898" s="401" t="n">
        <v>165</v>
      </c>
      <c r="FO898" s="401" t="n">
        <v>166</v>
      </c>
      <c r="FP898" s="401" t="n">
        <v>167</v>
      </c>
      <c r="FQ898" s="401" t="n">
        <v>168</v>
      </c>
      <c r="FR898" s="401" t="n">
        <v>169</v>
      </c>
      <c r="FS898" s="401" t="n">
        <v>170</v>
      </c>
      <c r="FT898" s="401" t="n">
        <v>171</v>
      </c>
      <c r="FU898" s="401" t="n">
        <v>172</v>
      </c>
      <c r="FV898" s="401" t="n">
        <v>173</v>
      </c>
      <c r="FW898" s="401" t="n">
        <v>174</v>
      </c>
      <c r="FY898" s="401" t="n">
        <v>175</v>
      </c>
      <c r="FZ898" s="401" t="n">
        <v>176</v>
      </c>
      <c r="GA898" s="401" t="n">
        <v>177</v>
      </c>
      <c r="GB898" s="401" t="n">
        <v>178</v>
      </c>
      <c r="GD898" s="401" t="n">
        <v>179</v>
      </c>
      <c r="GE898" s="401" t="n">
        <v>180</v>
      </c>
      <c r="GF898" s="401" t="n">
        <v>181</v>
      </c>
      <c r="GG898" s="401" t="n">
        <v>182</v>
      </c>
    </row>
    <row r="899" customFormat="false" ht="12.75" hidden="false" customHeight="false" outlineLevel="0" collapsed="false">
      <c r="E899" s="401" t="s">
        <v>225</v>
      </c>
      <c r="F899" s="401" t="n">
        <v>137</v>
      </c>
      <c r="G899" s="401" t="n">
        <v>153</v>
      </c>
      <c r="H899" s="401" t="n">
        <v>160</v>
      </c>
      <c r="I899" s="401" t="n">
        <v>37</v>
      </c>
      <c r="J899" s="401" t="n">
        <v>18</v>
      </c>
      <c r="K899" s="401" t="n">
        <v>24</v>
      </c>
      <c r="L899" s="401" t="n">
        <v>65</v>
      </c>
      <c r="M899" s="401" t="n">
        <v>16</v>
      </c>
      <c r="N899" s="401" t="n">
        <v>57</v>
      </c>
      <c r="O899" s="401" t="n">
        <v>144</v>
      </c>
      <c r="P899" s="401" t="n">
        <v>59</v>
      </c>
      <c r="Q899" s="401" t="n">
        <v>23</v>
      </c>
      <c r="R899" s="401" t="n">
        <v>29</v>
      </c>
      <c r="S899" s="401" t="n">
        <v>101</v>
      </c>
      <c r="T899" s="401" t="n">
        <v>52</v>
      </c>
      <c r="U899" s="401" t="n">
        <v>115</v>
      </c>
      <c r="V899" s="401" t="n">
        <v>100</v>
      </c>
      <c r="W899" s="401" t="n">
        <v>42</v>
      </c>
      <c r="X899" s="401" t="n">
        <v>141</v>
      </c>
      <c r="Y899" s="401" t="n">
        <v>166</v>
      </c>
      <c r="Z899" s="401" t="n">
        <v>154</v>
      </c>
      <c r="AA899" s="401" t="n">
        <v>159</v>
      </c>
      <c r="AB899" s="401" t="n">
        <v>34</v>
      </c>
      <c r="AC899" s="401" t="n">
        <v>81</v>
      </c>
      <c r="AD899" s="401" t="n">
        <v>43</v>
      </c>
      <c r="AE899" s="401" t="n">
        <v>10</v>
      </c>
      <c r="AF899" s="401" t="n">
        <v>45</v>
      </c>
      <c r="AG899" s="401" t="n">
        <v>134</v>
      </c>
      <c r="AH899" s="401" t="n">
        <v>102</v>
      </c>
      <c r="AI899" s="401" t="n">
        <v>164</v>
      </c>
      <c r="AJ899" s="401" t="n">
        <v>22</v>
      </c>
      <c r="AK899" s="401" t="n">
        <v>5</v>
      </c>
      <c r="AL899" s="401" t="n">
        <v>104</v>
      </c>
      <c r="AM899" s="401" t="n">
        <v>8</v>
      </c>
      <c r="AN899" s="401" t="n">
        <v>106</v>
      </c>
      <c r="AO899" s="401" t="n">
        <v>108</v>
      </c>
      <c r="AP899" s="401" t="n">
        <v>4</v>
      </c>
      <c r="AQ899" s="401" t="n">
        <v>175</v>
      </c>
      <c r="AR899" s="401" t="n">
        <v>26</v>
      </c>
      <c r="AS899" s="401" t="n">
        <v>78</v>
      </c>
      <c r="AT899" s="401" t="n">
        <v>58</v>
      </c>
      <c r="AU899" s="401" t="n">
        <v>61</v>
      </c>
      <c r="AV899" s="401" t="n">
        <v>86</v>
      </c>
      <c r="AW899" s="401" t="n">
        <v>113</v>
      </c>
      <c r="AX899" s="401" t="n">
        <v>1</v>
      </c>
      <c r="AY899" s="401" t="n">
        <v>147</v>
      </c>
      <c r="AZ899" s="401" t="n">
        <v>179</v>
      </c>
      <c r="BA899" s="401" t="n">
        <v>139</v>
      </c>
      <c r="BB899" s="401" t="n">
        <v>76</v>
      </c>
      <c r="BC899" s="401" t="n">
        <v>63</v>
      </c>
      <c r="BD899" s="401" t="n">
        <v>143</v>
      </c>
      <c r="BE899" s="401" t="n">
        <v>155</v>
      </c>
      <c r="BF899" s="401" t="n">
        <v>107</v>
      </c>
      <c r="BG899" s="401" t="n">
        <v>17</v>
      </c>
      <c r="BH899" s="401" t="n">
        <v>156</v>
      </c>
      <c r="BI899" s="401" t="n">
        <v>122</v>
      </c>
      <c r="BJ899" s="401" t="n">
        <v>129</v>
      </c>
      <c r="BK899" s="401" t="n">
        <v>70</v>
      </c>
      <c r="BL899" s="401" t="n">
        <v>77</v>
      </c>
      <c r="BM899" s="401" t="n">
        <v>96</v>
      </c>
      <c r="BN899" s="401" t="n">
        <v>32</v>
      </c>
      <c r="BO899" s="401" t="n">
        <v>124</v>
      </c>
      <c r="BP899" s="401" t="n">
        <v>172</v>
      </c>
      <c r="BQ899" s="401" t="n">
        <v>126</v>
      </c>
      <c r="BR899" s="401" t="n">
        <v>136</v>
      </c>
      <c r="BS899" s="401" t="n">
        <v>105</v>
      </c>
      <c r="BT899" s="401" t="n">
        <v>116</v>
      </c>
      <c r="BU899" s="401" t="n">
        <v>40</v>
      </c>
      <c r="BV899" s="401" t="n">
        <v>95</v>
      </c>
      <c r="BW899" s="401" t="n">
        <v>114</v>
      </c>
      <c r="BX899" s="401" t="n">
        <v>82</v>
      </c>
      <c r="BY899" s="401" t="n">
        <v>177</v>
      </c>
      <c r="BZ899" s="401" t="n">
        <v>169</v>
      </c>
      <c r="CA899" s="401" t="n">
        <v>68</v>
      </c>
      <c r="CB899" s="401" t="n">
        <v>109</v>
      </c>
      <c r="CC899" s="401" t="n">
        <v>168</v>
      </c>
      <c r="CD899" s="401" t="n">
        <v>13</v>
      </c>
      <c r="CE899" s="401" t="n">
        <v>39</v>
      </c>
      <c r="CF899" s="401" t="n">
        <v>98</v>
      </c>
      <c r="CG899" s="401" t="n">
        <v>93</v>
      </c>
      <c r="CH899" s="401" t="n">
        <v>145</v>
      </c>
      <c r="CI899" s="401" t="n">
        <v>148</v>
      </c>
      <c r="CJ899" s="401" t="n">
        <v>62</v>
      </c>
      <c r="CK899" s="401" t="n">
        <v>91</v>
      </c>
      <c r="CL899" s="401" t="n">
        <v>162</v>
      </c>
      <c r="CM899" s="401" t="n">
        <v>158</v>
      </c>
      <c r="CN899" s="401" t="n">
        <v>74</v>
      </c>
      <c r="CO899" s="401" t="n">
        <v>49</v>
      </c>
      <c r="CP899" s="401" t="n">
        <v>127</v>
      </c>
      <c r="CQ899" s="401" t="n">
        <v>146</v>
      </c>
      <c r="CR899" s="401" t="n">
        <v>135</v>
      </c>
      <c r="CS899" s="401" t="n">
        <v>165</v>
      </c>
      <c r="CT899" s="401" t="n">
        <v>92</v>
      </c>
      <c r="CU899" s="401" t="n">
        <v>3</v>
      </c>
      <c r="CV899" s="401" t="n">
        <v>79</v>
      </c>
      <c r="CW899" s="401" t="n">
        <v>19</v>
      </c>
      <c r="CX899" s="401" t="n">
        <v>28</v>
      </c>
      <c r="CY899" s="401" t="n">
        <v>87</v>
      </c>
      <c r="CZ899" s="401" t="n">
        <v>131</v>
      </c>
      <c r="DA899" s="401" t="n">
        <v>14</v>
      </c>
      <c r="DB899" s="401" t="n">
        <v>130</v>
      </c>
      <c r="DC899" s="401" t="n">
        <v>121</v>
      </c>
      <c r="DD899" s="401" t="n">
        <v>119</v>
      </c>
      <c r="DE899" s="401" t="n">
        <v>33</v>
      </c>
      <c r="DF899" s="401" t="n">
        <v>47</v>
      </c>
      <c r="DG899" s="401" t="n">
        <v>35</v>
      </c>
      <c r="DH899" s="401" t="n">
        <v>48</v>
      </c>
      <c r="DI899" s="401" t="n">
        <v>94</v>
      </c>
      <c r="DJ899" s="401" t="n">
        <v>138</v>
      </c>
      <c r="DK899" s="401" t="n">
        <v>123</v>
      </c>
      <c r="DL899" s="401" t="n">
        <v>88</v>
      </c>
      <c r="DM899" s="401" t="n">
        <v>170</v>
      </c>
      <c r="DN899" s="401" t="n">
        <v>110</v>
      </c>
      <c r="DO899" s="401" t="n">
        <v>6</v>
      </c>
      <c r="DP899" s="401" t="n">
        <v>73</v>
      </c>
      <c r="DQ899" s="401" t="n">
        <v>85</v>
      </c>
      <c r="DR899" s="401" t="n">
        <v>150</v>
      </c>
      <c r="DS899" s="401" t="n">
        <v>132</v>
      </c>
      <c r="DT899" s="401" t="n">
        <v>103</v>
      </c>
      <c r="DU899" s="401" t="n">
        <v>67</v>
      </c>
      <c r="DV899" s="401" t="n">
        <v>69</v>
      </c>
      <c r="DW899" s="401" t="n">
        <v>174</v>
      </c>
      <c r="DX899" s="401" t="n">
        <v>112</v>
      </c>
      <c r="DY899" s="401" t="n">
        <v>83</v>
      </c>
      <c r="DZ899" s="401" t="n">
        <v>71</v>
      </c>
      <c r="EA899" s="401" t="n">
        <v>64</v>
      </c>
      <c r="EB899" s="401" t="n">
        <v>25</v>
      </c>
      <c r="EC899" s="401" t="n">
        <v>72</v>
      </c>
      <c r="ED899" s="401" t="n">
        <v>173</v>
      </c>
      <c r="EE899" s="401" t="n">
        <v>152</v>
      </c>
      <c r="EF899" s="401" t="n">
        <v>176</v>
      </c>
      <c r="EG899" s="401" t="n">
        <v>118</v>
      </c>
      <c r="EH899" s="401" t="n">
        <v>89</v>
      </c>
      <c r="EI899" s="401" t="n">
        <v>97</v>
      </c>
      <c r="EJ899" s="401" t="n">
        <v>161</v>
      </c>
      <c r="EK899" s="401" t="n">
        <v>125</v>
      </c>
      <c r="EL899" s="401" t="n">
        <v>163</v>
      </c>
      <c r="EM899" s="401" t="n">
        <v>21</v>
      </c>
      <c r="EN899" s="401" t="n">
        <v>128</v>
      </c>
      <c r="EO899" s="401" t="n">
        <v>84</v>
      </c>
      <c r="EP899" s="401" t="n">
        <v>27</v>
      </c>
      <c r="EQ899" s="401" t="n">
        <v>181</v>
      </c>
      <c r="ER899" s="401" t="n">
        <v>51</v>
      </c>
      <c r="ES899" s="401" t="n">
        <v>117</v>
      </c>
      <c r="ET899" s="401" t="n">
        <v>133</v>
      </c>
      <c r="EU899" s="401" t="n">
        <v>20</v>
      </c>
      <c r="EV899" s="401" t="n">
        <v>9</v>
      </c>
      <c r="EW899" s="401" t="n">
        <v>54</v>
      </c>
      <c r="EX899" s="401" t="n">
        <v>31</v>
      </c>
      <c r="EY899" s="401" t="n">
        <v>12</v>
      </c>
      <c r="EZ899" s="401" t="n">
        <v>182</v>
      </c>
      <c r="FA899" s="401" t="n">
        <v>41</v>
      </c>
      <c r="FB899" s="401" t="n">
        <v>149</v>
      </c>
      <c r="FC899" s="401" t="n">
        <v>53</v>
      </c>
      <c r="FD899" s="401" t="n">
        <v>7</v>
      </c>
      <c r="FE899" s="401" t="n">
        <v>75</v>
      </c>
      <c r="FF899" s="401" t="n">
        <v>80</v>
      </c>
      <c r="FG899" s="401" t="n">
        <v>66</v>
      </c>
      <c r="FH899" s="401" t="n">
        <v>90</v>
      </c>
      <c r="FI899" s="401" t="n">
        <v>2</v>
      </c>
      <c r="FJ899" s="401" t="n">
        <v>55</v>
      </c>
      <c r="FK899" s="401" t="n">
        <v>111</v>
      </c>
      <c r="FL899" s="401" t="n">
        <v>171</v>
      </c>
      <c r="FM899" s="401" t="n">
        <v>11</v>
      </c>
      <c r="FN899" s="401" t="n">
        <v>178</v>
      </c>
      <c r="FO899" s="401" t="n">
        <v>180</v>
      </c>
      <c r="FP899" s="401" t="n">
        <v>44</v>
      </c>
      <c r="FQ899" s="401" t="n">
        <v>140</v>
      </c>
      <c r="FR899" s="401" t="n">
        <v>167</v>
      </c>
      <c r="FS899" s="401" t="n">
        <v>36</v>
      </c>
      <c r="FT899" s="401" t="n">
        <v>120</v>
      </c>
      <c r="FU899" s="401" t="n">
        <v>50</v>
      </c>
      <c r="FV899" s="401" t="n">
        <v>142</v>
      </c>
      <c r="FW899" s="401" t="n">
        <v>56</v>
      </c>
      <c r="FY899" s="401" t="n">
        <v>38</v>
      </c>
      <c r="FZ899" s="401" t="n">
        <v>99</v>
      </c>
      <c r="GA899" s="401" t="n">
        <v>60</v>
      </c>
      <c r="GB899" s="401" t="n">
        <v>151</v>
      </c>
      <c r="GD899" s="401" t="n">
        <v>157</v>
      </c>
      <c r="GE899" s="401" t="n">
        <v>30</v>
      </c>
      <c r="GF899" s="401" t="n">
        <v>15</v>
      </c>
      <c r="GG899" s="401" t="n">
        <v>46</v>
      </c>
    </row>
    <row r="900" customFormat="false" ht="12.75" hidden="false" customHeight="false" outlineLevel="0" collapsed="false">
      <c r="E900" s="401" t="s">
        <v>227</v>
      </c>
      <c r="F900" s="401" t="n">
        <v>109</v>
      </c>
      <c r="G900" s="401" t="n">
        <v>1</v>
      </c>
      <c r="H900" s="401" t="n">
        <v>166</v>
      </c>
      <c r="I900" s="401" t="n">
        <v>130</v>
      </c>
      <c r="J900" s="401" t="n">
        <v>154</v>
      </c>
      <c r="K900" s="401" t="n">
        <v>150</v>
      </c>
      <c r="L900" s="401" t="n">
        <v>63</v>
      </c>
      <c r="M900" s="401" t="n">
        <v>31</v>
      </c>
      <c r="N900" s="401" t="n">
        <v>82</v>
      </c>
      <c r="O900" s="401" t="n">
        <v>137</v>
      </c>
      <c r="P900" s="401" t="n">
        <v>123</v>
      </c>
      <c r="Q900" s="401" t="n">
        <v>3</v>
      </c>
      <c r="R900" s="401" t="n">
        <v>129</v>
      </c>
      <c r="S900" s="401" t="n">
        <v>120</v>
      </c>
      <c r="T900" s="401" t="n">
        <v>101</v>
      </c>
      <c r="U900" s="401" t="n">
        <v>9</v>
      </c>
      <c r="V900" s="401" t="n">
        <v>76</v>
      </c>
      <c r="W900" s="401" t="n">
        <v>57</v>
      </c>
      <c r="X900" s="401" t="n">
        <v>111</v>
      </c>
      <c r="Y900" s="401" t="n">
        <v>116</v>
      </c>
      <c r="Z900" s="401" t="n">
        <v>173</v>
      </c>
      <c r="AA900" s="401" t="n">
        <v>36</v>
      </c>
      <c r="AB900" s="401" t="n">
        <v>4</v>
      </c>
      <c r="AC900" s="401" t="n">
        <v>176</v>
      </c>
      <c r="AD900" s="401" t="n">
        <v>22</v>
      </c>
      <c r="AE900" s="401" t="n">
        <v>8</v>
      </c>
      <c r="AF900" s="401" t="n">
        <v>53</v>
      </c>
      <c r="AG900" s="401" t="n">
        <v>165</v>
      </c>
      <c r="AH900" s="401" t="n">
        <v>115</v>
      </c>
      <c r="AI900" s="401" t="n">
        <v>175</v>
      </c>
      <c r="AJ900" s="401" t="n">
        <v>114</v>
      </c>
      <c r="AK900" s="401" t="n">
        <v>60</v>
      </c>
      <c r="AL900" s="401" t="n">
        <v>136</v>
      </c>
      <c r="AM900" s="401" t="n">
        <v>62</v>
      </c>
      <c r="AN900" s="401" t="n">
        <v>181</v>
      </c>
      <c r="AO900" s="401" t="n">
        <v>160</v>
      </c>
      <c r="AP900" s="401" t="n">
        <v>119</v>
      </c>
      <c r="AQ900" s="401" t="n">
        <v>2</v>
      </c>
      <c r="AR900" s="401" t="n">
        <v>177</v>
      </c>
      <c r="AS900" s="401" t="n">
        <v>41</v>
      </c>
      <c r="AT900" s="401" t="n">
        <v>40</v>
      </c>
      <c r="AU900" s="401" t="n">
        <v>18</v>
      </c>
      <c r="AV900" s="401" t="n">
        <v>102</v>
      </c>
      <c r="AW900" s="401" t="n">
        <v>27</v>
      </c>
      <c r="AX900" s="401" t="n">
        <v>86</v>
      </c>
      <c r="AY900" s="401" t="n">
        <v>95</v>
      </c>
      <c r="AZ900" s="401" t="n">
        <v>149</v>
      </c>
      <c r="BA900" s="401" t="n">
        <v>100</v>
      </c>
      <c r="BB900" s="401" t="n">
        <v>163</v>
      </c>
      <c r="BC900" s="401" t="n">
        <v>19</v>
      </c>
      <c r="BD900" s="401" t="n">
        <v>144</v>
      </c>
      <c r="BE900" s="401" t="n">
        <v>49</v>
      </c>
      <c r="BF900" s="401" t="n">
        <v>44</v>
      </c>
      <c r="BG900" s="401" t="n">
        <v>156</v>
      </c>
      <c r="BH900" s="401" t="n">
        <v>171</v>
      </c>
      <c r="BI900" s="401" t="n">
        <v>167</v>
      </c>
      <c r="BJ900" s="401" t="n">
        <v>113</v>
      </c>
      <c r="BK900" s="401" t="n">
        <v>155</v>
      </c>
      <c r="BL900" s="401" t="n">
        <v>38</v>
      </c>
      <c r="BM900" s="401" t="n">
        <v>48</v>
      </c>
      <c r="BN900" s="401" t="n">
        <v>152</v>
      </c>
      <c r="BO900" s="401" t="n">
        <v>73</v>
      </c>
      <c r="BP900" s="401" t="n">
        <v>7</v>
      </c>
      <c r="BQ900" s="401" t="n">
        <v>32</v>
      </c>
      <c r="BR900" s="401" t="n">
        <v>132</v>
      </c>
      <c r="BS900" s="401" t="n">
        <v>104</v>
      </c>
      <c r="BT900" s="401" t="n">
        <v>33</v>
      </c>
      <c r="BU900" s="401" t="n">
        <v>67</v>
      </c>
      <c r="BV900" s="401" t="n">
        <v>23</v>
      </c>
      <c r="BW900" s="401" t="n">
        <v>13</v>
      </c>
      <c r="BX900" s="401" t="n">
        <v>79</v>
      </c>
      <c r="BY900" s="401" t="n">
        <v>134</v>
      </c>
      <c r="BZ900" s="401" t="n">
        <v>46</v>
      </c>
      <c r="CA900" s="401" t="n">
        <v>72</v>
      </c>
      <c r="CB900" s="401" t="n">
        <v>180</v>
      </c>
      <c r="CC900" s="401" t="n">
        <v>117</v>
      </c>
      <c r="CD900" s="401" t="n">
        <v>81</v>
      </c>
      <c r="CE900" s="401" t="n">
        <v>5</v>
      </c>
      <c r="CF900" s="401" t="n">
        <v>107</v>
      </c>
      <c r="CG900" s="401" t="n">
        <v>158</v>
      </c>
      <c r="CH900" s="401" t="n">
        <v>77</v>
      </c>
      <c r="CI900" s="401" t="n">
        <v>54</v>
      </c>
      <c r="CJ900" s="401" t="n">
        <v>65</v>
      </c>
      <c r="CK900" s="401" t="n">
        <v>143</v>
      </c>
      <c r="CL900" s="401" t="n">
        <v>26</v>
      </c>
      <c r="CM900" s="401" t="n">
        <v>25</v>
      </c>
      <c r="CN900" s="401" t="n">
        <v>151</v>
      </c>
      <c r="CO900" s="401" t="n">
        <v>159</v>
      </c>
      <c r="CP900" s="401" t="n">
        <v>16</v>
      </c>
      <c r="CQ900" s="401" t="n">
        <v>147</v>
      </c>
      <c r="CR900" s="401" t="n">
        <v>52</v>
      </c>
      <c r="CS900" s="401" t="n">
        <v>83</v>
      </c>
      <c r="CT900" s="401" t="n">
        <v>106</v>
      </c>
      <c r="CU900" s="401" t="n">
        <v>122</v>
      </c>
      <c r="CV900" s="401" t="n">
        <v>118</v>
      </c>
      <c r="CW900" s="401" t="n">
        <v>178</v>
      </c>
      <c r="CX900" s="401" t="n">
        <v>15</v>
      </c>
      <c r="CY900" s="401" t="n">
        <v>162</v>
      </c>
      <c r="CZ900" s="401" t="n">
        <v>121</v>
      </c>
      <c r="DA900" s="401" t="n">
        <v>21</v>
      </c>
      <c r="DB900" s="401" t="n">
        <v>93</v>
      </c>
      <c r="DC900" s="401" t="n">
        <v>141</v>
      </c>
      <c r="DD900" s="401" t="n">
        <v>126</v>
      </c>
      <c r="DE900" s="401" t="n">
        <v>105</v>
      </c>
      <c r="DF900" s="401" t="n">
        <v>157</v>
      </c>
      <c r="DG900" s="401" t="n">
        <v>97</v>
      </c>
      <c r="DH900" s="401" t="n">
        <v>169</v>
      </c>
      <c r="DI900" s="401" t="n">
        <v>37</v>
      </c>
      <c r="DJ900" s="401" t="n">
        <v>85</v>
      </c>
      <c r="DK900" s="401" t="n">
        <v>64</v>
      </c>
      <c r="DL900" s="401" t="n">
        <v>50</v>
      </c>
      <c r="DM900" s="401" t="n">
        <v>182</v>
      </c>
      <c r="DN900" s="401" t="n">
        <v>127</v>
      </c>
      <c r="DO900" s="401" t="n">
        <v>20</v>
      </c>
      <c r="DP900" s="401" t="n">
        <v>69</v>
      </c>
      <c r="DQ900" s="401" t="n">
        <v>128</v>
      </c>
      <c r="DR900" s="401" t="n">
        <v>35</v>
      </c>
      <c r="DS900" s="401" t="n">
        <v>17</v>
      </c>
      <c r="DT900" s="401" t="n">
        <v>148</v>
      </c>
      <c r="DU900" s="401" t="n">
        <v>92</v>
      </c>
      <c r="DV900" s="401" t="n">
        <v>98</v>
      </c>
      <c r="DW900" s="401" t="n">
        <v>145</v>
      </c>
      <c r="DX900" s="401" t="n">
        <v>11</v>
      </c>
      <c r="DY900" s="401" t="n">
        <v>10</v>
      </c>
      <c r="DZ900" s="401" t="n">
        <v>24</v>
      </c>
      <c r="EA900" s="401" t="n">
        <v>103</v>
      </c>
      <c r="EB900" s="401" t="n">
        <v>6</v>
      </c>
      <c r="EC900" s="401" t="n">
        <v>80</v>
      </c>
      <c r="ED900" s="401" t="n">
        <v>71</v>
      </c>
      <c r="EE900" s="401" t="n">
        <v>58</v>
      </c>
      <c r="EF900" s="401" t="n">
        <v>34</v>
      </c>
      <c r="EG900" s="401" t="n">
        <v>133</v>
      </c>
      <c r="EH900" s="401" t="n">
        <v>170</v>
      </c>
      <c r="EI900" s="401" t="n">
        <v>28</v>
      </c>
      <c r="EJ900" s="401" t="n">
        <v>172</v>
      </c>
      <c r="EK900" s="401" t="n">
        <v>68</v>
      </c>
      <c r="EL900" s="401" t="n">
        <v>78</v>
      </c>
      <c r="EM900" s="401" t="n">
        <v>146</v>
      </c>
      <c r="EN900" s="401" t="n">
        <v>42</v>
      </c>
      <c r="EO900" s="401" t="n">
        <v>179</v>
      </c>
      <c r="EP900" s="401" t="n">
        <v>139</v>
      </c>
      <c r="EQ900" s="401" t="n">
        <v>125</v>
      </c>
      <c r="ER900" s="401" t="n">
        <v>161</v>
      </c>
      <c r="ES900" s="401" t="n">
        <v>51</v>
      </c>
      <c r="ET900" s="401" t="n">
        <v>91</v>
      </c>
      <c r="EU900" s="401" t="n">
        <v>138</v>
      </c>
      <c r="EV900" s="401" t="n">
        <v>56</v>
      </c>
      <c r="EW900" s="401" t="n">
        <v>74</v>
      </c>
      <c r="EX900" s="401" t="n">
        <v>55</v>
      </c>
      <c r="EY900" s="401" t="n">
        <v>61</v>
      </c>
      <c r="EZ900" s="401" t="n">
        <v>39</v>
      </c>
      <c r="FA900" s="401" t="n">
        <v>70</v>
      </c>
      <c r="FB900" s="401" t="n">
        <v>47</v>
      </c>
      <c r="FC900" s="401" t="n">
        <v>135</v>
      </c>
      <c r="FD900" s="401" t="n">
        <v>142</v>
      </c>
      <c r="FE900" s="401" t="n">
        <v>14</v>
      </c>
      <c r="FF900" s="401" t="n">
        <v>29</v>
      </c>
      <c r="FG900" s="401" t="n">
        <v>99</v>
      </c>
      <c r="FH900" s="401" t="n">
        <v>88</v>
      </c>
      <c r="FI900" s="401" t="n">
        <v>66</v>
      </c>
      <c r="FJ900" s="401" t="n">
        <v>84</v>
      </c>
      <c r="FK900" s="401" t="n">
        <v>89</v>
      </c>
      <c r="FL900" s="401" t="n">
        <v>30</v>
      </c>
      <c r="FM900" s="401" t="n">
        <v>168</v>
      </c>
      <c r="FN900" s="401" t="n">
        <v>131</v>
      </c>
      <c r="FO900" s="401" t="n">
        <v>12</v>
      </c>
      <c r="FP900" s="401" t="n">
        <v>43</v>
      </c>
      <c r="FQ900" s="401" t="n">
        <v>174</v>
      </c>
      <c r="FR900" s="401" t="n">
        <v>87</v>
      </c>
      <c r="FS900" s="401" t="n">
        <v>108</v>
      </c>
      <c r="FT900" s="401" t="n">
        <v>90</v>
      </c>
      <c r="FU900" s="401" t="n">
        <v>110</v>
      </c>
      <c r="FV900" s="401" t="n">
        <v>45</v>
      </c>
      <c r="FW900" s="401" t="n">
        <v>153</v>
      </c>
      <c r="FY900" s="401" t="n">
        <v>164</v>
      </c>
      <c r="FZ900" s="401" t="n">
        <v>94</v>
      </c>
      <c r="GA900" s="401" t="n">
        <v>124</v>
      </c>
      <c r="GB900" s="401" t="n">
        <v>75</v>
      </c>
      <c r="GD900" s="401" t="n">
        <v>140</v>
      </c>
      <c r="GE900" s="401" t="n">
        <v>96</v>
      </c>
      <c r="GF900" s="401" t="n">
        <v>59</v>
      </c>
      <c r="GG900" s="401" t="n">
        <v>112</v>
      </c>
    </row>
    <row r="902" customFormat="false" ht="12.75" hidden="false" customHeight="false" outlineLevel="0" collapsed="false">
      <c r="D902" s="446" t="n">
        <v>183</v>
      </c>
      <c r="E902" s="39" t="s">
        <v>250</v>
      </c>
    </row>
    <row r="903" customFormat="false" ht="12.75" hidden="false" customHeight="false" outlineLevel="0" collapsed="false">
      <c r="E903" s="401" t="s">
        <v>198</v>
      </c>
      <c r="F903" s="401" t="n">
        <v>1</v>
      </c>
      <c r="G903" s="401" t="n">
        <v>2</v>
      </c>
      <c r="H903" s="401" t="n">
        <v>3</v>
      </c>
      <c r="I903" s="401" t="n">
        <v>4</v>
      </c>
      <c r="J903" s="401" t="n">
        <v>5</v>
      </c>
      <c r="K903" s="401" t="n">
        <v>6</v>
      </c>
      <c r="L903" s="401" t="n">
        <v>7</v>
      </c>
      <c r="M903" s="401" t="n">
        <v>8</v>
      </c>
      <c r="N903" s="401" t="n">
        <v>9</v>
      </c>
      <c r="O903" s="401" t="n">
        <v>10</v>
      </c>
      <c r="P903" s="401" t="n">
        <v>11</v>
      </c>
      <c r="Q903" s="401" t="n">
        <v>12</v>
      </c>
      <c r="R903" s="401" t="n">
        <v>13</v>
      </c>
      <c r="S903" s="401" t="n">
        <v>14</v>
      </c>
      <c r="T903" s="401" t="n">
        <v>15</v>
      </c>
      <c r="U903" s="401" t="n">
        <v>16</v>
      </c>
      <c r="V903" s="401" t="n">
        <v>17</v>
      </c>
      <c r="W903" s="401" t="n">
        <v>18</v>
      </c>
      <c r="X903" s="401" t="n">
        <v>19</v>
      </c>
      <c r="Y903" s="401" t="n">
        <v>20</v>
      </c>
      <c r="Z903" s="401" t="n">
        <v>21</v>
      </c>
      <c r="AA903" s="401" t="n">
        <v>22</v>
      </c>
      <c r="AB903" s="401" t="n">
        <v>23</v>
      </c>
      <c r="AC903" s="401" t="n">
        <v>24</v>
      </c>
      <c r="AD903" s="401" t="n">
        <v>25</v>
      </c>
      <c r="AE903" s="401" t="n">
        <v>26</v>
      </c>
      <c r="AF903" s="401" t="n">
        <v>27</v>
      </c>
      <c r="AG903" s="401" t="n">
        <v>28</v>
      </c>
      <c r="AH903" s="401" t="n">
        <v>29</v>
      </c>
      <c r="AI903" s="401" t="n">
        <v>30</v>
      </c>
      <c r="AJ903" s="401" t="n">
        <v>31</v>
      </c>
      <c r="AK903" s="401" t="n">
        <v>32</v>
      </c>
      <c r="AL903" s="401" t="n">
        <v>33</v>
      </c>
      <c r="AM903" s="401" t="n">
        <v>34</v>
      </c>
      <c r="AN903" s="401" t="n">
        <v>35</v>
      </c>
      <c r="AO903" s="401" t="n">
        <v>36</v>
      </c>
      <c r="AP903" s="401" t="n">
        <v>37</v>
      </c>
      <c r="AQ903" s="401" t="n">
        <v>38</v>
      </c>
      <c r="AR903" s="401" t="n">
        <v>39</v>
      </c>
      <c r="AS903" s="401" t="n">
        <v>40</v>
      </c>
      <c r="AT903" s="401" t="n">
        <v>41</v>
      </c>
      <c r="AU903" s="401" t="n">
        <v>42</v>
      </c>
      <c r="AV903" s="401" t="n">
        <v>43</v>
      </c>
      <c r="AW903" s="401" t="n">
        <v>44</v>
      </c>
      <c r="AX903" s="401" t="n">
        <v>45</v>
      </c>
      <c r="AY903" s="401" t="n">
        <v>46</v>
      </c>
      <c r="AZ903" s="401" t="n">
        <v>47</v>
      </c>
      <c r="BA903" s="401" t="n">
        <v>48</v>
      </c>
      <c r="BB903" s="401" t="n">
        <v>49</v>
      </c>
      <c r="BC903" s="401" t="n">
        <v>50</v>
      </c>
      <c r="BD903" s="401" t="n">
        <v>51</v>
      </c>
      <c r="BE903" s="401" t="n">
        <v>52</v>
      </c>
      <c r="BF903" s="401" t="n">
        <v>53</v>
      </c>
      <c r="BG903" s="401" t="n">
        <v>54</v>
      </c>
      <c r="BH903" s="401" t="n">
        <v>55</v>
      </c>
      <c r="BI903" s="401" t="n">
        <v>56</v>
      </c>
      <c r="BJ903" s="401" t="n">
        <v>57</v>
      </c>
      <c r="BK903" s="401" t="n">
        <v>58</v>
      </c>
      <c r="BL903" s="401" t="n">
        <v>59</v>
      </c>
      <c r="BM903" s="401" t="n">
        <v>60</v>
      </c>
      <c r="BN903" s="401" t="n">
        <v>61</v>
      </c>
      <c r="BO903" s="401" t="n">
        <v>62</v>
      </c>
      <c r="BP903" s="401" t="n">
        <v>63</v>
      </c>
      <c r="BQ903" s="401" t="n">
        <v>64</v>
      </c>
      <c r="BR903" s="401" t="n">
        <v>65</v>
      </c>
      <c r="BS903" s="401" t="n">
        <v>66</v>
      </c>
      <c r="BT903" s="401" t="n">
        <v>67</v>
      </c>
      <c r="BU903" s="401" t="n">
        <v>68</v>
      </c>
      <c r="BV903" s="401" t="n">
        <v>69</v>
      </c>
      <c r="BW903" s="401" t="n">
        <v>70</v>
      </c>
      <c r="BX903" s="401" t="n">
        <v>71</v>
      </c>
      <c r="BY903" s="401" t="n">
        <v>72</v>
      </c>
      <c r="BZ903" s="401" t="n">
        <v>73</v>
      </c>
      <c r="CA903" s="401" t="n">
        <v>74</v>
      </c>
      <c r="CB903" s="401" t="n">
        <v>75</v>
      </c>
      <c r="CC903" s="401" t="n">
        <v>76</v>
      </c>
      <c r="CD903" s="401" t="n">
        <v>77</v>
      </c>
      <c r="CE903" s="401" t="n">
        <v>78</v>
      </c>
      <c r="CF903" s="401" t="n">
        <v>79</v>
      </c>
      <c r="CG903" s="401" t="n">
        <v>80</v>
      </c>
      <c r="CH903" s="401" t="n">
        <v>81</v>
      </c>
      <c r="CI903" s="401" t="n">
        <v>82</v>
      </c>
      <c r="CJ903" s="401" t="n">
        <v>83</v>
      </c>
      <c r="CK903" s="401" t="n">
        <v>84</v>
      </c>
      <c r="CL903" s="401" t="n">
        <v>85</v>
      </c>
      <c r="CM903" s="401" t="n">
        <v>86</v>
      </c>
      <c r="CN903" s="401" t="n">
        <v>87</v>
      </c>
      <c r="CO903" s="401" t="n">
        <v>88</v>
      </c>
      <c r="CP903" s="401" t="n">
        <v>89</v>
      </c>
      <c r="CQ903" s="401" t="n">
        <v>90</v>
      </c>
      <c r="CR903" s="401" t="n">
        <v>91</v>
      </c>
      <c r="CS903" s="401" t="n">
        <v>92</v>
      </c>
      <c r="CT903" s="401" t="n">
        <v>93</v>
      </c>
      <c r="CU903" s="401" t="n">
        <v>94</v>
      </c>
      <c r="CV903" s="401" t="n">
        <v>95</v>
      </c>
      <c r="CW903" s="401" t="n">
        <v>96</v>
      </c>
      <c r="CX903" s="401" t="n">
        <v>97</v>
      </c>
      <c r="CY903" s="401" t="n">
        <v>98</v>
      </c>
      <c r="CZ903" s="401" t="n">
        <v>99</v>
      </c>
      <c r="DA903" s="401" t="n">
        <v>100</v>
      </c>
      <c r="DB903" s="401" t="n">
        <v>101</v>
      </c>
      <c r="DC903" s="401" t="n">
        <v>102</v>
      </c>
      <c r="DD903" s="401" t="n">
        <v>103</v>
      </c>
      <c r="DE903" s="401" t="n">
        <v>104</v>
      </c>
      <c r="DF903" s="401" t="n">
        <v>105</v>
      </c>
      <c r="DG903" s="401" t="n">
        <v>106</v>
      </c>
      <c r="DH903" s="401" t="n">
        <v>107</v>
      </c>
      <c r="DI903" s="401" t="n">
        <v>108</v>
      </c>
      <c r="DJ903" s="401" t="n">
        <v>109</v>
      </c>
      <c r="DK903" s="401" t="n">
        <v>110</v>
      </c>
      <c r="DL903" s="401" t="n">
        <v>111</v>
      </c>
      <c r="DM903" s="401" t="n">
        <v>112</v>
      </c>
      <c r="DN903" s="401" t="n">
        <v>113</v>
      </c>
      <c r="DO903" s="401" t="n">
        <v>114</v>
      </c>
      <c r="DP903" s="401" t="n">
        <v>115</v>
      </c>
      <c r="DQ903" s="401" t="n">
        <v>116</v>
      </c>
      <c r="DR903" s="401" t="n">
        <v>117</v>
      </c>
      <c r="DS903" s="401" t="n">
        <v>118</v>
      </c>
      <c r="DT903" s="401" t="n">
        <v>119</v>
      </c>
      <c r="DU903" s="401" t="n">
        <v>120</v>
      </c>
      <c r="DV903" s="401" t="n">
        <v>121</v>
      </c>
      <c r="DW903" s="401" t="n">
        <v>122</v>
      </c>
      <c r="DX903" s="401" t="n">
        <v>123</v>
      </c>
      <c r="DY903" s="401" t="n">
        <v>124</v>
      </c>
      <c r="DZ903" s="401" t="n">
        <v>125</v>
      </c>
      <c r="EA903" s="401" t="n">
        <v>126</v>
      </c>
      <c r="EB903" s="401" t="n">
        <v>127</v>
      </c>
      <c r="EC903" s="401" t="n">
        <v>128</v>
      </c>
      <c r="ED903" s="401" t="n">
        <v>129</v>
      </c>
      <c r="EE903" s="401" t="n">
        <v>130</v>
      </c>
      <c r="EF903" s="401" t="n">
        <v>131</v>
      </c>
      <c r="EG903" s="401" t="n">
        <v>132</v>
      </c>
      <c r="EH903" s="401" t="n">
        <v>133</v>
      </c>
      <c r="EI903" s="401" t="n">
        <v>134</v>
      </c>
      <c r="EJ903" s="401" t="n">
        <v>135</v>
      </c>
      <c r="EK903" s="401" t="n">
        <v>136</v>
      </c>
      <c r="EL903" s="401" t="n">
        <v>137</v>
      </c>
      <c r="EM903" s="401" t="n">
        <v>138</v>
      </c>
      <c r="EN903" s="401" t="n">
        <v>139</v>
      </c>
      <c r="EO903" s="401" t="n">
        <v>140</v>
      </c>
      <c r="EP903" s="401" t="n">
        <v>141</v>
      </c>
      <c r="EQ903" s="401" t="n">
        <v>142</v>
      </c>
      <c r="ER903" s="401" t="n">
        <v>143</v>
      </c>
      <c r="ES903" s="401" t="n">
        <v>144</v>
      </c>
      <c r="ET903" s="401" t="n">
        <v>145</v>
      </c>
      <c r="EU903" s="401" t="n">
        <v>146</v>
      </c>
      <c r="EV903" s="401" t="n">
        <v>147</v>
      </c>
      <c r="EW903" s="401" t="n">
        <v>148</v>
      </c>
      <c r="EX903" s="401" t="n">
        <v>149</v>
      </c>
      <c r="EY903" s="401" t="n">
        <v>150</v>
      </c>
      <c r="EZ903" s="401" t="n">
        <v>151</v>
      </c>
      <c r="FA903" s="401" t="n">
        <v>152</v>
      </c>
      <c r="FB903" s="401" t="n">
        <v>153</v>
      </c>
      <c r="FC903" s="401" t="n">
        <v>154</v>
      </c>
      <c r="FD903" s="401" t="n">
        <v>155</v>
      </c>
      <c r="FE903" s="401" t="n">
        <v>156</v>
      </c>
      <c r="FF903" s="401" t="n">
        <v>157</v>
      </c>
      <c r="FG903" s="401" t="n">
        <v>158</v>
      </c>
      <c r="FH903" s="401" t="n">
        <v>159</v>
      </c>
      <c r="FI903" s="401" t="n">
        <v>160</v>
      </c>
      <c r="FJ903" s="401" t="n">
        <v>161</v>
      </c>
      <c r="FK903" s="401" t="n">
        <v>162</v>
      </c>
      <c r="FL903" s="401" t="n">
        <v>163</v>
      </c>
      <c r="FM903" s="401" t="n">
        <v>164</v>
      </c>
      <c r="FN903" s="401" t="n">
        <v>165</v>
      </c>
      <c r="FO903" s="401" t="n">
        <v>166</v>
      </c>
      <c r="FP903" s="401" t="n">
        <v>167</v>
      </c>
      <c r="FQ903" s="401" t="n">
        <v>168</v>
      </c>
      <c r="FR903" s="401" t="n">
        <v>169</v>
      </c>
      <c r="FS903" s="401" t="n">
        <v>170</v>
      </c>
      <c r="FT903" s="401" t="n">
        <v>171</v>
      </c>
      <c r="FU903" s="401" t="n">
        <v>172</v>
      </c>
      <c r="FV903" s="401" t="n">
        <v>173</v>
      </c>
      <c r="FW903" s="401" t="n">
        <v>174</v>
      </c>
      <c r="FX903" s="401" t="n">
        <v>175</v>
      </c>
      <c r="FY903" s="401" t="n">
        <v>176</v>
      </c>
      <c r="FZ903" s="401" t="n">
        <v>177</v>
      </c>
      <c r="GA903" s="401" t="n">
        <v>178</v>
      </c>
      <c r="GB903" s="401" t="n">
        <v>179</v>
      </c>
      <c r="GD903" s="401" t="n">
        <v>180</v>
      </c>
      <c r="GE903" s="401" t="n">
        <v>181</v>
      </c>
      <c r="GF903" s="401" t="n">
        <v>182</v>
      </c>
      <c r="GG903" s="401" t="n">
        <v>183</v>
      </c>
    </row>
    <row r="904" customFormat="false" ht="12.75" hidden="false" customHeight="false" outlineLevel="0" collapsed="false">
      <c r="E904" s="401" t="s">
        <v>225</v>
      </c>
      <c r="F904" s="401" t="n">
        <v>85</v>
      </c>
      <c r="G904" s="401" t="n">
        <v>40</v>
      </c>
      <c r="H904" s="401" t="n">
        <v>161</v>
      </c>
      <c r="I904" s="401" t="n">
        <v>102</v>
      </c>
      <c r="J904" s="401" t="n">
        <v>166</v>
      </c>
      <c r="K904" s="401" t="n">
        <v>59</v>
      </c>
      <c r="L904" s="401" t="n">
        <v>176</v>
      </c>
      <c r="M904" s="401" t="n">
        <v>14</v>
      </c>
      <c r="N904" s="401" t="n">
        <v>7</v>
      </c>
      <c r="O904" s="401" t="n">
        <v>72</v>
      </c>
      <c r="P904" s="401" t="n">
        <v>119</v>
      </c>
      <c r="Q904" s="401" t="n">
        <v>9</v>
      </c>
      <c r="R904" s="401" t="n">
        <v>99</v>
      </c>
      <c r="S904" s="401" t="n">
        <v>42</v>
      </c>
      <c r="T904" s="401" t="n">
        <v>158</v>
      </c>
      <c r="U904" s="401" t="n">
        <v>159</v>
      </c>
      <c r="V904" s="401" t="n">
        <v>116</v>
      </c>
      <c r="W904" s="401" t="n">
        <v>183</v>
      </c>
      <c r="X904" s="401" t="n">
        <v>3</v>
      </c>
      <c r="Y904" s="401" t="n">
        <v>77</v>
      </c>
      <c r="Z904" s="401" t="n">
        <v>50</v>
      </c>
      <c r="AA904" s="401" t="n">
        <v>124</v>
      </c>
      <c r="AB904" s="401" t="n">
        <v>71</v>
      </c>
      <c r="AC904" s="401" t="n">
        <v>168</v>
      </c>
      <c r="AD904" s="401" t="n">
        <v>177</v>
      </c>
      <c r="AE904" s="401" t="n">
        <v>120</v>
      </c>
      <c r="AF904" s="401" t="n">
        <v>163</v>
      </c>
      <c r="AG904" s="401" t="n">
        <v>167</v>
      </c>
      <c r="AH904" s="401" t="n">
        <v>178</v>
      </c>
      <c r="AI904" s="401" t="n">
        <v>127</v>
      </c>
      <c r="AJ904" s="401" t="n">
        <v>35</v>
      </c>
      <c r="AK904" s="401" t="n">
        <v>83</v>
      </c>
      <c r="AL904" s="401" t="n">
        <v>80</v>
      </c>
      <c r="AM904" s="401" t="n">
        <v>21</v>
      </c>
      <c r="AN904" s="401" t="n">
        <v>57</v>
      </c>
      <c r="AO904" s="401" t="n">
        <v>149</v>
      </c>
      <c r="AP904" s="401" t="n">
        <v>156</v>
      </c>
      <c r="AQ904" s="401" t="n">
        <v>110</v>
      </c>
      <c r="AR904" s="401" t="n">
        <v>118</v>
      </c>
      <c r="AS904" s="401" t="n">
        <v>144</v>
      </c>
      <c r="AT904" s="401" t="n">
        <v>109</v>
      </c>
      <c r="AU904" s="401" t="n">
        <v>28</v>
      </c>
      <c r="AV904" s="401" t="n">
        <v>164</v>
      </c>
      <c r="AW904" s="401" t="n">
        <v>97</v>
      </c>
      <c r="AX904" s="401" t="n">
        <v>113</v>
      </c>
      <c r="AY904" s="401" t="n">
        <v>155</v>
      </c>
      <c r="AZ904" s="401" t="n">
        <v>43</v>
      </c>
      <c r="BA904" s="401" t="n">
        <v>2</v>
      </c>
      <c r="BB904" s="401" t="n">
        <v>48</v>
      </c>
      <c r="BC904" s="401" t="n">
        <v>17</v>
      </c>
      <c r="BD904" s="401" t="n">
        <v>12</v>
      </c>
      <c r="BE904" s="401" t="n">
        <v>175</v>
      </c>
      <c r="BF904" s="401" t="n">
        <v>10</v>
      </c>
      <c r="BG904" s="401" t="n">
        <v>22</v>
      </c>
      <c r="BH904" s="401" t="n">
        <v>89</v>
      </c>
      <c r="BI904" s="401" t="n">
        <v>64</v>
      </c>
      <c r="BJ904" s="401" t="n">
        <v>68</v>
      </c>
      <c r="BK904" s="401" t="n">
        <v>172</v>
      </c>
      <c r="BL904" s="401" t="n">
        <v>16</v>
      </c>
      <c r="BM904" s="401" t="n">
        <v>27</v>
      </c>
      <c r="BN904" s="401" t="n">
        <v>135</v>
      </c>
      <c r="BO904" s="401" t="n">
        <v>103</v>
      </c>
      <c r="BP904" s="401" t="n">
        <v>15</v>
      </c>
      <c r="BQ904" s="401" t="n">
        <v>92</v>
      </c>
      <c r="BR904" s="401" t="n">
        <v>179</v>
      </c>
      <c r="BS904" s="401" t="n">
        <v>53</v>
      </c>
      <c r="BT904" s="401" t="n">
        <v>150</v>
      </c>
      <c r="BU904" s="401" t="n">
        <v>171</v>
      </c>
      <c r="BV904" s="401" t="n">
        <v>37</v>
      </c>
      <c r="BW904" s="401" t="n">
        <v>157</v>
      </c>
      <c r="BX904" s="401" t="n">
        <v>23</v>
      </c>
      <c r="BY904" s="401" t="n">
        <v>165</v>
      </c>
      <c r="BZ904" s="401" t="n">
        <v>69</v>
      </c>
      <c r="CA904" s="401" t="n">
        <v>180</v>
      </c>
      <c r="CB904" s="401" t="n">
        <v>134</v>
      </c>
      <c r="CC904" s="401" t="n">
        <v>173</v>
      </c>
      <c r="CD904" s="401" t="n">
        <v>151</v>
      </c>
      <c r="CE904" s="401" t="n">
        <v>19</v>
      </c>
      <c r="CF904" s="401" t="n">
        <v>1</v>
      </c>
      <c r="CG904" s="401" t="n">
        <v>36</v>
      </c>
      <c r="CH904" s="401" t="n">
        <v>82</v>
      </c>
      <c r="CI904" s="401" t="n">
        <v>6</v>
      </c>
      <c r="CJ904" s="401" t="n">
        <v>105</v>
      </c>
      <c r="CK904" s="401" t="n">
        <v>75</v>
      </c>
      <c r="CL904" s="401" t="n">
        <v>11</v>
      </c>
      <c r="CM904" s="401" t="n">
        <v>169</v>
      </c>
      <c r="CN904" s="401" t="n">
        <v>51</v>
      </c>
      <c r="CO904" s="401" t="n">
        <v>141</v>
      </c>
      <c r="CP904" s="401" t="n">
        <v>96</v>
      </c>
      <c r="CQ904" s="401" t="n">
        <v>91</v>
      </c>
      <c r="CR904" s="401" t="n">
        <v>90</v>
      </c>
      <c r="CS904" s="401" t="n">
        <v>104</v>
      </c>
      <c r="CT904" s="401" t="n">
        <v>44</v>
      </c>
      <c r="CU904" s="401" t="n">
        <v>162</v>
      </c>
      <c r="CV904" s="401" t="n">
        <v>133</v>
      </c>
      <c r="CW904" s="401" t="n">
        <v>117</v>
      </c>
      <c r="CX904" s="401" t="n">
        <v>39</v>
      </c>
      <c r="CY904" s="401" t="n">
        <v>46</v>
      </c>
      <c r="CZ904" s="401" t="n">
        <v>13</v>
      </c>
      <c r="DA904" s="401" t="n">
        <v>137</v>
      </c>
      <c r="DB904" s="401" t="n">
        <v>93</v>
      </c>
      <c r="DC904" s="401" t="n">
        <v>125</v>
      </c>
      <c r="DD904" s="401" t="n">
        <v>32</v>
      </c>
      <c r="DE904" s="401" t="n">
        <v>140</v>
      </c>
      <c r="DF904" s="401" t="n">
        <v>38</v>
      </c>
      <c r="DG904" s="401" t="n">
        <v>170</v>
      </c>
      <c r="DH904" s="401" t="n">
        <v>33</v>
      </c>
      <c r="DI904" s="401" t="n">
        <v>126</v>
      </c>
      <c r="DJ904" s="401" t="n">
        <v>61</v>
      </c>
      <c r="DK904" s="401" t="n">
        <v>153</v>
      </c>
      <c r="DL904" s="401" t="n">
        <v>60</v>
      </c>
      <c r="DM904" s="401" t="n">
        <v>20</v>
      </c>
      <c r="DN904" s="401" t="n">
        <v>114</v>
      </c>
      <c r="DO904" s="401" t="n">
        <v>73</v>
      </c>
      <c r="DP904" s="401" t="n">
        <v>76</v>
      </c>
      <c r="DQ904" s="401" t="n">
        <v>143</v>
      </c>
      <c r="DR904" s="401" t="n">
        <v>5</v>
      </c>
      <c r="DS904" s="401" t="n">
        <v>34</v>
      </c>
      <c r="DT904" s="401" t="n">
        <v>87</v>
      </c>
      <c r="DU904" s="401" t="n">
        <v>111</v>
      </c>
      <c r="DV904" s="401" t="n">
        <v>142</v>
      </c>
      <c r="DW904" s="401" t="n">
        <v>4</v>
      </c>
      <c r="DX904" s="401" t="n">
        <v>26</v>
      </c>
      <c r="DY904" s="401" t="n">
        <v>121</v>
      </c>
      <c r="DZ904" s="401" t="n">
        <v>31</v>
      </c>
      <c r="EA904" s="401" t="n">
        <v>145</v>
      </c>
      <c r="EB904" s="401" t="n">
        <v>30</v>
      </c>
      <c r="EC904" s="401" t="n">
        <v>160</v>
      </c>
      <c r="ED904" s="401" t="n">
        <v>182</v>
      </c>
      <c r="EE904" s="401" t="n">
        <v>84</v>
      </c>
      <c r="EF904" s="401" t="n">
        <v>139</v>
      </c>
      <c r="EG904" s="401" t="n">
        <v>70</v>
      </c>
      <c r="EH904" s="401" t="n">
        <v>106</v>
      </c>
      <c r="EI904" s="401" t="n">
        <v>148</v>
      </c>
      <c r="EJ904" s="401" t="n">
        <v>181</v>
      </c>
      <c r="EK904" s="401" t="n">
        <v>123</v>
      </c>
      <c r="EL904" s="401" t="n">
        <v>55</v>
      </c>
      <c r="EM904" s="401" t="n">
        <v>129</v>
      </c>
      <c r="EN904" s="401" t="n">
        <v>101</v>
      </c>
      <c r="EO904" s="401" t="n">
        <v>41</v>
      </c>
      <c r="EP904" s="401" t="n">
        <v>94</v>
      </c>
      <c r="EQ904" s="401" t="n">
        <v>108</v>
      </c>
      <c r="ER904" s="401" t="n">
        <v>115</v>
      </c>
      <c r="ES904" s="401" t="n">
        <v>56</v>
      </c>
      <c r="ET904" s="401" t="n">
        <v>24</v>
      </c>
      <c r="EU904" s="401" t="n">
        <v>147</v>
      </c>
      <c r="EV904" s="401" t="n">
        <v>45</v>
      </c>
      <c r="EW904" s="401" t="n">
        <v>100</v>
      </c>
      <c r="EX904" s="401" t="n">
        <v>131</v>
      </c>
      <c r="EY904" s="401" t="n">
        <v>62</v>
      </c>
      <c r="EZ904" s="401" t="n">
        <v>112</v>
      </c>
      <c r="FA904" s="401" t="n">
        <v>138</v>
      </c>
      <c r="FB904" s="401" t="n">
        <v>49</v>
      </c>
      <c r="FC904" s="401" t="n">
        <v>81</v>
      </c>
      <c r="FD904" s="401" t="n">
        <v>79</v>
      </c>
      <c r="FE904" s="401" t="n">
        <v>74</v>
      </c>
      <c r="FF904" s="401" t="n">
        <v>29</v>
      </c>
      <c r="FG904" s="401" t="n">
        <v>154</v>
      </c>
      <c r="FH904" s="401" t="n">
        <v>65</v>
      </c>
      <c r="FI904" s="401" t="n">
        <v>128</v>
      </c>
      <c r="FJ904" s="401" t="n">
        <v>78</v>
      </c>
      <c r="FK904" s="401" t="n">
        <v>88</v>
      </c>
      <c r="FL904" s="401" t="n">
        <v>174</v>
      </c>
      <c r="FM904" s="401" t="n">
        <v>136</v>
      </c>
      <c r="FN904" s="401" t="n">
        <v>18</v>
      </c>
      <c r="FO904" s="401" t="n">
        <v>122</v>
      </c>
      <c r="FP904" s="401" t="n">
        <v>8</v>
      </c>
      <c r="FQ904" s="401" t="n">
        <v>107</v>
      </c>
      <c r="FR904" s="401" t="n">
        <v>86</v>
      </c>
      <c r="FS904" s="401" t="n">
        <v>66</v>
      </c>
      <c r="FT904" s="401" t="n">
        <v>98</v>
      </c>
      <c r="FU904" s="401" t="n">
        <v>58</v>
      </c>
      <c r="FV904" s="401" t="n">
        <v>132</v>
      </c>
      <c r="FW904" s="401" t="n">
        <v>152</v>
      </c>
      <c r="FX904" s="401" t="n">
        <v>52</v>
      </c>
      <c r="FY904" s="401" t="n">
        <v>63</v>
      </c>
      <c r="FZ904" s="401" t="n">
        <v>25</v>
      </c>
      <c r="GA904" s="401" t="n">
        <v>146</v>
      </c>
      <c r="GB904" s="401" t="n">
        <v>67</v>
      </c>
      <c r="GD904" s="401" t="n">
        <v>54</v>
      </c>
      <c r="GE904" s="401" t="n">
        <v>130</v>
      </c>
      <c r="GF904" s="401" t="n">
        <v>47</v>
      </c>
      <c r="GG904" s="401" t="n">
        <v>95</v>
      </c>
    </row>
    <row r="905" customFormat="false" ht="12.75" hidden="false" customHeight="false" outlineLevel="0" collapsed="false">
      <c r="E905" s="401" t="s">
        <v>227</v>
      </c>
      <c r="F905" s="401" t="n">
        <v>4</v>
      </c>
      <c r="G905" s="401" t="n">
        <v>34</v>
      </c>
      <c r="H905" s="401" t="n">
        <v>17</v>
      </c>
      <c r="I905" s="401" t="n">
        <v>120</v>
      </c>
      <c r="J905" s="401" t="n">
        <v>136</v>
      </c>
      <c r="K905" s="401" t="n">
        <v>55</v>
      </c>
      <c r="L905" s="401" t="n">
        <v>61</v>
      </c>
      <c r="M905" s="401" t="n">
        <v>177</v>
      </c>
      <c r="N905" s="401" t="n">
        <v>76</v>
      </c>
      <c r="O905" s="401" t="n">
        <v>32</v>
      </c>
      <c r="P905" s="401" t="n">
        <v>97</v>
      </c>
      <c r="Q905" s="401" t="n">
        <v>129</v>
      </c>
      <c r="R905" s="401" t="n">
        <v>62</v>
      </c>
      <c r="S905" s="401" t="n">
        <v>82</v>
      </c>
      <c r="T905" s="401" t="n">
        <v>106</v>
      </c>
      <c r="U905" s="401" t="n">
        <v>104</v>
      </c>
      <c r="V905" s="401" t="n">
        <v>148</v>
      </c>
      <c r="W905" s="401" t="n">
        <v>41</v>
      </c>
      <c r="X905" s="401" t="n">
        <v>173</v>
      </c>
      <c r="Y905" s="401" t="n">
        <v>53</v>
      </c>
      <c r="Z905" s="401" t="n">
        <v>3</v>
      </c>
      <c r="AA905" s="401" t="n">
        <v>160</v>
      </c>
      <c r="AB905" s="401" t="n">
        <v>45</v>
      </c>
      <c r="AC905" s="401" t="n">
        <v>28</v>
      </c>
      <c r="AD905" s="401" t="n">
        <v>46</v>
      </c>
      <c r="AE905" s="401" t="n">
        <v>181</v>
      </c>
      <c r="AF905" s="401" t="n">
        <v>158</v>
      </c>
      <c r="AG905" s="401" t="n">
        <v>124</v>
      </c>
      <c r="AH905" s="401" t="n">
        <v>103</v>
      </c>
      <c r="AI905" s="401" t="n">
        <v>117</v>
      </c>
      <c r="AJ905" s="401" t="n">
        <v>39</v>
      </c>
      <c r="AK905" s="401" t="n">
        <v>15</v>
      </c>
      <c r="AL905" s="401" t="n">
        <v>9</v>
      </c>
      <c r="AM905" s="401" t="n">
        <v>2</v>
      </c>
      <c r="AN905" s="401" t="n">
        <v>116</v>
      </c>
      <c r="AO905" s="401" t="n">
        <v>165</v>
      </c>
      <c r="AP905" s="401" t="n">
        <v>100</v>
      </c>
      <c r="AQ905" s="401" t="n">
        <v>86</v>
      </c>
      <c r="AR905" s="401" t="n">
        <v>143</v>
      </c>
      <c r="AS905" s="401" t="n">
        <v>12</v>
      </c>
      <c r="AT905" s="401" t="n">
        <v>133</v>
      </c>
      <c r="AU905" s="401" t="n">
        <v>121</v>
      </c>
      <c r="AV905" s="401" t="n">
        <v>29</v>
      </c>
      <c r="AW905" s="401" t="n">
        <v>156</v>
      </c>
      <c r="AX905" s="401" t="n">
        <v>147</v>
      </c>
      <c r="AY905" s="401" t="n">
        <v>7</v>
      </c>
      <c r="AZ905" s="401" t="n">
        <v>111</v>
      </c>
      <c r="BA905" s="401" t="n">
        <v>36</v>
      </c>
      <c r="BB905" s="401" t="n">
        <v>122</v>
      </c>
      <c r="BC905" s="401" t="n">
        <v>26</v>
      </c>
      <c r="BD905" s="401" t="n">
        <v>130</v>
      </c>
      <c r="BE905" s="401" t="n">
        <v>149</v>
      </c>
      <c r="BF905" s="401" t="n">
        <v>16</v>
      </c>
      <c r="BG905" s="401" t="n">
        <v>43</v>
      </c>
      <c r="BH905" s="401" t="n">
        <v>6</v>
      </c>
      <c r="BI905" s="401" t="n">
        <v>183</v>
      </c>
      <c r="BJ905" s="401" t="n">
        <v>64</v>
      </c>
      <c r="BK905" s="401" t="n">
        <v>139</v>
      </c>
      <c r="BL905" s="401" t="n">
        <v>60</v>
      </c>
      <c r="BM905" s="401" t="n">
        <v>88</v>
      </c>
      <c r="BN905" s="401" t="n">
        <v>152</v>
      </c>
      <c r="BO905" s="401" t="n">
        <v>178</v>
      </c>
      <c r="BP905" s="401" t="n">
        <v>42</v>
      </c>
      <c r="BQ905" s="401" t="n">
        <v>78</v>
      </c>
      <c r="BR905" s="401" t="n">
        <v>74</v>
      </c>
      <c r="BS905" s="401" t="n">
        <v>75</v>
      </c>
      <c r="BT905" s="401" t="n">
        <v>131</v>
      </c>
      <c r="BU905" s="401" t="n">
        <v>77</v>
      </c>
      <c r="BV905" s="401" t="n">
        <v>8</v>
      </c>
      <c r="BW905" s="401" t="n">
        <v>108</v>
      </c>
      <c r="BX905" s="401" t="n">
        <v>84</v>
      </c>
      <c r="BY905" s="401" t="n">
        <v>114</v>
      </c>
      <c r="BZ905" s="401" t="n">
        <v>180</v>
      </c>
      <c r="CA905" s="401" t="n">
        <v>47</v>
      </c>
      <c r="CB905" s="401" t="n">
        <v>141</v>
      </c>
      <c r="CC905" s="401" t="n">
        <v>140</v>
      </c>
      <c r="CD905" s="401" t="n">
        <v>118</v>
      </c>
      <c r="CE905" s="401" t="n">
        <v>57</v>
      </c>
      <c r="CF905" s="401" t="n">
        <v>126</v>
      </c>
      <c r="CG905" s="401" t="n">
        <v>167</v>
      </c>
      <c r="CH905" s="401" t="n">
        <v>179</v>
      </c>
      <c r="CI905" s="401" t="n">
        <v>96</v>
      </c>
      <c r="CJ905" s="401" t="n">
        <v>40</v>
      </c>
      <c r="CK905" s="401" t="n">
        <v>163</v>
      </c>
      <c r="CL905" s="401" t="n">
        <v>71</v>
      </c>
      <c r="CM905" s="401" t="n">
        <v>13</v>
      </c>
      <c r="CN905" s="401" t="n">
        <v>99</v>
      </c>
      <c r="CO905" s="401" t="n">
        <v>59</v>
      </c>
      <c r="CP905" s="401" t="n">
        <v>166</v>
      </c>
      <c r="CQ905" s="401" t="n">
        <v>142</v>
      </c>
      <c r="CR905" s="401" t="n">
        <v>37</v>
      </c>
      <c r="CS905" s="401" t="n">
        <v>128</v>
      </c>
      <c r="CT905" s="401" t="n">
        <v>25</v>
      </c>
      <c r="CU905" s="401" t="n">
        <v>155</v>
      </c>
      <c r="CV905" s="401" t="n">
        <v>68</v>
      </c>
      <c r="CW905" s="401" t="n">
        <v>22</v>
      </c>
      <c r="CX905" s="401" t="n">
        <v>105</v>
      </c>
      <c r="CY905" s="401" t="n">
        <v>52</v>
      </c>
      <c r="CZ905" s="401" t="n">
        <v>35</v>
      </c>
      <c r="DA905" s="401" t="n">
        <v>119</v>
      </c>
      <c r="DB905" s="401" t="n">
        <v>89</v>
      </c>
      <c r="DC905" s="401" t="n">
        <v>73</v>
      </c>
      <c r="DD905" s="401" t="n">
        <v>70</v>
      </c>
      <c r="DE905" s="401" t="n">
        <v>132</v>
      </c>
      <c r="DF905" s="401" t="n">
        <v>176</v>
      </c>
      <c r="DG905" s="401" t="n">
        <v>18</v>
      </c>
      <c r="DH905" s="401" t="n">
        <v>49</v>
      </c>
      <c r="DI905" s="401" t="n">
        <v>30</v>
      </c>
      <c r="DJ905" s="401" t="n">
        <v>51</v>
      </c>
      <c r="DK905" s="401" t="n">
        <v>159</v>
      </c>
      <c r="DL905" s="401" t="n">
        <v>24</v>
      </c>
      <c r="DM905" s="401" t="n">
        <v>50</v>
      </c>
      <c r="DN905" s="401" t="n">
        <v>1</v>
      </c>
      <c r="DO905" s="401" t="n">
        <v>98</v>
      </c>
      <c r="DP905" s="401" t="n">
        <v>101</v>
      </c>
      <c r="DQ905" s="401" t="n">
        <v>79</v>
      </c>
      <c r="DR905" s="401" t="n">
        <v>115</v>
      </c>
      <c r="DS905" s="401" t="n">
        <v>87</v>
      </c>
      <c r="DT905" s="401" t="n">
        <v>91</v>
      </c>
      <c r="DU905" s="401" t="n">
        <v>146</v>
      </c>
      <c r="DV905" s="401" t="n">
        <v>125</v>
      </c>
      <c r="DW905" s="401" t="n">
        <v>90</v>
      </c>
      <c r="DX905" s="401" t="n">
        <v>56</v>
      </c>
      <c r="DY905" s="401" t="n">
        <v>107</v>
      </c>
      <c r="DZ905" s="401" t="n">
        <v>161</v>
      </c>
      <c r="EA905" s="401" t="n">
        <v>65</v>
      </c>
      <c r="EB905" s="401" t="n">
        <v>44</v>
      </c>
      <c r="EC905" s="401" t="n">
        <v>92</v>
      </c>
      <c r="ED905" s="401" t="n">
        <v>33</v>
      </c>
      <c r="EE905" s="401" t="n">
        <v>109</v>
      </c>
      <c r="EF905" s="401" t="n">
        <v>5</v>
      </c>
      <c r="EG905" s="401" t="n">
        <v>19</v>
      </c>
      <c r="EH905" s="401" t="n">
        <v>162</v>
      </c>
      <c r="EI905" s="401" t="n">
        <v>23</v>
      </c>
      <c r="EJ905" s="401" t="n">
        <v>81</v>
      </c>
      <c r="EK905" s="401" t="n">
        <v>144</v>
      </c>
      <c r="EL905" s="401" t="n">
        <v>169</v>
      </c>
      <c r="EM905" s="401" t="n">
        <v>175</v>
      </c>
      <c r="EN905" s="401" t="n">
        <v>151</v>
      </c>
      <c r="EO905" s="401" t="n">
        <v>83</v>
      </c>
      <c r="EP905" s="401" t="n">
        <v>154</v>
      </c>
      <c r="EQ905" s="401" t="n">
        <v>164</v>
      </c>
      <c r="ER905" s="401" t="n">
        <v>20</v>
      </c>
      <c r="ES905" s="401" t="n">
        <v>112</v>
      </c>
      <c r="ET905" s="401" t="n">
        <v>63</v>
      </c>
      <c r="EU905" s="401" t="n">
        <v>134</v>
      </c>
      <c r="EV905" s="401" t="n">
        <v>182</v>
      </c>
      <c r="EW905" s="401" t="n">
        <v>67</v>
      </c>
      <c r="EX905" s="401" t="n">
        <v>31</v>
      </c>
      <c r="EY905" s="401" t="n">
        <v>54</v>
      </c>
      <c r="EZ905" s="401" t="n">
        <v>80</v>
      </c>
      <c r="FA905" s="401" t="n">
        <v>153</v>
      </c>
      <c r="FB905" s="401" t="n">
        <v>157</v>
      </c>
      <c r="FC905" s="401" t="n">
        <v>58</v>
      </c>
      <c r="FD905" s="401" t="n">
        <v>94</v>
      </c>
      <c r="FE905" s="401" t="n">
        <v>168</v>
      </c>
      <c r="FF905" s="401" t="n">
        <v>85</v>
      </c>
      <c r="FG905" s="401" t="n">
        <v>21</v>
      </c>
      <c r="FH905" s="401" t="n">
        <v>145</v>
      </c>
      <c r="FI905" s="401" t="n">
        <v>171</v>
      </c>
      <c r="FJ905" s="401" t="n">
        <v>95</v>
      </c>
      <c r="FK905" s="401" t="n">
        <v>110</v>
      </c>
      <c r="FL905" s="401" t="n">
        <v>137</v>
      </c>
      <c r="FM905" s="401" t="n">
        <v>11</v>
      </c>
      <c r="FN905" s="401" t="n">
        <v>172</v>
      </c>
      <c r="FO905" s="401" t="n">
        <v>127</v>
      </c>
      <c r="FP905" s="401" t="n">
        <v>14</v>
      </c>
      <c r="FQ905" s="401" t="n">
        <v>150</v>
      </c>
      <c r="FR905" s="401" t="n">
        <v>66</v>
      </c>
      <c r="FS905" s="401" t="n">
        <v>123</v>
      </c>
      <c r="FT905" s="401" t="n">
        <v>174</v>
      </c>
      <c r="FU905" s="401" t="n">
        <v>69</v>
      </c>
      <c r="FV905" s="401" t="n">
        <v>102</v>
      </c>
      <c r="FW905" s="401" t="n">
        <v>93</v>
      </c>
      <c r="FX905" s="401" t="n">
        <v>138</v>
      </c>
      <c r="FY905" s="401" t="n">
        <v>48</v>
      </c>
      <c r="FZ905" s="401" t="n">
        <v>113</v>
      </c>
      <c r="GA905" s="401" t="n">
        <v>72</v>
      </c>
      <c r="GB905" s="401" t="n">
        <v>135</v>
      </c>
      <c r="GD905" s="401" t="n">
        <v>10</v>
      </c>
      <c r="GE905" s="401" t="n">
        <v>38</v>
      </c>
      <c r="GF905" s="401" t="n">
        <v>27</v>
      </c>
      <c r="GG905" s="401" t="n">
        <v>170</v>
      </c>
    </row>
    <row r="907" customFormat="false" ht="12.75" hidden="false" customHeight="false" outlineLevel="0" collapsed="false">
      <c r="D907" s="446" t="n">
        <v>184</v>
      </c>
      <c r="E907" s="39" t="s">
        <v>250</v>
      </c>
    </row>
    <row r="908" customFormat="false" ht="12.75" hidden="false" customHeight="false" outlineLevel="0" collapsed="false">
      <c r="E908" s="401" t="s">
        <v>198</v>
      </c>
      <c r="F908" s="401" t="n">
        <v>1</v>
      </c>
      <c r="G908" s="401" t="n">
        <v>2</v>
      </c>
      <c r="H908" s="401" t="n">
        <v>3</v>
      </c>
      <c r="I908" s="401" t="n">
        <v>4</v>
      </c>
      <c r="J908" s="401" t="n">
        <v>5</v>
      </c>
      <c r="K908" s="401" t="n">
        <v>6</v>
      </c>
      <c r="L908" s="401" t="n">
        <v>7</v>
      </c>
      <c r="M908" s="401" t="n">
        <v>8</v>
      </c>
      <c r="N908" s="401" t="n">
        <v>9</v>
      </c>
      <c r="O908" s="401" t="n">
        <v>10</v>
      </c>
      <c r="P908" s="401" t="n">
        <v>11</v>
      </c>
      <c r="Q908" s="401" t="n">
        <v>12</v>
      </c>
      <c r="R908" s="401" t="n">
        <v>13</v>
      </c>
      <c r="S908" s="401" t="n">
        <v>14</v>
      </c>
      <c r="T908" s="401" t="n">
        <v>15</v>
      </c>
      <c r="U908" s="401" t="n">
        <v>16</v>
      </c>
      <c r="V908" s="401" t="n">
        <v>17</v>
      </c>
      <c r="W908" s="401" t="n">
        <v>18</v>
      </c>
      <c r="X908" s="401" t="n">
        <v>19</v>
      </c>
      <c r="Y908" s="401" t="n">
        <v>20</v>
      </c>
      <c r="Z908" s="401" t="n">
        <v>21</v>
      </c>
      <c r="AA908" s="401" t="n">
        <v>22</v>
      </c>
      <c r="AB908" s="401" t="n">
        <v>23</v>
      </c>
      <c r="AC908" s="401" t="n">
        <v>24</v>
      </c>
      <c r="AD908" s="401" t="n">
        <v>25</v>
      </c>
      <c r="AE908" s="401" t="n">
        <v>26</v>
      </c>
      <c r="AF908" s="401" t="n">
        <v>27</v>
      </c>
      <c r="AG908" s="401" t="n">
        <v>28</v>
      </c>
      <c r="AH908" s="401" t="n">
        <v>29</v>
      </c>
      <c r="AI908" s="401" t="n">
        <v>30</v>
      </c>
      <c r="AJ908" s="401" t="n">
        <v>31</v>
      </c>
      <c r="AK908" s="401" t="n">
        <v>32</v>
      </c>
      <c r="AL908" s="401" t="n">
        <v>33</v>
      </c>
      <c r="AM908" s="401" t="n">
        <v>34</v>
      </c>
      <c r="AN908" s="401" t="n">
        <v>35</v>
      </c>
      <c r="AO908" s="401" t="n">
        <v>36</v>
      </c>
      <c r="AP908" s="401" t="n">
        <v>37</v>
      </c>
      <c r="AQ908" s="401" t="n">
        <v>38</v>
      </c>
      <c r="AR908" s="401" t="n">
        <v>39</v>
      </c>
      <c r="AS908" s="401" t="n">
        <v>40</v>
      </c>
      <c r="AT908" s="401" t="n">
        <v>41</v>
      </c>
      <c r="AU908" s="401" t="n">
        <v>42</v>
      </c>
      <c r="AV908" s="401" t="n">
        <v>43</v>
      </c>
      <c r="AW908" s="401" t="n">
        <v>44</v>
      </c>
      <c r="AX908" s="401" t="n">
        <v>45</v>
      </c>
      <c r="AY908" s="401" t="n">
        <v>46</v>
      </c>
      <c r="AZ908" s="401" t="n">
        <v>47</v>
      </c>
      <c r="BA908" s="401" t="n">
        <v>48</v>
      </c>
      <c r="BB908" s="401" t="n">
        <v>49</v>
      </c>
      <c r="BC908" s="401" t="n">
        <v>50</v>
      </c>
      <c r="BD908" s="401" t="n">
        <v>51</v>
      </c>
      <c r="BE908" s="401" t="n">
        <v>52</v>
      </c>
      <c r="BF908" s="401" t="n">
        <v>53</v>
      </c>
      <c r="BG908" s="401" t="n">
        <v>54</v>
      </c>
      <c r="BH908" s="401" t="n">
        <v>55</v>
      </c>
      <c r="BI908" s="401" t="n">
        <v>56</v>
      </c>
      <c r="BJ908" s="401" t="n">
        <v>57</v>
      </c>
      <c r="BK908" s="401" t="n">
        <v>58</v>
      </c>
      <c r="BL908" s="401" t="n">
        <v>59</v>
      </c>
      <c r="BM908" s="401" t="n">
        <v>60</v>
      </c>
      <c r="BN908" s="401" t="n">
        <v>61</v>
      </c>
      <c r="BO908" s="401" t="n">
        <v>62</v>
      </c>
      <c r="BP908" s="401" t="n">
        <v>63</v>
      </c>
      <c r="BQ908" s="401" t="n">
        <v>64</v>
      </c>
      <c r="BR908" s="401" t="n">
        <v>65</v>
      </c>
      <c r="BS908" s="401" t="n">
        <v>66</v>
      </c>
      <c r="BT908" s="401" t="n">
        <v>67</v>
      </c>
      <c r="BU908" s="401" t="n">
        <v>68</v>
      </c>
      <c r="BV908" s="401" t="n">
        <v>69</v>
      </c>
      <c r="BW908" s="401" t="n">
        <v>70</v>
      </c>
      <c r="BX908" s="401" t="n">
        <v>71</v>
      </c>
      <c r="BY908" s="401" t="n">
        <v>72</v>
      </c>
      <c r="BZ908" s="401" t="n">
        <v>73</v>
      </c>
      <c r="CA908" s="401" t="n">
        <v>74</v>
      </c>
      <c r="CB908" s="401" t="n">
        <v>75</v>
      </c>
      <c r="CC908" s="401" t="n">
        <v>76</v>
      </c>
      <c r="CD908" s="401" t="n">
        <v>77</v>
      </c>
      <c r="CE908" s="401" t="n">
        <v>78</v>
      </c>
      <c r="CF908" s="401" t="n">
        <v>79</v>
      </c>
      <c r="CG908" s="401" t="n">
        <v>80</v>
      </c>
      <c r="CH908" s="401" t="n">
        <v>81</v>
      </c>
      <c r="CI908" s="401" t="n">
        <v>82</v>
      </c>
      <c r="CJ908" s="401" t="n">
        <v>83</v>
      </c>
      <c r="CK908" s="401" t="n">
        <v>84</v>
      </c>
      <c r="CL908" s="401" t="n">
        <v>85</v>
      </c>
      <c r="CM908" s="401" t="n">
        <v>86</v>
      </c>
      <c r="CN908" s="401" t="n">
        <v>87</v>
      </c>
      <c r="CO908" s="401" t="n">
        <v>88</v>
      </c>
      <c r="CP908" s="401" t="n">
        <v>89</v>
      </c>
      <c r="CQ908" s="401" t="n">
        <v>90</v>
      </c>
      <c r="CR908" s="401" t="n">
        <v>91</v>
      </c>
      <c r="CS908" s="401" t="n">
        <v>92</v>
      </c>
      <c r="CT908" s="401" t="n">
        <v>93</v>
      </c>
      <c r="CU908" s="401" t="n">
        <v>94</v>
      </c>
      <c r="CV908" s="401" t="n">
        <v>95</v>
      </c>
      <c r="CW908" s="401" t="n">
        <v>96</v>
      </c>
      <c r="CX908" s="401" t="n">
        <v>97</v>
      </c>
      <c r="CY908" s="401" t="n">
        <v>98</v>
      </c>
      <c r="CZ908" s="401" t="n">
        <v>99</v>
      </c>
      <c r="DA908" s="401" t="n">
        <v>100</v>
      </c>
      <c r="DB908" s="401" t="n">
        <v>101</v>
      </c>
      <c r="DC908" s="401" t="n">
        <v>102</v>
      </c>
      <c r="DD908" s="401" t="n">
        <v>103</v>
      </c>
      <c r="DE908" s="401" t="n">
        <v>104</v>
      </c>
      <c r="DF908" s="401" t="n">
        <v>105</v>
      </c>
      <c r="DG908" s="401" t="n">
        <v>106</v>
      </c>
      <c r="DH908" s="401" t="n">
        <v>107</v>
      </c>
      <c r="DI908" s="401" t="n">
        <v>108</v>
      </c>
      <c r="DJ908" s="401" t="n">
        <v>109</v>
      </c>
      <c r="DK908" s="401" t="n">
        <v>110</v>
      </c>
      <c r="DL908" s="401" t="n">
        <v>111</v>
      </c>
      <c r="DM908" s="401" t="n">
        <v>112</v>
      </c>
      <c r="DN908" s="401" t="n">
        <v>113</v>
      </c>
      <c r="DO908" s="401" t="n">
        <v>114</v>
      </c>
      <c r="DP908" s="401" t="n">
        <v>115</v>
      </c>
      <c r="DQ908" s="401" t="n">
        <v>116</v>
      </c>
      <c r="DR908" s="401" t="n">
        <v>117</v>
      </c>
      <c r="DS908" s="401" t="n">
        <v>118</v>
      </c>
      <c r="DT908" s="401" t="n">
        <v>119</v>
      </c>
      <c r="DU908" s="401" t="n">
        <v>120</v>
      </c>
      <c r="DV908" s="401" t="n">
        <v>121</v>
      </c>
      <c r="DW908" s="401" t="n">
        <v>122</v>
      </c>
      <c r="DX908" s="401" t="n">
        <v>123</v>
      </c>
      <c r="DY908" s="401" t="n">
        <v>124</v>
      </c>
      <c r="DZ908" s="401" t="n">
        <v>125</v>
      </c>
      <c r="EA908" s="401" t="n">
        <v>126</v>
      </c>
      <c r="EB908" s="401" t="n">
        <v>127</v>
      </c>
      <c r="EC908" s="401" t="n">
        <v>128</v>
      </c>
      <c r="ED908" s="401" t="n">
        <v>129</v>
      </c>
      <c r="EE908" s="401" t="n">
        <v>130</v>
      </c>
      <c r="EF908" s="401" t="n">
        <v>131</v>
      </c>
      <c r="EG908" s="401" t="n">
        <v>132</v>
      </c>
      <c r="EH908" s="401" t="n">
        <v>133</v>
      </c>
      <c r="EI908" s="401" t="n">
        <v>134</v>
      </c>
      <c r="EJ908" s="401" t="n">
        <v>135</v>
      </c>
      <c r="EK908" s="401" t="n">
        <v>136</v>
      </c>
      <c r="EL908" s="401" t="n">
        <v>137</v>
      </c>
      <c r="EM908" s="401" t="n">
        <v>138</v>
      </c>
      <c r="EN908" s="401" t="n">
        <v>139</v>
      </c>
      <c r="EO908" s="401" t="n">
        <v>140</v>
      </c>
      <c r="EP908" s="401" t="n">
        <v>141</v>
      </c>
      <c r="EQ908" s="401" t="n">
        <v>142</v>
      </c>
      <c r="ER908" s="401" t="n">
        <v>143</v>
      </c>
      <c r="ES908" s="401" t="n">
        <v>144</v>
      </c>
      <c r="ET908" s="401" t="n">
        <v>145</v>
      </c>
      <c r="EU908" s="401" t="n">
        <v>146</v>
      </c>
      <c r="EV908" s="401" t="n">
        <v>147</v>
      </c>
      <c r="EW908" s="401" t="n">
        <v>148</v>
      </c>
      <c r="EX908" s="401" t="n">
        <v>149</v>
      </c>
      <c r="EY908" s="401" t="n">
        <v>150</v>
      </c>
      <c r="EZ908" s="401" t="n">
        <v>151</v>
      </c>
      <c r="FA908" s="401" t="n">
        <v>152</v>
      </c>
      <c r="FB908" s="401" t="n">
        <v>153</v>
      </c>
      <c r="FC908" s="401" t="n">
        <v>154</v>
      </c>
      <c r="FD908" s="401" t="n">
        <v>155</v>
      </c>
      <c r="FE908" s="401" t="n">
        <v>156</v>
      </c>
      <c r="FF908" s="401" t="n">
        <v>157</v>
      </c>
      <c r="FG908" s="401" t="n">
        <v>158</v>
      </c>
      <c r="FH908" s="401" t="n">
        <v>159</v>
      </c>
      <c r="FI908" s="401" t="n">
        <v>160</v>
      </c>
      <c r="FJ908" s="401" t="n">
        <v>161</v>
      </c>
      <c r="FK908" s="401" t="n">
        <v>162</v>
      </c>
      <c r="FL908" s="401" t="n">
        <v>163</v>
      </c>
      <c r="FM908" s="401" t="n">
        <v>164</v>
      </c>
      <c r="FN908" s="401" t="n">
        <v>165</v>
      </c>
      <c r="FO908" s="401" t="n">
        <v>166</v>
      </c>
      <c r="FP908" s="401" t="n">
        <v>167</v>
      </c>
      <c r="FQ908" s="401" t="n">
        <v>168</v>
      </c>
      <c r="FR908" s="401" t="n">
        <v>169</v>
      </c>
      <c r="FS908" s="401" t="n">
        <v>170</v>
      </c>
      <c r="FT908" s="401" t="n">
        <v>171</v>
      </c>
      <c r="FU908" s="401" t="n">
        <v>172</v>
      </c>
      <c r="FV908" s="401" t="n">
        <v>173</v>
      </c>
      <c r="FW908" s="401" t="n">
        <v>174</v>
      </c>
      <c r="FX908" s="401" t="n">
        <v>175</v>
      </c>
      <c r="FY908" s="401" t="n">
        <v>176</v>
      </c>
      <c r="FZ908" s="401" t="n">
        <v>177</v>
      </c>
      <c r="GA908" s="401" t="n">
        <v>178</v>
      </c>
      <c r="GB908" s="401" t="n">
        <v>179</v>
      </c>
      <c r="GC908" s="401" t="n">
        <v>180</v>
      </c>
      <c r="GD908" s="401" t="n">
        <v>181</v>
      </c>
      <c r="GE908" s="401" t="n">
        <v>182</v>
      </c>
      <c r="GF908" s="401" t="n">
        <v>183</v>
      </c>
      <c r="GG908" s="401" t="n">
        <v>184</v>
      </c>
    </row>
    <row r="909" customFormat="false" ht="12.75" hidden="false" customHeight="false" outlineLevel="0" collapsed="false">
      <c r="E909" s="401" t="s">
        <v>225</v>
      </c>
      <c r="F909" s="401" t="n">
        <v>42</v>
      </c>
      <c r="G909" s="401" t="n">
        <v>23</v>
      </c>
      <c r="H909" s="401" t="n">
        <v>184</v>
      </c>
      <c r="I909" s="401" t="n">
        <v>108</v>
      </c>
      <c r="J909" s="401" t="n">
        <v>152</v>
      </c>
      <c r="K909" s="401" t="n">
        <v>130</v>
      </c>
      <c r="L909" s="401" t="n">
        <v>146</v>
      </c>
      <c r="M909" s="401" t="n">
        <v>120</v>
      </c>
      <c r="N909" s="401" t="n">
        <v>132</v>
      </c>
      <c r="O909" s="401" t="n">
        <v>164</v>
      </c>
      <c r="P909" s="401" t="n">
        <v>125</v>
      </c>
      <c r="Q909" s="401" t="n">
        <v>148</v>
      </c>
      <c r="R909" s="401" t="n">
        <v>54</v>
      </c>
      <c r="S909" s="401" t="n">
        <v>6</v>
      </c>
      <c r="T909" s="401" t="n">
        <v>43</v>
      </c>
      <c r="U909" s="401" t="n">
        <v>39</v>
      </c>
      <c r="V909" s="401" t="n">
        <v>45</v>
      </c>
      <c r="W909" s="401" t="n">
        <v>52</v>
      </c>
      <c r="X909" s="401" t="n">
        <v>155</v>
      </c>
      <c r="Y909" s="401" t="n">
        <v>27</v>
      </c>
      <c r="Z909" s="401" t="n">
        <v>93</v>
      </c>
      <c r="AA909" s="401" t="n">
        <v>68</v>
      </c>
      <c r="AB909" s="401" t="n">
        <v>74</v>
      </c>
      <c r="AC909" s="401" t="n">
        <v>176</v>
      </c>
      <c r="AD909" s="401" t="n">
        <v>109</v>
      </c>
      <c r="AE909" s="401" t="n">
        <v>19</v>
      </c>
      <c r="AF909" s="401" t="n">
        <v>100</v>
      </c>
      <c r="AG909" s="401" t="n">
        <v>112</v>
      </c>
      <c r="AH909" s="401" t="n">
        <v>72</v>
      </c>
      <c r="AI909" s="401" t="n">
        <v>177</v>
      </c>
      <c r="AJ909" s="401" t="n">
        <v>60</v>
      </c>
      <c r="AK909" s="401" t="n">
        <v>36</v>
      </c>
      <c r="AL909" s="401" t="n">
        <v>91</v>
      </c>
      <c r="AM909" s="401" t="n">
        <v>21</v>
      </c>
      <c r="AN909" s="401" t="n">
        <v>76</v>
      </c>
      <c r="AO909" s="401" t="n">
        <v>47</v>
      </c>
      <c r="AP909" s="401" t="n">
        <v>114</v>
      </c>
      <c r="AQ909" s="401" t="n">
        <v>61</v>
      </c>
      <c r="AR909" s="401" t="n">
        <v>13</v>
      </c>
      <c r="AS909" s="401" t="n">
        <v>2</v>
      </c>
      <c r="AT909" s="401" t="n">
        <v>129</v>
      </c>
      <c r="AU909" s="401" t="n">
        <v>101</v>
      </c>
      <c r="AV909" s="401" t="n">
        <v>34</v>
      </c>
      <c r="AW909" s="401" t="n">
        <v>70</v>
      </c>
      <c r="AX909" s="401" t="n">
        <v>62</v>
      </c>
      <c r="AY909" s="401" t="n">
        <v>140</v>
      </c>
      <c r="AZ909" s="401" t="n">
        <v>63</v>
      </c>
      <c r="BA909" s="401" t="n">
        <v>12</v>
      </c>
      <c r="BB909" s="401" t="n">
        <v>88</v>
      </c>
      <c r="BC909" s="401" t="n">
        <v>51</v>
      </c>
      <c r="BD909" s="401" t="n">
        <v>65</v>
      </c>
      <c r="BE909" s="401" t="n">
        <v>35</v>
      </c>
      <c r="BF909" s="401" t="n">
        <v>55</v>
      </c>
      <c r="BG909" s="401" t="n">
        <v>151</v>
      </c>
      <c r="BH909" s="401" t="n">
        <v>169</v>
      </c>
      <c r="BI909" s="401" t="n">
        <v>182</v>
      </c>
      <c r="BJ909" s="401" t="n">
        <v>75</v>
      </c>
      <c r="BK909" s="401" t="n">
        <v>134</v>
      </c>
      <c r="BL909" s="401" t="n">
        <v>115</v>
      </c>
      <c r="BM909" s="401" t="n">
        <v>57</v>
      </c>
      <c r="BN909" s="401" t="n">
        <v>107</v>
      </c>
      <c r="BO909" s="401" t="n">
        <v>119</v>
      </c>
      <c r="BP909" s="401" t="n">
        <v>32</v>
      </c>
      <c r="BQ909" s="401" t="n">
        <v>87</v>
      </c>
      <c r="BR909" s="401" t="n">
        <v>143</v>
      </c>
      <c r="BS909" s="401" t="n">
        <v>99</v>
      </c>
      <c r="BT909" s="401" t="n">
        <v>73</v>
      </c>
      <c r="BU909" s="401" t="n">
        <v>40</v>
      </c>
      <c r="BV909" s="401" t="n">
        <v>17</v>
      </c>
      <c r="BW909" s="401" t="n">
        <v>82</v>
      </c>
      <c r="BX909" s="401" t="n">
        <v>20</v>
      </c>
      <c r="BY909" s="401" t="n">
        <v>50</v>
      </c>
      <c r="BZ909" s="401" t="n">
        <v>157</v>
      </c>
      <c r="CA909" s="401" t="n">
        <v>121</v>
      </c>
      <c r="CB909" s="401" t="n">
        <v>66</v>
      </c>
      <c r="CC909" s="401" t="n">
        <v>14</v>
      </c>
      <c r="CD909" s="401" t="n">
        <v>85</v>
      </c>
      <c r="CE909" s="401" t="n">
        <v>5</v>
      </c>
      <c r="CF909" s="401" t="n">
        <v>37</v>
      </c>
      <c r="CG909" s="401" t="n">
        <v>98</v>
      </c>
      <c r="CH909" s="401" t="n">
        <v>153</v>
      </c>
      <c r="CI909" s="401" t="n">
        <v>150</v>
      </c>
      <c r="CJ909" s="401" t="n">
        <v>97</v>
      </c>
      <c r="CK909" s="401" t="n">
        <v>31</v>
      </c>
      <c r="CL909" s="401" t="n">
        <v>28</v>
      </c>
      <c r="CM909" s="401" t="n">
        <v>104</v>
      </c>
      <c r="CN909" s="401" t="n">
        <v>10</v>
      </c>
      <c r="CO909" s="401" t="n">
        <v>22</v>
      </c>
      <c r="CP909" s="401" t="n">
        <v>138</v>
      </c>
      <c r="CQ909" s="401" t="n">
        <v>49</v>
      </c>
      <c r="CR909" s="401" t="n">
        <v>159</v>
      </c>
      <c r="CS909" s="401" t="n">
        <v>135</v>
      </c>
      <c r="CT909" s="401" t="n">
        <v>89</v>
      </c>
      <c r="CU909" s="401" t="n">
        <v>78</v>
      </c>
      <c r="CV909" s="401" t="n">
        <v>183</v>
      </c>
      <c r="CW909" s="401" t="n">
        <v>165</v>
      </c>
      <c r="CX909" s="401" t="n">
        <v>79</v>
      </c>
      <c r="CY909" s="401" t="n">
        <v>144</v>
      </c>
      <c r="CZ909" s="401" t="n">
        <v>173</v>
      </c>
      <c r="DA909" s="401" t="n">
        <v>136</v>
      </c>
      <c r="DB909" s="401" t="n">
        <v>44</v>
      </c>
      <c r="DC909" s="401" t="n">
        <v>4</v>
      </c>
      <c r="DD909" s="401" t="n">
        <v>147</v>
      </c>
      <c r="DE909" s="401" t="n">
        <v>106</v>
      </c>
      <c r="DF909" s="401" t="n">
        <v>156</v>
      </c>
      <c r="DG909" s="401" t="n">
        <v>80</v>
      </c>
      <c r="DH909" s="401" t="n">
        <v>181</v>
      </c>
      <c r="DI909" s="401" t="n">
        <v>102</v>
      </c>
      <c r="DJ909" s="401" t="n">
        <v>113</v>
      </c>
      <c r="DK909" s="401" t="n">
        <v>127</v>
      </c>
      <c r="DL909" s="401" t="n">
        <v>8</v>
      </c>
      <c r="DM909" s="401" t="n">
        <v>118</v>
      </c>
      <c r="DN909" s="401" t="n">
        <v>25</v>
      </c>
      <c r="DO909" s="401" t="n">
        <v>175</v>
      </c>
      <c r="DP909" s="401" t="n">
        <v>1</v>
      </c>
      <c r="DQ909" s="401" t="n">
        <v>178</v>
      </c>
      <c r="DR909" s="401" t="n">
        <v>16</v>
      </c>
      <c r="DS909" s="401" t="n">
        <v>56</v>
      </c>
      <c r="DT909" s="401" t="n">
        <v>111</v>
      </c>
      <c r="DU909" s="401" t="n">
        <v>53</v>
      </c>
      <c r="DV909" s="401" t="n">
        <v>123</v>
      </c>
      <c r="DW909" s="401" t="n">
        <v>131</v>
      </c>
      <c r="DX909" s="401" t="n">
        <v>154</v>
      </c>
      <c r="DY909" s="401" t="n">
        <v>137</v>
      </c>
      <c r="DZ909" s="401" t="n">
        <v>77</v>
      </c>
      <c r="EA909" s="401" t="n">
        <v>94</v>
      </c>
      <c r="EB909" s="401" t="n">
        <v>83</v>
      </c>
      <c r="EC909" s="401" t="n">
        <v>67</v>
      </c>
      <c r="ED909" s="401" t="n">
        <v>41</v>
      </c>
      <c r="EE909" s="401" t="n">
        <v>149</v>
      </c>
      <c r="EF909" s="401" t="n">
        <v>170</v>
      </c>
      <c r="EG909" s="401" t="n">
        <v>145</v>
      </c>
      <c r="EH909" s="401" t="n">
        <v>180</v>
      </c>
      <c r="EI909" s="401" t="n">
        <v>128</v>
      </c>
      <c r="EJ909" s="401" t="n">
        <v>92</v>
      </c>
      <c r="EK909" s="401" t="n">
        <v>9</v>
      </c>
      <c r="EL909" s="401" t="n">
        <v>96</v>
      </c>
      <c r="EM909" s="401" t="n">
        <v>126</v>
      </c>
      <c r="EN909" s="401" t="n">
        <v>58</v>
      </c>
      <c r="EO909" s="401" t="n">
        <v>46</v>
      </c>
      <c r="EP909" s="401" t="n">
        <v>139</v>
      </c>
      <c r="EQ909" s="401" t="n">
        <v>168</v>
      </c>
      <c r="ER909" s="401" t="n">
        <v>161</v>
      </c>
      <c r="ES909" s="401" t="n">
        <v>171</v>
      </c>
      <c r="ET909" s="401" t="n">
        <v>38</v>
      </c>
      <c r="EU909" s="401" t="n">
        <v>124</v>
      </c>
      <c r="EV909" s="401" t="n">
        <v>11</v>
      </c>
      <c r="EW909" s="401" t="n">
        <v>7</v>
      </c>
      <c r="EX909" s="401" t="n">
        <v>163</v>
      </c>
      <c r="EY909" s="401" t="n">
        <v>33</v>
      </c>
      <c r="EZ909" s="401" t="n">
        <v>167</v>
      </c>
      <c r="FA909" s="401" t="n">
        <v>84</v>
      </c>
      <c r="FB909" s="401" t="n">
        <v>172</v>
      </c>
      <c r="FC909" s="401" t="n">
        <v>141</v>
      </c>
      <c r="FD909" s="401" t="n">
        <v>26</v>
      </c>
      <c r="FE909" s="401" t="n">
        <v>105</v>
      </c>
      <c r="FF909" s="401" t="n">
        <v>174</v>
      </c>
      <c r="FG909" s="401" t="n">
        <v>30</v>
      </c>
      <c r="FH909" s="401" t="n">
        <v>48</v>
      </c>
      <c r="FI909" s="401" t="n">
        <v>69</v>
      </c>
      <c r="FJ909" s="401" t="n">
        <v>64</v>
      </c>
      <c r="FK909" s="401" t="n">
        <v>15</v>
      </c>
      <c r="FL909" s="401" t="n">
        <v>59</v>
      </c>
      <c r="FM909" s="401" t="n">
        <v>158</v>
      </c>
      <c r="FN909" s="401" t="n">
        <v>81</v>
      </c>
      <c r="FO909" s="401" t="n">
        <v>95</v>
      </c>
      <c r="FP909" s="401" t="n">
        <v>160</v>
      </c>
      <c r="FQ909" s="401" t="n">
        <v>142</v>
      </c>
      <c r="FR909" s="401" t="n">
        <v>3</v>
      </c>
      <c r="FS909" s="401" t="n">
        <v>122</v>
      </c>
      <c r="FT909" s="401" t="n">
        <v>179</v>
      </c>
      <c r="FU909" s="401" t="n">
        <v>90</v>
      </c>
      <c r="FV909" s="401" t="n">
        <v>29</v>
      </c>
      <c r="FW909" s="401" t="n">
        <v>117</v>
      </c>
      <c r="FX909" s="401" t="n">
        <v>18</v>
      </c>
      <c r="FY909" s="401" t="n">
        <v>24</v>
      </c>
      <c r="FZ909" s="401" t="n">
        <v>71</v>
      </c>
      <c r="GA909" s="401" t="n">
        <v>116</v>
      </c>
      <c r="GB909" s="401" t="n">
        <v>86</v>
      </c>
      <c r="GC909" s="401" t="n">
        <v>133</v>
      </c>
      <c r="GD909" s="401" t="n">
        <v>110</v>
      </c>
      <c r="GE909" s="401" t="n">
        <v>103</v>
      </c>
      <c r="GF909" s="401" t="n">
        <v>166</v>
      </c>
      <c r="GG909" s="401" t="n">
        <v>162</v>
      </c>
    </row>
    <row r="910" customFormat="false" ht="12.75" hidden="false" customHeight="false" outlineLevel="0" collapsed="false">
      <c r="E910" s="401" t="s">
        <v>227</v>
      </c>
      <c r="F910" s="401" t="n">
        <v>183</v>
      </c>
      <c r="G910" s="401" t="n">
        <v>5</v>
      </c>
      <c r="H910" s="401" t="n">
        <v>137</v>
      </c>
      <c r="I910" s="401" t="n">
        <v>157</v>
      </c>
      <c r="J910" s="401" t="n">
        <v>118</v>
      </c>
      <c r="K910" s="401" t="n">
        <v>177</v>
      </c>
      <c r="L910" s="401" t="n">
        <v>76</v>
      </c>
      <c r="M910" s="401" t="n">
        <v>15</v>
      </c>
      <c r="N910" s="401" t="n">
        <v>181</v>
      </c>
      <c r="O910" s="401" t="n">
        <v>9</v>
      </c>
      <c r="P910" s="401" t="n">
        <v>72</v>
      </c>
      <c r="Q910" s="401" t="n">
        <v>54</v>
      </c>
      <c r="R910" s="401" t="n">
        <v>21</v>
      </c>
      <c r="S910" s="401" t="n">
        <v>131</v>
      </c>
      <c r="T910" s="401" t="n">
        <v>139</v>
      </c>
      <c r="U910" s="401" t="n">
        <v>92</v>
      </c>
      <c r="V910" s="401" t="n">
        <v>38</v>
      </c>
      <c r="W910" s="401" t="n">
        <v>174</v>
      </c>
      <c r="X910" s="401" t="n">
        <v>125</v>
      </c>
      <c r="Y910" s="401" t="n">
        <v>116</v>
      </c>
      <c r="Z910" s="401" t="n">
        <v>115</v>
      </c>
      <c r="AA910" s="401" t="n">
        <v>40</v>
      </c>
      <c r="AB910" s="401" t="n">
        <v>84</v>
      </c>
      <c r="AC910" s="401" t="n">
        <v>63</v>
      </c>
      <c r="AD910" s="401" t="n">
        <v>104</v>
      </c>
      <c r="AE910" s="401" t="n">
        <v>160</v>
      </c>
      <c r="AF910" s="401" t="n">
        <v>138</v>
      </c>
      <c r="AG910" s="401" t="n">
        <v>100</v>
      </c>
      <c r="AH910" s="401" t="n">
        <v>66</v>
      </c>
      <c r="AI910" s="401" t="n">
        <v>151</v>
      </c>
      <c r="AJ910" s="401" t="n">
        <v>162</v>
      </c>
      <c r="AK910" s="401" t="n">
        <v>99</v>
      </c>
      <c r="AL910" s="401" t="n">
        <v>145</v>
      </c>
      <c r="AM910" s="401" t="n">
        <v>81</v>
      </c>
      <c r="AN910" s="401" t="n">
        <v>23</v>
      </c>
      <c r="AO910" s="401" t="n">
        <v>144</v>
      </c>
      <c r="AP910" s="401" t="n">
        <v>64</v>
      </c>
      <c r="AQ910" s="401" t="n">
        <v>75</v>
      </c>
      <c r="AR910" s="401" t="n">
        <v>16</v>
      </c>
      <c r="AS910" s="401" t="n">
        <v>179</v>
      </c>
      <c r="AT910" s="401" t="n">
        <v>169</v>
      </c>
      <c r="AU910" s="401" t="n">
        <v>159</v>
      </c>
      <c r="AV910" s="401" t="n">
        <v>51</v>
      </c>
      <c r="AW910" s="401" t="n">
        <v>112</v>
      </c>
      <c r="AX910" s="401" t="n">
        <v>124</v>
      </c>
      <c r="AY910" s="401" t="n">
        <v>173</v>
      </c>
      <c r="AZ910" s="401" t="n">
        <v>46</v>
      </c>
      <c r="BA910" s="401" t="n">
        <v>106</v>
      </c>
      <c r="BB910" s="401" t="n">
        <v>102</v>
      </c>
      <c r="BC910" s="401" t="n">
        <v>121</v>
      </c>
      <c r="BD910" s="401" t="n">
        <v>43</v>
      </c>
      <c r="BE910" s="401" t="n">
        <v>128</v>
      </c>
      <c r="BF910" s="401" t="n">
        <v>82</v>
      </c>
      <c r="BG910" s="401" t="n">
        <v>165</v>
      </c>
      <c r="BH910" s="401" t="n">
        <v>67</v>
      </c>
      <c r="BI910" s="401" t="n">
        <v>29</v>
      </c>
      <c r="BJ910" s="401" t="n">
        <v>113</v>
      </c>
      <c r="BK910" s="401" t="n">
        <v>17</v>
      </c>
      <c r="BL910" s="401" t="n">
        <v>22</v>
      </c>
      <c r="BM910" s="401" t="n">
        <v>12</v>
      </c>
      <c r="BN910" s="401" t="n">
        <v>10</v>
      </c>
      <c r="BO910" s="401" t="n">
        <v>55</v>
      </c>
      <c r="BP910" s="401" t="n">
        <v>37</v>
      </c>
      <c r="BQ910" s="401" t="n">
        <v>148</v>
      </c>
      <c r="BR910" s="401" t="n">
        <v>107</v>
      </c>
      <c r="BS910" s="401" t="n">
        <v>79</v>
      </c>
      <c r="BT910" s="401" t="n">
        <v>58</v>
      </c>
      <c r="BU910" s="401" t="n">
        <v>86</v>
      </c>
      <c r="BV910" s="401" t="n">
        <v>110</v>
      </c>
      <c r="BW910" s="401" t="n">
        <v>161</v>
      </c>
      <c r="BX910" s="401" t="n">
        <v>175</v>
      </c>
      <c r="BY910" s="401" t="n">
        <v>65</v>
      </c>
      <c r="BZ910" s="401" t="n">
        <v>31</v>
      </c>
      <c r="CA910" s="401" t="n">
        <v>146</v>
      </c>
      <c r="CB910" s="401" t="n">
        <v>101</v>
      </c>
      <c r="CC910" s="401" t="n">
        <v>109</v>
      </c>
      <c r="CD910" s="401" t="n">
        <v>88</v>
      </c>
      <c r="CE910" s="401" t="n">
        <v>95</v>
      </c>
      <c r="CF910" s="401" t="n">
        <v>26</v>
      </c>
      <c r="CG910" s="401" t="n">
        <v>61</v>
      </c>
      <c r="CH910" s="401" t="n">
        <v>34</v>
      </c>
      <c r="CI910" s="401" t="n">
        <v>143</v>
      </c>
      <c r="CJ910" s="401" t="n">
        <v>50</v>
      </c>
      <c r="CK910" s="401" t="n">
        <v>178</v>
      </c>
      <c r="CL910" s="401" t="n">
        <v>24</v>
      </c>
      <c r="CM910" s="401" t="n">
        <v>127</v>
      </c>
      <c r="CN910" s="401" t="n">
        <v>30</v>
      </c>
      <c r="CO910" s="401" t="n">
        <v>150</v>
      </c>
      <c r="CP910" s="401" t="n">
        <v>71</v>
      </c>
      <c r="CQ910" s="401" t="n">
        <v>167</v>
      </c>
      <c r="CR910" s="401" t="n">
        <v>98</v>
      </c>
      <c r="CS910" s="401" t="n">
        <v>154</v>
      </c>
      <c r="CT910" s="401" t="n">
        <v>94</v>
      </c>
      <c r="CU910" s="401" t="n">
        <v>8</v>
      </c>
      <c r="CV910" s="401" t="n">
        <v>182</v>
      </c>
      <c r="CW910" s="401" t="n">
        <v>77</v>
      </c>
      <c r="CX910" s="401" t="n">
        <v>33</v>
      </c>
      <c r="CY910" s="401" t="n">
        <v>45</v>
      </c>
      <c r="CZ910" s="401" t="n">
        <v>60</v>
      </c>
      <c r="DA910" s="401" t="n">
        <v>93</v>
      </c>
      <c r="DB910" s="401" t="n">
        <v>70</v>
      </c>
      <c r="DC910" s="401" t="n">
        <v>176</v>
      </c>
      <c r="DD910" s="401" t="n">
        <v>19</v>
      </c>
      <c r="DE910" s="401" t="n">
        <v>47</v>
      </c>
      <c r="DF910" s="401" t="n">
        <v>147</v>
      </c>
      <c r="DG910" s="401" t="n">
        <v>69</v>
      </c>
      <c r="DH910" s="401" t="n">
        <v>25</v>
      </c>
      <c r="DI910" s="401" t="n">
        <v>35</v>
      </c>
      <c r="DJ910" s="401" t="n">
        <v>7</v>
      </c>
      <c r="DK910" s="401" t="n">
        <v>73</v>
      </c>
      <c r="DL910" s="401" t="n">
        <v>164</v>
      </c>
      <c r="DM910" s="401" t="n">
        <v>3</v>
      </c>
      <c r="DN910" s="401" t="n">
        <v>57</v>
      </c>
      <c r="DO910" s="401" t="n">
        <v>170</v>
      </c>
      <c r="DP910" s="401" t="n">
        <v>103</v>
      </c>
      <c r="DQ910" s="401" t="n">
        <v>133</v>
      </c>
      <c r="DR910" s="401" t="n">
        <v>180</v>
      </c>
      <c r="DS910" s="401" t="n">
        <v>2</v>
      </c>
      <c r="DT910" s="401" t="n">
        <v>42</v>
      </c>
      <c r="DU910" s="401" t="n">
        <v>91</v>
      </c>
      <c r="DV910" s="401" t="n">
        <v>155</v>
      </c>
      <c r="DW910" s="401" t="n">
        <v>184</v>
      </c>
      <c r="DX910" s="401" t="n">
        <v>14</v>
      </c>
      <c r="DY910" s="401" t="n">
        <v>166</v>
      </c>
      <c r="DZ910" s="401" t="n">
        <v>44</v>
      </c>
      <c r="EA910" s="401" t="n">
        <v>149</v>
      </c>
      <c r="EB910" s="401" t="n">
        <v>78</v>
      </c>
      <c r="EC910" s="401" t="n">
        <v>117</v>
      </c>
      <c r="ED910" s="401" t="n">
        <v>36</v>
      </c>
      <c r="EE910" s="401" t="n">
        <v>172</v>
      </c>
      <c r="EF910" s="401" t="n">
        <v>27</v>
      </c>
      <c r="EG910" s="401" t="n">
        <v>89</v>
      </c>
      <c r="EH910" s="401" t="n">
        <v>105</v>
      </c>
      <c r="EI910" s="401" t="n">
        <v>142</v>
      </c>
      <c r="EJ910" s="401" t="n">
        <v>41</v>
      </c>
      <c r="EK910" s="401" t="n">
        <v>49</v>
      </c>
      <c r="EL910" s="401" t="n">
        <v>163</v>
      </c>
      <c r="EM910" s="401" t="n">
        <v>90</v>
      </c>
      <c r="EN910" s="401" t="n">
        <v>56</v>
      </c>
      <c r="EO910" s="401" t="n">
        <v>32</v>
      </c>
      <c r="EP910" s="401" t="n">
        <v>152</v>
      </c>
      <c r="EQ910" s="401" t="n">
        <v>1</v>
      </c>
      <c r="ER910" s="401" t="n">
        <v>114</v>
      </c>
      <c r="ES910" s="401" t="n">
        <v>136</v>
      </c>
      <c r="ET910" s="401" t="n">
        <v>97</v>
      </c>
      <c r="EU910" s="401" t="n">
        <v>135</v>
      </c>
      <c r="EV910" s="401" t="n">
        <v>18</v>
      </c>
      <c r="EW910" s="401" t="n">
        <v>156</v>
      </c>
      <c r="EX910" s="401" t="n">
        <v>126</v>
      </c>
      <c r="EY910" s="401" t="n">
        <v>123</v>
      </c>
      <c r="EZ910" s="401" t="n">
        <v>59</v>
      </c>
      <c r="FA910" s="401" t="n">
        <v>141</v>
      </c>
      <c r="FB910" s="401" t="n">
        <v>132</v>
      </c>
      <c r="FC910" s="401" t="n">
        <v>153</v>
      </c>
      <c r="FD910" s="401" t="n">
        <v>171</v>
      </c>
      <c r="FE910" s="401" t="n">
        <v>13</v>
      </c>
      <c r="FF910" s="401" t="n">
        <v>129</v>
      </c>
      <c r="FG910" s="401" t="n">
        <v>85</v>
      </c>
      <c r="FH910" s="401" t="n">
        <v>96</v>
      </c>
      <c r="FI910" s="401" t="n">
        <v>68</v>
      </c>
      <c r="FJ910" s="401" t="n">
        <v>4</v>
      </c>
      <c r="FK910" s="401" t="n">
        <v>134</v>
      </c>
      <c r="FL910" s="401" t="n">
        <v>62</v>
      </c>
      <c r="FM910" s="401" t="n">
        <v>168</v>
      </c>
      <c r="FN910" s="401" t="n">
        <v>111</v>
      </c>
      <c r="FO910" s="401" t="n">
        <v>28</v>
      </c>
      <c r="FP910" s="401" t="n">
        <v>120</v>
      </c>
      <c r="FQ910" s="401" t="n">
        <v>6</v>
      </c>
      <c r="FR910" s="401" t="n">
        <v>20</v>
      </c>
      <c r="FS910" s="401" t="n">
        <v>52</v>
      </c>
      <c r="FT910" s="401" t="n">
        <v>122</v>
      </c>
      <c r="FU910" s="401" t="n">
        <v>53</v>
      </c>
      <c r="FV910" s="401" t="n">
        <v>119</v>
      </c>
      <c r="FW910" s="401" t="n">
        <v>130</v>
      </c>
      <c r="FX910" s="401" t="n">
        <v>39</v>
      </c>
      <c r="FY910" s="401" t="n">
        <v>158</v>
      </c>
      <c r="FZ910" s="401" t="n">
        <v>48</v>
      </c>
      <c r="GA910" s="401" t="n">
        <v>87</v>
      </c>
      <c r="GB910" s="401" t="n">
        <v>140</v>
      </c>
      <c r="GC910" s="401" t="n">
        <v>11</v>
      </c>
      <c r="GD910" s="401" t="n">
        <v>108</v>
      </c>
      <c r="GE910" s="401" t="n">
        <v>74</v>
      </c>
      <c r="GF910" s="401" t="n">
        <v>80</v>
      </c>
      <c r="GG910" s="401" t="n">
        <v>83</v>
      </c>
    </row>
    <row r="912" customFormat="false" ht="12.75" hidden="false" customHeight="false" outlineLevel="0" collapsed="false">
      <c r="D912" s="446" t="n">
        <v>185</v>
      </c>
      <c r="E912" s="39" t="s">
        <v>250</v>
      </c>
    </row>
    <row r="913" customFormat="false" ht="12.75" hidden="false" customHeight="false" outlineLevel="0" collapsed="false">
      <c r="E913" s="401" t="s">
        <v>198</v>
      </c>
      <c r="F913" s="401" t="n">
        <v>1</v>
      </c>
      <c r="G913" s="401" t="n">
        <v>2</v>
      </c>
      <c r="H913" s="401" t="n">
        <v>3</v>
      </c>
      <c r="I913" s="401" t="n">
        <v>4</v>
      </c>
      <c r="J913" s="401" t="n">
        <v>5</v>
      </c>
      <c r="K913" s="401" t="n">
        <v>6</v>
      </c>
      <c r="L913" s="401" t="n">
        <v>7</v>
      </c>
      <c r="M913" s="401" t="n">
        <v>8</v>
      </c>
      <c r="N913" s="401" t="n">
        <v>9</v>
      </c>
      <c r="O913" s="401" t="n">
        <v>10</v>
      </c>
      <c r="P913" s="401" t="n">
        <v>11</v>
      </c>
      <c r="Q913" s="401" t="n">
        <v>12</v>
      </c>
      <c r="R913" s="401" t="n">
        <v>13</v>
      </c>
      <c r="S913" s="401" t="n">
        <v>14</v>
      </c>
      <c r="T913" s="401" t="n">
        <v>15</v>
      </c>
      <c r="U913" s="401" t="n">
        <v>16</v>
      </c>
      <c r="V913" s="401" t="n">
        <v>17</v>
      </c>
      <c r="W913" s="401" t="n">
        <v>18</v>
      </c>
      <c r="X913" s="401" t="n">
        <v>19</v>
      </c>
      <c r="Y913" s="401" t="n">
        <v>20</v>
      </c>
      <c r="Z913" s="401" t="n">
        <v>21</v>
      </c>
      <c r="AA913" s="401" t="n">
        <v>22</v>
      </c>
      <c r="AB913" s="401" t="n">
        <v>23</v>
      </c>
      <c r="AC913" s="401" t="n">
        <v>24</v>
      </c>
      <c r="AD913" s="401" t="n">
        <v>25</v>
      </c>
      <c r="AE913" s="401" t="n">
        <v>26</v>
      </c>
      <c r="AF913" s="401" t="n">
        <v>27</v>
      </c>
      <c r="AG913" s="401" t="n">
        <v>28</v>
      </c>
      <c r="AH913" s="401" t="n">
        <v>29</v>
      </c>
      <c r="AI913" s="401" t="n">
        <v>30</v>
      </c>
      <c r="AJ913" s="401" t="n">
        <v>31</v>
      </c>
      <c r="AK913" s="401" t="n">
        <v>32</v>
      </c>
      <c r="AL913" s="401" t="n">
        <v>33</v>
      </c>
      <c r="AM913" s="401" t="n">
        <v>34</v>
      </c>
      <c r="AN913" s="401" t="n">
        <v>35</v>
      </c>
      <c r="AO913" s="401" t="n">
        <v>36</v>
      </c>
      <c r="AP913" s="401" t="n">
        <v>37</v>
      </c>
      <c r="AQ913" s="401" t="n">
        <v>38</v>
      </c>
      <c r="AR913" s="401" t="n">
        <v>39</v>
      </c>
      <c r="AS913" s="401" t="n">
        <v>40</v>
      </c>
      <c r="AT913" s="401" t="n">
        <v>41</v>
      </c>
      <c r="AU913" s="401" t="n">
        <v>42</v>
      </c>
      <c r="AV913" s="401" t="n">
        <v>43</v>
      </c>
      <c r="AW913" s="401" t="n">
        <v>44</v>
      </c>
      <c r="AX913" s="401" t="n">
        <v>45</v>
      </c>
      <c r="AY913" s="401" t="n">
        <v>46</v>
      </c>
      <c r="AZ913" s="401" t="n">
        <v>47</v>
      </c>
      <c r="BA913" s="401" t="n">
        <v>48</v>
      </c>
      <c r="BB913" s="401" t="n">
        <v>49</v>
      </c>
      <c r="BC913" s="401" t="n">
        <v>50</v>
      </c>
      <c r="BD913" s="401" t="n">
        <v>51</v>
      </c>
      <c r="BE913" s="401" t="n">
        <v>52</v>
      </c>
      <c r="BF913" s="401" t="n">
        <v>53</v>
      </c>
      <c r="BG913" s="401" t="n">
        <v>54</v>
      </c>
      <c r="BH913" s="401" t="n">
        <v>55</v>
      </c>
      <c r="BI913" s="401" t="n">
        <v>56</v>
      </c>
      <c r="BJ913" s="401" t="n">
        <v>57</v>
      </c>
      <c r="BK913" s="401" t="n">
        <v>58</v>
      </c>
      <c r="BL913" s="401" t="n">
        <v>59</v>
      </c>
      <c r="BM913" s="401" t="n">
        <v>60</v>
      </c>
      <c r="BN913" s="401" t="n">
        <v>61</v>
      </c>
      <c r="BO913" s="401" t="n">
        <v>62</v>
      </c>
      <c r="BP913" s="401" t="n">
        <v>63</v>
      </c>
      <c r="BQ913" s="401" t="n">
        <v>64</v>
      </c>
      <c r="BR913" s="401" t="n">
        <v>65</v>
      </c>
      <c r="BS913" s="401" t="n">
        <v>66</v>
      </c>
      <c r="BT913" s="401" t="n">
        <v>67</v>
      </c>
      <c r="BU913" s="401" t="n">
        <v>68</v>
      </c>
      <c r="BV913" s="401" t="n">
        <v>69</v>
      </c>
      <c r="BW913" s="401" t="n">
        <v>70</v>
      </c>
      <c r="BX913" s="401" t="n">
        <v>71</v>
      </c>
      <c r="BY913" s="401" t="n">
        <v>72</v>
      </c>
      <c r="BZ913" s="401" t="n">
        <v>73</v>
      </c>
      <c r="CA913" s="401" t="n">
        <v>74</v>
      </c>
      <c r="CB913" s="401" t="n">
        <v>75</v>
      </c>
      <c r="CC913" s="401" t="n">
        <v>76</v>
      </c>
      <c r="CD913" s="401" t="n">
        <v>77</v>
      </c>
      <c r="CE913" s="401" t="n">
        <v>78</v>
      </c>
      <c r="CF913" s="401" t="n">
        <v>79</v>
      </c>
      <c r="CG913" s="401" t="n">
        <v>80</v>
      </c>
      <c r="CH913" s="401" t="n">
        <v>81</v>
      </c>
      <c r="CI913" s="401" t="n">
        <v>82</v>
      </c>
      <c r="CJ913" s="401" t="n">
        <v>83</v>
      </c>
      <c r="CK913" s="401" t="n">
        <v>84</v>
      </c>
      <c r="CL913" s="401" t="n">
        <v>85</v>
      </c>
      <c r="CM913" s="401" t="n">
        <v>86</v>
      </c>
      <c r="CN913" s="401" t="n">
        <v>87</v>
      </c>
      <c r="CO913" s="401" t="n">
        <v>88</v>
      </c>
      <c r="CP913" s="401" t="n">
        <v>89</v>
      </c>
      <c r="CQ913" s="401" t="n">
        <v>90</v>
      </c>
      <c r="CR913" s="401" t="n">
        <v>91</v>
      </c>
      <c r="CS913" s="401" t="n">
        <v>92</v>
      </c>
      <c r="CT913" s="401" t="n">
        <v>93</v>
      </c>
      <c r="CU913" s="401" t="n">
        <v>94</v>
      </c>
      <c r="CV913" s="401" t="n">
        <v>95</v>
      </c>
      <c r="CW913" s="401" t="n">
        <v>96</v>
      </c>
      <c r="CX913" s="401" t="n">
        <v>97</v>
      </c>
      <c r="CY913" s="401" t="n">
        <v>98</v>
      </c>
      <c r="CZ913" s="401" t="n">
        <v>99</v>
      </c>
      <c r="DA913" s="401" t="n">
        <v>100</v>
      </c>
      <c r="DB913" s="401" t="n">
        <v>101</v>
      </c>
      <c r="DC913" s="401" t="n">
        <v>102</v>
      </c>
      <c r="DD913" s="401" t="n">
        <v>103</v>
      </c>
      <c r="DE913" s="401" t="n">
        <v>104</v>
      </c>
      <c r="DF913" s="401" t="n">
        <v>105</v>
      </c>
      <c r="DG913" s="401" t="n">
        <v>106</v>
      </c>
      <c r="DH913" s="401" t="n">
        <v>107</v>
      </c>
      <c r="DI913" s="401" t="n">
        <v>108</v>
      </c>
      <c r="DJ913" s="401" t="n">
        <v>109</v>
      </c>
      <c r="DK913" s="401" t="n">
        <v>110</v>
      </c>
      <c r="DL913" s="401" t="n">
        <v>111</v>
      </c>
      <c r="DM913" s="401" t="n">
        <v>112</v>
      </c>
      <c r="DN913" s="401" t="n">
        <v>113</v>
      </c>
      <c r="DO913" s="401" t="n">
        <v>114</v>
      </c>
      <c r="DP913" s="401" t="n">
        <v>115</v>
      </c>
      <c r="DQ913" s="401" t="n">
        <v>116</v>
      </c>
      <c r="DR913" s="401" t="n">
        <v>117</v>
      </c>
      <c r="DS913" s="401" t="n">
        <v>118</v>
      </c>
      <c r="DT913" s="401" t="n">
        <v>119</v>
      </c>
      <c r="DU913" s="401" t="n">
        <v>120</v>
      </c>
      <c r="DV913" s="401" t="n">
        <v>121</v>
      </c>
      <c r="DW913" s="401" t="n">
        <v>122</v>
      </c>
      <c r="DX913" s="401" t="n">
        <v>123</v>
      </c>
      <c r="DY913" s="401" t="n">
        <v>124</v>
      </c>
      <c r="DZ913" s="401" t="n">
        <v>125</v>
      </c>
      <c r="EA913" s="401" t="n">
        <v>126</v>
      </c>
      <c r="EB913" s="401" t="n">
        <v>127</v>
      </c>
      <c r="EC913" s="401" t="n">
        <v>128</v>
      </c>
      <c r="ED913" s="401" t="n">
        <v>129</v>
      </c>
      <c r="EE913" s="401" t="n">
        <v>130</v>
      </c>
      <c r="EF913" s="401" t="n">
        <v>131</v>
      </c>
      <c r="EG913" s="401" t="n">
        <v>132</v>
      </c>
      <c r="EH913" s="401" t="n">
        <v>133</v>
      </c>
      <c r="EI913" s="401" t="n">
        <v>134</v>
      </c>
      <c r="EJ913" s="401" t="n">
        <v>135</v>
      </c>
      <c r="EK913" s="401" t="n">
        <v>136</v>
      </c>
      <c r="EL913" s="401" t="n">
        <v>137</v>
      </c>
      <c r="EM913" s="401" t="n">
        <v>138</v>
      </c>
      <c r="EN913" s="401" t="n">
        <v>139</v>
      </c>
      <c r="EO913" s="401" t="n">
        <v>140</v>
      </c>
      <c r="EP913" s="401" t="n">
        <v>141</v>
      </c>
      <c r="EQ913" s="401" t="n">
        <v>142</v>
      </c>
      <c r="ER913" s="401" t="n">
        <v>143</v>
      </c>
      <c r="ES913" s="401" t="n">
        <v>144</v>
      </c>
      <c r="ET913" s="401" t="n">
        <v>145</v>
      </c>
      <c r="EU913" s="401" t="n">
        <v>146</v>
      </c>
      <c r="EV913" s="401" t="n">
        <v>147</v>
      </c>
      <c r="EW913" s="401" t="n">
        <v>148</v>
      </c>
      <c r="EX913" s="401" t="n">
        <v>149</v>
      </c>
      <c r="EY913" s="401" t="n">
        <v>150</v>
      </c>
      <c r="EZ913" s="401" t="n">
        <v>151</v>
      </c>
      <c r="FA913" s="401" t="n">
        <v>152</v>
      </c>
      <c r="FB913" s="401" t="n">
        <v>153</v>
      </c>
      <c r="FC913" s="401" t="n">
        <v>154</v>
      </c>
      <c r="FD913" s="401" t="n">
        <v>155</v>
      </c>
      <c r="FE913" s="401" t="n">
        <v>156</v>
      </c>
      <c r="FF913" s="401" t="n">
        <v>157</v>
      </c>
      <c r="FG913" s="401" t="n">
        <v>158</v>
      </c>
      <c r="FH913" s="401" t="n">
        <v>159</v>
      </c>
      <c r="FI913" s="401" t="n">
        <v>160</v>
      </c>
      <c r="FJ913" s="401" t="n">
        <v>161</v>
      </c>
      <c r="FK913" s="401" t="n">
        <v>162</v>
      </c>
      <c r="FL913" s="401" t="n">
        <v>163</v>
      </c>
      <c r="FM913" s="401" t="n">
        <v>164</v>
      </c>
      <c r="FN913" s="401" t="n">
        <v>165</v>
      </c>
      <c r="FO913" s="401" t="n">
        <v>166</v>
      </c>
      <c r="FP913" s="401" t="n">
        <v>167</v>
      </c>
      <c r="FQ913" s="401" t="n">
        <v>168</v>
      </c>
      <c r="FR913" s="401" t="n">
        <v>169</v>
      </c>
      <c r="FS913" s="401" t="n">
        <v>170</v>
      </c>
      <c r="FT913" s="401" t="n">
        <v>171</v>
      </c>
      <c r="FU913" s="401" t="n">
        <v>172</v>
      </c>
      <c r="FV913" s="401" t="n">
        <v>173</v>
      </c>
      <c r="FW913" s="401" t="n">
        <v>174</v>
      </c>
      <c r="FX913" s="401" t="n">
        <v>175</v>
      </c>
      <c r="FY913" s="401" t="n">
        <v>176</v>
      </c>
      <c r="FZ913" s="401" t="n">
        <v>177</v>
      </c>
      <c r="GA913" s="401" t="n">
        <v>178</v>
      </c>
      <c r="GB913" s="401" t="n">
        <v>179</v>
      </c>
      <c r="GC913" s="401" t="n">
        <v>180</v>
      </c>
      <c r="GD913" s="401" t="n">
        <v>181</v>
      </c>
      <c r="GE913" s="401" t="n">
        <v>182</v>
      </c>
      <c r="GF913" s="401" t="n">
        <v>183</v>
      </c>
      <c r="GG913" s="401" t="n">
        <v>184</v>
      </c>
      <c r="GH913" s="401" t="n">
        <v>185</v>
      </c>
    </row>
    <row r="914" customFormat="false" ht="12.75" hidden="false" customHeight="false" outlineLevel="0" collapsed="false">
      <c r="E914" s="401" t="s">
        <v>225</v>
      </c>
      <c r="F914" s="401" t="n">
        <v>122</v>
      </c>
      <c r="G914" s="401" t="n">
        <v>110</v>
      </c>
      <c r="H914" s="401" t="n">
        <v>99</v>
      </c>
      <c r="I914" s="401" t="n">
        <v>140</v>
      </c>
      <c r="J914" s="401" t="n">
        <v>126</v>
      </c>
      <c r="K914" s="401" t="n">
        <v>43</v>
      </c>
      <c r="L914" s="401" t="n">
        <v>90</v>
      </c>
      <c r="M914" s="401" t="n">
        <v>127</v>
      </c>
      <c r="N914" s="401" t="n">
        <v>177</v>
      </c>
      <c r="O914" s="401" t="n">
        <v>64</v>
      </c>
      <c r="P914" s="401" t="n">
        <v>164</v>
      </c>
      <c r="Q914" s="401" t="n">
        <v>120</v>
      </c>
      <c r="R914" s="401" t="n">
        <v>60</v>
      </c>
      <c r="S914" s="401" t="n">
        <v>142</v>
      </c>
      <c r="T914" s="401" t="n">
        <v>137</v>
      </c>
      <c r="U914" s="401" t="n">
        <v>62</v>
      </c>
      <c r="V914" s="401" t="n">
        <v>129</v>
      </c>
      <c r="W914" s="401" t="n">
        <v>25</v>
      </c>
      <c r="X914" s="401" t="n">
        <v>125</v>
      </c>
      <c r="Y914" s="401" t="n">
        <v>136</v>
      </c>
      <c r="Z914" s="401" t="n">
        <v>149</v>
      </c>
      <c r="AA914" s="401" t="n">
        <v>74</v>
      </c>
      <c r="AB914" s="401" t="n">
        <v>12</v>
      </c>
      <c r="AC914" s="401" t="n">
        <v>117</v>
      </c>
      <c r="AD914" s="401" t="n">
        <v>18</v>
      </c>
      <c r="AE914" s="401" t="n">
        <v>100</v>
      </c>
      <c r="AF914" s="401" t="n">
        <v>44</v>
      </c>
      <c r="AG914" s="401" t="n">
        <v>146</v>
      </c>
      <c r="AH914" s="401" t="n">
        <v>10</v>
      </c>
      <c r="AI914" s="401" t="n">
        <v>46</v>
      </c>
      <c r="AJ914" s="401" t="n">
        <v>138</v>
      </c>
      <c r="AK914" s="401" t="n">
        <v>66</v>
      </c>
      <c r="AL914" s="401" t="n">
        <v>97</v>
      </c>
      <c r="AM914" s="401" t="n">
        <v>56</v>
      </c>
      <c r="AN914" s="401" t="n">
        <v>184</v>
      </c>
      <c r="AO914" s="401" t="n">
        <v>50</v>
      </c>
      <c r="AP914" s="401" t="n">
        <v>3</v>
      </c>
      <c r="AQ914" s="401" t="n">
        <v>30</v>
      </c>
      <c r="AR914" s="401" t="n">
        <v>148</v>
      </c>
      <c r="AS914" s="401" t="n">
        <v>171</v>
      </c>
      <c r="AT914" s="401" t="n">
        <v>95</v>
      </c>
      <c r="AU914" s="401" t="n">
        <v>158</v>
      </c>
      <c r="AV914" s="401" t="n">
        <v>104</v>
      </c>
      <c r="AW914" s="401" t="n">
        <v>40</v>
      </c>
      <c r="AX914" s="401" t="n">
        <v>89</v>
      </c>
      <c r="AY914" s="401" t="n">
        <v>38</v>
      </c>
      <c r="AZ914" s="401" t="n">
        <v>144</v>
      </c>
      <c r="BA914" s="401" t="n">
        <v>156</v>
      </c>
      <c r="BB914" s="401" t="n">
        <v>6</v>
      </c>
      <c r="BC914" s="401" t="n">
        <v>179</v>
      </c>
      <c r="BD914" s="401" t="n">
        <v>87</v>
      </c>
      <c r="BE914" s="401" t="n">
        <v>69</v>
      </c>
      <c r="BF914" s="401" t="n">
        <v>34</v>
      </c>
      <c r="BG914" s="401" t="n">
        <v>123</v>
      </c>
      <c r="BH914" s="401" t="n">
        <v>24</v>
      </c>
      <c r="BI914" s="401" t="n">
        <v>174</v>
      </c>
      <c r="BJ914" s="401" t="n">
        <v>141</v>
      </c>
      <c r="BK914" s="401" t="n">
        <v>5</v>
      </c>
      <c r="BL914" s="401" t="n">
        <v>73</v>
      </c>
      <c r="BM914" s="401" t="n">
        <v>31</v>
      </c>
      <c r="BN914" s="401" t="n">
        <v>92</v>
      </c>
      <c r="BO914" s="401" t="n">
        <v>16</v>
      </c>
      <c r="BP914" s="401" t="n">
        <v>81</v>
      </c>
      <c r="BQ914" s="401" t="n">
        <v>131</v>
      </c>
      <c r="BR914" s="401" t="n">
        <v>78</v>
      </c>
      <c r="BS914" s="401" t="n">
        <v>105</v>
      </c>
      <c r="BT914" s="401" t="n">
        <v>11</v>
      </c>
      <c r="BU914" s="401" t="n">
        <v>165</v>
      </c>
      <c r="BV914" s="401" t="n">
        <v>76</v>
      </c>
      <c r="BW914" s="401" t="n">
        <v>94</v>
      </c>
      <c r="BX914" s="401" t="n">
        <v>23</v>
      </c>
      <c r="BY914" s="401" t="n">
        <v>150</v>
      </c>
      <c r="BZ914" s="401" t="n">
        <v>172</v>
      </c>
      <c r="CA914" s="401" t="n">
        <v>20</v>
      </c>
      <c r="CB914" s="401" t="n">
        <v>166</v>
      </c>
      <c r="CC914" s="401" t="n">
        <v>80</v>
      </c>
      <c r="CD914" s="401" t="n">
        <v>159</v>
      </c>
      <c r="CE914" s="401" t="n">
        <v>52</v>
      </c>
      <c r="CF914" s="401" t="n">
        <v>102</v>
      </c>
      <c r="CG914" s="401" t="n">
        <v>161</v>
      </c>
      <c r="CH914" s="401" t="n">
        <v>133</v>
      </c>
      <c r="CI914" s="401" t="n">
        <v>4</v>
      </c>
      <c r="CJ914" s="401" t="n">
        <v>185</v>
      </c>
      <c r="CK914" s="401" t="n">
        <v>178</v>
      </c>
      <c r="CL914" s="401" t="n">
        <v>59</v>
      </c>
      <c r="CM914" s="401" t="n">
        <v>183</v>
      </c>
      <c r="CN914" s="401" t="n">
        <v>29</v>
      </c>
      <c r="CO914" s="401" t="n">
        <v>55</v>
      </c>
      <c r="CP914" s="401" t="n">
        <v>128</v>
      </c>
      <c r="CQ914" s="401" t="n">
        <v>7</v>
      </c>
      <c r="CR914" s="401" t="n">
        <v>54</v>
      </c>
      <c r="CS914" s="401" t="n">
        <v>83</v>
      </c>
      <c r="CT914" s="401" t="n">
        <v>71</v>
      </c>
      <c r="CU914" s="401" t="n">
        <v>132</v>
      </c>
      <c r="CV914" s="401" t="n">
        <v>61</v>
      </c>
      <c r="CW914" s="401" t="n">
        <v>180</v>
      </c>
      <c r="CX914" s="401" t="n">
        <v>86</v>
      </c>
      <c r="CY914" s="401" t="n">
        <v>2</v>
      </c>
      <c r="CZ914" s="401" t="n">
        <v>32</v>
      </c>
      <c r="DA914" s="401" t="n">
        <v>58</v>
      </c>
      <c r="DB914" s="401" t="n">
        <v>175</v>
      </c>
      <c r="DC914" s="401" t="n">
        <v>170</v>
      </c>
      <c r="DD914" s="401" t="n">
        <v>96</v>
      </c>
      <c r="DE914" s="401" t="n">
        <v>116</v>
      </c>
      <c r="DF914" s="401" t="n">
        <v>153</v>
      </c>
      <c r="DG914" s="401" t="n">
        <v>77</v>
      </c>
      <c r="DH914" s="401" t="n">
        <v>155</v>
      </c>
      <c r="DI914" s="401" t="n">
        <v>57</v>
      </c>
      <c r="DJ914" s="401" t="n">
        <v>101</v>
      </c>
      <c r="DK914" s="401" t="n">
        <v>98</v>
      </c>
      <c r="DL914" s="401" t="n">
        <v>39</v>
      </c>
      <c r="DM914" s="401" t="n">
        <v>115</v>
      </c>
      <c r="DN914" s="401" t="n">
        <v>119</v>
      </c>
      <c r="DO914" s="401" t="n">
        <v>182</v>
      </c>
      <c r="DP914" s="401" t="n">
        <v>106</v>
      </c>
      <c r="DQ914" s="401" t="n">
        <v>82</v>
      </c>
      <c r="DR914" s="401" t="n">
        <v>13</v>
      </c>
      <c r="DS914" s="401" t="n">
        <v>147</v>
      </c>
      <c r="DT914" s="401" t="n">
        <v>111</v>
      </c>
      <c r="DU914" s="401" t="n">
        <v>152</v>
      </c>
      <c r="DV914" s="401" t="n">
        <v>169</v>
      </c>
      <c r="DW914" s="401" t="n">
        <v>114</v>
      </c>
      <c r="DX914" s="401" t="n">
        <v>160</v>
      </c>
      <c r="DY914" s="401" t="n">
        <v>72</v>
      </c>
      <c r="DZ914" s="401" t="n">
        <v>28</v>
      </c>
      <c r="EA914" s="401" t="n">
        <v>139</v>
      </c>
      <c r="EB914" s="401" t="n">
        <v>65</v>
      </c>
      <c r="EC914" s="401" t="n">
        <v>135</v>
      </c>
      <c r="ED914" s="401" t="n">
        <v>17</v>
      </c>
      <c r="EE914" s="401" t="n">
        <v>167</v>
      </c>
      <c r="EF914" s="401" t="n">
        <v>130</v>
      </c>
      <c r="EG914" s="401" t="n">
        <v>88</v>
      </c>
      <c r="EH914" s="401" t="n">
        <v>1</v>
      </c>
      <c r="EI914" s="401" t="n">
        <v>168</v>
      </c>
      <c r="EJ914" s="401" t="n">
        <v>93</v>
      </c>
      <c r="EK914" s="401" t="n">
        <v>124</v>
      </c>
      <c r="EL914" s="401" t="n">
        <v>15</v>
      </c>
      <c r="EM914" s="401" t="n">
        <v>21</v>
      </c>
      <c r="EN914" s="401" t="n">
        <v>26</v>
      </c>
      <c r="EO914" s="401" t="n">
        <v>49</v>
      </c>
      <c r="EP914" s="401" t="n">
        <v>27</v>
      </c>
      <c r="EQ914" s="401" t="n">
        <v>41</v>
      </c>
      <c r="ER914" s="401" t="n">
        <v>37</v>
      </c>
      <c r="ES914" s="401" t="n">
        <v>47</v>
      </c>
      <c r="ET914" s="401" t="n">
        <v>163</v>
      </c>
      <c r="EU914" s="401" t="n">
        <v>45</v>
      </c>
      <c r="EV914" s="401" t="n">
        <v>68</v>
      </c>
      <c r="EW914" s="401" t="n">
        <v>14</v>
      </c>
      <c r="EX914" s="401" t="n">
        <v>157</v>
      </c>
      <c r="EY914" s="401" t="n">
        <v>108</v>
      </c>
      <c r="EZ914" s="401" t="n">
        <v>70</v>
      </c>
      <c r="FA914" s="401" t="n">
        <v>109</v>
      </c>
      <c r="FB914" s="401" t="n">
        <v>176</v>
      </c>
      <c r="FC914" s="401" t="n">
        <v>118</v>
      </c>
      <c r="FD914" s="401" t="n">
        <v>173</v>
      </c>
      <c r="FE914" s="401" t="n">
        <v>75</v>
      </c>
      <c r="FF914" s="401" t="n">
        <v>143</v>
      </c>
      <c r="FG914" s="401" t="n">
        <v>42</v>
      </c>
      <c r="FH914" s="401" t="n">
        <v>48</v>
      </c>
      <c r="FI914" s="401" t="n">
        <v>151</v>
      </c>
      <c r="FJ914" s="401" t="n">
        <v>19</v>
      </c>
      <c r="FK914" s="401" t="n">
        <v>181</v>
      </c>
      <c r="FL914" s="401" t="n">
        <v>9</v>
      </c>
      <c r="FM914" s="401" t="n">
        <v>33</v>
      </c>
      <c r="FN914" s="401" t="n">
        <v>113</v>
      </c>
      <c r="FO914" s="401" t="n">
        <v>22</v>
      </c>
      <c r="FP914" s="401" t="n">
        <v>145</v>
      </c>
      <c r="FQ914" s="401" t="n">
        <v>79</v>
      </c>
      <c r="FR914" s="401" t="n">
        <v>121</v>
      </c>
      <c r="FS914" s="401" t="n">
        <v>112</v>
      </c>
      <c r="FT914" s="401" t="n">
        <v>8</v>
      </c>
      <c r="FU914" s="401" t="n">
        <v>103</v>
      </c>
      <c r="FV914" s="401" t="n">
        <v>107</v>
      </c>
      <c r="FW914" s="401" t="n">
        <v>63</v>
      </c>
      <c r="FX914" s="401" t="n">
        <v>91</v>
      </c>
      <c r="FY914" s="401" t="n">
        <v>154</v>
      </c>
      <c r="FZ914" s="401" t="n">
        <v>53</v>
      </c>
      <c r="GA914" s="401" t="n">
        <v>84</v>
      </c>
      <c r="GB914" s="401" t="n">
        <v>36</v>
      </c>
      <c r="GC914" s="401" t="n">
        <v>67</v>
      </c>
      <c r="GD914" s="401" t="n">
        <v>162</v>
      </c>
      <c r="GE914" s="401" t="n">
        <v>134</v>
      </c>
      <c r="GF914" s="401" t="n">
        <v>85</v>
      </c>
      <c r="GG914" s="401" t="n">
        <v>35</v>
      </c>
      <c r="GH914" s="401" t="n">
        <v>51</v>
      </c>
    </row>
    <row r="915" customFormat="false" ht="12.75" hidden="false" customHeight="false" outlineLevel="0" collapsed="false">
      <c r="E915" s="401" t="s">
        <v>227</v>
      </c>
      <c r="F915" s="401" t="n">
        <v>185</v>
      </c>
      <c r="G915" s="401" t="n">
        <v>98</v>
      </c>
      <c r="H915" s="401" t="n">
        <v>74</v>
      </c>
      <c r="I915" s="401" t="n">
        <v>8</v>
      </c>
      <c r="J915" s="401" t="n">
        <v>42</v>
      </c>
      <c r="K915" s="401" t="n">
        <v>60</v>
      </c>
      <c r="L915" s="401" t="n">
        <v>26</v>
      </c>
      <c r="M915" s="401" t="n">
        <v>110</v>
      </c>
      <c r="N915" s="401" t="n">
        <v>176</v>
      </c>
      <c r="O915" s="401" t="n">
        <v>19</v>
      </c>
      <c r="P915" s="401" t="n">
        <v>40</v>
      </c>
      <c r="Q915" s="401" t="n">
        <v>93</v>
      </c>
      <c r="R915" s="401" t="n">
        <v>161</v>
      </c>
      <c r="S915" s="401" t="n">
        <v>87</v>
      </c>
      <c r="T915" s="401" t="n">
        <v>57</v>
      </c>
      <c r="U915" s="401" t="n">
        <v>137</v>
      </c>
      <c r="V915" s="401" t="n">
        <v>78</v>
      </c>
      <c r="W915" s="401" t="n">
        <v>116</v>
      </c>
      <c r="X915" s="401" t="n">
        <v>162</v>
      </c>
      <c r="Y915" s="401" t="n">
        <v>103</v>
      </c>
      <c r="Z915" s="401" t="n">
        <v>69</v>
      </c>
      <c r="AA915" s="401" t="n">
        <v>104</v>
      </c>
      <c r="AB915" s="401" t="n">
        <v>15</v>
      </c>
      <c r="AC915" s="401" t="n">
        <v>51</v>
      </c>
      <c r="AD915" s="401" t="n">
        <v>147</v>
      </c>
      <c r="AE915" s="401" t="n">
        <v>67</v>
      </c>
      <c r="AF915" s="401" t="n">
        <v>79</v>
      </c>
      <c r="AG915" s="401" t="n">
        <v>109</v>
      </c>
      <c r="AH915" s="401" t="n">
        <v>92</v>
      </c>
      <c r="AI915" s="401" t="n">
        <v>2</v>
      </c>
      <c r="AJ915" s="401" t="n">
        <v>150</v>
      </c>
      <c r="AK915" s="401" t="n">
        <v>28</v>
      </c>
      <c r="AL915" s="401" t="n">
        <v>120</v>
      </c>
      <c r="AM915" s="401" t="n">
        <v>46</v>
      </c>
      <c r="AN915" s="401" t="n">
        <v>71</v>
      </c>
      <c r="AO915" s="401" t="n">
        <v>170</v>
      </c>
      <c r="AP915" s="401" t="n">
        <v>85</v>
      </c>
      <c r="AQ915" s="401" t="n">
        <v>177</v>
      </c>
      <c r="AR915" s="401" t="n">
        <v>183</v>
      </c>
      <c r="AS915" s="401" t="n">
        <v>13</v>
      </c>
      <c r="AT915" s="401" t="n">
        <v>64</v>
      </c>
      <c r="AU915" s="401" t="n">
        <v>14</v>
      </c>
      <c r="AV915" s="401" t="n">
        <v>129</v>
      </c>
      <c r="AW915" s="401" t="n">
        <v>96</v>
      </c>
      <c r="AX915" s="401" t="n">
        <v>124</v>
      </c>
      <c r="AY915" s="401" t="n">
        <v>148</v>
      </c>
      <c r="AZ915" s="401" t="n">
        <v>113</v>
      </c>
      <c r="BA915" s="401" t="n">
        <v>142</v>
      </c>
      <c r="BB915" s="401" t="n">
        <v>70</v>
      </c>
      <c r="BC915" s="401" t="n">
        <v>81</v>
      </c>
      <c r="BD915" s="401" t="n">
        <v>167</v>
      </c>
      <c r="BE915" s="401" t="n">
        <v>33</v>
      </c>
      <c r="BF915" s="401" t="n">
        <v>144</v>
      </c>
      <c r="BG915" s="401" t="n">
        <v>146</v>
      </c>
      <c r="BH915" s="401" t="n">
        <v>66</v>
      </c>
      <c r="BI915" s="401" t="n">
        <v>117</v>
      </c>
      <c r="BJ915" s="401" t="n">
        <v>5</v>
      </c>
      <c r="BK915" s="401" t="n">
        <v>112</v>
      </c>
      <c r="BL915" s="401" t="n">
        <v>97</v>
      </c>
      <c r="BM915" s="401" t="n">
        <v>52</v>
      </c>
      <c r="BN915" s="401" t="n">
        <v>160</v>
      </c>
      <c r="BO915" s="401" t="n">
        <v>50</v>
      </c>
      <c r="BP915" s="401" t="n">
        <v>7</v>
      </c>
      <c r="BQ915" s="401" t="n">
        <v>41</v>
      </c>
      <c r="BR915" s="401" t="n">
        <v>138</v>
      </c>
      <c r="BS915" s="401" t="n">
        <v>108</v>
      </c>
      <c r="BT915" s="401" t="n">
        <v>63</v>
      </c>
      <c r="BU915" s="401" t="n">
        <v>29</v>
      </c>
      <c r="BV915" s="401" t="n">
        <v>11</v>
      </c>
      <c r="BW915" s="401" t="n">
        <v>111</v>
      </c>
      <c r="BX915" s="401" t="n">
        <v>35</v>
      </c>
      <c r="BY915" s="401" t="n">
        <v>163</v>
      </c>
      <c r="BZ915" s="401" t="n">
        <v>152</v>
      </c>
      <c r="CA915" s="401" t="n">
        <v>83</v>
      </c>
      <c r="CB915" s="401" t="n">
        <v>21</v>
      </c>
      <c r="CC915" s="401" t="n">
        <v>179</v>
      </c>
      <c r="CD915" s="401" t="n">
        <v>30</v>
      </c>
      <c r="CE915" s="401" t="n">
        <v>17</v>
      </c>
      <c r="CF915" s="401" t="n">
        <v>158</v>
      </c>
      <c r="CG915" s="401" t="n">
        <v>127</v>
      </c>
      <c r="CH915" s="401" t="n">
        <v>184</v>
      </c>
      <c r="CI915" s="401" t="n">
        <v>165</v>
      </c>
      <c r="CJ915" s="401" t="n">
        <v>72</v>
      </c>
      <c r="CK915" s="401" t="n">
        <v>172</v>
      </c>
      <c r="CL915" s="401" t="n">
        <v>36</v>
      </c>
      <c r="CM915" s="401" t="n">
        <v>102</v>
      </c>
      <c r="CN915" s="401" t="n">
        <v>151</v>
      </c>
      <c r="CO915" s="401" t="n">
        <v>175</v>
      </c>
      <c r="CP915" s="401" t="n">
        <v>31</v>
      </c>
      <c r="CQ915" s="401" t="n">
        <v>131</v>
      </c>
      <c r="CR915" s="401" t="n">
        <v>49</v>
      </c>
      <c r="CS915" s="401" t="n">
        <v>123</v>
      </c>
      <c r="CT915" s="401" t="n">
        <v>6</v>
      </c>
      <c r="CU915" s="401" t="n">
        <v>141</v>
      </c>
      <c r="CV915" s="401" t="n">
        <v>86</v>
      </c>
      <c r="CW915" s="401" t="n">
        <v>89</v>
      </c>
      <c r="CX915" s="401" t="n">
        <v>106</v>
      </c>
      <c r="CY915" s="401" t="n">
        <v>4</v>
      </c>
      <c r="CZ915" s="401" t="n">
        <v>12</v>
      </c>
      <c r="DA915" s="401" t="n">
        <v>76</v>
      </c>
      <c r="DB915" s="401" t="n">
        <v>182</v>
      </c>
      <c r="DC915" s="401" t="n">
        <v>55</v>
      </c>
      <c r="DD915" s="401" t="n">
        <v>56</v>
      </c>
      <c r="DE915" s="401" t="n">
        <v>82</v>
      </c>
      <c r="DF915" s="401" t="n">
        <v>3</v>
      </c>
      <c r="DG915" s="401" t="n">
        <v>118</v>
      </c>
      <c r="DH915" s="401" t="n">
        <v>178</v>
      </c>
      <c r="DI915" s="401" t="n">
        <v>139</v>
      </c>
      <c r="DJ915" s="401" t="n">
        <v>130</v>
      </c>
      <c r="DK915" s="401" t="n">
        <v>122</v>
      </c>
      <c r="DL915" s="401" t="n">
        <v>65</v>
      </c>
      <c r="DM915" s="401" t="n">
        <v>168</v>
      </c>
      <c r="DN915" s="401" t="n">
        <v>39</v>
      </c>
      <c r="DO915" s="401" t="n">
        <v>181</v>
      </c>
      <c r="DP915" s="401" t="n">
        <v>23</v>
      </c>
      <c r="DQ915" s="401" t="n">
        <v>99</v>
      </c>
      <c r="DR915" s="401" t="n">
        <v>34</v>
      </c>
      <c r="DS915" s="401" t="n">
        <v>61</v>
      </c>
      <c r="DT915" s="401" t="n">
        <v>143</v>
      </c>
      <c r="DU915" s="401" t="n">
        <v>156</v>
      </c>
      <c r="DV915" s="401" t="n">
        <v>115</v>
      </c>
      <c r="DW915" s="401" t="n">
        <v>18</v>
      </c>
      <c r="DX915" s="401" t="n">
        <v>180</v>
      </c>
      <c r="DY915" s="401" t="n">
        <v>45</v>
      </c>
      <c r="DZ915" s="401" t="n">
        <v>154</v>
      </c>
      <c r="EA915" s="401" t="n">
        <v>73</v>
      </c>
      <c r="EB915" s="401" t="n">
        <v>119</v>
      </c>
      <c r="EC915" s="401" t="n">
        <v>166</v>
      </c>
      <c r="ED915" s="401" t="n">
        <v>43</v>
      </c>
      <c r="EE915" s="401" t="n">
        <v>37</v>
      </c>
      <c r="EF915" s="401" t="n">
        <v>114</v>
      </c>
      <c r="EG915" s="401" t="n">
        <v>153</v>
      </c>
      <c r="EH915" s="401" t="n">
        <v>134</v>
      </c>
      <c r="EI915" s="401" t="n">
        <v>68</v>
      </c>
      <c r="EJ915" s="401" t="n">
        <v>121</v>
      </c>
      <c r="EK915" s="401" t="n">
        <v>157</v>
      </c>
      <c r="EL915" s="401" t="n">
        <v>173</v>
      </c>
      <c r="EM915" s="401" t="n">
        <v>105</v>
      </c>
      <c r="EN915" s="401" t="n">
        <v>62</v>
      </c>
      <c r="EO915" s="401" t="n">
        <v>133</v>
      </c>
      <c r="EP915" s="401" t="n">
        <v>10</v>
      </c>
      <c r="EQ915" s="401" t="n">
        <v>91</v>
      </c>
      <c r="ER915" s="401" t="n">
        <v>47</v>
      </c>
      <c r="ES915" s="401" t="n">
        <v>53</v>
      </c>
      <c r="ET915" s="401" t="n">
        <v>149</v>
      </c>
      <c r="EU915" s="401" t="n">
        <v>140</v>
      </c>
      <c r="EV915" s="401" t="n">
        <v>25</v>
      </c>
      <c r="EW915" s="401" t="n">
        <v>32</v>
      </c>
      <c r="EX915" s="401" t="n">
        <v>1</v>
      </c>
      <c r="EY915" s="401" t="n">
        <v>101</v>
      </c>
      <c r="EZ915" s="401" t="n">
        <v>24</v>
      </c>
      <c r="FA915" s="401" t="n">
        <v>126</v>
      </c>
      <c r="FB915" s="401" t="n">
        <v>132</v>
      </c>
      <c r="FC915" s="401" t="n">
        <v>38</v>
      </c>
      <c r="FD915" s="401" t="n">
        <v>174</v>
      </c>
      <c r="FE915" s="401" t="n">
        <v>90</v>
      </c>
      <c r="FF915" s="401" t="n">
        <v>58</v>
      </c>
      <c r="FG915" s="401" t="n">
        <v>155</v>
      </c>
      <c r="FH915" s="401" t="n">
        <v>107</v>
      </c>
      <c r="FI915" s="401" t="n">
        <v>22</v>
      </c>
      <c r="FJ915" s="401" t="n">
        <v>59</v>
      </c>
      <c r="FK915" s="401" t="n">
        <v>48</v>
      </c>
      <c r="FL915" s="401" t="n">
        <v>44</v>
      </c>
      <c r="FM915" s="401" t="n">
        <v>16</v>
      </c>
      <c r="FN915" s="401" t="n">
        <v>164</v>
      </c>
      <c r="FO915" s="401" t="n">
        <v>94</v>
      </c>
      <c r="FP915" s="401" t="n">
        <v>128</v>
      </c>
      <c r="FQ915" s="401" t="n">
        <v>136</v>
      </c>
      <c r="FR915" s="401" t="n">
        <v>75</v>
      </c>
      <c r="FS915" s="401" t="n">
        <v>77</v>
      </c>
      <c r="FT915" s="401" t="n">
        <v>20</v>
      </c>
      <c r="FU915" s="401" t="n">
        <v>84</v>
      </c>
      <c r="FV915" s="401" t="n">
        <v>145</v>
      </c>
      <c r="FW915" s="401" t="n">
        <v>95</v>
      </c>
      <c r="FX915" s="401" t="n">
        <v>88</v>
      </c>
      <c r="FY915" s="401" t="n">
        <v>9</v>
      </c>
      <c r="FZ915" s="401" t="n">
        <v>171</v>
      </c>
      <c r="GA915" s="401" t="n">
        <v>159</v>
      </c>
      <c r="GB915" s="401" t="n">
        <v>27</v>
      </c>
      <c r="GC915" s="401" t="n">
        <v>54</v>
      </c>
      <c r="GD915" s="401" t="n">
        <v>125</v>
      </c>
      <c r="GE915" s="401" t="n">
        <v>135</v>
      </c>
      <c r="GF915" s="401" t="n">
        <v>80</v>
      </c>
      <c r="GG915" s="401" t="n">
        <v>100</v>
      </c>
      <c r="GH915" s="401" t="n">
        <v>169</v>
      </c>
    </row>
    <row r="917" customFormat="false" ht="12.75" hidden="false" customHeight="false" outlineLevel="0" collapsed="false">
      <c r="D917" s="446" t="n">
        <v>186</v>
      </c>
      <c r="E917" s="39" t="s">
        <v>250</v>
      </c>
    </row>
    <row r="918" customFormat="false" ht="12.75" hidden="false" customHeight="false" outlineLevel="0" collapsed="false">
      <c r="E918" s="401" t="s">
        <v>198</v>
      </c>
      <c r="F918" s="401" t="n">
        <v>1</v>
      </c>
      <c r="G918" s="401" t="n">
        <v>2</v>
      </c>
      <c r="H918" s="401" t="n">
        <v>3</v>
      </c>
      <c r="I918" s="401" t="n">
        <v>4</v>
      </c>
      <c r="J918" s="401" t="n">
        <v>5</v>
      </c>
      <c r="K918" s="401" t="n">
        <v>6</v>
      </c>
      <c r="L918" s="401" t="n">
        <v>7</v>
      </c>
      <c r="M918" s="401" t="n">
        <v>8</v>
      </c>
      <c r="N918" s="401" t="n">
        <v>9</v>
      </c>
      <c r="O918" s="401" t="n">
        <v>10</v>
      </c>
      <c r="P918" s="401" t="n">
        <v>11</v>
      </c>
      <c r="Q918" s="401" t="n">
        <v>12</v>
      </c>
      <c r="R918" s="401" t="n">
        <v>13</v>
      </c>
      <c r="S918" s="401" t="n">
        <v>14</v>
      </c>
      <c r="T918" s="401" t="n">
        <v>15</v>
      </c>
      <c r="U918" s="401" t="n">
        <v>16</v>
      </c>
      <c r="V918" s="401" t="n">
        <v>17</v>
      </c>
      <c r="W918" s="401" t="n">
        <v>18</v>
      </c>
      <c r="X918" s="401" t="n">
        <v>19</v>
      </c>
      <c r="Y918" s="401" t="n">
        <v>20</v>
      </c>
      <c r="Z918" s="401" t="n">
        <v>21</v>
      </c>
      <c r="AA918" s="401" t="n">
        <v>22</v>
      </c>
      <c r="AB918" s="401" t="n">
        <v>23</v>
      </c>
      <c r="AC918" s="401" t="n">
        <v>24</v>
      </c>
      <c r="AD918" s="401" t="n">
        <v>25</v>
      </c>
      <c r="AE918" s="401" t="n">
        <v>26</v>
      </c>
      <c r="AF918" s="401" t="n">
        <v>27</v>
      </c>
      <c r="AG918" s="401" t="n">
        <v>28</v>
      </c>
      <c r="AH918" s="401" t="n">
        <v>29</v>
      </c>
      <c r="AI918" s="401" t="n">
        <v>30</v>
      </c>
      <c r="AJ918" s="401" t="n">
        <v>31</v>
      </c>
      <c r="AK918" s="401" t="n">
        <v>32</v>
      </c>
      <c r="AL918" s="401" t="n">
        <v>33</v>
      </c>
      <c r="AM918" s="401" t="n">
        <v>34</v>
      </c>
      <c r="AN918" s="401" t="n">
        <v>35</v>
      </c>
      <c r="AO918" s="401" t="n">
        <v>36</v>
      </c>
      <c r="AP918" s="401" t="n">
        <v>37</v>
      </c>
      <c r="AQ918" s="401" t="n">
        <v>38</v>
      </c>
      <c r="AR918" s="401" t="n">
        <v>39</v>
      </c>
      <c r="AS918" s="401" t="n">
        <v>40</v>
      </c>
      <c r="AT918" s="401" t="n">
        <v>41</v>
      </c>
      <c r="AU918" s="401" t="n">
        <v>42</v>
      </c>
      <c r="AV918" s="401" t="n">
        <v>43</v>
      </c>
      <c r="AW918" s="401" t="n">
        <v>44</v>
      </c>
      <c r="AX918" s="401" t="n">
        <v>45</v>
      </c>
      <c r="AY918" s="401" t="n">
        <v>46</v>
      </c>
      <c r="AZ918" s="401" t="n">
        <v>47</v>
      </c>
      <c r="BA918" s="401" t="n">
        <v>48</v>
      </c>
      <c r="BB918" s="401" t="n">
        <v>49</v>
      </c>
      <c r="BC918" s="401" t="n">
        <v>50</v>
      </c>
      <c r="BD918" s="401" t="n">
        <v>51</v>
      </c>
      <c r="BE918" s="401" t="n">
        <v>52</v>
      </c>
      <c r="BF918" s="401" t="n">
        <v>53</v>
      </c>
      <c r="BG918" s="401" t="n">
        <v>54</v>
      </c>
      <c r="BH918" s="401" t="n">
        <v>55</v>
      </c>
      <c r="BI918" s="401" t="n">
        <v>56</v>
      </c>
      <c r="BJ918" s="401" t="n">
        <v>57</v>
      </c>
      <c r="BK918" s="401" t="n">
        <v>58</v>
      </c>
      <c r="BL918" s="401" t="n">
        <v>59</v>
      </c>
      <c r="BM918" s="401" t="n">
        <v>60</v>
      </c>
      <c r="BN918" s="401" t="n">
        <v>61</v>
      </c>
      <c r="BO918" s="401" t="n">
        <v>62</v>
      </c>
      <c r="BP918" s="401" t="n">
        <v>63</v>
      </c>
      <c r="BQ918" s="401" t="n">
        <v>64</v>
      </c>
      <c r="BR918" s="401" t="n">
        <v>65</v>
      </c>
      <c r="BS918" s="401" t="n">
        <v>66</v>
      </c>
      <c r="BT918" s="401" t="n">
        <v>67</v>
      </c>
      <c r="BU918" s="401" t="n">
        <v>68</v>
      </c>
      <c r="BV918" s="401" t="n">
        <v>69</v>
      </c>
      <c r="BW918" s="401" t="n">
        <v>70</v>
      </c>
      <c r="BX918" s="401" t="n">
        <v>71</v>
      </c>
      <c r="BY918" s="401" t="n">
        <v>72</v>
      </c>
      <c r="BZ918" s="401" t="n">
        <v>73</v>
      </c>
      <c r="CA918" s="401" t="n">
        <v>74</v>
      </c>
      <c r="CB918" s="401" t="n">
        <v>75</v>
      </c>
      <c r="CC918" s="401" t="n">
        <v>76</v>
      </c>
      <c r="CD918" s="401" t="n">
        <v>77</v>
      </c>
      <c r="CE918" s="401" t="n">
        <v>78</v>
      </c>
      <c r="CF918" s="401" t="n">
        <v>79</v>
      </c>
      <c r="CG918" s="401" t="n">
        <v>80</v>
      </c>
      <c r="CH918" s="401" t="n">
        <v>81</v>
      </c>
      <c r="CI918" s="401" t="n">
        <v>82</v>
      </c>
      <c r="CJ918" s="401" t="n">
        <v>83</v>
      </c>
      <c r="CK918" s="401" t="n">
        <v>84</v>
      </c>
      <c r="CL918" s="401" t="n">
        <v>85</v>
      </c>
      <c r="CM918" s="401" t="n">
        <v>86</v>
      </c>
      <c r="CN918" s="401" t="n">
        <v>87</v>
      </c>
      <c r="CO918" s="401" t="n">
        <v>88</v>
      </c>
      <c r="CP918" s="401" t="n">
        <v>89</v>
      </c>
      <c r="CQ918" s="401" t="n">
        <v>90</v>
      </c>
      <c r="CR918" s="401" t="n">
        <v>91</v>
      </c>
      <c r="CS918" s="401" t="n">
        <v>92</v>
      </c>
      <c r="CT918" s="401" t="n">
        <v>93</v>
      </c>
      <c r="CU918" s="401" t="n">
        <v>94</v>
      </c>
      <c r="CV918" s="401" t="n">
        <v>95</v>
      </c>
      <c r="CW918" s="401" t="n">
        <v>96</v>
      </c>
      <c r="CX918" s="401" t="n">
        <v>97</v>
      </c>
      <c r="CY918" s="401" t="n">
        <v>98</v>
      </c>
      <c r="CZ918" s="401" t="n">
        <v>99</v>
      </c>
      <c r="DA918" s="401" t="n">
        <v>100</v>
      </c>
      <c r="DB918" s="401" t="n">
        <v>101</v>
      </c>
      <c r="DC918" s="401" t="n">
        <v>102</v>
      </c>
      <c r="DD918" s="401" t="n">
        <v>103</v>
      </c>
      <c r="DE918" s="401" t="n">
        <v>104</v>
      </c>
      <c r="DF918" s="401" t="n">
        <v>105</v>
      </c>
      <c r="DG918" s="401" t="n">
        <v>106</v>
      </c>
      <c r="DH918" s="401" t="n">
        <v>107</v>
      </c>
      <c r="DI918" s="401" t="n">
        <v>108</v>
      </c>
      <c r="DJ918" s="401" t="n">
        <v>109</v>
      </c>
      <c r="DK918" s="401" t="n">
        <v>110</v>
      </c>
      <c r="DL918" s="401" t="n">
        <v>111</v>
      </c>
      <c r="DM918" s="401" t="n">
        <v>112</v>
      </c>
      <c r="DN918" s="401" t="n">
        <v>113</v>
      </c>
      <c r="DO918" s="401" t="n">
        <v>114</v>
      </c>
      <c r="DP918" s="401" t="n">
        <v>115</v>
      </c>
      <c r="DQ918" s="401" t="n">
        <v>116</v>
      </c>
      <c r="DR918" s="401" t="n">
        <v>117</v>
      </c>
      <c r="DS918" s="401" t="n">
        <v>118</v>
      </c>
      <c r="DT918" s="401" t="n">
        <v>119</v>
      </c>
      <c r="DU918" s="401" t="n">
        <v>120</v>
      </c>
      <c r="DV918" s="401" t="n">
        <v>121</v>
      </c>
      <c r="DW918" s="401" t="n">
        <v>122</v>
      </c>
      <c r="DX918" s="401" t="n">
        <v>123</v>
      </c>
      <c r="DY918" s="401" t="n">
        <v>124</v>
      </c>
      <c r="DZ918" s="401" t="n">
        <v>125</v>
      </c>
      <c r="EA918" s="401" t="n">
        <v>126</v>
      </c>
      <c r="EB918" s="401" t="n">
        <v>127</v>
      </c>
      <c r="EC918" s="401" t="n">
        <v>128</v>
      </c>
      <c r="ED918" s="401" t="n">
        <v>129</v>
      </c>
      <c r="EE918" s="401" t="n">
        <v>130</v>
      </c>
      <c r="EF918" s="401" t="n">
        <v>131</v>
      </c>
      <c r="EG918" s="401" t="n">
        <v>132</v>
      </c>
      <c r="EH918" s="401" t="n">
        <v>133</v>
      </c>
      <c r="EI918" s="401" t="n">
        <v>134</v>
      </c>
      <c r="EJ918" s="401" t="n">
        <v>135</v>
      </c>
      <c r="EK918" s="401" t="n">
        <v>136</v>
      </c>
      <c r="EL918" s="401" t="n">
        <v>137</v>
      </c>
      <c r="EM918" s="401" t="n">
        <v>138</v>
      </c>
      <c r="EN918" s="401" t="n">
        <v>139</v>
      </c>
      <c r="EO918" s="401" t="n">
        <v>140</v>
      </c>
      <c r="EP918" s="401" t="n">
        <v>141</v>
      </c>
      <c r="EQ918" s="401" t="n">
        <v>142</v>
      </c>
      <c r="ER918" s="401" t="n">
        <v>143</v>
      </c>
      <c r="ES918" s="401" t="n">
        <v>144</v>
      </c>
      <c r="ET918" s="401" t="n">
        <v>145</v>
      </c>
      <c r="EU918" s="401" t="n">
        <v>146</v>
      </c>
      <c r="EV918" s="401" t="n">
        <v>147</v>
      </c>
      <c r="EW918" s="401" t="n">
        <v>148</v>
      </c>
      <c r="EX918" s="401" t="n">
        <v>149</v>
      </c>
      <c r="EY918" s="401" t="n">
        <v>150</v>
      </c>
      <c r="EZ918" s="401" t="n">
        <v>151</v>
      </c>
      <c r="FA918" s="401" t="n">
        <v>152</v>
      </c>
      <c r="FB918" s="401" t="n">
        <v>153</v>
      </c>
      <c r="FC918" s="401" t="n">
        <v>154</v>
      </c>
      <c r="FD918" s="401" t="n">
        <v>155</v>
      </c>
      <c r="FE918" s="401" t="n">
        <v>156</v>
      </c>
      <c r="FF918" s="401" t="n">
        <v>157</v>
      </c>
      <c r="FG918" s="401" t="n">
        <v>158</v>
      </c>
      <c r="FH918" s="401" t="n">
        <v>159</v>
      </c>
      <c r="FI918" s="401" t="n">
        <v>160</v>
      </c>
      <c r="FJ918" s="401" t="n">
        <v>161</v>
      </c>
      <c r="FK918" s="401" t="n">
        <v>162</v>
      </c>
      <c r="FL918" s="401" t="n">
        <v>163</v>
      </c>
      <c r="FM918" s="401" t="n">
        <v>164</v>
      </c>
      <c r="FN918" s="401" t="n">
        <v>165</v>
      </c>
      <c r="FO918" s="401" t="n">
        <v>166</v>
      </c>
      <c r="FP918" s="401" t="n">
        <v>167</v>
      </c>
      <c r="FQ918" s="401" t="n">
        <v>168</v>
      </c>
      <c r="FR918" s="401" t="n">
        <v>169</v>
      </c>
      <c r="FS918" s="401" t="n">
        <v>170</v>
      </c>
      <c r="FT918" s="401" t="n">
        <v>171</v>
      </c>
      <c r="FU918" s="401" t="n">
        <v>172</v>
      </c>
      <c r="FV918" s="401" t="n">
        <v>173</v>
      </c>
      <c r="FW918" s="401" t="n">
        <v>174</v>
      </c>
      <c r="FY918" s="401" t="n">
        <v>175</v>
      </c>
      <c r="FZ918" s="401" t="n">
        <v>176</v>
      </c>
      <c r="GA918" s="401" t="n">
        <v>177</v>
      </c>
      <c r="GB918" s="401" t="n">
        <v>178</v>
      </c>
      <c r="GD918" s="401" t="n">
        <v>179</v>
      </c>
      <c r="GE918" s="401" t="n">
        <v>180</v>
      </c>
      <c r="GF918" s="401" t="n">
        <v>181</v>
      </c>
      <c r="GG918" s="401" t="n">
        <v>182</v>
      </c>
      <c r="GI918" s="401" t="n">
        <v>183</v>
      </c>
      <c r="GJ918" s="401" t="n">
        <v>184</v>
      </c>
      <c r="GK918" s="401" t="n">
        <v>185</v>
      </c>
      <c r="GL918" s="401" t="n">
        <v>186</v>
      </c>
    </row>
    <row r="919" customFormat="false" ht="12.75" hidden="false" customHeight="false" outlineLevel="0" collapsed="false">
      <c r="E919" s="401" t="s">
        <v>225</v>
      </c>
      <c r="F919" s="401" t="n">
        <v>28</v>
      </c>
      <c r="G919" s="401" t="n">
        <v>58</v>
      </c>
      <c r="H919" s="401" t="n">
        <v>94</v>
      </c>
      <c r="I919" s="401" t="n">
        <v>161</v>
      </c>
      <c r="J919" s="401" t="n">
        <v>141</v>
      </c>
      <c r="K919" s="401" t="n">
        <v>90</v>
      </c>
      <c r="L919" s="401" t="n">
        <v>68</v>
      </c>
      <c r="M919" s="401" t="n">
        <v>81</v>
      </c>
      <c r="N919" s="401" t="n">
        <v>57</v>
      </c>
      <c r="O919" s="401" t="n">
        <v>180</v>
      </c>
      <c r="P919" s="401" t="n">
        <v>182</v>
      </c>
      <c r="Q919" s="401" t="n">
        <v>74</v>
      </c>
      <c r="R919" s="401" t="n">
        <v>147</v>
      </c>
      <c r="S919" s="401" t="n">
        <v>110</v>
      </c>
      <c r="T919" s="401" t="n">
        <v>93</v>
      </c>
      <c r="U919" s="401" t="n">
        <v>169</v>
      </c>
      <c r="V919" s="401" t="n">
        <v>88</v>
      </c>
      <c r="W919" s="401" t="n">
        <v>64</v>
      </c>
      <c r="X919" s="401" t="n">
        <v>111</v>
      </c>
      <c r="Y919" s="401" t="n">
        <v>179</v>
      </c>
      <c r="Z919" s="401" t="n">
        <v>170</v>
      </c>
      <c r="AA919" s="401" t="n">
        <v>145</v>
      </c>
      <c r="AB919" s="401" t="n">
        <v>54</v>
      </c>
      <c r="AC919" s="401" t="n">
        <v>122</v>
      </c>
      <c r="AD919" s="401" t="n">
        <v>82</v>
      </c>
      <c r="AE919" s="401" t="n">
        <v>29</v>
      </c>
      <c r="AF919" s="401" t="n">
        <v>156</v>
      </c>
      <c r="AG919" s="401" t="n">
        <v>178</v>
      </c>
      <c r="AH919" s="401" t="n">
        <v>17</v>
      </c>
      <c r="AI919" s="401" t="n">
        <v>37</v>
      </c>
      <c r="AJ919" s="401" t="n">
        <v>129</v>
      </c>
      <c r="AK919" s="401" t="n">
        <v>83</v>
      </c>
      <c r="AL919" s="401" t="n">
        <v>114</v>
      </c>
      <c r="AM919" s="401" t="n">
        <v>50</v>
      </c>
      <c r="AN919" s="401" t="n">
        <v>38</v>
      </c>
      <c r="AO919" s="401" t="n">
        <v>10</v>
      </c>
      <c r="AP919" s="401" t="n">
        <v>30</v>
      </c>
      <c r="AQ919" s="401" t="n">
        <v>52</v>
      </c>
      <c r="AR919" s="401" t="n">
        <v>158</v>
      </c>
      <c r="AS919" s="401" t="n">
        <v>106</v>
      </c>
      <c r="AT919" s="401" t="n">
        <v>150</v>
      </c>
      <c r="AU919" s="401" t="n">
        <v>48</v>
      </c>
      <c r="AV919" s="401" t="n">
        <v>67</v>
      </c>
      <c r="AW919" s="401" t="n">
        <v>45</v>
      </c>
      <c r="AX919" s="401" t="n">
        <v>36</v>
      </c>
      <c r="AY919" s="401" t="n">
        <v>3</v>
      </c>
      <c r="AZ919" s="401" t="n">
        <v>85</v>
      </c>
      <c r="BA919" s="401" t="n">
        <v>42</v>
      </c>
      <c r="BB919" s="401" t="n">
        <v>76</v>
      </c>
      <c r="BC919" s="401" t="n">
        <v>177</v>
      </c>
      <c r="BD919" s="401" t="n">
        <v>172</v>
      </c>
      <c r="BE919" s="401" t="n">
        <v>73</v>
      </c>
      <c r="BF919" s="401" t="n">
        <v>92</v>
      </c>
      <c r="BG919" s="401" t="n">
        <v>23</v>
      </c>
      <c r="BH919" s="401" t="n">
        <v>184</v>
      </c>
      <c r="BI919" s="401" t="n">
        <v>4</v>
      </c>
      <c r="BJ919" s="401" t="n">
        <v>99</v>
      </c>
      <c r="BK919" s="401" t="n">
        <v>119</v>
      </c>
      <c r="BL919" s="401" t="n">
        <v>12</v>
      </c>
      <c r="BM919" s="401" t="n">
        <v>183</v>
      </c>
      <c r="BN919" s="401" t="n">
        <v>135</v>
      </c>
      <c r="BO919" s="401" t="n">
        <v>63</v>
      </c>
      <c r="BP919" s="401" t="n">
        <v>14</v>
      </c>
      <c r="BQ919" s="401" t="n">
        <v>20</v>
      </c>
      <c r="BR919" s="401" t="n">
        <v>173</v>
      </c>
      <c r="BS919" s="401" t="n">
        <v>79</v>
      </c>
      <c r="BT919" s="401" t="n">
        <v>185</v>
      </c>
      <c r="BU919" s="401" t="n">
        <v>142</v>
      </c>
      <c r="BV919" s="401" t="n">
        <v>162</v>
      </c>
      <c r="BW919" s="401" t="n">
        <v>32</v>
      </c>
      <c r="BX919" s="401" t="n">
        <v>15</v>
      </c>
      <c r="BY919" s="401" t="n">
        <v>104</v>
      </c>
      <c r="BZ919" s="401" t="n">
        <v>149</v>
      </c>
      <c r="CA919" s="401" t="n">
        <v>97</v>
      </c>
      <c r="CB919" s="401" t="n">
        <v>152</v>
      </c>
      <c r="CC919" s="401" t="n">
        <v>174</v>
      </c>
      <c r="CD919" s="401" t="n">
        <v>143</v>
      </c>
      <c r="CE919" s="401" t="n">
        <v>26</v>
      </c>
      <c r="CF919" s="401" t="n">
        <v>66</v>
      </c>
      <c r="CG919" s="401" t="n">
        <v>7</v>
      </c>
      <c r="CH919" s="401" t="n">
        <v>72</v>
      </c>
      <c r="CI919" s="401" t="n">
        <v>56</v>
      </c>
      <c r="CJ919" s="401" t="n">
        <v>175</v>
      </c>
      <c r="CK919" s="401" t="n">
        <v>51</v>
      </c>
      <c r="CL919" s="401" t="n">
        <v>118</v>
      </c>
      <c r="CM919" s="401" t="n">
        <v>163</v>
      </c>
      <c r="CN919" s="401" t="n">
        <v>34</v>
      </c>
      <c r="CO919" s="401" t="n">
        <v>125</v>
      </c>
      <c r="CP919" s="401" t="n">
        <v>136</v>
      </c>
      <c r="CQ919" s="401" t="n">
        <v>27</v>
      </c>
      <c r="CR919" s="401" t="n">
        <v>65</v>
      </c>
      <c r="CS919" s="401" t="n">
        <v>53</v>
      </c>
      <c r="CT919" s="401" t="n">
        <v>77</v>
      </c>
      <c r="CU919" s="401" t="n">
        <v>168</v>
      </c>
      <c r="CV919" s="401" t="n">
        <v>44</v>
      </c>
      <c r="CW919" s="401" t="n">
        <v>105</v>
      </c>
      <c r="CX919" s="401" t="n">
        <v>60</v>
      </c>
      <c r="CY919" s="401" t="n">
        <v>80</v>
      </c>
      <c r="CZ919" s="401" t="n">
        <v>121</v>
      </c>
      <c r="DA919" s="401" t="n">
        <v>1</v>
      </c>
      <c r="DB919" s="401" t="n">
        <v>43</v>
      </c>
      <c r="DC919" s="401" t="n">
        <v>33</v>
      </c>
      <c r="DD919" s="401" t="n">
        <v>86</v>
      </c>
      <c r="DE919" s="401" t="n">
        <v>148</v>
      </c>
      <c r="DF919" s="401" t="n">
        <v>24</v>
      </c>
      <c r="DG919" s="401" t="n">
        <v>75</v>
      </c>
      <c r="DH919" s="401" t="n">
        <v>61</v>
      </c>
      <c r="DI919" s="401" t="n">
        <v>19</v>
      </c>
      <c r="DJ919" s="401" t="n">
        <v>101</v>
      </c>
      <c r="DK919" s="401" t="n">
        <v>89</v>
      </c>
      <c r="DL919" s="401" t="n">
        <v>40</v>
      </c>
      <c r="DM919" s="401" t="n">
        <v>25</v>
      </c>
      <c r="DN919" s="401" t="n">
        <v>144</v>
      </c>
      <c r="DO919" s="401" t="n">
        <v>133</v>
      </c>
      <c r="DP919" s="401" t="n">
        <v>171</v>
      </c>
      <c r="DQ919" s="401" t="n">
        <v>124</v>
      </c>
      <c r="DR919" s="401" t="n">
        <v>35</v>
      </c>
      <c r="DS919" s="401" t="n">
        <v>167</v>
      </c>
      <c r="DT919" s="401" t="n">
        <v>131</v>
      </c>
      <c r="DU919" s="401" t="n">
        <v>153</v>
      </c>
      <c r="DV919" s="401" t="n">
        <v>9</v>
      </c>
      <c r="DW919" s="401" t="n">
        <v>49</v>
      </c>
      <c r="DX919" s="401" t="n">
        <v>127</v>
      </c>
      <c r="DY919" s="401" t="n">
        <v>116</v>
      </c>
      <c r="DZ919" s="401" t="n">
        <v>78</v>
      </c>
      <c r="EA919" s="401" t="n">
        <v>39</v>
      </c>
      <c r="EB919" s="401" t="n">
        <v>155</v>
      </c>
      <c r="EC919" s="401" t="n">
        <v>6</v>
      </c>
      <c r="ED919" s="401" t="n">
        <v>71</v>
      </c>
      <c r="EE919" s="401" t="n">
        <v>91</v>
      </c>
      <c r="EF919" s="401" t="n">
        <v>164</v>
      </c>
      <c r="EG919" s="401" t="n">
        <v>55</v>
      </c>
      <c r="EH919" s="401" t="n">
        <v>132</v>
      </c>
      <c r="EI919" s="401" t="n">
        <v>87</v>
      </c>
      <c r="EJ919" s="401" t="n">
        <v>8</v>
      </c>
      <c r="EK919" s="401" t="n">
        <v>159</v>
      </c>
      <c r="EL919" s="401" t="n">
        <v>13</v>
      </c>
      <c r="EM919" s="401" t="n">
        <v>186</v>
      </c>
      <c r="EN919" s="401" t="n">
        <v>102</v>
      </c>
      <c r="EO919" s="401" t="n">
        <v>41</v>
      </c>
      <c r="EP919" s="401" t="n">
        <v>62</v>
      </c>
      <c r="EQ919" s="401" t="n">
        <v>31</v>
      </c>
      <c r="ER919" s="401" t="n">
        <v>160</v>
      </c>
      <c r="ES919" s="401" t="n">
        <v>113</v>
      </c>
      <c r="ET919" s="401" t="n">
        <v>22</v>
      </c>
      <c r="EU919" s="401" t="n">
        <v>117</v>
      </c>
      <c r="EV919" s="401" t="n">
        <v>154</v>
      </c>
      <c r="EW919" s="401" t="n">
        <v>107</v>
      </c>
      <c r="EX919" s="401" t="n">
        <v>98</v>
      </c>
      <c r="EY919" s="401" t="n">
        <v>139</v>
      </c>
      <c r="EZ919" s="401" t="n">
        <v>181</v>
      </c>
      <c r="FA919" s="401" t="n">
        <v>120</v>
      </c>
      <c r="FB919" s="401" t="n">
        <v>5</v>
      </c>
      <c r="FC919" s="401" t="n">
        <v>146</v>
      </c>
      <c r="FD919" s="401" t="n">
        <v>123</v>
      </c>
      <c r="FE919" s="401" t="n">
        <v>128</v>
      </c>
      <c r="FF919" s="401" t="n">
        <v>166</v>
      </c>
      <c r="FG919" s="401" t="n">
        <v>96</v>
      </c>
      <c r="FH919" s="401" t="n">
        <v>103</v>
      </c>
      <c r="FI919" s="401" t="n">
        <v>46</v>
      </c>
      <c r="FJ919" s="401" t="n">
        <v>176</v>
      </c>
      <c r="FK919" s="401" t="n">
        <v>151</v>
      </c>
      <c r="FL919" s="401" t="n">
        <v>2</v>
      </c>
      <c r="FM919" s="401" t="n">
        <v>130</v>
      </c>
      <c r="FN919" s="401" t="n">
        <v>138</v>
      </c>
      <c r="FO919" s="401" t="n">
        <v>157</v>
      </c>
      <c r="FP919" s="401" t="n">
        <v>59</v>
      </c>
      <c r="FQ919" s="401" t="n">
        <v>47</v>
      </c>
      <c r="FR919" s="401" t="n">
        <v>16</v>
      </c>
      <c r="FS919" s="401" t="n">
        <v>69</v>
      </c>
      <c r="FT919" s="401" t="n">
        <v>115</v>
      </c>
      <c r="FU919" s="401" t="n">
        <v>126</v>
      </c>
      <c r="FV919" s="401" t="n">
        <v>70</v>
      </c>
      <c r="FW919" s="401" t="n">
        <v>108</v>
      </c>
      <c r="FY919" s="401" t="n">
        <v>109</v>
      </c>
      <c r="FZ919" s="401" t="n">
        <v>84</v>
      </c>
      <c r="GA919" s="401" t="n">
        <v>140</v>
      </c>
      <c r="GB919" s="401" t="n">
        <v>18</v>
      </c>
      <c r="GD919" s="401" t="n">
        <v>100</v>
      </c>
      <c r="GE919" s="401" t="n">
        <v>21</v>
      </c>
      <c r="GF919" s="401" t="n">
        <v>112</v>
      </c>
      <c r="GG919" s="401" t="n">
        <v>137</v>
      </c>
      <c r="GI919" s="401" t="n">
        <v>165</v>
      </c>
      <c r="GJ919" s="401" t="n">
        <v>134</v>
      </c>
      <c r="GK919" s="401" t="n">
        <v>11</v>
      </c>
      <c r="GL919" s="401" t="n">
        <v>95</v>
      </c>
    </row>
    <row r="920" customFormat="false" ht="12.75" hidden="false" customHeight="false" outlineLevel="0" collapsed="false">
      <c r="E920" s="401" t="s">
        <v>227</v>
      </c>
      <c r="F920" s="401" t="n">
        <v>54</v>
      </c>
      <c r="G920" s="401" t="n">
        <v>103</v>
      </c>
      <c r="H920" s="401" t="n">
        <v>60</v>
      </c>
      <c r="I920" s="401" t="n">
        <v>117</v>
      </c>
      <c r="J920" s="401" t="n">
        <v>83</v>
      </c>
      <c r="K920" s="401" t="n">
        <v>17</v>
      </c>
      <c r="L920" s="401" t="n">
        <v>66</v>
      </c>
      <c r="M920" s="401" t="n">
        <v>32</v>
      </c>
      <c r="N920" s="401" t="n">
        <v>58</v>
      </c>
      <c r="O920" s="401" t="n">
        <v>146</v>
      </c>
      <c r="P920" s="401" t="n">
        <v>55</v>
      </c>
      <c r="Q920" s="401" t="n">
        <v>178</v>
      </c>
      <c r="R920" s="401" t="n">
        <v>15</v>
      </c>
      <c r="S920" s="401" t="n">
        <v>21</v>
      </c>
      <c r="T920" s="401" t="n">
        <v>107</v>
      </c>
      <c r="U920" s="401" t="n">
        <v>12</v>
      </c>
      <c r="V920" s="401" t="n">
        <v>8</v>
      </c>
      <c r="W920" s="401" t="n">
        <v>152</v>
      </c>
      <c r="X920" s="401" t="n">
        <v>2</v>
      </c>
      <c r="Y920" s="401" t="n">
        <v>63</v>
      </c>
      <c r="Z920" s="401" t="n">
        <v>14</v>
      </c>
      <c r="AA920" s="401" t="n">
        <v>150</v>
      </c>
      <c r="AB920" s="401" t="n">
        <v>97</v>
      </c>
      <c r="AC920" s="401" t="n">
        <v>127</v>
      </c>
      <c r="AD920" s="401" t="n">
        <v>176</v>
      </c>
      <c r="AE920" s="401" t="n">
        <v>22</v>
      </c>
      <c r="AF920" s="401" t="n">
        <v>119</v>
      </c>
      <c r="AG920" s="401" t="n">
        <v>16</v>
      </c>
      <c r="AH920" s="401" t="n">
        <v>33</v>
      </c>
      <c r="AI920" s="401" t="n">
        <v>42</v>
      </c>
      <c r="AJ920" s="401" t="n">
        <v>24</v>
      </c>
      <c r="AK920" s="401" t="n">
        <v>18</v>
      </c>
      <c r="AL920" s="401" t="n">
        <v>87</v>
      </c>
      <c r="AM920" s="401" t="n">
        <v>170</v>
      </c>
      <c r="AN920" s="401" t="n">
        <v>126</v>
      </c>
      <c r="AO920" s="401" t="n">
        <v>34</v>
      </c>
      <c r="AP920" s="401" t="n">
        <v>93</v>
      </c>
      <c r="AQ920" s="401" t="n">
        <v>79</v>
      </c>
      <c r="AR920" s="401" t="n">
        <v>52</v>
      </c>
      <c r="AS920" s="401" t="n">
        <v>166</v>
      </c>
      <c r="AT920" s="401" t="n">
        <v>114</v>
      </c>
      <c r="AU920" s="401" t="n">
        <v>64</v>
      </c>
      <c r="AV920" s="401" t="n">
        <v>131</v>
      </c>
      <c r="AW920" s="401" t="n">
        <v>6</v>
      </c>
      <c r="AX920" s="401" t="n">
        <v>159</v>
      </c>
      <c r="AY920" s="401" t="n">
        <v>122</v>
      </c>
      <c r="AZ920" s="401" t="n">
        <v>171</v>
      </c>
      <c r="BA920" s="401" t="n">
        <v>179</v>
      </c>
      <c r="BB920" s="401" t="n">
        <v>105</v>
      </c>
      <c r="BC920" s="401" t="n">
        <v>4</v>
      </c>
      <c r="BD920" s="401" t="n">
        <v>130</v>
      </c>
      <c r="BE920" s="401" t="n">
        <v>39</v>
      </c>
      <c r="BF920" s="401" t="n">
        <v>109</v>
      </c>
      <c r="BG920" s="401" t="n">
        <v>47</v>
      </c>
      <c r="BH920" s="401" t="n">
        <v>68</v>
      </c>
      <c r="BI920" s="401" t="n">
        <v>168</v>
      </c>
      <c r="BJ920" s="401" t="n">
        <v>51</v>
      </c>
      <c r="BK920" s="401" t="n">
        <v>99</v>
      </c>
      <c r="BL920" s="401" t="n">
        <v>135</v>
      </c>
      <c r="BM920" s="401" t="n">
        <v>92</v>
      </c>
      <c r="BN920" s="401" t="n">
        <v>160</v>
      </c>
      <c r="BO920" s="401" t="n">
        <v>125</v>
      </c>
      <c r="BP920" s="401" t="n">
        <v>115</v>
      </c>
      <c r="BQ920" s="401" t="n">
        <v>11</v>
      </c>
      <c r="BR920" s="401" t="n">
        <v>143</v>
      </c>
      <c r="BS920" s="401" t="n">
        <v>30</v>
      </c>
      <c r="BT920" s="401" t="n">
        <v>116</v>
      </c>
      <c r="BU920" s="401" t="n">
        <v>154</v>
      </c>
      <c r="BV920" s="401" t="n">
        <v>90</v>
      </c>
      <c r="BW920" s="401" t="n">
        <v>31</v>
      </c>
      <c r="BX920" s="401" t="n">
        <v>69</v>
      </c>
      <c r="BY920" s="401" t="n">
        <v>76</v>
      </c>
      <c r="BZ920" s="401" t="n">
        <v>27</v>
      </c>
      <c r="CA920" s="401" t="n">
        <v>142</v>
      </c>
      <c r="CB920" s="401" t="n">
        <v>175</v>
      </c>
      <c r="CC920" s="401" t="n">
        <v>95</v>
      </c>
      <c r="CD920" s="401" t="n">
        <v>101</v>
      </c>
      <c r="CE920" s="401" t="n">
        <v>7</v>
      </c>
      <c r="CF920" s="401" t="n">
        <v>36</v>
      </c>
      <c r="CG920" s="401" t="n">
        <v>28</v>
      </c>
      <c r="CH920" s="401" t="n">
        <v>20</v>
      </c>
      <c r="CI920" s="401" t="n">
        <v>140</v>
      </c>
      <c r="CJ920" s="401" t="n">
        <v>10</v>
      </c>
      <c r="CK920" s="401" t="n">
        <v>183</v>
      </c>
      <c r="CL920" s="401" t="n">
        <v>174</v>
      </c>
      <c r="CM920" s="401" t="n">
        <v>85</v>
      </c>
      <c r="CN920" s="401" t="n">
        <v>141</v>
      </c>
      <c r="CO920" s="401" t="n">
        <v>57</v>
      </c>
      <c r="CP920" s="401" t="n">
        <v>91</v>
      </c>
      <c r="CQ920" s="401" t="n">
        <v>167</v>
      </c>
      <c r="CR920" s="401" t="n">
        <v>89</v>
      </c>
      <c r="CS920" s="401" t="n">
        <v>5</v>
      </c>
      <c r="CT920" s="401" t="n">
        <v>37</v>
      </c>
      <c r="CU920" s="401" t="n">
        <v>157</v>
      </c>
      <c r="CV920" s="401" t="n">
        <v>72</v>
      </c>
      <c r="CW920" s="401" t="n">
        <v>45</v>
      </c>
      <c r="CX920" s="401" t="n">
        <v>138</v>
      </c>
      <c r="CY920" s="401" t="n">
        <v>74</v>
      </c>
      <c r="CZ920" s="401" t="n">
        <v>81</v>
      </c>
      <c r="DA920" s="401" t="n">
        <v>96</v>
      </c>
      <c r="DB920" s="401" t="n">
        <v>145</v>
      </c>
      <c r="DC920" s="401" t="n">
        <v>108</v>
      </c>
      <c r="DD920" s="401" t="n">
        <v>71</v>
      </c>
      <c r="DE920" s="401" t="n">
        <v>62</v>
      </c>
      <c r="DF920" s="401" t="n">
        <v>161</v>
      </c>
      <c r="DG920" s="401" t="n">
        <v>98</v>
      </c>
      <c r="DH920" s="401" t="n">
        <v>136</v>
      </c>
      <c r="DI920" s="401" t="n">
        <v>102</v>
      </c>
      <c r="DJ920" s="401" t="n">
        <v>112</v>
      </c>
      <c r="DK920" s="401" t="n">
        <v>3</v>
      </c>
      <c r="DL920" s="401" t="n">
        <v>153</v>
      </c>
      <c r="DM920" s="401" t="n">
        <v>177</v>
      </c>
      <c r="DN920" s="401" t="n">
        <v>84</v>
      </c>
      <c r="DO920" s="401" t="n">
        <v>1</v>
      </c>
      <c r="DP920" s="401" t="n">
        <v>53</v>
      </c>
      <c r="DQ920" s="401" t="n">
        <v>70</v>
      </c>
      <c r="DR920" s="401" t="n">
        <v>41</v>
      </c>
      <c r="DS920" s="401" t="n">
        <v>120</v>
      </c>
      <c r="DT920" s="401" t="n">
        <v>26</v>
      </c>
      <c r="DU920" s="401" t="n">
        <v>73</v>
      </c>
      <c r="DV920" s="401" t="n">
        <v>123</v>
      </c>
      <c r="DW920" s="401" t="n">
        <v>46</v>
      </c>
      <c r="DX920" s="401" t="n">
        <v>9</v>
      </c>
      <c r="DY920" s="401" t="n">
        <v>61</v>
      </c>
      <c r="DZ920" s="401" t="n">
        <v>172</v>
      </c>
      <c r="EA920" s="401" t="n">
        <v>80</v>
      </c>
      <c r="EB920" s="401" t="n">
        <v>38</v>
      </c>
      <c r="EC920" s="401" t="n">
        <v>59</v>
      </c>
      <c r="ED920" s="401" t="n">
        <v>165</v>
      </c>
      <c r="EE920" s="401" t="n">
        <v>29</v>
      </c>
      <c r="EF920" s="401" t="n">
        <v>148</v>
      </c>
      <c r="EG920" s="401" t="n">
        <v>186</v>
      </c>
      <c r="EH920" s="401" t="n">
        <v>49</v>
      </c>
      <c r="EI920" s="401" t="n">
        <v>156</v>
      </c>
      <c r="EJ920" s="401" t="n">
        <v>128</v>
      </c>
      <c r="EK920" s="401" t="n">
        <v>113</v>
      </c>
      <c r="EL920" s="401" t="n">
        <v>106</v>
      </c>
      <c r="EM920" s="401" t="n">
        <v>137</v>
      </c>
      <c r="EN920" s="401" t="n">
        <v>40</v>
      </c>
      <c r="EO920" s="401" t="n">
        <v>56</v>
      </c>
      <c r="EP920" s="401" t="n">
        <v>173</v>
      </c>
      <c r="EQ920" s="401" t="n">
        <v>118</v>
      </c>
      <c r="ER920" s="401" t="n">
        <v>162</v>
      </c>
      <c r="ES920" s="401" t="n">
        <v>181</v>
      </c>
      <c r="ET920" s="401" t="n">
        <v>77</v>
      </c>
      <c r="EU920" s="401" t="n">
        <v>50</v>
      </c>
      <c r="EV920" s="401" t="n">
        <v>19</v>
      </c>
      <c r="EW920" s="401" t="n">
        <v>184</v>
      </c>
      <c r="EX920" s="401" t="n">
        <v>13</v>
      </c>
      <c r="EY920" s="401" t="n">
        <v>124</v>
      </c>
      <c r="EZ920" s="401" t="n">
        <v>139</v>
      </c>
      <c r="FA920" s="401" t="n">
        <v>182</v>
      </c>
      <c r="FB920" s="401" t="n">
        <v>155</v>
      </c>
      <c r="FC920" s="401" t="n">
        <v>185</v>
      </c>
      <c r="FD920" s="401" t="n">
        <v>111</v>
      </c>
      <c r="FE920" s="401" t="n">
        <v>134</v>
      </c>
      <c r="FF920" s="401" t="n">
        <v>94</v>
      </c>
      <c r="FG920" s="401" t="n">
        <v>100</v>
      </c>
      <c r="FH920" s="401" t="n">
        <v>43</v>
      </c>
      <c r="FI920" s="401" t="n">
        <v>147</v>
      </c>
      <c r="FJ920" s="401" t="n">
        <v>133</v>
      </c>
      <c r="FK920" s="401" t="n">
        <v>65</v>
      </c>
      <c r="FL920" s="401" t="n">
        <v>35</v>
      </c>
      <c r="FM920" s="401" t="n">
        <v>86</v>
      </c>
      <c r="FN920" s="401" t="n">
        <v>129</v>
      </c>
      <c r="FO920" s="401" t="n">
        <v>180</v>
      </c>
      <c r="FP920" s="401" t="n">
        <v>169</v>
      </c>
      <c r="FQ920" s="401" t="n">
        <v>82</v>
      </c>
      <c r="FR920" s="401" t="n">
        <v>132</v>
      </c>
      <c r="FS920" s="401" t="n">
        <v>67</v>
      </c>
      <c r="FT920" s="401" t="n">
        <v>104</v>
      </c>
      <c r="FU920" s="401" t="n">
        <v>23</v>
      </c>
      <c r="FV920" s="401" t="n">
        <v>75</v>
      </c>
      <c r="FW920" s="401" t="n">
        <v>151</v>
      </c>
      <c r="FY920" s="401" t="n">
        <v>44</v>
      </c>
      <c r="FZ920" s="401" t="n">
        <v>78</v>
      </c>
      <c r="GA920" s="401" t="n">
        <v>25</v>
      </c>
      <c r="GB920" s="401" t="n">
        <v>163</v>
      </c>
      <c r="GD920" s="401" t="n">
        <v>110</v>
      </c>
      <c r="GE920" s="401" t="n">
        <v>149</v>
      </c>
      <c r="GF920" s="401" t="n">
        <v>164</v>
      </c>
      <c r="GG920" s="401" t="n">
        <v>48</v>
      </c>
      <c r="GI920" s="401" t="n">
        <v>158</v>
      </c>
      <c r="GJ920" s="401" t="n">
        <v>144</v>
      </c>
      <c r="GK920" s="401" t="n">
        <v>121</v>
      </c>
      <c r="GL920" s="401" t="n">
        <v>88</v>
      </c>
    </row>
    <row r="922" customFormat="false" ht="12.75" hidden="false" customHeight="false" outlineLevel="0" collapsed="false">
      <c r="D922" s="446" t="n">
        <v>187</v>
      </c>
      <c r="E922" s="39" t="s">
        <v>250</v>
      </c>
    </row>
    <row r="923" customFormat="false" ht="12.75" hidden="false" customHeight="false" outlineLevel="0" collapsed="false">
      <c r="E923" s="401" t="s">
        <v>198</v>
      </c>
      <c r="F923" s="401" t="n">
        <v>1</v>
      </c>
      <c r="G923" s="401" t="n">
        <v>2</v>
      </c>
      <c r="H923" s="401" t="n">
        <v>3</v>
      </c>
      <c r="I923" s="401" t="n">
        <v>4</v>
      </c>
      <c r="J923" s="401" t="n">
        <v>5</v>
      </c>
      <c r="K923" s="401" t="n">
        <v>6</v>
      </c>
      <c r="L923" s="401" t="n">
        <v>7</v>
      </c>
      <c r="M923" s="401" t="n">
        <v>8</v>
      </c>
      <c r="N923" s="401" t="n">
        <v>9</v>
      </c>
      <c r="O923" s="401" t="n">
        <v>10</v>
      </c>
      <c r="P923" s="401" t="n">
        <v>11</v>
      </c>
      <c r="Q923" s="401" t="n">
        <v>12</v>
      </c>
      <c r="R923" s="401" t="n">
        <v>13</v>
      </c>
      <c r="S923" s="401" t="n">
        <v>14</v>
      </c>
      <c r="T923" s="401" t="n">
        <v>15</v>
      </c>
      <c r="U923" s="401" t="n">
        <v>16</v>
      </c>
      <c r="V923" s="401" t="n">
        <v>17</v>
      </c>
      <c r="W923" s="401" t="n">
        <v>18</v>
      </c>
      <c r="X923" s="401" t="n">
        <v>19</v>
      </c>
      <c r="Y923" s="401" t="n">
        <v>20</v>
      </c>
      <c r="Z923" s="401" t="n">
        <v>21</v>
      </c>
      <c r="AA923" s="401" t="n">
        <v>22</v>
      </c>
      <c r="AB923" s="401" t="n">
        <v>23</v>
      </c>
      <c r="AC923" s="401" t="n">
        <v>24</v>
      </c>
      <c r="AD923" s="401" t="n">
        <v>25</v>
      </c>
      <c r="AE923" s="401" t="n">
        <v>26</v>
      </c>
      <c r="AF923" s="401" t="n">
        <v>27</v>
      </c>
      <c r="AG923" s="401" t="n">
        <v>28</v>
      </c>
      <c r="AH923" s="401" t="n">
        <v>29</v>
      </c>
      <c r="AI923" s="401" t="n">
        <v>30</v>
      </c>
      <c r="AJ923" s="401" t="n">
        <v>31</v>
      </c>
      <c r="AK923" s="401" t="n">
        <v>32</v>
      </c>
      <c r="AL923" s="401" t="n">
        <v>33</v>
      </c>
      <c r="AM923" s="401" t="n">
        <v>34</v>
      </c>
      <c r="AN923" s="401" t="n">
        <v>35</v>
      </c>
      <c r="AO923" s="401" t="n">
        <v>36</v>
      </c>
      <c r="AP923" s="401" t="n">
        <v>37</v>
      </c>
      <c r="AQ923" s="401" t="n">
        <v>38</v>
      </c>
      <c r="AR923" s="401" t="n">
        <v>39</v>
      </c>
      <c r="AS923" s="401" t="n">
        <v>40</v>
      </c>
      <c r="AT923" s="401" t="n">
        <v>41</v>
      </c>
      <c r="AU923" s="401" t="n">
        <v>42</v>
      </c>
      <c r="AV923" s="401" t="n">
        <v>43</v>
      </c>
      <c r="AW923" s="401" t="n">
        <v>44</v>
      </c>
      <c r="AX923" s="401" t="n">
        <v>45</v>
      </c>
      <c r="AY923" s="401" t="n">
        <v>46</v>
      </c>
      <c r="AZ923" s="401" t="n">
        <v>47</v>
      </c>
      <c r="BA923" s="401" t="n">
        <v>48</v>
      </c>
      <c r="BB923" s="401" t="n">
        <v>49</v>
      </c>
      <c r="BC923" s="401" t="n">
        <v>50</v>
      </c>
      <c r="BD923" s="401" t="n">
        <v>51</v>
      </c>
      <c r="BE923" s="401" t="n">
        <v>52</v>
      </c>
      <c r="BF923" s="401" t="n">
        <v>53</v>
      </c>
      <c r="BG923" s="401" t="n">
        <v>54</v>
      </c>
      <c r="BH923" s="401" t="n">
        <v>55</v>
      </c>
      <c r="BI923" s="401" t="n">
        <v>56</v>
      </c>
      <c r="BJ923" s="401" t="n">
        <v>57</v>
      </c>
      <c r="BK923" s="401" t="n">
        <v>58</v>
      </c>
      <c r="BL923" s="401" t="n">
        <v>59</v>
      </c>
      <c r="BM923" s="401" t="n">
        <v>60</v>
      </c>
      <c r="BN923" s="401" t="n">
        <v>61</v>
      </c>
      <c r="BO923" s="401" t="n">
        <v>62</v>
      </c>
      <c r="BP923" s="401" t="n">
        <v>63</v>
      </c>
      <c r="BQ923" s="401" t="n">
        <v>64</v>
      </c>
      <c r="BR923" s="401" t="n">
        <v>65</v>
      </c>
      <c r="BS923" s="401" t="n">
        <v>66</v>
      </c>
      <c r="BT923" s="401" t="n">
        <v>67</v>
      </c>
      <c r="BU923" s="401" t="n">
        <v>68</v>
      </c>
      <c r="BV923" s="401" t="n">
        <v>69</v>
      </c>
      <c r="BW923" s="401" t="n">
        <v>70</v>
      </c>
      <c r="BX923" s="401" t="n">
        <v>71</v>
      </c>
      <c r="BY923" s="401" t="n">
        <v>72</v>
      </c>
      <c r="BZ923" s="401" t="n">
        <v>73</v>
      </c>
      <c r="CA923" s="401" t="n">
        <v>74</v>
      </c>
      <c r="CB923" s="401" t="n">
        <v>75</v>
      </c>
      <c r="CC923" s="401" t="n">
        <v>76</v>
      </c>
      <c r="CD923" s="401" t="n">
        <v>77</v>
      </c>
      <c r="CE923" s="401" t="n">
        <v>78</v>
      </c>
      <c r="CF923" s="401" t="n">
        <v>79</v>
      </c>
      <c r="CG923" s="401" t="n">
        <v>80</v>
      </c>
      <c r="CH923" s="401" t="n">
        <v>81</v>
      </c>
      <c r="CI923" s="401" t="n">
        <v>82</v>
      </c>
      <c r="CJ923" s="401" t="n">
        <v>83</v>
      </c>
      <c r="CK923" s="401" t="n">
        <v>84</v>
      </c>
      <c r="CL923" s="401" t="n">
        <v>85</v>
      </c>
      <c r="CM923" s="401" t="n">
        <v>86</v>
      </c>
      <c r="CN923" s="401" t="n">
        <v>87</v>
      </c>
      <c r="CO923" s="401" t="n">
        <v>88</v>
      </c>
      <c r="CP923" s="401" t="n">
        <v>89</v>
      </c>
      <c r="CQ923" s="401" t="n">
        <v>90</v>
      </c>
      <c r="CR923" s="401" t="n">
        <v>91</v>
      </c>
      <c r="CS923" s="401" t="n">
        <v>92</v>
      </c>
      <c r="CT923" s="401" t="n">
        <v>93</v>
      </c>
      <c r="CU923" s="401" t="n">
        <v>94</v>
      </c>
      <c r="CV923" s="401" t="n">
        <v>95</v>
      </c>
      <c r="CW923" s="401" t="n">
        <v>96</v>
      </c>
      <c r="CX923" s="401" t="n">
        <v>97</v>
      </c>
      <c r="CY923" s="401" t="n">
        <v>98</v>
      </c>
      <c r="CZ923" s="401" t="n">
        <v>99</v>
      </c>
      <c r="DA923" s="401" t="n">
        <v>100</v>
      </c>
      <c r="DB923" s="401" t="n">
        <v>101</v>
      </c>
      <c r="DC923" s="401" t="n">
        <v>102</v>
      </c>
      <c r="DD923" s="401" t="n">
        <v>103</v>
      </c>
      <c r="DE923" s="401" t="n">
        <v>104</v>
      </c>
      <c r="DF923" s="401" t="n">
        <v>105</v>
      </c>
      <c r="DG923" s="401" t="n">
        <v>106</v>
      </c>
      <c r="DH923" s="401" t="n">
        <v>107</v>
      </c>
      <c r="DI923" s="401" t="n">
        <v>108</v>
      </c>
      <c r="DJ923" s="401" t="n">
        <v>109</v>
      </c>
      <c r="DK923" s="401" t="n">
        <v>110</v>
      </c>
      <c r="DL923" s="401" t="n">
        <v>111</v>
      </c>
      <c r="DM923" s="401" t="n">
        <v>112</v>
      </c>
      <c r="DN923" s="401" t="n">
        <v>113</v>
      </c>
      <c r="DO923" s="401" t="n">
        <v>114</v>
      </c>
      <c r="DP923" s="401" t="n">
        <v>115</v>
      </c>
      <c r="DQ923" s="401" t="n">
        <v>116</v>
      </c>
      <c r="DR923" s="401" t="n">
        <v>117</v>
      </c>
      <c r="DS923" s="401" t="n">
        <v>118</v>
      </c>
      <c r="DT923" s="401" t="n">
        <v>119</v>
      </c>
      <c r="DU923" s="401" t="n">
        <v>120</v>
      </c>
      <c r="DV923" s="401" t="n">
        <v>121</v>
      </c>
      <c r="DW923" s="401" t="n">
        <v>122</v>
      </c>
      <c r="DX923" s="401" t="n">
        <v>123</v>
      </c>
      <c r="DY923" s="401" t="n">
        <v>124</v>
      </c>
      <c r="DZ923" s="401" t="n">
        <v>125</v>
      </c>
      <c r="EA923" s="401" t="n">
        <v>126</v>
      </c>
      <c r="EB923" s="401" t="n">
        <v>127</v>
      </c>
      <c r="EC923" s="401" t="n">
        <v>128</v>
      </c>
      <c r="ED923" s="401" t="n">
        <v>129</v>
      </c>
      <c r="EE923" s="401" t="n">
        <v>130</v>
      </c>
      <c r="EF923" s="401" t="n">
        <v>131</v>
      </c>
      <c r="EG923" s="401" t="n">
        <v>132</v>
      </c>
      <c r="EH923" s="401" t="n">
        <v>133</v>
      </c>
      <c r="EI923" s="401" t="n">
        <v>134</v>
      </c>
      <c r="EJ923" s="401" t="n">
        <v>135</v>
      </c>
      <c r="EK923" s="401" t="n">
        <v>136</v>
      </c>
      <c r="EL923" s="401" t="n">
        <v>137</v>
      </c>
      <c r="EM923" s="401" t="n">
        <v>138</v>
      </c>
      <c r="EN923" s="401" t="n">
        <v>139</v>
      </c>
      <c r="EO923" s="401" t="n">
        <v>140</v>
      </c>
      <c r="EP923" s="401" t="n">
        <v>141</v>
      </c>
      <c r="EQ923" s="401" t="n">
        <v>142</v>
      </c>
      <c r="ER923" s="401" t="n">
        <v>143</v>
      </c>
      <c r="ES923" s="401" t="n">
        <v>144</v>
      </c>
      <c r="ET923" s="401" t="n">
        <v>145</v>
      </c>
      <c r="EU923" s="401" t="n">
        <v>146</v>
      </c>
      <c r="EV923" s="401" t="n">
        <v>147</v>
      </c>
      <c r="EW923" s="401" t="n">
        <v>148</v>
      </c>
      <c r="EX923" s="401" t="n">
        <v>149</v>
      </c>
      <c r="EY923" s="401" t="n">
        <v>150</v>
      </c>
      <c r="EZ923" s="401" t="n">
        <v>151</v>
      </c>
      <c r="FA923" s="401" t="n">
        <v>152</v>
      </c>
      <c r="FB923" s="401" t="n">
        <v>153</v>
      </c>
      <c r="FC923" s="401" t="n">
        <v>154</v>
      </c>
      <c r="FD923" s="401" t="n">
        <v>155</v>
      </c>
      <c r="FE923" s="401" t="n">
        <v>156</v>
      </c>
      <c r="FF923" s="401" t="n">
        <v>157</v>
      </c>
      <c r="FG923" s="401" t="n">
        <v>158</v>
      </c>
      <c r="FH923" s="401" t="n">
        <v>159</v>
      </c>
      <c r="FI923" s="401" t="n">
        <v>160</v>
      </c>
      <c r="FJ923" s="401" t="n">
        <v>161</v>
      </c>
      <c r="FK923" s="401" t="n">
        <v>162</v>
      </c>
      <c r="FL923" s="401" t="n">
        <v>163</v>
      </c>
      <c r="FM923" s="401" t="n">
        <v>164</v>
      </c>
      <c r="FN923" s="401" t="n">
        <v>165</v>
      </c>
      <c r="FO923" s="401" t="n">
        <v>166</v>
      </c>
      <c r="FP923" s="401" t="n">
        <v>167</v>
      </c>
      <c r="FQ923" s="401" t="n">
        <v>168</v>
      </c>
      <c r="FR923" s="401" t="n">
        <v>169</v>
      </c>
      <c r="FS923" s="401" t="n">
        <v>170</v>
      </c>
      <c r="FT923" s="401" t="n">
        <v>171</v>
      </c>
      <c r="FU923" s="401" t="n">
        <v>172</v>
      </c>
      <c r="FV923" s="401" t="n">
        <v>173</v>
      </c>
      <c r="FW923" s="401" t="n">
        <v>174</v>
      </c>
      <c r="FX923" s="401" t="n">
        <v>175</v>
      </c>
      <c r="FY923" s="401" t="n">
        <v>176</v>
      </c>
      <c r="FZ923" s="401" t="n">
        <v>177</v>
      </c>
      <c r="GA923" s="401" t="n">
        <v>178</v>
      </c>
      <c r="GB923" s="401" t="n">
        <v>179</v>
      </c>
      <c r="GD923" s="401" t="n">
        <v>180</v>
      </c>
      <c r="GE923" s="401" t="n">
        <v>181</v>
      </c>
      <c r="GF923" s="401" t="n">
        <v>182</v>
      </c>
      <c r="GG923" s="401" t="n">
        <v>183</v>
      </c>
      <c r="GI923" s="401" t="n">
        <v>184</v>
      </c>
      <c r="GJ923" s="401" t="n">
        <v>185</v>
      </c>
      <c r="GK923" s="401" t="n">
        <v>186</v>
      </c>
      <c r="GL923" s="401" t="n">
        <v>187</v>
      </c>
    </row>
    <row r="924" customFormat="false" ht="12.75" hidden="false" customHeight="false" outlineLevel="0" collapsed="false">
      <c r="E924" s="401" t="s">
        <v>225</v>
      </c>
      <c r="F924" s="401" t="n">
        <v>14</v>
      </c>
      <c r="G924" s="401" t="n">
        <v>101</v>
      </c>
      <c r="H924" s="401" t="n">
        <v>57</v>
      </c>
      <c r="I924" s="401" t="n">
        <v>38</v>
      </c>
      <c r="J924" s="401" t="n">
        <v>124</v>
      </c>
      <c r="K924" s="401" t="n">
        <v>99</v>
      </c>
      <c r="L924" s="401" t="n">
        <v>140</v>
      </c>
      <c r="M924" s="401" t="n">
        <v>147</v>
      </c>
      <c r="N924" s="401" t="n">
        <v>172</v>
      </c>
      <c r="O924" s="401" t="n">
        <v>184</v>
      </c>
      <c r="P924" s="401" t="n">
        <v>63</v>
      </c>
      <c r="Q924" s="401" t="n">
        <v>119</v>
      </c>
      <c r="R924" s="401" t="n">
        <v>130</v>
      </c>
      <c r="S924" s="401" t="n">
        <v>1</v>
      </c>
      <c r="T924" s="401" t="n">
        <v>141</v>
      </c>
      <c r="U924" s="401" t="n">
        <v>77</v>
      </c>
      <c r="V924" s="401" t="n">
        <v>131</v>
      </c>
      <c r="W924" s="401" t="n">
        <v>81</v>
      </c>
      <c r="X924" s="401" t="n">
        <v>157</v>
      </c>
      <c r="Y924" s="401" t="n">
        <v>87</v>
      </c>
      <c r="Z924" s="401" t="n">
        <v>49</v>
      </c>
      <c r="AA924" s="401" t="n">
        <v>106</v>
      </c>
      <c r="AB924" s="401" t="n">
        <v>10</v>
      </c>
      <c r="AC924" s="401" t="n">
        <v>115</v>
      </c>
      <c r="AD924" s="401" t="n">
        <v>88</v>
      </c>
      <c r="AE924" s="401" t="n">
        <v>170</v>
      </c>
      <c r="AF924" s="401" t="n">
        <v>60</v>
      </c>
      <c r="AG924" s="401" t="n">
        <v>50</v>
      </c>
      <c r="AH924" s="401" t="n">
        <v>146</v>
      </c>
      <c r="AI924" s="401" t="n">
        <v>142</v>
      </c>
      <c r="AJ924" s="401" t="n">
        <v>117</v>
      </c>
      <c r="AK924" s="401" t="n">
        <v>149</v>
      </c>
      <c r="AL924" s="401" t="n">
        <v>92</v>
      </c>
      <c r="AM924" s="401" t="n">
        <v>27</v>
      </c>
      <c r="AN924" s="401" t="n">
        <v>31</v>
      </c>
      <c r="AO924" s="401" t="n">
        <v>104</v>
      </c>
      <c r="AP924" s="401" t="n">
        <v>85</v>
      </c>
      <c r="AQ924" s="401" t="n">
        <v>70</v>
      </c>
      <c r="AR924" s="401" t="n">
        <v>78</v>
      </c>
      <c r="AS924" s="401" t="n">
        <v>44</v>
      </c>
      <c r="AT924" s="401" t="n">
        <v>4</v>
      </c>
      <c r="AU924" s="401" t="n">
        <v>100</v>
      </c>
      <c r="AV924" s="401" t="n">
        <v>165</v>
      </c>
      <c r="AW924" s="401" t="n">
        <v>111</v>
      </c>
      <c r="AX924" s="401" t="n">
        <v>34</v>
      </c>
      <c r="AY924" s="401" t="n">
        <v>29</v>
      </c>
      <c r="AZ924" s="401" t="n">
        <v>134</v>
      </c>
      <c r="BA924" s="401" t="n">
        <v>95</v>
      </c>
      <c r="BB924" s="401" t="n">
        <v>43</v>
      </c>
      <c r="BC924" s="401" t="n">
        <v>62</v>
      </c>
      <c r="BD924" s="401" t="n">
        <v>93</v>
      </c>
      <c r="BE924" s="401" t="n">
        <v>116</v>
      </c>
      <c r="BF924" s="401" t="n">
        <v>75</v>
      </c>
      <c r="BG924" s="401" t="n">
        <v>122</v>
      </c>
      <c r="BH924" s="401" t="n">
        <v>163</v>
      </c>
      <c r="BI924" s="401" t="n">
        <v>68</v>
      </c>
      <c r="BJ924" s="401" t="n">
        <v>59</v>
      </c>
      <c r="BK924" s="401" t="n">
        <v>84</v>
      </c>
      <c r="BL924" s="401" t="n">
        <v>3</v>
      </c>
      <c r="BM924" s="401" t="n">
        <v>86</v>
      </c>
      <c r="BN924" s="401" t="n">
        <v>90</v>
      </c>
      <c r="BO924" s="401" t="n">
        <v>153</v>
      </c>
      <c r="BP924" s="401" t="n">
        <v>183</v>
      </c>
      <c r="BQ924" s="401" t="n">
        <v>47</v>
      </c>
      <c r="BR924" s="401" t="n">
        <v>23</v>
      </c>
      <c r="BS924" s="401" t="n">
        <v>114</v>
      </c>
      <c r="BT924" s="401" t="n">
        <v>18</v>
      </c>
      <c r="BU924" s="401" t="n">
        <v>94</v>
      </c>
      <c r="BV924" s="401" t="n">
        <v>148</v>
      </c>
      <c r="BW924" s="401" t="n">
        <v>171</v>
      </c>
      <c r="BX924" s="401" t="n">
        <v>164</v>
      </c>
      <c r="BY924" s="401" t="n">
        <v>145</v>
      </c>
      <c r="BZ924" s="401" t="n">
        <v>185</v>
      </c>
      <c r="CA924" s="401" t="n">
        <v>72</v>
      </c>
      <c r="CB924" s="401" t="n">
        <v>16</v>
      </c>
      <c r="CC924" s="401" t="n">
        <v>118</v>
      </c>
      <c r="CD924" s="401" t="n">
        <v>65</v>
      </c>
      <c r="CE924" s="401" t="n">
        <v>69</v>
      </c>
      <c r="CF924" s="401" t="n">
        <v>136</v>
      </c>
      <c r="CG924" s="401" t="n">
        <v>166</v>
      </c>
      <c r="CH924" s="401" t="n">
        <v>178</v>
      </c>
      <c r="CI924" s="401" t="n">
        <v>35</v>
      </c>
      <c r="CJ924" s="401" t="n">
        <v>96</v>
      </c>
      <c r="CK924" s="401" t="n">
        <v>6</v>
      </c>
      <c r="CL924" s="401" t="n">
        <v>154</v>
      </c>
      <c r="CM924" s="401" t="n">
        <v>182</v>
      </c>
      <c r="CN924" s="401" t="n">
        <v>158</v>
      </c>
      <c r="CO924" s="401" t="n">
        <v>5</v>
      </c>
      <c r="CP924" s="401" t="n">
        <v>151</v>
      </c>
      <c r="CQ924" s="401" t="n">
        <v>176</v>
      </c>
      <c r="CR924" s="401" t="n">
        <v>107</v>
      </c>
      <c r="CS924" s="401" t="n">
        <v>13</v>
      </c>
      <c r="CT924" s="401" t="n">
        <v>51</v>
      </c>
      <c r="CU924" s="401" t="n">
        <v>61</v>
      </c>
      <c r="CV924" s="401" t="n">
        <v>126</v>
      </c>
      <c r="CW924" s="401" t="n">
        <v>137</v>
      </c>
      <c r="CX924" s="401" t="n">
        <v>179</v>
      </c>
      <c r="CY924" s="401" t="n">
        <v>54</v>
      </c>
      <c r="CZ924" s="401" t="n">
        <v>11</v>
      </c>
      <c r="DA924" s="401" t="n">
        <v>42</v>
      </c>
      <c r="DB924" s="401" t="n">
        <v>2</v>
      </c>
      <c r="DC924" s="401" t="n">
        <v>186</v>
      </c>
      <c r="DD924" s="401" t="n">
        <v>181</v>
      </c>
      <c r="DE924" s="401" t="n">
        <v>52</v>
      </c>
      <c r="DF924" s="401" t="n">
        <v>177</v>
      </c>
      <c r="DG924" s="401" t="n">
        <v>175</v>
      </c>
      <c r="DH924" s="401" t="n">
        <v>113</v>
      </c>
      <c r="DI924" s="401" t="n">
        <v>39</v>
      </c>
      <c r="DJ924" s="401" t="n">
        <v>33</v>
      </c>
      <c r="DK924" s="401" t="n">
        <v>67</v>
      </c>
      <c r="DL924" s="401" t="n">
        <v>133</v>
      </c>
      <c r="DM924" s="401" t="n">
        <v>128</v>
      </c>
      <c r="DN924" s="401" t="n">
        <v>82</v>
      </c>
      <c r="DO924" s="401" t="n">
        <v>155</v>
      </c>
      <c r="DP924" s="401" t="n">
        <v>12</v>
      </c>
      <c r="DQ924" s="401" t="n">
        <v>109</v>
      </c>
      <c r="DR924" s="401" t="n">
        <v>180</v>
      </c>
      <c r="DS924" s="401" t="n">
        <v>121</v>
      </c>
      <c r="DT924" s="401" t="n">
        <v>36</v>
      </c>
      <c r="DU924" s="401" t="n">
        <v>48</v>
      </c>
      <c r="DV924" s="401" t="n">
        <v>24</v>
      </c>
      <c r="DW924" s="401" t="n">
        <v>161</v>
      </c>
      <c r="DX924" s="401" t="n">
        <v>150</v>
      </c>
      <c r="DY924" s="401" t="n">
        <v>167</v>
      </c>
      <c r="DZ924" s="401" t="n">
        <v>58</v>
      </c>
      <c r="EA924" s="401" t="n">
        <v>120</v>
      </c>
      <c r="EB924" s="401" t="n">
        <v>143</v>
      </c>
      <c r="EC924" s="401" t="n">
        <v>112</v>
      </c>
      <c r="ED924" s="401" t="n">
        <v>156</v>
      </c>
      <c r="EE924" s="401" t="n">
        <v>132</v>
      </c>
      <c r="EF924" s="401" t="n">
        <v>89</v>
      </c>
      <c r="EG924" s="401" t="n">
        <v>173</v>
      </c>
      <c r="EH924" s="401" t="n">
        <v>97</v>
      </c>
      <c r="EI924" s="401" t="n">
        <v>20</v>
      </c>
      <c r="EJ924" s="401" t="n">
        <v>187</v>
      </c>
      <c r="EK924" s="401" t="n">
        <v>103</v>
      </c>
      <c r="EL924" s="401" t="n">
        <v>80</v>
      </c>
      <c r="EM924" s="401" t="n">
        <v>139</v>
      </c>
      <c r="EN924" s="401" t="n">
        <v>21</v>
      </c>
      <c r="EO924" s="401" t="n">
        <v>7</v>
      </c>
      <c r="EP924" s="401" t="n">
        <v>15</v>
      </c>
      <c r="EQ924" s="401" t="n">
        <v>135</v>
      </c>
      <c r="ER924" s="401" t="n">
        <v>169</v>
      </c>
      <c r="ES924" s="401" t="n">
        <v>91</v>
      </c>
      <c r="ET924" s="401" t="n">
        <v>83</v>
      </c>
      <c r="EU924" s="401" t="n">
        <v>160</v>
      </c>
      <c r="EV924" s="401" t="n">
        <v>28</v>
      </c>
      <c r="EW924" s="401" t="n">
        <v>162</v>
      </c>
      <c r="EX924" s="401" t="n">
        <v>8</v>
      </c>
      <c r="EY924" s="401" t="n">
        <v>102</v>
      </c>
      <c r="EZ924" s="401" t="n">
        <v>105</v>
      </c>
      <c r="FA924" s="401" t="n">
        <v>159</v>
      </c>
      <c r="FB924" s="401" t="n">
        <v>37</v>
      </c>
      <c r="FC924" s="401" t="n">
        <v>46</v>
      </c>
      <c r="FD924" s="401" t="n">
        <v>53</v>
      </c>
      <c r="FE924" s="401" t="n">
        <v>19</v>
      </c>
      <c r="FF924" s="401" t="n">
        <v>125</v>
      </c>
      <c r="FG924" s="401" t="n">
        <v>32</v>
      </c>
      <c r="FH924" s="401" t="n">
        <v>152</v>
      </c>
      <c r="FI924" s="401" t="n">
        <v>76</v>
      </c>
      <c r="FJ924" s="401" t="n">
        <v>30</v>
      </c>
      <c r="FK924" s="401" t="n">
        <v>174</v>
      </c>
      <c r="FL924" s="401" t="n">
        <v>79</v>
      </c>
      <c r="FM924" s="401" t="n">
        <v>55</v>
      </c>
      <c r="FN924" s="401" t="n">
        <v>41</v>
      </c>
      <c r="FO924" s="401" t="n">
        <v>74</v>
      </c>
      <c r="FP924" s="401" t="n">
        <v>64</v>
      </c>
      <c r="FQ924" s="401" t="n">
        <v>66</v>
      </c>
      <c r="FR924" s="401" t="n">
        <v>40</v>
      </c>
      <c r="FS924" s="401" t="n">
        <v>123</v>
      </c>
      <c r="FT924" s="401" t="n">
        <v>45</v>
      </c>
      <c r="FU924" s="401" t="n">
        <v>9</v>
      </c>
      <c r="FV924" s="401" t="n">
        <v>22</v>
      </c>
      <c r="FW924" s="401" t="n">
        <v>127</v>
      </c>
      <c r="FX924" s="401" t="n">
        <v>108</v>
      </c>
      <c r="FY924" s="401" t="n">
        <v>129</v>
      </c>
      <c r="FZ924" s="401" t="n">
        <v>110</v>
      </c>
      <c r="GA924" s="401" t="n">
        <v>144</v>
      </c>
      <c r="GB924" s="401" t="n">
        <v>71</v>
      </c>
      <c r="GD924" s="401" t="n">
        <v>98</v>
      </c>
      <c r="GE924" s="401" t="n">
        <v>138</v>
      </c>
      <c r="GF924" s="401" t="n">
        <v>17</v>
      </c>
      <c r="GG924" s="401" t="n">
        <v>168</v>
      </c>
      <c r="GI924" s="401" t="n">
        <v>25</v>
      </c>
      <c r="GJ924" s="401" t="n">
        <v>73</v>
      </c>
      <c r="GK924" s="401" t="n">
        <v>26</v>
      </c>
      <c r="GL924" s="401" t="n">
        <v>56</v>
      </c>
    </row>
    <row r="925" customFormat="false" ht="12.75" hidden="false" customHeight="false" outlineLevel="0" collapsed="false">
      <c r="E925" s="401" t="s">
        <v>227</v>
      </c>
      <c r="F925" s="401" t="n">
        <v>59</v>
      </c>
      <c r="G925" s="401" t="n">
        <v>89</v>
      </c>
      <c r="H925" s="401" t="n">
        <v>102</v>
      </c>
      <c r="I925" s="401" t="n">
        <v>133</v>
      </c>
      <c r="J925" s="401" t="n">
        <v>36</v>
      </c>
      <c r="K925" s="401" t="n">
        <v>140</v>
      </c>
      <c r="L925" s="401" t="n">
        <v>144</v>
      </c>
      <c r="M925" s="401" t="n">
        <v>122</v>
      </c>
      <c r="N925" s="401" t="n">
        <v>120</v>
      </c>
      <c r="O925" s="401" t="n">
        <v>113</v>
      </c>
      <c r="P925" s="401" t="n">
        <v>27</v>
      </c>
      <c r="Q925" s="401" t="n">
        <v>41</v>
      </c>
      <c r="R925" s="401" t="n">
        <v>119</v>
      </c>
      <c r="S925" s="401" t="n">
        <v>186</v>
      </c>
      <c r="T925" s="401" t="n">
        <v>151</v>
      </c>
      <c r="U925" s="401" t="n">
        <v>154</v>
      </c>
      <c r="V925" s="401" t="n">
        <v>58</v>
      </c>
      <c r="W925" s="401" t="n">
        <v>9</v>
      </c>
      <c r="X925" s="401" t="n">
        <v>116</v>
      </c>
      <c r="Y925" s="401" t="n">
        <v>109</v>
      </c>
      <c r="Z925" s="401" t="n">
        <v>148</v>
      </c>
      <c r="AA925" s="401" t="n">
        <v>139</v>
      </c>
      <c r="AB925" s="401" t="n">
        <v>184</v>
      </c>
      <c r="AC925" s="401" t="n">
        <v>118</v>
      </c>
      <c r="AD925" s="401" t="n">
        <v>92</v>
      </c>
      <c r="AE925" s="401" t="n">
        <v>20</v>
      </c>
      <c r="AF925" s="401" t="n">
        <v>169</v>
      </c>
      <c r="AG925" s="401" t="n">
        <v>111</v>
      </c>
      <c r="AH925" s="401" t="n">
        <v>90</v>
      </c>
      <c r="AI925" s="401" t="n">
        <v>28</v>
      </c>
      <c r="AJ925" s="401" t="n">
        <v>43</v>
      </c>
      <c r="AK925" s="401" t="n">
        <v>130</v>
      </c>
      <c r="AL925" s="401" t="n">
        <v>91</v>
      </c>
      <c r="AM925" s="401" t="n">
        <v>81</v>
      </c>
      <c r="AN925" s="401" t="n">
        <v>182</v>
      </c>
      <c r="AO925" s="401" t="n">
        <v>52</v>
      </c>
      <c r="AP925" s="401" t="n">
        <v>123</v>
      </c>
      <c r="AQ925" s="401" t="n">
        <v>65</v>
      </c>
      <c r="AR925" s="401" t="n">
        <v>143</v>
      </c>
      <c r="AS925" s="401" t="n">
        <v>162</v>
      </c>
      <c r="AT925" s="401" t="n">
        <v>67</v>
      </c>
      <c r="AU925" s="401" t="n">
        <v>53</v>
      </c>
      <c r="AV925" s="401" t="n">
        <v>31</v>
      </c>
      <c r="AW925" s="401" t="n">
        <v>180</v>
      </c>
      <c r="AX925" s="401" t="n">
        <v>136</v>
      </c>
      <c r="AY925" s="401" t="n">
        <v>115</v>
      </c>
      <c r="AZ925" s="401" t="n">
        <v>21</v>
      </c>
      <c r="BA925" s="401" t="n">
        <v>142</v>
      </c>
      <c r="BB925" s="401" t="n">
        <v>105</v>
      </c>
      <c r="BC925" s="401" t="n">
        <v>99</v>
      </c>
      <c r="BD925" s="401" t="n">
        <v>155</v>
      </c>
      <c r="BE925" s="401" t="n">
        <v>170</v>
      </c>
      <c r="BF925" s="401" t="n">
        <v>42</v>
      </c>
      <c r="BG925" s="401" t="n">
        <v>158</v>
      </c>
      <c r="BH925" s="401" t="n">
        <v>19</v>
      </c>
      <c r="BI925" s="401" t="n">
        <v>94</v>
      </c>
      <c r="BJ925" s="401" t="n">
        <v>6</v>
      </c>
      <c r="BK925" s="401" t="n">
        <v>157</v>
      </c>
      <c r="BL925" s="401" t="n">
        <v>2</v>
      </c>
      <c r="BM925" s="401" t="n">
        <v>29</v>
      </c>
      <c r="BN925" s="401" t="n">
        <v>62</v>
      </c>
      <c r="BO925" s="401" t="n">
        <v>48</v>
      </c>
      <c r="BP925" s="401" t="n">
        <v>56</v>
      </c>
      <c r="BQ925" s="401" t="n">
        <v>178</v>
      </c>
      <c r="BR925" s="401" t="n">
        <v>138</v>
      </c>
      <c r="BS925" s="401" t="n">
        <v>132</v>
      </c>
      <c r="BT925" s="401" t="n">
        <v>95</v>
      </c>
      <c r="BU925" s="401" t="n">
        <v>4</v>
      </c>
      <c r="BV925" s="401" t="n">
        <v>82</v>
      </c>
      <c r="BW925" s="401" t="n">
        <v>11</v>
      </c>
      <c r="BX925" s="401" t="n">
        <v>85</v>
      </c>
      <c r="BY925" s="401" t="n">
        <v>10</v>
      </c>
      <c r="BZ925" s="401" t="n">
        <v>15</v>
      </c>
      <c r="CA925" s="401" t="n">
        <v>63</v>
      </c>
      <c r="CB925" s="401" t="n">
        <v>146</v>
      </c>
      <c r="CC925" s="401" t="n">
        <v>172</v>
      </c>
      <c r="CD925" s="401" t="n">
        <v>33</v>
      </c>
      <c r="CE925" s="401" t="n">
        <v>25</v>
      </c>
      <c r="CF925" s="401" t="n">
        <v>103</v>
      </c>
      <c r="CG925" s="401" t="n">
        <v>112</v>
      </c>
      <c r="CH925" s="401" t="n">
        <v>34</v>
      </c>
      <c r="CI925" s="401" t="n">
        <v>75</v>
      </c>
      <c r="CJ925" s="401" t="n">
        <v>80</v>
      </c>
      <c r="CK925" s="401" t="n">
        <v>137</v>
      </c>
      <c r="CL925" s="401" t="n">
        <v>68</v>
      </c>
      <c r="CM925" s="401" t="n">
        <v>7</v>
      </c>
      <c r="CN925" s="401" t="n">
        <v>5</v>
      </c>
      <c r="CO925" s="401" t="n">
        <v>145</v>
      </c>
      <c r="CP925" s="401" t="n">
        <v>51</v>
      </c>
      <c r="CQ925" s="401" t="n">
        <v>22</v>
      </c>
      <c r="CR925" s="401" t="n">
        <v>150</v>
      </c>
      <c r="CS925" s="401" t="n">
        <v>74</v>
      </c>
      <c r="CT925" s="401" t="n">
        <v>179</v>
      </c>
      <c r="CU925" s="401" t="n">
        <v>171</v>
      </c>
      <c r="CV925" s="401" t="n">
        <v>26</v>
      </c>
      <c r="CW925" s="401" t="n">
        <v>40</v>
      </c>
      <c r="CX925" s="401" t="n">
        <v>164</v>
      </c>
      <c r="CY925" s="401" t="n">
        <v>35</v>
      </c>
      <c r="CZ925" s="401" t="n">
        <v>30</v>
      </c>
      <c r="DA925" s="401" t="n">
        <v>131</v>
      </c>
      <c r="DB925" s="401" t="n">
        <v>124</v>
      </c>
      <c r="DC925" s="401" t="n">
        <v>156</v>
      </c>
      <c r="DD925" s="401" t="n">
        <v>152</v>
      </c>
      <c r="DE925" s="401" t="n">
        <v>45</v>
      </c>
      <c r="DF925" s="401" t="n">
        <v>49</v>
      </c>
      <c r="DG925" s="401" t="n">
        <v>64</v>
      </c>
      <c r="DH925" s="401" t="n">
        <v>78</v>
      </c>
      <c r="DI925" s="401" t="n">
        <v>127</v>
      </c>
      <c r="DJ925" s="401" t="n">
        <v>147</v>
      </c>
      <c r="DK925" s="401" t="n">
        <v>73</v>
      </c>
      <c r="DL925" s="401" t="n">
        <v>177</v>
      </c>
      <c r="DM925" s="401" t="n">
        <v>183</v>
      </c>
      <c r="DN925" s="401" t="n">
        <v>135</v>
      </c>
      <c r="DO925" s="401" t="n">
        <v>185</v>
      </c>
      <c r="DP925" s="401" t="n">
        <v>13</v>
      </c>
      <c r="DQ925" s="401" t="n">
        <v>55</v>
      </c>
      <c r="DR925" s="401" t="n">
        <v>88</v>
      </c>
      <c r="DS925" s="401" t="n">
        <v>149</v>
      </c>
      <c r="DT925" s="401" t="n">
        <v>181</v>
      </c>
      <c r="DU925" s="401" t="n">
        <v>18</v>
      </c>
      <c r="DV925" s="401" t="n">
        <v>8</v>
      </c>
      <c r="DW925" s="401" t="n">
        <v>166</v>
      </c>
      <c r="DX925" s="401" t="n">
        <v>72</v>
      </c>
      <c r="DY925" s="401" t="n">
        <v>17</v>
      </c>
      <c r="DZ925" s="401" t="n">
        <v>66</v>
      </c>
      <c r="EA925" s="401" t="n">
        <v>54</v>
      </c>
      <c r="EB925" s="401" t="n">
        <v>163</v>
      </c>
      <c r="EC925" s="401" t="n">
        <v>125</v>
      </c>
      <c r="ED925" s="401" t="n">
        <v>106</v>
      </c>
      <c r="EE925" s="401" t="n">
        <v>117</v>
      </c>
      <c r="EF925" s="401" t="n">
        <v>168</v>
      </c>
      <c r="EG925" s="401" t="n">
        <v>46</v>
      </c>
      <c r="EH925" s="401" t="n">
        <v>12</v>
      </c>
      <c r="EI925" s="401" t="n">
        <v>121</v>
      </c>
      <c r="EJ925" s="401" t="n">
        <v>32</v>
      </c>
      <c r="EK925" s="401" t="n">
        <v>100</v>
      </c>
      <c r="EL925" s="401" t="n">
        <v>84</v>
      </c>
      <c r="EM925" s="401" t="n">
        <v>174</v>
      </c>
      <c r="EN925" s="401" t="n">
        <v>153</v>
      </c>
      <c r="EO925" s="401" t="n">
        <v>107</v>
      </c>
      <c r="EP925" s="401" t="n">
        <v>187</v>
      </c>
      <c r="EQ925" s="401" t="n">
        <v>114</v>
      </c>
      <c r="ER925" s="401" t="n">
        <v>159</v>
      </c>
      <c r="ES925" s="401" t="n">
        <v>101</v>
      </c>
      <c r="ET925" s="401" t="n">
        <v>93</v>
      </c>
      <c r="EU925" s="401" t="n">
        <v>87</v>
      </c>
      <c r="EV925" s="401" t="n">
        <v>108</v>
      </c>
      <c r="EW925" s="401" t="n">
        <v>14</v>
      </c>
      <c r="EX925" s="401" t="n">
        <v>161</v>
      </c>
      <c r="EY925" s="401" t="n">
        <v>37</v>
      </c>
      <c r="EZ925" s="401" t="n">
        <v>38</v>
      </c>
      <c r="FA925" s="401" t="n">
        <v>176</v>
      </c>
      <c r="FB925" s="401" t="n">
        <v>71</v>
      </c>
      <c r="FC925" s="401" t="n">
        <v>141</v>
      </c>
      <c r="FD925" s="401" t="n">
        <v>128</v>
      </c>
      <c r="FE925" s="401" t="n">
        <v>39</v>
      </c>
      <c r="FF925" s="401" t="n">
        <v>50</v>
      </c>
      <c r="FG925" s="401" t="n">
        <v>126</v>
      </c>
      <c r="FH925" s="401" t="n">
        <v>160</v>
      </c>
      <c r="FI925" s="401" t="n">
        <v>57</v>
      </c>
      <c r="FJ925" s="401" t="n">
        <v>167</v>
      </c>
      <c r="FK925" s="401" t="n">
        <v>165</v>
      </c>
      <c r="FL925" s="401" t="n">
        <v>47</v>
      </c>
      <c r="FM925" s="401" t="n">
        <v>77</v>
      </c>
      <c r="FN925" s="401" t="n">
        <v>104</v>
      </c>
      <c r="FO925" s="401" t="n">
        <v>70</v>
      </c>
      <c r="FP925" s="401" t="n">
        <v>24</v>
      </c>
      <c r="FQ925" s="401" t="n">
        <v>110</v>
      </c>
      <c r="FR925" s="401" t="n">
        <v>86</v>
      </c>
      <c r="FS925" s="401" t="n">
        <v>98</v>
      </c>
      <c r="FT925" s="401" t="n">
        <v>69</v>
      </c>
      <c r="FU925" s="401" t="n">
        <v>76</v>
      </c>
      <c r="FV925" s="401" t="n">
        <v>134</v>
      </c>
      <c r="FW925" s="401" t="n">
        <v>96</v>
      </c>
      <c r="FX925" s="401" t="n">
        <v>129</v>
      </c>
      <c r="FY925" s="401" t="n">
        <v>79</v>
      </c>
      <c r="FZ925" s="401" t="n">
        <v>83</v>
      </c>
      <c r="GA925" s="401" t="n">
        <v>60</v>
      </c>
      <c r="GB925" s="401" t="n">
        <v>16</v>
      </c>
      <c r="GD925" s="401" t="n">
        <v>44</v>
      </c>
      <c r="GE925" s="401" t="n">
        <v>3</v>
      </c>
      <c r="GF925" s="401" t="n">
        <v>175</v>
      </c>
      <c r="GG925" s="401" t="n">
        <v>97</v>
      </c>
      <c r="GI925" s="401" t="n">
        <v>23</v>
      </c>
      <c r="GJ925" s="401" t="n">
        <v>61</v>
      </c>
      <c r="GK925" s="401" t="n">
        <v>1</v>
      </c>
      <c r="GL925" s="401" t="n">
        <v>173</v>
      </c>
    </row>
    <row r="927" customFormat="false" ht="12.75" hidden="false" customHeight="false" outlineLevel="0" collapsed="false">
      <c r="D927" s="446" t="n">
        <v>188</v>
      </c>
      <c r="E927" s="39" t="s">
        <v>250</v>
      </c>
    </row>
    <row r="928" customFormat="false" ht="12.75" hidden="false" customHeight="false" outlineLevel="0" collapsed="false">
      <c r="E928" s="401" t="s">
        <v>198</v>
      </c>
      <c r="F928" s="401" t="n">
        <v>1</v>
      </c>
      <c r="G928" s="401" t="n">
        <v>2</v>
      </c>
      <c r="H928" s="401" t="n">
        <v>3</v>
      </c>
      <c r="I928" s="401" t="n">
        <v>4</v>
      </c>
      <c r="J928" s="401" t="n">
        <v>5</v>
      </c>
      <c r="K928" s="401" t="n">
        <v>6</v>
      </c>
      <c r="L928" s="401" t="n">
        <v>7</v>
      </c>
      <c r="M928" s="401" t="n">
        <v>8</v>
      </c>
      <c r="N928" s="401" t="n">
        <v>9</v>
      </c>
      <c r="O928" s="401" t="n">
        <v>10</v>
      </c>
      <c r="P928" s="401" t="n">
        <v>11</v>
      </c>
      <c r="Q928" s="401" t="n">
        <v>12</v>
      </c>
      <c r="R928" s="401" t="n">
        <v>13</v>
      </c>
      <c r="S928" s="401" t="n">
        <v>14</v>
      </c>
      <c r="T928" s="401" t="n">
        <v>15</v>
      </c>
      <c r="U928" s="401" t="n">
        <v>16</v>
      </c>
      <c r="V928" s="401" t="n">
        <v>17</v>
      </c>
      <c r="W928" s="401" t="n">
        <v>18</v>
      </c>
      <c r="X928" s="401" t="n">
        <v>19</v>
      </c>
      <c r="Y928" s="401" t="n">
        <v>20</v>
      </c>
      <c r="Z928" s="401" t="n">
        <v>21</v>
      </c>
      <c r="AA928" s="401" t="n">
        <v>22</v>
      </c>
      <c r="AB928" s="401" t="n">
        <v>23</v>
      </c>
      <c r="AC928" s="401" t="n">
        <v>24</v>
      </c>
      <c r="AD928" s="401" t="n">
        <v>25</v>
      </c>
      <c r="AE928" s="401" t="n">
        <v>26</v>
      </c>
      <c r="AF928" s="401" t="n">
        <v>27</v>
      </c>
      <c r="AG928" s="401" t="n">
        <v>28</v>
      </c>
      <c r="AH928" s="401" t="n">
        <v>29</v>
      </c>
      <c r="AI928" s="401" t="n">
        <v>30</v>
      </c>
      <c r="AJ928" s="401" t="n">
        <v>31</v>
      </c>
      <c r="AK928" s="401" t="n">
        <v>32</v>
      </c>
      <c r="AL928" s="401" t="n">
        <v>33</v>
      </c>
      <c r="AM928" s="401" t="n">
        <v>34</v>
      </c>
      <c r="AN928" s="401" t="n">
        <v>35</v>
      </c>
      <c r="AO928" s="401" t="n">
        <v>36</v>
      </c>
      <c r="AP928" s="401" t="n">
        <v>37</v>
      </c>
      <c r="AQ928" s="401" t="n">
        <v>38</v>
      </c>
      <c r="AR928" s="401" t="n">
        <v>39</v>
      </c>
      <c r="AS928" s="401" t="n">
        <v>40</v>
      </c>
      <c r="AT928" s="401" t="n">
        <v>41</v>
      </c>
      <c r="AU928" s="401" t="n">
        <v>42</v>
      </c>
      <c r="AV928" s="401" t="n">
        <v>43</v>
      </c>
      <c r="AW928" s="401" t="n">
        <v>44</v>
      </c>
      <c r="AX928" s="401" t="n">
        <v>45</v>
      </c>
      <c r="AY928" s="401" t="n">
        <v>46</v>
      </c>
      <c r="AZ928" s="401" t="n">
        <v>47</v>
      </c>
      <c r="BA928" s="401" t="n">
        <v>48</v>
      </c>
      <c r="BB928" s="401" t="n">
        <v>49</v>
      </c>
      <c r="BC928" s="401" t="n">
        <v>50</v>
      </c>
      <c r="BD928" s="401" t="n">
        <v>51</v>
      </c>
      <c r="BE928" s="401" t="n">
        <v>52</v>
      </c>
      <c r="BF928" s="401" t="n">
        <v>53</v>
      </c>
      <c r="BG928" s="401" t="n">
        <v>54</v>
      </c>
      <c r="BH928" s="401" t="n">
        <v>55</v>
      </c>
      <c r="BI928" s="401" t="n">
        <v>56</v>
      </c>
      <c r="BJ928" s="401" t="n">
        <v>57</v>
      </c>
      <c r="BK928" s="401" t="n">
        <v>58</v>
      </c>
      <c r="BL928" s="401" t="n">
        <v>59</v>
      </c>
      <c r="BM928" s="401" t="n">
        <v>60</v>
      </c>
      <c r="BN928" s="401" t="n">
        <v>61</v>
      </c>
      <c r="BO928" s="401" t="n">
        <v>62</v>
      </c>
      <c r="BP928" s="401" t="n">
        <v>63</v>
      </c>
      <c r="BQ928" s="401" t="n">
        <v>64</v>
      </c>
      <c r="BR928" s="401" t="n">
        <v>65</v>
      </c>
      <c r="BS928" s="401" t="n">
        <v>66</v>
      </c>
      <c r="BT928" s="401" t="n">
        <v>67</v>
      </c>
      <c r="BU928" s="401" t="n">
        <v>68</v>
      </c>
      <c r="BV928" s="401" t="n">
        <v>69</v>
      </c>
      <c r="BW928" s="401" t="n">
        <v>70</v>
      </c>
      <c r="BX928" s="401" t="n">
        <v>71</v>
      </c>
      <c r="BY928" s="401" t="n">
        <v>72</v>
      </c>
      <c r="BZ928" s="401" t="n">
        <v>73</v>
      </c>
      <c r="CA928" s="401" t="n">
        <v>74</v>
      </c>
      <c r="CB928" s="401" t="n">
        <v>75</v>
      </c>
      <c r="CC928" s="401" t="n">
        <v>76</v>
      </c>
      <c r="CD928" s="401" t="n">
        <v>77</v>
      </c>
      <c r="CE928" s="401" t="n">
        <v>78</v>
      </c>
      <c r="CF928" s="401" t="n">
        <v>79</v>
      </c>
      <c r="CG928" s="401" t="n">
        <v>80</v>
      </c>
      <c r="CH928" s="401" t="n">
        <v>81</v>
      </c>
      <c r="CI928" s="401" t="n">
        <v>82</v>
      </c>
      <c r="CJ928" s="401" t="n">
        <v>83</v>
      </c>
      <c r="CK928" s="401" t="n">
        <v>84</v>
      </c>
      <c r="CL928" s="401" t="n">
        <v>85</v>
      </c>
      <c r="CM928" s="401" t="n">
        <v>86</v>
      </c>
      <c r="CN928" s="401" t="n">
        <v>87</v>
      </c>
      <c r="CO928" s="401" t="n">
        <v>88</v>
      </c>
      <c r="CP928" s="401" t="n">
        <v>89</v>
      </c>
      <c r="CQ928" s="401" t="n">
        <v>90</v>
      </c>
      <c r="CR928" s="401" t="n">
        <v>91</v>
      </c>
      <c r="CS928" s="401" t="n">
        <v>92</v>
      </c>
      <c r="CT928" s="401" t="n">
        <v>93</v>
      </c>
      <c r="CU928" s="401" t="n">
        <v>94</v>
      </c>
      <c r="CV928" s="401" t="n">
        <v>95</v>
      </c>
      <c r="CW928" s="401" t="n">
        <v>96</v>
      </c>
      <c r="CX928" s="401" t="n">
        <v>97</v>
      </c>
      <c r="CY928" s="401" t="n">
        <v>98</v>
      </c>
      <c r="CZ928" s="401" t="n">
        <v>99</v>
      </c>
      <c r="DA928" s="401" t="n">
        <v>100</v>
      </c>
      <c r="DB928" s="401" t="n">
        <v>101</v>
      </c>
      <c r="DC928" s="401" t="n">
        <v>102</v>
      </c>
      <c r="DD928" s="401" t="n">
        <v>103</v>
      </c>
      <c r="DE928" s="401" t="n">
        <v>104</v>
      </c>
      <c r="DF928" s="401" t="n">
        <v>105</v>
      </c>
      <c r="DG928" s="401" t="n">
        <v>106</v>
      </c>
      <c r="DH928" s="401" t="n">
        <v>107</v>
      </c>
      <c r="DI928" s="401" t="n">
        <v>108</v>
      </c>
      <c r="DJ928" s="401" t="n">
        <v>109</v>
      </c>
      <c r="DK928" s="401" t="n">
        <v>110</v>
      </c>
      <c r="DL928" s="401" t="n">
        <v>111</v>
      </c>
      <c r="DM928" s="401" t="n">
        <v>112</v>
      </c>
      <c r="DN928" s="401" t="n">
        <v>113</v>
      </c>
      <c r="DO928" s="401" t="n">
        <v>114</v>
      </c>
      <c r="DP928" s="401" t="n">
        <v>115</v>
      </c>
      <c r="DQ928" s="401" t="n">
        <v>116</v>
      </c>
      <c r="DR928" s="401" t="n">
        <v>117</v>
      </c>
      <c r="DS928" s="401" t="n">
        <v>118</v>
      </c>
      <c r="DT928" s="401" t="n">
        <v>119</v>
      </c>
      <c r="DU928" s="401" t="n">
        <v>120</v>
      </c>
      <c r="DV928" s="401" t="n">
        <v>121</v>
      </c>
      <c r="DW928" s="401" t="n">
        <v>122</v>
      </c>
      <c r="DX928" s="401" t="n">
        <v>123</v>
      </c>
      <c r="DY928" s="401" t="n">
        <v>124</v>
      </c>
      <c r="DZ928" s="401" t="n">
        <v>125</v>
      </c>
      <c r="EA928" s="401" t="n">
        <v>126</v>
      </c>
      <c r="EB928" s="401" t="n">
        <v>127</v>
      </c>
      <c r="EC928" s="401" t="n">
        <v>128</v>
      </c>
      <c r="ED928" s="401" t="n">
        <v>129</v>
      </c>
      <c r="EE928" s="401" t="n">
        <v>130</v>
      </c>
      <c r="EF928" s="401" t="n">
        <v>131</v>
      </c>
      <c r="EG928" s="401" t="n">
        <v>132</v>
      </c>
      <c r="EH928" s="401" t="n">
        <v>133</v>
      </c>
      <c r="EI928" s="401" t="n">
        <v>134</v>
      </c>
      <c r="EJ928" s="401" t="n">
        <v>135</v>
      </c>
      <c r="EK928" s="401" t="n">
        <v>136</v>
      </c>
      <c r="EL928" s="401" t="n">
        <v>137</v>
      </c>
      <c r="EM928" s="401" t="n">
        <v>138</v>
      </c>
      <c r="EN928" s="401" t="n">
        <v>139</v>
      </c>
      <c r="EO928" s="401" t="n">
        <v>140</v>
      </c>
      <c r="EP928" s="401" t="n">
        <v>141</v>
      </c>
      <c r="EQ928" s="401" t="n">
        <v>142</v>
      </c>
      <c r="ER928" s="401" t="n">
        <v>143</v>
      </c>
      <c r="ES928" s="401" t="n">
        <v>144</v>
      </c>
      <c r="ET928" s="401" t="n">
        <v>145</v>
      </c>
      <c r="EU928" s="401" t="n">
        <v>146</v>
      </c>
      <c r="EV928" s="401" t="n">
        <v>147</v>
      </c>
      <c r="EW928" s="401" t="n">
        <v>148</v>
      </c>
      <c r="EX928" s="401" t="n">
        <v>149</v>
      </c>
      <c r="EY928" s="401" t="n">
        <v>150</v>
      </c>
      <c r="EZ928" s="401" t="n">
        <v>151</v>
      </c>
      <c r="FA928" s="401" t="n">
        <v>152</v>
      </c>
      <c r="FB928" s="401" t="n">
        <v>153</v>
      </c>
      <c r="FC928" s="401" t="n">
        <v>154</v>
      </c>
      <c r="FD928" s="401" t="n">
        <v>155</v>
      </c>
      <c r="FE928" s="401" t="n">
        <v>156</v>
      </c>
      <c r="FF928" s="401" t="n">
        <v>157</v>
      </c>
      <c r="FG928" s="401" t="n">
        <v>158</v>
      </c>
      <c r="FH928" s="401" t="n">
        <v>159</v>
      </c>
      <c r="FI928" s="401" t="n">
        <v>160</v>
      </c>
      <c r="FJ928" s="401" t="n">
        <v>161</v>
      </c>
      <c r="FK928" s="401" t="n">
        <v>162</v>
      </c>
      <c r="FL928" s="401" t="n">
        <v>163</v>
      </c>
      <c r="FM928" s="401" t="n">
        <v>164</v>
      </c>
      <c r="FN928" s="401" t="n">
        <v>165</v>
      </c>
      <c r="FO928" s="401" t="n">
        <v>166</v>
      </c>
      <c r="FP928" s="401" t="n">
        <v>167</v>
      </c>
      <c r="FQ928" s="401" t="n">
        <v>168</v>
      </c>
      <c r="FR928" s="401" t="n">
        <v>169</v>
      </c>
      <c r="FS928" s="401" t="n">
        <v>170</v>
      </c>
      <c r="FT928" s="401" t="n">
        <v>171</v>
      </c>
      <c r="FU928" s="401" t="n">
        <v>172</v>
      </c>
      <c r="FV928" s="401" t="n">
        <v>173</v>
      </c>
      <c r="FW928" s="401" t="n">
        <v>174</v>
      </c>
      <c r="FX928" s="401" t="n">
        <v>175</v>
      </c>
      <c r="FY928" s="401" t="n">
        <v>176</v>
      </c>
      <c r="FZ928" s="401" t="n">
        <v>177</v>
      </c>
      <c r="GA928" s="401" t="n">
        <v>178</v>
      </c>
      <c r="GB928" s="401" t="n">
        <v>179</v>
      </c>
      <c r="GC928" s="401" t="n">
        <v>180</v>
      </c>
      <c r="GD928" s="401" t="n">
        <v>181</v>
      </c>
      <c r="GE928" s="401" t="n">
        <v>182</v>
      </c>
      <c r="GF928" s="401" t="n">
        <v>183</v>
      </c>
      <c r="GG928" s="401" t="n">
        <v>184</v>
      </c>
      <c r="GI928" s="401" t="n">
        <v>185</v>
      </c>
      <c r="GJ928" s="401" t="n">
        <v>186</v>
      </c>
      <c r="GK928" s="401" t="n">
        <v>187</v>
      </c>
      <c r="GL928" s="401" t="n">
        <v>188</v>
      </c>
    </row>
    <row r="929" customFormat="false" ht="12.75" hidden="false" customHeight="false" outlineLevel="0" collapsed="false">
      <c r="E929" s="401" t="s">
        <v>225</v>
      </c>
      <c r="F929" s="401" t="n">
        <v>93</v>
      </c>
      <c r="G929" s="401" t="n">
        <v>187</v>
      </c>
      <c r="H929" s="401" t="n">
        <v>126</v>
      </c>
      <c r="I929" s="401" t="n">
        <v>85</v>
      </c>
      <c r="J929" s="401" t="n">
        <v>22</v>
      </c>
      <c r="K929" s="401" t="n">
        <v>157</v>
      </c>
      <c r="L929" s="401" t="n">
        <v>114</v>
      </c>
      <c r="M929" s="401" t="n">
        <v>2</v>
      </c>
      <c r="N929" s="401" t="n">
        <v>170</v>
      </c>
      <c r="O929" s="401" t="n">
        <v>131</v>
      </c>
      <c r="P929" s="401" t="n">
        <v>49</v>
      </c>
      <c r="Q929" s="401" t="n">
        <v>99</v>
      </c>
      <c r="R929" s="401" t="n">
        <v>37</v>
      </c>
      <c r="S929" s="401" t="n">
        <v>172</v>
      </c>
      <c r="T929" s="401" t="n">
        <v>113</v>
      </c>
      <c r="U929" s="401" t="n">
        <v>130</v>
      </c>
      <c r="V929" s="401" t="n">
        <v>143</v>
      </c>
      <c r="W929" s="401" t="n">
        <v>112</v>
      </c>
      <c r="X929" s="401" t="n">
        <v>175</v>
      </c>
      <c r="Y929" s="401" t="n">
        <v>108</v>
      </c>
      <c r="Z929" s="401" t="n">
        <v>50</v>
      </c>
      <c r="AA929" s="401" t="n">
        <v>80</v>
      </c>
      <c r="AB929" s="401" t="n">
        <v>54</v>
      </c>
      <c r="AC929" s="401" t="n">
        <v>178</v>
      </c>
      <c r="AD929" s="401" t="n">
        <v>11</v>
      </c>
      <c r="AE929" s="401" t="n">
        <v>60</v>
      </c>
      <c r="AF929" s="401" t="n">
        <v>36</v>
      </c>
      <c r="AG929" s="401" t="n">
        <v>134</v>
      </c>
      <c r="AH929" s="401" t="n">
        <v>86</v>
      </c>
      <c r="AI929" s="401" t="n">
        <v>13</v>
      </c>
      <c r="AJ929" s="401" t="n">
        <v>27</v>
      </c>
      <c r="AK929" s="401" t="n">
        <v>119</v>
      </c>
      <c r="AL929" s="401" t="n">
        <v>101</v>
      </c>
      <c r="AM929" s="401" t="n">
        <v>176</v>
      </c>
      <c r="AN929" s="401" t="n">
        <v>183</v>
      </c>
      <c r="AO929" s="401" t="n">
        <v>139</v>
      </c>
      <c r="AP929" s="401" t="n">
        <v>45</v>
      </c>
      <c r="AQ929" s="401" t="n">
        <v>161</v>
      </c>
      <c r="AR929" s="401" t="n">
        <v>135</v>
      </c>
      <c r="AS929" s="401" t="n">
        <v>46</v>
      </c>
      <c r="AT929" s="401" t="n">
        <v>98</v>
      </c>
      <c r="AU929" s="401" t="n">
        <v>184</v>
      </c>
      <c r="AV929" s="401" t="n">
        <v>42</v>
      </c>
      <c r="AW929" s="401" t="n">
        <v>167</v>
      </c>
      <c r="AX929" s="401" t="n">
        <v>64</v>
      </c>
      <c r="AY929" s="401" t="n">
        <v>109</v>
      </c>
      <c r="AZ929" s="401" t="n">
        <v>66</v>
      </c>
      <c r="BA929" s="401" t="n">
        <v>140</v>
      </c>
      <c r="BB929" s="401" t="n">
        <v>91</v>
      </c>
      <c r="BC929" s="401" t="n">
        <v>169</v>
      </c>
      <c r="BD929" s="401" t="n">
        <v>89</v>
      </c>
      <c r="BE929" s="401" t="n">
        <v>56</v>
      </c>
      <c r="BF929" s="401" t="n">
        <v>102</v>
      </c>
      <c r="BG929" s="401" t="n">
        <v>158</v>
      </c>
      <c r="BH929" s="401" t="n">
        <v>182</v>
      </c>
      <c r="BI929" s="401" t="n">
        <v>180</v>
      </c>
      <c r="BJ929" s="401" t="n">
        <v>18</v>
      </c>
      <c r="BK929" s="401" t="n">
        <v>84</v>
      </c>
      <c r="BL929" s="401" t="n">
        <v>152</v>
      </c>
      <c r="BM929" s="401" t="n">
        <v>26</v>
      </c>
      <c r="BN929" s="401" t="n">
        <v>8</v>
      </c>
      <c r="BO929" s="401" t="n">
        <v>188</v>
      </c>
      <c r="BP929" s="401" t="n">
        <v>16</v>
      </c>
      <c r="BQ929" s="401" t="n">
        <v>30</v>
      </c>
      <c r="BR929" s="401" t="n">
        <v>88</v>
      </c>
      <c r="BS929" s="401" t="n">
        <v>75</v>
      </c>
      <c r="BT929" s="401" t="n">
        <v>14</v>
      </c>
      <c r="BU929" s="401" t="n">
        <v>51</v>
      </c>
      <c r="BV929" s="401" t="n">
        <v>40</v>
      </c>
      <c r="BW929" s="401" t="n">
        <v>34</v>
      </c>
      <c r="BX929" s="401" t="n">
        <v>53</v>
      </c>
      <c r="BY929" s="401" t="n">
        <v>138</v>
      </c>
      <c r="BZ929" s="401" t="n">
        <v>97</v>
      </c>
      <c r="CA929" s="401" t="n">
        <v>61</v>
      </c>
      <c r="CB929" s="401" t="n">
        <v>32</v>
      </c>
      <c r="CC929" s="401" t="n">
        <v>10</v>
      </c>
      <c r="CD929" s="401" t="n">
        <v>121</v>
      </c>
      <c r="CE929" s="401" t="n">
        <v>47</v>
      </c>
      <c r="CF929" s="401" t="n">
        <v>23</v>
      </c>
      <c r="CG929" s="401" t="n">
        <v>128</v>
      </c>
      <c r="CH929" s="401" t="n">
        <v>103</v>
      </c>
      <c r="CI929" s="401" t="n">
        <v>20</v>
      </c>
      <c r="CJ929" s="401" t="n">
        <v>181</v>
      </c>
      <c r="CK929" s="401" t="n">
        <v>171</v>
      </c>
      <c r="CL929" s="401" t="n">
        <v>38</v>
      </c>
      <c r="CM929" s="401" t="n">
        <v>154</v>
      </c>
      <c r="CN929" s="401" t="n">
        <v>79</v>
      </c>
      <c r="CO929" s="401" t="n">
        <v>44</v>
      </c>
      <c r="CP929" s="401" t="n">
        <v>145</v>
      </c>
      <c r="CQ929" s="401" t="n">
        <v>148</v>
      </c>
      <c r="CR929" s="401" t="n">
        <v>168</v>
      </c>
      <c r="CS929" s="401" t="n">
        <v>90</v>
      </c>
      <c r="CT929" s="401" t="n">
        <v>92</v>
      </c>
      <c r="CU929" s="401" t="n">
        <v>17</v>
      </c>
      <c r="CV929" s="401" t="n">
        <v>104</v>
      </c>
      <c r="CW929" s="401" t="n">
        <v>115</v>
      </c>
      <c r="CX929" s="401" t="n">
        <v>68</v>
      </c>
      <c r="CY929" s="401" t="n">
        <v>87</v>
      </c>
      <c r="CZ929" s="401" t="n">
        <v>136</v>
      </c>
      <c r="DA929" s="401" t="n">
        <v>57</v>
      </c>
      <c r="DB929" s="401" t="n">
        <v>67</v>
      </c>
      <c r="DC929" s="401" t="n">
        <v>5</v>
      </c>
      <c r="DD929" s="401" t="n">
        <v>124</v>
      </c>
      <c r="DE929" s="401" t="n">
        <v>156</v>
      </c>
      <c r="DF929" s="401" t="n">
        <v>162</v>
      </c>
      <c r="DG929" s="401" t="n">
        <v>59</v>
      </c>
      <c r="DH929" s="401" t="n">
        <v>165</v>
      </c>
      <c r="DI929" s="401" t="n">
        <v>4</v>
      </c>
      <c r="DJ929" s="401" t="n">
        <v>81</v>
      </c>
      <c r="DK929" s="401" t="n">
        <v>107</v>
      </c>
      <c r="DL929" s="401" t="n">
        <v>149</v>
      </c>
      <c r="DM929" s="401" t="n">
        <v>25</v>
      </c>
      <c r="DN929" s="401" t="n">
        <v>35</v>
      </c>
      <c r="DO929" s="401" t="n">
        <v>160</v>
      </c>
      <c r="DP929" s="401" t="n">
        <v>52</v>
      </c>
      <c r="DQ929" s="401" t="n">
        <v>129</v>
      </c>
      <c r="DR929" s="401" t="n">
        <v>163</v>
      </c>
      <c r="DS929" s="401" t="n">
        <v>55</v>
      </c>
      <c r="DT929" s="401" t="n">
        <v>147</v>
      </c>
      <c r="DU929" s="401" t="n">
        <v>48</v>
      </c>
      <c r="DV929" s="401" t="n">
        <v>164</v>
      </c>
      <c r="DW929" s="401" t="n">
        <v>74</v>
      </c>
      <c r="DX929" s="401" t="n">
        <v>146</v>
      </c>
      <c r="DY929" s="401" t="n">
        <v>106</v>
      </c>
      <c r="DZ929" s="401" t="n">
        <v>1</v>
      </c>
      <c r="EA929" s="401" t="n">
        <v>127</v>
      </c>
      <c r="EB929" s="401" t="n">
        <v>31</v>
      </c>
      <c r="EC929" s="401" t="n">
        <v>82</v>
      </c>
      <c r="ED929" s="401" t="n">
        <v>132</v>
      </c>
      <c r="EE929" s="401" t="n">
        <v>116</v>
      </c>
      <c r="EF929" s="401" t="n">
        <v>58</v>
      </c>
      <c r="EG929" s="401" t="n">
        <v>96</v>
      </c>
      <c r="EH929" s="401" t="n">
        <v>142</v>
      </c>
      <c r="EI929" s="401" t="n">
        <v>28</v>
      </c>
      <c r="EJ929" s="401" t="n">
        <v>63</v>
      </c>
      <c r="EK929" s="401" t="n">
        <v>69</v>
      </c>
      <c r="EL929" s="401" t="n">
        <v>174</v>
      </c>
      <c r="EM929" s="401" t="n">
        <v>144</v>
      </c>
      <c r="EN929" s="401" t="n">
        <v>186</v>
      </c>
      <c r="EO929" s="401" t="n">
        <v>19</v>
      </c>
      <c r="EP929" s="401" t="n">
        <v>120</v>
      </c>
      <c r="EQ929" s="401" t="n">
        <v>125</v>
      </c>
      <c r="ER929" s="401" t="n">
        <v>77</v>
      </c>
      <c r="ES929" s="401" t="n">
        <v>111</v>
      </c>
      <c r="ET929" s="401" t="n">
        <v>151</v>
      </c>
      <c r="EU929" s="401" t="n">
        <v>7</v>
      </c>
      <c r="EV929" s="401" t="n">
        <v>33</v>
      </c>
      <c r="EW929" s="401" t="n">
        <v>39</v>
      </c>
      <c r="EX929" s="401" t="n">
        <v>185</v>
      </c>
      <c r="EY929" s="401" t="n">
        <v>21</v>
      </c>
      <c r="EZ929" s="401" t="n">
        <v>150</v>
      </c>
      <c r="FA929" s="401" t="n">
        <v>155</v>
      </c>
      <c r="FB929" s="401" t="n">
        <v>12</v>
      </c>
      <c r="FC929" s="401" t="n">
        <v>78</v>
      </c>
      <c r="FD929" s="401" t="n">
        <v>3</v>
      </c>
      <c r="FE929" s="401" t="n">
        <v>95</v>
      </c>
      <c r="FF929" s="401" t="n">
        <v>76</v>
      </c>
      <c r="FG929" s="401" t="n">
        <v>72</v>
      </c>
      <c r="FH929" s="401" t="n">
        <v>153</v>
      </c>
      <c r="FI929" s="401" t="n">
        <v>133</v>
      </c>
      <c r="FJ929" s="401" t="n">
        <v>94</v>
      </c>
      <c r="FK929" s="401" t="n">
        <v>105</v>
      </c>
      <c r="FL929" s="401" t="n">
        <v>110</v>
      </c>
      <c r="FM929" s="401" t="n">
        <v>70</v>
      </c>
      <c r="FN929" s="401" t="n">
        <v>62</v>
      </c>
      <c r="FO929" s="401" t="n">
        <v>15</v>
      </c>
      <c r="FP929" s="401" t="n">
        <v>100</v>
      </c>
      <c r="FQ929" s="401" t="n">
        <v>65</v>
      </c>
      <c r="FR929" s="401" t="n">
        <v>177</v>
      </c>
      <c r="FS929" s="401" t="n">
        <v>141</v>
      </c>
      <c r="FT929" s="401" t="n">
        <v>159</v>
      </c>
      <c r="FU929" s="401" t="n">
        <v>29</v>
      </c>
      <c r="FV929" s="401" t="n">
        <v>179</v>
      </c>
      <c r="FW929" s="401" t="n">
        <v>137</v>
      </c>
      <c r="FX929" s="401" t="n">
        <v>6</v>
      </c>
      <c r="FY929" s="401" t="n">
        <v>117</v>
      </c>
      <c r="FZ929" s="401" t="n">
        <v>43</v>
      </c>
      <c r="GA929" s="401" t="n">
        <v>71</v>
      </c>
      <c r="GB929" s="401" t="n">
        <v>173</v>
      </c>
      <c r="GC929" s="401" t="n">
        <v>24</v>
      </c>
      <c r="GD929" s="401" t="n">
        <v>83</v>
      </c>
      <c r="GE929" s="401" t="n">
        <v>118</v>
      </c>
      <c r="GF929" s="401" t="n">
        <v>41</v>
      </c>
      <c r="GG929" s="401" t="n">
        <v>123</v>
      </c>
      <c r="GI929" s="401" t="n">
        <v>9</v>
      </c>
      <c r="GJ929" s="401" t="n">
        <v>73</v>
      </c>
      <c r="GK929" s="401" t="n">
        <v>122</v>
      </c>
      <c r="GL929" s="401" t="n">
        <v>166</v>
      </c>
    </row>
    <row r="930" customFormat="false" ht="12.75" hidden="false" customHeight="false" outlineLevel="0" collapsed="false">
      <c r="E930" s="401" t="s">
        <v>227</v>
      </c>
      <c r="F930" s="401" t="n">
        <v>74</v>
      </c>
      <c r="G930" s="401" t="n">
        <v>124</v>
      </c>
      <c r="H930" s="401" t="n">
        <v>171</v>
      </c>
      <c r="I930" s="401" t="n">
        <v>83</v>
      </c>
      <c r="J930" s="401" t="n">
        <v>129</v>
      </c>
      <c r="K930" s="401" t="n">
        <v>19</v>
      </c>
      <c r="L930" s="401" t="n">
        <v>134</v>
      </c>
      <c r="M930" s="401" t="n">
        <v>45</v>
      </c>
      <c r="N930" s="401" t="n">
        <v>168</v>
      </c>
      <c r="O930" s="401" t="n">
        <v>146</v>
      </c>
      <c r="P930" s="401" t="n">
        <v>22</v>
      </c>
      <c r="Q930" s="401" t="n">
        <v>178</v>
      </c>
      <c r="R930" s="401" t="n">
        <v>125</v>
      </c>
      <c r="S930" s="401" t="n">
        <v>68</v>
      </c>
      <c r="T930" s="401" t="n">
        <v>91</v>
      </c>
      <c r="U930" s="401" t="n">
        <v>174</v>
      </c>
      <c r="V930" s="401" t="n">
        <v>23</v>
      </c>
      <c r="W930" s="401" t="n">
        <v>79</v>
      </c>
      <c r="X930" s="401" t="n">
        <v>143</v>
      </c>
      <c r="Y930" s="401" t="n">
        <v>9</v>
      </c>
      <c r="Z930" s="401" t="n">
        <v>32</v>
      </c>
      <c r="AA930" s="401" t="n">
        <v>179</v>
      </c>
      <c r="AB930" s="401" t="n">
        <v>17</v>
      </c>
      <c r="AC930" s="401" t="n">
        <v>43</v>
      </c>
      <c r="AD930" s="401" t="n">
        <v>185</v>
      </c>
      <c r="AE930" s="401" t="n">
        <v>62</v>
      </c>
      <c r="AF930" s="401" t="n">
        <v>54</v>
      </c>
      <c r="AG930" s="401" t="n">
        <v>69</v>
      </c>
      <c r="AH930" s="401" t="n">
        <v>115</v>
      </c>
      <c r="AI930" s="401" t="n">
        <v>71</v>
      </c>
      <c r="AJ930" s="401" t="n">
        <v>104</v>
      </c>
      <c r="AK930" s="401" t="n">
        <v>59</v>
      </c>
      <c r="AL930" s="401" t="n">
        <v>155</v>
      </c>
      <c r="AM930" s="401" t="n">
        <v>116</v>
      </c>
      <c r="AN930" s="401" t="n">
        <v>51</v>
      </c>
      <c r="AO930" s="401" t="n">
        <v>99</v>
      </c>
      <c r="AP930" s="401" t="n">
        <v>130</v>
      </c>
      <c r="AQ930" s="401" t="n">
        <v>90</v>
      </c>
      <c r="AR930" s="401" t="n">
        <v>31</v>
      </c>
      <c r="AS930" s="401" t="n">
        <v>77</v>
      </c>
      <c r="AT930" s="401" t="n">
        <v>119</v>
      </c>
      <c r="AU930" s="401" t="n">
        <v>86</v>
      </c>
      <c r="AV930" s="401" t="n">
        <v>80</v>
      </c>
      <c r="AW930" s="401" t="n">
        <v>98</v>
      </c>
      <c r="AX930" s="401" t="n">
        <v>122</v>
      </c>
      <c r="AY930" s="401" t="n">
        <v>135</v>
      </c>
      <c r="AZ930" s="401" t="n">
        <v>95</v>
      </c>
      <c r="BA930" s="401" t="n">
        <v>182</v>
      </c>
      <c r="BB930" s="401" t="n">
        <v>16</v>
      </c>
      <c r="BC930" s="401" t="n">
        <v>2</v>
      </c>
      <c r="BD930" s="401" t="n">
        <v>137</v>
      </c>
      <c r="BE930" s="401" t="n">
        <v>148</v>
      </c>
      <c r="BF930" s="401" t="n">
        <v>94</v>
      </c>
      <c r="BG930" s="401" t="n">
        <v>142</v>
      </c>
      <c r="BH930" s="401" t="n">
        <v>103</v>
      </c>
      <c r="BI930" s="401" t="n">
        <v>64</v>
      </c>
      <c r="BJ930" s="401" t="n">
        <v>89</v>
      </c>
      <c r="BK930" s="401" t="n">
        <v>15</v>
      </c>
      <c r="BL930" s="401" t="n">
        <v>18</v>
      </c>
      <c r="BM930" s="401" t="n">
        <v>139</v>
      </c>
      <c r="BN930" s="401" t="n">
        <v>40</v>
      </c>
      <c r="BO930" s="401" t="n">
        <v>1</v>
      </c>
      <c r="BP930" s="401" t="n">
        <v>81</v>
      </c>
      <c r="BQ930" s="401" t="n">
        <v>127</v>
      </c>
      <c r="BR930" s="401" t="n">
        <v>161</v>
      </c>
      <c r="BS930" s="401" t="n">
        <v>85</v>
      </c>
      <c r="BT930" s="401" t="n">
        <v>61</v>
      </c>
      <c r="BU930" s="401" t="n">
        <v>149</v>
      </c>
      <c r="BV930" s="401" t="n">
        <v>36</v>
      </c>
      <c r="BW930" s="401" t="n">
        <v>56</v>
      </c>
      <c r="BX930" s="401" t="n">
        <v>30</v>
      </c>
      <c r="BY930" s="401" t="n">
        <v>55</v>
      </c>
      <c r="BZ930" s="401" t="n">
        <v>152</v>
      </c>
      <c r="CA930" s="401" t="n">
        <v>102</v>
      </c>
      <c r="CB930" s="401" t="n">
        <v>136</v>
      </c>
      <c r="CC930" s="401" t="n">
        <v>105</v>
      </c>
      <c r="CD930" s="401" t="n">
        <v>26</v>
      </c>
      <c r="CE930" s="401" t="n">
        <v>141</v>
      </c>
      <c r="CF930" s="401" t="n">
        <v>112</v>
      </c>
      <c r="CG930" s="401" t="n">
        <v>163</v>
      </c>
      <c r="CH930" s="401" t="n">
        <v>123</v>
      </c>
      <c r="CI930" s="401" t="n">
        <v>110</v>
      </c>
      <c r="CJ930" s="401" t="n">
        <v>29</v>
      </c>
      <c r="CK930" s="401" t="n">
        <v>67</v>
      </c>
      <c r="CL930" s="401" t="n">
        <v>164</v>
      </c>
      <c r="CM930" s="401" t="n">
        <v>133</v>
      </c>
      <c r="CN930" s="401" t="n">
        <v>140</v>
      </c>
      <c r="CO930" s="401" t="n">
        <v>176</v>
      </c>
      <c r="CP930" s="401" t="n">
        <v>75</v>
      </c>
      <c r="CQ930" s="401" t="n">
        <v>166</v>
      </c>
      <c r="CR930" s="401" t="n">
        <v>175</v>
      </c>
      <c r="CS930" s="401" t="n">
        <v>88</v>
      </c>
      <c r="CT930" s="401" t="n">
        <v>165</v>
      </c>
      <c r="CU930" s="401" t="n">
        <v>101</v>
      </c>
      <c r="CV930" s="401" t="n">
        <v>47</v>
      </c>
      <c r="CW930" s="401" t="n">
        <v>145</v>
      </c>
      <c r="CX930" s="401" t="n">
        <v>158</v>
      </c>
      <c r="CY930" s="401" t="n">
        <v>52</v>
      </c>
      <c r="CZ930" s="401" t="n">
        <v>11</v>
      </c>
      <c r="DA930" s="401" t="n">
        <v>82</v>
      </c>
      <c r="DB930" s="401" t="n">
        <v>108</v>
      </c>
      <c r="DC930" s="401" t="n">
        <v>111</v>
      </c>
      <c r="DD930" s="401" t="n">
        <v>5</v>
      </c>
      <c r="DE930" s="401" t="n">
        <v>138</v>
      </c>
      <c r="DF930" s="401" t="n">
        <v>126</v>
      </c>
      <c r="DG930" s="401" t="n">
        <v>113</v>
      </c>
      <c r="DH930" s="401" t="n">
        <v>39</v>
      </c>
      <c r="DI930" s="401" t="n">
        <v>188</v>
      </c>
      <c r="DJ930" s="401" t="n">
        <v>53</v>
      </c>
      <c r="DK930" s="401" t="n">
        <v>156</v>
      </c>
      <c r="DL930" s="401" t="n">
        <v>24</v>
      </c>
      <c r="DM930" s="401" t="n">
        <v>106</v>
      </c>
      <c r="DN930" s="401" t="n">
        <v>184</v>
      </c>
      <c r="DO930" s="401" t="n">
        <v>27</v>
      </c>
      <c r="DP930" s="401" t="n">
        <v>76</v>
      </c>
      <c r="DQ930" s="401" t="n">
        <v>114</v>
      </c>
      <c r="DR930" s="401" t="n">
        <v>154</v>
      </c>
      <c r="DS930" s="401" t="n">
        <v>21</v>
      </c>
      <c r="DT930" s="401" t="n">
        <v>41</v>
      </c>
      <c r="DU930" s="401" t="n">
        <v>92</v>
      </c>
      <c r="DV930" s="401" t="n">
        <v>132</v>
      </c>
      <c r="DW930" s="401" t="n">
        <v>13</v>
      </c>
      <c r="DX930" s="401" t="n">
        <v>186</v>
      </c>
      <c r="DY930" s="401" t="n">
        <v>50</v>
      </c>
      <c r="DZ930" s="401" t="n">
        <v>159</v>
      </c>
      <c r="EA930" s="401" t="n">
        <v>169</v>
      </c>
      <c r="EB930" s="401" t="n">
        <v>3</v>
      </c>
      <c r="EC930" s="401" t="n">
        <v>10</v>
      </c>
      <c r="ED930" s="401" t="n">
        <v>93</v>
      </c>
      <c r="EE930" s="401" t="n">
        <v>37</v>
      </c>
      <c r="EF930" s="401" t="n">
        <v>63</v>
      </c>
      <c r="EG930" s="401" t="n">
        <v>60</v>
      </c>
      <c r="EH930" s="401" t="n">
        <v>109</v>
      </c>
      <c r="EI930" s="401" t="n">
        <v>120</v>
      </c>
      <c r="EJ930" s="401" t="n">
        <v>12</v>
      </c>
      <c r="EK930" s="401" t="n">
        <v>28</v>
      </c>
      <c r="EL930" s="401" t="n">
        <v>144</v>
      </c>
      <c r="EM930" s="401" t="n">
        <v>167</v>
      </c>
      <c r="EN930" s="401" t="n">
        <v>97</v>
      </c>
      <c r="EO930" s="401" t="n">
        <v>87</v>
      </c>
      <c r="EP930" s="401" t="n">
        <v>70</v>
      </c>
      <c r="EQ930" s="401" t="n">
        <v>65</v>
      </c>
      <c r="ER930" s="401" t="n">
        <v>151</v>
      </c>
      <c r="ES930" s="401" t="n">
        <v>181</v>
      </c>
      <c r="ET930" s="401" t="n">
        <v>117</v>
      </c>
      <c r="EU930" s="401" t="n">
        <v>147</v>
      </c>
      <c r="EV930" s="401" t="n">
        <v>78</v>
      </c>
      <c r="EW930" s="401" t="n">
        <v>14</v>
      </c>
      <c r="EX930" s="401" t="n">
        <v>73</v>
      </c>
      <c r="EY930" s="401" t="n">
        <v>187</v>
      </c>
      <c r="EZ930" s="401" t="n">
        <v>162</v>
      </c>
      <c r="FA930" s="401" t="n">
        <v>153</v>
      </c>
      <c r="FB930" s="401" t="n">
        <v>180</v>
      </c>
      <c r="FC930" s="401" t="n">
        <v>157</v>
      </c>
      <c r="FD930" s="401" t="n">
        <v>49</v>
      </c>
      <c r="FE930" s="401" t="n">
        <v>57</v>
      </c>
      <c r="FF930" s="401" t="n">
        <v>128</v>
      </c>
      <c r="FG930" s="401" t="n">
        <v>6</v>
      </c>
      <c r="FH930" s="401" t="n">
        <v>33</v>
      </c>
      <c r="FI930" s="401" t="n">
        <v>42</v>
      </c>
      <c r="FJ930" s="401" t="n">
        <v>160</v>
      </c>
      <c r="FK930" s="401" t="n">
        <v>84</v>
      </c>
      <c r="FL930" s="401" t="n">
        <v>100</v>
      </c>
      <c r="FM930" s="401" t="n">
        <v>8</v>
      </c>
      <c r="FN930" s="401" t="n">
        <v>118</v>
      </c>
      <c r="FO930" s="401" t="n">
        <v>170</v>
      </c>
      <c r="FP930" s="401" t="n">
        <v>35</v>
      </c>
      <c r="FQ930" s="401" t="n">
        <v>20</v>
      </c>
      <c r="FR930" s="401" t="n">
        <v>150</v>
      </c>
      <c r="FS930" s="401" t="n">
        <v>96</v>
      </c>
      <c r="FT930" s="401" t="n">
        <v>34</v>
      </c>
      <c r="FU930" s="401" t="n">
        <v>183</v>
      </c>
      <c r="FV930" s="401" t="n">
        <v>177</v>
      </c>
      <c r="FW930" s="401" t="n">
        <v>121</v>
      </c>
      <c r="FX930" s="401" t="n">
        <v>58</v>
      </c>
      <c r="FY930" s="401" t="n">
        <v>44</v>
      </c>
      <c r="FZ930" s="401" t="n">
        <v>173</v>
      </c>
      <c r="GA930" s="401" t="n">
        <v>46</v>
      </c>
      <c r="GB930" s="401" t="n">
        <v>72</v>
      </c>
      <c r="GC930" s="401" t="n">
        <v>66</v>
      </c>
      <c r="GD930" s="401" t="n">
        <v>48</v>
      </c>
      <c r="GE930" s="401" t="n">
        <v>4</v>
      </c>
      <c r="GF930" s="401" t="n">
        <v>172</v>
      </c>
      <c r="GG930" s="401" t="n">
        <v>131</v>
      </c>
      <c r="GI930" s="401" t="n">
        <v>25</v>
      </c>
      <c r="GJ930" s="401" t="n">
        <v>38</v>
      </c>
      <c r="GK930" s="401" t="n">
        <v>107</v>
      </c>
      <c r="GL930" s="401" t="n">
        <v>7</v>
      </c>
    </row>
    <row r="932" customFormat="false" ht="12.75" hidden="false" customHeight="false" outlineLevel="0" collapsed="false">
      <c r="D932" s="446" t="n">
        <v>189</v>
      </c>
      <c r="E932" s="39" t="s">
        <v>250</v>
      </c>
    </row>
    <row r="933" customFormat="false" ht="12.75" hidden="false" customHeight="false" outlineLevel="0" collapsed="false">
      <c r="E933" s="401" t="s">
        <v>198</v>
      </c>
      <c r="F933" s="401" t="n">
        <v>1</v>
      </c>
      <c r="G933" s="401" t="n">
        <v>2</v>
      </c>
      <c r="H933" s="401" t="n">
        <v>3</v>
      </c>
      <c r="I933" s="401" t="n">
        <v>4</v>
      </c>
      <c r="J933" s="401" t="n">
        <v>5</v>
      </c>
      <c r="K933" s="401" t="n">
        <v>6</v>
      </c>
      <c r="L933" s="401" t="n">
        <v>7</v>
      </c>
      <c r="M933" s="401" t="n">
        <v>8</v>
      </c>
      <c r="N933" s="401" t="n">
        <v>9</v>
      </c>
      <c r="O933" s="401" t="n">
        <v>10</v>
      </c>
      <c r="P933" s="401" t="n">
        <v>11</v>
      </c>
      <c r="Q933" s="401" t="n">
        <v>12</v>
      </c>
      <c r="R933" s="401" t="n">
        <v>13</v>
      </c>
      <c r="S933" s="401" t="n">
        <v>14</v>
      </c>
      <c r="T933" s="401" t="n">
        <v>15</v>
      </c>
      <c r="U933" s="401" t="n">
        <v>16</v>
      </c>
      <c r="V933" s="401" t="n">
        <v>17</v>
      </c>
      <c r="W933" s="401" t="n">
        <v>18</v>
      </c>
      <c r="X933" s="401" t="n">
        <v>19</v>
      </c>
      <c r="Y933" s="401" t="n">
        <v>20</v>
      </c>
      <c r="Z933" s="401" t="n">
        <v>21</v>
      </c>
      <c r="AA933" s="401" t="n">
        <v>22</v>
      </c>
      <c r="AB933" s="401" t="n">
        <v>23</v>
      </c>
      <c r="AC933" s="401" t="n">
        <v>24</v>
      </c>
      <c r="AD933" s="401" t="n">
        <v>25</v>
      </c>
      <c r="AE933" s="401" t="n">
        <v>26</v>
      </c>
      <c r="AF933" s="401" t="n">
        <v>27</v>
      </c>
      <c r="AG933" s="401" t="n">
        <v>28</v>
      </c>
      <c r="AH933" s="401" t="n">
        <v>29</v>
      </c>
      <c r="AI933" s="401" t="n">
        <v>30</v>
      </c>
      <c r="AJ933" s="401" t="n">
        <v>31</v>
      </c>
      <c r="AK933" s="401" t="n">
        <v>32</v>
      </c>
      <c r="AL933" s="401" t="n">
        <v>33</v>
      </c>
      <c r="AM933" s="401" t="n">
        <v>34</v>
      </c>
      <c r="AN933" s="401" t="n">
        <v>35</v>
      </c>
      <c r="AO933" s="401" t="n">
        <v>36</v>
      </c>
      <c r="AP933" s="401" t="n">
        <v>37</v>
      </c>
      <c r="AQ933" s="401" t="n">
        <v>38</v>
      </c>
      <c r="AR933" s="401" t="n">
        <v>39</v>
      </c>
      <c r="AS933" s="401" t="n">
        <v>40</v>
      </c>
      <c r="AT933" s="401" t="n">
        <v>41</v>
      </c>
      <c r="AU933" s="401" t="n">
        <v>42</v>
      </c>
      <c r="AV933" s="401" t="n">
        <v>43</v>
      </c>
      <c r="AW933" s="401" t="n">
        <v>44</v>
      </c>
      <c r="AX933" s="401" t="n">
        <v>45</v>
      </c>
      <c r="AY933" s="401" t="n">
        <v>46</v>
      </c>
      <c r="AZ933" s="401" t="n">
        <v>47</v>
      </c>
      <c r="BA933" s="401" t="n">
        <v>48</v>
      </c>
      <c r="BB933" s="401" t="n">
        <v>49</v>
      </c>
      <c r="BC933" s="401" t="n">
        <v>50</v>
      </c>
      <c r="BD933" s="401" t="n">
        <v>51</v>
      </c>
      <c r="BE933" s="401" t="n">
        <v>52</v>
      </c>
      <c r="BF933" s="401" t="n">
        <v>53</v>
      </c>
      <c r="BG933" s="401" t="n">
        <v>54</v>
      </c>
      <c r="BH933" s="401" t="n">
        <v>55</v>
      </c>
      <c r="BI933" s="401" t="n">
        <v>56</v>
      </c>
      <c r="BJ933" s="401" t="n">
        <v>57</v>
      </c>
      <c r="BK933" s="401" t="n">
        <v>58</v>
      </c>
      <c r="BL933" s="401" t="n">
        <v>59</v>
      </c>
      <c r="BM933" s="401" t="n">
        <v>60</v>
      </c>
      <c r="BN933" s="401" t="n">
        <v>61</v>
      </c>
      <c r="BO933" s="401" t="n">
        <v>62</v>
      </c>
      <c r="BP933" s="401" t="n">
        <v>63</v>
      </c>
      <c r="BQ933" s="401" t="n">
        <v>64</v>
      </c>
      <c r="BR933" s="401" t="n">
        <v>65</v>
      </c>
      <c r="BS933" s="401" t="n">
        <v>66</v>
      </c>
      <c r="BT933" s="401" t="n">
        <v>67</v>
      </c>
      <c r="BU933" s="401" t="n">
        <v>68</v>
      </c>
      <c r="BV933" s="401" t="n">
        <v>69</v>
      </c>
      <c r="BW933" s="401" t="n">
        <v>70</v>
      </c>
      <c r="BX933" s="401" t="n">
        <v>71</v>
      </c>
      <c r="BY933" s="401" t="n">
        <v>72</v>
      </c>
      <c r="BZ933" s="401" t="n">
        <v>73</v>
      </c>
      <c r="CA933" s="401" t="n">
        <v>74</v>
      </c>
      <c r="CB933" s="401" t="n">
        <v>75</v>
      </c>
      <c r="CC933" s="401" t="n">
        <v>76</v>
      </c>
      <c r="CD933" s="401" t="n">
        <v>77</v>
      </c>
      <c r="CE933" s="401" t="n">
        <v>78</v>
      </c>
      <c r="CF933" s="401" t="n">
        <v>79</v>
      </c>
      <c r="CG933" s="401" t="n">
        <v>80</v>
      </c>
      <c r="CH933" s="401" t="n">
        <v>81</v>
      </c>
      <c r="CI933" s="401" t="n">
        <v>82</v>
      </c>
      <c r="CJ933" s="401" t="n">
        <v>83</v>
      </c>
      <c r="CK933" s="401" t="n">
        <v>84</v>
      </c>
      <c r="CL933" s="401" t="n">
        <v>85</v>
      </c>
      <c r="CM933" s="401" t="n">
        <v>86</v>
      </c>
      <c r="CN933" s="401" t="n">
        <v>87</v>
      </c>
      <c r="CO933" s="401" t="n">
        <v>88</v>
      </c>
      <c r="CP933" s="401" t="n">
        <v>89</v>
      </c>
      <c r="CQ933" s="401" t="n">
        <v>90</v>
      </c>
      <c r="CR933" s="401" t="n">
        <v>91</v>
      </c>
      <c r="CS933" s="401" t="n">
        <v>92</v>
      </c>
      <c r="CT933" s="401" t="n">
        <v>93</v>
      </c>
      <c r="CU933" s="401" t="n">
        <v>94</v>
      </c>
      <c r="CV933" s="401" t="n">
        <v>95</v>
      </c>
      <c r="CW933" s="401" t="n">
        <v>96</v>
      </c>
      <c r="CX933" s="401" t="n">
        <v>97</v>
      </c>
      <c r="CY933" s="401" t="n">
        <v>98</v>
      </c>
      <c r="CZ933" s="401" t="n">
        <v>99</v>
      </c>
      <c r="DA933" s="401" t="n">
        <v>100</v>
      </c>
      <c r="DB933" s="401" t="n">
        <v>101</v>
      </c>
      <c r="DC933" s="401" t="n">
        <v>102</v>
      </c>
      <c r="DD933" s="401" t="n">
        <v>103</v>
      </c>
      <c r="DE933" s="401" t="n">
        <v>104</v>
      </c>
      <c r="DF933" s="401" t="n">
        <v>105</v>
      </c>
      <c r="DG933" s="401" t="n">
        <v>106</v>
      </c>
      <c r="DH933" s="401" t="n">
        <v>107</v>
      </c>
      <c r="DI933" s="401" t="n">
        <v>108</v>
      </c>
      <c r="DJ933" s="401" t="n">
        <v>109</v>
      </c>
      <c r="DK933" s="401" t="n">
        <v>110</v>
      </c>
      <c r="DL933" s="401" t="n">
        <v>111</v>
      </c>
      <c r="DM933" s="401" t="n">
        <v>112</v>
      </c>
      <c r="DN933" s="401" t="n">
        <v>113</v>
      </c>
      <c r="DO933" s="401" t="n">
        <v>114</v>
      </c>
      <c r="DP933" s="401" t="n">
        <v>115</v>
      </c>
      <c r="DQ933" s="401" t="n">
        <v>116</v>
      </c>
      <c r="DR933" s="401" t="n">
        <v>117</v>
      </c>
      <c r="DS933" s="401" t="n">
        <v>118</v>
      </c>
      <c r="DT933" s="401" t="n">
        <v>119</v>
      </c>
      <c r="DU933" s="401" t="n">
        <v>120</v>
      </c>
      <c r="DV933" s="401" t="n">
        <v>121</v>
      </c>
      <c r="DW933" s="401" t="n">
        <v>122</v>
      </c>
      <c r="DX933" s="401" t="n">
        <v>123</v>
      </c>
      <c r="DY933" s="401" t="n">
        <v>124</v>
      </c>
      <c r="DZ933" s="401" t="n">
        <v>125</v>
      </c>
      <c r="EA933" s="401" t="n">
        <v>126</v>
      </c>
      <c r="EB933" s="401" t="n">
        <v>127</v>
      </c>
      <c r="EC933" s="401" t="n">
        <v>128</v>
      </c>
      <c r="ED933" s="401" t="n">
        <v>129</v>
      </c>
      <c r="EE933" s="401" t="n">
        <v>130</v>
      </c>
      <c r="EF933" s="401" t="n">
        <v>131</v>
      </c>
      <c r="EG933" s="401" t="n">
        <v>132</v>
      </c>
      <c r="EH933" s="401" t="n">
        <v>133</v>
      </c>
      <c r="EI933" s="401" t="n">
        <v>134</v>
      </c>
      <c r="EJ933" s="401" t="n">
        <v>135</v>
      </c>
      <c r="EK933" s="401" t="n">
        <v>136</v>
      </c>
      <c r="EL933" s="401" t="n">
        <v>137</v>
      </c>
      <c r="EM933" s="401" t="n">
        <v>138</v>
      </c>
      <c r="EN933" s="401" t="n">
        <v>139</v>
      </c>
      <c r="EO933" s="401" t="n">
        <v>140</v>
      </c>
      <c r="EP933" s="401" t="n">
        <v>141</v>
      </c>
      <c r="EQ933" s="401" t="n">
        <v>142</v>
      </c>
      <c r="ER933" s="401" t="n">
        <v>143</v>
      </c>
      <c r="ES933" s="401" t="n">
        <v>144</v>
      </c>
      <c r="ET933" s="401" t="n">
        <v>145</v>
      </c>
      <c r="EU933" s="401" t="n">
        <v>146</v>
      </c>
      <c r="EV933" s="401" t="n">
        <v>147</v>
      </c>
      <c r="EW933" s="401" t="n">
        <v>148</v>
      </c>
      <c r="EX933" s="401" t="n">
        <v>149</v>
      </c>
      <c r="EY933" s="401" t="n">
        <v>150</v>
      </c>
      <c r="EZ933" s="401" t="n">
        <v>151</v>
      </c>
      <c r="FA933" s="401" t="n">
        <v>152</v>
      </c>
      <c r="FB933" s="401" t="n">
        <v>153</v>
      </c>
      <c r="FC933" s="401" t="n">
        <v>154</v>
      </c>
      <c r="FD933" s="401" t="n">
        <v>155</v>
      </c>
      <c r="FE933" s="401" t="n">
        <v>156</v>
      </c>
      <c r="FF933" s="401" t="n">
        <v>157</v>
      </c>
      <c r="FG933" s="401" t="n">
        <v>158</v>
      </c>
      <c r="FH933" s="401" t="n">
        <v>159</v>
      </c>
      <c r="FI933" s="401" t="n">
        <v>160</v>
      </c>
      <c r="FJ933" s="401" t="n">
        <v>161</v>
      </c>
      <c r="FK933" s="401" t="n">
        <v>162</v>
      </c>
      <c r="FL933" s="401" t="n">
        <v>163</v>
      </c>
      <c r="FM933" s="401" t="n">
        <v>164</v>
      </c>
      <c r="FN933" s="401" t="n">
        <v>165</v>
      </c>
      <c r="FO933" s="401" t="n">
        <v>166</v>
      </c>
      <c r="FP933" s="401" t="n">
        <v>167</v>
      </c>
      <c r="FQ933" s="401" t="n">
        <v>168</v>
      </c>
      <c r="FR933" s="401" t="n">
        <v>169</v>
      </c>
      <c r="FS933" s="401" t="n">
        <v>170</v>
      </c>
      <c r="FT933" s="401" t="n">
        <v>171</v>
      </c>
      <c r="FU933" s="401" t="n">
        <v>172</v>
      </c>
      <c r="FV933" s="401" t="n">
        <v>173</v>
      </c>
      <c r="FW933" s="401" t="n">
        <v>174</v>
      </c>
      <c r="FX933" s="401" t="n">
        <v>175</v>
      </c>
      <c r="FY933" s="401" t="n">
        <v>176</v>
      </c>
      <c r="FZ933" s="401" t="n">
        <v>177</v>
      </c>
      <c r="GA933" s="401" t="n">
        <v>178</v>
      </c>
      <c r="GB933" s="401" t="n">
        <v>179</v>
      </c>
      <c r="GC933" s="401" t="n">
        <v>180</v>
      </c>
      <c r="GD933" s="401" t="n">
        <v>181</v>
      </c>
      <c r="GE933" s="401" t="n">
        <v>182</v>
      </c>
      <c r="GF933" s="401" t="n">
        <v>183</v>
      </c>
      <c r="GG933" s="401" t="n">
        <v>184</v>
      </c>
      <c r="GH933" s="401" t="n">
        <v>185</v>
      </c>
      <c r="GI933" s="401" t="n">
        <v>186</v>
      </c>
      <c r="GJ933" s="401" t="n">
        <v>187</v>
      </c>
      <c r="GK933" s="401" t="n">
        <v>188</v>
      </c>
      <c r="GL933" s="401" t="n">
        <v>189</v>
      </c>
    </row>
    <row r="934" customFormat="false" ht="12.75" hidden="false" customHeight="false" outlineLevel="0" collapsed="false">
      <c r="E934" s="401" t="s">
        <v>225</v>
      </c>
      <c r="F934" s="401" t="n">
        <v>173</v>
      </c>
      <c r="G934" s="401" t="n">
        <v>158</v>
      </c>
      <c r="H934" s="401" t="n">
        <v>25</v>
      </c>
      <c r="I934" s="401" t="n">
        <v>18</v>
      </c>
      <c r="J934" s="401" t="n">
        <v>41</v>
      </c>
      <c r="K934" s="401" t="n">
        <v>84</v>
      </c>
      <c r="L934" s="401" t="n">
        <v>179</v>
      </c>
      <c r="M934" s="401" t="n">
        <v>91</v>
      </c>
      <c r="N934" s="401" t="n">
        <v>161</v>
      </c>
      <c r="O934" s="401" t="n">
        <v>153</v>
      </c>
      <c r="P934" s="401" t="n">
        <v>28</v>
      </c>
      <c r="Q934" s="401" t="n">
        <v>145</v>
      </c>
      <c r="R934" s="401" t="n">
        <v>85</v>
      </c>
      <c r="S934" s="401" t="n">
        <v>63</v>
      </c>
      <c r="T934" s="401" t="n">
        <v>96</v>
      </c>
      <c r="U934" s="401" t="n">
        <v>188</v>
      </c>
      <c r="V934" s="401" t="n">
        <v>81</v>
      </c>
      <c r="W934" s="401" t="n">
        <v>95</v>
      </c>
      <c r="X934" s="401" t="n">
        <v>48</v>
      </c>
      <c r="Y934" s="401" t="n">
        <v>102</v>
      </c>
      <c r="Z934" s="401" t="n">
        <v>14</v>
      </c>
      <c r="AA934" s="401" t="n">
        <v>101</v>
      </c>
      <c r="AB934" s="401" t="n">
        <v>119</v>
      </c>
      <c r="AC934" s="401" t="n">
        <v>46</v>
      </c>
      <c r="AD934" s="401" t="n">
        <v>17</v>
      </c>
      <c r="AE934" s="401" t="n">
        <v>127</v>
      </c>
      <c r="AF934" s="401" t="n">
        <v>116</v>
      </c>
      <c r="AG934" s="401" t="n">
        <v>7</v>
      </c>
      <c r="AH934" s="401" t="n">
        <v>86</v>
      </c>
      <c r="AI934" s="401" t="n">
        <v>12</v>
      </c>
      <c r="AJ934" s="401" t="n">
        <v>178</v>
      </c>
      <c r="AK934" s="401" t="n">
        <v>16</v>
      </c>
      <c r="AL934" s="401" t="n">
        <v>42</v>
      </c>
      <c r="AM934" s="401" t="n">
        <v>107</v>
      </c>
      <c r="AN934" s="401" t="n">
        <v>23</v>
      </c>
      <c r="AO934" s="401" t="n">
        <v>49</v>
      </c>
      <c r="AP934" s="401" t="n">
        <v>33</v>
      </c>
      <c r="AQ934" s="401" t="n">
        <v>60</v>
      </c>
      <c r="AR934" s="401" t="n">
        <v>180</v>
      </c>
      <c r="AS934" s="401" t="n">
        <v>24</v>
      </c>
      <c r="AT934" s="401" t="n">
        <v>183</v>
      </c>
      <c r="AU934" s="401" t="n">
        <v>8</v>
      </c>
      <c r="AV934" s="401" t="n">
        <v>150</v>
      </c>
      <c r="AW934" s="401" t="n">
        <v>177</v>
      </c>
      <c r="AX934" s="401" t="n">
        <v>168</v>
      </c>
      <c r="AY934" s="401" t="n">
        <v>20</v>
      </c>
      <c r="AZ934" s="401" t="n">
        <v>105</v>
      </c>
      <c r="BA934" s="401" t="n">
        <v>160</v>
      </c>
      <c r="BB934" s="401" t="n">
        <v>115</v>
      </c>
      <c r="BC934" s="401" t="n">
        <v>148</v>
      </c>
      <c r="BD934" s="401" t="n">
        <v>155</v>
      </c>
      <c r="BE934" s="401" t="n">
        <v>30</v>
      </c>
      <c r="BF934" s="401" t="n">
        <v>122</v>
      </c>
      <c r="BG934" s="401" t="n">
        <v>13</v>
      </c>
      <c r="BH934" s="401" t="n">
        <v>98</v>
      </c>
      <c r="BI934" s="401" t="n">
        <v>89</v>
      </c>
      <c r="BJ934" s="401" t="n">
        <v>124</v>
      </c>
      <c r="BK934" s="401" t="n">
        <v>157</v>
      </c>
      <c r="BL934" s="401" t="n">
        <v>152</v>
      </c>
      <c r="BM934" s="401" t="n">
        <v>109</v>
      </c>
      <c r="BN934" s="401" t="n">
        <v>52</v>
      </c>
      <c r="BO934" s="401" t="n">
        <v>113</v>
      </c>
      <c r="BP934" s="401" t="n">
        <v>29</v>
      </c>
      <c r="BQ934" s="401" t="n">
        <v>118</v>
      </c>
      <c r="BR934" s="401" t="n">
        <v>34</v>
      </c>
      <c r="BS934" s="401" t="n">
        <v>69</v>
      </c>
      <c r="BT934" s="401" t="n">
        <v>175</v>
      </c>
      <c r="BU934" s="401" t="n">
        <v>181</v>
      </c>
      <c r="BV934" s="401" t="n">
        <v>133</v>
      </c>
      <c r="BW934" s="401" t="n">
        <v>37</v>
      </c>
      <c r="BX934" s="401" t="n">
        <v>90</v>
      </c>
      <c r="BY934" s="401" t="n">
        <v>99</v>
      </c>
      <c r="BZ934" s="401" t="n">
        <v>111</v>
      </c>
      <c r="CA934" s="401" t="n">
        <v>78</v>
      </c>
      <c r="CB934" s="401" t="n">
        <v>94</v>
      </c>
      <c r="CC934" s="401" t="n">
        <v>125</v>
      </c>
      <c r="CD934" s="401" t="n">
        <v>134</v>
      </c>
      <c r="CE934" s="401" t="n">
        <v>120</v>
      </c>
      <c r="CF934" s="401" t="n">
        <v>176</v>
      </c>
      <c r="CG934" s="401" t="n">
        <v>9</v>
      </c>
      <c r="CH934" s="401" t="n">
        <v>147</v>
      </c>
      <c r="CI934" s="401" t="n">
        <v>15</v>
      </c>
      <c r="CJ934" s="401" t="n">
        <v>51</v>
      </c>
      <c r="CK934" s="401" t="n">
        <v>123</v>
      </c>
      <c r="CL934" s="401" t="n">
        <v>166</v>
      </c>
      <c r="CM934" s="401" t="n">
        <v>159</v>
      </c>
      <c r="CN934" s="401" t="n">
        <v>136</v>
      </c>
      <c r="CO934" s="401" t="n">
        <v>110</v>
      </c>
      <c r="CP934" s="401" t="n">
        <v>1</v>
      </c>
      <c r="CQ934" s="401" t="n">
        <v>64</v>
      </c>
      <c r="CR934" s="401" t="n">
        <v>154</v>
      </c>
      <c r="CS934" s="401" t="n">
        <v>4</v>
      </c>
      <c r="CT934" s="401" t="n">
        <v>172</v>
      </c>
      <c r="CU934" s="401" t="n">
        <v>21</v>
      </c>
      <c r="CV934" s="401" t="n">
        <v>26</v>
      </c>
      <c r="CW934" s="401" t="n">
        <v>135</v>
      </c>
      <c r="CX934" s="401" t="n">
        <v>45</v>
      </c>
      <c r="CY934" s="401" t="n">
        <v>55</v>
      </c>
      <c r="CZ934" s="401" t="n">
        <v>35</v>
      </c>
      <c r="DA934" s="401" t="n">
        <v>72</v>
      </c>
      <c r="DB934" s="401" t="n">
        <v>22</v>
      </c>
      <c r="DC934" s="401" t="n">
        <v>50</v>
      </c>
      <c r="DD934" s="401" t="n">
        <v>131</v>
      </c>
      <c r="DE934" s="401" t="n">
        <v>61</v>
      </c>
      <c r="DF934" s="401" t="n">
        <v>56</v>
      </c>
      <c r="DG934" s="401" t="n">
        <v>169</v>
      </c>
      <c r="DH934" s="401" t="n">
        <v>3</v>
      </c>
      <c r="DI934" s="401" t="n">
        <v>57</v>
      </c>
      <c r="DJ934" s="401" t="n">
        <v>171</v>
      </c>
      <c r="DK934" s="401" t="n">
        <v>19</v>
      </c>
      <c r="DL934" s="401" t="n">
        <v>67</v>
      </c>
      <c r="DM934" s="401" t="n">
        <v>76</v>
      </c>
      <c r="DN934" s="401" t="n">
        <v>144</v>
      </c>
      <c r="DO934" s="401" t="n">
        <v>130</v>
      </c>
      <c r="DP934" s="401" t="n">
        <v>53</v>
      </c>
      <c r="DQ934" s="401" t="n">
        <v>162</v>
      </c>
      <c r="DR934" s="401" t="n">
        <v>79</v>
      </c>
      <c r="DS934" s="401" t="n">
        <v>6</v>
      </c>
      <c r="DT934" s="401" t="n">
        <v>36</v>
      </c>
      <c r="DU934" s="401" t="n">
        <v>141</v>
      </c>
      <c r="DV934" s="401" t="n">
        <v>185</v>
      </c>
      <c r="DW934" s="401" t="n">
        <v>163</v>
      </c>
      <c r="DX934" s="401" t="n">
        <v>70</v>
      </c>
      <c r="DY934" s="401" t="n">
        <v>5</v>
      </c>
      <c r="DZ934" s="401" t="n">
        <v>138</v>
      </c>
      <c r="EA934" s="401" t="n">
        <v>174</v>
      </c>
      <c r="EB934" s="401" t="n">
        <v>106</v>
      </c>
      <c r="EC934" s="401" t="n">
        <v>146</v>
      </c>
      <c r="ED934" s="401" t="n">
        <v>38</v>
      </c>
      <c r="EE934" s="401" t="n">
        <v>88</v>
      </c>
      <c r="EF934" s="401" t="n">
        <v>165</v>
      </c>
      <c r="EG934" s="401" t="n">
        <v>114</v>
      </c>
      <c r="EH934" s="401" t="n">
        <v>187</v>
      </c>
      <c r="EI934" s="401" t="n">
        <v>108</v>
      </c>
      <c r="EJ934" s="401" t="n">
        <v>82</v>
      </c>
      <c r="EK934" s="401" t="n">
        <v>140</v>
      </c>
      <c r="EL934" s="401" t="n">
        <v>11</v>
      </c>
      <c r="EM934" s="401" t="n">
        <v>54</v>
      </c>
      <c r="EN934" s="401" t="n">
        <v>126</v>
      </c>
      <c r="EO934" s="401" t="n">
        <v>31</v>
      </c>
      <c r="EP934" s="401" t="n">
        <v>59</v>
      </c>
      <c r="EQ934" s="401" t="n">
        <v>151</v>
      </c>
      <c r="ER934" s="401" t="n">
        <v>39</v>
      </c>
      <c r="ES934" s="401" t="n">
        <v>92</v>
      </c>
      <c r="ET934" s="401" t="n">
        <v>143</v>
      </c>
      <c r="EU934" s="401" t="n">
        <v>112</v>
      </c>
      <c r="EV934" s="401" t="n">
        <v>164</v>
      </c>
      <c r="EW934" s="401" t="n">
        <v>75</v>
      </c>
      <c r="EX934" s="401" t="n">
        <v>97</v>
      </c>
      <c r="EY934" s="401" t="n">
        <v>156</v>
      </c>
      <c r="EZ934" s="401" t="n">
        <v>182</v>
      </c>
      <c r="FA934" s="401" t="n">
        <v>128</v>
      </c>
      <c r="FB934" s="401" t="n">
        <v>74</v>
      </c>
      <c r="FC934" s="401" t="n">
        <v>58</v>
      </c>
      <c r="FD934" s="401" t="n">
        <v>83</v>
      </c>
      <c r="FE934" s="401" t="n">
        <v>43</v>
      </c>
      <c r="FF934" s="401" t="n">
        <v>10</v>
      </c>
      <c r="FG934" s="401" t="n">
        <v>121</v>
      </c>
      <c r="FH934" s="401" t="n">
        <v>65</v>
      </c>
      <c r="FI934" s="401" t="n">
        <v>93</v>
      </c>
      <c r="FJ934" s="401" t="n">
        <v>80</v>
      </c>
      <c r="FK934" s="401" t="n">
        <v>71</v>
      </c>
      <c r="FL934" s="401" t="n">
        <v>62</v>
      </c>
      <c r="FM934" s="401" t="n">
        <v>186</v>
      </c>
      <c r="FN934" s="401" t="n">
        <v>103</v>
      </c>
      <c r="FO934" s="401" t="n">
        <v>44</v>
      </c>
      <c r="FP934" s="401" t="n">
        <v>184</v>
      </c>
      <c r="FQ934" s="401" t="n">
        <v>137</v>
      </c>
      <c r="FR934" s="401" t="n">
        <v>47</v>
      </c>
      <c r="FS934" s="401" t="n">
        <v>104</v>
      </c>
      <c r="FT934" s="401" t="n">
        <v>87</v>
      </c>
      <c r="FU934" s="401" t="n">
        <v>129</v>
      </c>
      <c r="FV934" s="401" t="n">
        <v>100</v>
      </c>
      <c r="FW934" s="401" t="n">
        <v>66</v>
      </c>
      <c r="FX934" s="401" t="n">
        <v>117</v>
      </c>
      <c r="FY934" s="401" t="n">
        <v>77</v>
      </c>
      <c r="FZ934" s="401" t="n">
        <v>170</v>
      </c>
      <c r="GA934" s="401" t="n">
        <v>139</v>
      </c>
      <c r="GB934" s="401" t="n">
        <v>2</v>
      </c>
      <c r="GC934" s="401" t="n">
        <v>189</v>
      </c>
      <c r="GD934" s="401" t="n">
        <v>68</v>
      </c>
      <c r="GE934" s="401" t="n">
        <v>40</v>
      </c>
      <c r="GF934" s="401" t="n">
        <v>142</v>
      </c>
      <c r="GG934" s="401" t="n">
        <v>167</v>
      </c>
      <c r="GH934" s="401" t="n">
        <v>132</v>
      </c>
      <c r="GI934" s="401" t="n">
        <v>27</v>
      </c>
      <c r="GJ934" s="401" t="n">
        <v>149</v>
      </c>
      <c r="GK934" s="401" t="n">
        <v>32</v>
      </c>
      <c r="GL934" s="401" t="n">
        <v>73</v>
      </c>
    </row>
    <row r="935" customFormat="false" ht="12.75" hidden="false" customHeight="false" outlineLevel="0" collapsed="false">
      <c r="E935" s="401" t="s">
        <v>227</v>
      </c>
      <c r="F935" s="401" t="n">
        <v>70</v>
      </c>
      <c r="G935" s="401" t="n">
        <v>166</v>
      </c>
      <c r="H935" s="401" t="n">
        <v>86</v>
      </c>
      <c r="I935" s="401" t="n">
        <v>43</v>
      </c>
      <c r="J935" s="401" t="n">
        <v>122</v>
      </c>
      <c r="K935" s="401" t="n">
        <v>92</v>
      </c>
      <c r="L935" s="401" t="n">
        <v>176</v>
      </c>
      <c r="M935" s="401" t="n">
        <v>170</v>
      </c>
      <c r="N935" s="401" t="n">
        <v>31</v>
      </c>
      <c r="O935" s="401" t="n">
        <v>111</v>
      </c>
      <c r="P935" s="401" t="n">
        <v>64</v>
      </c>
      <c r="Q935" s="401" t="n">
        <v>58</v>
      </c>
      <c r="R935" s="401" t="n">
        <v>89</v>
      </c>
      <c r="S935" s="401" t="n">
        <v>11</v>
      </c>
      <c r="T935" s="401" t="n">
        <v>36</v>
      </c>
      <c r="U935" s="401" t="n">
        <v>115</v>
      </c>
      <c r="V935" s="401" t="n">
        <v>63</v>
      </c>
      <c r="W935" s="401" t="n">
        <v>175</v>
      </c>
      <c r="X935" s="401" t="n">
        <v>101</v>
      </c>
      <c r="Y935" s="401" t="n">
        <v>157</v>
      </c>
      <c r="Z935" s="401" t="n">
        <v>148</v>
      </c>
      <c r="AA935" s="401" t="n">
        <v>108</v>
      </c>
      <c r="AB935" s="401" t="n">
        <v>4</v>
      </c>
      <c r="AC935" s="401" t="n">
        <v>125</v>
      </c>
      <c r="AD935" s="401" t="n">
        <v>131</v>
      </c>
      <c r="AE935" s="401" t="n">
        <v>25</v>
      </c>
      <c r="AF935" s="401" t="n">
        <v>13</v>
      </c>
      <c r="AG935" s="401" t="n">
        <v>80</v>
      </c>
      <c r="AH935" s="401" t="n">
        <v>187</v>
      </c>
      <c r="AI935" s="401" t="n">
        <v>163</v>
      </c>
      <c r="AJ935" s="401" t="n">
        <v>35</v>
      </c>
      <c r="AK935" s="401" t="n">
        <v>85</v>
      </c>
      <c r="AL935" s="401" t="n">
        <v>107</v>
      </c>
      <c r="AM935" s="401" t="n">
        <v>181</v>
      </c>
      <c r="AN935" s="401" t="n">
        <v>159</v>
      </c>
      <c r="AO935" s="401" t="n">
        <v>153</v>
      </c>
      <c r="AP935" s="401" t="n">
        <v>39</v>
      </c>
      <c r="AQ935" s="401" t="n">
        <v>10</v>
      </c>
      <c r="AR935" s="401" t="n">
        <v>62</v>
      </c>
      <c r="AS935" s="401" t="n">
        <v>146</v>
      </c>
      <c r="AT935" s="401" t="n">
        <v>18</v>
      </c>
      <c r="AU935" s="401" t="n">
        <v>120</v>
      </c>
      <c r="AV935" s="401" t="n">
        <v>40</v>
      </c>
      <c r="AW935" s="401" t="n">
        <v>22</v>
      </c>
      <c r="AX935" s="401" t="n">
        <v>1</v>
      </c>
      <c r="AY935" s="401" t="n">
        <v>83</v>
      </c>
      <c r="AZ935" s="401" t="n">
        <v>46</v>
      </c>
      <c r="BA935" s="401" t="n">
        <v>169</v>
      </c>
      <c r="BB935" s="401" t="n">
        <v>137</v>
      </c>
      <c r="BC935" s="401" t="n">
        <v>126</v>
      </c>
      <c r="BD935" s="401" t="n">
        <v>24</v>
      </c>
      <c r="BE935" s="401" t="n">
        <v>61</v>
      </c>
      <c r="BF935" s="401" t="n">
        <v>177</v>
      </c>
      <c r="BG935" s="401" t="n">
        <v>141</v>
      </c>
      <c r="BH935" s="401" t="n">
        <v>171</v>
      </c>
      <c r="BI935" s="401" t="n">
        <v>88</v>
      </c>
      <c r="BJ935" s="401" t="n">
        <v>119</v>
      </c>
      <c r="BK935" s="401" t="n">
        <v>50</v>
      </c>
      <c r="BL935" s="401" t="n">
        <v>28</v>
      </c>
      <c r="BM935" s="401" t="n">
        <v>76</v>
      </c>
      <c r="BN935" s="401" t="n">
        <v>189</v>
      </c>
      <c r="BO935" s="401" t="n">
        <v>74</v>
      </c>
      <c r="BP935" s="401" t="n">
        <v>17</v>
      </c>
      <c r="BQ935" s="401" t="n">
        <v>172</v>
      </c>
      <c r="BR935" s="401" t="n">
        <v>147</v>
      </c>
      <c r="BS935" s="401" t="n">
        <v>149</v>
      </c>
      <c r="BT935" s="401" t="n">
        <v>75</v>
      </c>
      <c r="BU935" s="401" t="n">
        <v>132</v>
      </c>
      <c r="BV935" s="401" t="n">
        <v>155</v>
      </c>
      <c r="BW935" s="401" t="n">
        <v>8</v>
      </c>
      <c r="BX935" s="401" t="n">
        <v>104</v>
      </c>
      <c r="BY935" s="401" t="n">
        <v>38</v>
      </c>
      <c r="BZ935" s="401" t="n">
        <v>99</v>
      </c>
      <c r="CA935" s="401" t="n">
        <v>81</v>
      </c>
      <c r="CB935" s="401" t="n">
        <v>182</v>
      </c>
      <c r="CC935" s="401" t="n">
        <v>37</v>
      </c>
      <c r="CD935" s="401" t="n">
        <v>118</v>
      </c>
      <c r="CE935" s="401" t="n">
        <v>96</v>
      </c>
      <c r="CF935" s="401" t="n">
        <v>87</v>
      </c>
      <c r="CG935" s="401" t="n">
        <v>57</v>
      </c>
      <c r="CH935" s="401" t="n">
        <v>34</v>
      </c>
      <c r="CI935" s="401" t="n">
        <v>143</v>
      </c>
      <c r="CJ935" s="401" t="n">
        <v>97</v>
      </c>
      <c r="CK935" s="401" t="n">
        <v>71</v>
      </c>
      <c r="CL935" s="401" t="n">
        <v>173</v>
      </c>
      <c r="CM935" s="401" t="n">
        <v>9</v>
      </c>
      <c r="CN935" s="401" t="n">
        <v>100</v>
      </c>
      <c r="CO935" s="401" t="n">
        <v>102</v>
      </c>
      <c r="CP935" s="401" t="n">
        <v>56</v>
      </c>
      <c r="CQ935" s="401" t="n">
        <v>21</v>
      </c>
      <c r="CR935" s="401" t="n">
        <v>65</v>
      </c>
      <c r="CS935" s="401" t="n">
        <v>110</v>
      </c>
      <c r="CT935" s="401" t="n">
        <v>105</v>
      </c>
      <c r="CU935" s="401" t="n">
        <v>140</v>
      </c>
      <c r="CV935" s="401" t="n">
        <v>27</v>
      </c>
      <c r="CW935" s="401" t="n">
        <v>94</v>
      </c>
      <c r="CX935" s="401" t="n">
        <v>26</v>
      </c>
      <c r="CY935" s="401" t="n">
        <v>14</v>
      </c>
      <c r="CZ935" s="401" t="n">
        <v>142</v>
      </c>
      <c r="DA935" s="401" t="n">
        <v>158</v>
      </c>
      <c r="DB935" s="401" t="n">
        <v>19</v>
      </c>
      <c r="DC935" s="401" t="n">
        <v>138</v>
      </c>
      <c r="DD935" s="401" t="n">
        <v>79</v>
      </c>
      <c r="DE935" s="401" t="n">
        <v>178</v>
      </c>
      <c r="DF935" s="401" t="n">
        <v>161</v>
      </c>
      <c r="DG935" s="401" t="n">
        <v>164</v>
      </c>
      <c r="DH935" s="401" t="n">
        <v>78</v>
      </c>
      <c r="DI935" s="401" t="n">
        <v>117</v>
      </c>
      <c r="DJ935" s="401" t="n">
        <v>42</v>
      </c>
      <c r="DK935" s="401" t="n">
        <v>68</v>
      </c>
      <c r="DL935" s="401" t="n">
        <v>150</v>
      </c>
      <c r="DM935" s="401" t="n">
        <v>139</v>
      </c>
      <c r="DN935" s="401" t="n">
        <v>129</v>
      </c>
      <c r="DO935" s="401" t="n">
        <v>3</v>
      </c>
      <c r="DP935" s="401" t="n">
        <v>16</v>
      </c>
      <c r="DQ935" s="401" t="n">
        <v>168</v>
      </c>
      <c r="DR935" s="401" t="n">
        <v>55</v>
      </c>
      <c r="DS935" s="401" t="n">
        <v>124</v>
      </c>
      <c r="DT935" s="401" t="n">
        <v>67</v>
      </c>
      <c r="DU935" s="401" t="n">
        <v>59</v>
      </c>
      <c r="DV935" s="401" t="n">
        <v>134</v>
      </c>
      <c r="DW935" s="401" t="n">
        <v>73</v>
      </c>
      <c r="DX935" s="401" t="n">
        <v>44</v>
      </c>
      <c r="DY935" s="401" t="n">
        <v>116</v>
      </c>
      <c r="DZ935" s="401" t="n">
        <v>77</v>
      </c>
      <c r="EA935" s="401" t="n">
        <v>130</v>
      </c>
      <c r="EB935" s="401" t="n">
        <v>98</v>
      </c>
      <c r="EC935" s="401" t="n">
        <v>12</v>
      </c>
      <c r="ED935" s="401" t="n">
        <v>32</v>
      </c>
      <c r="EE935" s="401" t="n">
        <v>174</v>
      </c>
      <c r="EF935" s="401" t="n">
        <v>5</v>
      </c>
      <c r="EG935" s="401" t="n">
        <v>135</v>
      </c>
      <c r="EH935" s="401" t="n">
        <v>47</v>
      </c>
      <c r="EI935" s="401" t="n">
        <v>121</v>
      </c>
      <c r="EJ935" s="401" t="n">
        <v>128</v>
      </c>
      <c r="EK935" s="401" t="n">
        <v>109</v>
      </c>
      <c r="EL935" s="401" t="n">
        <v>49</v>
      </c>
      <c r="EM935" s="401" t="n">
        <v>72</v>
      </c>
      <c r="EN935" s="401" t="n">
        <v>151</v>
      </c>
      <c r="EO935" s="401" t="n">
        <v>112</v>
      </c>
      <c r="EP935" s="401" t="n">
        <v>180</v>
      </c>
      <c r="EQ935" s="401" t="n">
        <v>160</v>
      </c>
      <c r="ER935" s="401" t="n">
        <v>185</v>
      </c>
      <c r="ES935" s="401" t="n">
        <v>6</v>
      </c>
      <c r="ET935" s="401" t="n">
        <v>84</v>
      </c>
      <c r="EU935" s="401" t="n">
        <v>123</v>
      </c>
      <c r="EV935" s="401" t="n">
        <v>95</v>
      </c>
      <c r="EW935" s="401" t="n">
        <v>145</v>
      </c>
      <c r="EX935" s="401" t="n">
        <v>52</v>
      </c>
      <c r="EY935" s="401" t="n">
        <v>154</v>
      </c>
      <c r="EZ935" s="401" t="n">
        <v>23</v>
      </c>
      <c r="FA935" s="401" t="n">
        <v>54</v>
      </c>
      <c r="FB935" s="401" t="n">
        <v>15</v>
      </c>
      <c r="FC935" s="401" t="n">
        <v>183</v>
      </c>
      <c r="FD935" s="401" t="n">
        <v>91</v>
      </c>
      <c r="FE935" s="401" t="n">
        <v>93</v>
      </c>
      <c r="FF935" s="401" t="n">
        <v>90</v>
      </c>
      <c r="FG935" s="401" t="n">
        <v>66</v>
      </c>
      <c r="FH935" s="401" t="n">
        <v>165</v>
      </c>
      <c r="FI935" s="401" t="n">
        <v>113</v>
      </c>
      <c r="FJ935" s="401" t="n">
        <v>133</v>
      </c>
      <c r="FK935" s="401" t="n">
        <v>48</v>
      </c>
      <c r="FL935" s="401" t="n">
        <v>30</v>
      </c>
      <c r="FM935" s="401" t="n">
        <v>106</v>
      </c>
      <c r="FN935" s="401" t="n">
        <v>186</v>
      </c>
      <c r="FO935" s="401" t="n">
        <v>2</v>
      </c>
      <c r="FP935" s="401" t="n">
        <v>144</v>
      </c>
      <c r="FQ935" s="401" t="n">
        <v>82</v>
      </c>
      <c r="FR935" s="401" t="n">
        <v>156</v>
      </c>
      <c r="FS935" s="401" t="n">
        <v>7</v>
      </c>
      <c r="FT935" s="401" t="n">
        <v>114</v>
      </c>
      <c r="FU935" s="401" t="n">
        <v>103</v>
      </c>
      <c r="FV935" s="401" t="n">
        <v>41</v>
      </c>
      <c r="FW935" s="401" t="n">
        <v>51</v>
      </c>
      <c r="FX935" s="401" t="n">
        <v>69</v>
      </c>
      <c r="FY935" s="401" t="n">
        <v>167</v>
      </c>
      <c r="FZ935" s="401" t="n">
        <v>53</v>
      </c>
      <c r="GA935" s="401" t="n">
        <v>45</v>
      </c>
      <c r="GB935" s="401" t="n">
        <v>33</v>
      </c>
      <c r="GC935" s="401" t="n">
        <v>127</v>
      </c>
      <c r="GD935" s="401" t="n">
        <v>184</v>
      </c>
      <c r="GE935" s="401" t="n">
        <v>60</v>
      </c>
      <c r="GF935" s="401" t="n">
        <v>179</v>
      </c>
      <c r="GG935" s="401" t="n">
        <v>162</v>
      </c>
      <c r="GH935" s="401" t="n">
        <v>188</v>
      </c>
      <c r="GI935" s="401" t="n">
        <v>152</v>
      </c>
      <c r="GJ935" s="401" t="n">
        <v>29</v>
      </c>
      <c r="GK935" s="401" t="n">
        <v>20</v>
      </c>
      <c r="GL935" s="401" t="n">
        <v>136</v>
      </c>
    </row>
    <row r="937" customFormat="false" ht="12.75" hidden="false" customHeight="false" outlineLevel="0" collapsed="false">
      <c r="D937" s="446" t="n">
        <v>190</v>
      </c>
      <c r="E937" s="39" t="s">
        <v>250</v>
      </c>
    </row>
    <row r="938" customFormat="false" ht="12.75" hidden="false" customHeight="false" outlineLevel="0" collapsed="false">
      <c r="E938" s="401" t="s">
        <v>198</v>
      </c>
      <c r="F938" s="401" t="n">
        <v>1</v>
      </c>
      <c r="G938" s="401" t="n">
        <v>2</v>
      </c>
      <c r="H938" s="401" t="n">
        <v>3</v>
      </c>
      <c r="I938" s="401" t="n">
        <v>4</v>
      </c>
      <c r="J938" s="401" t="n">
        <v>5</v>
      </c>
      <c r="K938" s="401" t="n">
        <v>6</v>
      </c>
      <c r="L938" s="401" t="n">
        <v>7</v>
      </c>
      <c r="M938" s="401" t="n">
        <v>8</v>
      </c>
      <c r="N938" s="401" t="n">
        <v>9</v>
      </c>
      <c r="O938" s="401" t="n">
        <v>10</v>
      </c>
      <c r="P938" s="401" t="n">
        <v>11</v>
      </c>
      <c r="Q938" s="401" t="n">
        <v>12</v>
      </c>
      <c r="R938" s="401" t="n">
        <v>13</v>
      </c>
      <c r="S938" s="401" t="n">
        <v>14</v>
      </c>
      <c r="T938" s="401" t="n">
        <v>15</v>
      </c>
      <c r="U938" s="401" t="n">
        <v>16</v>
      </c>
      <c r="V938" s="401" t="n">
        <v>17</v>
      </c>
      <c r="W938" s="401" t="n">
        <v>18</v>
      </c>
      <c r="X938" s="401" t="n">
        <v>19</v>
      </c>
      <c r="Y938" s="401" t="n">
        <v>20</v>
      </c>
      <c r="Z938" s="401" t="n">
        <v>21</v>
      </c>
      <c r="AA938" s="401" t="n">
        <v>22</v>
      </c>
      <c r="AB938" s="401" t="n">
        <v>23</v>
      </c>
      <c r="AC938" s="401" t="n">
        <v>24</v>
      </c>
      <c r="AD938" s="401" t="n">
        <v>25</v>
      </c>
      <c r="AE938" s="401" t="n">
        <v>26</v>
      </c>
      <c r="AF938" s="401" t="n">
        <v>27</v>
      </c>
      <c r="AG938" s="401" t="n">
        <v>28</v>
      </c>
      <c r="AH938" s="401" t="n">
        <v>29</v>
      </c>
      <c r="AI938" s="401" t="n">
        <v>30</v>
      </c>
      <c r="AJ938" s="401" t="n">
        <v>31</v>
      </c>
      <c r="AK938" s="401" t="n">
        <v>32</v>
      </c>
      <c r="AL938" s="401" t="n">
        <v>33</v>
      </c>
      <c r="AM938" s="401" t="n">
        <v>34</v>
      </c>
      <c r="AN938" s="401" t="n">
        <v>35</v>
      </c>
      <c r="AO938" s="401" t="n">
        <v>36</v>
      </c>
      <c r="AP938" s="401" t="n">
        <v>37</v>
      </c>
      <c r="AQ938" s="401" t="n">
        <v>38</v>
      </c>
      <c r="AR938" s="401" t="n">
        <v>39</v>
      </c>
      <c r="AS938" s="401" t="n">
        <v>40</v>
      </c>
      <c r="AT938" s="401" t="n">
        <v>41</v>
      </c>
      <c r="AU938" s="401" t="n">
        <v>42</v>
      </c>
      <c r="AV938" s="401" t="n">
        <v>43</v>
      </c>
      <c r="AW938" s="401" t="n">
        <v>44</v>
      </c>
      <c r="AX938" s="401" t="n">
        <v>45</v>
      </c>
      <c r="AY938" s="401" t="n">
        <v>46</v>
      </c>
      <c r="AZ938" s="401" t="n">
        <v>47</v>
      </c>
      <c r="BA938" s="401" t="n">
        <v>48</v>
      </c>
      <c r="BB938" s="401" t="n">
        <v>49</v>
      </c>
      <c r="BC938" s="401" t="n">
        <v>50</v>
      </c>
      <c r="BD938" s="401" t="n">
        <v>51</v>
      </c>
      <c r="BE938" s="401" t="n">
        <v>52</v>
      </c>
      <c r="BF938" s="401" t="n">
        <v>53</v>
      </c>
      <c r="BG938" s="401" t="n">
        <v>54</v>
      </c>
      <c r="BH938" s="401" t="n">
        <v>55</v>
      </c>
      <c r="BI938" s="401" t="n">
        <v>56</v>
      </c>
      <c r="BJ938" s="401" t="n">
        <v>57</v>
      </c>
      <c r="BK938" s="401" t="n">
        <v>58</v>
      </c>
      <c r="BL938" s="401" t="n">
        <v>59</v>
      </c>
      <c r="BM938" s="401" t="n">
        <v>60</v>
      </c>
      <c r="BN938" s="401" t="n">
        <v>61</v>
      </c>
      <c r="BO938" s="401" t="n">
        <v>62</v>
      </c>
      <c r="BP938" s="401" t="n">
        <v>63</v>
      </c>
      <c r="BQ938" s="401" t="n">
        <v>64</v>
      </c>
      <c r="BR938" s="401" t="n">
        <v>65</v>
      </c>
      <c r="BS938" s="401" t="n">
        <v>66</v>
      </c>
      <c r="BT938" s="401" t="n">
        <v>67</v>
      </c>
      <c r="BU938" s="401" t="n">
        <v>68</v>
      </c>
      <c r="BV938" s="401" t="n">
        <v>69</v>
      </c>
      <c r="BW938" s="401" t="n">
        <v>70</v>
      </c>
      <c r="BX938" s="401" t="n">
        <v>71</v>
      </c>
      <c r="BY938" s="401" t="n">
        <v>72</v>
      </c>
      <c r="BZ938" s="401" t="n">
        <v>73</v>
      </c>
      <c r="CA938" s="401" t="n">
        <v>74</v>
      </c>
      <c r="CB938" s="401" t="n">
        <v>75</v>
      </c>
      <c r="CC938" s="401" t="n">
        <v>76</v>
      </c>
      <c r="CD938" s="401" t="n">
        <v>77</v>
      </c>
      <c r="CE938" s="401" t="n">
        <v>78</v>
      </c>
      <c r="CF938" s="401" t="n">
        <v>79</v>
      </c>
      <c r="CG938" s="401" t="n">
        <v>80</v>
      </c>
      <c r="CH938" s="401" t="n">
        <v>81</v>
      </c>
      <c r="CI938" s="401" t="n">
        <v>82</v>
      </c>
      <c r="CJ938" s="401" t="n">
        <v>83</v>
      </c>
      <c r="CK938" s="401" t="n">
        <v>84</v>
      </c>
      <c r="CL938" s="401" t="n">
        <v>85</v>
      </c>
      <c r="CM938" s="401" t="n">
        <v>86</v>
      </c>
      <c r="CN938" s="401" t="n">
        <v>87</v>
      </c>
      <c r="CO938" s="401" t="n">
        <v>88</v>
      </c>
      <c r="CP938" s="401" t="n">
        <v>89</v>
      </c>
      <c r="CQ938" s="401" t="n">
        <v>90</v>
      </c>
      <c r="CR938" s="401" t="n">
        <v>91</v>
      </c>
      <c r="CS938" s="401" t="n">
        <v>92</v>
      </c>
      <c r="CT938" s="401" t="n">
        <v>93</v>
      </c>
      <c r="CU938" s="401" t="n">
        <v>94</v>
      </c>
      <c r="CV938" s="401" t="n">
        <v>95</v>
      </c>
      <c r="CW938" s="401" t="n">
        <v>96</v>
      </c>
      <c r="CX938" s="401" t="n">
        <v>97</v>
      </c>
      <c r="CY938" s="401" t="n">
        <v>98</v>
      </c>
      <c r="CZ938" s="401" t="n">
        <v>99</v>
      </c>
      <c r="DA938" s="401" t="n">
        <v>100</v>
      </c>
      <c r="DB938" s="401" t="n">
        <v>101</v>
      </c>
      <c r="DC938" s="401" t="n">
        <v>102</v>
      </c>
      <c r="DD938" s="401" t="n">
        <v>103</v>
      </c>
      <c r="DE938" s="401" t="n">
        <v>104</v>
      </c>
      <c r="DF938" s="401" t="n">
        <v>105</v>
      </c>
      <c r="DG938" s="401" t="n">
        <v>106</v>
      </c>
      <c r="DH938" s="401" t="n">
        <v>107</v>
      </c>
      <c r="DI938" s="401" t="n">
        <v>108</v>
      </c>
      <c r="DJ938" s="401" t="n">
        <v>109</v>
      </c>
      <c r="DK938" s="401" t="n">
        <v>110</v>
      </c>
      <c r="DL938" s="401" t="n">
        <v>111</v>
      </c>
      <c r="DM938" s="401" t="n">
        <v>112</v>
      </c>
      <c r="DN938" s="401" t="n">
        <v>113</v>
      </c>
      <c r="DO938" s="401" t="n">
        <v>114</v>
      </c>
      <c r="DP938" s="401" t="n">
        <v>115</v>
      </c>
      <c r="DQ938" s="401" t="n">
        <v>116</v>
      </c>
      <c r="DR938" s="401" t="n">
        <v>117</v>
      </c>
      <c r="DS938" s="401" t="n">
        <v>118</v>
      </c>
      <c r="DT938" s="401" t="n">
        <v>119</v>
      </c>
      <c r="DU938" s="401" t="n">
        <v>120</v>
      </c>
      <c r="DV938" s="401" t="n">
        <v>121</v>
      </c>
      <c r="DW938" s="401" t="n">
        <v>122</v>
      </c>
      <c r="DX938" s="401" t="n">
        <v>123</v>
      </c>
      <c r="DY938" s="401" t="n">
        <v>124</v>
      </c>
      <c r="DZ938" s="401" t="n">
        <v>125</v>
      </c>
      <c r="EA938" s="401" t="n">
        <v>126</v>
      </c>
      <c r="EB938" s="401" t="n">
        <v>127</v>
      </c>
      <c r="EC938" s="401" t="n">
        <v>128</v>
      </c>
      <c r="ED938" s="401" t="n">
        <v>129</v>
      </c>
      <c r="EE938" s="401" t="n">
        <v>130</v>
      </c>
      <c r="EF938" s="401" t="n">
        <v>131</v>
      </c>
      <c r="EG938" s="401" t="n">
        <v>132</v>
      </c>
      <c r="EH938" s="401" t="n">
        <v>133</v>
      </c>
      <c r="EI938" s="401" t="n">
        <v>134</v>
      </c>
      <c r="EJ938" s="401" t="n">
        <v>135</v>
      </c>
      <c r="EK938" s="401" t="n">
        <v>136</v>
      </c>
      <c r="EL938" s="401" t="n">
        <v>137</v>
      </c>
      <c r="EM938" s="401" t="n">
        <v>138</v>
      </c>
      <c r="EN938" s="401" t="n">
        <v>139</v>
      </c>
      <c r="EO938" s="401" t="n">
        <v>140</v>
      </c>
      <c r="EP938" s="401" t="n">
        <v>141</v>
      </c>
      <c r="EQ938" s="401" t="n">
        <v>142</v>
      </c>
      <c r="ER938" s="401" t="n">
        <v>143</v>
      </c>
      <c r="ES938" s="401" t="n">
        <v>144</v>
      </c>
      <c r="ET938" s="401" t="n">
        <v>145</v>
      </c>
      <c r="EU938" s="401" t="n">
        <v>146</v>
      </c>
      <c r="EV938" s="401" t="n">
        <v>147</v>
      </c>
      <c r="EW938" s="401" t="n">
        <v>148</v>
      </c>
      <c r="EX938" s="401" t="n">
        <v>149</v>
      </c>
      <c r="EY938" s="401" t="n">
        <v>150</v>
      </c>
      <c r="EZ938" s="401" t="n">
        <v>151</v>
      </c>
      <c r="FA938" s="401" t="n">
        <v>152</v>
      </c>
      <c r="FB938" s="401" t="n">
        <v>153</v>
      </c>
      <c r="FC938" s="401" t="n">
        <v>154</v>
      </c>
      <c r="FD938" s="401" t="n">
        <v>155</v>
      </c>
      <c r="FE938" s="401" t="n">
        <v>156</v>
      </c>
      <c r="FF938" s="401" t="n">
        <v>157</v>
      </c>
      <c r="FG938" s="401" t="n">
        <v>158</v>
      </c>
      <c r="FH938" s="401" t="n">
        <v>159</v>
      </c>
      <c r="FI938" s="401" t="n">
        <v>160</v>
      </c>
      <c r="FJ938" s="401" t="n">
        <v>161</v>
      </c>
      <c r="FK938" s="401" t="n">
        <v>162</v>
      </c>
      <c r="FL938" s="401" t="n">
        <v>163</v>
      </c>
      <c r="FM938" s="401" t="n">
        <v>164</v>
      </c>
      <c r="FN938" s="401" t="n">
        <v>165</v>
      </c>
      <c r="FO938" s="401" t="n">
        <v>166</v>
      </c>
      <c r="FP938" s="401" t="n">
        <v>167</v>
      </c>
      <c r="FQ938" s="401" t="n">
        <v>168</v>
      </c>
      <c r="FR938" s="401" t="n">
        <v>169</v>
      </c>
      <c r="FS938" s="401" t="n">
        <v>170</v>
      </c>
      <c r="FT938" s="401" t="n">
        <v>171</v>
      </c>
      <c r="FU938" s="401" t="n">
        <v>172</v>
      </c>
      <c r="FV938" s="401" t="n">
        <v>173</v>
      </c>
      <c r="FW938" s="401" t="n">
        <v>174</v>
      </c>
      <c r="FX938" s="401" t="n">
        <v>175</v>
      </c>
      <c r="FY938" s="401" t="n">
        <v>176</v>
      </c>
      <c r="FZ938" s="401" t="n">
        <v>177</v>
      </c>
      <c r="GA938" s="401" t="n">
        <v>178</v>
      </c>
      <c r="GB938" s="401" t="n">
        <v>179</v>
      </c>
      <c r="GC938" s="401" t="n">
        <v>180</v>
      </c>
      <c r="GD938" s="401" t="n">
        <v>181</v>
      </c>
      <c r="GE938" s="401" t="n">
        <v>182</v>
      </c>
      <c r="GF938" s="401" t="n">
        <v>183</v>
      </c>
      <c r="GG938" s="401" t="n">
        <v>184</v>
      </c>
      <c r="GH938" s="401" t="n">
        <v>185</v>
      </c>
      <c r="GI938" s="401" t="n">
        <v>186</v>
      </c>
      <c r="GJ938" s="401" t="n">
        <v>187</v>
      </c>
      <c r="GK938" s="401" t="n">
        <v>188</v>
      </c>
      <c r="GL938" s="401" t="n">
        <v>189</v>
      </c>
      <c r="GM938" s="401" t="n">
        <v>190</v>
      </c>
    </row>
    <row r="939" customFormat="false" ht="12.75" hidden="false" customHeight="false" outlineLevel="0" collapsed="false">
      <c r="E939" s="401" t="s">
        <v>225</v>
      </c>
      <c r="F939" s="401" t="n">
        <v>40</v>
      </c>
      <c r="G939" s="401" t="n">
        <v>66</v>
      </c>
      <c r="H939" s="401" t="n">
        <v>105</v>
      </c>
      <c r="I939" s="401" t="n">
        <v>111</v>
      </c>
      <c r="J939" s="401" t="n">
        <v>124</v>
      </c>
      <c r="K939" s="401" t="n">
        <v>58</v>
      </c>
      <c r="L939" s="401" t="n">
        <v>161</v>
      </c>
      <c r="M939" s="401" t="n">
        <v>144</v>
      </c>
      <c r="N939" s="401" t="n">
        <v>137</v>
      </c>
      <c r="O939" s="401" t="n">
        <v>152</v>
      </c>
      <c r="P939" s="401" t="n">
        <v>75</v>
      </c>
      <c r="Q939" s="401" t="n">
        <v>164</v>
      </c>
      <c r="R939" s="401" t="n">
        <v>42</v>
      </c>
      <c r="S939" s="401" t="n">
        <v>146</v>
      </c>
      <c r="T939" s="401" t="n">
        <v>97</v>
      </c>
      <c r="U939" s="401" t="n">
        <v>45</v>
      </c>
      <c r="V939" s="401" t="n">
        <v>136</v>
      </c>
      <c r="W939" s="401" t="n">
        <v>92</v>
      </c>
      <c r="X939" s="401" t="n">
        <v>61</v>
      </c>
      <c r="Y939" s="401" t="n">
        <v>142</v>
      </c>
      <c r="Z939" s="401" t="n">
        <v>84</v>
      </c>
      <c r="AA939" s="401" t="n">
        <v>80</v>
      </c>
      <c r="AB939" s="401" t="n">
        <v>10</v>
      </c>
      <c r="AC939" s="401" t="n">
        <v>120</v>
      </c>
      <c r="AD939" s="401" t="n">
        <v>104</v>
      </c>
      <c r="AE939" s="401" t="n">
        <v>95</v>
      </c>
      <c r="AF939" s="401" t="n">
        <v>4</v>
      </c>
      <c r="AG939" s="401" t="n">
        <v>86</v>
      </c>
      <c r="AH939" s="401" t="n">
        <v>60</v>
      </c>
      <c r="AI939" s="401" t="n">
        <v>16</v>
      </c>
      <c r="AJ939" s="401" t="n">
        <v>23</v>
      </c>
      <c r="AK939" s="401" t="n">
        <v>28</v>
      </c>
      <c r="AL939" s="401" t="n">
        <v>62</v>
      </c>
      <c r="AM939" s="401" t="n">
        <v>131</v>
      </c>
      <c r="AN939" s="401" t="n">
        <v>46</v>
      </c>
      <c r="AO939" s="401" t="n">
        <v>30</v>
      </c>
      <c r="AP939" s="401" t="n">
        <v>173</v>
      </c>
      <c r="AQ939" s="401" t="n">
        <v>17</v>
      </c>
      <c r="AR939" s="401" t="n">
        <v>37</v>
      </c>
      <c r="AS939" s="401" t="n">
        <v>8</v>
      </c>
      <c r="AT939" s="401" t="n">
        <v>65</v>
      </c>
      <c r="AU939" s="401" t="n">
        <v>13</v>
      </c>
      <c r="AV939" s="401" t="n">
        <v>34</v>
      </c>
      <c r="AW939" s="401" t="n">
        <v>155</v>
      </c>
      <c r="AX939" s="401" t="n">
        <v>132</v>
      </c>
      <c r="AY939" s="401" t="n">
        <v>74</v>
      </c>
      <c r="AZ939" s="401" t="n">
        <v>83</v>
      </c>
      <c r="BA939" s="401" t="n">
        <v>57</v>
      </c>
      <c r="BB939" s="401" t="n">
        <v>171</v>
      </c>
      <c r="BC939" s="401" t="n">
        <v>47</v>
      </c>
      <c r="BD939" s="401" t="n">
        <v>107</v>
      </c>
      <c r="BE939" s="401" t="n">
        <v>64</v>
      </c>
      <c r="BF939" s="401" t="n">
        <v>32</v>
      </c>
      <c r="BG939" s="401" t="n">
        <v>21</v>
      </c>
      <c r="BH939" s="401" t="n">
        <v>127</v>
      </c>
      <c r="BI939" s="401" t="n">
        <v>103</v>
      </c>
      <c r="BJ939" s="401" t="n">
        <v>89</v>
      </c>
      <c r="BK939" s="401" t="n">
        <v>129</v>
      </c>
      <c r="BL939" s="401" t="n">
        <v>147</v>
      </c>
      <c r="BM939" s="401" t="n">
        <v>177</v>
      </c>
      <c r="BN939" s="401" t="n">
        <v>77</v>
      </c>
      <c r="BO939" s="401" t="n">
        <v>91</v>
      </c>
      <c r="BP939" s="401" t="n">
        <v>29</v>
      </c>
      <c r="BQ939" s="401" t="n">
        <v>7</v>
      </c>
      <c r="BR939" s="401" t="n">
        <v>187</v>
      </c>
      <c r="BS939" s="401" t="n">
        <v>9</v>
      </c>
      <c r="BT939" s="401" t="n">
        <v>20</v>
      </c>
      <c r="BU939" s="401" t="n">
        <v>139</v>
      </c>
      <c r="BV939" s="401" t="n">
        <v>87</v>
      </c>
      <c r="BW939" s="401" t="n">
        <v>113</v>
      </c>
      <c r="BX939" s="401" t="n">
        <v>100</v>
      </c>
      <c r="BY939" s="401" t="n">
        <v>179</v>
      </c>
      <c r="BZ939" s="401" t="n">
        <v>11</v>
      </c>
      <c r="CA939" s="401" t="n">
        <v>128</v>
      </c>
      <c r="CB939" s="401" t="n">
        <v>73</v>
      </c>
      <c r="CC939" s="401" t="n">
        <v>98</v>
      </c>
      <c r="CD939" s="401" t="n">
        <v>174</v>
      </c>
      <c r="CE939" s="401" t="n">
        <v>186</v>
      </c>
      <c r="CF939" s="401" t="n">
        <v>85</v>
      </c>
      <c r="CG939" s="401" t="n">
        <v>56</v>
      </c>
      <c r="CH939" s="401" t="n">
        <v>188</v>
      </c>
      <c r="CI939" s="401" t="n">
        <v>116</v>
      </c>
      <c r="CJ939" s="401" t="n">
        <v>22</v>
      </c>
      <c r="CK939" s="401" t="n">
        <v>38</v>
      </c>
      <c r="CL939" s="401" t="n">
        <v>26</v>
      </c>
      <c r="CM939" s="401" t="n">
        <v>54</v>
      </c>
      <c r="CN939" s="401" t="n">
        <v>138</v>
      </c>
      <c r="CO939" s="401" t="n">
        <v>12</v>
      </c>
      <c r="CP939" s="401" t="n">
        <v>133</v>
      </c>
      <c r="CQ939" s="401" t="n">
        <v>151</v>
      </c>
      <c r="CR939" s="401" t="n">
        <v>162</v>
      </c>
      <c r="CS939" s="401" t="n">
        <v>44</v>
      </c>
      <c r="CT939" s="401" t="n">
        <v>39</v>
      </c>
      <c r="CU939" s="401" t="n">
        <v>157</v>
      </c>
      <c r="CV939" s="401" t="n">
        <v>33</v>
      </c>
      <c r="CW939" s="401" t="n">
        <v>123</v>
      </c>
      <c r="CX939" s="401" t="n">
        <v>118</v>
      </c>
      <c r="CY939" s="401" t="n">
        <v>76</v>
      </c>
      <c r="CZ939" s="401" t="n">
        <v>68</v>
      </c>
      <c r="DA939" s="401" t="n">
        <v>168</v>
      </c>
      <c r="DB939" s="401" t="n">
        <v>170</v>
      </c>
      <c r="DC939" s="401" t="n">
        <v>185</v>
      </c>
      <c r="DD939" s="401" t="n">
        <v>122</v>
      </c>
      <c r="DE939" s="401" t="n">
        <v>25</v>
      </c>
      <c r="DF939" s="401" t="n">
        <v>3</v>
      </c>
      <c r="DG939" s="401" t="n">
        <v>149</v>
      </c>
      <c r="DH939" s="401" t="n">
        <v>51</v>
      </c>
      <c r="DI939" s="401" t="n">
        <v>160</v>
      </c>
      <c r="DJ939" s="401" t="n">
        <v>72</v>
      </c>
      <c r="DK939" s="401" t="n">
        <v>49</v>
      </c>
      <c r="DL939" s="401" t="n">
        <v>163</v>
      </c>
      <c r="DM939" s="401" t="n">
        <v>180</v>
      </c>
      <c r="DN939" s="401" t="n">
        <v>117</v>
      </c>
      <c r="DO939" s="401" t="n">
        <v>53</v>
      </c>
      <c r="DP939" s="401" t="n">
        <v>183</v>
      </c>
      <c r="DQ939" s="401" t="n">
        <v>18</v>
      </c>
      <c r="DR939" s="401" t="n">
        <v>126</v>
      </c>
      <c r="DS939" s="401" t="n">
        <v>36</v>
      </c>
      <c r="DT939" s="401" t="n">
        <v>71</v>
      </c>
      <c r="DU939" s="401" t="n">
        <v>31</v>
      </c>
      <c r="DV939" s="401" t="n">
        <v>108</v>
      </c>
      <c r="DW939" s="401" t="n">
        <v>190</v>
      </c>
      <c r="DX939" s="401" t="n">
        <v>96</v>
      </c>
      <c r="DY939" s="401" t="n">
        <v>153</v>
      </c>
      <c r="DZ939" s="401" t="n">
        <v>24</v>
      </c>
      <c r="EA939" s="401" t="n">
        <v>14</v>
      </c>
      <c r="EB939" s="401" t="n">
        <v>135</v>
      </c>
      <c r="EC939" s="401" t="n">
        <v>99</v>
      </c>
      <c r="ED939" s="401" t="n">
        <v>115</v>
      </c>
      <c r="EE939" s="401" t="n">
        <v>6</v>
      </c>
      <c r="EF939" s="401" t="n">
        <v>114</v>
      </c>
      <c r="EG939" s="401" t="n">
        <v>119</v>
      </c>
      <c r="EH939" s="401" t="n">
        <v>134</v>
      </c>
      <c r="EI939" s="401" t="n">
        <v>141</v>
      </c>
      <c r="EJ939" s="401" t="n">
        <v>156</v>
      </c>
      <c r="EK939" s="401" t="n">
        <v>169</v>
      </c>
      <c r="EL939" s="401" t="n">
        <v>189</v>
      </c>
      <c r="EM939" s="401" t="n">
        <v>172</v>
      </c>
      <c r="EN939" s="401" t="n">
        <v>101</v>
      </c>
      <c r="EO939" s="401" t="n">
        <v>178</v>
      </c>
      <c r="EP939" s="401" t="n">
        <v>69</v>
      </c>
      <c r="EQ939" s="401" t="n">
        <v>143</v>
      </c>
      <c r="ER939" s="401" t="n">
        <v>150</v>
      </c>
      <c r="ES939" s="401" t="n">
        <v>112</v>
      </c>
      <c r="ET939" s="401" t="n">
        <v>52</v>
      </c>
      <c r="EU939" s="401" t="n">
        <v>154</v>
      </c>
      <c r="EV939" s="401" t="n">
        <v>88</v>
      </c>
      <c r="EW939" s="401" t="n">
        <v>2</v>
      </c>
      <c r="EX939" s="401" t="n">
        <v>106</v>
      </c>
      <c r="EY939" s="401" t="n">
        <v>181</v>
      </c>
      <c r="EZ939" s="401" t="n">
        <v>90</v>
      </c>
      <c r="FA939" s="401" t="n">
        <v>94</v>
      </c>
      <c r="FB939" s="401" t="n">
        <v>5</v>
      </c>
      <c r="FC939" s="401" t="n">
        <v>125</v>
      </c>
      <c r="FD939" s="401" t="n">
        <v>41</v>
      </c>
      <c r="FE939" s="401" t="n">
        <v>165</v>
      </c>
      <c r="FF939" s="401" t="n">
        <v>63</v>
      </c>
      <c r="FG939" s="401" t="n">
        <v>167</v>
      </c>
      <c r="FH939" s="401" t="n">
        <v>50</v>
      </c>
      <c r="FI939" s="401" t="n">
        <v>1</v>
      </c>
      <c r="FJ939" s="401" t="n">
        <v>70</v>
      </c>
      <c r="FK939" s="401" t="n">
        <v>81</v>
      </c>
      <c r="FL939" s="401" t="n">
        <v>27</v>
      </c>
      <c r="FM939" s="401" t="n">
        <v>176</v>
      </c>
      <c r="FN939" s="401" t="n">
        <v>121</v>
      </c>
      <c r="FO939" s="401" t="n">
        <v>184</v>
      </c>
      <c r="FP939" s="401" t="n">
        <v>59</v>
      </c>
      <c r="FQ939" s="401" t="n">
        <v>15</v>
      </c>
      <c r="FR939" s="401" t="n">
        <v>148</v>
      </c>
      <c r="FS939" s="401" t="n">
        <v>159</v>
      </c>
      <c r="FT939" s="401" t="n">
        <v>55</v>
      </c>
      <c r="FU939" s="401" t="n">
        <v>48</v>
      </c>
      <c r="FV939" s="401" t="n">
        <v>19</v>
      </c>
      <c r="FW939" s="401" t="n">
        <v>140</v>
      </c>
      <c r="FX939" s="401" t="n">
        <v>182</v>
      </c>
      <c r="FY939" s="401" t="n">
        <v>130</v>
      </c>
      <c r="FZ939" s="401" t="n">
        <v>35</v>
      </c>
      <c r="GA939" s="401" t="n">
        <v>67</v>
      </c>
      <c r="GB939" s="401" t="n">
        <v>82</v>
      </c>
      <c r="GC939" s="401" t="n">
        <v>78</v>
      </c>
      <c r="GD939" s="401" t="n">
        <v>110</v>
      </c>
      <c r="GE939" s="401" t="n">
        <v>93</v>
      </c>
      <c r="GF939" s="401" t="n">
        <v>79</v>
      </c>
      <c r="GG939" s="401" t="n">
        <v>166</v>
      </c>
      <c r="GH939" s="401" t="n">
        <v>102</v>
      </c>
      <c r="GI939" s="401" t="n">
        <v>145</v>
      </c>
      <c r="GJ939" s="401" t="n">
        <v>109</v>
      </c>
      <c r="GK939" s="401" t="n">
        <v>175</v>
      </c>
      <c r="GL939" s="401" t="n">
        <v>158</v>
      </c>
      <c r="GM939" s="401" t="n">
        <v>43</v>
      </c>
    </row>
    <row r="940" customFormat="false" ht="12.75" hidden="false" customHeight="false" outlineLevel="0" collapsed="false">
      <c r="E940" s="401" t="s">
        <v>227</v>
      </c>
      <c r="F940" s="401" t="n">
        <v>137</v>
      </c>
      <c r="G940" s="401" t="n">
        <v>154</v>
      </c>
      <c r="H940" s="401" t="n">
        <v>146</v>
      </c>
      <c r="I940" s="401" t="n">
        <v>46</v>
      </c>
      <c r="J940" s="401" t="n">
        <v>67</v>
      </c>
      <c r="K940" s="401" t="n">
        <v>139</v>
      </c>
      <c r="L940" s="401" t="n">
        <v>100</v>
      </c>
      <c r="M940" s="401" t="n">
        <v>4</v>
      </c>
      <c r="N940" s="401" t="n">
        <v>91</v>
      </c>
      <c r="O940" s="401" t="n">
        <v>76</v>
      </c>
      <c r="P940" s="401" t="n">
        <v>155</v>
      </c>
      <c r="Q940" s="401" t="n">
        <v>33</v>
      </c>
      <c r="R940" s="401" t="n">
        <v>182</v>
      </c>
      <c r="S940" s="401" t="n">
        <v>77</v>
      </c>
      <c r="T940" s="401" t="n">
        <v>123</v>
      </c>
      <c r="U940" s="401" t="n">
        <v>60</v>
      </c>
      <c r="V940" s="401" t="n">
        <v>184</v>
      </c>
      <c r="W940" s="401" t="n">
        <v>37</v>
      </c>
      <c r="X940" s="401" t="n">
        <v>45</v>
      </c>
      <c r="Y940" s="401" t="n">
        <v>9</v>
      </c>
      <c r="Z940" s="401" t="n">
        <v>85</v>
      </c>
      <c r="AA940" s="401" t="n">
        <v>69</v>
      </c>
      <c r="AB940" s="401" t="n">
        <v>87</v>
      </c>
      <c r="AC940" s="401" t="n">
        <v>188</v>
      </c>
      <c r="AD940" s="401" t="n">
        <v>36</v>
      </c>
      <c r="AE940" s="401" t="n">
        <v>183</v>
      </c>
      <c r="AF940" s="401" t="n">
        <v>166</v>
      </c>
      <c r="AG940" s="401" t="n">
        <v>65</v>
      </c>
      <c r="AH940" s="401" t="n">
        <v>143</v>
      </c>
      <c r="AI940" s="401" t="n">
        <v>12</v>
      </c>
      <c r="AJ940" s="401" t="n">
        <v>159</v>
      </c>
      <c r="AK940" s="401" t="n">
        <v>105</v>
      </c>
      <c r="AL940" s="401" t="n">
        <v>89</v>
      </c>
      <c r="AM940" s="401" t="n">
        <v>136</v>
      </c>
      <c r="AN940" s="401" t="n">
        <v>98</v>
      </c>
      <c r="AO940" s="401" t="n">
        <v>120</v>
      </c>
      <c r="AP940" s="401" t="n">
        <v>114</v>
      </c>
      <c r="AQ940" s="401" t="n">
        <v>177</v>
      </c>
      <c r="AR940" s="401" t="n">
        <v>107</v>
      </c>
      <c r="AS940" s="401" t="n">
        <v>61</v>
      </c>
      <c r="AT940" s="401" t="n">
        <v>187</v>
      </c>
      <c r="AU940" s="401" t="n">
        <v>56</v>
      </c>
      <c r="AV940" s="401" t="n">
        <v>90</v>
      </c>
      <c r="AW940" s="401" t="n">
        <v>165</v>
      </c>
      <c r="AX940" s="401" t="n">
        <v>54</v>
      </c>
      <c r="AY940" s="401" t="n">
        <v>53</v>
      </c>
      <c r="AZ940" s="401" t="n">
        <v>145</v>
      </c>
      <c r="BA940" s="401" t="n">
        <v>121</v>
      </c>
      <c r="BB940" s="401" t="n">
        <v>93</v>
      </c>
      <c r="BC940" s="401" t="n">
        <v>101</v>
      </c>
      <c r="BD940" s="401" t="n">
        <v>50</v>
      </c>
      <c r="BE940" s="401" t="n">
        <v>150</v>
      </c>
      <c r="BF940" s="401" t="n">
        <v>26</v>
      </c>
      <c r="BG940" s="401" t="n">
        <v>108</v>
      </c>
      <c r="BH940" s="401" t="n">
        <v>92</v>
      </c>
      <c r="BI940" s="401" t="n">
        <v>68</v>
      </c>
      <c r="BJ940" s="401" t="n">
        <v>79</v>
      </c>
      <c r="BK940" s="401" t="n">
        <v>40</v>
      </c>
      <c r="BL940" s="401" t="n">
        <v>151</v>
      </c>
      <c r="BM940" s="401" t="n">
        <v>22</v>
      </c>
      <c r="BN940" s="401" t="n">
        <v>24</v>
      </c>
      <c r="BO940" s="401" t="n">
        <v>158</v>
      </c>
      <c r="BP940" s="401" t="n">
        <v>80</v>
      </c>
      <c r="BQ940" s="401" t="n">
        <v>170</v>
      </c>
      <c r="BR940" s="401" t="n">
        <v>28</v>
      </c>
      <c r="BS940" s="401" t="n">
        <v>144</v>
      </c>
      <c r="BT940" s="401" t="n">
        <v>5</v>
      </c>
      <c r="BU940" s="401" t="n">
        <v>109</v>
      </c>
      <c r="BV940" s="401" t="n">
        <v>18</v>
      </c>
      <c r="BW940" s="401" t="n">
        <v>86</v>
      </c>
      <c r="BX940" s="401" t="n">
        <v>64</v>
      </c>
      <c r="BY940" s="401" t="n">
        <v>134</v>
      </c>
      <c r="BZ940" s="401" t="n">
        <v>157</v>
      </c>
      <c r="CA940" s="401" t="n">
        <v>161</v>
      </c>
      <c r="CB940" s="401" t="n">
        <v>171</v>
      </c>
      <c r="CC940" s="401" t="n">
        <v>38</v>
      </c>
      <c r="CD940" s="401" t="n">
        <v>30</v>
      </c>
      <c r="CE940" s="401" t="n">
        <v>189</v>
      </c>
      <c r="CF940" s="401" t="n">
        <v>11</v>
      </c>
      <c r="CG940" s="401" t="n">
        <v>23</v>
      </c>
      <c r="CH940" s="401" t="n">
        <v>125</v>
      </c>
      <c r="CI940" s="401" t="n">
        <v>8</v>
      </c>
      <c r="CJ940" s="401" t="n">
        <v>70</v>
      </c>
      <c r="CK940" s="401" t="n">
        <v>130</v>
      </c>
      <c r="CL940" s="401" t="n">
        <v>51</v>
      </c>
      <c r="CM940" s="401" t="n">
        <v>82</v>
      </c>
      <c r="CN940" s="401" t="n">
        <v>19</v>
      </c>
      <c r="CO940" s="401" t="n">
        <v>152</v>
      </c>
      <c r="CP940" s="401" t="n">
        <v>181</v>
      </c>
      <c r="CQ940" s="401" t="n">
        <v>117</v>
      </c>
      <c r="CR940" s="401" t="n">
        <v>43</v>
      </c>
      <c r="CS940" s="401" t="n">
        <v>131</v>
      </c>
      <c r="CT940" s="401" t="n">
        <v>47</v>
      </c>
      <c r="CU940" s="401" t="n">
        <v>55</v>
      </c>
      <c r="CV940" s="401" t="n">
        <v>122</v>
      </c>
      <c r="CW940" s="401" t="n">
        <v>133</v>
      </c>
      <c r="CX940" s="401" t="n">
        <v>106</v>
      </c>
      <c r="CY940" s="401" t="n">
        <v>35</v>
      </c>
      <c r="CZ940" s="401" t="n">
        <v>62</v>
      </c>
      <c r="DA940" s="401" t="n">
        <v>14</v>
      </c>
      <c r="DB940" s="401" t="n">
        <v>119</v>
      </c>
      <c r="DC940" s="401" t="n">
        <v>153</v>
      </c>
      <c r="DD940" s="401" t="n">
        <v>135</v>
      </c>
      <c r="DE940" s="401" t="n">
        <v>88</v>
      </c>
      <c r="DF940" s="401" t="n">
        <v>17</v>
      </c>
      <c r="DG940" s="401" t="n">
        <v>140</v>
      </c>
      <c r="DH940" s="401" t="n">
        <v>39</v>
      </c>
      <c r="DI940" s="401" t="n">
        <v>190</v>
      </c>
      <c r="DJ940" s="401" t="n">
        <v>75</v>
      </c>
      <c r="DK940" s="401" t="n">
        <v>32</v>
      </c>
      <c r="DL940" s="401" t="n">
        <v>49</v>
      </c>
      <c r="DM940" s="401" t="n">
        <v>99</v>
      </c>
      <c r="DN940" s="401" t="n">
        <v>142</v>
      </c>
      <c r="DO940" s="401" t="n">
        <v>126</v>
      </c>
      <c r="DP940" s="401" t="n">
        <v>2</v>
      </c>
      <c r="DQ940" s="401" t="n">
        <v>44</v>
      </c>
      <c r="DR940" s="401" t="n">
        <v>148</v>
      </c>
      <c r="DS940" s="401" t="n">
        <v>127</v>
      </c>
      <c r="DT940" s="401" t="n">
        <v>156</v>
      </c>
      <c r="DU940" s="401" t="n">
        <v>83</v>
      </c>
      <c r="DV940" s="401" t="n">
        <v>97</v>
      </c>
      <c r="DW940" s="401" t="n">
        <v>78</v>
      </c>
      <c r="DX940" s="401" t="n">
        <v>102</v>
      </c>
      <c r="DY940" s="401" t="n">
        <v>16</v>
      </c>
      <c r="DZ940" s="401" t="n">
        <v>81</v>
      </c>
      <c r="EA940" s="401" t="n">
        <v>164</v>
      </c>
      <c r="EB940" s="401" t="n">
        <v>29</v>
      </c>
      <c r="EC940" s="401" t="n">
        <v>174</v>
      </c>
      <c r="ED940" s="401" t="n">
        <v>110</v>
      </c>
      <c r="EE940" s="401" t="n">
        <v>84</v>
      </c>
      <c r="EF940" s="401" t="n">
        <v>7</v>
      </c>
      <c r="EG940" s="401" t="n">
        <v>178</v>
      </c>
      <c r="EH940" s="401" t="n">
        <v>94</v>
      </c>
      <c r="EI940" s="401" t="n">
        <v>13</v>
      </c>
      <c r="EJ940" s="401" t="n">
        <v>58</v>
      </c>
      <c r="EK940" s="401" t="n">
        <v>113</v>
      </c>
      <c r="EL940" s="401" t="n">
        <v>1</v>
      </c>
      <c r="EM940" s="401" t="n">
        <v>95</v>
      </c>
      <c r="EN940" s="401" t="n">
        <v>6</v>
      </c>
      <c r="EO940" s="401" t="n">
        <v>48</v>
      </c>
      <c r="EP940" s="401" t="n">
        <v>115</v>
      </c>
      <c r="EQ940" s="401" t="n">
        <v>34</v>
      </c>
      <c r="ER940" s="401" t="n">
        <v>59</v>
      </c>
      <c r="ES940" s="401" t="n">
        <v>66</v>
      </c>
      <c r="ET940" s="401" t="n">
        <v>118</v>
      </c>
      <c r="EU940" s="401" t="n">
        <v>3</v>
      </c>
      <c r="EV940" s="401" t="n">
        <v>128</v>
      </c>
      <c r="EW940" s="401" t="n">
        <v>20</v>
      </c>
      <c r="EX940" s="401" t="n">
        <v>163</v>
      </c>
      <c r="EY940" s="401" t="n">
        <v>71</v>
      </c>
      <c r="EZ940" s="401" t="n">
        <v>185</v>
      </c>
      <c r="FA940" s="401" t="n">
        <v>73</v>
      </c>
      <c r="FB940" s="401" t="n">
        <v>111</v>
      </c>
      <c r="FC940" s="401" t="n">
        <v>172</v>
      </c>
      <c r="FD940" s="401" t="n">
        <v>57</v>
      </c>
      <c r="FE940" s="401" t="n">
        <v>124</v>
      </c>
      <c r="FF940" s="401" t="n">
        <v>176</v>
      </c>
      <c r="FG940" s="401" t="n">
        <v>72</v>
      </c>
      <c r="FH940" s="401" t="n">
        <v>162</v>
      </c>
      <c r="FI940" s="401" t="n">
        <v>169</v>
      </c>
      <c r="FJ940" s="401" t="n">
        <v>179</v>
      </c>
      <c r="FK940" s="401" t="n">
        <v>168</v>
      </c>
      <c r="FL940" s="401" t="n">
        <v>149</v>
      </c>
      <c r="FM940" s="401" t="n">
        <v>138</v>
      </c>
      <c r="FN940" s="401" t="n">
        <v>27</v>
      </c>
      <c r="FO940" s="401" t="n">
        <v>129</v>
      </c>
      <c r="FP940" s="401" t="n">
        <v>74</v>
      </c>
      <c r="FQ940" s="401" t="n">
        <v>52</v>
      </c>
      <c r="FR940" s="401" t="n">
        <v>116</v>
      </c>
      <c r="FS940" s="401" t="n">
        <v>96</v>
      </c>
      <c r="FT940" s="401" t="n">
        <v>15</v>
      </c>
      <c r="FU940" s="401" t="n">
        <v>10</v>
      </c>
      <c r="FV940" s="401" t="n">
        <v>147</v>
      </c>
      <c r="FW940" s="401" t="n">
        <v>173</v>
      </c>
      <c r="FX940" s="401" t="n">
        <v>167</v>
      </c>
      <c r="FY940" s="401" t="n">
        <v>112</v>
      </c>
      <c r="FZ940" s="401" t="n">
        <v>175</v>
      </c>
      <c r="GA940" s="401" t="n">
        <v>132</v>
      </c>
      <c r="GB940" s="401" t="n">
        <v>103</v>
      </c>
      <c r="GC940" s="401" t="n">
        <v>21</v>
      </c>
      <c r="GD940" s="401" t="n">
        <v>25</v>
      </c>
      <c r="GE940" s="401" t="n">
        <v>160</v>
      </c>
      <c r="GF940" s="401" t="n">
        <v>180</v>
      </c>
      <c r="GG940" s="401" t="n">
        <v>186</v>
      </c>
      <c r="GH940" s="401" t="n">
        <v>42</v>
      </c>
      <c r="GI940" s="401" t="n">
        <v>104</v>
      </c>
      <c r="GJ940" s="401" t="n">
        <v>41</v>
      </c>
      <c r="GK940" s="401" t="n">
        <v>141</v>
      </c>
      <c r="GL940" s="401" t="n">
        <v>31</v>
      </c>
      <c r="GM940" s="401" t="n">
        <v>63</v>
      </c>
    </row>
    <row r="942" customFormat="false" ht="12.75" hidden="false" customHeight="false" outlineLevel="0" collapsed="false">
      <c r="D942" s="446" t="n">
        <v>191</v>
      </c>
      <c r="E942" s="39" t="s">
        <v>250</v>
      </c>
    </row>
    <row r="943" customFormat="false" ht="12.75" hidden="false" customHeight="false" outlineLevel="0" collapsed="false">
      <c r="E943" s="401" t="s">
        <v>198</v>
      </c>
      <c r="F943" s="401" t="n">
        <v>1</v>
      </c>
      <c r="G943" s="401" t="n">
        <v>2</v>
      </c>
      <c r="H943" s="401" t="n">
        <v>3</v>
      </c>
      <c r="I943" s="401" t="n">
        <v>4</v>
      </c>
      <c r="J943" s="401" t="n">
        <v>5</v>
      </c>
      <c r="K943" s="401" t="n">
        <v>6</v>
      </c>
      <c r="L943" s="401" t="n">
        <v>7</v>
      </c>
      <c r="M943" s="401" t="n">
        <v>8</v>
      </c>
      <c r="N943" s="401" t="n">
        <v>9</v>
      </c>
      <c r="O943" s="401" t="n">
        <v>10</v>
      </c>
      <c r="P943" s="401" t="n">
        <v>11</v>
      </c>
      <c r="Q943" s="401" t="n">
        <v>12</v>
      </c>
      <c r="R943" s="401" t="n">
        <v>13</v>
      </c>
      <c r="S943" s="401" t="n">
        <v>14</v>
      </c>
      <c r="T943" s="401" t="n">
        <v>15</v>
      </c>
      <c r="U943" s="401" t="n">
        <v>16</v>
      </c>
      <c r="V943" s="401" t="n">
        <v>17</v>
      </c>
      <c r="W943" s="401" t="n">
        <v>18</v>
      </c>
      <c r="X943" s="401" t="n">
        <v>19</v>
      </c>
      <c r="Y943" s="401" t="n">
        <v>20</v>
      </c>
      <c r="Z943" s="401" t="n">
        <v>21</v>
      </c>
      <c r="AA943" s="401" t="n">
        <v>22</v>
      </c>
      <c r="AB943" s="401" t="n">
        <v>23</v>
      </c>
      <c r="AC943" s="401" t="n">
        <v>24</v>
      </c>
      <c r="AD943" s="401" t="n">
        <v>25</v>
      </c>
      <c r="AE943" s="401" t="n">
        <v>26</v>
      </c>
      <c r="AF943" s="401" t="n">
        <v>27</v>
      </c>
      <c r="AG943" s="401" t="n">
        <v>28</v>
      </c>
      <c r="AH943" s="401" t="n">
        <v>29</v>
      </c>
      <c r="AI943" s="401" t="n">
        <v>30</v>
      </c>
      <c r="AJ943" s="401" t="n">
        <v>31</v>
      </c>
      <c r="AK943" s="401" t="n">
        <v>32</v>
      </c>
      <c r="AL943" s="401" t="n">
        <v>33</v>
      </c>
      <c r="AM943" s="401" t="n">
        <v>34</v>
      </c>
      <c r="AN943" s="401" t="n">
        <v>35</v>
      </c>
      <c r="AO943" s="401" t="n">
        <v>36</v>
      </c>
      <c r="AP943" s="401" t="n">
        <v>37</v>
      </c>
      <c r="AQ943" s="401" t="n">
        <v>38</v>
      </c>
      <c r="AR943" s="401" t="n">
        <v>39</v>
      </c>
      <c r="AS943" s="401" t="n">
        <v>40</v>
      </c>
      <c r="AT943" s="401" t="n">
        <v>41</v>
      </c>
      <c r="AU943" s="401" t="n">
        <v>42</v>
      </c>
      <c r="AV943" s="401" t="n">
        <v>43</v>
      </c>
      <c r="AW943" s="401" t="n">
        <v>44</v>
      </c>
      <c r="AX943" s="401" t="n">
        <v>45</v>
      </c>
      <c r="AY943" s="401" t="n">
        <v>46</v>
      </c>
      <c r="AZ943" s="401" t="n">
        <v>47</v>
      </c>
      <c r="BA943" s="401" t="n">
        <v>48</v>
      </c>
      <c r="BB943" s="401" t="n">
        <v>49</v>
      </c>
      <c r="BC943" s="401" t="n">
        <v>50</v>
      </c>
      <c r="BD943" s="401" t="n">
        <v>51</v>
      </c>
      <c r="BE943" s="401" t="n">
        <v>52</v>
      </c>
      <c r="BF943" s="401" t="n">
        <v>53</v>
      </c>
      <c r="BG943" s="401" t="n">
        <v>54</v>
      </c>
      <c r="BH943" s="401" t="n">
        <v>55</v>
      </c>
      <c r="BI943" s="401" t="n">
        <v>56</v>
      </c>
      <c r="BJ943" s="401" t="n">
        <v>57</v>
      </c>
      <c r="BK943" s="401" t="n">
        <v>58</v>
      </c>
      <c r="BL943" s="401" t="n">
        <v>59</v>
      </c>
      <c r="BM943" s="401" t="n">
        <v>60</v>
      </c>
      <c r="BN943" s="401" t="n">
        <v>61</v>
      </c>
      <c r="BO943" s="401" t="n">
        <v>62</v>
      </c>
      <c r="BP943" s="401" t="n">
        <v>63</v>
      </c>
      <c r="BQ943" s="401" t="n">
        <v>64</v>
      </c>
      <c r="BR943" s="401" t="n">
        <v>65</v>
      </c>
      <c r="BS943" s="401" t="n">
        <v>66</v>
      </c>
      <c r="BT943" s="401" t="n">
        <v>67</v>
      </c>
      <c r="BU943" s="401" t="n">
        <v>68</v>
      </c>
      <c r="BV943" s="401" t="n">
        <v>69</v>
      </c>
      <c r="BW943" s="401" t="n">
        <v>70</v>
      </c>
      <c r="BX943" s="401" t="n">
        <v>71</v>
      </c>
      <c r="BY943" s="401" t="n">
        <v>72</v>
      </c>
      <c r="BZ943" s="401" t="n">
        <v>73</v>
      </c>
      <c r="CA943" s="401" t="n">
        <v>74</v>
      </c>
      <c r="CB943" s="401" t="n">
        <v>75</v>
      </c>
      <c r="CC943" s="401" t="n">
        <v>76</v>
      </c>
      <c r="CD943" s="401" t="n">
        <v>77</v>
      </c>
      <c r="CE943" s="401" t="n">
        <v>78</v>
      </c>
      <c r="CF943" s="401" t="n">
        <v>79</v>
      </c>
      <c r="CG943" s="401" t="n">
        <v>80</v>
      </c>
      <c r="CH943" s="401" t="n">
        <v>81</v>
      </c>
      <c r="CI943" s="401" t="n">
        <v>82</v>
      </c>
      <c r="CJ943" s="401" t="n">
        <v>83</v>
      </c>
      <c r="CK943" s="401" t="n">
        <v>84</v>
      </c>
      <c r="CL943" s="401" t="n">
        <v>85</v>
      </c>
      <c r="CM943" s="401" t="n">
        <v>86</v>
      </c>
      <c r="CN943" s="401" t="n">
        <v>87</v>
      </c>
      <c r="CO943" s="401" t="n">
        <v>88</v>
      </c>
      <c r="CP943" s="401" t="n">
        <v>89</v>
      </c>
      <c r="CQ943" s="401" t="n">
        <v>90</v>
      </c>
      <c r="CR943" s="401" t="n">
        <v>91</v>
      </c>
      <c r="CS943" s="401" t="n">
        <v>92</v>
      </c>
      <c r="CT943" s="401" t="n">
        <v>93</v>
      </c>
      <c r="CU943" s="401" t="n">
        <v>94</v>
      </c>
      <c r="CV943" s="401" t="n">
        <v>95</v>
      </c>
      <c r="CW943" s="401" t="n">
        <v>96</v>
      </c>
      <c r="CX943" s="401" t="n">
        <v>97</v>
      </c>
      <c r="CY943" s="401" t="n">
        <v>98</v>
      </c>
      <c r="CZ943" s="401" t="n">
        <v>99</v>
      </c>
      <c r="DA943" s="401" t="n">
        <v>100</v>
      </c>
      <c r="DB943" s="401" t="n">
        <v>101</v>
      </c>
      <c r="DC943" s="401" t="n">
        <v>102</v>
      </c>
      <c r="DD943" s="401" t="n">
        <v>103</v>
      </c>
      <c r="DE943" s="401" t="n">
        <v>104</v>
      </c>
      <c r="DF943" s="401" t="n">
        <v>105</v>
      </c>
      <c r="DG943" s="401" t="n">
        <v>106</v>
      </c>
      <c r="DH943" s="401" t="n">
        <v>107</v>
      </c>
      <c r="DI943" s="401" t="n">
        <v>108</v>
      </c>
      <c r="DJ943" s="401" t="n">
        <v>109</v>
      </c>
      <c r="DK943" s="401" t="n">
        <v>110</v>
      </c>
      <c r="DL943" s="401" t="n">
        <v>111</v>
      </c>
      <c r="DM943" s="401" t="n">
        <v>112</v>
      </c>
      <c r="DN943" s="401" t="n">
        <v>113</v>
      </c>
      <c r="DO943" s="401" t="n">
        <v>114</v>
      </c>
      <c r="DP943" s="401" t="n">
        <v>115</v>
      </c>
      <c r="DQ943" s="401" t="n">
        <v>116</v>
      </c>
      <c r="DR943" s="401" t="n">
        <v>117</v>
      </c>
      <c r="DS943" s="401" t="n">
        <v>118</v>
      </c>
      <c r="DT943" s="401" t="n">
        <v>119</v>
      </c>
      <c r="DU943" s="401" t="n">
        <v>120</v>
      </c>
      <c r="DV943" s="401" t="n">
        <v>121</v>
      </c>
      <c r="DW943" s="401" t="n">
        <v>122</v>
      </c>
      <c r="DX943" s="401" t="n">
        <v>123</v>
      </c>
      <c r="DY943" s="401" t="n">
        <v>124</v>
      </c>
      <c r="DZ943" s="401" t="n">
        <v>125</v>
      </c>
      <c r="EA943" s="401" t="n">
        <v>126</v>
      </c>
      <c r="EB943" s="401" t="n">
        <v>127</v>
      </c>
      <c r="EC943" s="401" t="n">
        <v>128</v>
      </c>
      <c r="ED943" s="401" t="n">
        <v>129</v>
      </c>
      <c r="EE943" s="401" t="n">
        <v>130</v>
      </c>
      <c r="EF943" s="401" t="n">
        <v>131</v>
      </c>
      <c r="EG943" s="401" t="n">
        <v>132</v>
      </c>
      <c r="EH943" s="401" t="n">
        <v>133</v>
      </c>
      <c r="EI943" s="401" t="n">
        <v>134</v>
      </c>
      <c r="EJ943" s="401" t="n">
        <v>135</v>
      </c>
      <c r="EK943" s="401" t="n">
        <v>136</v>
      </c>
      <c r="EL943" s="401" t="n">
        <v>137</v>
      </c>
      <c r="EM943" s="401" t="n">
        <v>138</v>
      </c>
      <c r="EN943" s="401" t="n">
        <v>139</v>
      </c>
      <c r="EO943" s="401" t="n">
        <v>140</v>
      </c>
      <c r="EP943" s="401" t="n">
        <v>141</v>
      </c>
      <c r="EQ943" s="401" t="n">
        <v>142</v>
      </c>
      <c r="ER943" s="401" t="n">
        <v>143</v>
      </c>
      <c r="ES943" s="401" t="n">
        <v>144</v>
      </c>
      <c r="ET943" s="401" t="n">
        <v>145</v>
      </c>
      <c r="EU943" s="401" t="n">
        <v>146</v>
      </c>
      <c r="EV943" s="401" t="n">
        <v>147</v>
      </c>
      <c r="EW943" s="401" t="n">
        <v>148</v>
      </c>
      <c r="EX943" s="401" t="n">
        <v>149</v>
      </c>
      <c r="EY943" s="401" t="n">
        <v>150</v>
      </c>
      <c r="EZ943" s="401" t="n">
        <v>151</v>
      </c>
      <c r="FA943" s="401" t="n">
        <v>152</v>
      </c>
      <c r="FB943" s="401" t="n">
        <v>153</v>
      </c>
      <c r="FC943" s="401" t="n">
        <v>154</v>
      </c>
      <c r="FD943" s="401" t="n">
        <v>155</v>
      </c>
      <c r="FE943" s="401" t="n">
        <v>156</v>
      </c>
      <c r="FF943" s="401" t="n">
        <v>157</v>
      </c>
      <c r="FG943" s="401" t="n">
        <v>158</v>
      </c>
      <c r="FH943" s="401" t="n">
        <v>159</v>
      </c>
      <c r="FI943" s="401" t="n">
        <v>160</v>
      </c>
      <c r="FJ943" s="401" t="n">
        <v>161</v>
      </c>
      <c r="FK943" s="401" t="n">
        <v>162</v>
      </c>
      <c r="FL943" s="401" t="n">
        <v>163</v>
      </c>
      <c r="FM943" s="401" t="n">
        <v>164</v>
      </c>
      <c r="FN943" s="401" t="n">
        <v>165</v>
      </c>
      <c r="FO943" s="401" t="n">
        <v>166</v>
      </c>
      <c r="FP943" s="401" t="n">
        <v>167</v>
      </c>
      <c r="FQ943" s="401" t="n">
        <v>168</v>
      </c>
      <c r="FR943" s="401" t="n">
        <v>169</v>
      </c>
      <c r="FS943" s="401" t="n">
        <v>170</v>
      </c>
      <c r="FT943" s="401" t="n">
        <v>171</v>
      </c>
      <c r="FU943" s="401" t="n">
        <v>172</v>
      </c>
      <c r="FV943" s="401" t="n">
        <v>173</v>
      </c>
      <c r="FW943" s="401" t="n">
        <v>174</v>
      </c>
      <c r="FX943" s="401" t="n">
        <v>175</v>
      </c>
      <c r="FY943" s="401" t="n">
        <v>176</v>
      </c>
      <c r="FZ943" s="401" t="n">
        <v>177</v>
      </c>
      <c r="GA943" s="401" t="n">
        <v>178</v>
      </c>
      <c r="GB943" s="401" t="n">
        <v>179</v>
      </c>
      <c r="GD943" s="401" t="n">
        <v>180</v>
      </c>
      <c r="GE943" s="401" t="n">
        <v>181</v>
      </c>
      <c r="GF943" s="401" t="n">
        <v>182</v>
      </c>
      <c r="GG943" s="401" t="n">
        <v>183</v>
      </c>
      <c r="GI943" s="401" t="n">
        <v>184</v>
      </c>
      <c r="GJ943" s="401" t="n">
        <v>185</v>
      </c>
      <c r="GK943" s="401" t="n">
        <v>186</v>
      </c>
      <c r="GL943" s="401" t="n">
        <v>187</v>
      </c>
      <c r="GN943" s="401" t="n">
        <v>188</v>
      </c>
      <c r="GO943" s="401" t="n">
        <v>189</v>
      </c>
      <c r="GP943" s="401" t="n">
        <v>190</v>
      </c>
      <c r="GQ943" s="401" t="n">
        <v>191</v>
      </c>
    </row>
    <row r="944" customFormat="false" ht="12.75" hidden="false" customHeight="false" outlineLevel="0" collapsed="false">
      <c r="E944" s="401" t="s">
        <v>225</v>
      </c>
      <c r="F944" s="401" t="n">
        <v>88</v>
      </c>
      <c r="G944" s="401" t="n">
        <v>59</v>
      </c>
      <c r="H944" s="401" t="n">
        <v>174</v>
      </c>
      <c r="I944" s="401" t="n">
        <v>132</v>
      </c>
      <c r="J944" s="401" t="n">
        <v>82</v>
      </c>
      <c r="K944" s="401" t="n">
        <v>145</v>
      </c>
      <c r="L944" s="401" t="n">
        <v>104</v>
      </c>
      <c r="M944" s="401" t="n">
        <v>27</v>
      </c>
      <c r="N944" s="401" t="n">
        <v>36</v>
      </c>
      <c r="O944" s="401" t="n">
        <v>14</v>
      </c>
      <c r="P944" s="401" t="n">
        <v>40</v>
      </c>
      <c r="Q944" s="401" t="n">
        <v>95</v>
      </c>
      <c r="R944" s="401" t="n">
        <v>175</v>
      </c>
      <c r="S944" s="401" t="n">
        <v>33</v>
      </c>
      <c r="T944" s="401" t="n">
        <v>6</v>
      </c>
      <c r="U944" s="401" t="n">
        <v>110</v>
      </c>
      <c r="V944" s="401" t="n">
        <v>138</v>
      </c>
      <c r="W944" s="401" t="n">
        <v>191</v>
      </c>
      <c r="X944" s="401" t="n">
        <v>180</v>
      </c>
      <c r="Y944" s="401" t="n">
        <v>26</v>
      </c>
      <c r="Z944" s="401" t="n">
        <v>102</v>
      </c>
      <c r="AA944" s="401" t="n">
        <v>38</v>
      </c>
      <c r="AB944" s="401" t="n">
        <v>188</v>
      </c>
      <c r="AC944" s="401" t="n">
        <v>184</v>
      </c>
      <c r="AD944" s="401" t="n">
        <v>118</v>
      </c>
      <c r="AE944" s="401" t="n">
        <v>20</v>
      </c>
      <c r="AF944" s="401" t="n">
        <v>68</v>
      </c>
      <c r="AG944" s="401" t="n">
        <v>171</v>
      </c>
      <c r="AH944" s="401" t="n">
        <v>147</v>
      </c>
      <c r="AI944" s="401" t="n">
        <v>161</v>
      </c>
      <c r="AJ944" s="401" t="n">
        <v>85</v>
      </c>
      <c r="AK944" s="401" t="n">
        <v>44</v>
      </c>
      <c r="AL944" s="401" t="n">
        <v>162</v>
      </c>
      <c r="AM944" s="401" t="n">
        <v>123</v>
      </c>
      <c r="AN944" s="401" t="n">
        <v>153</v>
      </c>
      <c r="AO944" s="401" t="n">
        <v>9</v>
      </c>
      <c r="AP944" s="401" t="n">
        <v>126</v>
      </c>
      <c r="AQ944" s="401" t="n">
        <v>151</v>
      </c>
      <c r="AR944" s="401" t="n">
        <v>141</v>
      </c>
      <c r="AS944" s="401" t="n">
        <v>57</v>
      </c>
      <c r="AT944" s="401" t="n">
        <v>64</v>
      </c>
      <c r="AU944" s="401" t="n">
        <v>116</v>
      </c>
      <c r="AV944" s="401" t="n">
        <v>136</v>
      </c>
      <c r="AW944" s="401" t="n">
        <v>15</v>
      </c>
      <c r="AX944" s="401" t="n">
        <v>190</v>
      </c>
      <c r="AY944" s="401" t="n">
        <v>60</v>
      </c>
      <c r="AZ944" s="401" t="n">
        <v>186</v>
      </c>
      <c r="BA944" s="401" t="n">
        <v>112</v>
      </c>
      <c r="BB944" s="401" t="n">
        <v>51</v>
      </c>
      <c r="BC944" s="401" t="n">
        <v>91</v>
      </c>
      <c r="BD944" s="401" t="n">
        <v>49</v>
      </c>
      <c r="BE944" s="401" t="n">
        <v>99</v>
      </c>
      <c r="BF944" s="401" t="n">
        <v>17</v>
      </c>
      <c r="BG944" s="401" t="n">
        <v>173</v>
      </c>
      <c r="BH944" s="401" t="n">
        <v>87</v>
      </c>
      <c r="BI944" s="401" t="n">
        <v>83</v>
      </c>
      <c r="BJ944" s="401" t="n">
        <v>79</v>
      </c>
      <c r="BK944" s="401" t="n">
        <v>121</v>
      </c>
      <c r="BL944" s="401" t="n">
        <v>2</v>
      </c>
      <c r="BM944" s="401" t="n">
        <v>108</v>
      </c>
      <c r="BN944" s="401" t="n">
        <v>93</v>
      </c>
      <c r="BO944" s="401" t="n">
        <v>155</v>
      </c>
      <c r="BP944" s="401" t="n">
        <v>183</v>
      </c>
      <c r="BQ944" s="401" t="n">
        <v>41</v>
      </c>
      <c r="BR944" s="401" t="n">
        <v>111</v>
      </c>
      <c r="BS944" s="401" t="n">
        <v>157</v>
      </c>
      <c r="BT944" s="401" t="n">
        <v>46</v>
      </c>
      <c r="BU944" s="401" t="n">
        <v>125</v>
      </c>
      <c r="BV944" s="401" t="n">
        <v>177</v>
      </c>
      <c r="BW944" s="401" t="n">
        <v>133</v>
      </c>
      <c r="BX944" s="401" t="n">
        <v>53</v>
      </c>
      <c r="BY944" s="401" t="n">
        <v>1</v>
      </c>
      <c r="BZ944" s="401" t="n">
        <v>45</v>
      </c>
      <c r="CA944" s="401" t="n">
        <v>48</v>
      </c>
      <c r="CB944" s="401" t="n">
        <v>119</v>
      </c>
      <c r="CC944" s="401" t="n">
        <v>150</v>
      </c>
      <c r="CD944" s="401" t="n">
        <v>18</v>
      </c>
      <c r="CE944" s="401" t="n">
        <v>11</v>
      </c>
      <c r="CF944" s="401" t="n">
        <v>72</v>
      </c>
      <c r="CG944" s="401" t="n">
        <v>86</v>
      </c>
      <c r="CH944" s="401" t="n">
        <v>54</v>
      </c>
      <c r="CI944" s="401" t="n">
        <v>58</v>
      </c>
      <c r="CJ944" s="401" t="n">
        <v>144</v>
      </c>
      <c r="CK944" s="401" t="n">
        <v>101</v>
      </c>
      <c r="CL944" s="401" t="n">
        <v>31</v>
      </c>
      <c r="CM944" s="401" t="n">
        <v>163</v>
      </c>
      <c r="CN944" s="401" t="n">
        <v>178</v>
      </c>
      <c r="CO944" s="401" t="n">
        <v>154</v>
      </c>
      <c r="CP944" s="401" t="n">
        <v>113</v>
      </c>
      <c r="CQ944" s="401" t="n">
        <v>168</v>
      </c>
      <c r="CR944" s="401" t="n">
        <v>25</v>
      </c>
      <c r="CS944" s="401" t="n">
        <v>164</v>
      </c>
      <c r="CT944" s="401" t="n">
        <v>76</v>
      </c>
      <c r="CU944" s="401" t="n">
        <v>122</v>
      </c>
      <c r="CV944" s="401" t="n">
        <v>12</v>
      </c>
      <c r="CW944" s="401" t="n">
        <v>78</v>
      </c>
      <c r="CX944" s="401" t="n">
        <v>170</v>
      </c>
      <c r="CY944" s="401" t="n">
        <v>92</v>
      </c>
      <c r="CZ944" s="401" t="n">
        <v>52</v>
      </c>
      <c r="DA944" s="401" t="n">
        <v>156</v>
      </c>
      <c r="DB944" s="401" t="n">
        <v>140</v>
      </c>
      <c r="DC944" s="401" t="n">
        <v>5</v>
      </c>
      <c r="DD944" s="401" t="n">
        <v>109</v>
      </c>
      <c r="DE944" s="401" t="n">
        <v>127</v>
      </c>
      <c r="DF944" s="401" t="n">
        <v>131</v>
      </c>
      <c r="DG944" s="401" t="n">
        <v>3</v>
      </c>
      <c r="DH944" s="401" t="n">
        <v>70</v>
      </c>
      <c r="DI944" s="401" t="n">
        <v>94</v>
      </c>
      <c r="DJ944" s="401" t="n">
        <v>137</v>
      </c>
      <c r="DK944" s="401" t="n">
        <v>47</v>
      </c>
      <c r="DL944" s="401" t="n">
        <v>65</v>
      </c>
      <c r="DM944" s="401" t="n">
        <v>105</v>
      </c>
      <c r="DN944" s="401" t="n">
        <v>167</v>
      </c>
      <c r="DO944" s="401" t="n">
        <v>81</v>
      </c>
      <c r="DP944" s="401" t="n">
        <v>24</v>
      </c>
      <c r="DQ944" s="401" t="n">
        <v>55</v>
      </c>
      <c r="DR944" s="401" t="n">
        <v>160</v>
      </c>
      <c r="DS944" s="401" t="n">
        <v>117</v>
      </c>
      <c r="DT944" s="401" t="n">
        <v>143</v>
      </c>
      <c r="DU944" s="401" t="n">
        <v>185</v>
      </c>
      <c r="DV944" s="401" t="n">
        <v>159</v>
      </c>
      <c r="DW944" s="401" t="n">
        <v>16</v>
      </c>
      <c r="DX944" s="401" t="n">
        <v>100</v>
      </c>
      <c r="DY944" s="401" t="n">
        <v>66</v>
      </c>
      <c r="DZ944" s="401" t="n">
        <v>89</v>
      </c>
      <c r="EA944" s="401" t="n">
        <v>37</v>
      </c>
      <c r="EB944" s="401" t="n">
        <v>43</v>
      </c>
      <c r="EC944" s="401" t="n">
        <v>67</v>
      </c>
      <c r="ED944" s="401" t="n">
        <v>176</v>
      </c>
      <c r="EE944" s="401" t="n">
        <v>8</v>
      </c>
      <c r="EF944" s="401" t="n">
        <v>84</v>
      </c>
      <c r="EG944" s="401" t="n">
        <v>29</v>
      </c>
      <c r="EH944" s="401" t="n">
        <v>107</v>
      </c>
      <c r="EI944" s="401" t="n">
        <v>148</v>
      </c>
      <c r="EJ944" s="401" t="n">
        <v>98</v>
      </c>
      <c r="EK944" s="401" t="n">
        <v>181</v>
      </c>
      <c r="EL944" s="401" t="n">
        <v>103</v>
      </c>
      <c r="EM944" s="401" t="n">
        <v>32</v>
      </c>
      <c r="EN944" s="401" t="n">
        <v>73</v>
      </c>
      <c r="EO944" s="401" t="n">
        <v>7</v>
      </c>
      <c r="EP944" s="401" t="n">
        <v>77</v>
      </c>
      <c r="EQ944" s="401" t="n">
        <v>165</v>
      </c>
      <c r="ER944" s="401" t="n">
        <v>149</v>
      </c>
      <c r="ES944" s="401" t="n">
        <v>61</v>
      </c>
      <c r="ET944" s="401" t="n">
        <v>106</v>
      </c>
      <c r="EU944" s="401" t="n">
        <v>120</v>
      </c>
      <c r="EV944" s="401" t="n">
        <v>4</v>
      </c>
      <c r="EW944" s="401" t="n">
        <v>42</v>
      </c>
      <c r="EX944" s="401" t="n">
        <v>71</v>
      </c>
      <c r="EY944" s="401" t="n">
        <v>189</v>
      </c>
      <c r="EZ944" s="401" t="n">
        <v>187</v>
      </c>
      <c r="FA944" s="401" t="n">
        <v>10</v>
      </c>
      <c r="FB944" s="401" t="n">
        <v>35</v>
      </c>
      <c r="FC944" s="401" t="n">
        <v>90</v>
      </c>
      <c r="FD944" s="401" t="n">
        <v>69</v>
      </c>
      <c r="FE944" s="401" t="n">
        <v>130</v>
      </c>
      <c r="FF944" s="401" t="n">
        <v>158</v>
      </c>
      <c r="FG944" s="401" t="n">
        <v>124</v>
      </c>
      <c r="FH944" s="401" t="n">
        <v>21</v>
      </c>
      <c r="FI944" s="401" t="n">
        <v>139</v>
      </c>
      <c r="FJ944" s="401" t="n">
        <v>179</v>
      </c>
      <c r="FK944" s="401" t="n">
        <v>28</v>
      </c>
      <c r="FL944" s="401" t="n">
        <v>114</v>
      </c>
      <c r="FM944" s="401" t="n">
        <v>62</v>
      </c>
      <c r="FN944" s="401" t="n">
        <v>142</v>
      </c>
      <c r="FO944" s="401" t="n">
        <v>39</v>
      </c>
      <c r="FP944" s="401" t="n">
        <v>34</v>
      </c>
      <c r="FQ944" s="401" t="n">
        <v>30</v>
      </c>
      <c r="FR944" s="401" t="n">
        <v>97</v>
      </c>
      <c r="FS944" s="401" t="n">
        <v>166</v>
      </c>
      <c r="FT944" s="401" t="n">
        <v>135</v>
      </c>
      <c r="FU944" s="401" t="n">
        <v>182</v>
      </c>
      <c r="FV944" s="401" t="n">
        <v>22</v>
      </c>
      <c r="FW944" s="401" t="n">
        <v>96</v>
      </c>
      <c r="FX944" s="401" t="n">
        <v>128</v>
      </c>
      <c r="FY944" s="401" t="n">
        <v>75</v>
      </c>
      <c r="FZ944" s="401" t="n">
        <v>129</v>
      </c>
      <c r="GA944" s="401" t="n">
        <v>80</v>
      </c>
      <c r="GB944" s="401" t="n">
        <v>172</v>
      </c>
      <c r="GD944" s="401" t="n">
        <v>115</v>
      </c>
      <c r="GE944" s="401" t="n">
        <v>169</v>
      </c>
      <c r="GF944" s="401" t="n">
        <v>50</v>
      </c>
      <c r="GG944" s="401" t="n">
        <v>63</v>
      </c>
      <c r="GI944" s="401" t="n">
        <v>152</v>
      </c>
      <c r="GJ944" s="401" t="n">
        <v>146</v>
      </c>
      <c r="GK944" s="401" t="n">
        <v>134</v>
      </c>
      <c r="GL944" s="401" t="n">
        <v>13</v>
      </c>
      <c r="GN944" s="401" t="n">
        <v>74</v>
      </c>
      <c r="GO944" s="401" t="n">
        <v>23</v>
      </c>
      <c r="GP944" s="401" t="n">
        <v>19</v>
      </c>
      <c r="GQ944" s="401" t="n">
        <v>56</v>
      </c>
    </row>
    <row r="945" customFormat="false" ht="12.75" hidden="false" customHeight="false" outlineLevel="0" collapsed="false">
      <c r="E945" s="401" t="s">
        <v>227</v>
      </c>
      <c r="F945" s="401" t="n">
        <v>69</v>
      </c>
      <c r="G945" s="401" t="n">
        <v>30</v>
      </c>
      <c r="H945" s="401" t="n">
        <v>47</v>
      </c>
      <c r="I945" s="401" t="n">
        <v>83</v>
      </c>
      <c r="J945" s="401" t="n">
        <v>188</v>
      </c>
      <c r="K945" s="401" t="n">
        <v>170</v>
      </c>
      <c r="L945" s="401" t="n">
        <v>56</v>
      </c>
      <c r="M945" s="401" t="n">
        <v>41</v>
      </c>
      <c r="N945" s="401" t="n">
        <v>85</v>
      </c>
      <c r="O945" s="401" t="n">
        <v>77</v>
      </c>
      <c r="P945" s="401" t="n">
        <v>172</v>
      </c>
      <c r="Q945" s="401" t="n">
        <v>125</v>
      </c>
      <c r="R945" s="401" t="n">
        <v>132</v>
      </c>
      <c r="S945" s="401" t="n">
        <v>163</v>
      </c>
      <c r="T945" s="401" t="n">
        <v>180</v>
      </c>
      <c r="U945" s="401" t="n">
        <v>119</v>
      </c>
      <c r="V945" s="401" t="n">
        <v>49</v>
      </c>
      <c r="W945" s="401" t="n">
        <v>70</v>
      </c>
      <c r="X945" s="401" t="n">
        <v>150</v>
      </c>
      <c r="Y945" s="401" t="n">
        <v>158</v>
      </c>
      <c r="Z945" s="401" t="n">
        <v>139</v>
      </c>
      <c r="AA945" s="401" t="n">
        <v>168</v>
      </c>
      <c r="AB945" s="401" t="n">
        <v>129</v>
      </c>
      <c r="AC945" s="401" t="n">
        <v>20</v>
      </c>
      <c r="AD945" s="401" t="n">
        <v>74</v>
      </c>
      <c r="AE945" s="401" t="n">
        <v>114</v>
      </c>
      <c r="AF945" s="401" t="n">
        <v>133</v>
      </c>
      <c r="AG945" s="401" t="n">
        <v>26</v>
      </c>
      <c r="AH945" s="401" t="n">
        <v>60</v>
      </c>
      <c r="AI945" s="401" t="n">
        <v>151</v>
      </c>
      <c r="AJ945" s="401" t="n">
        <v>82</v>
      </c>
      <c r="AK945" s="401" t="n">
        <v>183</v>
      </c>
      <c r="AL945" s="401" t="n">
        <v>72</v>
      </c>
      <c r="AM945" s="401" t="n">
        <v>161</v>
      </c>
      <c r="AN945" s="401" t="n">
        <v>28</v>
      </c>
      <c r="AO945" s="401" t="n">
        <v>160</v>
      </c>
      <c r="AP945" s="401" t="n">
        <v>9</v>
      </c>
      <c r="AQ945" s="401" t="n">
        <v>75</v>
      </c>
      <c r="AR945" s="401" t="n">
        <v>116</v>
      </c>
      <c r="AS945" s="401" t="n">
        <v>102</v>
      </c>
      <c r="AT945" s="401" t="n">
        <v>128</v>
      </c>
      <c r="AU945" s="401" t="n">
        <v>191</v>
      </c>
      <c r="AV945" s="401" t="n">
        <v>141</v>
      </c>
      <c r="AW945" s="401" t="n">
        <v>186</v>
      </c>
      <c r="AX945" s="401" t="n">
        <v>162</v>
      </c>
      <c r="AY945" s="401" t="n">
        <v>19</v>
      </c>
      <c r="AZ945" s="401" t="n">
        <v>94</v>
      </c>
      <c r="BA945" s="401" t="n">
        <v>155</v>
      </c>
      <c r="BB945" s="401" t="n">
        <v>68</v>
      </c>
      <c r="BC945" s="401" t="n">
        <v>157</v>
      </c>
      <c r="BD945" s="401" t="n">
        <v>79</v>
      </c>
      <c r="BE945" s="401" t="n">
        <v>175</v>
      </c>
      <c r="BF945" s="401" t="n">
        <v>106</v>
      </c>
      <c r="BG945" s="401" t="n">
        <v>65</v>
      </c>
      <c r="BH945" s="401" t="n">
        <v>18</v>
      </c>
      <c r="BI945" s="401" t="n">
        <v>5</v>
      </c>
      <c r="BJ945" s="401" t="n">
        <v>81</v>
      </c>
      <c r="BK945" s="401" t="n">
        <v>179</v>
      </c>
      <c r="BL945" s="401" t="n">
        <v>25</v>
      </c>
      <c r="BM945" s="401" t="n">
        <v>36</v>
      </c>
      <c r="BN945" s="401" t="n">
        <v>45</v>
      </c>
      <c r="BO945" s="401" t="n">
        <v>91</v>
      </c>
      <c r="BP945" s="401" t="n">
        <v>99</v>
      </c>
      <c r="BQ945" s="401" t="n">
        <v>145</v>
      </c>
      <c r="BR945" s="401" t="n">
        <v>152</v>
      </c>
      <c r="BS945" s="401" t="n">
        <v>4</v>
      </c>
      <c r="BT945" s="401" t="n">
        <v>184</v>
      </c>
      <c r="BU945" s="401" t="n">
        <v>147</v>
      </c>
      <c r="BV945" s="401" t="n">
        <v>117</v>
      </c>
      <c r="BW945" s="401" t="n">
        <v>136</v>
      </c>
      <c r="BX945" s="401" t="n">
        <v>173</v>
      </c>
      <c r="BY945" s="401" t="n">
        <v>156</v>
      </c>
      <c r="BZ945" s="401" t="n">
        <v>110</v>
      </c>
      <c r="CA945" s="401" t="n">
        <v>178</v>
      </c>
      <c r="CB945" s="401" t="n">
        <v>101</v>
      </c>
      <c r="CC945" s="401" t="n">
        <v>63</v>
      </c>
      <c r="CD945" s="401" t="n">
        <v>111</v>
      </c>
      <c r="CE945" s="401" t="n">
        <v>105</v>
      </c>
      <c r="CF945" s="401" t="n">
        <v>11</v>
      </c>
      <c r="CG945" s="401" t="n">
        <v>54</v>
      </c>
      <c r="CH945" s="401" t="n">
        <v>14</v>
      </c>
      <c r="CI945" s="401" t="n">
        <v>33</v>
      </c>
      <c r="CJ945" s="401" t="n">
        <v>44</v>
      </c>
      <c r="CK945" s="401" t="n">
        <v>107</v>
      </c>
      <c r="CL945" s="401" t="n">
        <v>37</v>
      </c>
      <c r="CM945" s="401" t="n">
        <v>2</v>
      </c>
      <c r="CN945" s="401" t="n">
        <v>50</v>
      </c>
      <c r="CO945" s="401" t="n">
        <v>84</v>
      </c>
      <c r="CP945" s="401" t="n">
        <v>32</v>
      </c>
      <c r="CQ945" s="401" t="n">
        <v>138</v>
      </c>
      <c r="CR945" s="401" t="n">
        <v>154</v>
      </c>
      <c r="CS945" s="401" t="n">
        <v>190</v>
      </c>
      <c r="CT945" s="401" t="n">
        <v>95</v>
      </c>
      <c r="CU945" s="401" t="n">
        <v>27</v>
      </c>
      <c r="CV945" s="401" t="n">
        <v>46</v>
      </c>
      <c r="CW945" s="401" t="n">
        <v>113</v>
      </c>
      <c r="CX945" s="401" t="n">
        <v>98</v>
      </c>
      <c r="CY945" s="401" t="n">
        <v>34</v>
      </c>
      <c r="CZ945" s="401" t="n">
        <v>146</v>
      </c>
      <c r="DA945" s="401" t="n">
        <v>21</v>
      </c>
      <c r="DB945" s="401" t="n">
        <v>185</v>
      </c>
      <c r="DC945" s="401" t="n">
        <v>40</v>
      </c>
      <c r="DD945" s="401" t="n">
        <v>64</v>
      </c>
      <c r="DE945" s="401" t="n">
        <v>42</v>
      </c>
      <c r="DF945" s="401" t="n">
        <v>67</v>
      </c>
      <c r="DG945" s="401" t="n">
        <v>35</v>
      </c>
      <c r="DH945" s="401" t="n">
        <v>144</v>
      </c>
      <c r="DI945" s="401" t="n">
        <v>104</v>
      </c>
      <c r="DJ945" s="401" t="n">
        <v>92</v>
      </c>
      <c r="DK945" s="401" t="n">
        <v>23</v>
      </c>
      <c r="DL945" s="401" t="n">
        <v>10</v>
      </c>
      <c r="DM945" s="401" t="n">
        <v>149</v>
      </c>
      <c r="DN945" s="401" t="n">
        <v>97</v>
      </c>
      <c r="DO945" s="401" t="n">
        <v>120</v>
      </c>
      <c r="DP945" s="401" t="n">
        <v>167</v>
      </c>
      <c r="DQ945" s="401" t="n">
        <v>89</v>
      </c>
      <c r="DR945" s="401" t="n">
        <v>6</v>
      </c>
      <c r="DS945" s="401" t="n">
        <v>169</v>
      </c>
      <c r="DT945" s="401" t="n">
        <v>3</v>
      </c>
      <c r="DU945" s="401" t="n">
        <v>58</v>
      </c>
      <c r="DV945" s="401" t="n">
        <v>127</v>
      </c>
      <c r="DW945" s="401" t="n">
        <v>143</v>
      </c>
      <c r="DX945" s="401" t="n">
        <v>7</v>
      </c>
      <c r="DY945" s="401" t="n">
        <v>22</v>
      </c>
      <c r="DZ945" s="401" t="n">
        <v>76</v>
      </c>
      <c r="EA945" s="401" t="n">
        <v>174</v>
      </c>
      <c r="EB945" s="401" t="n">
        <v>100</v>
      </c>
      <c r="EC945" s="401" t="n">
        <v>177</v>
      </c>
      <c r="ED945" s="401" t="n">
        <v>55</v>
      </c>
      <c r="EE945" s="401" t="n">
        <v>93</v>
      </c>
      <c r="EF945" s="401" t="n">
        <v>118</v>
      </c>
      <c r="EG945" s="401" t="n">
        <v>13</v>
      </c>
      <c r="EH945" s="401" t="n">
        <v>57</v>
      </c>
      <c r="EI945" s="401" t="n">
        <v>78</v>
      </c>
      <c r="EJ945" s="401" t="n">
        <v>187</v>
      </c>
      <c r="EK945" s="401" t="n">
        <v>52</v>
      </c>
      <c r="EL945" s="401" t="n">
        <v>134</v>
      </c>
      <c r="EM945" s="401" t="n">
        <v>62</v>
      </c>
      <c r="EN945" s="401" t="n">
        <v>126</v>
      </c>
      <c r="EO945" s="401" t="n">
        <v>43</v>
      </c>
      <c r="EP945" s="401" t="n">
        <v>87</v>
      </c>
      <c r="EQ945" s="401" t="n">
        <v>80</v>
      </c>
      <c r="ER945" s="401" t="n">
        <v>122</v>
      </c>
      <c r="ES945" s="401" t="n">
        <v>53</v>
      </c>
      <c r="ET945" s="401" t="n">
        <v>112</v>
      </c>
      <c r="EU945" s="401" t="n">
        <v>12</v>
      </c>
      <c r="EV945" s="401" t="n">
        <v>109</v>
      </c>
      <c r="EW945" s="401" t="n">
        <v>142</v>
      </c>
      <c r="EX945" s="401" t="n">
        <v>88</v>
      </c>
      <c r="EY945" s="401" t="n">
        <v>61</v>
      </c>
      <c r="EZ945" s="401" t="n">
        <v>108</v>
      </c>
      <c r="FA945" s="401" t="n">
        <v>124</v>
      </c>
      <c r="FB945" s="401" t="n">
        <v>29</v>
      </c>
      <c r="FC945" s="401" t="n">
        <v>38</v>
      </c>
      <c r="FD945" s="401" t="n">
        <v>181</v>
      </c>
      <c r="FE945" s="401" t="n">
        <v>164</v>
      </c>
      <c r="FF945" s="401" t="n">
        <v>130</v>
      </c>
      <c r="FG945" s="401" t="n">
        <v>176</v>
      </c>
      <c r="FH945" s="401" t="n">
        <v>121</v>
      </c>
      <c r="FI945" s="401" t="n">
        <v>16</v>
      </c>
      <c r="FJ945" s="401" t="n">
        <v>189</v>
      </c>
      <c r="FK945" s="401" t="n">
        <v>123</v>
      </c>
      <c r="FL945" s="401" t="n">
        <v>131</v>
      </c>
      <c r="FM945" s="401" t="n">
        <v>17</v>
      </c>
      <c r="FN945" s="401" t="n">
        <v>171</v>
      </c>
      <c r="FO945" s="401" t="n">
        <v>48</v>
      </c>
      <c r="FP945" s="401" t="n">
        <v>115</v>
      </c>
      <c r="FQ945" s="401" t="n">
        <v>137</v>
      </c>
      <c r="FR945" s="401" t="n">
        <v>182</v>
      </c>
      <c r="FS945" s="401" t="n">
        <v>71</v>
      </c>
      <c r="FT945" s="401" t="n">
        <v>165</v>
      </c>
      <c r="FU945" s="401" t="n">
        <v>73</v>
      </c>
      <c r="FV945" s="401" t="n">
        <v>96</v>
      </c>
      <c r="FW945" s="401" t="n">
        <v>31</v>
      </c>
      <c r="FX945" s="401" t="n">
        <v>39</v>
      </c>
      <c r="FY945" s="401" t="n">
        <v>90</v>
      </c>
      <c r="FZ945" s="401" t="n">
        <v>66</v>
      </c>
      <c r="GA945" s="401" t="n">
        <v>59</v>
      </c>
      <c r="GB945" s="401" t="n">
        <v>103</v>
      </c>
      <c r="GD945" s="401" t="n">
        <v>15</v>
      </c>
      <c r="GE945" s="401" t="n">
        <v>8</v>
      </c>
      <c r="GF945" s="401" t="n">
        <v>159</v>
      </c>
      <c r="GG945" s="401" t="n">
        <v>135</v>
      </c>
      <c r="GI945" s="401" t="n">
        <v>24</v>
      </c>
      <c r="GJ945" s="401" t="n">
        <v>153</v>
      </c>
      <c r="GK945" s="401" t="n">
        <v>166</v>
      </c>
      <c r="GL945" s="401" t="n">
        <v>1</v>
      </c>
      <c r="GN945" s="401" t="n">
        <v>148</v>
      </c>
      <c r="GO945" s="401" t="n">
        <v>51</v>
      </c>
      <c r="GP945" s="401" t="n">
        <v>140</v>
      </c>
      <c r="GQ945" s="401" t="n">
        <v>86</v>
      </c>
    </row>
    <row r="947" customFormat="false" ht="12.75" hidden="false" customHeight="false" outlineLevel="0" collapsed="false">
      <c r="D947" s="446" t="n">
        <v>192</v>
      </c>
      <c r="E947" s="39" t="s">
        <v>250</v>
      </c>
    </row>
    <row r="948" customFormat="false" ht="12.75" hidden="false" customHeight="false" outlineLevel="0" collapsed="false">
      <c r="E948" s="401" t="s">
        <v>198</v>
      </c>
      <c r="F948" s="401" t="n">
        <v>1</v>
      </c>
      <c r="G948" s="401" t="n">
        <v>2</v>
      </c>
      <c r="H948" s="401" t="n">
        <v>3</v>
      </c>
      <c r="I948" s="401" t="n">
        <v>4</v>
      </c>
      <c r="J948" s="401" t="n">
        <v>5</v>
      </c>
      <c r="K948" s="401" t="n">
        <v>6</v>
      </c>
      <c r="L948" s="401" t="n">
        <v>7</v>
      </c>
      <c r="M948" s="401" t="n">
        <v>8</v>
      </c>
      <c r="N948" s="401" t="n">
        <v>9</v>
      </c>
      <c r="O948" s="401" t="n">
        <v>10</v>
      </c>
      <c r="P948" s="401" t="n">
        <v>11</v>
      </c>
      <c r="Q948" s="401" t="n">
        <v>12</v>
      </c>
      <c r="R948" s="401" t="n">
        <v>13</v>
      </c>
      <c r="S948" s="401" t="n">
        <v>14</v>
      </c>
      <c r="T948" s="401" t="n">
        <v>15</v>
      </c>
      <c r="U948" s="401" t="n">
        <v>16</v>
      </c>
      <c r="V948" s="401" t="n">
        <v>17</v>
      </c>
      <c r="W948" s="401" t="n">
        <v>18</v>
      </c>
      <c r="X948" s="401" t="n">
        <v>19</v>
      </c>
      <c r="Y948" s="401" t="n">
        <v>20</v>
      </c>
      <c r="Z948" s="401" t="n">
        <v>21</v>
      </c>
      <c r="AA948" s="401" t="n">
        <v>22</v>
      </c>
      <c r="AB948" s="401" t="n">
        <v>23</v>
      </c>
      <c r="AC948" s="401" t="n">
        <v>24</v>
      </c>
      <c r="AD948" s="401" t="n">
        <v>25</v>
      </c>
      <c r="AE948" s="401" t="n">
        <v>26</v>
      </c>
      <c r="AF948" s="401" t="n">
        <v>27</v>
      </c>
      <c r="AG948" s="401" t="n">
        <v>28</v>
      </c>
      <c r="AH948" s="401" t="n">
        <v>29</v>
      </c>
      <c r="AI948" s="401" t="n">
        <v>30</v>
      </c>
      <c r="AJ948" s="401" t="n">
        <v>31</v>
      </c>
      <c r="AK948" s="401" t="n">
        <v>32</v>
      </c>
      <c r="AL948" s="401" t="n">
        <v>33</v>
      </c>
      <c r="AM948" s="401" t="n">
        <v>34</v>
      </c>
      <c r="AN948" s="401" t="n">
        <v>35</v>
      </c>
      <c r="AO948" s="401" t="n">
        <v>36</v>
      </c>
      <c r="AP948" s="401" t="n">
        <v>37</v>
      </c>
      <c r="AQ948" s="401" t="n">
        <v>38</v>
      </c>
      <c r="AR948" s="401" t="n">
        <v>39</v>
      </c>
      <c r="AS948" s="401" t="n">
        <v>40</v>
      </c>
      <c r="AT948" s="401" t="n">
        <v>41</v>
      </c>
      <c r="AU948" s="401" t="n">
        <v>42</v>
      </c>
      <c r="AV948" s="401" t="n">
        <v>43</v>
      </c>
      <c r="AW948" s="401" t="n">
        <v>44</v>
      </c>
      <c r="AX948" s="401" t="n">
        <v>45</v>
      </c>
      <c r="AY948" s="401" t="n">
        <v>46</v>
      </c>
      <c r="AZ948" s="401" t="n">
        <v>47</v>
      </c>
      <c r="BA948" s="401" t="n">
        <v>48</v>
      </c>
      <c r="BB948" s="401" t="n">
        <v>49</v>
      </c>
      <c r="BC948" s="401" t="n">
        <v>50</v>
      </c>
      <c r="BD948" s="401" t="n">
        <v>51</v>
      </c>
      <c r="BE948" s="401" t="n">
        <v>52</v>
      </c>
      <c r="BF948" s="401" t="n">
        <v>53</v>
      </c>
      <c r="BG948" s="401" t="n">
        <v>54</v>
      </c>
      <c r="BH948" s="401" t="n">
        <v>55</v>
      </c>
      <c r="BI948" s="401" t="n">
        <v>56</v>
      </c>
      <c r="BJ948" s="401" t="n">
        <v>57</v>
      </c>
      <c r="BK948" s="401" t="n">
        <v>58</v>
      </c>
      <c r="BL948" s="401" t="n">
        <v>59</v>
      </c>
      <c r="BM948" s="401" t="n">
        <v>60</v>
      </c>
      <c r="BN948" s="401" t="n">
        <v>61</v>
      </c>
      <c r="BO948" s="401" t="n">
        <v>62</v>
      </c>
      <c r="BP948" s="401" t="n">
        <v>63</v>
      </c>
      <c r="BQ948" s="401" t="n">
        <v>64</v>
      </c>
      <c r="BR948" s="401" t="n">
        <v>65</v>
      </c>
      <c r="BS948" s="401" t="n">
        <v>66</v>
      </c>
      <c r="BT948" s="401" t="n">
        <v>67</v>
      </c>
      <c r="BU948" s="401" t="n">
        <v>68</v>
      </c>
      <c r="BV948" s="401" t="n">
        <v>69</v>
      </c>
      <c r="BW948" s="401" t="n">
        <v>70</v>
      </c>
      <c r="BX948" s="401" t="n">
        <v>71</v>
      </c>
      <c r="BY948" s="401" t="n">
        <v>72</v>
      </c>
      <c r="BZ948" s="401" t="n">
        <v>73</v>
      </c>
      <c r="CA948" s="401" t="n">
        <v>74</v>
      </c>
      <c r="CB948" s="401" t="n">
        <v>75</v>
      </c>
      <c r="CC948" s="401" t="n">
        <v>76</v>
      </c>
      <c r="CD948" s="401" t="n">
        <v>77</v>
      </c>
      <c r="CE948" s="401" t="n">
        <v>78</v>
      </c>
      <c r="CF948" s="401" t="n">
        <v>79</v>
      </c>
      <c r="CG948" s="401" t="n">
        <v>80</v>
      </c>
      <c r="CH948" s="401" t="n">
        <v>81</v>
      </c>
      <c r="CI948" s="401" t="n">
        <v>82</v>
      </c>
      <c r="CJ948" s="401" t="n">
        <v>83</v>
      </c>
      <c r="CK948" s="401" t="n">
        <v>84</v>
      </c>
      <c r="CL948" s="401" t="n">
        <v>85</v>
      </c>
      <c r="CM948" s="401" t="n">
        <v>86</v>
      </c>
      <c r="CN948" s="401" t="n">
        <v>87</v>
      </c>
      <c r="CO948" s="401" t="n">
        <v>88</v>
      </c>
      <c r="CP948" s="401" t="n">
        <v>89</v>
      </c>
      <c r="CQ948" s="401" t="n">
        <v>90</v>
      </c>
      <c r="CR948" s="401" t="n">
        <v>91</v>
      </c>
      <c r="CS948" s="401" t="n">
        <v>92</v>
      </c>
      <c r="CT948" s="401" t="n">
        <v>93</v>
      </c>
      <c r="CU948" s="401" t="n">
        <v>94</v>
      </c>
      <c r="CV948" s="401" t="n">
        <v>95</v>
      </c>
      <c r="CW948" s="401" t="n">
        <v>96</v>
      </c>
      <c r="CX948" s="401" t="n">
        <v>97</v>
      </c>
      <c r="CY948" s="401" t="n">
        <v>98</v>
      </c>
      <c r="CZ948" s="401" t="n">
        <v>99</v>
      </c>
      <c r="DA948" s="401" t="n">
        <v>100</v>
      </c>
      <c r="DB948" s="401" t="n">
        <v>101</v>
      </c>
      <c r="DC948" s="401" t="n">
        <v>102</v>
      </c>
      <c r="DD948" s="401" t="n">
        <v>103</v>
      </c>
      <c r="DE948" s="401" t="n">
        <v>104</v>
      </c>
      <c r="DF948" s="401" t="n">
        <v>105</v>
      </c>
      <c r="DG948" s="401" t="n">
        <v>106</v>
      </c>
      <c r="DH948" s="401" t="n">
        <v>107</v>
      </c>
      <c r="DI948" s="401" t="n">
        <v>108</v>
      </c>
      <c r="DJ948" s="401" t="n">
        <v>109</v>
      </c>
      <c r="DK948" s="401" t="n">
        <v>110</v>
      </c>
      <c r="DL948" s="401" t="n">
        <v>111</v>
      </c>
      <c r="DM948" s="401" t="n">
        <v>112</v>
      </c>
      <c r="DN948" s="401" t="n">
        <v>113</v>
      </c>
      <c r="DO948" s="401" t="n">
        <v>114</v>
      </c>
      <c r="DP948" s="401" t="n">
        <v>115</v>
      </c>
      <c r="DQ948" s="401" t="n">
        <v>116</v>
      </c>
      <c r="DR948" s="401" t="n">
        <v>117</v>
      </c>
      <c r="DS948" s="401" t="n">
        <v>118</v>
      </c>
      <c r="DT948" s="401" t="n">
        <v>119</v>
      </c>
      <c r="DU948" s="401" t="n">
        <v>120</v>
      </c>
      <c r="DV948" s="401" t="n">
        <v>121</v>
      </c>
      <c r="DW948" s="401" t="n">
        <v>122</v>
      </c>
      <c r="DX948" s="401" t="n">
        <v>123</v>
      </c>
      <c r="DY948" s="401" t="n">
        <v>124</v>
      </c>
      <c r="DZ948" s="401" t="n">
        <v>125</v>
      </c>
      <c r="EA948" s="401" t="n">
        <v>126</v>
      </c>
      <c r="EB948" s="401" t="n">
        <v>127</v>
      </c>
      <c r="EC948" s="401" t="n">
        <v>128</v>
      </c>
      <c r="ED948" s="401" t="n">
        <v>129</v>
      </c>
      <c r="EE948" s="401" t="n">
        <v>130</v>
      </c>
      <c r="EF948" s="401" t="n">
        <v>131</v>
      </c>
      <c r="EG948" s="401" t="n">
        <v>132</v>
      </c>
      <c r="EH948" s="401" t="n">
        <v>133</v>
      </c>
      <c r="EI948" s="401" t="n">
        <v>134</v>
      </c>
      <c r="EJ948" s="401" t="n">
        <v>135</v>
      </c>
      <c r="EK948" s="401" t="n">
        <v>136</v>
      </c>
      <c r="EL948" s="401" t="n">
        <v>137</v>
      </c>
      <c r="EM948" s="401" t="n">
        <v>138</v>
      </c>
      <c r="EN948" s="401" t="n">
        <v>139</v>
      </c>
      <c r="EO948" s="401" t="n">
        <v>140</v>
      </c>
      <c r="EP948" s="401" t="n">
        <v>141</v>
      </c>
      <c r="EQ948" s="401" t="n">
        <v>142</v>
      </c>
      <c r="ER948" s="401" t="n">
        <v>143</v>
      </c>
      <c r="ES948" s="401" t="n">
        <v>144</v>
      </c>
      <c r="ET948" s="401" t="n">
        <v>145</v>
      </c>
      <c r="EU948" s="401" t="n">
        <v>146</v>
      </c>
      <c r="EV948" s="401" t="n">
        <v>147</v>
      </c>
      <c r="EW948" s="401" t="n">
        <v>148</v>
      </c>
      <c r="EX948" s="401" t="n">
        <v>149</v>
      </c>
      <c r="EY948" s="401" t="n">
        <v>150</v>
      </c>
      <c r="EZ948" s="401" t="n">
        <v>151</v>
      </c>
      <c r="FA948" s="401" t="n">
        <v>152</v>
      </c>
      <c r="FB948" s="401" t="n">
        <v>153</v>
      </c>
      <c r="FC948" s="401" t="n">
        <v>154</v>
      </c>
      <c r="FD948" s="401" t="n">
        <v>155</v>
      </c>
      <c r="FE948" s="401" t="n">
        <v>156</v>
      </c>
      <c r="FF948" s="401" t="n">
        <v>157</v>
      </c>
      <c r="FG948" s="401" t="n">
        <v>158</v>
      </c>
      <c r="FH948" s="401" t="n">
        <v>159</v>
      </c>
      <c r="FI948" s="401" t="n">
        <v>160</v>
      </c>
      <c r="FJ948" s="401" t="n">
        <v>161</v>
      </c>
      <c r="FK948" s="401" t="n">
        <v>162</v>
      </c>
      <c r="FL948" s="401" t="n">
        <v>163</v>
      </c>
      <c r="FM948" s="401" t="n">
        <v>164</v>
      </c>
      <c r="FN948" s="401" t="n">
        <v>165</v>
      </c>
      <c r="FO948" s="401" t="n">
        <v>166</v>
      </c>
      <c r="FP948" s="401" t="n">
        <v>167</v>
      </c>
      <c r="FQ948" s="401" t="n">
        <v>168</v>
      </c>
      <c r="FR948" s="401" t="n">
        <v>169</v>
      </c>
      <c r="FS948" s="401" t="n">
        <v>170</v>
      </c>
      <c r="FT948" s="401" t="n">
        <v>171</v>
      </c>
      <c r="FU948" s="401" t="n">
        <v>172</v>
      </c>
      <c r="FV948" s="401" t="n">
        <v>173</v>
      </c>
      <c r="FW948" s="401" t="n">
        <v>174</v>
      </c>
      <c r="FX948" s="401" t="n">
        <v>175</v>
      </c>
      <c r="FY948" s="401" t="n">
        <v>176</v>
      </c>
      <c r="FZ948" s="401" t="n">
        <v>177</v>
      </c>
      <c r="GA948" s="401" t="n">
        <v>178</v>
      </c>
      <c r="GB948" s="401" t="n">
        <v>179</v>
      </c>
      <c r="GC948" s="401" t="n">
        <v>180</v>
      </c>
      <c r="GD948" s="401" t="n">
        <v>181</v>
      </c>
      <c r="GE948" s="401" t="n">
        <v>182</v>
      </c>
      <c r="GF948" s="401" t="n">
        <v>183</v>
      </c>
      <c r="GG948" s="401" t="n">
        <v>184</v>
      </c>
      <c r="GI948" s="401" t="n">
        <v>185</v>
      </c>
      <c r="GJ948" s="401" t="n">
        <v>186</v>
      </c>
      <c r="GK948" s="401" t="n">
        <v>187</v>
      </c>
      <c r="GL948" s="401" t="n">
        <v>188</v>
      </c>
      <c r="GN948" s="401" t="n">
        <v>189</v>
      </c>
      <c r="GO948" s="401" t="n">
        <v>190</v>
      </c>
      <c r="GP948" s="401" t="n">
        <v>191</v>
      </c>
      <c r="GQ948" s="401" t="n">
        <v>192</v>
      </c>
    </row>
    <row r="949" customFormat="false" ht="12.75" hidden="false" customHeight="false" outlineLevel="0" collapsed="false">
      <c r="E949" s="401" t="s">
        <v>225</v>
      </c>
      <c r="F949" s="401" t="n">
        <v>191</v>
      </c>
      <c r="G949" s="401" t="n">
        <v>71</v>
      </c>
      <c r="H949" s="401" t="n">
        <v>132</v>
      </c>
      <c r="I949" s="401" t="n">
        <v>111</v>
      </c>
      <c r="J949" s="401" t="n">
        <v>18</v>
      </c>
      <c r="K949" s="401" t="n">
        <v>2</v>
      </c>
      <c r="L949" s="401" t="n">
        <v>138</v>
      </c>
      <c r="M949" s="401" t="n">
        <v>179</v>
      </c>
      <c r="N949" s="401" t="n">
        <v>161</v>
      </c>
      <c r="O949" s="401" t="n">
        <v>166</v>
      </c>
      <c r="P949" s="401" t="n">
        <v>192</v>
      </c>
      <c r="Q949" s="401" t="n">
        <v>187</v>
      </c>
      <c r="R949" s="401" t="n">
        <v>60</v>
      </c>
      <c r="S949" s="401" t="n">
        <v>152</v>
      </c>
      <c r="T949" s="401" t="n">
        <v>3</v>
      </c>
      <c r="U949" s="401" t="n">
        <v>105</v>
      </c>
      <c r="V949" s="401" t="n">
        <v>118</v>
      </c>
      <c r="W949" s="401" t="n">
        <v>67</v>
      </c>
      <c r="X949" s="401" t="n">
        <v>147</v>
      </c>
      <c r="Y949" s="401" t="n">
        <v>29</v>
      </c>
      <c r="Z949" s="401" t="n">
        <v>149</v>
      </c>
      <c r="AA949" s="401" t="n">
        <v>115</v>
      </c>
      <c r="AB949" s="401" t="n">
        <v>170</v>
      </c>
      <c r="AC949" s="401" t="n">
        <v>68</v>
      </c>
      <c r="AD949" s="401" t="n">
        <v>46</v>
      </c>
      <c r="AE949" s="401" t="n">
        <v>100</v>
      </c>
      <c r="AF949" s="401" t="n">
        <v>15</v>
      </c>
      <c r="AG949" s="401" t="n">
        <v>66</v>
      </c>
      <c r="AH949" s="401" t="n">
        <v>168</v>
      </c>
      <c r="AI949" s="401" t="n">
        <v>101</v>
      </c>
      <c r="AJ949" s="401" t="n">
        <v>74</v>
      </c>
      <c r="AK949" s="401" t="n">
        <v>28</v>
      </c>
      <c r="AL949" s="401" t="n">
        <v>44</v>
      </c>
      <c r="AM949" s="401" t="n">
        <v>136</v>
      </c>
      <c r="AN949" s="401" t="n">
        <v>177</v>
      </c>
      <c r="AO949" s="401" t="n">
        <v>19</v>
      </c>
      <c r="AP949" s="401" t="n">
        <v>144</v>
      </c>
      <c r="AQ949" s="401" t="n">
        <v>89</v>
      </c>
      <c r="AR949" s="401" t="n">
        <v>50</v>
      </c>
      <c r="AS949" s="401" t="n">
        <v>146</v>
      </c>
      <c r="AT949" s="401" t="n">
        <v>23</v>
      </c>
      <c r="AU949" s="401" t="n">
        <v>159</v>
      </c>
      <c r="AV949" s="401" t="n">
        <v>122</v>
      </c>
      <c r="AW949" s="401" t="n">
        <v>11</v>
      </c>
      <c r="AX949" s="401" t="n">
        <v>59</v>
      </c>
      <c r="AY949" s="401" t="n">
        <v>184</v>
      </c>
      <c r="AZ949" s="401" t="n">
        <v>156</v>
      </c>
      <c r="BA949" s="401" t="n">
        <v>61</v>
      </c>
      <c r="BB949" s="401" t="n">
        <v>189</v>
      </c>
      <c r="BC949" s="401" t="n">
        <v>151</v>
      </c>
      <c r="BD949" s="401" t="n">
        <v>142</v>
      </c>
      <c r="BE949" s="401" t="n">
        <v>173</v>
      </c>
      <c r="BF949" s="401" t="n">
        <v>185</v>
      </c>
      <c r="BG949" s="401" t="n">
        <v>91</v>
      </c>
      <c r="BH949" s="401" t="n">
        <v>96</v>
      </c>
      <c r="BI949" s="401" t="n">
        <v>140</v>
      </c>
      <c r="BJ949" s="401" t="n">
        <v>175</v>
      </c>
      <c r="BK949" s="401" t="n">
        <v>134</v>
      </c>
      <c r="BL949" s="401" t="n">
        <v>86</v>
      </c>
      <c r="BM949" s="401" t="n">
        <v>106</v>
      </c>
      <c r="BN949" s="401" t="n">
        <v>5</v>
      </c>
      <c r="BO949" s="401" t="n">
        <v>123</v>
      </c>
      <c r="BP949" s="401" t="n">
        <v>110</v>
      </c>
      <c r="BQ949" s="401" t="n">
        <v>182</v>
      </c>
      <c r="BR949" s="401" t="n">
        <v>14</v>
      </c>
      <c r="BS949" s="401" t="n">
        <v>88</v>
      </c>
      <c r="BT949" s="401" t="n">
        <v>54</v>
      </c>
      <c r="BU949" s="401" t="n">
        <v>126</v>
      </c>
      <c r="BV949" s="401" t="n">
        <v>183</v>
      </c>
      <c r="BW949" s="401" t="n">
        <v>7</v>
      </c>
      <c r="BX949" s="401" t="n">
        <v>64</v>
      </c>
      <c r="BY949" s="401" t="n">
        <v>25</v>
      </c>
      <c r="BZ949" s="401" t="n">
        <v>77</v>
      </c>
      <c r="CA949" s="401" t="n">
        <v>113</v>
      </c>
      <c r="CB949" s="401" t="n">
        <v>93</v>
      </c>
      <c r="CC949" s="401" t="n">
        <v>43</v>
      </c>
      <c r="CD949" s="401" t="n">
        <v>120</v>
      </c>
      <c r="CE949" s="401" t="n">
        <v>174</v>
      </c>
      <c r="CF949" s="401" t="n">
        <v>145</v>
      </c>
      <c r="CG949" s="401" t="n">
        <v>57</v>
      </c>
      <c r="CH949" s="401" t="n">
        <v>124</v>
      </c>
      <c r="CI949" s="401" t="n">
        <v>35</v>
      </c>
      <c r="CJ949" s="401" t="n">
        <v>20</v>
      </c>
      <c r="CK949" s="401" t="n">
        <v>95</v>
      </c>
      <c r="CL949" s="401" t="n">
        <v>37</v>
      </c>
      <c r="CM949" s="401" t="n">
        <v>45</v>
      </c>
      <c r="CN949" s="401" t="n">
        <v>153</v>
      </c>
      <c r="CO949" s="401" t="n">
        <v>26</v>
      </c>
      <c r="CP949" s="401" t="n">
        <v>103</v>
      </c>
      <c r="CQ949" s="401" t="n">
        <v>16</v>
      </c>
      <c r="CR949" s="401" t="n">
        <v>34</v>
      </c>
      <c r="CS949" s="401" t="n">
        <v>164</v>
      </c>
      <c r="CT949" s="401" t="n">
        <v>141</v>
      </c>
      <c r="CU949" s="401" t="n">
        <v>85</v>
      </c>
      <c r="CV949" s="401" t="n">
        <v>131</v>
      </c>
      <c r="CW949" s="401" t="n">
        <v>190</v>
      </c>
      <c r="CX949" s="401" t="n">
        <v>129</v>
      </c>
      <c r="CY949" s="401" t="n">
        <v>107</v>
      </c>
      <c r="CZ949" s="401" t="n">
        <v>150</v>
      </c>
      <c r="DA949" s="401" t="n">
        <v>1</v>
      </c>
      <c r="DB949" s="401" t="n">
        <v>80</v>
      </c>
      <c r="DC949" s="401" t="n">
        <v>99</v>
      </c>
      <c r="DD949" s="401" t="n">
        <v>157</v>
      </c>
      <c r="DE949" s="401" t="n">
        <v>42</v>
      </c>
      <c r="DF949" s="401" t="n">
        <v>36</v>
      </c>
      <c r="DG949" s="401" t="n">
        <v>158</v>
      </c>
      <c r="DH949" s="401" t="n">
        <v>98</v>
      </c>
      <c r="DI949" s="401" t="n">
        <v>171</v>
      </c>
      <c r="DJ949" s="401" t="n">
        <v>155</v>
      </c>
      <c r="DK949" s="401" t="n">
        <v>38</v>
      </c>
      <c r="DL949" s="401" t="n">
        <v>186</v>
      </c>
      <c r="DM949" s="401" t="n">
        <v>125</v>
      </c>
      <c r="DN949" s="401" t="n">
        <v>22</v>
      </c>
      <c r="DO949" s="401" t="n">
        <v>31</v>
      </c>
      <c r="DP949" s="401" t="n">
        <v>6</v>
      </c>
      <c r="DQ949" s="401" t="n">
        <v>39</v>
      </c>
      <c r="DR949" s="401" t="n">
        <v>24</v>
      </c>
      <c r="DS949" s="401" t="n">
        <v>51</v>
      </c>
      <c r="DT949" s="401" t="n">
        <v>81</v>
      </c>
      <c r="DU949" s="401" t="n">
        <v>12</v>
      </c>
      <c r="DV949" s="401" t="n">
        <v>69</v>
      </c>
      <c r="DW949" s="401" t="n">
        <v>119</v>
      </c>
      <c r="DX949" s="401" t="n">
        <v>62</v>
      </c>
      <c r="DY949" s="401" t="n">
        <v>33</v>
      </c>
      <c r="DZ949" s="401" t="n">
        <v>48</v>
      </c>
      <c r="EA949" s="401" t="n">
        <v>47</v>
      </c>
      <c r="EB949" s="401" t="n">
        <v>143</v>
      </c>
      <c r="EC949" s="401" t="n">
        <v>87</v>
      </c>
      <c r="ED949" s="401" t="n">
        <v>32</v>
      </c>
      <c r="EE949" s="401" t="n">
        <v>52</v>
      </c>
      <c r="EF949" s="401" t="n">
        <v>169</v>
      </c>
      <c r="EG949" s="401" t="n">
        <v>70</v>
      </c>
      <c r="EH949" s="401" t="n">
        <v>160</v>
      </c>
      <c r="EI949" s="401" t="n">
        <v>163</v>
      </c>
      <c r="EJ949" s="401" t="n">
        <v>76</v>
      </c>
      <c r="EK949" s="401" t="n">
        <v>27</v>
      </c>
      <c r="EL949" s="401" t="n">
        <v>180</v>
      </c>
      <c r="EM949" s="401" t="n">
        <v>172</v>
      </c>
      <c r="EN949" s="401" t="n">
        <v>82</v>
      </c>
      <c r="EO949" s="401" t="n">
        <v>17</v>
      </c>
      <c r="EP949" s="401" t="n">
        <v>148</v>
      </c>
      <c r="EQ949" s="401" t="n">
        <v>40</v>
      </c>
      <c r="ER949" s="401" t="n">
        <v>84</v>
      </c>
      <c r="ES949" s="401" t="n">
        <v>116</v>
      </c>
      <c r="ET949" s="401" t="n">
        <v>121</v>
      </c>
      <c r="EU949" s="401" t="n">
        <v>114</v>
      </c>
      <c r="EV949" s="401" t="n">
        <v>139</v>
      </c>
      <c r="EW949" s="401" t="n">
        <v>97</v>
      </c>
      <c r="EX949" s="401" t="n">
        <v>21</v>
      </c>
      <c r="EY949" s="401" t="n">
        <v>133</v>
      </c>
      <c r="EZ949" s="401" t="n">
        <v>112</v>
      </c>
      <c r="FA949" s="401" t="n">
        <v>65</v>
      </c>
      <c r="FB949" s="401" t="n">
        <v>72</v>
      </c>
      <c r="FC949" s="401" t="n">
        <v>92</v>
      </c>
      <c r="FD949" s="401" t="n">
        <v>109</v>
      </c>
      <c r="FE949" s="401" t="n">
        <v>165</v>
      </c>
      <c r="FF949" s="401" t="n">
        <v>128</v>
      </c>
      <c r="FG949" s="401" t="n">
        <v>75</v>
      </c>
      <c r="FH949" s="401" t="n">
        <v>78</v>
      </c>
      <c r="FI949" s="401" t="n">
        <v>167</v>
      </c>
      <c r="FJ949" s="401" t="n">
        <v>9</v>
      </c>
      <c r="FK949" s="401" t="n">
        <v>178</v>
      </c>
      <c r="FL949" s="401" t="n">
        <v>104</v>
      </c>
      <c r="FM949" s="401" t="n">
        <v>181</v>
      </c>
      <c r="FN949" s="401" t="n">
        <v>58</v>
      </c>
      <c r="FO949" s="401" t="n">
        <v>10</v>
      </c>
      <c r="FP949" s="401" t="n">
        <v>188</v>
      </c>
      <c r="FQ949" s="401" t="n">
        <v>130</v>
      </c>
      <c r="FR949" s="401" t="n">
        <v>73</v>
      </c>
      <c r="FS949" s="401" t="n">
        <v>53</v>
      </c>
      <c r="FT949" s="401" t="n">
        <v>108</v>
      </c>
      <c r="FU949" s="401" t="n">
        <v>90</v>
      </c>
      <c r="FV949" s="401" t="n">
        <v>162</v>
      </c>
      <c r="FW949" s="401" t="n">
        <v>63</v>
      </c>
      <c r="FX949" s="401" t="n">
        <v>49</v>
      </c>
      <c r="FY949" s="401" t="n">
        <v>135</v>
      </c>
      <c r="FZ949" s="401" t="n">
        <v>83</v>
      </c>
      <c r="GA949" s="401" t="n">
        <v>137</v>
      </c>
      <c r="GB949" s="401" t="n">
        <v>8</v>
      </c>
      <c r="GC949" s="401" t="n">
        <v>102</v>
      </c>
      <c r="GD949" s="401" t="n">
        <v>127</v>
      </c>
      <c r="GE949" s="401" t="n">
        <v>30</v>
      </c>
      <c r="GF949" s="401" t="n">
        <v>79</v>
      </c>
      <c r="GG949" s="401" t="n">
        <v>13</v>
      </c>
      <c r="GI949" s="401" t="n">
        <v>154</v>
      </c>
      <c r="GJ949" s="401" t="n">
        <v>4</v>
      </c>
      <c r="GK949" s="401" t="n">
        <v>117</v>
      </c>
      <c r="GL949" s="401" t="n">
        <v>56</v>
      </c>
      <c r="GN949" s="401" t="n">
        <v>94</v>
      </c>
      <c r="GO949" s="401" t="n">
        <v>55</v>
      </c>
      <c r="GP949" s="401" t="n">
        <v>176</v>
      </c>
      <c r="GQ949" s="401" t="n">
        <v>41</v>
      </c>
    </row>
    <row r="950" customFormat="false" ht="12.75" hidden="false" customHeight="false" outlineLevel="0" collapsed="false">
      <c r="E950" s="401" t="s">
        <v>227</v>
      </c>
      <c r="F950" s="401" t="n">
        <v>29</v>
      </c>
      <c r="G950" s="401" t="n">
        <v>73</v>
      </c>
      <c r="H950" s="401" t="n">
        <v>129</v>
      </c>
      <c r="I950" s="401" t="n">
        <v>123</v>
      </c>
      <c r="J950" s="401" t="n">
        <v>178</v>
      </c>
      <c r="K950" s="401" t="n">
        <v>99</v>
      </c>
      <c r="L950" s="401" t="n">
        <v>64</v>
      </c>
      <c r="M950" s="401" t="n">
        <v>4</v>
      </c>
      <c r="N950" s="401" t="n">
        <v>187</v>
      </c>
      <c r="O950" s="401" t="n">
        <v>94</v>
      </c>
      <c r="P950" s="401" t="n">
        <v>155</v>
      </c>
      <c r="Q950" s="401" t="n">
        <v>168</v>
      </c>
      <c r="R950" s="401" t="n">
        <v>91</v>
      </c>
      <c r="S950" s="401" t="n">
        <v>176</v>
      </c>
      <c r="T950" s="401" t="n">
        <v>31</v>
      </c>
      <c r="U950" s="401" t="n">
        <v>182</v>
      </c>
      <c r="V950" s="401" t="n">
        <v>78</v>
      </c>
      <c r="W950" s="401" t="n">
        <v>56</v>
      </c>
      <c r="X950" s="401" t="n">
        <v>138</v>
      </c>
      <c r="Y950" s="401" t="n">
        <v>19</v>
      </c>
      <c r="Z950" s="401" t="n">
        <v>58</v>
      </c>
      <c r="AA950" s="401" t="n">
        <v>134</v>
      </c>
      <c r="AB950" s="401" t="n">
        <v>12</v>
      </c>
      <c r="AC950" s="401" t="n">
        <v>27</v>
      </c>
      <c r="AD950" s="401" t="n">
        <v>190</v>
      </c>
      <c r="AE950" s="401" t="n">
        <v>133</v>
      </c>
      <c r="AF950" s="401" t="n">
        <v>181</v>
      </c>
      <c r="AG950" s="401" t="n">
        <v>175</v>
      </c>
      <c r="AH950" s="401" t="n">
        <v>121</v>
      </c>
      <c r="AI950" s="401" t="n">
        <v>154</v>
      </c>
      <c r="AJ950" s="401" t="n">
        <v>57</v>
      </c>
      <c r="AK950" s="401" t="n">
        <v>38</v>
      </c>
      <c r="AL950" s="401" t="n">
        <v>81</v>
      </c>
      <c r="AM950" s="401" t="n">
        <v>80</v>
      </c>
      <c r="AN950" s="401" t="n">
        <v>156</v>
      </c>
      <c r="AO950" s="401" t="n">
        <v>93</v>
      </c>
      <c r="AP950" s="401" t="n">
        <v>110</v>
      </c>
      <c r="AQ950" s="401" t="n">
        <v>52</v>
      </c>
      <c r="AR950" s="401" t="n">
        <v>46</v>
      </c>
      <c r="AS950" s="401" t="n">
        <v>21</v>
      </c>
      <c r="AT950" s="401" t="n">
        <v>55</v>
      </c>
      <c r="AU950" s="401" t="n">
        <v>174</v>
      </c>
      <c r="AV950" s="401" t="n">
        <v>90</v>
      </c>
      <c r="AW950" s="401" t="n">
        <v>23</v>
      </c>
      <c r="AX950" s="401" t="n">
        <v>28</v>
      </c>
      <c r="AY950" s="401" t="n">
        <v>13</v>
      </c>
      <c r="AZ950" s="401" t="n">
        <v>60</v>
      </c>
      <c r="BA950" s="401" t="n">
        <v>139</v>
      </c>
      <c r="BB950" s="401" t="n">
        <v>191</v>
      </c>
      <c r="BC950" s="401" t="n">
        <v>122</v>
      </c>
      <c r="BD950" s="401" t="n">
        <v>104</v>
      </c>
      <c r="BE950" s="401" t="n">
        <v>131</v>
      </c>
      <c r="BF950" s="401" t="n">
        <v>37</v>
      </c>
      <c r="BG950" s="401" t="n">
        <v>1</v>
      </c>
      <c r="BH950" s="401" t="n">
        <v>184</v>
      </c>
      <c r="BI950" s="401" t="n">
        <v>49</v>
      </c>
      <c r="BJ950" s="401" t="n">
        <v>146</v>
      </c>
      <c r="BK950" s="401" t="n">
        <v>30</v>
      </c>
      <c r="BL950" s="401" t="n">
        <v>137</v>
      </c>
      <c r="BM950" s="401" t="n">
        <v>172</v>
      </c>
      <c r="BN950" s="401" t="n">
        <v>109</v>
      </c>
      <c r="BO950" s="401" t="n">
        <v>163</v>
      </c>
      <c r="BP950" s="401" t="n">
        <v>54</v>
      </c>
      <c r="BQ950" s="401" t="n">
        <v>141</v>
      </c>
      <c r="BR950" s="401" t="n">
        <v>83</v>
      </c>
      <c r="BS950" s="401" t="n">
        <v>150</v>
      </c>
      <c r="BT950" s="401" t="n">
        <v>179</v>
      </c>
      <c r="BU950" s="401" t="n">
        <v>45</v>
      </c>
      <c r="BV950" s="401" t="n">
        <v>140</v>
      </c>
      <c r="BW950" s="401" t="n">
        <v>61</v>
      </c>
      <c r="BX950" s="401" t="n">
        <v>147</v>
      </c>
      <c r="BY950" s="401" t="n">
        <v>76</v>
      </c>
      <c r="BZ950" s="401" t="n">
        <v>15</v>
      </c>
      <c r="CA950" s="401" t="n">
        <v>71</v>
      </c>
      <c r="CB950" s="401" t="n">
        <v>116</v>
      </c>
      <c r="CC950" s="401" t="n">
        <v>177</v>
      </c>
      <c r="CD950" s="401" t="n">
        <v>113</v>
      </c>
      <c r="CE950" s="401" t="n">
        <v>17</v>
      </c>
      <c r="CF950" s="401" t="n">
        <v>158</v>
      </c>
      <c r="CG950" s="401" t="n">
        <v>34</v>
      </c>
      <c r="CH950" s="401" t="n">
        <v>7</v>
      </c>
      <c r="CI950" s="401" t="n">
        <v>63</v>
      </c>
      <c r="CJ950" s="401" t="n">
        <v>144</v>
      </c>
      <c r="CK950" s="401" t="n">
        <v>186</v>
      </c>
      <c r="CL950" s="401" t="n">
        <v>173</v>
      </c>
      <c r="CM950" s="401" t="n">
        <v>160</v>
      </c>
      <c r="CN950" s="401" t="n">
        <v>20</v>
      </c>
      <c r="CO950" s="401" t="n">
        <v>100</v>
      </c>
      <c r="CP950" s="401" t="n">
        <v>142</v>
      </c>
      <c r="CQ950" s="401" t="n">
        <v>43</v>
      </c>
      <c r="CR950" s="401" t="n">
        <v>145</v>
      </c>
      <c r="CS950" s="401" t="n">
        <v>41</v>
      </c>
      <c r="CT950" s="401" t="n">
        <v>124</v>
      </c>
      <c r="CU950" s="401" t="n">
        <v>62</v>
      </c>
      <c r="CV950" s="401" t="n">
        <v>118</v>
      </c>
      <c r="CW950" s="401" t="n">
        <v>70</v>
      </c>
      <c r="CX950" s="401" t="n">
        <v>3</v>
      </c>
      <c r="CY950" s="401" t="n">
        <v>115</v>
      </c>
      <c r="CZ950" s="401" t="n">
        <v>162</v>
      </c>
      <c r="DA950" s="401" t="n">
        <v>72</v>
      </c>
      <c r="DB950" s="401" t="n">
        <v>44</v>
      </c>
      <c r="DC950" s="401" t="n">
        <v>68</v>
      </c>
      <c r="DD950" s="401" t="n">
        <v>125</v>
      </c>
      <c r="DE950" s="401" t="n">
        <v>185</v>
      </c>
      <c r="DF950" s="401" t="n">
        <v>98</v>
      </c>
      <c r="DG950" s="401" t="n">
        <v>35</v>
      </c>
      <c r="DH950" s="401" t="n">
        <v>18</v>
      </c>
      <c r="DI950" s="401" t="n">
        <v>161</v>
      </c>
      <c r="DJ950" s="401" t="n">
        <v>67</v>
      </c>
      <c r="DK950" s="401" t="n">
        <v>149</v>
      </c>
      <c r="DL950" s="401" t="n">
        <v>42</v>
      </c>
      <c r="DM950" s="401" t="n">
        <v>130</v>
      </c>
      <c r="DN950" s="401" t="n">
        <v>119</v>
      </c>
      <c r="DO950" s="401" t="n">
        <v>101</v>
      </c>
      <c r="DP950" s="401" t="n">
        <v>86</v>
      </c>
      <c r="DQ950" s="401" t="n">
        <v>75</v>
      </c>
      <c r="DR950" s="401" t="n">
        <v>106</v>
      </c>
      <c r="DS950" s="401" t="n">
        <v>16</v>
      </c>
      <c r="DT950" s="401" t="n">
        <v>105</v>
      </c>
      <c r="DU950" s="401" t="n">
        <v>51</v>
      </c>
      <c r="DV950" s="401" t="n">
        <v>48</v>
      </c>
      <c r="DW950" s="401" t="n">
        <v>10</v>
      </c>
      <c r="DX950" s="401" t="n">
        <v>96</v>
      </c>
      <c r="DY950" s="401" t="n">
        <v>2</v>
      </c>
      <c r="DZ950" s="401" t="n">
        <v>74</v>
      </c>
      <c r="EA950" s="401" t="n">
        <v>120</v>
      </c>
      <c r="EB950" s="401" t="n">
        <v>53</v>
      </c>
      <c r="EC950" s="401" t="n">
        <v>102</v>
      </c>
      <c r="ED950" s="401" t="n">
        <v>112</v>
      </c>
      <c r="EE950" s="401" t="n">
        <v>97</v>
      </c>
      <c r="EF950" s="401" t="n">
        <v>59</v>
      </c>
      <c r="EG950" s="401" t="n">
        <v>79</v>
      </c>
      <c r="EH950" s="401" t="n">
        <v>167</v>
      </c>
      <c r="EI950" s="401" t="n">
        <v>22</v>
      </c>
      <c r="EJ950" s="401" t="n">
        <v>157</v>
      </c>
      <c r="EK950" s="401" t="n">
        <v>85</v>
      </c>
      <c r="EL950" s="401" t="n">
        <v>8</v>
      </c>
      <c r="EM950" s="401" t="n">
        <v>5</v>
      </c>
      <c r="EN950" s="401" t="n">
        <v>126</v>
      </c>
      <c r="EO950" s="401" t="n">
        <v>169</v>
      </c>
      <c r="EP950" s="401" t="n">
        <v>84</v>
      </c>
      <c r="EQ950" s="401" t="n">
        <v>192</v>
      </c>
      <c r="ER950" s="401" t="n">
        <v>188</v>
      </c>
      <c r="ES950" s="401" t="n">
        <v>153</v>
      </c>
      <c r="ET950" s="401" t="n">
        <v>87</v>
      </c>
      <c r="EU950" s="401" t="n">
        <v>95</v>
      </c>
      <c r="EV950" s="401" t="n">
        <v>183</v>
      </c>
      <c r="EW950" s="401" t="n">
        <v>9</v>
      </c>
      <c r="EX950" s="401" t="n">
        <v>107</v>
      </c>
      <c r="EY950" s="401" t="n">
        <v>66</v>
      </c>
      <c r="EZ950" s="401" t="n">
        <v>159</v>
      </c>
      <c r="FA950" s="401" t="n">
        <v>111</v>
      </c>
      <c r="FB950" s="401" t="n">
        <v>189</v>
      </c>
      <c r="FC950" s="401" t="n">
        <v>88</v>
      </c>
      <c r="FD950" s="401" t="n">
        <v>47</v>
      </c>
      <c r="FE950" s="401" t="n">
        <v>89</v>
      </c>
      <c r="FF950" s="401" t="n">
        <v>166</v>
      </c>
      <c r="FG950" s="401" t="n">
        <v>25</v>
      </c>
      <c r="FH950" s="401" t="n">
        <v>151</v>
      </c>
      <c r="FI950" s="401" t="n">
        <v>127</v>
      </c>
      <c r="FJ950" s="401" t="n">
        <v>92</v>
      </c>
      <c r="FK950" s="401" t="n">
        <v>6</v>
      </c>
      <c r="FL950" s="401" t="n">
        <v>152</v>
      </c>
      <c r="FM950" s="401" t="n">
        <v>117</v>
      </c>
      <c r="FN950" s="401" t="n">
        <v>128</v>
      </c>
      <c r="FO950" s="401" t="n">
        <v>164</v>
      </c>
      <c r="FP950" s="401" t="n">
        <v>135</v>
      </c>
      <c r="FQ950" s="401" t="n">
        <v>36</v>
      </c>
      <c r="FR950" s="401" t="n">
        <v>77</v>
      </c>
      <c r="FS950" s="401" t="n">
        <v>69</v>
      </c>
      <c r="FT950" s="401" t="n">
        <v>33</v>
      </c>
      <c r="FU950" s="401" t="n">
        <v>170</v>
      </c>
      <c r="FV950" s="401" t="n">
        <v>136</v>
      </c>
      <c r="FW950" s="401" t="n">
        <v>148</v>
      </c>
      <c r="FX950" s="401" t="n">
        <v>108</v>
      </c>
      <c r="FY950" s="401" t="n">
        <v>50</v>
      </c>
      <c r="FZ950" s="401" t="n">
        <v>11</v>
      </c>
      <c r="GA950" s="401" t="n">
        <v>24</v>
      </c>
      <c r="GB950" s="401" t="n">
        <v>165</v>
      </c>
      <c r="GC950" s="401" t="n">
        <v>171</v>
      </c>
      <c r="GD950" s="401" t="n">
        <v>14</v>
      </c>
      <c r="GE950" s="401" t="n">
        <v>39</v>
      </c>
      <c r="GF950" s="401" t="n">
        <v>32</v>
      </c>
      <c r="GG950" s="401" t="n">
        <v>26</v>
      </c>
      <c r="GI950" s="401" t="n">
        <v>82</v>
      </c>
      <c r="GJ950" s="401" t="n">
        <v>114</v>
      </c>
      <c r="GK950" s="401" t="n">
        <v>40</v>
      </c>
      <c r="GL950" s="401" t="n">
        <v>143</v>
      </c>
      <c r="GN950" s="401" t="n">
        <v>65</v>
      </c>
      <c r="GO950" s="401" t="n">
        <v>103</v>
      </c>
      <c r="GP950" s="401" t="n">
        <v>180</v>
      </c>
      <c r="GQ950" s="401" t="n">
        <v>132</v>
      </c>
    </row>
    <row r="952" customFormat="false" ht="12.75" hidden="false" customHeight="false" outlineLevel="0" collapsed="false">
      <c r="D952" s="446" t="n">
        <v>193</v>
      </c>
      <c r="E952" s="39" t="s">
        <v>250</v>
      </c>
    </row>
    <row r="953" customFormat="false" ht="12.75" hidden="false" customHeight="false" outlineLevel="0" collapsed="false">
      <c r="E953" s="401" t="s">
        <v>198</v>
      </c>
      <c r="F953" s="401" t="n">
        <v>1</v>
      </c>
      <c r="G953" s="401" t="n">
        <v>2</v>
      </c>
      <c r="H953" s="401" t="n">
        <v>3</v>
      </c>
      <c r="I953" s="401" t="n">
        <v>4</v>
      </c>
      <c r="J953" s="401" t="n">
        <v>5</v>
      </c>
      <c r="K953" s="401" t="n">
        <v>6</v>
      </c>
      <c r="L953" s="401" t="n">
        <v>7</v>
      </c>
      <c r="M953" s="401" t="n">
        <v>8</v>
      </c>
      <c r="N953" s="401" t="n">
        <v>9</v>
      </c>
      <c r="O953" s="401" t="n">
        <v>10</v>
      </c>
      <c r="P953" s="401" t="n">
        <v>11</v>
      </c>
      <c r="Q953" s="401" t="n">
        <v>12</v>
      </c>
      <c r="R953" s="401" t="n">
        <v>13</v>
      </c>
      <c r="S953" s="401" t="n">
        <v>14</v>
      </c>
      <c r="T953" s="401" t="n">
        <v>15</v>
      </c>
      <c r="U953" s="401" t="n">
        <v>16</v>
      </c>
      <c r="V953" s="401" t="n">
        <v>17</v>
      </c>
      <c r="W953" s="401" t="n">
        <v>18</v>
      </c>
      <c r="X953" s="401" t="n">
        <v>19</v>
      </c>
      <c r="Y953" s="401" t="n">
        <v>20</v>
      </c>
      <c r="Z953" s="401" t="n">
        <v>21</v>
      </c>
      <c r="AA953" s="401" t="n">
        <v>22</v>
      </c>
      <c r="AB953" s="401" t="n">
        <v>23</v>
      </c>
      <c r="AC953" s="401" t="n">
        <v>24</v>
      </c>
      <c r="AD953" s="401" t="n">
        <v>25</v>
      </c>
      <c r="AE953" s="401" t="n">
        <v>26</v>
      </c>
      <c r="AF953" s="401" t="n">
        <v>27</v>
      </c>
      <c r="AG953" s="401" t="n">
        <v>28</v>
      </c>
      <c r="AH953" s="401" t="n">
        <v>29</v>
      </c>
      <c r="AI953" s="401" t="n">
        <v>30</v>
      </c>
      <c r="AJ953" s="401" t="n">
        <v>31</v>
      </c>
      <c r="AK953" s="401" t="n">
        <v>32</v>
      </c>
      <c r="AL953" s="401" t="n">
        <v>33</v>
      </c>
      <c r="AM953" s="401" t="n">
        <v>34</v>
      </c>
      <c r="AN953" s="401" t="n">
        <v>35</v>
      </c>
      <c r="AO953" s="401" t="n">
        <v>36</v>
      </c>
      <c r="AP953" s="401" t="n">
        <v>37</v>
      </c>
      <c r="AQ953" s="401" t="n">
        <v>38</v>
      </c>
      <c r="AR953" s="401" t="n">
        <v>39</v>
      </c>
      <c r="AS953" s="401" t="n">
        <v>40</v>
      </c>
      <c r="AT953" s="401" t="n">
        <v>41</v>
      </c>
      <c r="AU953" s="401" t="n">
        <v>42</v>
      </c>
      <c r="AV953" s="401" t="n">
        <v>43</v>
      </c>
      <c r="AW953" s="401" t="n">
        <v>44</v>
      </c>
      <c r="AX953" s="401" t="n">
        <v>45</v>
      </c>
      <c r="AY953" s="401" t="n">
        <v>46</v>
      </c>
      <c r="AZ953" s="401" t="n">
        <v>47</v>
      </c>
      <c r="BA953" s="401" t="n">
        <v>48</v>
      </c>
      <c r="BB953" s="401" t="n">
        <v>49</v>
      </c>
      <c r="BC953" s="401" t="n">
        <v>50</v>
      </c>
      <c r="BD953" s="401" t="n">
        <v>51</v>
      </c>
      <c r="BE953" s="401" t="n">
        <v>52</v>
      </c>
      <c r="BF953" s="401" t="n">
        <v>53</v>
      </c>
      <c r="BG953" s="401" t="n">
        <v>54</v>
      </c>
      <c r="BH953" s="401" t="n">
        <v>55</v>
      </c>
      <c r="BI953" s="401" t="n">
        <v>56</v>
      </c>
      <c r="BJ953" s="401" t="n">
        <v>57</v>
      </c>
      <c r="BK953" s="401" t="n">
        <v>58</v>
      </c>
      <c r="BL953" s="401" t="n">
        <v>59</v>
      </c>
      <c r="BM953" s="401" t="n">
        <v>60</v>
      </c>
      <c r="BN953" s="401" t="n">
        <v>61</v>
      </c>
      <c r="BO953" s="401" t="n">
        <v>62</v>
      </c>
      <c r="BP953" s="401" t="n">
        <v>63</v>
      </c>
      <c r="BQ953" s="401" t="n">
        <v>64</v>
      </c>
      <c r="BR953" s="401" t="n">
        <v>65</v>
      </c>
      <c r="BS953" s="401" t="n">
        <v>66</v>
      </c>
      <c r="BT953" s="401" t="n">
        <v>67</v>
      </c>
      <c r="BU953" s="401" t="n">
        <v>68</v>
      </c>
      <c r="BV953" s="401" t="n">
        <v>69</v>
      </c>
      <c r="BW953" s="401" t="n">
        <v>70</v>
      </c>
      <c r="BX953" s="401" t="n">
        <v>71</v>
      </c>
      <c r="BY953" s="401" t="n">
        <v>72</v>
      </c>
      <c r="BZ953" s="401" t="n">
        <v>73</v>
      </c>
      <c r="CA953" s="401" t="n">
        <v>74</v>
      </c>
      <c r="CB953" s="401" t="n">
        <v>75</v>
      </c>
      <c r="CC953" s="401" t="n">
        <v>76</v>
      </c>
      <c r="CD953" s="401" t="n">
        <v>77</v>
      </c>
      <c r="CE953" s="401" t="n">
        <v>78</v>
      </c>
      <c r="CF953" s="401" t="n">
        <v>79</v>
      </c>
      <c r="CG953" s="401" t="n">
        <v>80</v>
      </c>
      <c r="CH953" s="401" t="n">
        <v>81</v>
      </c>
      <c r="CI953" s="401" t="n">
        <v>82</v>
      </c>
      <c r="CJ953" s="401" t="n">
        <v>83</v>
      </c>
      <c r="CK953" s="401" t="n">
        <v>84</v>
      </c>
      <c r="CL953" s="401" t="n">
        <v>85</v>
      </c>
      <c r="CM953" s="401" t="n">
        <v>86</v>
      </c>
      <c r="CN953" s="401" t="n">
        <v>87</v>
      </c>
      <c r="CO953" s="401" t="n">
        <v>88</v>
      </c>
      <c r="CP953" s="401" t="n">
        <v>89</v>
      </c>
      <c r="CQ953" s="401" t="n">
        <v>90</v>
      </c>
      <c r="CR953" s="401" t="n">
        <v>91</v>
      </c>
      <c r="CS953" s="401" t="n">
        <v>92</v>
      </c>
      <c r="CT953" s="401" t="n">
        <v>93</v>
      </c>
      <c r="CU953" s="401" t="n">
        <v>94</v>
      </c>
      <c r="CV953" s="401" t="n">
        <v>95</v>
      </c>
      <c r="CW953" s="401" t="n">
        <v>96</v>
      </c>
      <c r="CX953" s="401" t="n">
        <v>97</v>
      </c>
      <c r="CY953" s="401" t="n">
        <v>98</v>
      </c>
      <c r="CZ953" s="401" t="n">
        <v>99</v>
      </c>
      <c r="DA953" s="401" t="n">
        <v>100</v>
      </c>
      <c r="DB953" s="401" t="n">
        <v>101</v>
      </c>
      <c r="DC953" s="401" t="n">
        <v>102</v>
      </c>
      <c r="DD953" s="401" t="n">
        <v>103</v>
      </c>
      <c r="DE953" s="401" t="n">
        <v>104</v>
      </c>
      <c r="DF953" s="401" t="n">
        <v>105</v>
      </c>
      <c r="DG953" s="401" t="n">
        <v>106</v>
      </c>
      <c r="DH953" s="401" t="n">
        <v>107</v>
      </c>
      <c r="DI953" s="401" t="n">
        <v>108</v>
      </c>
      <c r="DJ953" s="401" t="n">
        <v>109</v>
      </c>
      <c r="DK953" s="401" t="n">
        <v>110</v>
      </c>
      <c r="DL953" s="401" t="n">
        <v>111</v>
      </c>
      <c r="DM953" s="401" t="n">
        <v>112</v>
      </c>
      <c r="DN953" s="401" t="n">
        <v>113</v>
      </c>
      <c r="DO953" s="401" t="n">
        <v>114</v>
      </c>
      <c r="DP953" s="401" t="n">
        <v>115</v>
      </c>
      <c r="DQ953" s="401" t="n">
        <v>116</v>
      </c>
      <c r="DR953" s="401" t="n">
        <v>117</v>
      </c>
      <c r="DS953" s="401" t="n">
        <v>118</v>
      </c>
      <c r="DT953" s="401" t="n">
        <v>119</v>
      </c>
      <c r="DU953" s="401" t="n">
        <v>120</v>
      </c>
      <c r="DV953" s="401" t="n">
        <v>121</v>
      </c>
      <c r="DW953" s="401" t="n">
        <v>122</v>
      </c>
      <c r="DX953" s="401" t="n">
        <v>123</v>
      </c>
      <c r="DY953" s="401" t="n">
        <v>124</v>
      </c>
      <c r="DZ953" s="401" t="n">
        <v>125</v>
      </c>
      <c r="EA953" s="401" t="n">
        <v>126</v>
      </c>
      <c r="EB953" s="401" t="n">
        <v>127</v>
      </c>
      <c r="EC953" s="401" t="n">
        <v>128</v>
      </c>
      <c r="ED953" s="401" t="n">
        <v>129</v>
      </c>
      <c r="EE953" s="401" t="n">
        <v>130</v>
      </c>
      <c r="EF953" s="401" t="n">
        <v>131</v>
      </c>
      <c r="EG953" s="401" t="n">
        <v>132</v>
      </c>
      <c r="EH953" s="401" t="n">
        <v>133</v>
      </c>
      <c r="EI953" s="401" t="n">
        <v>134</v>
      </c>
      <c r="EJ953" s="401" t="n">
        <v>135</v>
      </c>
      <c r="EK953" s="401" t="n">
        <v>136</v>
      </c>
      <c r="EL953" s="401" t="n">
        <v>137</v>
      </c>
      <c r="EM953" s="401" t="n">
        <v>138</v>
      </c>
      <c r="EN953" s="401" t="n">
        <v>139</v>
      </c>
      <c r="EO953" s="401" t="n">
        <v>140</v>
      </c>
      <c r="EP953" s="401" t="n">
        <v>141</v>
      </c>
      <c r="EQ953" s="401" t="n">
        <v>142</v>
      </c>
      <c r="ER953" s="401" t="n">
        <v>143</v>
      </c>
      <c r="ES953" s="401" t="n">
        <v>144</v>
      </c>
      <c r="ET953" s="401" t="n">
        <v>145</v>
      </c>
      <c r="EU953" s="401" t="n">
        <v>146</v>
      </c>
      <c r="EV953" s="401" t="n">
        <v>147</v>
      </c>
      <c r="EW953" s="401" t="n">
        <v>148</v>
      </c>
      <c r="EX953" s="401" t="n">
        <v>149</v>
      </c>
      <c r="EY953" s="401" t="n">
        <v>150</v>
      </c>
      <c r="EZ953" s="401" t="n">
        <v>151</v>
      </c>
      <c r="FA953" s="401" t="n">
        <v>152</v>
      </c>
      <c r="FB953" s="401" t="n">
        <v>153</v>
      </c>
      <c r="FC953" s="401" t="n">
        <v>154</v>
      </c>
      <c r="FD953" s="401" t="n">
        <v>155</v>
      </c>
      <c r="FE953" s="401" t="n">
        <v>156</v>
      </c>
      <c r="FF953" s="401" t="n">
        <v>157</v>
      </c>
      <c r="FG953" s="401" t="n">
        <v>158</v>
      </c>
      <c r="FH953" s="401" t="n">
        <v>159</v>
      </c>
      <c r="FI953" s="401" t="n">
        <v>160</v>
      </c>
      <c r="FJ953" s="401" t="n">
        <v>161</v>
      </c>
      <c r="FK953" s="401" t="n">
        <v>162</v>
      </c>
      <c r="FL953" s="401" t="n">
        <v>163</v>
      </c>
      <c r="FM953" s="401" t="n">
        <v>164</v>
      </c>
      <c r="FN953" s="401" t="n">
        <v>165</v>
      </c>
      <c r="FO953" s="401" t="n">
        <v>166</v>
      </c>
      <c r="FP953" s="401" t="n">
        <v>167</v>
      </c>
      <c r="FQ953" s="401" t="n">
        <v>168</v>
      </c>
      <c r="FR953" s="401" t="n">
        <v>169</v>
      </c>
      <c r="FS953" s="401" t="n">
        <v>170</v>
      </c>
      <c r="FT953" s="401" t="n">
        <v>171</v>
      </c>
      <c r="FU953" s="401" t="n">
        <v>172</v>
      </c>
      <c r="FV953" s="401" t="n">
        <v>173</v>
      </c>
      <c r="FW953" s="401" t="n">
        <v>174</v>
      </c>
      <c r="FX953" s="401" t="n">
        <v>175</v>
      </c>
      <c r="FY953" s="401" t="n">
        <v>176</v>
      </c>
      <c r="FZ953" s="401" t="n">
        <v>177</v>
      </c>
      <c r="GA953" s="401" t="n">
        <v>178</v>
      </c>
      <c r="GB953" s="401" t="n">
        <v>179</v>
      </c>
      <c r="GC953" s="401" t="n">
        <v>180</v>
      </c>
      <c r="GD953" s="401" t="n">
        <v>181</v>
      </c>
      <c r="GE953" s="401" t="n">
        <v>182</v>
      </c>
      <c r="GF953" s="401" t="n">
        <v>183</v>
      </c>
      <c r="GG953" s="401" t="n">
        <v>184</v>
      </c>
      <c r="GH953" s="401" t="n">
        <v>185</v>
      </c>
      <c r="GI953" s="401" t="n">
        <v>186</v>
      </c>
      <c r="GJ953" s="401" t="n">
        <v>187</v>
      </c>
      <c r="GK953" s="401" t="n">
        <v>188</v>
      </c>
      <c r="GL953" s="401" t="n">
        <v>189</v>
      </c>
      <c r="GN953" s="401" t="n">
        <v>190</v>
      </c>
      <c r="GO953" s="401" t="n">
        <v>191</v>
      </c>
      <c r="GP953" s="401" t="n">
        <v>192</v>
      </c>
      <c r="GQ953" s="401" t="n">
        <v>193</v>
      </c>
    </row>
    <row r="954" customFormat="false" ht="12.75" hidden="false" customHeight="false" outlineLevel="0" collapsed="false">
      <c r="E954" s="401" t="s">
        <v>225</v>
      </c>
      <c r="F954" s="401" t="n">
        <v>7</v>
      </c>
      <c r="G954" s="401" t="n">
        <v>158</v>
      </c>
      <c r="H954" s="401" t="n">
        <v>94</v>
      </c>
      <c r="I954" s="401" t="n">
        <v>180</v>
      </c>
      <c r="J954" s="401" t="n">
        <v>188</v>
      </c>
      <c r="K954" s="401" t="n">
        <v>193</v>
      </c>
      <c r="L954" s="401" t="n">
        <v>143</v>
      </c>
      <c r="M954" s="401" t="n">
        <v>147</v>
      </c>
      <c r="N954" s="401" t="n">
        <v>56</v>
      </c>
      <c r="O954" s="401" t="n">
        <v>46</v>
      </c>
      <c r="P954" s="401" t="n">
        <v>125</v>
      </c>
      <c r="Q954" s="401" t="n">
        <v>50</v>
      </c>
      <c r="R954" s="401" t="n">
        <v>70</v>
      </c>
      <c r="S954" s="401" t="n">
        <v>190</v>
      </c>
      <c r="T954" s="401" t="n">
        <v>41</v>
      </c>
      <c r="U954" s="401" t="n">
        <v>23</v>
      </c>
      <c r="V954" s="401" t="n">
        <v>36</v>
      </c>
      <c r="W954" s="401" t="n">
        <v>176</v>
      </c>
      <c r="X954" s="401" t="n">
        <v>141</v>
      </c>
      <c r="Y954" s="401" t="n">
        <v>167</v>
      </c>
      <c r="Z954" s="401" t="n">
        <v>134</v>
      </c>
      <c r="AA954" s="401" t="n">
        <v>123</v>
      </c>
      <c r="AB954" s="401" t="n">
        <v>55</v>
      </c>
      <c r="AC954" s="401" t="n">
        <v>87</v>
      </c>
      <c r="AD954" s="401" t="n">
        <v>6</v>
      </c>
      <c r="AE954" s="401" t="n">
        <v>174</v>
      </c>
      <c r="AF954" s="401" t="n">
        <v>119</v>
      </c>
      <c r="AG954" s="401" t="n">
        <v>19</v>
      </c>
      <c r="AH954" s="401" t="n">
        <v>80</v>
      </c>
      <c r="AI954" s="401" t="n">
        <v>163</v>
      </c>
      <c r="AJ954" s="401" t="n">
        <v>75</v>
      </c>
      <c r="AK954" s="401" t="n">
        <v>166</v>
      </c>
      <c r="AL954" s="401" t="n">
        <v>82</v>
      </c>
      <c r="AM954" s="401" t="n">
        <v>43</v>
      </c>
      <c r="AN954" s="401" t="n">
        <v>129</v>
      </c>
      <c r="AO954" s="401" t="n">
        <v>154</v>
      </c>
      <c r="AP954" s="401" t="n">
        <v>98</v>
      </c>
      <c r="AQ954" s="401" t="n">
        <v>35</v>
      </c>
      <c r="AR954" s="401" t="n">
        <v>61</v>
      </c>
      <c r="AS954" s="401" t="n">
        <v>192</v>
      </c>
      <c r="AT954" s="401" t="n">
        <v>138</v>
      </c>
      <c r="AU954" s="401" t="n">
        <v>170</v>
      </c>
      <c r="AV954" s="401" t="n">
        <v>32</v>
      </c>
      <c r="AW954" s="401" t="n">
        <v>172</v>
      </c>
      <c r="AX954" s="401" t="n">
        <v>14</v>
      </c>
      <c r="AY954" s="401" t="n">
        <v>93</v>
      </c>
      <c r="AZ954" s="401" t="n">
        <v>16</v>
      </c>
      <c r="BA954" s="401" t="n">
        <v>39</v>
      </c>
      <c r="BB954" s="401" t="n">
        <v>155</v>
      </c>
      <c r="BC954" s="401" t="n">
        <v>66</v>
      </c>
      <c r="BD954" s="401" t="n">
        <v>42</v>
      </c>
      <c r="BE954" s="401" t="n">
        <v>18</v>
      </c>
      <c r="BF954" s="401" t="n">
        <v>131</v>
      </c>
      <c r="BG954" s="401" t="n">
        <v>27</v>
      </c>
      <c r="BH954" s="401" t="n">
        <v>47</v>
      </c>
      <c r="BI954" s="401" t="n">
        <v>160</v>
      </c>
      <c r="BJ954" s="401" t="n">
        <v>8</v>
      </c>
      <c r="BK954" s="401" t="n">
        <v>150</v>
      </c>
      <c r="BL954" s="401" t="n">
        <v>116</v>
      </c>
      <c r="BM954" s="401" t="n">
        <v>189</v>
      </c>
      <c r="BN954" s="401" t="n">
        <v>63</v>
      </c>
      <c r="BO954" s="401" t="n">
        <v>151</v>
      </c>
      <c r="BP954" s="401" t="n">
        <v>95</v>
      </c>
      <c r="BQ954" s="401" t="n">
        <v>78</v>
      </c>
      <c r="BR954" s="401" t="n">
        <v>3</v>
      </c>
      <c r="BS954" s="401" t="n">
        <v>83</v>
      </c>
      <c r="BT954" s="401" t="n">
        <v>145</v>
      </c>
      <c r="BU954" s="401" t="n">
        <v>25</v>
      </c>
      <c r="BV954" s="401" t="n">
        <v>161</v>
      </c>
      <c r="BW954" s="401" t="n">
        <v>103</v>
      </c>
      <c r="BX954" s="401" t="n">
        <v>153</v>
      </c>
      <c r="BY954" s="401" t="n">
        <v>168</v>
      </c>
      <c r="BZ954" s="401" t="n">
        <v>112</v>
      </c>
      <c r="CA954" s="401" t="n">
        <v>177</v>
      </c>
      <c r="CB954" s="401" t="n">
        <v>31</v>
      </c>
      <c r="CC954" s="401" t="n">
        <v>38</v>
      </c>
      <c r="CD954" s="401" t="n">
        <v>109</v>
      </c>
      <c r="CE954" s="401" t="n">
        <v>57</v>
      </c>
      <c r="CF954" s="401" t="n">
        <v>52</v>
      </c>
      <c r="CG954" s="401" t="n">
        <v>171</v>
      </c>
      <c r="CH954" s="401" t="n">
        <v>159</v>
      </c>
      <c r="CI954" s="401" t="n">
        <v>114</v>
      </c>
      <c r="CJ954" s="401" t="n">
        <v>34</v>
      </c>
      <c r="CK954" s="401" t="n">
        <v>71</v>
      </c>
      <c r="CL954" s="401" t="n">
        <v>107</v>
      </c>
      <c r="CM954" s="401" t="n">
        <v>20</v>
      </c>
      <c r="CN954" s="401" t="n">
        <v>24</v>
      </c>
      <c r="CO954" s="401" t="n">
        <v>140</v>
      </c>
      <c r="CP954" s="401" t="n">
        <v>100</v>
      </c>
      <c r="CQ954" s="401" t="n">
        <v>111</v>
      </c>
      <c r="CR954" s="401" t="n">
        <v>9</v>
      </c>
      <c r="CS954" s="401" t="n">
        <v>186</v>
      </c>
      <c r="CT954" s="401" t="n">
        <v>65</v>
      </c>
      <c r="CU954" s="401" t="n">
        <v>173</v>
      </c>
      <c r="CV954" s="401" t="n">
        <v>79</v>
      </c>
      <c r="CW954" s="401" t="n">
        <v>130</v>
      </c>
      <c r="CX954" s="401" t="n">
        <v>49</v>
      </c>
      <c r="CY954" s="401" t="n">
        <v>139</v>
      </c>
      <c r="CZ954" s="401" t="n">
        <v>37</v>
      </c>
      <c r="DA954" s="401" t="n">
        <v>187</v>
      </c>
      <c r="DB954" s="401" t="n">
        <v>152</v>
      </c>
      <c r="DC954" s="401" t="n">
        <v>48</v>
      </c>
      <c r="DD954" s="401" t="n">
        <v>162</v>
      </c>
      <c r="DE954" s="401" t="n">
        <v>122</v>
      </c>
      <c r="DF954" s="401" t="n">
        <v>191</v>
      </c>
      <c r="DG954" s="401" t="n">
        <v>169</v>
      </c>
      <c r="DH954" s="401" t="n">
        <v>54</v>
      </c>
      <c r="DI954" s="401" t="n">
        <v>156</v>
      </c>
      <c r="DJ954" s="401" t="n">
        <v>128</v>
      </c>
      <c r="DK954" s="401" t="n">
        <v>22</v>
      </c>
      <c r="DL954" s="401" t="n">
        <v>89</v>
      </c>
      <c r="DM954" s="401" t="n">
        <v>4</v>
      </c>
      <c r="DN954" s="401" t="n">
        <v>137</v>
      </c>
      <c r="DO954" s="401" t="n">
        <v>81</v>
      </c>
      <c r="DP954" s="401" t="n">
        <v>33</v>
      </c>
      <c r="DQ954" s="401" t="n">
        <v>104</v>
      </c>
      <c r="DR954" s="401" t="n">
        <v>21</v>
      </c>
      <c r="DS954" s="401" t="n">
        <v>184</v>
      </c>
      <c r="DT954" s="401" t="n">
        <v>165</v>
      </c>
      <c r="DU954" s="401" t="n">
        <v>136</v>
      </c>
      <c r="DV954" s="401" t="n">
        <v>179</v>
      </c>
      <c r="DW954" s="401" t="n">
        <v>133</v>
      </c>
      <c r="DX954" s="401" t="n">
        <v>105</v>
      </c>
      <c r="DY954" s="401" t="n">
        <v>88</v>
      </c>
      <c r="DZ954" s="401" t="n">
        <v>59</v>
      </c>
      <c r="EA954" s="401" t="n">
        <v>175</v>
      </c>
      <c r="EB954" s="401" t="n">
        <v>10</v>
      </c>
      <c r="EC954" s="401" t="n">
        <v>181</v>
      </c>
      <c r="ED954" s="401" t="n">
        <v>76</v>
      </c>
      <c r="EE954" s="401" t="n">
        <v>96</v>
      </c>
      <c r="EF954" s="401" t="n">
        <v>77</v>
      </c>
      <c r="EG954" s="401" t="n">
        <v>144</v>
      </c>
      <c r="EH954" s="401" t="n">
        <v>115</v>
      </c>
      <c r="EI954" s="401" t="n">
        <v>117</v>
      </c>
      <c r="EJ954" s="401" t="n">
        <v>92</v>
      </c>
      <c r="EK954" s="401" t="n">
        <v>15</v>
      </c>
      <c r="EL954" s="401" t="n">
        <v>69</v>
      </c>
      <c r="EM954" s="401" t="n">
        <v>44</v>
      </c>
      <c r="EN954" s="401" t="n">
        <v>102</v>
      </c>
      <c r="EO954" s="401" t="n">
        <v>124</v>
      </c>
      <c r="EP954" s="401" t="n">
        <v>120</v>
      </c>
      <c r="EQ954" s="401" t="n">
        <v>51</v>
      </c>
      <c r="ER954" s="401" t="n">
        <v>67</v>
      </c>
      <c r="ES954" s="401" t="n">
        <v>132</v>
      </c>
      <c r="ET954" s="401" t="n">
        <v>97</v>
      </c>
      <c r="EU954" s="401" t="n">
        <v>30</v>
      </c>
      <c r="EV954" s="401" t="n">
        <v>149</v>
      </c>
      <c r="EW954" s="401" t="n">
        <v>110</v>
      </c>
      <c r="EX954" s="401" t="n">
        <v>2</v>
      </c>
      <c r="EY954" s="401" t="n">
        <v>17</v>
      </c>
      <c r="EZ954" s="401" t="n">
        <v>45</v>
      </c>
      <c r="FA954" s="401" t="n">
        <v>60</v>
      </c>
      <c r="FB954" s="401" t="n">
        <v>157</v>
      </c>
      <c r="FC954" s="401" t="n">
        <v>5</v>
      </c>
      <c r="FD954" s="401" t="n">
        <v>73</v>
      </c>
      <c r="FE954" s="401" t="n">
        <v>85</v>
      </c>
      <c r="FF954" s="401" t="n">
        <v>148</v>
      </c>
      <c r="FG954" s="401" t="n">
        <v>164</v>
      </c>
      <c r="FH954" s="401" t="n">
        <v>72</v>
      </c>
      <c r="FI954" s="401" t="n">
        <v>178</v>
      </c>
      <c r="FJ954" s="401" t="n">
        <v>113</v>
      </c>
      <c r="FK954" s="401" t="n">
        <v>1</v>
      </c>
      <c r="FL954" s="401" t="n">
        <v>99</v>
      </c>
      <c r="FM954" s="401" t="n">
        <v>126</v>
      </c>
      <c r="FN954" s="401" t="n">
        <v>12</v>
      </c>
      <c r="FO954" s="401" t="n">
        <v>64</v>
      </c>
      <c r="FP954" s="401" t="n">
        <v>58</v>
      </c>
      <c r="FQ954" s="401" t="n">
        <v>11</v>
      </c>
      <c r="FR954" s="401" t="n">
        <v>40</v>
      </c>
      <c r="FS954" s="401" t="n">
        <v>146</v>
      </c>
      <c r="FT954" s="401" t="n">
        <v>29</v>
      </c>
      <c r="FU954" s="401" t="n">
        <v>183</v>
      </c>
      <c r="FV954" s="401" t="n">
        <v>101</v>
      </c>
      <c r="FW954" s="401" t="n">
        <v>13</v>
      </c>
      <c r="FX954" s="401" t="n">
        <v>127</v>
      </c>
      <c r="FY954" s="401" t="n">
        <v>74</v>
      </c>
      <c r="FZ954" s="401" t="n">
        <v>135</v>
      </c>
      <c r="GA954" s="401" t="n">
        <v>106</v>
      </c>
      <c r="GB954" s="401" t="n">
        <v>121</v>
      </c>
      <c r="GC954" s="401" t="n">
        <v>118</v>
      </c>
      <c r="GD954" s="401" t="n">
        <v>182</v>
      </c>
      <c r="GE954" s="401" t="n">
        <v>53</v>
      </c>
      <c r="GF954" s="401" t="n">
        <v>84</v>
      </c>
      <c r="GG954" s="401" t="n">
        <v>86</v>
      </c>
      <c r="GH954" s="401" t="n">
        <v>28</v>
      </c>
      <c r="GI954" s="401" t="n">
        <v>68</v>
      </c>
      <c r="GJ954" s="401" t="n">
        <v>90</v>
      </c>
      <c r="GK954" s="401" t="n">
        <v>142</v>
      </c>
      <c r="GL954" s="401" t="n">
        <v>91</v>
      </c>
      <c r="GN954" s="401" t="n">
        <v>62</v>
      </c>
      <c r="GO954" s="401" t="n">
        <v>108</v>
      </c>
      <c r="GP954" s="401" t="n">
        <v>185</v>
      </c>
      <c r="GQ954" s="401" t="n">
        <v>26</v>
      </c>
    </row>
    <row r="955" customFormat="false" ht="12.75" hidden="false" customHeight="false" outlineLevel="0" collapsed="false">
      <c r="E955" s="401" t="s">
        <v>227</v>
      </c>
      <c r="F955" s="401" t="n">
        <v>100</v>
      </c>
      <c r="G955" s="401" t="n">
        <v>61</v>
      </c>
      <c r="H955" s="401" t="n">
        <v>191</v>
      </c>
      <c r="I955" s="401" t="n">
        <v>148</v>
      </c>
      <c r="J955" s="401" t="n">
        <v>82</v>
      </c>
      <c r="K955" s="401" t="n">
        <v>144</v>
      </c>
      <c r="L955" s="401" t="n">
        <v>3</v>
      </c>
      <c r="M955" s="401" t="n">
        <v>172</v>
      </c>
      <c r="N955" s="401" t="n">
        <v>15</v>
      </c>
      <c r="O955" s="401" t="n">
        <v>193</v>
      </c>
      <c r="P955" s="401" t="n">
        <v>163</v>
      </c>
      <c r="Q955" s="401" t="n">
        <v>99</v>
      </c>
      <c r="R955" s="401" t="n">
        <v>102</v>
      </c>
      <c r="S955" s="401" t="n">
        <v>48</v>
      </c>
      <c r="T955" s="401" t="n">
        <v>16</v>
      </c>
      <c r="U955" s="401" t="n">
        <v>129</v>
      </c>
      <c r="V955" s="401" t="n">
        <v>134</v>
      </c>
      <c r="W955" s="401" t="n">
        <v>89</v>
      </c>
      <c r="X955" s="401" t="n">
        <v>66</v>
      </c>
      <c r="Y955" s="401" t="n">
        <v>108</v>
      </c>
      <c r="Z955" s="401" t="n">
        <v>185</v>
      </c>
      <c r="AA955" s="401" t="n">
        <v>173</v>
      </c>
      <c r="AB955" s="401" t="n">
        <v>22</v>
      </c>
      <c r="AC955" s="401" t="n">
        <v>142</v>
      </c>
      <c r="AD955" s="401" t="n">
        <v>57</v>
      </c>
      <c r="AE955" s="401" t="n">
        <v>65</v>
      </c>
      <c r="AF955" s="401" t="n">
        <v>25</v>
      </c>
      <c r="AG955" s="401" t="n">
        <v>90</v>
      </c>
      <c r="AH955" s="401" t="n">
        <v>93</v>
      </c>
      <c r="AI955" s="401" t="n">
        <v>190</v>
      </c>
      <c r="AJ955" s="401" t="n">
        <v>59</v>
      </c>
      <c r="AK955" s="401" t="n">
        <v>110</v>
      </c>
      <c r="AL955" s="401" t="n">
        <v>76</v>
      </c>
      <c r="AM955" s="401" t="n">
        <v>42</v>
      </c>
      <c r="AN955" s="401" t="n">
        <v>51</v>
      </c>
      <c r="AO955" s="401" t="n">
        <v>78</v>
      </c>
      <c r="AP955" s="401" t="n">
        <v>70</v>
      </c>
      <c r="AQ955" s="401" t="n">
        <v>91</v>
      </c>
      <c r="AR955" s="401" t="n">
        <v>21</v>
      </c>
      <c r="AS955" s="401" t="n">
        <v>83</v>
      </c>
      <c r="AT955" s="401" t="n">
        <v>127</v>
      </c>
      <c r="AU955" s="401" t="n">
        <v>34</v>
      </c>
      <c r="AV955" s="401" t="n">
        <v>167</v>
      </c>
      <c r="AW955" s="401" t="n">
        <v>67</v>
      </c>
      <c r="AX955" s="401" t="n">
        <v>123</v>
      </c>
      <c r="AY955" s="401" t="n">
        <v>49</v>
      </c>
      <c r="AZ955" s="401" t="n">
        <v>35</v>
      </c>
      <c r="BA955" s="401" t="n">
        <v>114</v>
      </c>
      <c r="BB955" s="401" t="n">
        <v>7</v>
      </c>
      <c r="BC955" s="401" t="n">
        <v>64</v>
      </c>
      <c r="BD955" s="401" t="n">
        <v>28</v>
      </c>
      <c r="BE955" s="401" t="n">
        <v>121</v>
      </c>
      <c r="BF955" s="401" t="n">
        <v>170</v>
      </c>
      <c r="BG955" s="401" t="n">
        <v>160</v>
      </c>
      <c r="BH955" s="401" t="n">
        <v>23</v>
      </c>
      <c r="BI955" s="401" t="n">
        <v>140</v>
      </c>
      <c r="BJ955" s="401" t="n">
        <v>141</v>
      </c>
      <c r="BK955" s="401" t="n">
        <v>126</v>
      </c>
      <c r="BL955" s="401" t="n">
        <v>182</v>
      </c>
      <c r="BM955" s="401" t="n">
        <v>101</v>
      </c>
      <c r="BN955" s="401" t="n">
        <v>150</v>
      </c>
      <c r="BO955" s="401" t="n">
        <v>73</v>
      </c>
      <c r="BP955" s="401" t="n">
        <v>17</v>
      </c>
      <c r="BQ955" s="401" t="n">
        <v>85</v>
      </c>
      <c r="BR955" s="401" t="n">
        <v>137</v>
      </c>
      <c r="BS955" s="401" t="n">
        <v>14</v>
      </c>
      <c r="BT955" s="401" t="n">
        <v>118</v>
      </c>
      <c r="BU955" s="401" t="n">
        <v>154</v>
      </c>
      <c r="BV955" s="401" t="n">
        <v>133</v>
      </c>
      <c r="BW955" s="401" t="n">
        <v>113</v>
      </c>
      <c r="BX955" s="401" t="n">
        <v>192</v>
      </c>
      <c r="BY955" s="401" t="n">
        <v>84</v>
      </c>
      <c r="BZ955" s="401" t="n">
        <v>87</v>
      </c>
      <c r="CA955" s="401" t="n">
        <v>120</v>
      </c>
      <c r="CB955" s="401" t="n">
        <v>77</v>
      </c>
      <c r="CC955" s="401" t="n">
        <v>12</v>
      </c>
      <c r="CD955" s="401" t="n">
        <v>184</v>
      </c>
      <c r="CE955" s="401" t="n">
        <v>81</v>
      </c>
      <c r="CF955" s="401" t="n">
        <v>171</v>
      </c>
      <c r="CG955" s="401" t="n">
        <v>131</v>
      </c>
      <c r="CH955" s="401" t="n">
        <v>119</v>
      </c>
      <c r="CI955" s="401" t="n">
        <v>178</v>
      </c>
      <c r="CJ955" s="401" t="n">
        <v>135</v>
      </c>
      <c r="CK955" s="401" t="n">
        <v>63</v>
      </c>
      <c r="CL955" s="401" t="n">
        <v>8</v>
      </c>
      <c r="CM955" s="401" t="n">
        <v>69</v>
      </c>
      <c r="CN955" s="401" t="n">
        <v>164</v>
      </c>
      <c r="CO955" s="401" t="n">
        <v>9</v>
      </c>
      <c r="CP955" s="401" t="n">
        <v>18</v>
      </c>
      <c r="CQ955" s="401" t="n">
        <v>158</v>
      </c>
      <c r="CR955" s="401" t="n">
        <v>95</v>
      </c>
      <c r="CS955" s="401" t="n">
        <v>74</v>
      </c>
      <c r="CT955" s="401" t="n">
        <v>29</v>
      </c>
      <c r="CU955" s="401" t="n">
        <v>157</v>
      </c>
      <c r="CV955" s="401" t="n">
        <v>147</v>
      </c>
      <c r="CW955" s="401" t="n">
        <v>50</v>
      </c>
      <c r="CX955" s="401" t="n">
        <v>88</v>
      </c>
      <c r="CY955" s="401" t="n">
        <v>45</v>
      </c>
      <c r="CZ955" s="401" t="n">
        <v>38</v>
      </c>
      <c r="DA955" s="401" t="n">
        <v>151</v>
      </c>
      <c r="DB955" s="401" t="n">
        <v>24</v>
      </c>
      <c r="DC955" s="401" t="n">
        <v>13</v>
      </c>
      <c r="DD955" s="401" t="n">
        <v>169</v>
      </c>
      <c r="DE955" s="401" t="n">
        <v>32</v>
      </c>
      <c r="DF955" s="401" t="n">
        <v>161</v>
      </c>
      <c r="DG955" s="401" t="n">
        <v>5</v>
      </c>
      <c r="DH955" s="401" t="n">
        <v>39</v>
      </c>
      <c r="DI955" s="401" t="n">
        <v>145</v>
      </c>
      <c r="DJ955" s="401" t="n">
        <v>183</v>
      </c>
      <c r="DK955" s="401" t="n">
        <v>104</v>
      </c>
      <c r="DL955" s="401" t="n">
        <v>37</v>
      </c>
      <c r="DM955" s="401" t="n">
        <v>19</v>
      </c>
      <c r="DN955" s="401" t="n">
        <v>75</v>
      </c>
      <c r="DO955" s="401" t="n">
        <v>146</v>
      </c>
      <c r="DP955" s="401" t="n">
        <v>1</v>
      </c>
      <c r="DQ955" s="401" t="n">
        <v>165</v>
      </c>
      <c r="DR955" s="401" t="n">
        <v>43</v>
      </c>
      <c r="DS955" s="401" t="n">
        <v>72</v>
      </c>
      <c r="DT955" s="401" t="n">
        <v>130</v>
      </c>
      <c r="DU955" s="401" t="n">
        <v>112</v>
      </c>
      <c r="DV955" s="401" t="n">
        <v>189</v>
      </c>
      <c r="DW955" s="401" t="n">
        <v>56</v>
      </c>
      <c r="DX955" s="401" t="n">
        <v>122</v>
      </c>
      <c r="DY955" s="401" t="n">
        <v>136</v>
      </c>
      <c r="DZ955" s="401" t="n">
        <v>86</v>
      </c>
      <c r="EA955" s="401" t="n">
        <v>40</v>
      </c>
      <c r="EB955" s="401" t="n">
        <v>188</v>
      </c>
      <c r="EC955" s="401" t="n">
        <v>10</v>
      </c>
      <c r="ED955" s="401" t="n">
        <v>31</v>
      </c>
      <c r="EE955" s="401" t="n">
        <v>143</v>
      </c>
      <c r="EF955" s="401" t="n">
        <v>107</v>
      </c>
      <c r="EG955" s="401" t="n">
        <v>103</v>
      </c>
      <c r="EH955" s="401" t="n">
        <v>149</v>
      </c>
      <c r="EI955" s="401" t="n">
        <v>96</v>
      </c>
      <c r="EJ955" s="401" t="n">
        <v>36</v>
      </c>
      <c r="EK955" s="401" t="n">
        <v>124</v>
      </c>
      <c r="EL955" s="401" t="n">
        <v>174</v>
      </c>
      <c r="EM955" s="401" t="n">
        <v>30</v>
      </c>
      <c r="EN955" s="401" t="n">
        <v>106</v>
      </c>
      <c r="EO955" s="401" t="n">
        <v>153</v>
      </c>
      <c r="EP955" s="401" t="n">
        <v>79</v>
      </c>
      <c r="EQ955" s="401" t="n">
        <v>179</v>
      </c>
      <c r="ER955" s="401" t="n">
        <v>159</v>
      </c>
      <c r="ES955" s="401" t="n">
        <v>62</v>
      </c>
      <c r="ET955" s="401" t="n">
        <v>138</v>
      </c>
      <c r="EU955" s="401" t="n">
        <v>47</v>
      </c>
      <c r="EV955" s="401" t="n">
        <v>94</v>
      </c>
      <c r="EW955" s="401" t="n">
        <v>4</v>
      </c>
      <c r="EX955" s="401" t="n">
        <v>53</v>
      </c>
      <c r="EY955" s="401" t="n">
        <v>58</v>
      </c>
      <c r="EZ955" s="401" t="n">
        <v>187</v>
      </c>
      <c r="FA955" s="401" t="n">
        <v>105</v>
      </c>
      <c r="FB955" s="401" t="n">
        <v>2</v>
      </c>
      <c r="FC955" s="401" t="n">
        <v>68</v>
      </c>
      <c r="FD955" s="401" t="n">
        <v>116</v>
      </c>
      <c r="FE955" s="401" t="n">
        <v>132</v>
      </c>
      <c r="FF955" s="401" t="n">
        <v>125</v>
      </c>
      <c r="FG955" s="401" t="n">
        <v>177</v>
      </c>
      <c r="FH955" s="401" t="n">
        <v>46</v>
      </c>
      <c r="FI955" s="401" t="n">
        <v>156</v>
      </c>
      <c r="FJ955" s="401" t="n">
        <v>180</v>
      </c>
      <c r="FK955" s="401" t="n">
        <v>33</v>
      </c>
      <c r="FL955" s="401" t="n">
        <v>54</v>
      </c>
      <c r="FM955" s="401" t="n">
        <v>181</v>
      </c>
      <c r="FN955" s="401" t="n">
        <v>186</v>
      </c>
      <c r="FO955" s="401" t="n">
        <v>44</v>
      </c>
      <c r="FP955" s="401" t="n">
        <v>111</v>
      </c>
      <c r="FQ955" s="401" t="n">
        <v>92</v>
      </c>
      <c r="FR955" s="401" t="n">
        <v>98</v>
      </c>
      <c r="FS955" s="401" t="n">
        <v>162</v>
      </c>
      <c r="FT955" s="401" t="n">
        <v>80</v>
      </c>
      <c r="FU955" s="401" t="n">
        <v>115</v>
      </c>
      <c r="FV955" s="401" t="n">
        <v>97</v>
      </c>
      <c r="FW955" s="401" t="n">
        <v>168</v>
      </c>
      <c r="FX955" s="401" t="n">
        <v>71</v>
      </c>
      <c r="FY955" s="401" t="n">
        <v>128</v>
      </c>
      <c r="FZ955" s="401" t="n">
        <v>55</v>
      </c>
      <c r="GA955" s="401" t="n">
        <v>26</v>
      </c>
      <c r="GB955" s="401" t="n">
        <v>11</v>
      </c>
      <c r="GC955" s="401" t="n">
        <v>152</v>
      </c>
      <c r="GD955" s="401" t="n">
        <v>27</v>
      </c>
      <c r="GE955" s="401" t="n">
        <v>139</v>
      </c>
      <c r="GF955" s="401" t="n">
        <v>109</v>
      </c>
      <c r="GG955" s="401" t="n">
        <v>6</v>
      </c>
      <c r="GH955" s="401" t="n">
        <v>166</v>
      </c>
      <c r="GI955" s="401" t="n">
        <v>155</v>
      </c>
      <c r="GJ955" s="401" t="n">
        <v>175</v>
      </c>
      <c r="GK955" s="401" t="n">
        <v>52</v>
      </c>
      <c r="GL955" s="401" t="n">
        <v>20</v>
      </c>
      <c r="GN955" s="401" t="n">
        <v>117</v>
      </c>
      <c r="GO955" s="401" t="n">
        <v>41</v>
      </c>
      <c r="GP955" s="401" t="n">
        <v>60</v>
      </c>
      <c r="GQ955" s="401" t="n">
        <v>176</v>
      </c>
    </row>
    <row r="957" customFormat="false" ht="12.75" hidden="false" customHeight="false" outlineLevel="0" collapsed="false">
      <c r="D957" s="446" t="n">
        <v>194</v>
      </c>
      <c r="E957" s="39" t="s">
        <v>250</v>
      </c>
    </row>
    <row r="958" customFormat="false" ht="12.75" hidden="false" customHeight="false" outlineLevel="0" collapsed="false">
      <c r="E958" s="401" t="s">
        <v>198</v>
      </c>
      <c r="F958" s="401" t="n">
        <v>1</v>
      </c>
      <c r="G958" s="401" t="n">
        <v>2</v>
      </c>
      <c r="H958" s="401" t="n">
        <v>3</v>
      </c>
      <c r="I958" s="401" t="n">
        <v>4</v>
      </c>
      <c r="J958" s="401" t="n">
        <v>5</v>
      </c>
      <c r="K958" s="401" t="n">
        <v>6</v>
      </c>
      <c r="L958" s="401" t="n">
        <v>7</v>
      </c>
      <c r="M958" s="401" t="n">
        <v>8</v>
      </c>
      <c r="N958" s="401" t="n">
        <v>9</v>
      </c>
      <c r="O958" s="401" t="n">
        <v>10</v>
      </c>
      <c r="P958" s="401" t="n">
        <v>11</v>
      </c>
      <c r="Q958" s="401" t="n">
        <v>12</v>
      </c>
      <c r="R958" s="401" t="n">
        <v>13</v>
      </c>
      <c r="S958" s="401" t="n">
        <v>14</v>
      </c>
      <c r="T958" s="401" t="n">
        <v>15</v>
      </c>
      <c r="U958" s="401" t="n">
        <v>16</v>
      </c>
      <c r="V958" s="401" t="n">
        <v>17</v>
      </c>
      <c r="W958" s="401" t="n">
        <v>18</v>
      </c>
      <c r="X958" s="401" t="n">
        <v>19</v>
      </c>
      <c r="Y958" s="401" t="n">
        <v>20</v>
      </c>
      <c r="Z958" s="401" t="n">
        <v>21</v>
      </c>
      <c r="AA958" s="401" t="n">
        <v>22</v>
      </c>
      <c r="AB958" s="401" t="n">
        <v>23</v>
      </c>
      <c r="AC958" s="401" t="n">
        <v>24</v>
      </c>
      <c r="AD958" s="401" t="n">
        <v>25</v>
      </c>
      <c r="AE958" s="401" t="n">
        <v>26</v>
      </c>
      <c r="AF958" s="401" t="n">
        <v>27</v>
      </c>
      <c r="AG958" s="401" t="n">
        <v>28</v>
      </c>
      <c r="AH958" s="401" t="n">
        <v>29</v>
      </c>
      <c r="AI958" s="401" t="n">
        <v>30</v>
      </c>
      <c r="AJ958" s="401" t="n">
        <v>31</v>
      </c>
      <c r="AK958" s="401" t="n">
        <v>32</v>
      </c>
      <c r="AL958" s="401" t="n">
        <v>33</v>
      </c>
      <c r="AM958" s="401" t="n">
        <v>34</v>
      </c>
      <c r="AN958" s="401" t="n">
        <v>35</v>
      </c>
      <c r="AO958" s="401" t="n">
        <v>36</v>
      </c>
      <c r="AP958" s="401" t="n">
        <v>37</v>
      </c>
      <c r="AQ958" s="401" t="n">
        <v>38</v>
      </c>
      <c r="AR958" s="401" t="n">
        <v>39</v>
      </c>
      <c r="AS958" s="401" t="n">
        <v>40</v>
      </c>
      <c r="AT958" s="401" t="n">
        <v>41</v>
      </c>
      <c r="AU958" s="401" t="n">
        <v>42</v>
      </c>
      <c r="AV958" s="401" t="n">
        <v>43</v>
      </c>
      <c r="AW958" s="401" t="n">
        <v>44</v>
      </c>
      <c r="AX958" s="401" t="n">
        <v>45</v>
      </c>
      <c r="AY958" s="401" t="n">
        <v>46</v>
      </c>
      <c r="AZ958" s="401" t="n">
        <v>47</v>
      </c>
      <c r="BA958" s="401" t="n">
        <v>48</v>
      </c>
      <c r="BB958" s="401" t="n">
        <v>49</v>
      </c>
      <c r="BC958" s="401" t="n">
        <v>50</v>
      </c>
      <c r="BD958" s="401" t="n">
        <v>51</v>
      </c>
      <c r="BE958" s="401" t="n">
        <v>52</v>
      </c>
      <c r="BF958" s="401" t="n">
        <v>53</v>
      </c>
      <c r="BG958" s="401" t="n">
        <v>54</v>
      </c>
      <c r="BH958" s="401" t="n">
        <v>55</v>
      </c>
      <c r="BI958" s="401" t="n">
        <v>56</v>
      </c>
      <c r="BJ958" s="401" t="n">
        <v>57</v>
      </c>
      <c r="BK958" s="401" t="n">
        <v>58</v>
      </c>
      <c r="BL958" s="401" t="n">
        <v>59</v>
      </c>
      <c r="BM958" s="401" t="n">
        <v>60</v>
      </c>
      <c r="BN958" s="401" t="n">
        <v>61</v>
      </c>
      <c r="BO958" s="401" t="n">
        <v>62</v>
      </c>
      <c r="BP958" s="401" t="n">
        <v>63</v>
      </c>
      <c r="BQ958" s="401" t="n">
        <v>64</v>
      </c>
      <c r="BR958" s="401" t="n">
        <v>65</v>
      </c>
      <c r="BS958" s="401" t="n">
        <v>66</v>
      </c>
      <c r="BT958" s="401" t="n">
        <v>67</v>
      </c>
      <c r="BU958" s="401" t="n">
        <v>68</v>
      </c>
      <c r="BV958" s="401" t="n">
        <v>69</v>
      </c>
      <c r="BW958" s="401" t="n">
        <v>70</v>
      </c>
      <c r="BX958" s="401" t="n">
        <v>71</v>
      </c>
      <c r="BY958" s="401" t="n">
        <v>72</v>
      </c>
      <c r="BZ958" s="401" t="n">
        <v>73</v>
      </c>
      <c r="CA958" s="401" t="n">
        <v>74</v>
      </c>
      <c r="CB958" s="401" t="n">
        <v>75</v>
      </c>
      <c r="CC958" s="401" t="n">
        <v>76</v>
      </c>
      <c r="CD958" s="401" t="n">
        <v>77</v>
      </c>
      <c r="CE958" s="401" t="n">
        <v>78</v>
      </c>
      <c r="CF958" s="401" t="n">
        <v>79</v>
      </c>
      <c r="CG958" s="401" t="n">
        <v>80</v>
      </c>
      <c r="CH958" s="401" t="n">
        <v>81</v>
      </c>
      <c r="CI958" s="401" t="n">
        <v>82</v>
      </c>
      <c r="CJ958" s="401" t="n">
        <v>83</v>
      </c>
      <c r="CK958" s="401" t="n">
        <v>84</v>
      </c>
      <c r="CL958" s="401" t="n">
        <v>85</v>
      </c>
      <c r="CM958" s="401" t="n">
        <v>86</v>
      </c>
      <c r="CN958" s="401" t="n">
        <v>87</v>
      </c>
      <c r="CO958" s="401" t="n">
        <v>88</v>
      </c>
      <c r="CP958" s="401" t="n">
        <v>89</v>
      </c>
      <c r="CQ958" s="401" t="n">
        <v>90</v>
      </c>
      <c r="CR958" s="401" t="n">
        <v>91</v>
      </c>
      <c r="CS958" s="401" t="n">
        <v>92</v>
      </c>
      <c r="CT958" s="401" t="n">
        <v>93</v>
      </c>
      <c r="CU958" s="401" t="n">
        <v>94</v>
      </c>
      <c r="CV958" s="401" t="n">
        <v>95</v>
      </c>
      <c r="CW958" s="401" t="n">
        <v>96</v>
      </c>
      <c r="CX958" s="401" t="n">
        <v>97</v>
      </c>
      <c r="CY958" s="401" t="n">
        <v>98</v>
      </c>
      <c r="CZ958" s="401" t="n">
        <v>99</v>
      </c>
      <c r="DA958" s="401" t="n">
        <v>100</v>
      </c>
      <c r="DB958" s="401" t="n">
        <v>101</v>
      </c>
      <c r="DC958" s="401" t="n">
        <v>102</v>
      </c>
      <c r="DD958" s="401" t="n">
        <v>103</v>
      </c>
      <c r="DE958" s="401" t="n">
        <v>104</v>
      </c>
      <c r="DF958" s="401" t="n">
        <v>105</v>
      </c>
      <c r="DG958" s="401" t="n">
        <v>106</v>
      </c>
      <c r="DH958" s="401" t="n">
        <v>107</v>
      </c>
      <c r="DI958" s="401" t="n">
        <v>108</v>
      </c>
      <c r="DJ958" s="401" t="n">
        <v>109</v>
      </c>
      <c r="DK958" s="401" t="n">
        <v>110</v>
      </c>
      <c r="DL958" s="401" t="n">
        <v>111</v>
      </c>
      <c r="DM958" s="401" t="n">
        <v>112</v>
      </c>
      <c r="DN958" s="401" t="n">
        <v>113</v>
      </c>
      <c r="DO958" s="401" t="n">
        <v>114</v>
      </c>
      <c r="DP958" s="401" t="n">
        <v>115</v>
      </c>
      <c r="DQ958" s="401" t="n">
        <v>116</v>
      </c>
      <c r="DR958" s="401" t="n">
        <v>117</v>
      </c>
      <c r="DS958" s="401" t="n">
        <v>118</v>
      </c>
      <c r="DT958" s="401" t="n">
        <v>119</v>
      </c>
      <c r="DU958" s="401" t="n">
        <v>120</v>
      </c>
      <c r="DV958" s="401" t="n">
        <v>121</v>
      </c>
      <c r="DW958" s="401" t="n">
        <v>122</v>
      </c>
      <c r="DX958" s="401" t="n">
        <v>123</v>
      </c>
      <c r="DY958" s="401" t="n">
        <v>124</v>
      </c>
      <c r="DZ958" s="401" t="n">
        <v>125</v>
      </c>
      <c r="EA958" s="401" t="n">
        <v>126</v>
      </c>
      <c r="EB958" s="401" t="n">
        <v>127</v>
      </c>
      <c r="EC958" s="401" t="n">
        <v>128</v>
      </c>
      <c r="ED958" s="401" t="n">
        <v>129</v>
      </c>
      <c r="EE958" s="401" t="n">
        <v>130</v>
      </c>
      <c r="EF958" s="401" t="n">
        <v>131</v>
      </c>
      <c r="EG958" s="401" t="n">
        <v>132</v>
      </c>
      <c r="EH958" s="401" t="n">
        <v>133</v>
      </c>
      <c r="EI958" s="401" t="n">
        <v>134</v>
      </c>
      <c r="EJ958" s="401" t="n">
        <v>135</v>
      </c>
      <c r="EK958" s="401" t="n">
        <v>136</v>
      </c>
      <c r="EL958" s="401" t="n">
        <v>137</v>
      </c>
      <c r="EM958" s="401" t="n">
        <v>138</v>
      </c>
      <c r="EN958" s="401" t="n">
        <v>139</v>
      </c>
      <c r="EO958" s="401" t="n">
        <v>140</v>
      </c>
      <c r="EP958" s="401" t="n">
        <v>141</v>
      </c>
      <c r="EQ958" s="401" t="n">
        <v>142</v>
      </c>
      <c r="ER958" s="401" t="n">
        <v>143</v>
      </c>
      <c r="ES958" s="401" t="n">
        <v>144</v>
      </c>
      <c r="ET958" s="401" t="n">
        <v>145</v>
      </c>
      <c r="EU958" s="401" t="n">
        <v>146</v>
      </c>
      <c r="EV958" s="401" t="n">
        <v>147</v>
      </c>
      <c r="EW958" s="401" t="n">
        <v>148</v>
      </c>
      <c r="EX958" s="401" t="n">
        <v>149</v>
      </c>
      <c r="EY958" s="401" t="n">
        <v>150</v>
      </c>
      <c r="EZ958" s="401" t="n">
        <v>151</v>
      </c>
      <c r="FA958" s="401" t="n">
        <v>152</v>
      </c>
      <c r="FB958" s="401" t="n">
        <v>153</v>
      </c>
      <c r="FC958" s="401" t="n">
        <v>154</v>
      </c>
      <c r="FD958" s="401" t="n">
        <v>155</v>
      </c>
      <c r="FE958" s="401" t="n">
        <v>156</v>
      </c>
      <c r="FF958" s="401" t="n">
        <v>157</v>
      </c>
      <c r="FG958" s="401" t="n">
        <v>158</v>
      </c>
      <c r="FH958" s="401" t="n">
        <v>159</v>
      </c>
      <c r="FI958" s="401" t="n">
        <v>160</v>
      </c>
      <c r="FJ958" s="401" t="n">
        <v>161</v>
      </c>
      <c r="FK958" s="401" t="n">
        <v>162</v>
      </c>
      <c r="FL958" s="401" t="n">
        <v>163</v>
      </c>
      <c r="FM958" s="401" t="n">
        <v>164</v>
      </c>
      <c r="FN958" s="401" t="n">
        <v>165</v>
      </c>
      <c r="FO958" s="401" t="n">
        <v>166</v>
      </c>
      <c r="FP958" s="401" t="n">
        <v>167</v>
      </c>
      <c r="FQ958" s="401" t="n">
        <v>168</v>
      </c>
      <c r="FR958" s="401" t="n">
        <v>169</v>
      </c>
      <c r="FS958" s="401" t="n">
        <v>170</v>
      </c>
      <c r="FT958" s="401" t="n">
        <v>171</v>
      </c>
      <c r="FU958" s="401" t="n">
        <v>172</v>
      </c>
      <c r="FV958" s="401" t="n">
        <v>173</v>
      </c>
      <c r="FW958" s="401" t="n">
        <v>174</v>
      </c>
      <c r="FX958" s="401" t="n">
        <v>175</v>
      </c>
      <c r="FY958" s="401" t="n">
        <v>176</v>
      </c>
      <c r="FZ958" s="401" t="n">
        <v>177</v>
      </c>
      <c r="GA958" s="401" t="n">
        <v>178</v>
      </c>
      <c r="GB958" s="401" t="n">
        <v>179</v>
      </c>
      <c r="GC958" s="401" t="n">
        <v>180</v>
      </c>
      <c r="GD958" s="401" t="n">
        <v>181</v>
      </c>
      <c r="GE958" s="401" t="n">
        <v>182</v>
      </c>
      <c r="GF958" s="401" t="n">
        <v>183</v>
      </c>
      <c r="GG958" s="401" t="n">
        <v>184</v>
      </c>
      <c r="GH958" s="401" t="n">
        <v>185</v>
      </c>
      <c r="GI958" s="401" t="n">
        <v>186</v>
      </c>
      <c r="GJ958" s="401" t="n">
        <v>187</v>
      </c>
      <c r="GK958" s="401" t="n">
        <v>188</v>
      </c>
      <c r="GL958" s="401" t="n">
        <v>189</v>
      </c>
      <c r="GM958" s="401" t="n">
        <v>190</v>
      </c>
      <c r="GN958" s="401" t="n">
        <v>191</v>
      </c>
      <c r="GO958" s="401" t="n">
        <v>192</v>
      </c>
      <c r="GP958" s="401" t="n">
        <v>193</v>
      </c>
      <c r="GQ958" s="401" t="n">
        <v>194</v>
      </c>
    </row>
    <row r="959" customFormat="false" ht="12.75" hidden="false" customHeight="false" outlineLevel="0" collapsed="false">
      <c r="E959" s="401" t="s">
        <v>225</v>
      </c>
      <c r="F959" s="401" t="n">
        <v>40</v>
      </c>
      <c r="G959" s="401" t="n">
        <v>19</v>
      </c>
      <c r="H959" s="401" t="n">
        <v>169</v>
      </c>
      <c r="I959" s="401" t="n">
        <v>62</v>
      </c>
      <c r="J959" s="401" t="n">
        <v>86</v>
      </c>
      <c r="K959" s="401" t="n">
        <v>12</v>
      </c>
      <c r="L959" s="401" t="n">
        <v>39</v>
      </c>
      <c r="M959" s="401" t="n">
        <v>182</v>
      </c>
      <c r="N959" s="401" t="n">
        <v>188</v>
      </c>
      <c r="O959" s="401" t="n">
        <v>114</v>
      </c>
      <c r="P959" s="401" t="n">
        <v>98</v>
      </c>
      <c r="Q959" s="401" t="n">
        <v>141</v>
      </c>
      <c r="R959" s="401" t="n">
        <v>71</v>
      </c>
      <c r="S959" s="401" t="n">
        <v>13</v>
      </c>
      <c r="T959" s="401" t="n">
        <v>171</v>
      </c>
      <c r="U959" s="401" t="n">
        <v>77</v>
      </c>
      <c r="V959" s="401" t="n">
        <v>3</v>
      </c>
      <c r="W959" s="401" t="n">
        <v>119</v>
      </c>
      <c r="X959" s="401" t="n">
        <v>157</v>
      </c>
      <c r="Y959" s="401" t="n">
        <v>161</v>
      </c>
      <c r="Z959" s="401" t="n">
        <v>54</v>
      </c>
      <c r="AA959" s="401" t="n">
        <v>25</v>
      </c>
      <c r="AB959" s="401" t="n">
        <v>184</v>
      </c>
      <c r="AC959" s="401" t="n">
        <v>81</v>
      </c>
      <c r="AD959" s="401" t="n">
        <v>61</v>
      </c>
      <c r="AE959" s="401" t="n">
        <v>127</v>
      </c>
      <c r="AF959" s="401" t="n">
        <v>145</v>
      </c>
      <c r="AG959" s="401" t="n">
        <v>132</v>
      </c>
      <c r="AH959" s="401" t="n">
        <v>35</v>
      </c>
      <c r="AI959" s="401" t="n">
        <v>51</v>
      </c>
      <c r="AJ959" s="401" t="n">
        <v>15</v>
      </c>
      <c r="AK959" s="401" t="n">
        <v>79</v>
      </c>
      <c r="AL959" s="401" t="n">
        <v>22</v>
      </c>
      <c r="AM959" s="401" t="n">
        <v>136</v>
      </c>
      <c r="AN959" s="401" t="n">
        <v>156</v>
      </c>
      <c r="AO959" s="401" t="n">
        <v>179</v>
      </c>
      <c r="AP959" s="401" t="n">
        <v>106</v>
      </c>
      <c r="AQ959" s="401" t="n">
        <v>147</v>
      </c>
      <c r="AR959" s="401" t="n">
        <v>2</v>
      </c>
      <c r="AS959" s="401" t="n">
        <v>117</v>
      </c>
      <c r="AT959" s="401" t="n">
        <v>5</v>
      </c>
      <c r="AU959" s="401" t="n">
        <v>189</v>
      </c>
      <c r="AV959" s="401" t="n">
        <v>74</v>
      </c>
      <c r="AW959" s="401" t="n">
        <v>173</v>
      </c>
      <c r="AX959" s="401" t="n">
        <v>56</v>
      </c>
      <c r="AY959" s="401" t="n">
        <v>88</v>
      </c>
      <c r="AZ959" s="401" t="n">
        <v>113</v>
      </c>
      <c r="BA959" s="401" t="n">
        <v>194</v>
      </c>
      <c r="BB959" s="401" t="n">
        <v>48</v>
      </c>
      <c r="BC959" s="401" t="n">
        <v>176</v>
      </c>
      <c r="BD959" s="401" t="n">
        <v>59</v>
      </c>
      <c r="BE959" s="401" t="n">
        <v>125</v>
      </c>
      <c r="BF959" s="401" t="n">
        <v>21</v>
      </c>
      <c r="BG959" s="401" t="n">
        <v>152</v>
      </c>
      <c r="BH959" s="401" t="n">
        <v>26</v>
      </c>
      <c r="BI959" s="401" t="n">
        <v>87</v>
      </c>
      <c r="BJ959" s="401" t="n">
        <v>95</v>
      </c>
      <c r="BK959" s="401" t="n">
        <v>115</v>
      </c>
      <c r="BL959" s="401" t="n">
        <v>167</v>
      </c>
      <c r="BM959" s="401" t="n">
        <v>153</v>
      </c>
      <c r="BN959" s="401" t="n">
        <v>107</v>
      </c>
      <c r="BO959" s="401" t="n">
        <v>6</v>
      </c>
      <c r="BP959" s="401" t="n">
        <v>34</v>
      </c>
      <c r="BQ959" s="401" t="n">
        <v>63</v>
      </c>
      <c r="BR959" s="401" t="n">
        <v>94</v>
      </c>
      <c r="BS959" s="401" t="n">
        <v>142</v>
      </c>
      <c r="BT959" s="401" t="n">
        <v>50</v>
      </c>
      <c r="BU959" s="401" t="n">
        <v>116</v>
      </c>
      <c r="BV959" s="401" t="n">
        <v>101</v>
      </c>
      <c r="BW959" s="401" t="n">
        <v>112</v>
      </c>
      <c r="BX959" s="401" t="n">
        <v>49</v>
      </c>
      <c r="BY959" s="401" t="n">
        <v>89</v>
      </c>
      <c r="BZ959" s="401" t="n">
        <v>134</v>
      </c>
      <c r="CA959" s="401" t="n">
        <v>43</v>
      </c>
      <c r="CB959" s="401" t="n">
        <v>159</v>
      </c>
      <c r="CC959" s="401" t="n">
        <v>72</v>
      </c>
      <c r="CD959" s="401" t="n">
        <v>183</v>
      </c>
      <c r="CE959" s="401" t="n">
        <v>175</v>
      </c>
      <c r="CF959" s="401" t="n">
        <v>78</v>
      </c>
      <c r="CG959" s="401" t="n">
        <v>178</v>
      </c>
      <c r="CH959" s="401" t="n">
        <v>24</v>
      </c>
      <c r="CI959" s="401" t="n">
        <v>16</v>
      </c>
      <c r="CJ959" s="401" t="n">
        <v>75</v>
      </c>
      <c r="CK959" s="401" t="n">
        <v>131</v>
      </c>
      <c r="CL959" s="401" t="n">
        <v>128</v>
      </c>
      <c r="CM959" s="401" t="n">
        <v>140</v>
      </c>
      <c r="CN959" s="401" t="n">
        <v>104</v>
      </c>
      <c r="CO959" s="401" t="n">
        <v>187</v>
      </c>
      <c r="CP959" s="401" t="n">
        <v>91</v>
      </c>
      <c r="CQ959" s="401" t="n">
        <v>143</v>
      </c>
      <c r="CR959" s="401" t="n">
        <v>149</v>
      </c>
      <c r="CS959" s="401" t="n">
        <v>168</v>
      </c>
      <c r="CT959" s="401" t="n">
        <v>57</v>
      </c>
      <c r="CU959" s="401" t="n">
        <v>7</v>
      </c>
      <c r="CV959" s="401" t="n">
        <v>111</v>
      </c>
      <c r="CW959" s="401" t="n">
        <v>97</v>
      </c>
      <c r="CX959" s="401" t="n">
        <v>108</v>
      </c>
      <c r="CY959" s="401" t="n">
        <v>46</v>
      </c>
      <c r="CZ959" s="401" t="n">
        <v>76</v>
      </c>
      <c r="DA959" s="401" t="n">
        <v>69</v>
      </c>
      <c r="DB959" s="401" t="n">
        <v>85</v>
      </c>
      <c r="DC959" s="401" t="n">
        <v>130</v>
      </c>
      <c r="DD959" s="401" t="n">
        <v>166</v>
      </c>
      <c r="DE959" s="401" t="n">
        <v>192</v>
      </c>
      <c r="DF959" s="401" t="n">
        <v>9</v>
      </c>
      <c r="DG959" s="401" t="n">
        <v>70</v>
      </c>
      <c r="DH959" s="401" t="n">
        <v>41</v>
      </c>
      <c r="DI959" s="401" t="n">
        <v>14</v>
      </c>
      <c r="DJ959" s="401" t="n">
        <v>191</v>
      </c>
      <c r="DK959" s="401" t="n">
        <v>137</v>
      </c>
      <c r="DL959" s="401" t="n">
        <v>82</v>
      </c>
      <c r="DM959" s="401" t="n">
        <v>58</v>
      </c>
      <c r="DN959" s="401" t="n">
        <v>42</v>
      </c>
      <c r="DO959" s="401" t="n">
        <v>11</v>
      </c>
      <c r="DP959" s="401" t="n">
        <v>33</v>
      </c>
      <c r="DQ959" s="401" t="n">
        <v>68</v>
      </c>
      <c r="DR959" s="401" t="n">
        <v>65</v>
      </c>
      <c r="DS959" s="401" t="n">
        <v>37</v>
      </c>
      <c r="DT959" s="401" t="n">
        <v>186</v>
      </c>
      <c r="DU959" s="401" t="n">
        <v>102</v>
      </c>
      <c r="DV959" s="401" t="n">
        <v>155</v>
      </c>
      <c r="DW959" s="401" t="n">
        <v>30</v>
      </c>
      <c r="DX959" s="401" t="n">
        <v>80</v>
      </c>
      <c r="DY959" s="401" t="n">
        <v>160</v>
      </c>
      <c r="DZ959" s="401" t="n">
        <v>92</v>
      </c>
      <c r="EA959" s="401" t="n">
        <v>190</v>
      </c>
      <c r="EB959" s="401" t="n">
        <v>66</v>
      </c>
      <c r="EC959" s="401" t="n">
        <v>105</v>
      </c>
      <c r="ED959" s="401" t="n">
        <v>150</v>
      </c>
      <c r="EE959" s="401" t="n">
        <v>138</v>
      </c>
      <c r="EF959" s="401" t="n">
        <v>60</v>
      </c>
      <c r="EG959" s="401" t="n">
        <v>38</v>
      </c>
      <c r="EH959" s="401" t="n">
        <v>120</v>
      </c>
      <c r="EI959" s="401" t="n">
        <v>28</v>
      </c>
      <c r="EJ959" s="401" t="n">
        <v>67</v>
      </c>
      <c r="EK959" s="401" t="n">
        <v>55</v>
      </c>
      <c r="EL959" s="401" t="n">
        <v>110</v>
      </c>
      <c r="EM959" s="401" t="n">
        <v>1</v>
      </c>
      <c r="EN959" s="401" t="n">
        <v>93</v>
      </c>
      <c r="EO959" s="401" t="n">
        <v>47</v>
      </c>
      <c r="EP959" s="401" t="n">
        <v>118</v>
      </c>
      <c r="EQ959" s="401" t="n">
        <v>10</v>
      </c>
      <c r="ER959" s="401" t="n">
        <v>181</v>
      </c>
      <c r="ES959" s="401" t="n">
        <v>151</v>
      </c>
      <c r="ET959" s="401" t="n">
        <v>126</v>
      </c>
      <c r="EU959" s="401" t="n">
        <v>144</v>
      </c>
      <c r="EV959" s="401" t="n">
        <v>148</v>
      </c>
      <c r="EW959" s="401" t="n">
        <v>32</v>
      </c>
      <c r="EX959" s="401" t="n">
        <v>27</v>
      </c>
      <c r="EY959" s="401" t="n">
        <v>129</v>
      </c>
      <c r="EZ959" s="401" t="n">
        <v>158</v>
      </c>
      <c r="FA959" s="401" t="n">
        <v>100</v>
      </c>
      <c r="FB959" s="401" t="n">
        <v>135</v>
      </c>
      <c r="FC959" s="401" t="n">
        <v>121</v>
      </c>
      <c r="FD959" s="401" t="n">
        <v>163</v>
      </c>
      <c r="FE959" s="401" t="n">
        <v>29</v>
      </c>
      <c r="FF959" s="401" t="n">
        <v>165</v>
      </c>
      <c r="FG959" s="401" t="n">
        <v>174</v>
      </c>
      <c r="FH959" s="401" t="n">
        <v>83</v>
      </c>
      <c r="FI959" s="401" t="n">
        <v>124</v>
      </c>
      <c r="FJ959" s="401" t="n">
        <v>20</v>
      </c>
      <c r="FK959" s="401" t="n">
        <v>84</v>
      </c>
      <c r="FL959" s="401" t="n">
        <v>99</v>
      </c>
      <c r="FM959" s="401" t="n">
        <v>146</v>
      </c>
      <c r="FN959" s="401" t="n">
        <v>123</v>
      </c>
      <c r="FO959" s="401" t="n">
        <v>154</v>
      </c>
      <c r="FP959" s="401" t="n">
        <v>193</v>
      </c>
      <c r="FQ959" s="401" t="n">
        <v>170</v>
      </c>
      <c r="FR959" s="401" t="n">
        <v>133</v>
      </c>
      <c r="FS959" s="401" t="n">
        <v>64</v>
      </c>
      <c r="FT959" s="401" t="n">
        <v>18</v>
      </c>
      <c r="FU959" s="401" t="n">
        <v>73</v>
      </c>
      <c r="FV959" s="401" t="n">
        <v>122</v>
      </c>
      <c r="FW959" s="401" t="n">
        <v>31</v>
      </c>
      <c r="FX959" s="401" t="n">
        <v>53</v>
      </c>
      <c r="FY959" s="401" t="n">
        <v>4</v>
      </c>
      <c r="FZ959" s="401" t="n">
        <v>103</v>
      </c>
      <c r="GA959" s="401" t="n">
        <v>172</v>
      </c>
      <c r="GB959" s="401" t="n">
        <v>36</v>
      </c>
      <c r="GC959" s="401" t="n">
        <v>162</v>
      </c>
      <c r="GD959" s="401" t="n">
        <v>52</v>
      </c>
      <c r="GE959" s="401" t="n">
        <v>8</v>
      </c>
      <c r="GF959" s="401" t="n">
        <v>177</v>
      </c>
      <c r="GG959" s="401" t="n">
        <v>23</v>
      </c>
      <c r="GH959" s="401" t="n">
        <v>44</v>
      </c>
      <c r="GI959" s="401" t="n">
        <v>90</v>
      </c>
      <c r="GJ959" s="401" t="n">
        <v>164</v>
      </c>
      <c r="GK959" s="401" t="n">
        <v>185</v>
      </c>
      <c r="GL959" s="401" t="n">
        <v>180</v>
      </c>
      <c r="GM959" s="401" t="n">
        <v>139</v>
      </c>
      <c r="GN959" s="401" t="n">
        <v>109</v>
      </c>
      <c r="GO959" s="401" t="n">
        <v>45</v>
      </c>
      <c r="GP959" s="401" t="n">
        <v>17</v>
      </c>
      <c r="GQ959" s="401" t="n">
        <v>96</v>
      </c>
    </row>
    <row r="960" customFormat="false" ht="12.75" hidden="false" customHeight="false" outlineLevel="0" collapsed="false">
      <c r="E960" s="401" t="s">
        <v>227</v>
      </c>
      <c r="F960" s="401" t="n">
        <v>184</v>
      </c>
      <c r="G960" s="401" t="n">
        <v>123</v>
      </c>
      <c r="H960" s="401" t="n">
        <v>145</v>
      </c>
      <c r="I960" s="401" t="n">
        <v>15</v>
      </c>
      <c r="J960" s="401" t="n">
        <v>71</v>
      </c>
      <c r="K960" s="401" t="n">
        <v>139</v>
      </c>
      <c r="L960" s="401" t="n">
        <v>191</v>
      </c>
      <c r="M960" s="401" t="n">
        <v>109</v>
      </c>
      <c r="N960" s="401" t="n">
        <v>38</v>
      </c>
      <c r="O960" s="401" t="n">
        <v>59</v>
      </c>
      <c r="P960" s="401" t="n">
        <v>134</v>
      </c>
      <c r="Q960" s="401" t="n">
        <v>29</v>
      </c>
      <c r="R960" s="401" t="n">
        <v>162</v>
      </c>
      <c r="S960" s="401" t="n">
        <v>41</v>
      </c>
      <c r="T960" s="401" t="n">
        <v>52</v>
      </c>
      <c r="U960" s="401" t="n">
        <v>67</v>
      </c>
      <c r="V960" s="401" t="n">
        <v>34</v>
      </c>
      <c r="W960" s="401" t="n">
        <v>189</v>
      </c>
      <c r="X960" s="401" t="n">
        <v>40</v>
      </c>
      <c r="Y960" s="401" t="n">
        <v>141</v>
      </c>
      <c r="Z960" s="401" t="n">
        <v>84</v>
      </c>
      <c r="AA960" s="401" t="n">
        <v>75</v>
      </c>
      <c r="AB960" s="401" t="n">
        <v>121</v>
      </c>
      <c r="AC960" s="401" t="n">
        <v>90</v>
      </c>
      <c r="AD960" s="401" t="n">
        <v>148</v>
      </c>
      <c r="AE960" s="401" t="n">
        <v>10</v>
      </c>
      <c r="AF960" s="401" t="n">
        <v>179</v>
      </c>
      <c r="AG960" s="401" t="n">
        <v>45</v>
      </c>
      <c r="AH960" s="401" t="n">
        <v>20</v>
      </c>
      <c r="AI960" s="401" t="n">
        <v>101</v>
      </c>
      <c r="AJ960" s="401" t="n">
        <v>129</v>
      </c>
      <c r="AK960" s="401" t="n">
        <v>178</v>
      </c>
      <c r="AL960" s="401" t="n">
        <v>62</v>
      </c>
      <c r="AM960" s="401" t="n">
        <v>17</v>
      </c>
      <c r="AN960" s="401" t="n">
        <v>8</v>
      </c>
      <c r="AO960" s="401" t="n">
        <v>9</v>
      </c>
      <c r="AP960" s="401" t="n">
        <v>43</v>
      </c>
      <c r="AQ960" s="401" t="n">
        <v>156</v>
      </c>
      <c r="AR960" s="401" t="n">
        <v>140</v>
      </c>
      <c r="AS960" s="401" t="n">
        <v>73</v>
      </c>
      <c r="AT960" s="401" t="n">
        <v>150</v>
      </c>
      <c r="AU960" s="401" t="n">
        <v>176</v>
      </c>
      <c r="AV960" s="401" t="n">
        <v>126</v>
      </c>
      <c r="AW960" s="401" t="n">
        <v>51</v>
      </c>
      <c r="AX960" s="401" t="n">
        <v>1</v>
      </c>
      <c r="AY960" s="401" t="n">
        <v>138</v>
      </c>
      <c r="AZ960" s="401" t="n">
        <v>173</v>
      </c>
      <c r="BA960" s="401" t="n">
        <v>117</v>
      </c>
      <c r="BB960" s="401" t="n">
        <v>68</v>
      </c>
      <c r="BC960" s="401" t="n">
        <v>42</v>
      </c>
      <c r="BD960" s="401" t="n">
        <v>124</v>
      </c>
      <c r="BE960" s="401" t="n">
        <v>161</v>
      </c>
      <c r="BF960" s="401" t="n">
        <v>186</v>
      </c>
      <c r="BG960" s="401" t="n">
        <v>142</v>
      </c>
      <c r="BH960" s="401" t="n">
        <v>172</v>
      </c>
      <c r="BI960" s="401" t="n">
        <v>160</v>
      </c>
      <c r="BJ960" s="401" t="n">
        <v>111</v>
      </c>
      <c r="BK960" s="401" t="n">
        <v>167</v>
      </c>
      <c r="BL960" s="401" t="n">
        <v>132</v>
      </c>
      <c r="BM960" s="401" t="n">
        <v>144</v>
      </c>
      <c r="BN960" s="401" t="n">
        <v>25</v>
      </c>
      <c r="BO960" s="401" t="n">
        <v>76</v>
      </c>
      <c r="BP960" s="401" t="n">
        <v>152</v>
      </c>
      <c r="BQ960" s="401" t="n">
        <v>168</v>
      </c>
      <c r="BR960" s="401" t="n">
        <v>37</v>
      </c>
      <c r="BS960" s="401" t="n">
        <v>174</v>
      </c>
      <c r="BT960" s="401" t="n">
        <v>190</v>
      </c>
      <c r="BU960" s="401" t="n">
        <v>164</v>
      </c>
      <c r="BV960" s="401" t="n">
        <v>61</v>
      </c>
      <c r="BW960" s="401" t="n">
        <v>57</v>
      </c>
      <c r="BX960" s="401" t="n">
        <v>69</v>
      </c>
      <c r="BY960" s="401" t="n">
        <v>133</v>
      </c>
      <c r="BZ960" s="401" t="n">
        <v>11</v>
      </c>
      <c r="CA960" s="401" t="n">
        <v>116</v>
      </c>
      <c r="CB960" s="401" t="n">
        <v>22</v>
      </c>
      <c r="CC960" s="401" t="n">
        <v>188</v>
      </c>
      <c r="CD960" s="401" t="n">
        <v>185</v>
      </c>
      <c r="CE960" s="401" t="n">
        <v>137</v>
      </c>
      <c r="CF960" s="401" t="n">
        <v>113</v>
      </c>
      <c r="CG960" s="401" t="n">
        <v>36</v>
      </c>
      <c r="CH960" s="401" t="n">
        <v>7</v>
      </c>
      <c r="CI960" s="401" t="n">
        <v>48</v>
      </c>
      <c r="CJ960" s="401" t="n">
        <v>55</v>
      </c>
      <c r="CK960" s="401" t="n">
        <v>21</v>
      </c>
      <c r="CL960" s="401" t="n">
        <v>154</v>
      </c>
      <c r="CM960" s="401" t="n">
        <v>35</v>
      </c>
      <c r="CN960" s="401" t="n">
        <v>74</v>
      </c>
      <c r="CO960" s="401" t="n">
        <v>92</v>
      </c>
      <c r="CP960" s="401" t="n">
        <v>16</v>
      </c>
      <c r="CQ960" s="401" t="n">
        <v>166</v>
      </c>
      <c r="CR960" s="401" t="n">
        <v>175</v>
      </c>
      <c r="CS960" s="401" t="n">
        <v>99</v>
      </c>
      <c r="CT960" s="401" t="n">
        <v>27</v>
      </c>
      <c r="CU960" s="401" t="n">
        <v>12</v>
      </c>
      <c r="CV960" s="401" t="n">
        <v>131</v>
      </c>
      <c r="CW960" s="401" t="n">
        <v>102</v>
      </c>
      <c r="CX960" s="401" t="n">
        <v>86</v>
      </c>
      <c r="CY960" s="401" t="n">
        <v>192</v>
      </c>
      <c r="CZ960" s="401" t="n">
        <v>158</v>
      </c>
      <c r="DA960" s="401" t="n">
        <v>4</v>
      </c>
      <c r="DB960" s="401" t="n">
        <v>125</v>
      </c>
      <c r="DC960" s="401" t="n">
        <v>96</v>
      </c>
      <c r="DD960" s="401" t="n">
        <v>56</v>
      </c>
      <c r="DE960" s="401" t="n">
        <v>118</v>
      </c>
      <c r="DF960" s="401" t="n">
        <v>77</v>
      </c>
      <c r="DG960" s="401" t="n">
        <v>114</v>
      </c>
      <c r="DH960" s="401" t="n">
        <v>49</v>
      </c>
      <c r="DI960" s="401" t="n">
        <v>2</v>
      </c>
      <c r="DJ960" s="401" t="n">
        <v>108</v>
      </c>
      <c r="DK960" s="401" t="n">
        <v>82</v>
      </c>
      <c r="DL960" s="401" t="n">
        <v>159</v>
      </c>
      <c r="DM960" s="401" t="n">
        <v>31</v>
      </c>
      <c r="DN960" s="401" t="n">
        <v>79</v>
      </c>
      <c r="DO960" s="401" t="n">
        <v>87</v>
      </c>
      <c r="DP960" s="401" t="n">
        <v>147</v>
      </c>
      <c r="DQ960" s="401" t="n">
        <v>170</v>
      </c>
      <c r="DR960" s="401" t="n">
        <v>63</v>
      </c>
      <c r="DS960" s="401" t="n">
        <v>24</v>
      </c>
      <c r="DT960" s="401" t="n">
        <v>155</v>
      </c>
      <c r="DU960" s="401" t="n">
        <v>66</v>
      </c>
      <c r="DV960" s="401" t="n">
        <v>180</v>
      </c>
      <c r="DW960" s="401" t="n">
        <v>119</v>
      </c>
      <c r="DX960" s="401" t="n">
        <v>110</v>
      </c>
      <c r="DY960" s="401" t="n">
        <v>70</v>
      </c>
      <c r="DZ960" s="401" t="n">
        <v>136</v>
      </c>
      <c r="EA960" s="401" t="n">
        <v>153</v>
      </c>
      <c r="EB960" s="401" t="n">
        <v>28</v>
      </c>
      <c r="EC960" s="401" t="n">
        <v>65</v>
      </c>
      <c r="ED960" s="401" t="n">
        <v>171</v>
      </c>
      <c r="EE960" s="401" t="n">
        <v>146</v>
      </c>
      <c r="EF960" s="401" t="n">
        <v>95</v>
      </c>
      <c r="EG960" s="401" t="n">
        <v>163</v>
      </c>
      <c r="EH960" s="401" t="n">
        <v>89</v>
      </c>
      <c r="EI960" s="401" t="n">
        <v>103</v>
      </c>
      <c r="EJ960" s="401" t="n">
        <v>3</v>
      </c>
      <c r="EK960" s="401" t="n">
        <v>39</v>
      </c>
      <c r="EL960" s="401" t="n">
        <v>23</v>
      </c>
      <c r="EM960" s="401" t="n">
        <v>19</v>
      </c>
      <c r="EN960" s="401" t="n">
        <v>6</v>
      </c>
      <c r="EO960" s="401" t="n">
        <v>32</v>
      </c>
      <c r="EP960" s="401" t="n">
        <v>80</v>
      </c>
      <c r="EQ960" s="401" t="n">
        <v>54</v>
      </c>
      <c r="ER960" s="401" t="n">
        <v>5</v>
      </c>
      <c r="ES960" s="401" t="n">
        <v>60</v>
      </c>
      <c r="ET960" s="401" t="n">
        <v>97</v>
      </c>
      <c r="EU960" s="401" t="n">
        <v>120</v>
      </c>
      <c r="EV960" s="401" t="n">
        <v>115</v>
      </c>
      <c r="EW960" s="401" t="n">
        <v>100</v>
      </c>
      <c r="EX960" s="401" t="n">
        <v>187</v>
      </c>
      <c r="EY960" s="401" t="n">
        <v>181</v>
      </c>
      <c r="EZ960" s="401" t="n">
        <v>128</v>
      </c>
      <c r="FA960" s="401" t="n">
        <v>78</v>
      </c>
      <c r="FB960" s="401" t="n">
        <v>91</v>
      </c>
      <c r="FC960" s="401" t="n">
        <v>85</v>
      </c>
      <c r="FD960" s="401" t="n">
        <v>122</v>
      </c>
      <c r="FE960" s="401" t="n">
        <v>94</v>
      </c>
      <c r="FF960" s="401" t="n">
        <v>135</v>
      </c>
      <c r="FG960" s="401" t="n">
        <v>151</v>
      </c>
      <c r="FH960" s="401" t="n">
        <v>193</v>
      </c>
      <c r="FI960" s="401" t="n">
        <v>127</v>
      </c>
      <c r="FJ960" s="401" t="n">
        <v>44</v>
      </c>
      <c r="FK960" s="401" t="n">
        <v>13</v>
      </c>
      <c r="FL960" s="401" t="n">
        <v>112</v>
      </c>
      <c r="FM960" s="401" t="n">
        <v>107</v>
      </c>
      <c r="FN960" s="401" t="n">
        <v>183</v>
      </c>
      <c r="FO960" s="401" t="n">
        <v>169</v>
      </c>
      <c r="FP960" s="401" t="n">
        <v>143</v>
      </c>
      <c r="FQ960" s="401" t="n">
        <v>50</v>
      </c>
      <c r="FR960" s="401" t="n">
        <v>88</v>
      </c>
      <c r="FS960" s="401" t="n">
        <v>106</v>
      </c>
      <c r="FT960" s="401" t="n">
        <v>194</v>
      </c>
      <c r="FU960" s="401" t="n">
        <v>33</v>
      </c>
      <c r="FV960" s="401" t="n">
        <v>47</v>
      </c>
      <c r="FW960" s="401" t="n">
        <v>182</v>
      </c>
      <c r="FX960" s="401" t="n">
        <v>98</v>
      </c>
      <c r="FY960" s="401" t="n">
        <v>64</v>
      </c>
      <c r="FZ960" s="401" t="n">
        <v>14</v>
      </c>
      <c r="GA960" s="401" t="n">
        <v>149</v>
      </c>
      <c r="GB960" s="401" t="n">
        <v>46</v>
      </c>
      <c r="GC960" s="401" t="n">
        <v>81</v>
      </c>
      <c r="GD960" s="401" t="n">
        <v>104</v>
      </c>
      <c r="GE960" s="401" t="n">
        <v>93</v>
      </c>
      <c r="GF960" s="401" t="n">
        <v>165</v>
      </c>
      <c r="GG960" s="401" t="n">
        <v>58</v>
      </c>
      <c r="GH960" s="401" t="n">
        <v>18</v>
      </c>
      <c r="GI960" s="401" t="n">
        <v>53</v>
      </c>
      <c r="GJ960" s="401" t="n">
        <v>83</v>
      </c>
      <c r="GK960" s="401" t="n">
        <v>130</v>
      </c>
      <c r="GL960" s="401" t="n">
        <v>26</v>
      </c>
      <c r="GM960" s="401" t="n">
        <v>177</v>
      </c>
      <c r="GN960" s="401" t="n">
        <v>157</v>
      </c>
      <c r="GO960" s="401" t="n">
        <v>105</v>
      </c>
      <c r="GP960" s="401" t="n">
        <v>30</v>
      </c>
      <c r="GQ960" s="401" t="n">
        <v>72</v>
      </c>
    </row>
    <row r="962" customFormat="false" ht="12.75" hidden="false" customHeight="false" outlineLevel="0" collapsed="false">
      <c r="D962" s="446" t="n">
        <v>195</v>
      </c>
      <c r="E962" s="39" t="s">
        <v>250</v>
      </c>
    </row>
    <row r="963" customFormat="false" ht="12.75" hidden="false" customHeight="false" outlineLevel="0" collapsed="false">
      <c r="E963" s="401" t="s">
        <v>198</v>
      </c>
      <c r="F963" s="401" t="n">
        <v>1</v>
      </c>
      <c r="G963" s="401" t="n">
        <v>2</v>
      </c>
      <c r="H963" s="401" t="n">
        <v>3</v>
      </c>
      <c r="I963" s="401" t="n">
        <v>4</v>
      </c>
      <c r="J963" s="401" t="n">
        <v>5</v>
      </c>
      <c r="K963" s="401" t="n">
        <v>6</v>
      </c>
      <c r="L963" s="401" t="n">
        <v>7</v>
      </c>
      <c r="M963" s="401" t="n">
        <v>8</v>
      </c>
      <c r="N963" s="401" t="n">
        <v>9</v>
      </c>
      <c r="O963" s="401" t="n">
        <v>10</v>
      </c>
      <c r="P963" s="401" t="n">
        <v>11</v>
      </c>
      <c r="Q963" s="401" t="n">
        <v>12</v>
      </c>
      <c r="R963" s="401" t="n">
        <v>13</v>
      </c>
      <c r="S963" s="401" t="n">
        <v>14</v>
      </c>
      <c r="T963" s="401" t="n">
        <v>15</v>
      </c>
      <c r="U963" s="401" t="n">
        <v>16</v>
      </c>
      <c r="V963" s="401" t="n">
        <v>17</v>
      </c>
      <c r="W963" s="401" t="n">
        <v>18</v>
      </c>
      <c r="X963" s="401" t="n">
        <v>19</v>
      </c>
      <c r="Y963" s="401" t="n">
        <v>20</v>
      </c>
      <c r="Z963" s="401" t="n">
        <v>21</v>
      </c>
      <c r="AA963" s="401" t="n">
        <v>22</v>
      </c>
      <c r="AB963" s="401" t="n">
        <v>23</v>
      </c>
      <c r="AC963" s="401" t="n">
        <v>24</v>
      </c>
      <c r="AD963" s="401" t="n">
        <v>25</v>
      </c>
      <c r="AE963" s="401" t="n">
        <v>26</v>
      </c>
      <c r="AF963" s="401" t="n">
        <v>27</v>
      </c>
      <c r="AG963" s="401" t="n">
        <v>28</v>
      </c>
      <c r="AH963" s="401" t="n">
        <v>29</v>
      </c>
      <c r="AI963" s="401" t="n">
        <v>30</v>
      </c>
      <c r="AJ963" s="401" t="n">
        <v>31</v>
      </c>
      <c r="AK963" s="401" t="n">
        <v>32</v>
      </c>
      <c r="AL963" s="401" t="n">
        <v>33</v>
      </c>
      <c r="AM963" s="401" t="n">
        <v>34</v>
      </c>
      <c r="AN963" s="401" t="n">
        <v>35</v>
      </c>
      <c r="AO963" s="401" t="n">
        <v>36</v>
      </c>
      <c r="AP963" s="401" t="n">
        <v>37</v>
      </c>
      <c r="AQ963" s="401" t="n">
        <v>38</v>
      </c>
      <c r="AR963" s="401" t="n">
        <v>39</v>
      </c>
      <c r="AS963" s="401" t="n">
        <v>40</v>
      </c>
      <c r="AT963" s="401" t="n">
        <v>41</v>
      </c>
      <c r="AU963" s="401" t="n">
        <v>42</v>
      </c>
      <c r="AV963" s="401" t="n">
        <v>43</v>
      </c>
      <c r="AW963" s="401" t="n">
        <v>44</v>
      </c>
      <c r="AX963" s="401" t="n">
        <v>45</v>
      </c>
      <c r="AY963" s="401" t="n">
        <v>46</v>
      </c>
      <c r="AZ963" s="401" t="n">
        <v>47</v>
      </c>
      <c r="BA963" s="401" t="n">
        <v>48</v>
      </c>
      <c r="BB963" s="401" t="n">
        <v>49</v>
      </c>
      <c r="BC963" s="401" t="n">
        <v>50</v>
      </c>
      <c r="BD963" s="401" t="n">
        <v>51</v>
      </c>
      <c r="BE963" s="401" t="n">
        <v>52</v>
      </c>
      <c r="BF963" s="401" t="n">
        <v>53</v>
      </c>
      <c r="BG963" s="401" t="n">
        <v>54</v>
      </c>
      <c r="BH963" s="401" t="n">
        <v>55</v>
      </c>
      <c r="BI963" s="401" t="n">
        <v>56</v>
      </c>
      <c r="BJ963" s="401" t="n">
        <v>57</v>
      </c>
      <c r="BK963" s="401" t="n">
        <v>58</v>
      </c>
      <c r="BL963" s="401" t="n">
        <v>59</v>
      </c>
      <c r="BM963" s="401" t="n">
        <v>60</v>
      </c>
      <c r="BN963" s="401" t="n">
        <v>61</v>
      </c>
      <c r="BO963" s="401" t="n">
        <v>62</v>
      </c>
      <c r="BP963" s="401" t="n">
        <v>63</v>
      </c>
      <c r="BQ963" s="401" t="n">
        <v>64</v>
      </c>
      <c r="BR963" s="401" t="n">
        <v>65</v>
      </c>
      <c r="BS963" s="401" t="n">
        <v>66</v>
      </c>
      <c r="BT963" s="401" t="n">
        <v>67</v>
      </c>
      <c r="BU963" s="401" t="n">
        <v>68</v>
      </c>
      <c r="BV963" s="401" t="n">
        <v>69</v>
      </c>
      <c r="BW963" s="401" t="n">
        <v>70</v>
      </c>
      <c r="BX963" s="401" t="n">
        <v>71</v>
      </c>
      <c r="BY963" s="401" t="n">
        <v>72</v>
      </c>
      <c r="BZ963" s="401" t="n">
        <v>73</v>
      </c>
      <c r="CA963" s="401" t="n">
        <v>74</v>
      </c>
      <c r="CB963" s="401" t="n">
        <v>75</v>
      </c>
      <c r="CC963" s="401" t="n">
        <v>76</v>
      </c>
      <c r="CD963" s="401" t="n">
        <v>77</v>
      </c>
      <c r="CE963" s="401" t="n">
        <v>78</v>
      </c>
      <c r="CF963" s="401" t="n">
        <v>79</v>
      </c>
      <c r="CG963" s="401" t="n">
        <v>80</v>
      </c>
      <c r="CH963" s="401" t="n">
        <v>81</v>
      </c>
      <c r="CI963" s="401" t="n">
        <v>82</v>
      </c>
      <c r="CJ963" s="401" t="n">
        <v>83</v>
      </c>
      <c r="CK963" s="401" t="n">
        <v>84</v>
      </c>
      <c r="CL963" s="401" t="n">
        <v>85</v>
      </c>
      <c r="CM963" s="401" t="n">
        <v>86</v>
      </c>
      <c r="CN963" s="401" t="n">
        <v>87</v>
      </c>
      <c r="CO963" s="401" t="n">
        <v>88</v>
      </c>
      <c r="CP963" s="401" t="n">
        <v>89</v>
      </c>
      <c r="CQ963" s="401" t="n">
        <v>90</v>
      </c>
      <c r="CR963" s="401" t="n">
        <v>91</v>
      </c>
      <c r="CS963" s="401" t="n">
        <v>92</v>
      </c>
      <c r="CT963" s="401" t="n">
        <v>93</v>
      </c>
      <c r="CU963" s="401" t="n">
        <v>94</v>
      </c>
      <c r="CV963" s="401" t="n">
        <v>95</v>
      </c>
      <c r="CW963" s="401" t="n">
        <v>96</v>
      </c>
      <c r="CX963" s="401" t="n">
        <v>97</v>
      </c>
      <c r="CY963" s="401" t="n">
        <v>98</v>
      </c>
      <c r="CZ963" s="401" t="n">
        <v>99</v>
      </c>
      <c r="DA963" s="401" t="n">
        <v>100</v>
      </c>
      <c r="DB963" s="401" t="n">
        <v>101</v>
      </c>
      <c r="DC963" s="401" t="n">
        <v>102</v>
      </c>
      <c r="DD963" s="401" t="n">
        <v>103</v>
      </c>
      <c r="DE963" s="401" t="n">
        <v>104</v>
      </c>
      <c r="DF963" s="401" t="n">
        <v>105</v>
      </c>
      <c r="DG963" s="401" t="n">
        <v>106</v>
      </c>
      <c r="DH963" s="401" t="n">
        <v>107</v>
      </c>
      <c r="DI963" s="401" t="n">
        <v>108</v>
      </c>
      <c r="DJ963" s="401" t="n">
        <v>109</v>
      </c>
      <c r="DK963" s="401" t="n">
        <v>110</v>
      </c>
      <c r="DL963" s="401" t="n">
        <v>111</v>
      </c>
      <c r="DM963" s="401" t="n">
        <v>112</v>
      </c>
      <c r="DN963" s="401" t="n">
        <v>113</v>
      </c>
      <c r="DO963" s="401" t="n">
        <v>114</v>
      </c>
      <c r="DP963" s="401" t="n">
        <v>115</v>
      </c>
      <c r="DQ963" s="401" t="n">
        <v>116</v>
      </c>
      <c r="DR963" s="401" t="n">
        <v>117</v>
      </c>
      <c r="DS963" s="401" t="n">
        <v>118</v>
      </c>
      <c r="DT963" s="401" t="n">
        <v>119</v>
      </c>
      <c r="DU963" s="401" t="n">
        <v>120</v>
      </c>
      <c r="DV963" s="401" t="n">
        <v>121</v>
      </c>
      <c r="DW963" s="401" t="n">
        <v>122</v>
      </c>
      <c r="DX963" s="401" t="n">
        <v>123</v>
      </c>
      <c r="DY963" s="401" t="n">
        <v>124</v>
      </c>
      <c r="DZ963" s="401" t="n">
        <v>125</v>
      </c>
      <c r="EA963" s="401" t="n">
        <v>126</v>
      </c>
      <c r="EB963" s="401" t="n">
        <v>127</v>
      </c>
      <c r="EC963" s="401" t="n">
        <v>128</v>
      </c>
      <c r="ED963" s="401" t="n">
        <v>129</v>
      </c>
      <c r="EE963" s="401" t="n">
        <v>130</v>
      </c>
      <c r="EF963" s="401" t="n">
        <v>131</v>
      </c>
      <c r="EG963" s="401" t="n">
        <v>132</v>
      </c>
      <c r="EH963" s="401" t="n">
        <v>133</v>
      </c>
      <c r="EI963" s="401" t="n">
        <v>134</v>
      </c>
      <c r="EJ963" s="401" t="n">
        <v>135</v>
      </c>
      <c r="EK963" s="401" t="n">
        <v>136</v>
      </c>
      <c r="EL963" s="401" t="n">
        <v>137</v>
      </c>
      <c r="EM963" s="401" t="n">
        <v>138</v>
      </c>
      <c r="EN963" s="401" t="n">
        <v>139</v>
      </c>
      <c r="EO963" s="401" t="n">
        <v>140</v>
      </c>
      <c r="EP963" s="401" t="n">
        <v>141</v>
      </c>
      <c r="EQ963" s="401" t="n">
        <v>142</v>
      </c>
      <c r="ER963" s="401" t="n">
        <v>143</v>
      </c>
      <c r="ES963" s="401" t="n">
        <v>144</v>
      </c>
      <c r="ET963" s="401" t="n">
        <v>145</v>
      </c>
      <c r="EU963" s="401" t="n">
        <v>146</v>
      </c>
      <c r="EV963" s="401" t="n">
        <v>147</v>
      </c>
      <c r="EW963" s="401" t="n">
        <v>148</v>
      </c>
      <c r="EX963" s="401" t="n">
        <v>149</v>
      </c>
      <c r="EY963" s="401" t="n">
        <v>150</v>
      </c>
      <c r="EZ963" s="401" t="n">
        <v>151</v>
      </c>
      <c r="FA963" s="401" t="n">
        <v>152</v>
      </c>
      <c r="FB963" s="401" t="n">
        <v>153</v>
      </c>
      <c r="FC963" s="401" t="n">
        <v>154</v>
      </c>
      <c r="FD963" s="401" t="n">
        <v>155</v>
      </c>
      <c r="FE963" s="401" t="n">
        <v>156</v>
      </c>
      <c r="FF963" s="401" t="n">
        <v>157</v>
      </c>
      <c r="FG963" s="401" t="n">
        <v>158</v>
      </c>
      <c r="FH963" s="401" t="n">
        <v>159</v>
      </c>
      <c r="FI963" s="401" t="n">
        <v>160</v>
      </c>
      <c r="FJ963" s="401" t="n">
        <v>161</v>
      </c>
      <c r="FK963" s="401" t="n">
        <v>162</v>
      </c>
      <c r="FL963" s="401" t="n">
        <v>163</v>
      </c>
      <c r="FM963" s="401" t="n">
        <v>164</v>
      </c>
      <c r="FN963" s="401" t="n">
        <v>165</v>
      </c>
      <c r="FO963" s="401" t="n">
        <v>166</v>
      </c>
      <c r="FP963" s="401" t="n">
        <v>167</v>
      </c>
      <c r="FQ963" s="401" t="n">
        <v>168</v>
      </c>
      <c r="FR963" s="401" t="n">
        <v>169</v>
      </c>
      <c r="FS963" s="401" t="n">
        <v>170</v>
      </c>
      <c r="FT963" s="401" t="n">
        <v>171</v>
      </c>
      <c r="FU963" s="401" t="n">
        <v>172</v>
      </c>
      <c r="FV963" s="401" t="n">
        <v>173</v>
      </c>
      <c r="FW963" s="401" t="n">
        <v>174</v>
      </c>
      <c r="FX963" s="401" t="n">
        <v>175</v>
      </c>
      <c r="FY963" s="401" t="n">
        <v>176</v>
      </c>
      <c r="FZ963" s="401" t="n">
        <v>177</v>
      </c>
      <c r="GA963" s="401" t="n">
        <v>178</v>
      </c>
      <c r="GB963" s="401" t="n">
        <v>179</v>
      </c>
      <c r="GC963" s="401" t="n">
        <v>180</v>
      </c>
      <c r="GD963" s="401" t="n">
        <v>181</v>
      </c>
      <c r="GE963" s="401" t="n">
        <v>182</v>
      </c>
      <c r="GF963" s="401" t="n">
        <v>183</v>
      </c>
      <c r="GG963" s="401" t="n">
        <v>184</v>
      </c>
      <c r="GH963" s="401" t="n">
        <v>185</v>
      </c>
      <c r="GI963" s="401" t="n">
        <v>186</v>
      </c>
      <c r="GJ963" s="401" t="n">
        <v>187</v>
      </c>
      <c r="GK963" s="401" t="n">
        <v>188</v>
      </c>
      <c r="GL963" s="401" t="n">
        <v>189</v>
      </c>
      <c r="GM963" s="401" t="n">
        <v>190</v>
      </c>
      <c r="GN963" s="401" t="n">
        <v>191</v>
      </c>
      <c r="GO963" s="401" t="n">
        <v>192</v>
      </c>
      <c r="GP963" s="401" t="n">
        <v>193</v>
      </c>
      <c r="GQ963" s="401" t="n">
        <v>194</v>
      </c>
      <c r="GR963" s="401" t="n">
        <v>195</v>
      </c>
    </row>
    <row r="964" customFormat="false" ht="12.75" hidden="false" customHeight="false" outlineLevel="0" collapsed="false">
      <c r="E964" s="401" t="s">
        <v>225</v>
      </c>
      <c r="F964" s="401" t="n">
        <v>179</v>
      </c>
      <c r="G964" s="401" t="n">
        <v>26</v>
      </c>
      <c r="H964" s="401" t="n">
        <v>124</v>
      </c>
      <c r="I964" s="401" t="n">
        <v>98</v>
      </c>
      <c r="J964" s="401" t="n">
        <v>181</v>
      </c>
      <c r="K964" s="401" t="n">
        <v>139</v>
      </c>
      <c r="L964" s="401" t="n">
        <v>163</v>
      </c>
      <c r="M964" s="401" t="n">
        <v>79</v>
      </c>
      <c r="N964" s="401" t="n">
        <v>128</v>
      </c>
      <c r="O964" s="401" t="n">
        <v>176</v>
      </c>
      <c r="P964" s="401" t="n">
        <v>80</v>
      </c>
      <c r="Q964" s="401" t="n">
        <v>14</v>
      </c>
      <c r="R964" s="401" t="n">
        <v>92</v>
      </c>
      <c r="S964" s="401" t="n">
        <v>166</v>
      </c>
      <c r="T964" s="401" t="n">
        <v>112</v>
      </c>
      <c r="U964" s="401" t="n">
        <v>140</v>
      </c>
      <c r="V964" s="401" t="n">
        <v>188</v>
      </c>
      <c r="W964" s="401" t="n">
        <v>157</v>
      </c>
      <c r="X964" s="401" t="n">
        <v>76</v>
      </c>
      <c r="Y964" s="401" t="n">
        <v>108</v>
      </c>
      <c r="Z964" s="401" t="n">
        <v>75</v>
      </c>
      <c r="AA964" s="401" t="n">
        <v>11</v>
      </c>
      <c r="AB964" s="401" t="n">
        <v>35</v>
      </c>
      <c r="AC964" s="401" t="n">
        <v>160</v>
      </c>
      <c r="AD964" s="401" t="n">
        <v>193</v>
      </c>
      <c r="AE964" s="401" t="n">
        <v>129</v>
      </c>
      <c r="AF964" s="401" t="n">
        <v>3</v>
      </c>
      <c r="AG964" s="401" t="n">
        <v>74</v>
      </c>
      <c r="AH964" s="401" t="n">
        <v>185</v>
      </c>
      <c r="AI964" s="401" t="n">
        <v>192</v>
      </c>
      <c r="AJ964" s="401" t="n">
        <v>88</v>
      </c>
      <c r="AK964" s="401" t="n">
        <v>68</v>
      </c>
      <c r="AL964" s="401" t="n">
        <v>12</v>
      </c>
      <c r="AM964" s="401" t="n">
        <v>167</v>
      </c>
      <c r="AN964" s="401" t="n">
        <v>46</v>
      </c>
      <c r="AO964" s="401" t="n">
        <v>175</v>
      </c>
      <c r="AP964" s="401" t="n">
        <v>31</v>
      </c>
      <c r="AQ964" s="401" t="n">
        <v>65</v>
      </c>
      <c r="AR964" s="401" t="n">
        <v>130</v>
      </c>
      <c r="AS964" s="401" t="n">
        <v>77</v>
      </c>
      <c r="AT964" s="401" t="n">
        <v>17</v>
      </c>
      <c r="AU964" s="401" t="n">
        <v>86</v>
      </c>
      <c r="AV964" s="401" t="n">
        <v>147</v>
      </c>
      <c r="AW964" s="401" t="n">
        <v>67</v>
      </c>
      <c r="AX964" s="401" t="n">
        <v>114</v>
      </c>
      <c r="AY964" s="401" t="n">
        <v>39</v>
      </c>
      <c r="AZ964" s="401" t="n">
        <v>133</v>
      </c>
      <c r="BA964" s="401" t="n">
        <v>95</v>
      </c>
      <c r="BB964" s="401" t="n">
        <v>6</v>
      </c>
      <c r="BC964" s="401" t="n">
        <v>22</v>
      </c>
      <c r="BD964" s="401" t="n">
        <v>115</v>
      </c>
      <c r="BE964" s="401" t="n">
        <v>150</v>
      </c>
      <c r="BF964" s="401" t="n">
        <v>132</v>
      </c>
      <c r="BG964" s="401" t="n">
        <v>97</v>
      </c>
      <c r="BH964" s="401" t="n">
        <v>91</v>
      </c>
      <c r="BI964" s="401" t="n">
        <v>25</v>
      </c>
      <c r="BJ964" s="401" t="n">
        <v>178</v>
      </c>
      <c r="BK964" s="401" t="n">
        <v>106</v>
      </c>
      <c r="BL964" s="401" t="n">
        <v>161</v>
      </c>
      <c r="BM964" s="401" t="n">
        <v>141</v>
      </c>
      <c r="BN964" s="401" t="n">
        <v>174</v>
      </c>
      <c r="BO964" s="401" t="n">
        <v>81</v>
      </c>
      <c r="BP964" s="401" t="n">
        <v>100</v>
      </c>
      <c r="BQ964" s="401" t="n">
        <v>90</v>
      </c>
      <c r="BR964" s="401" t="n">
        <v>57</v>
      </c>
      <c r="BS964" s="401" t="n">
        <v>49</v>
      </c>
      <c r="BT964" s="401" t="n">
        <v>15</v>
      </c>
      <c r="BU964" s="401" t="n">
        <v>134</v>
      </c>
      <c r="BV964" s="401" t="n">
        <v>137</v>
      </c>
      <c r="BW964" s="401" t="n">
        <v>148</v>
      </c>
      <c r="BX964" s="401" t="n">
        <v>20</v>
      </c>
      <c r="BY964" s="401" t="n">
        <v>111</v>
      </c>
      <c r="BZ964" s="401" t="n">
        <v>122</v>
      </c>
      <c r="CA964" s="401" t="n">
        <v>28</v>
      </c>
      <c r="CB964" s="401" t="n">
        <v>116</v>
      </c>
      <c r="CC964" s="401" t="n">
        <v>93</v>
      </c>
      <c r="CD964" s="401" t="n">
        <v>118</v>
      </c>
      <c r="CE964" s="401" t="n">
        <v>84</v>
      </c>
      <c r="CF964" s="401" t="n">
        <v>42</v>
      </c>
      <c r="CG964" s="401" t="n">
        <v>168</v>
      </c>
      <c r="CH964" s="401" t="n">
        <v>33</v>
      </c>
      <c r="CI964" s="401" t="n">
        <v>165</v>
      </c>
      <c r="CJ964" s="401" t="n">
        <v>169</v>
      </c>
      <c r="CK964" s="401" t="n">
        <v>153</v>
      </c>
      <c r="CL964" s="401" t="n">
        <v>72</v>
      </c>
      <c r="CM964" s="401" t="n">
        <v>4</v>
      </c>
      <c r="CN964" s="401" t="n">
        <v>40</v>
      </c>
      <c r="CO964" s="401" t="n">
        <v>99</v>
      </c>
      <c r="CP964" s="401" t="n">
        <v>131</v>
      </c>
      <c r="CQ964" s="401" t="n">
        <v>104</v>
      </c>
      <c r="CR964" s="401" t="n">
        <v>55</v>
      </c>
      <c r="CS964" s="401" t="n">
        <v>13</v>
      </c>
      <c r="CT964" s="401" t="n">
        <v>19</v>
      </c>
      <c r="CU964" s="401" t="n">
        <v>182</v>
      </c>
      <c r="CV964" s="401" t="n">
        <v>59</v>
      </c>
      <c r="CW964" s="401" t="n">
        <v>127</v>
      </c>
      <c r="CX964" s="401" t="n">
        <v>101</v>
      </c>
      <c r="CY964" s="401" t="n">
        <v>64</v>
      </c>
      <c r="CZ964" s="401" t="n">
        <v>21</v>
      </c>
      <c r="DA964" s="401" t="n">
        <v>48</v>
      </c>
      <c r="DB964" s="401" t="n">
        <v>183</v>
      </c>
      <c r="DC964" s="401" t="n">
        <v>191</v>
      </c>
      <c r="DD964" s="401" t="n">
        <v>117</v>
      </c>
      <c r="DE964" s="401" t="n">
        <v>158</v>
      </c>
      <c r="DF964" s="401" t="n">
        <v>87</v>
      </c>
      <c r="DG964" s="401" t="n">
        <v>83</v>
      </c>
      <c r="DH964" s="401" t="n">
        <v>78</v>
      </c>
      <c r="DI964" s="401" t="n">
        <v>54</v>
      </c>
      <c r="DJ964" s="401" t="n">
        <v>23</v>
      </c>
      <c r="DK964" s="401" t="n">
        <v>44</v>
      </c>
      <c r="DL964" s="401" t="n">
        <v>37</v>
      </c>
      <c r="DM964" s="401" t="n">
        <v>24</v>
      </c>
      <c r="DN964" s="401" t="n">
        <v>51</v>
      </c>
      <c r="DO964" s="401" t="n">
        <v>45</v>
      </c>
      <c r="DP964" s="401" t="n">
        <v>32</v>
      </c>
      <c r="DQ964" s="401" t="n">
        <v>123</v>
      </c>
      <c r="DR964" s="401" t="n">
        <v>136</v>
      </c>
      <c r="DS964" s="401" t="n">
        <v>120</v>
      </c>
      <c r="DT964" s="401" t="n">
        <v>66</v>
      </c>
      <c r="DU964" s="401" t="n">
        <v>189</v>
      </c>
      <c r="DV964" s="401" t="n">
        <v>82</v>
      </c>
      <c r="DW964" s="401" t="n">
        <v>63</v>
      </c>
      <c r="DX964" s="401" t="n">
        <v>170</v>
      </c>
      <c r="DY964" s="401" t="n">
        <v>47</v>
      </c>
      <c r="DZ964" s="401" t="n">
        <v>126</v>
      </c>
      <c r="EA964" s="401" t="n">
        <v>173</v>
      </c>
      <c r="EB964" s="401" t="n">
        <v>58</v>
      </c>
      <c r="EC964" s="401" t="n">
        <v>9</v>
      </c>
      <c r="ED964" s="401" t="n">
        <v>71</v>
      </c>
      <c r="EE964" s="401" t="n">
        <v>27</v>
      </c>
      <c r="EF964" s="401" t="n">
        <v>187</v>
      </c>
      <c r="EG964" s="401" t="n">
        <v>1</v>
      </c>
      <c r="EH964" s="401" t="n">
        <v>156</v>
      </c>
      <c r="EI964" s="401" t="n">
        <v>171</v>
      </c>
      <c r="EJ964" s="401" t="n">
        <v>103</v>
      </c>
      <c r="EK964" s="401" t="n">
        <v>89</v>
      </c>
      <c r="EL964" s="401" t="n">
        <v>69</v>
      </c>
      <c r="EM964" s="401" t="n">
        <v>155</v>
      </c>
      <c r="EN964" s="401" t="n">
        <v>172</v>
      </c>
      <c r="EO964" s="401" t="n">
        <v>18</v>
      </c>
      <c r="EP964" s="401" t="n">
        <v>60</v>
      </c>
      <c r="EQ964" s="401" t="n">
        <v>70</v>
      </c>
      <c r="ER964" s="401" t="n">
        <v>109</v>
      </c>
      <c r="ES964" s="401" t="n">
        <v>96</v>
      </c>
      <c r="ET964" s="401" t="n">
        <v>36</v>
      </c>
      <c r="EU964" s="401" t="n">
        <v>164</v>
      </c>
      <c r="EV964" s="401" t="n">
        <v>43</v>
      </c>
      <c r="EW964" s="401" t="n">
        <v>2</v>
      </c>
      <c r="EX964" s="401" t="n">
        <v>73</v>
      </c>
      <c r="EY964" s="401" t="n">
        <v>177</v>
      </c>
      <c r="EZ964" s="401" t="n">
        <v>113</v>
      </c>
      <c r="FA964" s="401" t="n">
        <v>119</v>
      </c>
      <c r="FB964" s="401" t="n">
        <v>50</v>
      </c>
      <c r="FC964" s="401" t="n">
        <v>56</v>
      </c>
      <c r="FD964" s="401" t="n">
        <v>102</v>
      </c>
      <c r="FE964" s="401" t="n">
        <v>125</v>
      </c>
      <c r="FF964" s="401" t="n">
        <v>149</v>
      </c>
      <c r="FG964" s="401" t="n">
        <v>152</v>
      </c>
      <c r="FH964" s="401" t="n">
        <v>162</v>
      </c>
      <c r="FI964" s="401" t="n">
        <v>16</v>
      </c>
      <c r="FJ964" s="401" t="n">
        <v>110</v>
      </c>
      <c r="FK964" s="401" t="n">
        <v>94</v>
      </c>
      <c r="FL964" s="401" t="n">
        <v>144</v>
      </c>
      <c r="FM964" s="401" t="n">
        <v>146</v>
      </c>
      <c r="FN964" s="401" t="n">
        <v>121</v>
      </c>
      <c r="FO964" s="401" t="n">
        <v>62</v>
      </c>
      <c r="FP964" s="401" t="n">
        <v>143</v>
      </c>
      <c r="FQ964" s="401" t="n">
        <v>52</v>
      </c>
      <c r="FR964" s="401" t="n">
        <v>7</v>
      </c>
      <c r="FS964" s="401" t="n">
        <v>184</v>
      </c>
      <c r="FT964" s="401" t="n">
        <v>5</v>
      </c>
      <c r="FU964" s="401" t="n">
        <v>8</v>
      </c>
      <c r="FV964" s="401" t="n">
        <v>190</v>
      </c>
      <c r="FW964" s="401" t="n">
        <v>41</v>
      </c>
      <c r="FX964" s="401" t="n">
        <v>151</v>
      </c>
      <c r="FY964" s="401" t="n">
        <v>85</v>
      </c>
      <c r="FZ964" s="401" t="n">
        <v>145</v>
      </c>
      <c r="GA964" s="401" t="n">
        <v>105</v>
      </c>
      <c r="GB964" s="401" t="n">
        <v>10</v>
      </c>
      <c r="GC964" s="401" t="n">
        <v>138</v>
      </c>
      <c r="GD964" s="401" t="n">
        <v>29</v>
      </c>
      <c r="GE964" s="401" t="n">
        <v>159</v>
      </c>
      <c r="GF964" s="401" t="n">
        <v>195</v>
      </c>
      <c r="GG964" s="401" t="n">
        <v>186</v>
      </c>
      <c r="GH964" s="401" t="n">
        <v>53</v>
      </c>
      <c r="GI964" s="401" t="n">
        <v>135</v>
      </c>
      <c r="GJ964" s="401" t="n">
        <v>194</v>
      </c>
      <c r="GK964" s="401" t="n">
        <v>142</v>
      </c>
      <c r="GL964" s="401" t="n">
        <v>61</v>
      </c>
      <c r="GM964" s="401" t="n">
        <v>38</v>
      </c>
      <c r="GN964" s="401" t="n">
        <v>180</v>
      </c>
      <c r="GO964" s="401" t="n">
        <v>30</v>
      </c>
      <c r="GP964" s="401" t="n">
        <v>154</v>
      </c>
      <c r="GQ964" s="401" t="n">
        <v>107</v>
      </c>
      <c r="GR964" s="401" t="n">
        <v>34</v>
      </c>
    </row>
    <row r="965" customFormat="false" ht="12.75" hidden="false" customHeight="false" outlineLevel="0" collapsed="false">
      <c r="E965" s="401" t="s">
        <v>227</v>
      </c>
      <c r="F965" s="401" t="n">
        <v>189</v>
      </c>
      <c r="G965" s="401" t="n">
        <v>85</v>
      </c>
      <c r="H965" s="401" t="n">
        <v>49</v>
      </c>
      <c r="I965" s="401" t="n">
        <v>183</v>
      </c>
      <c r="J965" s="401" t="n">
        <v>37</v>
      </c>
      <c r="K965" s="401" t="n">
        <v>98</v>
      </c>
      <c r="L965" s="401" t="n">
        <v>144</v>
      </c>
      <c r="M965" s="401" t="n">
        <v>14</v>
      </c>
      <c r="N965" s="401" t="n">
        <v>68</v>
      </c>
      <c r="O965" s="401" t="n">
        <v>4</v>
      </c>
      <c r="P965" s="401" t="n">
        <v>18</v>
      </c>
      <c r="Q965" s="401" t="n">
        <v>50</v>
      </c>
      <c r="R965" s="401" t="n">
        <v>94</v>
      </c>
      <c r="S965" s="401" t="n">
        <v>152</v>
      </c>
      <c r="T965" s="401" t="n">
        <v>26</v>
      </c>
      <c r="U965" s="401" t="n">
        <v>102</v>
      </c>
      <c r="V965" s="401" t="n">
        <v>169</v>
      </c>
      <c r="W965" s="401" t="n">
        <v>175</v>
      </c>
      <c r="X965" s="401" t="n">
        <v>123</v>
      </c>
      <c r="Y965" s="401" t="n">
        <v>78</v>
      </c>
      <c r="Z965" s="401" t="n">
        <v>42</v>
      </c>
      <c r="AA965" s="401" t="n">
        <v>91</v>
      </c>
      <c r="AB965" s="401" t="n">
        <v>192</v>
      </c>
      <c r="AC965" s="401" t="n">
        <v>133</v>
      </c>
      <c r="AD965" s="401" t="n">
        <v>161</v>
      </c>
      <c r="AE965" s="401" t="n">
        <v>104</v>
      </c>
      <c r="AF965" s="401" t="n">
        <v>193</v>
      </c>
      <c r="AG965" s="401" t="n">
        <v>24</v>
      </c>
      <c r="AH965" s="401" t="n">
        <v>46</v>
      </c>
      <c r="AI965" s="401" t="n">
        <v>166</v>
      </c>
      <c r="AJ965" s="401" t="n">
        <v>138</v>
      </c>
      <c r="AK965" s="401" t="n">
        <v>129</v>
      </c>
      <c r="AL965" s="401" t="n">
        <v>162</v>
      </c>
      <c r="AM965" s="401" t="n">
        <v>60</v>
      </c>
      <c r="AN965" s="401" t="n">
        <v>93</v>
      </c>
      <c r="AO965" s="401" t="n">
        <v>112</v>
      </c>
      <c r="AP965" s="401" t="n">
        <v>124</v>
      </c>
      <c r="AQ965" s="401" t="n">
        <v>137</v>
      </c>
      <c r="AR965" s="401" t="n">
        <v>33</v>
      </c>
      <c r="AS965" s="401" t="n">
        <v>96</v>
      </c>
      <c r="AT965" s="401" t="n">
        <v>69</v>
      </c>
      <c r="AU965" s="401" t="n">
        <v>158</v>
      </c>
      <c r="AV965" s="401" t="n">
        <v>182</v>
      </c>
      <c r="AW965" s="401" t="n">
        <v>188</v>
      </c>
      <c r="AX965" s="401" t="n">
        <v>101</v>
      </c>
      <c r="AY965" s="401" t="n">
        <v>114</v>
      </c>
      <c r="AZ965" s="401" t="n">
        <v>95</v>
      </c>
      <c r="BA965" s="401" t="n">
        <v>167</v>
      </c>
      <c r="BB965" s="401" t="n">
        <v>3</v>
      </c>
      <c r="BC965" s="401" t="n">
        <v>89</v>
      </c>
      <c r="BD965" s="401" t="n">
        <v>45</v>
      </c>
      <c r="BE965" s="401" t="n">
        <v>103</v>
      </c>
      <c r="BF965" s="401" t="n">
        <v>29</v>
      </c>
      <c r="BG965" s="401" t="n">
        <v>157</v>
      </c>
      <c r="BH965" s="401" t="n">
        <v>58</v>
      </c>
      <c r="BI965" s="401" t="n">
        <v>34</v>
      </c>
      <c r="BJ965" s="401" t="n">
        <v>139</v>
      </c>
      <c r="BK965" s="401" t="n">
        <v>194</v>
      </c>
      <c r="BL965" s="401" t="n">
        <v>82</v>
      </c>
      <c r="BM965" s="401" t="n">
        <v>62</v>
      </c>
      <c r="BN965" s="401" t="n">
        <v>10</v>
      </c>
      <c r="BO965" s="401" t="n">
        <v>109</v>
      </c>
      <c r="BP965" s="401" t="n">
        <v>30</v>
      </c>
      <c r="BQ965" s="401" t="n">
        <v>116</v>
      </c>
      <c r="BR965" s="401" t="n">
        <v>1</v>
      </c>
      <c r="BS965" s="401" t="n">
        <v>154</v>
      </c>
      <c r="BT965" s="401" t="n">
        <v>181</v>
      </c>
      <c r="BU965" s="401" t="n">
        <v>70</v>
      </c>
      <c r="BV965" s="401" t="n">
        <v>136</v>
      </c>
      <c r="BW965" s="401" t="n">
        <v>63</v>
      </c>
      <c r="BX965" s="401" t="n">
        <v>165</v>
      </c>
      <c r="BY965" s="401" t="n">
        <v>19</v>
      </c>
      <c r="BZ965" s="401" t="n">
        <v>119</v>
      </c>
      <c r="CA965" s="401" t="n">
        <v>187</v>
      </c>
      <c r="CB965" s="401" t="n">
        <v>92</v>
      </c>
      <c r="CC965" s="401" t="n">
        <v>195</v>
      </c>
      <c r="CD965" s="401" t="n">
        <v>99</v>
      </c>
      <c r="CE965" s="401" t="n">
        <v>171</v>
      </c>
      <c r="CF965" s="401" t="n">
        <v>81</v>
      </c>
      <c r="CG965" s="401" t="n">
        <v>163</v>
      </c>
      <c r="CH965" s="401" t="n">
        <v>15</v>
      </c>
      <c r="CI965" s="401" t="n">
        <v>16</v>
      </c>
      <c r="CJ965" s="401" t="n">
        <v>126</v>
      </c>
      <c r="CK965" s="401" t="n">
        <v>122</v>
      </c>
      <c r="CL965" s="401" t="n">
        <v>2</v>
      </c>
      <c r="CM965" s="401" t="n">
        <v>185</v>
      </c>
      <c r="CN965" s="401" t="n">
        <v>53</v>
      </c>
      <c r="CO965" s="401" t="n">
        <v>135</v>
      </c>
      <c r="CP965" s="401" t="n">
        <v>20</v>
      </c>
      <c r="CQ965" s="401" t="n">
        <v>83</v>
      </c>
      <c r="CR965" s="401" t="n">
        <v>44</v>
      </c>
      <c r="CS965" s="401" t="n">
        <v>125</v>
      </c>
      <c r="CT965" s="401" t="n">
        <v>146</v>
      </c>
      <c r="CU965" s="401" t="n">
        <v>13</v>
      </c>
      <c r="CV965" s="401" t="n">
        <v>106</v>
      </c>
      <c r="CW965" s="401" t="n">
        <v>57</v>
      </c>
      <c r="CX965" s="401" t="n">
        <v>73</v>
      </c>
      <c r="CY965" s="401" t="n">
        <v>40</v>
      </c>
      <c r="CZ965" s="401" t="n">
        <v>132</v>
      </c>
      <c r="DA965" s="401" t="n">
        <v>127</v>
      </c>
      <c r="DB965" s="401" t="n">
        <v>120</v>
      </c>
      <c r="DC965" s="401" t="n">
        <v>131</v>
      </c>
      <c r="DD965" s="401" t="n">
        <v>121</v>
      </c>
      <c r="DE965" s="401" t="n">
        <v>75</v>
      </c>
      <c r="DF965" s="401" t="n">
        <v>174</v>
      </c>
      <c r="DG965" s="401" t="n">
        <v>32</v>
      </c>
      <c r="DH965" s="401" t="n">
        <v>128</v>
      </c>
      <c r="DI965" s="401" t="n">
        <v>27</v>
      </c>
      <c r="DJ965" s="401" t="n">
        <v>43</v>
      </c>
      <c r="DK965" s="401" t="n">
        <v>178</v>
      </c>
      <c r="DL965" s="401" t="n">
        <v>74</v>
      </c>
      <c r="DM965" s="401" t="n">
        <v>28</v>
      </c>
      <c r="DN965" s="401" t="n">
        <v>61</v>
      </c>
      <c r="DO965" s="401" t="n">
        <v>151</v>
      </c>
      <c r="DP965" s="401" t="n">
        <v>173</v>
      </c>
      <c r="DQ965" s="401" t="n">
        <v>97</v>
      </c>
      <c r="DR965" s="401" t="n">
        <v>23</v>
      </c>
      <c r="DS965" s="401" t="n">
        <v>159</v>
      </c>
      <c r="DT965" s="401" t="n">
        <v>117</v>
      </c>
      <c r="DU965" s="401" t="n">
        <v>164</v>
      </c>
      <c r="DV965" s="401" t="n">
        <v>184</v>
      </c>
      <c r="DW965" s="401" t="n">
        <v>56</v>
      </c>
      <c r="DX965" s="401" t="n">
        <v>6</v>
      </c>
      <c r="DY965" s="401" t="n">
        <v>5</v>
      </c>
      <c r="DZ965" s="401" t="n">
        <v>186</v>
      </c>
      <c r="EA965" s="401" t="n">
        <v>130</v>
      </c>
      <c r="EB965" s="401" t="n">
        <v>100</v>
      </c>
      <c r="EC965" s="401" t="n">
        <v>172</v>
      </c>
      <c r="ED965" s="401" t="n">
        <v>88</v>
      </c>
      <c r="EE965" s="401" t="n">
        <v>17</v>
      </c>
      <c r="EF965" s="401" t="n">
        <v>153</v>
      </c>
      <c r="EG965" s="401" t="n">
        <v>65</v>
      </c>
      <c r="EH965" s="401" t="n">
        <v>149</v>
      </c>
      <c r="EI965" s="401" t="n">
        <v>143</v>
      </c>
      <c r="EJ965" s="401" t="n">
        <v>11</v>
      </c>
      <c r="EK965" s="401" t="n">
        <v>145</v>
      </c>
      <c r="EL965" s="401" t="n">
        <v>168</v>
      </c>
      <c r="EM965" s="401" t="n">
        <v>41</v>
      </c>
      <c r="EN965" s="401" t="n">
        <v>80</v>
      </c>
      <c r="EO965" s="401" t="n">
        <v>147</v>
      </c>
      <c r="EP965" s="401" t="n">
        <v>148</v>
      </c>
      <c r="EQ965" s="401" t="n">
        <v>54</v>
      </c>
      <c r="ER965" s="401" t="n">
        <v>177</v>
      </c>
      <c r="ES965" s="401" t="n">
        <v>8</v>
      </c>
      <c r="ET965" s="401" t="n">
        <v>31</v>
      </c>
      <c r="EU965" s="401" t="n">
        <v>64</v>
      </c>
      <c r="EV965" s="401" t="n">
        <v>180</v>
      </c>
      <c r="EW965" s="401" t="n">
        <v>77</v>
      </c>
      <c r="EX965" s="401" t="n">
        <v>113</v>
      </c>
      <c r="EY965" s="401" t="n">
        <v>156</v>
      </c>
      <c r="EZ965" s="401" t="n">
        <v>59</v>
      </c>
      <c r="FA965" s="401" t="n">
        <v>9</v>
      </c>
      <c r="FB965" s="401" t="n">
        <v>47</v>
      </c>
      <c r="FC965" s="401" t="n">
        <v>110</v>
      </c>
      <c r="FD965" s="401" t="n">
        <v>66</v>
      </c>
      <c r="FE965" s="401" t="n">
        <v>134</v>
      </c>
      <c r="FF965" s="401" t="n">
        <v>190</v>
      </c>
      <c r="FG965" s="401" t="n">
        <v>7</v>
      </c>
      <c r="FH965" s="401" t="n">
        <v>12</v>
      </c>
      <c r="FI965" s="401" t="n">
        <v>39</v>
      </c>
      <c r="FJ965" s="401" t="n">
        <v>105</v>
      </c>
      <c r="FK965" s="401" t="n">
        <v>36</v>
      </c>
      <c r="FL965" s="401" t="n">
        <v>140</v>
      </c>
      <c r="FM965" s="401" t="n">
        <v>118</v>
      </c>
      <c r="FN965" s="401" t="n">
        <v>71</v>
      </c>
      <c r="FO965" s="401" t="n">
        <v>160</v>
      </c>
      <c r="FP965" s="401" t="n">
        <v>48</v>
      </c>
      <c r="FQ965" s="401" t="n">
        <v>150</v>
      </c>
      <c r="FR965" s="401" t="n">
        <v>52</v>
      </c>
      <c r="FS965" s="401" t="n">
        <v>142</v>
      </c>
      <c r="FT965" s="401" t="n">
        <v>87</v>
      </c>
      <c r="FU965" s="401" t="n">
        <v>35</v>
      </c>
      <c r="FV965" s="401" t="n">
        <v>176</v>
      </c>
      <c r="FW965" s="401" t="n">
        <v>25</v>
      </c>
      <c r="FX965" s="401" t="n">
        <v>111</v>
      </c>
      <c r="FY965" s="401" t="n">
        <v>90</v>
      </c>
      <c r="FZ965" s="401" t="n">
        <v>108</v>
      </c>
      <c r="GA965" s="401" t="n">
        <v>67</v>
      </c>
      <c r="GB965" s="401" t="n">
        <v>115</v>
      </c>
      <c r="GC965" s="401" t="n">
        <v>191</v>
      </c>
      <c r="GD965" s="401" t="n">
        <v>72</v>
      </c>
      <c r="GE965" s="401" t="n">
        <v>84</v>
      </c>
      <c r="GF965" s="401" t="n">
        <v>107</v>
      </c>
      <c r="GG965" s="401" t="n">
        <v>51</v>
      </c>
      <c r="GH965" s="401" t="n">
        <v>86</v>
      </c>
      <c r="GI965" s="401" t="n">
        <v>155</v>
      </c>
      <c r="GJ965" s="401" t="n">
        <v>79</v>
      </c>
      <c r="GK965" s="401" t="n">
        <v>22</v>
      </c>
      <c r="GL965" s="401" t="n">
        <v>55</v>
      </c>
      <c r="GM965" s="401" t="n">
        <v>179</v>
      </c>
      <c r="GN965" s="401" t="n">
        <v>38</v>
      </c>
      <c r="GO965" s="401" t="n">
        <v>170</v>
      </c>
      <c r="GP965" s="401" t="n">
        <v>21</v>
      </c>
      <c r="GQ965" s="401" t="n">
        <v>141</v>
      </c>
      <c r="GR965" s="401" t="n">
        <v>76</v>
      </c>
    </row>
    <row r="967" customFormat="false" ht="12.75" hidden="false" customHeight="false" outlineLevel="0" collapsed="false">
      <c r="D967" s="446" t="n">
        <v>196</v>
      </c>
      <c r="E967" s="39" t="s">
        <v>250</v>
      </c>
    </row>
    <row r="968" customFormat="false" ht="12.75" hidden="false" customHeight="false" outlineLevel="0" collapsed="false">
      <c r="E968" s="401" t="s">
        <v>198</v>
      </c>
      <c r="F968" s="401" t="n">
        <v>1</v>
      </c>
      <c r="G968" s="401" t="n">
        <v>2</v>
      </c>
      <c r="H968" s="401" t="n">
        <v>3</v>
      </c>
      <c r="I968" s="401" t="n">
        <v>4</v>
      </c>
      <c r="J968" s="401" t="n">
        <v>5</v>
      </c>
      <c r="K968" s="401" t="n">
        <v>6</v>
      </c>
      <c r="L968" s="401" t="n">
        <v>7</v>
      </c>
      <c r="M968" s="401" t="n">
        <v>8</v>
      </c>
      <c r="N968" s="401" t="n">
        <v>9</v>
      </c>
      <c r="O968" s="401" t="n">
        <v>10</v>
      </c>
      <c r="P968" s="401" t="n">
        <v>11</v>
      </c>
      <c r="Q968" s="401" t="n">
        <v>12</v>
      </c>
      <c r="R968" s="401" t="n">
        <v>13</v>
      </c>
      <c r="S968" s="401" t="n">
        <v>14</v>
      </c>
      <c r="T968" s="401" t="n">
        <v>15</v>
      </c>
      <c r="U968" s="401" t="n">
        <v>16</v>
      </c>
      <c r="V968" s="401" t="n">
        <v>17</v>
      </c>
      <c r="W968" s="401" t="n">
        <v>18</v>
      </c>
      <c r="X968" s="401" t="n">
        <v>19</v>
      </c>
      <c r="Y968" s="401" t="n">
        <v>20</v>
      </c>
      <c r="Z968" s="401" t="n">
        <v>21</v>
      </c>
      <c r="AA968" s="401" t="n">
        <v>22</v>
      </c>
      <c r="AB968" s="401" t="n">
        <v>23</v>
      </c>
      <c r="AC968" s="401" t="n">
        <v>24</v>
      </c>
      <c r="AD968" s="401" t="n">
        <v>25</v>
      </c>
      <c r="AE968" s="401" t="n">
        <v>26</v>
      </c>
      <c r="AF968" s="401" t="n">
        <v>27</v>
      </c>
      <c r="AG968" s="401" t="n">
        <v>28</v>
      </c>
      <c r="AH968" s="401" t="n">
        <v>29</v>
      </c>
      <c r="AI968" s="401" t="n">
        <v>30</v>
      </c>
      <c r="AJ968" s="401" t="n">
        <v>31</v>
      </c>
      <c r="AK968" s="401" t="n">
        <v>32</v>
      </c>
      <c r="AL968" s="401" t="n">
        <v>33</v>
      </c>
      <c r="AM968" s="401" t="n">
        <v>34</v>
      </c>
      <c r="AN968" s="401" t="n">
        <v>35</v>
      </c>
      <c r="AO968" s="401" t="n">
        <v>36</v>
      </c>
      <c r="AP968" s="401" t="n">
        <v>37</v>
      </c>
      <c r="AQ968" s="401" t="n">
        <v>38</v>
      </c>
      <c r="AR968" s="401" t="n">
        <v>39</v>
      </c>
      <c r="AS968" s="401" t="n">
        <v>40</v>
      </c>
      <c r="AT968" s="401" t="n">
        <v>41</v>
      </c>
      <c r="AU968" s="401" t="n">
        <v>42</v>
      </c>
      <c r="AV968" s="401" t="n">
        <v>43</v>
      </c>
      <c r="AW968" s="401" t="n">
        <v>44</v>
      </c>
      <c r="AX968" s="401" t="n">
        <v>45</v>
      </c>
      <c r="AY968" s="401" t="n">
        <v>46</v>
      </c>
      <c r="AZ968" s="401" t="n">
        <v>47</v>
      </c>
      <c r="BA968" s="401" t="n">
        <v>48</v>
      </c>
      <c r="BB968" s="401" t="n">
        <v>49</v>
      </c>
      <c r="BC968" s="401" t="n">
        <v>50</v>
      </c>
      <c r="BD968" s="401" t="n">
        <v>51</v>
      </c>
      <c r="BE968" s="401" t="n">
        <v>52</v>
      </c>
      <c r="BF968" s="401" t="n">
        <v>53</v>
      </c>
      <c r="BG968" s="401" t="n">
        <v>54</v>
      </c>
      <c r="BH968" s="401" t="n">
        <v>55</v>
      </c>
      <c r="BI968" s="401" t="n">
        <v>56</v>
      </c>
      <c r="BJ968" s="401" t="n">
        <v>57</v>
      </c>
      <c r="BK968" s="401" t="n">
        <v>58</v>
      </c>
      <c r="BL968" s="401" t="n">
        <v>59</v>
      </c>
      <c r="BM968" s="401" t="n">
        <v>60</v>
      </c>
      <c r="BN968" s="401" t="n">
        <v>61</v>
      </c>
      <c r="BO968" s="401" t="n">
        <v>62</v>
      </c>
      <c r="BP968" s="401" t="n">
        <v>63</v>
      </c>
      <c r="BQ968" s="401" t="n">
        <v>64</v>
      </c>
      <c r="BR968" s="401" t="n">
        <v>65</v>
      </c>
      <c r="BS968" s="401" t="n">
        <v>66</v>
      </c>
      <c r="BT968" s="401" t="n">
        <v>67</v>
      </c>
      <c r="BU968" s="401" t="n">
        <v>68</v>
      </c>
      <c r="BV968" s="401" t="n">
        <v>69</v>
      </c>
      <c r="BW968" s="401" t="n">
        <v>70</v>
      </c>
      <c r="BX968" s="401" t="n">
        <v>71</v>
      </c>
      <c r="BY968" s="401" t="n">
        <v>72</v>
      </c>
      <c r="BZ968" s="401" t="n">
        <v>73</v>
      </c>
      <c r="CA968" s="401" t="n">
        <v>74</v>
      </c>
      <c r="CB968" s="401" t="n">
        <v>75</v>
      </c>
      <c r="CC968" s="401" t="n">
        <v>76</v>
      </c>
      <c r="CD968" s="401" t="n">
        <v>77</v>
      </c>
      <c r="CE968" s="401" t="n">
        <v>78</v>
      </c>
      <c r="CF968" s="401" t="n">
        <v>79</v>
      </c>
      <c r="CG968" s="401" t="n">
        <v>80</v>
      </c>
      <c r="CH968" s="401" t="n">
        <v>81</v>
      </c>
      <c r="CI968" s="401" t="n">
        <v>82</v>
      </c>
      <c r="CJ968" s="401" t="n">
        <v>83</v>
      </c>
      <c r="CK968" s="401" t="n">
        <v>84</v>
      </c>
      <c r="CL968" s="401" t="n">
        <v>85</v>
      </c>
      <c r="CM968" s="401" t="n">
        <v>86</v>
      </c>
      <c r="CN968" s="401" t="n">
        <v>87</v>
      </c>
      <c r="CO968" s="401" t="n">
        <v>88</v>
      </c>
      <c r="CP968" s="401" t="n">
        <v>89</v>
      </c>
      <c r="CQ968" s="401" t="n">
        <v>90</v>
      </c>
      <c r="CR968" s="401" t="n">
        <v>91</v>
      </c>
      <c r="CS968" s="401" t="n">
        <v>92</v>
      </c>
      <c r="CT968" s="401" t="n">
        <v>93</v>
      </c>
      <c r="CU968" s="401" t="n">
        <v>94</v>
      </c>
      <c r="CV968" s="401" t="n">
        <v>95</v>
      </c>
      <c r="CW968" s="401" t="n">
        <v>96</v>
      </c>
      <c r="CX968" s="401" t="n">
        <v>97</v>
      </c>
      <c r="CY968" s="401" t="n">
        <v>98</v>
      </c>
      <c r="CZ968" s="401" t="n">
        <v>99</v>
      </c>
      <c r="DA968" s="401" t="n">
        <v>100</v>
      </c>
      <c r="DB968" s="401" t="n">
        <v>101</v>
      </c>
      <c r="DC968" s="401" t="n">
        <v>102</v>
      </c>
      <c r="DD968" s="401" t="n">
        <v>103</v>
      </c>
      <c r="DE968" s="401" t="n">
        <v>104</v>
      </c>
      <c r="DF968" s="401" t="n">
        <v>105</v>
      </c>
      <c r="DG968" s="401" t="n">
        <v>106</v>
      </c>
      <c r="DH968" s="401" t="n">
        <v>107</v>
      </c>
      <c r="DI968" s="401" t="n">
        <v>108</v>
      </c>
      <c r="DJ968" s="401" t="n">
        <v>109</v>
      </c>
      <c r="DK968" s="401" t="n">
        <v>110</v>
      </c>
      <c r="DL968" s="401" t="n">
        <v>111</v>
      </c>
      <c r="DM968" s="401" t="n">
        <v>112</v>
      </c>
      <c r="DN968" s="401" t="n">
        <v>113</v>
      </c>
      <c r="DO968" s="401" t="n">
        <v>114</v>
      </c>
      <c r="DP968" s="401" t="n">
        <v>115</v>
      </c>
      <c r="DQ968" s="401" t="n">
        <v>116</v>
      </c>
      <c r="DR968" s="401" t="n">
        <v>117</v>
      </c>
      <c r="DS968" s="401" t="n">
        <v>118</v>
      </c>
      <c r="DT968" s="401" t="n">
        <v>119</v>
      </c>
      <c r="DU968" s="401" t="n">
        <v>120</v>
      </c>
      <c r="DV968" s="401" t="n">
        <v>121</v>
      </c>
      <c r="DW968" s="401" t="n">
        <v>122</v>
      </c>
      <c r="DX968" s="401" t="n">
        <v>123</v>
      </c>
      <c r="DY968" s="401" t="n">
        <v>124</v>
      </c>
      <c r="DZ968" s="401" t="n">
        <v>125</v>
      </c>
      <c r="EA968" s="401" t="n">
        <v>126</v>
      </c>
      <c r="EB968" s="401" t="n">
        <v>127</v>
      </c>
      <c r="EC968" s="401" t="n">
        <v>128</v>
      </c>
      <c r="ED968" s="401" t="n">
        <v>129</v>
      </c>
      <c r="EE968" s="401" t="n">
        <v>130</v>
      </c>
      <c r="EF968" s="401" t="n">
        <v>131</v>
      </c>
      <c r="EG968" s="401" t="n">
        <v>132</v>
      </c>
      <c r="EH968" s="401" t="n">
        <v>133</v>
      </c>
      <c r="EI968" s="401" t="n">
        <v>134</v>
      </c>
      <c r="EJ968" s="401" t="n">
        <v>135</v>
      </c>
      <c r="EK968" s="401" t="n">
        <v>136</v>
      </c>
      <c r="EL968" s="401" t="n">
        <v>137</v>
      </c>
      <c r="EM968" s="401" t="n">
        <v>138</v>
      </c>
      <c r="EN968" s="401" t="n">
        <v>139</v>
      </c>
      <c r="EO968" s="401" t="n">
        <v>140</v>
      </c>
      <c r="EP968" s="401" t="n">
        <v>141</v>
      </c>
      <c r="EQ968" s="401" t="n">
        <v>142</v>
      </c>
      <c r="ER968" s="401" t="n">
        <v>143</v>
      </c>
      <c r="ES968" s="401" t="n">
        <v>144</v>
      </c>
      <c r="ET968" s="401" t="n">
        <v>145</v>
      </c>
      <c r="EU968" s="401" t="n">
        <v>146</v>
      </c>
      <c r="EV968" s="401" t="n">
        <v>147</v>
      </c>
      <c r="EW968" s="401" t="n">
        <v>148</v>
      </c>
      <c r="EX968" s="401" t="n">
        <v>149</v>
      </c>
      <c r="EY968" s="401" t="n">
        <v>150</v>
      </c>
      <c r="EZ968" s="401" t="n">
        <v>151</v>
      </c>
      <c r="FA968" s="401" t="n">
        <v>152</v>
      </c>
      <c r="FB968" s="401" t="n">
        <v>153</v>
      </c>
      <c r="FC968" s="401" t="n">
        <v>154</v>
      </c>
      <c r="FD968" s="401" t="n">
        <v>155</v>
      </c>
      <c r="FE968" s="401" t="n">
        <v>156</v>
      </c>
      <c r="FF968" s="401" t="n">
        <v>157</v>
      </c>
      <c r="FG968" s="401" t="n">
        <v>158</v>
      </c>
      <c r="FH968" s="401" t="n">
        <v>159</v>
      </c>
      <c r="FI968" s="401" t="n">
        <v>160</v>
      </c>
      <c r="FJ968" s="401" t="n">
        <v>161</v>
      </c>
      <c r="FK968" s="401" t="n">
        <v>162</v>
      </c>
      <c r="FL968" s="401" t="n">
        <v>163</v>
      </c>
      <c r="FM968" s="401" t="n">
        <v>164</v>
      </c>
      <c r="FN968" s="401" t="n">
        <v>165</v>
      </c>
      <c r="FO968" s="401" t="n">
        <v>166</v>
      </c>
      <c r="FP968" s="401" t="n">
        <v>167</v>
      </c>
      <c r="FQ968" s="401" t="n">
        <v>168</v>
      </c>
      <c r="FR968" s="401" t="n">
        <v>169</v>
      </c>
      <c r="FS968" s="401" t="n">
        <v>170</v>
      </c>
      <c r="FT968" s="401" t="n">
        <v>171</v>
      </c>
      <c r="FU968" s="401" t="n">
        <v>172</v>
      </c>
      <c r="FV968" s="401" t="n">
        <v>173</v>
      </c>
      <c r="FW968" s="401" t="n">
        <v>174</v>
      </c>
      <c r="FX968" s="401" t="n">
        <v>175</v>
      </c>
      <c r="FY968" s="401" t="n">
        <v>176</v>
      </c>
      <c r="FZ968" s="401" t="n">
        <v>177</v>
      </c>
      <c r="GA968" s="401" t="n">
        <v>178</v>
      </c>
      <c r="GB968" s="401" t="n">
        <v>179</v>
      </c>
      <c r="GC968" s="401" t="n">
        <v>180</v>
      </c>
      <c r="GD968" s="401" t="n">
        <v>181</v>
      </c>
      <c r="GE968" s="401" t="n">
        <v>182</v>
      </c>
      <c r="GF968" s="401" t="n">
        <v>183</v>
      </c>
      <c r="GG968" s="401" t="n">
        <v>184</v>
      </c>
      <c r="GI968" s="401" t="n">
        <v>185</v>
      </c>
      <c r="GJ968" s="401" t="n">
        <v>186</v>
      </c>
      <c r="GK968" s="401" t="n">
        <v>187</v>
      </c>
      <c r="GL968" s="401" t="n">
        <v>188</v>
      </c>
      <c r="GN968" s="401" t="n">
        <v>189</v>
      </c>
      <c r="GO968" s="401" t="n">
        <v>190</v>
      </c>
      <c r="GP968" s="401" t="n">
        <v>191</v>
      </c>
      <c r="GQ968" s="401" t="n">
        <v>192</v>
      </c>
      <c r="GS968" s="401" t="n">
        <v>193</v>
      </c>
      <c r="GT968" s="401" t="n">
        <v>194</v>
      </c>
      <c r="GU968" s="401" t="n">
        <v>195</v>
      </c>
      <c r="GV968" s="401" t="n">
        <v>196</v>
      </c>
    </row>
    <row r="969" customFormat="false" ht="12.75" hidden="false" customHeight="false" outlineLevel="0" collapsed="false">
      <c r="E969" s="401" t="s">
        <v>225</v>
      </c>
      <c r="F969" s="401" t="n">
        <v>180</v>
      </c>
      <c r="G969" s="401" t="n">
        <v>15</v>
      </c>
      <c r="H969" s="401" t="n">
        <v>186</v>
      </c>
      <c r="I969" s="401" t="n">
        <v>173</v>
      </c>
      <c r="J969" s="401" t="n">
        <v>131</v>
      </c>
      <c r="K969" s="401" t="n">
        <v>69</v>
      </c>
      <c r="L969" s="401" t="n">
        <v>174</v>
      </c>
      <c r="M969" s="401" t="n">
        <v>62</v>
      </c>
      <c r="N969" s="401" t="n">
        <v>170</v>
      </c>
      <c r="O969" s="401" t="n">
        <v>8</v>
      </c>
      <c r="P969" s="401" t="n">
        <v>22</v>
      </c>
      <c r="Q969" s="401" t="n">
        <v>138</v>
      </c>
      <c r="R969" s="401" t="n">
        <v>150</v>
      </c>
      <c r="S969" s="401" t="n">
        <v>171</v>
      </c>
      <c r="T969" s="401" t="n">
        <v>162</v>
      </c>
      <c r="U969" s="401" t="n">
        <v>58</v>
      </c>
      <c r="V969" s="401" t="n">
        <v>31</v>
      </c>
      <c r="W969" s="401" t="n">
        <v>151</v>
      </c>
      <c r="X969" s="401" t="n">
        <v>65</v>
      </c>
      <c r="Y969" s="401" t="n">
        <v>141</v>
      </c>
      <c r="Z969" s="401" t="n">
        <v>125</v>
      </c>
      <c r="AA969" s="401" t="n">
        <v>11</v>
      </c>
      <c r="AB969" s="401" t="n">
        <v>99</v>
      </c>
      <c r="AC969" s="401" t="n">
        <v>87</v>
      </c>
      <c r="AD969" s="401" t="n">
        <v>129</v>
      </c>
      <c r="AE969" s="401" t="n">
        <v>160</v>
      </c>
      <c r="AF969" s="401" t="n">
        <v>73</v>
      </c>
      <c r="AG969" s="401" t="n">
        <v>67</v>
      </c>
      <c r="AH969" s="401" t="n">
        <v>76</v>
      </c>
      <c r="AI969" s="401" t="n">
        <v>196</v>
      </c>
      <c r="AJ969" s="401" t="n">
        <v>192</v>
      </c>
      <c r="AK969" s="401" t="n">
        <v>5</v>
      </c>
      <c r="AL969" s="401" t="n">
        <v>156</v>
      </c>
      <c r="AM969" s="401" t="n">
        <v>127</v>
      </c>
      <c r="AN969" s="401" t="n">
        <v>28</v>
      </c>
      <c r="AO969" s="401" t="n">
        <v>191</v>
      </c>
      <c r="AP969" s="401" t="n">
        <v>50</v>
      </c>
      <c r="AQ969" s="401" t="n">
        <v>57</v>
      </c>
      <c r="AR969" s="401" t="n">
        <v>61</v>
      </c>
      <c r="AS969" s="401" t="n">
        <v>68</v>
      </c>
      <c r="AT969" s="401" t="n">
        <v>154</v>
      </c>
      <c r="AU969" s="401" t="n">
        <v>55</v>
      </c>
      <c r="AV969" s="401" t="n">
        <v>142</v>
      </c>
      <c r="AW969" s="401" t="n">
        <v>30</v>
      </c>
      <c r="AX969" s="401" t="n">
        <v>172</v>
      </c>
      <c r="AY969" s="401" t="n">
        <v>53</v>
      </c>
      <c r="AZ969" s="401" t="n">
        <v>195</v>
      </c>
      <c r="BA969" s="401" t="n">
        <v>39</v>
      </c>
      <c r="BB969" s="401" t="n">
        <v>86</v>
      </c>
      <c r="BC969" s="401" t="n">
        <v>1</v>
      </c>
      <c r="BD969" s="401" t="n">
        <v>75</v>
      </c>
      <c r="BE969" s="401" t="n">
        <v>80</v>
      </c>
      <c r="BF969" s="401" t="n">
        <v>101</v>
      </c>
      <c r="BG969" s="401" t="n">
        <v>46</v>
      </c>
      <c r="BH969" s="401" t="n">
        <v>17</v>
      </c>
      <c r="BI969" s="401" t="n">
        <v>114</v>
      </c>
      <c r="BJ969" s="401" t="n">
        <v>148</v>
      </c>
      <c r="BK969" s="401" t="n">
        <v>16</v>
      </c>
      <c r="BL969" s="401" t="n">
        <v>187</v>
      </c>
      <c r="BM969" s="401" t="n">
        <v>184</v>
      </c>
      <c r="BN969" s="401" t="n">
        <v>79</v>
      </c>
      <c r="BO969" s="401" t="n">
        <v>83</v>
      </c>
      <c r="BP969" s="401" t="n">
        <v>135</v>
      </c>
      <c r="BQ969" s="401" t="n">
        <v>48</v>
      </c>
      <c r="BR969" s="401" t="n">
        <v>106</v>
      </c>
      <c r="BS969" s="401" t="n">
        <v>14</v>
      </c>
      <c r="BT969" s="401" t="n">
        <v>54</v>
      </c>
      <c r="BU969" s="401" t="n">
        <v>194</v>
      </c>
      <c r="BV969" s="401" t="n">
        <v>136</v>
      </c>
      <c r="BW969" s="401" t="n">
        <v>109</v>
      </c>
      <c r="BX969" s="401" t="n">
        <v>78</v>
      </c>
      <c r="BY969" s="401" t="n">
        <v>93</v>
      </c>
      <c r="BZ969" s="401" t="n">
        <v>182</v>
      </c>
      <c r="CA969" s="401" t="n">
        <v>97</v>
      </c>
      <c r="CB969" s="401" t="n">
        <v>23</v>
      </c>
      <c r="CC969" s="401" t="n">
        <v>84</v>
      </c>
      <c r="CD969" s="401" t="n">
        <v>163</v>
      </c>
      <c r="CE969" s="401" t="n">
        <v>12</v>
      </c>
      <c r="CF969" s="401" t="n">
        <v>100</v>
      </c>
      <c r="CG969" s="401" t="n">
        <v>111</v>
      </c>
      <c r="CH969" s="401" t="n">
        <v>188</v>
      </c>
      <c r="CI969" s="401" t="n">
        <v>38</v>
      </c>
      <c r="CJ969" s="401" t="n">
        <v>165</v>
      </c>
      <c r="CK969" s="401" t="n">
        <v>126</v>
      </c>
      <c r="CL969" s="401" t="n">
        <v>29</v>
      </c>
      <c r="CM969" s="401" t="n">
        <v>49</v>
      </c>
      <c r="CN969" s="401" t="n">
        <v>113</v>
      </c>
      <c r="CO969" s="401" t="n">
        <v>82</v>
      </c>
      <c r="CP969" s="401" t="n">
        <v>183</v>
      </c>
      <c r="CQ969" s="401" t="n">
        <v>177</v>
      </c>
      <c r="CR969" s="401" t="n">
        <v>2</v>
      </c>
      <c r="CS969" s="401" t="n">
        <v>153</v>
      </c>
      <c r="CT969" s="401" t="n">
        <v>107</v>
      </c>
      <c r="CU969" s="401" t="n">
        <v>116</v>
      </c>
      <c r="CV969" s="401" t="n">
        <v>132</v>
      </c>
      <c r="CW969" s="401" t="n">
        <v>178</v>
      </c>
      <c r="CX969" s="401" t="n">
        <v>74</v>
      </c>
      <c r="CY969" s="401" t="n">
        <v>19</v>
      </c>
      <c r="CZ969" s="401" t="n">
        <v>7</v>
      </c>
      <c r="DA969" s="401" t="n">
        <v>77</v>
      </c>
      <c r="DB969" s="401" t="n">
        <v>98</v>
      </c>
      <c r="DC969" s="401" t="n">
        <v>120</v>
      </c>
      <c r="DD969" s="401" t="n">
        <v>40</v>
      </c>
      <c r="DE969" s="401" t="n">
        <v>56</v>
      </c>
      <c r="DF969" s="401" t="n">
        <v>3</v>
      </c>
      <c r="DG969" s="401" t="n">
        <v>9</v>
      </c>
      <c r="DH969" s="401" t="n">
        <v>108</v>
      </c>
      <c r="DI969" s="401" t="n">
        <v>32</v>
      </c>
      <c r="DJ969" s="401" t="n">
        <v>70</v>
      </c>
      <c r="DK969" s="401" t="n">
        <v>124</v>
      </c>
      <c r="DL969" s="401" t="n">
        <v>159</v>
      </c>
      <c r="DM969" s="401" t="n">
        <v>179</v>
      </c>
      <c r="DN969" s="401" t="n">
        <v>102</v>
      </c>
      <c r="DO969" s="401" t="n">
        <v>137</v>
      </c>
      <c r="DP969" s="401" t="n">
        <v>185</v>
      </c>
      <c r="DQ969" s="401" t="n">
        <v>45</v>
      </c>
      <c r="DR969" s="401" t="n">
        <v>128</v>
      </c>
      <c r="DS969" s="401" t="n">
        <v>104</v>
      </c>
      <c r="DT969" s="401" t="n">
        <v>193</v>
      </c>
      <c r="DU969" s="401" t="n">
        <v>37</v>
      </c>
      <c r="DV969" s="401" t="n">
        <v>43</v>
      </c>
      <c r="DW969" s="401" t="n">
        <v>90</v>
      </c>
      <c r="DX969" s="401" t="n">
        <v>21</v>
      </c>
      <c r="DY969" s="401" t="n">
        <v>26</v>
      </c>
      <c r="DZ969" s="401" t="n">
        <v>168</v>
      </c>
      <c r="EA969" s="401" t="n">
        <v>147</v>
      </c>
      <c r="EB969" s="401" t="n">
        <v>34</v>
      </c>
      <c r="EC969" s="401" t="n">
        <v>117</v>
      </c>
      <c r="ED969" s="401" t="n">
        <v>95</v>
      </c>
      <c r="EE969" s="401" t="n">
        <v>41</v>
      </c>
      <c r="EF969" s="401" t="n">
        <v>144</v>
      </c>
      <c r="EG969" s="401" t="n">
        <v>10</v>
      </c>
      <c r="EH969" s="401" t="n">
        <v>152</v>
      </c>
      <c r="EI969" s="401" t="n">
        <v>112</v>
      </c>
      <c r="EJ969" s="401" t="n">
        <v>47</v>
      </c>
      <c r="EK969" s="401" t="n">
        <v>88</v>
      </c>
      <c r="EL969" s="401" t="n">
        <v>119</v>
      </c>
      <c r="EM969" s="401" t="n">
        <v>140</v>
      </c>
      <c r="EN969" s="401" t="n">
        <v>36</v>
      </c>
      <c r="EO969" s="401" t="n">
        <v>167</v>
      </c>
      <c r="EP969" s="401" t="n">
        <v>20</v>
      </c>
      <c r="EQ969" s="401" t="n">
        <v>85</v>
      </c>
      <c r="ER969" s="401" t="n">
        <v>175</v>
      </c>
      <c r="ES969" s="401" t="n">
        <v>121</v>
      </c>
      <c r="ET969" s="401" t="n">
        <v>13</v>
      </c>
      <c r="EU969" s="401" t="n">
        <v>115</v>
      </c>
      <c r="EV969" s="401" t="n">
        <v>24</v>
      </c>
      <c r="EW969" s="401" t="n">
        <v>145</v>
      </c>
      <c r="EX969" s="401" t="n">
        <v>190</v>
      </c>
      <c r="EY969" s="401" t="n">
        <v>71</v>
      </c>
      <c r="EZ969" s="401" t="n">
        <v>64</v>
      </c>
      <c r="FA969" s="401" t="n">
        <v>133</v>
      </c>
      <c r="FB969" s="401" t="n">
        <v>92</v>
      </c>
      <c r="FC969" s="401" t="n">
        <v>42</v>
      </c>
      <c r="FD969" s="401" t="n">
        <v>33</v>
      </c>
      <c r="FE969" s="401" t="n">
        <v>155</v>
      </c>
      <c r="FF969" s="401" t="n">
        <v>103</v>
      </c>
      <c r="FG969" s="401" t="n">
        <v>96</v>
      </c>
      <c r="FH969" s="401" t="n">
        <v>181</v>
      </c>
      <c r="FI969" s="401" t="n">
        <v>51</v>
      </c>
      <c r="FJ969" s="401" t="n">
        <v>35</v>
      </c>
      <c r="FK969" s="401" t="n">
        <v>166</v>
      </c>
      <c r="FL969" s="401" t="n">
        <v>189</v>
      </c>
      <c r="FM969" s="401" t="n">
        <v>18</v>
      </c>
      <c r="FN969" s="401" t="n">
        <v>123</v>
      </c>
      <c r="FO969" s="401" t="n">
        <v>63</v>
      </c>
      <c r="FP969" s="401" t="n">
        <v>118</v>
      </c>
      <c r="FQ969" s="401" t="n">
        <v>72</v>
      </c>
      <c r="FR969" s="401" t="n">
        <v>157</v>
      </c>
      <c r="FS969" s="401" t="n">
        <v>66</v>
      </c>
      <c r="FT969" s="401" t="n">
        <v>130</v>
      </c>
      <c r="FU969" s="401" t="n">
        <v>146</v>
      </c>
      <c r="FV969" s="401" t="n">
        <v>52</v>
      </c>
      <c r="FW969" s="401" t="n">
        <v>91</v>
      </c>
      <c r="FX969" s="401" t="n">
        <v>6</v>
      </c>
      <c r="FY969" s="401" t="n">
        <v>164</v>
      </c>
      <c r="FZ969" s="401" t="n">
        <v>44</v>
      </c>
      <c r="GA969" s="401" t="n">
        <v>94</v>
      </c>
      <c r="GB969" s="401" t="n">
        <v>27</v>
      </c>
      <c r="GC969" s="401" t="n">
        <v>169</v>
      </c>
      <c r="GD969" s="401" t="n">
        <v>139</v>
      </c>
      <c r="GE969" s="401" t="n">
        <v>25</v>
      </c>
      <c r="GF969" s="401" t="n">
        <v>134</v>
      </c>
      <c r="GG969" s="401" t="n">
        <v>60</v>
      </c>
      <c r="GI969" s="401" t="n">
        <v>110</v>
      </c>
      <c r="GJ969" s="401" t="n">
        <v>143</v>
      </c>
      <c r="GK969" s="401" t="n">
        <v>59</v>
      </c>
      <c r="GL969" s="401" t="n">
        <v>81</v>
      </c>
      <c r="GN969" s="401" t="n">
        <v>105</v>
      </c>
      <c r="GO969" s="401" t="n">
        <v>158</v>
      </c>
      <c r="GP969" s="401" t="n">
        <v>149</v>
      </c>
      <c r="GQ969" s="401" t="n">
        <v>161</v>
      </c>
      <c r="GS969" s="401" t="n">
        <v>89</v>
      </c>
      <c r="GT969" s="401" t="n">
        <v>4</v>
      </c>
      <c r="GU969" s="401" t="n">
        <v>176</v>
      </c>
      <c r="GV969" s="401" t="n">
        <v>122</v>
      </c>
    </row>
    <row r="970" customFormat="false" ht="12.75" hidden="false" customHeight="false" outlineLevel="0" collapsed="false">
      <c r="E970" s="401" t="s">
        <v>227</v>
      </c>
      <c r="F970" s="401" t="n">
        <v>112</v>
      </c>
      <c r="G970" s="401" t="n">
        <v>6</v>
      </c>
      <c r="H970" s="401" t="n">
        <v>64</v>
      </c>
      <c r="I970" s="401" t="n">
        <v>21</v>
      </c>
      <c r="J970" s="401" t="n">
        <v>72</v>
      </c>
      <c r="K970" s="401" t="n">
        <v>129</v>
      </c>
      <c r="L970" s="401" t="n">
        <v>110</v>
      </c>
      <c r="M970" s="401" t="n">
        <v>157</v>
      </c>
      <c r="N970" s="401" t="n">
        <v>35</v>
      </c>
      <c r="O970" s="401" t="n">
        <v>86</v>
      </c>
      <c r="P970" s="401" t="n">
        <v>17</v>
      </c>
      <c r="Q970" s="401" t="n">
        <v>144</v>
      </c>
      <c r="R970" s="401" t="n">
        <v>154</v>
      </c>
      <c r="S970" s="401" t="n">
        <v>176</v>
      </c>
      <c r="T970" s="401" t="n">
        <v>163</v>
      </c>
      <c r="U970" s="401" t="n">
        <v>47</v>
      </c>
      <c r="V970" s="401" t="n">
        <v>121</v>
      </c>
      <c r="W970" s="401" t="n">
        <v>171</v>
      </c>
      <c r="X970" s="401" t="n">
        <v>43</v>
      </c>
      <c r="Y970" s="401" t="n">
        <v>146</v>
      </c>
      <c r="Z970" s="401" t="n">
        <v>4</v>
      </c>
      <c r="AA970" s="401" t="n">
        <v>104</v>
      </c>
      <c r="AB970" s="401" t="n">
        <v>188</v>
      </c>
      <c r="AC970" s="401" t="n">
        <v>155</v>
      </c>
      <c r="AD970" s="401" t="n">
        <v>11</v>
      </c>
      <c r="AE970" s="401" t="n">
        <v>18</v>
      </c>
      <c r="AF970" s="401" t="n">
        <v>76</v>
      </c>
      <c r="AG970" s="401" t="n">
        <v>181</v>
      </c>
      <c r="AH970" s="401" t="n">
        <v>31</v>
      </c>
      <c r="AI970" s="401" t="n">
        <v>89</v>
      </c>
      <c r="AJ970" s="401" t="n">
        <v>70</v>
      </c>
      <c r="AK970" s="401" t="n">
        <v>185</v>
      </c>
      <c r="AL970" s="401" t="n">
        <v>56</v>
      </c>
      <c r="AM970" s="401" t="n">
        <v>147</v>
      </c>
      <c r="AN970" s="401" t="n">
        <v>192</v>
      </c>
      <c r="AO970" s="401" t="n">
        <v>97</v>
      </c>
      <c r="AP970" s="401" t="n">
        <v>175</v>
      </c>
      <c r="AQ970" s="401" t="n">
        <v>9</v>
      </c>
      <c r="AR970" s="401" t="n">
        <v>143</v>
      </c>
      <c r="AS970" s="401" t="n">
        <v>189</v>
      </c>
      <c r="AT970" s="401" t="n">
        <v>23</v>
      </c>
      <c r="AU970" s="401" t="n">
        <v>116</v>
      </c>
      <c r="AV970" s="401" t="n">
        <v>85</v>
      </c>
      <c r="AW970" s="401" t="n">
        <v>106</v>
      </c>
      <c r="AX970" s="401" t="n">
        <v>62</v>
      </c>
      <c r="AY970" s="401" t="n">
        <v>150</v>
      </c>
      <c r="AZ970" s="401" t="n">
        <v>68</v>
      </c>
      <c r="BA970" s="401" t="n">
        <v>24</v>
      </c>
      <c r="BB970" s="401" t="n">
        <v>113</v>
      </c>
      <c r="BC970" s="401" t="n">
        <v>166</v>
      </c>
      <c r="BD970" s="401" t="n">
        <v>48</v>
      </c>
      <c r="BE970" s="401" t="n">
        <v>36</v>
      </c>
      <c r="BF970" s="401" t="n">
        <v>10</v>
      </c>
      <c r="BG970" s="401" t="n">
        <v>138</v>
      </c>
      <c r="BH970" s="401" t="n">
        <v>118</v>
      </c>
      <c r="BI970" s="401" t="n">
        <v>100</v>
      </c>
      <c r="BJ970" s="401" t="n">
        <v>135</v>
      </c>
      <c r="BK970" s="401" t="n">
        <v>7</v>
      </c>
      <c r="BL970" s="401" t="n">
        <v>103</v>
      </c>
      <c r="BM970" s="401" t="n">
        <v>61</v>
      </c>
      <c r="BN970" s="401" t="n">
        <v>8</v>
      </c>
      <c r="BO970" s="401" t="n">
        <v>51</v>
      </c>
      <c r="BP970" s="401" t="n">
        <v>87</v>
      </c>
      <c r="BQ970" s="401" t="n">
        <v>195</v>
      </c>
      <c r="BR970" s="401" t="n">
        <v>178</v>
      </c>
      <c r="BS970" s="401" t="n">
        <v>169</v>
      </c>
      <c r="BT970" s="401" t="n">
        <v>69</v>
      </c>
      <c r="BU970" s="401" t="n">
        <v>5</v>
      </c>
      <c r="BV970" s="401" t="n">
        <v>160</v>
      </c>
      <c r="BW970" s="401" t="n">
        <v>57</v>
      </c>
      <c r="BX970" s="401" t="n">
        <v>33</v>
      </c>
      <c r="BY970" s="401" t="n">
        <v>149</v>
      </c>
      <c r="BZ970" s="401" t="n">
        <v>131</v>
      </c>
      <c r="CA970" s="401" t="n">
        <v>98</v>
      </c>
      <c r="CB970" s="401" t="n">
        <v>73</v>
      </c>
      <c r="CC970" s="401" t="n">
        <v>42</v>
      </c>
      <c r="CD970" s="401" t="n">
        <v>99</v>
      </c>
      <c r="CE970" s="401" t="n">
        <v>164</v>
      </c>
      <c r="CF970" s="401" t="n">
        <v>142</v>
      </c>
      <c r="CG970" s="401" t="n">
        <v>186</v>
      </c>
      <c r="CH970" s="401" t="n">
        <v>173</v>
      </c>
      <c r="CI970" s="401" t="n">
        <v>130</v>
      </c>
      <c r="CJ970" s="401" t="n">
        <v>190</v>
      </c>
      <c r="CK970" s="401" t="n">
        <v>158</v>
      </c>
      <c r="CL970" s="401" t="n">
        <v>38</v>
      </c>
      <c r="CM970" s="401" t="n">
        <v>3</v>
      </c>
      <c r="CN970" s="401" t="n">
        <v>66</v>
      </c>
      <c r="CO970" s="401" t="n">
        <v>55</v>
      </c>
      <c r="CP970" s="401" t="n">
        <v>107</v>
      </c>
      <c r="CQ970" s="401" t="n">
        <v>156</v>
      </c>
      <c r="CR970" s="401" t="n">
        <v>145</v>
      </c>
      <c r="CS970" s="401" t="n">
        <v>75</v>
      </c>
      <c r="CT970" s="401" t="n">
        <v>20</v>
      </c>
      <c r="CU970" s="401" t="n">
        <v>148</v>
      </c>
      <c r="CV970" s="401" t="n">
        <v>78</v>
      </c>
      <c r="CW970" s="401" t="n">
        <v>177</v>
      </c>
      <c r="CX970" s="401" t="n">
        <v>105</v>
      </c>
      <c r="CY970" s="401" t="n">
        <v>74</v>
      </c>
      <c r="CZ970" s="401" t="n">
        <v>191</v>
      </c>
      <c r="DA970" s="401" t="n">
        <v>83</v>
      </c>
      <c r="DB970" s="401" t="n">
        <v>59</v>
      </c>
      <c r="DC970" s="401" t="n">
        <v>13</v>
      </c>
      <c r="DD970" s="401" t="n">
        <v>119</v>
      </c>
      <c r="DE970" s="401" t="n">
        <v>22</v>
      </c>
      <c r="DF970" s="401" t="n">
        <v>128</v>
      </c>
      <c r="DG970" s="401" t="n">
        <v>109</v>
      </c>
      <c r="DH970" s="401" t="n">
        <v>193</v>
      </c>
      <c r="DI970" s="401" t="n">
        <v>161</v>
      </c>
      <c r="DJ970" s="401" t="n">
        <v>96</v>
      </c>
      <c r="DK970" s="401" t="n">
        <v>52</v>
      </c>
      <c r="DL970" s="401" t="n">
        <v>50</v>
      </c>
      <c r="DM970" s="401" t="n">
        <v>84</v>
      </c>
      <c r="DN970" s="401" t="n">
        <v>127</v>
      </c>
      <c r="DO970" s="401" t="n">
        <v>182</v>
      </c>
      <c r="DP970" s="401" t="n">
        <v>67</v>
      </c>
      <c r="DQ970" s="401" t="n">
        <v>132</v>
      </c>
      <c r="DR970" s="401" t="n">
        <v>168</v>
      </c>
      <c r="DS970" s="401" t="n">
        <v>137</v>
      </c>
      <c r="DT970" s="401" t="n">
        <v>115</v>
      </c>
      <c r="DU970" s="401" t="n">
        <v>117</v>
      </c>
      <c r="DV970" s="401" t="n">
        <v>30</v>
      </c>
      <c r="DW970" s="401" t="n">
        <v>141</v>
      </c>
      <c r="DX970" s="401" t="n">
        <v>77</v>
      </c>
      <c r="DY970" s="401" t="n">
        <v>152</v>
      </c>
      <c r="DZ970" s="401" t="n">
        <v>14</v>
      </c>
      <c r="EA970" s="401" t="n">
        <v>29</v>
      </c>
      <c r="EB970" s="401" t="n">
        <v>94</v>
      </c>
      <c r="EC970" s="401" t="n">
        <v>34</v>
      </c>
      <c r="ED970" s="401" t="n">
        <v>102</v>
      </c>
      <c r="EE970" s="401" t="n">
        <v>82</v>
      </c>
      <c r="EF970" s="401" t="n">
        <v>60</v>
      </c>
      <c r="EG970" s="401" t="n">
        <v>28</v>
      </c>
      <c r="EH970" s="401" t="n">
        <v>180</v>
      </c>
      <c r="EI970" s="401" t="n">
        <v>2</v>
      </c>
      <c r="EJ970" s="401" t="n">
        <v>63</v>
      </c>
      <c r="EK970" s="401" t="n">
        <v>167</v>
      </c>
      <c r="EL970" s="401" t="n">
        <v>183</v>
      </c>
      <c r="EM970" s="401" t="n">
        <v>54</v>
      </c>
      <c r="EN970" s="401" t="n">
        <v>101</v>
      </c>
      <c r="EO970" s="401" t="n">
        <v>32</v>
      </c>
      <c r="EP970" s="401" t="n">
        <v>122</v>
      </c>
      <c r="EQ970" s="401" t="n">
        <v>187</v>
      </c>
      <c r="ER970" s="401" t="n">
        <v>172</v>
      </c>
      <c r="ES970" s="401" t="n">
        <v>1</v>
      </c>
      <c r="ET970" s="401" t="n">
        <v>91</v>
      </c>
      <c r="EU970" s="401" t="n">
        <v>37</v>
      </c>
      <c r="EV970" s="401" t="n">
        <v>134</v>
      </c>
      <c r="EW970" s="401" t="n">
        <v>174</v>
      </c>
      <c r="EX970" s="401" t="n">
        <v>125</v>
      </c>
      <c r="EY970" s="401" t="n">
        <v>26</v>
      </c>
      <c r="EZ970" s="401" t="n">
        <v>184</v>
      </c>
      <c r="FA970" s="401" t="n">
        <v>41</v>
      </c>
      <c r="FB970" s="401" t="n">
        <v>25</v>
      </c>
      <c r="FC970" s="401" t="n">
        <v>153</v>
      </c>
      <c r="FD970" s="401" t="n">
        <v>194</v>
      </c>
      <c r="FE970" s="401" t="n">
        <v>196</v>
      </c>
      <c r="FF970" s="401" t="n">
        <v>159</v>
      </c>
      <c r="FG970" s="401" t="n">
        <v>111</v>
      </c>
      <c r="FH970" s="401" t="n">
        <v>45</v>
      </c>
      <c r="FI970" s="401" t="n">
        <v>81</v>
      </c>
      <c r="FJ970" s="401" t="n">
        <v>123</v>
      </c>
      <c r="FK970" s="401" t="n">
        <v>40</v>
      </c>
      <c r="FL970" s="401" t="n">
        <v>15</v>
      </c>
      <c r="FM970" s="401" t="n">
        <v>88</v>
      </c>
      <c r="FN970" s="401" t="n">
        <v>93</v>
      </c>
      <c r="FO970" s="401" t="n">
        <v>124</v>
      </c>
      <c r="FP970" s="401" t="n">
        <v>165</v>
      </c>
      <c r="FQ970" s="401" t="n">
        <v>79</v>
      </c>
      <c r="FR970" s="401" t="n">
        <v>12</v>
      </c>
      <c r="FS970" s="401" t="n">
        <v>58</v>
      </c>
      <c r="FT970" s="401" t="n">
        <v>44</v>
      </c>
      <c r="FU970" s="401" t="n">
        <v>39</v>
      </c>
      <c r="FV970" s="401" t="n">
        <v>139</v>
      </c>
      <c r="FW970" s="401" t="n">
        <v>92</v>
      </c>
      <c r="FX970" s="401" t="n">
        <v>49</v>
      </c>
      <c r="FY970" s="401" t="n">
        <v>27</v>
      </c>
      <c r="FZ970" s="401" t="n">
        <v>114</v>
      </c>
      <c r="GA970" s="401" t="n">
        <v>80</v>
      </c>
      <c r="GB970" s="401" t="n">
        <v>108</v>
      </c>
      <c r="GC970" s="401" t="n">
        <v>133</v>
      </c>
      <c r="GD970" s="401" t="n">
        <v>170</v>
      </c>
      <c r="GE970" s="401" t="n">
        <v>136</v>
      </c>
      <c r="GF970" s="401" t="n">
        <v>90</v>
      </c>
      <c r="GG970" s="401" t="n">
        <v>151</v>
      </c>
      <c r="GI970" s="401" t="n">
        <v>65</v>
      </c>
      <c r="GJ970" s="401" t="n">
        <v>126</v>
      </c>
      <c r="GK970" s="401" t="n">
        <v>120</v>
      </c>
      <c r="GL970" s="401" t="n">
        <v>16</v>
      </c>
      <c r="GN970" s="401" t="n">
        <v>162</v>
      </c>
      <c r="GO970" s="401" t="n">
        <v>19</v>
      </c>
      <c r="GP970" s="401" t="n">
        <v>179</v>
      </c>
      <c r="GQ970" s="401" t="n">
        <v>71</v>
      </c>
      <c r="GS970" s="401" t="n">
        <v>95</v>
      </c>
      <c r="GT970" s="401" t="n">
        <v>140</v>
      </c>
      <c r="GU970" s="401" t="n">
        <v>46</v>
      </c>
      <c r="GV970" s="401" t="n">
        <v>53</v>
      </c>
    </row>
    <row r="972" customFormat="false" ht="12.75" hidden="false" customHeight="false" outlineLevel="0" collapsed="false">
      <c r="D972" s="446" t="n">
        <v>197</v>
      </c>
      <c r="E972" s="39" t="s">
        <v>250</v>
      </c>
    </row>
    <row r="973" customFormat="false" ht="12.75" hidden="false" customHeight="false" outlineLevel="0" collapsed="false">
      <c r="E973" s="401" t="s">
        <v>198</v>
      </c>
      <c r="F973" s="401" t="n">
        <v>1</v>
      </c>
      <c r="G973" s="401" t="n">
        <v>2</v>
      </c>
      <c r="H973" s="401" t="n">
        <v>3</v>
      </c>
      <c r="I973" s="401" t="n">
        <v>4</v>
      </c>
      <c r="J973" s="401" t="n">
        <v>5</v>
      </c>
      <c r="K973" s="401" t="n">
        <v>6</v>
      </c>
      <c r="L973" s="401" t="n">
        <v>7</v>
      </c>
      <c r="M973" s="401" t="n">
        <v>8</v>
      </c>
      <c r="N973" s="401" t="n">
        <v>9</v>
      </c>
      <c r="O973" s="401" t="n">
        <v>10</v>
      </c>
      <c r="P973" s="401" t="n">
        <v>11</v>
      </c>
      <c r="Q973" s="401" t="n">
        <v>12</v>
      </c>
      <c r="R973" s="401" t="n">
        <v>13</v>
      </c>
      <c r="S973" s="401" t="n">
        <v>14</v>
      </c>
      <c r="T973" s="401" t="n">
        <v>15</v>
      </c>
      <c r="U973" s="401" t="n">
        <v>16</v>
      </c>
      <c r="V973" s="401" t="n">
        <v>17</v>
      </c>
      <c r="W973" s="401" t="n">
        <v>18</v>
      </c>
      <c r="X973" s="401" t="n">
        <v>19</v>
      </c>
      <c r="Y973" s="401" t="n">
        <v>20</v>
      </c>
      <c r="Z973" s="401" t="n">
        <v>21</v>
      </c>
      <c r="AA973" s="401" t="n">
        <v>22</v>
      </c>
      <c r="AB973" s="401" t="n">
        <v>23</v>
      </c>
      <c r="AC973" s="401" t="n">
        <v>24</v>
      </c>
      <c r="AD973" s="401" t="n">
        <v>25</v>
      </c>
      <c r="AE973" s="401" t="n">
        <v>26</v>
      </c>
      <c r="AF973" s="401" t="n">
        <v>27</v>
      </c>
      <c r="AG973" s="401" t="n">
        <v>28</v>
      </c>
      <c r="AH973" s="401" t="n">
        <v>29</v>
      </c>
      <c r="AI973" s="401" t="n">
        <v>30</v>
      </c>
      <c r="AJ973" s="401" t="n">
        <v>31</v>
      </c>
      <c r="AK973" s="401" t="n">
        <v>32</v>
      </c>
      <c r="AL973" s="401" t="n">
        <v>33</v>
      </c>
      <c r="AM973" s="401" t="n">
        <v>34</v>
      </c>
      <c r="AN973" s="401" t="n">
        <v>35</v>
      </c>
      <c r="AO973" s="401" t="n">
        <v>36</v>
      </c>
      <c r="AP973" s="401" t="n">
        <v>37</v>
      </c>
      <c r="AQ973" s="401" t="n">
        <v>38</v>
      </c>
      <c r="AR973" s="401" t="n">
        <v>39</v>
      </c>
      <c r="AS973" s="401" t="n">
        <v>40</v>
      </c>
      <c r="AT973" s="401" t="n">
        <v>41</v>
      </c>
      <c r="AU973" s="401" t="n">
        <v>42</v>
      </c>
      <c r="AV973" s="401" t="n">
        <v>43</v>
      </c>
      <c r="AW973" s="401" t="n">
        <v>44</v>
      </c>
      <c r="AX973" s="401" t="n">
        <v>45</v>
      </c>
      <c r="AY973" s="401" t="n">
        <v>46</v>
      </c>
      <c r="AZ973" s="401" t="n">
        <v>47</v>
      </c>
      <c r="BA973" s="401" t="n">
        <v>48</v>
      </c>
      <c r="BB973" s="401" t="n">
        <v>49</v>
      </c>
      <c r="BC973" s="401" t="n">
        <v>50</v>
      </c>
      <c r="BD973" s="401" t="n">
        <v>51</v>
      </c>
      <c r="BE973" s="401" t="n">
        <v>52</v>
      </c>
      <c r="BF973" s="401" t="n">
        <v>53</v>
      </c>
      <c r="BG973" s="401" t="n">
        <v>54</v>
      </c>
      <c r="BH973" s="401" t="n">
        <v>55</v>
      </c>
      <c r="BI973" s="401" t="n">
        <v>56</v>
      </c>
      <c r="BJ973" s="401" t="n">
        <v>57</v>
      </c>
      <c r="BK973" s="401" t="n">
        <v>58</v>
      </c>
      <c r="BL973" s="401" t="n">
        <v>59</v>
      </c>
      <c r="BM973" s="401" t="n">
        <v>60</v>
      </c>
      <c r="BN973" s="401" t="n">
        <v>61</v>
      </c>
      <c r="BO973" s="401" t="n">
        <v>62</v>
      </c>
      <c r="BP973" s="401" t="n">
        <v>63</v>
      </c>
      <c r="BQ973" s="401" t="n">
        <v>64</v>
      </c>
      <c r="BR973" s="401" t="n">
        <v>65</v>
      </c>
      <c r="BS973" s="401" t="n">
        <v>66</v>
      </c>
      <c r="BT973" s="401" t="n">
        <v>67</v>
      </c>
      <c r="BU973" s="401" t="n">
        <v>68</v>
      </c>
      <c r="BV973" s="401" t="n">
        <v>69</v>
      </c>
      <c r="BW973" s="401" t="n">
        <v>70</v>
      </c>
      <c r="BX973" s="401" t="n">
        <v>71</v>
      </c>
      <c r="BY973" s="401" t="n">
        <v>72</v>
      </c>
      <c r="BZ973" s="401" t="n">
        <v>73</v>
      </c>
      <c r="CA973" s="401" t="n">
        <v>74</v>
      </c>
      <c r="CB973" s="401" t="n">
        <v>75</v>
      </c>
      <c r="CC973" s="401" t="n">
        <v>76</v>
      </c>
      <c r="CD973" s="401" t="n">
        <v>77</v>
      </c>
      <c r="CE973" s="401" t="n">
        <v>78</v>
      </c>
      <c r="CF973" s="401" t="n">
        <v>79</v>
      </c>
      <c r="CG973" s="401" t="n">
        <v>80</v>
      </c>
      <c r="CH973" s="401" t="n">
        <v>81</v>
      </c>
      <c r="CI973" s="401" t="n">
        <v>82</v>
      </c>
      <c r="CJ973" s="401" t="n">
        <v>83</v>
      </c>
      <c r="CK973" s="401" t="n">
        <v>84</v>
      </c>
      <c r="CL973" s="401" t="n">
        <v>85</v>
      </c>
      <c r="CM973" s="401" t="n">
        <v>86</v>
      </c>
      <c r="CN973" s="401" t="n">
        <v>87</v>
      </c>
      <c r="CO973" s="401" t="n">
        <v>88</v>
      </c>
      <c r="CP973" s="401" t="n">
        <v>89</v>
      </c>
      <c r="CQ973" s="401" t="n">
        <v>90</v>
      </c>
      <c r="CR973" s="401" t="n">
        <v>91</v>
      </c>
      <c r="CS973" s="401" t="n">
        <v>92</v>
      </c>
      <c r="CT973" s="401" t="n">
        <v>93</v>
      </c>
      <c r="CU973" s="401" t="n">
        <v>94</v>
      </c>
      <c r="CV973" s="401" t="n">
        <v>95</v>
      </c>
      <c r="CW973" s="401" t="n">
        <v>96</v>
      </c>
      <c r="CX973" s="401" t="n">
        <v>97</v>
      </c>
      <c r="CY973" s="401" t="n">
        <v>98</v>
      </c>
      <c r="CZ973" s="401" t="n">
        <v>99</v>
      </c>
      <c r="DA973" s="401" t="n">
        <v>100</v>
      </c>
      <c r="DB973" s="401" t="n">
        <v>101</v>
      </c>
      <c r="DC973" s="401" t="n">
        <v>102</v>
      </c>
      <c r="DD973" s="401" t="n">
        <v>103</v>
      </c>
      <c r="DE973" s="401" t="n">
        <v>104</v>
      </c>
      <c r="DF973" s="401" t="n">
        <v>105</v>
      </c>
      <c r="DG973" s="401" t="n">
        <v>106</v>
      </c>
      <c r="DH973" s="401" t="n">
        <v>107</v>
      </c>
      <c r="DI973" s="401" t="n">
        <v>108</v>
      </c>
      <c r="DJ973" s="401" t="n">
        <v>109</v>
      </c>
      <c r="DK973" s="401" t="n">
        <v>110</v>
      </c>
      <c r="DL973" s="401" t="n">
        <v>111</v>
      </c>
      <c r="DM973" s="401" t="n">
        <v>112</v>
      </c>
      <c r="DN973" s="401" t="n">
        <v>113</v>
      </c>
      <c r="DO973" s="401" t="n">
        <v>114</v>
      </c>
      <c r="DP973" s="401" t="n">
        <v>115</v>
      </c>
      <c r="DQ973" s="401" t="n">
        <v>116</v>
      </c>
      <c r="DR973" s="401" t="n">
        <v>117</v>
      </c>
      <c r="DS973" s="401" t="n">
        <v>118</v>
      </c>
      <c r="DT973" s="401" t="n">
        <v>119</v>
      </c>
      <c r="DU973" s="401" t="n">
        <v>120</v>
      </c>
      <c r="DV973" s="401" t="n">
        <v>121</v>
      </c>
      <c r="DW973" s="401" t="n">
        <v>122</v>
      </c>
      <c r="DX973" s="401" t="n">
        <v>123</v>
      </c>
      <c r="DY973" s="401" t="n">
        <v>124</v>
      </c>
      <c r="DZ973" s="401" t="n">
        <v>125</v>
      </c>
      <c r="EA973" s="401" t="n">
        <v>126</v>
      </c>
      <c r="EB973" s="401" t="n">
        <v>127</v>
      </c>
      <c r="EC973" s="401" t="n">
        <v>128</v>
      </c>
      <c r="ED973" s="401" t="n">
        <v>129</v>
      </c>
      <c r="EE973" s="401" t="n">
        <v>130</v>
      </c>
      <c r="EF973" s="401" t="n">
        <v>131</v>
      </c>
      <c r="EG973" s="401" t="n">
        <v>132</v>
      </c>
      <c r="EH973" s="401" t="n">
        <v>133</v>
      </c>
      <c r="EI973" s="401" t="n">
        <v>134</v>
      </c>
      <c r="EJ973" s="401" t="n">
        <v>135</v>
      </c>
      <c r="EK973" s="401" t="n">
        <v>136</v>
      </c>
      <c r="EL973" s="401" t="n">
        <v>137</v>
      </c>
      <c r="EM973" s="401" t="n">
        <v>138</v>
      </c>
      <c r="EN973" s="401" t="n">
        <v>139</v>
      </c>
      <c r="EO973" s="401" t="n">
        <v>140</v>
      </c>
      <c r="EP973" s="401" t="n">
        <v>141</v>
      </c>
      <c r="EQ973" s="401" t="n">
        <v>142</v>
      </c>
      <c r="ER973" s="401" t="n">
        <v>143</v>
      </c>
      <c r="ES973" s="401" t="n">
        <v>144</v>
      </c>
      <c r="ET973" s="401" t="n">
        <v>145</v>
      </c>
      <c r="EU973" s="401" t="n">
        <v>146</v>
      </c>
      <c r="EV973" s="401" t="n">
        <v>147</v>
      </c>
      <c r="EW973" s="401" t="n">
        <v>148</v>
      </c>
      <c r="EX973" s="401" t="n">
        <v>149</v>
      </c>
      <c r="EY973" s="401" t="n">
        <v>150</v>
      </c>
      <c r="EZ973" s="401" t="n">
        <v>151</v>
      </c>
      <c r="FA973" s="401" t="n">
        <v>152</v>
      </c>
      <c r="FB973" s="401" t="n">
        <v>153</v>
      </c>
      <c r="FC973" s="401" t="n">
        <v>154</v>
      </c>
      <c r="FD973" s="401" t="n">
        <v>155</v>
      </c>
      <c r="FE973" s="401" t="n">
        <v>156</v>
      </c>
      <c r="FF973" s="401" t="n">
        <v>157</v>
      </c>
      <c r="FG973" s="401" t="n">
        <v>158</v>
      </c>
      <c r="FH973" s="401" t="n">
        <v>159</v>
      </c>
      <c r="FI973" s="401" t="n">
        <v>160</v>
      </c>
      <c r="FJ973" s="401" t="n">
        <v>161</v>
      </c>
      <c r="FK973" s="401" t="n">
        <v>162</v>
      </c>
      <c r="FL973" s="401" t="n">
        <v>163</v>
      </c>
      <c r="FM973" s="401" t="n">
        <v>164</v>
      </c>
      <c r="FN973" s="401" t="n">
        <v>165</v>
      </c>
      <c r="FO973" s="401" t="n">
        <v>166</v>
      </c>
      <c r="FP973" s="401" t="n">
        <v>167</v>
      </c>
      <c r="FQ973" s="401" t="n">
        <v>168</v>
      </c>
      <c r="FR973" s="401" t="n">
        <v>169</v>
      </c>
      <c r="FS973" s="401" t="n">
        <v>170</v>
      </c>
      <c r="FT973" s="401" t="n">
        <v>171</v>
      </c>
      <c r="FU973" s="401" t="n">
        <v>172</v>
      </c>
      <c r="FV973" s="401" t="n">
        <v>173</v>
      </c>
      <c r="FW973" s="401" t="n">
        <v>174</v>
      </c>
      <c r="FX973" s="401" t="n">
        <v>175</v>
      </c>
      <c r="FY973" s="401" t="n">
        <v>176</v>
      </c>
      <c r="FZ973" s="401" t="n">
        <v>177</v>
      </c>
      <c r="GA973" s="401" t="n">
        <v>178</v>
      </c>
      <c r="GB973" s="401" t="n">
        <v>179</v>
      </c>
      <c r="GC973" s="401" t="n">
        <v>180</v>
      </c>
      <c r="GD973" s="401" t="n">
        <v>181</v>
      </c>
      <c r="GE973" s="401" t="n">
        <v>182</v>
      </c>
      <c r="GF973" s="401" t="n">
        <v>183</v>
      </c>
      <c r="GG973" s="401" t="n">
        <v>184</v>
      </c>
      <c r="GH973" s="401" t="n">
        <v>185</v>
      </c>
      <c r="GI973" s="401" t="n">
        <v>186</v>
      </c>
      <c r="GJ973" s="401" t="n">
        <v>187</v>
      </c>
      <c r="GK973" s="401" t="n">
        <v>188</v>
      </c>
      <c r="GL973" s="401" t="n">
        <v>189</v>
      </c>
      <c r="GN973" s="401" t="n">
        <v>190</v>
      </c>
      <c r="GO973" s="401" t="n">
        <v>191</v>
      </c>
      <c r="GP973" s="401" t="n">
        <v>192</v>
      </c>
      <c r="GQ973" s="401" t="n">
        <v>193</v>
      </c>
      <c r="GS973" s="401" t="n">
        <v>194</v>
      </c>
      <c r="GT973" s="401" t="n">
        <v>195</v>
      </c>
      <c r="GU973" s="401" t="n">
        <v>196</v>
      </c>
      <c r="GV973" s="401" t="n">
        <v>197</v>
      </c>
    </row>
    <row r="974" customFormat="false" ht="12.75" hidden="false" customHeight="false" outlineLevel="0" collapsed="false">
      <c r="E974" s="401" t="s">
        <v>225</v>
      </c>
      <c r="F974" s="401" t="n">
        <v>109</v>
      </c>
      <c r="G974" s="401" t="n">
        <v>153</v>
      </c>
      <c r="H974" s="401" t="n">
        <v>51</v>
      </c>
      <c r="I974" s="401" t="n">
        <v>113</v>
      </c>
      <c r="J974" s="401" t="n">
        <v>93</v>
      </c>
      <c r="K974" s="401" t="n">
        <v>144</v>
      </c>
      <c r="L974" s="401" t="n">
        <v>114</v>
      </c>
      <c r="M974" s="401" t="n">
        <v>159</v>
      </c>
      <c r="N974" s="401" t="n">
        <v>43</v>
      </c>
      <c r="O974" s="401" t="n">
        <v>2</v>
      </c>
      <c r="P974" s="401" t="n">
        <v>74</v>
      </c>
      <c r="Q974" s="401" t="n">
        <v>98</v>
      </c>
      <c r="R974" s="401" t="n">
        <v>24</v>
      </c>
      <c r="S974" s="401" t="n">
        <v>37</v>
      </c>
      <c r="T974" s="401" t="n">
        <v>156</v>
      </c>
      <c r="U974" s="401" t="n">
        <v>164</v>
      </c>
      <c r="V974" s="401" t="n">
        <v>1</v>
      </c>
      <c r="W974" s="401" t="n">
        <v>39</v>
      </c>
      <c r="X974" s="401" t="n">
        <v>23</v>
      </c>
      <c r="Y974" s="401" t="n">
        <v>183</v>
      </c>
      <c r="Z974" s="401" t="n">
        <v>169</v>
      </c>
      <c r="AA974" s="401" t="n">
        <v>139</v>
      </c>
      <c r="AB974" s="401" t="n">
        <v>197</v>
      </c>
      <c r="AC974" s="401" t="n">
        <v>73</v>
      </c>
      <c r="AD974" s="401" t="n">
        <v>87</v>
      </c>
      <c r="AE974" s="401" t="n">
        <v>94</v>
      </c>
      <c r="AF974" s="401" t="n">
        <v>184</v>
      </c>
      <c r="AG974" s="401" t="n">
        <v>86</v>
      </c>
      <c r="AH974" s="401" t="n">
        <v>172</v>
      </c>
      <c r="AI974" s="401" t="n">
        <v>187</v>
      </c>
      <c r="AJ974" s="401" t="n">
        <v>123</v>
      </c>
      <c r="AK974" s="401" t="n">
        <v>175</v>
      </c>
      <c r="AL974" s="401" t="n">
        <v>142</v>
      </c>
      <c r="AM974" s="401" t="n">
        <v>78</v>
      </c>
      <c r="AN974" s="401" t="n">
        <v>166</v>
      </c>
      <c r="AO974" s="401" t="n">
        <v>160</v>
      </c>
      <c r="AP974" s="401" t="n">
        <v>115</v>
      </c>
      <c r="AQ974" s="401" t="n">
        <v>47</v>
      </c>
      <c r="AR974" s="401" t="n">
        <v>18</v>
      </c>
      <c r="AS974" s="401" t="n">
        <v>36</v>
      </c>
      <c r="AT974" s="401" t="n">
        <v>7</v>
      </c>
      <c r="AU974" s="401" t="n">
        <v>25</v>
      </c>
      <c r="AV974" s="401" t="n">
        <v>71</v>
      </c>
      <c r="AW974" s="401" t="n">
        <v>108</v>
      </c>
      <c r="AX974" s="401" t="n">
        <v>189</v>
      </c>
      <c r="AY974" s="401" t="n">
        <v>70</v>
      </c>
      <c r="AZ974" s="401" t="n">
        <v>150</v>
      </c>
      <c r="BA974" s="401" t="n">
        <v>62</v>
      </c>
      <c r="BB974" s="401" t="n">
        <v>21</v>
      </c>
      <c r="BC974" s="401" t="n">
        <v>99</v>
      </c>
      <c r="BD974" s="401" t="n">
        <v>28</v>
      </c>
      <c r="BE974" s="401" t="n">
        <v>149</v>
      </c>
      <c r="BF974" s="401" t="n">
        <v>174</v>
      </c>
      <c r="BG974" s="401" t="n">
        <v>82</v>
      </c>
      <c r="BH974" s="401" t="n">
        <v>92</v>
      </c>
      <c r="BI974" s="401" t="n">
        <v>53</v>
      </c>
      <c r="BJ974" s="401" t="n">
        <v>59</v>
      </c>
      <c r="BK974" s="401" t="n">
        <v>77</v>
      </c>
      <c r="BL974" s="401" t="n">
        <v>116</v>
      </c>
      <c r="BM974" s="401" t="n">
        <v>101</v>
      </c>
      <c r="BN974" s="401" t="n">
        <v>163</v>
      </c>
      <c r="BO974" s="401" t="n">
        <v>110</v>
      </c>
      <c r="BP974" s="401" t="n">
        <v>112</v>
      </c>
      <c r="BQ974" s="401" t="n">
        <v>30</v>
      </c>
      <c r="BR974" s="401" t="n">
        <v>68</v>
      </c>
      <c r="BS974" s="401" t="n">
        <v>148</v>
      </c>
      <c r="BT974" s="401" t="n">
        <v>118</v>
      </c>
      <c r="BU974" s="401" t="n">
        <v>49</v>
      </c>
      <c r="BV974" s="401" t="n">
        <v>171</v>
      </c>
      <c r="BW974" s="401" t="n">
        <v>8</v>
      </c>
      <c r="BX974" s="401" t="n">
        <v>13</v>
      </c>
      <c r="BY974" s="401" t="n">
        <v>38</v>
      </c>
      <c r="BZ974" s="401" t="n">
        <v>186</v>
      </c>
      <c r="CA974" s="401" t="n">
        <v>170</v>
      </c>
      <c r="CB974" s="401" t="n">
        <v>157</v>
      </c>
      <c r="CC974" s="401" t="n">
        <v>44</v>
      </c>
      <c r="CD974" s="401" t="n">
        <v>89</v>
      </c>
      <c r="CE974" s="401" t="n">
        <v>34</v>
      </c>
      <c r="CF974" s="401" t="n">
        <v>195</v>
      </c>
      <c r="CG974" s="401" t="n">
        <v>132</v>
      </c>
      <c r="CH974" s="401" t="n">
        <v>40</v>
      </c>
      <c r="CI974" s="401" t="n">
        <v>176</v>
      </c>
      <c r="CJ974" s="401" t="n">
        <v>17</v>
      </c>
      <c r="CK974" s="401" t="n">
        <v>35</v>
      </c>
      <c r="CL974" s="401" t="n">
        <v>137</v>
      </c>
      <c r="CM974" s="401" t="n">
        <v>54</v>
      </c>
      <c r="CN974" s="401" t="n">
        <v>138</v>
      </c>
      <c r="CO974" s="401" t="n">
        <v>27</v>
      </c>
      <c r="CP974" s="401" t="n">
        <v>41</v>
      </c>
      <c r="CQ974" s="401" t="n">
        <v>173</v>
      </c>
      <c r="CR974" s="401" t="n">
        <v>125</v>
      </c>
      <c r="CS974" s="401" t="n">
        <v>50</v>
      </c>
      <c r="CT974" s="401" t="n">
        <v>193</v>
      </c>
      <c r="CU974" s="401" t="n">
        <v>26</v>
      </c>
      <c r="CV974" s="401" t="n">
        <v>181</v>
      </c>
      <c r="CW974" s="401" t="n">
        <v>104</v>
      </c>
      <c r="CX974" s="401" t="n">
        <v>131</v>
      </c>
      <c r="CY974" s="401" t="n">
        <v>185</v>
      </c>
      <c r="CZ974" s="401" t="n">
        <v>177</v>
      </c>
      <c r="DA974" s="401" t="n">
        <v>126</v>
      </c>
      <c r="DB974" s="401" t="n">
        <v>60</v>
      </c>
      <c r="DC974" s="401" t="n">
        <v>88</v>
      </c>
      <c r="DD974" s="401" t="n">
        <v>135</v>
      </c>
      <c r="DE974" s="401" t="n">
        <v>96</v>
      </c>
      <c r="DF974" s="401" t="n">
        <v>162</v>
      </c>
      <c r="DG974" s="401" t="n">
        <v>129</v>
      </c>
      <c r="DH974" s="401" t="n">
        <v>69</v>
      </c>
      <c r="DI974" s="401" t="n">
        <v>190</v>
      </c>
      <c r="DJ974" s="401" t="n">
        <v>12</v>
      </c>
      <c r="DK974" s="401" t="n">
        <v>143</v>
      </c>
      <c r="DL974" s="401" t="n">
        <v>196</v>
      </c>
      <c r="DM974" s="401" t="n">
        <v>84</v>
      </c>
      <c r="DN974" s="401" t="n">
        <v>119</v>
      </c>
      <c r="DO974" s="401" t="n">
        <v>127</v>
      </c>
      <c r="DP974" s="401" t="n">
        <v>61</v>
      </c>
      <c r="DQ974" s="401" t="n">
        <v>188</v>
      </c>
      <c r="DR974" s="401" t="n">
        <v>128</v>
      </c>
      <c r="DS974" s="401" t="n">
        <v>97</v>
      </c>
      <c r="DT974" s="401" t="n">
        <v>57</v>
      </c>
      <c r="DU974" s="401" t="n">
        <v>72</v>
      </c>
      <c r="DV974" s="401" t="n">
        <v>48</v>
      </c>
      <c r="DW974" s="401" t="n">
        <v>5</v>
      </c>
      <c r="DX974" s="401" t="n">
        <v>134</v>
      </c>
      <c r="DY974" s="401" t="n">
        <v>167</v>
      </c>
      <c r="DZ974" s="401" t="n">
        <v>91</v>
      </c>
      <c r="EA974" s="401" t="n">
        <v>103</v>
      </c>
      <c r="EB974" s="401" t="n">
        <v>11</v>
      </c>
      <c r="EC974" s="401" t="n">
        <v>165</v>
      </c>
      <c r="ED974" s="401" t="n">
        <v>136</v>
      </c>
      <c r="EE974" s="401" t="n">
        <v>46</v>
      </c>
      <c r="EF974" s="401" t="n">
        <v>9</v>
      </c>
      <c r="EG974" s="401" t="n">
        <v>80</v>
      </c>
      <c r="EH974" s="401" t="n">
        <v>152</v>
      </c>
      <c r="EI974" s="401" t="n">
        <v>65</v>
      </c>
      <c r="EJ974" s="401" t="n">
        <v>111</v>
      </c>
      <c r="EK974" s="401" t="n">
        <v>19</v>
      </c>
      <c r="EL974" s="401" t="n">
        <v>168</v>
      </c>
      <c r="EM974" s="401" t="n">
        <v>105</v>
      </c>
      <c r="EN974" s="401" t="n">
        <v>22</v>
      </c>
      <c r="EO974" s="401" t="n">
        <v>76</v>
      </c>
      <c r="EP974" s="401" t="n">
        <v>85</v>
      </c>
      <c r="EQ974" s="401" t="n">
        <v>95</v>
      </c>
      <c r="ER974" s="401" t="n">
        <v>6</v>
      </c>
      <c r="ES974" s="401" t="n">
        <v>178</v>
      </c>
      <c r="ET974" s="401" t="n">
        <v>147</v>
      </c>
      <c r="EU974" s="401" t="n">
        <v>180</v>
      </c>
      <c r="EV974" s="401" t="n">
        <v>192</v>
      </c>
      <c r="EW974" s="401" t="n">
        <v>182</v>
      </c>
      <c r="EX974" s="401" t="n">
        <v>141</v>
      </c>
      <c r="EY974" s="401" t="n">
        <v>158</v>
      </c>
      <c r="EZ974" s="401" t="n">
        <v>20</v>
      </c>
      <c r="FA974" s="401" t="n">
        <v>75</v>
      </c>
      <c r="FB974" s="401" t="n">
        <v>102</v>
      </c>
      <c r="FC974" s="401" t="n">
        <v>121</v>
      </c>
      <c r="FD974" s="401" t="n">
        <v>146</v>
      </c>
      <c r="FE974" s="401" t="n">
        <v>154</v>
      </c>
      <c r="FF974" s="401" t="n">
        <v>90</v>
      </c>
      <c r="FG974" s="401" t="n">
        <v>52</v>
      </c>
      <c r="FH974" s="401" t="n">
        <v>130</v>
      </c>
      <c r="FI974" s="401" t="n">
        <v>133</v>
      </c>
      <c r="FJ974" s="401" t="n">
        <v>58</v>
      </c>
      <c r="FK974" s="401" t="n">
        <v>106</v>
      </c>
      <c r="FL974" s="401" t="n">
        <v>67</v>
      </c>
      <c r="FM974" s="401" t="n">
        <v>42</v>
      </c>
      <c r="FN974" s="401" t="n">
        <v>81</v>
      </c>
      <c r="FO974" s="401" t="n">
        <v>10</v>
      </c>
      <c r="FP974" s="401" t="n">
        <v>124</v>
      </c>
      <c r="FQ974" s="401" t="n">
        <v>14</v>
      </c>
      <c r="FR974" s="401" t="n">
        <v>100</v>
      </c>
      <c r="FS974" s="401" t="n">
        <v>31</v>
      </c>
      <c r="FT974" s="401" t="n">
        <v>107</v>
      </c>
      <c r="FU974" s="401" t="n">
        <v>29</v>
      </c>
      <c r="FV974" s="401" t="n">
        <v>145</v>
      </c>
      <c r="FW974" s="401" t="n">
        <v>33</v>
      </c>
      <c r="FX974" s="401" t="n">
        <v>16</v>
      </c>
      <c r="FY974" s="401" t="n">
        <v>45</v>
      </c>
      <c r="FZ974" s="401" t="n">
        <v>161</v>
      </c>
      <c r="GA974" s="401" t="n">
        <v>151</v>
      </c>
      <c r="GB974" s="401" t="n">
        <v>194</v>
      </c>
      <c r="GC974" s="401" t="n">
        <v>3</v>
      </c>
      <c r="GD974" s="401" t="n">
        <v>55</v>
      </c>
      <c r="GE974" s="401" t="n">
        <v>120</v>
      </c>
      <c r="GF974" s="401" t="n">
        <v>179</v>
      </c>
      <c r="GG974" s="401" t="n">
        <v>191</v>
      </c>
      <c r="GH974" s="401" t="n">
        <v>4</v>
      </c>
      <c r="GI974" s="401" t="n">
        <v>64</v>
      </c>
      <c r="GJ974" s="401" t="n">
        <v>155</v>
      </c>
      <c r="GK974" s="401" t="n">
        <v>140</v>
      </c>
      <c r="GL974" s="401" t="n">
        <v>66</v>
      </c>
      <c r="GN974" s="401" t="n">
        <v>117</v>
      </c>
      <c r="GO974" s="401" t="n">
        <v>15</v>
      </c>
      <c r="GP974" s="401" t="n">
        <v>32</v>
      </c>
      <c r="GQ974" s="401" t="n">
        <v>122</v>
      </c>
      <c r="GS974" s="401" t="n">
        <v>83</v>
      </c>
      <c r="GT974" s="401" t="n">
        <v>79</v>
      </c>
      <c r="GU974" s="401" t="n">
        <v>56</v>
      </c>
      <c r="GV974" s="401" t="n">
        <v>63</v>
      </c>
    </row>
    <row r="975" customFormat="false" ht="12.75" hidden="false" customHeight="false" outlineLevel="0" collapsed="false">
      <c r="E975" s="401" t="s">
        <v>227</v>
      </c>
      <c r="F975" s="401" t="n">
        <v>5</v>
      </c>
      <c r="G975" s="401" t="n">
        <v>36</v>
      </c>
      <c r="H975" s="401" t="n">
        <v>15</v>
      </c>
      <c r="I975" s="401" t="n">
        <v>27</v>
      </c>
      <c r="J975" s="401" t="n">
        <v>106</v>
      </c>
      <c r="K975" s="401" t="n">
        <v>23</v>
      </c>
      <c r="L975" s="401" t="n">
        <v>197</v>
      </c>
      <c r="M975" s="401" t="n">
        <v>12</v>
      </c>
      <c r="N975" s="401" t="n">
        <v>142</v>
      </c>
      <c r="O975" s="401" t="n">
        <v>163</v>
      </c>
      <c r="P975" s="401" t="n">
        <v>157</v>
      </c>
      <c r="Q975" s="401" t="n">
        <v>3</v>
      </c>
      <c r="R975" s="401" t="n">
        <v>37</v>
      </c>
      <c r="S975" s="401" t="n">
        <v>85</v>
      </c>
      <c r="T975" s="401" t="n">
        <v>77</v>
      </c>
      <c r="U975" s="401" t="n">
        <v>63</v>
      </c>
      <c r="V975" s="401" t="n">
        <v>140</v>
      </c>
      <c r="W975" s="401" t="n">
        <v>115</v>
      </c>
      <c r="X975" s="401" t="n">
        <v>128</v>
      </c>
      <c r="Y975" s="401" t="n">
        <v>13</v>
      </c>
      <c r="Z975" s="401" t="n">
        <v>119</v>
      </c>
      <c r="AA975" s="401" t="n">
        <v>143</v>
      </c>
      <c r="AB975" s="401" t="n">
        <v>187</v>
      </c>
      <c r="AC975" s="401" t="n">
        <v>176</v>
      </c>
      <c r="AD975" s="401" t="n">
        <v>21</v>
      </c>
      <c r="AE975" s="401" t="n">
        <v>95</v>
      </c>
      <c r="AF975" s="401" t="n">
        <v>185</v>
      </c>
      <c r="AG975" s="401" t="n">
        <v>72</v>
      </c>
      <c r="AH975" s="401" t="n">
        <v>156</v>
      </c>
      <c r="AI975" s="401" t="n">
        <v>19</v>
      </c>
      <c r="AJ975" s="401" t="n">
        <v>134</v>
      </c>
      <c r="AK975" s="401" t="n">
        <v>39</v>
      </c>
      <c r="AL975" s="401" t="n">
        <v>191</v>
      </c>
      <c r="AM975" s="401" t="n">
        <v>112</v>
      </c>
      <c r="AN975" s="401" t="n">
        <v>154</v>
      </c>
      <c r="AO975" s="401" t="n">
        <v>2</v>
      </c>
      <c r="AP975" s="401" t="n">
        <v>141</v>
      </c>
      <c r="AQ975" s="401" t="n">
        <v>89</v>
      </c>
      <c r="AR975" s="401" t="n">
        <v>146</v>
      </c>
      <c r="AS975" s="401" t="n">
        <v>17</v>
      </c>
      <c r="AT975" s="401" t="n">
        <v>99</v>
      </c>
      <c r="AU975" s="401" t="n">
        <v>193</v>
      </c>
      <c r="AV975" s="401" t="n">
        <v>160</v>
      </c>
      <c r="AW975" s="401" t="n">
        <v>58</v>
      </c>
      <c r="AX975" s="401" t="n">
        <v>118</v>
      </c>
      <c r="AY975" s="401" t="n">
        <v>162</v>
      </c>
      <c r="AZ975" s="401" t="n">
        <v>109</v>
      </c>
      <c r="BA975" s="401" t="n">
        <v>42</v>
      </c>
      <c r="BB975" s="401" t="n">
        <v>181</v>
      </c>
      <c r="BC975" s="401" t="n">
        <v>123</v>
      </c>
      <c r="BD975" s="401" t="n">
        <v>184</v>
      </c>
      <c r="BE975" s="401" t="n">
        <v>74</v>
      </c>
      <c r="BF975" s="401" t="n">
        <v>70</v>
      </c>
      <c r="BG975" s="401" t="n">
        <v>192</v>
      </c>
      <c r="BH975" s="401" t="n">
        <v>11</v>
      </c>
      <c r="BI975" s="401" t="n">
        <v>149</v>
      </c>
      <c r="BJ975" s="401" t="n">
        <v>166</v>
      </c>
      <c r="BK975" s="401" t="n">
        <v>155</v>
      </c>
      <c r="BL975" s="401" t="n">
        <v>196</v>
      </c>
      <c r="BM975" s="401" t="n">
        <v>1</v>
      </c>
      <c r="BN975" s="401" t="n">
        <v>170</v>
      </c>
      <c r="BO975" s="401" t="n">
        <v>101</v>
      </c>
      <c r="BP975" s="401" t="n">
        <v>147</v>
      </c>
      <c r="BQ975" s="401" t="n">
        <v>16</v>
      </c>
      <c r="BR975" s="401" t="n">
        <v>171</v>
      </c>
      <c r="BS975" s="401" t="n">
        <v>139</v>
      </c>
      <c r="BT975" s="401" t="n">
        <v>164</v>
      </c>
      <c r="BU975" s="401" t="n">
        <v>79</v>
      </c>
      <c r="BV975" s="401" t="n">
        <v>91</v>
      </c>
      <c r="BW975" s="401" t="n">
        <v>103</v>
      </c>
      <c r="BX975" s="401" t="n">
        <v>137</v>
      </c>
      <c r="BY975" s="401" t="n">
        <v>173</v>
      </c>
      <c r="BZ975" s="401" t="n">
        <v>87</v>
      </c>
      <c r="CA975" s="401" t="n">
        <v>125</v>
      </c>
      <c r="CB975" s="401" t="n">
        <v>186</v>
      </c>
      <c r="CC975" s="401" t="n">
        <v>110</v>
      </c>
      <c r="CD975" s="401" t="n">
        <v>33</v>
      </c>
      <c r="CE975" s="401" t="n">
        <v>167</v>
      </c>
      <c r="CF975" s="401" t="n">
        <v>51</v>
      </c>
      <c r="CG975" s="401" t="n">
        <v>148</v>
      </c>
      <c r="CH975" s="401" t="n">
        <v>189</v>
      </c>
      <c r="CI975" s="401" t="n">
        <v>10</v>
      </c>
      <c r="CJ975" s="401" t="n">
        <v>144</v>
      </c>
      <c r="CK975" s="401" t="n">
        <v>38</v>
      </c>
      <c r="CL975" s="401" t="n">
        <v>153</v>
      </c>
      <c r="CM975" s="401" t="n">
        <v>49</v>
      </c>
      <c r="CN975" s="401" t="n">
        <v>54</v>
      </c>
      <c r="CO975" s="401" t="n">
        <v>31</v>
      </c>
      <c r="CP975" s="401" t="n">
        <v>190</v>
      </c>
      <c r="CQ975" s="401" t="n">
        <v>96</v>
      </c>
      <c r="CR975" s="401" t="n">
        <v>50</v>
      </c>
      <c r="CS975" s="401" t="n">
        <v>180</v>
      </c>
      <c r="CT975" s="401" t="n">
        <v>132</v>
      </c>
      <c r="CU975" s="401" t="n">
        <v>76</v>
      </c>
      <c r="CV975" s="401" t="n">
        <v>129</v>
      </c>
      <c r="CW975" s="401" t="n">
        <v>30</v>
      </c>
      <c r="CX975" s="401" t="n">
        <v>165</v>
      </c>
      <c r="CY975" s="401" t="n">
        <v>124</v>
      </c>
      <c r="CZ975" s="401" t="n">
        <v>60</v>
      </c>
      <c r="DA975" s="401" t="n">
        <v>32</v>
      </c>
      <c r="DB975" s="401" t="n">
        <v>105</v>
      </c>
      <c r="DC975" s="401" t="n">
        <v>179</v>
      </c>
      <c r="DD975" s="401" t="n">
        <v>41</v>
      </c>
      <c r="DE975" s="401" t="n">
        <v>28</v>
      </c>
      <c r="DF975" s="401" t="n">
        <v>94</v>
      </c>
      <c r="DG975" s="401" t="n">
        <v>14</v>
      </c>
      <c r="DH975" s="401" t="n">
        <v>93</v>
      </c>
      <c r="DI975" s="401" t="n">
        <v>59</v>
      </c>
      <c r="DJ975" s="401" t="n">
        <v>62</v>
      </c>
      <c r="DK975" s="401" t="n">
        <v>9</v>
      </c>
      <c r="DL975" s="401" t="n">
        <v>120</v>
      </c>
      <c r="DM975" s="401" t="n">
        <v>34</v>
      </c>
      <c r="DN975" s="401" t="n">
        <v>66</v>
      </c>
      <c r="DO975" s="401" t="n">
        <v>56</v>
      </c>
      <c r="DP975" s="401" t="n">
        <v>98</v>
      </c>
      <c r="DQ975" s="401" t="n">
        <v>100</v>
      </c>
      <c r="DR975" s="401" t="n">
        <v>73</v>
      </c>
      <c r="DS975" s="401" t="n">
        <v>136</v>
      </c>
      <c r="DT975" s="401" t="n">
        <v>53</v>
      </c>
      <c r="DU975" s="401" t="n">
        <v>86</v>
      </c>
      <c r="DV975" s="401" t="n">
        <v>4</v>
      </c>
      <c r="DW975" s="401" t="n">
        <v>43</v>
      </c>
      <c r="DX975" s="401" t="n">
        <v>69</v>
      </c>
      <c r="DY975" s="401" t="n">
        <v>81</v>
      </c>
      <c r="DZ975" s="401" t="n">
        <v>52</v>
      </c>
      <c r="EA975" s="401" t="n">
        <v>158</v>
      </c>
      <c r="EB975" s="401" t="n">
        <v>145</v>
      </c>
      <c r="EC975" s="401" t="n">
        <v>122</v>
      </c>
      <c r="ED975" s="401" t="n">
        <v>138</v>
      </c>
      <c r="EE975" s="401" t="n">
        <v>194</v>
      </c>
      <c r="EF975" s="401" t="n">
        <v>175</v>
      </c>
      <c r="EG975" s="401" t="n">
        <v>178</v>
      </c>
      <c r="EH975" s="401" t="n">
        <v>29</v>
      </c>
      <c r="EI975" s="401" t="n">
        <v>152</v>
      </c>
      <c r="EJ975" s="401" t="n">
        <v>71</v>
      </c>
      <c r="EK975" s="401" t="n">
        <v>113</v>
      </c>
      <c r="EL975" s="401" t="n">
        <v>24</v>
      </c>
      <c r="EM975" s="401" t="n">
        <v>90</v>
      </c>
      <c r="EN975" s="401" t="n">
        <v>188</v>
      </c>
      <c r="EO975" s="401" t="n">
        <v>47</v>
      </c>
      <c r="EP975" s="401" t="n">
        <v>8</v>
      </c>
      <c r="EQ975" s="401" t="n">
        <v>26</v>
      </c>
      <c r="ER975" s="401" t="n">
        <v>22</v>
      </c>
      <c r="ES975" s="401" t="n">
        <v>61</v>
      </c>
      <c r="ET975" s="401" t="n">
        <v>161</v>
      </c>
      <c r="EU975" s="401" t="n">
        <v>68</v>
      </c>
      <c r="EV975" s="401" t="n">
        <v>18</v>
      </c>
      <c r="EW975" s="401" t="n">
        <v>80</v>
      </c>
      <c r="EX975" s="401" t="n">
        <v>107</v>
      </c>
      <c r="EY975" s="401" t="n">
        <v>88</v>
      </c>
      <c r="EZ975" s="401" t="n">
        <v>130</v>
      </c>
      <c r="FA975" s="401" t="n">
        <v>104</v>
      </c>
      <c r="FB975" s="401" t="n">
        <v>121</v>
      </c>
      <c r="FC975" s="401" t="n">
        <v>46</v>
      </c>
      <c r="FD975" s="401" t="n">
        <v>44</v>
      </c>
      <c r="FE975" s="401" t="n">
        <v>150</v>
      </c>
      <c r="FF975" s="401" t="n">
        <v>55</v>
      </c>
      <c r="FG975" s="401" t="n">
        <v>114</v>
      </c>
      <c r="FH975" s="401" t="n">
        <v>168</v>
      </c>
      <c r="FI975" s="401" t="n">
        <v>7</v>
      </c>
      <c r="FJ975" s="401" t="n">
        <v>127</v>
      </c>
      <c r="FK975" s="401" t="n">
        <v>133</v>
      </c>
      <c r="FL975" s="401" t="n">
        <v>169</v>
      </c>
      <c r="FM975" s="401" t="n">
        <v>67</v>
      </c>
      <c r="FN975" s="401" t="n">
        <v>97</v>
      </c>
      <c r="FO975" s="401" t="n">
        <v>57</v>
      </c>
      <c r="FP975" s="401" t="n">
        <v>135</v>
      </c>
      <c r="FQ975" s="401" t="n">
        <v>126</v>
      </c>
      <c r="FR975" s="401" t="n">
        <v>111</v>
      </c>
      <c r="FS975" s="401" t="n">
        <v>83</v>
      </c>
      <c r="FT975" s="401" t="n">
        <v>172</v>
      </c>
      <c r="FU975" s="401" t="n">
        <v>116</v>
      </c>
      <c r="FV975" s="401" t="n">
        <v>84</v>
      </c>
      <c r="FW975" s="401" t="n">
        <v>6</v>
      </c>
      <c r="FX975" s="401" t="n">
        <v>131</v>
      </c>
      <c r="FY975" s="401" t="n">
        <v>35</v>
      </c>
      <c r="FZ975" s="401" t="n">
        <v>78</v>
      </c>
      <c r="GA975" s="401" t="n">
        <v>92</v>
      </c>
      <c r="GB975" s="401" t="n">
        <v>102</v>
      </c>
      <c r="GC975" s="401" t="n">
        <v>64</v>
      </c>
      <c r="GD975" s="401" t="n">
        <v>108</v>
      </c>
      <c r="GE975" s="401" t="n">
        <v>174</v>
      </c>
      <c r="GF975" s="401" t="n">
        <v>195</v>
      </c>
      <c r="GG975" s="401" t="n">
        <v>117</v>
      </c>
      <c r="GH975" s="401" t="n">
        <v>48</v>
      </c>
      <c r="GI975" s="401" t="n">
        <v>75</v>
      </c>
      <c r="GJ975" s="401" t="n">
        <v>183</v>
      </c>
      <c r="GK975" s="401" t="n">
        <v>82</v>
      </c>
      <c r="GL975" s="401" t="n">
        <v>151</v>
      </c>
      <c r="GN975" s="401" t="n">
        <v>25</v>
      </c>
      <c r="GO975" s="401" t="n">
        <v>20</v>
      </c>
      <c r="GP975" s="401" t="n">
        <v>177</v>
      </c>
      <c r="GQ975" s="401" t="n">
        <v>40</v>
      </c>
      <c r="GS975" s="401" t="n">
        <v>65</v>
      </c>
      <c r="GT975" s="401" t="n">
        <v>159</v>
      </c>
      <c r="GU975" s="401" t="n">
        <v>45</v>
      </c>
      <c r="GV975" s="401" t="n">
        <v>182</v>
      </c>
    </row>
    <row r="977" customFormat="false" ht="12.75" hidden="false" customHeight="false" outlineLevel="0" collapsed="false">
      <c r="D977" s="446" t="n">
        <v>198</v>
      </c>
      <c r="E977" s="39" t="s">
        <v>250</v>
      </c>
    </row>
    <row r="978" customFormat="false" ht="12.75" hidden="false" customHeight="false" outlineLevel="0" collapsed="false">
      <c r="E978" s="401" t="s">
        <v>198</v>
      </c>
      <c r="F978" s="401" t="n">
        <v>1</v>
      </c>
      <c r="G978" s="401" t="n">
        <v>2</v>
      </c>
      <c r="H978" s="401" t="n">
        <v>3</v>
      </c>
      <c r="I978" s="401" t="n">
        <v>4</v>
      </c>
      <c r="J978" s="401" t="n">
        <v>5</v>
      </c>
      <c r="K978" s="401" t="n">
        <v>6</v>
      </c>
      <c r="L978" s="401" t="n">
        <v>7</v>
      </c>
      <c r="M978" s="401" t="n">
        <v>8</v>
      </c>
      <c r="N978" s="401" t="n">
        <v>9</v>
      </c>
      <c r="O978" s="401" t="n">
        <v>10</v>
      </c>
      <c r="P978" s="401" t="n">
        <v>11</v>
      </c>
      <c r="Q978" s="401" t="n">
        <v>12</v>
      </c>
      <c r="R978" s="401" t="n">
        <v>13</v>
      </c>
      <c r="S978" s="401" t="n">
        <v>14</v>
      </c>
      <c r="T978" s="401" t="n">
        <v>15</v>
      </c>
      <c r="U978" s="401" t="n">
        <v>16</v>
      </c>
      <c r="V978" s="401" t="n">
        <v>17</v>
      </c>
      <c r="W978" s="401" t="n">
        <v>18</v>
      </c>
      <c r="X978" s="401" t="n">
        <v>19</v>
      </c>
      <c r="Y978" s="401" t="n">
        <v>20</v>
      </c>
      <c r="Z978" s="401" t="n">
        <v>21</v>
      </c>
      <c r="AA978" s="401" t="n">
        <v>22</v>
      </c>
      <c r="AB978" s="401" t="n">
        <v>23</v>
      </c>
      <c r="AC978" s="401" t="n">
        <v>24</v>
      </c>
      <c r="AD978" s="401" t="n">
        <v>25</v>
      </c>
      <c r="AE978" s="401" t="n">
        <v>26</v>
      </c>
      <c r="AF978" s="401" t="n">
        <v>27</v>
      </c>
      <c r="AG978" s="401" t="n">
        <v>28</v>
      </c>
      <c r="AH978" s="401" t="n">
        <v>29</v>
      </c>
      <c r="AI978" s="401" t="n">
        <v>30</v>
      </c>
      <c r="AJ978" s="401" t="n">
        <v>31</v>
      </c>
      <c r="AK978" s="401" t="n">
        <v>32</v>
      </c>
      <c r="AL978" s="401" t="n">
        <v>33</v>
      </c>
      <c r="AM978" s="401" t="n">
        <v>34</v>
      </c>
      <c r="AN978" s="401" t="n">
        <v>35</v>
      </c>
      <c r="AO978" s="401" t="n">
        <v>36</v>
      </c>
      <c r="AP978" s="401" t="n">
        <v>37</v>
      </c>
      <c r="AQ978" s="401" t="n">
        <v>38</v>
      </c>
      <c r="AR978" s="401" t="n">
        <v>39</v>
      </c>
      <c r="AS978" s="401" t="n">
        <v>40</v>
      </c>
      <c r="AT978" s="401" t="n">
        <v>41</v>
      </c>
      <c r="AU978" s="401" t="n">
        <v>42</v>
      </c>
      <c r="AV978" s="401" t="n">
        <v>43</v>
      </c>
      <c r="AW978" s="401" t="n">
        <v>44</v>
      </c>
      <c r="AX978" s="401" t="n">
        <v>45</v>
      </c>
      <c r="AY978" s="401" t="n">
        <v>46</v>
      </c>
      <c r="AZ978" s="401" t="n">
        <v>47</v>
      </c>
      <c r="BA978" s="401" t="n">
        <v>48</v>
      </c>
      <c r="BB978" s="401" t="n">
        <v>49</v>
      </c>
      <c r="BC978" s="401" t="n">
        <v>50</v>
      </c>
      <c r="BD978" s="401" t="n">
        <v>51</v>
      </c>
      <c r="BE978" s="401" t="n">
        <v>52</v>
      </c>
      <c r="BF978" s="401" t="n">
        <v>53</v>
      </c>
      <c r="BG978" s="401" t="n">
        <v>54</v>
      </c>
      <c r="BH978" s="401" t="n">
        <v>55</v>
      </c>
      <c r="BI978" s="401" t="n">
        <v>56</v>
      </c>
      <c r="BJ978" s="401" t="n">
        <v>57</v>
      </c>
      <c r="BK978" s="401" t="n">
        <v>58</v>
      </c>
      <c r="BL978" s="401" t="n">
        <v>59</v>
      </c>
      <c r="BM978" s="401" t="n">
        <v>60</v>
      </c>
      <c r="BN978" s="401" t="n">
        <v>61</v>
      </c>
      <c r="BO978" s="401" t="n">
        <v>62</v>
      </c>
      <c r="BP978" s="401" t="n">
        <v>63</v>
      </c>
      <c r="BQ978" s="401" t="n">
        <v>64</v>
      </c>
      <c r="BR978" s="401" t="n">
        <v>65</v>
      </c>
      <c r="BS978" s="401" t="n">
        <v>66</v>
      </c>
      <c r="BT978" s="401" t="n">
        <v>67</v>
      </c>
      <c r="BU978" s="401" t="n">
        <v>68</v>
      </c>
      <c r="BV978" s="401" t="n">
        <v>69</v>
      </c>
      <c r="BW978" s="401" t="n">
        <v>70</v>
      </c>
      <c r="BX978" s="401" t="n">
        <v>71</v>
      </c>
      <c r="BY978" s="401" t="n">
        <v>72</v>
      </c>
      <c r="BZ978" s="401" t="n">
        <v>73</v>
      </c>
      <c r="CA978" s="401" t="n">
        <v>74</v>
      </c>
      <c r="CB978" s="401" t="n">
        <v>75</v>
      </c>
      <c r="CC978" s="401" t="n">
        <v>76</v>
      </c>
      <c r="CD978" s="401" t="n">
        <v>77</v>
      </c>
      <c r="CE978" s="401" t="n">
        <v>78</v>
      </c>
      <c r="CF978" s="401" t="n">
        <v>79</v>
      </c>
      <c r="CG978" s="401" t="n">
        <v>80</v>
      </c>
      <c r="CH978" s="401" t="n">
        <v>81</v>
      </c>
      <c r="CI978" s="401" t="n">
        <v>82</v>
      </c>
      <c r="CJ978" s="401" t="n">
        <v>83</v>
      </c>
      <c r="CK978" s="401" t="n">
        <v>84</v>
      </c>
      <c r="CL978" s="401" t="n">
        <v>85</v>
      </c>
      <c r="CM978" s="401" t="n">
        <v>86</v>
      </c>
      <c r="CN978" s="401" t="n">
        <v>87</v>
      </c>
      <c r="CO978" s="401" t="n">
        <v>88</v>
      </c>
      <c r="CP978" s="401" t="n">
        <v>89</v>
      </c>
      <c r="CQ978" s="401" t="n">
        <v>90</v>
      </c>
      <c r="CR978" s="401" t="n">
        <v>91</v>
      </c>
      <c r="CS978" s="401" t="n">
        <v>92</v>
      </c>
      <c r="CT978" s="401" t="n">
        <v>93</v>
      </c>
      <c r="CU978" s="401" t="n">
        <v>94</v>
      </c>
      <c r="CV978" s="401" t="n">
        <v>95</v>
      </c>
      <c r="CW978" s="401" t="n">
        <v>96</v>
      </c>
      <c r="CX978" s="401" t="n">
        <v>97</v>
      </c>
      <c r="CY978" s="401" t="n">
        <v>98</v>
      </c>
      <c r="CZ978" s="401" t="n">
        <v>99</v>
      </c>
      <c r="DA978" s="401" t="n">
        <v>100</v>
      </c>
      <c r="DB978" s="401" t="n">
        <v>101</v>
      </c>
      <c r="DC978" s="401" t="n">
        <v>102</v>
      </c>
      <c r="DD978" s="401" t="n">
        <v>103</v>
      </c>
      <c r="DE978" s="401" t="n">
        <v>104</v>
      </c>
      <c r="DF978" s="401" t="n">
        <v>105</v>
      </c>
      <c r="DG978" s="401" t="n">
        <v>106</v>
      </c>
      <c r="DH978" s="401" t="n">
        <v>107</v>
      </c>
      <c r="DI978" s="401" t="n">
        <v>108</v>
      </c>
      <c r="DJ978" s="401" t="n">
        <v>109</v>
      </c>
      <c r="DK978" s="401" t="n">
        <v>110</v>
      </c>
      <c r="DL978" s="401" t="n">
        <v>111</v>
      </c>
      <c r="DM978" s="401" t="n">
        <v>112</v>
      </c>
      <c r="DN978" s="401" t="n">
        <v>113</v>
      </c>
      <c r="DO978" s="401" t="n">
        <v>114</v>
      </c>
      <c r="DP978" s="401" t="n">
        <v>115</v>
      </c>
      <c r="DQ978" s="401" t="n">
        <v>116</v>
      </c>
      <c r="DR978" s="401" t="n">
        <v>117</v>
      </c>
      <c r="DS978" s="401" t="n">
        <v>118</v>
      </c>
      <c r="DT978" s="401" t="n">
        <v>119</v>
      </c>
      <c r="DU978" s="401" t="n">
        <v>120</v>
      </c>
      <c r="DV978" s="401" t="n">
        <v>121</v>
      </c>
      <c r="DW978" s="401" t="n">
        <v>122</v>
      </c>
      <c r="DX978" s="401" t="n">
        <v>123</v>
      </c>
      <c r="DY978" s="401" t="n">
        <v>124</v>
      </c>
      <c r="DZ978" s="401" t="n">
        <v>125</v>
      </c>
      <c r="EA978" s="401" t="n">
        <v>126</v>
      </c>
      <c r="EB978" s="401" t="n">
        <v>127</v>
      </c>
      <c r="EC978" s="401" t="n">
        <v>128</v>
      </c>
      <c r="ED978" s="401" t="n">
        <v>129</v>
      </c>
      <c r="EE978" s="401" t="n">
        <v>130</v>
      </c>
      <c r="EF978" s="401" t="n">
        <v>131</v>
      </c>
      <c r="EG978" s="401" t="n">
        <v>132</v>
      </c>
      <c r="EH978" s="401" t="n">
        <v>133</v>
      </c>
      <c r="EI978" s="401" t="n">
        <v>134</v>
      </c>
      <c r="EJ978" s="401" t="n">
        <v>135</v>
      </c>
      <c r="EK978" s="401" t="n">
        <v>136</v>
      </c>
      <c r="EL978" s="401" t="n">
        <v>137</v>
      </c>
      <c r="EM978" s="401" t="n">
        <v>138</v>
      </c>
      <c r="EN978" s="401" t="n">
        <v>139</v>
      </c>
      <c r="EO978" s="401" t="n">
        <v>140</v>
      </c>
      <c r="EP978" s="401" t="n">
        <v>141</v>
      </c>
      <c r="EQ978" s="401" t="n">
        <v>142</v>
      </c>
      <c r="ER978" s="401" t="n">
        <v>143</v>
      </c>
      <c r="ES978" s="401" t="n">
        <v>144</v>
      </c>
      <c r="ET978" s="401" t="n">
        <v>145</v>
      </c>
      <c r="EU978" s="401" t="n">
        <v>146</v>
      </c>
      <c r="EV978" s="401" t="n">
        <v>147</v>
      </c>
      <c r="EW978" s="401" t="n">
        <v>148</v>
      </c>
      <c r="EX978" s="401" t="n">
        <v>149</v>
      </c>
      <c r="EY978" s="401" t="n">
        <v>150</v>
      </c>
      <c r="EZ978" s="401" t="n">
        <v>151</v>
      </c>
      <c r="FA978" s="401" t="n">
        <v>152</v>
      </c>
      <c r="FB978" s="401" t="n">
        <v>153</v>
      </c>
      <c r="FC978" s="401" t="n">
        <v>154</v>
      </c>
      <c r="FD978" s="401" t="n">
        <v>155</v>
      </c>
      <c r="FE978" s="401" t="n">
        <v>156</v>
      </c>
      <c r="FF978" s="401" t="n">
        <v>157</v>
      </c>
      <c r="FG978" s="401" t="n">
        <v>158</v>
      </c>
      <c r="FH978" s="401" t="n">
        <v>159</v>
      </c>
      <c r="FI978" s="401" t="n">
        <v>160</v>
      </c>
      <c r="FJ978" s="401" t="n">
        <v>161</v>
      </c>
      <c r="FK978" s="401" t="n">
        <v>162</v>
      </c>
      <c r="FL978" s="401" t="n">
        <v>163</v>
      </c>
      <c r="FM978" s="401" t="n">
        <v>164</v>
      </c>
      <c r="FN978" s="401" t="n">
        <v>165</v>
      </c>
      <c r="FO978" s="401" t="n">
        <v>166</v>
      </c>
      <c r="FP978" s="401" t="n">
        <v>167</v>
      </c>
      <c r="FQ978" s="401" t="n">
        <v>168</v>
      </c>
      <c r="FR978" s="401" t="n">
        <v>169</v>
      </c>
      <c r="FS978" s="401" t="n">
        <v>170</v>
      </c>
      <c r="FT978" s="401" t="n">
        <v>171</v>
      </c>
      <c r="FU978" s="401" t="n">
        <v>172</v>
      </c>
      <c r="FV978" s="401" t="n">
        <v>173</v>
      </c>
      <c r="FW978" s="401" t="n">
        <v>174</v>
      </c>
      <c r="FX978" s="401" t="n">
        <v>175</v>
      </c>
      <c r="FY978" s="401" t="n">
        <v>176</v>
      </c>
      <c r="FZ978" s="401" t="n">
        <v>177</v>
      </c>
      <c r="GA978" s="401" t="n">
        <v>178</v>
      </c>
      <c r="GB978" s="401" t="n">
        <v>179</v>
      </c>
      <c r="GC978" s="401" t="n">
        <v>180</v>
      </c>
      <c r="GD978" s="401" t="n">
        <v>181</v>
      </c>
      <c r="GE978" s="401" t="n">
        <v>182</v>
      </c>
      <c r="GF978" s="401" t="n">
        <v>183</v>
      </c>
      <c r="GG978" s="401" t="n">
        <v>184</v>
      </c>
      <c r="GH978" s="401" t="n">
        <v>185</v>
      </c>
      <c r="GI978" s="401" t="n">
        <v>186</v>
      </c>
      <c r="GJ978" s="401" t="n">
        <v>187</v>
      </c>
      <c r="GK978" s="401" t="n">
        <v>188</v>
      </c>
      <c r="GL978" s="401" t="n">
        <v>189</v>
      </c>
      <c r="GM978" s="401" t="n">
        <v>190</v>
      </c>
      <c r="GN978" s="401" t="n">
        <v>191</v>
      </c>
      <c r="GO978" s="401" t="n">
        <v>192</v>
      </c>
      <c r="GP978" s="401" t="n">
        <v>193</v>
      </c>
      <c r="GQ978" s="401" t="n">
        <v>194</v>
      </c>
      <c r="GS978" s="401" t="n">
        <v>195</v>
      </c>
      <c r="GT978" s="401" t="n">
        <v>196</v>
      </c>
      <c r="GU978" s="401" t="n">
        <v>197</v>
      </c>
      <c r="GV978" s="401" t="n">
        <v>198</v>
      </c>
    </row>
    <row r="979" customFormat="false" ht="12.75" hidden="false" customHeight="false" outlineLevel="0" collapsed="false">
      <c r="E979" s="401" t="s">
        <v>225</v>
      </c>
      <c r="F979" s="401" t="n">
        <v>64</v>
      </c>
      <c r="G979" s="401" t="n">
        <v>45</v>
      </c>
      <c r="H979" s="401" t="n">
        <v>196</v>
      </c>
      <c r="I979" s="401" t="n">
        <v>110</v>
      </c>
      <c r="J979" s="401" t="n">
        <v>37</v>
      </c>
      <c r="K979" s="401" t="n">
        <v>169</v>
      </c>
      <c r="L979" s="401" t="n">
        <v>113</v>
      </c>
      <c r="M979" s="401" t="n">
        <v>126</v>
      </c>
      <c r="N979" s="401" t="n">
        <v>188</v>
      </c>
      <c r="O979" s="401" t="n">
        <v>53</v>
      </c>
      <c r="P979" s="401" t="n">
        <v>23</v>
      </c>
      <c r="Q979" s="401" t="n">
        <v>70</v>
      </c>
      <c r="R979" s="401" t="n">
        <v>55</v>
      </c>
      <c r="S979" s="401" t="n">
        <v>145</v>
      </c>
      <c r="T979" s="401" t="n">
        <v>102</v>
      </c>
      <c r="U979" s="401" t="n">
        <v>50</v>
      </c>
      <c r="V979" s="401" t="n">
        <v>135</v>
      </c>
      <c r="W979" s="401" t="n">
        <v>175</v>
      </c>
      <c r="X979" s="401" t="n">
        <v>63</v>
      </c>
      <c r="Y979" s="401" t="n">
        <v>51</v>
      </c>
      <c r="Z979" s="401" t="n">
        <v>78</v>
      </c>
      <c r="AA979" s="401" t="n">
        <v>8</v>
      </c>
      <c r="AB979" s="401" t="n">
        <v>19</v>
      </c>
      <c r="AC979" s="401" t="n">
        <v>106</v>
      </c>
      <c r="AD979" s="401" t="n">
        <v>167</v>
      </c>
      <c r="AE979" s="401" t="n">
        <v>73</v>
      </c>
      <c r="AF979" s="401" t="n">
        <v>156</v>
      </c>
      <c r="AG979" s="401" t="n">
        <v>186</v>
      </c>
      <c r="AH979" s="401" t="n">
        <v>117</v>
      </c>
      <c r="AI979" s="401" t="n">
        <v>99</v>
      </c>
      <c r="AJ979" s="401" t="n">
        <v>80</v>
      </c>
      <c r="AK979" s="401" t="n">
        <v>18</v>
      </c>
      <c r="AL979" s="401" t="n">
        <v>130</v>
      </c>
      <c r="AM979" s="401" t="n">
        <v>195</v>
      </c>
      <c r="AN979" s="401" t="n">
        <v>36</v>
      </c>
      <c r="AO979" s="401" t="n">
        <v>170</v>
      </c>
      <c r="AP979" s="401" t="n">
        <v>155</v>
      </c>
      <c r="AQ979" s="401" t="n">
        <v>96</v>
      </c>
      <c r="AR979" s="401" t="n">
        <v>183</v>
      </c>
      <c r="AS979" s="401" t="n">
        <v>91</v>
      </c>
      <c r="AT979" s="401" t="n">
        <v>30</v>
      </c>
      <c r="AU979" s="401" t="n">
        <v>94</v>
      </c>
      <c r="AV979" s="401" t="n">
        <v>62</v>
      </c>
      <c r="AW979" s="401" t="n">
        <v>17</v>
      </c>
      <c r="AX979" s="401" t="n">
        <v>2</v>
      </c>
      <c r="AY979" s="401" t="n">
        <v>108</v>
      </c>
      <c r="AZ979" s="401" t="n">
        <v>131</v>
      </c>
      <c r="BA979" s="401" t="n">
        <v>101</v>
      </c>
      <c r="BB979" s="401" t="n">
        <v>173</v>
      </c>
      <c r="BC979" s="401" t="n">
        <v>111</v>
      </c>
      <c r="BD979" s="401" t="n">
        <v>157</v>
      </c>
      <c r="BE979" s="401" t="n">
        <v>46</v>
      </c>
      <c r="BF979" s="401" t="n">
        <v>192</v>
      </c>
      <c r="BG979" s="401" t="n">
        <v>38</v>
      </c>
      <c r="BH979" s="401" t="n">
        <v>142</v>
      </c>
      <c r="BI979" s="401" t="n">
        <v>140</v>
      </c>
      <c r="BJ979" s="401" t="n">
        <v>13</v>
      </c>
      <c r="BK979" s="401" t="n">
        <v>105</v>
      </c>
      <c r="BL979" s="401" t="n">
        <v>171</v>
      </c>
      <c r="BM979" s="401" t="n">
        <v>187</v>
      </c>
      <c r="BN979" s="401" t="n">
        <v>177</v>
      </c>
      <c r="BO979" s="401" t="n">
        <v>75</v>
      </c>
      <c r="BP979" s="401" t="n">
        <v>6</v>
      </c>
      <c r="BQ979" s="401" t="n">
        <v>56</v>
      </c>
      <c r="BR979" s="401" t="n">
        <v>1</v>
      </c>
      <c r="BS979" s="401" t="n">
        <v>180</v>
      </c>
      <c r="BT979" s="401" t="n">
        <v>166</v>
      </c>
      <c r="BU979" s="401" t="n">
        <v>124</v>
      </c>
      <c r="BV979" s="401" t="n">
        <v>11</v>
      </c>
      <c r="BW979" s="401" t="n">
        <v>134</v>
      </c>
      <c r="BX979" s="401" t="n">
        <v>114</v>
      </c>
      <c r="BY979" s="401" t="n">
        <v>39</v>
      </c>
      <c r="BZ979" s="401" t="n">
        <v>120</v>
      </c>
      <c r="CA979" s="401" t="n">
        <v>87</v>
      </c>
      <c r="CB979" s="401" t="n">
        <v>123</v>
      </c>
      <c r="CC979" s="401" t="n">
        <v>147</v>
      </c>
      <c r="CD979" s="401" t="n">
        <v>185</v>
      </c>
      <c r="CE979" s="401" t="n">
        <v>160</v>
      </c>
      <c r="CF979" s="401" t="n">
        <v>7</v>
      </c>
      <c r="CG979" s="401" t="n">
        <v>194</v>
      </c>
      <c r="CH979" s="401" t="n">
        <v>115</v>
      </c>
      <c r="CI979" s="401" t="n">
        <v>143</v>
      </c>
      <c r="CJ979" s="401" t="n">
        <v>72</v>
      </c>
      <c r="CK979" s="401" t="n">
        <v>47</v>
      </c>
      <c r="CL979" s="401" t="n">
        <v>67</v>
      </c>
      <c r="CM979" s="401" t="n">
        <v>83</v>
      </c>
      <c r="CN979" s="401" t="n">
        <v>197</v>
      </c>
      <c r="CO979" s="401" t="n">
        <v>151</v>
      </c>
      <c r="CP979" s="401" t="n">
        <v>98</v>
      </c>
      <c r="CQ979" s="401" t="n">
        <v>107</v>
      </c>
      <c r="CR979" s="401" t="n">
        <v>5</v>
      </c>
      <c r="CS979" s="401" t="n">
        <v>43</v>
      </c>
      <c r="CT979" s="401" t="n">
        <v>59</v>
      </c>
      <c r="CU979" s="401" t="n">
        <v>182</v>
      </c>
      <c r="CV979" s="401" t="n">
        <v>69</v>
      </c>
      <c r="CW979" s="401" t="n">
        <v>154</v>
      </c>
      <c r="CX979" s="401" t="n">
        <v>48</v>
      </c>
      <c r="CY979" s="401" t="n">
        <v>12</v>
      </c>
      <c r="CZ979" s="401" t="n">
        <v>41</v>
      </c>
      <c r="DA979" s="401" t="n">
        <v>184</v>
      </c>
      <c r="DB979" s="401" t="n">
        <v>149</v>
      </c>
      <c r="DC979" s="401" t="n">
        <v>95</v>
      </c>
      <c r="DD979" s="401" t="n">
        <v>137</v>
      </c>
      <c r="DE979" s="401" t="n">
        <v>28</v>
      </c>
      <c r="DF979" s="401" t="n">
        <v>31</v>
      </c>
      <c r="DG979" s="401" t="n">
        <v>25</v>
      </c>
      <c r="DH979" s="401" t="n">
        <v>90</v>
      </c>
      <c r="DI979" s="401" t="n">
        <v>162</v>
      </c>
      <c r="DJ979" s="401" t="n">
        <v>76</v>
      </c>
      <c r="DK979" s="401" t="n">
        <v>116</v>
      </c>
      <c r="DL979" s="401" t="n">
        <v>44</v>
      </c>
      <c r="DM979" s="401" t="n">
        <v>118</v>
      </c>
      <c r="DN979" s="401" t="n">
        <v>15</v>
      </c>
      <c r="DO979" s="401" t="n">
        <v>193</v>
      </c>
      <c r="DP979" s="401" t="n">
        <v>121</v>
      </c>
      <c r="DQ979" s="401" t="n">
        <v>9</v>
      </c>
      <c r="DR979" s="401" t="n">
        <v>54</v>
      </c>
      <c r="DS979" s="401" t="n">
        <v>112</v>
      </c>
      <c r="DT979" s="401" t="n">
        <v>132</v>
      </c>
      <c r="DU979" s="401" t="n">
        <v>24</v>
      </c>
      <c r="DV979" s="401" t="n">
        <v>89</v>
      </c>
      <c r="DW979" s="401" t="n">
        <v>3</v>
      </c>
      <c r="DX979" s="401" t="n">
        <v>71</v>
      </c>
      <c r="DY979" s="401" t="n">
        <v>85</v>
      </c>
      <c r="DZ979" s="401" t="n">
        <v>52</v>
      </c>
      <c r="EA979" s="401" t="n">
        <v>4</v>
      </c>
      <c r="EB979" s="401" t="n">
        <v>161</v>
      </c>
      <c r="EC979" s="401" t="n">
        <v>109</v>
      </c>
      <c r="ED979" s="401" t="n">
        <v>16</v>
      </c>
      <c r="EE979" s="401" t="n">
        <v>179</v>
      </c>
      <c r="EF979" s="401" t="n">
        <v>79</v>
      </c>
      <c r="EG979" s="401" t="n">
        <v>104</v>
      </c>
      <c r="EH979" s="401" t="n">
        <v>129</v>
      </c>
      <c r="EI979" s="401" t="n">
        <v>33</v>
      </c>
      <c r="EJ979" s="401" t="n">
        <v>57</v>
      </c>
      <c r="EK979" s="401" t="n">
        <v>10</v>
      </c>
      <c r="EL979" s="401" t="n">
        <v>68</v>
      </c>
      <c r="EM979" s="401" t="n">
        <v>146</v>
      </c>
      <c r="EN979" s="401" t="n">
        <v>181</v>
      </c>
      <c r="EO979" s="401" t="n">
        <v>29</v>
      </c>
      <c r="EP979" s="401" t="n">
        <v>35</v>
      </c>
      <c r="EQ979" s="401" t="n">
        <v>148</v>
      </c>
      <c r="ER979" s="401" t="n">
        <v>14</v>
      </c>
      <c r="ES979" s="401" t="n">
        <v>153</v>
      </c>
      <c r="ET979" s="401" t="n">
        <v>26</v>
      </c>
      <c r="EU979" s="401" t="n">
        <v>163</v>
      </c>
      <c r="EV979" s="401" t="n">
        <v>178</v>
      </c>
      <c r="EW979" s="401" t="n">
        <v>190</v>
      </c>
      <c r="EX979" s="401" t="n">
        <v>172</v>
      </c>
      <c r="EY979" s="401" t="n">
        <v>158</v>
      </c>
      <c r="EZ979" s="401" t="n">
        <v>164</v>
      </c>
      <c r="FA979" s="401" t="n">
        <v>174</v>
      </c>
      <c r="FB979" s="401" t="n">
        <v>150</v>
      </c>
      <c r="FC979" s="401" t="n">
        <v>136</v>
      </c>
      <c r="FD979" s="401" t="n">
        <v>119</v>
      </c>
      <c r="FE979" s="401" t="n">
        <v>92</v>
      </c>
      <c r="FF979" s="401" t="n">
        <v>20</v>
      </c>
      <c r="FG979" s="401" t="n">
        <v>122</v>
      </c>
      <c r="FH979" s="401" t="n">
        <v>127</v>
      </c>
      <c r="FI979" s="401" t="n">
        <v>82</v>
      </c>
      <c r="FJ979" s="401" t="n">
        <v>159</v>
      </c>
      <c r="FK979" s="401" t="n">
        <v>125</v>
      </c>
      <c r="FL979" s="401" t="n">
        <v>139</v>
      </c>
      <c r="FM979" s="401" t="n">
        <v>21</v>
      </c>
      <c r="FN979" s="401" t="n">
        <v>189</v>
      </c>
      <c r="FO979" s="401" t="n">
        <v>198</v>
      </c>
      <c r="FP979" s="401" t="n">
        <v>81</v>
      </c>
      <c r="FQ979" s="401" t="n">
        <v>65</v>
      </c>
      <c r="FR979" s="401" t="n">
        <v>141</v>
      </c>
      <c r="FS979" s="401" t="n">
        <v>168</v>
      </c>
      <c r="FT979" s="401" t="n">
        <v>165</v>
      </c>
      <c r="FU979" s="401" t="n">
        <v>93</v>
      </c>
      <c r="FV979" s="401" t="n">
        <v>49</v>
      </c>
      <c r="FW979" s="401" t="n">
        <v>152</v>
      </c>
      <c r="FX979" s="401" t="n">
        <v>144</v>
      </c>
      <c r="FY979" s="401" t="n">
        <v>138</v>
      </c>
      <c r="FZ979" s="401" t="n">
        <v>61</v>
      </c>
      <c r="GA979" s="401" t="n">
        <v>34</v>
      </c>
      <c r="GB979" s="401" t="n">
        <v>40</v>
      </c>
      <c r="GC979" s="401" t="n">
        <v>42</v>
      </c>
      <c r="GD979" s="401" t="n">
        <v>58</v>
      </c>
      <c r="GE979" s="401" t="n">
        <v>86</v>
      </c>
      <c r="GF979" s="401" t="n">
        <v>22</v>
      </c>
      <c r="GG979" s="401" t="n">
        <v>100</v>
      </c>
      <c r="GH979" s="401" t="n">
        <v>77</v>
      </c>
      <c r="GI979" s="401" t="n">
        <v>74</v>
      </c>
      <c r="GJ979" s="401" t="n">
        <v>60</v>
      </c>
      <c r="GK979" s="401" t="n">
        <v>66</v>
      </c>
      <c r="GL979" s="401" t="n">
        <v>27</v>
      </c>
      <c r="GM979" s="401" t="n">
        <v>191</v>
      </c>
      <c r="GN979" s="401" t="n">
        <v>133</v>
      </c>
      <c r="GO979" s="401" t="n">
        <v>103</v>
      </c>
      <c r="GP979" s="401" t="n">
        <v>84</v>
      </c>
      <c r="GQ979" s="401" t="n">
        <v>88</v>
      </c>
      <c r="GS979" s="401" t="n">
        <v>97</v>
      </c>
      <c r="GT979" s="401" t="n">
        <v>176</v>
      </c>
      <c r="GU979" s="401" t="n">
        <v>32</v>
      </c>
      <c r="GV979" s="401" t="n">
        <v>128</v>
      </c>
    </row>
    <row r="980" customFormat="false" ht="12.75" hidden="false" customHeight="false" outlineLevel="0" collapsed="false">
      <c r="E980" s="401" t="s">
        <v>227</v>
      </c>
      <c r="F980" s="401" t="n">
        <v>59</v>
      </c>
      <c r="G980" s="401" t="n">
        <v>173</v>
      </c>
      <c r="H980" s="401" t="n">
        <v>185</v>
      </c>
      <c r="I980" s="401" t="n">
        <v>116</v>
      </c>
      <c r="J980" s="401" t="n">
        <v>177</v>
      </c>
      <c r="K980" s="401" t="n">
        <v>155</v>
      </c>
      <c r="L980" s="401" t="n">
        <v>171</v>
      </c>
      <c r="M980" s="401" t="n">
        <v>5</v>
      </c>
      <c r="N980" s="401" t="n">
        <v>62</v>
      </c>
      <c r="O980" s="401" t="n">
        <v>108</v>
      </c>
      <c r="P980" s="401" t="n">
        <v>7</v>
      </c>
      <c r="Q980" s="401" t="n">
        <v>55</v>
      </c>
      <c r="R980" s="401" t="n">
        <v>1</v>
      </c>
      <c r="S980" s="401" t="n">
        <v>103</v>
      </c>
      <c r="T980" s="401" t="n">
        <v>114</v>
      </c>
      <c r="U980" s="401" t="n">
        <v>33</v>
      </c>
      <c r="V980" s="401" t="n">
        <v>154</v>
      </c>
      <c r="W980" s="401" t="n">
        <v>172</v>
      </c>
      <c r="X980" s="401" t="n">
        <v>166</v>
      </c>
      <c r="Y980" s="401" t="n">
        <v>3</v>
      </c>
      <c r="Z980" s="401" t="n">
        <v>132</v>
      </c>
      <c r="AA980" s="401" t="n">
        <v>80</v>
      </c>
      <c r="AB980" s="401" t="n">
        <v>16</v>
      </c>
      <c r="AC980" s="401" t="n">
        <v>93</v>
      </c>
      <c r="AD980" s="401" t="n">
        <v>159</v>
      </c>
      <c r="AE980" s="401" t="n">
        <v>184</v>
      </c>
      <c r="AF980" s="401" t="n">
        <v>109</v>
      </c>
      <c r="AG980" s="401" t="n">
        <v>37</v>
      </c>
      <c r="AH980" s="401" t="n">
        <v>118</v>
      </c>
      <c r="AI980" s="401" t="n">
        <v>61</v>
      </c>
      <c r="AJ980" s="401" t="n">
        <v>45</v>
      </c>
      <c r="AK980" s="401" t="n">
        <v>49</v>
      </c>
      <c r="AL980" s="401" t="n">
        <v>54</v>
      </c>
      <c r="AM980" s="401" t="n">
        <v>22</v>
      </c>
      <c r="AN980" s="401" t="n">
        <v>68</v>
      </c>
      <c r="AO980" s="401" t="n">
        <v>77</v>
      </c>
      <c r="AP980" s="401" t="n">
        <v>128</v>
      </c>
      <c r="AQ980" s="401" t="n">
        <v>115</v>
      </c>
      <c r="AR980" s="401" t="n">
        <v>178</v>
      </c>
      <c r="AS980" s="401" t="n">
        <v>133</v>
      </c>
      <c r="AT980" s="401" t="n">
        <v>160</v>
      </c>
      <c r="AU980" s="401" t="n">
        <v>136</v>
      </c>
      <c r="AV980" s="401" t="n">
        <v>142</v>
      </c>
      <c r="AW980" s="401" t="n">
        <v>146</v>
      </c>
      <c r="AX980" s="401" t="n">
        <v>89</v>
      </c>
      <c r="AY980" s="401" t="n">
        <v>150</v>
      </c>
      <c r="AZ980" s="401" t="n">
        <v>120</v>
      </c>
      <c r="BA980" s="401" t="n">
        <v>41</v>
      </c>
      <c r="BB980" s="401" t="n">
        <v>162</v>
      </c>
      <c r="BC980" s="401" t="n">
        <v>157</v>
      </c>
      <c r="BD980" s="401" t="n">
        <v>67</v>
      </c>
      <c r="BE980" s="401" t="n">
        <v>140</v>
      </c>
      <c r="BF980" s="401" t="n">
        <v>141</v>
      </c>
      <c r="BG980" s="401" t="n">
        <v>25</v>
      </c>
      <c r="BH980" s="401" t="n">
        <v>12</v>
      </c>
      <c r="BI980" s="401" t="n">
        <v>135</v>
      </c>
      <c r="BJ980" s="401" t="n">
        <v>124</v>
      </c>
      <c r="BK980" s="401" t="n">
        <v>82</v>
      </c>
      <c r="BL980" s="401" t="n">
        <v>31</v>
      </c>
      <c r="BM980" s="401" t="n">
        <v>113</v>
      </c>
      <c r="BN980" s="401" t="n">
        <v>85</v>
      </c>
      <c r="BO980" s="401" t="n">
        <v>123</v>
      </c>
      <c r="BP980" s="401" t="n">
        <v>167</v>
      </c>
      <c r="BQ980" s="401" t="n">
        <v>73</v>
      </c>
      <c r="BR980" s="401" t="n">
        <v>164</v>
      </c>
      <c r="BS980" s="401" t="n">
        <v>29</v>
      </c>
      <c r="BT980" s="401" t="n">
        <v>158</v>
      </c>
      <c r="BU980" s="401" t="n">
        <v>187</v>
      </c>
      <c r="BV980" s="401" t="n">
        <v>170</v>
      </c>
      <c r="BW980" s="401" t="n">
        <v>43</v>
      </c>
      <c r="BX980" s="401" t="n">
        <v>145</v>
      </c>
      <c r="BY980" s="401" t="n">
        <v>190</v>
      </c>
      <c r="BZ980" s="401" t="n">
        <v>64</v>
      </c>
      <c r="CA980" s="401" t="n">
        <v>72</v>
      </c>
      <c r="CB980" s="401" t="n">
        <v>92</v>
      </c>
      <c r="CC980" s="401" t="n">
        <v>99</v>
      </c>
      <c r="CD980" s="401" t="n">
        <v>198</v>
      </c>
      <c r="CE980" s="401" t="n">
        <v>57</v>
      </c>
      <c r="CF980" s="401" t="n">
        <v>101</v>
      </c>
      <c r="CG980" s="401" t="n">
        <v>4</v>
      </c>
      <c r="CH980" s="401" t="n">
        <v>52</v>
      </c>
      <c r="CI980" s="401" t="n">
        <v>98</v>
      </c>
      <c r="CJ980" s="401" t="n">
        <v>125</v>
      </c>
      <c r="CK980" s="401" t="n">
        <v>23</v>
      </c>
      <c r="CL980" s="401" t="n">
        <v>149</v>
      </c>
      <c r="CM980" s="401" t="n">
        <v>69</v>
      </c>
      <c r="CN980" s="401" t="n">
        <v>139</v>
      </c>
      <c r="CO980" s="401" t="n">
        <v>180</v>
      </c>
      <c r="CP980" s="401" t="n">
        <v>196</v>
      </c>
      <c r="CQ980" s="401" t="n">
        <v>76</v>
      </c>
      <c r="CR980" s="401" t="n">
        <v>134</v>
      </c>
      <c r="CS980" s="401" t="n">
        <v>168</v>
      </c>
      <c r="CT980" s="401" t="n">
        <v>90</v>
      </c>
      <c r="CU980" s="401" t="n">
        <v>18</v>
      </c>
      <c r="CV980" s="401" t="n">
        <v>163</v>
      </c>
      <c r="CW980" s="401" t="n">
        <v>107</v>
      </c>
      <c r="CX980" s="401" t="n">
        <v>38</v>
      </c>
      <c r="CY980" s="401" t="n">
        <v>87</v>
      </c>
      <c r="CZ980" s="401" t="n">
        <v>8</v>
      </c>
      <c r="DA980" s="401" t="n">
        <v>156</v>
      </c>
      <c r="DB980" s="401" t="n">
        <v>17</v>
      </c>
      <c r="DC980" s="401" t="n">
        <v>193</v>
      </c>
      <c r="DD980" s="401" t="n">
        <v>169</v>
      </c>
      <c r="DE980" s="401" t="n">
        <v>197</v>
      </c>
      <c r="DF980" s="401" t="n">
        <v>148</v>
      </c>
      <c r="DG980" s="401" t="n">
        <v>24</v>
      </c>
      <c r="DH980" s="401" t="n">
        <v>129</v>
      </c>
      <c r="DI980" s="401" t="n">
        <v>10</v>
      </c>
      <c r="DJ980" s="401" t="n">
        <v>121</v>
      </c>
      <c r="DK980" s="401" t="n">
        <v>176</v>
      </c>
      <c r="DL980" s="401" t="n">
        <v>153</v>
      </c>
      <c r="DM980" s="401" t="n">
        <v>15</v>
      </c>
      <c r="DN980" s="401" t="n">
        <v>47</v>
      </c>
      <c r="DO980" s="401" t="n">
        <v>71</v>
      </c>
      <c r="DP980" s="401" t="n">
        <v>56</v>
      </c>
      <c r="DQ980" s="401" t="n">
        <v>189</v>
      </c>
      <c r="DR980" s="401" t="n">
        <v>30</v>
      </c>
      <c r="DS980" s="401" t="n">
        <v>181</v>
      </c>
      <c r="DT980" s="401" t="n">
        <v>86</v>
      </c>
      <c r="DU980" s="401" t="n">
        <v>161</v>
      </c>
      <c r="DV980" s="401" t="n">
        <v>179</v>
      </c>
      <c r="DW980" s="401" t="n">
        <v>51</v>
      </c>
      <c r="DX980" s="401" t="n">
        <v>191</v>
      </c>
      <c r="DY980" s="401" t="n">
        <v>147</v>
      </c>
      <c r="DZ980" s="401" t="n">
        <v>83</v>
      </c>
      <c r="EA980" s="401" t="n">
        <v>27</v>
      </c>
      <c r="EB980" s="401" t="n">
        <v>130</v>
      </c>
      <c r="EC980" s="401" t="n">
        <v>44</v>
      </c>
      <c r="ED980" s="401" t="n">
        <v>91</v>
      </c>
      <c r="EE980" s="401" t="n">
        <v>81</v>
      </c>
      <c r="EF980" s="401" t="n">
        <v>194</v>
      </c>
      <c r="EG980" s="401" t="n">
        <v>21</v>
      </c>
      <c r="EH980" s="401" t="n">
        <v>2</v>
      </c>
      <c r="EI980" s="401" t="n">
        <v>13</v>
      </c>
      <c r="EJ980" s="401" t="n">
        <v>151</v>
      </c>
      <c r="EK980" s="401" t="n">
        <v>110</v>
      </c>
      <c r="EL980" s="401" t="n">
        <v>65</v>
      </c>
      <c r="EM980" s="401" t="n">
        <v>74</v>
      </c>
      <c r="EN980" s="401" t="n">
        <v>192</v>
      </c>
      <c r="EO980" s="401" t="n">
        <v>122</v>
      </c>
      <c r="EP980" s="401" t="n">
        <v>42</v>
      </c>
      <c r="EQ980" s="401" t="n">
        <v>26</v>
      </c>
      <c r="ER980" s="401" t="n">
        <v>20</v>
      </c>
      <c r="ES980" s="401" t="n">
        <v>97</v>
      </c>
      <c r="ET980" s="401" t="n">
        <v>66</v>
      </c>
      <c r="EU980" s="401" t="n">
        <v>95</v>
      </c>
      <c r="EV980" s="401" t="n">
        <v>88</v>
      </c>
      <c r="EW980" s="401" t="n">
        <v>9</v>
      </c>
      <c r="EX980" s="401" t="n">
        <v>138</v>
      </c>
      <c r="EY980" s="401" t="n">
        <v>46</v>
      </c>
      <c r="EZ980" s="401" t="n">
        <v>39</v>
      </c>
      <c r="FA980" s="401" t="n">
        <v>183</v>
      </c>
      <c r="FB980" s="401" t="n">
        <v>111</v>
      </c>
      <c r="FC980" s="401" t="n">
        <v>165</v>
      </c>
      <c r="FD980" s="401" t="n">
        <v>143</v>
      </c>
      <c r="FE980" s="401" t="n">
        <v>40</v>
      </c>
      <c r="FF980" s="401" t="n">
        <v>50</v>
      </c>
      <c r="FG980" s="401" t="n">
        <v>174</v>
      </c>
      <c r="FH980" s="401" t="n">
        <v>186</v>
      </c>
      <c r="FI980" s="401" t="n">
        <v>78</v>
      </c>
      <c r="FJ980" s="401" t="n">
        <v>144</v>
      </c>
      <c r="FK980" s="401" t="n">
        <v>63</v>
      </c>
      <c r="FL980" s="401" t="n">
        <v>94</v>
      </c>
      <c r="FM980" s="401" t="n">
        <v>35</v>
      </c>
      <c r="FN980" s="401" t="n">
        <v>137</v>
      </c>
      <c r="FO980" s="401" t="n">
        <v>100</v>
      </c>
      <c r="FP980" s="401" t="n">
        <v>84</v>
      </c>
      <c r="FQ980" s="401" t="n">
        <v>152</v>
      </c>
      <c r="FR980" s="401" t="n">
        <v>112</v>
      </c>
      <c r="FS980" s="401" t="n">
        <v>106</v>
      </c>
      <c r="FT980" s="401" t="n">
        <v>119</v>
      </c>
      <c r="FU980" s="401" t="n">
        <v>11</v>
      </c>
      <c r="FV980" s="401" t="n">
        <v>127</v>
      </c>
      <c r="FW980" s="401" t="n">
        <v>48</v>
      </c>
      <c r="FX980" s="401" t="n">
        <v>195</v>
      </c>
      <c r="FY980" s="401" t="n">
        <v>102</v>
      </c>
      <c r="FZ980" s="401" t="n">
        <v>175</v>
      </c>
      <c r="GA980" s="401" t="n">
        <v>182</v>
      </c>
      <c r="GB980" s="401" t="n">
        <v>126</v>
      </c>
      <c r="GC980" s="401" t="n">
        <v>79</v>
      </c>
      <c r="GD980" s="401" t="n">
        <v>75</v>
      </c>
      <c r="GE980" s="401" t="n">
        <v>53</v>
      </c>
      <c r="GF980" s="401" t="n">
        <v>104</v>
      </c>
      <c r="GG980" s="401" t="n">
        <v>58</v>
      </c>
      <c r="GH980" s="401" t="n">
        <v>96</v>
      </c>
      <c r="GI980" s="401" t="n">
        <v>188</v>
      </c>
      <c r="GJ980" s="401" t="n">
        <v>19</v>
      </c>
      <c r="GK980" s="401" t="n">
        <v>60</v>
      </c>
      <c r="GL980" s="401" t="n">
        <v>131</v>
      </c>
      <c r="GM980" s="401" t="n">
        <v>32</v>
      </c>
      <c r="GN980" s="401" t="n">
        <v>34</v>
      </c>
      <c r="GO980" s="401" t="n">
        <v>14</v>
      </c>
      <c r="GP980" s="401" t="n">
        <v>70</v>
      </c>
      <c r="GQ980" s="401" t="n">
        <v>36</v>
      </c>
      <c r="GS980" s="401" t="n">
        <v>28</v>
      </c>
      <c r="GT980" s="401" t="n">
        <v>105</v>
      </c>
      <c r="GU980" s="401" t="n">
        <v>117</v>
      </c>
      <c r="GV980" s="401" t="n">
        <v>6</v>
      </c>
    </row>
    <row r="982" customFormat="false" ht="12.75" hidden="false" customHeight="false" outlineLevel="0" collapsed="false">
      <c r="D982" s="446" t="n">
        <v>199</v>
      </c>
      <c r="E982" s="39" t="s">
        <v>250</v>
      </c>
    </row>
    <row r="983" customFormat="false" ht="12.75" hidden="false" customHeight="false" outlineLevel="0" collapsed="false">
      <c r="E983" s="401" t="s">
        <v>198</v>
      </c>
      <c r="F983" s="401" t="n">
        <v>1</v>
      </c>
      <c r="G983" s="401" t="n">
        <v>2</v>
      </c>
      <c r="H983" s="401" t="n">
        <v>3</v>
      </c>
      <c r="I983" s="401" t="n">
        <v>4</v>
      </c>
      <c r="J983" s="401" t="n">
        <v>5</v>
      </c>
      <c r="K983" s="401" t="n">
        <v>6</v>
      </c>
      <c r="L983" s="401" t="n">
        <v>7</v>
      </c>
      <c r="M983" s="401" t="n">
        <v>8</v>
      </c>
      <c r="N983" s="401" t="n">
        <v>9</v>
      </c>
      <c r="O983" s="401" t="n">
        <v>10</v>
      </c>
      <c r="P983" s="401" t="n">
        <v>11</v>
      </c>
      <c r="Q983" s="401" t="n">
        <v>12</v>
      </c>
      <c r="R983" s="401" t="n">
        <v>13</v>
      </c>
      <c r="S983" s="401" t="n">
        <v>14</v>
      </c>
      <c r="T983" s="401" t="n">
        <v>15</v>
      </c>
      <c r="U983" s="401" t="n">
        <v>16</v>
      </c>
      <c r="V983" s="401" t="n">
        <v>17</v>
      </c>
      <c r="W983" s="401" t="n">
        <v>18</v>
      </c>
      <c r="X983" s="401" t="n">
        <v>19</v>
      </c>
      <c r="Y983" s="401" t="n">
        <v>20</v>
      </c>
      <c r="Z983" s="401" t="n">
        <v>21</v>
      </c>
      <c r="AA983" s="401" t="n">
        <v>22</v>
      </c>
      <c r="AB983" s="401" t="n">
        <v>23</v>
      </c>
      <c r="AC983" s="401" t="n">
        <v>24</v>
      </c>
      <c r="AD983" s="401" t="n">
        <v>25</v>
      </c>
      <c r="AE983" s="401" t="n">
        <v>26</v>
      </c>
      <c r="AF983" s="401" t="n">
        <v>27</v>
      </c>
      <c r="AG983" s="401" t="n">
        <v>28</v>
      </c>
      <c r="AH983" s="401" t="n">
        <v>29</v>
      </c>
      <c r="AI983" s="401" t="n">
        <v>30</v>
      </c>
      <c r="AJ983" s="401" t="n">
        <v>31</v>
      </c>
      <c r="AK983" s="401" t="n">
        <v>32</v>
      </c>
      <c r="AL983" s="401" t="n">
        <v>33</v>
      </c>
      <c r="AM983" s="401" t="n">
        <v>34</v>
      </c>
      <c r="AN983" s="401" t="n">
        <v>35</v>
      </c>
      <c r="AO983" s="401" t="n">
        <v>36</v>
      </c>
      <c r="AP983" s="401" t="n">
        <v>37</v>
      </c>
      <c r="AQ983" s="401" t="n">
        <v>38</v>
      </c>
      <c r="AR983" s="401" t="n">
        <v>39</v>
      </c>
      <c r="AS983" s="401" t="n">
        <v>40</v>
      </c>
      <c r="AT983" s="401" t="n">
        <v>41</v>
      </c>
      <c r="AU983" s="401" t="n">
        <v>42</v>
      </c>
      <c r="AV983" s="401" t="n">
        <v>43</v>
      </c>
      <c r="AW983" s="401" t="n">
        <v>44</v>
      </c>
      <c r="AX983" s="401" t="n">
        <v>45</v>
      </c>
      <c r="AY983" s="401" t="n">
        <v>46</v>
      </c>
      <c r="AZ983" s="401" t="n">
        <v>47</v>
      </c>
      <c r="BA983" s="401" t="n">
        <v>48</v>
      </c>
      <c r="BB983" s="401" t="n">
        <v>49</v>
      </c>
      <c r="BC983" s="401" t="n">
        <v>50</v>
      </c>
      <c r="BD983" s="401" t="n">
        <v>51</v>
      </c>
      <c r="BE983" s="401" t="n">
        <v>52</v>
      </c>
      <c r="BF983" s="401" t="n">
        <v>53</v>
      </c>
      <c r="BG983" s="401" t="n">
        <v>54</v>
      </c>
      <c r="BH983" s="401" t="n">
        <v>55</v>
      </c>
      <c r="BI983" s="401" t="n">
        <v>56</v>
      </c>
      <c r="BJ983" s="401" t="n">
        <v>57</v>
      </c>
      <c r="BK983" s="401" t="n">
        <v>58</v>
      </c>
      <c r="BL983" s="401" t="n">
        <v>59</v>
      </c>
      <c r="BM983" s="401" t="n">
        <v>60</v>
      </c>
      <c r="BN983" s="401" t="n">
        <v>61</v>
      </c>
      <c r="BO983" s="401" t="n">
        <v>62</v>
      </c>
      <c r="BP983" s="401" t="n">
        <v>63</v>
      </c>
      <c r="BQ983" s="401" t="n">
        <v>64</v>
      </c>
      <c r="BR983" s="401" t="n">
        <v>65</v>
      </c>
      <c r="BS983" s="401" t="n">
        <v>66</v>
      </c>
      <c r="BT983" s="401" t="n">
        <v>67</v>
      </c>
      <c r="BU983" s="401" t="n">
        <v>68</v>
      </c>
      <c r="BV983" s="401" t="n">
        <v>69</v>
      </c>
      <c r="BW983" s="401" t="n">
        <v>70</v>
      </c>
      <c r="BX983" s="401" t="n">
        <v>71</v>
      </c>
      <c r="BY983" s="401" t="n">
        <v>72</v>
      </c>
      <c r="BZ983" s="401" t="n">
        <v>73</v>
      </c>
      <c r="CA983" s="401" t="n">
        <v>74</v>
      </c>
      <c r="CB983" s="401" t="n">
        <v>75</v>
      </c>
      <c r="CC983" s="401" t="n">
        <v>76</v>
      </c>
      <c r="CD983" s="401" t="n">
        <v>77</v>
      </c>
      <c r="CE983" s="401" t="n">
        <v>78</v>
      </c>
      <c r="CF983" s="401" t="n">
        <v>79</v>
      </c>
      <c r="CG983" s="401" t="n">
        <v>80</v>
      </c>
      <c r="CH983" s="401" t="n">
        <v>81</v>
      </c>
      <c r="CI983" s="401" t="n">
        <v>82</v>
      </c>
      <c r="CJ983" s="401" t="n">
        <v>83</v>
      </c>
      <c r="CK983" s="401" t="n">
        <v>84</v>
      </c>
      <c r="CL983" s="401" t="n">
        <v>85</v>
      </c>
      <c r="CM983" s="401" t="n">
        <v>86</v>
      </c>
      <c r="CN983" s="401" t="n">
        <v>87</v>
      </c>
      <c r="CO983" s="401" t="n">
        <v>88</v>
      </c>
      <c r="CP983" s="401" t="n">
        <v>89</v>
      </c>
      <c r="CQ983" s="401" t="n">
        <v>90</v>
      </c>
      <c r="CR983" s="401" t="n">
        <v>91</v>
      </c>
      <c r="CS983" s="401" t="n">
        <v>92</v>
      </c>
      <c r="CT983" s="401" t="n">
        <v>93</v>
      </c>
      <c r="CU983" s="401" t="n">
        <v>94</v>
      </c>
      <c r="CV983" s="401" t="n">
        <v>95</v>
      </c>
      <c r="CW983" s="401" t="n">
        <v>96</v>
      </c>
      <c r="CX983" s="401" t="n">
        <v>97</v>
      </c>
      <c r="CY983" s="401" t="n">
        <v>98</v>
      </c>
      <c r="CZ983" s="401" t="n">
        <v>99</v>
      </c>
      <c r="DA983" s="401" t="n">
        <v>100</v>
      </c>
      <c r="DB983" s="401" t="n">
        <v>101</v>
      </c>
      <c r="DC983" s="401" t="n">
        <v>102</v>
      </c>
      <c r="DD983" s="401" t="n">
        <v>103</v>
      </c>
      <c r="DE983" s="401" t="n">
        <v>104</v>
      </c>
      <c r="DF983" s="401" t="n">
        <v>105</v>
      </c>
      <c r="DG983" s="401" t="n">
        <v>106</v>
      </c>
      <c r="DH983" s="401" t="n">
        <v>107</v>
      </c>
      <c r="DI983" s="401" t="n">
        <v>108</v>
      </c>
      <c r="DJ983" s="401" t="n">
        <v>109</v>
      </c>
      <c r="DK983" s="401" t="n">
        <v>110</v>
      </c>
      <c r="DL983" s="401" t="n">
        <v>111</v>
      </c>
      <c r="DM983" s="401" t="n">
        <v>112</v>
      </c>
      <c r="DN983" s="401" t="n">
        <v>113</v>
      </c>
      <c r="DO983" s="401" t="n">
        <v>114</v>
      </c>
      <c r="DP983" s="401" t="n">
        <v>115</v>
      </c>
      <c r="DQ983" s="401" t="n">
        <v>116</v>
      </c>
      <c r="DR983" s="401" t="n">
        <v>117</v>
      </c>
      <c r="DS983" s="401" t="n">
        <v>118</v>
      </c>
      <c r="DT983" s="401" t="n">
        <v>119</v>
      </c>
      <c r="DU983" s="401" t="n">
        <v>120</v>
      </c>
      <c r="DV983" s="401" t="n">
        <v>121</v>
      </c>
      <c r="DW983" s="401" t="n">
        <v>122</v>
      </c>
      <c r="DX983" s="401" t="n">
        <v>123</v>
      </c>
      <c r="DY983" s="401" t="n">
        <v>124</v>
      </c>
      <c r="DZ983" s="401" t="n">
        <v>125</v>
      </c>
      <c r="EA983" s="401" t="n">
        <v>126</v>
      </c>
      <c r="EB983" s="401" t="n">
        <v>127</v>
      </c>
      <c r="EC983" s="401" t="n">
        <v>128</v>
      </c>
      <c r="ED983" s="401" t="n">
        <v>129</v>
      </c>
      <c r="EE983" s="401" t="n">
        <v>130</v>
      </c>
      <c r="EF983" s="401" t="n">
        <v>131</v>
      </c>
      <c r="EG983" s="401" t="n">
        <v>132</v>
      </c>
      <c r="EH983" s="401" t="n">
        <v>133</v>
      </c>
      <c r="EI983" s="401" t="n">
        <v>134</v>
      </c>
      <c r="EJ983" s="401" t="n">
        <v>135</v>
      </c>
      <c r="EK983" s="401" t="n">
        <v>136</v>
      </c>
      <c r="EL983" s="401" t="n">
        <v>137</v>
      </c>
      <c r="EM983" s="401" t="n">
        <v>138</v>
      </c>
      <c r="EN983" s="401" t="n">
        <v>139</v>
      </c>
      <c r="EO983" s="401" t="n">
        <v>140</v>
      </c>
      <c r="EP983" s="401" t="n">
        <v>141</v>
      </c>
      <c r="EQ983" s="401" t="n">
        <v>142</v>
      </c>
      <c r="ER983" s="401" t="n">
        <v>143</v>
      </c>
      <c r="ES983" s="401" t="n">
        <v>144</v>
      </c>
      <c r="ET983" s="401" t="n">
        <v>145</v>
      </c>
      <c r="EU983" s="401" t="n">
        <v>146</v>
      </c>
      <c r="EV983" s="401" t="n">
        <v>147</v>
      </c>
      <c r="EW983" s="401" t="n">
        <v>148</v>
      </c>
      <c r="EX983" s="401" t="n">
        <v>149</v>
      </c>
      <c r="EY983" s="401" t="n">
        <v>150</v>
      </c>
      <c r="EZ983" s="401" t="n">
        <v>151</v>
      </c>
      <c r="FA983" s="401" t="n">
        <v>152</v>
      </c>
      <c r="FB983" s="401" t="n">
        <v>153</v>
      </c>
      <c r="FC983" s="401" t="n">
        <v>154</v>
      </c>
      <c r="FD983" s="401" t="n">
        <v>155</v>
      </c>
      <c r="FE983" s="401" t="n">
        <v>156</v>
      </c>
      <c r="FF983" s="401" t="n">
        <v>157</v>
      </c>
      <c r="FG983" s="401" t="n">
        <v>158</v>
      </c>
      <c r="FH983" s="401" t="n">
        <v>159</v>
      </c>
      <c r="FI983" s="401" t="n">
        <v>160</v>
      </c>
      <c r="FJ983" s="401" t="n">
        <v>161</v>
      </c>
      <c r="FK983" s="401" t="n">
        <v>162</v>
      </c>
      <c r="FL983" s="401" t="n">
        <v>163</v>
      </c>
      <c r="FM983" s="401" t="n">
        <v>164</v>
      </c>
      <c r="FN983" s="401" t="n">
        <v>165</v>
      </c>
      <c r="FO983" s="401" t="n">
        <v>166</v>
      </c>
      <c r="FP983" s="401" t="n">
        <v>167</v>
      </c>
      <c r="FQ983" s="401" t="n">
        <v>168</v>
      </c>
      <c r="FR983" s="401" t="n">
        <v>169</v>
      </c>
      <c r="FS983" s="401" t="n">
        <v>170</v>
      </c>
      <c r="FT983" s="401" t="n">
        <v>171</v>
      </c>
      <c r="FU983" s="401" t="n">
        <v>172</v>
      </c>
      <c r="FV983" s="401" t="n">
        <v>173</v>
      </c>
      <c r="FW983" s="401" t="n">
        <v>174</v>
      </c>
      <c r="FX983" s="401" t="n">
        <v>175</v>
      </c>
      <c r="FY983" s="401" t="n">
        <v>176</v>
      </c>
      <c r="FZ983" s="401" t="n">
        <v>177</v>
      </c>
      <c r="GA983" s="401" t="n">
        <v>178</v>
      </c>
      <c r="GB983" s="401" t="n">
        <v>179</v>
      </c>
      <c r="GC983" s="401" t="n">
        <v>180</v>
      </c>
      <c r="GD983" s="401" t="n">
        <v>181</v>
      </c>
      <c r="GE983" s="401" t="n">
        <v>182</v>
      </c>
      <c r="GF983" s="401" t="n">
        <v>183</v>
      </c>
      <c r="GG983" s="401" t="n">
        <v>184</v>
      </c>
      <c r="GH983" s="401" t="n">
        <v>185</v>
      </c>
      <c r="GI983" s="401" t="n">
        <v>186</v>
      </c>
      <c r="GJ983" s="401" t="n">
        <v>187</v>
      </c>
      <c r="GK983" s="401" t="n">
        <v>188</v>
      </c>
      <c r="GL983" s="401" t="n">
        <v>189</v>
      </c>
      <c r="GM983" s="401" t="n">
        <v>190</v>
      </c>
      <c r="GN983" s="401" t="n">
        <v>191</v>
      </c>
      <c r="GO983" s="401" t="n">
        <v>192</v>
      </c>
      <c r="GP983" s="401" t="n">
        <v>193</v>
      </c>
      <c r="GQ983" s="401" t="n">
        <v>194</v>
      </c>
      <c r="GR983" s="401" t="n">
        <v>195</v>
      </c>
      <c r="GS983" s="401" t="n">
        <v>196</v>
      </c>
      <c r="GT983" s="401" t="n">
        <v>197</v>
      </c>
      <c r="GU983" s="401" t="n">
        <v>198</v>
      </c>
      <c r="GV983" s="401" t="n">
        <v>199</v>
      </c>
    </row>
    <row r="984" customFormat="false" ht="12.75" hidden="false" customHeight="false" outlineLevel="0" collapsed="false">
      <c r="E984" s="401" t="s">
        <v>225</v>
      </c>
      <c r="F984" s="401" t="n">
        <v>119</v>
      </c>
      <c r="G984" s="401" t="n">
        <v>181</v>
      </c>
      <c r="H984" s="401" t="n">
        <v>186</v>
      </c>
      <c r="I984" s="401" t="n">
        <v>153</v>
      </c>
      <c r="J984" s="401" t="n">
        <v>76</v>
      </c>
      <c r="K984" s="401" t="n">
        <v>60</v>
      </c>
      <c r="L984" s="401" t="n">
        <v>179</v>
      </c>
      <c r="M984" s="401" t="n">
        <v>109</v>
      </c>
      <c r="N984" s="401" t="n">
        <v>100</v>
      </c>
      <c r="O984" s="401" t="n">
        <v>43</v>
      </c>
      <c r="P984" s="401" t="n">
        <v>107</v>
      </c>
      <c r="Q984" s="401" t="n">
        <v>14</v>
      </c>
      <c r="R984" s="401" t="n">
        <v>27</v>
      </c>
      <c r="S984" s="401" t="n">
        <v>196</v>
      </c>
      <c r="T984" s="401" t="n">
        <v>192</v>
      </c>
      <c r="U984" s="401" t="n">
        <v>63</v>
      </c>
      <c r="V984" s="401" t="n">
        <v>90</v>
      </c>
      <c r="W984" s="401" t="n">
        <v>37</v>
      </c>
      <c r="X984" s="401" t="n">
        <v>72</v>
      </c>
      <c r="Y984" s="401" t="n">
        <v>34</v>
      </c>
      <c r="Z984" s="401" t="n">
        <v>105</v>
      </c>
      <c r="AA984" s="401" t="n">
        <v>6</v>
      </c>
      <c r="AB984" s="401" t="n">
        <v>161</v>
      </c>
      <c r="AC984" s="401" t="n">
        <v>122</v>
      </c>
      <c r="AD984" s="401" t="n">
        <v>96</v>
      </c>
      <c r="AE984" s="401" t="n">
        <v>168</v>
      </c>
      <c r="AF984" s="401" t="n">
        <v>41</v>
      </c>
      <c r="AG984" s="401" t="n">
        <v>185</v>
      </c>
      <c r="AH984" s="401" t="n">
        <v>151</v>
      </c>
      <c r="AI984" s="401" t="n">
        <v>127</v>
      </c>
      <c r="AJ984" s="401" t="n">
        <v>84</v>
      </c>
      <c r="AK984" s="401" t="n">
        <v>125</v>
      </c>
      <c r="AL984" s="401" t="n">
        <v>97</v>
      </c>
      <c r="AM984" s="401" t="n">
        <v>52</v>
      </c>
      <c r="AN984" s="401" t="n">
        <v>79</v>
      </c>
      <c r="AO984" s="401" t="n">
        <v>158</v>
      </c>
      <c r="AP984" s="401" t="n">
        <v>50</v>
      </c>
      <c r="AQ984" s="401" t="n">
        <v>145</v>
      </c>
      <c r="AR984" s="401" t="n">
        <v>25</v>
      </c>
      <c r="AS984" s="401" t="n">
        <v>38</v>
      </c>
      <c r="AT984" s="401" t="n">
        <v>13</v>
      </c>
      <c r="AU984" s="401" t="n">
        <v>83</v>
      </c>
      <c r="AV984" s="401" t="n">
        <v>142</v>
      </c>
      <c r="AW984" s="401" t="n">
        <v>2</v>
      </c>
      <c r="AX984" s="401" t="n">
        <v>124</v>
      </c>
      <c r="AY984" s="401" t="n">
        <v>184</v>
      </c>
      <c r="AZ984" s="401" t="n">
        <v>194</v>
      </c>
      <c r="BA984" s="401" t="n">
        <v>4</v>
      </c>
      <c r="BB984" s="401" t="n">
        <v>197</v>
      </c>
      <c r="BC984" s="401" t="n">
        <v>156</v>
      </c>
      <c r="BD984" s="401" t="n">
        <v>59</v>
      </c>
      <c r="BE984" s="401" t="n">
        <v>108</v>
      </c>
      <c r="BF984" s="401" t="n">
        <v>85</v>
      </c>
      <c r="BG984" s="401" t="n">
        <v>117</v>
      </c>
      <c r="BH984" s="401" t="n">
        <v>191</v>
      </c>
      <c r="BI984" s="401" t="n">
        <v>9</v>
      </c>
      <c r="BJ984" s="401" t="n">
        <v>3</v>
      </c>
      <c r="BK984" s="401" t="n">
        <v>44</v>
      </c>
      <c r="BL984" s="401" t="n">
        <v>70</v>
      </c>
      <c r="BM984" s="401" t="n">
        <v>94</v>
      </c>
      <c r="BN984" s="401" t="n">
        <v>140</v>
      </c>
      <c r="BO984" s="401" t="n">
        <v>165</v>
      </c>
      <c r="BP984" s="401" t="n">
        <v>152</v>
      </c>
      <c r="BQ984" s="401" t="n">
        <v>53</v>
      </c>
      <c r="BR984" s="401" t="n">
        <v>182</v>
      </c>
      <c r="BS984" s="401" t="n">
        <v>175</v>
      </c>
      <c r="BT984" s="401" t="n">
        <v>114</v>
      </c>
      <c r="BU984" s="401" t="n">
        <v>130</v>
      </c>
      <c r="BV984" s="401" t="n">
        <v>18</v>
      </c>
      <c r="BW984" s="401" t="n">
        <v>51</v>
      </c>
      <c r="BX984" s="401" t="n">
        <v>190</v>
      </c>
      <c r="BY984" s="401" t="n">
        <v>170</v>
      </c>
      <c r="BZ984" s="401" t="n">
        <v>157</v>
      </c>
      <c r="CA984" s="401" t="n">
        <v>66</v>
      </c>
      <c r="CB984" s="401" t="n">
        <v>16</v>
      </c>
      <c r="CC984" s="401" t="n">
        <v>173</v>
      </c>
      <c r="CD984" s="401" t="n">
        <v>101</v>
      </c>
      <c r="CE984" s="401" t="n">
        <v>112</v>
      </c>
      <c r="CF984" s="401" t="n">
        <v>135</v>
      </c>
      <c r="CG984" s="401" t="n">
        <v>144</v>
      </c>
      <c r="CH984" s="401" t="n">
        <v>155</v>
      </c>
      <c r="CI984" s="401" t="n">
        <v>78</v>
      </c>
      <c r="CJ984" s="401" t="n">
        <v>74</v>
      </c>
      <c r="CK984" s="401" t="n">
        <v>32</v>
      </c>
      <c r="CL984" s="401" t="n">
        <v>187</v>
      </c>
      <c r="CM984" s="401" t="n">
        <v>147</v>
      </c>
      <c r="CN984" s="401" t="n">
        <v>99</v>
      </c>
      <c r="CO984" s="401" t="n">
        <v>65</v>
      </c>
      <c r="CP984" s="401" t="n">
        <v>36</v>
      </c>
      <c r="CQ984" s="401" t="n">
        <v>193</v>
      </c>
      <c r="CR984" s="401" t="n">
        <v>10</v>
      </c>
      <c r="CS984" s="401" t="n">
        <v>89</v>
      </c>
      <c r="CT984" s="401" t="n">
        <v>199</v>
      </c>
      <c r="CU984" s="401" t="n">
        <v>121</v>
      </c>
      <c r="CV984" s="401" t="n">
        <v>176</v>
      </c>
      <c r="CW984" s="401" t="n">
        <v>113</v>
      </c>
      <c r="CX984" s="401" t="n">
        <v>180</v>
      </c>
      <c r="CY984" s="401" t="n">
        <v>169</v>
      </c>
      <c r="CZ984" s="401" t="n">
        <v>160</v>
      </c>
      <c r="DA984" s="401" t="n">
        <v>1</v>
      </c>
      <c r="DB984" s="401" t="n">
        <v>77</v>
      </c>
      <c r="DC984" s="401" t="n">
        <v>123</v>
      </c>
      <c r="DD984" s="401" t="n">
        <v>69</v>
      </c>
      <c r="DE984" s="401" t="n">
        <v>111</v>
      </c>
      <c r="DF984" s="401" t="n">
        <v>91</v>
      </c>
      <c r="DG984" s="401" t="n">
        <v>134</v>
      </c>
      <c r="DH984" s="401" t="n">
        <v>11</v>
      </c>
      <c r="DI984" s="401" t="n">
        <v>162</v>
      </c>
      <c r="DJ984" s="401" t="n">
        <v>47</v>
      </c>
      <c r="DK984" s="401" t="n">
        <v>21</v>
      </c>
      <c r="DL984" s="401" t="n">
        <v>189</v>
      </c>
      <c r="DM984" s="401" t="n">
        <v>150</v>
      </c>
      <c r="DN984" s="401" t="n">
        <v>5</v>
      </c>
      <c r="DO984" s="401" t="n">
        <v>87</v>
      </c>
      <c r="DP984" s="401" t="n">
        <v>143</v>
      </c>
      <c r="DQ984" s="401" t="n">
        <v>17</v>
      </c>
      <c r="DR984" s="401" t="n">
        <v>54</v>
      </c>
      <c r="DS984" s="401" t="n">
        <v>92</v>
      </c>
      <c r="DT984" s="401" t="n">
        <v>30</v>
      </c>
      <c r="DU984" s="401" t="n">
        <v>129</v>
      </c>
      <c r="DV984" s="401" t="n">
        <v>35</v>
      </c>
      <c r="DW984" s="401" t="n">
        <v>103</v>
      </c>
      <c r="DX984" s="401" t="n">
        <v>7</v>
      </c>
      <c r="DY984" s="401" t="n">
        <v>28</v>
      </c>
      <c r="DZ984" s="401" t="n">
        <v>73</v>
      </c>
      <c r="EA984" s="401" t="n">
        <v>55</v>
      </c>
      <c r="EB984" s="401" t="n">
        <v>141</v>
      </c>
      <c r="EC984" s="401" t="n">
        <v>106</v>
      </c>
      <c r="ED984" s="401" t="n">
        <v>115</v>
      </c>
      <c r="EE984" s="401" t="n">
        <v>131</v>
      </c>
      <c r="EF984" s="401" t="n">
        <v>98</v>
      </c>
      <c r="EG984" s="401" t="n">
        <v>178</v>
      </c>
      <c r="EH984" s="401" t="n">
        <v>67</v>
      </c>
      <c r="EI984" s="401" t="n">
        <v>82</v>
      </c>
      <c r="EJ984" s="401" t="n">
        <v>102</v>
      </c>
      <c r="EK984" s="401" t="n">
        <v>49</v>
      </c>
      <c r="EL984" s="401" t="n">
        <v>139</v>
      </c>
      <c r="EM984" s="401" t="n">
        <v>24</v>
      </c>
      <c r="EN984" s="401" t="n">
        <v>81</v>
      </c>
      <c r="EO984" s="401" t="n">
        <v>148</v>
      </c>
      <c r="EP984" s="401" t="n">
        <v>39</v>
      </c>
      <c r="EQ984" s="401" t="n">
        <v>183</v>
      </c>
      <c r="ER984" s="401" t="n">
        <v>45</v>
      </c>
      <c r="ES984" s="401" t="n">
        <v>80</v>
      </c>
      <c r="ET984" s="401" t="n">
        <v>128</v>
      </c>
      <c r="EU984" s="401" t="n">
        <v>163</v>
      </c>
      <c r="EV984" s="401" t="n">
        <v>133</v>
      </c>
      <c r="EW984" s="401" t="n">
        <v>120</v>
      </c>
      <c r="EX984" s="401" t="n">
        <v>195</v>
      </c>
      <c r="EY984" s="401" t="n">
        <v>61</v>
      </c>
      <c r="EZ984" s="401" t="n">
        <v>29</v>
      </c>
      <c r="FA984" s="401" t="n">
        <v>23</v>
      </c>
      <c r="FB984" s="401" t="n">
        <v>75</v>
      </c>
      <c r="FC984" s="401" t="n">
        <v>8</v>
      </c>
      <c r="FD984" s="401" t="n">
        <v>93</v>
      </c>
      <c r="FE984" s="401" t="n">
        <v>42</v>
      </c>
      <c r="FF984" s="401" t="n">
        <v>166</v>
      </c>
      <c r="FG984" s="401" t="n">
        <v>31</v>
      </c>
      <c r="FH984" s="401" t="n">
        <v>12</v>
      </c>
      <c r="FI984" s="401" t="n">
        <v>68</v>
      </c>
      <c r="FJ984" s="401" t="n">
        <v>15</v>
      </c>
      <c r="FK984" s="401" t="n">
        <v>126</v>
      </c>
      <c r="FL984" s="401" t="n">
        <v>57</v>
      </c>
      <c r="FM984" s="401" t="n">
        <v>188</v>
      </c>
      <c r="FN984" s="401" t="n">
        <v>62</v>
      </c>
      <c r="FO984" s="401" t="n">
        <v>177</v>
      </c>
      <c r="FP984" s="401" t="n">
        <v>149</v>
      </c>
      <c r="FQ984" s="401" t="n">
        <v>26</v>
      </c>
      <c r="FR984" s="401" t="n">
        <v>116</v>
      </c>
      <c r="FS984" s="401" t="n">
        <v>198</v>
      </c>
      <c r="FT984" s="401" t="n">
        <v>48</v>
      </c>
      <c r="FU984" s="401" t="n">
        <v>138</v>
      </c>
      <c r="FV984" s="401" t="n">
        <v>154</v>
      </c>
      <c r="FW984" s="401" t="n">
        <v>56</v>
      </c>
      <c r="FX984" s="401" t="n">
        <v>171</v>
      </c>
      <c r="FY984" s="401" t="n">
        <v>174</v>
      </c>
      <c r="FZ984" s="401" t="n">
        <v>19</v>
      </c>
      <c r="GA984" s="401" t="n">
        <v>167</v>
      </c>
      <c r="GB984" s="401" t="n">
        <v>88</v>
      </c>
      <c r="GC984" s="401" t="n">
        <v>33</v>
      </c>
      <c r="GD984" s="401" t="n">
        <v>118</v>
      </c>
      <c r="GE984" s="401" t="n">
        <v>40</v>
      </c>
      <c r="GF984" s="401" t="n">
        <v>86</v>
      </c>
      <c r="GG984" s="401" t="n">
        <v>95</v>
      </c>
      <c r="GH984" s="401" t="n">
        <v>104</v>
      </c>
      <c r="GI984" s="401" t="n">
        <v>64</v>
      </c>
      <c r="GJ984" s="401" t="n">
        <v>164</v>
      </c>
      <c r="GK984" s="401" t="n">
        <v>172</v>
      </c>
      <c r="GL984" s="401" t="n">
        <v>136</v>
      </c>
      <c r="GM984" s="401" t="n">
        <v>71</v>
      </c>
      <c r="GN984" s="401" t="n">
        <v>110</v>
      </c>
      <c r="GO984" s="401" t="n">
        <v>58</v>
      </c>
      <c r="GP984" s="401" t="n">
        <v>20</v>
      </c>
      <c r="GQ984" s="401" t="n">
        <v>146</v>
      </c>
      <c r="GR984" s="401" t="n">
        <v>132</v>
      </c>
      <c r="GS984" s="401" t="n">
        <v>22</v>
      </c>
      <c r="GT984" s="401" t="n">
        <v>46</v>
      </c>
      <c r="GU984" s="401" t="n">
        <v>159</v>
      </c>
      <c r="GV984" s="401" t="n">
        <v>137</v>
      </c>
    </row>
    <row r="985" customFormat="false" ht="12.75" hidden="false" customHeight="false" outlineLevel="0" collapsed="false">
      <c r="E985" s="401" t="s">
        <v>227</v>
      </c>
      <c r="F985" s="401" t="n">
        <v>160</v>
      </c>
      <c r="G985" s="401" t="n">
        <v>45</v>
      </c>
      <c r="H985" s="401" t="n">
        <v>170</v>
      </c>
      <c r="I985" s="401" t="n">
        <v>172</v>
      </c>
      <c r="J985" s="401" t="n">
        <v>77</v>
      </c>
      <c r="K985" s="401" t="n">
        <v>153</v>
      </c>
      <c r="L985" s="401" t="n">
        <v>131</v>
      </c>
      <c r="M985" s="401" t="n">
        <v>150</v>
      </c>
      <c r="N985" s="401" t="n">
        <v>63</v>
      </c>
      <c r="O985" s="401" t="n">
        <v>107</v>
      </c>
      <c r="P985" s="401" t="n">
        <v>104</v>
      </c>
      <c r="Q985" s="401" t="n">
        <v>159</v>
      </c>
      <c r="R985" s="401" t="n">
        <v>121</v>
      </c>
      <c r="S985" s="401" t="n">
        <v>133</v>
      </c>
      <c r="T985" s="401" t="n">
        <v>6</v>
      </c>
      <c r="U985" s="401" t="n">
        <v>187</v>
      </c>
      <c r="V985" s="401" t="n">
        <v>185</v>
      </c>
      <c r="W985" s="401" t="n">
        <v>62</v>
      </c>
      <c r="X985" s="401" t="n">
        <v>171</v>
      </c>
      <c r="Y985" s="401" t="n">
        <v>103</v>
      </c>
      <c r="Z985" s="401" t="n">
        <v>129</v>
      </c>
      <c r="AA985" s="401" t="n">
        <v>74</v>
      </c>
      <c r="AB985" s="401" t="n">
        <v>91</v>
      </c>
      <c r="AC985" s="401" t="n">
        <v>147</v>
      </c>
      <c r="AD985" s="401" t="n">
        <v>13</v>
      </c>
      <c r="AE985" s="401" t="n">
        <v>100</v>
      </c>
      <c r="AF985" s="401" t="n">
        <v>130</v>
      </c>
      <c r="AG985" s="401" t="n">
        <v>139</v>
      </c>
      <c r="AH985" s="401" t="n">
        <v>83</v>
      </c>
      <c r="AI985" s="401" t="n">
        <v>29</v>
      </c>
      <c r="AJ985" s="401" t="n">
        <v>88</v>
      </c>
      <c r="AK985" s="401" t="n">
        <v>4</v>
      </c>
      <c r="AL985" s="401" t="n">
        <v>140</v>
      </c>
      <c r="AM985" s="401" t="n">
        <v>35</v>
      </c>
      <c r="AN985" s="401" t="n">
        <v>189</v>
      </c>
      <c r="AO985" s="401" t="n">
        <v>137</v>
      </c>
      <c r="AP985" s="401" t="n">
        <v>148</v>
      </c>
      <c r="AQ985" s="401" t="n">
        <v>122</v>
      </c>
      <c r="AR985" s="401" t="n">
        <v>48</v>
      </c>
      <c r="AS985" s="401" t="n">
        <v>126</v>
      </c>
      <c r="AT985" s="401" t="n">
        <v>54</v>
      </c>
      <c r="AU985" s="401" t="n">
        <v>43</v>
      </c>
      <c r="AV985" s="401" t="n">
        <v>149</v>
      </c>
      <c r="AW985" s="401" t="n">
        <v>178</v>
      </c>
      <c r="AX985" s="401" t="n">
        <v>106</v>
      </c>
      <c r="AY985" s="401" t="n">
        <v>25</v>
      </c>
      <c r="AZ985" s="401" t="n">
        <v>53</v>
      </c>
      <c r="BA985" s="401" t="n">
        <v>194</v>
      </c>
      <c r="BB985" s="401" t="n">
        <v>78</v>
      </c>
      <c r="BC985" s="401" t="n">
        <v>167</v>
      </c>
      <c r="BD985" s="401" t="n">
        <v>109</v>
      </c>
      <c r="BE985" s="401" t="n">
        <v>61</v>
      </c>
      <c r="BF985" s="401" t="n">
        <v>165</v>
      </c>
      <c r="BG985" s="401" t="n">
        <v>46</v>
      </c>
      <c r="BH985" s="401" t="n">
        <v>168</v>
      </c>
      <c r="BI985" s="401" t="n">
        <v>125</v>
      </c>
      <c r="BJ985" s="401" t="n">
        <v>9</v>
      </c>
      <c r="BK985" s="401" t="n">
        <v>90</v>
      </c>
      <c r="BL985" s="401" t="n">
        <v>191</v>
      </c>
      <c r="BM985" s="401" t="n">
        <v>58</v>
      </c>
      <c r="BN985" s="401" t="n">
        <v>144</v>
      </c>
      <c r="BO985" s="401" t="n">
        <v>18</v>
      </c>
      <c r="BP985" s="401" t="n">
        <v>76</v>
      </c>
      <c r="BQ985" s="401" t="n">
        <v>15</v>
      </c>
      <c r="BR985" s="401" t="n">
        <v>183</v>
      </c>
      <c r="BS985" s="401" t="n">
        <v>80</v>
      </c>
      <c r="BT985" s="401" t="n">
        <v>146</v>
      </c>
      <c r="BU985" s="401" t="n">
        <v>72</v>
      </c>
      <c r="BV985" s="401" t="n">
        <v>67</v>
      </c>
      <c r="BW985" s="401" t="n">
        <v>101</v>
      </c>
      <c r="BX985" s="401" t="n">
        <v>102</v>
      </c>
      <c r="BY985" s="401" t="n">
        <v>188</v>
      </c>
      <c r="BZ985" s="401" t="n">
        <v>71</v>
      </c>
      <c r="CA985" s="401" t="n">
        <v>118</v>
      </c>
      <c r="CB985" s="401" t="n">
        <v>7</v>
      </c>
      <c r="CC985" s="401" t="n">
        <v>73</v>
      </c>
      <c r="CD985" s="401" t="n">
        <v>5</v>
      </c>
      <c r="CE985" s="401" t="n">
        <v>179</v>
      </c>
      <c r="CF985" s="401" t="n">
        <v>55</v>
      </c>
      <c r="CG985" s="401" t="n">
        <v>66</v>
      </c>
      <c r="CH985" s="401" t="n">
        <v>14</v>
      </c>
      <c r="CI985" s="401" t="n">
        <v>93</v>
      </c>
      <c r="CJ985" s="401" t="n">
        <v>40</v>
      </c>
      <c r="CK985" s="401" t="n">
        <v>142</v>
      </c>
      <c r="CL985" s="401" t="n">
        <v>181</v>
      </c>
      <c r="CM985" s="401" t="n">
        <v>34</v>
      </c>
      <c r="CN985" s="401" t="n">
        <v>128</v>
      </c>
      <c r="CO985" s="401" t="n">
        <v>50</v>
      </c>
      <c r="CP985" s="401" t="n">
        <v>176</v>
      </c>
      <c r="CQ985" s="401" t="n">
        <v>134</v>
      </c>
      <c r="CR985" s="401" t="n">
        <v>198</v>
      </c>
      <c r="CS985" s="401" t="n">
        <v>8</v>
      </c>
      <c r="CT985" s="401" t="n">
        <v>99</v>
      </c>
      <c r="CU985" s="401" t="n">
        <v>155</v>
      </c>
      <c r="CV985" s="401" t="n">
        <v>157</v>
      </c>
      <c r="CW985" s="401" t="n">
        <v>44</v>
      </c>
      <c r="CX985" s="401" t="n">
        <v>85</v>
      </c>
      <c r="CY985" s="401" t="n">
        <v>156</v>
      </c>
      <c r="CZ985" s="401" t="n">
        <v>86</v>
      </c>
      <c r="DA985" s="401" t="n">
        <v>56</v>
      </c>
      <c r="DB985" s="401" t="n">
        <v>82</v>
      </c>
      <c r="DC985" s="401" t="n">
        <v>20</v>
      </c>
      <c r="DD985" s="401" t="n">
        <v>182</v>
      </c>
      <c r="DE985" s="401" t="n">
        <v>22</v>
      </c>
      <c r="DF985" s="401" t="n">
        <v>136</v>
      </c>
      <c r="DG985" s="401" t="n">
        <v>38</v>
      </c>
      <c r="DH985" s="401" t="n">
        <v>196</v>
      </c>
      <c r="DI985" s="401" t="n">
        <v>19</v>
      </c>
      <c r="DJ985" s="401" t="n">
        <v>92</v>
      </c>
      <c r="DK985" s="401" t="n">
        <v>112</v>
      </c>
      <c r="DL985" s="401" t="n">
        <v>79</v>
      </c>
      <c r="DM985" s="401" t="n">
        <v>175</v>
      </c>
      <c r="DN985" s="401" t="n">
        <v>16</v>
      </c>
      <c r="DO985" s="401" t="n">
        <v>141</v>
      </c>
      <c r="DP985" s="401" t="n">
        <v>161</v>
      </c>
      <c r="DQ985" s="401" t="n">
        <v>195</v>
      </c>
      <c r="DR985" s="401" t="n">
        <v>65</v>
      </c>
      <c r="DS985" s="401" t="n">
        <v>10</v>
      </c>
      <c r="DT985" s="401" t="n">
        <v>42</v>
      </c>
      <c r="DU985" s="401" t="n">
        <v>27</v>
      </c>
      <c r="DV985" s="401" t="n">
        <v>193</v>
      </c>
      <c r="DW985" s="401" t="n">
        <v>81</v>
      </c>
      <c r="DX985" s="401" t="n">
        <v>96</v>
      </c>
      <c r="DY985" s="401" t="n">
        <v>152</v>
      </c>
      <c r="DZ985" s="401" t="n">
        <v>166</v>
      </c>
      <c r="EA985" s="401" t="n">
        <v>52</v>
      </c>
      <c r="EB985" s="401" t="n">
        <v>151</v>
      </c>
      <c r="EC985" s="401" t="n">
        <v>87</v>
      </c>
      <c r="ED985" s="401" t="n">
        <v>37</v>
      </c>
      <c r="EE985" s="401" t="n">
        <v>3</v>
      </c>
      <c r="EF985" s="401" t="n">
        <v>124</v>
      </c>
      <c r="EG985" s="401" t="n">
        <v>199</v>
      </c>
      <c r="EH985" s="401" t="n">
        <v>180</v>
      </c>
      <c r="EI985" s="401" t="n">
        <v>186</v>
      </c>
      <c r="EJ985" s="401" t="n">
        <v>97</v>
      </c>
      <c r="EK985" s="401" t="n">
        <v>30</v>
      </c>
      <c r="EL985" s="401" t="n">
        <v>145</v>
      </c>
      <c r="EM985" s="401" t="n">
        <v>49</v>
      </c>
      <c r="EN985" s="401" t="n">
        <v>190</v>
      </c>
      <c r="EO985" s="401" t="n">
        <v>184</v>
      </c>
      <c r="EP985" s="401" t="n">
        <v>114</v>
      </c>
      <c r="EQ985" s="401" t="n">
        <v>84</v>
      </c>
      <c r="ER985" s="401" t="n">
        <v>47</v>
      </c>
      <c r="ES985" s="401" t="n">
        <v>173</v>
      </c>
      <c r="ET985" s="401" t="n">
        <v>36</v>
      </c>
      <c r="EU985" s="401" t="n">
        <v>192</v>
      </c>
      <c r="EV985" s="401" t="n">
        <v>24</v>
      </c>
      <c r="EW985" s="401" t="n">
        <v>116</v>
      </c>
      <c r="EX985" s="401" t="n">
        <v>108</v>
      </c>
      <c r="EY985" s="401" t="n">
        <v>31</v>
      </c>
      <c r="EZ985" s="401" t="n">
        <v>127</v>
      </c>
      <c r="FA985" s="401" t="n">
        <v>75</v>
      </c>
      <c r="FB985" s="401" t="n">
        <v>64</v>
      </c>
      <c r="FC985" s="401" t="n">
        <v>113</v>
      </c>
      <c r="FD985" s="401" t="n">
        <v>119</v>
      </c>
      <c r="FE985" s="401" t="n">
        <v>154</v>
      </c>
      <c r="FF985" s="401" t="n">
        <v>68</v>
      </c>
      <c r="FG985" s="401" t="n">
        <v>110</v>
      </c>
      <c r="FH985" s="401" t="n">
        <v>123</v>
      </c>
      <c r="FI985" s="401" t="n">
        <v>163</v>
      </c>
      <c r="FJ985" s="401" t="n">
        <v>28</v>
      </c>
      <c r="FK985" s="401" t="n">
        <v>143</v>
      </c>
      <c r="FL985" s="401" t="n">
        <v>89</v>
      </c>
      <c r="FM985" s="401" t="n">
        <v>138</v>
      </c>
      <c r="FN985" s="401" t="n">
        <v>174</v>
      </c>
      <c r="FO985" s="401" t="n">
        <v>115</v>
      </c>
      <c r="FP985" s="401" t="n">
        <v>169</v>
      </c>
      <c r="FQ985" s="401" t="n">
        <v>197</v>
      </c>
      <c r="FR985" s="401" t="n">
        <v>26</v>
      </c>
      <c r="FS985" s="401" t="n">
        <v>41</v>
      </c>
      <c r="FT985" s="401" t="n">
        <v>33</v>
      </c>
      <c r="FU985" s="401" t="n">
        <v>39</v>
      </c>
      <c r="FV985" s="401" t="n">
        <v>164</v>
      </c>
      <c r="FW985" s="401" t="n">
        <v>98</v>
      </c>
      <c r="FX985" s="401" t="n">
        <v>158</v>
      </c>
      <c r="FY985" s="401" t="n">
        <v>70</v>
      </c>
      <c r="FZ985" s="401" t="n">
        <v>60</v>
      </c>
      <c r="GA985" s="401" t="n">
        <v>12</v>
      </c>
      <c r="GB985" s="401" t="n">
        <v>17</v>
      </c>
      <c r="GC985" s="401" t="n">
        <v>23</v>
      </c>
      <c r="GD985" s="401" t="n">
        <v>135</v>
      </c>
      <c r="GE985" s="401" t="n">
        <v>51</v>
      </c>
      <c r="GF985" s="401" t="n">
        <v>117</v>
      </c>
      <c r="GG985" s="401" t="n">
        <v>11</v>
      </c>
      <c r="GH985" s="401" t="n">
        <v>177</v>
      </c>
      <c r="GI985" s="401" t="n">
        <v>95</v>
      </c>
      <c r="GJ985" s="401" t="n">
        <v>120</v>
      </c>
      <c r="GK985" s="401" t="n">
        <v>1</v>
      </c>
      <c r="GL985" s="401" t="n">
        <v>162</v>
      </c>
      <c r="GM985" s="401" t="n">
        <v>59</v>
      </c>
      <c r="GN985" s="401" t="n">
        <v>2</v>
      </c>
      <c r="GO985" s="401" t="n">
        <v>69</v>
      </c>
      <c r="GP985" s="401" t="n">
        <v>32</v>
      </c>
      <c r="GQ985" s="401" t="n">
        <v>21</v>
      </c>
      <c r="GR985" s="401" t="n">
        <v>57</v>
      </c>
      <c r="GS985" s="401" t="n">
        <v>94</v>
      </c>
      <c r="GT985" s="401" t="n">
        <v>111</v>
      </c>
      <c r="GU985" s="401" t="n">
        <v>132</v>
      </c>
      <c r="GV985" s="401" t="n">
        <v>105</v>
      </c>
    </row>
    <row r="987" customFormat="false" ht="12.75" hidden="false" customHeight="false" outlineLevel="0" collapsed="false">
      <c r="D987" s="446" t="n">
        <v>200</v>
      </c>
      <c r="E987" s="39" t="s">
        <v>250</v>
      </c>
    </row>
    <row r="988" customFormat="false" ht="12.75" hidden="false" customHeight="false" outlineLevel="0" collapsed="false">
      <c r="E988" s="401" t="s">
        <v>198</v>
      </c>
      <c r="F988" s="401" t="n">
        <v>1</v>
      </c>
      <c r="G988" s="401" t="n">
        <v>2</v>
      </c>
      <c r="H988" s="401" t="n">
        <v>3</v>
      </c>
      <c r="I988" s="401" t="n">
        <v>4</v>
      </c>
      <c r="J988" s="401" t="n">
        <v>5</v>
      </c>
      <c r="K988" s="401" t="n">
        <v>6</v>
      </c>
      <c r="L988" s="401" t="n">
        <v>7</v>
      </c>
      <c r="M988" s="401" t="n">
        <v>8</v>
      </c>
      <c r="N988" s="401" t="n">
        <v>9</v>
      </c>
      <c r="O988" s="401" t="n">
        <v>10</v>
      </c>
      <c r="P988" s="401" t="n">
        <v>11</v>
      </c>
      <c r="Q988" s="401" t="n">
        <v>12</v>
      </c>
      <c r="R988" s="401" t="n">
        <v>13</v>
      </c>
      <c r="S988" s="401" t="n">
        <v>14</v>
      </c>
      <c r="T988" s="401" t="n">
        <v>15</v>
      </c>
      <c r="U988" s="401" t="n">
        <v>16</v>
      </c>
      <c r="V988" s="401" t="n">
        <v>17</v>
      </c>
      <c r="W988" s="401" t="n">
        <v>18</v>
      </c>
      <c r="X988" s="401" t="n">
        <v>19</v>
      </c>
      <c r="Y988" s="401" t="n">
        <v>20</v>
      </c>
      <c r="Z988" s="401" t="n">
        <v>21</v>
      </c>
      <c r="AA988" s="401" t="n">
        <v>22</v>
      </c>
      <c r="AB988" s="401" t="n">
        <v>23</v>
      </c>
      <c r="AC988" s="401" t="n">
        <v>24</v>
      </c>
      <c r="AD988" s="401" t="n">
        <v>25</v>
      </c>
      <c r="AE988" s="401" t="n">
        <v>26</v>
      </c>
      <c r="AF988" s="401" t="n">
        <v>27</v>
      </c>
      <c r="AG988" s="401" t="n">
        <v>28</v>
      </c>
      <c r="AH988" s="401" t="n">
        <v>29</v>
      </c>
      <c r="AI988" s="401" t="n">
        <v>30</v>
      </c>
      <c r="AJ988" s="401" t="n">
        <v>31</v>
      </c>
      <c r="AK988" s="401" t="n">
        <v>32</v>
      </c>
      <c r="AL988" s="401" t="n">
        <v>33</v>
      </c>
      <c r="AM988" s="401" t="n">
        <v>34</v>
      </c>
      <c r="AN988" s="401" t="n">
        <v>35</v>
      </c>
      <c r="AO988" s="401" t="n">
        <v>36</v>
      </c>
      <c r="AP988" s="401" t="n">
        <v>37</v>
      </c>
      <c r="AQ988" s="401" t="n">
        <v>38</v>
      </c>
      <c r="AR988" s="401" t="n">
        <v>39</v>
      </c>
      <c r="AS988" s="401" t="n">
        <v>40</v>
      </c>
      <c r="AT988" s="401" t="n">
        <v>41</v>
      </c>
      <c r="AU988" s="401" t="n">
        <v>42</v>
      </c>
      <c r="AV988" s="401" t="n">
        <v>43</v>
      </c>
      <c r="AW988" s="401" t="n">
        <v>44</v>
      </c>
      <c r="AX988" s="401" t="n">
        <v>45</v>
      </c>
      <c r="AY988" s="401" t="n">
        <v>46</v>
      </c>
      <c r="AZ988" s="401" t="n">
        <v>47</v>
      </c>
      <c r="BA988" s="401" t="n">
        <v>48</v>
      </c>
      <c r="BB988" s="401" t="n">
        <v>49</v>
      </c>
      <c r="BC988" s="401" t="n">
        <v>50</v>
      </c>
      <c r="BD988" s="401" t="n">
        <v>51</v>
      </c>
      <c r="BE988" s="401" t="n">
        <v>52</v>
      </c>
      <c r="BF988" s="401" t="n">
        <v>53</v>
      </c>
      <c r="BG988" s="401" t="n">
        <v>54</v>
      </c>
      <c r="BH988" s="401" t="n">
        <v>55</v>
      </c>
      <c r="BI988" s="401" t="n">
        <v>56</v>
      </c>
      <c r="BJ988" s="401" t="n">
        <v>57</v>
      </c>
      <c r="BK988" s="401" t="n">
        <v>58</v>
      </c>
      <c r="BL988" s="401" t="n">
        <v>59</v>
      </c>
      <c r="BM988" s="401" t="n">
        <v>60</v>
      </c>
      <c r="BN988" s="401" t="n">
        <v>61</v>
      </c>
      <c r="BO988" s="401" t="n">
        <v>62</v>
      </c>
      <c r="BP988" s="401" t="n">
        <v>63</v>
      </c>
      <c r="BQ988" s="401" t="n">
        <v>64</v>
      </c>
      <c r="BR988" s="401" t="n">
        <v>65</v>
      </c>
      <c r="BS988" s="401" t="n">
        <v>66</v>
      </c>
      <c r="BT988" s="401" t="n">
        <v>67</v>
      </c>
      <c r="BU988" s="401" t="n">
        <v>68</v>
      </c>
      <c r="BV988" s="401" t="n">
        <v>69</v>
      </c>
      <c r="BW988" s="401" t="n">
        <v>70</v>
      </c>
      <c r="BX988" s="401" t="n">
        <v>71</v>
      </c>
      <c r="BY988" s="401" t="n">
        <v>72</v>
      </c>
      <c r="BZ988" s="401" t="n">
        <v>73</v>
      </c>
      <c r="CA988" s="401" t="n">
        <v>74</v>
      </c>
      <c r="CB988" s="401" t="n">
        <v>75</v>
      </c>
      <c r="CC988" s="401" t="n">
        <v>76</v>
      </c>
      <c r="CD988" s="401" t="n">
        <v>77</v>
      </c>
      <c r="CE988" s="401" t="n">
        <v>78</v>
      </c>
      <c r="CF988" s="401" t="n">
        <v>79</v>
      </c>
      <c r="CG988" s="401" t="n">
        <v>80</v>
      </c>
      <c r="CH988" s="401" t="n">
        <v>81</v>
      </c>
      <c r="CI988" s="401" t="n">
        <v>82</v>
      </c>
      <c r="CJ988" s="401" t="n">
        <v>83</v>
      </c>
      <c r="CK988" s="401" t="n">
        <v>84</v>
      </c>
      <c r="CL988" s="401" t="n">
        <v>85</v>
      </c>
      <c r="CM988" s="401" t="n">
        <v>86</v>
      </c>
      <c r="CN988" s="401" t="n">
        <v>87</v>
      </c>
      <c r="CO988" s="401" t="n">
        <v>88</v>
      </c>
      <c r="CP988" s="401" t="n">
        <v>89</v>
      </c>
      <c r="CQ988" s="401" t="n">
        <v>90</v>
      </c>
      <c r="CR988" s="401" t="n">
        <v>91</v>
      </c>
      <c r="CS988" s="401" t="n">
        <v>92</v>
      </c>
      <c r="CT988" s="401" t="n">
        <v>93</v>
      </c>
      <c r="CU988" s="401" t="n">
        <v>94</v>
      </c>
      <c r="CV988" s="401" t="n">
        <v>95</v>
      </c>
      <c r="CW988" s="401" t="n">
        <v>96</v>
      </c>
      <c r="CX988" s="401" t="n">
        <v>97</v>
      </c>
      <c r="CY988" s="401" t="n">
        <v>98</v>
      </c>
      <c r="CZ988" s="401" t="n">
        <v>99</v>
      </c>
      <c r="DA988" s="401" t="n">
        <v>100</v>
      </c>
      <c r="DB988" s="401" t="n">
        <v>101</v>
      </c>
      <c r="DC988" s="401" t="n">
        <v>102</v>
      </c>
      <c r="DD988" s="401" t="n">
        <v>103</v>
      </c>
      <c r="DE988" s="401" t="n">
        <v>104</v>
      </c>
      <c r="DF988" s="401" t="n">
        <v>105</v>
      </c>
      <c r="DG988" s="401" t="n">
        <v>106</v>
      </c>
      <c r="DH988" s="401" t="n">
        <v>107</v>
      </c>
      <c r="DI988" s="401" t="n">
        <v>108</v>
      </c>
      <c r="DJ988" s="401" t="n">
        <v>109</v>
      </c>
      <c r="DK988" s="401" t="n">
        <v>110</v>
      </c>
      <c r="DL988" s="401" t="n">
        <v>111</v>
      </c>
      <c r="DM988" s="401" t="n">
        <v>112</v>
      </c>
      <c r="DN988" s="401" t="n">
        <v>113</v>
      </c>
      <c r="DO988" s="401" t="n">
        <v>114</v>
      </c>
      <c r="DP988" s="401" t="n">
        <v>115</v>
      </c>
      <c r="DQ988" s="401" t="n">
        <v>116</v>
      </c>
      <c r="DR988" s="401" t="n">
        <v>117</v>
      </c>
      <c r="DS988" s="401" t="n">
        <v>118</v>
      </c>
      <c r="DT988" s="401" t="n">
        <v>119</v>
      </c>
      <c r="DU988" s="401" t="n">
        <v>120</v>
      </c>
      <c r="DV988" s="401" t="n">
        <v>121</v>
      </c>
      <c r="DW988" s="401" t="n">
        <v>122</v>
      </c>
      <c r="DX988" s="401" t="n">
        <v>123</v>
      </c>
      <c r="DY988" s="401" t="n">
        <v>124</v>
      </c>
      <c r="DZ988" s="401" t="n">
        <v>125</v>
      </c>
      <c r="EA988" s="401" t="n">
        <v>126</v>
      </c>
      <c r="EB988" s="401" t="n">
        <v>127</v>
      </c>
      <c r="EC988" s="401" t="n">
        <v>128</v>
      </c>
      <c r="ED988" s="401" t="n">
        <v>129</v>
      </c>
      <c r="EE988" s="401" t="n">
        <v>130</v>
      </c>
      <c r="EF988" s="401" t="n">
        <v>131</v>
      </c>
      <c r="EG988" s="401" t="n">
        <v>132</v>
      </c>
      <c r="EH988" s="401" t="n">
        <v>133</v>
      </c>
      <c r="EI988" s="401" t="n">
        <v>134</v>
      </c>
      <c r="EJ988" s="401" t="n">
        <v>135</v>
      </c>
      <c r="EK988" s="401" t="n">
        <v>136</v>
      </c>
      <c r="EL988" s="401" t="n">
        <v>137</v>
      </c>
      <c r="EM988" s="401" t="n">
        <v>138</v>
      </c>
      <c r="EN988" s="401" t="n">
        <v>139</v>
      </c>
      <c r="EO988" s="401" t="n">
        <v>140</v>
      </c>
      <c r="EP988" s="401" t="n">
        <v>141</v>
      </c>
      <c r="EQ988" s="401" t="n">
        <v>142</v>
      </c>
      <c r="ER988" s="401" t="n">
        <v>143</v>
      </c>
      <c r="ES988" s="401" t="n">
        <v>144</v>
      </c>
      <c r="ET988" s="401" t="n">
        <v>145</v>
      </c>
      <c r="EU988" s="401" t="n">
        <v>146</v>
      </c>
      <c r="EV988" s="401" t="n">
        <v>147</v>
      </c>
      <c r="EW988" s="401" t="n">
        <v>148</v>
      </c>
      <c r="EX988" s="401" t="n">
        <v>149</v>
      </c>
      <c r="EY988" s="401" t="n">
        <v>150</v>
      </c>
      <c r="EZ988" s="401" t="n">
        <v>151</v>
      </c>
      <c r="FA988" s="401" t="n">
        <v>152</v>
      </c>
      <c r="FB988" s="401" t="n">
        <v>153</v>
      </c>
      <c r="FC988" s="401" t="n">
        <v>154</v>
      </c>
      <c r="FD988" s="401" t="n">
        <v>155</v>
      </c>
      <c r="FE988" s="401" t="n">
        <v>156</v>
      </c>
      <c r="FF988" s="401" t="n">
        <v>157</v>
      </c>
      <c r="FG988" s="401" t="n">
        <v>158</v>
      </c>
      <c r="FH988" s="401" t="n">
        <v>159</v>
      </c>
      <c r="FI988" s="401" t="n">
        <v>160</v>
      </c>
      <c r="FJ988" s="401" t="n">
        <v>161</v>
      </c>
      <c r="FK988" s="401" t="n">
        <v>162</v>
      </c>
      <c r="FL988" s="401" t="n">
        <v>163</v>
      </c>
      <c r="FM988" s="401" t="n">
        <v>164</v>
      </c>
      <c r="FN988" s="401" t="n">
        <v>165</v>
      </c>
      <c r="FO988" s="401" t="n">
        <v>166</v>
      </c>
      <c r="FP988" s="401" t="n">
        <v>167</v>
      </c>
      <c r="FQ988" s="401" t="n">
        <v>168</v>
      </c>
      <c r="FR988" s="401" t="n">
        <v>169</v>
      </c>
      <c r="FS988" s="401" t="n">
        <v>170</v>
      </c>
      <c r="FT988" s="401" t="n">
        <v>171</v>
      </c>
      <c r="FU988" s="401" t="n">
        <v>172</v>
      </c>
      <c r="FV988" s="401" t="n">
        <v>173</v>
      </c>
      <c r="FW988" s="401" t="n">
        <v>174</v>
      </c>
      <c r="FX988" s="401" t="n">
        <v>175</v>
      </c>
      <c r="FY988" s="401" t="n">
        <v>176</v>
      </c>
      <c r="FZ988" s="401" t="n">
        <v>177</v>
      </c>
      <c r="GA988" s="401" t="n">
        <v>178</v>
      </c>
      <c r="GB988" s="401" t="n">
        <v>179</v>
      </c>
      <c r="GC988" s="401" t="n">
        <v>180</v>
      </c>
      <c r="GD988" s="401" t="n">
        <v>181</v>
      </c>
      <c r="GE988" s="401" t="n">
        <v>182</v>
      </c>
      <c r="GF988" s="401" t="n">
        <v>183</v>
      </c>
      <c r="GG988" s="401" t="n">
        <v>184</v>
      </c>
      <c r="GH988" s="401" t="n">
        <v>185</v>
      </c>
      <c r="GI988" s="401" t="n">
        <v>186</v>
      </c>
      <c r="GJ988" s="401" t="n">
        <v>187</v>
      </c>
      <c r="GK988" s="401" t="n">
        <v>188</v>
      </c>
      <c r="GL988" s="401" t="n">
        <v>189</v>
      </c>
      <c r="GM988" s="401" t="n">
        <v>190</v>
      </c>
      <c r="GN988" s="401" t="n">
        <v>191</v>
      </c>
      <c r="GO988" s="401" t="n">
        <v>192</v>
      </c>
      <c r="GP988" s="401" t="n">
        <v>193</v>
      </c>
      <c r="GQ988" s="401" t="n">
        <v>194</v>
      </c>
      <c r="GR988" s="401" t="n">
        <v>195</v>
      </c>
      <c r="GS988" s="401" t="n">
        <v>196</v>
      </c>
      <c r="GT988" s="401" t="n">
        <v>197</v>
      </c>
      <c r="GU988" s="401" t="n">
        <v>198</v>
      </c>
      <c r="GV988" s="401" t="n">
        <v>199</v>
      </c>
      <c r="GW988" s="401" t="n">
        <v>200</v>
      </c>
    </row>
    <row r="989" customFormat="false" ht="12.75" hidden="false" customHeight="false" outlineLevel="0" collapsed="false">
      <c r="E989" s="401" t="s">
        <v>225</v>
      </c>
      <c r="F989" s="401" t="n">
        <v>57</v>
      </c>
      <c r="G989" s="401" t="n">
        <v>9</v>
      </c>
      <c r="H989" s="401" t="n">
        <v>132</v>
      </c>
      <c r="I989" s="401" t="n">
        <v>168</v>
      </c>
      <c r="J989" s="401" t="n">
        <v>68</v>
      </c>
      <c r="K989" s="401" t="n">
        <v>140</v>
      </c>
      <c r="L989" s="401" t="n">
        <v>73</v>
      </c>
      <c r="M989" s="401" t="n">
        <v>54</v>
      </c>
      <c r="N989" s="401" t="n">
        <v>117</v>
      </c>
      <c r="O989" s="401" t="n">
        <v>148</v>
      </c>
      <c r="P989" s="401" t="n">
        <v>179</v>
      </c>
      <c r="Q989" s="401" t="n">
        <v>145</v>
      </c>
      <c r="R989" s="401" t="n">
        <v>165</v>
      </c>
      <c r="S989" s="401" t="n">
        <v>72</v>
      </c>
      <c r="T989" s="401" t="n">
        <v>16</v>
      </c>
      <c r="U989" s="401" t="n">
        <v>8</v>
      </c>
      <c r="V989" s="401" t="n">
        <v>26</v>
      </c>
      <c r="W989" s="401" t="n">
        <v>154</v>
      </c>
      <c r="X989" s="401" t="n">
        <v>2</v>
      </c>
      <c r="Y989" s="401" t="n">
        <v>98</v>
      </c>
      <c r="Z989" s="401" t="n">
        <v>122</v>
      </c>
      <c r="AA989" s="401" t="n">
        <v>50</v>
      </c>
      <c r="AB989" s="401" t="n">
        <v>29</v>
      </c>
      <c r="AC989" s="401" t="n">
        <v>177</v>
      </c>
      <c r="AD989" s="401" t="n">
        <v>37</v>
      </c>
      <c r="AE989" s="401" t="n">
        <v>75</v>
      </c>
      <c r="AF989" s="401" t="n">
        <v>88</v>
      </c>
      <c r="AG989" s="401" t="n">
        <v>196</v>
      </c>
      <c r="AH989" s="401" t="n">
        <v>185</v>
      </c>
      <c r="AI989" s="401" t="n">
        <v>78</v>
      </c>
      <c r="AJ989" s="401" t="n">
        <v>64</v>
      </c>
      <c r="AK989" s="401" t="n">
        <v>33</v>
      </c>
      <c r="AL989" s="401" t="n">
        <v>67</v>
      </c>
      <c r="AM989" s="401" t="n">
        <v>110</v>
      </c>
      <c r="AN989" s="401" t="n">
        <v>102</v>
      </c>
      <c r="AO989" s="401" t="n">
        <v>118</v>
      </c>
      <c r="AP989" s="401" t="n">
        <v>191</v>
      </c>
      <c r="AQ989" s="401" t="n">
        <v>55</v>
      </c>
      <c r="AR989" s="401" t="n">
        <v>91</v>
      </c>
      <c r="AS989" s="401" t="n">
        <v>172</v>
      </c>
      <c r="AT989" s="401" t="n">
        <v>90</v>
      </c>
      <c r="AU989" s="401" t="n">
        <v>13</v>
      </c>
      <c r="AV989" s="401" t="n">
        <v>5</v>
      </c>
      <c r="AW989" s="401" t="n">
        <v>17</v>
      </c>
      <c r="AX989" s="401" t="n">
        <v>6</v>
      </c>
      <c r="AY989" s="401" t="n">
        <v>184</v>
      </c>
      <c r="AZ989" s="401" t="n">
        <v>194</v>
      </c>
      <c r="BA989" s="401" t="n">
        <v>42</v>
      </c>
      <c r="BB989" s="401" t="n">
        <v>150</v>
      </c>
      <c r="BC989" s="401" t="n">
        <v>63</v>
      </c>
      <c r="BD989" s="401" t="n">
        <v>48</v>
      </c>
      <c r="BE989" s="401" t="n">
        <v>101</v>
      </c>
      <c r="BF989" s="401" t="n">
        <v>62</v>
      </c>
      <c r="BG989" s="401" t="n">
        <v>161</v>
      </c>
      <c r="BH989" s="401" t="n">
        <v>84</v>
      </c>
      <c r="BI989" s="401" t="n">
        <v>155</v>
      </c>
      <c r="BJ989" s="401" t="n">
        <v>38</v>
      </c>
      <c r="BK989" s="401" t="n">
        <v>127</v>
      </c>
      <c r="BL989" s="401" t="n">
        <v>25</v>
      </c>
      <c r="BM989" s="401" t="n">
        <v>93</v>
      </c>
      <c r="BN989" s="401" t="n">
        <v>89</v>
      </c>
      <c r="BO989" s="401" t="n">
        <v>105</v>
      </c>
      <c r="BP989" s="401" t="n">
        <v>99</v>
      </c>
      <c r="BQ989" s="401" t="n">
        <v>128</v>
      </c>
      <c r="BR989" s="401" t="n">
        <v>149</v>
      </c>
      <c r="BS989" s="401" t="n">
        <v>22</v>
      </c>
      <c r="BT989" s="401" t="n">
        <v>44</v>
      </c>
      <c r="BU989" s="401" t="n">
        <v>130</v>
      </c>
      <c r="BV989" s="401" t="n">
        <v>76</v>
      </c>
      <c r="BW989" s="401" t="n">
        <v>111</v>
      </c>
      <c r="BX989" s="401" t="n">
        <v>34</v>
      </c>
      <c r="BY989" s="401" t="n">
        <v>4</v>
      </c>
      <c r="BZ989" s="401" t="n">
        <v>144</v>
      </c>
      <c r="CA989" s="401" t="n">
        <v>197</v>
      </c>
      <c r="CB989" s="401" t="n">
        <v>126</v>
      </c>
      <c r="CC989" s="401" t="n">
        <v>104</v>
      </c>
      <c r="CD989" s="401" t="n">
        <v>70</v>
      </c>
      <c r="CE989" s="401" t="n">
        <v>79</v>
      </c>
      <c r="CF989" s="401" t="n">
        <v>121</v>
      </c>
      <c r="CG989" s="401" t="n">
        <v>32</v>
      </c>
      <c r="CH989" s="401" t="n">
        <v>20</v>
      </c>
      <c r="CI989" s="401" t="n">
        <v>24</v>
      </c>
      <c r="CJ989" s="401" t="n">
        <v>134</v>
      </c>
      <c r="CK989" s="401" t="n">
        <v>45</v>
      </c>
      <c r="CL989" s="401" t="n">
        <v>103</v>
      </c>
      <c r="CM989" s="401" t="n">
        <v>83</v>
      </c>
      <c r="CN989" s="401" t="n">
        <v>143</v>
      </c>
      <c r="CO989" s="401" t="n">
        <v>31</v>
      </c>
      <c r="CP989" s="401" t="n">
        <v>192</v>
      </c>
      <c r="CQ989" s="401" t="n">
        <v>137</v>
      </c>
      <c r="CR989" s="401" t="n">
        <v>40</v>
      </c>
      <c r="CS989" s="401" t="n">
        <v>108</v>
      </c>
      <c r="CT989" s="401" t="n">
        <v>41</v>
      </c>
      <c r="CU989" s="401" t="n">
        <v>160</v>
      </c>
      <c r="CV989" s="401" t="n">
        <v>198</v>
      </c>
      <c r="CW989" s="401" t="n">
        <v>200</v>
      </c>
      <c r="CX989" s="401" t="n">
        <v>65</v>
      </c>
      <c r="CY989" s="401" t="n">
        <v>124</v>
      </c>
      <c r="CZ989" s="401" t="n">
        <v>82</v>
      </c>
      <c r="DA989" s="401" t="n">
        <v>186</v>
      </c>
      <c r="DB989" s="401" t="n">
        <v>85</v>
      </c>
      <c r="DC989" s="401" t="n">
        <v>133</v>
      </c>
      <c r="DD989" s="401" t="n">
        <v>21</v>
      </c>
      <c r="DE989" s="401" t="n">
        <v>138</v>
      </c>
      <c r="DF989" s="401" t="n">
        <v>87</v>
      </c>
      <c r="DG989" s="401" t="n">
        <v>125</v>
      </c>
      <c r="DH989" s="401" t="n">
        <v>199</v>
      </c>
      <c r="DI989" s="401" t="n">
        <v>176</v>
      </c>
      <c r="DJ989" s="401" t="n">
        <v>141</v>
      </c>
      <c r="DK989" s="401" t="n">
        <v>156</v>
      </c>
      <c r="DL989" s="401" t="n">
        <v>119</v>
      </c>
      <c r="DM989" s="401" t="n">
        <v>95</v>
      </c>
      <c r="DN989" s="401" t="n">
        <v>166</v>
      </c>
      <c r="DO989" s="401" t="n">
        <v>100</v>
      </c>
      <c r="DP989" s="401" t="n">
        <v>113</v>
      </c>
      <c r="DQ989" s="401" t="n">
        <v>164</v>
      </c>
      <c r="DR989" s="401" t="n">
        <v>74</v>
      </c>
      <c r="DS989" s="401" t="n">
        <v>15</v>
      </c>
      <c r="DT989" s="401" t="n">
        <v>56</v>
      </c>
      <c r="DU989" s="401" t="n">
        <v>97</v>
      </c>
      <c r="DV989" s="401" t="n">
        <v>39</v>
      </c>
      <c r="DW989" s="401" t="n">
        <v>183</v>
      </c>
      <c r="DX989" s="401" t="n">
        <v>136</v>
      </c>
      <c r="DY989" s="401" t="n">
        <v>86</v>
      </c>
      <c r="DZ989" s="401" t="n">
        <v>52</v>
      </c>
      <c r="EA989" s="401" t="n">
        <v>23</v>
      </c>
      <c r="EB989" s="401" t="n">
        <v>174</v>
      </c>
      <c r="EC989" s="401" t="n">
        <v>187</v>
      </c>
      <c r="ED989" s="401" t="n">
        <v>53</v>
      </c>
      <c r="EE989" s="401" t="n">
        <v>152</v>
      </c>
      <c r="EF989" s="401" t="n">
        <v>182</v>
      </c>
      <c r="EG989" s="401" t="n">
        <v>159</v>
      </c>
      <c r="EH989" s="401" t="n">
        <v>7</v>
      </c>
      <c r="EI989" s="401" t="n">
        <v>167</v>
      </c>
      <c r="EJ989" s="401" t="n">
        <v>59</v>
      </c>
      <c r="EK989" s="401" t="n">
        <v>94</v>
      </c>
      <c r="EL989" s="401" t="n">
        <v>43</v>
      </c>
      <c r="EM989" s="401" t="n">
        <v>11</v>
      </c>
      <c r="EN989" s="401" t="n">
        <v>71</v>
      </c>
      <c r="EO989" s="401" t="n">
        <v>146</v>
      </c>
      <c r="EP989" s="401" t="n">
        <v>58</v>
      </c>
      <c r="EQ989" s="401" t="n">
        <v>170</v>
      </c>
      <c r="ER989" s="401" t="n">
        <v>27</v>
      </c>
      <c r="ES989" s="401" t="n">
        <v>107</v>
      </c>
      <c r="ET989" s="401" t="n">
        <v>131</v>
      </c>
      <c r="EU989" s="401" t="n">
        <v>147</v>
      </c>
      <c r="EV989" s="401" t="n">
        <v>158</v>
      </c>
      <c r="EW989" s="401" t="n">
        <v>139</v>
      </c>
      <c r="EX989" s="401" t="n">
        <v>61</v>
      </c>
      <c r="EY989" s="401" t="n">
        <v>114</v>
      </c>
      <c r="EZ989" s="401" t="n">
        <v>19</v>
      </c>
      <c r="FA989" s="401" t="n">
        <v>3</v>
      </c>
      <c r="FB989" s="401" t="n">
        <v>120</v>
      </c>
      <c r="FC989" s="401" t="n">
        <v>180</v>
      </c>
      <c r="FD989" s="401" t="n">
        <v>47</v>
      </c>
      <c r="FE989" s="401" t="n">
        <v>123</v>
      </c>
      <c r="FF989" s="401" t="n">
        <v>195</v>
      </c>
      <c r="FG989" s="401" t="n">
        <v>171</v>
      </c>
      <c r="FH989" s="401" t="n">
        <v>77</v>
      </c>
      <c r="FI989" s="401" t="n">
        <v>188</v>
      </c>
      <c r="FJ989" s="401" t="n">
        <v>60</v>
      </c>
      <c r="FK989" s="401" t="n">
        <v>163</v>
      </c>
      <c r="FL989" s="401" t="n">
        <v>36</v>
      </c>
      <c r="FM989" s="401" t="n">
        <v>12</v>
      </c>
      <c r="FN989" s="401" t="n">
        <v>169</v>
      </c>
      <c r="FO989" s="401" t="n">
        <v>35</v>
      </c>
      <c r="FP989" s="401" t="n">
        <v>10</v>
      </c>
      <c r="FQ989" s="401" t="n">
        <v>190</v>
      </c>
      <c r="FR989" s="401" t="n">
        <v>51</v>
      </c>
      <c r="FS989" s="401" t="n">
        <v>28</v>
      </c>
      <c r="FT989" s="401" t="n">
        <v>69</v>
      </c>
      <c r="FU989" s="401" t="n">
        <v>106</v>
      </c>
      <c r="FV989" s="401" t="n">
        <v>46</v>
      </c>
      <c r="FW989" s="401" t="n">
        <v>1</v>
      </c>
      <c r="FX989" s="401" t="n">
        <v>129</v>
      </c>
      <c r="FY989" s="401" t="n">
        <v>30</v>
      </c>
      <c r="FZ989" s="401" t="n">
        <v>18</v>
      </c>
      <c r="GA989" s="401" t="n">
        <v>49</v>
      </c>
      <c r="GB989" s="401" t="n">
        <v>115</v>
      </c>
      <c r="GC989" s="401" t="n">
        <v>142</v>
      </c>
      <c r="GD989" s="401" t="n">
        <v>92</v>
      </c>
      <c r="GE989" s="401" t="n">
        <v>178</v>
      </c>
      <c r="GF989" s="401" t="n">
        <v>14</v>
      </c>
      <c r="GG989" s="401" t="n">
        <v>96</v>
      </c>
      <c r="GH989" s="401" t="n">
        <v>109</v>
      </c>
      <c r="GI989" s="401" t="n">
        <v>80</v>
      </c>
      <c r="GJ989" s="401" t="n">
        <v>173</v>
      </c>
      <c r="GK989" s="401" t="n">
        <v>157</v>
      </c>
      <c r="GL989" s="401" t="n">
        <v>193</v>
      </c>
      <c r="GM989" s="401" t="n">
        <v>81</v>
      </c>
      <c r="GN989" s="401" t="n">
        <v>153</v>
      </c>
      <c r="GO989" s="401" t="n">
        <v>189</v>
      </c>
      <c r="GP989" s="401" t="n">
        <v>175</v>
      </c>
      <c r="GQ989" s="401" t="n">
        <v>66</v>
      </c>
      <c r="GR989" s="401" t="n">
        <v>181</v>
      </c>
      <c r="GS989" s="401" t="n">
        <v>135</v>
      </c>
      <c r="GT989" s="401" t="n">
        <v>151</v>
      </c>
      <c r="GU989" s="401" t="n">
        <v>116</v>
      </c>
      <c r="GV989" s="401" t="n">
        <v>112</v>
      </c>
      <c r="GW989" s="401" t="n">
        <v>162</v>
      </c>
    </row>
    <row r="990" customFormat="false" ht="12.75" hidden="false" customHeight="false" outlineLevel="0" collapsed="false">
      <c r="E990" s="401" t="s">
        <v>227</v>
      </c>
      <c r="F990" s="401" t="n">
        <v>17</v>
      </c>
      <c r="G990" s="401" t="n">
        <v>80</v>
      </c>
      <c r="H990" s="401" t="n">
        <v>2</v>
      </c>
      <c r="I990" s="401" t="n">
        <v>183</v>
      </c>
      <c r="J990" s="401" t="n">
        <v>11</v>
      </c>
      <c r="K990" s="401" t="n">
        <v>160</v>
      </c>
      <c r="L990" s="401" t="n">
        <v>55</v>
      </c>
      <c r="M990" s="401" t="n">
        <v>77</v>
      </c>
      <c r="N990" s="401" t="n">
        <v>75</v>
      </c>
      <c r="O990" s="401" t="n">
        <v>8</v>
      </c>
      <c r="P990" s="401" t="n">
        <v>103</v>
      </c>
      <c r="Q990" s="401" t="n">
        <v>140</v>
      </c>
      <c r="R990" s="401" t="n">
        <v>72</v>
      </c>
      <c r="S990" s="401" t="n">
        <v>108</v>
      </c>
      <c r="T990" s="401" t="n">
        <v>164</v>
      </c>
      <c r="U990" s="401" t="n">
        <v>112</v>
      </c>
      <c r="V990" s="401" t="n">
        <v>86</v>
      </c>
      <c r="W990" s="401" t="n">
        <v>199</v>
      </c>
      <c r="X990" s="401" t="n">
        <v>132</v>
      </c>
      <c r="Y990" s="401" t="n">
        <v>23</v>
      </c>
      <c r="Z990" s="401" t="n">
        <v>180</v>
      </c>
      <c r="AA990" s="401" t="n">
        <v>14</v>
      </c>
      <c r="AB990" s="401" t="n">
        <v>105</v>
      </c>
      <c r="AC990" s="401" t="n">
        <v>83</v>
      </c>
      <c r="AD990" s="401" t="n">
        <v>18</v>
      </c>
      <c r="AE990" s="401" t="n">
        <v>172</v>
      </c>
      <c r="AF990" s="401" t="n">
        <v>39</v>
      </c>
      <c r="AG990" s="401" t="n">
        <v>159</v>
      </c>
      <c r="AH990" s="401" t="n">
        <v>62</v>
      </c>
      <c r="AI990" s="401" t="n">
        <v>106</v>
      </c>
      <c r="AJ990" s="401" t="n">
        <v>95</v>
      </c>
      <c r="AK990" s="401" t="n">
        <v>128</v>
      </c>
      <c r="AL990" s="401" t="n">
        <v>85</v>
      </c>
      <c r="AM990" s="401" t="n">
        <v>136</v>
      </c>
      <c r="AN990" s="401" t="n">
        <v>66</v>
      </c>
      <c r="AO990" s="401" t="n">
        <v>189</v>
      </c>
      <c r="AP990" s="401" t="n">
        <v>131</v>
      </c>
      <c r="AQ990" s="401" t="n">
        <v>52</v>
      </c>
      <c r="AR990" s="401" t="n">
        <v>156</v>
      </c>
      <c r="AS990" s="401" t="n">
        <v>191</v>
      </c>
      <c r="AT990" s="401" t="n">
        <v>198</v>
      </c>
      <c r="AU990" s="401" t="n">
        <v>114</v>
      </c>
      <c r="AV990" s="401" t="n">
        <v>119</v>
      </c>
      <c r="AW990" s="401" t="n">
        <v>31</v>
      </c>
      <c r="AX990" s="401" t="n">
        <v>94</v>
      </c>
      <c r="AY990" s="401" t="n">
        <v>117</v>
      </c>
      <c r="AZ990" s="401" t="n">
        <v>186</v>
      </c>
      <c r="BA990" s="401" t="n">
        <v>69</v>
      </c>
      <c r="BB990" s="401" t="n">
        <v>40</v>
      </c>
      <c r="BC990" s="401" t="n">
        <v>27</v>
      </c>
      <c r="BD990" s="401" t="n">
        <v>110</v>
      </c>
      <c r="BE990" s="401" t="n">
        <v>150</v>
      </c>
      <c r="BF990" s="401" t="n">
        <v>195</v>
      </c>
      <c r="BG990" s="401" t="n">
        <v>122</v>
      </c>
      <c r="BH990" s="401" t="n">
        <v>38</v>
      </c>
      <c r="BI990" s="401" t="n">
        <v>165</v>
      </c>
      <c r="BJ990" s="401" t="n">
        <v>134</v>
      </c>
      <c r="BK990" s="401" t="n">
        <v>111</v>
      </c>
      <c r="BL990" s="401" t="n">
        <v>147</v>
      </c>
      <c r="BM990" s="401" t="n">
        <v>121</v>
      </c>
      <c r="BN990" s="401" t="n">
        <v>142</v>
      </c>
      <c r="BO990" s="401" t="n">
        <v>193</v>
      </c>
      <c r="BP990" s="401" t="n">
        <v>181</v>
      </c>
      <c r="BQ990" s="401" t="n">
        <v>42</v>
      </c>
      <c r="BR990" s="401" t="n">
        <v>46</v>
      </c>
      <c r="BS990" s="401" t="n">
        <v>102</v>
      </c>
      <c r="BT990" s="401" t="n">
        <v>61</v>
      </c>
      <c r="BU990" s="401" t="n">
        <v>70</v>
      </c>
      <c r="BV990" s="401" t="n">
        <v>157</v>
      </c>
      <c r="BW990" s="401" t="n">
        <v>179</v>
      </c>
      <c r="BX990" s="401" t="n">
        <v>185</v>
      </c>
      <c r="BY990" s="401" t="n">
        <v>175</v>
      </c>
      <c r="BZ990" s="401" t="n">
        <v>65</v>
      </c>
      <c r="CA990" s="401" t="n">
        <v>90</v>
      </c>
      <c r="CB990" s="401" t="n">
        <v>7</v>
      </c>
      <c r="CC990" s="401" t="n">
        <v>148</v>
      </c>
      <c r="CD990" s="401" t="n">
        <v>96</v>
      </c>
      <c r="CE990" s="401" t="n">
        <v>9</v>
      </c>
      <c r="CF990" s="401" t="n">
        <v>155</v>
      </c>
      <c r="CG990" s="401" t="n">
        <v>21</v>
      </c>
      <c r="CH990" s="401" t="n">
        <v>99</v>
      </c>
      <c r="CI990" s="401" t="n">
        <v>130</v>
      </c>
      <c r="CJ990" s="401" t="n">
        <v>12</v>
      </c>
      <c r="CK990" s="401" t="n">
        <v>33</v>
      </c>
      <c r="CL990" s="401" t="n">
        <v>182</v>
      </c>
      <c r="CM990" s="401" t="n">
        <v>59</v>
      </c>
      <c r="CN990" s="401" t="n">
        <v>78</v>
      </c>
      <c r="CO990" s="401" t="n">
        <v>192</v>
      </c>
      <c r="CP990" s="401" t="n">
        <v>127</v>
      </c>
      <c r="CQ990" s="401" t="n">
        <v>13</v>
      </c>
      <c r="CR990" s="401" t="n">
        <v>45</v>
      </c>
      <c r="CS990" s="401" t="n">
        <v>54</v>
      </c>
      <c r="CT990" s="401" t="n">
        <v>197</v>
      </c>
      <c r="CU990" s="401" t="n">
        <v>176</v>
      </c>
      <c r="CV990" s="401" t="n">
        <v>101</v>
      </c>
      <c r="CW990" s="401" t="n">
        <v>47</v>
      </c>
      <c r="CX990" s="401" t="n">
        <v>139</v>
      </c>
      <c r="CY990" s="401" t="n">
        <v>71</v>
      </c>
      <c r="CZ990" s="401" t="n">
        <v>133</v>
      </c>
      <c r="DA990" s="401" t="n">
        <v>1</v>
      </c>
      <c r="DB990" s="401" t="n">
        <v>100</v>
      </c>
      <c r="DC990" s="401" t="n">
        <v>51</v>
      </c>
      <c r="DD990" s="401" t="n">
        <v>76</v>
      </c>
      <c r="DE990" s="401" t="n">
        <v>171</v>
      </c>
      <c r="DF990" s="401" t="n">
        <v>67</v>
      </c>
      <c r="DG990" s="401" t="n">
        <v>24</v>
      </c>
      <c r="DH990" s="401" t="n">
        <v>113</v>
      </c>
      <c r="DI990" s="401" t="n">
        <v>170</v>
      </c>
      <c r="DJ990" s="401" t="n">
        <v>146</v>
      </c>
      <c r="DK990" s="401" t="n">
        <v>163</v>
      </c>
      <c r="DL990" s="401" t="n">
        <v>129</v>
      </c>
      <c r="DM990" s="401" t="n">
        <v>79</v>
      </c>
      <c r="DN990" s="401" t="n">
        <v>82</v>
      </c>
      <c r="DO990" s="401" t="n">
        <v>143</v>
      </c>
      <c r="DP990" s="401" t="n">
        <v>3</v>
      </c>
      <c r="DQ990" s="401" t="n">
        <v>138</v>
      </c>
      <c r="DR990" s="401" t="n">
        <v>98</v>
      </c>
      <c r="DS990" s="401" t="n">
        <v>10</v>
      </c>
      <c r="DT990" s="401" t="n">
        <v>178</v>
      </c>
      <c r="DU990" s="401" t="n">
        <v>184</v>
      </c>
      <c r="DV990" s="401" t="n">
        <v>167</v>
      </c>
      <c r="DW990" s="401" t="n">
        <v>93</v>
      </c>
      <c r="DX990" s="401" t="n">
        <v>126</v>
      </c>
      <c r="DY990" s="401" t="n">
        <v>58</v>
      </c>
      <c r="DZ990" s="401" t="n">
        <v>48</v>
      </c>
      <c r="EA990" s="401" t="n">
        <v>25</v>
      </c>
      <c r="EB990" s="401" t="n">
        <v>84</v>
      </c>
      <c r="EC990" s="401" t="n">
        <v>6</v>
      </c>
      <c r="ED990" s="401" t="n">
        <v>123</v>
      </c>
      <c r="EE990" s="401" t="n">
        <v>196</v>
      </c>
      <c r="EF990" s="401" t="n">
        <v>74</v>
      </c>
      <c r="EG990" s="401" t="n">
        <v>49</v>
      </c>
      <c r="EH990" s="401" t="n">
        <v>32</v>
      </c>
      <c r="EI990" s="401" t="n">
        <v>116</v>
      </c>
      <c r="EJ990" s="401" t="n">
        <v>141</v>
      </c>
      <c r="EK990" s="401" t="n">
        <v>169</v>
      </c>
      <c r="EL990" s="401" t="n">
        <v>15</v>
      </c>
      <c r="EM990" s="401" t="n">
        <v>162</v>
      </c>
      <c r="EN990" s="401" t="n">
        <v>41</v>
      </c>
      <c r="EO990" s="401" t="n">
        <v>64</v>
      </c>
      <c r="EP990" s="401" t="n">
        <v>168</v>
      </c>
      <c r="EQ990" s="401" t="n">
        <v>190</v>
      </c>
      <c r="ER990" s="401" t="n">
        <v>16</v>
      </c>
      <c r="ES990" s="401" t="n">
        <v>173</v>
      </c>
      <c r="ET990" s="401" t="n">
        <v>88</v>
      </c>
      <c r="EU990" s="401" t="n">
        <v>68</v>
      </c>
      <c r="EV990" s="401" t="n">
        <v>154</v>
      </c>
      <c r="EW990" s="401" t="n">
        <v>145</v>
      </c>
      <c r="EX990" s="401" t="n">
        <v>43</v>
      </c>
      <c r="EY990" s="401" t="n">
        <v>118</v>
      </c>
      <c r="EZ990" s="401" t="n">
        <v>5</v>
      </c>
      <c r="FA990" s="401" t="n">
        <v>34</v>
      </c>
      <c r="FB990" s="401" t="n">
        <v>137</v>
      </c>
      <c r="FC990" s="401" t="n">
        <v>153</v>
      </c>
      <c r="FD990" s="401" t="n">
        <v>36</v>
      </c>
      <c r="FE990" s="401" t="n">
        <v>115</v>
      </c>
      <c r="FF990" s="401" t="n">
        <v>35</v>
      </c>
      <c r="FG990" s="401" t="n">
        <v>50</v>
      </c>
      <c r="FH990" s="401" t="n">
        <v>135</v>
      </c>
      <c r="FI990" s="401" t="n">
        <v>56</v>
      </c>
      <c r="FJ990" s="401" t="n">
        <v>53</v>
      </c>
      <c r="FK990" s="401" t="n">
        <v>28</v>
      </c>
      <c r="FL990" s="401" t="n">
        <v>177</v>
      </c>
      <c r="FM990" s="401" t="n">
        <v>92</v>
      </c>
      <c r="FN990" s="401" t="n">
        <v>22</v>
      </c>
      <c r="FO990" s="401" t="n">
        <v>120</v>
      </c>
      <c r="FP990" s="401" t="n">
        <v>63</v>
      </c>
      <c r="FQ990" s="401" t="n">
        <v>152</v>
      </c>
      <c r="FR990" s="401" t="n">
        <v>158</v>
      </c>
      <c r="FS990" s="401" t="n">
        <v>89</v>
      </c>
      <c r="FT990" s="401" t="n">
        <v>149</v>
      </c>
      <c r="FU990" s="401" t="n">
        <v>188</v>
      </c>
      <c r="FV990" s="401" t="n">
        <v>87</v>
      </c>
      <c r="FW990" s="401" t="n">
        <v>73</v>
      </c>
      <c r="FX990" s="401" t="n">
        <v>57</v>
      </c>
      <c r="FY990" s="401" t="n">
        <v>174</v>
      </c>
      <c r="FZ990" s="401" t="n">
        <v>20</v>
      </c>
      <c r="GA990" s="401" t="n">
        <v>81</v>
      </c>
      <c r="GB990" s="401" t="n">
        <v>30</v>
      </c>
      <c r="GC990" s="401" t="n">
        <v>151</v>
      </c>
      <c r="GD990" s="401" t="n">
        <v>194</v>
      </c>
      <c r="GE990" s="401" t="n">
        <v>124</v>
      </c>
      <c r="GF990" s="401" t="n">
        <v>161</v>
      </c>
      <c r="GG990" s="401" t="n">
        <v>97</v>
      </c>
      <c r="GH990" s="401" t="n">
        <v>19</v>
      </c>
      <c r="GI990" s="401" t="n">
        <v>29</v>
      </c>
      <c r="GJ990" s="401" t="n">
        <v>144</v>
      </c>
      <c r="GK990" s="401" t="n">
        <v>107</v>
      </c>
      <c r="GL990" s="401" t="n">
        <v>60</v>
      </c>
      <c r="GM990" s="401" t="n">
        <v>166</v>
      </c>
      <c r="GN990" s="401" t="n">
        <v>44</v>
      </c>
      <c r="GO990" s="401" t="n">
        <v>91</v>
      </c>
      <c r="GP990" s="401" t="n">
        <v>37</v>
      </c>
      <c r="GQ990" s="401" t="n">
        <v>125</v>
      </c>
      <c r="GR990" s="401" t="n">
        <v>104</v>
      </c>
      <c r="GS990" s="401" t="n">
        <v>109</v>
      </c>
      <c r="GT990" s="401" t="n">
        <v>200</v>
      </c>
      <c r="GU990" s="401" t="n">
        <v>4</v>
      </c>
      <c r="GV990" s="401" t="n">
        <v>187</v>
      </c>
      <c r="GW990" s="401" t="n">
        <v>26</v>
      </c>
    </row>
    <row r="992" customFormat="false" ht="12.75" hidden="false" customHeight="false" outlineLevel="0" collapsed="false">
      <c r="D992" s="446" t="n">
        <v>201</v>
      </c>
      <c r="E992" s="39" t="s">
        <v>250</v>
      </c>
    </row>
    <row r="993" customFormat="false" ht="12.75" hidden="false" customHeight="false" outlineLevel="0" collapsed="false">
      <c r="E993" s="401" t="s">
        <v>198</v>
      </c>
      <c r="F993" s="401" t="n">
        <v>1</v>
      </c>
      <c r="G993" s="401" t="n">
        <v>2</v>
      </c>
      <c r="H993" s="401" t="n">
        <v>3</v>
      </c>
      <c r="I993" s="401" t="n">
        <v>4</v>
      </c>
      <c r="J993" s="401" t="n">
        <v>5</v>
      </c>
      <c r="K993" s="401" t="n">
        <v>6</v>
      </c>
      <c r="L993" s="401" t="n">
        <v>7</v>
      </c>
      <c r="M993" s="401" t="n">
        <v>8</v>
      </c>
      <c r="N993" s="401" t="n">
        <v>9</v>
      </c>
      <c r="O993" s="401" t="n">
        <v>10</v>
      </c>
      <c r="P993" s="401" t="n">
        <v>11</v>
      </c>
      <c r="Q993" s="401" t="n">
        <v>12</v>
      </c>
      <c r="R993" s="401" t="n">
        <v>13</v>
      </c>
      <c r="S993" s="401" t="n">
        <v>14</v>
      </c>
      <c r="T993" s="401" t="n">
        <v>15</v>
      </c>
      <c r="U993" s="401" t="n">
        <v>16</v>
      </c>
      <c r="V993" s="401" t="n">
        <v>17</v>
      </c>
      <c r="W993" s="401" t="n">
        <v>18</v>
      </c>
      <c r="X993" s="401" t="n">
        <v>19</v>
      </c>
      <c r="Y993" s="401" t="n">
        <v>20</v>
      </c>
      <c r="Z993" s="401" t="n">
        <v>21</v>
      </c>
      <c r="AA993" s="401" t="n">
        <v>22</v>
      </c>
      <c r="AB993" s="401" t="n">
        <v>23</v>
      </c>
      <c r="AC993" s="401" t="n">
        <v>24</v>
      </c>
      <c r="AD993" s="401" t="n">
        <v>25</v>
      </c>
      <c r="AE993" s="401" t="n">
        <v>26</v>
      </c>
      <c r="AF993" s="401" t="n">
        <v>27</v>
      </c>
      <c r="AG993" s="401" t="n">
        <v>28</v>
      </c>
      <c r="AH993" s="401" t="n">
        <v>29</v>
      </c>
      <c r="AI993" s="401" t="n">
        <v>30</v>
      </c>
      <c r="AJ993" s="401" t="n">
        <v>31</v>
      </c>
      <c r="AK993" s="401" t="n">
        <v>32</v>
      </c>
      <c r="AL993" s="401" t="n">
        <v>33</v>
      </c>
      <c r="AM993" s="401" t="n">
        <v>34</v>
      </c>
      <c r="AN993" s="401" t="n">
        <v>35</v>
      </c>
      <c r="AO993" s="401" t="n">
        <v>36</v>
      </c>
      <c r="AP993" s="401" t="n">
        <v>37</v>
      </c>
      <c r="AQ993" s="401" t="n">
        <v>38</v>
      </c>
      <c r="AR993" s="401" t="n">
        <v>39</v>
      </c>
      <c r="AS993" s="401" t="n">
        <v>40</v>
      </c>
      <c r="AT993" s="401" t="n">
        <v>41</v>
      </c>
      <c r="AU993" s="401" t="n">
        <v>42</v>
      </c>
      <c r="AV993" s="401" t="n">
        <v>43</v>
      </c>
      <c r="AW993" s="401" t="n">
        <v>44</v>
      </c>
      <c r="AX993" s="401" t="n">
        <v>45</v>
      </c>
      <c r="AY993" s="401" t="n">
        <v>46</v>
      </c>
      <c r="AZ993" s="401" t="n">
        <v>47</v>
      </c>
      <c r="BA993" s="401" t="n">
        <v>48</v>
      </c>
      <c r="BB993" s="401" t="n">
        <v>49</v>
      </c>
      <c r="BC993" s="401" t="n">
        <v>50</v>
      </c>
      <c r="BD993" s="401" t="n">
        <v>51</v>
      </c>
      <c r="BE993" s="401" t="n">
        <v>52</v>
      </c>
      <c r="BF993" s="401" t="n">
        <v>53</v>
      </c>
      <c r="BG993" s="401" t="n">
        <v>54</v>
      </c>
      <c r="BH993" s="401" t="n">
        <v>55</v>
      </c>
      <c r="BI993" s="401" t="n">
        <v>56</v>
      </c>
      <c r="BJ993" s="401" t="n">
        <v>57</v>
      </c>
      <c r="BK993" s="401" t="n">
        <v>58</v>
      </c>
      <c r="BL993" s="401" t="n">
        <v>59</v>
      </c>
      <c r="BM993" s="401" t="n">
        <v>60</v>
      </c>
      <c r="BN993" s="401" t="n">
        <v>61</v>
      </c>
      <c r="BO993" s="401" t="n">
        <v>62</v>
      </c>
      <c r="BP993" s="401" t="n">
        <v>63</v>
      </c>
      <c r="BQ993" s="401" t="n">
        <v>64</v>
      </c>
      <c r="BR993" s="401" t="n">
        <v>65</v>
      </c>
      <c r="BS993" s="401" t="n">
        <v>66</v>
      </c>
      <c r="BT993" s="401" t="n">
        <v>67</v>
      </c>
      <c r="BU993" s="401" t="n">
        <v>68</v>
      </c>
      <c r="BV993" s="401" t="n">
        <v>69</v>
      </c>
      <c r="BW993" s="401" t="n">
        <v>70</v>
      </c>
      <c r="BX993" s="401" t="n">
        <v>71</v>
      </c>
      <c r="BY993" s="401" t="n">
        <v>72</v>
      </c>
      <c r="BZ993" s="401" t="n">
        <v>73</v>
      </c>
      <c r="CA993" s="401" t="n">
        <v>74</v>
      </c>
      <c r="CB993" s="401" t="n">
        <v>75</v>
      </c>
      <c r="CC993" s="401" t="n">
        <v>76</v>
      </c>
      <c r="CD993" s="401" t="n">
        <v>77</v>
      </c>
      <c r="CE993" s="401" t="n">
        <v>78</v>
      </c>
      <c r="CF993" s="401" t="n">
        <v>79</v>
      </c>
      <c r="CG993" s="401" t="n">
        <v>80</v>
      </c>
      <c r="CH993" s="401" t="n">
        <v>81</v>
      </c>
      <c r="CI993" s="401" t="n">
        <v>82</v>
      </c>
      <c r="CJ993" s="401" t="n">
        <v>83</v>
      </c>
      <c r="CK993" s="401" t="n">
        <v>84</v>
      </c>
      <c r="CL993" s="401" t="n">
        <v>85</v>
      </c>
      <c r="CM993" s="401" t="n">
        <v>86</v>
      </c>
      <c r="CN993" s="401" t="n">
        <v>87</v>
      </c>
      <c r="CO993" s="401" t="n">
        <v>88</v>
      </c>
      <c r="CP993" s="401" t="n">
        <v>89</v>
      </c>
      <c r="CQ993" s="401" t="n">
        <v>90</v>
      </c>
      <c r="CR993" s="401" t="n">
        <v>91</v>
      </c>
      <c r="CS993" s="401" t="n">
        <v>92</v>
      </c>
      <c r="CT993" s="401" t="n">
        <v>93</v>
      </c>
      <c r="CU993" s="401" t="n">
        <v>94</v>
      </c>
      <c r="CV993" s="401" t="n">
        <v>95</v>
      </c>
      <c r="CW993" s="401" t="n">
        <v>96</v>
      </c>
      <c r="CX993" s="401" t="n">
        <v>97</v>
      </c>
      <c r="CY993" s="401" t="n">
        <v>98</v>
      </c>
      <c r="CZ993" s="401" t="n">
        <v>99</v>
      </c>
      <c r="DA993" s="401" t="n">
        <v>100</v>
      </c>
      <c r="DB993" s="401" t="n">
        <v>101</v>
      </c>
      <c r="DC993" s="401" t="n">
        <v>102</v>
      </c>
      <c r="DD993" s="401" t="n">
        <v>103</v>
      </c>
      <c r="DE993" s="401" t="n">
        <v>104</v>
      </c>
      <c r="DF993" s="401" t="n">
        <v>105</v>
      </c>
      <c r="DG993" s="401" t="n">
        <v>106</v>
      </c>
      <c r="DH993" s="401" t="n">
        <v>107</v>
      </c>
      <c r="DI993" s="401" t="n">
        <v>108</v>
      </c>
      <c r="DJ993" s="401" t="n">
        <v>109</v>
      </c>
      <c r="DK993" s="401" t="n">
        <v>110</v>
      </c>
      <c r="DL993" s="401" t="n">
        <v>111</v>
      </c>
      <c r="DM993" s="401" t="n">
        <v>112</v>
      </c>
      <c r="DN993" s="401" t="n">
        <v>113</v>
      </c>
      <c r="DO993" s="401" t="n">
        <v>114</v>
      </c>
      <c r="DP993" s="401" t="n">
        <v>115</v>
      </c>
      <c r="DQ993" s="401" t="n">
        <v>116</v>
      </c>
      <c r="DR993" s="401" t="n">
        <v>117</v>
      </c>
      <c r="DS993" s="401" t="n">
        <v>118</v>
      </c>
      <c r="DT993" s="401" t="n">
        <v>119</v>
      </c>
      <c r="DU993" s="401" t="n">
        <v>120</v>
      </c>
      <c r="DV993" s="401" t="n">
        <v>121</v>
      </c>
      <c r="DW993" s="401" t="n">
        <v>122</v>
      </c>
      <c r="DX993" s="401" t="n">
        <v>123</v>
      </c>
      <c r="DY993" s="401" t="n">
        <v>124</v>
      </c>
      <c r="DZ993" s="401" t="n">
        <v>125</v>
      </c>
      <c r="EA993" s="401" t="n">
        <v>126</v>
      </c>
      <c r="EB993" s="401" t="n">
        <v>127</v>
      </c>
      <c r="EC993" s="401" t="n">
        <v>128</v>
      </c>
      <c r="ED993" s="401" t="n">
        <v>129</v>
      </c>
      <c r="EE993" s="401" t="n">
        <v>130</v>
      </c>
      <c r="EF993" s="401" t="n">
        <v>131</v>
      </c>
      <c r="EG993" s="401" t="n">
        <v>132</v>
      </c>
      <c r="EH993" s="401" t="n">
        <v>133</v>
      </c>
      <c r="EI993" s="401" t="n">
        <v>134</v>
      </c>
      <c r="EJ993" s="401" t="n">
        <v>135</v>
      </c>
      <c r="EK993" s="401" t="n">
        <v>136</v>
      </c>
      <c r="EL993" s="401" t="n">
        <v>137</v>
      </c>
      <c r="EM993" s="401" t="n">
        <v>138</v>
      </c>
      <c r="EN993" s="401" t="n">
        <v>139</v>
      </c>
      <c r="EO993" s="401" t="n">
        <v>140</v>
      </c>
      <c r="EP993" s="401" t="n">
        <v>141</v>
      </c>
      <c r="EQ993" s="401" t="n">
        <v>142</v>
      </c>
      <c r="ER993" s="401" t="n">
        <v>143</v>
      </c>
      <c r="ES993" s="401" t="n">
        <v>144</v>
      </c>
      <c r="ET993" s="401" t="n">
        <v>145</v>
      </c>
      <c r="EU993" s="401" t="n">
        <v>146</v>
      </c>
      <c r="EV993" s="401" t="n">
        <v>147</v>
      </c>
      <c r="EW993" s="401" t="n">
        <v>148</v>
      </c>
      <c r="EX993" s="401" t="n">
        <v>149</v>
      </c>
      <c r="EY993" s="401" t="n">
        <v>150</v>
      </c>
      <c r="EZ993" s="401" t="n">
        <v>151</v>
      </c>
      <c r="FA993" s="401" t="n">
        <v>152</v>
      </c>
      <c r="FB993" s="401" t="n">
        <v>153</v>
      </c>
      <c r="FC993" s="401" t="n">
        <v>154</v>
      </c>
      <c r="FD993" s="401" t="n">
        <v>155</v>
      </c>
      <c r="FE993" s="401" t="n">
        <v>156</v>
      </c>
      <c r="FF993" s="401" t="n">
        <v>157</v>
      </c>
      <c r="FG993" s="401" t="n">
        <v>158</v>
      </c>
      <c r="FH993" s="401" t="n">
        <v>159</v>
      </c>
      <c r="FI993" s="401" t="n">
        <v>160</v>
      </c>
      <c r="FJ993" s="401" t="n">
        <v>161</v>
      </c>
      <c r="FK993" s="401" t="n">
        <v>162</v>
      </c>
      <c r="FL993" s="401" t="n">
        <v>163</v>
      </c>
      <c r="FM993" s="401" t="n">
        <v>164</v>
      </c>
      <c r="FN993" s="401" t="n">
        <v>165</v>
      </c>
      <c r="FO993" s="401" t="n">
        <v>166</v>
      </c>
      <c r="FP993" s="401" t="n">
        <v>167</v>
      </c>
      <c r="FQ993" s="401" t="n">
        <v>168</v>
      </c>
      <c r="FR993" s="401" t="n">
        <v>169</v>
      </c>
      <c r="FS993" s="401" t="n">
        <v>170</v>
      </c>
      <c r="FT993" s="401" t="n">
        <v>171</v>
      </c>
      <c r="FU993" s="401" t="n">
        <v>172</v>
      </c>
      <c r="FV993" s="401" t="n">
        <v>173</v>
      </c>
      <c r="FW993" s="401" t="n">
        <v>174</v>
      </c>
      <c r="FX993" s="401" t="n">
        <v>175</v>
      </c>
      <c r="FY993" s="401" t="n">
        <v>176</v>
      </c>
      <c r="FZ993" s="401" t="n">
        <v>177</v>
      </c>
      <c r="GA993" s="401" t="n">
        <v>178</v>
      </c>
      <c r="GB993" s="401" t="n">
        <v>179</v>
      </c>
      <c r="GC993" s="401" t="n">
        <v>180</v>
      </c>
      <c r="GD993" s="401" t="n">
        <v>181</v>
      </c>
      <c r="GE993" s="401" t="n">
        <v>182</v>
      </c>
      <c r="GF993" s="401" t="n">
        <v>183</v>
      </c>
      <c r="GG993" s="401" t="n">
        <v>184</v>
      </c>
      <c r="GH993" s="401" t="n">
        <v>185</v>
      </c>
      <c r="GI993" s="401" t="n">
        <v>186</v>
      </c>
      <c r="GJ993" s="401" t="n">
        <v>187</v>
      </c>
      <c r="GK993" s="401" t="n">
        <v>188</v>
      </c>
      <c r="GL993" s="401" t="n">
        <v>189</v>
      </c>
      <c r="GN993" s="401" t="n">
        <v>190</v>
      </c>
      <c r="GO993" s="401" t="n">
        <v>191</v>
      </c>
      <c r="GP993" s="401" t="n">
        <v>192</v>
      </c>
      <c r="GQ993" s="401" t="n">
        <v>193</v>
      </c>
      <c r="GS993" s="401" t="n">
        <v>194</v>
      </c>
      <c r="GT993" s="401" t="n">
        <v>195</v>
      </c>
      <c r="GU993" s="401" t="n">
        <v>196</v>
      </c>
      <c r="GV993" s="401" t="n">
        <v>197</v>
      </c>
      <c r="GX993" s="401" t="n">
        <v>198</v>
      </c>
      <c r="GY993" s="401" t="n">
        <v>199</v>
      </c>
      <c r="GZ993" s="401" t="n">
        <v>200</v>
      </c>
      <c r="HA993" s="401" t="n">
        <v>201</v>
      </c>
    </row>
    <row r="994" customFormat="false" ht="12.75" hidden="false" customHeight="false" outlineLevel="0" collapsed="false">
      <c r="E994" s="401" t="s">
        <v>225</v>
      </c>
      <c r="F994" s="401" t="n">
        <v>110</v>
      </c>
      <c r="G994" s="401" t="n">
        <v>46</v>
      </c>
      <c r="H994" s="401" t="n">
        <v>10</v>
      </c>
      <c r="I994" s="401" t="n">
        <v>181</v>
      </c>
      <c r="J994" s="401" t="n">
        <v>166</v>
      </c>
      <c r="K994" s="401" t="n">
        <v>30</v>
      </c>
      <c r="L994" s="401" t="n">
        <v>73</v>
      </c>
      <c r="M994" s="401" t="n">
        <v>131</v>
      </c>
      <c r="N994" s="401" t="n">
        <v>137</v>
      </c>
      <c r="O994" s="401" t="n">
        <v>3</v>
      </c>
      <c r="P994" s="401" t="n">
        <v>189</v>
      </c>
      <c r="Q994" s="401" t="n">
        <v>124</v>
      </c>
      <c r="R994" s="401" t="n">
        <v>135</v>
      </c>
      <c r="S994" s="401" t="n">
        <v>196</v>
      </c>
      <c r="T994" s="401" t="n">
        <v>89</v>
      </c>
      <c r="U994" s="401" t="n">
        <v>90</v>
      </c>
      <c r="V994" s="401" t="n">
        <v>165</v>
      </c>
      <c r="W994" s="401" t="n">
        <v>29</v>
      </c>
      <c r="X994" s="401" t="n">
        <v>7</v>
      </c>
      <c r="Y994" s="401" t="n">
        <v>102</v>
      </c>
      <c r="Z994" s="401" t="n">
        <v>140</v>
      </c>
      <c r="AA994" s="401" t="n">
        <v>53</v>
      </c>
      <c r="AB994" s="401" t="n">
        <v>107</v>
      </c>
      <c r="AC994" s="401" t="n">
        <v>21</v>
      </c>
      <c r="AD994" s="401" t="n">
        <v>36</v>
      </c>
      <c r="AE994" s="401" t="n">
        <v>40</v>
      </c>
      <c r="AF994" s="401" t="n">
        <v>83</v>
      </c>
      <c r="AG994" s="401" t="n">
        <v>2</v>
      </c>
      <c r="AH994" s="401" t="n">
        <v>152</v>
      </c>
      <c r="AI994" s="401" t="n">
        <v>116</v>
      </c>
      <c r="AJ994" s="401" t="n">
        <v>200</v>
      </c>
      <c r="AK994" s="401" t="n">
        <v>5</v>
      </c>
      <c r="AL994" s="401" t="n">
        <v>52</v>
      </c>
      <c r="AM994" s="401" t="n">
        <v>153</v>
      </c>
      <c r="AN994" s="401" t="n">
        <v>195</v>
      </c>
      <c r="AO994" s="401" t="n">
        <v>162</v>
      </c>
      <c r="AP994" s="401" t="n">
        <v>148</v>
      </c>
      <c r="AQ994" s="401" t="n">
        <v>154</v>
      </c>
      <c r="AR994" s="401" t="n">
        <v>113</v>
      </c>
      <c r="AS994" s="401" t="n">
        <v>199</v>
      </c>
      <c r="AT994" s="401" t="n">
        <v>120</v>
      </c>
      <c r="AU994" s="401" t="n">
        <v>76</v>
      </c>
      <c r="AV994" s="401" t="n">
        <v>112</v>
      </c>
      <c r="AW994" s="401" t="n">
        <v>178</v>
      </c>
      <c r="AX994" s="401" t="n">
        <v>92</v>
      </c>
      <c r="AY994" s="401" t="n">
        <v>144</v>
      </c>
      <c r="AZ994" s="401" t="n">
        <v>79</v>
      </c>
      <c r="BA994" s="401" t="n">
        <v>26</v>
      </c>
      <c r="BB994" s="401" t="n">
        <v>96</v>
      </c>
      <c r="BC994" s="401" t="n">
        <v>127</v>
      </c>
      <c r="BD994" s="401" t="n">
        <v>38</v>
      </c>
      <c r="BE994" s="401" t="n">
        <v>78</v>
      </c>
      <c r="BF994" s="401" t="n">
        <v>100</v>
      </c>
      <c r="BG994" s="401" t="n">
        <v>101</v>
      </c>
      <c r="BH994" s="401" t="n">
        <v>69</v>
      </c>
      <c r="BI994" s="401" t="n">
        <v>68</v>
      </c>
      <c r="BJ994" s="401" t="n">
        <v>134</v>
      </c>
      <c r="BK994" s="401" t="n">
        <v>176</v>
      </c>
      <c r="BL994" s="401" t="n">
        <v>57</v>
      </c>
      <c r="BM994" s="401" t="n">
        <v>24</v>
      </c>
      <c r="BN994" s="401" t="n">
        <v>185</v>
      </c>
      <c r="BO994" s="401" t="n">
        <v>23</v>
      </c>
      <c r="BP994" s="401" t="n">
        <v>191</v>
      </c>
      <c r="BQ994" s="401" t="n">
        <v>172</v>
      </c>
      <c r="BR994" s="401" t="n">
        <v>14</v>
      </c>
      <c r="BS994" s="401" t="n">
        <v>183</v>
      </c>
      <c r="BT994" s="401" t="n">
        <v>63</v>
      </c>
      <c r="BU994" s="401" t="n">
        <v>180</v>
      </c>
      <c r="BV994" s="401" t="n">
        <v>48</v>
      </c>
      <c r="BW994" s="401" t="n">
        <v>86</v>
      </c>
      <c r="BX994" s="401" t="n">
        <v>193</v>
      </c>
      <c r="BY994" s="401" t="n">
        <v>136</v>
      </c>
      <c r="BZ994" s="401" t="n">
        <v>164</v>
      </c>
      <c r="CA994" s="401" t="n">
        <v>33</v>
      </c>
      <c r="CB994" s="401" t="n">
        <v>99</v>
      </c>
      <c r="CC994" s="401" t="n">
        <v>43</v>
      </c>
      <c r="CD994" s="401" t="n">
        <v>115</v>
      </c>
      <c r="CE994" s="401" t="n">
        <v>64</v>
      </c>
      <c r="CF994" s="401" t="n">
        <v>70</v>
      </c>
      <c r="CG994" s="401" t="n">
        <v>22</v>
      </c>
      <c r="CH994" s="401" t="n">
        <v>149</v>
      </c>
      <c r="CI994" s="401" t="n">
        <v>109</v>
      </c>
      <c r="CJ994" s="401" t="n">
        <v>121</v>
      </c>
      <c r="CK994" s="401" t="n">
        <v>65</v>
      </c>
      <c r="CL994" s="401" t="n">
        <v>4</v>
      </c>
      <c r="CM994" s="401" t="n">
        <v>170</v>
      </c>
      <c r="CN994" s="401" t="n">
        <v>175</v>
      </c>
      <c r="CO994" s="401" t="n">
        <v>37</v>
      </c>
      <c r="CP994" s="401" t="n">
        <v>61</v>
      </c>
      <c r="CQ994" s="401" t="n">
        <v>19</v>
      </c>
      <c r="CR994" s="401" t="n">
        <v>87</v>
      </c>
      <c r="CS994" s="401" t="n">
        <v>1</v>
      </c>
      <c r="CT994" s="401" t="n">
        <v>159</v>
      </c>
      <c r="CU994" s="401" t="n">
        <v>133</v>
      </c>
      <c r="CV994" s="401" t="n">
        <v>56</v>
      </c>
      <c r="CW994" s="401" t="n">
        <v>174</v>
      </c>
      <c r="CX994" s="401" t="n">
        <v>44</v>
      </c>
      <c r="CY994" s="401" t="n">
        <v>9</v>
      </c>
      <c r="CZ994" s="401" t="n">
        <v>106</v>
      </c>
      <c r="DA994" s="401" t="n">
        <v>169</v>
      </c>
      <c r="DB994" s="401" t="n">
        <v>82</v>
      </c>
      <c r="DC994" s="401" t="n">
        <v>35</v>
      </c>
      <c r="DD994" s="401" t="n">
        <v>105</v>
      </c>
      <c r="DE994" s="401" t="n">
        <v>138</v>
      </c>
      <c r="DF994" s="401" t="n">
        <v>97</v>
      </c>
      <c r="DG994" s="401" t="n">
        <v>95</v>
      </c>
      <c r="DH994" s="401" t="n">
        <v>129</v>
      </c>
      <c r="DI994" s="401" t="n">
        <v>85</v>
      </c>
      <c r="DJ994" s="401" t="n">
        <v>11</v>
      </c>
      <c r="DK994" s="401" t="n">
        <v>108</v>
      </c>
      <c r="DL994" s="401" t="n">
        <v>67</v>
      </c>
      <c r="DM994" s="401" t="n">
        <v>25</v>
      </c>
      <c r="DN994" s="401" t="n">
        <v>119</v>
      </c>
      <c r="DO994" s="401" t="n">
        <v>157</v>
      </c>
      <c r="DP994" s="401" t="n">
        <v>161</v>
      </c>
      <c r="DQ994" s="401" t="n">
        <v>168</v>
      </c>
      <c r="DR994" s="401" t="n">
        <v>163</v>
      </c>
      <c r="DS994" s="401" t="n">
        <v>84</v>
      </c>
      <c r="DT994" s="401" t="n">
        <v>88</v>
      </c>
      <c r="DU994" s="401" t="n">
        <v>41</v>
      </c>
      <c r="DV994" s="401" t="n">
        <v>27</v>
      </c>
      <c r="DW994" s="401" t="n">
        <v>143</v>
      </c>
      <c r="DX994" s="401" t="n">
        <v>150</v>
      </c>
      <c r="DY994" s="401" t="n">
        <v>111</v>
      </c>
      <c r="DZ994" s="401" t="n">
        <v>117</v>
      </c>
      <c r="EA994" s="401" t="n">
        <v>114</v>
      </c>
      <c r="EB994" s="401" t="n">
        <v>74</v>
      </c>
      <c r="EC994" s="401" t="n">
        <v>17</v>
      </c>
      <c r="ED994" s="401" t="n">
        <v>32</v>
      </c>
      <c r="EE994" s="401" t="n">
        <v>182</v>
      </c>
      <c r="EF994" s="401" t="n">
        <v>139</v>
      </c>
      <c r="EG994" s="401" t="n">
        <v>54</v>
      </c>
      <c r="EH994" s="401" t="n">
        <v>94</v>
      </c>
      <c r="EI994" s="401" t="n">
        <v>71</v>
      </c>
      <c r="EJ994" s="401" t="n">
        <v>16</v>
      </c>
      <c r="EK994" s="401" t="n">
        <v>118</v>
      </c>
      <c r="EL994" s="401" t="n">
        <v>188</v>
      </c>
      <c r="EM994" s="401" t="n">
        <v>194</v>
      </c>
      <c r="EN994" s="401" t="n">
        <v>146</v>
      </c>
      <c r="EO994" s="401" t="n">
        <v>126</v>
      </c>
      <c r="EP994" s="401" t="n">
        <v>123</v>
      </c>
      <c r="EQ994" s="401" t="n">
        <v>173</v>
      </c>
      <c r="ER994" s="401" t="n">
        <v>184</v>
      </c>
      <c r="ES994" s="401" t="n">
        <v>91</v>
      </c>
      <c r="ET994" s="401" t="n">
        <v>192</v>
      </c>
      <c r="EU994" s="401" t="n">
        <v>145</v>
      </c>
      <c r="EV994" s="401" t="n">
        <v>15</v>
      </c>
      <c r="EW994" s="401" t="n">
        <v>34</v>
      </c>
      <c r="EX994" s="401" t="n">
        <v>51</v>
      </c>
      <c r="EY994" s="401" t="n">
        <v>167</v>
      </c>
      <c r="EZ994" s="401" t="n">
        <v>93</v>
      </c>
      <c r="FA994" s="401" t="n">
        <v>179</v>
      </c>
      <c r="FB994" s="401" t="n">
        <v>122</v>
      </c>
      <c r="FC994" s="401" t="n">
        <v>158</v>
      </c>
      <c r="FD994" s="401" t="n">
        <v>186</v>
      </c>
      <c r="FE994" s="401" t="n">
        <v>28</v>
      </c>
      <c r="FF994" s="401" t="n">
        <v>201</v>
      </c>
      <c r="FG994" s="401" t="n">
        <v>197</v>
      </c>
      <c r="FH994" s="401" t="n">
        <v>18</v>
      </c>
      <c r="FI994" s="401" t="n">
        <v>177</v>
      </c>
      <c r="FJ994" s="401" t="n">
        <v>49</v>
      </c>
      <c r="FK994" s="401" t="n">
        <v>39</v>
      </c>
      <c r="FL994" s="401" t="n">
        <v>12</v>
      </c>
      <c r="FM994" s="401" t="n">
        <v>142</v>
      </c>
      <c r="FN994" s="401" t="n">
        <v>66</v>
      </c>
      <c r="FO994" s="401" t="n">
        <v>155</v>
      </c>
      <c r="FP994" s="401" t="n">
        <v>20</v>
      </c>
      <c r="FQ994" s="401" t="n">
        <v>60</v>
      </c>
      <c r="FR994" s="401" t="n">
        <v>198</v>
      </c>
      <c r="FS994" s="401" t="n">
        <v>72</v>
      </c>
      <c r="FT994" s="401" t="n">
        <v>104</v>
      </c>
      <c r="FU994" s="401" t="n">
        <v>151</v>
      </c>
      <c r="FV994" s="401" t="n">
        <v>81</v>
      </c>
      <c r="FW994" s="401" t="n">
        <v>47</v>
      </c>
      <c r="FX994" s="401" t="n">
        <v>156</v>
      </c>
      <c r="FY994" s="401" t="n">
        <v>13</v>
      </c>
      <c r="FZ994" s="401" t="n">
        <v>75</v>
      </c>
      <c r="GA994" s="401" t="n">
        <v>190</v>
      </c>
      <c r="GB994" s="401" t="n">
        <v>187</v>
      </c>
      <c r="GC994" s="401" t="n">
        <v>31</v>
      </c>
      <c r="GD994" s="401" t="n">
        <v>130</v>
      </c>
      <c r="GE994" s="401" t="n">
        <v>58</v>
      </c>
      <c r="GF994" s="401" t="n">
        <v>80</v>
      </c>
      <c r="GG994" s="401" t="n">
        <v>103</v>
      </c>
      <c r="GH994" s="401" t="n">
        <v>141</v>
      </c>
      <c r="GI994" s="401" t="n">
        <v>42</v>
      </c>
      <c r="GJ994" s="401" t="n">
        <v>8</v>
      </c>
      <c r="GK994" s="401" t="n">
        <v>59</v>
      </c>
      <c r="GL994" s="401" t="n">
        <v>62</v>
      </c>
      <c r="GN994" s="401" t="n">
        <v>128</v>
      </c>
      <c r="GO994" s="401" t="n">
        <v>55</v>
      </c>
      <c r="GP994" s="401" t="n">
        <v>45</v>
      </c>
      <c r="GQ994" s="401" t="n">
        <v>6</v>
      </c>
      <c r="GS994" s="401" t="n">
        <v>160</v>
      </c>
      <c r="GT994" s="401" t="n">
        <v>98</v>
      </c>
      <c r="GU994" s="401" t="n">
        <v>171</v>
      </c>
      <c r="GV994" s="401" t="n">
        <v>132</v>
      </c>
      <c r="GX994" s="401" t="n">
        <v>147</v>
      </c>
      <c r="GY994" s="401" t="n">
        <v>50</v>
      </c>
      <c r="GZ994" s="401" t="n">
        <v>125</v>
      </c>
      <c r="HA994" s="401" t="n">
        <v>77</v>
      </c>
    </row>
    <row r="995" customFormat="false" ht="12.75" hidden="false" customHeight="false" outlineLevel="0" collapsed="false">
      <c r="E995" s="401" t="s">
        <v>227</v>
      </c>
      <c r="F995" s="401" t="n">
        <v>180</v>
      </c>
      <c r="G995" s="401" t="n">
        <v>150</v>
      </c>
      <c r="H995" s="401" t="n">
        <v>181</v>
      </c>
      <c r="I995" s="401" t="n">
        <v>191</v>
      </c>
      <c r="J995" s="401" t="n">
        <v>71</v>
      </c>
      <c r="K995" s="401" t="n">
        <v>179</v>
      </c>
      <c r="L995" s="401" t="n">
        <v>16</v>
      </c>
      <c r="M995" s="401" t="n">
        <v>161</v>
      </c>
      <c r="N995" s="401" t="n">
        <v>110</v>
      </c>
      <c r="O995" s="401" t="n">
        <v>21</v>
      </c>
      <c r="P995" s="401" t="n">
        <v>5</v>
      </c>
      <c r="Q995" s="401" t="n">
        <v>133</v>
      </c>
      <c r="R995" s="401" t="n">
        <v>75</v>
      </c>
      <c r="S995" s="401" t="n">
        <v>68</v>
      </c>
      <c r="T995" s="401" t="n">
        <v>78</v>
      </c>
      <c r="U995" s="401" t="n">
        <v>195</v>
      </c>
      <c r="V995" s="401" t="n">
        <v>158</v>
      </c>
      <c r="W995" s="401" t="n">
        <v>187</v>
      </c>
      <c r="X995" s="401" t="n">
        <v>128</v>
      </c>
      <c r="Y995" s="401" t="n">
        <v>118</v>
      </c>
      <c r="Z995" s="401" t="n">
        <v>153</v>
      </c>
      <c r="AA995" s="401" t="n">
        <v>84</v>
      </c>
      <c r="AB995" s="401" t="n">
        <v>36</v>
      </c>
      <c r="AC995" s="401" t="n">
        <v>112</v>
      </c>
      <c r="AD995" s="401" t="n">
        <v>174</v>
      </c>
      <c r="AE995" s="401" t="n">
        <v>164</v>
      </c>
      <c r="AF995" s="401" t="n">
        <v>113</v>
      </c>
      <c r="AG995" s="401" t="n">
        <v>177</v>
      </c>
      <c r="AH995" s="401" t="n">
        <v>13</v>
      </c>
      <c r="AI995" s="401" t="n">
        <v>173</v>
      </c>
      <c r="AJ995" s="401" t="n">
        <v>117</v>
      </c>
      <c r="AK995" s="401" t="n">
        <v>103</v>
      </c>
      <c r="AL995" s="401" t="n">
        <v>155</v>
      </c>
      <c r="AM995" s="401" t="n">
        <v>168</v>
      </c>
      <c r="AN995" s="401" t="n">
        <v>8</v>
      </c>
      <c r="AO995" s="401" t="n">
        <v>137</v>
      </c>
      <c r="AP995" s="401" t="n">
        <v>135</v>
      </c>
      <c r="AQ995" s="401" t="n">
        <v>74</v>
      </c>
      <c r="AR995" s="401" t="n">
        <v>190</v>
      </c>
      <c r="AS995" s="401" t="n">
        <v>23</v>
      </c>
      <c r="AT995" s="401" t="n">
        <v>77</v>
      </c>
      <c r="AU995" s="401" t="n">
        <v>88</v>
      </c>
      <c r="AV995" s="401" t="n">
        <v>22</v>
      </c>
      <c r="AW995" s="401" t="n">
        <v>37</v>
      </c>
      <c r="AX995" s="401" t="n">
        <v>12</v>
      </c>
      <c r="AY995" s="401" t="n">
        <v>105</v>
      </c>
      <c r="AZ995" s="401" t="n">
        <v>166</v>
      </c>
      <c r="BA995" s="401" t="n">
        <v>109</v>
      </c>
      <c r="BB995" s="401" t="n">
        <v>148</v>
      </c>
      <c r="BC995" s="401" t="n">
        <v>136</v>
      </c>
      <c r="BD995" s="401" t="n">
        <v>57</v>
      </c>
      <c r="BE995" s="401" t="n">
        <v>48</v>
      </c>
      <c r="BF995" s="401" t="n">
        <v>165</v>
      </c>
      <c r="BG995" s="401" t="n">
        <v>83</v>
      </c>
      <c r="BH995" s="401" t="n">
        <v>61</v>
      </c>
      <c r="BI995" s="401" t="n">
        <v>62</v>
      </c>
      <c r="BJ995" s="401" t="n">
        <v>60</v>
      </c>
      <c r="BK995" s="401" t="n">
        <v>172</v>
      </c>
      <c r="BL995" s="401" t="n">
        <v>27</v>
      </c>
      <c r="BM995" s="401" t="n">
        <v>53</v>
      </c>
      <c r="BN995" s="401" t="n">
        <v>167</v>
      </c>
      <c r="BO995" s="401" t="n">
        <v>9</v>
      </c>
      <c r="BP995" s="401" t="n">
        <v>114</v>
      </c>
      <c r="BQ995" s="401" t="n">
        <v>186</v>
      </c>
      <c r="BR995" s="401" t="n">
        <v>63</v>
      </c>
      <c r="BS995" s="401" t="n">
        <v>199</v>
      </c>
      <c r="BT995" s="401" t="n">
        <v>31</v>
      </c>
      <c r="BU995" s="401" t="n">
        <v>156</v>
      </c>
      <c r="BV995" s="401" t="n">
        <v>98</v>
      </c>
      <c r="BW995" s="401" t="n">
        <v>49</v>
      </c>
      <c r="BX995" s="401" t="n">
        <v>192</v>
      </c>
      <c r="BY995" s="401" t="n">
        <v>197</v>
      </c>
      <c r="BZ995" s="401" t="n">
        <v>140</v>
      </c>
      <c r="CA995" s="401" t="n">
        <v>2</v>
      </c>
      <c r="CB995" s="401" t="n">
        <v>147</v>
      </c>
      <c r="CC995" s="401" t="n">
        <v>92</v>
      </c>
      <c r="CD995" s="401" t="n">
        <v>18</v>
      </c>
      <c r="CE995" s="401" t="n">
        <v>182</v>
      </c>
      <c r="CF995" s="401" t="n">
        <v>176</v>
      </c>
      <c r="CG995" s="401" t="n">
        <v>67</v>
      </c>
      <c r="CH995" s="401" t="n">
        <v>10</v>
      </c>
      <c r="CI995" s="401" t="n">
        <v>33</v>
      </c>
      <c r="CJ995" s="401" t="n">
        <v>124</v>
      </c>
      <c r="CK995" s="401" t="n">
        <v>73</v>
      </c>
      <c r="CL995" s="401" t="n">
        <v>58</v>
      </c>
      <c r="CM995" s="401" t="n">
        <v>3</v>
      </c>
      <c r="CN995" s="401" t="n">
        <v>45</v>
      </c>
      <c r="CO995" s="401" t="n">
        <v>91</v>
      </c>
      <c r="CP995" s="401" t="n">
        <v>46</v>
      </c>
      <c r="CQ995" s="401" t="n">
        <v>52</v>
      </c>
      <c r="CR995" s="401" t="n">
        <v>178</v>
      </c>
      <c r="CS995" s="401" t="n">
        <v>101</v>
      </c>
      <c r="CT995" s="401" t="n">
        <v>39</v>
      </c>
      <c r="CU995" s="401" t="n">
        <v>30</v>
      </c>
      <c r="CV995" s="401" t="n">
        <v>194</v>
      </c>
      <c r="CW995" s="401" t="n">
        <v>32</v>
      </c>
      <c r="CX995" s="401" t="n">
        <v>6</v>
      </c>
      <c r="CY995" s="401" t="n">
        <v>198</v>
      </c>
      <c r="CZ995" s="401" t="n">
        <v>151</v>
      </c>
      <c r="DA995" s="401" t="n">
        <v>121</v>
      </c>
      <c r="DB995" s="401" t="n">
        <v>85</v>
      </c>
      <c r="DC995" s="401" t="n">
        <v>24</v>
      </c>
      <c r="DD995" s="401" t="n">
        <v>90</v>
      </c>
      <c r="DE995" s="401" t="n">
        <v>131</v>
      </c>
      <c r="DF995" s="401" t="n">
        <v>144</v>
      </c>
      <c r="DG995" s="401" t="n">
        <v>25</v>
      </c>
      <c r="DH995" s="401" t="n">
        <v>94</v>
      </c>
      <c r="DI995" s="401" t="n">
        <v>35</v>
      </c>
      <c r="DJ995" s="401" t="n">
        <v>171</v>
      </c>
      <c r="DK995" s="401" t="n">
        <v>106</v>
      </c>
      <c r="DL995" s="401" t="n">
        <v>142</v>
      </c>
      <c r="DM995" s="401" t="n">
        <v>100</v>
      </c>
      <c r="DN995" s="401" t="n">
        <v>20</v>
      </c>
      <c r="DO995" s="401" t="n">
        <v>162</v>
      </c>
      <c r="DP995" s="401" t="n">
        <v>111</v>
      </c>
      <c r="DQ995" s="401" t="n">
        <v>72</v>
      </c>
      <c r="DR995" s="401" t="n">
        <v>154</v>
      </c>
      <c r="DS995" s="401" t="n">
        <v>15</v>
      </c>
      <c r="DT995" s="401" t="n">
        <v>87</v>
      </c>
      <c r="DU995" s="401" t="n">
        <v>157</v>
      </c>
      <c r="DV995" s="401" t="n">
        <v>115</v>
      </c>
      <c r="DW995" s="401" t="n">
        <v>170</v>
      </c>
      <c r="DX995" s="401" t="n">
        <v>134</v>
      </c>
      <c r="DY995" s="401" t="n">
        <v>93</v>
      </c>
      <c r="DZ995" s="401" t="n">
        <v>1</v>
      </c>
      <c r="EA995" s="401" t="n">
        <v>97</v>
      </c>
      <c r="EB995" s="401" t="n">
        <v>125</v>
      </c>
      <c r="EC995" s="401" t="n">
        <v>79</v>
      </c>
      <c r="ED995" s="401" t="n">
        <v>163</v>
      </c>
      <c r="EE995" s="401" t="n">
        <v>200</v>
      </c>
      <c r="EF995" s="401" t="n">
        <v>127</v>
      </c>
      <c r="EG995" s="401" t="n">
        <v>189</v>
      </c>
      <c r="EH995" s="401" t="n">
        <v>201</v>
      </c>
      <c r="EI995" s="401" t="n">
        <v>145</v>
      </c>
      <c r="EJ995" s="401" t="n">
        <v>107</v>
      </c>
      <c r="EK995" s="401" t="n">
        <v>44</v>
      </c>
      <c r="EL995" s="401" t="n">
        <v>138</v>
      </c>
      <c r="EM995" s="401" t="n">
        <v>50</v>
      </c>
      <c r="EN995" s="401" t="n">
        <v>188</v>
      </c>
      <c r="EO995" s="401" t="n">
        <v>81</v>
      </c>
      <c r="EP995" s="401" t="n">
        <v>55</v>
      </c>
      <c r="EQ995" s="401" t="n">
        <v>69</v>
      </c>
      <c r="ER995" s="401" t="n">
        <v>95</v>
      </c>
      <c r="ES995" s="401" t="n">
        <v>42</v>
      </c>
      <c r="ET995" s="401" t="n">
        <v>76</v>
      </c>
      <c r="EU995" s="401" t="n">
        <v>14</v>
      </c>
      <c r="EV995" s="401" t="n">
        <v>80</v>
      </c>
      <c r="EW995" s="401" t="n">
        <v>54</v>
      </c>
      <c r="EX995" s="401" t="n">
        <v>82</v>
      </c>
      <c r="EY995" s="401" t="n">
        <v>38</v>
      </c>
      <c r="EZ995" s="401" t="n">
        <v>19</v>
      </c>
      <c r="FA995" s="401" t="n">
        <v>59</v>
      </c>
      <c r="FB995" s="401" t="n">
        <v>141</v>
      </c>
      <c r="FC995" s="401" t="n">
        <v>26</v>
      </c>
      <c r="FD995" s="401" t="n">
        <v>152</v>
      </c>
      <c r="FE995" s="401" t="n">
        <v>184</v>
      </c>
      <c r="FF995" s="401" t="n">
        <v>196</v>
      </c>
      <c r="FG995" s="401" t="n">
        <v>130</v>
      </c>
      <c r="FH995" s="401" t="n">
        <v>143</v>
      </c>
      <c r="FI995" s="401" t="n">
        <v>43</v>
      </c>
      <c r="FJ995" s="401" t="n">
        <v>4</v>
      </c>
      <c r="FK995" s="401" t="n">
        <v>51</v>
      </c>
      <c r="FL995" s="401" t="n">
        <v>132</v>
      </c>
      <c r="FM995" s="401" t="n">
        <v>66</v>
      </c>
      <c r="FN995" s="401" t="n">
        <v>122</v>
      </c>
      <c r="FO995" s="401" t="n">
        <v>169</v>
      </c>
      <c r="FP995" s="401" t="n">
        <v>11</v>
      </c>
      <c r="FQ995" s="401" t="n">
        <v>139</v>
      </c>
      <c r="FR995" s="401" t="n">
        <v>116</v>
      </c>
      <c r="FS995" s="401" t="n">
        <v>149</v>
      </c>
      <c r="FT995" s="401" t="n">
        <v>102</v>
      </c>
      <c r="FU995" s="401" t="n">
        <v>108</v>
      </c>
      <c r="FV995" s="401" t="n">
        <v>41</v>
      </c>
      <c r="FW995" s="401" t="n">
        <v>160</v>
      </c>
      <c r="FX995" s="401" t="n">
        <v>146</v>
      </c>
      <c r="FY995" s="401" t="n">
        <v>65</v>
      </c>
      <c r="FZ995" s="401" t="n">
        <v>159</v>
      </c>
      <c r="GA995" s="401" t="n">
        <v>193</v>
      </c>
      <c r="GB995" s="401" t="n">
        <v>120</v>
      </c>
      <c r="GC995" s="401" t="n">
        <v>104</v>
      </c>
      <c r="GD995" s="401" t="n">
        <v>99</v>
      </c>
      <c r="GE995" s="401" t="n">
        <v>64</v>
      </c>
      <c r="GF995" s="401" t="n">
        <v>126</v>
      </c>
      <c r="GG995" s="401" t="n">
        <v>17</v>
      </c>
      <c r="GH995" s="401" t="n">
        <v>183</v>
      </c>
      <c r="GI995" s="401" t="n">
        <v>70</v>
      </c>
      <c r="GJ995" s="401" t="n">
        <v>56</v>
      </c>
      <c r="GK995" s="401" t="n">
        <v>96</v>
      </c>
      <c r="GL995" s="401" t="n">
        <v>28</v>
      </c>
      <c r="GN995" s="401" t="n">
        <v>175</v>
      </c>
      <c r="GO995" s="401" t="n">
        <v>119</v>
      </c>
      <c r="GP995" s="401" t="n">
        <v>47</v>
      </c>
      <c r="GQ995" s="401" t="n">
        <v>123</v>
      </c>
      <c r="GS995" s="401" t="n">
        <v>129</v>
      </c>
      <c r="GT995" s="401" t="n">
        <v>34</v>
      </c>
      <c r="GU995" s="401" t="n">
        <v>7</v>
      </c>
      <c r="GV995" s="401" t="n">
        <v>86</v>
      </c>
      <c r="GX995" s="401" t="n">
        <v>89</v>
      </c>
      <c r="GY995" s="401" t="n">
        <v>29</v>
      </c>
      <c r="GZ995" s="401" t="n">
        <v>185</v>
      </c>
      <c r="HA995" s="401" t="n">
        <v>40</v>
      </c>
    </row>
    <row r="997" customFormat="false" ht="12.75" hidden="false" customHeight="false" outlineLevel="0" collapsed="false">
      <c r="D997" s="446" t="n">
        <v>202</v>
      </c>
      <c r="E997" s="39" t="s">
        <v>250</v>
      </c>
    </row>
    <row r="998" customFormat="false" ht="12.75" hidden="false" customHeight="false" outlineLevel="0" collapsed="false">
      <c r="E998" s="401" t="s">
        <v>198</v>
      </c>
      <c r="F998" s="401" t="n">
        <v>1</v>
      </c>
      <c r="G998" s="401" t="n">
        <v>2</v>
      </c>
      <c r="H998" s="401" t="n">
        <v>3</v>
      </c>
      <c r="I998" s="401" t="n">
        <v>4</v>
      </c>
      <c r="J998" s="401" t="n">
        <v>5</v>
      </c>
      <c r="K998" s="401" t="n">
        <v>6</v>
      </c>
      <c r="L998" s="401" t="n">
        <v>7</v>
      </c>
      <c r="M998" s="401" t="n">
        <v>8</v>
      </c>
      <c r="N998" s="401" t="n">
        <v>9</v>
      </c>
      <c r="O998" s="401" t="n">
        <v>10</v>
      </c>
      <c r="P998" s="401" t="n">
        <v>11</v>
      </c>
      <c r="Q998" s="401" t="n">
        <v>12</v>
      </c>
      <c r="R998" s="401" t="n">
        <v>13</v>
      </c>
      <c r="S998" s="401" t="n">
        <v>14</v>
      </c>
      <c r="T998" s="401" t="n">
        <v>15</v>
      </c>
      <c r="U998" s="401" t="n">
        <v>16</v>
      </c>
      <c r="V998" s="401" t="n">
        <v>17</v>
      </c>
      <c r="W998" s="401" t="n">
        <v>18</v>
      </c>
      <c r="X998" s="401" t="n">
        <v>19</v>
      </c>
      <c r="Y998" s="401" t="n">
        <v>20</v>
      </c>
      <c r="Z998" s="401" t="n">
        <v>21</v>
      </c>
      <c r="AA998" s="401" t="n">
        <v>22</v>
      </c>
      <c r="AB998" s="401" t="n">
        <v>23</v>
      </c>
      <c r="AC998" s="401" t="n">
        <v>24</v>
      </c>
      <c r="AD998" s="401" t="n">
        <v>25</v>
      </c>
      <c r="AE998" s="401" t="n">
        <v>26</v>
      </c>
      <c r="AF998" s="401" t="n">
        <v>27</v>
      </c>
      <c r="AG998" s="401" t="n">
        <v>28</v>
      </c>
      <c r="AH998" s="401" t="n">
        <v>29</v>
      </c>
      <c r="AI998" s="401" t="n">
        <v>30</v>
      </c>
      <c r="AJ998" s="401" t="n">
        <v>31</v>
      </c>
      <c r="AK998" s="401" t="n">
        <v>32</v>
      </c>
      <c r="AL998" s="401" t="n">
        <v>33</v>
      </c>
      <c r="AM998" s="401" t="n">
        <v>34</v>
      </c>
      <c r="AN998" s="401" t="n">
        <v>35</v>
      </c>
      <c r="AO998" s="401" t="n">
        <v>36</v>
      </c>
      <c r="AP998" s="401" t="n">
        <v>37</v>
      </c>
      <c r="AQ998" s="401" t="n">
        <v>38</v>
      </c>
      <c r="AR998" s="401" t="n">
        <v>39</v>
      </c>
      <c r="AS998" s="401" t="n">
        <v>40</v>
      </c>
      <c r="AT998" s="401" t="n">
        <v>41</v>
      </c>
      <c r="AU998" s="401" t="n">
        <v>42</v>
      </c>
      <c r="AV998" s="401" t="n">
        <v>43</v>
      </c>
      <c r="AW998" s="401" t="n">
        <v>44</v>
      </c>
      <c r="AX998" s="401" t="n">
        <v>45</v>
      </c>
      <c r="AY998" s="401" t="n">
        <v>46</v>
      </c>
      <c r="AZ998" s="401" t="n">
        <v>47</v>
      </c>
      <c r="BA998" s="401" t="n">
        <v>48</v>
      </c>
      <c r="BB998" s="401" t="n">
        <v>49</v>
      </c>
      <c r="BC998" s="401" t="n">
        <v>50</v>
      </c>
      <c r="BD998" s="401" t="n">
        <v>51</v>
      </c>
      <c r="BE998" s="401" t="n">
        <v>52</v>
      </c>
      <c r="BF998" s="401" t="n">
        <v>53</v>
      </c>
      <c r="BG998" s="401" t="n">
        <v>54</v>
      </c>
      <c r="BH998" s="401" t="n">
        <v>55</v>
      </c>
      <c r="BI998" s="401" t="n">
        <v>56</v>
      </c>
      <c r="BJ998" s="401" t="n">
        <v>57</v>
      </c>
      <c r="BK998" s="401" t="n">
        <v>58</v>
      </c>
      <c r="BL998" s="401" t="n">
        <v>59</v>
      </c>
      <c r="BM998" s="401" t="n">
        <v>60</v>
      </c>
      <c r="BN998" s="401" t="n">
        <v>61</v>
      </c>
      <c r="BO998" s="401" t="n">
        <v>62</v>
      </c>
      <c r="BP998" s="401" t="n">
        <v>63</v>
      </c>
      <c r="BQ998" s="401" t="n">
        <v>64</v>
      </c>
      <c r="BR998" s="401" t="n">
        <v>65</v>
      </c>
      <c r="BS998" s="401" t="n">
        <v>66</v>
      </c>
      <c r="BT998" s="401" t="n">
        <v>67</v>
      </c>
      <c r="BU998" s="401" t="n">
        <v>68</v>
      </c>
      <c r="BV998" s="401" t="n">
        <v>69</v>
      </c>
      <c r="BW998" s="401" t="n">
        <v>70</v>
      </c>
      <c r="BX998" s="401" t="n">
        <v>71</v>
      </c>
      <c r="BY998" s="401" t="n">
        <v>72</v>
      </c>
      <c r="BZ998" s="401" t="n">
        <v>73</v>
      </c>
      <c r="CA998" s="401" t="n">
        <v>74</v>
      </c>
      <c r="CB998" s="401" t="n">
        <v>75</v>
      </c>
      <c r="CC998" s="401" t="n">
        <v>76</v>
      </c>
      <c r="CD998" s="401" t="n">
        <v>77</v>
      </c>
      <c r="CE998" s="401" t="n">
        <v>78</v>
      </c>
      <c r="CF998" s="401" t="n">
        <v>79</v>
      </c>
      <c r="CG998" s="401" t="n">
        <v>80</v>
      </c>
      <c r="CH998" s="401" t="n">
        <v>81</v>
      </c>
      <c r="CI998" s="401" t="n">
        <v>82</v>
      </c>
      <c r="CJ998" s="401" t="n">
        <v>83</v>
      </c>
      <c r="CK998" s="401" t="n">
        <v>84</v>
      </c>
      <c r="CL998" s="401" t="n">
        <v>85</v>
      </c>
      <c r="CM998" s="401" t="n">
        <v>86</v>
      </c>
      <c r="CN998" s="401" t="n">
        <v>87</v>
      </c>
      <c r="CO998" s="401" t="n">
        <v>88</v>
      </c>
      <c r="CP998" s="401" t="n">
        <v>89</v>
      </c>
      <c r="CQ998" s="401" t="n">
        <v>90</v>
      </c>
      <c r="CR998" s="401" t="n">
        <v>91</v>
      </c>
      <c r="CS998" s="401" t="n">
        <v>92</v>
      </c>
      <c r="CT998" s="401" t="n">
        <v>93</v>
      </c>
      <c r="CU998" s="401" t="n">
        <v>94</v>
      </c>
      <c r="CV998" s="401" t="n">
        <v>95</v>
      </c>
      <c r="CW998" s="401" t="n">
        <v>96</v>
      </c>
      <c r="CX998" s="401" t="n">
        <v>97</v>
      </c>
      <c r="CY998" s="401" t="n">
        <v>98</v>
      </c>
      <c r="CZ998" s="401" t="n">
        <v>99</v>
      </c>
      <c r="DA998" s="401" t="n">
        <v>100</v>
      </c>
      <c r="DB998" s="401" t="n">
        <v>101</v>
      </c>
      <c r="DC998" s="401" t="n">
        <v>102</v>
      </c>
      <c r="DD998" s="401" t="n">
        <v>103</v>
      </c>
      <c r="DE998" s="401" t="n">
        <v>104</v>
      </c>
      <c r="DF998" s="401" t="n">
        <v>105</v>
      </c>
      <c r="DG998" s="401" t="n">
        <v>106</v>
      </c>
      <c r="DH998" s="401" t="n">
        <v>107</v>
      </c>
      <c r="DI998" s="401" t="n">
        <v>108</v>
      </c>
      <c r="DJ998" s="401" t="n">
        <v>109</v>
      </c>
      <c r="DK998" s="401" t="n">
        <v>110</v>
      </c>
      <c r="DL998" s="401" t="n">
        <v>111</v>
      </c>
      <c r="DM998" s="401" t="n">
        <v>112</v>
      </c>
      <c r="DN998" s="401" t="n">
        <v>113</v>
      </c>
      <c r="DO998" s="401" t="n">
        <v>114</v>
      </c>
      <c r="DP998" s="401" t="n">
        <v>115</v>
      </c>
      <c r="DQ998" s="401" t="n">
        <v>116</v>
      </c>
      <c r="DR998" s="401" t="n">
        <v>117</v>
      </c>
      <c r="DS998" s="401" t="n">
        <v>118</v>
      </c>
      <c r="DT998" s="401" t="n">
        <v>119</v>
      </c>
      <c r="DU998" s="401" t="n">
        <v>120</v>
      </c>
      <c r="DV998" s="401" t="n">
        <v>121</v>
      </c>
      <c r="DW998" s="401" t="n">
        <v>122</v>
      </c>
      <c r="DX998" s="401" t="n">
        <v>123</v>
      </c>
      <c r="DY998" s="401" t="n">
        <v>124</v>
      </c>
      <c r="DZ998" s="401" t="n">
        <v>125</v>
      </c>
      <c r="EA998" s="401" t="n">
        <v>126</v>
      </c>
      <c r="EB998" s="401" t="n">
        <v>127</v>
      </c>
      <c r="EC998" s="401" t="n">
        <v>128</v>
      </c>
      <c r="ED998" s="401" t="n">
        <v>129</v>
      </c>
      <c r="EE998" s="401" t="n">
        <v>130</v>
      </c>
      <c r="EF998" s="401" t="n">
        <v>131</v>
      </c>
      <c r="EG998" s="401" t="n">
        <v>132</v>
      </c>
      <c r="EH998" s="401" t="n">
        <v>133</v>
      </c>
      <c r="EI998" s="401" t="n">
        <v>134</v>
      </c>
      <c r="EJ998" s="401" t="n">
        <v>135</v>
      </c>
      <c r="EK998" s="401" t="n">
        <v>136</v>
      </c>
      <c r="EL998" s="401" t="n">
        <v>137</v>
      </c>
      <c r="EM998" s="401" t="n">
        <v>138</v>
      </c>
      <c r="EN998" s="401" t="n">
        <v>139</v>
      </c>
      <c r="EO998" s="401" t="n">
        <v>140</v>
      </c>
      <c r="EP998" s="401" t="n">
        <v>141</v>
      </c>
      <c r="EQ998" s="401" t="n">
        <v>142</v>
      </c>
      <c r="ER998" s="401" t="n">
        <v>143</v>
      </c>
      <c r="ES998" s="401" t="n">
        <v>144</v>
      </c>
      <c r="ET998" s="401" t="n">
        <v>145</v>
      </c>
      <c r="EU998" s="401" t="n">
        <v>146</v>
      </c>
      <c r="EV998" s="401" t="n">
        <v>147</v>
      </c>
      <c r="EW998" s="401" t="n">
        <v>148</v>
      </c>
      <c r="EX998" s="401" t="n">
        <v>149</v>
      </c>
      <c r="EY998" s="401" t="n">
        <v>150</v>
      </c>
      <c r="EZ998" s="401" t="n">
        <v>151</v>
      </c>
      <c r="FA998" s="401" t="n">
        <v>152</v>
      </c>
      <c r="FB998" s="401" t="n">
        <v>153</v>
      </c>
      <c r="FC998" s="401" t="n">
        <v>154</v>
      </c>
      <c r="FD998" s="401" t="n">
        <v>155</v>
      </c>
      <c r="FE998" s="401" t="n">
        <v>156</v>
      </c>
      <c r="FF998" s="401" t="n">
        <v>157</v>
      </c>
      <c r="FG998" s="401" t="n">
        <v>158</v>
      </c>
      <c r="FH998" s="401" t="n">
        <v>159</v>
      </c>
      <c r="FI998" s="401" t="n">
        <v>160</v>
      </c>
      <c r="FJ998" s="401" t="n">
        <v>161</v>
      </c>
      <c r="FK998" s="401" t="n">
        <v>162</v>
      </c>
      <c r="FL998" s="401" t="n">
        <v>163</v>
      </c>
      <c r="FM998" s="401" t="n">
        <v>164</v>
      </c>
      <c r="FN998" s="401" t="n">
        <v>165</v>
      </c>
      <c r="FO998" s="401" t="n">
        <v>166</v>
      </c>
      <c r="FP998" s="401" t="n">
        <v>167</v>
      </c>
      <c r="FQ998" s="401" t="n">
        <v>168</v>
      </c>
      <c r="FR998" s="401" t="n">
        <v>169</v>
      </c>
      <c r="FS998" s="401" t="n">
        <v>170</v>
      </c>
      <c r="FT998" s="401" t="n">
        <v>171</v>
      </c>
      <c r="FU998" s="401" t="n">
        <v>172</v>
      </c>
      <c r="FV998" s="401" t="n">
        <v>173</v>
      </c>
      <c r="FW998" s="401" t="n">
        <v>174</v>
      </c>
      <c r="FX998" s="401" t="n">
        <v>175</v>
      </c>
      <c r="FY998" s="401" t="n">
        <v>176</v>
      </c>
      <c r="FZ998" s="401" t="n">
        <v>177</v>
      </c>
      <c r="GA998" s="401" t="n">
        <v>178</v>
      </c>
      <c r="GB998" s="401" t="n">
        <v>179</v>
      </c>
      <c r="GC998" s="401" t="n">
        <v>180</v>
      </c>
      <c r="GD998" s="401" t="n">
        <v>181</v>
      </c>
      <c r="GE998" s="401" t="n">
        <v>182</v>
      </c>
      <c r="GF998" s="401" t="n">
        <v>183</v>
      </c>
      <c r="GG998" s="401" t="n">
        <v>184</v>
      </c>
      <c r="GH998" s="401" t="n">
        <v>185</v>
      </c>
      <c r="GI998" s="401" t="n">
        <v>186</v>
      </c>
      <c r="GJ998" s="401" t="n">
        <v>187</v>
      </c>
      <c r="GK998" s="401" t="n">
        <v>188</v>
      </c>
      <c r="GL998" s="401" t="n">
        <v>189</v>
      </c>
      <c r="GM998" s="401" t="n">
        <v>190</v>
      </c>
      <c r="GN998" s="401" t="n">
        <v>191</v>
      </c>
      <c r="GO998" s="401" t="n">
        <v>192</v>
      </c>
      <c r="GP998" s="401" t="n">
        <v>193</v>
      </c>
      <c r="GQ998" s="401" t="n">
        <v>194</v>
      </c>
      <c r="GS998" s="401" t="n">
        <v>195</v>
      </c>
      <c r="GT998" s="401" t="n">
        <v>196</v>
      </c>
      <c r="GU998" s="401" t="n">
        <v>197</v>
      </c>
      <c r="GV998" s="401" t="n">
        <v>198</v>
      </c>
      <c r="GX998" s="401" t="n">
        <v>199</v>
      </c>
      <c r="GY998" s="401" t="n">
        <v>200</v>
      </c>
      <c r="GZ998" s="401" t="n">
        <v>201</v>
      </c>
      <c r="HA998" s="401" t="n">
        <v>202</v>
      </c>
    </row>
    <row r="999" customFormat="false" ht="12.75" hidden="false" customHeight="false" outlineLevel="0" collapsed="false">
      <c r="E999" s="401" t="s">
        <v>225</v>
      </c>
      <c r="F999" s="401" t="n">
        <v>105</v>
      </c>
      <c r="G999" s="401" t="n">
        <v>179</v>
      </c>
      <c r="H999" s="401" t="n">
        <v>122</v>
      </c>
      <c r="I999" s="401" t="n">
        <v>41</v>
      </c>
      <c r="J999" s="401" t="n">
        <v>22</v>
      </c>
      <c r="K999" s="401" t="n">
        <v>48</v>
      </c>
      <c r="L999" s="401" t="n">
        <v>114</v>
      </c>
      <c r="M999" s="401" t="n">
        <v>26</v>
      </c>
      <c r="N999" s="401" t="n">
        <v>73</v>
      </c>
      <c r="O999" s="401" t="n">
        <v>82</v>
      </c>
      <c r="P999" s="401" t="n">
        <v>201</v>
      </c>
      <c r="Q999" s="401" t="n">
        <v>4</v>
      </c>
      <c r="R999" s="401" t="n">
        <v>79</v>
      </c>
      <c r="S999" s="401" t="n">
        <v>67</v>
      </c>
      <c r="T999" s="401" t="n">
        <v>112</v>
      </c>
      <c r="U999" s="401" t="n">
        <v>14</v>
      </c>
      <c r="V999" s="401" t="n">
        <v>136</v>
      </c>
      <c r="W999" s="401" t="n">
        <v>102</v>
      </c>
      <c r="X999" s="401" t="n">
        <v>173</v>
      </c>
      <c r="Y999" s="401" t="n">
        <v>87</v>
      </c>
      <c r="Z999" s="401" t="n">
        <v>95</v>
      </c>
      <c r="AA999" s="401" t="n">
        <v>108</v>
      </c>
      <c r="AB999" s="401" t="n">
        <v>24</v>
      </c>
      <c r="AC999" s="401" t="n">
        <v>3</v>
      </c>
      <c r="AD999" s="401" t="n">
        <v>132</v>
      </c>
      <c r="AE999" s="401" t="n">
        <v>190</v>
      </c>
      <c r="AF999" s="401" t="n">
        <v>50</v>
      </c>
      <c r="AG999" s="401" t="n">
        <v>141</v>
      </c>
      <c r="AH999" s="401" t="n">
        <v>191</v>
      </c>
      <c r="AI999" s="401" t="n">
        <v>147</v>
      </c>
      <c r="AJ999" s="401" t="n">
        <v>124</v>
      </c>
      <c r="AK999" s="401" t="n">
        <v>49</v>
      </c>
      <c r="AL999" s="401" t="n">
        <v>152</v>
      </c>
      <c r="AM999" s="401" t="n">
        <v>181</v>
      </c>
      <c r="AN999" s="401" t="n">
        <v>7</v>
      </c>
      <c r="AO999" s="401" t="n">
        <v>32</v>
      </c>
      <c r="AP999" s="401" t="n">
        <v>153</v>
      </c>
      <c r="AQ999" s="401" t="n">
        <v>177</v>
      </c>
      <c r="AR999" s="401" t="n">
        <v>126</v>
      </c>
      <c r="AS999" s="401" t="n">
        <v>183</v>
      </c>
      <c r="AT999" s="401" t="n">
        <v>175</v>
      </c>
      <c r="AU999" s="401" t="n">
        <v>71</v>
      </c>
      <c r="AV999" s="401" t="n">
        <v>97</v>
      </c>
      <c r="AW999" s="401" t="n">
        <v>107</v>
      </c>
      <c r="AX999" s="401" t="n">
        <v>192</v>
      </c>
      <c r="AY999" s="401" t="n">
        <v>29</v>
      </c>
      <c r="AZ999" s="401" t="n">
        <v>171</v>
      </c>
      <c r="BA999" s="401" t="n">
        <v>51</v>
      </c>
      <c r="BB999" s="401" t="n">
        <v>93</v>
      </c>
      <c r="BC999" s="401" t="n">
        <v>9</v>
      </c>
      <c r="BD999" s="401" t="n">
        <v>182</v>
      </c>
      <c r="BE999" s="401" t="n">
        <v>63</v>
      </c>
      <c r="BF999" s="401" t="n">
        <v>187</v>
      </c>
      <c r="BG999" s="401" t="n">
        <v>128</v>
      </c>
      <c r="BH999" s="401" t="n">
        <v>96</v>
      </c>
      <c r="BI999" s="401" t="n">
        <v>184</v>
      </c>
      <c r="BJ999" s="401" t="n">
        <v>98</v>
      </c>
      <c r="BK999" s="401" t="n">
        <v>160</v>
      </c>
      <c r="BL999" s="401" t="n">
        <v>143</v>
      </c>
      <c r="BM999" s="401" t="n">
        <v>53</v>
      </c>
      <c r="BN999" s="401" t="n">
        <v>43</v>
      </c>
      <c r="BO999" s="401" t="n">
        <v>139</v>
      </c>
      <c r="BP999" s="401" t="n">
        <v>120</v>
      </c>
      <c r="BQ999" s="401" t="n">
        <v>123</v>
      </c>
      <c r="BR999" s="401" t="n">
        <v>199</v>
      </c>
      <c r="BS999" s="401" t="n">
        <v>30</v>
      </c>
      <c r="BT999" s="401" t="n">
        <v>25</v>
      </c>
      <c r="BU999" s="401" t="n">
        <v>196</v>
      </c>
      <c r="BV999" s="401" t="n">
        <v>12</v>
      </c>
      <c r="BW999" s="401" t="n">
        <v>76</v>
      </c>
      <c r="BX999" s="401" t="n">
        <v>119</v>
      </c>
      <c r="BY999" s="401" t="n">
        <v>115</v>
      </c>
      <c r="BZ999" s="401" t="n">
        <v>99</v>
      </c>
      <c r="CA999" s="401" t="n">
        <v>157</v>
      </c>
      <c r="CB999" s="401" t="n">
        <v>154</v>
      </c>
      <c r="CC999" s="401" t="n">
        <v>39</v>
      </c>
      <c r="CD999" s="401" t="n">
        <v>133</v>
      </c>
      <c r="CE999" s="401" t="n">
        <v>69</v>
      </c>
      <c r="CF999" s="401" t="n">
        <v>88</v>
      </c>
      <c r="CG999" s="401" t="n">
        <v>28</v>
      </c>
      <c r="CH999" s="401" t="n">
        <v>145</v>
      </c>
      <c r="CI999" s="401" t="n">
        <v>85</v>
      </c>
      <c r="CJ999" s="401" t="n">
        <v>92</v>
      </c>
      <c r="CK999" s="401" t="n">
        <v>168</v>
      </c>
      <c r="CL999" s="401" t="n">
        <v>146</v>
      </c>
      <c r="CM999" s="401" t="n">
        <v>89</v>
      </c>
      <c r="CN999" s="401" t="n">
        <v>195</v>
      </c>
      <c r="CO999" s="401" t="n">
        <v>27</v>
      </c>
      <c r="CP999" s="401" t="n">
        <v>56</v>
      </c>
      <c r="CQ999" s="401" t="n">
        <v>81</v>
      </c>
      <c r="CR999" s="401" t="n">
        <v>90</v>
      </c>
      <c r="CS999" s="401" t="n">
        <v>109</v>
      </c>
      <c r="CT999" s="401" t="n">
        <v>135</v>
      </c>
      <c r="CU999" s="401" t="n">
        <v>200</v>
      </c>
      <c r="CV999" s="401" t="n">
        <v>142</v>
      </c>
      <c r="CW999" s="401" t="n">
        <v>44</v>
      </c>
      <c r="CX999" s="401" t="n">
        <v>163</v>
      </c>
      <c r="CY999" s="401" t="n">
        <v>37</v>
      </c>
      <c r="CZ999" s="401" t="n">
        <v>15</v>
      </c>
      <c r="DA999" s="401" t="n">
        <v>178</v>
      </c>
      <c r="DB999" s="401" t="n">
        <v>64</v>
      </c>
      <c r="DC999" s="401" t="n">
        <v>16</v>
      </c>
      <c r="DD999" s="401" t="n">
        <v>151</v>
      </c>
      <c r="DE999" s="401" t="n">
        <v>103</v>
      </c>
      <c r="DF999" s="401" t="n">
        <v>197</v>
      </c>
      <c r="DG999" s="401" t="n">
        <v>149</v>
      </c>
      <c r="DH999" s="401" t="n">
        <v>116</v>
      </c>
      <c r="DI999" s="401" t="n">
        <v>101</v>
      </c>
      <c r="DJ999" s="401" t="n">
        <v>125</v>
      </c>
      <c r="DK999" s="401" t="n">
        <v>1</v>
      </c>
      <c r="DL999" s="401" t="n">
        <v>70</v>
      </c>
      <c r="DM999" s="401" t="n">
        <v>189</v>
      </c>
      <c r="DN999" s="401" t="n">
        <v>52</v>
      </c>
      <c r="DO999" s="401" t="n">
        <v>2</v>
      </c>
      <c r="DP999" s="401" t="n">
        <v>134</v>
      </c>
      <c r="DQ999" s="401" t="n">
        <v>174</v>
      </c>
      <c r="DR999" s="401" t="n">
        <v>193</v>
      </c>
      <c r="DS999" s="401" t="n">
        <v>104</v>
      </c>
      <c r="DT999" s="401" t="n">
        <v>158</v>
      </c>
      <c r="DU999" s="401" t="n">
        <v>83</v>
      </c>
      <c r="DV999" s="401" t="n">
        <v>10</v>
      </c>
      <c r="DW999" s="401" t="n">
        <v>100</v>
      </c>
      <c r="DX999" s="401" t="n">
        <v>36</v>
      </c>
      <c r="DY999" s="401" t="n">
        <v>66</v>
      </c>
      <c r="DZ999" s="401" t="n">
        <v>59</v>
      </c>
      <c r="EA999" s="401" t="n">
        <v>180</v>
      </c>
      <c r="EB999" s="401" t="n">
        <v>65</v>
      </c>
      <c r="EC999" s="401" t="n">
        <v>80</v>
      </c>
      <c r="ED999" s="401" t="n">
        <v>31</v>
      </c>
      <c r="EE999" s="401" t="n">
        <v>194</v>
      </c>
      <c r="EF999" s="401" t="n">
        <v>58</v>
      </c>
      <c r="EG999" s="401" t="n">
        <v>6</v>
      </c>
      <c r="EH999" s="401" t="n">
        <v>54</v>
      </c>
      <c r="EI999" s="401" t="n">
        <v>106</v>
      </c>
      <c r="EJ999" s="401" t="n">
        <v>164</v>
      </c>
      <c r="EK999" s="401" t="n">
        <v>185</v>
      </c>
      <c r="EL999" s="401" t="n">
        <v>45</v>
      </c>
      <c r="EM999" s="401" t="n">
        <v>11</v>
      </c>
      <c r="EN999" s="401" t="n">
        <v>78</v>
      </c>
      <c r="EO999" s="401" t="n">
        <v>8</v>
      </c>
      <c r="EP999" s="401" t="n">
        <v>55</v>
      </c>
      <c r="EQ999" s="401" t="n">
        <v>60</v>
      </c>
      <c r="ER999" s="401" t="n">
        <v>75</v>
      </c>
      <c r="ES999" s="401" t="n">
        <v>91</v>
      </c>
      <c r="ET999" s="401" t="n">
        <v>38</v>
      </c>
      <c r="EU999" s="401" t="n">
        <v>20</v>
      </c>
      <c r="EV999" s="401" t="n">
        <v>140</v>
      </c>
      <c r="EW999" s="401" t="n">
        <v>42</v>
      </c>
      <c r="EX999" s="401" t="n">
        <v>188</v>
      </c>
      <c r="EY999" s="401" t="n">
        <v>131</v>
      </c>
      <c r="EZ999" s="401" t="n">
        <v>144</v>
      </c>
      <c r="FA999" s="401" t="n">
        <v>118</v>
      </c>
      <c r="FB999" s="401" t="n">
        <v>62</v>
      </c>
      <c r="FC999" s="401" t="n">
        <v>137</v>
      </c>
      <c r="FD999" s="401" t="n">
        <v>156</v>
      </c>
      <c r="FE999" s="401" t="n">
        <v>13</v>
      </c>
      <c r="FF999" s="401" t="n">
        <v>198</v>
      </c>
      <c r="FG999" s="401" t="n">
        <v>130</v>
      </c>
      <c r="FH999" s="401" t="n">
        <v>176</v>
      </c>
      <c r="FI999" s="401" t="n">
        <v>34</v>
      </c>
      <c r="FJ999" s="401" t="n">
        <v>40</v>
      </c>
      <c r="FK999" s="401" t="n">
        <v>113</v>
      </c>
      <c r="FL999" s="401" t="n">
        <v>74</v>
      </c>
      <c r="FM999" s="401" t="n">
        <v>172</v>
      </c>
      <c r="FN999" s="401" t="n">
        <v>18</v>
      </c>
      <c r="FO999" s="401" t="n">
        <v>84</v>
      </c>
      <c r="FP999" s="401" t="n">
        <v>138</v>
      </c>
      <c r="FQ999" s="401" t="n">
        <v>155</v>
      </c>
      <c r="FR999" s="401" t="n">
        <v>127</v>
      </c>
      <c r="FS999" s="401" t="n">
        <v>167</v>
      </c>
      <c r="FT999" s="401" t="n">
        <v>72</v>
      </c>
      <c r="FU999" s="401" t="n">
        <v>46</v>
      </c>
      <c r="FV999" s="401" t="n">
        <v>150</v>
      </c>
      <c r="FW999" s="401" t="n">
        <v>57</v>
      </c>
      <c r="FX999" s="401" t="n">
        <v>21</v>
      </c>
      <c r="FY999" s="401" t="n">
        <v>110</v>
      </c>
      <c r="FZ999" s="401" t="n">
        <v>86</v>
      </c>
      <c r="GA999" s="401" t="n">
        <v>159</v>
      </c>
      <c r="GB999" s="401" t="n">
        <v>166</v>
      </c>
      <c r="GC999" s="401" t="n">
        <v>68</v>
      </c>
      <c r="GD999" s="401" t="n">
        <v>170</v>
      </c>
      <c r="GE999" s="401" t="n">
        <v>23</v>
      </c>
      <c r="GF999" s="401" t="n">
        <v>165</v>
      </c>
      <c r="GG999" s="401" t="n">
        <v>111</v>
      </c>
      <c r="GH999" s="401" t="n">
        <v>186</v>
      </c>
      <c r="GI999" s="401" t="n">
        <v>19</v>
      </c>
      <c r="GJ999" s="401" t="n">
        <v>94</v>
      </c>
      <c r="GK999" s="401" t="n">
        <v>5</v>
      </c>
      <c r="GL999" s="401" t="n">
        <v>77</v>
      </c>
      <c r="GM999" s="401" t="n">
        <v>202</v>
      </c>
      <c r="GN999" s="401" t="n">
        <v>33</v>
      </c>
      <c r="GO999" s="401" t="n">
        <v>129</v>
      </c>
      <c r="GP999" s="401" t="n">
        <v>162</v>
      </c>
      <c r="GQ999" s="401" t="n">
        <v>47</v>
      </c>
      <c r="GS999" s="401" t="n">
        <v>169</v>
      </c>
      <c r="GT999" s="401" t="n">
        <v>161</v>
      </c>
      <c r="GU999" s="401" t="n">
        <v>117</v>
      </c>
      <c r="GV999" s="401" t="n">
        <v>121</v>
      </c>
      <c r="GX999" s="401" t="n">
        <v>35</v>
      </c>
      <c r="GY999" s="401" t="n">
        <v>148</v>
      </c>
      <c r="GZ999" s="401" t="n">
        <v>61</v>
      </c>
      <c r="HA999" s="401" t="n">
        <v>17</v>
      </c>
    </row>
    <row r="1000" customFormat="false" ht="12.75" hidden="false" customHeight="false" outlineLevel="0" collapsed="false">
      <c r="E1000" s="401" t="s">
        <v>227</v>
      </c>
      <c r="F1000" s="401" t="n">
        <v>69</v>
      </c>
      <c r="G1000" s="401" t="n">
        <v>93</v>
      </c>
      <c r="H1000" s="401" t="n">
        <v>12</v>
      </c>
      <c r="I1000" s="401" t="n">
        <v>21</v>
      </c>
      <c r="J1000" s="401" t="n">
        <v>103</v>
      </c>
      <c r="K1000" s="401" t="n">
        <v>68</v>
      </c>
      <c r="L1000" s="401" t="n">
        <v>178</v>
      </c>
      <c r="M1000" s="401" t="n">
        <v>20</v>
      </c>
      <c r="N1000" s="401" t="n">
        <v>46</v>
      </c>
      <c r="O1000" s="401" t="n">
        <v>153</v>
      </c>
      <c r="P1000" s="401" t="n">
        <v>15</v>
      </c>
      <c r="Q1000" s="401" t="n">
        <v>95</v>
      </c>
      <c r="R1000" s="401" t="n">
        <v>47</v>
      </c>
      <c r="S1000" s="401" t="n">
        <v>146</v>
      </c>
      <c r="T1000" s="401" t="n">
        <v>201</v>
      </c>
      <c r="U1000" s="401" t="n">
        <v>150</v>
      </c>
      <c r="V1000" s="401" t="n">
        <v>78</v>
      </c>
      <c r="W1000" s="401" t="n">
        <v>100</v>
      </c>
      <c r="X1000" s="401" t="n">
        <v>6</v>
      </c>
      <c r="Y1000" s="401" t="n">
        <v>27</v>
      </c>
      <c r="Z1000" s="401" t="n">
        <v>7</v>
      </c>
      <c r="AA1000" s="401" t="n">
        <v>185</v>
      </c>
      <c r="AB1000" s="401" t="n">
        <v>189</v>
      </c>
      <c r="AC1000" s="401" t="n">
        <v>40</v>
      </c>
      <c r="AD1000" s="401" t="n">
        <v>61</v>
      </c>
      <c r="AE1000" s="401" t="n">
        <v>127</v>
      </c>
      <c r="AF1000" s="401" t="n">
        <v>55</v>
      </c>
      <c r="AG1000" s="401" t="n">
        <v>157</v>
      </c>
      <c r="AH1000" s="401" t="n">
        <v>33</v>
      </c>
      <c r="AI1000" s="401" t="n">
        <v>182</v>
      </c>
      <c r="AJ1000" s="401" t="n">
        <v>24</v>
      </c>
      <c r="AK1000" s="401" t="n">
        <v>197</v>
      </c>
      <c r="AL1000" s="401" t="n">
        <v>181</v>
      </c>
      <c r="AM1000" s="401" t="n">
        <v>10</v>
      </c>
      <c r="AN1000" s="401" t="n">
        <v>163</v>
      </c>
      <c r="AO1000" s="401" t="n">
        <v>173</v>
      </c>
      <c r="AP1000" s="401" t="n">
        <v>166</v>
      </c>
      <c r="AQ1000" s="401" t="n">
        <v>115</v>
      </c>
      <c r="AR1000" s="401" t="n">
        <v>141</v>
      </c>
      <c r="AS1000" s="401" t="n">
        <v>91</v>
      </c>
      <c r="AT1000" s="401" t="n">
        <v>159</v>
      </c>
      <c r="AU1000" s="401" t="n">
        <v>83</v>
      </c>
      <c r="AV1000" s="401" t="n">
        <v>198</v>
      </c>
      <c r="AW1000" s="401" t="n">
        <v>148</v>
      </c>
      <c r="AX1000" s="401" t="n">
        <v>72</v>
      </c>
      <c r="AY1000" s="401" t="n">
        <v>109</v>
      </c>
      <c r="AZ1000" s="401" t="n">
        <v>84</v>
      </c>
      <c r="BA1000" s="401" t="n">
        <v>137</v>
      </c>
      <c r="BB1000" s="401" t="n">
        <v>133</v>
      </c>
      <c r="BC1000" s="401" t="n">
        <v>119</v>
      </c>
      <c r="BD1000" s="401" t="n">
        <v>194</v>
      </c>
      <c r="BE1000" s="401" t="n">
        <v>28</v>
      </c>
      <c r="BF1000" s="401" t="n">
        <v>64</v>
      </c>
      <c r="BG1000" s="401" t="n">
        <v>138</v>
      </c>
      <c r="BH1000" s="401" t="n">
        <v>126</v>
      </c>
      <c r="BI1000" s="401" t="n">
        <v>25</v>
      </c>
      <c r="BJ1000" s="401" t="n">
        <v>5</v>
      </c>
      <c r="BK1000" s="401" t="n">
        <v>70</v>
      </c>
      <c r="BL1000" s="401" t="n">
        <v>32</v>
      </c>
      <c r="BM1000" s="401" t="n">
        <v>26</v>
      </c>
      <c r="BN1000" s="401" t="n">
        <v>54</v>
      </c>
      <c r="BO1000" s="401" t="n">
        <v>3</v>
      </c>
      <c r="BP1000" s="401" t="n">
        <v>96</v>
      </c>
      <c r="BQ1000" s="401" t="n">
        <v>186</v>
      </c>
      <c r="BR1000" s="401" t="n">
        <v>89</v>
      </c>
      <c r="BS1000" s="401" t="n">
        <v>125</v>
      </c>
      <c r="BT1000" s="401" t="n">
        <v>176</v>
      </c>
      <c r="BU1000" s="401" t="n">
        <v>57</v>
      </c>
      <c r="BV1000" s="401" t="n">
        <v>136</v>
      </c>
      <c r="BW1000" s="401" t="n">
        <v>161</v>
      </c>
      <c r="BX1000" s="401" t="n">
        <v>63</v>
      </c>
      <c r="BY1000" s="401" t="n">
        <v>110</v>
      </c>
      <c r="BZ1000" s="401" t="n">
        <v>56</v>
      </c>
      <c r="CA1000" s="401" t="n">
        <v>118</v>
      </c>
      <c r="CB1000" s="401" t="n">
        <v>113</v>
      </c>
      <c r="CC1000" s="401" t="n">
        <v>22</v>
      </c>
      <c r="CD1000" s="401" t="n">
        <v>135</v>
      </c>
      <c r="CE1000" s="401" t="n">
        <v>94</v>
      </c>
      <c r="CF1000" s="401" t="n">
        <v>37</v>
      </c>
      <c r="CG1000" s="401" t="n">
        <v>169</v>
      </c>
      <c r="CH1000" s="401" t="n">
        <v>79</v>
      </c>
      <c r="CI1000" s="401" t="n">
        <v>134</v>
      </c>
      <c r="CJ1000" s="401" t="n">
        <v>81</v>
      </c>
      <c r="CK1000" s="401" t="n">
        <v>62</v>
      </c>
      <c r="CL1000" s="401" t="n">
        <v>71</v>
      </c>
      <c r="CM1000" s="401" t="n">
        <v>130</v>
      </c>
      <c r="CN1000" s="401" t="n">
        <v>190</v>
      </c>
      <c r="CO1000" s="401" t="n">
        <v>107</v>
      </c>
      <c r="CP1000" s="401" t="n">
        <v>1</v>
      </c>
      <c r="CQ1000" s="401" t="n">
        <v>51</v>
      </c>
      <c r="CR1000" s="401" t="n">
        <v>18</v>
      </c>
      <c r="CS1000" s="401" t="n">
        <v>158</v>
      </c>
      <c r="CT1000" s="401" t="n">
        <v>184</v>
      </c>
      <c r="CU1000" s="401" t="n">
        <v>195</v>
      </c>
      <c r="CV1000" s="401" t="n">
        <v>11</v>
      </c>
      <c r="CW1000" s="401" t="n">
        <v>2</v>
      </c>
      <c r="CX1000" s="401" t="n">
        <v>35</v>
      </c>
      <c r="CY1000" s="401" t="n">
        <v>45</v>
      </c>
      <c r="CZ1000" s="401" t="n">
        <v>199</v>
      </c>
      <c r="DA1000" s="401" t="n">
        <v>39</v>
      </c>
      <c r="DB1000" s="401" t="n">
        <v>73</v>
      </c>
      <c r="DC1000" s="401" t="n">
        <v>165</v>
      </c>
      <c r="DD1000" s="401" t="n">
        <v>145</v>
      </c>
      <c r="DE1000" s="401" t="n">
        <v>13</v>
      </c>
      <c r="DF1000" s="401" t="n">
        <v>106</v>
      </c>
      <c r="DG1000" s="401" t="n">
        <v>9</v>
      </c>
      <c r="DH1000" s="401" t="n">
        <v>188</v>
      </c>
      <c r="DI1000" s="401" t="n">
        <v>67</v>
      </c>
      <c r="DJ1000" s="401" t="n">
        <v>48</v>
      </c>
      <c r="DK1000" s="401" t="n">
        <v>144</v>
      </c>
      <c r="DL1000" s="401" t="n">
        <v>85</v>
      </c>
      <c r="DM1000" s="401" t="n">
        <v>104</v>
      </c>
      <c r="DN1000" s="401" t="n">
        <v>60</v>
      </c>
      <c r="DO1000" s="401" t="n">
        <v>196</v>
      </c>
      <c r="DP1000" s="401" t="n">
        <v>23</v>
      </c>
      <c r="DQ1000" s="401" t="n">
        <v>75</v>
      </c>
      <c r="DR1000" s="401" t="n">
        <v>156</v>
      </c>
      <c r="DS1000" s="401" t="n">
        <v>90</v>
      </c>
      <c r="DT1000" s="401" t="n">
        <v>16</v>
      </c>
      <c r="DU1000" s="401" t="n">
        <v>111</v>
      </c>
      <c r="DV1000" s="401" t="n">
        <v>147</v>
      </c>
      <c r="DW1000" s="401" t="n">
        <v>128</v>
      </c>
      <c r="DX1000" s="401" t="n">
        <v>82</v>
      </c>
      <c r="DY1000" s="401" t="n">
        <v>151</v>
      </c>
      <c r="DZ1000" s="401" t="n">
        <v>42</v>
      </c>
      <c r="EA1000" s="401" t="n">
        <v>202</v>
      </c>
      <c r="EB1000" s="401" t="n">
        <v>183</v>
      </c>
      <c r="EC1000" s="401" t="n">
        <v>76</v>
      </c>
      <c r="ED1000" s="401" t="n">
        <v>170</v>
      </c>
      <c r="EE1000" s="401" t="n">
        <v>49</v>
      </c>
      <c r="EF1000" s="401" t="n">
        <v>34</v>
      </c>
      <c r="EG1000" s="401" t="n">
        <v>164</v>
      </c>
      <c r="EH1000" s="401" t="n">
        <v>77</v>
      </c>
      <c r="EI1000" s="401" t="n">
        <v>193</v>
      </c>
      <c r="EJ1000" s="401" t="n">
        <v>36</v>
      </c>
      <c r="EK1000" s="401" t="n">
        <v>8</v>
      </c>
      <c r="EL1000" s="401" t="n">
        <v>14</v>
      </c>
      <c r="EM1000" s="401" t="n">
        <v>50</v>
      </c>
      <c r="EN1000" s="401" t="n">
        <v>175</v>
      </c>
      <c r="EO1000" s="401" t="n">
        <v>44</v>
      </c>
      <c r="EP1000" s="401" t="n">
        <v>114</v>
      </c>
      <c r="EQ1000" s="401" t="n">
        <v>99</v>
      </c>
      <c r="ER1000" s="401" t="n">
        <v>140</v>
      </c>
      <c r="ES1000" s="401" t="n">
        <v>102</v>
      </c>
      <c r="ET1000" s="401" t="n">
        <v>191</v>
      </c>
      <c r="EU1000" s="401" t="n">
        <v>87</v>
      </c>
      <c r="EV1000" s="401" t="n">
        <v>123</v>
      </c>
      <c r="EW1000" s="401" t="n">
        <v>66</v>
      </c>
      <c r="EX1000" s="401" t="n">
        <v>105</v>
      </c>
      <c r="EY1000" s="401" t="n">
        <v>152</v>
      </c>
      <c r="EZ1000" s="401" t="n">
        <v>142</v>
      </c>
      <c r="FA1000" s="401" t="n">
        <v>53</v>
      </c>
      <c r="FB1000" s="401" t="n">
        <v>180</v>
      </c>
      <c r="FC1000" s="401" t="n">
        <v>187</v>
      </c>
      <c r="FD1000" s="401" t="n">
        <v>92</v>
      </c>
      <c r="FE1000" s="401" t="n">
        <v>112</v>
      </c>
      <c r="FF1000" s="401" t="n">
        <v>155</v>
      </c>
      <c r="FG1000" s="401" t="n">
        <v>19</v>
      </c>
      <c r="FH1000" s="401" t="n">
        <v>108</v>
      </c>
      <c r="FI1000" s="401" t="n">
        <v>117</v>
      </c>
      <c r="FJ1000" s="401" t="n">
        <v>200</v>
      </c>
      <c r="FK1000" s="401" t="n">
        <v>41</v>
      </c>
      <c r="FL1000" s="401" t="n">
        <v>139</v>
      </c>
      <c r="FM1000" s="401" t="n">
        <v>101</v>
      </c>
      <c r="FN1000" s="401" t="n">
        <v>174</v>
      </c>
      <c r="FO1000" s="401" t="n">
        <v>59</v>
      </c>
      <c r="FP1000" s="401" t="n">
        <v>121</v>
      </c>
      <c r="FQ1000" s="401" t="n">
        <v>192</v>
      </c>
      <c r="FR1000" s="401" t="n">
        <v>98</v>
      </c>
      <c r="FS1000" s="401" t="n">
        <v>129</v>
      </c>
      <c r="FT1000" s="401" t="n">
        <v>38</v>
      </c>
      <c r="FU1000" s="401" t="n">
        <v>120</v>
      </c>
      <c r="FV1000" s="401" t="n">
        <v>17</v>
      </c>
      <c r="FW1000" s="401" t="n">
        <v>162</v>
      </c>
      <c r="FX1000" s="401" t="n">
        <v>29</v>
      </c>
      <c r="FY1000" s="401" t="n">
        <v>160</v>
      </c>
      <c r="FZ1000" s="401" t="n">
        <v>88</v>
      </c>
      <c r="GA1000" s="401" t="n">
        <v>131</v>
      </c>
      <c r="GB1000" s="401" t="n">
        <v>43</v>
      </c>
      <c r="GC1000" s="401" t="n">
        <v>177</v>
      </c>
      <c r="GD1000" s="401" t="n">
        <v>154</v>
      </c>
      <c r="GE1000" s="401" t="n">
        <v>149</v>
      </c>
      <c r="GF1000" s="401" t="n">
        <v>132</v>
      </c>
      <c r="GG1000" s="401" t="n">
        <v>52</v>
      </c>
      <c r="GH1000" s="401" t="n">
        <v>124</v>
      </c>
      <c r="GI1000" s="401" t="n">
        <v>168</v>
      </c>
      <c r="GJ1000" s="401" t="n">
        <v>31</v>
      </c>
      <c r="GK1000" s="401" t="n">
        <v>4</v>
      </c>
      <c r="GL1000" s="401" t="n">
        <v>58</v>
      </c>
      <c r="GM1000" s="401" t="n">
        <v>122</v>
      </c>
      <c r="GN1000" s="401" t="n">
        <v>172</v>
      </c>
      <c r="GO1000" s="401" t="n">
        <v>143</v>
      </c>
      <c r="GP1000" s="401" t="n">
        <v>65</v>
      </c>
      <c r="GQ1000" s="401" t="n">
        <v>86</v>
      </c>
      <c r="GS1000" s="401" t="n">
        <v>97</v>
      </c>
      <c r="GT1000" s="401" t="n">
        <v>80</v>
      </c>
      <c r="GU1000" s="401" t="n">
        <v>167</v>
      </c>
      <c r="GV1000" s="401" t="n">
        <v>171</v>
      </c>
      <c r="GX1000" s="401" t="n">
        <v>74</v>
      </c>
      <c r="GY1000" s="401" t="n">
        <v>30</v>
      </c>
      <c r="GZ1000" s="401" t="n">
        <v>179</v>
      </c>
      <c r="HA1000" s="401" t="n">
        <v>116</v>
      </c>
    </row>
    <row r="1002" customFormat="false" ht="12.75" hidden="false" customHeight="false" outlineLevel="0" collapsed="false">
      <c r="D1002" s="446" t="n">
        <v>203</v>
      </c>
      <c r="E1002" s="39" t="s">
        <v>250</v>
      </c>
    </row>
    <row r="1003" customFormat="false" ht="12.75" hidden="false" customHeight="false" outlineLevel="0" collapsed="false">
      <c r="E1003" s="401" t="s">
        <v>198</v>
      </c>
      <c r="F1003" s="401" t="n">
        <v>1</v>
      </c>
      <c r="G1003" s="401" t="n">
        <v>2</v>
      </c>
      <c r="H1003" s="401" t="n">
        <v>3</v>
      </c>
      <c r="I1003" s="401" t="n">
        <v>4</v>
      </c>
      <c r="J1003" s="401" t="n">
        <v>5</v>
      </c>
      <c r="K1003" s="401" t="n">
        <v>6</v>
      </c>
      <c r="L1003" s="401" t="n">
        <v>7</v>
      </c>
      <c r="M1003" s="401" t="n">
        <v>8</v>
      </c>
      <c r="N1003" s="401" t="n">
        <v>9</v>
      </c>
      <c r="O1003" s="401" t="n">
        <v>10</v>
      </c>
      <c r="P1003" s="401" t="n">
        <v>11</v>
      </c>
      <c r="Q1003" s="401" t="n">
        <v>12</v>
      </c>
      <c r="R1003" s="401" t="n">
        <v>13</v>
      </c>
      <c r="S1003" s="401" t="n">
        <v>14</v>
      </c>
      <c r="T1003" s="401" t="n">
        <v>15</v>
      </c>
      <c r="U1003" s="401" t="n">
        <v>16</v>
      </c>
      <c r="V1003" s="401" t="n">
        <v>17</v>
      </c>
      <c r="W1003" s="401" t="n">
        <v>18</v>
      </c>
      <c r="X1003" s="401" t="n">
        <v>19</v>
      </c>
      <c r="Y1003" s="401" t="n">
        <v>20</v>
      </c>
      <c r="Z1003" s="401" t="n">
        <v>21</v>
      </c>
      <c r="AA1003" s="401" t="n">
        <v>22</v>
      </c>
      <c r="AB1003" s="401" t="n">
        <v>23</v>
      </c>
      <c r="AC1003" s="401" t="n">
        <v>24</v>
      </c>
      <c r="AD1003" s="401" t="n">
        <v>25</v>
      </c>
      <c r="AE1003" s="401" t="n">
        <v>26</v>
      </c>
      <c r="AF1003" s="401" t="n">
        <v>27</v>
      </c>
      <c r="AG1003" s="401" t="n">
        <v>28</v>
      </c>
      <c r="AH1003" s="401" t="n">
        <v>29</v>
      </c>
      <c r="AI1003" s="401" t="n">
        <v>30</v>
      </c>
      <c r="AJ1003" s="401" t="n">
        <v>31</v>
      </c>
      <c r="AK1003" s="401" t="n">
        <v>32</v>
      </c>
      <c r="AL1003" s="401" t="n">
        <v>33</v>
      </c>
      <c r="AM1003" s="401" t="n">
        <v>34</v>
      </c>
      <c r="AN1003" s="401" t="n">
        <v>35</v>
      </c>
      <c r="AO1003" s="401" t="n">
        <v>36</v>
      </c>
      <c r="AP1003" s="401" t="n">
        <v>37</v>
      </c>
      <c r="AQ1003" s="401" t="n">
        <v>38</v>
      </c>
      <c r="AR1003" s="401" t="n">
        <v>39</v>
      </c>
      <c r="AS1003" s="401" t="n">
        <v>40</v>
      </c>
      <c r="AT1003" s="401" t="n">
        <v>41</v>
      </c>
      <c r="AU1003" s="401" t="n">
        <v>42</v>
      </c>
      <c r="AV1003" s="401" t="n">
        <v>43</v>
      </c>
      <c r="AW1003" s="401" t="n">
        <v>44</v>
      </c>
      <c r="AX1003" s="401" t="n">
        <v>45</v>
      </c>
      <c r="AY1003" s="401" t="n">
        <v>46</v>
      </c>
      <c r="AZ1003" s="401" t="n">
        <v>47</v>
      </c>
      <c r="BA1003" s="401" t="n">
        <v>48</v>
      </c>
      <c r="BB1003" s="401" t="n">
        <v>49</v>
      </c>
      <c r="BC1003" s="401" t="n">
        <v>50</v>
      </c>
      <c r="BD1003" s="401" t="n">
        <v>51</v>
      </c>
      <c r="BE1003" s="401" t="n">
        <v>52</v>
      </c>
      <c r="BF1003" s="401" t="n">
        <v>53</v>
      </c>
      <c r="BG1003" s="401" t="n">
        <v>54</v>
      </c>
      <c r="BH1003" s="401" t="n">
        <v>55</v>
      </c>
      <c r="BI1003" s="401" t="n">
        <v>56</v>
      </c>
      <c r="BJ1003" s="401" t="n">
        <v>57</v>
      </c>
      <c r="BK1003" s="401" t="n">
        <v>58</v>
      </c>
      <c r="BL1003" s="401" t="n">
        <v>59</v>
      </c>
      <c r="BM1003" s="401" t="n">
        <v>60</v>
      </c>
      <c r="BN1003" s="401" t="n">
        <v>61</v>
      </c>
      <c r="BO1003" s="401" t="n">
        <v>62</v>
      </c>
      <c r="BP1003" s="401" t="n">
        <v>63</v>
      </c>
      <c r="BQ1003" s="401" t="n">
        <v>64</v>
      </c>
      <c r="BR1003" s="401" t="n">
        <v>65</v>
      </c>
      <c r="BS1003" s="401" t="n">
        <v>66</v>
      </c>
      <c r="BT1003" s="401" t="n">
        <v>67</v>
      </c>
      <c r="BU1003" s="401" t="n">
        <v>68</v>
      </c>
      <c r="BV1003" s="401" t="n">
        <v>69</v>
      </c>
      <c r="BW1003" s="401" t="n">
        <v>70</v>
      </c>
      <c r="BX1003" s="401" t="n">
        <v>71</v>
      </c>
      <c r="BY1003" s="401" t="n">
        <v>72</v>
      </c>
      <c r="BZ1003" s="401" t="n">
        <v>73</v>
      </c>
      <c r="CA1003" s="401" t="n">
        <v>74</v>
      </c>
      <c r="CB1003" s="401" t="n">
        <v>75</v>
      </c>
      <c r="CC1003" s="401" t="n">
        <v>76</v>
      </c>
      <c r="CD1003" s="401" t="n">
        <v>77</v>
      </c>
      <c r="CE1003" s="401" t="n">
        <v>78</v>
      </c>
      <c r="CF1003" s="401" t="n">
        <v>79</v>
      </c>
      <c r="CG1003" s="401" t="n">
        <v>80</v>
      </c>
      <c r="CH1003" s="401" t="n">
        <v>81</v>
      </c>
      <c r="CI1003" s="401" t="n">
        <v>82</v>
      </c>
      <c r="CJ1003" s="401" t="n">
        <v>83</v>
      </c>
      <c r="CK1003" s="401" t="n">
        <v>84</v>
      </c>
      <c r="CL1003" s="401" t="n">
        <v>85</v>
      </c>
      <c r="CM1003" s="401" t="n">
        <v>86</v>
      </c>
      <c r="CN1003" s="401" t="n">
        <v>87</v>
      </c>
      <c r="CO1003" s="401" t="n">
        <v>88</v>
      </c>
      <c r="CP1003" s="401" t="n">
        <v>89</v>
      </c>
      <c r="CQ1003" s="401" t="n">
        <v>90</v>
      </c>
      <c r="CR1003" s="401" t="n">
        <v>91</v>
      </c>
      <c r="CS1003" s="401" t="n">
        <v>92</v>
      </c>
      <c r="CT1003" s="401" t="n">
        <v>93</v>
      </c>
      <c r="CU1003" s="401" t="n">
        <v>94</v>
      </c>
      <c r="CV1003" s="401" t="n">
        <v>95</v>
      </c>
      <c r="CW1003" s="401" t="n">
        <v>96</v>
      </c>
      <c r="CX1003" s="401" t="n">
        <v>97</v>
      </c>
      <c r="CY1003" s="401" t="n">
        <v>98</v>
      </c>
      <c r="CZ1003" s="401" t="n">
        <v>99</v>
      </c>
      <c r="DA1003" s="401" t="n">
        <v>100</v>
      </c>
      <c r="DB1003" s="401" t="n">
        <v>101</v>
      </c>
      <c r="DC1003" s="401" t="n">
        <v>102</v>
      </c>
      <c r="DD1003" s="401" t="n">
        <v>103</v>
      </c>
      <c r="DE1003" s="401" t="n">
        <v>104</v>
      </c>
      <c r="DF1003" s="401" t="n">
        <v>105</v>
      </c>
      <c r="DG1003" s="401" t="n">
        <v>106</v>
      </c>
      <c r="DH1003" s="401" t="n">
        <v>107</v>
      </c>
      <c r="DI1003" s="401" t="n">
        <v>108</v>
      </c>
      <c r="DJ1003" s="401" t="n">
        <v>109</v>
      </c>
      <c r="DK1003" s="401" t="n">
        <v>110</v>
      </c>
      <c r="DL1003" s="401" t="n">
        <v>111</v>
      </c>
      <c r="DM1003" s="401" t="n">
        <v>112</v>
      </c>
      <c r="DN1003" s="401" t="n">
        <v>113</v>
      </c>
      <c r="DO1003" s="401" t="n">
        <v>114</v>
      </c>
      <c r="DP1003" s="401" t="n">
        <v>115</v>
      </c>
      <c r="DQ1003" s="401" t="n">
        <v>116</v>
      </c>
      <c r="DR1003" s="401" t="n">
        <v>117</v>
      </c>
      <c r="DS1003" s="401" t="n">
        <v>118</v>
      </c>
      <c r="DT1003" s="401" t="n">
        <v>119</v>
      </c>
      <c r="DU1003" s="401" t="n">
        <v>120</v>
      </c>
      <c r="DV1003" s="401" t="n">
        <v>121</v>
      </c>
      <c r="DW1003" s="401" t="n">
        <v>122</v>
      </c>
      <c r="DX1003" s="401" t="n">
        <v>123</v>
      </c>
      <c r="DY1003" s="401" t="n">
        <v>124</v>
      </c>
      <c r="DZ1003" s="401" t="n">
        <v>125</v>
      </c>
      <c r="EA1003" s="401" t="n">
        <v>126</v>
      </c>
      <c r="EB1003" s="401" t="n">
        <v>127</v>
      </c>
      <c r="EC1003" s="401" t="n">
        <v>128</v>
      </c>
      <c r="ED1003" s="401" t="n">
        <v>129</v>
      </c>
      <c r="EE1003" s="401" t="n">
        <v>130</v>
      </c>
      <c r="EF1003" s="401" t="n">
        <v>131</v>
      </c>
      <c r="EG1003" s="401" t="n">
        <v>132</v>
      </c>
      <c r="EH1003" s="401" t="n">
        <v>133</v>
      </c>
      <c r="EI1003" s="401" t="n">
        <v>134</v>
      </c>
      <c r="EJ1003" s="401" t="n">
        <v>135</v>
      </c>
      <c r="EK1003" s="401" t="n">
        <v>136</v>
      </c>
      <c r="EL1003" s="401" t="n">
        <v>137</v>
      </c>
      <c r="EM1003" s="401" t="n">
        <v>138</v>
      </c>
      <c r="EN1003" s="401" t="n">
        <v>139</v>
      </c>
      <c r="EO1003" s="401" t="n">
        <v>140</v>
      </c>
      <c r="EP1003" s="401" t="n">
        <v>141</v>
      </c>
      <c r="EQ1003" s="401" t="n">
        <v>142</v>
      </c>
      <c r="ER1003" s="401" t="n">
        <v>143</v>
      </c>
      <c r="ES1003" s="401" t="n">
        <v>144</v>
      </c>
      <c r="ET1003" s="401" t="n">
        <v>145</v>
      </c>
      <c r="EU1003" s="401" t="n">
        <v>146</v>
      </c>
      <c r="EV1003" s="401" t="n">
        <v>147</v>
      </c>
      <c r="EW1003" s="401" t="n">
        <v>148</v>
      </c>
      <c r="EX1003" s="401" t="n">
        <v>149</v>
      </c>
      <c r="EY1003" s="401" t="n">
        <v>150</v>
      </c>
      <c r="EZ1003" s="401" t="n">
        <v>151</v>
      </c>
      <c r="FA1003" s="401" t="n">
        <v>152</v>
      </c>
      <c r="FB1003" s="401" t="n">
        <v>153</v>
      </c>
      <c r="FC1003" s="401" t="n">
        <v>154</v>
      </c>
      <c r="FD1003" s="401" t="n">
        <v>155</v>
      </c>
      <c r="FE1003" s="401" t="n">
        <v>156</v>
      </c>
      <c r="FF1003" s="401" t="n">
        <v>157</v>
      </c>
      <c r="FG1003" s="401" t="n">
        <v>158</v>
      </c>
      <c r="FH1003" s="401" t="n">
        <v>159</v>
      </c>
      <c r="FI1003" s="401" t="n">
        <v>160</v>
      </c>
      <c r="FJ1003" s="401" t="n">
        <v>161</v>
      </c>
      <c r="FK1003" s="401" t="n">
        <v>162</v>
      </c>
      <c r="FL1003" s="401" t="n">
        <v>163</v>
      </c>
      <c r="FM1003" s="401" t="n">
        <v>164</v>
      </c>
      <c r="FN1003" s="401" t="n">
        <v>165</v>
      </c>
      <c r="FO1003" s="401" t="n">
        <v>166</v>
      </c>
      <c r="FP1003" s="401" t="n">
        <v>167</v>
      </c>
      <c r="FQ1003" s="401" t="n">
        <v>168</v>
      </c>
      <c r="FR1003" s="401" t="n">
        <v>169</v>
      </c>
      <c r="FS1003" s="401" t="n">
        <v>170</v>
      </c>
      <c r="FT1003" s="401" t="n">
        <v>171</v>
      </c>
      <c r="FU1003" s="401" t="n">
        <v>172</v>
      </c>
      <c r="FV1003" s="401" t="n">
        <v>173</v>
      </c>
      <c r="FW1003" s="401" t="n">
        <v>174</v>
      </c>
      <c r="FX1003" s="401" t="n">
        <v>175</v>
      </c>
      <c r="FY1003" s="401" t="n">
        <v>176</v>
      </c>
      <c r="FZ1003" s="401" t="n">
        <v>177</v>
      </c>
      <c r="GA1003" s="401" t="n">
        <v>178</v>
      </c>
      <c r="GB1003" s="401" t="n">
        <v>179</v>
      </c>
      <c r="GC1003" s="401" t="n">
        <v>180</v>
      </c>
      <c r="GD1003" s="401" t="n">
        <v>181</v>
      </c>
      <c r="GE1003" s="401" t="n">
        <v>182</v>
      </c>
      <c r="GF1003" s="401" t="n">
        <v>183</v>
      </c>
      <c r="GG1003" s="401" t="n">
        <v>184</v>
      </c>
      <c r="GH1003" s="401" t="n">
        <v>185</v>
      </c>
      <c r="GI1003" s="401" t="n">
        <v>186</v>
      </c>
      <c r="GJ1003" s="401" t="n">
        <v>187</v>
      </c>
      <c r="GK1003" s="401" t="n">
        <v>188</v>
      </c>
      <c r="GL1003" s="401" t="n">
        <v>189</v>
      </c>
      <c r="GM1003" s="401" t="n">
        <v>190</v>
      </c>
      <c r="GN1003" s="401" t="n">
        <v>191</v>
      </c>
      <c r="GO1003" s="401" t="n">
        <v>192</v>
      </c>
      <c r="GP1003" s="401" t="n">
        <v>193</v>
      </c>
      <c r="GQ1003" s="401" t="n">
        <v>194</v>
      </c>
      <c r="GR1003" s="401" t="n">
        <v>195</v>
      </c>
      <c r="GS1003" s="401" t="n">
        <v>196</v>
      </c>
      <c r="GT1003" s="401" t="n">
        <v>197</v>
      </c>
      <c r="GU1003" s="401" t="n">
        <v>198</v>
      </c>
      <c r="GV1003" s="401" t="n">
        <v>199</v>
      </c>
      <c r="GX1003" s="401" t="n">
        <v>200</v>
      </c>
      <c r="GY1003" s="401" t="n">
        <v>201</v>
      </c>
      <c r="GZ1003" s="401" t="n">
        <v>202</v>
      </c>
      <c r="HA1003" s="401" t="n">
        <v>203</v>
      </c>
    </row>
    <row r="1004" customFormat="false" ht="12.75" hidden="false" customHeight="false" outlineLevel="0" collapsed="false">
      <c r="E1004" s="401" t="s">
        <v>225</v>
      </c>
      <c r="F1004" s="401" t="n">
        <v>187</v>
      </c>
      <c r="G1004" s="401" t="n">
        <v>68</v>
      </c>
      <c r="H1004" s="401" t="n">
        <v>197</v>
      </c>
      <c r="I1004" s="401" t="n">
        <v>2</v>
      </c>
      <c r="J1004" s="401" t="n">
        <v>163</v>
      </c>
      <c r="K1004" s="401" t="n">
        <v>73</v>
      </c>
      <c r="L1004" s="401" t="n">
        <v>185</v>
      </c>
      <c r="M1004" s="401" t="n">
        <v>55</v>
      </c>
      <c r="N1004" s="401" t="n">
        <v>150</v>
      </c>
      <c r="O1004" s="401" t="n">
        <v>61</v>
      </c>
      <c r="P1004" s="401" t="n">
        <v>153</v>
      </c>
      <c r="Q1004" s="401" t="n">
        <v>140</v>
      </c>
      <c r="R1004" s="401" t="n">
        <v>167</v>
      </c>
      <c r="S1004" s="401" t="n">
        <v>171</v>
      </c>
      <c r="T1004" s="401" t="n">
        <v>114</v>
      </c>
      <c r="U1004" s="401" t="n">
        <v>40</v>
      </c>
      <c r="V1004" s="401" t="n">
        <v>178</v>
      </c>
      <c r="W1004" s="401" t="n">
        <v>137</v>
      </c>
      <c r="X1004" s="401" t="n">
        <v>191</v>
      </c>
      <c r="Y1004" s="401" t="n">
        <v>63</v>
      </c>
      <c r="Z1004" s="401" t="n">
        <v>155</v>
      </c>
      <c r="AA1004" s="401" t="n">
        <v>78</v>
      </c>
      <c r="AB1004" s="401" t="n">
        <v>86</v>
      </c>
      <c r="AC1004" s="401" t="n">
        <v>122</v>
      </c>
      <c r="AD1004" s="401" t="n">
        <v>38</v>
      </c>
      <c r="AE1004" s="401" t="n">
        <v>149</v>
      </c>
      <c r="AF1004" s="401" t="n">
        <v>95</v>
      </c>
      <c r="AG1004" s="401" t="n">
        <v>25</v>
      </c>
      <c r="AH1004" s="401" t="n">
        <v>100</v>
      </c>
      <c r="AI1004" s="401" t="n">
        <v>13</v>
      </c>
      <c r="AJ1004" s="401" t="n">
        <v>65</v>
      </c>
      <c r="AK1004" s="401" t="n">
        <v>3</v>
      </c>
      <c r="AL1004" s="401" t="n">
        <v>70</v>
      </c>
      <c r="AM1004" s="401" t="n">
        <v>106</v>
      </c>
      <c r="AN1004" s="401" t="n">
        <v>189</v>
      </c>
      <c r="AO1004" s="401" t="n">
        <v>74</v>
      </c>
      <c r="AP1004" s="401" t="n">
        <v>103</v>
      </c>
      <c r="AQ1004" s="401" t="n">
        <v>82</v>
      </c>
      <c r="AR1004" s="401" t="n">
        <v>126</v>
      </c>
      <c r="AS1004" s="401" t="n">
        <v>18</v>
      </c>
      <c r="AT1004" s="401" t="n">
        <v>145</v>
      </c>
      <c r="AU1004" s="401" t="n">
        <v>165</v>
      </c>
      <c r="AV1004" s="401" t="n">
        <v>44</v>
      </c>
      <c r="AW1004" s="401" t="n">
        <v>160</v>
      </c>
      <c r="AX1004" s="401" t="n">
        <v>203</v>
      </c>
      <c r="AY1004" s="401" t="n">
        <v>17</v>
      </c>
      <c r="AZ1004" s="401" t="n">
        <v>169</v>
      </c>
      <c r="BA1004" s="401" t="n">
        <v>89</v>
      </c>
      <c r="BB1004" s="401" t="n">
        <v>92</v>
      </c>
      <c r="BC1004" s="401" t="n">
        <v>199</v>
      </c>
      <c r="BD1004" s="401" t="n">
        <v>159</v>
      </c>
      <c r="BE1004" s="401" t="n">
        <v>94</v>
      </c>
      <c r="BF1004" s="401" t="n">
        <v>51</v>
      </c>
      <c r="BG1004" s="401" t="n">
        <v>77</v>
      </c>
      <c r="BH1004" s="401" t="n">
        <v>56</v>
      </c>
      <c r="BI1004" s="401" t="n">
        <v>52</v>
      </c>
      <c r="BJ1004" s="401" t="n">
        <v>170</v>
      </c>
      <c r="BK1004" s="401" t="n">
        <v>84</v>
      </c>
      <c r="BL1004" s="401" t="n">
        <v>202</v>
      </c>
      <c r="BM1004" s="401" t="n">
        <v>176</v>
      </c>
      <c r="BN1004" s="401" t="n">
        <v>180</v>
      </c>
      <c r="BO1004" s="401" t="n">
        <v>123</v>
      </c>
      <c r="BP1004" s="401" t="n">
        <v>116</v>
      </c>
      <c r="BQ1004" s="401" t="n">
        <v>98</v>
      </c>
      <c r="BR1004" s="401" t="n">
        <v>181</v>
      </c>
      <c r="BS1004" s="401" t="n">
        <v>135</v>
      </c>
      <c r="BT1004" s="401" t="n">
        <v>5</v>
      </c>
      <c r="BU1004" s="401" t="n">
        <v>141</v>
      </c>
      <c r="BV1004" s="401" t="n">
        <v>36</v>
      </c>
      <c r="BW1004" s="401" t="n">
        <v>196</v>
      </c>
      <c r="BX1004" s="401" t="n">
        <v>88</v>
      </c>
      <c r="BY1004" s="401" t="n">
        <v>4</v>
      </c>
      <c r="BZ1004" s="401" t="n">
        <v>104</v>
      </c>
      <c r="CA1004" s="401" t="n">
        <v>97</v>
      </c>
      <c r="CB1004" s="401" t="n">
        <v>121</v>
      </c>
      <c r="CC1004" s="401" t="n">
        <v>15</v>
      </c>
      <c r="CD1004" s="401" t="n">
        <v>80</v>
      </c>
      <c r="CE1004" s="401" t="n">
        <v>10</v>
      </c>
      <c r="CF1004" s="401" t="n">
        <v>27</v>
      </c>
      <c r="CG1004" s="401" t="n">
        <v>192</v>
      </c>
      <c r="CH1004" s="401" t="n">
        <v>34</v>
      </c>
      <c r="CI1004" s="401" t="n">
        <v>154</v>
      </c>
      <c r="CJ1004" s="401" t="n">
        <v>85</v>
      </c>
      <c r="CK1004" s="401" t="n">
        <v>190</v>
      </c>
      <c r="CL1004" s="401" t="n">
        <v>19</v>
      </c>
      <c r="CM1004" s="401" t="n">
        <v>33</v>
      </c>
      <c r="CN1004" s="401" t="n">
        <v>156</v>
      </c>
      <c r="CO1004" s="401" t="n">
        <v>75</v>
      </c>
      <c r="CP1004" s="401" t="n">
        <v>142</v>
      </c>
      <c r="CQ1004" s="401" t="n">
        <v>147</v>
      </c>
      <c r="CR1004" s="401" t="n">
        <v>133</v>
      </c>
      <c r="CS1004" s="401" t="n">
        <v>113</v>
      </c>
      <c r="CT1004" s="401" t="n">
        <v>11</v>
      </c>
      <c r="CU1004" s="401" t="n">
        <v>43</v>
      </c>
      <c r="CV1004" s="401" t="n">
        <v>201</v>
      </c>
      <c r="CW1004" s="401" t="n">
        <v>125</v>
      </c>
      <c r="CX1004" s="401" t="n">
        <v>144</v>
      </c>
      <c r="CY1004" s="401" t="n">
        <v>109</v>
      </c>
      <c r="CZ1004" s="401" t="n">
        <v>186</v>
      </c>
      <c r="DA1004" s="401" t="n">
        <v>81</v>
      </c>
      <c r="DB1004" s="401" t="n">
        <v>99</v>
      </c>
      <c r="DC1004" s="401" t="n">
        <v>173</v>
      </c>
      <c r="DD1004" s="401" t="n">
        <v>102</v>
      </c>
      <c r="DE1004" s="401" t="n">
        <v>87</v>
      </c>
      <c r="DF1004" s="401" t="n">
        <v>62</v>
      </c>
      <c r="DG1004" s="401" t="n">
        <v>57</v>
      </c>
      <c r="DH1004" s="401" t="n">
        <v>174</v>
      </c>
      <c r="DI1004" s="401" t="n">
        <v>90</v>
      </c>
      <c r="DJ1004" s="401" t="n">
        <v>71</v>
      </c>
      <c r="DK1004" s="401" t="n">
        <v>91</v>
      </c>
      <c r="DL1004" s="401" t="n">
        <v>24</v>
      </c>
      <c r="DM1004" s="401" t="n">
        <v>28</v>
      </c>
      <c r="DN1004" s="401" t="n">
        <v>164</v>
      </c>
      <c r="DO1004" s="401" t="n">
        <v>66</v>
      </c>
      <c r="DP1004" s="401" t="n">
        <v>131</v>
      </c>
      <c r="DQ1004" s="401" t="n">
        <v>60</v>
      </c>
      <c r="DR1004" s="401" t="n">
        <v>158</v>
      </c>
      <c r="DS1004" s="401" t="n">
        <v>120</v>
      </c>
      <c r="DT1004" s="401" t="n">
        <v>53</v>
      </c>
      <c r="DU1004" s="401" t="n">
        <v>179</v>
      </c>
      <c r="DV1004" s="401" t="n">
        <v>124</v>
      </c>
      <c r="DW1004" s="401" t="n">
        <v>110</v>
      </c>
      <c r="DX1004" s="401" t="n">
        <v>47</v>
      </c>
      <c r="DY1004" s="401" t="n">
        <v>76</v>
      </c>
      <c r="DZ1004" s="401" t="n">
        <v>83</v>
      </c>
      <c r="EA1004" s="401" t="n">
        <v>12</v>
      </c>
      <c r="EB1004" s="401" t="n">
        <v>161</v>
      </c>
      <c r="EC1004" s="401" t="n">
        <v>119</v>
      </c>
      <c r="ED1004" s="401" t="n">
        <v>6</v>
      </c>
      <c r="EE1004" s="401" t="n">
        <v>37</v>
      </c>
      <c r="EF1004" s="401" t="n">
        <v>157</v>
      </c>
      <c r="EG1004" s="401" t="n">
        <v>128</v>
      </c>
      <c r="EH1004" s="401" t="n">
        <v>105</v>
      </c>
      <c r="EI1004" s="401" t="n">
        <v>148</v>
      </c>
      <c r="EJ1004" s="401" t="n">
        <v>198</v>
      </c>
      <c r="EK1004" s="401" t="n">
        <v>139</v>
      </c>
      <c r="EL1004" s="401" t="n">
        <v>49</v>
      </c>
      <c r="EM1004" s="401" t="n">
        <v>200</v>
      </c>
      <c r="EN1004" s="401" t="n">
        <v>67</v>
      </c>
      <c r="EO1004" s="401" t="n">
        <v>118</v>
      </c>
      <c r="EP1004" s="401" t="n">
        <v>117</v>
      </c>
      <c r="EQ1004" s="401" t="n">
        <v>8</v>
      </c>
      <c r="ER1004" s="401" t="n">
        <v>177</v>
      </c>
      <c r="ES1004" s="401" t="n">
        <v>175</v>
      </c>
      <c r="ET1004" s="401" t="n">
        <v>168</v>
      </c>
      <c r="EU1004" s="401" t="n">
        <v>20</v>
      </c>
      <c r="EV1004" s="401" t="n">
        <v>130</v>
      </c>
      <c r="EW1004" s="401" t="n">
        <v>184</v>
      </c>
      <c r="EX1004" s="401" t="n">
        <v>26</v>
      </c>
      <c r="EY1004" s="401" t="n">
        <v>111</v>
      </c>
      <c r="EZ1004" s="401" t="n">
        <v>194</v>
      </c>
      <c r="FA1004" s="401" t="n">
        <v>30</v>
      </c>
      <c r="FB1004" s="401" t="n">
        <v>127</v>
      </c>
      <c r="FC1004" s="401" t="n">
        <v>21</v>
      </c>
      <c r="FD1004" s="401" t="n">
        <v>64</v>
      </c>
      <c r="FE1004" s="401" t="n">
        <v>172</v>
      </c>
      <c r="FF1004" s="401" t="n">
        <v>188</v>
      </c>
      <c r="FG1004" s="401" t="n">
        <v>132</v>
      </c>
      <c r="FH1004" s="401" t="n">
        <v>152</v>
      </c>
      <c r="FI1004" s="401" t="n">
        <v>41</v>
      </c>
      <c r="FJ1004" s="401" t="n">
        <v>138</v>
      </c>
      <c r="FK1004" s="401" t="n">
        <v>134</v>
      </c>
      <c r="FL1004" s="401" t="n">
        <v>115</v>
      </c>
      <c r="FM1004" s="401" t="n">
        <v>1</v>
      </c>
      <c r="FN1004" s="401" t="n">
        <v>146</v>
      </c>
      <c r="FO1004" s="401" t="n">
        <v>182</v>
      </c>
      <c r="FP1004" s="401" t="n">
        <v>195</v>
      </c>
      <c r="FQ1004" s="401" t="n">
        <v>162</v>
      </c>
      <c r="FR1004" s="401" t="n">
        <v>48</v>
      </c>
      <c r="FS1004" s="401" t="n">
        <v>101</v>
      </c>
      <c r="FT1004" s="401" t="n">
        <v>39</v>
      </c>
      <c r="FU1004" s="401" t="n">
        <v>79</v>
      </c>
      <c r="FV1004" s="401" t="n">
        <v>69</v>
      </c>
      <c r="FW1004" s="401" t="n">
        <v>112</v>
      </c>
      <c r="FX1004" s="401" t="n">
        <v>16</v>
      </c>
      <c r="FY1004" s="401" t="n">
        <v>42</v>
      </c>
      <c r="FZ1004" s="401" t="n">
        <v>129</v>
      </c>
      <c r="GA1004" s="401" t="n">
        <v>32</v>
      </c>
      <c r="GB1004" s="401" t="n">
        <v>143</v>
      </c>
      <c r="GC1004" s="401" t="n">
        <v>151</v>
      </c>
      <c r="GD1004" s="401" t="n">
        <v>72</v>
      </c>
      <c r="GE1004" s="401" t="n">
        <v>35</v>
      </c>
      <c r="GF1004" s="401" t="n">
        <v>107</v>
      </c>
      <c r="GG1004" s="401" t="n">
        <v>93</v>
      </c>
      <c r="GH1004" s="401" t="n">
        <v>183</v>
      </c>
      <c r="GI1004" s="401" t="n">
        <v>45</v>
      </c>
      <c r="GJ1004" s="401" t="n">
        <v>29</v>
      </c>
      <c r="GK1004" s="401" t="n">
        <v>9</v>
      </c>
      <c r="GL1004" s="401" t="n">
        <v>193</v>
      </c>
      <c r="GM1004" s="401" t="n">
        <v>136</v>
      </c>
      <c r="GN1004" s="401" t="n">
        <v>54</v>
      </c>
      <c r="GO1004" s="401" t="n">
        <v>59</v>
      </c>
      <c r="GP1004" s="401" t="n">
        <v>22</v>
      </c>
      <c r="GQ1004" s="401" t="n">
        <v>31</v>
      </c>
      <c r="GR1004" s="401" t="n">
        <v>46</v>
      </c>
      <c r="GS1004" s="401" t="n">
        <v>50</v>
      </c>
      <c r="GT1004" s="401" t="n">
        <v>23</v>
      </c>
      <c r="GU1004" s="401" t="n">
        <v>14</v>
      </c>
      <c r="GV1004" s="401" t="n">
        <v>108</v>
      </c>
      <c r="GX1004" s="401" t="n">
        <v>7</v>
      </c>
      <c r="GY1004" s="401" t="n">
        <v>58</v>
      </c>
      <c r="GZ1004" s="401" t="n">
        <v>166</v>
      </c>
      <c r="HA1004" s="401" t="n">
        <v>96</v>
      </c>
    </row>
    <row r="1005" customFormat="false" ht="12.75" hidden="false" customHeight="false" outlineLevel="0" collapsed="false">
      <c r="E1005" s="401" t="s">
        <v>227</v>
      </c>
      <c r="F1005" s="401" t="n">
        <v>29</v>
      </c>
      <c r="G1005" s="401" t="n">
        <v>126</v>
      </c>
      <c r="H1005" s="401" t="n">
        <v>34</v>
      </c>
      <c r="I1005" s="401" t="n">
        <v>162</v>
      </c>
      <c r="J1005" s="401" t="n">
        <v>123</v>
      </c>
      <c r="K1005" s="401" t="n">
        <v>32</v>
      </c>
      <c r="L1005" s="401" t="n">
        <v>96</v>
      </c>
      <c r="M1005" s="401" t="n">
        <v>171</v>
      </c>
      <c r="N1005" s="401" t="n">
        <v>17</v>
      </c>
      <c r="O1005" s="401" t="n">
        <v>22</v>
      </c>
      <c r="P1005" s="401" t="n">
        <v>104</v>
      </c>
      <c r="Q1005" s="401" t="n">
        <v>145</v>
      </c>
      <c r="R1005" s="401" t="n">
        <v>54</v>
      </c>
      <c r="S1005" s="401" t="n">
        <v>72</v>
      </c>
      <c r="T1005" s="401" t="n">
        <v>127</v>
      </c>
      <c r="U1005" s="401" t="n">
        <v>2</v>
      </c>
      <c r="V1005" s="401" t="n">
        <v>13</v>
      </c>
      <c r="W1005" s="401" t="n">
        <v>110</v>
      </c>
      <c r="X1005" s="401" t="n">
        <v>65</v>
      </c>
      <c r="Y1005" s="401" t="n">
        <v>88</v>
      </c>
      <c r="Z1005" s="401" t="n">
        <v>190</v>
      </c>
      <c r="AA1005" s="401" t="n">
        <v>93</v>
      </c>
      <c r="AB1005" s="401" t="n">
        <v>129</v>
      </c>
      <c r="AC1005" s="401" t="n">
        <v>102</v>
      </c>
      <c r="AD1005" s="401" t="n">
        <v>156</v>
      </c>
      <c r="AE1005" s="401" t="n">
        <v>48</v>
      </c>
      <c r="AF1005" s="401" t="n">
        <v>148</v>
      </c>
      <c r="AG1005" s="401" t="n">
        <v>45</v>
      </c>
      <c r="AH1005" s="401" t="n">
        <v>153</v>
      </c>
      <c r="AI1005" s="401" t="n">
        <v>31</v>
      </c>
      <c r="AJ1005" s="401" t="n">
        <v>67</v>
      </c>
      <c r="AK1005" s="401" t="n">
        <v>19</v>
      </c>
      <c r="AL1005" s="401" t="n">
        <v>134</v>
      </c>
      <c r="AM1005" s="401" t="n">
        <v>167</v>
      </c>
      <c r="AN1005" s="401" t="n">
        <v>107</v>
      </c>
      <c r="AO1005" s="401" t="n">
        <v>115</v>
      </c>
      <c r="AP1005" s="401" t="n">
        <v>198</v>
      </c>
      <c r="AQ1005" s="401" t="n">
        <v>80</v>
      </c>
      <c r="AR1005" s="401" t="n">
        <v>136</v>
      </c>
      <c r="AS1005" s="401" t="n">
        <v>74</v>
      </c>
      <c r="AT1005" s="401" t="n">
        <v>185</v>
      </c>
      <c r="AU1005" s="401" t="n">
        <v>46</v>
      </c>
      <c r="AV1005" s="401" t="n">
        <v>142</v>
      </c>
      <c r="AW1005" s="401" t="n">
        <v>8</v>
      </c>
      <c r="AX1005" s="401" t="n">
        <v>82</v>
      </c>
      <c r="AY1005" s="401" t="n">
        <v>114</v>
      </c>
      <c r="AZ1005" s="401" t="n">
        <v>143</v>
      </c>
      <c r="BA1005" s="401" t="n">
        <v>130</v>
      </c>
      <c r="BB1005" s="401" t="n">
        <v>86</v>
      </c>
      <c r="BC1005" s="401" t="n">
        <v>182</v>
      </c>
      <c r="BD1005" s="401" t="n">
        <v>87</v>
      </c>
      <c r="BE1005" s="401" t="n">
        <v>189</v>
      </c>
      <c r="BF1005" s="401" t="n">
        <v>147</v>
      </c>
      <c r="BG1005" s="401" t="n">
        <v>37</v>
      </c>
      <c r="BH1005" s="401" t="n">
        <v>141</v>
      </c>
      <c r="BI1005" s="401" t="n">
        <v>202</v>
      </c>
      <c r="BJ1005" s="401" t="n">
        <v>168</v>
      </c>
      <c r="BK1005" s="401" t="n">
        <v>146</v>
      </c>
      <c r="BL1005" s="401" t="n">
        <v>172</v>
      </c>
      <c r="BM1005" s="401" t="n">
        <v>11</v>
      </c>
      <c r="BN1005" s="401" t="n">
        <v>150</v>
      </c>
      <c r="BO1005" s="401" t="n">
        <v>36</v>
      </c>
      <c r="BP1005" s="401" t="n">
        <v>101</v>
      </c>
      <c r="BQ1005" s="401" t="n">
        <v>20</v>
      </c>
      <c r="BR1005" s="401" t="n">
        <v>42</v>
      </c>
      <c r="BS1005" s="401" t="n">
        <v>55</v>
      </c>
      <c r="BT1005" s="401" t="n">
        <v>163</v>
      </c>
      <c r="BU1005" s="401" t="n">
        <v>35</v>
      </c>
      <c r="BV1005" s="401" t="n">
        <v>41</v>
      </c>
      <c r="BW1005" s="401" t="n">
        <v>177</v>
      </c>
      <c r="BX1005" s="401" t="n">
        <v>154</v>
      </c>
      <c r="BY1005" s="401" t="n">
        <v>38</v>
      </c>
      <c r="BZ1005" s="401" t="n">
        <v>99</v>
      </c>
      <c r="CA1005" s="401" t="n">
        <v>16</v>
      </c>
      <c r="CB1005" s="401" t="n">
        <v>76</v>
      </c>
      <c r="CC1005" s="401" t="n">
        <v>152</v>
      </c>
      <c r="CD1005" s="401" t="n">
        <v>90</v>
      </c>
      <c r="CE1005" s="401" t="n">
        <v>165</v>
      </c>
      <c r="CF1005" s="401" t="n">
        <v>125</v>
      </c>
      <c r="CG1005" s="401" t="n">
        <v>178</v>
      </c>
      <c r="CH1005" s="401" t="n">
        <v>108</v>
      </c>
      <c r="CI1005" s="401" t="n">
        <v>18</v>
      </c>
      <c r="CJ1005" s="401" t="n">
        <v>60</v>
      </c>
      <c r="CK1005" s="401" t="n">
        <v>187</v>
      </c>
      <c r="CL1005" s="401" t="n">
        <v>28</v>
      </c>
      <c r="CM1005" s="401" t="n">
        <v>100</v>
      </c>
      <c r="CN1005" s="401" t="n">
        <v>183</v>
      </c>
      <c r="CO1005" s="401" t="n">
        <v>170</v>
      </c>
      <c r="CP1005" s="401" t="n">
        <v>157</v>
      </c>
      <c r="CQ1005" s="401" t="n">
        <v>58</v>
      </c>
      <c r="CR1005" s="401" t="n">
        <v>44</v>
      </c>
      <c r="CS1005" s="401" t="n">
        <v>69</v>
      </c>
      <c r="CT1005" s="401" t="n">
        <v>92</v>
      </c>
      <c r="CU1005" s="401" t="n">
        <v>103</v>
      </c>
      <c r="CV1005" s="401" t="n">
        <v>52</v>
      </c>
      <c r="CW1005" s="401" t="n">
        <v>199</v>
      </c>
      <c r="CX1005" s="401" t="n">
        <v>40</v>
      </c>
      <c r="CY1005" s="401" t="n">
        <v>195</v>
      </c>
      <c r="CZ1005" s="401" t="n">
        <v>131</v>
      </c>
      <c r="DA1005" s="401" t="n">
        <v>51</v>
      </c>
      <c r="DB1005" s="401" t="n">
        <v>179</v>
      </c>
      <c r="DC1005" s="401" t="n">
        <v>89</v>
      </c>
      <c r="DD1005" s="401" t="n">
        <v>155</v>
      </c>
      <c r="DE1005" s="401" t="n">
        <v>7</v>
      </c>
      <c r="DF1005" s="401" t="n">
        <v>39</v>
      </c>
      <c r="DG1005" s="401" t="n">
        <v>184</v>
      </c>
      <c r="DH1005" s="401" t="n">
        <v>105</v>
      </c>
      <c r="DI1005" s="401" t="n">
        <v>201</v>
      </c>
      <c r="DJ1005" s="401" t="n">
        <v>197</v>
      </c>
      <c r="DK1005" s="401" t="n">
        <v>47</v>
      </c>
      <c r="DL1005" s="401" t="n">
        <v>30</v>
      </c>
      <c r="DM1005" s="401" t="n">
        <v>196</v>
      </c>
      <c r="DN1005" s="401" t="n">
        <v>59</v>
      </c>
      <c r="DO1005" s="401" t="n">
        <v>158</v>
      </c>
      <c r="DP1005" s="401" t="n">
        <v>161</v>
      </c>
      <c r="DQ1005" s="401" t="n">
        <v>120</v>
      </c>
      <c r="DR1005" s="401" t="n">
        <v>149</v>
      </c>
      <c r="DS1005" s="401" t="n">
        <v>176</v>
      </c>
      <c r="DT1005" s="401" t="n">
        <v>132</v>
      </c>
      <c r="DU1005" s="401" t="n">
        <v>1</v>
      </c>
      <c r="DV1005" s="401" t="n">
        <v>109</v>
      </c>
      <c r="DW1005" s="401" t="n">
        <v>83</v>
      </c>
      <c r="DX1005" s="401" t="n">
        <v>77</v>
      </c>
      <c r="DY1005" s="401" t="n">
        <v>116</v>
      </c>
      <c r="DZ1005" s="401" t="n">
        <v>191</v>
      </c>
      <c r="EA1005" s="401" t="n">
        <v>62</v>
      </c>
      <c r="EB1005" s="401" t="n">
        <v>84</v>
      </c>
      <c r="EC1005" s="401" t="n">
        <v>144</v>
      </c>
      <c r="ED1005" s="401" t="n">
        <v>138</v>
      </c>
      <c r="EE1005" s="401" t="n">
        <v>128</v>
      </c>
      <c r="EF1005" s="401" t="n">
        <v>160</v>
      </c>
      <c r="EG1005" s="401" t="n">
        <v>63</v>
      </c>
      <c r="EH1005" s="401" t="n">
        <v>112</v>
      </c>
      <c r="EI1005" s="401" t="n">
        <v>78</v>
      </c>
      <c r="EJ1005" s="401" t="n">
        <v>23</v>
      </c>
      <c r="EK1005" s="401" t="n">
        <v>174</v>
      </c>
      <c r="EL1005" s="401" t="n">
        <v>118</v>
      </c>
      <c r="EM1005" s="401" t="n">
        <v>95</v>
      </c>
      <c r="EN1005" s="401" t="n">
        <v>180</v>
      </c>
      <c r="EO1005" s="401" t="n">
        <v>194</v>
      </c>
      <c r="EP1005" s="401" t="n">
        <v>53</v>
      </c>
      <c r="EQ1005" s="401" t="n">
        <v>43</v>
      </c>
      <c r="ER1005" s="401" t="n">
        <v>4</v>
      </c>
      <c r="ES1005" s="401" t="n">
        <v>91</v>
      </c>
      <c r="ET1005" s="401" t="n">
        <v>6</v>
      </c>
      <c r="EU1005" s="401" t="n">
        <v>140</v>
      </c>
      <c r="EV1005" s="401" t="n">
        <v>14</v>
      </c>
      <c r="EW1005" s="401" t="n">
        <v>21</v>
      </c>
      <c r="EX1005" s="401" t="n">
        <v>166</v>
      </c>
      <c r="EY1005" s="401" t="n">
        <v>124</v>
      </c>
      <c r="EZ1005" s="401" t="n">
        <v>203</v>
      </c>
      <c r="FA1005" s="401" t="n">
        <v>25</v>
      </c>
      <c r="FB1005" s="401" t="n">
        <v>122</v>
      </c>
      <c r="FC1005" s="401" t="n">
        <v>15</v>
      </c>
      <c r="FD1005" s="401" t="n">
        <v>188</v>
      </c>
      <c r="FE1005" s="401" t="n">
        <v>193</v>
      </c>
      <c r="FF1005" s="401" t="n">
        <v>186</v>
      </c>
      <c r="FG1005" s="401" t="n">
        <v>139</v>
      </c>
      <c r="FH1005" s="401" t="n">
        <v>117</v>
      </c>
      <c r="FI1005" s="401" t="n">
        <v>68</v>
      </c>
      <c r="FJ1005" s="401" t="n">
        <v>10</v>
      </c>
      <c r="FK1005" s="401" t="n">
        <v>164</v>
      </c>
      <c r="FL1005" s="401" t="n">
        <v>26</v>
      </c>
      <c r="FM1005" s="401" t="n">
        <v>113</v>
      </c>
      <c r="FN1005" s="401" t="n">
        <v>3</v>
      </c>
      <c r="FO1005" s="401" t="n">
        <v>97</v>
      </c>
      <c r="FP1005" s="401" t="n">
        <v>70</v>
      </c>
      <c r="FQ1005" s="401" t="n">
        <v>5</v>
      </c>
      <c r="FR1005" s="401" t="n">
        <v>173</v>
      </c>
      <c r="FS1005" s="401" t="n">
        <v>200</v>
      </c>
      <c r="FT1005" s="401" t="n">
        <v>64</v>
      </c>
      <c r="FU1005" s="401" t="n">
        <v>85</v>
      </c>
      <c r="FV1005" s="401" t="n">
        <v>111</v>
      </c>
      <c r="FW1005" s="401" t="n">
        <v>50</v>
      </c>
      <c r="FX1005" s="401" t="n">
        <v>12</v>
      </c>
      <c r="FY1005" s="401" t="n">
        <v>49</v>
      </c>
      <c r="FZ1005" s="401" t="n">
        <v>81</v>
      </c>
      <c r="GA1005" s="401" t="n">
        <v>66</v>
      </c>
      <c r="GB1005" s="401" t="n">
        <v>61</v>
      </c>
      <c r="GC1005" s="401" t="n">
        <v>159</v>
      </c>
      <c r="GD1005" s="401" t="n">
        <v>27</v>
      </c>
      <c r="GE1005" s="401" t="n">
        <v>98</v>
      </c>
      <c r="GF1005" s="401" t="n">
        <v>71</v>
      </c>
      <c r="GG1005" s="401" t="n">
        <v>151</v>
      </c>
      <c r="GH1005" s="401" t="n">
        <v>33</v>
      </c>
      <c r="GI1005" s="401" t="n">
        <v>79</v>
      </c>
      <c r="GJ1005" s="401" t="n">
        <v>106</v>
      </c>
      <c r="GK1005" s="401" t="n">
        <v>169</v>
      </c>
      <c r="GL1005" s="401" t="n">
        <v>135</v>
      </c>
      <c r="GM1005" s="401" t="n">
        <v>57</v>
      </c>
      <c r="GN1005" s="401" t="n">
        <v>119</v>
      </c>
      <c r="GO1005" s="401" t="n">
        <v>9</v>
      </c>
      <c r="GP1005" s="401" t="n">
        <v>56</v>
      </c>
      <c r="GQ1005" s="401" t="n">
        <v>73</v>
      </c>
      <c r="GR1005" s="401" t="n">
        <v>137</v>
      </c>
      <c r="GS1005" s="401" t="n">
        <v>75</v>
      </c>
      <c r="GT1005" s="401" t="n">
        <v>121</v>
      </c>
      <c r="GU1005" s="401" t="n">
        <v>192</v>
      </c>
      <c r="GV1005" s="401" t="n">
        <v>181</v>
      </c>
      <c r="GX1005" s="401" t="n">
        <v>175</v>
      </c>
      <c r="GY1005" s="401" t="n">
        <v>24</v>
      </c>
      <c r="GZ1005" s="401" t="n">
        <v>94</v>
      </c>
      <c r="HA1005" s="401" t="n">
        <v>133</v>
      </c>
    </row>
    <row r="1007" customFormat="false" ht="12.75" hidden="false" customHeight="false" outlineLevel="0" collapsed="false">
      <c r="D1007" s="446" t="n">
        <v>204</v>
      </c>
      <c r="E1007" s="39" t="s">
        <v>250</v>
      </c>
    </row>
    <row r="1008" customFormat="false" ht="12.75" hidden="false" customHeight="false" outlineLevel="0" collapsed="false">
      <c r="E1008" s="401" t="s">
        <v>198</v>
      </c>
      <c r="F1008" s="401" t="n">
        <v>1</v>
      </c>
      <c r="G1008" s="401" t="n">
        <v>2</v>
      </c>
      <c r="H1008" s="401" t="n">
        <v>3</v>
      </c>
      <c r="I1008" s="401" t="n">
        <v>4</v>
      </c>
      <c r="J1008" s="401" t="n">
        <v>5</v>
      </c>
      <c r="K1008" s="401" t="n">
        <v>6</v>
      </c>
      <c r="L1008" s="401" t="n">
        <v>7</v>
      </c>
      <c r="M1008" s="401" t="n">
        <v>8</v>
      </c>
      <c r="N1008" s="401" t="n">
        <v>9</v>
      </c>
      <c r="O1008" s="401" t="n">
        <v>10</v>
      </c>
      <c r="P1008" s="401" t="n">
        <v>11</v>
      </c>
      <c r="Q1008" s="401" t="n">
        <v>12</v>
      </c>
      <c r="R1008" s="401" t="n">
        <v>13</v>
      </c>
      <c r="S1008" s="401" t="n">
        <v>14</v>
      </c>
      <c r="T1008" s="401" t="n">
        <v>15</v>
      </c>
      <c r="U1008" s="401" t="n">
        <v>16</v>
      </c>
      <c r="V1008" s="401" t="n">
        <v>17</v>
      </c>
      <c r="W1008" s="401" t="n">
        <v>18</v>
      </c>
      <c r="X1008" s="401" t="n">
        <v>19</v>
      </c>
      <c r="Y1008" s="401" t="n">
        <v>20</v>
      </c>
      <c r="Z1008" s="401" t="n">
        <v>21</v>
      </c>
      <c r="AA1008" s="401" t="n">
        <v>22</v>
      </c>
      <c r="AB1008" s="401" t="n">
        <v>23</v>
      </c>
      <c r="AC1008" s="401" t="n">
        <v>24</v>
      </c>
      <c r="AD1008" s="401" t="n">
        <v>25</v>
      </c>
      <c r="AE1008" s="401" t="n">
        <v>26</v>
      </c>
      <c r="AF1008" s="401" t="n">
        <v>27</v>
      </c>
      <c r="AG1008" s="401" t="n">
        <v>28</v>
      </c>
      <c r="AH1008" s="401" t="n">
        <v>29</v>
      </c>
      <c r="AI1008" s="401" t="n">
        <v>30</v>
      </c>
      <c r="AJ1008" s="401" t="n">
        <v>31</v>
      </c>
      <c r="AK1008" s="401" t="n">
        <v>32</v>
      </c>
      <c r="AL1008" s="401" t="n">
        <v>33</v>
      </c>
      <c r="AM1008" s="401" t="n">
        <v>34</v>
      </c>
      <c r="AN1008" s="401" t="n">
        <v>35</v>
      </c>
      <c r="AO1008" s="401" t="n">
        <v>36</v>
      </c>
      <c r="AP1008" s="401" t="n">
        <v>37</v>
      </c>
      <c r="AQ1008" s="401" t="n">
        <v>38</v>
      </c>
      <c r="AR1008" s="401" t="n">
        <v>39</v>
      </c>
      <c r="AS1008" s="401" t="n">
        <v>40</v>
      </c>
      <c r="AT1008" s="401" t="n">
        <v>41</v>
      </c>
      <c r="AU1008" s="401" t="n">
        <v>42</v>
      </c>
      <c r="AV1008" s="401" t="n">
        <v>43</v>
      </c>
      <c r="AW1008" s="401" t="n">
        <v>44</v>
      </c>
      <c r="AX1008" s="401" t="n">
        <v>45</v>
      </c>
      <c r="AY1008" s="401" t="n">
        <v>46</v>
      </c>
      <c r="AZ1008" s="401" t="n">
        <v>47</v>
      </c>
      <c r="BA1008" s="401" t="n">
        <v>48</v>
      </c>
      <c r="BB1008" s="401" t="n">
        <v>49</v>
      </c>
      <c r="BC1008" s="401" t="n">
        <v>50</v>
      </c>
      <c r="BD1008" s="401" t="n">
        <v>51</v>
      </c>
      <c r="BE1008" s="401" t="n">
        <v>52</v>
      </c>
      <c r="BF1008" s="401" t="n">
        <v>53</v>
      </c>
      <c r="BG1008" s="401" t="n">
        <v>54</v>
      </c>
      <c r="BH1008" s="401" t="n">
        <v>55</v>
      </c>
      <c r="BI1008" s="401" t="n">
        <v>56</v>
      </c>
      <c r="BJ1008" s="401" t="n">
        <v>57</v>
      </c>
      <c r="BK1008" s="401" t="n">
        <v>58</v>
      </c>
      <c r="BL1008" s="401" t="n">
        <v>59</v>
      </c>
      <c r="BM1008" s="401" t="n">
        <v>60</v>
      </c>
      <c r="BN1008" s="401" t="n">
        <v>61</v>
      </c>
      <c r="BO1008" s="401" t="n">
        <v>62</v>
      </c>
      <c r="BP1008" s="401" t="n">
        <v>63</v>
      </c>
      <c r="BQ1008" s="401" t="n">
        <v>64</v>
      </c>
      <c r="BR1008" s="401" t="n">
        <v>65</v>
      </c>
      <c r="BS1008" s="401" t="n">
        <v>66</v>
      </c>
      <c r="BT1008" s="401" t="n">
        <v>67</v>
      </c>
      <c r="BU1008" s="401" t="n">
        <v>68</v>
      </c>
      <c r="BV1008" s="401" t="n">
        <v>69</v>
      </c>
      <c r="BW1008" s="401" t="n">
        <v>70</v>
      </c>
      <c r="BX1008" s="401" t="n">
        <v>71</v>
      </c>
      <c r="BY1008" s="401" t="n">
        <v>72</v>
      </c>
      <c r="BZ1008" s="401" t="n">
        <v>73</v>
      </c>
      <c r="CA1008" s="401" t="n">
        <v>74</v>
      </c>
      <c r="CB1008" s="401" t="n">
        <v>75</v>
      </c>
      <c r="CC1008" s="401" t="n">
        <v>76</v>
      </c>
      <c r="CD1008" s="401" t="n">
        <v>77</v>
      </c>
      <c r="CE1008" s="401" t="n">
        <v>78</v>
      </c>
      <c r="CF1008" s="401" t="n">
        <v>79</v>
      </c>
      <c r="CG1008" s="401" t="n">
        <v>80</v>
      </c>
      <c r="CH1008" s="401" t="n">
        <v>81</v>
      </c>
      <c r="CI1008" s="401" t="n">
        <v>82</v>
      </c>
      <c r="CJ1008" s="401" t="n">
        <v>83</v>
      </c>
      <c r="CK1008" s="401" t="n">
        <v>84</v>
      </c>
      <c r="CL1008" s="401" t="n">
        <v>85</v>
      </c>
      <c r="CM1008" s="401" t="n">
        <v>86</v>
      </c>
      <c r="CN1008" s="401" t="n">
        <v>87</v>
      </c>
      <c r="CO1008" s="401" t="n">
        <v>88</v>
      </c>
      <c r="CP1008" s="401" t="n">
        <v>89</v>
      </c>
      <c r="CQ1008" s="401" t="n">
        <v>90</v>
      </c>
      <c r="CR1008" s="401" t="n">
        <v>91</v>
      </c>
      <c r="CS1008" s="401" t="n">
        <v>92</v>
      </c>
      <c r="CT1008" s="401" t="n">
        <v>93</v>
      </c>
      <c r="CU1008" s="401" t="n">
        <v>94</v>
      </c>
      <c r="CV1008" s="401" t="n">
        <v>95</v>
      </c>
      <c r="CW1008" s="401" t="n">
        <v>96</v>
      </c>
      <c r="CX1008" s="401" t="n">
        <v>97</v>
      </c>
      <c r="CY1008" s="401" t="n">
        <v>98</v>
      </c>
      <c r="CZ1008" s="401" t="n">
        <v>99</v>
      </c>
      <c r="DA1008" s="401" t="n">
        <v>100</v>
      </c>
      <c r="DB1008" s="401" t="n">
        <v>101</v>
      </c>
      <c r="DC1008" s="401" t="n">
        <v>102</v>
      </c>
      <c r="DD1008" s="401" t="n">
        <v>103</v>
      </c>
      <c r="DE1008" s="401" t="n">
        <v>104</v>
      </c>
      <c r="DF1008" s="401" t="n">
        <v>105</v>
      </c>
      <c r="DG1008" s="401" t="n">
        <v>106</v>
      </c>
      <c r="DH1008" s="401" t="n">
        <v>107</v>
      </c>
      <c r="DI1008" s="401" t="n">
        <v>108</v>
      </c>
      <c r="DJ1008" s="401" t="n">
        <v>109</v>
      </c>
      <c r="DK1008" s="401" t="n">
        <v>110</v>
      </c>
      <c r="DL1008" s="401" t="n">
        <v>111</v>
      </c>
      <c r="DM1008" s="401" t="n">
        <v>112</v>
      </c>
      <c r="DN1008" s="401" t="n">
        <v>113</v>
      </c>
      <c r="DO1008" s="401" t="n">
        <v>114</v>
      </c>
      <c r="DP1008" s="401" t="n">
        <v>115</v>
      </c>
      <c r="DQ1008" s="401" t="n">
        <v>116</v>
      </c>
      <c r="DR1008" s="401" t="n">
        <v>117</v>
      </c>
      <c r="DS1008" s="401" t="n">
        <v>118</v>
      </c>
      <c r="DT1008" s="401" t="n">
        <v>119</v>
      </c>
      <c r="DU1008" s="401" t="n">
        <v>120</v>
      </c>
      <c r="DV1008" s="401" t="n">
        <v>121</v>
      </c>
      <c r="DW1008" s="401" t="n">
        <v>122</v>
      </c>
      <c r="DX1008" s="401" t="n">
        <v>123</v>
      </c>
      <c r="DY1008" s="401" t="n">
        <v>124</v>
      </c>
      <c r="DZ1008" s="401" t="n">
        <v>125</v>
      </c>
      <c r="EA1008" s="401" t="n">
        <v>126</v>
      </c>
      <c r="EB1008" s="401" t="n">
        <v>127</v>
      </c>
      <c r="EC1008" s="401" t="n">
        <v>128</v>
      </c>
      <c r="ED1008" s="401" t="n">
        <v>129</v>
      </c>
      <c r="EE1008" s="401" t="n">
        <v>130</v>
      </c>
      <c r="EF1008" s="401" t="n">
        <v>131</v>
      </c>
      <c r="EG1008" s="401" t="n">
        <v>132</v>
      </c>
      <c r="EH1008" s="401" t="n">
        <v>133</v>
      </c>
      <c r="EI1008" s="401" t="n">
        <v>134</v>
      </c>
      <c r="EJ1008" s="401" t="n">
        <v>135</v>
      </c>
      <c r="EK1008" s="401" t="n">
        <v>136</v>
      </c>
      <c r="EL1008" s="401" t="n">
        <v>137</v>
      </c>
      <c r="EM1008" s="401" t="n">
        <v>138</v>
      </c>
      <c r="EN1008" s="401" t="n">
        <v>139</v>
      </c>
      <c r="EO1008" s="401" t="n">
        <v>140</v>
      </c>
      <c r="EP1008" s="401" t="n">
        <v>141</v>
      </c>
      <c r="EQ1008" s="401" t="n">
        <v>142</v>
      </c>
      <c r="ER1008" s="401" t="n">
        <v>143</v>
      </c>
      <c r="ES1008" s="401" t="n">
        <v>144</v>
      </c>
      <c r="ET1008" s="401" t="n">
        <v>145</v>
      </c>
      <c r="EU1008" s="401" t="n">
        <v>146</v>
      </c>
      <c r="EV1008" s="401" t="n">
        <v>147</v>
      </c>
      <c r="EW1008" s="401" t="n">
        <v>148</v>
      </c>
      <c r="EX1008" s="401" t="n">
        <v>149</v>
      </c>
      <c r="EY1008" s="401" t="n">
        <v>150</v>
      </c>
      <c r="EZ1008" s="401" t="n">
        <v>151</v>
      </c>
      <c r="FA1008" s="401" t="n">
        <v>152</v>
      </c>
      <c r="FB1008" s="401" t="n">
        <v>153</v>
      </c>
      <c r="FC1008" s="401" t="n">
        <v>154</v>
      </c>
      <c r="FD1008" s="401" t="n">
        <v>155</v>
      </c>
      <c r="FE1008" s="401" t="n">
        <v>156</v>
      </c>
      <c r="FF1008" s="401" t="n">
        <v>157</v>
      </c>
      <c r="FG1008" s="401" t="n">
        <v>158</v>
      </c>
      <c r="FH1008" s="401" t="n">
        <v>159</v>
      </c>
      <c r="FI1008" s="401" t="n">
        <v>160</v>
      </c>
      <c r="FJ1008" s="401" t="n">
        <v>161</v>
      </c>
      <c r="FK1008" s="401" t="n">
        <v>162</v>
      </c>
      <c r="FL1008" s="401" t="n">
        <v>163</v>
      </c>
      <c r="FM1008" s="401" t="n">
        <v>164</v>
      </c>
      <c r="FN1008" s="401" t="n">
        <v>165</v>
      </c>
      <c r="FO1008" s="401" t="n">
        <v>166</v>
      </c>
      <c r="FP1008" s="401" t="n">
        <v>167</v>
      </c>
      <c r="FQ1008" s="401" t="n">
        <v>168</v>
      </c>
      <c r="FR1008" s="401" t="n">
        <v>169</v>
      </c>
      <c r="FS1008" s="401" t="n">
        <v>170</v>
      </c>
      <c r="FT1008" s="401" t="n">
        <v>171</v>
      </c>
      <c r="FU1008" s="401" t="n">
        <v>172</v>
      </c>
      <c r="FV1008" s="401" t="n">
        <v>173</v>
      </c>
      <c r="FW1008" s="401" t="n">
        <v>174</v>
      </c>
      <c r="FX1008" s="401" t="n">
        <v>175</v>
      </c>
      <c r="FY1008" s="401" t="n">
        <v>176</v>
      </c>
      <c r="FZ1008" s="401" t="n">
        <v>177</v>
      </c>
      <c r="GA1008" s="401" t="n">
        <v>178</v>
      </c>
      <c r="GB1008" s="401" t="n">
        <v>179</v>
      </c>
      <c r="GC1008" s="401" t="n">
        <v>180</v>
      </c>
      <c r="GD1008" s="401" t="n">
        <v>181</v>
      </c>
      <c r="GE1008" s="401" t="n">
        <v>182</v>
      </c>
      <c r="GF1008" s="401" t="n">
        <v>183</v>
      </c>
      <c r="GG1008" s="401" t="n">
        <v>184</v>
      </c>
      <c r="GH1008" s="401" t="n">
        <v>185</v>
      </c>
      <c r="GI1008" s="401" t="n">
        <v>186</v>
      </c>
      <c r="GJ1008" s="401" t="n">
        <v>187</v>
      </c>
      <c r="GK1008" s="401" t="n">
        <v>188</v>
      </c>
      <c r="GL1008" s="401" t="n">
        <v>189</v>
      </c>
      <c r="GM1008" s="401" t="n">
        <v>190</v>
      </c>
      <c r="GN1008" s="401" t="n">
        <v>191</v>
      </c>
      <c r="GO1008" s="401" t="n">
        <v>192</v>
      </c>
      <c r="GP1008" s="401" t="n">
        <v>193</v>
      </c>
      <c r="GQ1008" s="401" t="n">
        <v>194</v>
      </c>
      <c r="GR1008" s="401" t="n">
        <v>195</v>
      </c>
      <c r="GS1008" s="401" t="n">
        <v>196</v>
      </c>
      <c r="GT1008" s="401" t="n">
        <v>197</v>
      </c>
      <c r="GU1008" s="401" t="n">
        <v>198</v>
      </c>
      <c r="GV1008" s="401" t="n">
        <v>199</v>
      </c>
      <c r="GW1008" s="401" t="n">
        <v>200</v>
      </c>
      <c r="GX1008" s="401" t="n">
        <v>201</v>
      </c>
      <c r="GY1008" s="401" t="n">
        <v>202</v>
      </c>
      <c r="GZ1008" s="401" t="n">
        <v>203</v>
      </c>
      <c r="HA1008" s="401" t="n">
        <v>204</v>
      </c>
    </row>
    <row r="1009" customFormat="false" ht="12.75" hidden="false" customHeight="false" outlineLevel="0" collapsed="false">
      <c r="E1009" s="401" t="s">
        <v>225</v>
      </c>
      <c r="F1009" s="401" t="n">
        <v>59</v>
      </c>
      <c r="G1009" s="401" t="n">
        <v>175</v>
      </c>
      <c r="H1009" s="401" t="n">
        <v>142</v>
      </c>
      <c r="I1009" s="401" t="n">
        <v>21</v>
      </c>
      <c r="J1009" s="401" t="n">
        <v>88</v>
      </c>
      <c r="K1009" s="401" t="n">
        <v>195</v>
      </c>
      <c r="L1009" s="401" t="n">
        <v>186</v>
      </c>
      <c r="M1009" s="401" t="n">
        <v>15</v>
      </c>
      <c r="N1009" s="401" t="n">
        <v>182</v>
      </c>
      <c r="O1009" s="401" t="n">
        <v>119</v>
      </c>
      <c r="P1009" s="401" t="n">
        <v>150</v>
      </c>
      <c r="Q1009" s="401" t="n">
        <v>16</v>
      </c>
      <c r="R1009" s="401" t="n">
        <v>162</v>
      </c>
      <c r="S1009" s="401" t="n">
        <v>138</v>
      </c>
      <c r="T1009" s="401" t="n">
        <v>98</v>
      </c>
      <c r="U1009" s="401" t="n">
        <v>139</v>
      </c>
      <c r="V1009" s="401" t="n">
        <v>33</v>
      </c>
      <c r="W1009" s="401" t="n">
        <v>9</v>
      </c>
      <c r="X1009" s="401" t="n">
        <v>61</v>
      </c>
      <c r="Y1009" s="401" t="n">
        <v>156</v>
      </c>
      <c r="Z1009" s="401" t="n">
        <v>29</v>
      </c>
      <c r="AA1009" s="401" t="n">
        <v>94</v>
      </c>
      <c r="AB1009" s="401" t="n">
        <v>114</v>
      </c>
      <c r="AC1009" s="401" t="n">
        <v>191</v>
      </c>
      <c r="AD1009" s="401" t="n">
        <v>23</v>
      </c>
      <c r="AE1009" s="401" t="n">
        <v>53</v>
      </c>
      <c r="AF1009" s="401" t="n">
        <v>160</v>
      </c>
      <c r="AG1009" s="401" t="n">
        <v>49</v>
      </c>
      <c r="AH1009" s="401" t="n">
        <v>201</v>
      </c>
      <c r="AI1009" s="401" t="n">
        <v>56</v>
      </c>
      <c r="AJ1009" s="401" t="n">
        <v>147</v>
      </c>
      <c r="AK1009" s="401" t="n">
        <v>96</v>
      </c>
      <c r="AL1009" s="401" t="n">
        <v>140</v>
      </c>
      <c r="AM1009" s="401" t="n">
        <v>133</v>
      </c>
      <c r="AN1009" s="401" t="n">
        <v>47</v>
      </c>
      <c r="AO1009" s="401" t="n">
        <v>39</v>
      </c>
      <c r="AP1009" s="401" t="n">
        <v>26</v>
      </c>
      <c r="AQ1009" s="401" t="n">
        <v>107</v>
      </c>
      <c r="AR1009" s="401" t="n">
        <v>92</v>
      </c>
      <c r="AS1009" s="401" t="n">
        <v>126</v>
      </c>
      <c r="AT1009" s="401" t="n">
        <v>117</v>
      </c>
      <c r="AU1009" s="401" t="n">
        <v>174</v>
      </c>
      <c r="AV1009" s="401" t="n">
        <v>165</v>
      </c>
      <c r="AW1009" s="401" t="n">
        <v>101</v>
      </c>
      <c r="AX1009" s="401" t="n">
        <v>159</v>
      </c>
      <c r="AY1009" s="401" t="n">
        <v>50</v>
      </c>
      <c r="AZ1009" s="401" t="n">
        <v>3</v>
      </c>
      <c r="BA1009" s="401" t="n">
        <v>135</v>
      </c>
      <c r="BB1009" s="401" t="n">
        <v>125</v>
      </c>
      <c r="BC1009" s="401" t="n">
        <v>184</v>
      </c>
      <c r="BD1009" s="401" t="n">
        <v>128</v>
      </c>
      <c r="BE1009" s="401" t="n">
        <v>148</v>
      </c>
      <c r="BF1009" s="401" t="n">
        <v>116</v>
      </c>
      <c r="BG1009" s="401" t="n">
        <v>46</v>
      </c>
      <c r="BH1009" s="401" t="n">
        <v>42</v>
      </c>
      <c r="BI1009" s="401" t="n">
        <v>48</v>
      </c>
      <c r="BJ1009" s="401" t="n">
        <v>113</v>
      </c>
      <c r="BK1009" s="401" t="n">
        <v>14</v>
      </c>
      <c r="BL1009" s="401" t="n">
        <v>203</v>
      </c>
      <c r="BM1009" s="401" t="n">
        <v>187</v>
      </c>
      <c r="BN1009" s="401" t="n">
        <v>163</v>
      </c>
      <c r="BO1009" s="401" t="n">
        <v>55</v>
      </c>
      <c r="BP1009" s="401" t="n">
        <v>84</v>
      </c>
      <c r="BQ1009" s="401" t="n">
        <v>106</v>
      </c>
      <c r="BR1009" s="401" t="n">
        <v>8</v>
      </c>
      <c r="BS1009" s="401" t="n">
        <v>73</v>
      </c>
      <c r="BT1009" s="401" t="n">
        <v>123</v>
      </c>
      <c r="BU1009" s="401" t="n">
        <v>17</v>
      </c>
      <c r="BV1009" s="401" t="n">
        <v>31</v>
      </c>
      <c r="BW1009" s="401" t="n">
        <v>37</v>
      </c>
      <c r="BX1009" s="401" t="n">
        <v>99</v>
      </c>
      <c r="BY1009" s="401" t="n">
        <v>51</v>
      </c>
      <c r="BZ1009" s="401" t="n">
        <v>44</v>
      </c>
      <c r="CA1009" s="401" t="n">
        <v>71</v>
      </c>
      <c r="CB1009" s="401" t="n">
        <v>197</v>
      </c>
      <c r="CC1009" s="401" t="n">
        <v>144</v>
      </c>
      <c r="CD1009" s="401" t="n">
        <v>63</v>
      </c>
      <c r="CE1009" s="401" t="n">
        <v>7</v>
      </c>
      <c r="CF1009" s="401" t="n">
        <v>78</v>
      </c>
      <c r="CG1009" s="401" t="n">
        <v>157</v>
      </c>
      <c r="CH1009" s="401" t="n">
        <v>4</v>
      </c>
      <c r="CI1009" s="401" t="n">
        <v>85</v>
      </c>
      <c r="CJ1009" s="401" t="n">
        <v>132</v>
      </c>
      <c r="CK1009" s="401" t="n">
        <v>181</v>
      </c>
      <c r="CL1009" s="401" t="n">
        <v>196</v>
      </c>
      <c r="CM1009" s="401" t="n">
        <v>30</v>
      </c>
      <c r="CN1009" s="401" t="n">
        <v>60</v>
      </c>
      <c r="CO1009" s="401" t="n">
        <v>5</v>
      </c>
      <c r="CP1009" s="401" t="n">
        <v>180</v>
      </c>
      <c r="CQ1009" s="401" t="n">
        <v>81</v>
      </c>
      <c r="CR1009" s="401" t="n">
        <v>115</v>
      </c>
      <c r="CS1009" s="401" t="n">
        <v>168</v>
      </c>
      <c r="CT1009" s="401" t="n">
        <v>200</v>
      </c>
      <c r="CU1009" s="401" t="n">
        <v>136</v>
      </c>
      <c r="CV1009" s="401" t="n">
        <v>68</v>
      </c>
      <c r="CW1009" s="401" t="n">
        <v>109</v>
      </c>
      <c r="CX1009" s="401" t="n">
        <v>95</v>
      </c>
      <c r="CY1009" s="401" t="n">
        <v>202</v>
      </c>
      <c r="CZ1009" s="401" t="n">
        <v>143</v>
      </c>
      <c r="DA1009" s="401" t="n">
        <v>43</v>
      </c>
      <c r="DB1009" s="401" t="n">
        <v>194</v>
      </c>
      <c r="DC1009" s="401" t="n">
        <v>35</v>
      </c>
      <c r="DD1009" s="401" t="n">
        <v>1</v>
      </c>
      <c r="DE1009" s="401" t="n">
        <v>70</v>
      </c>
      <c r="DF1009" s="401" t="n">
        <v>76</v>
      </c>
      <c r="DG1009" s="401" t="n">
        <v>190</v>
      </c>
      <c r="DH1009" s="401" t="n">
        <v>178</v>
      </c>
      <c r="DI1009" s="401" t="n">
        <v>167</v>
      </c>
      <c r="DJ1009" s="401" t="n">
        <v>171</v>
      </c>
      <c r="DK1009" s="401" t="n">
        <v>152</v>
      </c>
      <c r="DL1009" s="401" t="n">
        <v>64</v>
      </c>
      <c r="DM1009" s="401" t="n">
        <v>130</v>
      </c>
      <c r="DN1009" s="401" t="n">
        <v>91</v>
      </c>
      <c r="DO1009" s="401" t="n">
        <v>121</v>
      </c>
      <c r="DP1009" s="401" t="n">
        <v>118</v>
      </c>
      <c r="DQ1009" s="401" t="n">
        <v>69</v>
      </c>
      <c r="DR1009" s="401" t="n">
        <v>11</v>
      </c>
      <c r="DS1009" s="401" t="n">
        <v>137</v>
      </c>
      <c r="DT1009" s="401" t="n">
        <v>127</v>
      </c>
      <c r="DU1009" s="401" t="n">
        <v>149</v>
      </c>
      <c r="DV1009" s="401" t="n">
        <v>145</v>
      </c>
      <c r="DW1009" s="401" t="n">
        <v>24</v>
      </c>
      <c r="DX1009" s="401" t="n">
        <v>105</v>
      </c>
      <c r="DY1009" s="401" t="n">
        <v>65</v>
      </c>
      <c r="DZ1009" s="401" t="n">
        <v>27</v>
      </c>
      <c r="EA1009" s="401" t="n">
        <v>87</v>
      </c>
      <c r="EB1009" s="401" t="n">
        <v>141</v>
      </c>
      <c r="EC1009" s="401" t="n">
        <v>97</v>
      </c>
      <c r="ED1009" s="401" t="n">
        <v>170</v>
      </c>
      <c r="EE1009" s="401" t="n">
        <v>62</v>
      </c>
      <c r="EF1009" s="401" t="n">
        <v>188</v>
      </c>
      <c r="EG1009" s="401" t="n">
        <v>108</v>
      </c>
      <c r="EH1009" s="401" t="n">
        <v>131</v>
      </c>
      <c r="EI1009" s="401" t="n">
        <v>158</v>
      </c>
      <c r="EJ1009" s="401" t="n">
        <v>111</v>
      </c>
      <c r="EK1009" s="401" t="n">
        <v>189</v>
      </c>
      <c r="EL1009" s="401" t="n">
        <v>25</v>
      </c>
      <c r="EM1009" s="401" t="n">
        <v>20</v>
      </c>
      <c r="EN1009" s="401" t="n">
        <v>172</v>
      </c>
      <c r="EO1009" s="401" t="n">
        <v>103</v>
      </c>
      <c r="EP1009" s="401" t="n">
        <v>10</v>
      </c>
      <c r="EQ1009" s="401" t="n">
        <v>199</v>
      </c>
      <c r="ER1009" s="401" t="n">
        <v>32</v>
      </c>
      <c r="ES1009" s="401" t="n">
        <v>93</v>
      </c>
      <c r="ET1009" s="401" t="n">
        <v>52</v>
      </c>
      <c r="EU1009" s="401" t="n">
        <v>13</v>
      </c>
      <c r="EV1009" s="401" t="n">
        <v>153</v>
      </c>
      <c r="EW1009" s="401" t="n">
        <v>77</v>
      </c>
      <c r="EX1009" s="401" t="n">
        <v>6</v>
      </c>
      <c r="EY1009" s="401" t="n">
        <v>74</v>
      </c>
      <c r="EZ1009" s="401" t="n">
        <v>154</v>
      </c>
      <c r="FA1009" s="401" t="n">
        <v>124</v>
      </c>
      <c r="FB1009" s="401" t="n">
        <v>176</v>
      </c>
      <c r="FC1009" s="401" t="n">
        <v>192</v>
      </c>
      <c r="FD1009" s="401" t="n">
        <v>173</v>
      </c>
      <c r="FE1009" s="401" t="n">
        <v>2</v>
      </c>
      <c r="FF1009" s="401" t="n">
        <v>198</v>
      </c>
      <c r="FG1009" s="401" t="n">
        <v>185</v>
      </c>
      <c r="FH1009" s="401" t="n">
        <v>193</v>
      </c>
      <c r="FI1009" s="401" t="n">
        <v>36</v>
      </c>
      <c r="FJ1009" s="401" t="n">
        <v>58</v>
      </c>
      <c r="FK1009" s="401" t="n">
        <v>89</v>
      </c>
      <c r="FL1009" s="401" t="n">
        <v>100</v>
      </c>
      <c r="FM1009" s="401" t="n">
        <v>166</v>
      </c>
      <c r="FN1009" s="401" t="n">
        <v>129</v>
      </c>
      <c r="FO1009" s="401" t="n">
        <v>38</v>
      </c>
      <c r="FP1009" s="401" t="n">
        <v>34</v>
      </c>
      <c r="FQ1009" s="401" t="n">
        <v>112</v>
      </c>
      <c r="FR1009" s="401" t="n">
        <v>22</v>
      </c>
      <c r="FS1009" s="401" t="n">
        <v>169</v>
      </c>
      <c r="FT1009" s="401" t="n">
        <v>72</v>
      </c>
      <c r="FU1009" s="401" t="n">
        <v>86</v>
      </c>
      <c r="FV1009" s="401" t="n">
        <v>179</v>
      </c>
      <c r="FW1009" s="401" t="n">
        <v>12</v>
      </c>
      <c r="FX1009" s="401" t="n">
        <v>41</v>
      </c>
      <c r="FY1009" s="401" t="n">
        <v>75</v>
      </c>
      <c r="FZ1009" s="401" t="n">
        <v>28</v>
      </c>
      <c r="GA1009" s="401" t="n">
        <v>80</v>
      </c>
      <c r="GB1009" s="401" t="n">
        <v>177</v>
      </c>
      <c r="GC1009" s="401" t="n">
        <v>146</v>
      </c>
      <c r="GD1009" s="401" t="n">
        <v>134</v>
      </c>
      <c r="GE1009" s="401" t="n">
        <v>164</v>
      </c>
      <c r="GF1009" s="401" t="n">
        <v>67</v>
      </c>
      <c r="GG1009" s="401" t="n">
        <v>82</v>
      </c>
      <c r="GH1009" s="401" t="n">
        <v>204</v>
      </c>
      <c r="GI1009" s="401" t="n">
        <v>183</v>
      </c>
      <c r="GJ1009" s="401" t="n">
        <v>104</v>
      </c>
      <c r="GK1009" s="401" t="n">
        <v>57</v>
      </c>
      <c r="GL1009" s="401" t="n">
        <v>122</v>
      </c>
      <c r="GM1009" s="401" t="n">
        <v>161</v>
      </c>
      <c r="GN1009" s="401" t="n">
        <v>120</v>
      </c>
      <c r="GO1009" s="401" t="n">
        <v>54</v>
      </c>
      <c r="GP1009" s="401" t="n">
        <v>102</v>
      </c>
      <c r="GQ1009" s="401" t="n">
        <v>151</v>
      </c>
      <c r="GR1009" s="401" t="n">
        <v>18</v>
      </c>
      <c r="GS1009" s="401" t="n">
        <v>19</v>
      </c>
      <c r="GT1009" s="401" t="n">
        <v>45</v>
      </c>
      <c r="GU1009" s="401" t="n">
        <v>40</v>
      </c>
      <c r="GV1009" s="401" t="n">
        <v>90</v>
      </c>
      <c r="GW1009" s="401" t="n">
        <v>66</v>
      </c>
      <c r="GX1009" s="401" t="n">
        <v>110</v>
      </c>
      <c r="GY1009" s="401" t="n">
        <v>79</v>
      </c>
      <c r="GZ1009" s="401" t="n">
        <v>155</v>
      </c>
      <c r="HA1009" s="401" t="n">
        <v>83</v>
      </c>
    </row>
    <row r="1010" customFormat="false" ht="12.75" hidden="false" customHeight="false" outlineLevel="0" collapsed="false">
      <c r="E1010" s="401" t="s">
        <v>227</v>
      </c>
      <c r="F1010" s="401" t="n">
        <v>22</v>
      </c>
      <c r="G1010" s="401" t="n">
        <v>194</v>
      </c>
      <c r="H1010" s="401" t="n">
        <v>196</v>
      </c>
      <c r="I1010" s="401" t="n">
        <v>123</v>
      </c>
      <c r="J1010" s="401" t="n">
        <v>29</v>
      </c>
      <c r="K1010" s="401" t="n">
        <v>175</v>
      </c>
      <c r="L1010" s="401" t="n">
        <v>65</v>
      </c>
      <c r="M1010" s="401" t="n">
        <v>94</v>
      </c>
      <c r="N1010" s="401" t="n">
        <v>75</v>
      </c>
      <c r="O1010" s="401" t="n">
        <v>11</v>
      </c>
      <c r="P1010" s="401" t="n">
        <v>47</v>
      </c>
      <c r="Q1010" s="401" t="n">
        <v>81</v>
      </c>
      <c r="R1010" s="401" t="n">
        <v>187</v>
      </c>
      <c r="S1010" s="401" t="n">
        <v>86</v>
      </c>
      <c r="T1010" s="401" t="n">
        <v>77</v>
      </c>
      <c r="U1010" s="401" t="n">
        <v>169</v>
      </c>
      <c r="V1010" s="401" t="n">
        <v>69</v>
      </c>
      <c r="W1010" s="401" t="n">
        <v>197</v>
      </c>
      <c r="X1010" s="401" t="n">
        <v>33</v>
      </c>
      <c r="Y1010" s="401" t="n">
        <v>178</v>
      </c>
      <c r="Z1010" s="401" t="n">
        <v>40</v>
      </c>
      <c r="AA1010" s="401" t="n">
        <v>73</v>
      </c>
      <c r="AB1010" s="401" t="n">
        <v>4</v>
      </c>
      <c r="AC1010" s="401" t="n">
        <v>198</v>
      </c>
      <c r="AD1010" s="401" t="n">
        <v>164</v>
      </c>
      <c r="AE1010" s="401" t="n">
        <v>204</v>
      </c>
      <c r="AF1010" s="401" t="n">
        <v>6</v>
      </c>
      <c r="AG1010" s="401" t="n">
        <v>152</v>
      </c>
      <c r="AH1010" s="401" t="n">
        <v>28</v>
      </c>
      <c r="AI1010" s="401" t="n">
        <v>168</v>
      </c>
      <c r="AJ1010" s="401" t="n">
        <v>78</v>
      </c>
      <c r="AK1010" s="401" t="n">
        <v>143</v>
      </c>
      <c r="AL1010" s="401" t="n">
        <v>60</v>
      </c>
      <c r="AM1010" s="401" t="n">
        <v>150</v>
      </c>
      <c r="AN1010" s="401" t="n">
        <v>112</v>
      </c>
      <c r="AO1010" s="401" t="n">
        <v>158</v>
      </c>
      <c r="AP1010" s="401" t="n">
        <v>191</v>
      </c>
      <c r="AQ1010" s="401" t="n">
        <v>146</v>
      </c>
      <c r="AR1010" s="401" t="n">
        <v>91</v>
      </c>
      <c r="AS1010" s="401" t="n">
        <v>181</v>
      </c>
      <c r="AT1010" s="401" t="n">
        <v>122</v>
      </c>
      <c r="AU1010" s="401" t="n">
        <v>41</v>
      </c>
      <c r="AV1010" s="401" t="n">
        <v>151</v>
      </c>
      <c r="AW1010" s="401" t="n">
        <v>16</v>
      </c>
      <c r="AX1010" s="401" t="n">
        <v>87</v>
      </c>
      <c r="AY1010" s="401" t="n">
        <v>119</v>
      </c>
      <c r="AZ1010" s="401" t="n">
        <v>155</v>
      </c>
      <c r="BA1010" s="401" t="n">
        <v>177</v>
      </c>
      <c r="BB1010" s="401" t="n">
        <v>97</v>
      </c>
      <c r="BC1010" s="401" t="n">
        <v>17</v>
      </c>
      <c r="BD1010" s="401" t="n">
        <v>25</v>
      </c>
      <c r="BE1010" s="401" t="n">
        <v>115</v>
      </c>
      <c r="BF1010" s="401" t="n">
        <v>31</v>
      </c>
      <c r="BG1010" s="401" t="n">
        <v>53</v>
      </c>
      <c r="BH1010" s="401" t="n">
        <v>58</v>
      </c>
      <c r="BI1010" s="401" t="n">
        <v>180</v>
      </c>
      <c r="BJ1010" s="401" t="n">
        <v>190</v>
      </c>
      <c r="BK1010" s="401" t="n">
        <v>24</v>
      </c>
      <c r="BL1010" s="401" t="n">
        <v>148</v>
      </c>
      <c r="BM1010" s="401" t="n">
        <v>67</v>
      </c>
      <c r="BN1010" s="401" t="n">
        <v>179</v>
      </c>
      <c r="BO1010" s="401" t="n">
        <v>49</v>
      </c>
      <c r="BP1010" s="401" t="n">
        <v>54</v>
      </c>
      <c r="BQ1010" s="401" t="n">
        <v>161</v>
      </c>
      <c r="BR1010" s="401" t="n">
        <v>59</v>
      </c>
      <c r="BS1010" s="401" t="n">
        <v>43</v>
      </c>
      <c r="BT1010" s="401" t="n">
        <v>56</v>
      </c>
      <c r="BU1010" s="401" t="n">
        <v>104</v>
      </c>
      <c r="BV1010" s="401" t="n">
        <v>176</v>
      </c>
      <c r="BW1010" s="401" t="n">
        <v>7</v>
      </c>
      <c r="BX1010" s="401" t="n">
        <v>93</v>
      </c>
      <c r="BY1010" s="401" t="n">
        <v>21</v>
      </c>
      <c r="BZ1010" s="401" t="n">
        <v>130</v>
      </c>
      <c r="CA1010" s="401" t="n">
        <v>30</v>
      </c>
      <c r="CB1010" s="401" t="n">
        <v>107</v>
      </c>
      <c r="CC1010" s="401" t="n">
        <v>149</v>
      </c>
      <c r="CD1010" s="401" t="n">
        <v>140</v>
      </c>
      <c r="CE1010" s="401" t="n">
        <v>172</v>
      </c>
      <c r="CF1010" s="401" t="n">
        <v>117</v>
      </c>
      <c r="CG1010" s="401" t="n">
        <v>113</v>
      </c>
      <c r="CH1010" s="401" t="n">
        <v>90</v>
      </c>
      <c r="CI1010" s="401" t="n">
        <v>111</v>
      </c>
      <c r="CJ1010" s="401" t="n">
        <v>82</v>
      </c>
      <c r="CK1010" s="401" t="n">
        <v>195</v>
      </c>
      <c r="CL1010" s="401" t="n">
        <v>154</v>
      </c>
      <c r="CM1010" s="401" t="n">
        <v>15</v>
      </c>
      <c r="CN1010" s="401" t="n">
        <v>80</v>
      </c>
      <c r="CO1010" s="401" t="n">
        <v>85</v>
      </c>
      <c r="CP1010" s="401" t="n">
        <v>120</v>
      </c>
      <c r="CQ1010" s="401" t="n">
        <v>162</v>
      </c>
      <c r="CR1010" s="401" t="n">
        <v>124</v>
      </c>
      <c r="CS1010" s="401" t="n">
        <v>135</v>
      </c>
      <c r="CT1010" s="401" t="n">
        <v>199</v>
      </c>
      <c r="CU1010" s="401" t="n">
        <v>137</v>
      </c>
      <c r="CV1010" s="401" t="n">
        <v>166</v>
      </c>
      <c r="CW1010" s="401" t="n">
        <v>173</v>
      </c>
      <c r="CX1010" s="401" t="n">
        <v>105</v>
      </c>
      <c r="CY1010" s="401" t="n">
        <v>45</v>
      </c>
      <c r="CZ1010" s="401" t="n">
        <v>132</v>
      </c>
      <c r="DA1010" s="401" t="n">
        <v>144</v>
      </c>
      <c r="DB1010" s="401" t="n">
        <v>160</v>
      </c>
      <c r="DC1010" s="401" t="n">
        <v>106</v>
      </c>
      <c r="DD1010" s="401" t="n">
        <v>37</v>
      </c>
      <c r="DE1010" s="401" t="n">
        <v>147</v>
      </c>
      <c r="DF1010" s="401" t="n">
        <v>139</v>
      </c>
      <c r="DG1010" s="401" t="n">
        <v>193</v>
      </c>
      <c r="DH1010" s="401" t="n">
        <v>9</v>
      </c>
      <c r="DI1010" s="401" t="n">
        <v>89</v>
      </c>
      <c r="DJ1010" s="401" t="n">
        <v>26</v>
      </c>
      <c r="DK1010" s="401" t="n">
        <v>116</v>
      </c>
      <c r="DL1010" s="401" t="n">
        <v>125</v>
      </c>
      <c r="DM1010" s="401" t="n">
        <v>83</v>
      </c>
      <c r="DN1010" s="401" t="n">
        <v>35</v>
      </c>
      <c r="DO1010" s="401" t="n">
        <v>142</v>
      </c>
      <c r="DP1010" s="401" t="n">
        <v>2</v>
      </c>
      <c r="DQ1010" s="401" t="n">
        <v>8</v>
      </c>
      <c r="DR1010" s="401" t="n">
        <v>36</v>
      </c>
      <c r="DS1010" s="401" t="n">
        <v>79</v>
      </c>
      <c r="DT1010" s="401" t="n">
        <v>202</v>
      </c>
      <c r="DU1010" s="401" t="n">
        <v>32</v>
      </c>
      <c r="DV1010" s="401" t="n">
        <v>129</v>
      </c>
      <c r="DW1010" s="401" t="n">
        <v>98</v>
      </c>
      <c r="DX1010" s="401" t="n">
        <v>92</v>
      </c>
      <c r="DY1010" s="401" t="n">
        <v>38</v>
      </c>
      <c r="DZ1010" s="401" t="n">
        <v>167</v>
      </c>
      <c r="EA1010" s="401" t="n">
        <v>88</v>
      </c>
      <c r="EB1010" s="401" t="n">
        <v>109</v>
      </c>
      <c r="EC1010" s="401" t="n">
        <v>64</v>
      </c>
      <c r="ED1010" s="401" t="n">
        <v>163</v>
      </c>
      <c r="EE1010" s="401" t="n">
        <v>189</v>
      </c>
      <c r="EF1010" s="401" t="n">
        <v>138</v>
      </c>
      <c r="EG1010" s="401" t="n">
        <v>100</v>
      </c>
      <c r="EH1010" s="401" t="n">
        <v>127</v>
      </c>
      <c r="EI1010" s="401" t="n">
        <v>63</v>
      </c>
      <c r="EJ1010" s="401" t="n">
        <v>51</v>
      </c>
      <c r="EK1010" s="401" t="n">
        <v>203</v>
      </c>
      <c r="EL1010" s="401" t="n">
        <v>20</v>
      </c>
      <c r="EM1010" s="401" t="n">
        <v>192</v>
      </c>
      <c r="EN1010" s="401" t="n">
        <v>128</v>
      </c>
      <c r="EO1010" s="401" t="n">
        <v>171</v>
      </c>
      <c r="EP1010" s="401" t="n">
        <v>70</v>
      </c>
      <c r="EQ1010" s="401" t="n">
        <v>114</v>
      </c>
      <c r="ER1010" s="401" t="n">
        <v>42</v>
      </c>
      <c r="ES1010" s="401" t="n">
        <v>141</v>
      </c>
      <c r="ET1010" s="401" t="n">
        <v>99</v>
      </c>
      <c r="EU1010" s="401" t="n">
        <v>184</v>
      </c>
      <c r="EV1010" s="401" t="n">
        <v>156</v>
      </c>
      <c r="EW1010" s="401" t="n">
        <v>55</v>
      </c>
      <c r="EX1010" s="401" t="n">
        <v>110</v>
      </c>
      <c r="EY1010" s="401" t="n">
        <v>121</v>
      </c>
      <c r="EZ1010" s="401" t="n">
        <v>159</v>
      </c>
      <c r="FA1010" s="401" t="n">
        <v>23</v>
      </c>
      <c r="FB1010" s="401" t="n">
        <v>95</v>
      </c>
      <c r="FC1010" s="401" t="n">
        <v>96</v>
      </c>
      <c r="FD1010" s="401" t="n">
        <v>71</v>
      </c>
      <c r="FE1010" s="401" t="n">
        <v>18</v>
      </c>
      <c r="FF1010" s="401" t="n">
        <v>50</v>
      </c>
      <c r="FG1010" s="401" t="n">
        <v>66</v>
      </c>
      <c r="FH1010" s="401" t="n">
        <v>183</v>
      </c>
      <c r="FI1010" s="401" t="n">
        <v>72</v>
      </c>
      <c r="FJ1010" s="401" t="n">
        <v>74</v>
      </c>
      <c r="FK1010" s="401" t="n">
        <v>200</v>
      </c>
      <c r="FL1010" s="401" t="n">
        <v>157</v>
      </c>
      <c r="FM1010" s="401" t="n">
        <v>1</v>
      </c>
      <c r="FN1010" s="401" t="n">
        <v>201</v>
      </c>
      <c r="FO1010" s="401" t="n">
        <v>68</v>
      </c>
      <c r="FP1010" s="401" t="n">
        <v>84</v>
      </c>
      <c r="FQ1010" s="401" t="n">
        <v>62</v>
      </c>
      <c r="FR1010" s="401" t="n">
        <v>131</v>
      </c>
      <c r="FS1010" s="401" t="n">
        <v>19</v>
      </c>
      <c r="FT1010" s="401" t="n">
        <v>12</v>
      </c>
      <c r="FU1010" s="401" t="n">
        <v>44</v>
      </c>
      <c r="FV1010" s="401" t="n">
        <v>46</v>
      </c>
      <c r="FW1010" s="401" t="n">
        <v>3</v>
      </c>
      <c r="FX1010" s="401" t="n">
        <v>136</v>
      </c>
      <c r="FY1010" s="401" t="n">
        <v>5</v>
      </c>
      <c r="FZ1010" s="401" t="n">
        <v>126</v>
      </c>
      <c r="GA1010" s="401" t="n">
        <v>52</v>
      </c>
      <c r="GB1010" s="401" t="n">
        <v>145</v>
      </c>
      <c r="GC1010" s="401" t="n">
        <v>188</v>
      </c>
      <c r="GD1010" s="401" t="n">
        <v>133</v>
      </c>
      <c r="GE1010" s="401" t="n">
        <v>165</v>
      </c>
      <c r="GF1010" s="401" t="n">
        <v>10</v>
      </c>
      <c r="GG1010" s="401" t="n">
        <v>108</v>
      </c>
      <c r="GH1010" s="401" t="n">
        <v>186</v>
      </c>
      <c r="GI1010" s="401" t="n">
        <v>185</v>
      </c>
      <c r="GJ1010" s="401" t="n">
        <v>14</v>
      </c>
      <c r="GK1010" s="401" t="n">
        <v>34</v>
      </c>
      <c r="GL1010" s="401" t="n">
        <v>102</v>
      </c>
      <c r="GM1010" s="401" t="n">
        <v>39</v>
      </c>
      <c r="GN1010" s="401" t="n">
        <v>170</v>
      </c>
      <c r="GO1010" s="401" t="n">
        <v>103</v>
      </c>
      <c r="GP1010" s="401" t="n">
        <v>134</v>
      </c>
      <c r="GQ1010" s="401" t="n">
        <v>57</v>
      </c>
      <c r="GR1010" s="401" t="n">
        <v>174</v>
      </c>
      <c r="GS1010" s="401" t="n">
        <v>182</v>
      </c>
      <c r="GT1010" s="401" t="n">
        <v>118</v>
      </c>
      <c r="GU1010" s="401" t="n">
        <v>101</v>
      </c>
      <c r="GV1010" s="401" t="n">
        <v>48</v>
      </c>
      <c r="GW1010" s="401" t="n">
        <v>13</v>
      </c>
      <c r="GX1010" s="401" t="n">
        <v>27</v>
      </c>
      <c r="GY1010" s="401" t="n">
        <v>61</v>
      </c>
      <c r="GZ1010" s="401" t="n">
        <v>76</v>
      </c>
      <c r="HA1010" s="401" t="n">
        <v>153</v>
      </c>
    </row>
    <row r="1012" customFormat="false" ht="12.75" hidden="false" customHeight="false" outlineLevel="0" collapsed="false">
      <c r="D1012" s="446" t="n">
        <v>205</v>
      </c>
      <c r="E1012" s="39" t="s">
        <v>250</v>
      </c>
    </row>
    <row r="1013" customFormat="false" ht="12.75" hidden="false" customHeight="false" outlineLevel="0" collapsed="false">
      <c r="E1013" s="401" t="s">
        <v>198</v>
      </c>
      <c r="F1013" s="401" t="n">
        <v>1</v>
      </c>
      <c r="G1013" s="401" t="n">
        <v>2</v>
      </c>
      <c r="H1013" s="401" t="n">
        <v>3</v>
      </c>
      <c r="I1013" s="401" t="n">
        <v>4</v>
      </c>
      <c r="J1013" s="401" t="n">
        <v>5</v>
      </c>
      <c r="K1013" s="401" t="n">
        <v>6</v>
      </c>
      <c r="L1013" s="401" t="n">
        <v>7</v>
      </c>
      <c r="M1013" s="401" t="n">
        <v>8</v>
      </c>
      <c r="N1013" s="401" t="n">
        <v>9</v>
      </c>
      <c r="O1013" s="401" t="n">
        <v>10</v>
      </c>
      <c r="P1013" s="401" t="n">
        <v>11</v>
      </c>
      <c r="Q1013" s="401" t="n">
        <v>12</v>
      </c>
      <c r="R1013" s="401" t="n">
        <v>13</v>
      </c>
      <c r="S1013" s="401" t="n">
        <v>14</v>
      </c>
      <c r="T1013" s="401" t="n">
        <v>15</v>
      </c>
      <c r="U1013" s="401" t="n">
        <v>16</v>
      </c>
      <c r="V1013" s="401" t="n">
        <v>17</v>
      </c>
      <c r="W1013" s="401" t="n">
        <v>18</v>
      </c>
      <c r="X1013" s="401" t="n">
        <v>19</v>
      </c>
      <c r="Y1013" s="401" t="n">
        <v>20</v>
      </c>
      <c r="Z1013" s="401" t="n">
        <v>21</v>
      </c>
      <c r="AA1013" s="401" t="n">
        <v>22</v>
      </c>
      <c r="AB1013" s="401" t="n">
        <v>23</v>
      </c>
      <c r="AC1013" s="401" t="n">
        <v>24</v>
      </c>
      <c r="AD1013" s="401" t="n">
        <v>25</v>
      </c>
      <c r="AE1013" s="401" t="n">
        <v>26</v>
      </c>
      <c r="AF1013" s="401" t="n">
        <v>27</v>
      </c>
      <c r="AG1013" s="401" t="n">
        <v>28</v>
      </c>
      <c r="AH1013" s="401" t="n">
        <v>29</v>
      </c>
      <c r="AI1013" s="401" t="n">
        <v>30</v>
      </c>
      <c r="AJ1013" s="401" t="n">
        <v>31</v>
      </c>
      <c r="AK1013" s="401" t="n">
        <v>32</v>
      </c>
      <c r="AL1013" s="401" t="n">
        <v>33</v>
      </c>
      <c r="AM1013" s="401" t="n">
        <v>34</v>
      </c>
      <c r="AN1013" s="401" t="n">
        <v>35</v>
      </c>
      <c r="AO1013" s="401" t="n">
        <v>36</v>
      </c>
      <c r="AP1013" s="401" t="n">
        <v>37</v>
      </c>
      <c r="AQ1013" s="401" t="n">
        <v>38</v>
      </c>
      <c r="AR1013" s="401" t="n">
        <v>39</v>
      </c>
      <c r="AS1013" s="401" t="n">
        <v>40</v>
      </c>
      <c r="AT1013" s="401" t="n">
        <v>41</v>
      </c>
      <c r="AU1013" s="401" t="n">
        <v>42</v>
      </c>
      <c r="AV1013" s="401" t="n">
        <v>43</v>
      </c>
      <c r="AW1013" s="401" t="n">
        <v>44</v>
      </c>
      <c r="AX1013" s="401" t="n">
        <v>45</v>
      </c>
      <c r="AY1013" s="401" t="n">
        <v>46</v>
      </c>
      <c r="AZ1013" s="401" t="n">
        <v>47</v>
      </c>
      <c r="BA1013" s="401" t="n">
        <v>48</v>
      </c>
      <c r="BB1013" s="401" t="n">
        <v>49</v>
      </c>
      <c r="BC1013" s="401" t="n">
        <v>50</v>
      </c>
      <c r="BD1013" s="401" t="n">
        <v>51</v>
      </c>
      <c r="BE1013" s="401" t="n">
        <v>52</v>
      </c>
      <c r="BF1013" s="401" t="n">
        <v>53</v>
      </c>
      <c r="BG1013" s="401" t="n">
        <v>54</v>
      </c>
      <c r="BH1013" s="401" t="n">
        <v>55</v>
      </c>
      <c r="BI1013" s="401" t="n">
        <v>56</v>
      </c>
      <c r="BJ1013" s="401" t="n">
        <v>57</v>
      </c>
      <c r="BK1013" s="401" t="n">
        <v>58</v>
      </c>
      <c r="BL1013" s="401" t="n">
        <v>59</v>
      </c>
      <c r="BM1013" s="401" t="n">
        <v>60</v>
      </c>
      <c r="BN1013" s="401" t="n">
        <v>61</v>
      </c>
      <c r="BO1013" s="401" t="n">
        <v>62</v>
      </c>
      <c r="BP1013" s="401" t="n">
        <v>63</v>
      </c>
      <c r="BQ1013" s="401" t="n">
        <v>64</v>
      </c>
      <c r="BR1013" s="401" t="n">
        <v>65</v>
      </c>
      <c r="BS1013" s="401" t="n">
        <v>66</v>
      </c>
      <c r="BT1013" s="401" t="n">
        <v>67</v>
      </c>
      <c r="BU1013" s="401" t="n">
        <v>68</v>
      </c>
      <c r="BV1013" s="401" t="n">
        <v>69</v>
      </c>
      <c r="BW1013" s="401" t="n">
        <v>70</v>
      </c>
      <c r="BX1013" s="401" t="n">
        <v>71</v>
      </c>
      <c r="BY1013" s="401" t="n">
        <v>72</v>
      </c>
      <c r="BZ1013" s="401" t="n">
        <v>73</v>
      </c>
      <c r="CA1013" s="401" t="n">
        <v>74</v>
      </c>
      <c r="CB1013" s="401" t="n">
        <v>75</v>
      </c>
      <c r="CC1013" s="401" t="n">
        <v>76</v>
      </c>
      <c r="CD1013" s="401" t="n">
        <v>77</v>
      </c>
      <c r="CE1013" s="401" t="n">
        <v>78</v>
      </c>
      <c r="CF1013" s="401" t="n">
        <v>79</v>
      </c>
      <c r="CG1013" s="401" t="n">
        <v>80</v>
      </c>
      <c r="CH1013" s="401" t="n">
        <v>81</v>
      </c>
      <c r="CI1013" s="401" t="n">
        <v>82</v>
      </c>
      <c r="CJ1013" s="401" t="n">
        <v>83</v>
      </c>
      <c r="CK1013" s="401" t="n">
        <v>84</v>
      </c>
      <c r="CL1013" s="401" t="n">
        <v>85</v>
      </c>
      <c r="CM1013" s="401" t="n">
        <v>86</v>
      </c>
      <c r="CN1013" s="401" t="n">
        <v>87</v>
      </c>
      <c r="CO1013" s="401" t="n">
        <v>88</v>
      </c>
      <c r="CP1013" s="401" t="n">
        <v>89</v>
      </c>
      <c r="CQ1013" s="401" t="n">
        <v>90</v>
      </c>
      <c r="CR1013" s="401" t="n">
        <v>91</v>
      </c>
      <c r="CS1013" s="401" t="n">
        <v>92</v>
      </c>
      <c r="CT1013" s="401" t="n">
        <v>93</v>
      </c>
      <c r="CU1013" s="401" t="n">
        <v>94</v>
      </c>
      <c r="CV1013" s="401" t="n">
        <v>95</v>
      </c>
      <c r="CW1013" s="401" t="n">
        <v>96</v>
      </c>
      <c r="CX1013" s="401" t="n">
        <v>97</v>
      </c>
      <c r="CY1013" s="401" t="n">
        <v>98</v>
      </c>
      <c r="CZ1013" s="401" t="n">
        <v>99</v>
      </c>
      <c r="DA1013" s="401" t="n">
        <v>100</v>
      </c>
      <c r="DB1013" s="401" t="n">
        <v>101</v>
      </c>
      <c r="DC1013" s="401" t="n">
        <v>102</v>
      </c>
      <c r="DD1013" s="401" t="n">
        <v>103</v>
      </c>
      <c r="DE1013" s="401" t="n">
        <v>104</v>
      </c>
      <c r="DF1013" s="401" t="n">
        <v>105</v>
      </c>
      <c r="DG1013" s="401" t="n">
        <v>106</v>
      </c>
      <c r="DH1013" s="401" t="n">
        <v>107</v>
      </c>
      <c r="DI1013" s="401" t="n">
        <v>108</v>
      </c>
      <c r="DJ1013" s="401" t="n">
        <v>109</v>
      </c>
      <c r="DK1013" s="401" t="n">
        <v>110</v>
      </c>
      <c r="DL1013" s="401" t="n">
        <v>111</v>
      </c>
      <c r="DM1013" s="401" t="n">
        <v>112</v>
      </c>
      <c r="DN1013" s="401" t="n">
        <v>113</v>
      </c>
      <c r="DO1013" s="401" t="n">
        <v>114</v>
      </c>
      <c r="DP1013" s="401" t="n">
        <v>115</v>
      </c>
      <c r="DQ1013" s="401" t="n">
        <v>116</v>
      </c>
      <c r="DR1013" s="401" t="n">
        <v>117</v>
      </c>
      <c r="DS1013" s="401" t="n">
        <v>118</v>
      </c>
      <c r="DT1013" s="401" t="n">
        <v>119</v>
      </c>
      <c r="DU1013" s="401" t="n">
        <v>120</v>
      </c>
      <c r="DV1013" s="401" t="n">
        <v>121</v>
      </c>
      <c r="DW1013" s="401" t="n">
        <v>122</v>
      </c>
      <c r="DX1013" s="401" t="n">
        <v>123</v>
      </c>
      <c r="DY1013" s="401" t="n">
        <v>124</v>
      </c>
      <c r="DZ1013" s="401" t="n">
        <v>125</v>
      </c>
      <c r="EA1013" s="401" t="n">
        <v>126</v>
      </c>
      <c r="EB1013" s="401" t="n">
        <v>127</v>
      </c>
      <c r="EC1013" s="401" t="n">
        <v>128</v>
      </c>
      <c r="ED1013" s="401" t="n">
        <v>129</v>
      </c>
      <c r="EE1013" s="401" t="n">
        <v>130</v>
      </c>
      <c r="EF1013" s="401" t="n">
        <v>131</v>
      </c>
      <c r="EG1013" s="401" t="n">
        <v>132</v>
      </c>
      <c r="EH1013" s="401" t="n">
        <v>133</v>
      </c>
      <c r="EI1013" s="401" t="n">
        <v>134</v>
      </c>
      <c r="EJ1013" s="401" t="n">
        <v>135</v>
      </c>
      <c r="EK1013" s="401" t="n">
        <v>136</v>
      </c>
      <c r="EL1013" s="401" t="n">
        <v>137</v>
      </c>
      <c r="EM1013" s="401" t="n">
        <v>138</v>
      </c>
      <c r="EN1013" s="401" t="n">
        <v>139</v>
      </c>
      <c r="EO1013" s="401" t="n">
        <v>140</v>
      </c>
      <c r="EP1013" s="401" t="n">
        <v>141</v>
      </c>
      <c r="EQ1013" s="401" t="n">
        <v>142</v>
      </c>
      <c r="ER1013" s="401" t="n">
        <v>143</v>
      </c>
      <c r="ES1013" s="401" t="n">
        <v>144</v>
      </c>
      <c r="ET1013" s="401" t="n">
        <v>145</v>
      </c>
      <c r="EU1013" s="401" t="n">
        <v>146</v>
      </c>
      <c r="EV1013" s="401" t="n">
        <v>147</v>
      </c>
      <c r="EW1013" s="401" t="n">
        <v>148</v>
      </c>
      <c r="EX1013" s="401" t="n">
        <v>149</v>
      </c>
      <c r="EY1013" s="401" t="n">
        <v>150</v>
      </c>
      <c r="EZ1013" s="401" t="n">
        <v>151</v>
      </c>
      <c r="FA1013" s="401" t="n">
        <v>152</v>
      </c>
      <c r="FB1013" s="401" t="n">
        <v>153</v>
      </c>
      <c r="FC1013" s="401" t="n">
        <v>154</v>
      </c>
      <c r="FD1013" s="401" t="n">
        <v>155</v>
      </c>
      <c r="FE1013" s="401" t="n">
        <v>156</v>
      </c>
      <c r="FF1013" s="401" t="n">
        <v>157</v>
      </c>
      <c r="FG1013" s="401" t="n">
        <v>158</v>
      </c>
      <c r="FH1013" s="401" t="n">
        <v>159</v>
      </c>
      <c r="FI1013" s="401" t="n">
        <v>160</v>
      </c>
      <c r="FJ1013" s="401" t="n">
        <v>161</v>
      </c>
      <c r="FK1013" s="401" t="n">
        <v>162</v>
      </c>
      <c r="FL1013" s="401" t="n">
        <v>163</v>
      </c>
      <c r="FM1013" s="401" t="n">
        <v>164</v>
      </c>
      <c r="FN1013" s="401" t="n">
        <v>165</v>
      </c>
      <c r="FO1013" s="401" t="n">
        <v>166</v>
      </c>
      <c r="FP1013" s="401" t="n">
        <v>167</v>
      </c>
      <c r="FQ1013" s="401" t="n">
        <v>168</v>
      </c>
      <c r="FR1013" s="401" t="n">
        <v>169</v>
      </c>
      <c r="FS1013" s="401" t="n">
        <v>170</v>
      </c>
      <c r="FT1013" s="401" t="n">
        <v>171</v>
      </c>
      <c r="FU1013" s="401" t="n">
        <v>172</v>
      </c>
      <c r="FV1013" s="401" t="n">
        <v>173</v>
      </c>
      <c r="FW1013" s="401" t="n">
        <v>174</v>
      </c>
      <c r="FX1013" s="401" t="n">
        <v>175</v>
      </c>
      <c r="FY1013" s="401" t="n">
        <v>176</v>
      </c>
      <c r="FZ1013" s="401" t="n">
        <v>177</v>
      </c>
      <c r="GA1013" s="401" t="n">
        <v>178</v>
      </c>
      <c r="GB1013" s="401" t="n">
        <v>179</v>
      </c>
      <c r="GC1013" s="401" t="n">
        <v>180</v>
      </c>
      <c r="GD1013" s="401" t="n">
        <v>181</v>
      </c>
      <c r="GE1013" s="401" t="n">
        <v>182</v>
      </c>
      <c r="GF1013" s="401" t="n">
        <v>183</v>
      </c>
      <c r="GG1013" s="401" t="n">
        <v>184</v>
      </c>
      <c r="GH1013" s="401" t="n">
        <v>185</v>
      </c>
      <c r="GI1013" s="401" t="n">
        <v>186</v>
      </c>
      <c r="GJ1013" s="401" t="n">
        <v>187</v>
      </c>
      <c r="GK1013" s="401" t="n">
        <v>188</v>
      </c>
      <c r="GL1013" s="401" t="n">
        <v>189</v>
      </c>
      <c r="GM1013" s="401" t="n">
        <v>190</v>
      </c>
      <c r="GN1013" s="401" t="n">
        <v>191</v>
      </c>
      <c r="GO1013" s="401" t="n">
        <v>192</v>
      </c>
      <c r="GP1013" s="401" t="n">
        <v>193</v>
      </c>
      <c r="GQ1013" s="401" t="n">
        <v>194</v>
      </c>
      <c r="GR1013" s="401" t="n">
        <v>195</v>
      </c>
      <c r="GS1013" s="401" t="n">
        <v>196</v>
      </c>
      <c r="GT1013" s="401" t="n">
        <v>197</v>
      </c>
      <c r="GU1013" s="401" t="n">
        <v>198</v>
      </c>
      <c r="GV1013" s="401" t="n">
        <v>199</v>
      </c>
      <c r="GW1013" s="401" t="n">
        <v>200</v>
      </c>
      <c r="GX1013" s="401" t="n">
        <v>201</v>
      </c>
      <c r="GY1013" s="401" t="n">
        <v>202</v>
      </c>
      <c r="GZ1013" s="401" t="n">
        <v>203</v>
      </c>
      <c r="HA1013" s="401" t="n">
        <v>204</v>
      </c>
      <c r="HB1013" s="401" t="n">
        <v>205</v>
      </c>
    </row>
    <row r="1014" customFormat="false" ht="12.75" hidden="false" customHeight="false" outlineLevel="0" collapsed="false">
      <c r="E1014" s="401" t="s">
        <v>225</v>
      </c>
      <c r="F1014" s="401" t="n">
        <v>134</v>
      </c>
      <c r="G1014" s="401" t="n">
        <v>199</v>
      </c>
      <c r="H1014" s="401" t="n">
        <v>145</v>
      </c>
      <c r="I1014" s="401" t="n">
        <v>53</v>
      </c>
      <c r="J1014" s="401" t="n">
        <v>127</v>
      </c>
      <c r="K1014" s="401" t="n">
        <v>152</v>
      </c>
      <c r="L1014" s="401" t="n">
        <v>43</v>
      </c>
      <c r="M1014" s="401" t="n">
        <v>166</v>
      </c>
      <c r="N1014" s="401" t="n">
        <v>100</v>
      </c>
      <c r="O1014" s="401" t="n">
        <v>72</v>
      </c>
      <c r="P1014" s="401" t="n">
        <v>113</v>
      </c>
      <c r="Q1014" s="401" t="n">
        <v>64</v>
      </c>
      <c r="R1014" s="401" t="n">
        <v>195</v>
      </c>
      <c r="S1014" s="401" t="n">
        <v>10</v>
      </c>
      <c r="T1014" s="401" t="n">
        <v>188</v>
      </c>
      <c r="U1014" s="401" t="n">
        <v>68</v>
      </c>
      <c r="V1014" s="401" t="n">
        <v>118</v>
      </c>
      <c r="W1014" s="401" t="n">
        <v>201</v>
      </c>
      <c r="X1014" s="401" t="n">
        <v>193</v>
      </c>
      <c r="Y1014" s="401" t="n">
        <v>172</v>
      </c>
      <c r="Z1014" s="401" t="n">
        <v>79</v>
      </c>
      <c r="AA1014" s="401" t="n">
        <v>141</v>
      </c>
      <c r="AB1014" s="401" t="n">
        <v>117</v>
      </c>
      <c r="AC1014" s="401" t="n">
        <v>148</v>
      </c>
      <c r="AD1014" s="401" t="n">
        <v>39</v>
      </c>
      <c r="AE1014" s="401" t="n">
        <v>49</v>
      </c>
      <c r="AF1014" s="401" t="n">
        <v>169</v>
      </c>
      <c r="AG1014" s="401" t="n">
        <v>116</v>
      </c>
      <c r="AH1014" s="401" t="n">
        <v>73</v>
      </c>
      <c r="AI1014" s="401" t="n">
        <v>12</v>
      </c>
      <c r="AJ1014" s="401" t="n">
        <v>23</v>
      </c>
      <c r="AK1014" s="401" t="n">
        <v>30</v>
      </c>
      <c r="AL1014" s="401" t="n">
        <v>192</v>
      </c>
      <c r="AM1014" s="401" t="n">
        <v>52</v>
      </c>
      <c r="AN1014" s="401" t="n">
        <v>63</v>
      </c>
      <c r="AO1014" s="401" t="n">
        <v>184</v>
      </c>
      <c r="AP1014" s="401" t="n">
        <v>11</v>
      </c>
      <c r="AQ1014" s="401" t="n">
        <v>4</v>
      </c>
      <c r="AR1014" s="401" t="n">
        <v>57</v>
      </c>
      <c r="AS1014" s="401" t="n">
        <v>167</v>
      </c>
      <c r="AT1014" s="401" t="n">
        <v>44</v>
      </c>
      <c r="AU1014" s="401" t="n">
        <v>179</v>
      </c>
      <c r="AV1014" s="401" t="n">
        <v>197</v>
      </c>
      <c r="AW1014" s="401" t="n">
        <v>175</v>
      </c>
      <c r="AX1014" s="401" t="n">
        <v>112</v>
      </c>
      <c r="AY1014" s="401" t="n">
        <v>9</v>
      </c>
      <c r="AZ1014" s="401" t="n">
        <v>171</v>
      </c>
      <c r="BA1014" s="401" t="n">
        <v>164</v>
      </c>
      <c r="BB1014" s="401" t="n">
        <v>158</v>
      </c>
      <c r="BC1014" s="401" t="n">
        <v>168</v>
      </c>
      <c r="BD1014" s="401" t="n">
        <v>55</v>
      </c>
      <c r="BE1014" s="401" t="n">
        <v>111</v>
      </c>
      <c r="BF1014" s="401" t="n">
        <v>90</v>
      </c>
      <c r="BG1014" s="401" t="n">
        <v>140</v>
      </c>
      <c r="BH1014" s="401" t="n">
        <v>126</v>
      </c>
      <c r="BI1014" s="401" t="n">
        <v>204</v>
      </c>
      <c r="BJ1014" s="401" t="n">
        <v>105</v>
      </c>
      <c r="BK1014" s="401" t="n">
        <v>19</v>
      </c>
      <c r="BL1014" s="401" t="n">
        <v>83</v>
      </c>
      <c r="BM1014" s="401" t="n">
        <v>46</v>
      </c>
      <c r="BN1014" s="401" t="n">
        <v>99</v>
      </c>
      <c r="BO1014" s="401" t="n">
        <v>95</v>
      </c>
      <c r="BP1014" s="401" t="n">
        <v>67</v>
      </c>
      <c r="BQ1014" s="401" t="n">
        <v>146</v>
      </c>
      <c r="BR1014" s="401" t="n">
        <v>78</v>
      </c>
      <c r="BS1014" s="401" t="n">
        <v>50</v>
      </c>
      <c r="BT1014" s="401" t="n">
        <v>119</v>
      </c>
      <c r="BU1014" s="401" t="n">
        <v>177</v>
      </c>
      <c r="BV1014" s="401" t="n">
        <v>82</v>
      </c>
      <c r="BW1014" s="401" t="n">
        <v>42</v>
      </c>
      <c r="BX1014" s="401" t="n">
        <v>114</v>
      </c>
      <c r="BY1014" s="401" t="n">
        <v>35</v>
      </c>
      <c r="BZ1014" s="401" t="n">
        <v>162</v>
      </c>
      <c r="CA1014" s="401" t="n">
        <v>157</v>
      </c>
      <c r="CB1014" s="401" t="n">
        <v>24</v>
      </c>
      <c r="CC1014" s="401" t="n">
        <v>85</v>
      </c>
      <c r="CD1014" s="401" t="n">
        <v>133</v>
      </c>
      <c r="CE1014" s="401" t="n">
        <v>205</v>
      </c>
      <c r="CF1014" s="401" t="n">
        <v>26</v>
      </c>
      <c r="CG1014" s="401" t="n">
        <v>92</v>
      </c>
      <c r="CH1014" s="401" t="n">
        <v>129</v>
      </c>
      <c r="CI1014" s="401" t="n">
        <v>81</v>
      </c>
      <c r="CJ1014" s="401" t="n">
        <v>96</v>
      </c>
      <c r="CK1014" s="401" t="n">
        <v>183</v>
      </c>
      <c r="CL1014" s="401" t="n">
        <v>132</v>
      </c>
      <c r="CM1014" s="401" t="n">
        <v>29</v>
      </c>
      <c r="CN1014" s="401" t="n">
        <v>181</v>
      </c>
      <c r="CO1014" s="401" t="n">
        <v>101</v>
      </c>
      <c r="CP1014" s="401" t="n">
        <v>142</v>
      </c>
      <c r="CQ1014" s="401" t="n">
        <v>34</v>
      </c>
      <c r="CR1014" s="401" t="n">
        <v>27</v>
      </c>
      <c r="CS1014" s="401" t="n">
        <v>176</v>
      </c>
      <c r="CT1014" s="401" t="n">
        <v>32</v>
      </c>
      <c r="CU1014" s="401" t="n">
        <v>97</v>
      </c>
      <c r="CV1014" s="401" t="n">
        <v>36</v>
      </c>
      <c r="CW1014" s="401" t="n">
        <v>65</v>
      </c>
      <c r="CX1014" s="401" t="n">
        <v>174</v>
      </c>
      <c r="CY1014" s="401" t="n">
        <v>1</v>
      </c>
      <c r="CZ1014" s="401" t="n">
        <v>66</v>
      </c>
      <c r="DA1014" s="401" t="n">
        <v>77</v>
      </c>
      <c r="DB1014" s="401" t="n">
        <v>147</v>
      </c>
      <c r="DC1014" s="401" t="n">
        <v>180</v>
      </c>
      <c r="DD1014" s="401" t="n">
        <v>69</v>
      </c>
      <c r="DE1014" s="401" t="n">
        <v>20</v>
      </c>
      <c r="DF1014" s="401" t="n">
        <v>89</v>
      </c>
      <c r="DG1014" s="401" t="n">
        <v>60</v>
      </c>
      <c r="DH1014" s="401" t="n">
        <v>88</v>
      </c>
      <c r="DI1014" s="401" t="n">
        <v>149</v>
      </c>
      <c r="DJ1014" s="401" t="n">
        <v>165</v>
      </c>
      <c r="DK1014" s="401" t="n">
        <v>138</v>
      </c>
      <c r="DL1014" s="401" t="n">
        <v>84</v>
      </c>
      <c r="DM1014" s="401" t="n">
        <v>144</v>
      </c>
      <c r="DN1014" s="401" t="n">
        <v>154</v>
      </c>
      <c r="DO1014" s="401" t="n">
        <v>62</v>
      </c>
      <c r="DP1014" s="401" t="n">
        <v>87</v>
      </c>
      <c r="DQ1014" s="401" t="n">
        <v>159</v>
      </c>
      <c r="DR1014" s="401" t="n">
        <v>18</v>
      </c>
      <c r="DS1014" s="401" t="n">
        <v>47</v>
      </c>
      <c r="DT1014" s="401" t="n">
        <v>137</v>
      </c>
      <c r="DU1014" s="401" t="n">
        <v>6</v>
      </c>
      <c r="DV1014" s="401" t="n">
        <v>75</v>
      </c>
      <c r="DW1014" s="401" t="n">
        <v>15</v>
      </c>
      <c r="DX1014" s="401" t="n">
        <v>202</v>
      </c>
      <c r="DY1014" s="401" t="n">
        <v>28</v>
      </c>
      <c r="DZ1014" s="401" t="n">
        <v>128</v>
      </c>
      <c r="EA1014" s="401" t="n">
        <v>74</v>
      </c>
      <c r="EB1014" s="401" t="n">
        <v>153</v>
      </c>
      <c r="EC1014" s="401" t="n">
        <v>25</v>
      </c>
      <c r="ED1014" s="401" t="n">
        <v>161</v>
      </c>
      <c r="EE1014" s="401" t="n">
        <v>41</v>
      </c>
      <c r="EF1014" s="401" t="n">
        <v>194</v>
      </c>
      <c r="EG1014" s="401" t="n">
        <v>196</v>
      </c>
      <c r="EH1014" s="401" t="n">
        <v>45</v>
      </c>
      <c r="EI1014" s="401" t="n">
        <v>107</v>
      </c>
      <c r="EJ1014" s="401" t="n">
        <v>31</v>
      </c>
      <c r="EK1014" s="401" t="n">
        <v>7</v>
      </c>
      <c r="EL1014" s="401" t="n">
        <v>13</v>
      </c>
      <c r="EM1014" s="401" t="n">
        <v>187</v>
      </c>
      <c r="EN1014" s="401" t="n">
        <v>121</v>
      </c>
      <c r="EO1014" s="401" t="n">
        <v>21</v>
      </c>
      <c r="EP1014" s="401" t="n">
        <v>8</v>
      </c>
      <c r="EQ1014" s="401" t="n">
        <v>163</v>
      </c>
      <c r="ER1014" s="401" t="n">
        <v>2</v>
      </c>
      <c r="ES1014" s="401" t="n">
        <v>103</v>
      </c>
      <c r="ET1014" s="401" t="n">
        <v>16</v>
      </c>
      <c r="EU1014" s="401" t="n">
        <v>104</v>
      </c>
      <c r="EV1014" s="401" t="n">
        <v>130</v>
      </c>
      <c r="EW1014" s="401" t="n">
        <v>61</v>
      </c>
      <c r="EX1014" s="401" t="n">
        <v>71</v>
      </c>
      <c r="EY1014" s="401" t="n">
        <v>136</v>
      </c>
      <c r="EZ1014" s="401" t="n">
        <v>200</v>
      </c>
      <c r="FA1014" s="401" t="n">
        <v>124</v>
      </c>
      <c r="FB1014" s="401" t="n">
        <v>131</v>
      </c>
      <c r="FC1014" s="401" t="n">
        <v>3</v>
      </c>
      <c r="FD1014" s="401" t="n">
        <v>38</v>
      </c>
      <c r="FE1014" s="401" t="n">
        <v>190</v>
      </c>
      <c r="FF1014" s="401" t="n">
        <v>123</v>
      </c>
      <c r="FG1014" s="401" t="n">
        <v>51</v>
      </c>
      <c r="FH1014" s="401" t="n">
        <v>198</v>
      </c>
      <c r="FI1014" s="401" t="n">
        <v>37</v>
      </c>
      <c r="FJ1014" s="401" t="n">
        <v>135</v>
      </c>
      <c r="FK1014" s="401" t="n">
        <v>143</v>
      </c>
      <c r="FL1014" s="401" t="n">
        <v>115</v>
      </c>
      <c r="FM1014" s="401" t="n">
        <v>106</v>
      </c>
      <c r="FN1014" s="401" t="n">
        <v>56</v>
      </c>
      <c r="FO1014" s="401" t="n">
        <v>110</v>
      </c>
      <c r="FP1014" s="401" t="n">
        <v>173</v>
      </c>
      <c r="FQ1014" s="401" t="n">
        <v>156</v>
      </c>
      <c r="FR1014" s="401" t="n">
        <v>17</v>
      </c>
      <c r="FS1014" s="401" t="n">
        <v>22</v>
      </c>
      <c r="FT1014" s="401" t="n">
        <v>108</v>
      </c>
      <c r="FU1014" s="401" t="n">
        <v>185</v>
      </c>
      <c r="FV1014" s="401" t="n">
        <v>40</v>
      </c>
      <c r="FW1014" s="401" t="n">
        <v>102</v>
      </c>
      <c r="FX1014" s="401" t="n">
        <v>93</v>
      </c>
      <c r="FY1014" s="401" t="n">
        <v>139</v>
      </c>
      <c r="FZ1014" s="401" t="n">
        <v>98</v>
      </c>
      <c r="GA1014" s="401" t="n">
        <v>94</v>
      </c>
      <c r="GB1014" s="401" t="n">
        <v>33</v>
      </c>
      <c r="GC1014" s="401" t="n">
        <v>58</v>
      </c>
      <c r="GD1014" s="401" t="n">
        <v>160</v>
      </c>
      <c r="GE1014" s="401" t="n">
        <v>80</v>
      </c>
      <c r="GF1014" s="401" t="n">
        <v>170</v>
      </c>
      <c r="GG1014" s="401" t="n">
        <v>5</v>
      </c>
      <c r="GH1014" s="401" t="n">
        <v>203</v>
      </c>
      <c r="GI1014" s="401" t="n">
        <v>120</v>
      </c>
      <c r="GJ1014" s="401" t="n">
        <v>189</v>
      </c>
      <c r="GK1014" s="401" t="n">
        <v>122</v>
      </c>
      <c r="GL1014" s="401" t="n">
        <v>155</v>
      </c>
      <c r="GM1014" s="401" t="n">
        <v>54</v>
      </c>
      <c r="GN1014" s="401" t="n">
        <v>48</v>
      </c>
      <c r="GO1014" s="401" t="n">
        <v>125</v>
      </c>
      <c r="GP1014" s="401" t="n">
        <v>109</v>
      </c>
      <c r="GQ1014" s="401" t="n">
        <v>91</v>
      </c>
      <c r="GR1014" s="401" t="n">
        <v>14</v>
      </c>
      <c r="GS1014" s="401" t="n">
        <v>70</v>
      </c>
      <c r="GT1014" s="401" t="n">
        <v>59</v>
      </c>
      <c r="GU1014" s="401" t="n">
        <v>86</v>
      </c>
      <c r="GV1014" s="401" t="n">
        <v>76</v>
      </c>
      <c r="GW1014" s="401" t="n">
        <v>186</v>
      </c>
      <c r="GX1014" s="401" t="n">
        <v>178</v>
      </c>
      <c r="GY1014" s="401" t="n">
        <v>150</v>
      </c>
      <c r="GZ1014" s="401" t="n">
        <v>191</v>
      </c>
      <c r="HA1014" s="401" t="n">
        <v>151</v>
      </c>
      <c r="HB1014" s="401" t="n">
        <v>182</v>
      </c>
    </row>
    <row r="1015" customFormat="false" ht="12.75" hidden="false" customHeight="false" outlineLevel="0" collapsed="false">
      <c r="E1015" s="401" t="s">
        <v>227</v>
      </c>
      <c r="F1015" s="401" t="n">
        <v>37</v>
      </c>
      <c r="G1015" s="401" t="n">
        <v>138</v>
      </c>
      <c r="H1015" s="401" t="n">
        <v>121</v>
      </c>
      <c r="I1015" s="401" t="n">
        <v>12</v>
      </c>
      <c r="J1015" s="401" t="n">
        <v>178</v>
      </c>
      <c r="K1015" s="401" t="n">
        <v>127</v>
      </c>
      <c r="L1015" s="401" t="n">
        <v>54</v>
      </c>
      <c r="M1015" s="401" t="n">
        <v>50</v>
      </c>
      <c r="N1015" s="401" t="n">
        <v>116</v>
      </c>
      <c r="O1015" s="401" t="n">
        <v>2</v>
      </c>
      <c r="P1015" s="401" t="n">
        <v>180</v>
      </c>
      <c r="Q1015" s="401" t="n">
        <v>10</v>
      </c>
      <c r="R1015" s="401" t="n">
        <v>135</v>
      </c>
      <c r="S1015" s="401" t="n">
        <v>13</v>
      </c>
      <c r="T1015" s="401" t="n">
        <v>67</v>
      </c>
      <c r="U1015" s="401" t="n">
        <v>195</v>
      </c>
      <c r="V1015" s="401" t="n">
        <v>128</v>
      </c>
      <c r="W1015" s="401" t="n">
        <v>184</v>
      </c>
      <c r="X1015" s="401" t="n">
        <v>153</v>
      </c>
      <c r="Y1015" s="401" t="n">
        <v>171</v>
      </c>
      <c r="Z1015" s="401" t="n">
        <v>155</v>
      </c>
      <c r="AA1015" s="401" t="n">
        <v>19</v>
      </c>
      <c r="AB1015" s="401" t="n">
        <v>102</v>
      </c>
      <c r="AC1015" s="401" t="n">
        <v>68</v>
      </c>
      <c r="AD1015" s="401" t="n">
        <v>43</v>
      </c>
      <c r="AE1015" s="401" t="n">
        <v>203</v>
      </c>
      <c r="AF1015" s="401" t="n">
        <v>145</v>
      </c>
      <c r="AG1015" s="401" t="n">
        <v>114</v>
      </c>
      <c r="AH1015" s="401" t="n">
        <v>133</v>
      </c>
      <c r="AI1015" s="401" t="n">
        <v>66</v>
      </c>
      <c r="AJ1015" s="401" t="n">
        <v>112</v>
      </c>
      <c r="AK1015" s="401" t="n">
        <v>198</v>
      </c>
      <c r="AL1015" s="401" t="n">
        <v>46</v>
      </c>
      <c r="AM1015" s="401" t="n">
        <v>191</v>
      </c>
      <c r="AN1015" s="401" t="n">
        <v>61</v>
      </c>
      <c r="AO1015" s="401" t="n">
        <v>20</v>
      </c>
      <c r="AP1015" s="401" t="n">
        <v>41</v>
      </c>
      <c r="AQ1015" s="401" t="n">
        <v>125</v>
      </c>
      <c r="AR1015" s="401" t="n">
        <v>23</v>
      </c>
      <c r="AS1015" s="401" t="n">
        <v>7</v>
      </c>
      <c r="AT1015" s="401" t="n">
        <v>17</v>
      </c>
      <c r="AU1015" s="401" t="n">
        <v>126</v>
      </c>
      <c r="AV1015" s="401" t="n">
        <v>72</v>
      </c>
      <c r="AW1015" s="401" t="n">
        <v>176</v>
      </c>
      <c r="AX1015" s="401" t="n">
        <v>62</v>
      </c>
      <c r="AY1015" s="401" t="n">
        <v>89</v>
      </c>
      <c r="AZ1015" s="401" t="n">
        <v>161</v>
      </c>
      <c r="BA1015" s="401" t="n">
        <v>92</v>
      </c>
      <c r="BB1015" s="401" t="n">
        <v>31</v>
      </c>
      <c r="BC1015" s="401" t="n">
        <v>139</v>
      </c>
      <c r="BD1015" s="401" t="n">
        <v>40</v>
      </c>
      <c r="BE1015" s="401" t="n">
        <v>110</v>
      </c>
      <c r="BF1015" s="401" t="n">
        <v>157</v>
      </c>
      <c r="BG1015" s="401" t="n">
        <v>177</v>
      </c>
      <c r="BH1015" s="401" t="n">
        <v>151</v>
      </c>
      <c r="BI1015" s="401" t="n">
        <v>33</v>
      </c>
      <c r="BJ1015" s="401" t="n">
        <v>4</v>
      </c>
      <c r="BK1015" s="401" t="n">
        <v>105</v>
      </c>
      <c r="BL1015" s="401" t="n">
        <v>202</v>
      </c>
      <c r="BM1015" s="401" t="n">
        <v>48</v>
      </c>
      <c r="BN1015" s="401" t="n">
        <v>93</v>
      </c>
      <c r="BO1015" s="401" t="n">
        <v>115</v>
      </c>
      <c r="BP1015" s="401" t="n">
        <v>42</v>
      </c>
      <c r="BQ1015" s="401" t="n">
        <v>65</v>
      </c>
      <c r="BR1015" s="401" t="n">
        <v>88</v>
      </c>
      <c r="BS1015" s="401" t="n">
        <v>78</v>
      </c>
      <c r="BT1015" s="401" t="n">
        <v>45</v>
      </c>
      <c r="BU1015" s="401" t="n">
        <v>190</v>
      </c>
      <c r="BV1015" s="401" t="n">
        <v>70</v>
      </c>
      <c r="BW1015" s="401" t="n">
        <v>143</v>
      </c>
      <c r="BX1015" s="401" t="n">
        <v>119</v>
      </c>
      <c r="BY1015" s="401" t="n">
        <v>90</v>
      </c>
      <c r="BZ1015" s="401" t="n">
        <v>144</v>
      </c>
      <c r="CA1015" s="401" t="n">
        <v>192</v>
      </c>
      <c r="CB1015" s="401" t="n">
        <v>187</v>
      </c>
      <c r="CC1015" s="401" t="n">
        <v>80</v>
      </c>
      <c r="CD1015" s="401" t="n">
        <v>204</v>
      </c>
      <c r="CE1015" s="401" t="n">
        <v>57</v>
      </c>
      <c r="CF1015" s="401" t="n">
        <v>200</v>
      </c>
      <c r="CG1015" s="401" t="n">
        <v>49</v>
      </c>
      <c r="CH1015" s="401" t="n">
        <v>77</v>
      </c>
      <c r="CI1015" s="401" t="n">
        <v>146</v>
      </c>
      <c r="CJ1015" s="401" t="n">
        <v>97</v>
      </c>
      <c r="CK1015" s="401" t="n">
        <v>22</v>
      </c>
      <c r="CL1015" s="401" t="n">
        <v>123</v>
      </c>
      <c r="CM1015" s="401" t="n">
        <v>140</v>
      </c>
      <c r="CN1015" s="401" t="n">
        <v>6</v>
      </c>
      <c r="CO1015" s="401" t="n">
        <v>189</v>
      </c>
      <c r="CP1015" s="401" t="n">
        <v>152</v>
      </c>
      <c r="CQ1015" s="401" t="n">
        <v>1</v>
      </c>
      <c r="CR1015" s="401" t="n">
        <v>158</v>
      </c>
      <c r="CS1015" s="401" t="n">
        <v>55</v>
      </c>
      <c r="CT1015" s="401" t="n">
        <v>82</v>
      </c>
      <c r="CU1015" s="401" t="n">
        <v>56</v>
      </c>
      <c r="CV1015" s="401" t="n">
        <v>201</v>
      </c>
      <c r="CW1015" s="401" t="n">
        <v>14</v>
      </c>
      <c r="CX1015" s="401" t="n">
        <v>44</v>
      </c>
      <c r="CY1015" s="401" t="n">
        <v>137</v>
      </c>
      <c r="CZ1015" s="401" t="n">
        <v>131</v>
      </c>
      <c r="DA1015" s="401" t="n">
        <v>196</v>
      </c>
      <c r="DB1015" s="401" t="n">
        <v>205</v>
      </c>
      <c r="DC1015" s="401" t="n">
        <v>25</v>
      </c>
      <c r="DD1015" s="401" t="n">
        <v>71</v>
      </c>
      <c r="DE1015" s="401" t="n">
        <v>173</v>
      </c>
      <c r="DF1015" s="401" t="n">
        <v>113</v>
      </c>
      <c r="DG1015" s="401" t="n">
        <v>34</v>
      </c>
      <c r="DH1015" s="401" t="n">
        <v>28</v>
      </c>
      <c r="DI1015" s="401" t="n">
        <v>169</v>
      </c>
      <c r="DJ1015" s="401" t="n">
        <v>111</v>
      </c>
      <c r="DK1015" s="401" t="n">
        <v>122</v>
      </c>
      <c r="DL1015" s="401" t="n">
        <v>5</v>
      </c>
      <c r="DM1015" s="401" t="n">
        <v>58</v>
      </c>
      <c r="DN1015" s="401" t="n">
        <v>179</v>
      </c>
      <c r="DO1015" s="401" t="n">
        <v>163</v>
      </c>
      <c r="DP1015" s="401" t="n">
        <v>117</v>
      </c>
      <c r="DQ1015" s="401" t="n">
        <v>3</v>
      </c>
      <c r="DR1015" s="401" t="n">
        <v>154</v>
      </c>
      <c r="DS1015" s="401" t="n">
        <v>15</v>
      </c>
      <c r="DT1015" s="401" t="n">
        <v>166</v>
      </c>
      <c r="DU1015" s="401" t="n">
        <v>129</v>
      </c>
      <c r="DV1015" s="401" t="n">
        <v>142</v>
      </c>
      <c r="DW1015" s="401" t="n">
        <v>109</v>
      </c>
      <c r="DX1015" s="401" t="n">
        <v>134</v>
      </c>
      <c r="DY1015" s="401" t="n">
        <v>118</v>
      </c>
      <c r="DZ1015" s="401" t="n">
        <v>96</v>
      </c>
      <c r="EA1015" s="401" t="n">
        <v>100</v>
      </c>
      <c r="EB1015" s="401" t="n">
        <v>103</v>
      </c>
      <c r="EC1015" s="401" t="n">
        <v>174</v>
      </c>
      <c r="ED1015" s="401" t="n">
        <v>86</v>
      </c>
      <c r="EE1015" s="401" t="n">
        <v>47</v>
      </c>
      <c r="EF1015" s="401" t="n">
        <v>24</v>
      </c>
      <c r="EG1015" s="401" t="n">
        <v>193</v>
      </c>
      <c r="EH1015" s="401" t="n">
        <v>185</v>
      </c>
      <c r="EI1015" s="401" t="n">
        <v>51</v>
      </c>
      <c r="EJ1015" s="401" t="n">
        <v>81</v>
      </c>
      <c r="EK1015" s="401" t="n">
        <v>87</v>
      </c>
      <c r="EL1015" s="401" t="n">
        <v>164</v>
      </c>
      <c r="EM1015" s="401" t="n">
        <v>76</v>
      </c>
      <c r="EN1015" s="401" t="n">
        <v>181</v>
      </c>
      <c r="EO1015" s="401" t="n">
        <v>194</v>
      </c>
      <c r="EP1015" s="401" t="n">
        <v>64</v>
      </c>
      <c r="EQ1015" s="401" t="n">
        <v>60</v>
      </c>
      <c r="ER1015" s="401" t="n">
        <v>199</v>
      </c>
      <c r="ES1015" s="401" t="n">
        <v>8</v>
      </c>
      <c r="ET1015" s="401" t="n">
        <v>79</v>
      </c>
      <c r="EU1015" s="401" t="n">
        <v>182</v>
      </c>
      <c r="EV1015" s="401" t="n">
        <v>170</v>
      </c>
      <c r="EW1015" s="401" t="n">
        <v>85</v>
      </c>
      <c r="EX1015" s="401" t="n">
        <v>75</v>
      </c>
      <c r="EY1015" s="401" t="n">
        <v>108</v>
      </c>
      <c r="EZ1015" s="401" t="n">
        <v>167</v>
      </c>
      <c r="FA1015" s="401" t="n">
        <v>74</v>
      </c>
      <c r="FB1015" s="401" t="n">
        <v>35</v>
      </c>
      <c r="FC1015" s="401" t="n">
        <v>16</v>
      </c>
      <c r="FD1015" s="401" t="n">
        <v>26</v>
      </c>
      <c r="FE1015" s="401" t="n">
        <v>172</v>
      </c>
      <c r="FF1015" s="401" t="n">
        <v>94</v>
      </c>
      <c r="FG1015" s="401" t="n">
        <v>30</v>
      </c>
      <c r="FH1015" s="401" t="n">
        <v>18</v>
      </c>
      <c r="FI1015" s="401" t="n">
        <v>9</v>
      </c>
      <c r="FJ1015" s="401" t="n">
        <v>38</v>
      </c>
      <c r="FK1015" s="401" t="n">
        <v>186</v>
      </c>
      <c r="FL1015" s="401" t="n">
        <v>150</v>
      </c>
      <c r="FM1015" s="401" t="n">
        <v>141</v>
      </c>
      <c r="FN1015" s="401" t="n">
        <v>98</v>
      </c>
      <c r="FO1015" s="401" t="n">
        <v>168</v>
      </c>
      <c r="FP1015" s="401" t="n">
        <v>183</v>
      </c>
      <c r="FQ1015" s="401" t="n">
        <v>124</v>
      </c>
      <c r="FR1015" s="401" t="n">
        <v>21</v>
      </c>
      <c r="FS1015" s="401" t="n">
        <v>101</v>
      </c>
      <c r="FT1015" s="401" t="n">
        <v>175</v>
      </c>
      <c r="FU1015" s="401" t="n">
        <v>69</v>
      </c>
      <c r="FV1015" s="401" t="n">
        <v>107</v>
      </c>
      <c r="FW1015" s="401" t="n">
        <v>160</v>
      </c>
      <c r="FX1015" s="401" t="n">
        <v>32</v>
      </c>
      <c r="FY1015" s="401" t="n">
        <v>39</v>
      </c>
      <c r="FZ1015" s="401" t="n">
        <v>73</v>
      </c>
      <c r="GA1015" s="401" t="n">
        <v>52</v>
      </c>
      <c r="GB1015" s="401" t="n">
        <v>27</v>
      </c>
      <c r="GC1015" s="401" t="n">
        <v>162</v>
      </c>
      <c r="GD1015" s="401" t="n">
        <v>83</v>
      </c>
      <c r="GE1015" s="401" t="n">
        <v>136</v>
      </c>
      <c r="GF1015" s="401" t="n">
        <v>91</v>
      </c>
      <c r="GG1015" s="401" t="n">
        <v>156</v>
      </c>
      <c r="GH1015" s="401" t="n">
        <v>197</v>
      </c>
      <c r="GI1015" s="401" t="n">
        <v>165</v>
      </c>
      <c r="GJ1015" s="401" t="n">
        <v>148</v>
      </c>
      <c r="GK1015" s="401" t="n">
        <v>159</v>
      </c>
      <c r="GL1015" s="401" t="n">
        <v>11</v>
      </c>
      <c r="GM1015" s="401" t="n">
        <v>99</v>
      </c>
      <c r="GN1015" s="401" t="n">
        <v>59</v>
      </c>
      <c r="GO1015" s="401" t="n">
        <v>63</v>
      </c>
      <c r="GP1015" s="401" t="n">
        <v>132</v>
      </c>
      <c r="GQ1015" s="401" t="n">
        <v>36</v>
      </c>
      <c r="GR1015" s="401" t="n">
        <v>84</v>
      </c>
      <c r="GS1015" s="401" t="n">
        <v>188</v>
      </c>
      <c r="GT1015" s="401" t="n">
        <v>120</v>
      </c>
      <c r="GU1015" s="401" t="n">
        <v>104</v>
      </c>
      <c r="GV1015" s="401" t="n">
        <v>95</v>
      </c>
      <c r="GW1015" s="401" t="n">
        <v>147</v>
      </c>
      <c r="GX1015" s="401" t="n">
        <v>149</v>
      </c>
      <c r="GY1015" s="401" t="n">
        <v>53</v>
      </c>
      <c r="GZ1015" s="401" t="n">
        <v>29</v>
      </c>
      <c r="HA1015" s="401" t="n">
        <v>130</v>
      </c>
      <c r="HB1015" s="401" t="n">
        <v>106</v>
      </c>
    </row>
    <row r="1017" customFormat="false" ht="12.75" hidden="false" customHeight="false" outlineLevel="0" collapsed="false">
      <c r="D1017" s="446" t="n">
        <v>206</v>
      </c>
      <c r="E1017" s="39" t="s">
        <v>250</v>
      </c>
    </row>
    <row r="1018" customFormat="false" ht="12.75" hidden="false" customHeight="false" outlineLevel="0" collapsed="false">
      <c r="E1018" s="401" t="s">
        <v>198</v>
      </c>
      <c r="F1018" s="401" t="n">
        <v>1</v>
      </c>
      <c r="G1018" s="401" t="n">
        <v>2</v>
      </c>
      <c r="H1018" s="401" t="n">
        <v>3</v>
      </c>
      <c r="I1018" s="401" t="n">
        <v>4</v>
      </c>
      <c r="J1018" s="401" t="n">
        <v>5</v>
      </c>
      <c r="K1018" s="401" t="n">
        <v>6</v>
      </c>
      <c r="L1018" s="401" t="n">
        <v>7</v>
      </c>
      <c r="M1018" s="401" t="n">
        <v>8</v>
      </c>
      <c r="N1018" s="401" t="n">
        <v>9</v>
      </c>
      <c r="O1018" s="401" t="n">
        <v>10</v>
      </c>
      <c r="P1018" s="401" t="n">
        <v>11</v>
      </c>
      <c r="Q1018" s="401" t="n">
        <v>12</v>
      </c>
      <c r="R1018" s="401" t="n">
        <v>13</v>
      </c>
      <c r="S1018" s="401" t="n">
        <v>14</v>
      </c>
      <c r="T1018" s="401" t="n">
        <v>15</v>
      </c>
      <c r="U1018" s="401" t="n">
        <v>16</v>
      </c>
      <c r="V1018" s="401" t="n">
        <v>17</v>
      </c>
      <c r="W1018" s="401" t="n">
        <v>18</v>
      </c>
      <c r="X1018" s="401" t="n">
        <v>19</v>
      </c>
      <c r="Y1018" s="401" t="n">
        <v>20</v>
      </c>
      <c r="Z1018" s="401" t="n">
        <v>21</v>
      </c>
      <c r="AA1018" s="401" t="n">
        <v>22</v>
      </c>
      <c r="AB1018" s="401" t="n">
        <v>23</v>
      </c>
      <c r="AC1018" s="401" t="n">
        <v>24</v>
      </c>
      <c r="AD1018" s="401" t="n">
        <v>25</v>
      </c>
      <c r="AE1018" s="401" t="n">
        <v>26</v>
      </c>
      <c r="AF1018" s="401" t="n">
        <v>27</v>
      </c>
      <c r="AG1018" s="401" t="n">
        <v>28</v>
      </c>
      <c r="AH1018" s="401" t="n">
        <v>29</v>
      </c>
      <c r="AI1018" s="401" t="n">
        <v>30</v>
      </c>
      <c r="AJ1018" s="401" t="n">
        <v>31</v>
      </c>
      <c r="AK1018" s="401" t="n">
        <v>32</v>
      </c>
      <c r="AL1018" s="401" t="n">
        <v>33</v>
      </c>
      <c r="AM1018" s="401" t="n">
        <v>34</v>
      </c>
      <c r="AN1018" s="401" t="n">
        <v>35</v>
      </c>
      <c r="AO1018" s="401" t="n">
        <v>36</v>
      </c>
      <c r="AP1018" s="401" t="n">
        <v>37</v>
      </c>
      <c r="AQ1018" s="401" t="n">
        <v>38</v>
      </c>
      <c r="AR1018" s="401" t="n">
        <v>39</v>
      </c>
      <c r="AS1018" s="401" t="n">
        <v>40</v>
      </c>
      <c r="AT1018" s="401" t="n">
        <v>41</v>
      </c>
      <c r="AU1018" s="401" t="n">
        <v>42</v>
      </c>
      <c r="AV1018" s="401" t="n">
        <v>43</v>
      </c>
      <c r="AW1018" s="401" t="n">
        <v>44</v>
      </c>
      <c r="AX1018" s="401" t="n">
        <v>45</v>
      </c>
      <c r="AY1018" s="401" t="n">
        <v>46</v>
      </c>
      <c r="AZ1018" s="401" t="n">
        <v>47</v>
      </c>
      <c r="BA1018" s="401" t="n">
        <v>48</v>
      </c>
      <c r="BB1018" s="401" t="n">
        <v>49</v>
      </c>
      <c r="BC1018" s="401" t="n">
        <v>50</v>
      </c>
      <c r="BD1018" s="401" t="n">
        <v>51</v>
      </c>
      <c r="BE1018" s="401" t="n">
        <v>52</v>
      </c>
      <c r="BF1018" s="401" t="n">
        <v>53</v>
      </c>
      <c r="BG1018" s="401" t="n">
        <v>54</v>
      </c>
      <c r="BH1018" s="401" t="n">
        <v>55</v>
      </c>
      <c r="BI1018" s="401" t="n">
        <v>56</v>
      </c>
      <c r="BJ1018" s="401" t="n">
        <v>57</v>
      </c>
      <c r="BK1018" s="401" t="n">
        <v>58</v>
      </c>
      <c r="BL1018" s="401" t="n">
        <v>59</v>
      </c>
      <c r="BM1018" s="401" t="n">
        <v>60</v>
      </c>
      <c r="BN1018" s="401" t="n">
        <v>61</v>
      </c>
      <c r="BO1018" s="401" t="n">
        <v>62</v>
      </c>
      <c r="BP1018" s="401" t="n">
        <v>63</v>
      </c>
      <c r="BQ1018" s="401" t="n">
        <v>64</v>
      </c>
      <c r="BR1018" s="401" t="n">
        <v>65</v>
      </c>
      <c r="BS1018" s="401" t="n">
        <v>66</v>
      </c>
      <c r="BT1018" s="401" t="n">
        <v>67</v>
      </c>
      <c r="BU1018" s="401" t="n">
        <v>68</v>
      </c>
      <c r="BV1018" s="401" t="n">
        <v>69</v>
      </c>
      <c r="BW1018" s="401" t="n">
        <v>70</v>
      </c>
      <c r="BX1018" s="401" t="n">
        <v>71</v>
      </c>
      <c r="BY1018" s="401" t="n">
        <v>72</v>
      </c>
      <c r="BZ1018" s="401" t="n">
        <v>73</v>
      </c>
      <c r="CA1018" s="401" t="n">
        <v>74</v>
      </c>
      <c r="CB1018" s="401" t="n">
        <v>75</v>
      </c>
      <c r="CC1018" s="401" t="n">
        <v>76</v>
      </c>
      <c r="CD1018" s="401" t="n">
        <v>77</v>
      </c>
      <c r="CE1018" s="401" t="n">
        <v>78</v>
      </c>
      <c r="CF1018" s="401" t="n">
        <v>79</v>
      </c>
      <c r="CG1018" s="401" t="n">
        <v>80</v>
      </c>
      <c r="CH1018" s="401" t="n">
        <v>81</v>
      </c>
      <c r="CI1018" s="401" t="n">
        <v>82</v>
      </c>
      <c r="CJ1018" s="401" t="n">
        <v>83</v>
      </c>
      <c r="CK1018" s="401" t="n">
        <v>84</v>
      </c>
      <c r="CL1018" s="401" t="n">
        <v>85</v>
      </c>
      <c r="CM1018" s="401" t="n">
        <v>86</v>
      </c>
      <c r="CN1018" s="401" t="n">
        <v>87</v>
      </c>
      <c r="CO1018" s="401" t="n">
        <v>88</v>
      </c>
      <c r="CP1018" s="401" t="n">
        <v>89</v>
      </c>
      <c r="CQ1018" s="401" t="n">
        <v>90</v>
      </c>
      <c r="CR1018" s="401" t="n">
        <v>91</v>
      </c>
      <c r="CS1018" s="401" t="n">
        <v>92</v>
      </c>
      <c r="CT1018" s="401" t="n">
        <v>93</v>
      </c>
      <c r="CU1018" s="401" t="n">
        <v>94</v>
      </c>
      <c r="CV1018" s="401" t="n">
        <v>95</v>
      </c>
      <c r="CW1018" s="401" t="n">
        <v>96</v>
      </c>
      <c r="CX1018" s="401" t="n">
        <v>97</v>
      </c>
      <c r="CY1018" s="401" t="n">
        <v>98</v>
      </c>
      <c r="CZ1018" s="401" t="n">
        <v>99</v>
      </c>
      <c r="DA1018" s="401" t="n">
        <v>100</v>
      </c>
      <c r="DB1018" s="401" t="n">
        <v>101</v>
      </c>
      <c r="DC1018" s="401" t="n">
        <v>102</v>
      </c>
      <c r="DD1018" s="401" t="n">
        <v>103</v>
      </c>
      <c r="DE1018" s="401" t="n">
        <v>104</v>
      </c>
      <c r="DF1018" s="401" t="n">
        <v>105</v>
      </c>
      <c r="DG1018" s="401" t="n">
        <v>106</v>
      </c>
      <c r="DH1018" s="401" t="n">
        <v>107</v>
      </c>
      <c r="DI1018" s="401" t="n">
        <v>108</v>
      </c>
      <c r="DJ1018" s="401" t="n">
        <v>109</v>
      </c>
      <c r="DK1018" s="401" t="n">
        <v>110</v>
      </c>
      <c r="DL1018" s="401" t="n">
        <v>111</v>
      </c>
      <c r="DM1018" s="401" t="n">
        <v>112</v>
      </c>
      <c r="DN1018" s="401" t="n">
        <v>113</v>
      </c>
      <c r="DO1018" s="401" t="n">
        <v>114</v>
      </c>
      <c r="DP1018" s="401" t="n">
        <v>115</v>
      </c>
      <c r="DQ1018" s="401" t="n">
        <v>116</v>
      </c>
      <c r="DR1018" s="401" t="n">
        <v>117</v>
      </c>
      <c r="DS1018" s="401" t="n">
        <v>118</v>
      </c>
      <c r="DT1018" s="401" t="n">
        <v>119</v>
      </c>
      <c r="DU1018" s="401" t="n">
        <v>120</v>
      </c>
      <c r="DV1018" s="401" t="n">
        <v>121</v>
      </c>
      <c r="DW1018" s="401" t="n">
        <v>122</v>
      </c>
      <c r="DX1018" s="401" t="n">
        <v>123</v>
      </c>
      <c r="DY1018" s="401" t="n">
        <v>124</v>
      </c>
      <c r="DZ1018" s="401" t="n">
        <v>125</v>
      </c>
      <c r="EA1018" s="401" t="n">
        <v>126</v>
      </c>
      <c r="EB1018" s="401" t="n">
        <v>127</v>
      </c>
      <c r="EC1018" s="401" t="n">
        <v>128</v>
      </c>
      <c r="ED1018" s="401" t="n">
        <v>129</v>
      </c>
      <c r="EE1018" s="401" t="n">
        <v>130</v>
      </c>
      <c r="EF1018" s="401" t="n">
        <v>131</v>
      </c>
      <c r="EG1018" s="401" t="n">
        <v>132</v>
      </c>
      <c r="EH1018" s="401" t="n">
        <v>133</v>
      </c>
      <c r="EI1018" s="401" t="n">
        <v>134</v>
      </c>
      <c r="EJ1018" s="401" t="n">
        <v>135</v>
      </c>
      <c r="EK1018" s="401" t="n">
        <v>136</v>
      </c>
      <c r="EL1018" s="401" t="n">
        <v>137</v>
      </c>
      <c r="EM1018" s="401" t="n">
        <v>138</v>
      </c>
      <c r="EN1018" s="401" t="n">
        <v>139</v>
      </c>
      <c r="EO1018" s="401" t="n">
        <v>140</v>
      </c>
      <c r="EP1018" s="401" t="n">
        <v>141</v>
      </c>
      <c r="EQ1018" s="401" t="n">
        <v>142</v>
      </c>
      <c r="ER1018" s="401" t="n">
        <v>143</v>
      </c>
      <c r="ES1018" s="401" t="n">
        <v>144</v>
      </c>
      <c r="ET1018" s="401" t="n">
        <v>145</v>
      </c>
      <c r="EU1018" s="401" t="n">
        <v>146</v>
      </c>
      <c r="EV1018" s="401" t="n">
        <v>147</v>
      </c>
      <c r="EW1018" s="401" t="n">
        <v>148</v>
      </c>
      <c r="EX1018" s="401" t="n">
        <v>149</v>
      </c>
      <c r="EY1018" s="401" t="n">
        <v>150</v>
      </c>
      <c r="EZ1018" s="401" t="n">
        <v>151</v>
      </c>
      <c r="FA1018" s="401" t="n">
        <v>152</v>
      </c>
      <c r="FB1018" s="401" t="n">
        <v>153</v>
      </c>
      <c r="FC1018" s="401" t="n">
        <v>154</v>
      </c>
      <c r="FD1018" s="401" t="n">
        <v>155</v>
      </c>
      <c r="FE1018" s="401" t="n">
        <v>156</v>
      </c>
      <c r="FF1018" s="401" t="n">
        <v>157</v>
      </c>
      <c r="FG1018" s="401" t="n">
        <v>158</v>
      </c>
      <c r="FH1018" s="401" t="n">
        <v>159</v>
      </c>
      <c r="FI1018" s="401" t="n">
        <v>160</v>
      </c>
      <c r="FJ1018" s="401" t="n">
        <v>161</v>
      </c>
      <c r="FK1018" s="401" t="n">
        <v>162</v>
      </c>
      <c r="FL1018" s="401" t="n">
        <v>163</v>
      </c>
      <c r="FM1018" s="401" t="n">
        <v>164</v>
      </c>
      <c r="FN1018" s="401" t="n">
        <v>165</v>
      </c>
      <c r="FO1018" s="401" t="n">
        <v>166</v>
      </c>
      <c r="FP1018" s="401" t="n">
        <v>167</v>
      </c>
      <c r="FQ1018" s="401" t="n">
        <v>168</v>
      </c>
      <c r="FR1018" s="401" t="n">
        <v>169</v>
      </c>
      <c r="FS1018" s="401" t="n">
        <v>170</v>
      </c>
      <c r="FT1018" s="401" t="n">
        <v>171</v>
      </c>
      <c r="FU1018" s="401" t="n">
        <v>172</v>
      </c>
      <c r="FV1018" s="401" t="n">
        <v>173</v>
      </c>
      <c r="FW1018" s="401" t="n">
        <v>174</v>
      </c>
      <c r="FX1018" s="401" t="n">
        <v>175</v>
      </c>
      <c r="FY1018" s="401" t="n">
        <v>176</v>
      </c>
      <c r="FZ1018" s="401" t="n">
        <v>177</v>
      </c>
      <c r="GA1018" s="401" t="n">
        <v>178</v>
      </c>
      <c r="GB1018" s="401" t="n">
        <v>179</v>
      </c>
      <c r="GC1018" s="401" t="n">
        <v>180</v>
      </c>
      <c r="GD1018" s="401" t="n">
        <v>181</v>
      </c>
      <c r="GE1018" s="401" t="n">
        <v>182</v>
      </c>
      <c r="GF1018" s="401" t="n">
        <v>183</v>
      </c>
      <c r="GG1018" s="401" t="n">
        <v>184</v>
      </c>
      <c r="GH1018" s="401" t="n">
        <v>185</v>
      </c>
      <c r="GI1018" s="401" t="n">
        <v>186</v>
      </c>
      <c r="GJ1018" s="401" t="n">
        <v>187</v>
      </c>
      <c r="GK1018" s="401" t="n">
        <v>188</v>
      </c>
      <c r="GL1018" s="401" t="n">
        <v>189</v>
      </c>
      <c r="GM1018" s="401" t="n">
        <v>190</v>
      </c>
      <c r="GN1018" s="401" t="n">
        <v>191</v>
      </c>
      <c r="GO1018" s="401" t="n">
        <v>192</v>
      </c>
      <c r="GP1018" s="401" t="n">
        <v>193</v>
      </c>
      <c r="GQ1018" s="401" t="n">
        <v>194</v>
      </c>
      <c r="GS1018" s="401" t="n">
        <v>195</v>
      </c>
      <c r="GT1018" s="401" t="n">
        <v>196</v>
      </c>
      <c r="GU1018" s="401" t="n">
        <v>197</v>
      </c>
      <c r="GV1018" s="401" t="n">
        <v>198</v>
      </c>
      <c r="GX1018" s="401" t="n">
        <v>199</v>
      </c>
      <c r="GY1018" s="401" t="n">
        <v>200</v>
      </c>
      <c r="GZ1018" s="401" t="n">
        <v>201</v>
      </c>
      <c r="HA1018" s="401" t="n">
        <v>202</v>
      </c>
      <c r="HC1018" s="401" t="n">
        <v>203</v>
      </c>
      <c r="HD1018" s="401" t="n">
        <v>204</v>
      </c>
      <c r="HE1018" s="401" t="n">
        <v>205</v>
      </c>
      <c r="HF1018" s="401" t="n">
        <v>206</v>
      </c>
    </row>
    <row r="1019" customFormat="false" ht="12.75" hidden="false" customHeight="false" outlineLevel="0" collapsed="false">
      <c r="E1019" s="401" t="s">
        <v>225</v>
      </c>
      <c r="F1019" s="401" t="n">
        <v>113</v>
      </c>
      <c r="G1019" s="401" t="n">
        <v>35</v>
      </c>
      <c r="H1019" s="401" t="n">
        <v>1</v>
      </c>
      <c r="I1019" s="401" t="n">
        <v>180</v>
      </c>
      <c r="J1019" s="401" t="n">
        <v>19</v>
      </c>
      <c r="K1019" s="401" t="n">
        <v>142</v>
      </c>
      <c r="L1019" s="401" t="n">
        <v>188</v>
      </c>
      <c r="M1019" s="401" t="n">
        <v>54</v>
      </c>
      <c r="N1019" s="401" t="n">
        <v>85</v>
      </c>
      <c r="O1019" s="401" t="n">
        <v>152</v>
      </c>
      <c r="P1019" s="401" t="n">
        <v>24</v>
      </c>
      <c r="Q1019" s="401" t="n">
        <v>195</v>
      </c>
      <c r="R1019" s="401" t="n">
        <v>30</v>
      </c>
      <c r="S1019" s="401" t="n">
        <v>193</v>
      </c>
      <c r="T1019" s="401" t="n">
        <v>206</v>
      </c>
      <c r="U1019" s="401" t="n">
        <v>134</v>
      </c>
      <c r="V1019" s="401" t="n">
        <v>169</v>
      </c>
      <c r="W1019" s="401" t="n">
        <v>65</v>
      </c>
      <c r="X1019" s="401" t="n">
        <v>140</v>
      </c>
      <c r="Y1019" s="401" t="n">
        <v>11</v>
      </c>
      <c r="Z1019" s="401" t="n">
        <v>172</v>
      </c>
      <c r="AA1019" s="401" t="n">
        <v>119</v>
      </c>
      <c r="AB1019" s="401" t="n">
        <v>97</v>
      </c>
      <c r="AC1019" s="401" t="n">
        <v>36</v>
      </c>
      <c r="AD1019" s="401" t="n">
        <v>69</v>
      </c>
      <c r="AE1019" s="401" t="n">
        <v>80</v>
      </c>
      <c r="AF1019" s="401" t="n">
        <v>135</v>
      </c>
      <c r="AG1019" s="401" t="n">
        <v>146</v>
      </c>
      <c r="AH1019" s="401" t="n">
        <v>158</v>
      </c>
      <c r="AI1019" s="401" t="n">
        <v>31</v>
      </c>
      <c r="AJ1019" s="401" t="n">
        <v>159</v>
      </c>
      <c r="AK1019" s="401" t="n">
        <v>171</v>
      </c>
      <c r="AL1019" s="401" t="n">
        <v>47</v>
      </c>
      <c r="AM1019" s="401" t="n">
        <v>92</v>
      </c>
      <c r="AN1019" s="401" t="n">
        <v>168</v>
      </c>
      <c r="AO1019" s="401" t="n">
        <v>99</v>
      </c>
      <c r="AP1019" s="401" t="n">
        <v>48</v>
      </c>
      <c r="AQ1019" s="401" t="n">
        <v>170</v>
      </c>
      <c r="AR1019" s="401" t="n">
        <v>200</v>
      </c>
      <c r="AS1019" s="401" t="n">
        <v>41</v>
      </c>
      <c r="AT1019" s="401" t="n">
        <v>174</v>
      </c>
      <c r="AU1019" s="401" t="n">
        <v>101</v>
      </c>
      <c r="AV1019" s="401" t="n">
        <v>114</v>
      </c>
      <c r="AW1019" s="401" t="n">
        <v>81</v>
      </c>
      <c r="AX1019" s="401" t="n">
        <v>67</v>
      </c>
      <c r="AY1019" s="401" t="n">
        <v>127</v>
      </c>
      <c r="AZ1019" s="401" t="n">
        <v>53</v>
      </c>
      <c r="BA1019" s="401" t="n">
        <v>155</v>
      </c>
      <c r="BB1019" s="401" t="n">
        <v>76</v>
      </c>
      <c r="BC1019" s="401" t="n">
        <v>182</v>
      </c>
      <c r="BD1019" s="401" t="n">
        <v>201</v>
      </c>
      <c r="BE1019" s="401" t="n">
        <v>154</v>
      </c>
      <c r="BF1019" s="401" t="n">
        <v>129</v>
      </c>
      <c r="BG1019" s="401" t="n">
        <v>116</v>
      </c>
      <c r="BH1019" s="401" t="n">
        <v>139</v>
      </c>
      <c r="BI1019" s="401" t="n">
        <v>20</v>
      </c>
      <c r="BJ1019" s="401" t="n">
        <v>184</v>
      </c>
      <c r="BK1019" s="401" t="n">
        <v>203</v>
      </c>
      <c r="BL1019" s="401" t="n">
        <v>55</v>
      </c>
      <c r="BM1019" s="401" t="n">
        <v>14</v>
      </c>
      <c r="BN1019" s="401" t="n">
        <v>57</v>
      </c>
      <c r="BO1019" s="401" t="n">
        <v>40</v>
      </c>
      <c r="BP1019" s="401" t="n">
        <v>165</v>
      </c>
      <c r="BQ1019" s="401" t="n">
        <v>118</v>
      </c>
      <c r="BR1019" s="401" t="n">
        <v>22</v>
      </c>
      <c r="BS1019" s="401" t="n">
        <v>178</v>
      </c>
      <c r="BT1019" s="401" t="n">
        <v>4</v>
      </c>
      <c r="BU1019" s="401" t="n">
        <v>70</v>
      </c>
      <c r="BV1019" s="401" t="n">
        <v>138</v>
      </c>
      <c r="BW1019" s="401" t="n">
        <v>58</v>
      </c>
      <c r="BX1019" s="401" t="n">
        <v>17</v>
      </c>
      <c r="BY1019" s="401" t="n">
        <v>197</v>
      </c>
      <c r="BZ1019" s="401" t="n">
        <v>164</v>
      </c>
      <c r="CA1019" s="401" t="n">
        <v>33</v>
      </c>
      <c r="CB1019" s="401" t="n">
        <v>111</v>
      </c>
      <c r="CC1019" s="401" t="n">
        <v>102</v>
      </c>
      <c r="CD1019" s="401" t="n">
        <v>115</v>
      </c>
      <c r="CE1019" s="401" t="n">
        <v>194</v>
      </c>
      <c r="CF1019" s="401" t="n">
        <v>86</v>
      </c>
      <c r="CG1019" s="401" t="n">
        <v>63</v>
      </c>
      <c r="CH1019" s="401" t="n">
        <v>44</v>
      </c>
      <c r="CI1019" s="401" t="n">
        <v>50</v>
      </c>
      <c r="CJ1019" s="401" t="n">
        <v>150</v>
      </c>
      <c r="CK1019" s="401" t="n">
        <v>183</v>
      </c>
      <c r="CL1019" s="401" t="n">
        <v>7</v>
      </c>
      <c r="CM1019" s="401" t="n">
        <v>5</v>
      </c>
      <c r="CN1019" s="401" t="n">
        <v>6</v>
      </c>
      <c r="CO1019" s="401" t="n">
        <v>117</v>
      </c>
      <c r="CP1019" s="401" t="n">
        <v>52</v>
      </c>
      <c r="CQ1019" s="401" t="n">
        <v>192</v>
      </c>
      <c r="CR1019" s="401" t="n">
        <v>104</v>
      </c>
      <c r="CS1019" s="401" t="n">
        <v>46</v>
      </c>
      <c r="CT1019" s="401" t="n">
        <v>62</v>
      </c>
      <c r="CU1019" s="401" t="n">
        <v>137</v>
      </c>
      <c r="CV1019" s="401" t="n">
        <v>51</v>
      </c>
      <c r="CW1019" s="401" t="n">
        <v>82</v>
      </c>
      <c r="CX1019" s="401" t="n">
        <v>38</v>
      </c>
      <c r="CY1019" s="401" t="n">
        <v>149</v>
      </c>
      <c r="CZ1019" s="401" t="n">
        <v>42</v>
      </c>
      <c r="DA1019" s="401" t="n">
        <v>34</v>
      </c>
      <c r="DB1019" s="401" t="n">
        <v>167</v>
      </c>
      <c r="DC1019" s="401" t="n">
        <v>163</v>
      </c>
      <c r="DD1019" s="401" t="n">
        <v>15</v>
      </c>
      <c r="DE1019" s="401" t="n">
        <v>98</v>
      </c>
      <c r="DF1019" s="401" t="n">
        <v>176</v>
      </c>
      <c r="DG1019" s="401" t="n">
        <v>10</v>
      </c>
      <c r="DH1019" s="401" t="n">
        <v>91</v>
      </c>
      <c r="DI1019" s="401" t="n">
        <v>177</v>
      </c>
      <c r="DJ1019" s="401" t="n">
        <v>87</v>
      </c>
      <c r="DK1019" s="401" t="n">
        <v>21</v>
      </c>
      <c r="DL1019" s="401" t="n">
        <v>100</v>
      </c>
      <c r="DM1019" s="401" t="n">
        <v>13</v>
      </c>
      <c r="DN1019" s="401" t="n">
        <v>151</v>
      </c>
      <c r="DO1019" s="401" t="n">
        <v>156</v>
      </c>
      <c r="DP1019" s="401" t="n">
        <v>161</v>
      </c>
      <c r="DQ1019" s="401" t="n">
        <v>73</v>
      </c>
      <c r="DR1019" s="401" t="n">
        <v>148</v>
      </c>
      <c r="DS1019" s="401" t="n">
        <v>84</v>
      </c>
      <c r="DT1019" s="401" t="n">
        <v>185</v>
      </c>
      <c r="DU1019" s="401" t="n">
        <v>189</v>
      </c>
      <c r="DV1019" s="401" t="n">
        <v>18</v>
      </c>
      <c r="DW1019" s="401" t="n">
        <v>125</v>
      </c>
      <c r="DX1019" s="401" t="n">
        <v>199</v>
      </c>
      <c r="DY1019" s="401" t="n">
        <v>72</v>
      </c>
      <c r="DZ1019" s="401" t="n">
        <v>27</v>
      </c>
      <c r="EA1019" s="401" t="n">
        <v>45</v>
      </c>
      <c r="EB1019" s="401" t="n">
        <v>29</v>
      </c>
      <c r="EC1019" s="401" t="n">
        <v>145</v>
      </c>
      <c r="ED1019" s="401" t="n">
        <v>120</v>
      </c>
      <c r="EE1019" s="401" t="n">
        <v>3</v>
      </c>
      <c r="EF1019" s="401" t="n">
        <v>160</v>
      </c>
      <c r="EG1019" s="401" t="n">
        <v>61</v>
      </c>
      <c r="EH1019" s="401" t="n">
        <v>121</v>
      </c>
      <c r="EI1019" s="401" t="n">
        <v>71</v>
      </c>
      <c r="EJ1019" s="401" t="n">
        <v>128</v>
      </c>
      <c r="EK1019" s="401" t="n">
        <v>202</v>
      </c>
      <c r="EL1019" s="401" t="n">
        <v>105</v>
      </c>
      <c r="EM1019" s="401" t="n">
        <v>16</v>
      </c>
      <c r="EN1019" s="401" t="n">
        <v>107</v>
      </c>
      <c r="EO1019" s="401" t="n">
        <v>79</v>
      </c>
      <c r="EP1019" s="401" t="n">
        <v>93</v>
      </c>
      <c r="EQ1019" s="401" t="n">
        <v>25</v>
      </c>
      <c r="ER1019" s="401" t="n">
        <v>106</v>
      </c>
      <c r="ES1019" s="401" t="n">
        <v>88</v>
      </c>
      <c r="ET1019" s="401" t="n">
        <v>124</v>
      </c>
      <c r="EU1019" s="401" t="n">
        <v>147</v>
      </c>
      <c r="EV1019" s="401" t="n">
        <v>173</v>
      </c>
      <c r="EW1019" s="401" t="n">
        <v>56</v>
      </c>
      <c r="EX1019" s="401" t="n">
        <v>143</v>
      </c>
      <c r="EY1019" s="401" t="n">
        <v>37</v>
      </c>
      <c r="EZ1019" s="401" t="n">
        <v>23</v>
      </c>
      <c r="FA1019" s="401" t="n">
        <v>64</v>
      </c>
      <c r="FB1019" s="401" t="n">
        <v>60</v>
      </c>
      <c r="FC1019" s="401" t="n">
        <v>77</v>
      </c>
      <c r="FD1019" s="401" t="n">
        <v>181</v>
      </c>
      <c r="FE1019" s="401" t="n">
        <v>49</v>
      </c>
      <c r="FF1019" s="401" t="n">
        <v>75</v>
      </c>
      <c r="FG1019" s="401" t="n">
        <v>204</v>
      </c>
      <c r="FH1019" s="401" t="n">
        <v>123</v>
      </c>
      <c r="FI1019" s="401" t="n">
        <v>103</v>
      </c>
      <c r="FJ1019" s="401" t="n">
        <v>162</v>
      </c>
      <c r="FK1019" s="401" t="n">
        <v>59</v>
      </c>
      <c r="FL1019" s="401" t="n">
        <v>96</v>
      </c>
      <c r="FM1019" s="401" t="n">
        <v>2</v>
      </c>
      <c r="FN1019" s="401" t="n">
        <v>78</v>
      </c>
      <c r="FO1019" s="401" t="n">
        <v>39</v>
      </c>
      <c r="FP1019" s="401" t="n">
        <v>131</v>
      </c>
      <c r="FQ1019" s="401" t="n">
        <v>32</v>
      </c>
      <c r="FR1019" s="401" t="n">
        <v>108</v>
      </c>
      <c r="FS1019" s="401" t="n">
        <v>28</v>
      </c>
      <c r="FT1019" s="401" t="n">
        <v>157</v>
      </c>
      <c r="FU1019" s="401" t="n">
        <v>109</v>
      </c>
      <c r="FV1019" s="401" t="n">
        <v>132</v>
      </c>
      <c r="FW1019" s="401" t="n">
        <v>187</v>
      </c>
      <c r="FX1019" s="401" t="n">
        <v>205</v>
      </c>
      <c r="FY1019" s="401" t="n">
        <v>196</v>
      </c>
      <c r="FZ1019" s="401" t="n">
        <v>144</v>
      </c>
      <c r="GA1019" s="401" t="n">
        <v>190</v>
      </c>
      <c r="GB1019" s="401" t="n">
        <v>26</v>
      </c>
      <c r="GC1019" s="401" t="n">
        <v>191</v>
      </c>
      <c r="GD1019" s="401" t="n">
        <v>175</v>
      </c>
      <c r="GE1019" s="401" t="n">
        <v>43</v>
      </c>
      <c r="GF1019" s="401" t="n">
        <v>9</v>
      </c>
      <c r="GG1019" s="401" t="n">
        <v>126</v>
      </c>
      <c r="GH1019" s="401" t="n">
        <v>68</v>
      </c>
      <c r="GI1019" s="401" t="n">
        <v>198</v>
      </c>
      <c r="GJ1019" s="401" t="n">
        <v>95</v>
      </c>
      <c r="GK1019" s="401" t="n">
        <v>186</v>
      </c>
      <c r="GL1019" s="401" t="n">
        <v>136</v>
      </c>
      <c r="GM1019" s="401" t="n">
        <v>83</v>
      </c>
      <c r="GN1019" s="401" t="n">
        <v>179</v>
      </c>
      <c r="GO1019" s="401" t="n">
        <v>130</v>
      </c>
      <c r="GP1019" s="401" t="n">
        <v>74</v>
      </c>
      <c r="GQ1019" s="401" t="n">
        <v>12</v>
      </c>
      <c r="GS1019" s="401" t="n">
        <v>112</v>
      </c>
      <c r="GT1019" s="401" t="n">
        <v>66</v>
      </c>
      <c r="GU1019" s="401" t="n">
        <v>94</v>
      </c>
      <c r="GV1019" s="401" t="n">
        <v>90</v>
      </c>
      <c r="GX1019" s="401" t="n">
        <v>153</v>
      </c>
      <c r="GY1019" s="401" t="n">
        <v>89</v>
      </c>
      <c r="GZ1019" s="401" t="n">
        <v>110</v>
      </c>
      <c r="HA1019" s="401" t="n">
        <v>122</v>
      </c>
      <c r="HC1019" s="401" t="n">
        <v>8</v>
      </c>
      <c r="HD1019" s="401" t="n">
        <v>133</v>
      </c>
      <c r="HE1019" s="401" t="n">
        <v>141</v>
      </c>
      <c r="HF1019" s="401" t="n">
        <v>166</v>
      </c>
    </row>
    <row r="1020" customFormat="false" ht="12.75" hidden="false" customHeight="false" outlineLevel="0" collapsed="false">
      <c r="E1020" s="401" t="s">
        <v>227</v>
      </c>
      <c r="F1020" s="401" t="n">
        <v>140</v>
      </c>
      <c r="G1020" s="401" t="n">
        <v>170</v>
      </c>
      <c r="H1020" s="401" t="n">
        <v>71</v>
      </c>
      <c r="I1020" s="401" t="n">
        <v>10</v>
      </c>
      <c r="J1020" s="401" t="n">
        <v>144</v>
      </c>
      <c r="K1020" s="401" t="n">
        <v>110</v>
      </c>
      <c r="L1020" s="401" t="n">
        <v>198</v>
      </c>
      <c r="M1020" s="401" t="n">
        <v>67</v>
      </c>
      <c r="N1020" s="401" t="n">
        <v>199</v>
      </c>
      <c r="O1020" s="401" t="n">
        <v>23</v>
      </c>
      <c r="P1020" s="401" t="n">
        <v>74</v>
      </c>
      <c r="Q1020" s="401" t="n">
        <v>104</v>
      </c>
      <c r="R1020" s="401" t="n">
        <v>136</v>
      </c>
      <c r="S1020" s="401" t="n">
        <v>21</v>
      </c>
      <c r="T1020" s="401" t="n">
        <v>167</v>
      </c>
      <c r="U1020" s="401" t="n">
        <v>9</v>
      </c>
      <c r="V1020" s="401" t="n">
        <v>33</v>
      </c>
      <c r="W1020" s="401" t="n">
        <v>2</v>
      </c>
      <c r="X1020" s="401" t="n">
        <v>171</v>
      </c>
      <c r="Y1020" s="401" t="n">
        <v>156</v>
      </c>
      <c r="Z1020" s="401" t="n">
        <v>206</v>
      </c>
      <c r="AA1020" s="401" t="n">
        <v>150</v>
      </c>
      <c r="AB1020" s="401" t="n">
        <v>109</v>
      </c>
      <c r="AC1020" s="401" t="n">
        <v>38</v>
      </c>
      <c r="AD1020" s="401" t="n">
        <v>32</v>
      </c>
      <c r="AE1020" s="401" t="n">
        <v>185</v>
      </c>
      <c r="AF1020" s="401" t="n">
        <v>194</v>
      </c>
      <c r="AG1020" s="401" t="n">
        <v>72</v>
      </c>
      <c r="AH1020" s="401" t="n">
        <v>17</v>
      </c>
      <c r="AI1020" s="401" t="n">
        <v>126</v>
      </c>
      <c r="AJ1020" s="401" t="n">
        <v>4</v>
      </c>
      <c r="AK1020" s="401" t="n">
        <v>68</v>
      </c>
      <c r="AL1020" s="401" t="n">
        <v>27</v>
      </c>
      <c r="AM1020" s="401" t="n">
        <v>147</v>
      </c>
      <c r="AN1020" s="401" t="n">
        <v>197</v>
      </c>
      <c r="AO1020" s="401" t="n">
        <v>64</v>
      </c>
      <c r="AP1020" s="401" t="n">
        <v>149</v>
      </c>
      <c r="AQ1020" s="401" t="n">
        <v>179</v>
      </c>
      <c r="AR1020" s="401" t="n">
        <v>112</v>
      </c>
      <c r="AS1020" s="401" t="n">
        <v>99</v>
      </c>
      <c r="AT1020" s="401" t="n">
        <v>187</v>
      </c>
      <c r="AU1020" s="401" t="n">
        <v>160</v>
      </c>
      <c r="AV1020" s="401" t="n">
        <v>35</v>
      </c>
      <c r="AW1020" s="401" t="n">
        <v>105</v>
      </c>
      <c r="AX1020" s="401" t="n">
        <v>8</v>
      </c>
      <c r="AY1020" s="401" t="n">
        <v>59</v>
      </c>
      <c r="AZ1020" s="401" t="n">
        <v>54</v>
      </c>
      <c r="BA1020" s="401" t="n">
        <v>137</v>
      </c>
      <c r="BB1020" s="401" t="n">
        <v>45</v>
      </c>
      <c r="BC1020" s="401" t="n">
        <v>151</v>
      </c>
      <c r="BD1020" s="401" t="n">
        <v>139</v>
      </c>
      <c r="BE1020" s="401" t="n">
        <v>5</v>
      </c>
      <c r="BF1020" s="401" t="n">
        <v>200</v>
      </c>
      <c r="BG1020" s="401" t="n">
        <v>181</v>
      </c>
      <c r="BH1020" s="401" t="n">
        <v>49</v>
      </c>
      <c r="BI1020" s="401" t="n">
        <v>189</v>
      </c>
      <c r="BJ1020" s="401" t="n">
        <v>39</v>
      </c>
      <c r="BK1020" s="401" t="n">
        <v>116</v>
      </c>
      <c r="BL1020" s="401" t="n">
        <v>133</v>
      </c>
      <c r="BM1020" s="401" t="n">
        <v>142</v>
      </c>
      <c r="BN1020" s="401" t="n">
        <v>85</v>
      </c>
      <c r="BO1020" s="401" t="n">
        <v>98</v>
      </c>
      <c r="BP1020" s="401" t="n">
        <v>87</v>
      </c>
      <c r="BQ1020" s="401" t="n">
        <v>162</v>
      </c>
      <c r="BR1020" s="401" t="n">
        <v>62</v>
      </c>
      <c r="BS1020" s="401" t="n">
        <v>145</v>
      </c>
      <c r="BT1020" s="401" t="n">
        <v>83</v>
      </c>
      <c r="BU1020" s="401" t="n">
        <v>26</v>
      </c>
      <c r="BV1020" s="401" t="n">
        <v>203</v>
      </c>
      <c r="BW1020" s="401" t="n">
        <v>86</v>
      </c>
      <c r="BX1020" s="401" t="n">
        <v>77</v>
      </c>
      <c r="BY1020" s="401" t="n">
        <v>30</v>
      </c>
      <c r="BZ1020" s="401" t="n">
        <v>184</v>
      </c>
      <c r="CA1020" s="401" t="n">
        <v>66</v>
      </c>
      <c r="CB1020" s="401" t="n">
        <v>93</v>
      </c>
      <c r="CC1020" s="401" t="n">
        <v>7</v>
      </c>
      <c r="CD1020" s="401" t="n">
        <v>193</v>
      </c>
      <c r="CE1020" s="401" t="n">
        <v>125</v>
      </c>
      <c r="CF1020" s="401" t="n">
        <v>111</v>
      </c>
      <c r="CG1020" s="401" t="n">
        <v>81</v>
      </c>
      <c r="CH1020" s="401" t="n">
        <v>69</v>
      </c>
      <c r="CI1020" s="401" t="n">
        <v>183</v>
      </c>
      <c r="CJ1020" s="401" t="n">
        <v>51</v>
      </c>
      <c r="CK1020" s="401" t="n">
        <v>153</v>
      </c>
      <c r="CL1020" s="401" t="n">
        <v>18</v>
      </c>
      <c r="CM1020" s="401" t="n">
        <v>135</v>
      </c>
      <c r="CN1020" s="401" t="n">
        <v>78</v>
      </c>
      <c r="CO1020" s="401" t="n">
        <v>24</v>
      </c>
      <c r="CP1020" s="401" t="n">
        <v>191</v>
      </c>
      <c r="CQ1020" s="401" t="n">
        <v>46</v>
      </c>
      <c r="CR1020" s="401" t="n">
        <v>154</v>
      </c>
      <c r="CS1020" s="401" t="n">
        <v>138</v>
      </c>
      <c r="CT1020" s="401" t="n">
        <v>76</v>
      </c>
      <c r="CU1020" s="401" t="n">
        <v>177</v>
      </c>
      <c r="CV1020" s="401" t="n">
        <v>188</v>
      </c>
      <c r="CW1020" s="401" t="n">
        <v>55</v>
      </c>
      <c r="CX1020" s="401" t="n">
        <v>166</v>
      </c>
      <c r="CY1020" s="401" t="n">
        <v>174</v>
      </c>
      <c r="CZ1020" s="401" t="n">
        <v>182</v>
      </c>
      <c r="DA1020" s="401" t="n">
        <v>56</v>
      </c>
      <c r="DB1020" s="401" t="n">
        <v>15</v>
      </c>
      <c r="DC1020" s="401" t="n">
        <v>1</v>
      </c>
      <c r="DD1020" s="401" t="n">
        <v>80</v>
      </c>
      <c r="DE1020" s="401" t="n">
        <v>131</v>
      </c>
      <c r="DF1020" s="401" t="n">
        <v>73</v>
      </c>
      <c r="DG1020" s="401" t="n">
        <v>120</v>
      </c>
      <c r="DH1020" s="401" t="n">
        <v>190</v>
      </c>
      <c r="DI1020" s="401" t="n">
        <v>130</v>
      </c>
      <c r="DJ1020" s="401" t="n">
        <v>96</v>
      </c>
      <c r="DK1020" s="401" t="n">
        <v>16</v>
      </c>
      <c r="DL1020" s="401" t="n">
        <v>122</v>
      </c>
      <c r="DM1020" s="401" t="n">
        <v>70</v>
      </c>
      <c r="DN1020" s="401" t="n">
        <v>192</v>
      </c>
      <c r="DO1020" s="401" t="n">
        <v>173</v>
      </c>
      <c r="DP1020" s="401" t="n">
        <v>53</v>
      </c>
      <c r="DQ1020" s="401" t="n">
        <v>108</v>
      </c>
      <c r="DR1020" s="401" t="n">
        <v>114</v>
      </c>
      <c r="DS1020" s="401" t="n">
        <v>176</v>
      </c>
      <c r="DT1020" s="401" t="n">
        <v>102</v>
      </c>
      <c r="DU1020" s="401" t="n">
        <v>195</v>
      </c>
      <c r="DV1020" s="401" t="n">
        <v>118</v>
      </c>
      <c r="DW1020" s="401" t="n">
        <v>129</v>
      </c>
      <c r="DX1020" s="401" t="n">
        <v>44</v>
      </c>
      <c r="DY1020" s="401" t="n">
        <v>97</v>
      </c>
      <c r="DZ1020" s="401" t="n">
        <v>6</v>
      </c>
      <c r="EA1020" s="401" t="n">
        <v>12</v>
      </c>
      <c r="EB1020" s="401" t="n">
        <v>205</v>
      </c>
      <c r="EC1020" s="401" t="n">
        <v>89</v>
      </c>
      <c r="ED1020" s="401" t="n">
        <v>127</v>
      </c>
      <c r="EE1020" s="401" t="n">
        <v>141</v>
      </c>
      <c r="EF1020" s="401" t="n">
        <v>3</v>
      </c>
      <c r="EG1020" s="401" t="n">
        <v>128</v>
      </c>
      <c r="EH1020" s="401" t="n">
        <v>202</v>
      </c>
      <c r="EI1020" s="401" t="n">
        <v>57</v>
      </c>
      <c r="EJ1020" s="401" t="n">
        <v>148</v>
      </c>
      <c r="EK1020" s="401" t="n">
        <v>50</v>
      </c>
      <c r="EL1020" s="401" t="n">
        <v>158</v>
      </c>
      <c r="EM1020" s="401" t="n">
        <v>119</v>
      </c>
      <c r="EN1020" s="401" t="n">
        <v>91</v>
      </c>
      <c r="EO1020" s="401" t="n">
        <v>196</v>
      </c>
      <c r="EP1020" s="401" t="n">
        <v>14</v>
      </c>
      <c r="EQ1020" s="401" t="n">
        <v>164</v>
      </c>
      <c r="ER1020" s="401" t="n">
        <v>41</v>
      </c>
      <c r="ES1020" s="401" t="n">
        <v>175</v>
      </c>
      <c r="ET1020" s="401" t="n">
        <v>61</v>
      </c>
      <c r="EU1020" s="401" t="n">
        <v>124</v>
      </c>
      <c r="EV1020" s="401" t="n">
        <v>143</v>
      </c>
      <c r="EW1020" s="401" t="n">
        <v>20</v>
      </c>
      <c r="EX1020" s="401" t="n">
        <v>100</v>
      </c>
      <c r="EY1020" s="401" t="n">
        <v>134</v>
      </c>
      <c r="EZ1020" s="401" t="n">
        <v>75</v>
      </c>
      <c r="FA1020" s="401" t="n">
        <v>34</v>
      </c>
      <c r="FB1020" s="401" t="n">
        <v>107</v>
      </c>
      <c r="FC1020" s="401" t="n">
        <v>47</v>
      </c>
      <c r="FD1020" s="401" t="n">
        <v>146</v>
      </c>
      <c r="FE1020" s="401" t="n">
        <v>90</v>
      </c>
      <c r="FF1020" s="401" t="n">
        <v>123</v>
      </c>
      <c r="FG1020" s="401" t="n">
        <v>92</v>
      </c>
      <c r="FH1020" s="401" t="n">
        <v>117</v>
      </c>
      <c r="FI1020" s="401" t="n">
        <v>43</v>
      </c>
      <c r="FJ1020" s="401" t="n">
        <v>103</v>
      </c>
      <c r="FK1020" s="401" t="n">
        <v>63</v>
      </c>
      <c r="FL1020" s="401" t="n">
        <v>36</v>
      </c>
      <c r="FM1020" s="401" t="n">
        <v>48</v>
      </c>
      <c r="FN1020" s="401" t="n">
        <v>132</v>
      </c>
      <c r="FO1020" s="401" t="n">
        <v>180</v>
      </c>
      <c r="FP1020" s="401" t="n">
        <v>31</v>
      </c>
      <c r="FQ1020" s="401" t="n">
        <v>37</v>
      </c>
      <c r="FR1020" s="401" t="n">
        <v>204</v>
      </c>
      <c r="FS1020" s="401" t="n">
        <v>101</v>
      </c>
      <c r="FT1020" s="401" t="n">
        <v>168</v>
      </c>
      <c r="FU1020" s="401" t="n">
        <v>155</v>
      </c>
      <c r="FV1020" s="401" t="n">
        <v>25</v>
      </c>
      <c r="FW1020" s="401" t="n">
        <v>163</v>
      </c>
      <c r="FX1020" s="401" t="n">
        <v>172</v>
      </c>
      <c r="FY1020" s="401" t="n">
        <v>19</v>
      </c>
      <c r="FZ1020" s="401" t="n">
        <v>94</v>
      </c>
      <c r="GA1020" s="401" t="n">
        <v>52</v>
      </c>
      <c r="GB1020" s="401" t="n">
        <v>186</v>
      </c>
      <c r="GC1020" s="401" t="n">
        <v>121</v>
      </c>
      <c r="GD1020" s="401" t="n">
        <v>84</v>
      </c>
      <c r="GE1020" s="401" t="n">
        <v>58</v>
      </c>
      <c r="GF1020" s="401" t="n">
        <v>115</v>
      </c>
      <c r="GG1020" s="401" t="n">
        <v>157</v>
      </c>
      <c r="GH1020" s="401" t="n">
        <v>13</v>
      </c>
      <c r="GI1020" s="401" t="n">
        <v>95</v>
      </c>
      <c r="GJ1020" s="401" t="n">
        <v>65</v>
      </c>
      <c r="GK1020" s="401" t="n">
        <v>42</v>
      </c>
      <c r="GL1020" s="401" t="n">
        <v>106</v>
      </c>
      <c r="GM1020" s="401" t="n">
        <v>201</v>
      </c>
      <c r="GN1020" s="401" t="n">
        <v>169</v>
      </c>
      <c r="GO1020" s="401" t="n">
        <v>60</v>
      </c>
      <c r="GP1020" s="401" t="n">
        <v>29</v>
      </c>
      <c r="GQ1020" s="401" t="n">
        <v>113</v>
      </c>
      <c r="GS1020" s="401" t="n">
        <v>79</v>
      </c>
      <c r="GT1020" s="401" t="n">
        <v>165</v>
      </c>
      <c r="GU1020" s="401" t="n">
        <v>152</v>
      </c>
      <c r="GV1020" s="401" t="n">
        <v>82</v>
      </c>
      <c r="GX1020" s="401" t="n">
        <v>28</v>
      </c>
      <c r="GY1020" s="401" t="n">
        <v>159</v>
      </c>
      <c r="GZ1020" s="401" t="n">
        <v>22</v>
      </c>
      <c r="HA1020" s="401" t="n">
        <v>161</v>
      </c>
      <c r="HC1020" s="401" t="n">
        <v>88</v>
      </c>
      <c r="HD1020" s="401" t="n">
        <v>11</v>
      </c>
      <c r="HE1020" s="401" t="n">
        <v>40</v>
      </c>
      <c r="HF1020" s="401" t="n">
        <v>178</v>
      </c>
    </row>
    <row r="1022" customFormat="false" ht="12.75" hidden="false" customHeight="false" outlineLevel="0" collapsed="false">
      <c r="D1022" s="446" t="n">
        <v>207</v>
      </c>
      <c r="E1022" s="39" t="s">
        <v>250</v>
      </c>
    </row>
    <row r="1023" customFormat="false" ht="12.75" hidden="false" customHeight="false" outlineLevel="0" collapsed="false">
      <c r="E1023" s="401" t="s">
        <v>198</v>
      </c>
      <c r="F1023" s="401" t="n">
        <v>1</v>
      </c>
      <c r="G1023" s="401" t="n">
        <v>2</v>
      </c>
      <c r="H1023" s="401" t="n">
        <v>3</v>
      </c>
      <c r="I1023" s="401" t="n">
        <v>4</v>
      </c>
      <c r="J1023" s="401" t="n">
        <v>5</v>
      </c>
      <c r="K1023" s="401" t="n">
        <v>6</v>
      </c>
      <c r="L1023" s="401" t="n">
        <v>7</v>
      </c>
      <c r="M1023" s="401" t="n">
        <v>8</v>
      </c>
      <c r="N1023" s="401" t="n">
        <v>9</v>
      </c>
      <c r="O1023" s="401" t="n">
        <v>10</v>
      </c>
      <c r="P1023" s="401" t="n">
        <v>11</v>
      </c>
      <c r="Q1023" s="401" t="n">
        <v>12</v>
      </c>
      <c r="R1023" s="401" t="n">
        <v>13</v>
      </c>
      <c r="S1023" s="401" t="n">
        <v>14</v>
      </c>
      <c r="T1023" s="401" t="n">
        <v>15</v>
      </c>
      <c r="U1023" s="401" t="n">
        <v>16</v>
      </c>
      <c r="V1023" s="401" t="n">
        <v>17</v>
      </c>
      <c r="W1023" s="401" t="n">
        <v>18</v>
      </c>
      <c r="X1023" s="401" t="n">
        <v>19</v>
      </c>
      <c r="Y1023" s="401" t="n">
        <v>20</v>
      </c>
      <c r="Z1023" s="401" t="n">
        <v>21</v>
      </c>
      <c r="AA1023" s="401" t="n">
        <v>22</v>
      </c>
      <c r="AB1023" s="401" t="n">
        <v>23</v>
      </c>
      <c r="AC1023" s="401" t="n">
        <v>24</v>
      </c>
      <c r="AD1023" s="401" t="n">
        <v>25</v>
      </c>
      <c r="AE1023" s="401" t="n">
        <v>26</v>
      </c>
      <c r="AF1023" s="401" t="n">
        <v>27</v>
      </c>
      <c r="AG1023" s="401" t="n">
        <v>28</v>
      </c>
      <c r="AH1023" s="401" t="n">
        <v>29</v>
      </c>
      <c r="AI1023" s="401" t="n">
        <v>30</v>
      </c>
      <c r="AJ1023" s="401" t="n">
        <v>31</v>
      </c>
      <c r="AK1023" s="401" t="n">
        <v>32</v>
      </c>
      <c r="AL1023" s="401" t="n">
        <v>33</v>
      </c>
      <c r="AM1023" s="401" t="n">
        <v>34</v>
      </c>
      <c r="AN1023" s="401" t="n">
        <v>35</v>
      </c>
      <c r="AO1023" s="401" t="n">
        <v>36</v>
      </c>
      <c r="AP1023" s="401" t="n">
        <v>37</v>
      </c>
      <c r="AQ1023" s="401" t="n">
        <v>38</v>
      </c>
      <c r="AR1023" s="401" t="n">
        <v>39</v>
      </c>
      <c r="AS1023" s="401" t="n">
        <v>40</v>
      </c>
      <c r="AT1023" s="401" t="n">
        <v>41</v>
      </c>
      <c r="AU1023" s="401" t="n">
        <v>42</v>
      </c>
      <c r="AV1023" s="401" t="n">
        <v>43</v>
      </c>
      <c r="AW1023" s="401" t="n">
        <v>44</v>
      </c>
      <c r="AX1023" s="401" t="n">
        <v>45</v>
      </c>
      <c r="AY1023" s="401" t="n">
        <v>46</v>
      </c>
      <c r="AZ1023" s="401" t="n">
        <v>47</v>
      </c>
      <c r="BA1023" s="401" t="n">
        <v>48</v>
      </c>
      <c r="BB1023" s="401" t="n">
        <v>49</v>
      </c>
      <c r="BC1023" s="401" t="n">
        <v>50</v>
      </c>
      <c r="BD1023" s="401" t="n">
        <v>51</v>
      </c>
      <c r="BE1023" s="401" t="n">
        <v>52</v>
      </c>
      <c r="BF1023" s="401" t="n">
        <v>53</v>
      </c>
      <c r="BG1023" s="401" t="n">
        <v>54</v>
      </c>
      <c r="BH1023" s="401" t="n">
        <v>55</v>
      </c>
      <c r="BI1023" s="401" t="n">
        <v>56</v>
      </c>
      <c r="BJ1023" s="401" t="n">
        <v>57</v>
      </c>
      <c r="BK1023" s="401" t="n">
        <v>58</v>
      </c>
      <c r="BL1023" s="401" t="n">
        <v>59</v>
      </c>
      <c r="BM1023" s="401" t="n">
        <v>60</v>
      </c>
      <c r="BN1023" s="401" t="n">
        <v>61</v>
      </c>
      <c r="BO1023" s="401" t="n">
        <v>62</v>
      </c>
      <c r="BP1023" s="401" t="n">
        <v>63</v>
      </c>
      <c r="BQ1023" s="401" t="n">
        <v>64</v>
      </c>
      <c r="BR1023" s="401" t="n">
        <v>65</v>
      </c>
      <c r="BS1023" s="401" t="n">
        <v>66</v>
      </c>
      <c r="BT1023" s="401" t="n">
        <v>67</v>
      </c>
      <c r="BU1023" s="401" t="n">
        <v>68</v>
      </c>
      <c r="BV1023" s="401" t="n">
        <v>69</v>
      </c>
      <c r="BW1023" s="401" t="n">
        <v>70</v>
      </c>
      <c r="BX1023" s="401" t="n">
        <v>71</v>
      </c>
      <c r="BY1023" s="401" t="n">
        <v>72</v>
      </c>
      <c r="BZ1023" s="401" t="n">
        <v>73</v>
      </c>
      <c r="CA1023" s="401" t="n">
        <v>74</v>
      </c>
      <c r="CB1023" s="401" t="n">
        <v>75</v>
      </c>
      <c r="CC1023" s="401" t="n">
        <v>76</v>
      </c>
      <c r="CD1023" s="401" t="n">
        <v>77</v>
      </c>
      <c r="CE1023" s="401" t="n">
        <v>78</v>
      </c>
      <c r="CF1023" s="401" t="n">
        <v>79</v>
      </c>
      <c r="CG1023" s="401" t="n">
        <v>80</v>
      </c>
      <c r="CH1023" s="401" t="n">
        <v>81</v>
      </c>
      <c r="CI1023" s="401" t="n">
        <v>82</v>
      </c>
      <c r="CJ1023" s="401" t="n">
        <v>83</v>
      </c>
      <c r="CK1023" s="401" t="n">
        <v>84</v>
      </c>
      <c r="CL1023" s="401" t="n">
        <v>85</v>
      </c>
      <c r="CM1023" s="401" t="n">
        <v>86</v>
      </c>
      <c r="CN1023" s="401" t="n">
        <v>87</v>
      </c>
      <c r="CO1023" s="401" t="n">
        <v>88</v>
      </c>
      <c r="CP1023" s="401" t="n">
        <v>89</v>
      </c>
      <c r="CQ1023" s="401" t="n">
        <v>90</v>
      </c>
      <c r="CR1023" s="401" t="n">
        <v>91</v>
      </c>
      <c r="CS1023" s="401" t="n">
        <v>92</v>
      </c>
      <c r="CT1023" s="401" t="n">
        <v>93</v>
      </c>
      <c r="CU1023" s="401" t="n">
        <v>94</v>
      </c>
      <c r="CV1023" s="401" t="n">
        <v>95</v>
      </c>
      <c r="CW1023" s="401" t="n">
        <v>96</v>
      </c>
      <c r="CX1023" s="401" t="n">
        <v>97</v>
      </c>
      <c r="CY1023" s="401" t="n">
        <v>98</v>
      </c>
      <c r="CZ1023" s="401" t="n">
        <v>99</v>
      </c>
      <c r="DA1023" s="401" t="n">
        <v>100</v>
      </c>
      <c r="DB1023" s="401" t="n">
        <v>101</v>
      </c>
      <c r="DC1023" s="401" t="n">
        <v>102</v>
      </c>
      <c r="DD1023" s="401" t="n">
        <v>103</v>
      </c>
      <c r="DE1023" s="401" t="n">
        <v>104</v>
      </c>
      <c r="DF1023" s="401" t="n">
        <v>105</v>
      </c>
      <c r="DG1023" s="401" t="n">
        <v>106</v>
      </c>
      <c r="DH1023" s="401" t="n">
        <v>107</v>
      </c>
      <c r="DI1023" s="401" t="n">
        <v>108</v>
      </c>
      <c r="DJ1023" s="401" t="n">
        <v>109</v>
      </c>
      <c r="DK1023" s="401" t="n">
        <v>110</v>
      </c>
      <c r="DL1023" s="401" t="n">
        <v>111</v>
      </c>
      <c r="DM1023" s="401" t="n">
        <v>112</v>
      </c>
      <c r="DN1023" s="401" t="n">
        <v>113</v>
      </c>
      <c r="DO1023" s="401" t="n">
        <v>114</v>
      </c>
      <c r="DP1023" s="401" t="n">
        <v>115</v>
      </c>
      <c r="DQ1023" s="401" t="n">
        <v>116</v>
      </c>
      <c r="DR1023" s="401" t="n">
        <v>117</v>
      </c>
      <c r="DS1023" s="401" t="n">
        <v>118</v>
      </c>
      <c r="DT1023" s="401" t="n">
        <v>119</v>
      </c>
      <c r="DU1023" s="401" t="n">
        <v>120</v>
      </c>
      <c r="DV1023" s="401" t="n">
        <v>121</v>
      </c>
      <c r="DW1023" s="401" t="n">
        <v>122</v>
      </c>
      <c r="DX1023" s="401" t="n">
        <v>123</v>
      </c>
      <c r="DY1023" s="401" t="n">
        <v>124</v>
      </c>
      <c r="DZ1023" s="401" t="n">
        <v>125</v>
      </c>
      <c r="EA1023" s="401" t="n">
        <v>126</v>
      </c>
      <c r="EB1023" s="401" t="n">
        <v>127</v>
      </c>
      <c r="EC1023" s="401" t="n">
        <v>128</v>
      </c>
      <c r="ED1023" s="401" t="n">
        <v>129</v>
      </c>
      <c r="EE1023" s="401" t="n">
        <v>130</v>
      </c>
      <c r="EF1023" s="401" t="n">
        <v>131</v>
      </c>
      <c r="EG1023" s="401" t="n">
        <v>132</v>
      </c>
      <c r="EH1023" s="401" t="n">
        <v>133</v>
      </c>
      <c r="EI1023" s="401" t="n">
        <v>134</v>
      </c>
      <c r="EJ1023" s="401" t="n">
        <v>135</v>
      </c>
      <c r="EK1023" s="401" t="n">
        <v>136</v>
      </c>
      <c r="EL1023" s="401" t="n">
        <v>137</v>
      </c>
      <c r="EM1023" s="401" t="n">
        <v>138</v>
      </c>
      <c r="EN1023" s="401" t="n">
        <v>139</v>
      </c>
      <c r="EO1023" s="401" t="n">
        <v>140</v>
      </c>
      <c r="EP1023" s="401" t="n">
        <v>141</v>
      </c>
      <c r="EQ1023" s="401" t="n">
        <v>142</v>
      </c>
      <c r="ER1023" s="401" t="n">
        <v>143</v>
      </c>
      <c r="ES1023" s="401" t="n">
        <v>144</v>
      </c>
      <c r="ET1023" s="401" t="n">
        <v>145</v>
      </c>
      <c r="EU1023" s="401" t="n">
        <v>146</v>
      </c>
      <c r="EV1023" s="401" t="n">
        <v>147</v>
      </c>
      <c r="EW1023" s="401" t="n">
        <v>148</v>
      </c>
      <c r="EX1023" s="401" t="n">
        <v>149</v>
      </c>
      <c r="EY1023" s="401" t="n">
        <v>150</v>
      </c>
      <c r="EZ1023" s="401" t="n">
        <v>151</v>
      </c>
      <c r="FA1023" s="401" t="n">
        <v>152</v>
      </c>
      <c r="FB1023" s="401" t="n">
        <v>153</v>
      </c>
      <c r="FC1023" s="401" t="n">
        <v>154</v>
      </c>
      <c r="FD1023" s="401" t="n">
        <v>155</v>
      </c>
      <c r="FE1023" s="401" t="n">
        <v>156</v>
      </c>
      <c r="FF1023" s="401" t="n">
        <v>157</v>
      </c>
      <c r="FG1023" s="401" t="n">
        <v>158</v>
      </c>
      <c r="FH1023" s="401" t="n">
        <v>159</v>
      </c>
      <c r="FI1023" s="401" t="n">
        <v>160</v>
      </c>
      <c r="FJ1023" s="401" t="n">
        <v>161</v>
      </c>
      <c r="FK1023" s="401" t="n">
        <v>162</v>
      </c>
      <c r="FL1023" s="401" t="n">
        <v>163</v>
      </c>
      <c r="FM1023" s="401" t="n">
        <v>164</v>
      </c>
      <c r="FN1023" s="401" t="n">
        <v>165</v>
      </c>
      <c r="FO1023" s="401" t="n">
        <v>166</v>
      </c>
      <c r="FP1023" s="401" t="n">
        <v>167</v>
      </c>
      <c r="FQ1023" s="401" t="n">
        <v>168</v>
      </c>
      <c r="FR1023" s="401" t="n">
        <v>169</v>
      </c>
      <c r="FS1023" s="401" t="n">
        <v>170</v>
      </c>
      <c r="FT1023" s="401" t="n">
        <v>171</v>
      </c>
      <c r="FU1023" s="401" t="n">
        <v>172</v>
      </c>
      <c r="FV1023" s="401" t="n">
        <v>173</v>
      </c>
      <c r="FW1023" s="401" t="n">
        <v>174</v>
      </c>
      <c r="FX1023" s="401" t="n">
        <v>175</v>
      </c>
      <c r="FY1023" s="401" t="n">
        <v>176</v>
      </c>
      <c r="FZ1023" s="401" t="n">
        <v>177</v>
      </c>
      <c r="GA1023" s="401" t="n">
        <v>178</v>
      </c>
      <c r="GB1023" s="401" t="n">
        <v>179</v>
      </c>
      <c r="GC1023" s="401" t="n">
        <v>180</v>
      </c>
      <c r="GD1023" s="401" t="n">
        <v>181</v>
      </c>
      <c r="GE1023" s="401" t="n">
        <v>182</v>
      </c>
      <c r="GF1023" s="401" t="n">
        <v>183</v>
      </c>
      <c r="GG1023" s="401" t="n">
        <v>184</v>
      </c>
      <c r="GH1023" s="401" t="n">
        <v>185</v>
      </c>
      <c r="GI1023" s="401" t="n">
        <v>186</v>
      </c>
      <c r="GJ1023" s="401" t="n">
        <v>187</v>
      </c>
      <c r="GK1023" s="401" t="n">
        <v>188</v>
      </c>
      <c r="GL1023" s="401" t="n">
        <v>189</v>
      </c>
      <c r="GM1023" s="401" t="n">
        <v>190</v>
      </c>
      <c r="GN1023" s="401" t="n">
        <v>191</v>
      </c>
      <c r="GO1023" s="401" t="n">
        <v>192</v>
      </c>
      <c r="GP1023" s="401" t="n">
        <v>193</v>
      </c>
      <c r="GQ1023" s="401" t="n">
        <v>194</v>
      </c>
      <c r="GR1023" s="401" t="n">
        <v>195</v>
      </c>
      <c r="GS1023" s="401" t="n">
        <v>196</v>
      </c>
      <c r="GT1023" s="401" t="n">
        <v>197</v>
      </c>
      <c r="GU1023" s="401" t="n">
        <v>198</v>
      </c>
      <c r="GV1023" s="401" t="n">
        <v>199</v>
      </c>
      <c r="GX1023" s="401" t="n">
        <v>200</v>
      </c>
      <c r="GY1023" s="401" t="n">
        <v>201</v>
      </c>
      <c r="GZ1023" s="401" t="n">
        <v>202</v>
      </c>
      <c r="HA1023" s="401" t="n">
        <v>203</v>
      </c>
      <c r="HC1023" s="401" t="n">
        <v>204</v>
      </c>
      <c r="HD1023" s="401" t="n">
        <v>205</v>
      </c>
      <c r="HE1023" s="401" t="n">
        <v>206</v>
      </c>
      <c r="HF1023" s="401" t="n">
        <v>207</v>
      </c>
    </row>
    <row r="1024" customFormat="false" ht="12.75" hidden="false" customHeight="false" outlineLevel="0" collapsed="false">
      <c r="E1024" s="401" t="s">
        <v>225</v>
      </c>
      <c r="F1024" s="401" t="n">
        <v>158</v>
      </c>
      <c r="G1024" s="401" t="n">
        <v>44</v>
      </c>
      <c r="H1024" s="401" t="n">
        <v>89</v>
      </c>
      <c r="I1024" s="401" t="n">
        <v>65</v>
      </c>
      <c r="J1024" s="401" t="n">
        <v>127</v>
      </c>
      <c r="K1024" s="401" t="n">
        <v>93</v>
      </c>
      <c r="L1024" s="401" t="n">
        <v>198</v>
      </c>
      <c r="M1024" s="401" t="n">
        <v>96</v>
      </c>
      <c r="N1024" s="401" t="n">
        <v>141</v>
      </c>
      <c r="O1024" s="401" t="n">
        <v>204</v>
      </c>
      <c r="P1024" s="401" t="n">
        <v>152</v>
      </c>
      <c r="Q1024" s="401" t="n">
        <v>5</v>
      </c>
      <c r="R1024" s="401" t="n">
        <v>51</v>
      </c>
      <c r="S1024" s="401" t="n">
        <v>103</v>
      </c>
      <c r="T1024" s="401" t="n">
        <v>205</v>
      </c>
      <c r="U1024" s="401" t="n">
        <v>169</v>
      </c>
      <c r="V1024" s="401" t="n">
        <v>54</v>
      </c>
      <c r="W1024" s="401" t="n">
        <v>207</v>
      </c>
      <c r="X1024" s="401" t="n">
        <v>22</v>
      </c>
      <c r="Y1024" s="401" t="n">
        <v>149</v>
      </c>
      <c r="Z1024" s="401" t="n">
        <v>202</v>
      </c>
      <c r="AA1024" s="401" t="n">
        <v>156</v>
      </c>
      <c r="AB1024" s="401" t="n">
        <v>187</v>
      </c>
      <c r="AC1024" s="401" t="n">
        <v>195</v>
      </c>
      <c r="AD1024" s="401" t="n">
        <v>129</v>
      </c>
      <c r="AE1024" s="401" t="n">
        <v>157</v>
      </c>
      <c r="AF1024" s="401" t="n">
        <v>3</v>
      </c>
      <c r="AG1024" s="401" t="n">
        <v>119</v>
      </c>
      <c r="AH1024" s="401" t="n">
        <v>197</v>
      </c>
      <c r="AI1024" s="401" t="n">
        <v>136</v>
      </c>
      <c r="AJ1024" s="401" t="n">
        <v>184</v>
      </c>
      <c r="AK1024" s="401" t="n">
        <v>58</v>
      </c>
      <c r="AL1024" s="401" t="n">
        <v>132</v>
      </c>
      <c r="AM1024" s="401" t="n">
        <v>176</v>
      </c>
      <c r="AN1024" s="401" t="n">
        <v>11</v>
      </c>
      <c r="AO1024" s="401" t="n">
        <v>172</v>
      </c>
      <c r="AP1024" s="401" t="n">
        <v>24</v>
      </c>
      <c r="AQ1024" s="401" t="n">
        <v>162</v>
      </c>
      <c r="AR1024" s="401" t="n">
        <v>43</v>
      </c>
      <c r="AS1024" s="401" t="n">
        <v>18</v>
      </c>
      <c r="AT1024" s="401" t="n">
        <v>168</v>
      </c>
      <c r="AU1024" s="401" t="n">
        <v>199</v>
      </c>
      <c r="AV1024" s="401" t="n">
        <v>72</v>
      </c>
      <c r="AW1024" s="401" t="n">
        <v>80</v>
      </c>
      <c r="AX1024" s="401" t="n">
        <v>63</v>
      </c>
      <c r="AY1024" s="401" t="n">
        <v>50</v>
      </c>
      <c r="AZ1024" s="401" t="n">
        <v>79</v>
      </c>
      <c r="BA1024" s="401" t="n">
        <v>90</v>
      </c>
      <c r="BB1024" s="401" t="n">
        <v>180</v>
      </c>
      <c r="BC1024" s="401" t="n">
        <v>16</v>
      </c>
      <c r="BD1024" s="401" t="n">
        <v>12</v>
      </c>
      <c r="BE1024" s="401" t="n">
        <v>173</v>
      </c>
      <c r="BF1024" s="401" t="n">
        <v>139</v>
      </c>
      <c r="BG1024" s="401" t="n">
        <v>186</v>
      </c>
      <c r="BH1024" s="401" t="n">
        <v>133</v>
      </c>
      <c r="BI1024" s="401" t="n">
        <v>150</v>
      </c>
      <c r="BJ1024" s="401" t="n">
        <v>135</v>
      </c>
      <c r="BK1024" s="401" t="n">
        <v>9</v>
      </c>
      <c r="BL1024" s="401" t="n">
        <v>170</v>
      </c>
      <c r="BM1024" s="401" t="n">
        <v>53</v>
      </c>
      <c r="BN1024" s="401" t="n">
        <v>142</v>
      </c>
      <c r="BO1024" s="401" t="n">
        <v>13</v>
      </c>
      <c r="BP1024" s="401" t="n">
        <v>77</v>
      </c>
      <c r="BQ1024" s="401" t="n">
        <v>181</v>
      </c>
      <c r="BR1024" s="401" t="n">
        <v>113</v>
      </c>
      <c r="BS1024" s="401" t="n">
        <v>10</v>
      </c>
      <c r="BT1024" s="401" t="n">
        <v>101</v>
      </c>
      <c r="BU1024" s="401" t="n">
        <v>20</v>
      </c>
      <c r="BV1024" s="401" t="n">
        <v>21</v>
      </c>
      <c r="BW1024" s="401" t="n">
        <v>107</v>
      </c>
      <c r="BX1024" s="401" t="n">
        <v>109</v>
      </c>
      <c r="BY1024" s="401" t="n">
        <v>85</v>
      </c>
      <c r="BZ1024" s="401" t="n">
        <v>31</v>
      </c>
      <c r="CA1024" s="401" t="n">
        <v>160</v>
      </c>
      <c r="CB1024" s="401" t="n">
        <v>179</v>
      </c>
      <c r="CC1024" s="401" t="n">
        <v>147</v>
      </c>
      <c r="CD1024" s="401" t="n">
        <v>124</v>
      </c>
      <c r="CE1024" s="401" t="n">
        <v>110</v>
      </c>
      <c r="CF1024" s="401" t="n">
        <v>28</v>
      </c>
      <c r="CG1024" s="401" t="n">
        <v>102</v>
      </c>
      <c r="CH1024" s="401" t="n">
        <v>69</v>
      </c>
      <c r="CI1024" s="401" t="n">
        <v>131</v>
      </c>
      <c r="CJ1024" s="401" t="n">
        <v>171</v>
      </c>
      <c r="CK1024" s="401" t="n">
        <v>112</v>
      </c>
      <c r="CL1024" s="401" t="n">
        <v>48</v>
      </c>
      <c r="CM1024" s="401" t="n">
        <v>117</v>
      </c>
      <c r="CN1024" s="401" t="n">
        <v>36</v>
      </c>
      <c r="CO1024" s="401" t="n">
        <v>14</v>
      </c>
      <c r="CP1024" s="401" t="n">
        <v>106</v>
      </c>
      <c r="CQ1024" s="401" t="n">
        <v>126</v>
      </c>
      <c r="CR1024" s="401" t="n">
        <v>88</v>
      </c>
      <c r="CS1024" s="401" t="n">
        <v>99</v>
      </c>
      <c r="CT1024" s="401" t="n">
        <v>61</v>
      </c>
      <c r="CU1024" s="401" t="n">
        <v>188</v>
      </c>
      <c r="CV1024" s="401" t="n">
        <v>154</v>
      </c>
      <c r="CW1024" s="401" t="n">
        <v>64</v>
      </c>
      <c r="CX1024" s="401" t="n">
        <v>134</v>
      </c>
      <c r="CY1024" s="401" t="n">
        <v>201</v>
      </c>
      <c r="CZ1024" s="401" t="n">
        <v>66</v>
      </c>
      <c r="DA1024" s="401" t="n">
        <v>27</v>
      </c>
      <c r="DB1024" s="401" t="n">
        <v>144</v>
      </c>
      <c r="DC1024" s="401" t="n">
        <v>15</v>
      </c>
      <c r="DD1024" s="401" t="n">
        <v>95</v>
      </c>
      <c r="DE1024" s="401" t="n">
        <v>166</v>
      </c>
      <c r="DF1024" s="401" t="n">
        <v>153</v>
      </c>
      <c r="DG1024" s="401" t="n">
        <v>130</v>
      </c>
      <c r="DH1024" s="401" t="n">
        <v>125</v>
      </c>
      <c r="DI1024" s="401" t="n">
        <v>82</v>
      </c>
      <c r="DJ1024" s="401" t="n">
        <v>146</v>
      </c>
      <c r="DK1024" s="401" t="n">
        <v>191</v>
      </c>
      <c r="DL1024" s="401" t="n">
        <v>206</v>
      </c>
      <c r="DM1024" s="401" t="n">
        <v>190</v>
      </c>
      <c r="DN1024" s="401" t="n">
        <v>87</v>
      </c>
      <c r="DO1024" s="401" t="n">
        <v>52</v>
      </c>
      <c r="DP1024" s="401" t="n">
        <v>97</v>
      </c>
      <c r="DQ1024" s="401" t="n">
        <v>23</v>
      </c>
      <c r="DR1024" s="401" t="n">
        <v>178</v>
      </c>
      <c r="DS1024" s="401" t="n">
        <v>75</v>
      </c>
      <c r="DT1024" s="401" t="n">
        <v>116</v>
      </c>
      <c r="DU1024" s="401" t="n">
        <v>148</v>
      </c>
      <c r="DV1024" s="401" t="n">
        <v>4</v>
      </c>
      <c r="DW1024" s="401" t="n">
        <v>183</v>
      </c>
      <c r="DX1024" s="401" t="n">
        <v>40</v>
      </c>
      <c r="DY1024" s="401" t="n">
        <v>33</v>
      </c>
      <c r="DZ1024" s="401" t="n">
        <v>104</v>
      </c>
      <c r="EA1024" s="401" t="n">
        <v>59</v>
      </c>
      <c r="EB1024" s="401" t="n">
        <v>159</v>
      </c>
      <c r="EC1024" s="401" t="n">
        <v>192</v>
      </c>
      <c r="ED1024" s="401" t="n">
        <v>35</v>
      </c>
      <c r="EE1024" s="401" t="n">
        <v>7</v>
      </c>
      <c r="EF1024" s="401" t="n">
        <v>25</v>
      </c>
      <c r="EG1024" s="401" t="n">
        <v>81</v>
      </c>
      <c r="EH1024" s="401" t="n">
        <v>60</v>
      </c>
      <c r="EI1024" s="401" t="n">
        <v>137</v>
      </c>
      <c r="EJ1024" s="401" t="n">
        <v>108</v>
      </c>
      <c r="EK1024" s="401" t="n">
        <v>194</v>
      </c>
      <c r="EL1024" s="401" t="n">
        <v>74</v>
      </c>
      <c r="EM1024" s="401" t="n">
        <v>189</v>
      </c>
      <c r="EN1024" s="401" t="n">
        <v>167</v>
      </c>
      <c r="EO1024" s="401" t="n">
        <v>94</v>
      </c>
      <c r="EP1024" s="401" t="n">
        <v>83</v>
      </c>
      <c r="EQ1024" s="401" t="n">
        <v>123</v>
      </c>
      <c r="ER1024" s="401" t="n">
        <v>185</v>
      </c>
      <c r="ES1024" s="401" t="n">
        <v>71</v>
      </c>
      <c r="ET1024" s="401" t="n">
        <v>128</v>
      </c>
      <c r="EU1024" s="401" t="n">
        <v>39</v>
      </c>
      <c r="EV1024" s="401" t="n">
        <v>193</v>
      </c>
      <c r="EW1024" s="401" t="n">
        <v>42</v>
      </c>
      <c r="EX1024" s="401" t="n">
        <v>111</v>
      </c>
      <c r="EY1024" s="401" t="n">
        <v>78</v>
      </c>
      <c r="EZ1024" s="401" t="n">
        <v>45</v>
      </c>
      <c r="FA1024" s="401" t="n">
        <v>84</v>
      </c>
      <c r="FB1024" s="401" t="n">
        <v>200</v>
      </c>
      <c r="FC1024" s="401" t="n">
        <v>17</v>
      </c>
      <c r="FD1024" s="401" t="n">
        <v>121</v>
      </c>
      <c r="FE1024" s="401" t="n">
        <v>143</v>
      </c>
      <c r="FF1024" s="401" t="n">
        <v>196</v>
      </c>
      <c r="FG1024" s="401" t="n">
        <v>67</v>
      </c>
      <c r="FH1024" s="401" t="n">
        <v>100</v>
      </c>
      <c r="FI1024" s="401" t="n">
        <v>122</v>
      </c>
      <c r="FJ1024" s="401" t="n">
        <v>29</v>
      </c>
      <c r="FK1024" s="401" t="n">
        <v>145</v>
      </c>
      <c r="FL1024" s="401" t="n">
        <v>177</v>
      </c>
      <c r="FM1024" s="401" t="n">
        <v>56</v>
      </c>
      <c r="FN1024" s="401" t="n">
        <v>182</v>
      </c>
      <c r="FO1024" s="401" t="n">
        <v>30</v>
      </c>
      <c r="FP1024" s="401" t="n">
        <v>203</v>
      </c>
      <c r="FQ1024" s="401" t="n">
        <v>164</v>
      </c>
      <c r="FR1024" s="401" t="n">
        <v>70</v>
      </c>
      <c r="FS1024" s="401" t="n">
        <v>73</v>
      </c>
      <c r="FT1024" s="401" t="n">
        <v>114</v>
      </c>
      <c r="FU1024" s="401" t="n">
        <v>8</v>
      </c>
      <c r="FV1024" s="401" t="n">
        <v>49</v>
      </c>
      <c r="FW1024" s="401" t="n">
        <v>118</v>
      </c>
      <c r="FX1024" s="401" t="n">
        <v>38</v>
      </c>
      <c r="FY1024" s="401" t="n">
        <v>32</v>
      </c>
      <c r="FZ1024" s="401" t="n">
        <v>55</v>
      </c>
      <c r="GA1024" s="401" t="n">
        <v>76</v>
      </c>
      <c r="GB1024" s="401" t="n">
        <v>92</v>
      </c>
      <c r="GC1024" s="401" t="n">
        <v>62</v>
      </c>
      <c r="GD1024" s="401" t="n">
        <v>34</v>
      </c>
      <c r="GE1024" s="401" t="n">
        <v>163</v>
      </c>
      <c r="GF1024" s="401" t="n">
        <v>2</v>
      </c>
      <c r="GG1024" s="401" t="n">
        <v>151</v>
      </c>
      <c r="GH1024" s="401" t="n">
        <v>86</v>
      </c>
      <c r="GI1024" s="401" t="n">
        <v>140</v>
      </c>
      <c r="GJ1024" s="401" t="n">
        <v>115</v>
      </c>
      <c r="GK1024" s="401" t="n">
        <v>57</v>
      </c>
      <c r="GL1024" s="401" t="n">
        <v>37</v>
      </c>
      <c r="GM1024" s="401" t="n">
        <v>91</v>
      </c>
      <c r="GN1024" s="401" t="n">
        <v>68</v>
      </c>
      <c r="GO1024" s="401" t="n">
        <v>138</v>
      </c>
      <c r="GP1024" s="401" t="n">
        <v>105</v>
      </c>
      <c r="GQ1024" s="401" t="n">
        <v>6</v>
      </c>
      <c r="GR1024" s="401" t="n">
        <v>47</v>
      </c>
      <c r="GS1024" s="401" t="n">
        <v>98</v>
      </c>
      <c r="GT1024" s="401" t="n">
        <v>161</v>
      </c>
      <c r="GU1024" s="401" t="n">
        <v>41</v>
      </c>
      <c r="GV1024" s="401" t="n">
        <v>26</v>
      </c>
      <c r="GX1024" s="401" t="n">
        <v>174</v>
      </c>
      <c r="GY1024" s="401" t="n">
        <v>120</v>
      </c>
      <c r="GZ1024" s="401" t="n">
        <v>46</v>
      </c>
      <c r="HA1024" s="401" t="n">
        <v>1</v>
      </c>
      <c r="HC1024" s="401" t="n">
        <v>155</v>
      </c>
      <c r="HD1024" s="401" t="n">
        <v>19</v>
      </c>
      <c r="HE1024" s="401" t="n">
        <v>175</v>
      </c>
      <c r="HF1024" s="401" t="n">
        <v>165</v>
      </c>
    </row>
    <row r="1025" customFormat="false" ht="12.75" hidden="false" customHeight="false" outlineLevel="0" collapsed="false">
      <c r="E1025" s="401" t="s">
        <v>227</v>
      </c>
      <c r="F1025" s="401" t="n">
        <v>5</v>
      </c>
      <c r="G1025" s="401" t="n">
        <v>53</v>
      </c>
      <c r="H1025" s="401" t="n">
        <v>97</v>
      </c>
      <c r="I1025" s="401" t="n">
        <v>187</v>
      </c>
      <c r="J1025" s="401" t="n">
        <v>77</v>
      </c>
      <c r="K1025" s="401" t="n">
        <v>129</v>
      </c>
      <c r="L1025" s="401" t="n">
        <v>139</v>
      </c>
      <c r="M1025" s="401" t="n">
        <v>115</v>
      </c>
      <c r="N1025" s="401" t="n">
        <v>3</v>
      </c>
      <c r="O1025" s="401" t="n">
        <v>81</v>
      </c>
      <c r="P1025" s="401" t="n">
        <v>60</v>
      </c>
      <c r="Q1025" s="401" t="n">
        <v>63</v>
      </c>
      <c r="R1025" s="401" t="n">
        <v>135</v>
      </c>
      <c r="S1025" s="401" t="n">
        <v>163</v>
      </c>
      <c r="T1025" s="401" t="n">
        <v>1</v>
      </c>
      <c r="U1025" s="401" t="n">
        <v>95</v>
      </c>
      <c r="V1025" s="401" t="n">
        <v>66</v>
      </c>
      <c r="W1025" s="401" t="n">
        <v>111</v>
      </c>
      <c r="X1025" s="401" t="n">
        <v>101</v>
      </c>
      <c r="Y1025" s="401" t="n">
        <v>83</v>
      </c>
      <c r="Z1025" s="401" t="n">
        <v>100</v>
      </c>
      <c r="AA1025" s="401" t="n">
        <v>110</v>
      </c>
      <c r="AB1025" s="401" t="n">
        <v>44</v>
      </c>
      <c r="AC1025" s="401" t="n">
        <v>204</v>
      </c>
      <c r="AD1025" s="401" t="n">
        <v>132</v>
      </c>
      <c r="AE1025" s="401" t="n">
        <v>207</v>
      </c>
      <c r="AF1025" s="401" t="n">
        <v>175</v>
      </c>
      <c r="AG1025" s="401" t="n">
        <v>130</v>
      </c>
      <c r="AH1025" s="401" t="n">
        <v>32</v>
      </c>
      <c r="AI1025" s="401" t="n">
        <v>142</v>
      </c>
      <c r="AJ1025" s="401" t="n">
        <v>124</v>
      </c>
      <c r="AK1025" s="401" t="n">
        <v>48</v>
      </c>
      <c r="AL1025" s="401" t="n">
        <v>64</v>
      </c>
      <c r="AM1025" s="401" t="n">
        <v>177</v>
      </c>
      <c r="AN1025" s="401" t="n">
        <v>192</v>
      </c>
      <c r="AO1025" s="401" t="n">
        <v>55</v>
      </c>
      <c r="AP1025" s="401" t="n">
        <v>18</v>
      </c>
      <c r="AQ1025" s="401" t="n">
        <v>186</v>
      </c>
      <c r="AR1025" s="401" t="n">
        <v>67</v>
      </c>
      <c r="AS1025" s="401" t="n">
        <v>58</v>
      </c>
      <c r="AT1025" s="401" t="n">
        <v>182</v>
      </c>
      <c r="AU1025" s="401" t="n">
        <v>148</v>
      </c>
      <c r="AV1025" s="401" t="n">
        <v>121</v>
      </c>
      <c r="AW1025" s="401" t="n">
        <v>50</v>
      </c>
      <c r="AX1025" s="401" t="n">
        <v>169</v>
      </c>
      <c r="AY1025" s="401" t="n">
        <v>180</v>
      </c>
      <c r="AZ1025" s="401" t="n">
        <v>49</v>
      </c>
      <c r="BA1025" s="401" t="n">
        <v>22</v>
      </c>
      <c r="BB1025" s="401" t="n">
        <v>172</v>
      </c>
      <c r="BC1025" s="401" t="n">
        <v>41</v>
      </c>
      <c r="BD1025" s="401" t="n">
        <v>112</v>
      </c>
      <c r="BE1025" s="401" t="n">
        <v>140</v>
      </c>
      <c r="BF1025" s="401" t="n">
        <v>197</v>
      </c>
      <c r="BG1025" s="401" t="n">
        <v>23</v>
      </c>
      <c r="BH1025" s="401" t="n">
        <v>168</v>
      </c>
      <c r="BI1025" s="401" t="n">
        <v>154</v>
      </c>
      <c r="BJ1025" s="401" t="n">
        <v>105</v>
      </c>
      <c r="BK1025" s="401" t="n">
        <v>167</v>
      </c>
      <c r="BL1025" s="401" t="n">
        <v>10</v>
      </c>
      <c r="BM1025" s="401" t="n">
        <v>158</v>
      </c>
      <c r="BN1025" s="401" t="n">
        <v>134</v>
      </c>
      <c r="BO1025" s="401" t="n">
        <v>113</v>
      </c>
      <c r="BP1025" s="401" t="n">
        <v>79</v>
      </c>
      <c r="BQ1025" s="401" t="n">
        <v>72</v>
      </c>
      <c r="BR1025" s="401" t="n">
        <v>157</v>
      </c>
      <c r="BS1025" s="401" t="n">
        <v>188</v>
      </c>
      <c r="BT1025" s="401" t="n">
        <v>6</v>
      </c>
      <c r="BU1025" s="401" t="n">
        <v>24</v>
      </c>
      <c r="BV1025" s="401" t="n">
        <v>206</v>
      </c>
      <c r="BW1025" s="401" t="n">
        <v>57</v>
      </c>
      <c r="BX1025" s="401" t="n">
        <v>27</v>
      </c>
      <c r="BY1025" s="401" t="n">
        <v>108</v>
      </c>
      <c r="BZ1025" s="401" t="n">
        <v>11</v>
      </c>
      <c r="CA1025" s="401" t="n">
        <v>136</v>
      </c>
      <c r="CB1025" s="401" t="n">
        <v>152</v>
      </c>
      <c r="CC1025" s="401" t="n">
        <v>107</v>
      </c>
      <c r="CD1025" s="401" t="n">
        <v>59</v>
      </c>
      <c r="CE1025" s="401" t="n">
        <v>92</v>
      </c>
      <c r="CF1025" s="401" t="n">
        <v>82</v>
      </c>
      <c r="CG1025" s="401" t="n">
        <v>176</v>
      </c>
      <c r="CH1025" s="401" t="n">
        <v>19</v>
      </c>
      <c r="CI1025" s="401" t="n">
        <v>38</v>
      </c>
      <c r="CJ1025" s="401" t="n">
        <v>34</v>
      </c>
      <c r="CK1025" s="401" t="n">
        <v>150</v>
      </c>
      <c r="CL1025" s="401" t="n">
        <v>144</v>
      </c>
      <c r="CM1025" s="401" t="n">
        <v>15</v>
      </c>
      <c r="CN1025" s="401" t="n">
        <v>94</v>
      </c>
      <c r="CO1025" s="401" t="n">
        <v>120</v>
      </c>
      <c r="CP1025" s="401" t="n">
        <v>161</v>
      </c>
      <c r="CQ1025" s="401" t="n">
        <v>131</v>
      </c>
      <c r="CR1025" s="401" t="n">
        <v>78</v>
      </c>
      <c r="CS1025" s="401" t="n">
        <v>26</v>
      </c>
      <c r="CT1025" s="401" t="n">
        <v>62</v>
      </c>
      <c r="CU1025" s="401" t="n">
        <v>86</v>
      </c>
      <c r="CV1025" s="401" t="n">
        <v>201</v>
      </c>
      <c r="CW1025" s="401" t="n">
        <v>65</v>
      </c>
      <c r="CX1025" s="401" t="n">
        <v>40</v>
      </c>
      <c r="CY1025" s="401" t="n">
        <v>102</v>
      </c>
      <c r="CZ1025" s="401" t="n">
        <v>198</v>
      </c>
      <c r="DA1025" s="401" t="n">
        <v>117</v>
      </c>
      <c r="DB1025" s="401" t="n">
        <v>28</v>
      </c>
      <c r="DC1025" s="401" t="n">
        <v>90</v>
      </c>
      <c r="DD1025" s="401" t="n">
        <v>17</v>
      </c>
      <c r="DE1025" s="401" t="n">
        <v>91</v>
      </c>
      <c r="DF1025" s="401" t="n">
        <v>193</v>
      </c>
      <c r="DG1025" s="401" t="n">
        <v>99</v>
      </c>
      <c r="DH1025" s="401" t="n">
        <v>164</v>
      </c>
      <c r="DI1025" s="401" t="n">
        <v>84</v>
      </c>
      <c r="DJ1025" s="401" t="n">
        <v>25</v>
      </c>
      <c r="DK1025" s="401" t="n">
        <v>123</v>
      </c>
      <c r="DL1025" s="401" t="n">
        <v>104</v>
      </c>
      <c r="DM1025" s="401" t="n">
        <v>93</v>
      </c>
      <c r="DN1025" s="401" t="n">
        <v>109</v>
      </c>
      <c r="DO1025" s="401" t="n">
        <v>173</v>
      </c>
      <c r="DP1025" s="401" t="n">
        <v>8</v>
      </c>
      <c r="DQ1025" s="401" t="n">
        <v>170</v>
      </c>
      <c r="DR1025" s="401" t="n">
        <v>133</v>
      </c>
      <c r="DS1025" s="401" t="n">
        <v>181</v>
      </c>
      <c r="DT1025" s="401" t="n">
        <v>42</v>
      </c>
      <c r="DU1025" s="401" t="n">
        <v>200</v>
      </c>
      <c r="DV1025" s="401" t="n">
        <v>70</v>
      </c>
      <c r="DW1025" s="401" t="n">
        <v>106</v>
      </c>
      <c r="DX1025" s="401" t="n">
        <v>54</v>
      </c>
      <c r="DY1025" s="401" t="n">
        <v>47</v>
      </c>
      <c r="DZ1025" s="401" t="n">
        <v>171</v>
      </c>
      <c r="EA1025" s="401" t="n">
        <v>165</v>
      </c>
      <c r="EB1025" s="401" t="n">
        <v>29</v>
      </c>
      <c r="EC1025" s="401" t="n">
        <v>166</v>
      </c>
      <c r="ED1025" s="401" t="n">
        <v>12</v>
      </c>
      <c r="EE1025" s="401" t="n">
        <v>2</v>
      </c>
      <c r="EF1025" s="401" t="n">
        <v>75</v>
      </c>
      <c r="EG1025" s="401" t="n">
        <v>128</v>
      </c>
      <c r="EH1025" s="401" t="n">
        <v>52</v>
      </c>
      <c r="EI1025" s="401" t="n">
        <v>98</v>
      </c>
      <c r="EJ1025" s="401" t="n">
        <v>13</v>
      </c>
      <c r="EK1025" s="401" t="n">
        <v>20</v>
      </c>
      <c r="EL1025" s="401" t="n">
        <v>146</v>
      </c>
      <c r="EM1025" s="401" t="n">
        <v>159</v>
      </c>
      <c r="EN1025" s="401" t="n">
        <v>87</v>
      </c>
      <c r="EO1025" s="401" t="n">
        <v>68</v>
      </c>
      <c r="EP1025" s="401" t="n">
        <v>35</v>
      </c>
      <c r="EQ1025" s="401" t="n">
        <v>114</v>
      </c>
      <c r="ER1025" s="401" t="n">
        <v>205</v>
      </c>
      <c r="ES1025" s="401" t="n">
        <v>45</v>
      </c>
      <c r="ET1025" s="401" t="n">
        <v>21</v>
      </c>
      <c r="EU1025" s="401" t="n">
        <v>179</v>
      </c>
      <c r="EV1025" s="401" t="n">
        <v>39</v>
      </c>
      <c r="EW1025" s="401" t="n">
        <v>116</v>
      </c>
      <c r="EX1025" s="401" t="n">
        <v>127</v>
      </c>
      <c r="EY1025" s="401" t="n">
        <v>51</v>
      </c>
      <c r="EZ1025" s="401" t="n">
        <v>160</v>
      </c>
      <c r="FA1025" s="401" t="n">
        <v>153</v>
      </c>
      <c r="FB1025" s="401" t="n">
        <v>37</v>
      </c>
      <c r="FC1025" s="401" t="n">
        <v>202</v>
      </c>
      <c r="FD1025" s="401" t="n">
        <v>174</v>
      </c>
      <c r="FE1025" s="401" t="n">
        <v>89</v>
      </c>
      <c r="FF1025" s="401" t="n">
        <v>73</v>
      </c>
      <c r="FG1025" s="401" t="n">
        <v>69</v>
      </c>
      <c r="FH1025" s="401" t="n">
        <v>138</v>
      </c>
      <c r="FI1025" s="401" t="n">
        <v>46</v>
      </c>
      <c r="FJ1025" s="401" t="n">
        <v>80</v>
      </c>
      <c r="FK1025" s="401" t="n">
        <v>155</v>
      </c>
      <c r="FL1025" s="401" t="n">
        <v>4</v>
      </c>
      <c r="FM1025" s="401" t="n">
        <v>7</v>
      </c>
      <c r="FN1025" s="401" t="n">
        <v>196</v>
      </c>
      <c r="FO1025" s="401" t="n">
        <v>137</v>
      </c>
      <c r="FP1025" s="401" t="n">
        <v>194</v>
      </c>
      <c r="FQ1025" s="401" t="n">
        <v>190</v>
      </c>
      <c r="FR1025" s="401" t="n">
        <v>126</v>
      </c>
      <c r="FS1025" s="401" t="n">
        <v>96</v>
      </c>
      <c r="FT1025" s="401" t="n">
        <v>149</v>
      </c>
      <c r="FU1025" s="401" t="n">
        <v>71</v>
      </c>
      <c r="FV1025" s="401" t="n">
        <v>151</v>
      </c>
      <c r="FW1025" s="401" t="n">
        <v>183</v>
      </c>
      <c r="FX1025" s="401" t="n">
        <v>36</v>
      </c>
      <c r="FY1025" s="401" t="n">
        <v>33</v>
      </c>
      <c r="FZ1025" s="401" t="n">
        <v>56</v>
      </c>
      <c r="GA1025" s="401" t="n">
        <v>74</v>
      </c>
      <c r="GB1025" s="401" t="n">
        <v>162</v>
      </c>
      <c r="GC1025" s="401" t="n">
        <v>178</v>
      </c>
      <c r="GD1025" s="401" t="n">
        <v>118</v>
      </c>
      <c r="GE1025" s="401" t="n">
        <v>185</v>
      </c>
      <c r="GF1025" s="401" t="n">
        <v>141</v>
      </c>
      <c r="GG1025" s="401" t="n">
        <v>61</v>
      </c>
      <c r="GH1025" s="401" t="n">
        <v>76</v>
      </c>
      <c r="GI1025" s="401" t="n">
        <v>43</v>
      </c>
      <c r="GJ1025" s="401" t="n">
        <v>191</v>
      </c>
      <c r="GK1025" s="401" t="n">
        <v>199</v>
      </c>
      <c r="GL1025" s="401" t="n">
        <v>30</v>
      </c>
      <c r="GM1025" s="401" t="n">
        <v>147</v>
      </c>
      <c r="GN1025" s="401" t="n">
        <v>103</v>
      </c>
      <c r="GO1025" s="401" t="n">
        <v>184</v>
      </c>
      <c r="GP1025" s="401" t="n">
        <v>203</v>
      </c>
      <c r="GQ1025" s="401" t="n">
        <v>156</v>
      </c>
      <c r="GR1025" s="401" t="n">
        <v>31</v>
      </c>
      <c r="GS1025" s="401" t="n">
        <v>14</v>
      </c>
      <c r="GT1025" s="401" t="n">
        <v>16</v>
      </c>
      <c r="GU1025" s="401" t="n">
        <v>122</v>
      </c>
      <c r="GV1025" s="401" t="n">
        <v>145</v>
      </c>
      <c r="GX1025" s="401" t="n">
        <v>189</v>
      </c>
      <c r="GY1025" s="401" t="n">
        <v>9</v>
      </c>
      <c r="GZ1025" s="401" t="n">
        <v>85</v>
      </c>
      <c r="HA1025" s="401" t="n">
        <v>143</v>
      </c>
      <c r="HC1025" s="401" t="n">
        <v>195</v>
      </c>
      <c r="HD1025" s="401" t="n">
        <v>119</v>
      </c>
      <c r="HE1025" s="401" t="n">
        <v>125</v>
      </c>
      <c r="HF1025" s="401" t="n">
        <v>88</v>
      </c>
    </row>
    <row r="1027" customFormat="false" ht="12.75" hidden="false" customHeight="false" outlineLevel="0" collapsed="false">
      <c r="D1027" s="446" t="n">
        <v>208</v>
      </c>
      <c r="E1027" s="39" t="s">
        <v>250</v>
      </c>
    </row>
    <row r="1028" customFormat="false" ht="12.75" hidden="false" customHeight="false" outlineLevel="0" collapsed="false">
      <c r="E1028" s="401" t="s">
        <v>198</v>
      </c>
      <c r="F1028" s="401" t="n">
        <v>1</v>
      </c>
      <c r="G1028" s="401" t="n">
        <v>2</v>
      </c>
      <c r="H1028" s="401" t="n">
        <v>3</v>
      </c>
      <c r="I1028" s="401" t="n">
        <v>4</v>
      </c>
      <c r="J1028" s="401" t="n">
        <v>5</v>
      </c>
      <c r="K1028" s="401" t="n">
        <v>6</v>
      </c>
      <c r="L1028" s="401" t="n">
        <v>7</v>
      </c>
      <c r="M1028" s="401" t="n">
        <v>8</v>
      </c>
      <c r="N1028" s="401" t="n">
        <v>9</v>
      </c>
      <c r="O1028" s="401" t="n">
        <v>10</v>
      </c>
      <c r="P1028" s="401" t="n">
        <v>11</v>
      </c>
      <c r="Q1028" s="401" t="n">
        <v>12</v>
      </c>
      <c r="R1028" s="401" t="n">
        <v>13</v>
      </c>
      <c r="S1028" s="401" t="n">
        <v>14</v>
      </c>
      <c r="T1028" s="401" t="n">
        <v>15</v>
      </c>
      <c r="U1028" s="401" t="n">
        <v>16</v>
      </c>
      <c r="V1028" s="401" t="n">
        <v>17</v>
      </c>
      <c r="W1028" s="401" t="n">
        <v>18</v>
      </c>
      <c r="X1028" s="401" t="n">
        <v>19</v>
      </c>
      <c r="Y1028" s="401" t="n">
        <v>20</v>
      </c>
      <c r="Z1028" s="401" t="n">
        <v>21</v>
      </c>
      <c r="AA1028" s="401" t="n">
        <v>22</v>
      </c>
      <c r="AB1028" s="401" t="n">
        <v>23</v>
      </c>
      <c r="AC1028" s="401" t="n">
        <v>24</v>
      </c>
      <c r="AD1028" s="401" t="n">
        <v>25</v>
      </c>
      <c r="AE1028" s="401" t="n">
        <v>26</v>
      </c>
      <c r="AF1028" s="401" t="n">
        <v>27</v>
      </c>
      <c r="AG1028" s="401" t="n">
        <v>28</v>
      </c>
      <c r="AH1028" s="401" t="n">
        <v>29</v>
      </c>
      <c r="AI1028" s="401" t="n">
        <v>30</v>
      </c>
      <c r="AJ1028" s="401" t="n">
        <v>31</v>
      </c>
      <c r="AK1028" s="401" t="n">
        <v>32</v>
      </c>
      <c r="AL1028" s="401" t="n">
        <v>33</v>
      </c>
      <c r="AM1028" s="401" t="n">
        <v>34</v>
      </c>
      <c r="AN1028" s="401" t="n">
        <v>35</v>
      </c>
      <c r="AO1028" s="401" t="n">
        <v>36</v>
      </c>
      <c r="AP1028" s="401" t="n">
        <v>37</v>
      </c>
      <c r="AQ1028" s="401" t="n">
        <v>38</v>
      </c>
      <c r="AR1028" s="401" t="n">
        <v>39</v>
      </c>
      <c r="AS1028" s="401" t="n">
        <v>40</v>
      </c>
      <c r="AT1028" s="401" t="n">
        <v>41</v>
      </c>
      <c r="AU1028" s="401" t="n">
        <v>42</v>
      </c>
      <c r="AV1028" s="401" t="n">
        <v>43</v>
      </c>
      <c r="AW1028" s="401" t="n">
        <v>44</v>
      </c>
      <c r="AX1028" s="401" t="n">
        <v>45</v>
      </c>
      <c r="AY1028" s="401" t="n">
        <v>46</v>
      </c>
      <c r="AZ1028" s="401" t="n">
        <v>47</v>
      </c>
      <c r="BA1028" s="401" t="n">
        <v>48</v>
      </c>
      <c r="BB1028" s="401" t="n">
        <v>49</v>
      </c>
      <c r="BC1028" s="401" t="n">
        <v>50</v>
      </c>
      <c r="BD1028" s="401" t="n">
        <v>51</v>
      </c>
      <c r="BE1028" s="401" t="n">
        <v>52</v>
      </c>
      <c r="BF1028" s="401" t="n">
        <v>53</v>
      </c>
      <c r="BG1028" s="401" t="n">
        <v>54</v>
      </c>
      <c r="BH1028" s="401" t="n">
        <v>55</v>
      </c>
      <c r="BI1028" s="401" t="n">
        <v>56</v>
      </c>
      <c r="BJ1028" s="401" t="n">
        <v>57</v>
      </c>
      <c r="BK1028" s="401" t="n">
        <v>58</v>
      </c>
      <c r="BL1028" s="401" t="n">
        <v>59</v>
      </c>
      <c r="BM1028" s="401" t="n">
        <v>60</v>
      </c>
      <c r="BN1028" s="401" t="n">
        <v>61</v>
      </c>
      <c r="BO1028" s="401" t="n">
        <v>62</v>
      </c>
      <c r="BP1028" s="401" t="n">
        <v>63</v>
      </c>
      <c r="BQ1028" s="401" t="n">
        <v>64</v>
      </c>
      <c r="BR1028" s="401" t="n">
        <v>65</v>
      </c>
      <c r="BS1028" s="401" t="n">
        <v>66</v>
      </c>
      <c r="BT1028" s="401" t="n">
        <v>67</v>
      </c>
      <c r="BU1028" s="401" t="n">
        <v>68</v>
      </c>
      <c r="BV1028" s="401" t="n">
        <v>69</v>
      </c>
      <c r="BW1028" s="401" t="n">
        <v>70</v>
      </c>
      <c r="BX1028" s="401" t="n">
        <v>71</v>
      </c>
      <c r="BY1028" s="401" t="n">
        <v>72</v>
      </c>
      <c r="BZ1028" s="401" t="n">
        <v>73</v>
      </c>
      <c r="CA1028" s="401" t="n">
        <v>74</v>
      </c>
      <c r="CB1028" s="401" t="n">
        <v>75</v>
      </c>
      <c r="CC1028" s="401" t="n">
        <v>76</v>
      </c>
      <c r="CD1028" s="401" t="n">
        <v>77</v>
      </c>
      <c r="CE1028" s="401" t="n">
        <v>78</v>
      </c>
      <c r="CF1028" s="401" t="n">
        <v>79</v>
      </c>
      <c r="CG1028" s="401" t="n">
        <v>80</v>
      </c>
      <c r="CH1028" s="401" t="n">
        <v>81</v>
      </c>
      <c r="CI1028" s="401" t="n">
        <v>82</v>
      </c>
      <c r="CJ1028" s="401" t="n">
        <v>83</v>
      </c>
      <c r="CK1028" s="401" t="n">
        <v>84</v>
      </c>
      <c r="CL1028" s="401" t="n">
        <v>85</v>
      </c>
      <c r="CM1028" s="401" t="n">
        <v>86</v>
      </c>
      <c r="CN1028" s="401" t="n">
        <v>87</v>
      </c>
      <c r="CO1028" s="401" t="n">
        <v>88</v>
      </c>
      <c r="CP1028" s="401" t="n">
        <v>89</v>
      </c>
      <c r="CQ1028" s="401" t="n">
        <v>90</v>
      </c>
      <c r="CR1028" s="401" t="n">
        <v>91</v>
      </c>
      <c r="CS1028" s="401" t="n">
        <v>92</v>
      </c>
      <c r="CT1028" s="401" t="n">
        <v>93</v>
      </c>
      <c r="CU1028" s="401" t="n">
        <v>94</v>
      </c>
      <c r="CV1028" s="401" t="n">
        <v>95</v>
      </c>
      <c r="CW1028" s="401" t="n">
        <v>96</v>
      </c>
      <c r="CX1028" s="401" t="n">
        <v>97</v>
      </c>
      <c r="CY1028" s="401" t="n">
        <v>98</v>
      </c>
      <c r="CZ1028" s="401" t="n">
        <v>99</v>
      </c>
      <c r="DA1028" s="401" t="n">
        <v>100</v>
      </c>
      <c r="DB1028" s="401" t="n">
        <v>101</v>
      </c>
      <c r="DC1028" s="401" t="n">
        <v>102</v>
      </c>
      <c r="DD1028" s="401" t="n">
        <v>103</v>
      </c>
      <c r="DE1028" s="401" t="n">
        <v>104</v>
      </c>
      <c r="DF1028" s="401" t="n">
        <v>105</v>
      </c>
      <c r="DG1028" s="401" t="n">
        <v>106</v>
      </c>
      <c r="DH1028" s="401" t="n">
        <v>107</v>
      </c>
      <c r="DI1028" s="401" t="n">
        <v>108</v>
      </c>
      <c r="DJ1028" s="401" t="n">
        <v>109</v>
      </c>
      <c r="DK1028" s="401" t="n">
        <v>110</v>
      </c>
      <c r="DL1028" s="401" t="n">
        <v>111</v>
      </c>
      <c r="DM1028" s="401" t="n">
        <v>112</v>
      </c>
      <c r="DN1028" s="401" t="n">
        <v>113</v>
      </c>
      <c r="DO1028" s="401" t="n">
        <v>114</v>
      </c>
      <c r="DP1028" s="401" t="n">
        <v>115</v>
      </c>
      <c r="DQ1028" s="401" t="n">
        <v>116</v>
      </c>
      <c r="DR1028" s="401" t="n">
        <v>117</v>
      </c>
      <c r="DS1028" s="401" t="n">
        <v>118</v>
      </c>
      <c r="DT1028" s="401" t="n">
        <v>119</v>
      </c>
      <c r="DU1028" s="401" t="n">
        <v>120</v>
      </c>
      <c r="DV1028" s="401" t="n">
        <v>121</v>
      </c>
      <c r="DW1028" s="401" t="n">
        <v>122</v>
      </c>
      <c r="DX1028" s="401" t="n">
        <v>123</v>
      </c>
      <c r="DY1028" s="401" t="n">
        <v>124</v>
      </c>
      <c r="DZ1028" s="401" t="n">
        <v>125</v>
      </c>
      <c r="EA1028" s="401" t="n">
        <v>126</v>
      </c>
      <c r="EB1028" s="401" t="n">
        <v>127</v>
      </c>
      <c r="EC1028" s="401" t="n">
        <v>128</v>
      </c>
      <c r="ED1028" s="401" t="n">
        <v>129</v>
      </c>
      <c r="EE1028" s="401" t="n">
        <v>130</v>
      </c>
      <c r="EF1028" s="401" t="n">
        <v>131</v>
      </c>
      <c r="EG1028" s="401" t="n">
        <v>132</v>
      </c>
      <c r="EH1028" s="401" t="n">
        <v>133</v>
      </c>
      <c r="EI1028" s="401" t="n">
        <v>134</v>
      </c>
      <c r="EJ1028" s="401" t="n">
        <v>135</v>
      </c>
      <c r="EK1028" s="401" t="n">
        <v>136</v>
      </c>
      <c r="EL1028" s="401" t="n">
        <v>137</v>
      </c>
      <c r="EM1028" s="401" t="n">
        <v>138</v>
      </c>
      <c r="EN1028" s="401" t="n">
        <v>139</v>
      </c>
      <c r="EO1028" s="401" t="n">
        <v>140</v>
      </c>
      <c r="EP1028" s="401" t="n">
        <v>141</v>
      </c>
      <c r="EQ1028" s="401" t="n">
        <v>142</v>
      </c>
      <c r="ER1028" s="401" t="n">
        <v>143</v>
      </c>
      <c r="ES1028" s="401" t="n">
        <v>144</v>
      </c>
      <c r="ET1028" s="401" t="n">
        <v>145</v>
      </c>
      <c r="EU1028" s="401" t="n">
        <v>146</v>
      </c>
      <c r="EV1028" s="401" t="n">
        <v>147</v>
      </c>
      <c r="EW1028" s="401" t="n">
        <v>148</v>
      </c>
      <c r="EX1028" s="401" t="n">
        <v>149</v>
      </c>
      <c r="EY1028" s="401" t="n">
        <v>150</v>
      </c>
      <c r="EZ1028" s="401" t="n">
        <v>151</v>
      </c>
      <c r="FA1028" s="401" t="n">
        <v>152</v>
      </c>
      <c r="FB1028" s="401" t="n">
        <v>153</v>
      </c>
      <c r="FC1028" s="401" t="n">
        <v>154</v>
      </c>
      <c r="FD1028" s="401" t="n">
        <v>155</v>
      </c>
      <c r="FE1028" s="401" t="n">
        <v>156</v>
      </c>
      <c r="FF1028" s="401" t="n">
        <v>157</v>
      </c>
      <c r="FG1028" s="401" t="n">
        <v>158</v>
      </c>
      <c r="FH1028" s="401" t="n">
        <v>159</v>
      </c>
      <c r="FI1028" s="401" t="n">
        <v>160</v>
      </c>
      <c r="FJ1028" s="401" t="n">
        <v>161</v>
      </c>
      <c r="FK1028" s="401" t="n">
        <v>162</v>
      </c>
      <c r="FL1028" s="401" t="n">
        <v>163</v>
      </c>
      <c r="FM1028" s="401" t="n">
        <v>164</v>
      </c>
      <c r="FN1028" s="401" t="n">
        <v>165</v>
      </c>
      <c r="FO1028" s="401" t="n">
        <v>166</v>
      </c>
      <c r="FP1028" s="401" t="n">
        <v>167</v>
      </c>
      <c r="FQ1028" s="401" t="n">
        <v>168</v>
      </c>
      <c r="FR1028" s="401" t="n">
        <v>169</v>
      </c>
      <c r="FS1028" s="401" t="n">
        <v>170</v>
      </c>
      <c r="FT1028" s="401" t="n">
        <v>171</v>
      </c>
      <c r="FU1028" s="401" t="n">
        <v>172</v>
      </c>
      <c r="FV1028" s="401" t="n">
        <v>173</v>
      </c>
      <c r="FW1028" s="401" t="n">
        <v>174</v>
      </c>
      <c r="FX1028" s="401" t="n">
        <v>175</v>
      </c>
      <c r="FY1028" s="401" t="n">
        <v>176</v>
      </c>
      <c r="FZ1028" s="401" t="n">
        <v>177</v>
      </c>
      <c r="GA1028" s="401" t="n">
        <v>178</v>
      </c>
      <c r="GB1028" s="401" t="n">
        <v>179</v>
      </c>
      <c r="GC1028" s="401" t="n">
        <v>180</v>
      </c>
      <c r="GD1028" s="401" t="n">
        <v>181</v>
      </c>
      <c r="GE1028" s="401" t="n">
        <v>182</v>
      </c>
      <c r="GF1028" s="401" t="n">
        <v>183</v>
      </c>
      <c r="GG1028" s="401" t="n">
        <v>184</v>
      </c>
      <c r="GH1028" s="401" t="n">
        <v>185</v>
      </c>
      <c r="GI1028" s="401" t="n">
        <v>186</v>
      </c>
      <c r="GJ1028" s="401" t="n">
        <v>187</v>
      </c>
      <c r="GK1028" s="401" t="n">
        <v>188</v>
      </c>
      <c r="GL1028" s="401" t="n">
        <v>189</v>
      </c>
      <c r="GM1028" s="401" t="n">
        <v>190</v>
      </c>
      <c r="GN1028" s="401" t="n">
        <v>191</v>
      </c>
      <c r="GO1028" s="401" t="n">
        <v>192</v>
      </c>
      <c r="GP1028" s="401" t="n">
        <v>193</v>
      </c>
      <c r="GQ1028" s="401" t="n">
        <v>194</v>
      </c>
      <c r="GR1028" s="401" t="n">
        <v>195</v>
      </c>
      <c r="GS1028" s="401" t="n">
        <v>196</v>
      </c>
      <c r="GT1028" s="401" t="n">
        <v>197</v>
      </c>
      <c r="GU1028" s="401" t="n">
        <v>198</v>
      </c>
      <c r="GV1028" s="401" t="n">
        <v>199</v>
      </c>
      <c r="GW1028" s="401" t="n">
        <v>200</v>
      </c>
      <c r="GX1028" s="401" t="n">
        <v>201</v>
      </c>
      <c r="GY1028" s="401" t="n">
        <v>202</v>
      </c>
      <c r="GZ1028" s="401" t="n">
        <v>203</v>
      </c>
      <c r="HA1028" s="401" t="n">
        <v>204</v>
      </c>
      <c r="HC1028" s="401" t="n">
        <v>205</v>
      </c>
      <c r="HD1028" s="401" t="n">
        <v>206</v>
      </c>
      <c r="HE1028" s="401" t="n">
        <v>207</v>
      </c>
      <c r="HF1028" s="401" t="n">
        <v>208</v>
      </c>
    </row>
    <row r="1029" customFormat="false" ht="12.75" hidden="false" customHeight="false" outlineLevel="0" collapsed="false">
      <c r="E1029" s="401" t="s">
        <v>225</v>
      </c>
      <c r="F1029" s="401" t="n">
        <v>202</v>
      </c>
      <c r="G1029" s="401" t="n">
        <v>33</v>
      </c>
      <c r="H1029" s="401" t="n">
        <v>142</v>
      </c>
      <c r="I1029" s="401" t="n">
        <v>98</v>
      </c>
      <c r="J1029" s="401" t="n">
        <v>77</v>
      </c>
      <c r="K1029" s="401" t="n">
        <v>134</v>
      </c>
      <c r="L1029" s="401" t="n">
        <v>180</v>
      </c>
      <c r="M1029" s="401" t="n">
        <v>69</v>
      </c>
      <c r="N1029" s="401" t="n">
        <v>85</v>
      </c>
      <c r="O1029" s="401" t="n">
        <v>21</v>
      </c>
      <c r="P1029" s="401" t="n">
        <v>43</v>
      </c>
      <c r="Q1029" s="401" t="n">
        <v>86</v>
      </c>
      <c r="R1029" s="401" t="n">
        <v>104</v>
      </c>
      <c r="S1029" s="401" t="n">
        <v>38</v>
      </c>
      <c r="T1029" s="401" t="n">
        <v>7</v>
      </c>
      <c r="U1029" s="401" t="n">
        <v>15</v>
      </c>
      <c r="V1029" s="401" t="n">
        <v>49</v>
      </c>
      <c r="W1029" s="401" t="n">
        <v>24</v>
      </c>
      <c r="X1029" s="401" t="n">
        <v>127</v>
      </c>
      <c r="Y1029" s="401" t="n">
        <v>152</v>
      </c>
      <c r="Z1029" s="401" t="n">
        <v>22</v>
      </c>
      <c r="AA1029" s="401" t="n">
        <v>171</v>
      </c>
      <c r="AB1029" s="401" t="n">
        <v>124</v>
      </c>
      <c r="AC1029" s="401" t="n">
        <v>188</v>
      </c>
      <c r="AD1029" s="401" t="n">
        <v>16</v>
      </c>
      <c r="AE1029" s="401" t="n">
        <v>2</v>
      </c>
      <c r="AF1029" s="401" t="n">
        <v>159</v>
      </c>
      <c r="AG1029" s="401" t="n">
        <v>65</v>
      </c>
      <c r="AH1029" s="401" t="n">
        <v>117</v>
      </c>
      <c r="AI1029" s="401" t="n">
        <v>18</v>
      </c>
      <c r="AJ1029" s="401" t="n">
        <v>93</v>
      </c>
      <c r="AK1029" s="401" t="n">
        <v>120</v>
      </c>
      <c r="AL1029" s="401" t="n">
        <v>9</v>
      </c>
      <c r="AM1029" s="401" t="n">
        <v>203</v>
      </c>
      <c r="AN1029" s="401" t="n">
        <v>17</v>
      </c>
      <c r="AO1029" s="401" t="n">
        <v>175</v>
      </c>
      <c r="AP1029" s="401" t="n">
        <v>146</v>
      </c>
      <c r="AQ1029" s="401" t="n">
        <v>14</v>
      </c>
      <c r="AR1029" s="401" t="n">
        <v>197</v>
      </c>
      <c r="AS1029" s="401" t="n">
        <v>111</v>
      </c>
      <c r="AT1029" s="401" t="n">
        <v>23</v>
      </c>
      <c r="AU1029" s="401" t="n">
        <v>138</v>
      </c>
      <c r="AV1029" s="401" t="n">
        <v>166</v>
      </c>
      <c r="AW1029" s="401" t="n">
        <v>186</v>
      </c>
      <c r="AX1029" s="401" t="n">
        <v>149</v>
      </c>
      <c r="AY1029" s="401" t="n">
        <v>193</v>
      </c>
      <c r="AZ1029" s="401" t="n">
        <v>79</v>
      </c>
      <c r="BA1029" s="401" t="n">
        <v>190</v>
      </c>
      <c r="BB1029" s="401" t="n">
        <v>48</v>
      </c>
      <c r="BC1029" s="401" t="n">
        <v>168</v>
      </c>
      <c r="BD1029" s="401" t="n">
        <v>63</v>
      </c>
      <c r="BE1029" s="401" t="n">
        <v>34</v>
      </c>
      <c r="BF1029" s="401" t="n">
        <v>161</v>
      </c>
      <c r="BG1029" s="401" t="n">
        <v>106</v>
      </c>
      <c r="BH1029" s="401" t="n">
        <v>91</v>
      </c>
      <c r="BI1029" s="401" t="n">
        <v>30</v>
      </c>
      <c r="BJ1029" s="401" t="n">
        <v>163</v>
      </c>
      <c r="BK1029" s="401" t="n">
        <v>70</v>
      </c>
      <c r="BL1029" s="401" t="n">
        <v>110</v>
      </c>
      <c r="BM1029" s="401" t="n">
        <v>139</v>
      </c>
      <c r="BN1029" s="401" t="n">
        <v>74</v>
      </c>
      <c r="BO1029" s="401" t="n">
        <v>5</v>
      </c>
      <c r="BP1029" s="401" t="n">
        <v>57</v>
      </c>
      <c r="BQ1029" s="401" t="n">
        <v>112</v>
      </c>
      <c r="BR1029" s="401" t="n">
        <v>52</v>
      </c>
      <c r="BS1029" s="401" t="n">
        <v>113</v>
      </c>
      <c r="BT1029" s="401" t="n">
        <v>205</v>
      </c>
      <c r="BU1029" s="401" t="n">
        <v>135</v>
      </c>
      <c r="BV1029" s="401" t="n">
        <v>105</v>
      </c>
      <c r="BW1029" s="401" t="n">
        <v>82</v>
      </c>
      <c r="BX1029" s="401" t="n">
        <v>58</v>
      </c>
      <c r="BY1029" s="401" t="n">
        <v>153</v>
      </c>
      <c r="BZ1029" s="401" t="n">
        <v>150</v>
      </c>
      <c r="CA1029" s="401" t="n">
        <v>11</v>
      </c>
      <c r="CB1029" s="401" t="n">
        <v>181</v>
      </c>
      <c r="CC1029" s="401" t="n">
        <v>165</v>
      </c>
      <c r="CD1029" s="401" t="n">
        <v>207</v>
      </c>
      <c r="CE1029" s="401" t="n">
        <v>200</v>
      </c>
      <c r="CF1029" s="401" t="n">
        <v>187</v>
      </c>
      <c r="CG1029" s="401" t="n">
        <v>36</v>
      </c>
      <c r="CH1029" s="401" t="n">
        <v>195</v>
      </c>
      <c r="CI1029" s="401" t="n">
        <v>189</v>
      </c>
      <c r="CJ1029" s="401" t="n">
        <v>46</v>
      </c>
      <c r="CK1029" s="401" t="n">
        <v>6</v>
      </c>
      <c r="CL1029" s="401" t="n">
        <v>204</v>
      </c>
      <c r="CM1029" s="401" t="n">
        <v>19</v>
      </c>
      <c r="CN1029" s="401" t="n">
        <v>201</v>
      </c>
      <c r="CO1029" s="401" t="n">
        <v>155</v>
      </c>
      <c r="CP1029" s="401" t="n">
        <v>176</v>
      </c>
      <c r="CQ1029" s="401" t="n">
        <v>31</v>
      </c>
      <c r="CR1029" s="401" t="n">
        <v>182</v>
      </c>
      <c r="CS1029" s="401" t="n">
        <v>178</v>
      </c>
      <c r="CT1029" s="401" t="n">
        <v>102</v>
      </c>
      <c r="CU1029" s="401" t="n">
        <v>107</v>
      </c>
      <c r="CV1029" s="401" t="n">
        <v>26</v>
      </c>
      <c r="CW1029" s="401" t="n">
        <v>20</v>
      </c>
      <c r="CX1029" s="401" t="n">
        <v>60</v>
      </c>
      <c r="CY1029" s="401" t="n">
        <v>192</v>
      </c>
      <c r="CZ1029" s="401" t="n">
        <v>78</v>
      </c>
      <c r="DA1029" s="401" t="n">
        <v>96</v>
      </c>
      <c r="DB1029" s="401" t="n">
        <v>4</v>
      </c>
      <c r="DC1029" s="401" t="n">
        <v>174</v>
      </c>
      <c r="DD1029" s="401" t="n">
        <v>184</v>
      </c>
      <c r="DE1029" s="401" t="n">
        <v>123</v>
      </c>
      <c r="DF1029" s="401" t="n">
        <v>156</v>
      </c>
      <c r="DG1029" s="401" t="n">
        <v>108</v>
      </c>
      <c r="DH1029" s="401" t="n">
        <v>194</v>
      </c>
      <c r="DI1029" s="401" t="n">
        <v>199</v>
      </c>
      <c r="DJ1029" s="401" t="n">
        <v>137</v>
      </c>
      <c r="DK1029" s="401" t="n">
        <v>172</v>
      </c>
      <c r="DL1029" s="401" t="n">
        <v>87</v>
      </c>
      <c r="DM1029" s="401" t="n">
        <v>170</v>
      </c>
      <c r="DN1029" s="401" t="n">
        <v>56</v>
      </c>
      <c r="DO1029" s="401" t="n">
        <v>55</v>
      </c>
      <c r="DP1029" s="401" t="n">
        <v>81</v>
      </c>
      <c r="DQ1029" s="401" t="n">
        <v>129</v>
      </c>
      <c r="DR1029" s="401" t="n">
        <v>75</v>
      </c>
      <c r="DS1029" s="401" t="n">
        <v>114</v>
      </c>
      <c r="DT1029" s="401" t="n">
        <v>8</v>
      </c>
      <c r="DU1029" s="401" t="n">
        <v>27</v>
      </c>
      <c r="DV1029" s="401" t="n">
        <v>177</v>
      </c>
      <c r="DW1029" s="401" t="n">
        <v>64</v>
      </c>
      <c r="DX1029" s="401" t="n">
        <v>45</v>
      </c>
      <c r="DY1029" s="401" t="n">
        <v>133</v>
      </c>
      <c r="DZ1029" s="401" t="n">
        <v>143</v>
      </c>
      <c r="EA1029" s="401" t="n">
        <v>115</v>
      </c>
      <c r="EB1029" s="401" t="n">
        <v>125</v>
      </c>
      <c r="EC1029" s="401" t="n">
        <v>72</v>
      </c>
      <c r="ED1029" s="401" t="n">
        <v>100</v>
      </c>
      <c r="EE1029" s="401" t="n">
        <v>62</v>
      </c>
      <c r="EF1029" s="401" t="n">
        <v>109</v>
      </c>
      <c r="EG1029" s="401" t="n">
        <v>54</v>
      </c>
      <c r="EH1029" s="401" t="n">
        <v>76</v>
      </c>
      <c r="EI1029" s="401" t="n">
        <v>71</v>
      </c>
      <c r="EJ1029" s="401" t="n">
        <v>103</v>
      </c>
      <c r="EK1029" s="401" t="n">
        <v>179</v>
      </c>
      <c r="EL1029" s="401" t="n">
        <v>88</v>
      </c>
      <c r="EM1029" s="401" t="n">
        <v>39</v>
      </c>
      <c r="EN1029" s="401" t="n">
        <v>3</v>
      </c>
      <c r="EO1029" s="401" t="n">
        <v>116</v>
      </c>
      <c r="EP1029" s="401" t="n">
        <v>208</v>
      </c>
      <c r="EQ1029" s="401" t="n">
        <v>99</v>
      </c>
      <c r="ER1029" s="401" t="n">
        <v>119</v>
      </c>
      <c r="ES1029" s="401" t="n">
        <v>196</v>
      </c>
      <c r="ET1029" s="401" t="n">
        <v>183</v>
      </c>
      <c r="EU1029" s="401" t="n">
        <v>164</v>
      </c>
      <c r="EV1029" s="401" t="n">
        <v>148</v>
      </c>
      <c r="EW1029" s="401" t="n">
        <v>12</v>
      </c>
      <c r="EX1029" s="401" t="n">
        <v>68</v>
      </c>
      <c r="EY1029" s="401" t="n">
        <v>126</v>
      </c>
      <c r="EZ1029" s="401" t="n">
        <v>132</v>
      </c>
      <c r="FA1029" s="401" t="n">
        <v>50</v>
      </c>
      <c r="FB1029" s="401" t="n">
        <v>29</v>
      </c>
      <c r="FC1029" s="401" t="n">
        <v>10</v>
      </c>
      <c r="FD1029" s="401" t="n">
        <v>191</v>
      </c>
      <c r="FE1029" s="401" t="n">
        <v>128</v>
      </c>
      <c r="FF1029" s="401" t="n">
        <v>198</v>
      </c>
      <c r="FG1029" s="401" t="n">
        <v>37</v>
      </c>
      <c r="FH1029" s="401" t="n">
        <v>25</v>
      </c>
      <c r="FI1029" s="401" t="n">
        <v>42</v>
      </c>
      <c r="FJ1029" s="401" t="n">
        <v>90</v>
      </c>
      <c r="FK1029" s="401" t="n">
        <v>140</v>
      </c>
      <c r="FL1029" s="401" t="n">
        <v>141</v>
      </c>
      <c r="FM1029" s="401" t="n">
        <v>162</v>
      </c>
      <c r="FN1029" s="401" t="n">
        <v>47</v>
      </c>
      <c r="FO1029" s="401" t="n">
        <v>84</v>
      </c>
      <c r="FP1029" s="401" t="n">
        <v>169</v>
      </c>
      <c r="FQ1029" s="401" t="n">
        <v>44</v>
      </c>
      <c r="FR1029" s="401" t="n">
        <v>122</v>
      </c>
      <c r="FS1029" s="401" t="n">
        <v>157</v>
      </c>
      <c r="FT1029" s="401" t="n">
        <v>130</v>
      </c>
      <c r="FU1029" s="401" t="n">
        <v>40</v>
      </c>
      <c r="FV1029" s="401" t="n">
        <v>94</v>
      </c>
      <c r="FW1029" s="401" t="n">
        <v>101</v>
      </c>
      <c r="FX1029" s="401" t="n">
        <v>28</v>
      </c>
      <c r="FY1029" s="401" t="n">
        <v>83</v>
      </c>
      <c r="FZ1029" s="401" t="n">
        <v>59</v>
      </c>
      <c r="GA1029" s="401" t="n">
        <v>89</v>
      </c>
      <c r="GB1029" s="401" t="n">
        <v>145</v>
      </c>
      <c r="GC1029" s="401" t="n">
        <v>66</v>
      </c>
      <c r="GD1029" s="401" t="n">
        <v>147</v>
      </c>
      <c r="GE1029" s="401" t="n">
        <v>173</v>
      </c>
      <c r="GF1029" s="401" t="n">
        <v>154</v>
      </c>
      <c r="GG1029" s="401" t="n">
        <v>51</v>
      </c>
      <c r="GH1029" s="401" t="n">
        <v>92</v>
      </c>
      <c r="GI1029" s="401" t="n">
        <v>80</v>
      </c>
      <c r="GJ1029" s="401" t="n">
        <v>121</v>
      </c>
      <c r="GK1029" s="401" t="n">
        <v>61</v>
      </c>
      <c r="GL1029" s="401" t="n">
        <v>151</v>
      </c>
      <c r="GM1029" s="401" t="n">
        <v>13</v>
      </c>
      <c r="GN1029" s="401" t="n">
        <v>118</v>
      </c>
      <c r="GO1029" s="401" t="n">
        <v>158</v>
      </c>
      <c r="GP1029" s="401" t="n">
        <v>97</v>
      </c>
      <c r="GQ1029" s="401" t="n">
        <v>73</v>
      </c>
      <c r="GR1029" s="401" t="n">
        <v>167</v>
      </c>
      <c r="GS1029" s="401" t="n">
        <v>53</v>
      </c>
      <c r="GT1029" s="401" t="n">
        <v>185</v>
      </c>
      <c r="GU1029" s="401" t="n">
        <v>206</v>
      </c>
      <c r="GV1029" s="401" t="n">
        <v>32</v>
      </c>
      <c r="GW1029" s="401" t="n">
        <v>131</v>
      </c>
      <c r="GX1029" s="401" t="n">
        <v>95</v>
      </c>
      <c r="GY1029" s="401" t="n">
        <v>144</v>
      </c>
      <c r="GZ1029" s="401" t="n">
        <v>1</v>
      </c>
      <c r="HA1029" s="401" t="n">
        <v>41</v>
      </c>
      <c r="HC1029" s="401" t="n">
        <v>160</v>
      </c>
      <c r="HD1029" s="401" t="n">
        <v>35</v>
      </c>
      <c r="HE1029" s="401" t="n">
        <v>67</v>
      </c>
      <c r="HF1029" s="401" t="n">
        <v>136</v>
      </c>
    </row>
    <row r="1030" customFormat="false" ht="12.75" hidden="false" customHeight="false" outlineLevel="0" collapsed="false">
      <c r="E1030" s="401" t="s">
        <v>227</v>
      </c>
      <c r="F1030" s="401" t="n">
        <v>150</v>
      </c>
      <c r="G1030" s="401" t="n">
        <v>14</v>
      </c>
      <c r="H1030" s="401" t="n">
        <v>84</v>
      </c>
      <c r="I1030" s="401" t="n">
        <v>43</v>
      </c>
      <c r="J1030" s="401" t="n">
        <v>97</v>
      </c>
      <c r="K1030" s="401" t="n">
        <v>75</v>
      </c>
      <c r="L1030" s="401" t="n">
        <v>154</v>
      </c>
      <c r="M1030" s="401" t="n">
        <v>195</v>
      </c>
      <c r="N1030" s="401" t="n">
        <v>146</v>
      </c>
      <c r="O1030" s="401" t="n">
        <v>158</v>
      </c>
      <c r="P1030" s="401" t="n">
        <v>100</v>
      </c>
      <c r="Q1030" s="401" t="n">
        <v>94</v>
      </c>
      <c r="R1030" s="401" t="n">
        <v>71</v>
      </c>
      <c r="S1030" s="401" t="n">
        <v>56</v>
      </c>
      <c r="T1030" s="401" t="n">
        <v>207</v>
      </c>
      <c r="U1030" s="401" t="n">
        <v>173</v>
      </c>
      <c r="V1030" s="401" t="n">
        <v>8</v>
      </c>
      <c r="W1030" s="401" t="n">
        <v>34</v>
      </c>
      <c r="X1030" s="401" t="n">
        <v>93</v>
      </c>
      <c r="Y1030" s="401" t="n">
        <v>72</v>
      </c>
      <c r="Z1030" s="401" t="n">
        <v>38</v>
      </c>
      <c r="AA1030" s="401" t="n">
        <v>123</v>
      </c>
      <c r="AB1030" s="401" t="n">
        <v>99</v>
      </c>
      <c r="AC1030" s="401" t="n">
        <v>67</v>
      </c>
      <c r="AD1030" s="401" t="n">
        <v>118</v>
      </c>
      <c r="AE1030" s="401" t="n">
        <v>114</v>
      </c>
      <c r="AF1030" s="401" t="n">
        <v>135</v>
      </c>
      <c r="AG1030" s="401" t="n">
        <v>40</v>
      </c>
      <c r="AH1030" s="401" t="n">
        <v>141</v>
      </c>
      <c r="AI1030" s="401" t="n">
        <v>83</v>
      </c>
      <c r="AJ1030" s="401" t="n">
        <v>24</v>
      </c>
      <c r="AK1030" s="401" t="n">
        <v>13</v>
      </c>
      <c r="AL1030" s="401" t="n">
        <v>32</v>
      </c>
      <c r="AM1030" s="401" t="n">
        <v>132</v>
      </c>
      <c r="AN1030" s="401" t="n">
        <v>178</v>
      </c>
      <c r="AO1030" s="401" t="n">
        <v>184</v>
      </c>
      <c r="AP1030" s="401" t="n">
        <v>160</v>
      </c>
      <c r="AQ1030" s="401" t="n">
        <v>60</v>
      </c>
      <c r="AR1030" s="401" t="n">
        <v>125</v>
      </c>
      <c r="AS1030" s="401" t="n">
        <v>88</v>
      </c>
      <c r="AT1030" s="401" t="n">
        <v>55</v>
      </c>
      <c r="AU1030" s="401" t="n">
        <v>196</v>
      </c>
      <c r="AV1030" s="401" t="n">
        <v>126</v>
      </c>
      <c r="AW1030" s="401" t="n">
        <v>163</v>
      </c>
      <c r="AX1030" s="401" t="n">
        <v>206</v>
      </c>
      <c r="AY1030" s="401" t="n">
        <v>45</v>
      </c>
      <c r="AZ1030" s="401" t="n">
        <v>69</v>
      </c>
      <c r="BA1030" s="401" t="n">
        <v>172</v>
      </c>
      <c r="BB1030" s="401" t="n">
        <v>165</v>
      </c>
      <c r="BC1030" s="401" t="n">
        <v>201</v>
      </c>
      <c r="BD1030" s="401" t="n">
        <v>124</v>
      </c>
      <c r="BE1030" s="401" t="n">
        <v>28</v>
      </c>
      <c r="BF1030" s="401" t="n">
        <v>117</v>
      </c>
      <c r="BG1030" s="401" t="n">
        <v>1</v>
      </c>
      <c r="BH1030" s="401" t="n">
        <v>187</v>
      </c>
      <c r="BI1030" s="401" t="n">
        <v>204</v>
      </c>
      <c r="BJ1030" s="401" t="n">
        <v>90</v>
      </c>
      <c r="BK1030" s="401" t="n">
        <v>64</v>
      </c>
      <c r="BL1030" s="401" t="n">
        <v>147</v>
      </c>
      <c r="BM1030" s="401" t="n">
        <v>164</v>
      </c>
      <c r="BN1030" s="401" t="n">
        <v>70</v>
      </c>
      <c r="BO1030" s="401" t="n">
        <v>208</v>
      </c>
      <c r="BP1030" s="401" t="n">
        <v>5</v>
      </c>
      <c r="BQ1030" s="401" t="n">
        <v>115</v>
      </c>
      <c r="BR1030" s="401" t="n">
        <v>171</v>
      </c>
      <c r="BS1030" s="401" t="n">
        <v>112</v>
      </c>
      <c r="BT1030" s="401" t="n">
        <v>183</v>
      </c>
      <c r="BU1030" s="401" t="n">
        <v>66</v>
      </c>
      <c r="BV1030" s="401" t="n">
        <v>2</v>
      </c>
      <c r="BW1030" s="401" t="n">
        <v>61</v>
      </c>
      <c r="BX1030" s="401" t="n">
        <v>139</v>
      </c>
      <c r="BY1030" s="401" t="n">
        <v>134</v>
      </c>
      <c r="BZ1030" s="401" t="n">
        <v>152</v>
      </c>
      <c r="CA1030" s="401" t="n">
        <v>23</v>
      </c>
      <c r="CB1030" s="401" t="n">
        <v>109</v>
      </c>
      <c r="CC1030" s="401" t="n">
        <v>145</v>
      </c>
      <c r="CD1030" s="401" t="n">
        <v>11</v>
      </c>
      <c r="CE1030" s="401" t="n">
        <v>180</v>
      </c>
      <c r="CF1030" s="401" t="n">
        <v>95</v>
      </c>
      <c r="CG1030" s="401" t="n">
        <v>76</v>
      </c>
      <c r="CH1030" s="401" t="n">
        <v>89</v>
      </c>
      <c r="CI1030" s="401" t="n">
        <v>9</v>
      </c>
      <c r="CJ1030" s="401" t="n">
        <v>185</v>
      </c>
      <c r="CK1030" s="401" t="n">
        <v>58</v>
      </c>
      <c r="CL1030" s="401" t="n">
        <v>51</v>
      </c>
      <c r="CM1030" s="401" t="n">
        <v>10</v>
      </c>
      <c r="CN1030" s="401" t="n">
        <v>199</v>
      </c>
      <c r="CO1030" s="401" t="n">
        <v>42</v>
      </c>
      <c r="CP1030" s="401" t="n">
        <v>15</v>
      </c>
      <c r="CQ1030" s="401" t="n">
        <v>202</v>
      </c>
      <c r="CR1030" s="401" t="n">
        <v>82</v>
      </c>
      <c r="CS1030" s="401" t="n">
        <v>98</v>
      </c>
      <c r="CT1030" s="401" t="n">
        <v>159</v>
      </c>
      <c r="CU1030" s="401" t="n">
        <v>116</v>
      </c>
      <c r="CV1030" s="401" t="n">
        <v>151</v>
      </c>
      <c r="CW1030" s="401" t="n">
        <v>122</v>
      </c>
      <c r="CX1030" s="401" t="n">
        <v>103</v>
      </c>
      <c r="CY1030" s="401" t="n">
        <v>6</v>
      </c>
      <c r="CZ1030" s="401" t="n">
        <v>175</v>
      </c>
      <c r="DA1030" s="401" t="n">
        <v>74</v>
      </c>
      <c r="DB1030" s="401" t="n">
        <v>49</v>
      </c>
      <c r="DC1030" s="401" t="n">
        <v>203</v>
      </c>
      <c r="DD1030" s="401" t="n">
        <v>162</v>
      </c>
      <c r="DE1030" s="401" t="n">
        <v>138</v>
      </c>
      <c r="DF1030" s="401" t="n">
        <v>192</v>
      </c>
      <c r="DG1030" s="401" t="n">
        <v>110</v>
      </c>
      <c r="DH1030" s="401" t="n">
        <v>68</v>
      </c>
      <c r="DI1030" s="401" t="n">
        <v>41</v>
      </c>
      <c r="DJ1030" s="401" t="n">
        <v>153</v>
      </c>
      <c r="DK1030" s="401" t="n">
        <v>86</v>
      </c>
      <c r="DL1030" s="401" t="n">
        <v>79</v>
      </c>
      <c r="DM1030" s="401" t="n">
        <v>179</v>
      </c>
      <c r="DN1030" s="401" t="n">
        <v>111</v>
      </c>
      <c r="DO1030" s="401" t="n">
        <v>148</v>
      </c>
      <c r="DP1030" s="401" t="n">
        <v>102</v>
      </c>
      <c r="DQ1030" s="401" t="n">
        <v>200</v>
      </c>
      <c r="DR1030" s="401" t="n">
        <v>133</v>
      </c>
      <c r="DS1030" s="401" t="n">
        <v>77</v>
      </c>
      <c r="DT1030" s="401" t="n">
        <v>20</v>
      </c>
      <c r="DU1030" s="401" t="n">
        <v>128</v>
      </c>
      <c r="DV1030" s="401" t="n">
        <v>62</v>
      </c>
      <c r="DW1030" s="401" t="n">
        <v>190</v>
      </c>
      <c r="DX1030" s="401" t="n">
        <v>21</v>
      </c>
      <c r="DY1030" s="401" t="n">
        <v>130</v>
      </c>
      <c r="DZ1030" s="401" t="n">
        <v>57</v>
      </c>
      <c r="EA1030" s="401" t="n">
        <v>149</v>
      </c>
      <c r="EB1030" s="401" t="n">
        <v>155</v>
      </c>
      <c r="EC1030" s="401" t="n">
        <v>54</v>
      </c>
      <c r="ED1030" s="401" t="n">
        <v>170</v>
      </c>
      <c r="EE1030" s="401" t="n">
        <v>106</v>
      </c>
      <c r="EF1030" s="401" t="n">
        <v>7</v>
      </c>
      <c r="EG1030" s="401" t="n">
        <v>181</v>
      </c>
      <c r="EH1030" s="401" t="n">
        <v>92</v>
      </c>
      <c r="EI1030" s="401" t="n">
        <v>198</v>
      </c>
      <c r="EJ1030" s="401" t="n">
        <v>166</v>
      </c>
      <c r="EK1030" s="401" t="n">
        <v>85</v>
      </c>
      <c r="EL1030" s="401" t="n">
        <v>188</v>
      </c>
      <c r="EM1030" s="401" t="n">
        <v>107</v>
      </c>
      <c r="EN1030" s="401" t="n">
        <v>46</v>
      </c>
      <c r="EO1030" s="401" t="n">
        <v>129</v>
      </c>
      <c r="EP1030" s="401" t="n">
        <v>3</v>
      </c>
      <c r="EQ1030" s="401" t="n">
        <v>91</v>
      </c>
      <c r="ER1030" s="401" t="n">
        <v>52</v>
      </c>
      <c r="ES1030" s="401" t="n">
        <v>37</v>
      </c>
      <c r="ET1030" s="401" t="n">
        <v>113</v>
      </c>
      <c r="EU1030" s="401" t="n">
        <v>189</v>
      </c>
      <c r="EV1030" s="401" t="n">
        <v>105</v>
      </c>
      <c r="EW1030" s="401" t="n">
        <v>59</v>
      </c>
      <c r="EX1030" s="401" t="n">
        <v>16</v>
      </c>
      <c r="EY1030" s="401" t="n">
        <v>108</v>
      </c>
      <c r="EZ1030" s="401" t="n">
        <v>25</v>
      </c>
      <c r="FA1030" s="401" t="n">
        <v>18</v>
      </c>
      <c r="FB1030" s="401" t="n">
        <v>50</v>
      </c>
      <c r="FC1030" s="401" t="n">
        <v>36</v>
      </c>
      <c r="FD1030" s="401" t="n">
        <v>142</v>
      </c>
      <c r="FE1030" s="401" t="n">
        <v>29</v>
      </c>
      <c r="FF1030" s="401" t="n">
        <v>143</v>
      </c>
      <c r="FG1030" s="401" t="n">
        <v>157</v>
      </c>
      <c r="FH1030" s="401" t="n">
        <v>161</v>
      </c>
      <c r="FI1030" s="401" t="n">
        <v>186</v>
      </c>
      <c r="FJ1030" s="401" t="n">
        <v>27</v>
      </c>
      <c r="FK1030" s="401" t="n">
        <v>96</v>
      </c>
      <c r="FL1030" s="401" t="n">
        <v>35</v>
      </c>
      <c r="FM1030" s="401" t="n">
        <v>80</v>
      </c>
      <c r="FN1030" s="401" t="n">
        <v>177</v>
      </c>
      <c r="FO1030" s="401" t="n">
        <v>168</v>
      </c>
      <c r="FP1030" s="401" t="n">
        <v>73</v>
      </c>
      <c r="FQ1030" s="401" t="n">
        <v>174</v>
      </c>
      <c r="FR1030" s="401" t="n">
        <v>121</v>
      </c>
      <c r="FS1030" s="401" t="n">
        <v>12</v>
      </c>
      <c r="FT1030" s="401" t="n">
        <v>65</v>
      </c>
      <c r="FU1030" s="401" t="n">
        <v>176</v>
      </c>
      <c r="FV1030" s="401" t="n">
        <v>4</v>
      </c>
      <c r="FW1030" s="401" t="n">
        <v>22</v>
      </c>
      <c r="FX1030" s="401" t="n">
        <v>101</v>
      </c>
      <c r="FY1030" s="401" t="n">
        <v>169</v>
      </c>
      <c r="FZ1030" s="401" t="n">
        <v>191</v>
      </c>
      <c r="GA1030" s="401" t="n">
        <v>140</v>
      </c>
      <c r="GB1030" s="401" t="n">
        <v>33</v>
      </c>
      <c r="GC1030" s="401" t="n">
        <v>182</v>
      </c>
      <c r="GD1030" s="401" t="n">
        <v>144</v>
      </c>
      <c r="GE1030" s="401" t="n">
        <v>39</v>
      </c>
      <c r="GF1030" s="401" t="n">
        <v>81</v>
      </c>
      <c r="GG1030" s="401" t="n">
        <v>205</v>
      </c>
      <c r="GH1030" s="401" t="n">
        <v>193</v>
      </c>
      <c r="GI1030" s="401" t="n">
        <v>167</v>
      </c>
      <c r="GJ1030" s="401" t="n">
        <v>104</v>
      </c>
      <c r="GK1030" s="401" t="n">
        <v>17</v>
      </c>
      <c r="GL1030" s="401" t="n">
        <v>31</v>
      </c>
      <c r="GM1030" s="401" t="n">
        <v>87</v>
      </c>
      <c r="GN1030" s="401" t="n">
        <v>120</v>
      </c>
      <c r="GO1030" s="401" t="n">
        <v>78</v>
      </c>
      <c r="GP1030" s="401" t="n">
        <v>194</v>
      </c>
      <c r="GQ1030" s="401" t="n">
        <v>131</v>
      </c>
      <c r="GR1030" s="401" t="n">
        <v>63</v>
      </c>
      <c r="GS1030" s="401" t="n">
        <v>44</v>
      </c>
      <c r="GT1030" s="401" t="n">
        <v>119</v>
      </c>
      <c r="GU1030" s="401" t="n">
        <v>47</v>
      </c>
      <c r="GV1030" s="401" t="n">
        <v>26</v>
      </c>
      <c r="GW1030" s="401" t="n">
        <v>136</v>
      </c>
      <c r="GX1030" s="401" t="n">
        <v>197</v>
      </c>
      <c r="GY1030" s="401" t="n">
        <v>19</v>
      </c>
      <c r="GZ1030" s="401" t="n">
        <v>156</v>
      </c>
      <c r="HA1030" s="401" t="n">
        <v>30</v>
      </c>
      <c r="HC1030" s="401" t="n">
        <v>137</v>
      </c>
      <c r="HD1030" s="401" t="n">
        <v>48</v>
      </c>
      <c r="HE1030" s="401" t="n">
        <v>127</v>
      </c>
      <c r="HF1030" s="401" t="n">
        <v>53</v>
      </c>
    </row>
    <row r="1032" customFormat="false" ht="12.75" hidden="false" customHeight="false" outlineLevel="0" collapsed="false">
      <c r="D1032" s="446" t="n">
        <v>209</v>
      </c>
      <c r="E1032" s="39" t="s">
        <v>250</v>
      </c>
    </row>
    <row r="1033" customFormat="false" ht="12.75" hidden="false" customHeight="false" outlineLevel="0" collapsed="false">
      <c r="E1033" s="401" t="s">
        <v>198</v>
      </c>
      <c r="F1033" s="401" t="n">
        <v>1</v>
      </c>
      <c r="G1033" s="401" t="n">
        <v>2</v>
      </c>
      <c r="H1033" s="401" t="n">
        <v>3</v>
      </c>
      <c r="I1033" s="401" t="n">
        <v>4</v>
      </c>
      <c r="J1033" s="401" t="n">
        <v>5</v>
      </c>
      <c r="K1033" s="401" t="n">
        <v>6</v>
      </c>
      <c r="L1033" s="401" t="n">
        <v>7</v>
      </c>
      <c r="M1033" s="401" t="n">
        <v>8</v>
      </c>
      <c r="N1033" s="401" t="n">
        <v>9</v>
      </c>
      <c r="O1033" s="401" t="n">
        <v>10</v>
      </c>
      <c r="P1033" s="401" t="n">
        <v>11</v>
      </c>
      <c r="Q1033" s="401" t="n">
        <v>12</v>
      </c>
      <c r="R1033" s="401" t="n">
        <v>13</v>
      </c>
      <c r="S1033" s="401" t="n">
        <v>14</v>
      </c>
      <c r="T1033" s="401" t="n">
        <v>15</v>
      </c>
      <c r="U1033" s="401" t="n">
        <v>16</v>
      </c>
      <c r="V1033" s="401" t="n">
        <v>17</v>
      </c>
      <c r="W1033" s="401" t="n">
        <v>18</v>
      </c>
      <c r="X1033" s="401" t="n">
        <v>19</v>
      </c>
      <c r="Y1033" s="401" t="n">
        <v>20</v>
      </c>
      <c r="Z1033" s="401" t="n">
        <v>21</v>
      </c>
      <c r="AA1033" s="401" t="n">
        <v>22</v>
      </c>
      <c r="AB1033" s="401" t="n">
        <v>23</v>
      </c>
      <c r="AC1033" s="401" t="n">
        <v>24</v>
      </c>
      <c r="AD1033" s="401" t="n">
        <v>25</v>
      </c>
      <c r="AE1033" s="401" t="n">
        <v>26</v>
      </c>
      <c r="AF1033" s="401" t="n">
        <v>27</v>
      </c>
      <c r="AG1033" s="401" t="n">
        <v>28</v>
      </c>
      <c r="AH1033" s="401" t="n">
        <v>29</v>
      </c>
      <c r="AI1033" s="401" t="n">
        <v>30</v>
      </c>
      <c r="AJ1033" s="401" t="n">
        <v>31</v>
      </c>
      <c r="AK1033" s="401" t="n">
        <v>32</v>
      </c>
      <c r="AL1033" s="401" t="n">
        <v>33</v>
      </c>
      <c r="AM1033" s="401" t="n">
        <v>34</v>
      </c>
      <c r="AN1033" s="401" t="n">
        <v>35</v>
      </c>
      <c r="AO1033" s="401" t="n">
        <v>36</v>
      </c>
      <c r="AP1033" s="401" t="n">
        <v>37</v>
      </c>
      <c r="AQ1033" s="401" t="n">
        <v>38</v>
      </c>
      <c r="AR1033" s="401" t="n">
        <v>39</v>
      </c>
      <c r="AS1033" s="401" t="n">
        <v>40</v>
      </c>
      <c r="AT1033" s="401" t="n">
        <v>41</v>
      </c>
      <c r="AU1033" s="401" t="n">
        <v>42</v>
      </c>
      <c r="AV1033" s="401" t="n">
        <v>43</v>
      </c>
      <c r="AW1033" s="401" t="n">
        <v>44</v>
      </c>
      <c r="AX1033" s="401" t="n">
        <v>45</v>
      </c>
      <c r="AY1033" s="401" t="n">
        <v>46</v>
      </c>
      <c r="AZ1033" s="401" t="n">
        <v>47</v>
      </c>
      <c r="BA1033" s="401" t="n">
        <v>48</v>
      </c>
      <c r="BB1033" s="401" t="n">
        <v>49</v>
      </c>
      <c r="BC1033" s="401" t="n">
        <v>50</v>
      </c>
      <c r="BD1033" s="401" t="n">
        <v>51</v>
      </c>
      <c r="BE1033" s="401" t="n">
        <v>52</v>
      </c>
      <c r="BF1033" s="401" t="n">
        <v>53</v>
      </c>
      <c r="BG1033" s="401" t="n">
        <v>54</v>
      </c>
      <c r="BH1033" s="401" t="n">
        <v>55</v>
      </c>
      <c r="BI1033" s="401" t="n">
        <v>56</v>
      </c>
      <c r="BJ1033" s="401" t="n">
        <v>57</v>
      </c>
      <c r="BK1033" s="401" t="n">
        <v>58</v>
      </c>
      <c r="BL1033" s="401" t="n">
        <v>59</v>
      </c>
      <c r="BM1033" s="401" t="n">
        <v>60</v>
      </c>
      <c r="BN1033" s="401" t="n">
        <v>61</v>
      </c>
      <c r="BO1033" s="401" t="n">
        <v>62</v>
      </c>
      <c r="BP1033" s="401" t="n">
        <v>63</v>
      </c>
      <c r="BQ1033" s="401" t="n">
        <v>64</v>
      </c>
      <c r="BR1033" s="401" t="n">
        <v>65</v>
      </c>
      <c r="BS1033" s="401" t="n">
        <v>66</v>
      </c>
      <c r="BT1033" s="401" t="n">
        <v>67</v>
      </c>
      <c r="BU1033" s="401" t="n">
        <v>68</v>
      </c>
      <c r="BV1033" s="401" t="n">
        <v>69</v>
      </c>
      <c r="BW1033" s="401" t="n">
        <v>70</v>
      </c>
      <c r="BX1033" s="401" t="n">
        <v>71</v>
      </c>
      <c r="BY1033" s="401" t="n">
        <v>72</v>
      </c>
      <c r="BZ1033" s="401" t="n">
        <v>73</v>
      </c>
      <c r="CA1033" s="401" t="n">
        <v>74</v>
      </c>
      <c r="CB1033" s="401" t="n">
        <v>75</v>
      </c>
      <c r="CC1033" s="401" t="n">
        <v>76</v>
      </c>
      <c r="CD1033" s="401" t="n">
        <v>77</v>
      </c>
      <c r="CE1033" s="401" t="n">
        <v>78</v>
      </c>
      <c r="CF1033" s="401" t="n">
        <v>79</v>
      </c>
      <c r="CG1033" s="401" t="n">
        <v>80</v>
      </c>
      <c r="CH1033" s="401" t="n">
        <v>81</v>
      </c>
      <c r="CI1033" s="401" t="n">
        <v>82</v>
      </c>
      <c r="CJ1033" s="401" t="n">
        <v>83</v>
      </c>
      <c r="CK1033" s="401" t="n">
        <v>84</v>
      </c>
      <c r="CL1033" s="401" t="n">
        <v>85</v>
      </c>
      <c r="CM1033" s="401" t="n">
        <v>86</v>
      </c>
      <c r="CN1033" s="401" t="n">
        <v>87</v>
      </c>
      <c r="CO1033" s="401" t="n">
        <v>88</v>
      </c>
      <c r="CP1033" s="401" t="n">
        <v>89</v>
      </c>
      <c r="CQ1033" s="401" t="n">
        <v>90</v>
      </c>
      <c r="CR1033" s="401" t="n">
        <v>91</v>
      </c>
      <c r="CS1033" s="401" t="n">
        <v>92</v>
      </c>
      <c r="CT1033" s="401" t="n">
        <v>93</v>
      </c>
      <c r="CU1033" s="401" t="n">
        <v>94</v>
      </c>
      <c r="CV1033" s="401" t="n">
        <v>95</v>
      </c>
      <c r="CW1033" s="401" t="n">
        <v>96</v>
      </c>
      <c r="CX1033" s="401" t="n">
        <v>97</v>
      </c>
      <c r="CY1033" s="401" t="n">
        <v>98</v>
      </c>
      <c r="CZ1033" s="401" t="n">
        <v>99</v>
      </c>
      <c r="DA1033" s="401" t="n">
        <v>100</v>
      </c>
      <c r="DB1033" s="401" t="n">
        <v>101</v>
      </c>
      <c r="DC1033" s="401" t="n">
        <v>102</v>
      </c>
      <c r="DD1033" s="401" t="n">
        <v>103</v>
      </c>
      <c r="DE1033" s="401" t="n">
        <v>104</v>
      </c>
      <c r="DF1033" s="401" t="n">
        <v>105</v>
      </c>
      <c r="DG1033" s="401" t="n">
        <v>106</v>
      </c>
      <c r="DH1033" s="401" t="n">
        <v>107</v>
      </c>
      <c r="DI1033" s="401" t="n">
        <v>108</v>
      </c>
      <c r="DJ1033" s="401" t="n">
        <v>109</v>
      </c>
      <c r="DK1033" s="401" t="n">
        <v>110</v>
      </c>
      <c r="DL1033" s="401" t="n">
        <v>111</v>
      </c>
      <c r="DM1033" s="401" t="n">
        <v>112</v>
      </c>
      <c r="DN1033" s="401" t="n">
        <v>113</v>
      </c>
      <c r="DO1033" s="401" t="n">
        <v>114</v>
      </c>
      <c r="DP1033" s="401" t="n">
        <v>115</v>
      </c>
      <c r="DQ1033" s="401" t="n">
        <v>116</v>
      </c>
      <c r="DR1033" s="401" t="n">
        <v>117</v>
      </c>
      <c r="DS1033" s="401" t="n">
        <v>118</v>
      </c>
      <c r="DT1033" s="401" t="n">
        <v>119</v>
      </c>
      <c r="DU1033" s="401" t="n">
        <v>120</v>
      </c>
      <c r="DV1033" s="401" t="n">
        <v>121</v>
      </c>
      <c r="DW1033" s="401" t="n">
        <v>122</v>
      </c>
      <c r="DX1033" s="401" t="n">
        <v>123</v>
      </c>
      <c r="DY1033" s="401" t="n">
        <v>124</v>
      </c>
      <c r="DZ1033" s="401" t="n">
        <v>125</v>
      </c>
      <c r="EA1033" s="401" t="n">
        <v>126</v>
      </c>
      <c r="EB1033" s="401" t="n">
        <v>127</v>
      </c>
      <c r="EC1033" s="401" t="n">
        <v>128</v>
      </c>
      <c r="ED1033" s="401" t="n">
        <v>129</v>
      </c>
      <c r="EE1033" s="401" t="n">
        <v>130</v>
      </c>
      <c r="EF1033" s="401" t="n">
        <v>131</v>
      </c>
      <c r="EG1033" s="401" t="n">
        <v>132</v>
      </c>
      <c r="EH1033" s="401" t="n">
        <v>133</v>
      </c>
      <c r="EI1033" s="401" t="n">
        <v>134</v>
      </c>
      <c r="EJ1033" s="401" t="n">
        <v>135</v>
      </c>
      <c r="EK1033" s="401" t="n">
        <v>136</v>
      </c>
      <c r="EL1033" s="401" t="n">
        <v>137</v>
      </c>
      <c r="EM1033" s="401" t="n">
        <v>138</v>
      </c>
      <c r="EN1033" s="401" t="n">
        <v>139</v>
      </c>
      <c r="EO1033" s="401" t="n">
        <v>140</v>
      </c>
      <c r="EP1033" s="401" t="n">
        <v>141</v>
      </c>
      <c r="EQ1033" s="401" t="n">
        <v>142</v>
      </c>
      <c r="ER1033" s="401" t="n">
        <v>143</v>
      </c>
      <c r="ES1033" s="401" t="n">
        <v>144</v>
      </c>
      <c r="ET1033" s="401" t="n">
        <v>145</v>
      </c>
      <c r="EU1033" s="401" t="n">
        <v>146</v>
      </c>
      <c r="EV1033" s="401" t="n">
        <v>147</v>
      </c>
      <c r="EW1033" s="401" t="n">
        <v>148</v>
      </c>
      <c r="EX1033" s="401" t="n">
        <v>149</v>
      </c>
      <c r="EY1033" s="401" t="n">
        <v>150</v>
      </c>
      <c r="EZ1033" s="401" t="n">
        <v>151</v>
      </c>
      <c r="FA1033" s="401" t="n">
        <v>152</v>
      </c>
      <c r="FB1033" s="401" t="n">
        <v>153</v>
      </c>
      <c r="FC1033" s="401" t="n">
        <v>154</v>
      </c>
      <c r="FD1033" s="401" t="n">
        <v>155</v>
      </c>
      <c r="FE1033" s="401" t="n">
        <v>156</v>
      </c>
      <c r="FF1033" s="401" t="n">
        <v>157</v>
      </c>
      <c r="FG1033" s="401" t="n">
        <v>158</v>
      </c>
      <c r="FH1033" s="401" t="n">
        <v>159</v>
      </c>
      <c r="FI1033" s="401" t="n">
        <v>160</v>
      </c>
      <c r="FJ1033" s="401" t="n">
        <v>161</v>
      </c>
      <c r="FK1033" s="401" t="n">
        <v>162</v>
      </c>
      <c r="FL1033" s="401" t="n">
        <v>163</v>
      </c>
      <c r="FM1033" s="401" t="n">
        <v>164</v>
      </c>
      <c r="FN1033" s="401" t="n">
        <v>165</v>
      </c>
      <c r="FO1033" s="401" t="n">
        <v>166</v>
      </c>
      <c r="FP1033" s="401" t="n">
        <v>167</v>
      </c>
      <c r="FQ1033" s="401" t="n">
        <v>168</v>
      </c>
      <c r="FR1033" s="401" t="n">
        <v>169</v>
      </c>
      <c r="FS1033" s="401" t="n">
        <v>170</v>
      </c>
      <c r="FT1033" s="401" t="n">
        <v>171</v>
      </c>
      <c r="FU1033" s="401" t="n">
        <v>172</v>
      </c>
      <c r="FV1033" s="401" t="n">
        <v>173</v>
      </c>
      <c r="FW1033" s="401" t="n">
        <v>174</v>
      </c>
      <c r="FX1033" s="401" t="n">
        <v>175</v>
      </c>
      <c r="FY1033" s="401" t="n">
        <v>176</v>
      </c>
      <c r="FZ1033" s="401" t="n">
        <v>177</v>
      </c>
      <c r="GA1033" s="401" t="n">
        <v>178</v>
      </c>
      <c r="GB1033" s="401" t="n">
        <v>179</v>
      </c>
      <c r="GC1033" s="401" t="n">
        <v>180</v>
      </c>
      <c r="GD1033" s="401" t="n">
        <v>181</v>
      </c>
      <c r="GE1033" s="401" t="n">
        <v>182</v>
      </c>
      <c r="GF1033" s="401" t="n">
        <v>183</v>
      </c>
      <c r="GG1033" s="401" t="n">
        <v>184</v>
      </c>
      <c r="GH1033" s="401" t="n">
        <v>185</v>
      </c>
      <c r="GI1033" s="401" t="n">
        <v>186</v>
      </c>
      <c r="GJ1033" s="401" t="n">
        <v>187</v>
      </c>
      <c r="GK1033" s="401" t="n">
        <v>188</v>
      </c>
      <c r="GL1033" s="401" t="n">
        <v>189</v>
      </c>
      <c r="GM1033" s="401" t="n">
        <v>190</v>
      </c>
      <c r="GN1033" s="401" t="n">
        <v>191</v>
      </c>
      <c r="GO1033" s="401" t="n">
        <v>192</v>
      </c>
      <c r="GP1033" s="401" t="n">
        <v>193</v>
      </c>
      <c r="GQ1033" s="401" t="n">
        <v>194</v>
      </c>
      <c r="GR1033" s="401" t="n">
        <v>195</v>
      </c>
      <c r="GS1033" s="401" t="n">
        <v>196</v>
      </c>
      <c r="GT1033" s="401" t="n">
        <v>197</v>
      </c>
      <c r="GU1033" s="401" t="n">
        <v>198</v>
      </c>
      <c r="GV1033" s="401" t="n">
        <v>199</v>
      </c>
      <c r="GW1033" s="401" t="n">
        <v>200</v>
      </c>
      <c r="GX1033" s="401" t="n">
        <v>201</v>
      </c>
      <c r="GY1033" s="401" t="n">
        <v>202</v>
      </c>
      <c r="GZ1033" s="401" t="n">
        <v>203</v>
      </c>
      <c r="HA1033" s="401" t="n">
        <v>204</v>
      </c>
      <c r="HB1033" s="401" t="n">
        <v>205</v>
      </c>
      <c r="HC1033" s="401" t="n">
        <v>206</v>
      </c>
      <c r="HD1033" s="401" t="n">
        <v>207</v>
      </c>
      <c r="HE1033" s="401" t="n">
        <v>208</v>
      </c>
      <c r="HF1033" s="401" t="n">
        <v>209</v>
      </c>
    </row>
    <row r="1034" customFormat="false" ht="12.75" hidden="false" customHeight="false" outlineLevel="0" collapsed="false">
      <c r="E1034" s="401" t="s">
        <v>225</v>
      </c>
      <c r="F1034" s="401" t="n">
        <v>15</v>
      </c>
      <c r="G1034" s="401" t="n">
        <v>204</v>
      </c>
      <c r="H1034" s="401" t="n">
        <v>147</v>
      </c>
      <c r="I1034" s="401" t="n">
        <v>131</v>
      </c>
      <c r="J1034" s="401" t="n">
        <v>161</v>
      </c>
      <c r="K1034" s="401" t="n">
        <v>123</v>
      </c>
      <c r="L1034" s="401" t="n">
        <v>163</v>
      </c>
      <c r="M1034" s="401" t="n">
        <v>115</v>
      </c>
      <c r="N1034" s="401" t="n">
        <v>135</v>
      </c>
      <c r="O1034" s="401" t="n">
        <v>126</v>
      </c>
      <c r="P1034" s="401" t="n">
        <v>154</v>
      </c>
      <c r="Q1034" s="401" t="n">
        <v>43</v>
      </c>
      <c r="R1034" s="401" t="n">
        <v>30</v>
      </c>
      <c r="S1034" s="401" t="n">
        <v>193</v>
      </c>
      <c r="T1034" s="401" t="n">
        <v>56</v>
      </c>
      <c r="U1034" s="401" t="n">
        <v>129</v>
      </c>
      <c r="V1034" s="401" t="n">
        <v>40</v>
      </c>
      <c r="W1034" s="401" t="n">
        <v>151</v>
      </c>
      <c r="X1034" s="401" t="n">
        <v>121</v>
      </c>
      <c r="Y1034" s="401" t="n">
        <v>22</v>
      </c>
      <c r="Z1034" s="401" t="n">
        <v>162</v>
      </c>
      <c r="AA1034" s="401" t="n">
        <v>209</v>
      </c>
      <c r="AB1034" s="401" t="n">
        <v>52</v>
      </c>
      <c r="AC1034" s="401" t="n">
        <v>137</v>
      </c>
      <c r="AD1034" s="401" t="n">
        <v>116</v>
      </c>
      <c r="AE1034" s="401" t="n">
        <v>59</v>
      </c>
      <c r="AF1034" s="401" t="n">
        <v>201</v>
      </c>
      <c r="AG1034" s="401" t="n">
        <v>74</v>
      </c>
      <c r="AH1034" s="401" t="n">
        <v>180</v>
      </c>
      <c r="AI1034" s="401" t="n">
        <v>7</v>
      </c>
      <c r="AJ1034" s="401" t="n">
        <v>178</v>
      </c>
      <c r="AK1034" s="401" t="n">
        <v>23</v>
      </c>
      <c r="AL1034" s="401" t="n">
        <v>156</v>
      </c>
      <c r="AM1034" s="401" t="n">
        <v>186</v>
      </c>
      <c r="AN1034" s="401" t="n">
        <v>51</v>
      </c>
      <c r="AO1034" s="401" t="n">
        <v>19</v>
      </c>
      <c r="AP1034" s="401" t="n">
        <v>169</v>
      </c>
      <c r="AQ1034" s="401" t="n">
        <v>144</v>
      </c>
      <c r="AR1034" s="401" t="n">
        <v>110</v>
      </c>
      <c r="AS1034" s="401" t="n">
        <v>103</v>
      </c>
      <c r="AT1034" s="401" t="n">
        <v>85</v>
      </c>
      <c r="AU1034" s="401" t="n">
        <v>71</v>
      </c>
      <c r="AV1034" s="401" t="n">
        <v>130</v>
      </c>
      <c r="AW1034" s="401" t="n">
        <v>41</v>
      </c>
      <c r="AX1034" s="401" t="n">
        <v>34</v>
      </c>
      <c r="AY1034" s="401" t="n">
        <v>39</v>
      </c>
      <c r="AZ1034" s="401" t="n">
        <v>188</v>
      </c>
      <c r="BA1034" s="401" t="n">
        <v>164</v>
      </c>
      <c r="BB1034" s="401" t="n">
        <v>87</v>
      </c>
      <c r="BC1034" s="401" t="n">
        <v>44</v>
      </c>
      <c r="BD1034" s="401" t="n">
        <v>119</v>
      </c>
      <c r="BE1034" s="401" t="n">
        <v>160</v>
      </c>
      <c r="BF1034" s="401" t="n">
        <v>102</v>
      </c>
      <c r="BG1034" s="401" t="n">
        <v>206</v>
      </c>
      <c r="BH1034" s="401" t="n">
        <v>64</v>
      </c>
      <c r="BI1034" s="401" t="n">
        <v>167</v>
      </c>
      <c r="BJ1034" s="401" t="n">
        <v>84</v>
      </c>
      <c r="BK1034" s="401" t="n">
        <v>76</v>
      </c>
      <c r="BL1034" s="401" t="n">
        <v>118</v>
      </c>
      <c r="BM1034" s="401" t="n">
        <v>21</v>
      </c>
      <c r="BN1034" s="401" t="n">
        <v>57</v>
      </c>
      <c r="BO1034" s="401" t="n">
        <v>134</v>
      </c>
      <c r="BP1034" s="401" t="n">
        <v>196</v>
      </c>
      <c r="BQ1034" s="401" t="n">
        <v>92</v>
      </c>
      <c r="BR1034" s="401" t="n">
        <v>108</v>
      </c>
      <c r="BS1034" s="401" t="n">
        <v>197</v>
      </c>
      <c r="BT1034" s="401" t="n">
        <v>28</v>
      </c>
      <c r="BU1034" s="401" t="n">
        <v>189</v>
      </c>
      <c r="BV1034" s="401" t="n">
        <v>13</v>
      </c>
      <c r="BW1034" s="401" t="n">
        <v>89</v>
      </c>
      <c r="BX1034" s="401" t="n">
        <v>17</v>
      </c>
      <c r="BY1034" s="401" t="n">
        <v>38</v>
      </c>
      <c r="BZ1034" s="401" t="n">
        <v>95</v>
      </c>
      <c r="CA1034" s="401" t="n">
        <v>112</v>
      </c>
      <c r="CB1034" s="401" t="n">
        <v>202</v>
      </c>
      <c r="CC1034" s="401" t="n">
        <v>27</v>
      </c>
      <c r="CD1034" s="401" t="n">
        <v>149</v>
      </c>
      <c r="CE1034" s="401" t="n">
        <v>195</v>
      </c>
      <c r="CF1034" s="401" t="n">
        <v>138</v>
      </c>
      <c r="CG1034" s="401" t="n">
        <v>181</v>
      </c>
      <c r="CH1034" s="401" t="n">
        <v>54</v>
      </c>
      <c r="CI1034" s="401" t="n">
        <v>78</v>
      </c>
      <c r="CJ1034" s="401" t="n">
        <v>182</v>
      </c>
      <c r="CK1034" s="401" t="n">
        <v>3</v>
      </c>
      <c r="CL1034" s="401" t="n">
        <v>47</v>
      </c>
      <c r="CM1034" s="401" t="n">
        <v>2</v>
      </c>
      <c r="CN1034" s="401" t="n">
        <v>175</v>
      </c>
      <c r="CO1034" s="401" t="n">
        <v>99</v>
      </c>
      <c r="CP1034" s="401" t="n">
        <v>133</v>
      </c>
      <c r="CQ1034" s="401" t="n">
        <v>77</v>
      </c>
      <c r="CR1034" s="401" t="n">
        <v>100</v>
      </c>
      <c r="CS1034" s="401" t="n">
        <v>29</v>
      </c>
      <c r="CT1034" s="401" t="n">
        <v>184</v>
      </c>
      <c r="CU1034" s="401" t="n">
        <v>1</v>
      </c>
      <c r="CV1034" s="401" t="n">
        <v>63</v>
      </c>
      <c r="CW1034" s="401" t="n">
        <v>159</v>
      </c>
      <c r="CX1034" s="401" t="n">
        <v>113</v>
      </c>
      <c r="CY1034" s="401" t="n">
        <v>141</v>
      </c>
      <c r="CZ1034" s="401" t="n">
        <v>25</v>
      </c>
      <c r="DA1034" s="401" t="n">
        <v>12</v>
      </c>
      <c r="DB1034" s="401" t="n">
        <v>207</v>
      </c>
      <c r="DC1034" s="401" t="n">
        <v>150</v>
      </c>
      <c r="DD1034" s="401" t="n">
        <v>132</v>
      </c>
      <c r="DE1034" s="401" t="n">
        <v>10</v>
      </c>
      <c r="DF1034" s="401" t="n">
        <v>166</v>
      </c>
      <c r="DG1034" s="401" t="n">
        <v>70</v>
      </c>
      <c r="DH1034" s="401" t="n">
        <v>65</v>
      </c>
      <c r="DI1034" s="401" t="n">
        <v>14</v>
      </c>
      <c r="DJ1034" s="401" t="n">
        <v>127</v>
      </c>
      <c r="DK1034" s="401" t="n">
        <v>203</v>
      </c>
      <c r="DL1034" s="401" t="n">
        <v>172</v>
      </c>
      <c r="DM1034" s="401" t="n">
        <v>114</v>
      </c>
      <c r="DN1034" s="401" t="n">
        <v>170</v>
      </c>
      <c r="DO1034" s="401" t="n">
        <v>91</v>
      </c>
      <c r="DP1034" s="401" t="n">
        <v>124</v>
      </c>
      <c r="DQ1034" s="401" t="n">
        <v>194</v>
      </c>
      <c r="DR1034" s="401" t="n">
        <v>208</v>
      </c>
      <c r="DS1034" s="401" t="n">
        <v>104</v>
      </c>
      <c r="DT1034" s="401" t="n">
        <v>176</v>
      </c>
      <c r="DU1034" s="401" t="n">
        <v>171</v>
      </c>
      <c r="DV1034" s="401" t="n">
        <v>9</v>
      </c>
      <c r="DW1034" s="401" t="n">
        <v>185</v>
      </c>
      <c r="DX1034" s="401" t="n">
        <v>205</v>
      </c>
      <c r="DY1034" s="401" t="n">
        <v>48</v>
      </c>
      <c r="DZ1034" s="401" t="n">
        <v>191</v>
      </c>
      <c r="EA1034" s="401" t="n">
        <v>5</v>
      </c>
      <c r="EB1034" s="401" t="n">
        <v>148</v>
      </c>
      <c r="EC1034" s="401" t="n">
        <v>16</v>
      </c>
      <c r="ED1034" s="401" t="n">
        <v>136</v>
      </c>
      <c r="EE1034" s="401" t="n">
        <v>101</v>
      </c>
      <c r="EF1034" s="401" t="n">
        <v>192</v>
      </c>
      <c r="EG1034" s="401" t="n">
        <v>6</v>
      </c>
      <c r="EH1034" s="401" t="n">
        <v>200</v>
      </c>
      <c r="EI1034" s="401" t="n">
        <v>60</v>
      </c>
      <c r="EJ1034" s="401" t="n">
        <v>146</v>
      </c>
      <c r="EK1034" s="401" t="n">
        <v>35</v>
      </c>
      <c r="EL1034" s="401" t="n">
        <v>168</v>
      </c>
      <c r="EM1034" s="401" t="n">
        <v>80</v>
      </c>
      <c r="EN1034" s="401" t="n">
        <v>58</v>
      </c>
      <c r="EO1034" s="401" t="n">
        <v>68</v>
      </c>
      <c r="EP1034" s="401" t="n">
        <v>109</v>
      </c>
      <c r="EQ1034" s="401" t="n">
        <v>93</v>
      </c>
      <c r="ER1034" s="401" t="n">
        <v>199</v>
      </c>
      <c r="ES1034" s="401" t="n">
        <v>45</v>
      </c>
      <c r="ET1034" s="401" t="n">
        <v>49</v>
      </c>
      <c r="EU1034" s="401" t="n">
        <v>155</v>
      </c>
      <c r="EV1034" s="401" t="n">
        <v>73</v>
      </c>
      <c r="EW1034" s="401" t="n">
        <v>125</v>
      </c>
      <c r="EX1034" s="401" t="n">
        <v>97</v>
      </c>
      <c r="EY1034" s="401" t="n">
        <v>53</v>
      </c>
      <c r="EZ1034" s="401" t="n">
        <v>105</v>
      </c>
      <c r="FA1034" s="401" t="n">
        <v>190</v>
      </c>
      <c r="FB1034" s="401" t="n">
        <v>122</v>
      </c>
      <c r="FC1034" s="401" t="n">
        <v>173</v>
      </c>
      <c r="FD1034" s="401" t="n">
        <v>33</v>
      </c>
      <c r="FE1034" s="401" t="n">
        <v>69</v>
      </c>
      <c r="FF1034" s="401" t="n">
        <v>145</v>
      </c>
      <c r="FG1034" s="401" t="n">
        <v>72</v>
      </c>
      <c r="FH1034" s="401" t="n">
        <v>11</v>
      </c>
      <c r="FI1034" s="401" t="n">
        <v>198</v>
      </c>
      <c r="FJ1034" s="401" t="n">
        <v>75</v>
      </c>
      <c r="FK1034" s="401" t="n">
        <v>50</v>
      </c>
      <c r="FL1034" s="401" t="n">
        <v>142</v>
      </c>
      <c r="FM1034" s="401" t="n">
        <v>106</v>
      </c>
      <c r="FN1034" s="401" t="n">
        <v>96</v>
      </c>
      <c r="FO1034" s="401" t="n">
        <v>179</v>
      </c>
      <c r="FP1034" s="401" t="n">
        <v>8</v>
      </c>
      <c r="FQ1034" s="401" t="n">
        <v>117</v>
      </c>
      <c r="FR1034" s="401" t="n">
        <v>187</v>
      </c>
      <c r="FS1034" s="401" t="n">
        <v>31</v>
      </c>
      <c r="FT1034" s="401" t="n">
        <v>107</v>
      </c>
      <c r="FU1034" s="401" t="n">
        <v>143</v>
      </c>
      <c r="FV1034" s="401" t="n">
        <v>140</v>
      </c>
      <c r="FW1034" s="401" t="n">
        <v>86</v>
      </c>
      <c r="FX1034" s="401" t="n">
        <v>82</v>
      </c>
      <c r="FY1034" s="401" t="n">
        <v>98</v>
      </c>
      <c r="FZ1034" s="401" t="n">
        <v>83</v>
      </c>
      <c r="GA1034" s="401" t="n">
        <v>36</v>
      </c>
      <c r="GB1034" s="401" t="n">
        <v>158</v>
      </c>
      <c r="GC1034" s="401" t="n">
        <v>66</v>
      </c>
      <c r="GD1034" s="401" t="n">
        <v>183</v>
      </c>
      <c r="GE1034" s="401" t="n">
        <v>26</v>
      </c>
      <c r="GF1034" s="401" t="n">
        <v>61</v>
      </c>
      <c r="GG1034" s="401" t="n">
        <v>88</v>
      </c>
      <c r="GH1034" s="401" t="n">
        <v>111</v>
      </c>
      <c r="GI1034" s="401" t="n">
        <v>24</v>
      </c>
      <c r="GJ1034" s="401" t="n">
        <v>81</v>
      </c>
      <c r="GK1034" s="401" t="n">
        <v>55</v>
      </c>
      <c r="GL1034" s="401" t="n">
        <v>46</v>
      </c>
      <c r="GM1034" s="401" t="n">
        <v>152</v>
      </c>
      <c r="GN1034" s="401" t="n">
        <v>20</v>
      </c>
      <c r="GO1034" s="401" t="n">
        <v>128</v>
      </c>
      <c r="GP1034" s="401" t="n">
        <v>177</v>
      </c>
      <c r="GQ1034" s="401" t="n">
        <v>157</v>
      </c>
      <c r="GR1034" s="401" t="n">
        <v>79</v>
      </c>
      <c r="GS1034" s="401" t="n">
        <v>4</v>
      </c>
      <c r="GT1034" s="401" t="n">
        <v>90</v>
      </c>
      <c r="GU1034" s="401" t="n">
        <v>94</v>
      </c>
      <c r="GV1034" s="401" t="n">
        <v>32</v>
      </c>
      <c r="GW1034" s="401" t="n">
        <v>62</v>
      </c>
      <c r="GX1034" s="401" t="n">
        <v>165</v>
      </c>
      <c r="GY1034" s="401" t="n">
        <v>18</v>
      </c>
      <c r="GZ1034" s="401" t="n">
        <v>120</v>
      </c>
      <c r="HA1034" s="401" t="n">
        <v>67</v>
      </c>
      <c r="HB1034" s="401" t="n">
        <v>139</v>
      </c>
      <c r="HC1034" s="401" t="n">
        <v>174</v>
      </c>
      <c r="HD1034" s="401" t="n">
        <v>153</v>
      </c>
      <c r="HE1034" s="401" t="n">
        <v>37</v>
      </c>
      <c r="HF1034" s="401" t="n">
        <v>42</v>
      </c>
    </row>
    <row r="1035" customFormat="false" ht="12.75" hidden="false" customHeight="false" outlineLevel="0" collapsed="false">
      <c r="E1035" s="401" t="s">
        <v>227</v>
      </c>
      <c r="F1035" s="401" t="n">
        <v>195</v>
      </c>
      <c r="G1035" s="401" t="n">
        <v>166</v>
      </c>
      <c r="H1035" s="401" t="n">
        <v>62</v>
      </c>
      <c r="I1035" s="401" t="n">
        <v>98</v>
      </c>
      <c r="J1035" s="401" t="n">
        <v>81</v>
      </c>
      <c r="K1035" s="401" t="n">
        <v>204</v>
      </c>
      <c r="L1035" s="401" t="n">
        <v>104</v>
      </c>
      <c r="M1035" s="401" t="n">
        <v>42</v>
      </c>
      <c r="N1035" s="401" t="n">
        <v>142</v>
      </c>
      <c r="O1035" s="401" t="n">
        <v>28</v>
      </c>
      <c r="P1035" s="401" t="n">
        <v>32</v>
      </c>
      <c r="Q1035" s="401" t="n">
        <v>193</v>
      </c>
      <c r="R1035" s="401" t="n">
        <v>134</v>
      </c>
      <c r="S1035" s="401" t="n">
        <v>105</v>
      </c>
      <c r="T1035" s="401" t="n">
        <v>24</v>
      </c>
      <c r="U1035" s="401" t="n">
        <v>127</v>
      </c>
      <c r="V1035" s="401" t="n">
        <v>55</v>
      </c>
      <c r="W1035" s="401" t="n">
        <v>202</v>
      </c>
      <c r="X1035" s="401" t="n">
        <v>35</v>
      </c>
      <c r="Y1035" s="401" t="n">
        <v>163</v>
      </c>
      <c r="Z1035" s="401" t="n">
        <v>10</v>
      </c>
      <c r="AA1035" s="401" t="n">
        <v>184</v>
      </c>
      <c r="AB1035" s="401" t="n">
        <v>157</v>
      </c>
      <c r="AC1035" s="401" t="n">
        <v>192</v>
      </c>
      <c r="AD1035" s="401" t="n">
        <v>174</v>
      </c>
      <c r="AE1035" s="401" t="n">
        <v>135</v>
      </c>
      <c r="AF1035" s="401" t="n">
        <v>56</v>
      </c>
      <c r="AG1035" s="401" t="n">
        <v>87</v>
      </c>
      <c r="AH1035" s="401" t="n">
        <v>117</v>
      </c>
      <c r="AI1035" s="401" t="n">
        <v>54</v>
      </c>
      <c r="AJ1035" s="401" t="n">
        <v>48</v>
      </c>
      <c r="AK1035" s="401" t="n">
        <v>109</v>
      </c>
      <c r="AL1035" s="401" t="n">
        <v>160</v>
      </c>
      <c r="AM1035" s="401" t="n">
        <v>21</v>
      </c>
      <c r="AN1035" s="401" t="n">
        <v>183</v>
      </c>
      <c r="AO1035" s="401" t="n">
        <v>108</v>
      </c>
      <c r="AP1035" s="401" t="n">
        <v>91</v>
      </c>
      <c r="AQ1035" s="401" t="n">
        <v>29</v>
      </c>
      <c r="AR1035" s="401" t="n">
        <v>43</v>
      </c>
      <c r="AS1035" s="401" t="n">
        <v>76</v>
      </c>
      <c r="AT1035" s="401" t="n">
        <v>112</v>
      </c>
      <c r="AU1035" s="401" t="n">
        <v>173</v>
      </c>
      <c r="AV1035" s="401" t="n">
        <v>206</v>
      </c>
      <c r="AW1035" s="401" t="n">
        <v>165</v>
      </c>
      <c r="AX1035" s="401" t="n">
        <v>159</v>
      </c>
      <c r="AY1035" s="401" t="n">
        <v>7</v>
      </c>
      <c r="AZ1035" s="401" t="n">
        <v>144</v>
      </c>
      <c r="BA1035" s="401" t="n">
        <v>171</v>
      </c>
      <c r="BB1035" s="401" t="n">
        <v>196</v>
      </c>
      <c r="BC1035" s="401" t="n">
        <v>72</v>
      </c>
      <c r="BD1035" s="401" t="n">
        <v>50</v>
      </c>
      <c r="BE1035" s="401" t="n">
        <v>3</v>
      </c>
      <c r="BF1035" s="401" t="n">
        <v>121</v>
      </c>
      <c r="BG1035" s="401" t="n">
        <v>172</v>
      </c>
      <c r="BH1035" s="401" t="n">
        <v>208</v>
      </c>
      <c r="BI1035" s="401" t="n">
        <v>77</v>
      </c>
      <c r="BJ1035" s="401" t="n">
        <v>95</v>
      </c>
      <c r="BK1035" s="401" t="n">
        <v>82</v>
      </c>
      <c r="BL1035" s="401" t="n">
        <v>155</v>
      </c>
      <c r="BM1035" s="401" t="n">
        <v>27</v>
      </c>
      <c r="BN1035" s="401" t="n">
        <v>49</v>
      </c>
      <c r="BO1035" s="401" t="n">
        <v>30</v>
      </c>
      <c r="BP1035" s="401" t="n">
        <v>97</v>
      </c>
      <c r="BQ1035" s="401" t="n">
        <v>128</v>
      </c>
      <c r="BR1035" s="401" t="n">
        <v>19</v>
      </c>
      <c r="BS1035" s="401" t="n">
        <v>79</v>
      </c>
      <c r="BT1035" s="401" t="n">
        <v>88</v>
      </c>
      <c r="BU1035" s="401" t="n">
        <v>31</v>
      </c>
      <c r="BV1035" s="401" t="n">
        <v>143</v>
      </c>
      <c r="BW1035" s="401" t="n">
        <v>39</v>
      </c>
      <c r="BX1035" s="401" t="n">
        <v>139</v>
      </c>
      <c r="BY1035" s="401" t="n">
        <v>80</v>
      </c>
      <c r="BZ1035" s="401" t="n">
        <v>119</v>
      </c>
      <c r="CA1035" s="401" t="n">
        <v>93</v>
      </c>
      <c r="CB1035" s="401" t="n">
        <v>162</v>
      </c>
      <c r="CC1035" s="401" t="n">
        <v>90</v>
      </c>
      <c r="CD1035" s="401" t="n">
        <v>85</v>
      </c>
      <c r="CE1035" s="401" t="n">
        <v>116</v>
      </c>
      <c r="CF1035" s="401" t="n">
        <v>26</v>
      </c>
      <c r="CG1035" s="401" t="n">
        <v>148</v>
      </c>
      <c r="CH1035" s="401" t="n">
        <v>64</v>
      </c>
      <c r="CI1035" s="401" t="n">
        <v>106</v>
      </c>
      <c r="CJ1035" s="401" t="n">
        <v>114</v>
      </c>
      <c r="CK1035" s="401" t="n">
        <v>122</v>
      </c>
      <c r="CL1035" s="401" t="n">
        <v>52</v>
      </c>
      <c r="CM1035" s="401" t="n">
        <v>133</v>
      </c>
      <c r="CN1035" s="401" t="n">
        <v>11</v>
      </c>
      <c r="CO1035" s="401" t="n">
        <v>209</v>
      </c>
      <c r="CP1035" s="401" t="n">
        <v>18</v>
      </c>
      <c r="CQ1035" s="401" t="n">
        <v>23</v>
      </c>
      <c r="CR1035" s="401" t="n">
        <v>180</v>
      </c>
      <c r="CS1035" s="401" t="n">
        <v>120</v>
      </c>
      <c r="CT1035" s="401" t="n">
        <v>84</v>
      </c>
      <c r="CU1035" s="401" t="n">
        <v>113</v>
      </c>
      <c r="CV1035" s="401" t="n">
        <v>129</v>
      </c>
      <c r="CW1035" s="401" t="n">
        <v>63</v>
      </c>
      <c r="CX1035" s="401" t="n">
        <v>25</v>
      </c>
      <c r="CY1035" s="401" t="n">
        <v>131</v>
      </c>
      <c r="CZ1035" s="401" t="n">
        <v>73</v>
      </c>
      <c r="DA1035" s="401" t="n">
        <v>6</v>
      </c>
      <c r="DB1035" s="401" t="n">
        <v>187</v>
      </c>
      <c r="DC1035" s="401" t="n">
        <v>33</v>
      </c>
      <c r="DD1035" s="401" t="n">
        <v>149</v>
      </c>
      <c r="DE1035" s="401" t="n">
        <v>51</v>
      </c>
      <c r="DF1035" s="401" t="n">
        <v>107</v>
      </c>
      <c r="DG1035" s="401" t="n">
        <v>189</v>
      </c>
      <c r="DH1035" s="401" t="n">
        <v>111</v>
      </c>
      <c r="DI1035" s="401" t="n">
        <v>152</v>
      </c>
      <c r="DJ1035" s="401" t="n">
        <v>201</v>
      </c>
      <c r="DK1035" s="401" t="n">
        <v>207</v>
      </c>
      <c r="DL1035" s="401" t="n">
        <v>45</v>
      </c>
      <c r="DM1035" s="401" t="n">
        <v>68</v>
      </c>
      <c r="DN1035" s="401" t="n">
        <v>5</v>
      </c>
      <c r="DO1035" s="401" t="n">
        <v>145</v>
      </c>
      <c r="DP1035" s="401" t="n">
        <v>37</v>
      </c>
      <c r="DQ1035" s="401" t="n">
        <v>138</v>
      </c>
      <c r="DR1035" s="401" t="n">
        <v>58</v>
      </c>
      <c r="DS1035" s="401" t="n">
        <v>190</v>
      </c>
      <c r="DT1035" s="401" t="n">
        <v>36</v>
      </c>
      <c r="DU1035" s="401" t="n">
        <v>69</v>
      </c>
      <c r="DV1035" s="401" t="n">
        <v>89</v>
      </c>
      <c r="DW1035" s="401" t="n">
        <v>140</v>
      </c>
      <c r="DX1035" s="401" t="n">
        <v>126</v>
      </c>
      <c r="DY1035" s="401" t="n">
        <v>156</v>
      </c>
      <c r="DZ1035" s="401" t="n">
        <v>16</v>
      </c>
      <c r="EA1035" s="401" t="n">
        <v>158</v>
      </c>
      <c r="EB1035" s="401" t="n">
        <v>53</v>
      </c>
      <c r="EC1035" s="401" t="n">
        <v>154</v>
      </c>
      <c r="ED1035" s="401" t="n">
        <v>2</v>
      </c>
      <c r="EE1035" s="401" t="n">
        <v>176</v>
      </c>
      <c r="EF1035" s="401" t="n">
        <v>115</v>
      </c>
      <c r="EG1035" s="401" t="n">
        <v>161</v>
      </c>
      <c r="EH1035" s="401" t="n">
        <v>9</v>
      </c>
      <c r="EI1035" s="401" t="n">
        <v>153</v>
      </c>
      <c r="EJ1035" s="401" t="n">
        <v>168</v>
      </c>
      <c r="EK1035" s="401" t="n">
        <v>74</v>
      </c>
      <c r="EL1035" s="401" t="n">
        <v>20</v>
      </c>
      <c r="EM1035" s="401" t="n">
        <v>46</v>
      </c>
      <c r="EN1035" s="401" t="n">
        <v>132</v>
      </c>
      <c r="EO1035" s="401" t="n">
        <v>186</v>
      </c>
      <c r="EP1035" s="401" t="n">
        <v>170</v>
      </c>
      <c r="EQ1035" s="401" t="n">
        <v>146</v>
      </c>
      <c r="ER1035" s="401" t="n">
        <v>185</v>
      </c>
      <c r="ES1035" s="401" t="n">
        <v>123</v>
      </c>
      <c r="ET1035" s="401" t="n">
        <v>8</v>
      </c>
      <c r="EU1035" s="401" t="n">
        <v>137</v>
      </c>
      <c r="EV1035" s="401" t="n">
        <v>125</v>
      </c>
      <c r="EW1035" s="401" t="n">
        <v>12</v>
      </c>
      <c r="EX1035" s="401" t="n">
        <v>178</v>
      </c>
      <c r="EY1035" s="401" t="n">
        <v>83</v>
      </c>
      <c r="EZ1035" s="401" t="n">
        <v>40</v>
      </c>
      <c r="FA1035" s="401" t="n">
        <v>199</v>
      </c>
      <c r="FB1035" s="401" t="n">
        <v>150</v>
      </c>
      <c r="FC1035" s="401" t="n">
        <v>70</v>
      </c>
      <c r="FD1035" s="401" t="n">
        <v>179</v>
      </c>
      <c r="FE1035" s="401" t="n">
        <v>14</v>
      </c>
      <c r="FF1035" s="401" t="n">
        <v>205</v>
      </c>
      <c r="FG1035" s="401" t="n">
        <v>100</v>
      </c>
      <c r="FH1035" s="401" t="n">
        <v>141</v>
      </c>
      <c r="FI1035" s="401" t="n">
        <v>188</v>
      </c>
      <c r="FJ1035" s="401" t="n">
        <v>34</v>
      </c>
      <c r="FK1035" s="401" t="n">
        <v>13</v>
      </c>
      <c r="FL1035" s="401" t="n">
        <v>66</v>
      </c>
      <c r="FM1035" s="401" t="n">
        <v>17</v>
      </c>
      <c r="FN1035" s="401" t="n">
        <v>61</v>
      </c>
      <c r="FO1035" s="401" t="n">
        <v>130</v>
      </c>
      <c r="FP1035" s="401" t="n">
        <v>181</v>
      </c>
      <c r="FQ1035" s="401" t="n">
        <v>59</v>
      </c>
      <c r="FR1035" s="401" t="n">
        <v>191</v>
      </c>
      <c r="FS1035" s="401" t="n">
        <v>67</v>
      </c>
      <c r="FT1035" s="401" t="n">
        <v>99</v>
      </c>
      <c r="FU1035" s="401" t="n">
        <v>164</v>
      </c>
      <c r="FV1035" s="401" t="n">
        <v>169</v>
      </c>
      <c r="FW1035" s="401" t="n">
        <v>182</v>
      </c>
      <c r="FX1035" s="401" t="n">
        <v>4</v>
      </c>
      <c r="FY1035" s="401" t="n">
        <v>118</v>
      </c>
      <c r="FZ1035" s="401" t="n">
        <v>94</v>
      </c>
      <c r="GA1035" s="401" t="n">
        <v>47</v>
      </c>
      <c r="GB1035" s="401" t="n">
        <v>147</v>
      </c>
      <c r="GC1035" s="401" t="n">
        <v>86</v>
      </c>
      <c r="GD1035" s="401" t="n">
        <v>203</v>
      </c>
      <c r="GE1035" s="401" t="n">
        <v>198</v>
      </c>
      <c r="GF1035" s="401" t="n">
        <v>22</v>
      </c>
      <c r="GG1035" s="401" t="n">
        <v>71</v>
      </c>
      <c r="GH1035" s="401" t="n">
        <v>57</v>
      </c>
      <c r="GI1035" s="401" t="n">
        <v>124</v>
      </c>
      <c r="GJ1035" s="401" t="n">
        <v>200</v>
      </c>
      <c r="GK1035" s="401" t="n">
        <v>175</v>
      </c>
      <c r="GL1035" s="401" t="n">
        <v>96</v>
      </c>
      <c r="GM1035" s="401" t="n">
        <v>1</v>
      </c>
      <c r="GN1035" s="401" t="n">
        <v>44</v>
      </c>
      <c r="GO1035" s="401" t="n">
        <v>15</v>
      </c>
      <c r="GP1035" s="401" t="n">
        <v>92</v>
      </c>
      <c r="GQ1035" s="401" t="n">
        <v>102</v>
      </c>
      <c r="GR1035" s="401" t="n">
        <v>197</v>
      </c>
      <c r="GS1035" s="401" t="n">
        <v>65</v>
      </c>
      <c r="GT1035" s="401" t="n">
        <v>103</v>
      </c>
      <c r="GU1035" s="401" t="n">
        <v>41</v>
      </c>
      <c r="GV1035" s="401" t="n">
        <v>38</v>
      </c>
      <c r="GW1035" s="401" t="n">
        <v>151</v>
      </c>
      <c r="GX1035" s="401" t="n">
        <v>60</v>
      </c>
      <c r="GY1035" s="401" t="n">
        <v>136</v>
      </c>
      <c r="GZ1035" s="401" t="n">
        <v>194</v>
      </c>
      <c r="HA1035" s="401" t="n">
        <v>177</v>
      </c>
      <c r="HB1035" s="401" t="n">
        <v>167</v>
      </c>
      <c r="HC1035" s="401" t="n">
        <v>110</v>
      </c>
      <c r="HD1035" s="401" t="n">
        <v>101</v>
      </c>
      <c r="HE1035" s="401" t="n">
        <v>75</v>
      </c>
      <c r="HF1035" s="401" t="n">
        <v>78</v>
      </c>
    </row>
    <row r="1037" customFormat="false" ht="12.75" hidden="false" customHeight="false" outlineLevel="0" collapsed="false">
      <c r="D1037" s="446" t="n">
        <v>210</v>
      </c>
      <c r="E1037" s="39" t="s">
        <v>250</v>
      </c>
    </row>
    <row r="1038" customFormat="false" ht="12.75" hidden="false" customHeight="false" outlineLevel="0" collapsed="false">
      <c r="E1038" s="401" t="s">
        <v>198</v>
      </c>
      <c r="F1038" s="401" t="n">
        <v>1</v>
      </c>
      <c r="G1038" s="401" t="n">
        <v>2</v>
      </c>
      <c r="H1038" s="401" t="n">
        <v>3</v>
      </c>
      <c r="I1038" s="401" t="n">
        <v>4</v>
      </c>
      <c r="J1038" s="401" t="n">
        <v>5</v>
      </c>
      <c r="K1038" s="401" t="n">
        <v>6</v>
      </c>
      <c r="L1038" s="401" t="n">
        <v>7</v>
      </c>
      <c r="M1038" s="401" t="n">
        <v>8</v>
      </c>
      <c r="N1038" s="401" t="n">
        <v>9</v>
      </c>
      <c r="O1038" s="401" t="n">
        <v>10</v>
      </c>
      <c r="P1038" s="401" t="n">
        <v>11</v>
      </c>
      <c r="Q1038" s="401" t="n">
        <v>12</v>
      </c>
      <c r="R1038" s="401" t="n">
        <v>13</v>
      </c>
      <c r="S1038" s="401" t="n">
        <v>14</v>
      </c>
      <c r="T1038" s="401" t="n">
        <v>15</v>
      </c>
      <c r="U1038" s="401" t="n">
        <v>16</v>
      </c>
      <c r="V1038" s="401" t="n">
        <v>17</v>
      </c>
      <c r="W1038" s="401" t="n">
        <v>18</v>
      </c>
      <c r="X1038" s="401" t="n">
        <v>19</v>
      </c>
      <c r="Y1038" s="401" t="n">
        <v>20</v>
      </c>
      <c r="Z1038" s="401" t="n">
        <v>21</v>
      </c>
      <c r="AA1038" s="401" t="n">
        <v>22</v>
      </c>
      <c r="AB1038" s="401" t="n">
        <v>23</v>
      </c>
      <c r="AC1038" s="401" t="n">
        <v>24</v>
      </c>
      <c r="AD1038" s="401" t="n">
        <v>25</v>
      </c>
      <c r="AE1038" s="401" t="n">
        <v>26</v>
      </c>
      <c r="AF1038" s="401" t="n">
        <v>27</v>
      </c>
      <c r="AG1038" s="401" t="n">
        <v>28</v>
      </c>
      <c r="AH1038" s="401" t="n">
        <v>29</v>
      </c>
      <c r="AI1038" s="401" t="n">
        <v>30</v>
      </c>
      <c r="AJ1038" s="401" t="n">
        <v>31</v>
      </c>
      <c r="AK1038" s="401" t="n">
        <v>32</v>
      </c>
      <c r="AL1038" s="401" t="n">
        <v>33</v>
      </c>
      <c r="AM1038" s="401" t="n">
        <v>34</v>
      </c>
      <c r="AN1038" s="401" t="n">
        <v>35</v>
      </c>
      <c r="AO1038" s="401" t="n">
        <v>36</v>
      </c>
      <c r="AP1038" s="401" t="n">
        <v>37</v>
      </c>
      <c r="AQ1038" s="401" t="n">
        <v>38</v>
      </c>
      <c r="AR1038" s="401" t="n">
        <v>39</v>
      </c>
      <c r="AS1038" s="401" t="n">
        <v>40</v>
      </c>
      <c r="AT1038" s="401" t="n">
        <v>41</v>
      </c>
      <c r="AU1038" s="401" t="n">
        <v>42</v>
      </c>
      <c r="AV1038" s="401" t="n">
        <v>43</v>
      </c>
      <c r="AW1038" s="401" t="n">
        <v>44</v>
      </c>
      <c r="AX1038" s="401" t="n">
        <v>45</v>
      </c>
      <c r="AY1038" s="401" t="n">
        <v>46</v>
      </c>
      <c r="AZ1038" s="401" t="n">
        <v>47</v>
      </c>
      <c r="BA1038" s="401" t="n">
        <v>48</v>
      </c>
      <c r="BB1038" s="401" t="n">
        <v>49</v>
      </c>
      <c r="BC1038" s="401" t="n">
        <v>50</v>
      </c>
      <c r="BD1038" s="401" t="n">
        <v>51</v>
      </c>
      <c r="BE1038" s="401" t="n">
        <v>52</v>
      </c>
      <c r="BF1038" s="401" t="n">
        <v>53</v>
      </c>
      <c r="BG1038" s="401" t="n">
        <v>54</v>
      </c>
      <c r="BH1038" s="401" t="n">
        <v>55</v>
      </c>
      <c r="BI1038" s="401" t="n">
        <v>56</v>
      </c>
      <c r="BJ1038" s="401" t="n">
        <v>57</v>
      </c>
      <c r="BK1038" s="401" t="n">
        <v>58</v>
      </c>
      <c r="BL1038" s="401" t="n">
        <v>59</v>
      </c>
      <c r="BM1038" s="401" t="n">
        <v>60</v>
      </c>
      <c r="BN1038" s="401" t="n">
        <v>61</v>
      </c>
      <c r="BO1038" s="401" t="n">
        <v>62</v>
      </c>
      <c r="BP1038" s="401" t="n">
        <v>63</v>
      </c>
      <c r="BQ1038" s="401" t="n">
        <v>64</v>
      </c>
      <c r="BR1038" s="401" t="n">
        <v>65</v>
      </c>
      <c r="BS1038" s="401" t="n">
        <v>66</v>
      </c>
      <c r="BT1038" s="401" t="n">
        <v>67</v>
      </c>
      <c r="BU1038" s="401" t="n">
        <v>68</v>
      </c>
      <c r="BV1038" s="401" t="n">
        <v>69</v>
      </c>
      <c r="BW1038" s="401" t="n">
        <v>70</v>
      </c>
      <c r="BX1038" s="401" t="n">
        <v>71</v>
      </c>
      <c r="BY1038" s="401" t="n">
        <v>72</v>
      </c>
      <c r="BZ1038" s="401" t="n">
        <v>73</v>
      </c>
      <c r="CA1038" s="401" t="n">
        <v>74</v>
      </c>
      <c r="CB1038" s="401" t="n">
        <v>75</v>
      </c>
      <c r="CC1038" s="401" t="n">
        <v>76</v>
      </c>
      <c r="CD1038" s="401" t="n">
        <v>77</v>
      </c>
      <c r="CE1038" s="401" t="n">
        <v>78</v>
      </c>
      <c r="CF1038" s="401" t="n">
        <v>79</v>
      </c>
      <c r="CG1038" s="401" t="n">
        <v>80</v>
      </c>
      <c r="CH1038" s="401" t="n">
        <v>81</v>
      </c>
      <c r="CI1038" s="401" t="n">
        <v>82</v>
      </c>
      <c r="CJ1038" s="401" t="n">
        <v>83</v>
      </c>
      <c r="CK1038" s="401" t="n">
        <v>84</v>
      </c>
      <c r="CL1038" s="401" t="n">
        <v>85</v>
      </c>
      <c r="CM1038" s="401" t="n">
        <v>86</v>
      </c>
      <c r="CN1038" s="401" t="n">
        <v>87</v>
      </c>
      <c r="CO1038" s="401" t="n">
        <v>88</v>
      </c>
      <c r="CP1038" s="401" t="n">
        <v>89</v>
      </c>
      <c r="CQ1038" s="401" t="n">
        <v>90</v>
      </c>
      <c r="CR1038" s="401" t="n">
        <v>91</v>
      </c>
      <c r="CS1038" s="401" t="n">
        <v>92</v>
      </c>
      <c r="CT1038" s="401" t="n">
        <v>93</v>
      </c>
      <c r="CU1038" s="401" t="n">
        <v>94</v>
      </c>
      <c r="CV1038" s="401" t="n">
        <v>95</v>
      </c>
      <c r="CW1038" s="401" t="n">
        <v>96</v>
      </c>
      <c r="CX1038" s="401" t="n">
        <v>97</v>
      </c>
      <c r="CY1038" s="401" t="n">
        <v>98</v>
      </c>
      <c r="CZ1038" s="401" t="n">
        <v>99</v>
      </c>
      <c r="DA1038" s="401" t="n">
        <v>100</v>
      </c>
      <c r="DB1038" s="401" t="n">
        <v>101</v>
      </c>
      <c r="DC1038" s="401" t="n">
        <v>102</v>
      </c>
      <c r="DD1038" s="401" t="n">
        <v>103</v>
      </c>
      <c r="DE1038" s="401" t="n">
        <v>104</v>
      </c>
      <c r="DF1038" s="401" t="n">
        <v>105</v>
      </c>
      <c r="DG1038" s="401" t="n">
        <v>106</v>
      </c>
      <c r="DH1038" s="401" t="n">
        <v>107</v>
      </c>
      <c r="DI1038" s="401" t="n">
        <v>108</v>
      </c>
      <c r="DJ1038" s="401" t="n">
        <v>109</v>
      </c>
      <c r="DK1038" s="401" t="n">
        <v>110</v>
      </c>
      <c r="DL1038" s="401" t="n">
        <v>111</v>
      </c>
      <c r="DM1038" s="401" t="n">
        <v>112</v>
      </c>
      <c r="DN1038" s="401" t="n">
        <v>113</v>
      </c>
      <c r="DO1038" s="401" t="n">
        <v>114</v>
      </c>
      <c r="DP1038" s="401" t="n">
        <v>115</v>
      </c>
      <c r="DQ1038" s="401" t="n">
        <v>116</v>
      </c>
      <c r="DR1038" s="401" t="n">
        <v>117</v>
      </c>
      <c r="DS1038" s="401" t="n">
        <v>118</v>
      </c>
      <c r="DT1038" s="401" t="n">
        <v>119</v>
      </c>
      <c r="DU1038" s="401" t="n">
        <v>120</v>
      </c>
      <c r="DV1038" s="401" t="n">
        <v>121</v>
      </c>
      <c r="DW1038" s="401" t="n">
        <v>122</v>
      </c>
      <c r="DX1038" s="401" t="n">
        <v>123</v>
      </c>
      <c r="DY1038" s="401" t="n">
        <v>124</v>
      </c>
      <c r="DZ1038" s="401" t="n">
        <v>125</v>
      </c>
      <c r="EA1038" s="401" t="n">
        <v>126</v>
      </c>
      <c r="EB1038" s="401" t="n">
        <v>127</v>
      </c>
      <c r="EC1038" s="401" t="n">
        <v>128</v>
      </c>
      <c r="ED1038" s="401" t="n">
        <v>129</v>
      </c>
      <c r="EE1038" s="401" t="n">
        <v>130</v>
      </c>
      <c r="EF1038" s="401" t="n">
        <v>131</v>
      </c>
      <c r="EG1038" s="401" t="n">
        <v>132</v>
      </c>
      <c r="EH1038" s="401" t="n">
        <v>133</v>
      </c>
      <c r="EI1038" s="401" t="n">
        <v>134</v>
      </c>
      <c r="EJ1038" s="401" t="n">
        <v>135</v>
      </c>
      <c r="EK1038" s="401" t="n">
        <v>136</v>
      </c>
      <c r="EL1038" s="401" t="n">
        <v>137</v>
      </c>
      <c r="EM1038" s="401" t="n">
        <v>138</v>
      </c>
      <c r="EN1038" s="401" t="n">
        <v>139</v>
      </c>
      <c r="EO1038" s="401" t="n">
        <v>140</v>
      </c>
      <c r="EP1038" s="401" t="n">
        <v>141</v>
      </c>
      <c r="EQ1038" s="401" t="n">
        <v>142</v>
      </c>
      <c r="ER1038" s="401" t="n">
        <v>143</v>
      </c>
      <c r="ES1038" s="401" t="n">
        <v>144</v>
      </c>
      <c r="ET1038" s="401" t="n">
        <v>145</v>
      </c>
      <c r="EU1038" s="401" t="n">
        <v>146</v>
      </c>
      <c r="EV1038" s="401" t="n">
        <v>147</v>
      </c>
      <c r="EW1038" s="401" t="n">
        <v>148</v>
      </c>
      <c r="EX1038" s="401" t="n">
        <v>149</v>
      </c>
      <c r="EY1038" s="401" t="n">
        <v>150</v>
      </c>
      <c r="EZ1038" s="401" t="n">
        <v>151</v>
      </c>
      <c r="FA1038" s="401" t="n">
        <v>152</v>
      </c>
      <c r="FB1038" s="401" t="n">
        <v>153</v>
      </c>
      <c r="FC1038" s="401" t="n">
        <v>154</v>
      </c>
      <c r="FD1038" s="401" t="n">
        <v>155</v>
      </c>
      <c r="FE1038" s="401" t="n">
        <v>156</v>
      </c>
      <c r="FF1038" s="401" t="n">
        <v>157</v>
      </c>
      <c r="FG1038" s="401" t="n">
        <v>158</v>
      </c>
      <c r="FH1038" s="401" t="n">
        <v>159</v>
      </c>
      <c r="FI1038" s="401" t="n">
        <v>160</v>
      </c>
      <c r="FJ1038" s="401" t="n">
        <v>161</v>
      </c>
      <c r="FK1038" s="401" t="n">
        <v>162</v>
      </c>
      <c r="FL1038" s="401" t="n">
        <v>163</v>
      </c>
      <c r="FM1038" s="401" t="n">
        <v>164</v>
      </c>
      <c r="FN1038" s="401" t="n">
        <v>165</v>
      </c>
      <c r="FO1038" s="401" t="n">
        <v>166</v>
      </c>
      <c r="FP1038" s="401" t="n">
        <v>167</v>
      </c>
      <c r="FQ1038" s="401" t="n">
        <v>168</v>
      </c>
      <c r="FR1038" s="401" t="n">
        <v>169</v>
      </c>
      <c r="FS1038" s="401" t="n">
        <v>170</v>
      </c>
      <c r="FT1038" s="401" t="n">
        <v>171</v>
      </c>
      <c r="FU1038" s="401" t="n">
        <v>172</v>
      </c>
      <c r="FV1038" s="401" t="n">
        <v>173</v>
      </c>
      <c r="FW1038" s="401" t="n">
        <v>174</v>
      </c>
      <c r="FX1038" s="401" t="n">
        <v>175</v>
      </c>
      <c r="FY1038" s="401" t="n">
        <v>176</v>
      </c>
      <c r="FZ1038" s="401" t="n">
        <v>177</v>
      </c>
      <c r="GA1038" s="401" t="n">
        <v>178</v>
      </c>
      <c r="GB1038" s="401" t="n">
        <v>179</v>
      </c>
      <c r="GC1038" s="401" t="n">
        <v>180</v>
      </c>
      <c r="GD1038" s="401" t="n">
        <v>181</v>
      </c>
      <c r="GE1038" s="401" t="n">
        <v>182</v>
      </c>
      <c r="GF1038" s="401" t="n">
        <v>183</v>
      </c>
      <c r="GG1038" s="401" t="n">
        <v>184</v>
      </c>
      <c r="GH1038" s="401" t="n">
        <v>185</v>
      </c>
      <c r="GI1038" s="401" t="n">
        <v>186</v>
      </c>
      <c r="GJ1038" s="401" t="n">
        <v>187</v>
      </c>
      <c r="GK1038" s="401" t="n">
        <v>188</v>
      </c>
      <c r="GL1038" s="401" t="n">
        <v>189</v>
      </c>
      <c r="GM1038" s="401" t="n">
        <v>190</v>
      </c>
      <c r="GN1038" s="401" t="n">
        <v>191</v>
      </c>
      <c r="GO1038" s="401" t="n">
        <v>192</v>
      </c>
      <c r="GP1038" s="401" t="n">
        <v>193</v>
      </c>
      <c r="GQ1038" s="401" t="n">
        <v>194</v>
      </c>
      <c r="GR1038" s="401" t="n">
        <v>195</v>
      </c>
      <c r="GS1038" s="401" t="n">
        <v>196</v>
      </c>
      <c r="GT1038" s="401" t="n">
        <v>197</v>
      </c>
      <c r="GU1038" s="401" t="n">
        <v>198</v>
      </c>
      <c r="GV1038" s="401" t="n">
        <v>199</v>
      </c>
      <c r="GW1038" s="401" t="n">
        <v>200</v>
      </c>
      <c r="GX1038" s="401" t="n">
        <v>201</v>
      </c>
      <c r="GY1038" s="401" t="n">
        <v>202</v>
      </c>
      <c r="GZ1038" s="401" t="n">
        <v>203</v>
      </c>
      <c r="HA1038" s="401" t="n">
        <v>204</v>
      </c>
      <c r="HB1038" s="401" t="n">
        <v>205</v>
      </c>
      <c r="HC1038" s="401" t="n">
        <v>206</v>
      </c>
      <c r="HD1038" s="401" t="n">
        <v>207</v>
      </c>
      <c r="HE1038" s="401" t="n">
        <v>208</v>
      </c>
      <c r="HF1038" s="401" t="n">
        <v>209</v>
      </c>
      <c r="HG1038" s="401" t="n">
        <v>210</v>
      </c>
    </row>
    <row r="1039" customFormat="false" ht="12.75" hidden="false" customHeight="false" outlineLevel="0" collapsed="false">
      <c r="E1039" s="401" t="s">
        <v>225</v>
      </c>
      <c r="F1039" s="401" t="n">
        <v>40</v>
      </c>
      <c r="G1039" s="401" t="n">
        <v>3</v>
      </c>
      <c r="H1039" s="401" t="n">
        <v>185</v>
      </c>
      <c r="I1039" s="401" t="n">
        <v>108</v>
      </c>
      <c r="J1039" s="401" t="n">
        <v>32</v>
      </c>
      <c r="K1039" s="401" t="n">
        <v>155</v>
      </c>
      <c r="L1039" s="401" t="n">
        <v>53</v>
      </c>
      <c r="M1039" s="401" t="n">
        <v>135</v>
      </c>
      <c r="N1039" s="401" t="n">
        <v>47</v>
      </c>
      <c r="O1039" s="401" t="n">
        <v>181</v>
      </c>
      <c r="P1039" s="401" t="n">
        <v>175</v>
      </c>
      <c r="Q1039" s="401" t="n">
        <v>76</v>
      </c>
      <c r="R1039" s="401" t="n">
        <v>100</v>
      </c>
      <c r="S1039" s="401" t="n">
        <v>95</v>
      </c>
      <c r="T1039" s="401" t="n">
        <v>66</v>
      </c>
      <c r="U1039" s="401" t="n">
        <v>204</v>
      </c>
      <c r="V1039" s="401" t="n">
        <v>159</v>
      </c>
      <c r="W1039" s="401" t="n">
        <v>77</v>
      </c>
      <c r="X1039" s="401" t="n">
        <v>18</v>
      </c>
      <c r="Y1039" s="401" t="n">
        <v>183</v>
      </c>
      <c r="Z1039" s="401" t="n">
        <v>37</v>
      </c>
      <c r="AA1039" s="401" t="n">
        <v>34</v>
      </c>
      <c r="AB1039" s="401" t="n">
        <v>86</v>
      </c>
      <c r="AC1039" s="401" t="n">
        <v>52</v>
      </c>
      <c r="AD1039" s="401" t="n">
        <v>141</v>
      </c>
      <c r="AE1039" s="401" t="n">
        <v>124</v>
      </c>
      <c r="AF1039" s="401" t="n">
        <v>208</v>
      </c>
      <c r="AG1039" s="401" t="n">
        <v>201</v>
      </c>
      <c r="AH1039" s="401" t="n">
        <v>193</v>
      </c>
      <c r="AI1039" s="401" t="n">
        <v>197</v>
      </c>
      <c r="AJ1039" s="401" t="n">
        <v>179</v>
      </c>
      <c r="AK1039" s="401" t="n">
        <v>164</v>
      </c>
      <c r="AL1039" s="401" t="n">
        <v>55</v>
      </c>
      <c r="AM1039" s="401" t="n">
        <v>142</v>
      </c>
      <c r="AN1039" s="401" t="n">
        <v>137</v>
      </c>
      <c r="AO1039" s="401" t="n">
        <v>190</v>
      </c>
      <c r="AP1039" s="401" t="n">
        <v>143</v>
      </c>
      <c r="AQ1039" s="401" t="n">
        <v>12</v>
      </c>
      <c r="AR1039" s="401" t="n">
        <v>36</v>
      </c>
      <c r="AS1039" s="401" t="n">
        <v>157</v>
      </c>
      <c r="AT1039" s="401" t="n">
        <v>54</v>
      </c>
      <c r="AU1039" s="401" t="n">
        <v>186</v>
      </c>
      <c r="AV1039" s="401" t="n">
        <v>109</v>
      </c>
      <c r="AW1039" s="401" t="n">
        <v>63</v>
      </c>
      <c r="AX1039" s="401" t="n">
        <v>82</v>
      </c>
      <c r="AY1039" s="401" t="n">
        <v>127</v>
      </c>
      <c r="AZ1039" s="401" t="n">
        <v>146</v>
      </c>
      <c r="BA1039" s="401" t="n">
        <v>51</v>
      </c>
      <c r="BB1039" s="401" t="n">
        <v>88</v>
      </c>
      <c r="BC1039" s="401" t="n">
        <v>61</v>
      </c>
      <c r="BD1039" s="401" t="n">
        <v>103</v>
      </c>
      <c r="BE1039" s="401" t="n">
        <v>189</v>
      </c>
      <c r="BF1039" s="401" t="n">
        <v>62</v>
      </c>
      <c r="BG1039" s="401" t="n">
        <v>177</v>
      </c>
      <c r="BH1039" s="401" t="n">
        <v>192</v>
      </c>
      <c r="BI1039" s="401" t="n">
        <v>139</v>
      </c>
      <c r="BJ1039" s="401" t="n">
        <v>99</v>
      </c>
      <c r="BK1039" s="401" t="n">
        <v>210</v>
      </c>
      <c r="BL1039" s="401" t="n">
        <v>115</v>
      </c>
      <c r="BM1039" s="401" t="n">
        <v>178</v>
      </c>
      <c r="BN1039" s="401" t="n">
        <v>68</v>
      </c>
      <c r="BO1039" s="401" t="n">
        <v>150</v>
      </c>
      <c r="BP1039" s="401" t="n">
        <v>167</v>
      </c>
      <c r="BQ1039" s="401" t="n">
        <v>206</v>
      </c>
      <c r="BR1039" s="401" t="n">
        <v>87</v>
      </c>
      <c r="BS1039" s="401" t="n">
        <v>199</v>
      </c>
      <c r="BT1039" s="401" t="n">
        <v>145</v>
      </c>
      <c r="BU1039" s="401" t="n">
        <v>112</v>
      </c>
      <c r="BV1039" s="401" t="n">
        <v>56</v>
      </c>
      <c r="BW1039" s="401" t="n">
        <v>202</v>
      </c>
      <c r="BX1039" s="401" t="n">
        <v>104</v>
      </c>
      <c r="BY1039" s="401" t="n">
        <v>128</v>
      </c>
      <c r="BZ1039" s="401" t="n">
        <v>132</v>
      </c>
      <c r="CA1039" s="401" t="n">
        <v>7</v>
      </c>
      <c r="CB1039" s="401" t="n">
        <v>44</v>
      </c>
      <c r="CC1039" s="401" t="n">
        <v>140</v>
      </c>
      <c r="CD1039" s="401" t="n">
        <v>50</v>
      </c>
      <c r="CE1039" s="401" t="n">
        <v>5</v>
      </c>
      <c r="CF1039" s="401" t="n">
        <v>102</v>
      </c>
      <c r="CG1039" s="401" t="n">
        <v>94</v>
      </c>
      <c r="CH1039" s="401" t="n">
        <v>117</v>
      </c>
      <c r="CI1039" s="401" t="n">
        <v>13</v>
      </c>
      <c r="CJ1039" s="401" t="n">
        <v>67</v>
      </c>
      <c r="CK1039" s="401" t="n">
        <v>156</v>
      </c>
      <c r="CL1039" s="401" t="n">
        <v>6</v>
      </c>
      <c r="CM1039" s="401" t="n">
        <v>9</v>
      </c>
      <c r="CN1039" s="401" t="n">
        <v>14</v>
      </c>
      <c r="CO1039" s="401" t="n">
        <v>92</v>
      </c>
      <c r="CP1039" s="401" t="n">
        <v>38</v>
      </c>
      <c r="CQ1039" s="401" t="n">
        <v>64</v>
      </c>
      <c r="CR1039" s="401" t="n">
        <v>129</v>
      </c>
      <c r="CS1039" s="401" t="n">
        <v>106</v>
      </c>
      <c r="CT1039" s="401" t="n">
        <v>131</v>
      </c>
      <c r="CU1039" s="401" t="n">
        <v>116</v>
      </c>
      <c r="CV1039" s="401" t="n">
        <v>2</v>
      </c>
      <c r="CW1039" s="401" t="n">
        <v>78</v>
      </c>
      <c r="CX1039" s="401" t="n">
        <v>174</v>
      </c>
      <c r="CY1039" s="401" t="n">
        <v>46</v>
      </c>
      <c r="CZ1039" s="401" t="n">
        <v>188</v>
      </c>
      <c r="DA1039" s="401" t="n">
        <v>42</v>
      </c>
      <c r="DB1039" s="401" t="n">
        <v>30</v>
      </c>
      <c r="DC1039" s="401" t="n">
        <v>161</v>
      </c>
      <c r="DD1039" s="401" t="n">
        <v>74</v>
      </c>
      <c r="DE1039" s="401" t="n">
        <v>176</v>
      </c>
      <c r="DF1039" s="401" t="n">
        <v>81</v>
      </c>
      <c r="DG1039" s="401" t="n">
        <v>152</v>
      </c>
      <c r="DH1039" s="401" t="n">
        <v>138</v>
      </c>
      <c r="DI1039" s="401" t="n">
        <v>170</v>
      </c>
      <c r="DJ1039" s="401" t="n">
        <v>147</v>
      </c>
      <c r="DK1039" s="401" t="n">
        <v>121</v>
      </c>
      <c r="DL1039" s="401" t="n">
        <v>209</v>
      </c>
      <c r="DM1039" s="401" t="n">
        <v>41</v>
      </c>
      <c r="DN1039" s="401" t="n">
        <v>144</v>
      </c>
      <c r="DO1039" s="401" t="n">
        <v>22</v>
      </c>
      <c r="DP1039" s="401" t="n">
        <v>171</v>
      </c>
      <c r="DQ1039" s="401" t="n">
        <v>73</v>
      </c>
      <c r="DR1039" s="401" t="n">
        <v>43</v>
      </c>
      <c r="DS1039" s="401" t="n">
        <v>70</v>
      </c>
      <c r="DT1039" s="401" t="n">
        <v>118</v>
      </c>
      <c r="DU1039" s="401" t="n">
        <v>172</v>
      </c>
      <c r="DV1039" s="401" t="n">
        <v>23</v>
      </c>
      <c r="DW1039" s="401" t="n">
        <v>205</v>
      </c>
      <c r="DX1039" s="401" t="n">
        <v>72</v>
      </c>
      <c r="DY1039" s="401" t="n">
        <v>123</v>
      </c>
      <c r="DZ1039" s="401" t="n">
        <v>162</v>
      </c>
      <c r="EA1039" s="401" t="n">
        <v>75</v>
      </c>
      <c r="EB1039" s="401" t="n">
        <v>69</v>
      </c>
      <c r="EC1039" s="401" t="n">
        <v>149</v>
      </c>
      <c r="ED1039" s="401" t="n">
        <v>90</v>
      </c>
      <c r="EE1039" s="401" t="n">
        <v>134</v>
      </c>
      <c r="EF1039" s="401" t="n">
        <v>114</v>
      </c>
      <c r="EG1039" s="401" t="n">
        <v>19</v>
      </c>
      <c r="EH1039" s="401" t="n">
        <v>169</v>
      </c>
      <c r="EI1039" s="401" t="n">
        <v>31</v>
      </c>
      <c r="EJ1039" s="401" t="n">
        <v>126</v>
      </c>
      <c r="EK1039" s="401" t="n">
        <v>59</v>
      </c>
      <c r="EL1039" s="401" t="n">
        <v>180</v>
      </c>
      <c r="EM1039" s="401" t="n">
        <v>182</v>
      </c>
      <c r="EN1039" s="401" t="n">
        <v>15</v>
      </c>
      <c r="EO1039" s="401" t="n">
        <v>168</v>
      </c>
      <c r="EP1039" s="401" t="n">
        <v>49</v>
      </c>
      <c r="EQ1039" s="401" t="n">
        <v>200</v>
      </c>
      <c r="ER1039" s="401" t="n">
        <v>20</v>
      </c>
      <c r="ES1039" s="401" t="n">
        <v>58</v>
      </c>
      <c r="ET1039" s="401" t="n">
        <v>28</v>
      </c>
      <c r="EU1039" s="401" t="n">
        <v>184</v>
      </c>
      <c r="EV1039" s="401" t="n">
        <v>148</v>
      </c>
      <c r="EW1039" s="401" t="n">
        <v>122</v>
      </c>
      <c r="EX1039" s="401" t="n">
        <v>45</v>
      </c>
      <c r="EY1039" s="401" t="n">
        <v>26</v>
      </c>
      <c r="EZ1039" s="401" t="n">
        <v>35</v>
      </c>
      <c r="FA1039" s="401" t="n">
        <v>110</v>
      </c>
      <c r="FB1039" s="401" t="n">
        <v>160</v>
      </c>
      <c r="FC1039" s="401" t="n">
        <v>207</v>
      </c>
      <c r="FD1039" s="401" t="n">
        <v>27</v>
      </c>
      <c r="FE1039" s="401" t="n">
        <v>105</v>
      </c>
      <c r="FF1039" s="401" t="n">
        <v>39</v>
      </c>
      <c r="FG1039" s="401" t="n">
        <v>154</v>
      </c>
      <c r="FH1039" s="401" t="n">
        <v>85</v>
      </c>
      <c r="FI1039" s="401" t="n">
        <v>21</v>
      </c>
      <c r="FJ1039" s="401" t="n">
        <v>84</v>
      </c>
      <c r="FK1039" s="401" t="n">
        <v>8</v>
      </c>
      <c r="FL1039" s="401" t="n">
        <v>195</v>
      </c>
      <c r="FM1039" s="401" t="n">
        <v>198</v>
      </c>
      <c r="FN1039" s="401" t="n">
        <v>187</v>
      </c>
      <c r="FO1039" s="401" t="n">
        <v>153</v>
      </c>
      <c r="FP1039" s="401" t="n">
        <v>113</v>
      </c>
      <c r="FQ1039" s="401" t="n">
        <v>97</v>
      </c>
      <c r="FR1039" s="401" t="n">
        <v>11</v>
      </c>
      <c r="FS1039" s="401" t="n">
        <v>24</v>
      </c>
      <c r="FT1039" s="401" t="n">
        <v>60</v>
      </c>
      <c r="FU1039" s="401" t="n">
        <v>25</v>
      </c>
      <c r="FV1039" s="401" t="n">
        <v>96</v>
      </c>
      <c r="FW1039" s="401" t="n">
        <v>83</v>
      </c>
      <c r="FX1039" s="401" t="n">
        <v>133</v>
      </c>
      <c r="FY1039" s="401" t="n">
        <v>79</v>
      </c>
      <c r="FZ1039" s="401" t="n">
        <v>196</v>
      </c>
      <c r="GA1039" s="401" t="n">
        <v>130</v>
      </c>
      <c r="GB1039" s="401" t="n">
        <v>166</v>
      </c>
      <c r="GC1039" s="401" t="n">
        <v>48</v>
      </c>
      <c r="GD1039" s="401" t="n">
        <v>120</v>
      </c>
      <c r="GE1039" s="401" t="n">
        <v>173</v>
      </c>
      <c r="GF1039" s="401" t="n">
        <v>111</v>
      </c>
      <c r="GG1039" s="401" t="n">
        <v>107</v>
      </c>
      <c r="GH1039" s="401" t="n">
        <v>91</v>
      </c>
      <c r="GI1039" s="401" t="n">
        <v>163</v>
      </c>
      <c r="GJ1039" s="401" t="n">
        <v>80</v>
      </c>
      <c r="GK1039" s="401" t="n">
        <v>4</v>
      </c>
      <c r="GL1039" s="401" t="n">
        <v>71</v>
      </c>
      <c r="GM1039" s="401" t="n">
        <v>194</v>
      </c>
      <c r="GN1039" s="401" t="n">
        <v>119</v>
      </c>
      <c r="GO1039" s="401" t="n">
        <v>158</v>
      </c>
      <c r="GP1039" s="401" t="n">
        <v>17</v>
      </c>
      <c r="GQ1039" s="401" t="n">
        <v>57</v>
      </c>
      <c r="GR1039" s="401" t="n">
        <v>89</v>
      </c>
      <c r="GS1039" s="401" t="n">
        <v>33</v>
      </c>
      <c r="GT1039" s="401" t="n">
        <v>10</v>
      </c>
      <c r="GU1039" s="401" t="n">
        <v>16</v>
      </c>
      <c r="GV1039" s="401" t="n">
        <v>151</v>
      </c>
      <c r="GW1039" s="401" t="n">
        <v>93</v>
      </c>
      <c r="GX1039" s="401" t="n">
        <v>165</v>
      </c>
      <c r="GY1039" s="401" t="n">
        <v>65</v>
      </c>
      <c r="GZ1039" s="401" t="n">
        <v>125</v>
      </c>
      <c r="HA1039" s="401" t="n">
        <v>136</v>
      </c>
      <c r="HB1039" s="401" t="n">
        <v>98</v>
      </c>
      <c r="HC1039" s="401" t="n">
        <v>29</v>
      </c>
      <c r="HD1039" s="401" t="n">
        <v>203</v>
      </c>
      <c r="HE1039" s="401" t="n">
        <v>1</v>
      </c>
      <c r="HF1039" s="401" t="n">
        <v>101</v>
      </c>
      <c r="HG1039" s="401" t="n">
        <v>191</v>
      </c>
    </row>
    <row r="1040" customFormat="false" ht="12.75" hidden="false" customHeight="false" outlineLevel="0" collapsed="false">
      <c r="E1040" s="401" t="s">
        <v>227</v>
      </c>
      <c r="F1040" s="401" t="n">
        <v>45</v>
      </c>
      <c r="G1040" s="401" t="n">
        <v>83</v>
      </c>
      <c r="H1040" s="401" t="n">
        <v>65</v>
      </c>
      <c r="I1040" s="401" t="n">
        <v>175</v>
      </c>
      <c r="J1040" s="401" t="n">
        <v>176</v>
      </c>
      <c r="K1040" s="401" t="n">
        <v>50</v>
      </c>
      <c r="L1040" s="401" t="n">
        <v>206</v>
      </c>
      <c r="M1040" s="401" t="n">
        <v>104</v>
      </c>
      <c r="N1040" s="401" t="n">
        <v>81</v>
      </c>
      <c r="O1040" s="401" t="n">
        <v>73</v>
      </c>
      <c r="P1040" s="401" t="n">
        <v>134</v>
      </c>
      <c r="Q1040" s="401" t="n">
        <v>193</v>
      </c>
      <c r="R1040" s="401" t="n">
        <v>162</v>
      </c>
      <c r="S1040" s="401" t="n">
        <v>66</v>
      </c>
      <c r="T1040" s="401" t="n">
        <v>151</v>
      </c>
      <c r="U1040" s="401" t="n">
        <v>154</v>
      </c>
      <c r="V1040" s="401" t="n">
        <v>168</v>
      </c>
      <c r="W1040" s="401" t="n">
        <v>142</v>
      </c>
      <c r="X1040" s="401" t="n">
        <v>208</v>
      </c>
      <c r="Y1040" s="401" t="n">
        <v>46</v>
      </c>
      <c r="Z1040" s="401" t="n">
        <v>125</v>
      </c>
      <c r="AA1040" s="401" t="n">
        <v>20</v>
      </c>
      <c r="AB1040" s="401" t="n">
        <v>184</v>
      </c>
      <c r="AC1040" s="401" t="n">
        <v>68</v>
      </c>
      <c r="AD1040" s="401" t="n">
        <v>97</v>
      </c>
      <c r="AE1040" s="401" t="n">
        <v>98</v>
      </c>
      <c r="AF1040" s="401" t="n">
        <v>6</v>
      </c>
      <c r="AG1040" s="401" t="n">
        <v>2</v>
      </c>
      <c r="AH1040" s="401" t="n">
        <v>181</v>
      </c>
      <c r="AI1040" s="401" t="n">
        <v>128</v>
      </c>
      <c r="AJ1040" s="401" t="n">
        <v>194</v>
      </c>
      <c r="AK1040" s="401" t="n">
        <v>36</v>
      </c>
      <c r="AL1040" s="401" t="n">
        <v>197</v>
      </c>
      <c r="AM1040" s="401" t="n">
        <v>167</v>
      </c>
      <c r="AN1040" s="401" t="n">
        <v>113</v>
      </c>
      <c r="AO1040" s="401" t="n">
        <v>24</v>
      </c>
      <c r="AP1040" s="401" t="n">
        <v>133</v>
      </c>
      <c r="AQ1040" s="401" t="n">
        <v>150</v>
      </c>
      <c r="AR1040" s="401" t="n">
        <v>78</v>
      </c>
      <c r="AS1040" s="401" t="n">
        <v>41</v>
      </c>
      <c r="AT1040" s="401" t="n">
        <v>52</v>
      </c>
      <c r="AU1040" s="401" t="n">
        <v>58</v>
      </c>
      <c r="AV1040" s="401" t="n">
        <v>207</v>
      </c>
      <c r="AW1040" s="401" t="n">
        <v>77</v>
      </c>
      <c r="AX1040" s="401" t="n">
        <v>132</v>
      </c>
      <c r="AY1040" s="401" t="n">
        <v>170</v>
      </c>
      <c r="AZ1040" s="401" t="n">
        <v>178</v>
      </c>
      <c r="BA1040" s="401" t="n">
        <v>39</v>
      </c>
      <c r="BB1040" s="401" t="n">
        <v>16</v>
      </c>
      <c r="BC1040" s="401" t="n">
        <v>186</v>
      </c>
      <c r="BD1040" s="401" t="n">
        <v>15</v>
      </c>
      <c r="BE1040" s="401" t="n">
        <v>144</v>
      </c>
      <c r="BF1040" s="401" t="n">
        <v>32</v>
      </c>
      <c r="BG1040" s="401" t="n">
        <v>75</v>
      </c>
      <c r="BH1040" s="401" t="n">
        <v>139</v>
      </c>
      <c r="BI1040" s="401" t="n">
        <v>70</v>
      </c>
      <c r="BJ1040" s="401" t="n">
        <v>101</v>
      </c>
      <c r="BK1040" s="401" t="n">
        <v>180</v>
      </c>
      <c r="BL1040" s="401" t="n">
        <v>33</v>
      </c>
      <c r="BM1040" s="401" t="n">
        <v>114</v>
      </c>
      <c r="BN1040" s="401" t="n">
        <v>137</v>
      </c>
      <c r="BO1040" s="401" t="n">
        <v>160</v>
      </c>
      <c r="BP1040" s="401" t="n">
        <v>129</v>
      </c>
      <c r="BQ1040" s="401" t="n">
        <v>8</v>
      </c>
      <c r="BR1040" s="401" t="n">
        <v>76</v>
      </c>
      <c r="BS1040" s="401" t="n">
        <v>7</v>
      </c>
      <c r="BT1040" s="401" t="n">
        <v>118</v>
      </c>
      <c r="BU1040" s="401" t="n">
        <v>84</v>
      </c>
      <c r="BV1040" s="401" t="n">
        <v>91</v>
      </c>
      <c r="BW1040" s="401" t="n">
        <v>153</v>
      </c>
      <c r="BX1040" s="401" t="n">
        <v>107</v>
      </c>
      <c r="BY1040" s="401" t="n">
        <v>60</v>
      </c>
      <c r="BZ1040" s="401" t="n">
        <v>191</v>
      </c>
      <c r="CA1040" s="401" t="n">
        <v>163</v>
      </c>
      <c r="CB1040" s="401" t="n">
        <v>49</v>
      </c>
      <c r="CC1040" s="401" t="n">
        <v>192</v>
      </c>
      <c r="CD1040" s="401" t="n">
        <v>166</v>
      </c>
      <c r="CE1040" s="401" t="n">
        <v>71</v>
      </c>
      <c r="CF1040" s="401" t="n">
        <v>3</v>
      </c>
      <c r="CG1040" s="401" t="n">
        <v>54</v>
      </c>
      <c r="CH1040" s="401" t="n">
        <v>195</v>
      </c>
      <c r="CI1040" s="401" t="n">
        <v>5</v>
      </c>
      <c r="CJ1040" s="401" t="n">
        <v>105</v>
      </c>
      <c r="CK1040" s="401" t="n">
        <v>141</v>
      </c>
      <c r="CL1040" s="401" t="n">
        <v>161</v>
      </c>
      <c r="CM1040" s="401" t="n">
        <v>90</v>
      </c>
      <c r="CN1040" s="401" t="n">
        <v>28</v>
      </c>
      <c r="CO1040" s="401" t="n">
        <v>187</v>
      </c>
      <c r="CP1040" s="401" t="n">
        <v>62</v>
      </c>
      <c r="CQ1040" s="401" t="n">
        <v>147</v>
      </c>
      <c r="CR1040" s="401" t="n">
        <v>14</v>
      </c>
      <c r="CS1040" s="401" t="n">
        <v>108</v>
      </c>
      <c r="CT1040" s="401" t="n">
        <v>202</v>
      </c>
      <c r="CU1040" s="401" t="n">
        <v>26</v>
      </c>
      <c r="CV1040" s="401" t="n">
        <v>72</v>
      </c>
      <c r="CW1040" s="401" t="n">
        <v>44</v>
      </c>
      <c r="CX1040" s="401" t="n">
        <v>18</v>
      </c>
      <c r="CY1040" s="401" t="n">
        <v>172</v>
      </c>
      <c r="CZ1040" s="401" t="n">
        <v>13</v>
      </c>
      <c r="DA1040" s="401" t="n">
        <v>31</v>
      </c>
      <c r="DB1040" s="401" t="n">
        <v>48</v>
      </c>
      <c r="DC1040" s="401" t="n">
        <v>135</v>
      </c>
      <c r="DD1040" s="401" t="n">
        <v>42</v>
      </c>
      <c r="DE1040" s="401" t="n">
        <v>30</v>
      </c>
      <c r="DF1040" s="401" t="n">
        <v>119</v>
      </c>
      <c r="DG1040" s="401" t="n">
        <v>110</v>
      </c>
      <c r="DH1040" s="401" t="n">
        <v>100</v>
      </c>
      <c r="DI1040" s="401" t="n">
        <v>189</v>
      </c>
      <c r="DJ1040" s="401" t="n">
        <v>86</v>
      </c>
      <c r="DK1040" s="401" t="n">
        <v>146</v>
      </c>
      <c r="DL1040" s="401" t="n">
        <v>123</v>
      </c>
      <c r="DM1040" s="401" t="n">
        <v>59</v>
      </c>
      <c r="DN1040" s="401" t="n">
        <v>159</v>
      </c>
      <c r="DO1040" s="401" t="n">
        <v>1</v>
      </c>
      <c r="DP1040" s="401" t="n">
        <v>17</v>
      </c>
      <c r="DQ1040" s="401" t="n">
        <v>169</v>
      </c>
      <c r="DR1040" s="401" t="n">
        <v>4</v>
      </c>
      <c r="DS1040" s="401" t="n">
        <v>69</v>
      </c>
      <c r="DT1040" s="401" t="n">
        <v>35</v>
      </c>
      <c r="DU1040" s="401" t="n">
        <v>143</v>
      </c>
      <c r="DV1040" s="401" t="n">
        <v>34</v>
      </c>
      <c r="DW1040" s="401" t="n">
        <v>183</v>
      </c>
      <c r="DX1040" s="401" t="n">
        <v>19</v>
      </c>
      <c r="DY1040" s="401" t="n">
        <v>201</v>
      </c>
      <c r="DZ1040" s="401" t="n">
        <v>92</v>
      </c>
      <c r="EA1040" s="401" t="n">
        <v>47</v>
      </c>
      <c r="EB1040" s="401" t="n">
        <v>149</v>
      </c>
      <c r="EC1040" s="401" t="n">
        <v>102</v>
      </c>
      <c r="ED1040" s="401" t="n">
        <v>158</v>
      </c>
      <c r="EE1040" s="401" t="n">
        <v>79</v>
      </c>
      <c r="EF1040" s="401" t="n">
        <v>99</v>
      </c>
      <c r="EG1040" s="401" t="n">
        <v>63</v>
      </c>
      <c r="EH1040" s="401" t="n">
        <v>140</v>
      </c>
      <c r="EI1040" s="401" t="n">
        <v>37</v>
      </c>
      <c r="EJ1040" s="401" t="n">
        <v>117</v>
      </c>
      <c r="EK1040" s="401" t="n">
        <v>145</v>
      </c>
      <c r="EL1040" s="401" t="n">
        <v>11</v>
      </c>
      <c r="EM1040" s="401" t="n">
        <v>80</v>
      </c>
      <c r="EN1040" s="401" t="n">
        <v>196</v>
      </c>
      <c r="EO1040" s="401" t="n">
        <v>179</v>
      </c>
      <c r="EP1040" s="401" t="n">
        <v>89</v>
      </c>
      <c r="EQ1040" s="401" t="n">
        <v>190</v>
      </c>
      <c r="ER1040" s="401" t="n">
        <v>22</v>
      </c>
      <c r="ES1040" s="401" t="n">
        <v>43</v>
      </c>
      <c r="ET1040" s="401" t="n">
        <v>112</v>
      </c>
      <c r="EU1040" s="401" t="n">
        <v>95</v>
      </c>
      <c r="EV1040" s="401" t="n">
        <v>165</v>
      </c>
      <c r="EW1040" s="401" t="n">
        <v>205</v>
      </c>
      <c r="EX1040" s="401" t="n">
        <v>111</v>
      </c>
      <c r="EY1040" s="401" t="n">
        <v>9</v>
      </c>
      <c r="EZ1040" s="401" t="n">
        <v>64</v>
      </c>
      <c r="FA1040" s="401" t="n">
        <v>199</v>
      </c>
      <c r="FB1040" s="401" t="n">
        <v>174</v>
      </c>
      <c r="FC1040" s="401" t="n">
        <v>23</v>
      </c>
      <c r="FD1040" s="401" t="n">
        <v>12</v>
      </c>
      <c r="FE1040" s="401" t="n">
        <v>85</v>
      </c>
      <c r="FF1040" s="401" t="n">
        <v>93</v>
      </c>
      <c r="FG1040" s="401" t="n">
        <v>164</v>
      </c>
      <c r="FH1040" s="401" t="n">
        <v>122</v>
      </c>
      <c r="FI1040" s="401" t="n">
        <v>131</v>
      </c>
      <c r="FJ1040" s="401" t="n">
        <v>87</v>
      </c>
      <c r="FK1040" s="401" t="n">
        <v>21</v>
      </c>
      <c r="FL1040" s="401" t="n">
        <v>61</v>
      </c>
      <c r="FM1040" s="401" t="n">
        <v>120</v>
      </c>
      <c r="FN1040" s="401" t="n">
        <v>148</v>
      </c>
      <c r="FO1040" s="401" t="n">
        <v>210</v>
      </c>
      <c r="FP1040" s="401" t="n">
        <v>185</v>
      </c>
      <c r="FQ1040" s="401" t="n">
        <v>157</v>
      </c>
      <c r="FR1040" s="401" t="n">
        <v>203</v>
      </c>
      <c r="FS1040" s="401" t="n">
        <v>96</v>
      </c>
      <c r="FT1040" s="401" t="n">
        <v>94</v>
      </c>
      <c r="FU1040" s="401" t="n">
        <v>209</v>
      </c>
      <c r="FV1040" s="401" t="n">
        <v>57</v>
      </c>
      <c r="FW1040" s="401" t="n">
        <v>106</v>
      </c>
      <c r="FX1040" s="401" t="n">
        <v>127</v>
      </c>
      <c r="FY1040" s="401" t="n">
        <v>130</v>
      </c>
      <c r="FZ1040" s="401" t="n">
        <v>88</v>
      </c>
      <c r="GA1040" s="401" t="n">
        <v>29</v>
      </c>
      <c r="GB1040" s="401" t="n">
        <v>155</v>
      </c>
      <c r="GC1040" s="401" t="n">
        <v>56</v>
      </c>
      <c r="GD1040" s="401" t="n">
        <v>115</v>
      </c>
      <c r="GE1040" s="401" t="n">
        <v>126</v>
      </c>
      <c r="GF1040" s="401" t="n">
        <v>124</v>
      </c>
      <c r="GG1040" s="401" t="n">
        <v>171</v>
      </c>
      <c r="GH1040" s="401" t="n">
        <v>138</v>
      </c>
      <c r="GI1040" s="401" t="n">
        <v>198</v>
      </c>
      <c r="GJ1040" s="401" t="n">
        <v>38</v>
      </c>
      <c r="GK1040" s="401" t="n">
        <v>177</v>
      </c>
      <c r="GL1040" s="401" t="n">
        <v>152</v>
      </c>
      <c r="GM1040" s="401" t="n">
        <v>156</v>
      </c>
      <c r="GN1040" s="401" t="n">
        <v>200</v>
      </c>
      <c r="GO1040" s="401" t="n">
        <v>188</v>
      </c>
      <c r="GP1040" s="401" t="n">
        <v>116</v>
      </c>
      <c r="GQ1040" s="401" t="n">
        <v>103</v>
      </c>
      <c r="GR1040" s="401" t="n">
        <v>67</v>
      </c>
      <c r="GS1040" s="401" t="n">
        <v>27</v>
      </c>
      <c r="GT1040" s="401" t="n">
        <v>55</v>
      </c>
      <c r="GU1040" s="401" t="n">
        <v>10</v>
      </c>
      <c r="GV1040" s="401" t="n">
        <v>121</v>
      </c>
      <c r="GW1040" s="401" t="n">
        <v>204</v>
      </c>
      <c r="GX1040" s="401" t="n">
        <v>82</v>
      </c>
      <c r="GY1040" s="401" t="n">
        <v>40</v>
      </c>
      <c r="GZ1040" s="401" t="n">
        <v>25</v>
      </c>
      <c r="HA1040" s="401" t="n">
        <v>53</v>
      </c>
      <c r="HB1040" s="401" t="n">
        <v>173</v>
      </c>
      <c r="HC1040" s="401" t="n">
        <v>109</v>
      </c>
      <c r="HD1040" s="401" t="n">
        <v>74</v>
      </c>
      <c r="HE1040" s="401" t="n">
        <v>136</v>
      </c>
      <c r="HF1040" s="401" t="n">
        <v>182</v>
      </c>
      <c r="HG1040" s="401" t="n">
        <v>51</v>
      </c>
    </row>
    <row r="1042" customFormat="false" ht="12.75" hidden="false" customHeight="false" outlineLevel="0" collapsed="false">
      <c r="D1042" s="446" t="n">
        <v>211</v>
      </c>
      <c r="E1042" s="39" t="s">
        <v>250</v>
      </c>
    </row>
    <row r="1043" customFormat="false" ht="12.75" hidden="false" customHeight="false" outlineLevel="0" collapsed="false">
      <c r="E1043" s="401" t="s">
        <v>198</v>
      </c>
      <c r="F1043" s="401" t="n">
        <v>1</v>
      </c>
      <c r="G1043" s="401" t="n">
        <v>2</v>
      </c>
      <c r="H1043" s="401" t="n">
        <v>3</v>
      </c>
      <c r="I1043" s="401" t="n">
        <v>4</v>
      </c>
      <c r="J1043" s="401" t="n">
        <v>5</v>
      </c>
      <c r="K1043" s="401" t="n">
        <v>6</v>
      </c>
      <c r="L1043" s="401" t="n">
        <v>7</v>
      </c>
      <c r="M1043" s="401" t="n">
        <v>8</v>
      </c>
      <c r="N1043" s="401" t="n">
        <v>9</v>
      </c>
      <c r="O1043" s="401" t="n">
        <v>10</v>
      </c>
      <c r="P1043" s="401" t="n">
        <v>11</v>
      </c>
      <c r="Q1043" s="401" t="n">
        <v>12</v>
      </c>
      <c r="R1043" s="401" t="n">
        <v>13</v>
      </c>
      <c r="S1043" s="401" t="n">
        <v>14</v>
      </c>
      <c r="T1043" s="401" t="n">
        <v>15</v>
      </c>
      <c r="U1043" s="401" t="n">
        <v>16</v>
      </c>
      <c r="V1043" s="401" t="n">
        <v>17</v>
      </c>
      <c r="W1043" s="401" t="n">
        <v>18</v>
      </c>
      <c r="X1043" s="401" t="n">
        <v>19</v>
      </c>
      <c r="Y1043" s="401" t="n">
        <v>20</v>
      </c>
      <c r="Z1043" s="401" t="n">
        <v>21</v>
      </c>
      <c r="AA1043" s="401" t="n">
        <v>22</v>
      </c>
      <c r="AB1043" s="401" t="n">
        <v>23</v>
      </c>
      <c r="AC1043" s="401" t="n">
        <v>24</v>
      </c>
      <c r="AD1043" s="401" t="n">
        <v>25</v>
      </c>
      <c r="AE1043" s="401" t="n">
        <v>26</v>
      </c>
      <c r="AF1043" s="401" t="n">
        <v>27</v>
      </c>
      <c r="AG1043" s="401" t="n">
        <v>28</v>
      </c>
      <c r="AH1043" s="401" t="n">
        <v>29</v>
      </c>
      <c r="AI1043" s="401" t="n">
        <v>30</v>
      </c>
      <c r="AJ1043" s="401" t="n">
        <v>31</v>
      </c>
      <c r="AK1043" s="401" t="n">
        <v>32</v>
      </c>
      <c r="AL1043" s="401" t="n">
        <v>33</v>
      </c>
      <c r="AM1043" s="401" t="n">
        <v>34</v>
      </c>
      <c r="AN1043" s="401" t="n">
        <v>35</v>
      </c>
      <c r="AO1043" s="401" t="n">
        <v>36</v>
      </c>
      <c r="AP1043" s="401" t="n">
        <v>37</v>
      </c>
      <c r="AQ1043" s="401" t="n">
        <v>38</v>
      </c>
      <c r="AR1043" s="401" t="n">
        <v>39</v>
      </c>
      <c r="AS1043" s="401" t="n">
        <v>40</v>
      </c>
      <c r="AT1043" s="401" t="n">
        <v>41</v>
      </c>
      <c r="AU1043" s="401" t="n">
        <v>42</v>
      </c>
      <c r="AV1043" s="401" t="n">
        <v>43</v>
      </c>
      <c r="AW1043" s="401" t="n">
        <v>44</v>
      </c>
      <c r="AX1043" s="401" t="n">
        <v>45</v>
      </c>
      <c r="AY1043" s="401" t="n">
        <v>46</v>
      </c>
      <c r="AZ1043" s="401" t="n">
        <v>47</v>
      </c>
      <c r="BA1043" s="401" t="n">
        <v>48</v>
      </c>
      <c r="BB1043" s="401" t="n">
        <v>49</v>
      </c>
      <c r="BC1043" s="401" t="n">
        <v>50</v>
      </c>
      <c r="BD1043" s="401" t="n">
        <v>51</v>
      </c>
      <c r="BE1043" s="401" t="n">
        <v>52</v>
      </c>
      <c r="BF1043" s="401" t="n">
        <v>53</v>
      </c>
      <c r="BG1043" s="401" t="n">
        <v>54</v>
      </c>
      <c r="BH1043" s="401" t="n">
        <v>55</v>
      </c>
      <c r="BI1043" s="401" t="n">
        <v>56</v>
      </c>
      <c r="BJ1043" s="401" t="n">
        <v>57</v>
      </c>
      <c r="BK1043" s="401" t="n">
        <v>58</v>
      </c>
      <c r="BL1043" s="401" t="n">
        <v>59</v>
      </c>
      <c r="BM1043" s="401" t="n">
        <v>60</v>
      </c>
      <c r="BN1043" s="401" t="n">
        <v>61</v>
      </c>
      <c r="BO1043" s="401" t="n">
        <v>62</v>
      </c>
      <c r="BP1043" s="401" t="n">
        <v>63</v>
      </c>
      <c r="BQ1043" s="401" t="n">
        <v>64</v>
      </c>
      <c r="BR1043" s="401" t="n">
        <v>65</v>
      </c>
      <c r="BS1043" s="401" t="n">
        <v>66</v>
      </c>
      <c r="BT1043" s="401" t="n">
        <v>67</v>
      </c>
      <c r="BU1043" s="401" t="n">
        <v>68</v>
      </c>
      <c r="BV1043" s="401" t="n">
        <v>69</v>
      </c>
      <c r="BW1043" s="401" t="n">
        <v>70</v>
      </c>
      <c r="BX1043" s="401" t="n">
        <v>71</v>
      </c>
      <c r="BY1043" s="401" t="n">
        <v>72</v>
      </c>
      <c r="BZ1043" s="401" t="n">
        <v>73</v>
      </c>
      <c r="CA1043" s="401" t="n">
        <v>74</v>
      </c>
      <c r="CB1043" s="401" t="n">
        <v>75</v>
      </c>
      <c r="CC1043" s="401" t="n">
        <v>76</v>
      </c>
      <c r="CD1043" s="401" t="n">
        <v>77</v>
      </c>
      <c r="CE1043" s="401" t="n">
        <v>78</v>
      </c>
      <c r="CF1043" s="401" t="n">
        <v>79</v>
      </c>
      <c r="CG1043" s="401" t="n">
        <v>80</v>
      </c>
      <c r="CH1043" s="401" t="n">
        <v>81</v>
      </c>
      <c r="CI1043" s="401" t="n">
        <v>82</v>
      </c>
      <c r="CJ1043" s="401" t="n">
        <v>83</v>
      </c>
      <c r="CK1043" s="401" t="n">
        <v>84</v>
      </c>
      <c r="CL1043" s="401" t="n">
        <v>85</v>
      </c>
      <c r="CM1043" s="401" t="n">
        <v>86</v>
      </c>
      <c r="CN1043" s="401" t="n">
        <v>87</v>
      </c>
      <c r="CO1043" s="401" t="n">
        <v>88</v>
      </c>
      <c r="CP1043" s="401" t="n">
        <v>89</v>
      </c>
      <c r="CQ1043" s="401" t="n">
        <v>90</v>
      </c>
      <c r="CR1043" s="401" t="n">
        <v>91</v>
      </c>
      <c r="CS1043" s="401" t="n">
        <v>92</v>
      </c>
      <c r="CT1043" s="401" t="n">
        <v>93</v>
      </c>
      <c r="CU1043" s="401" t="n">
        <v>94</v>
      </c>
      <c r="CV1043" s="401" t="n">
        <v>95</v>
      </c>
      <c r="CW1043" s="401" t="n">
        <v>96</v>
      </c>
      <c r="CX1043" s="401" t="n">
        <v>97</v>
      </c>
      <c r="CY1043" s="401" t="n">
        <v>98</v>
      </c>
      <c r="CZ1043" s="401" t="n">
        <v>99</v>
      </c>
      <c r="DA1043" s="401" t="n">
        <v>100</v>
      </c>
      <c r="DB1043" s="401" t="n">
        <v>101</v>
      </c>
      <c r="DC1043" s="401" t="n">
        <v>102</v>
      </c>
      <c r="DD1043" s="401" t="n">
        <v>103</v>
      </c>
      <c r="DE1043" s="401" t="n">
        <v>104</v>
      </c>
      <c r="DF1043" s="401" t="n">
        <v>105</v>
      </c>
      <c r="DG1043" s="401" t="n">
        <v>106</v>
      </c>
      <c r="DH1043" s="401" t="n">
        <v>107</v>
      </c>
      <c r="DI1043" s="401" t="n">
        <v>108</v>
      </c>
      <c r="DJ1043" s="401" t="n">
        <v>109</v>
      </c>
      <c r="DK1043" s="401" t="n">
        <v>110</v>
      </c>
      <c r="DL1043" s="401" t="n">
        <v>111</v>
      </c>
      <c r="DM1043" s="401" t="n">
        <v>112</v>
      </c>
      <c r="DN1043" s="401" t="n">
        <v>113</v>
      </c>
      <c r="DO1043" s="401" t="n">
        <v>114</v>
      </c>
      <c r="DP1043" s="401" t="n">
        <v>115</v>
      </c>
      <c r="DQ1043" s="401" t="n">
        <v>116</v>
      </c>
      <c r="DR1043" s="401" t="n">
        <v>117</v>
      </c>
      <c r="DS1043" s="401" t="n">
        <v>118</v>
      </c>
      <c r="DT1043" s="401" t="n">
        <v>119</v>
      </c>
      <c r="DU1043" s="401" t="n">
        <v>120</v>
      </c>
      <c r="DV1043" s="401" t="n">
        <v>121</v>
      </c>
      <c r="DW1043" s="401" t="n">
        <v>122</v>
      </c>
      <c r="DX1043" s="401" t="n">
        <v>123</v>
      </c>
      <c r="DY1043" s="401" t="n">
        <v>124</v>
      </c>
      <c r="DZ1043" s="401" t="n">
        <v>125</v>
      </c>
      <c r="EA1043" s="401" t="n">
        <v>126</v>
      </c>
      <c r="EB1043" s="401" t="n">
        <v>127</v>
      </c>
      <c r="EC1043" s="401" t="n">
        <v>128</v>
      </c>
      <c r="ED1043" s="401" t="n">
        <v>129</v>
      </c>
      <c r="EE1043" s="401" t="n">
        <v>130</v>
      </c>
      <c r="EF1043" s="401" t="n">
        <v>131</v>
      </c>
      <c r="EG1043" s="401" t="n">
        <v>132</v>
      </c>
      <c r="EH1043" s="401" t="n">
        <v>133</v>
      </c>
      <c r="EI1043" s="401" t="n">
        <v>134</v>
      </c>
      <c r="EJ1043" s="401" t="n">
        <v>135</v>
      </c>
      <c r="EK1043" s="401" t="n">
        <v>136</v>
      </c>
      <c r="EL1043" s="401" t="n">
        <v>137</v>
      </c>
      <c r="EM1043" s="401" t="n">
        <v>138</v>
      </c>
      <c r="EN1043" s="401" t="n">
        <v>139</v>
      </c>
      <c r="EO1043" s="401" t="n">
        <v>140</v>
      </c>
      <c r="EP1043" s="401" t="n">
        <v>141</v>
      </c>
      <c r="EQ1043" s="401" t="n">
        <v>142</v>
      </c>
      <c r="ER1043" s="401" t="n">
        <v>143</v>
      </c>
      <c r="ES1043" s="401" t="n">
        <v>144</v>
      </c>
      <c r="ET1043" s="401" t="n">
        <v>145</v>
      </c>
      <c r="EU1043" s="401" t="n">
        <v>146</v>
      </c>
      <c r="EV1043" s="401" t="n">
        <v>147</v>
      </c>
      <c r="EW1043" s="401" t="n">
        <v>148</v>
      </c>
      <c r="EX1043" s="401" t="n">
        <v>149</v>
      </c>
      <c r="EY1043" s="401" t="n">
        <v>150</v>
      </c>
      <c r="EZ1043" s="401" t="n">
        <v>151</v>
      </c>
      <c r="FA1043" s="401" t="n">
        <v>152</v>
      </c>
      <c r="FB1043" s="401" t="n">
        <v>153</v>
      </c>
      <c r="FC1043" s="401" t="n">
        <v>154</v>
      </c>
      <c r="FD1043" s="401" t="n">
        <v>155</v>
      </c>
      <c r="FE1043" s="401" t="n">
        <v>156</v>
      </c>
      <c r="FF1043" s="401" t="n">
        <v>157</v>
      </c>
      <c r="FG1043" s="401" t="n">
        <v>158</v>
      </c>
      <c r="FH1043" s="401" t="n">
        <v>159</v>
      </c>
      <c r="FI1043" s="401" t="n">
        <v>160</v>
      </c>
      <c r="FJ1043" s="401" t="n">
        <v>161</v>
      </c>
      <c r="FK1043" s="401" t="n">
        <v>162</v>
      </c>
      <c r="FL1043" s="401" t="n">
        <v>163</v>
      </c>
      <c r="FM1043" s="401" t="n">
        <v>164</v>
      </c>
      <c r="FN1043" s="401" t="n">
        <v>165</v>
      </c>
      <c r="FO1043" s="401" t="n">
        <v>166</v>
      </c>
      <c r="FP1043" s="401" t="n">
        <v>167</v>
      </c>
      <c r="FQ1043" s="401" t="n">
        <v>168</v>
      </c>
      <c r="FR1043" s="401" t="n">
        <v>169</v>
      </c>
      <c r="FS1043" s="401" t="n">
        <v>170</v>
      </c>
      <c r="FT1043" s="401" t="n">
        <v>171</v>
      </c>
      <c r="FU1043" s="401" t="n">
        <v>172</v>
      </c>
      <c r="FV1043" s="401" t="n">
        <v>173</v>
      </c>
      <c r="FW1043" s="401" t="n">
        <v>174</v>
      </c>
      <c r="FX1043" s="401" t="n">
        <v>175</v>
      </c>
      <c r="FY1043" s="401" t="n">
        <v>176</v>
      </c>
      <c r="FZ1043" s="401" t="n">
        <v>177</v>
      </c>
      <c r="GA1043" s="401" t="n">
        <v>178</v>
      </c>
      <c r="GB1043" s="401" t="n">
        <v>179</v>
      </c>
      <c r="GC1043" s="401" t="n">
        <v>180</v>
      </c>
      <c r="GD1043" s="401" t="n">
        <v>181</v>
      </c>
      <c r="GE1043" s="401" t="n">
        <v>182</v>
      </c>
      <c r="GF1043" s="401" t="n">
        <v>183</v>
      </c>
      <c r="GG1043" s="401" t="n">
        <v>184</v>
      </c>
      <c r="GH1043" s="401" t="n">
        <v>185</v>
      </c>
      <c r="GI1043" s="401" t="n">
        <v>186</v>
      </c>
      <c r="GJ1043" s="401" t="n">
        <v>187</v>
      </c>
      <c r="GK1043" s="401" t="n">
        <v>188</v>
      </c>
      <c r="GL1043" s="401" t="n">
        <v>189</v>
      </c>
      <c r="GM1043" s="401" t="n">
        <v>190</v>
      </c>
      <c r="GN1043" s="401" t="n">
        <v>191</v>
      </c>
      <c r="GO1043" s="401" t="n">
        <v>192</v>
      </c>
      <c r="GP1043" s="401" t="n">
        <v>193</v>
      </c>
      <c r="GQ1043" s="401" t="n">
        <v>194</v>
      </c>
      <c r="GR1043" s="401" t="n">
        <v>195</v>
      </c>
      <c r="GS1043" s="401" t="n">
        <v>196</v>
      </c>
      <c r="GT1043" s="401" t="n">
        <v>197</v>
      </c>
      <c r="GU1043" s="401" t="n">
        <v>198</v>
      </c>
      <c r="GV1043" s="401" t="n">
        <v>199</v>
      </c>
      <c r="GX1043" s="401" t="n">
        <v>200</v>
      </c>
      <c r="GY1043" s="401" t="n">
        <v>201</v>
      </c>
      <c r="GZ1043" s="401" t="n">
        <v>202</v>
      </c>
      <c r="HA1043" s="401" t="n">
        <v>203</v>
      </c>
      <c r="HC1043" s="401" t="n">
        <v>204</v>
      </c>
      <c r="HD1043" s="401" t="n">
        <v>205</v>
      </c>
      <c r="HE1043" s="401" t="n">
        <v>206</v>
      </c>
      <c r="HF1043" s="401" t="n">
        <v>207</v>
      </c>
      <c r="HH1043" s="401" t="n">
        <v>208</v>
      </c>
      <c r="HI1043" s="401" t="n">
        <v>209</v>
      </c>
      <c r="HJ1043" s="401" t="n">
        <v>210</v>
      </c>
      <c r="HK1043" s="401" t="n">
        <v>211</v>
      </c>
    </row>
    <row r="1044" customFormat="false" ht="12.75" hidden="false" customHeight="false" outlineLevel="0" collapsed="false">
      <c r="E1044" s="401" t="s">
        <v>225</v>
      </c>
      <c r="F1044" s="401" t="n">
        <v>8</v>
      </c>
      <c r="G1044" s="401" t="n">
        <v>133</v>
      </c>
      <c r="H1044" s="401" t="n">
        <v>45</v>
      </c>
      <c r="I1044" s="401" t="n">
        <v>50</v>
      </c>
      <c r="J1044" s="401" t="n">
        <v>74</v>
      </c>
      <c r="K1044" s="401" t="n">
        <v>159</v>
      </c>
      <c r="L1044" s="401" t="n">
        <v>104</v>
      </c>
      <c r="M1044" s="401" t="n">
        <v>95</v>
      </c>
      <c r="N1044" s="401" t="n">
        <v>21</v>
      </c>
      <c r="O1044" s="401" t="n">
        <v>98</v>
      </c>
      <c r="P1044" s="401" t="n">
        <v>125</v>
      </c>
      <c r="Q1044" s="401" t="n">
        <v>173</v>
      </c>
      <c r="R1044" s="401" t="n">
        <v>165</v>
      </c>
      <c r="S1044" s="401" t="n">
        <v>80</v>
      </c>
      <c r="T1044" s="401" t="n">
        <v>199</v>
      </c>
      <c r="U1044" s="401" t="n">
        <v>12</v>
      </c>
      <c r="V1044" s="401" t="n">
        <v>3</v>
      </c>
      <c r="W1044" s="401" t="n">
        <v>66</v>
      </c>
      <c r="X1044" s="401" t="n">
        <v>46</v>
      </c>
      <c r="Y1044" s="401" t="n">
        <v>36</v>
      </c>
      <c r="Z1044" s="401" t="n">
        <v>89</v>
      </c>
      <c r="AA1044" s="401" t="n">
        <v>30</v>
      </c>
      <c r="AB1044" s="401" t="n">
        <v>180</v>
      </c>
      <c r="AC1044" s="401" t="n">
        <v>166</v>
      </c>
      <c r="AD1044" s="401" t="n">
        <v>186</v>
      </c>
      <c r="AE1044" s="401" t="n">
        <v>109</v>
      </c>
      <c r="AF1044" s="401" t="n">
        <v>68</v>
      </c>
      <c r="AG1044" s="401" t="n">
        <v>177</v>
      </c>
      <c r="AH1044" s="401" t="n">
        <v>191</v>
      </c>
      <c r="AI1044" s="401" t="n">
        <v>76</v>
      </c>
      <c r="AJ1044" s="401" t="n">
        <v>185</v>
      </c>
      <c r="AK1044" s="401" t="n">
        <v>158</v>
      </c>
      <c r="AL1044" s="401" t="n">
        <v>15</v>
      </c>
      <c r="AM1044" s="401" t="n">
        <v>31</v>
      </c>
      <c r="AN1044" s="401" t="n">
        <v>62</v>
      </c>
      <c r="AO1044" s="401" t="n">
        <v>2</v>
      </c>
      <c r="AP1044" s="401" t="n">
        <v>190</v>
      </c>
      <c r="AQ1044" s="401" t="n">
        <v>57</v>
      </c>
      <c r="AR1044" s="401" t="n">
        <v>53</v>
      </c>
      <c r="AS1044" s="401" t="n">
        <v>41</v>
      </c>
      <c r="AT1044" s="401" t="n">
        <v>117</v>
      </c>
      <c r="AU1044" s="401" t="n">
        <v>145</v>
      </c>
      <c r="AV1044" s="401" t="n">
        <v>184</v>
      </c>
      <c r="AW1044" s="401" t="n">
        <v>156</v>
      </c>
      <c r="AX1044" s="401" t="n">
        <v>17</v>
      </c>
      <c r="AY1044" s="401" t="n">
        <v>69</v>
      </c>
      <c r="AZ1044" s="401" t="n">
        <v>207</v>
      </c>
      <c r="BA1044" s="401" t="n">
        <v>194</v>
      </c>
      <c r="BB1044" s="401" t="n">
        <v>77</v>
      </c>
      <c r="BC1044" s="401" t="n">
        <v>182</v>
      </c>
      <c r="BD1044" s="401" t="n">
        <v>189</v>
      </c>
      <c r="BE1044" s="401" t="n">
        <v>25</v>
      </c>
      <c r="BF1044" s="401" t="n">
        <v>27</v>
      </c>
      <c r="BG1044" s="401" t="n">
        <v>92</v>
      </c>
      <c r="BH1044" s="401" t="n">
        <v>83</v>
      </c>
      <c r="BI1044" s="401" t="n">
        <v>150</v>
      </c>
      <c r="BJ1044" s="401" t="n">
        <v>154</v>
      </c>
      <c r="BK1044" s="401" t="n">
        <v>209</v>
      </c>
      <c r="BL1044" s="401" t="n">
        <v>163</v>
      </c>
      <c r="BM1044" s="401" t="n">
        <v>79</v>
      </c>
      <c r="BN1044" s="401" t="n">
        <v>128</v>
      </c>
      <c r="BO1044" s="401" t="n">
        <v>100</v>
      </c>
      <c r="BP1044" s="401" t="n">
        <v>116</v>
      </c>
      <c r="BQ1044" s="401" t="n">
        <v>42</v>
      </c>
      <c r="BR1044" s="401" t="n">
        <v>153</v>
      </c>
      <c r="BS1044" s="401" t="n">
        <v>99</v>
      </c>
      <c r="BT1044" s="401" t="n">
        <v>5</v>
      </c>
      <c r="BU1044" s="401" t="n">
        <v>205</v>
      </c>
      <c r="BV1044" s="401" t="n">
        <v>112</v>
      </c>
      <c r="BW1044" s="401" t="n">
        <v>103</v>
      </c>
      <c r="BX1044" s="401" t="n">
        <v>211</v>
      </c>
      <c r="BY1044" s="401" t="n">
        <v>160</v>
      </c>
      <c r="BZ1044" s="401" t="n">
        <v>179</v>
      </c>
      <c r="CA1044" s="401" t="n">
        <v>102</v>
      </c>
      <c r="CB1044" s="401" t="n">
        <v>144</v>
      </c>
      <c r="CC1044" s="401" t="n">
        <v>203</v>
      </c>
      <c r="CD1044" s="401" t="n">
        <v>51</v>
      </c>
      <c r="CE1044" s="401" t="n">
        <v>170</v>
      </c>
      <c r="CF1044" s="401" t="n">
        <v>123</v>
      </c>
      <c r="CG1044" s="401" t="n">
        <v>1</v>
      </c>
      <c r="CH1044" s="401" t="n">
        <v>132</v>
      </c>
      <c r="CI1044" s="401" t="n">
        <v>106</v>
      </c>
      <c r="CJ1044" s="401" t="n">
        <v>10</v>
      </c>
      <c r="CK1044" s="401" t="n">
        <v>127</v>
      </c>
      <c r="CL1044" s="401" t="n">
        <v>118</v>
      </c>
      <c r="CM1044" s="401" t="n">
        <v>142</v>
      </c>
      <c r="CN1044" s="401" t="n">
        <v>16</v>
      </c>
      <c r="CO1044" s="401" t="n">
        <v>155</v>
      </c>
      <c r="CP1044" s="401" t="n">
        <v>78</v>
      </c>
      <c r="CQ1044" s="401" t="n">
        <v>11</v>
      </c>
      <c r="CR1044" s="401" t="n">
        <v>130</v>
      </c>
      <c r="CS1044" s="401" t="n">
        <v>6</v>
      </c>
      <c r="CT1044" s="401" t="n">
        <v>114</v>
      </c>
      <c r="CU1044" s="401" t="n">
        <v>172</v>
      </c>
      <c r="CV1044" s="401" t="n">
        <v>23</v>
      </c>
      <c r="CW1044" s="401" t="n">
        <v>157</v>
      </c>
      <c r="CX1044" s="401" t="n">
        <v>63</v>
      </c>
      <c r="CY1044" s="401" t="n">
        <v>90</v>
      </c>
      <c r="CZ1044" s="401" t="n">
        <v>115</v>
      </c>
      <c r="DA1044" s="401" t="n">
        <v>202</v>
      </c>
      <c r="DB1044" s="401" t="n">
        <v>24</v>
      </c>
      <c r="DC1044" s="401" t="n">
        <v>61</v>
      </c>
      <c r="DD1044" s="401" t="n">
        <v>49</v>
      </c>
      <c r="DE1044" s="401" t="n">
        <v>71</v>
      </c>
      <c r="DF1044" s="401" t="n">
        <v>198</v>
      </c>
      <c r="DG1044" s="401" t="n">
        <v>183</v>
      </c>
      <c r="DH1044" s="401" t="n">
        <v>143</v>
      </c>
      <c r="DI1044" s="401" t="n">
        <v>4</v>
      </c>
      <c r="DJ1044" s="401" t="n">
        <v>37</v>
      </c>
      <c r="DK1044" s="401" t="n">
        <v>111</v>
      </c>
      <c r="DL1044" s="401" t="n">
        <v>97</v>
      </c>
      <c r="DM1044" s="401" t="n">
        <v>200</v>
      </c>
      <c r="DN1044" s="401" t="n">
        <v>20</v>
      </c>
      <c r="DO1044" s="401" t="n">
        <v>13</v>
      </c>
      <c r="DP1044" s="401" t="n">
        <v>94</v>
      </c>
      <c r="DQ1044" s="401" t="n">
        <v>201</v>
      </c>
      <c r="DR1044" s="401" t="n">
        <v>84</v>
      </c>
      <c r="DS1044" s="401" t="n">
        <v>91</v>
      </c>
      <c r="DT1044" s="401" t="n">
        <v>137</v>
      </c>
      <c r="DU1044" s="401" t="n">
        <v>141</v>
      </c>
      <c r="DV1044" s="401" t="n">
        <v>39</v>
      </c>
      <c r="DW1044" s="401" t="n">
        <v>119</v>
      </c>
      <c r="DX1044" s="401" t="n">
        <v>60</v>
      </c>
      <c r="DY1044" s="401" t="n">
        <v>188</v>
      </c>
      <c r="DZ1044" s="401" t="n">
        <v>164</v>
      </c>
      <c r="EA1044" s="401" t="n">
        <v>59</v>
      </c>
      <c r="EB1044" s="401" t="n">
        <v>210</v>
      </c>
      <c r="EC1044" s="401" t="n">
        <v>167</v>
      </c>
      <c r="ED1044" s="401" t="n">
        <v>178</v>
      </c>
      <c r="EE1044" s="401" t="n">
        <v>113</v>
      </c>
      <c r="EF1044" s="401" t="n">
        <v>54</v>
      </c>
      <c r="EG1044" s="401" t="n">
        <v>124</v>
      </c>
      <c r="EH1044" s="401" t="n">
        <v>44</v>
      </c>
      <c r="EI1044" s="401" t="n">
        <v>93</v>
      </c>
      <c r="EJ1044" s="401" t="n">
        <v>146</v>
      </c>
      <c r="EK1044" s="401" t="n">
        <v>34</v>
      </c>
      <c r="EL1044" s="401" t="n">
        <v>135</v>
      </c>
      <c r="EM1044" s="401" t="n">
        <v>14</v>
      </c>
      <c r="EN1044" s="401" t="n">
        <v>122</v>
      </c>
      <c r="EO1044" s="401" t="n">
        <v>138</v>
      </c>
      <c r="EP1044" s="401" t="n">
        <v>152</v>
      </c>
      <c r="EQ1044" s="401" t="n">
        <v>174</v>
      </c>
      <c r="ER1044" s="401" t="n">
        <v>192</v>
      </c>
      <c r="ES1044" s="401" t="n">
        <v>196</v>
      </c>
      <c r="ET1044" s="401" t="n">
        <v>204</v>
      </c>
      <c r="EU1044" s="401" t="n">
        <v>193</v>
      </c>
      <c r="EV1044" s="401" t="n">
        <v>108</v>
      </c>
      <c r="EW1044" s="401" t="n">
        <v>121</v>
      </c>
      <c r="EX1044" s="401" t="n">
        <v>28</v>
      </c>
      <c r="EY1044" s="401" t="n">
        <v>169</v>
      </c>
      <c r="EZ1044" s="401" t="n">
        <v>64</v>
      </c>
      <c r="FA1044" s="401" t="n">
        <v>88</v>
      </c>
      <c r="FB1044" s="401" t="n">
        <v>81</v>
      </c>
      <c r="FC1044" s="401" t="n">
        <v>56</v>
      </c>
      <c r="FD1044" s="401" t="n">
        <v>9</v>
      </c>
      <c r="FE1044" s="401" t="n">
        <v>82</v>
      </c>
      <c r="FF1044" s="401" t="n">
        <v>58</v>
      </c>
      <c r="FG1044" s="401" t="n">
        <v>126</v>
      </c>
      <c r="FH1044" s="401" t="n">
        <v>75</v>
      </c>
      <c r="FI1044" s="401" t="n">
        <v>136</v>
      </c>
      <c r="FJ1044" s="401" t="n">
        <v>67</v>
      </c>
      <c r="FK1044" s="401" t="n">
        <v>208</v>
      </c>
      <c r="FL1044" s="401" t="n">
        <v>197</v>
      </c>
      <c r="FM1044" s="401" t="n">
        <v>73</v>
      </c>
      <c r="FN1044" s="401" t="n">
        <v>32</v>
      </c>
      <c r="FO1044" s="401" t="n">
        <v>48</v>
      </c>
      <c r="FP1044" s="401" t="n">
        <v>140</v>
      </c>
      <c r="FQ1044" s="401" t="n">
        <v>161</v>
      </c>
      <c r="FR1044" s="401" t="n">
        <v>206</v>
      </c>
      <c r="FS1044" s="401" t="n">
        <v>187</v>
      </c>
      <c r="FT1044" s="401" t="n">
        <v>105</v>
      </c>
      <c r="FU1044" s="401" t="n">
        <v>176</v>
      </c>
      <c r="FV1044" s="401" t="n">
        <v>129</v>
      </c>
      <c r="FW1044" s="401" t="n">
        <v>148</v>
      </c>
      <c r="FX1044" s="401" t="n">
        <v>151</v>
      </c>
      <c r="FY1044" s="401" t="n">
        <v>55</v>
      </c>
      <c r="FZ1044" s="401" t="n">
        <v>134</v>
      </c>
      <c r="GA1044" s="401" t="n">
        <v>107</v>
      </c>
      <c r="GB1044" s="401" t="n">
        <v>22</v>
      </c>
      <c r="GC1044" s="401" t="n">
        <v>139</v>
      </c>
      <c r="GD1044" s="401" t="n">
        <v>40</v>
      </c>
      <c r="GE1044" s="401" t="n">
        <v>195</v>
      </c>
      <c r="GF1044" s="401" t="n">
        <v>171</v>
      </c>
      <c r="GG1044" s="401" t="n">
        <v>33</v>
      </c>
      <c r="GH1044" s="401" t="n">
        <v>168</v>
      </c>
      <c r="GI1044" s="401" t="n">
        <v>38</v>
      </c>
      <c r="GJ1044" s="401" t="n">
        <v>149</v>
      </c>
      <c r="GK1044" s="401" t="n">
        <v>181</v>
      </c>
      <c r="GL1044" s="401" t="n">
        <v>65</v>
      </c>
      <c r="GM1044" s="401" t="n">
        <v>86</v>
      </c>
      <c r="GN1044" s="401" t="n">
        <v>87</v>
      </c>
      <c r="GO1044" s="401" t="n">
        <v>120</v>
      </c>
      <c r="GP1044" s="401" t="n">
        <v>110</v>
      </c>
      <c r="GQ1044" s="401" t="n">
        <v>52</v>
      </c>
      <c r="GR1044" s="401" t="n">
        <v>29</v>
      </c>
      <c r="GS1044" s="401" t="n">
        <v>35</v>
      </c>
      <c r="GT1044" s="401" t="n">
        <v>26</v>
      </c>
      <c r="GU1044" s="401" t="n">
        <v>47</v>
      </c>
      <c r="GV1044" s="401" t="n">
        <v>131</v>
      </c>
      <c r="GX1044" s="401" t="n">
        <v>72</v>
      </c>
      <c r="GY1044" s="401" t="n">
        <v>18</v>
      </c>
      <c r="GZ1044" s="401" t="n">
        <v>162</v>
      </c>
      <c r="HA1044" s="401" t="n">
        <v>101</v>
      </c>
      <c r="HC1044" s="401" t="n">
        <v>70</v>
      </c>
      <c r="HD1044" s="401" t="n">
        <v>96</v>
      </c>
      <c r="HE1044" s="401" t="n">
        <v>147</v>
      </c>
      <c r="HF1044" s="401" t="n">
        <v>7</v>
      </c>
      <c r="HH1044" s="401" t="n">
        <v>19</v>
      </c>
      <c r="HI1044" s="401" t="n">
        <v>43</v>
      </c>
      <c r="HJ1044" s="401" t="n">
        <v>175</v>
      </c>
      <c r="HK1044" s="401" t="n">
        <v>85</v>
      </c>
    </row>
    <row r="1045" customFormat="false" ht="12.75" hidden="false" customHeight="false" outlineLevel="0" collapsed="false">
      <c r="E1045" s="401" t="s">
        <v>227</v>
      </c>
      <c r="F1045" s="401" t="n">
        <v>170</v>
      </c>
      <c r="G1045" s="401" t="n">
        <v>141</v>
      </c>
      <c r="H1045" s="401" t="n">
        <v>77</v>
      </c>
      <c r="I1045" s="401" t="n">
        <v>11</v>
      </c>
      <c r="J1045" s="401" t="n">
        <v>66</v>
      </c>
      <c r="K1045" s="401" t="n">
        <v>50</v>
      </c>
      <c r="L1045" s="401" t="n">
        <v>34</v>
      </c>
      <c r="M1045" s="401" t="n">
        <v>102</v>
      </c>
      <c r="N1045" s="401" t="n">
        <v>167</v>
      </c>
      <c r="O1045" s="401" t="n">
        <v>2</v>
      </c>
      <c r="P1045" s="401" t="n">
        <v>94</v>
      </c>
      <c r="Q1045" s="401" t="n">
        <v>23</v>
      </c>
      <c r="R1045" s="401" t="n">
        <v>207</v>
      </c>
      <c r="S1045" s="401" t="n">
        <v>162</v>
      </c>
      <c r="T1045" s="401" t="n">
        <v>39</v>
      </c>
      <c r="U1045" s="401" t="n">
        <v>49</v>
      </c>
      <c r="V1045" s="401" t="n">
        <v>125</v>
      </c>
      <c r="W1045" s="401" t="n">
        <v>154</v>
      </c>
      <c r="X1045" s="401" t="n">
        <v>82</v>
      </c>
      <c r="Y1045" s="401" t="n">
        <v>142</v>
      </c>
      <c r="Z1045" s="401" t="n">
        <v>74</v>
      </c>
      <c r="AA1045" s="401" t="n">
        <v>105</v>
      </c>
      <c r="AB1045" s="401" t="n">
        <v>7</v>
      </c>
      <c r="AC1045" s="401" t="n">
        <v>128</v>
      </c>
      <c r="AD1045" s="401" t="n">
        <v>132</v>
      </c>
      <c r="AE1045" s="401" t="n">
        <v>32</v>
      </c>
      <c r="AF1045" s="401" t="n">
        <v>13</v>
      </c>
      <c r="AG1045" s="401" t="n">
        <v>135</v>
      </c>
      <c r="AH1045" s="401" t="n">
        <v>36</v>
      </c>
      <c r="AI1045" s="401" t="n">
        <v>126</v>
      </c>
      <c r="AJ1045" s="401" t="n">
        <v>127</v>
      </c>
      <c r="AK1045" s="401" t="n">
        <v>14</v>
      </c>
      <c r="AL1045" s="401" t="n">
        <v>119</v>
      </c>
      <c r="AM1045" s="401" t="n">
        <v>91</v>
      </c>
      <c r="AN1045" s="401" t="n">
        <v>88</v>
      </c>
      <c r="AO1045" s="401" t="n">
        <v>79</v>
      </c>
      <c r="AP1045" s="401" t="n">
        <v>28</v>
      </c>
      <c r="AQ1045" s="401" t="n">
        <v>46</v>
      </c>
      <c r="AR1045" s="401" t="n">
        <v>106</v>
      </c>
      <c r="AS1045" s="401" t="n">
        <v>59</v>
      </c>
      <c r="AT1045" s="401" t="n">
        <v>168</v>
      </c>
      <c r="AU1045" s="401" t="n">
        <v>179</v>
      </c>
      <c r="AV1045" s="401" t="n">
        <v>159</v>
      </c>
      <c r="AW1045" s="401" t="n">
        <v>121</v>
      </c>
      <c r="AX1045" s="401" t="n">
        <v>107</v>
      </c>
      <c r="AY1045" s="401" t="n">
        <v>42</v>
      </c>
      <c r="AZ1045" s="401" t="n">
        <v>33</v>
      </c>
      <c r="BA1045" s="401" t="n">
        <v>17</v>
      </c>
      <c r="BB1045" s="401" t="n">
        <v>130</v>
      </c>
      <c r="BC1045" s="401" t="n">
        <v>176</v>
      </c>
      <c r="BD1045" s="401" t="n">
        <v>20</v>
      </c>
      <c r="BE1045" s="401" t="n">
        <v>29</v>
      </c>
      <c r="BF1045" s="401" t="n">
        <v>186</v>
      </c>
      <c r="BG1045" s="401" t="n">
        <v>143</v>
      </c>
      <c r="BH1045" s="401" t="n">
        <v>208</v>
      </c>
      <c r="BI1045" s="401" t="n">
        <v>172</v>
      </c>
      <c r="BJ1045" s="401" t="n">
        <v>198</v>
      </c>
      <c r="BK1045" s="401" t="n">
        <v>1</v>
      </c>
      <c r="BL1045" s="401" t="n">
        <v>48</v>
      </c>
      <c r="BM1045" s="401" t="n">
        <v>133</v>
      </c>
      <c r="BN1045" s="401" t="n">
        <v>85</v>
      </c>
      <c r="BO1045" s="401" t="n">
        <v>44</v>
      </c>
      <c r="BP1045" s="401" t="n">
        <v>131</v>
      </c>
      <c r="BQ1045" s="401" t="n">
        <v>63</v>
      </c>
      <c r="BR1045" s="401" t="n">
        <v>201</v>
      </c>
      <c r="BS1045" s="401" t="n">
        <v>10</v>
      </c>
      <c r="BT1045" s="401" t="n">
        <v>178</v>
      </c>
      <c r="BU1045" s="401" t="n">
        <v>100</v>
      </c>
      <c r="BV1045" s="401" t="n">
        <v>193</v>
      </c>
      <c r="BW1045" s="401" t="n">
        <v>3</v>
      </c>
      <c r="BX1045" s="401" t="n">
        <v>80</v>
      </c>
      <c r="BY1045" s="401" t="n">
        <v>150</v>
      </c>
      <c r="BZ1045" s="401" t="n">
        <v>145</v>
      </c>
      <c r="CA1045" s="401" t="n">
        <v>192</v>
      </c>
      <c r="CB1045" s="401" t="n">
        <v>177</v>
      </c>
      <c r="CC1045" s="401" t="n">
        <v>202</v>
      </c>
      <c r="CD1045" s="401" t="n">
        <v>69</v>
      </c>
      <c r="CE1045" s="401" t="n">
        <v>35</v>
      </c>
      <c r="CF1045" s="401" t="n">
        <v>138</v>
      </c>
      <c r="CG1045" s="401" t="n">
        <v>71</v>
      </c>
      <c r="CH1045" s="401" t="n">
        <v>4</v>
      </c>
      <c r="CI1045" s="401" t="n">
        <v>103</v>
      </c>
      <c r="CJ1045" s="401" t="n">
        <v>52</v>
      </c>
      <c r="CK1045" s="401" t="n">
        <v>58</v>
      </c>
      <c r="CL1045" s="401" t="n">
        <v>67</v>
      </c>
      <c r="CM1045" s="401" t="n">
        <v>129</v>
      </c>
      <c r="CN1045" s="401" t="n">
        <v>99</v>
      </c>
      <c r="CO1045" s="401" t="n">
        <v>196</v>
      </c>
      <c r="CP1045" s="401" t="n">
        <v>57</v>
      </c>
      <c r="CQ1045" s="401" t="n">
        <v>16</v>
      </c>
      <c r="CR1045" s="401" t="n">
        <v>78</v>
      </c>
      <c r="CS1045" s="401" t="n">
        <v>73</v>
      </c>
      <c r="CT1045" s="401" t="n">
        <v>137</v>
      </c>
      <c r="CU1045" s="401" t="n">
        <v>81</v>
      </c>
      <c r="CV1045" s="401" t="n">
        <v>26</v>
      </c>
      <c r="CW1045" s="401" t="n">
        <v>62</v>
      </c>
      <c r="CX1045" s="401" t="n">
        <v>189</v>
      </c>
      <c r="CY1045" s="401" t="n">
        <v>182</v>
      </c>
      <c r="CZ1045" s="401" t="n">
        <v>151</v>
      </c>
      <c r="DA1045" s="401" t="n">
        <v>19</v>
      </c>
      <c r="DB1045" s="401" t="n">
        <v>113</v>
      </c>
      <c r="DC1045" s="401" t="n">
        <v>93</v>
      </c>
      <c r="DD1045" s="401" t="n">
        <v>122</v>
      </c>
      <c r="DE1045" s="401" t="n">
        <v>27</v>
      </c>
      <c r="DF1045" s="401" t="n">
        <v>171</v>
      </c>
      <c r="DG1045" s="401" t="n">
        <v>199</v>
      </c>
      <c r="DH1045" s="401" t="n">
        <v>175</v>
      </c>
      <c r="DI1045" s="401" t="n">
        <v>21</v>
      </c>
      <c r="DJ1045" s="401" t="n">
        <v>61</v>
      </c>
      <c r="DK1045" s="401" t="n">
        <v>47</v>
      </c>
      <c r="DL1045" s="401" t="n">
        <v>144</v>
      </c>
      <c r="DM1045" s="401" t="n">
        <v>155</v>
      </c>
      <c r="DN1045" s="401" t="n">
        <v>104</v>
      </c>
      <c r="DO1045" s="401" t="n">
        <v>72</v>
      </c>
      <c r="DP1045" s="401" t="n">
        <v>31</v>
      </c>
      <c r="DQ1045" s="401" t="n">
        <v>112</v>
      </c>
      <c r="DR1045" s="401" t="n">
        <v>194</v>
      </c>
      <c r="DS1045" s="401" t="n">
        <v>101</v>
      </c>
      <c r="DT1045" s="401" t="n">
        <v>185</v>
      </c>
      <c r="DU1045" s="401" t="n">
        <v>87</v>
      </c>
      <c r="DV1045" s="401" t="n">
        <v>37</v>
      </c>
      <c r="DW1045" s="401" t="n">
        <v>123</v>
      </c>
      <c r="DX1045" s="401" t="n">
        <v>56</v>
      </c>
      <c r="DY1045" s="401" t="n">
        <v>43</v>
      </c>
      <c r="DZ1045" s="401" t="n">
        <v>156</v>
      </c>
      <c r="EA1045" s="401" t="n">
        <v>98</v>
      </c>
      <c r="EB1045" s="401" t="n">
        <v>188</v>
      </c>
      <c r="EC1045" s="401" t="n">
        <v>195</v>
      </c>
      <c r="ED1045" s="401" t="n">
        <v>8</v>
      </c>
      <c r="EE1045" s="401" t="n">
        <v>200</v>
      </c>
      <c r="EF1045" s="401" t="n">
        <v>153</v>
      </c>
      <c r="EG1045" s="401" t="n">
        <v>165</v>
      </c>
      <c r="EH1045" s="401" t="n">
        <v>70</v>
      </c>
      <c r="EI1045" s="401" t="n">
        <v>18</v>
      </c>
      <c r="EJ1045" s="401" t="n">
        <v>203</v>
      </c>
      <c r="EK1045" s="401" t="n">
        <v>90</v>
      </c>
      <c r="EL1045" s="401" t="n">
        <v>24</v>
      </c>
      <c r="EM1045" s="401" t="n">
        <v>84</v>
      </c>
      <c r="EN1045" s="401" t="n">
        <v>108</v>
      </c>
      <c r="EO1045" s="401" t="n">
        <v>97</v>
      </c>
      <c r="EP1045" s="401" t="n">
        <v>110</v>
      </c>
      <c r="EQ1045" s="401" t="n">
        <v>15</v>
      </c>
      <c r="ER1045" s="401" t="n">
        <v>160</v>
      </c>
      <c r="ES1045" s="401" t="n">
        <v>161</v>
      </c>
      <c r="ET1045" s="401" t="n">
        <v>205</v>
      </c>
      <c r="EU1045" s="401" t="n">
        <v>174</v>
      </c>
      <c r="EV1045" s="401" t="n">
        <v>86</v>
      </c>
      <c r="EW1045" s="401" t="n">
        <v>136</v>
      </c>
      <c r="EX1045" s="401" t="n">
        <v>68</v>
      </c>
      <c r="EY1045" s="401" t="n">
        <v>157</v>
      </c>
      <c r="EZ1045" s="401" t="n">
        <v>65</v>
      </c>
      <c r="FA1045" s="401" t="n">
        <v>184</v>
      </c>
      <c r="FB1045" s="401" t="n">
        <v>109</v>
      </c>
      <c r="FC1045" s="401" t="n">
        <v>210</v>
      </c>
      <c r="FD1045" s="401" t="n">
        <v>89</v>
      </c>
      <c r="FE1045" s="401" t="n">
        <v>139</v>
      </c>
      <c r="FF1045" s="401" t="n">
        <v>206</v>
      </c>
      <c r="FG1045" s="401" t="n">
        <v>111</v>
      </c>
      <c r="FH1045" s="401" t="n">
        <v>38</v>
      </c>
      <c r="FI1045" s="401" t="n">
        <v>209</v>
      </c>
      <c r="FJ1045" s="401" t="n">
        <v>169</v>
      </c>
      <c r="FK1045" s="401" t="n">
        <v>163</v>
      </c>
      <c r="FL1045" s="401" t="n">
        <v>120</v>
      </c>
      <c r="FM1045" s="401" t="n">
        <v>146</v>
      </c>
      <c r="FN1045" s="401" t="n">
        <v>211</v>
      </c>
      <c r="FO1045" s="401" t="n">
        <v>83</v>
      </c>
      <c r="FP1045" s="401" t="n">
        <v>191</v>
      </c>
      <c r="FQ1045" s="401" t="n">
        <v>134</v>
      </c>
      <c r="FR1045" s="401" t="n">
        <v>190</v>
      </c>
      <c r="FS1045" s="401" t="n">
        <v>183</v>
      </c>
      <c r="FT1045" s="401" t="n">
        <v>60</v>
      </c>
      <c r="FU1045" s="401" t="n">
        <v>41</v>
      </c>
      <c r="FV1045" s="401" t="n">
        <v>124</v>
      </c>
      <c r="FW1045" s="401" t="n">
        <v>116</v>
      </c>
      <c r="FX1045" s="401" t="n">
        <v>6</v>
      </c>
      <c r="FY1045" s="401" t="n">
        <v>95</v>
      </c>
      <c r="FZ1045" s="401" t="n">
        <v>148</v>
      </c>
      <c r="GA1045" s="401" t="n">
        <v>166</v>
      </c>
      <c r="GB1045" s="401" t="n">
        <v>40</v>
      </c>
      <c r="GC1045" s="401" t="n">
        <v>173</v>
      </c>
      <c r="GD1045" s="401" t="n">
        <v>164</v>
      </c>
      <c r="GE1045" s="401" t="n">
        <v>53</v>
      </c>
      <c r="GF1045" s="401" t="n">
        <v>204</v>
      </c>
      <c r="GG1045" s="401" t="n">
        <v>12</v>
      </c>
      <c r="GH1045" s="401" t="n">
        <v>181</v>
      </c>
      <c r="GI1045" s="401" t="n">
        <v>75</v>
      </c>
      <c r="GJ1045" s="401" t="n">
        <v>76</v>
      </c>
      <c r="GK1045" s="401" t="n">
        <v>25</v>
      </c>
      <c r="GL1045" s="401" t="n">
        <v>158</v>
      </c>
      <c r="GM1045" s="401" t="n">
        <v>147</v>
      </c>
      <c r="GN1045" s="401" t="n">
        <v>118</v>
      </c>
      <c r="GO1045" s="401" t="n">
        <v>64</v>
      </c>
      <c r="GP1045" s="401" t="n">
        <v>140</v>
      </c>
      <c r="GQ1045" s="401" t="n">
        <v>96</v>
      </c>
      <c r="GR1045" s="401" t="n">
        <v>197</v>
      </c>
      <c r="GS1045" s="401" t="n">
        <v>149</v>
      </c>
      <c r="GT1045" s="401" t="n">
        <v>54</v>
      </c>
      <c r="GU1045" s="401" t="n">
        <v>187</v>
      </c>
      <c r="GV1045" s="401" t="n">
        <v>30</v>
      </c>
      <c r="GX1045" s="401" t="n">
        <v>9</v>
      </c>
      <c r="GY1045" s="401" t="n">
        <v>45</v>
      </c>
      <c r="GZ1045" s="401" t="n">
        <v>55</v>
      </c>
      <c r="HA1045" s="401" t="n">
        <v>117</v>
      </c>
      <c r="HC1045" s="401" t="n">
        <v>115</v>
      </c>
      <c r="HD1045" s="401" t="n">
        <v>180</v>
      </c>
      <c r="HE1045" s="401" t="n">
        <v>5</v>
      </c>
      <c r="HF1045" s="401" t="n">
        <v>152</v>
      </c>
      <c r="HH1045" s="401" t="n">
        <v>22</v>
      </c>
      <c r="HI1045" s="401" t="n">
        <v>114</v>
      </c>
      <c r="HJ1045" s="401" t="n">
        <v>92</v>
      </c>
      <c r="HK1045" s="401" t="n">
        <v>51</v>
      </c>
    </row>
    <row r="1047" customFormat="false" ht="12.75" hidden="false" customHeight="false" outlineLevel="0" collapsed="false">
      <c r="D1047" s="446" t="n">
        <v>212</v>
      </c>
      <c r="E1047" s="39" t="s">
        <v>250</v>
      </c>
    </row>
    <row r="1048" customFormat="false" ht="12.75" hidden="false" customHeight="false" outlineLevel="0" collapsed="false">
      <c r="E1048" s="401" t="s">
        <v>198</v>
      </c>
      <c r="F1048" s="401" t="n">
        <v>1</v>
      </c>
      <c r="G1048" s="401" t="n">
        <v>2</v>
      </c>
      <c r="H1048" s="401" t="n">
        <v>3</v>
      </c>
      <c r="I1048" s="401" t="n">
        <v>4</v>
      </c>
      <c r="J1048" s="401" t="n">
        <v>5</v>
      </c>
      <c r="K1048" s="401" t="n">
        <v>6</v>
      </c>
      <c r="L1048" s="401" t="n">
        <v>7</v>
      </c>
      <c r="M1048" s="401" t="n">
        <v>8</v>
      </c>
      <c r="N1048" s="401" t="n">
        <v>9</v>
      </c>
      <c r="O1048" s="401" t="n">
        <v>10</v>
      </c>
      <c r="P1048" s="401" t="n">
        <v>11</v>
      </c>
      <c r="Q1048" s="401" t="n">
        <v>12</v>
      </c>
      <c r="R1048" s="401" t="n">
        <v>13</v>
      </c>
      <c r="S1048" s="401" t="n">
        <v>14</v>
      </c>
      <c r="T1048" s="401" t="n">
        <v>15</v>
      </c>
      <c r="U1048" s="401" t="n">
        <v>16</v>
      </c>
      <c r="V1048" s="401" t="n">
        <v>17</v>
      </c>
      <c r="W1048" s="401" t="n">
        <v>18</v>
      </c>
      <c r="X1048" s="401" t="n">
        <v>19</v>
      </c>
      <c r="Y1048" s="401" t="n">
        <v>20</v>
      </c>
      <c r="Z1048" s="401" t="n">
        <v>21</v>
      </c>
      <c r="AA1048" s="401" t="n">
        <v>22</v>
      </c>
      <c r="AB1048" s="401" t="n">
        <v>23</v>
      </c>
      <c r="AC1048" s="401" t="n">
        <v>24</v>
      </c>
      <c r="AD1048" s="401" t="n">
        <v>25</v>
      </c>
      <c r="AE1048" s="401" t="n">
        <v>26</v>
      </c>
      <c r="AF1048" s="401" t="n">
        <v>27</v>
      </c>
      <c r="AG1048" s="401" t="n">
        <v>28</v>
      </c>
      <c r="AH1048" s="401" t="n">
        <v>29</v>
      </c>
      <c r="AI1048" s="401" t="n">
        <v>30</v>
      </c>
      <c r="AJ1048" s="401" t="n">
        <v>31</v>
      </c>
      <c r="AK1048" s="401" t="n">
        <v>32</v>
      </c>
      <c r="AL1048" s="401" t="n">
        <v>33</v>
      </c>
      <c r="AM1048" s="401" t="n">
        <v>34</v>
      </c>
      <c r="AN1048" s="401" t="n">
        <v>35</v>
      </c>
      <c r="AO1048" s="401" t="n">
        <v>36</v>
      </c>
      <c r="AP1048" s="401" t="n">
        <v>37</v>
      </c>
      <c r="AQ1048" s="401" t="n">
        <v>38</v>
      </c>
      <c r="AR1048" s="401" t="n">
        <v>39</v>
      </c>
      <c r="AS1048" s="401" t="n">
        <v>40</v>
      </c>
      <c r="AT1048" s="401" t="n">
        <v>41</v>
      </c>
      <c r="AU1048" s="401" t="n">
        <v>42</v>
      </c>
      <c r="AV1048" s="401" t="n">
        <v>43</v>
      </c>
      <c r="AW1048" s="401" t="n">
        <v>44</v>
      </c>
      <c r="AX1048" s="401" t="n">
        <v>45</v>
      </c>
      <c r="AY1048" s="401" t="n">
        <v>46</v>
      </c>
      <c r="AZ1048" s="401" t="n">
        <v>47</v>
      </c>
      <c r="BA1048" s="401" t="n">
        <v>48</v>
      </c>
      <c r="BB1048" s="401" t="n">
        <v>49</v>
      </c>
      <c r="BC1048" s="401" t="n">
        <v>50</v>
      </c>
      <c r="BD1048" s="401" t="n">
        <v>51</v>
      </c>
      <c r="BE1048" s="401" t="n">
        <v>52</v>
      </c>
      <c r="BF1048" s="401" t="n">
        <v>53</v>
      </c>
      <c r="BG1048" s="401" t="n">
        <v>54</v>
      </c>
      <c r="BH1048" s="401" t="n">
        <v>55</v>
      </c>
      <c r="BI1048" s="401" t="n">
        <v>56</v>
      </c>
      <c r="BJ1048" s="401" t="n">
        <v>57</v>
      </c>
      <c r="BK1048" s="401" t="n">
        <v>58</v>
      </c>
      <c r="BL1048" s="401" t="n">
        <v>59</v>
      </c>
      <c r="BM1048" s="401" t="n">
        <v>60</v>
      </c>
      <c r="BN1048" s="401" t="n">
        <v>61</v>
      </c>
      <c r="BO1048" s="401" t="n">
        <v>62</v>
      </c>
      <c r="BP1048" s="401" t="n">
        <v>63</v>
      </c>
      <c r="BQ1048" s="401" t="n">
        <v>64</v>
      </c>
      <c r="BR1048" s="401" t="n">
        <v>65</v>
      </c>
      <c r="BS1048" s="401" t="n">
        <v>66</v>
      </c>
      <c r="BT1048" s="401" t="n">
        <v>67</v>
      </c>
      <c r="BU1048" s="401" t="n">
        <v>68</v>
      </c>
      <c r="BV1048" s="401" t="n">
        <v>69</v>
      </c>
      <c r="BW1048" s="401" t="n">
        <v>70</v>
      </c>
      <c r="BX1048" s="401" t="n">
        <v>71</v>
      </c>
      <c r="BY1048" s="401" t="n">
        <v>72</v>
      </c>
      <c r="BZ1048" s="401" t="n">
        <v>73</v>
      </c>
      <c r="CA1048" s="401" t="n">
        <v>74</v>
      </c>
      <c r="CB1048" s="401" t="n">
        <v>75</v>
      </c>
      <c r="CC1048" s="401" t="n">
        <v>76</v>
      </c>
      <c r="CD1048" s="401" t="n">
        <v>77</v>
      </c>
      <c r="CE1048" s="401" t="n">
        <v>78</v>
      </c>
      <c r="CF1048" s="401" t="n">
        <v>79</v>
      </c>
      <c r="CG1048" s="401" t="n">
        <v>80</v>
      </c>
      <c r="CH1048" s="401" t="n">
        <v>81</v>
      </c>
      <c r="CI1048" s="401" t="n">
        <v>82</v>
      </c>
      <c r="CJ1048" s="401" t="n">
        <v>83</v>
      </c>
      <c r="CK1048" s="401" t="n">
        <v>84</v>
      </c>
      <c r="CL1048" s="401" t="n">
        <v>85</v>
      </c>
      <c r="CM1048" s="401" t="n">
        <v>86</v>
      </c>
      <c r="CN1048" s="401" t="n">
        <v>87</v>
      </c>
      <c r="CO1048" s="401" t="n">
        <v>88</v>
      </c>
      <c r="CP1048" s="401" t="n">
        <v>89</v>
      </c>
      <c r="CQ1048" s="401" t="n">
        <v>90</v>
      </c>
      <c r="CR1048" s="401" t="n">
        <v>91</v>
      </c>
      <c r="CS1048" s="401" t="n">
        <v>92</v>
      </c>
      <c r="CT1048" s="401" t="n">
        <v>93</v>
      </c>
      <c r="CU1048" s="401" t="n">
        <v>94</v>
      </c>
      <c r="CV1048" s="401" t="n">
        <v>95</v>
      </c>
      <c r="CW1048" s="401" t="n">
        <v>96</v>
      </c>
      <c r="CX1048" s="401" t="n">
        <v>97</v>
      </c>
      <c r="CY1048" s="401" t="n">
        <v>98</v>
      </c>
      <c r="CZ1048" s="401" t="n">
        <v>99</v>
      </c>
      <c r="DA1048" s="401" t="n">
        <v>100</v>
      </c>
      <c r="DB1048" s="401" t="n">
        <v>101</v>
      </c>
      <c r="DC1048" s="401" t="n">
        <v>102</v>
      </c>
      <c r="DD1048" s="401" t="n">
        <v>103</v>
      </c>
      <c r="DE1048" s="401" t="n">
        <v>104</v>
      </c>
      <c r="DF1048" s="401" t="n">
        <v>105</v>
      </c>
      <c r="DG1048" s="401" t="n">
        <v>106</v>
      </c>
      <c r="DH1048" s="401" t="n">
        <v>107</v>
      </c>
      <c r="DI1048" s="401" t="n">
        <v>108</v>
      </c>
      <c r="DJ1048" s="401" t="n">
        <v>109</v>
      </c>
      <c r="DK1048" s="401" t="n">
        <v>110</v>
      </c>
      <c r="DL1048" s="401" t="n">
        <v>111</v>
      </c>
      <c r="DM1048" s="401" t="n">
        <v>112</v>
      </c>
      <c r="DN1048" s="401" t="n">
        <v>113</v>
      </c>
      <c r="DO1048" s="401" t="n">
        <v>114</v>
      </c>
      <c r="DP1048" s="401" t="n">
        <v>115</v>
      </c>
      <c r="DQ1048" s="401" t="n">
        <v>116</v>
      </c>
      <c r="DR1048" s="401" t="n">
        <v>117</v>
      </c>
      <c r="DS1048" s="401" t="n">
        <v>118</v>
      </c>
      <c r="DT1048" s="401" t="n">
        <v>119</v>
      </c>
      <c r="DU1048" s="401" t="n">
        <v>120</v>
      </c>
      <c r="DV1048" s="401" t="n">
        <v>121</v>
      </c>
      <c r="DW1048" s="401" t="n">
        <v>122</v>
      </c>
      <c r="DX1048" s="401" t="n">
        <v>123</v>
      </c>
      <c r="DY1048" s="401" t="n">
        <v>124</v>
      </c>
      <c r="DZ1048" s="401" t="n">
        <v>125</v>
      </c>
      <c r="EA1048" s="401" t="n">
        <v>126</v>
      </c>
      <c r="EB1048" s="401" t="n">
        <v>127</v>
      </c>
      <c r="EC1048" s="401" t="n">
        <v>128</v>
      </c>
      <c r="ED1048" s="401" t="n">
        <v>129</v>
      </c>
      <c r="EE1048" s="401" t="n">
        <v>130</v>
      </c>
      <c r="EF1048" s="401" t="n">
        <v>131</v>
      </c>
      <c r="EG1048" s="401" t="n">
        <v>132</v>
      </c>
      <c r="EH1048" s="401" t="n">
        <v>133</v>
      </c>
      <c r="EI1048" s="401" t="n">
        <v>134</v>
      </c>
      <c r="EJ1048" s="401" t="n">
        <v>135</v>
      </c>
      <c r="EK1048" s="401" t="n">
        <v>136</v>
      </c>
      <c r="EL1048" s="401" t="n">
        <v>137</v>
      </c>
      <c r="EM1048" s="401" t="n">
        <v>138</v>
      </c>
      <c r="EN1048" s="401" t="n">
        <v>139</v>
      </c>
      <c r="EO1048" s="401" t="n">
        <v>140</v>
      </c>
      <c r="EP1048" s="401" t="n">
        <v>141</v>
      </c>
      <c r="EQ1048" s="401" t="n">
        <v>142</v>
      </c>
      <c r="ER1048" s="401" t="n">
        <v>143</v>
      </c>
      <c r="ES1048" s="401" t="n">
        <v>144</v>
      </c>
      <c r="ET1048" s="401" t="n">
        <v>145</v>
      </c>
      <c r="EU1048" s="401" t="n">
        <v>146</v>
      </c>
      <c r="EV1048" s="401" t="n">
        <v>147</v>
      </c>
      <c r="EW1048" s="401" t="n">
        <v>148</v>
      </c>
      <c r="EX1048" s="401" t="n">
        <v>149</v>
      </c>
      <c r="EY1048" s="401" t="n">
        <v>150</v>
      </c>
      <c r="EZ1048" s="401" t="n">
        <v>151</v>
      </c>
      <c r="FA1048" s="401" t="n">
        <v>152</v>
      </c>
      <c r="FB1048" s="401" t="n">
        <v>153</v>
      </c>
      <c r="FC1048" s="401" t="n">
        <v>154</v>
      </c>
      <c r="FD1048" s="401" t="n">
        <v>155</v>
      </c>
      <c r="FE1048" s="401" t="n">
        <v>156</v>
      </c>
      <c r="FF1048" s="401" t="n">
        <v>157</v>
      </c>
      <c r="FG1048" s="401" t="n">
        <v>158</v>
      </c>
      <c r="FH1048" s="401" t="n">
        <v>159</v>
      </c>
      <c r="FI1048" s="401" t="n">
        <v>160</v>
      </c>
      <c r="FJ1048" s="401" t="n">
        <v>161</v>
      </c>
      <c r="FK1048" s="401" t="n">
        <v>162</v>
      </c>
      <c r="FL1048" s="401" t="n">
        <v>163</v>
      </c>
      <c r="FM1048" s="401" t="n">
        <v>164</v>
      </c>
      <c r="FN1048" s="401" t="n">
        <v>165</v>
      </c>
      <c r="FO1048" s="401" t="n">
        <v>166</v>
      </c>
      <c r="FP1048" s="401" t="n">
        <v>167</v>
      </c>
      <c r="FQ1048" s="401" t="n">
        <v>168</v>
      </c>
      <c r="FR1048" s="401" t="n">
        <v>169</v>
      </c>
      <c r="FS1048" s="401" t="n">
        <v>170</v>
      </c>
      <c r="FT1048" s="401" t="n">
        <v>171</v>
      </c>
      <c r="FU1048" s="401" t="n">
        <v>172</v>
      </c>
      <c r="FV1048" s="401" t="n">
        <v>173</v>
      </c>
      <c r="FW1048" s="401" t="n">
        <v>174</v>
      </c>
      <c r="FX1048" s="401" t="n">
        <v>175</v>
      </c>
      <c r="FY1048" s="401" t="n">
        <v>176</v>
      </c>
      <c r="FZ1048" s="401" t="n">
        <v>177</v>
      </c>
      <c r="GA1048" s="401" t="n">
        <v>178</v>
      </c>
      <c r="GB1048" s="401" t="n">
        <v>179</v>
      </c>
      <c r="GC1048" s="401" t="n">
        <v>180</v>
      </c>
      <c r="GD1048" s="401" t="n">
        <v>181</v>
      </c>
      <c r="GE1048" s="401" t="n">
        <v>182</v>
      </c>
      <c r="GF1048" s="401" t="n">
        <v>183</v>
      </c>
      <c r="GG1048" s="401" t="n">
        <v>184</v>
      </c>
      <c r="GH1048" s="401" t="n">
        <v>185</v>
      </c>
      <c r="GI1048" s="401" t="n">
        <v>186</v>
      </c>
      <c r="GJ1048" s="401" t="n">
        <v>187</v>
      </c>
      <c r="GK1048" s="401" t="n">
        <v>188</v>
      </c>
      <c r="GL1048" s="401" t="n">
        <v>189</v>
      </c>
      <c r="GM1048" s="401" t="n">
        <v>190</v>
      </c>
      <c r="GN1048" s="401" t="n">
        <v>191</v>
      </c>
      <c r="GO1048" s="401" t="n">
        <v>192</v>
      </c>
      <c r="GP1048" s="401" t="n">
        <v>193</v>
      </c>
      <c r="GQ1048" s="401" t="n">
        <v>194</v>
      </c>
      <c r="GR1048" s="401" t="n">
        <v>195</v>
      </c>
      <c r="GS1048" s="401" t="n">
        <v>196</v>
      </c>
      <c r="GT1048" s="401" t="n">
        <v>197</v>
      </c>
      <c r="GU1048" s="401" t="n">
        <v>198</v>
      </c>
      <c r="GV1048" s="401" t="n">
        <v>199</v>
      </c>
      <c r="GW1048" s="401" t="n">
        <v>200</v>
      </c>
      <c r="GX1048" s="401" t="n">
        <v>201</v>
      </c>
      <c r="GY1048" s="401" t="n">
        <v>202</v>
      </c>
      <c r="GZ1048" s="401" t="n">
        <v>203</v>
      </c>
      <c r="HA1048" s="401" t="n">
        <v>204</v>
      </c>
      <c r="HC1048" s="401" t="n">
        <v>205</v>
      </c>
      <c r="HD1048" s="401" t="n">
        <v>206</v>
      </c>
      <c r="HE1048" s="401" t="n">
        <v>207</v>
      </c>
      <c r="HF1048" s="401" t="n">
        <v>208</v>
      </c>
      <c r="HH1048" s="401" t="n">
        <v>209</v>
      </c>
      <c r="HI1048" s="401" t="n">
        <v>210</v>
      </c>
      <c r="HJ1048" s="401" t="n">
        <v>211</v>
      </c>
      <c r="HK1048" s="401" t="n">
        <v>212</v>
      </c>
    </row>
    <row r="1049" customFormat="false" ht="12.75" hidden="false" customHeight="false" outlineLevel="0" collapsed="false">
      <c r="E1049" s="401" t="s">
        <v>225</v>
      </c>
      <c r="F1049" s="401" t="n">
        <v>134</v>
      </c>
      <c r="G1049" s="401" t="n">
        <v>189</v>
      </c>
      <c r="H1049" s="401" t="n">
        <v>65</v>
      </c>
      <c r="I1049" s="401" t="n">
        <v>191</v>
      </c>
      <c r="J1049" s="401" t="n">
        <v>141</v>
      </c>
      <c r="K1049" s="401" t="n">
        <v>49</v>
      </c>
      <c r="L1049" s="401" t="n">
        <v>211</v>
      </c>
      <c r="M1049" s="401" t="n">
        <v>82</v>
      </c>
      <c r="N1049" s="401" t="n">
        <v>172</v>
      </c>
      <c r="O1049" s="401" t="n">
        <v>161</v>
      </c>
      <c r="P1049" s="401" t="n">
        <v>72</v>
      </c>
      <c r="Q1049" s="401" t="n">
        <v>86</v>
      </c>
      <c r="R1049" s="401" t="n">
        <v>210</v>
      </c>
      <c r="S1049" s="401" t="n">
        <v>176</v>
      </c>
      <c r="T1049" s="401" t="n">
        <v>61</v>
      </c>
      <c r="U1049" s="401" t="n">
        <v>3</v>
      </c>
      <c r="V1049" s="401" t="n">
        <v>38</v>
      </c>
      <c r="W1049" s="401" t="n">
        <v>159</v>
      </c>
      <c r="X1049" s="401" t="n">
        <v>130</v>
      </c>
      <c r="Y1049" s="401" t="n">
        <v>182</v>
      </c>
      <c r="Z1049" s="401" t="n">
        <v>124</v>
      </c>
      <c r="AA1049" s="401" t="n">
        <v>35</v>
      </c>
      <c r="AB1049" s="401" t="n">
        <v>50</v>
      </c>
      <c r="AC1049" s="401" t="n">
        <v>98</v>
      </c>
      <c r="AD1049" s="401" t="n">
        <v>127</v>
      </c>
      <c r="AE1049" s="401" t="n">
        <v>69</v>
      </c>
      <c r="AF1049" s="401" t="n">
        <v>201</v>
      </c>
      <c r="AG1049" s="401" t="n">
        <v>7</v>
      </c>
      <c r="AH1049" s="401" t="n">
        <v>87</v>
      </c>
      <c r="AI1049" s="401" t="n">
        <v>19</v>
      </c>
      <c r="AJ1049" s="401" t="n">
        <v>140</v>
      </c>
      <c r="AK1049" s="401" t="n">
        <v>128</v>
      </c>
      <c r="AL1049" s="401" t="n">
        <v>6</v>
      </c>
      <c r="AM1049" s="401" t="n">
        <v>5</v>
      </c>
      <c r="AN1049" s="401" t="n">
        <v>148</v>
      </c>
      <c r="AO1049" s="401" t="n">
        <v>143</v>
      </c>
      <c r="AP1049" s="401" t="n">
        <v>55</v>
      </c>
      <c r="AQ1049" s="401" t="n">
        <v>95</v>
      </c>
      <c r="AR1049" s="401" t="n">
        <v>101</v>
      </c>
      <c r="AS1049" s="401" t="n">
        <v>181</v>
      </c>
      <c r="AT1049" s="401" t="n">
        <v>145</v>
      </c>
      <c r="AU1049" s="401" t="n">
        <v>60</v>
      </c>
      <c r="AV1049" s="401" t="n">
        <v>89</v>
      </c>
      <c r="AW1049" s="401" t="n">
        <v>1</v>
      </c>
      <c r="AX1049" s="401" t="n">
        <v>203</v>
      </c>
      <c r="AY1049" s="401" t="n">
        <v>75</v>
      </c>
      <c r="AZ1049" s="401" t="n">
        <v>179</v>
      </c>
      <c r="BA1049" s="401" t="n">
        <v>12</v>
      </c>
      <c r="BB1049" s="401" t="n">
        <v>27</v>
      </c>
      <c r="BC1049" s="401" t="n">
        <v>202</v>
      </c>
      <c r="BD1049" s="401" t="n">
        <v>4</v>
      </c>
      <c r="BE1049" s="401" t="n">
        <v>83</v>
      </c>
      <c r="BF1049" s="401" t="n">
        <v>112</v>
      </c>
      <c r="BG1049" s="401" t="n">
        <v>180</v>
      </c>
      <c r="BH1049" s="401" t="n">
        <v>11</v>
      </c>
      <c r="BI1049" s="401" t="n">
        <v>25</v>
      </c>
      <c r="BJ1049" s="401" t="n">
        <v>150</v>
      </c>
      <c r="BK1049" s="401" t="n">
        <v>177</v>
      </c>
      <c r="BL1049" s="401" t="n">
        <v>111</v>
      </c>
      <c r="BM1049" s="401" t="n">
        <v>2</v>
      </c>
      <c r="BN1049" s="401" t="n">
        <v>158</v>
      </c>
      <c r="BO1049" s="401" t="n">
        <v>195</v>
      </c>
      <c r="BP1049" s="401" t="n">
        <v>15</v>
      </c>
      <c r="BQ1049" s="401" t="n">
        <v>135</v>
      </c>
      <c r="BR1049" s="401" t="n">
        <v>186</v>
      </c>
      <c r="BS1049" s="401" t="n">
        <v>48</v>
      </c>
      <c r="BT1049" s="401" t="n">
        <v>110</v>
      </c>
      <c r="BU1049" s="401" t="n">
        <v>94</v>
      </c>
      <c r="BV1049" s="401" t="n">
        <v>173</v>
      </c>
      <c r="BW1049" s="401" t="n">
        <v>198</v>
      </c>
      <c r="BX1049" s="401" t="n">
        <v>13</v>
      </c>
      <c r="BY1049" s="401" t="n">
        <v>88</v>
      </c>
      <c r="BZ1049" s="401" t="n">
        <v>37</v>
      </c>
      <c r="CA1049" s="401" t="n">
        <v>207</v>
      </c>
      <c r="CB1049" s="401" t="n">
        <v>151</v>
      </c>
      <c r="CC1049" s="401" t="n">
        <v>8</v>
      </c>
      <c r="CD1049" s="401" t="n">
        <v>178</v>
      </c>
      <c r="CE1049" s="401" t="n">
        <v>30</v>
      </c>
      <c r="CF1049" s="401" t="n">
        <v>183</v>
      </c>
      <c r="CG1049" s="401" t="n">
        <v>53</v>
      </c>
      <c r="CH1049" s="401" t="n">
        <v>175</v>
      </c>
      <c r="CI1049" s="401" t="n">
        <v>205</v>
      </c>
      <c r="CJ1049" s="401" t="n">
        <v>10</v>
      </c>
      <c r="CK1049" s="401" t="n">
        <v>26</v>
      </c>
      <c r="CL1049" s="401" t="n">
        <v>184</v>
      </c>
      <c r="CM1049" s="401" t="n">
        <v>114</v>
      </c>
      <c r="CN1049" s="401" t="n">
        <v>56</v>
      </c>
      <c r="CO1049" s="401" t="n">
        <v>152</v>
      </c>
      <c r="CP1049" s="401" t="n">
        <v>209</v>
      </c>
      <c r="CQ1049" s="401" t="n">
        <v>157</v>
      </c>
      <c r="CR1049" s="401" t="n">
        <v>78</v>
      </c>
      <c r="CS1049" s="401" t="n">
        <v>169</v>
      </c>
      <c r="CT1049" s="401" t="n">
        <v>197</v>
      </c>
      <c r="CU1049" s="401" t="n">
        <v>206</v>
      </c>
      <c r="CV1049" s="401" t="n">
        <v>171</v>
      </c>
      <c r="CW1049" s="401" t="n">
        <v>100</v>
      </c>
      <c r="CX1049" s="401" t="n">
        <v>41</v>
      </c>
      <c r="CY1049" s="401" t="n">
        <v>190</v>
      </c>
      <c r="CZ1049" s="401" t="n">
        <v>126</v>
      </c>
      <c r="DA1049" s="401" t="n">
        <v>163</v>
      </c>
      <c r="DB1049" s="401" t="n">
        <v>155</v>
      </c>
      <c r="DC1049" s="401" t="n">
        <v>43</v>
      </c>
      <c r="DD1049" s="401" t="n">
        <v>92</v>
      </c>
      <c r="DE1049" s="401" t="n">
        <v>66</v>
      </c>
      <c r="DF1049" s="401" t="n">
        <v>97</v>
      </c>
      <c r="DG1049" s="401" t="n">
        <v>18</v>
      </c>
      <c r="DH1049" s="401" t="n">
        <v>138</v>
      </c>
      <c r="DI1049" s="401" t="n">
        <v>32</v>
      </c>
      <c r="DJ1049" s="401" t="n">
        <v>131</v>
      </c>
      <c r="DK1049" s="401" t="n">
        <v>52</v>
      </c>
      <c r="DL1049" s="401" t="n">
        <v>193</v>
      </c>
      <c r="DM1049" s="401" t="n">
        <v>166</v>
      </c>
      <c r="DN1049" s="401" t="n">
        <v>85</v>
      </c>
      <c r="DO1049" s="401" t="n">
        <v>57</v>
      </c>
      <c r="DP1049" s="401" t="n">
        <v>196</v>
      </c>
      <c r="DQ1049" s="401" t="n">
        <v>44</v>
      </c>
      <c r="DR1049" s="401" t="n">
        <v>71</v>
      </c>
      <c r="DS1049" s="401" t="n">
        <v>125</v>
      </c>
      <c r="DT1049" s="401" t="n">
        <v>156</v>
      </c>
      <c r="DU1049" s="401" t="n">
        <v>22</v>
      </c>
      <c r="DV1049" s="401" t="n">
        <v>122</v>
      </c>
      <c r="DW1049" s="401" t="n">
        <v>149</v>
      </c>
      <c r="DX1049" s="401" t="n">
        <v>164</v>
      </c>
      <c r="DY1049" s="401" t="n">
        <v>106</v>
      </c>
      <c r="DZ1049" s="401" t="n">
        <v>17</v>
      </c>
      <c r="EA1049" s="401" t="n">
        <v>139</v>
      </c>
      <c r="EB1049" s="401" t="n">
        <v>64</v>
      </c>
      <c r="EC1049" s="401" t="n">
        <v>79</v>
      </c>
      <c r="ED1049" s="401" t="n">
        <v>33</v>
      </c>
      <c r="EE1049" s="401" t="n">
        <v>194</v>
      </c>
      <c r="EF1049" s="401" t="n">
        <v>208</v>
      </c>
      <c r="EG1049" s="401" t="n">
        <v>188</v>
      </c>
      <c r="EH1049" s="401" t="n">
        <v>200</v>
      </c>
      <c r="EI1049" s="401" t="n">
        <v>136</v>
      </c>
      <c r="EJ1049" s="401" t="n">
        <v>23</v>
      </c>
      <c r="EK1049" s="401" t="n">
        <v>68</v>
      </c>
      <c r="EL1049" s="401" t="n">
        <v>76</v>
      </c>
      <c r="EM1049" s="401" t="n">
        <v>167</v>
      </c>
      <c r="EN1049" s="401" t="n">
        <v>116</v>
      </c>
      <c r="EO1049" s="401" t="n">
        <v>36</v>
      </c>
      <c r="EP1049" s="401" t="n">
        <v>147</v>
      </c>
      <c r="EQ1049" s="401" t="n">
        <v>154</v>
      </c>
      <c r="ER1049" s="401" t="n">
        <v>165</v>
      </c>
      <c r="ES1049" s="401" t="n">
        <v>103</v>
      </c>
      <c r="ET1049" s="401" t="n">
        <v>34</v>
      </c>
      <c r="EU1049" s="401" t="n">
        <v>39</v>
      </c>
      <c r="EV1049" s="401" t="n">
        <v>31</v>
      </c>
      <c r="EW1049" s="401" t="n">
        <v>102</v>
      </c>
      <c r="EX1049" s="401" t="n">
        <v>20</v>
      </c>
      <c r="EY1049" s="401" t="n">
        <v>117</v>
      </c>
      <c r="EZ1049" s="401" t="n">
        <v>84</v>
      </c>
      <c r="FA1049" s="401" t="n">
        <v>104</v>
      </c>
      <c r="FB1049" s="401" t="n">
        <v>119</v>
      </c>
      <c r="FC1049" s="401" t="n">
        <v>58</v>
      </c>
      <c r="FD1049" s="401" t="n">
        <v>142</v>
      </c>
      <c r="FE1049" s="401" t="n">
        <v>185</v>
      </c>
      <c r="FF1049" s="401" t="n">
        <v>96</v>
      </c>
      <c r="FG1049" s="401" t="n">
        <v>115</v>
      </c>
      <c r="FH1049" s="401" t="n">
        <v>40</v>
      </c>
      <c r="FI1049" s="401" t="n">
        <v>162</v>
      </c>
      <c r="FJ1049" s="401" t="n">
        <v>80</v>
      </c>
      <c r="FK1049" s="401" t="n">
        <v>160</v>
      </c>
      <c r="FL1049" s="401" t="n">
        <v>107</v>
      </c>
      <c r="FM1049" s="401" t="n">
        <v>146</v>
      </c>
      <c r="FN1049" s="401" t="n">
        <v>81</v>
      </c>
      <c r="FO1049" s="401" t="n">
        <v>9</v>
      </c>
      <c r="FP1049" s="401" t="n">
        <v>105</v>
      </c>
      <c r="FQ1049" s="401" t="n">
        <v>21</v>
      </c>
      <c r="FR1049" s="401" t="n">
        <v>108</v>
      </c>
      <c r="FS1049" s="401" t="n">
        <v>132</v>
      </c>
      <c r="FT1049" s="401" t="n">
        <v>24</v>
      </c>
      <c r="FU1049" s="401" t="n">
        <v>133</v>
      </c>
      <c r="FV1049" s="401" t="n">
        <v>29</v>
      </c>
      <c r="FW1049" s="401" t="n">
        <v>63</v>
      </c>
      <c r="FX1049" s="401" t="n">
        <v>123</v>
      </c>
      <c r="FY1049" s="401" t="n">
        <v>120</v>
      </c>
      <c r="FZ1049" s="401" t="n">
        <v>204</v>
      </c>
      <c r="GA1049" s="401" t="n">
        <v>170</v>
      </c>
      <c r="GB1049" s="401" t="n">
        <v>51</v>
      </c>
      <c r="GC1049" s="401" t="n">
        <v>67</v>
      </c>
      <c r="GD1049" s="401" t="n">
        <v>109</v>
      </c>
      <c r="GE1049" s="401" t="n">
        <v>45</v>
      </c>
      <c r="GF1049" s="401" t="n">
        <v>74</v>
      </c>
      <c r="GG1049" s="401" t="n">
        <v>137</v>
      </c>
      <c r="GH1049" s="401" t="n">
        <v>192</v>
      </c>
      <c r="GI1049" s="401" t="n">
        <v>113</v>
      </c>
      <c r="GJ1049" s="401" t="n">
        <v>59</v>
      </c>
      <c r="GK1049" s="401" t="n">
        <v>54</v>
      </c>
      <c r="GL1049" s="401" t="n">
        <v>90</v>
      </c>
      <c r="GM1049" s="401" t="n">
        <v>77</v>
      </c>
      <c r="GN1049" s="401" t="n">
        <v>70</v>
      </c>
      <c r="GO1049" s="401" t="n">
        <v>14</v>
      </c>
      <c r="GP1049" s="401" t="n">
        <v>212</v>
      </c>
      <c r="GQ1049" s="401" t="n">
        <v>73</v>
      </c>
      <c r="GR1049" s="401" t="n">
        <v>16</v>
      </c>
      <c r="GS1049" s="401" t="n">
        <v>42</v>
      </c>
      <c r="GT1049" s="401" t="n">
        <v>144</v>
      </c>
      <c r="GU1049" s="401" t="n">
        <v>99</v>
      </c>
      <c r="GV1049" s="401" t="n">
        <v>91</v>
      </c>
      <c r="GW1049" s="401" t="n">
        <v>118</v>
      </c>
      <c r="GX1049" s="401" t="n">
        <v>93</v>
      </c>
      <c r="GY1049" s="401" t="n">
        <v>174</v>
      </c>
      <c r="GZ1049" s="401" t="n">
        <v>47</v>
      </c>
      <c r="HA1049" s="401" t="n">
        <v>121</v>
      </c>
      <c r="HC1049" s="401" t="n">
        <v>129</v>
      </c>
      <c r="HD1049" s="401" t="n">
        <v>46</v>
      </c>
      <c r="HE1049" s="401" t="n">
        <v>62</v>
      </c>
      <c r="HF1049" s="401" t="n">
        <v>153</v>
      </c>
      <c r="HH1049" s="401" t="n">
        <v>187</v>
      </c>
      <c r="HI1049" s="401" t="n">
        <v>168</v>
      </c>
      <c r="HJ1049" s="401" t="n">
        <v>199</v>
      </c>
      <c r="HK1049" s="401" t="n">
        <v>28</v>
      </c>
    </row>
    <row r="1050" customFormat="false" ht="12.75" hidden="false" customHeight="false" outlineLevel="0" collapsed="false">
      <c r="E1050" s="401" t="s">
        <v>227</v>
      </c>
      <c r="F1050" s="401" t="n">
        <v>85</v>
      </c>
      <c r="G1050" s="401" t="n">
        <v>30</v>
      </c>
      <c r="H1050" s="401" t="n">
        <v>132</v>
      </c>
      <c r="I1050" s="401" t="n">
        <v>102</v>
      </c>
      <c r="J1050" s="401" t="n">
        <v>205</v>
      </c>
      <c r="K1050" s="401" t="n">
        <v>179</v>
      </c>
      <c r="L1050" s="401" t="n">
        <v>212</v>
      </c>
      <c r="M1050" s="401" t="n">
        <v>182</v>
      </c>
      <c r="N1050" s="401" t="n">
        <v>31</v>
      </c>
      <c r="O1050" s="401" t="n">
        <v>72</v>
      </c>
      <c r="P1050" s="401" t="n">
        <v>57</v>
      </c>
      <c r="Q1050" s="401" t="n">
        <v>73</v>
      </c>
      <c r="R1050" s="401" t="n">
        <v>142</v>
      </c>
      <c r="S1050" s="401" t="n">
        <v>8</v>
      </c>
      <c r="T1050" s="401" t="n">
        <v>211</v>
      </c>
      <c r="U1050" s="401" t="n">
        <v>29</v>
      </c>
      <c r="V1050" s="401" t="n">
        <v>66</v>
      </c>
      <c r="W1050" s="401" t="n">
        <v>129</v>
      </c>
      <c r="X1050" s="401" t="n">
        <v>47</v>
      </c>
      <c r="Y1050" s="401" t="n">
        <v>58</v>
      </c>
      <c r="Z1050" s="401" t="n">
        <v>53</v>
      </c>
      <c r="AA1050" s="401" t="n">
        <v>125</v>
      </c>
      <c r="AB1050" s="401" t="n">
        <v>202</v>
      </c>
      <c r="AC1050" s="401" t="n">
        <v>140</v>
      </c>
      <c r="AD1050" s="401" t="n">
        <v>13</v>
      </c>
      <c r="AE1050" s="401" t="n">
        <v>97</v>
      </c>
      <c r="AF1050" s="401" t="n">
        <v>159</v>
      </c>
      <c r="AG1050" s="401" t="n">
        <v>126</v>
      </c>
      <c r="AH1050" s="401" t="n">
        <v>210</v>
      </c>
      <c r="AI1050" s="401" t="n">
        <v>169</v>
      </c>
      <c r="AJ1050" s="401" t="n">
        <v>157</v>
      </c>
      <c r="AK1050" s="401" t="n">
        <v>95</v>
      </c>
      <c r="AL1050" s="401" t="n">
        <v>149</v>
      </c>
      <c r="AM1050" s="401" t="n">
        <v>100</v>
      </c>
      <c r="AN1050" s="401" t="n">
        <v>136</v>
      </c>
      <c r="AO1050" s="401" t="n">
        <v>98</v>
      </c>
      <c r="AP1050" s="401" t="n">
        <v>79</v>
      </c>
      <c r="AQ1050" s="401" t="n">
        <v>144</v>
      </c>
      <c r="AR1050" s="401" t="n">
        <v>37</v>
      </c>
      <c r="AS1050" s="401" t="n">
        <v>187</v>
      </c>
      <c r="AT1050" s="401" t="n">
        <v>19</v>
      </c>
      <c r="AU1050" s="401" t="n">
        <v>199</v>
      </c>
      <c r="AV1050" s="401" t="n">
        <v>60</v>
      </c>
      <c r="AW1050" s="401" t="n">
        <v>6</v>
      </c>
      <c r="AX1050" s="401" t="n">
        <v>209</v>
      </c>
      <c r="AY1050" s="401" t="n">
        <v>22</v>
      </c>
      <c r="AZ1050" s="401" t="n">
        <v>89</v>
      </c>
      <c r="BA1050" s="401" t="n">
        <v>109</v>
      </c>
      <c r="BB1050" s="401" t="n">
        <v>151</v>
      </c>
      <c r="BC1050" s="401" t="n">
        <v>56</v>
      </c>
      <c r="BD1050" s="401" t="n">
        <v>130</v>
      </c>
      <c r="BE1050" s="401" t="n">
        <v>175</v>
      </c>
      <c r="BF1050" s="401" t="n">
        <v>49</v>
      </c>
      <c r="BG1050" s="401" t="n">
        <v>18</v>
      </c>
      <c r="BH1050" s="401" t="n">
        <v>62</v>
      </c>
      <c r="BI1050" s="401" t="n">
        <v>103</v>
      </c>
      <c r="BJ1050" s="401" t="n">
        <v>99</v>
      </c>
      <c r="BK1050" s="401" t="n">
        <v>191</v>
      </c>
      <c r="BL1050" s="401" t="n">
        <v>152</v>
      </c>
      <c r="BM1050" s="401" t="n">
        <v>143</v>
      </c>
      <c r="BN1050" s="401" t="n">
        <v>27</v>
      </c>
      <c r="BO1050" s="401" t="n">
        <v>74</v>
      </c>
      <c r="BP1050" s="401" t="n">
        <v>114</v>
      </c>
      <c r="BQ1050" s="401" t="n">
        <v>68</v>
      </c>
      <c r="BR1050" s="401" t="n">
        <v>168</v>
      </c>
      <c r="BS1050" s="401" t="n">
        <v>148</v>
      </c>
      <c r="BT1050" s="401" t="n">
        <v>131</v>
      </c>
      <c r="BU1050" s="401" t="n">
        <v>160</v>
      </c>
      <c r="BV1050" s="401" t="n">
        <v>42</v>
      </c>
      <c r="BW1050" s="401" t="n">
        <v>9</v>
      </c>
      <c r="BX1050" s="401" t="n">
        <v>50</v>
      </c>
      <c r="BY1050" s="401" t="n">
        <v>116</v>
      </c>
      <c r="BZ1050" s="401" t="n">
        <v>4</v>
      </c>
      <c r="CA1050" s="401" t="n">
        <v>88</v>
      </c>
      <c r="CB1050" s="401" t="n">
        <v>96</v>
      </c>
      <c r="CC1050" s="401" t="n">
        <v>34</v>
      </c>
      <c r="CD1050" s="401" t="n">
        <v>61</v>
      </c>
      <c r="CE1050" s="401" t="n">
        <v>146</v>
      </c>
      <c r="CF1050" s="401" t="n">
        <v>11</v>
      </c>
      <c r="CG1050" s="401" t="n">
        <v>201</v>
      </c>
      <c r="CH1050" s="401" t="n">
        <v>87</v>
      </c>
      <c r="CI1050" s="401" t="n">
        <v>94</v>
      </c>
      <c r="CJ1050" s="401" t="n">
        <v>204</v>
      </c>
      <c r="CK1050" s="401" t="n">
        <v>78</v>
      </c>
      <c r="CL1050" s="401" t="n">
        <v>177</v>
      </c>
      <c r="CM1050" s="401" t="n">
        <v>195</v>
      </c>
      <c r="CN1050" s="401" t="n">
        <v>176</v>
      </c>
      <c r="CO1050" s="401" t="n">
        <v>189</v>
      </c>
      <c r="CP1050" s="401" t="n">
        <v>92</v>
      </c>
      <c r="CQ1050" s="401" t="n">
        <v>139</v>
      </c>
      <c r="CR1050" s="401" t="n">
        <v>2</v>
      </c>
      <c r="CS1050" s="401" t="n">
        <v>108</v>
      </c>
      <c r="CT1050" s="401" t="n">
        <v>35</v>
      </c>
      <c r="CU1050" s="401" t="n">
        <v>113</v>
      </c>
      <c r="CV1050" s="401" t="n">
        <v>193</v>
      </c>
      <c r="CW1050" s="401" t="n">
        <v>54</v>
      </c>
      <c r="CX1050" s="401" t="n">
        <v>161</v>
      </c>
      <c r="CY1050" s="401" t="n">
        <v>67</v>
      </c>
      <c r="CZ1050" s="401" t="n">
        <v>158</v>
      </c>
      <c r="DA1050" s="401" t="n">
        <v>133</v>
      </c>
      <c r="DB1050" s="401" t="n">
        <v>55</v>
      </c>
      <c r="DC1050" s="401" t="n">
        <v>165</v>
      </c>
      <c r="DD1050" s="401" t="n">
        <v>110</v>
      </c>
      <c r="DE1050" s="401" t="n">
        <v>38</v>
      </c>
      <c r="DF1050" s="401" t="n">
        <v>128</v>
      </c>
      <c r="DG1050" s="401" t="n">
        <v>192</v>
      </c>
      <c r="DH1050" s="401" t="n">
        <v>203</v>
      </c>
      <c r="DI1050" s="401" t="n">
        <v>105</v>
      </c>
      <c r="DJ1050" s="401" t="n">
        <v>86</v>
      </c>
      <c r="DK1050" s="401" t="n">
        <v>124</v>
      </c>
      <c r="DL1050" s="401" t="n">
        <v>5</v>
      </c>
      <c r="DM1050" s="401" t="n">
        <v>164</v>
      </c>
      <c r="DN1050" s="401" t="n">
        <v>104</v>
      </c>
      <c r="DO1050" s="401" t="n">
        <v>21</v>
      </c>
      <c r="DP1050" s="401" t="n">
        <v>93</v>
      </c>
      <c r="DQ1050" s="401" t="n">
        <v>117</v>
      </c>
      <c r="DR1050" s="401" t="n">
        <v>65</v>
      </c>
      <c r="DS1050" s="401" t="n">
        <v>80</v>
      </c>
      <c r="DT1050" s="401" t="n">
        <v>197</v>
      </c>
      <c r="DU1050" s="401" t="n">
        <v>82</v>
      </c>
      <c r="DV1050" s="401" t="n">
        <v>115</v>
      </c>
      <c r="DW1050" s="401" t="n">
        <v>207</v>
      </c>
      <c r="DX1050" s="401" t="n">
        <v>172</v>
      </c>
      <c r="DY1050" s="401" t="n">
        <v>7</v>
      </c>
      <c r="DZ1050" s="401" t="n">
        <v>71</v>
      </c>
      <c r="EA1050" s="401" t="n">
        <v>206</v>
      </c>
      <c r="EB1050" s="401" t="n">
        <v>123</v>
      </c>
      <c r="EC1050" s="401" t="n">
        <v>156</v>
      </c>
      <c r="ED1050" s="401" t="n">
        <v>3</v>
      </c>
      <c r="EE1050" s="401" t="n">
        <v>101</v>
      </c>
      <c r="EF1050" s="401" t="n">
        <v>162</v>
      </c>
      <c r="EG1050" s="401" t="n">
        <v>200</v>
      </c>
      <c r="EH1050" s="401" t="n">
        <v>137</v>
      </c>
      <c r="EI1050" s="401" t="n">
        <v>32</v>
      </c>
      <c r="EJ1050" s="401" t="n">
        <v>43</v>
      </c>
      <c r="EK1050" s="401" t="n">
        <v>174</v>
      </c>
      <c r="EL1050" s="401" t="n">
        <v>170</v>
      </c>
      <c r="EM1050" s="401" t="n">
        <v>127</v>
      </c>
      <c r="EN1050" s="401" t="n">
        <v>122</v>
      </c>
      <c r="EO1050" s="401" t="n">
        <v>12</v>
      </c>
      <c r="EP1050" s="401" t="n">
        <v>198</v>
      </c>
      <c r="EQ1050" s="401" t="n">
        <v>155</v>
      </c>
      <c r="ER1050" s="401" t="n">
        <v>77</v>
      </c>
      <c r="ES1050" s="401" t="n">
        <v>178</v>
      </c>
      <c r="ET1050" s="401" t="n">
        <v>44</v>
      </c>
      <c r="EU1050" s="401" t="n">
        <v>194</v>
      </c>
      <c r="EV1050" s="401" t="n">
        <v>196</v>
      </c>
      <c r="EW1050" s="401" t="n">
        <v>75</v>
      </c>
      <c r="EX1050" s="401" t="n">
        <v>16</v>
      </c>
      <c r="EY1050" s="401" t="n">
        <v>24</v>
      </c>
      <c r="EZ1050" s="401" t="n">
        <v>135</v>
      </c>
      <c r="FA1050" s="401" t="n">
        <v>183</v>
      </c>
      <c r="FB1050" s="401" t="n">
        <v>154</v>
      </c>
      <c r="FC1050" s="401" t="n">
        <v>112</v>
      </c>
      <c r="FD1050" s="401" t="n">
        <v>121</v>
      </c>
      <c r="FE1050" s="401" t="n">
        <v>64</v>
      </c>
      <c r="FF1050" s="401" t="n">
        <v>118</v>
      </c>
      <c r="FG1050" s="401" t="n">
        <v>36</v>
      </c>
      <c r="FH1050" s="401" t="n">
        <v>186</v>
      </c>
      <c r="FI1050" s="401" t="n">
        <v>26</v>
      </c>
      <c r="FJ1050" s="401" t="n">
        <v>90</v>
      </c>
      <c r="FK1050" s="401" t="n">
        <v>163</v>
      </c>
      <c r="FL1050" s="401" t="n">
        <v>52</v>
      </c>
      <c r="FM1050" s="401" t="n">
        <v>185</v>
      </c>
      <c r="FN1050" s="401" t="n">
        <v>208</v>
      </c>
      <c r="FO1050" s="401" t="n">
        <v>190</v>
      </c>
      <c r="FP1050" s="401" t="n">
        <v>134</v>
      </c>
      <c r="FQ1050" s="401" t="n">
        <v>45</v>
      </c>
      <c r="FR1050" s="401" t="n">
        <v>25</v>
      </c>
      <c r="FS1050" s="401" t="n">
        <v>147</v>
      </c>
      <c r="FT1050" s="401" t="n">
        <v>20</v>
      </c>
      <c r="FU1050" s="401" t="n">
        <v>173</v>
      </c>
      <c r="FV1050" s="401" t="n">
        <v>141</v>
      </c>
      <c r="FW1050" s="401" t="n">
        <v>181</v>
      </c>
      <c r="FX1050" s="401" t="n">
        <v>83</v>
      </c>
      <c r="FY1050" s="401" t="n">
        <v>33</v>
      </c>
      <c r="FZ1050" s="401" t="n">
        <v>70</v>
      </c>
      <c r="GA1050" s="401" t="n">
        <v>17</v>
      </c>
      <c r="GB1050" s="401" t="n">
        <v>107</v>
      </c>
      <c r="GC1050" s="401" t="n">
        <v>84</v>
      </c>
      <c r="GD1050" s="401" t="n">
        <v>23</v>
      </c>
      <c r="GE1050" s="401" t="n">
        <v>10</v>
      </c>
      <c r="GF1050" s="401" t="n">
        <v>14</v>
      </c>
      <c r="GG1050" s="401" t="n">
        <v>120</v>
      </c>
      <c r="GH1050" s="401" t="n">
        <v>41</v>
      </c>
      <c r="GI1050" s="401" t="n">
        <v>180</v>
      </c>
      <c r="GJ1050" s="401" t="n">
        <v>28</v>
      </c>
      <c r="GK1050" s="401" t="n">
        <v>1</v>
      </c>
      <c r="GL1050" s="401" t="n">
        <v>188</v>
      </c>
      <c r="GM1050" s="401" t="n">
        <v>76</v>
      </c>
      <c r="GN1050" s="401" t="n">
        <v>184</v>
      </c>
      <c r="GO1050" s="401" t="n">
        <v>153</v>
      </c>
      <c r="GP1050" s="401" t="n">
        <v>91</v>
      </c>
      <c r="GQ1050" s="401" t="n">
        <v>48</v>
      </c>
      <c r="GR1050" s="401" t="n">
        <v>167</v>
      </c>
      <c r="GS1050" s="401" t="n">
        <v>15</v>
      </c>
      <c r="GT1050" s="401" t="n">
        <v>106</v>
      </c>
      <c r="GU1050" s="401" t="n">
        <v>111</v>
      </c>
      <c r="GV1050" s="401" t="n">
        <v>46</v>
      </c>
      <c r="GW1050" s="401" t="n">
        <v>51</v>
      </c>
      <c r="GX1050" s="401" t="n">
        <v>40</v>
      </c>
      <c r="GY1050" s="401" t="n">
        <v>69</v>
      </c>
      <c r="GZ1050" s="401" t="n">
        <v>150</v>
      </c>
      <c r="HA1050" s="401" t="n">
        <v>166</v>
      </c>
      <c r="HC1050" s="401" t="n">
        <v>63</v>
      </c>
      <c r="HD1050" s="401" t="n">
        <v>171</v>
      </c>
      <c r="HE1050" s="401" t="n">
        <v>145</v>
      </c>
      <c r="HF1050" s="401" t="n">
        <v>138</v>
      </c>
      <c r="HH1050" s="401" t="n">
        <v>119</v>
      </c>
      <c r="HI1050" s="401" t="n">
        <v>39</v>
      </c>
      <c r="HJ1050" s="401" t="n">
        <v>59</v>
      </c>
      <c r="HK1050" s="401" t="n">
        <v>81</v>
      </c>
    </row>
    <row r="1052" customFormat="false" ht="12.75" hidden="false" customHeight="false" outlineLevel="0" collapsed="false">
      <c r="D1052" s="446" t="n">
        <v>213</v>
      </c>
      <c r="E1052" s="39" t="s">
        <v>250</v>
      </c>
    </row>
    <row r="1053" customFormat="false" ht="12.75" hidden="false" customHeight="false" outlineLevel="0" collapsed="false">
      <c r="E1053" s="401" t="s">
        <v>198</v>
      </c>
      <c r="F1053" s="401" t="n">
        <v>1</v>
      </c>
      <c r="G1053" s="401" t="n">
        <v>2</v>
      </c>
      <c r="H1053" s="401" t="n">
        <v>3</v>
      </c>
      <c r="I1053" s="401" t="n">
        <v>4</v>
      </c>
      <c r="J1053" s="401" t="n">
        <v>5</v>
      </c>
      <c r="K1053" s="401" t="n">
        <v>6</v>
      </c>
      <c r="L1053" s="401" t="n">
        <v>7</v>
      </c>
      <c r="M1053" s="401" t="n">
        <v>8</v>
      </c>
      <c r="N1053" s="401" t="n">
        <v>9</v>
      </c>
      <c r="O1053" s="401" t="n">
        <v>10</v>
      </c>
      <c r="P1053" s="401" t="n">
        <v>11</v>
      </c>
      <c r="Q1053" s="401" t="n">
        <v>12</v>
      </c>
      <c r="R1053" s="401" t="n">
        <v>13</v>
      </c>
      <c r="S1053" s="401" t="n">
        <v>14</v>
      </c>
      <c r="T1053" s="401" t="n">
        <v>15</v>
      </c>
      <c r="U1053" s="401" t="n">
        <v>16</v>
      </c>
      <c r="V1053" s="401" t="n">
        <v>17</v>
      </c>
      <c r="W1053" s="401" t="n">
        <v>18</v>
      </c>
      <c r="X1053" s="401" t="n">
        <v>19</v>
      </c>
      <c r="Y1053" s="401" t="n">
        <v>20</v>
      </c>
      <c r="Z1053" s="401" t="n">
        <v>21</v>
      </c>
      <c r="AA1053" s="401" t="n">
        <v>22</v>
      </c>
      <c r="AB1053" s="401" t="n">
        <v>23</v>
      </c>
      <c r="AC1053" s="401" t="n">
        <v>24</v>
      </c>
      <c r="AD1053" s="401" t="n">
        <v>25</v>
      </c>
      <c r="AE1053" s="401" t="n">
        <v>26</v>
      </c>
      <c r="AF1053" s="401" t="n">
        <v>27</v>
      </c>
      <c r="AG1053" s="401" t="n">
        <v>28</v>
      </c>
      <c r="AH1053" s="401" t="n">
        <v>29</v>
      </c>
      <c r="AI1053" s="401" t="n">
        <v>30</v>
      </c>
      <c r="AJ1053" s="401" t="n">
        <v>31</v>
      </c>
      <c r="AK1053" s="401" t="n">
        <v>32</v>
      </c>
      <c r="AL1053" s="401" t="n">
        <v>33</v>
      </c>
      <c r="AM1053" s="401" t="n">
        <v>34</v>
      </c>
      <c r="AN1053" s="401" t="n">
        <v>35</v>
      </c>
      <c r="AO1053" s="401" t="n">
        <v>36</v>
      </c>
      <c r="AP1053" s="401" t="n">
        <v>37</v>
      </c>
      <c r="AQ1053" s="401" t="n">
        <v>38</v>
      </c>
      <c r="AR1053" s="401" t="n">
        <v>39</v>
      </c>
      <c r="AS1053" s="401" t="n">
        <v>40</v>
      </c>
      <c r="AT1053" s="401" t="n">
        <v>41</v>
      </c>
      <c r="AU1053" s="401" t="n">
        <v>42</v>
      </c>
      <c r="AV1053" s="401" t="n">
        <v>43</v>
      </c>
      <c r="AW1053" s="401" t="n">
        <v>44</v>
      </c>
      <c r="AX1053" s="401" t="n">
        <v>45</v>
      </c>
      <c r="AY1053" s="401" t="n">
        <v>46</v>
      </c>
      <c r="AZ1053" s="401" t="n">
        <v>47</v>
      </c>
      <c r="BA1053" s="401" t="n">
        <v>48</v>
      </c>
      <c r="BB1053" s="401" t="n">
        <v>49</v>
      </c>
      <c r="BC1053" s="401" t="n">
        <v>50</v>
      </c>
      <c r="BD1053" s="401" t="n">
        <v>51</v>
      </c>
      <c r="BE1053" s="401" t="n">
        <v>52</v>
      </c>
      <c r="BF1053" s="401" t="n">
        <v>53</v>
      </c>
      <c r="BG1053" s="401" t="n">
        <v>54</v>
      </c>
      <c r="BH1053" s="401" t="n">
        <v>55</v>
      </c>
      <c r="BI1053" s="401" t="n">
        <v>56</v>
      </c>
      <c r="BJ1053" s="401" t="n">
        <v>57</v>
      </c>
      <c r="BK1053" s="401" t="n">
        <v>58</v>
      </c>
      <c r="BL1053" s="401" t="n">
        <v>59</v>
      </c>
      <c r="BM1053" s="401" t="n">
        <v>60</v>
      </c>
      <c r="BN1053" s="401" t="n">
        <v>61</v>
      </c>
      <c r="BO1053" s="401" t="n">
        <v>62</v>
      </c>
      <c r="BP1053" s="401" t="n">
        <v>63</v>
      </c>
      <c r="BQ1053" s="401" t="n">
        <v>64</v>
      </c>
      <c r="BR1053" s="401" t="n">
        <v>65</v>
      </c>
      <c r="BS1053" s="401" t="n">
        <v>66</v>
      </c>
      <c r="BT1053" s="401" t="n">
        <v>67</v>
      </c>
      <c r="BU1053" s="401" t="n">
        <v>68</v>
      </c>
      <c r="BV1053" s="401" t="n">
        <v>69</v>
      </c>
      <c r="BW1053" s="401" t="n">
        <v>70</v>
      </c>
      <c r="BX1053" s="401" t="n">
        <v>71</v>
      </c>
      <c r="BY1053" s="401" t="n">
        <v>72</v>
      </c>
      <c r="BZ1053" s="401" t="n">
        <v>73</v>
      </c>
      <c r="CA1053" s="401" t="n">
        <v>74</v>
      </c>
      <c r="CB1053" s="401" t="n">
        <v>75</v>
      </c>
      <c r="CC1053" s="401" t="n">
        <v>76</v>
      </c>
      <c r="CD1053" s="401" t="n">
        <v>77</v>
      </c>
      <c r="CE1053" s="401" t="n">
        <v>78</v>
      </c>
      <c r="CF1053" s="401" t="n">
        <v>79</v>
      </c>
      <c r="CG1053" s="401" t="n">
        <v>80</v>
      </c>
      <c r="CH1053" s="401" t="n">
        <v>81</v>
      </c>
      <c r="CI1053" s="401" t="n">
        <v>82</v>
      </c>
      <c r="CJ1053" s="401" t="n">
        <v>83</v>
      </c>
      <c r="CK1053" s="401" t="n">
        <v>84</v>
      </c>
      <c r="CL1053" s="401" t="n">
        <v>85</v>
      </c>
      <c r="CM1053" s="401" t="n">
        <v>86</v>
      </c>
      <c r="CN1053" s="401" t="n">
        <v>87</v>
      </c>
      <c r="CO1053" s="401" t="n">
        <v>88</v>
      </c>
      <c r="CP1053" s="401" t="n">
        <v>89</v>
      </c>
      <c r="CQ1053" s="401" t="n">
        <v>90</v>
      </c>
      <c r="CR1053" s="401" t="n">
        <v>91</v>
      </c>
      <c r="CS1053" s="401" t="n">
        <v>92</v>
      </c>
      <c r="CT1053" s="401" t="n">
        <v>93</v>
      </c>
      <c r="CU1053" s="401" t="n">
        <v>94</v>
      </c>
      <c r="CV1053" s="401" t="n">
        <v>95</v>
      </c>
      <c r="CW1053" s="401" t="n">
        <v>96</v>
      </c>
      <c r="CX1053" s="401" t="n">
        <v>97</v>
      </c>
      <c r="CY1053" s="401" t="n">
        <v>98</v>
      </c>
      <c r="CZ1053" s="401" t="n">
        <v>99</v>
      </c>
      <c r="DA1053" s="401" t="n">
        <v>100</v>
      </c>
      <c r="DB1053" s="401" t="n">
        <v>101</v>
      </c>
      <c r="DC1053" s="401" t="n">
        <v>102</v>
      </c>
      <c r="DD1053" s="401" t="n">
        <v>103</v>
      </c>
      <c r="DE1053" s="401" t="n">
        <v>104</v>
      </c>
      <c r="DF1053" s="401" t="n">
        <v>105</v>
      </c>
      <c r="DG1053" s="401" t="n">
        <v>106</v>
      </c>
      <c r="DH1053" s="401" t="n">
        <v>107</v>
      </c>
      <c r="DI1053" s="401" t="n">
        <v>108</v>
      </c>
      <c r="DJ1053" s="401" t="n">
        <v>109</v>
      </c>
      <c r="DK1053" s="401" t="n">
        <v>110</v>
      </c>
      <c r="DL1053" s="401" t="n">
        <v>111</v>
      </c>
      <c r="DM1053" s="401" t="n">
        <v>112</v>
      </c>
      <c r="DN1053" s="401" t="n">
        <v>113</v>
      </c>
      <c r="DO1053" s="401" t="n">
        <v>114</v>
      </c>
      <c r="DP1053" s="401" t="n">
        <v>115</v>
      </c>
      <c r="DQ1053" s="401" t="n">
        <v>116</v>
      </c>
      <c r="DR1053" s="401" t="n">
        <v>117</v>
      </c>
      <c r="DS1053" s="401" t="n">
        <v>118</v>
      </c>
      <c r="DT1053" s="401" t="n">
        <v>119</v>
      </c>
      <c r="DU1053" s="401" t="n">
        <v>120</v>
      </c>
      <c r="DV1053" s="401" t="n">
        <v>121</v>
      </c>
      <c r="DW1053" s="401" t="n">
        <v>122</v>
      </c>
      <c r="DX1053" s="401" t="n">
        <v>123</v>
      </c>
      <c r="DY1053" s="401" t="n">
        <v>124</v>
      </c>
      <c r="DZ1053" s="401" t="n">
        <v>125</v>
      </c>
      <c r="EA1053" s="401" t="n">
        <v>126</v>
      </c>
      <c r="EB1053" s="401" t="n">
        <v>127</v>
      </c>
      <c r="EC1053" s="401" t="n">
        <v>128</v>
      </c>
      <c r="ED1053" s="401" t="n">
        <v>129</v>
      </c>
      <c r="EE1053" s="401" t="n">
        <v>130</v>
      </c>
      <c r="EF1053" s="401" t="n">
        <v>131</v>
      </c>
      <c r="EG1053" s="401" t="n">
        <v>132</v>
      </c>
      <c r="EH1053" s="401" t="n">
        <v>133</v>
      </c>
      <c r="EI1053" s="401" t="n">
        <v>134</v>
      </c>
      <c r="EJ1053" s="401" t="n">
        <v>135</v>
      </c>
      <c r="EK1053" s="401" t="n">
        <v>136</v>
      </c>
      <c r="EL1053" s="401" t="n">
        <v>137</v>
      </c>
      <c r="EM1053" s="401" t="n">
        <v>138</v>
      </c>
      <c r="EN1053" s="401" t="n">
        <v>139</v>
      </c>
      <c r="EO1053" s="401" t="n">
        <v>140</v>
      </c>
      <c r="EP1053" s="401" t="n">
        <v>141</v>
      </c>
      <c r="EQ1053" s="401" t="n">
        <v>142</v>
      </c>
      <c r="ER1053" s="401" t="n">
        <v>143</v>
      </c>
      <c r="ES1053" s="401" t="n">
        <v>144</v>
      </c>
      <c r="ET1053" s="401" t="n">
        <v>145</v>
      </c>
      <c r="EU1053" s="401" t="n">
        <v>146</v>
      </c>
      <c r="EV1053" s="401" t="n">
        <v>147</v>
      </c>
      <c r="EW1053" s="401" t="n">
        <v>148</v>
      </c>
      <c r="EX1053" s="401" t="n">
        <v>149</v>
      </c>
      <c r="EY1053" s="401" t="n">
        <v>150</v>
      </c>
      <c r="EZ1053" s="401" t="n">
        <v>151</v>
      </c>
      <c r="FA1053" s="401" t="n">
        <v>152</v>
      </c>
      <c r="FB1053" s="401" t="n">
        <v>153</v>
      </c>
      <c r="FC1053" s="401" t="n">
        <v>154</v>
      </c>
      <c r="FD1053" s="401" t="n">
        <v>155</v>
      </c>
      <c r="FE1053" s="401" t="n">
        <v>156</v>
      </c>
      <c r="FF1053" s="401" t="n">
        <v>157</v>
      </c>
      <c r="FG1053" s="401" t="n">
        <v>158</v>
      </c>
      <c r="FH1053" s="401" t="n">
        <v>159</v>
      </c>
      <c r="FI1053" s="401" t="n">
        <v>160</v>
      </c>
      <c r="FJ1053" s="401" t="n">
        <v>161</v>
      </c>
      <c r="FK1053" s="401" t="n">
        <v>162</v>
      </c>
      <c r="FL1053" s="401" t="n">
        <v>163</v>
      </c>
      <c r="FM1053" s="401" t="n">
        <v>164</v>
      </c>
      <c r="FN1053" s="401" t="n">
        <v>165</v>
      </c>
      <c r="FO1053" s="401" t="n">
        <v>166</v>
      </c>
      <c r="FP1053" s="401" t="n">
        <v>167</v>
      </c>
      <c r="FQ1053" s="401" t="n">
        <v>168</v>
      </c>
      <c r="FR1053" s="401" t="n">
        <v>169</v>
      </c>
      <c r="FS1053" s="401" t="n">
        <v>170</v>
      </c>
      <c r="FT1053" s="401" t="n">
        <v>171</v>
      </c>
      <c r="FU1053" s="401" t="n">
        <v>172</v>
      </c>
      <c r="FV1053" s="401" t="n">
        <v>173</v>
      </c>
      <c r="FW1053" s="401" t="n">
        <v>174</v>
      </c>
      <c r="FX1053" s="401" t="n">
        <v>175</v>
      </c>
      <c r="FY1053" s="401" t="n">
        <v>176</v>
      </c>
      <c r="FZ1053" s="401" t="n">
        <v>177</v>
      </c>
      <c r="GA1053" s="401" t="n">
        <v>178</v>
      </c>
      <c r="GB1053" s="401" t="n">
        <v>179</v>
      </c>
      <c r="GC1053" s="401" t="n">
        <v>180</v>
      </c>
      <c r="GD1053" s="401" t="n">
        <v>181</v>
      </c>
      <c r="GE1053" s="401" t="n">
        <v>182</v>
      </c>
      <c r="GF1053" s="401" t="n">
        <v>183</v>
      </c>
      <c r="GG1053" s="401" t="n">
        <v>184</v>
      </c>
      <c r="GH1053" s="401" t="n">
        <v>185</v>
      </c>
      <c r="GI1053" s="401" t="n">
        <v>186</v>
      </c>
      <c r="GJ1053" s="401" t="n">
        <v>187</v>
      </c>
      <c r="GK1053" s="401" t="n">
        <v>188</v>
      </c>
      <c r="GL1053" s="401" t="n">
        <v>189</v>
      </c>
      <c r="GM1053" s="401" t="n">
        <v>190</v>
      </c>
      <c r="GN1053" s="401" t="n">
        <v>191</v>
      </c>
      <c r="GO1053" s="401" t="n">
        <v>192</v>
      </c>
      <c r="GP1053" s="401" t="n">
        <v>193</v>
      </c>
      <c r="GQ1053" s="401" t="n">
        <v>194</v>
      </c>
      <c r="GR1053" s="401" t="n">
        <v>195</v>
      </c>
      <c r="GS1053" s="401" t="n">
        <v>196</v>
      </c>
      <c r="GT1053" s="401" t="n">
        <v>197</v>
      </c>
      <c r="GU1053" s="401" t="n">
        <v>198</v>
      </c>
      <c r="GV1053" s="401" t="n">
        <v>199</v>
      </c>
      <c r="GW1053" s="401" t="n">
        <v>200</v>
      </c>
      <c r="GX1053" s="401" t="n">
        <v>201</v>
      </c>
      <c r="GY1053" s="401" t="n">
        <v>202</v>
      </c>
      <c r="GZ1053" s="401" t="n">
        <v>203</v>
      </c>
      <c r="HA1053" s="401" t="n">
        <v>204</v>
      </c>
      <c r="HB1053" s="401" t="n">
        <v>205</v>
      </c>
      <c r="HC1053" s="401" t="n">
        <v>206</v>
      </c>
      <c r="HD1053" s="401" t="n">
        <v>207</v>
      </c>
      <c r="HE1053" s="401" t="n">
        <v>208</v>
      </c>
      <c r="HF1053" s="401" t="n">
        <v>209</v>
      </c>
      <c r="HH1053" s="401" t="n">
        <v>210</v>
      </c>
      <c r="HI1053" s="401" t="n">
        <v>211</v>
      </c>
      <c r="HJ1053" s="401" t="n">
        <v>212</v>
      </c>
      <c r="HK1053" s="401" t="n">
        <v>213</v>
      </c>
    </row>
    <row r="1054" customFormat="false" ht="12.75" hidden="false" customHeight="false" outlineLevel="0" collapsed="false">
      <c r="E1054" s="401" t="s">
        <v>225</v>
      </c>
      <c r="F1054" s="401" t="n">
        <v>143</v>
      </c>
      <c r="G1054" s="401" t="n">
        <v>40</v>
      </c>
      <c r="H1054" s="401" t="n">
        <v>65</v>
      </c>
      <c r="I1054" s="401" t="n">
        <v>130</v>
      </c>
      <c r="J1054" s="401" t="n">
        <v>2</v>
      </c>
      <c r="K1054" s="401" t="n">
        <v>120</v>
      </c>
      <c r="L1054" s="401" t="n">
        <v>204</v>
      </c>
      <c r="M1054" s="401" t="n">
        <v>75</v>
      </c>
      <c r="N1054" s="401" t="n">
        <v>146</v>
      </c>
      <c r="O1054" s="401" t="n">
        <v>4</v>
      </c>
      <c r="P1054" s="401" t="n">
        <v>123</v>
      </c>
      <c r="Q1054" s="401" t="n">
        <v>56</v>
      </c>
      <c r="R1054" s="401" t="n">
        <v>110</v>
      </c>
      <c r="S1054" s="401" t="n">
        <v>210</v>
      </c>
      <c r="T1054" s="401" t="n">
        <v>89</v>
      </c>
      <c r="U1054" s="401" t="n">
        <v>80</v>
      </c>
      <c r="V1054" s="401" t="n">
        <v>15</v>
      </c>
      <c r="W1054" s="401" t="n">
        <v>140</v>
      </c>
      <c r="X1054" s="401" t="n">
        <v>175</v>
      </c>
      <c r="Y1054" s="401" t="n">
        <v>178</v>
      </c>
      <c r="Z1054" s="401" t="n">
        <v>190</v>
      </c>
      <c r="AA1054" s="401" t="n">
        <v>9</v>
      </c>
      <c r="AB1054" s="401" t="n">
        <v>30</v>
      </c>
      <c r="AC1054" s="401" t="n">
        <v>145</v>
      </c>
      <c r="AD1054" s="401" t="n">
        <v>77</v>
      </c>
      <c r="AE1054" s="401" t="n">
        <v>78</v>
      </c>
      <c r="AF1054" s="401" t="n">
        <v>212</v>
      </c>
      <c r="AG1054" s="401" t="n">
        <v>149</v>
      </c>
      <c r="AH1054" s="401" t="n">
        <v>17</v>
      </c>
      <c r="AI1054" s="401" t="n">
        <v>51</v>
      </c>
      <c r="AJ1054" s="401" t="n">
        <v>29</v>
      </c>
      <c r="AK1054" s="401" t="n">
        <v>61</v>
      </c>
      <c r="AL1054" s="401" t="n">
        <v>206</v>
      </c>
      <c r="AM1054" s="401" t="n">
        <v>162</v>
      </c>
      <c r="AN1054" s="401" t="n">
        <v>88</v>
      </c>
      <c r="AO1054" s="401" t="n">
        <v>43</v>
      </c>
      <c r="AP1054" s="401" t="n">
        <v>154</v>
      </c>
      <c r="AQ1054" s="401" t="n">
        <v>84</v>
      </c>
      <c r="AR1054" s="401" t="n">
        <v>203</v>
      </c>
      <c r="AS1054" s="401" t="n">
        <v>186</v>
      </c>
      <c r="AT1054" s="401" t="n">
        <v>45</v>
      </c>
      <c r="AU1054" s="401" t="n">
        <v>155</v>
      </c>
      <c r="AV1054" s="401" t="n">
        <v>192</v>
      </c>
      <c r="AW1054" s="401" t="n">
        <v>66</v>
      </c>
      <c r="AX1054" s="401" t="n">
        <v>71</v>
      </c>
      <c r="AY1054" s="401" t="n">
        <v>13</v>
      </c>
      <c r="AZ1054" s="401" t="n">
        <v>49</v>
      </c>
      <c r="BA1054" s="401" t="n">
        <v>211</v>
      </c>
      <c r="BB1054" s="401" t="n">
        <v>36</v>
      </c>
      <c r="BC1054" s="401" t="n">
        <v>33</v>
      </c>
      <c r="BD1054" s="401" t="n">
        <v>205</v>
      </c>
      <c r="BE1054" s="401" t="n">
        <v>161</v>
      </c>
      <c r="BF1054" s="401" t="n">
        <v>91</v>
      </c>
      <c r="BG1054" s="401" t="n">
        <v>141</v>
      </c>
      <c r="BH1054" s="401" t="n">
        <v>38</v>
      </c>
      <c r="BI1054" s="401" t="n">
        <v>64</v>
      </c>
      <c r="BJ1054" s="401" t="n">
        <v>198</v>
      </c>
      <c r="BK1054" s="401" t="n">
        <v>46</v>
      </c>
      <c r="BL1054" s="401" t="n">
        <v>107</v>
      </c>
      <c r="BM1054" s="401" t="n">
        <v>187</v>
      </c>
      <c r="BN1054" s="401" t="n">
        <v>85</v>
      </c>
      <c r="BO1054" s="401" t="n">
        <v>35</v>
      </c>
      <c r="BP1054" s="401" t="n">
        <v>200</v>
      </c>
      <c r="BQ1054" s="401" t="n">
        <v>147</v>
      </c>
      <c r="BR1054" s="401" t="n">
        <v>108</v>
      </c>
      <c r="BS1054" s="401" t="n">
        <v>55</v>
      </c>
      <c r="BT1054" s="401" t="n">
        <v>83</v>
      </c>
      <c r="BU1054" s="401" t="n">
        <v>124</v>
      </c>
      <c r="BV1054" s="401" t="n">
        <v>163</v>
      </c>
      <c r="BW1054" s="401" t="n">
        <v>148</v>
      </c>
      <c r="BX1054" s="401" t="n">
        <v>90</v>
      </c>
      <c r="BY1054" s="401" t="n">
        <v>95</v>
      </c>
      <c r="BZ1054" s="401" t="n">
        <v>76</v>
      </c>
      <c r="CA1054" s="401" t="n">
        <v>181</v>
      </c>
      <c r="CB1054" s="401" t="n">
        <v>12</v>
      </c>
      <c r="CC1054" s="401" t="n">
        <v>153</v>
      </c>
      <c r="CD1054" s="401" t="n">
        <v>54</v>
      </c>
      <c r="CE1054" s="401" t="n">
        <v>69</v>
      </c>
      <c r="CF1054" s="401" t="n">
        <v>105</v>
      </c>
      <c r="CG1054" s="401" t="n">
        <v>21</v>
      </c>
      <c r="CH1054" s="401" t="n">
        <v>10</v>
      </c>
      <c r="CI1054" s="401" t="n">
        <v>196</v>
      </c>
      <c r="CJ1054" s="401" t="n">
        <v>152</v>
      </c>
      <c r="CK1054" s="401" t="n">
        <v>68</v>
      </c>
      <c r="CL1054" s="401" t="n">
        <v>121</v>
      </c>
      <c r="CM1054" s="401" t="n">
        <v>14</v>
      </c>
      <c r="CN1054" s="401" t="n">
        <v>165</v>
      </c>
      <c r="CO1054" s="401" t="n">
        <v>67</v>
      </c>
      <c r="CP1054" s="401" t="n">
        <v>6</v>
      </c>
      <c r="CQ1054" s="401" t="n">
        <v>53</v>
      </c>
      <c r="CR1054" s="401" t="n">
        <v>144</v>
      </c>
      <c r="CS1054" s="401" t="n">
        <v>41</v>
      </c>
      <c r="CT1054" s="401" t="n">
        <v>177</v>
      </c>
      <c r="CU1054" s="401" t="n">
        <v>111</v>
      </c>
      <c r="CV1054" s="401" t="n">
        <v>47</v>
      </c>
      <c r="CW1054" s="401" t="n">
        <v>44</v>
      </c>
      <c r="CX1054" s="401" t="n">
        <v>134</v>
      </c>
      <c r="CY1054" s="401" t="n">
        <v>136</v>
      </c>
      <c r="CZ1054" s="401" t="n">
        <v>18</v>
      </c>
      <c r="DA1054" s="401" t="n">
        <v>164</v>
      </c>
      <c r="DB1054" s="401" t="n">
        <v>39</v>
      </c>
      <c r="DC1054" s="401" t="n">
        <v>103</v>
      </c>
      <c r="DD1054" s="401" t="n">
        <v>20</v>
      </c>
      <c r="DE1054" s="401" t="n">
        <v>11</v>
      </c>
      <c r="DF1054" s="401" t="n">
        <v>57</v>
      </c>
      <c r="DG1054" s="401" t="n">
        <v>113</v>
      </c>
      <c r="DH1054" s="401" t="n">
        <v>193</v>
      </c>
      <c r="DI1054" s="401" t="n">
        <v>50</v>
      </c>
      <c r="DJ1054" s="401" t="n">
        <v>170</v>
      </c>
      <c r="DK1054" s="401" t="n">
        <v>3</v>
      </c>
      <c r="DL1054" s="401" t="n">
        <v>79</v>
      </c>
      <c r="DM1054" s="401" t="n">
        <v>5</v>
      </c>
      <c r="DN1054" s="401" t="n">
        <v>72</v>
      </c>
      <c r="DO1054" s="401" t="n">
        <v>167</v>
      </c>
      <c r="DP1054" s="401" t="n">
        <v>207</v>
      </c>
      <c r="DQ1054" s="401" t="n">
        <v>174</v>
      </c>
      <c r="DR1054" s="401" t="n">
        <v>209</v>
      </c>
      <c r="DS1054" s="401" t="n">
        <v>37</v>
      </c>
      <c r="DT1054" s="401" t="n">
        <v>8</v>
      </c>
      <c r="DU1054" s="401" t="n">
        <v>184</v>
      </c>
      <c r="DV1054" s="401" t="n">
        <v>213</v>
      </c>
      <c r="DW1054" s="401" t="n">
        <v>86</v>
      </c>
      <c r="DX1054" s="401" t="n">
        <v>159</v>
      </c>
      <c r="DY1054" s="401" t="n">
        <v>197</v>
      </c>
      <c r="DZ1054" s="401" t="n">
        <v>104</v>
      </c>
      <c r="EA1054" s="401" t="n">
        <v>117</v>
      </c>
      <c r="EB1054" s="401" t="n">
        <v>160</v>
      </c>
      <c r="EC1054" s="401" t="n">
        <v>70</v>
      </c>
      <c r="ED1054" s="401" t="n">
        <v>142</v>
      </c>
      <c r="EE1054" s="401" t="n">
        <v>188</v>
      </c>
      <c r="EF1054" s="401" t="n">
        <v>114</v>
      </c>
      <c r="EG1054" s="401" t="n">
        <v>100</v>
      </c>
      <c r="EH1054" s="401" t="n">
        <v>119</v>
      </c>
      <c r="EI1054" s="401" t="n">
        <v>60</v>
      </c>
      <c r="EJ1054" s="401" t="n">
        <v>106</v>
      </c>
      <c r="EK1054" s="401" t="n">
        <v>172</v>
      </c>
      <c r="EL1054" s="401" t="n">
        <v>28</v>
      </c>
      <c r="EM1054" s="401" t="n">
        <v>151</v>
      </c>
      <c r="EN1054" s="401" t="n">
        <v>23</v>
      </c>
      <c r="EO1054" s="401" t="n">
        <v>32</v>
      </c>
      <c r="EP1054" s="401" t="n">
        <v>19</v>
      </c>
      <c r="EQ1054" s="401" t="n">
        <v>168</v>
      </c>
      <c r="ER1054" s="401" t="n">
        <v>189</v>
      </c>
      <c r="ES1054" s="401" t="n">
        <v>102</v>
      </c>
      <c r="ET1054" s="401" t="n">
        <v>31</v>
      </c>
      <c r="EU1054" s="401" t="n">
        <v>169</v>
      </c>
      <c r="EV1054" s="401" t="n">
        <v>128</v>
      </c>
      <c r="EW1054" s="401" t="n">
        <v>137</v>
      </c>
      <c r="EX1054" s="401" t="n">
        <v>133</v>
      </c>
      <c r="EY1054" s="401" t="n">
        <v>208</v>
      </c>
      <c r="EZ1054" s="401" t="n">
        <v>122</v>
      </c>
      <c r="FA1054" s="401" t="n">
        <v>199</v>
      </c>
      <c r="FB1054" s="401" t="n">
        <v>74</v>
      </c>
      <c r="FC1054" s="401" t="n">
        <v>101</v>
      </c>
      <c r="FD1054" s="401" t="n">
        <v>34</v>
      </c>
      <c r="FE1054" s="401" t="n">
        <v>59</v>
      </c>
      <c r="FF1054" s="401" t="n">
        <v>73</v>
      </c>
      <c r="FG1054" s="401" t="n">
        <v>82</v>
      </c>
      <c r="FH1054" s="401" t="n">
        <v>116</v>
      </c>
      <c r="FI1054" s="401" t="n">
        <v>156</v>
      </c>
      <c r="FJ1054" s="401" t="n">
        <v>138</v>
      </c>
      <c r="FK1054" s="401" t="n">
        <v>109</v>
      </c>
      <c r="FL1054" s="401" t="n">
        <v>180</v>
      </c>
      <c r="FM1054" s="401" t="n">
        <v>27</v>
      </c>
      <c r="FN1054" s="401" t="n">
        <v>166</v>
      </c>
      <c r="FO1054" s="401" t="n">
        <v>185</v>
      </c>
      <c r="FP1054" s="401" t="n">
        <v>194</v>
      </c>
      <c r="FQ1054" s="401" t="n">
        <v>7</v>
      </c>
      <c r="FR1054" s="401" t="n">
        <v>58</v>
      </c>
      <c r="FS1054" s="401" t="n">
        <v>201</v>
      </c>
      <c r="FT1054" s="401" t="n">
        <v>98</v>
      </c>
      <c r="FU1054" s="401" t="n">
        <v>183</v>
      </c>
      <c r="FV1054" s="401" t="n">
        <v>87</v>
      </c>
      <c r="FW1054" s="401" t="n">
        <v>81</v>
      </c>
      <c r="FX1054" s="401" t="n">
        <v>22</v>
      </c>
      <c r="FY1054" s="401" t="n">
        <v>139</v>
      </c>
      <c r="FZ1054" s="401" t="n">
        <v>94</v>
      </c>
      <c r="GA1054" s="401" t="n">
        <v>131</v>
      </c>
      <c r="GB1054" s="401" t="n">
        <v>173</v>
      </c>
      <c r="GC1054" s="401" t="n">
        <v>126</v>
      </c>
      <c r="GD1054" s="401" t="n">
        <v>99</v>
      </c>
      <c r="GE1054" s="401" t="n">
        <v>16</v>
      </c>
      <c r="GF1054" s="401" t="n">
        <v>62</v>
      </c>
      <c r="GG1054" s="401" t="n">
        <v>191</v>
      </c>
      <c r="GH1054" s="401" t="n">
        <v>132</v>
      </c>
      <c r="GI1054" s="401" t="n">
        <v>135</v>
      </c>
      <c r="GJ1054" s="401" t="n">
        <v>158</v>
      </c>
      <c r="GK1054" s="401" t="n">
        <v>26</v>
      </c>
      <c r="GL1054" s="401" t="n">
        <v>127</v>
      </c>
      <c r="GM1054" s="401" t="n">
        <v>92</v>
      </c>
      <c r="GN1054" s="401" t="n">
        <v>115</v>
      </c>
      <c r="GO1054" s="401" t="n">
        <v>1</v>
      </c>
      <c r="GP1054" s="401" t="n">
        <v>97</v>
      </c>
      <c r="GQ1054" s="401" t="n">
        <v>150</v>
      </c>
      <c r="GR1054" s="401" t="n">
        <v>48</v>
      </c>
      <c r="GS1054" s="401" t="n">
        <v>125</v>
      </c>
      <c r="GT1054" s="401" t="n">
        <v>24</v>
      </c>
      <c r="GU1054" s="401" t="n">
        <v>157</v>
      </c>
      <c r="GV1054" s="401" t="n">
        <v>112</v>
      </c>
      <c r="GW1054" s="401" t="n">
        <v>129</v>
      </c>
      <c r="GX1054" s="401" t="n">
        <v>93</v>
      </c>
      <c r="GY1054" s="401" t="n">
        <v>63</v>
      </c>
      <c r="GZ1054" s="401" t="n">
        <v>96</v>
      </c>
      <c r="HA1054" s="401" t="n">
        <v>171</v>
      </c>
      <c r="HB1054" s="401" t="n">
        <v>52</v>
      </c>
      <c r="HC1054" s="401" t="n">
        <v>179</v>
      </c>
      <c r="HD1054" s="401" t="n">
        <v>118</v>
      </c>
      <c r="HE1054" s="401" t="n">
        <v>202</v>
      </c>
      <c r="HF1054" s="401" t="n">
        <v>182</v>
      </c>
      <c r="HH1054" s="401" t="n">
        <v>42</v>
      </c>
      <c r="HI1054" s="401" t="n">
        <v>176</v>
      </c>
      <c r="HJ1054" s="401" t="n">
        <v>195</v>
      </c>
      <c r="HK1054" s="401" t="n">
        <v>25</v>
      </c>
    </row>
    <row r="1055" customFormat="false" ht="12.75" hidden="false" customHeight="false" outlineLevel="0" collapsed="false">
      <c r="E1055" s="401" t="s">
        <v>227</v>
      </c>
      <c r="F1055" s="401" t="n">
        <v>32</v>
      </c>
      <c r="G1055" s="401" t="n">
        <v>38</v>
      </c>
      <c r="H1055" s="401" t="n">
        <v>166</v>
      </c>
      <c r="I1055" s="401" t="n">
        <v>100</v>
      </c>
      <c r="J1055" s="401" t="n">
        <v>183</v>
      </c>
      <c r="K1055" s="401" t="n">
        <v>132</v>
      </c>
      <c r="L1055" s="401" t="n">
        <v>140</v>
      </c>
      <c r="M1055" s="401" t="n">
        <v>52</v>
      </c>
      <c r="N1055" s="401" t="n">
        <v>98</v>
      </c>
      <c r="O1055" s="401" t="n">
        <v>11</v>
      </c>
      <c r="P1055" s="401" t="n">
        <v>194</v>
      </c>
      <c r="Q1055" s="401" t="n">
        <v>3</v>
      </c>
      <c r="R1055" s="401" t="n">
        <v>59</v>
      </c>
      <c r="S1055" s="401" t="n">
        <v>153</v>
      </c>
      <c r="T1055" s="401" t="n">
        <v>179</v>
      </c>
      <c r="U1055" s="401" t="n">
        <v>47</v>
      </c>
      <c r="V1055" s="401" t="n">
        <v>106</v>
      </c>
      <c r="W1055" s="401" t="n">
        <v>27</v>
      </c>
      <c r="X1055" s="401" t="n">
        <v>87</v>
      </c>
      <c r="Y1055" s="401" t="n">
        <v>56</v>
      </c>
      <c r="Z1055" s="401" t="n">
        <v>197</v>
      </c>
      <c r="AA1055" s="401" t="n">
        <v>69</v>
      </c>
      <c r="AB1055" s="401" t="n">
        <v>9</v>
      </c>
      <c r="AC1055" s="401" t="n">
        <v>61</v>
      </c>
      <c r="AD1055" s="401" t="n">
        <v>151</v>
      </c>
      <c r="AE1055" s="401" t="n">
        <v>154</v>
      </c>
      <c r="AF1055" s="401" t="n">
        <v>8</v>
      </c>
      <c r="AG1055" s="401" t="n">
        <v>127</v>
      </c>
      <c r="AH1055" s="401" t="n">
        <v>176</v>
      </c>
      <c r="AI1055" s="401" t="n">
        <v>112</v>
      </c>
      <c r="AJ1055" s="401" t="n">
        <v>198</v>
      </c>
      <c r="AK1055" s="401" t="n">
        <v>115</v>
      </c>
      <c r="AL1055" s="401" t="n">
        <v>162</v>
      </c>
      <c r="AM1055" s="401" t="n">
        <v>37</v>
      </c>
      <c r="AN1055" s="401" t="n">
        <v>26</v>
      </c>
      <c r="AO1055" s="401" t="n">
        <v>104</v>
      </c>
      <c r="AP1055" s="401" t="n">
        <v>6</v>
      </c>
      <c r="AQ1055" s="401" t="n">
        <v>204</v>
      </c>
      <c r="AR1055" s="401" t="n">
        <v>158</v>
      </c>
      <c r="AS1055" s="401" t="n">
        <v>152</v>
      </c>
      <c r="AT1055" s="401" t="n">
        <v>35</v>
      </c>
      <c r="AU1055" s="401" t="n">
        <v>156</v>
      </c>
      <c r="AV1055" s="401" t="n">
        <v>102</v>
      </c>
      <c r="AW1055" s="401" t="n">
        <v>76</v>
      </c>
      <c r="AX1055" s="401" t="n">
        <v>62</v>
      </c>
      <c r="AY1055" s="401" t="n">
        <v>12</v>
      </c>
      <c r="AZ1055" s="401" t="n">
        <v>68</v>
      </c>
      <c r="BA1055" s="401" t="n">
        <v>64</v>
      </c>
      <c r="BB1055" s="401" t="n">
        <v>131</v>
      </c>
      <c r="BC1055" s="401" t="n">
        <v>136</v>
      </c>
      <c r="BD1055" s="401" t="n">
        <v>155</v>
      </c>
      <c r="BE1055" s="401" t="n">
        <v>195</v>
      </c>
      <c r="BF1055" s="401" t="n">
        <v>190</v>
      </c>
      <c r="BG1055" s="401" t="n">
        <v>135</v>
      </c>
      <c r="BH1055" s="401" t="n">
        <v>91</v>
      </c>
      <c r="BI1055" s="401" t="n">
        <v>57</v>
      </c>
      <c r="BJ1055" s="401" t="n">
        <v>30</v>
      </c>
      <c r="BK1055" s="401" t="n">
        <v>144</v>
      </c>
      <c r="BL1055" s="401" t="n">
        <v>117</v>
      </c>
      <c r="BM1055" s="401" t="n">
        <v>63</v>
      </c>
      <c r="BN1055" s="401" t="n">
        <v>164</v>
      </c>
      <c r="BO1055" s="401" t="n">
        <v>108</v>
      </c>
      <c r="BP1055" s="401" t="n">
        <v>142</v>
      </c>
      <c r="BQ1055" s="401" t="n">
        <v>123</v>
      </c>
      <c r="BR1055" s="401" t="n">
        <v>49</v>
      </c>
      <c r="BS1055" s="401" t="n">
        <v>89</v>
      </c>
      <c r="BT1055" s="401" t="n">
        <v>81</v>
      </c>
      <c r="BU1055" s="401" t="n">
        <v>165</v>
      </c>
      <c r="BV1055" s="401" t="n">
        <v>55</v>
      </c>
      <c r="BW1055" s="401" t="n">
        <v>73</v>
      </c>
      <c r="BX1055" s="401" t="n">
        <v>124</v>
      </c>
      <c r="BY1055" s="401" t="n">
        <v>191</v>
      </c>
      <c r="BZ1055" s="401" t="n">
        <v>15</v>
      </c>
      <c r="CA1055" s="401" t="n">
        <v>93</v>
      </c>
      <c r="CB1055" s="401" t="n">
        <v>161</v>
      </c>
      <c r="CC1055" s="401" t="n">
        <v>54</v>
      </c>
      <c r="CD1055" s="401" t="n">
        <v>23</v>
      </c>
      <c r="CE1055" s="401" t="n">
        <v>120</v>
      </c>
      <c r="CF1055" s="401" t="n">
        <v>128</v>
      </c>
      <c r="CG1055" s="401" t="n">
        <v>138</v>
      </c>
      <c r="CH1055" s="401" t="n">
        <v>60</v>
      </c>
      <c r="CI1055" s="401" t="n">
        <v>129</v>
      </c>
      <c r="CJ1055" s="401" t="n">
        <v>109</v>
      </c>
      <c r="CK1055" s="401" t="n">
        <v>7</v>
      </c>
      <c r="CL1055" s="401" t="n">
        <v>41</v>
      </c>
      <c r="CM1055" s="401" t="n">
        <v>105</v>
      </c>
      <c r="CN1055" s="401" t="n">
        <v>70</v>
      </c>
      <c r="CO1055" s="401" t="n">
        <v>182</v>
      </c>
      <c r="CP1055" s="401" t="n">
        <v>85</v>
      </c>
      <c r="CQ1055" s="401" t="n">
        <v>157</v>
      </c>
      <c r="CR1055" s="401" t="n">
        <v>173</v>
      </c>
      <c r="CS1055" s="401" t="n">
        <v>188</v>
      </c>
      <c r="CT1055" s="401" t="n">
        <v>14</v>
      </c>
      <c r="CU1055" s="401" t="n">
        <v>137</v>
      </c>
      <c r="CV1055" s="401" t="n">
        <v>118</v>
      </c>
      <c r="CW1055" s="401" t="n">
        <v>167</v>
      </c>
      <c r="CX1055" s="401" t="n">
        <v>74</v>
      </c>
      <c r="CY1055" s="401" t="n">
        <v>80</v>
      </c>
      <c r="CZ1055" s="401" t="n">
        <v>90</v>
      </c>
      <c r="DA1055" s="401" t="n">
        <v>16</v>
      </c>
      <c r="DB1055" s="401" t="n">
        <v>150</v>
      </c>
      <c r="DC1055" s="401" t="n">
        <v>58</v>
      </c>
      <c r="DD1055" s="401" t="n">
        <v>141</v>
      </c>
      <c r="DE1055" s="401" t="n">
        <v>177</v>
      </c>
      <c r="DF1055" s="401" t="n">
        <v>212</v>
      </c>
      <c r="DG1055" s="401" t="n">
        <v>184</v>
      </c>
      <c r="DH1055" s="401" t="n">
        <v>146</v>
      </c>
      <c r="DI1055" s="401" t="n">
        <v>79</v>
      </c>
      <c r="DJ1055" s="401" t="n">
        <v>82</v>
      </c>
      <c r="DK1055" s="401" t="n">
        <v>169</v>
      </c>
      <c r="DL1055" s="401" t="n">
        <v>24</v>
      </c>
      <c r="DM1055" s="401" t="n">
        <v>119</v>
      </c>
      <c r="DN1055" s="401" t="n">
        <v>147</v>
      </c>
      <c r="DO1055" s="401" t="n">
        <v>86</v>
      </c>
      <c r="DP1055" s="401" t="n">
        <v>28</v>
      </c>
      <c r="DQ1055" s="401" t="n">
        <v>84</v>
      </c>
      <c r="DR1055" s="401" t="n">
        <v>101</v>
      </c>
      <c r="DS1055" s="401" t="n">
        <v>77</v>
      </c>
      <c r="DT1055" s="401" t="n">
        <v>72</v>
      </c>
      <c r="DU1055" s="401" t="n">
        <v>1</v>
      </c>
      <c r="DV1055" s="401" t="n">
        <v>189</v>
      </c>
      <c r="DW1055" s="401" t="n">
        <v>71</v>
      </c>
      <c r="DX1055" s="401" t="n">
        <v>95</v>
      </c>
      <c r="DY1055" s="401" t="n">
        <v>42</v>
      </c>
      <c r="DZ1055" s="401" t="n">
        <v>29</v>
      </c>
      <c r="EA1055" s="401" t="n">
        <v>130</v>
      </c>
      <c r="EB1055" s="401" t="n">
        <v>149</v>
      </c>
      <c r="EC1055" s="401" t="n">
        <v>205</v>
      </c>
      <c r="ED1055" s="401" t="n">
        <v>67</v>
      </c>
      <c r="EE1055" s="401" t="n">
        <v>44</v>
      </c>
      <c r="EF1055" s="401" t="n">
        <v>175</v>
      </c>
      <c r="EG1055" s="401" t="n">
        <v>88</v>
      </c>
      <c r="EH1055" s="401" t="n">
        <v>94</v>
      </c>
      <c r="EI1055" s="401" t="n">
        <v>10</v>
      </c>
      <c r="EJ1055" s="401" t="n">
        <v>13</v>
      </c>
      <c r="EK1055" s="401" t="n">
        <v>2</v>
      </c>
      <c r="EL1055" s="401" t="n">
        <v>18</v>
      </c>
      <c r="EM1055" s="401" t="n">
        <v>114</v>
      </c>
      <c r="EN1055" s="401" t="n">
        <v>22</v>
      </c>
      <c r="EO1055" s="401" t="n">
        <v>66</v>
      </c>
      <c r="EP1055" s="401" t="n">
        <v>160</v>
      </c>
      <c r="EQ1055" s="401" t="n">
        <v>171</v>
      </c>
      <c r="ER1055" s="401" t="n">
        <v>186</v>
      </c>
      <c r="ES1055" s="401" t="n">
        <v>122</v>
      </c>
      <c r="ET1055" s="401" t="n">
        <v>107</v>
      </c>
      <c r="EU1055" s="401" t="n">
        <v>180</v>
      </c>
      <c r="EV1055" s="401" t="n">
        <v>65</v>
      </c>
      <c r="EW1055" s="401" t="n">
        <v>5</v>
      </c>
      <c r="EX1055" s="401" t="n">
        <v>202</v>
      </c>
      <c r="EY1055" s="401" t="n">
        <v>210</v>
      </c>
      <c r="EZ1055" s="401" t="n">
        <v>4</v>
      </c>
      <c r="FA1055" s="401" t="n">
        <v>20</v>
      </c>
      <c r="FB1055" s="401" t="n">
        <v>51</v>
      </c>
      <c r="FC1055" s="401" t="n">
        <v>96</v>
      </c>
      <c r="FD1055" s="401" t="n">
        <v>36</v>
      </c>
      <c r="FE1055" s="401" t="n">
        <v>208</v>
      </c>
      <c r="FF1055" s="401" t="n">
        <v>75</v>
      </c>
      <c r="FG1055" s="401" t="n">
        <v>125</v>
      </c>
      <c r="FH1055" s="401" t="n">
        <v>103</v>
      </c>
      <c r="FI1055" s="401" t="n">
        <v>111</v>
      </c>
      <c r="FJ1055" s="401" t="n">
        <v>133</v>
      </c>
      <c r="FK1055" s="401" t="n">
        <v>50</v>
      </c>
      <c r="FL1055" s="401" t="n">
        <v>207</v>
      </c>
      <c r="FM1055" s="401" t="n">
        <v>45</v>
      </c>
      <c r="FN1055" s="401" t="n">
        <v>196</v>
      </c>
      <c r="FO1055" s="401" t="n">
        <v>53</v>
      </c>
      <c r="FP1055" s="401" t="n">
        <v>139</v>
      </c>
      <c r="FQ1055" s="401" t="n">
        <v>92</v>
      </c>
      <c r="FR1055" s="401" t="n">
        <v>97</v>
      </c>
      <c r="FS1055" s="401" t="n">
        <v>181</v>
      </c>
      <c r="FT1055" s="401" t="n">
        <v>200</v>
      </c>
      <c r="FU1055" s="401" t="n">
        <v>110</v>
      </c>
      <c r="FV1055" s="401" t="n">
        <v>116</v>
      </c>
      <c r="FW1055" s="401" t="n">
        <v>78</v>
      </c>
      <c r="FX1055" s="401" t="n">
        <v>209</v>
      </c>
      <c r="FY1055" s="401" t="n">
        <v>34</v>
      </c>
      <c r="FZ1055" s="401" t="n">
        <v>99</v>
      </c>
      <c r="GA1055" s="401" t="n">
        <v>39</v>
      </c>
      <c r="GB1055" s="401" t="n">
        <v>43</v>
      </c>
      <c r="GC1055" s="401" t="n">
        <v>193</v>
      </c>
      <c r="GD1055" s="401" t="n">
        <v>48</v>
      </c>
      <c r="GE1055" s="401" t="n">
        <v>19</v>
      </c>
      <c r="GF1055" s="401" t="n">
        <v>21</v>
      </c>
      <c r="GG1055" s="401" t="n">
        <v>113</v>
      </c>
      <c r="GH1055" s="401" t="n">
        <v>143</v>
      </c>
      <c r="GI1055" s="401" t="n">
        <v>187</v>
      </c>
      <c r="GJ1055" s="401" t="n">
        <v>31</v>
      </c>
      <c r="GK1055" s="401" t="n">
        <v>134</v>
      </c>
      <c r="GL1055" s="401" t="n">
        <v>192</v>
      </c>
      <c r="GM1055" s="401" t="n">
        <v>211</v>
      </c>
      <c r="GN1055" s="401" t="n">
        <v>25</v>
      </c>
      <c r="GO1055" s="401" t="n">
        <v>163</v>
      </c>
      <c r="GP1055" s="401" t="n">
        <v>213</v>
      </c>
      <c r="GQ1055" s="401" t="n">
        <v>172</v>
      </c>
      <c r="GR1055" s="401" t="n">
        <v>46</v>
      </c>
      <c r="GS1055" s="401" t="n">
        <v>17</v>
      </c>
      <c r="GT1055" s="401" t="n">
        <v>178</v>
      </c>
      <c r="GU1055" s="401" t="n">
        <v>199</v>
      </c>
      <c r="GV1055" s="401" t="n">
        <v>185</v>
      </c>
      <c r="GW1055" s="401" t="n">
        <v>206</v>
      </c>
      <c r="GX1055" s="401" t="n">
        <v>145</v>
      </c>
      <c r="GY1055" s="401" t="n">
        <v>33</v>
      </c>
      <c r="GZ1055" s="401" t="n">
        <v>40</v>
      </c>
      <c r="HA1055" s="401" t="n">
        <v>168</v>
      </c>
      <c r="HB1055" s="401" t="n">
        <v>83</v>
      </c>
      <c r="HC1055" s="401" t="n">
        <v>170</v>
      </c>
      <c r="HD1055" s="401" t="n">
        <v>159</v>
      </c>
      <c r="HE1055" s="401" t="n">
        <v>121</v>
      </c>
      <c r="HF1055" s="401" t="n">
        <v>201</v>
      </c>
      <c r="HH1055" s="401" t="n">
        <v>148</v>
      </c>
      <c r="HI1055" s="401" t="n">
        <v>203</v>
      </c>
      <c r="HJ1055" s="401" t="n">
        <v>174</v>
      </c>
      <c r="HK1055" s="401" t="n">
        <v>126</v>
      </c>
    </row>
    <row r="1057" customFormat="false" ht="12.75" hidden="false" customHeight="false" outlineLevel="0" collapsed="false">
      <c r="D1057" s="446" t="n">
        <v>214</v>
      </c>
      <c r="E1057" s="39" t="s">
        <v>250</v>
      </c>
    </row>
    <row r="1058" customFormat="false" ht="12.75" hidden="false" customHeight="false" outlineLevel="0" collapsed="false">
      <c r="E1058" s="401" t="s">
        <v>198</v>
      </c>
      <c r="F1058" s="401" t="n">
        <v>1</v>
      </c>
      <c r="G1058" s="401" t="n">
        <v>2</v>
      </c>
      <c r="H1058" s="401" t="n">
        <v>3</v>
      </c>
      <c r="I1058" s="401" t="n">
        <v>4</v>
      </c>
      <c r="J1058" s="401" t="n">
        <v>5</v>
      </c>
      <c r="K1058" s="401" t="n">
        <v>6</v>
      </c>
      <c r="L1058" s="401" t="n">
        <v>7</v>
      </c>
      <c r="M1058" s="401" t="n">
        <v>8</v>
      </c>
      <c r="N1058" s="401" t="n">
        <v>9</v>
      </c>
      <c r="O1058" s="401" t="n">
        <v>10</v>
      </c>
      <c r="P1058" s="401" t="n">
        <v>11</v>
      </c>
      <c r="Q1058" s="401" t="n">
        <v>12</v>
      </c>
      <c r="R1058" s="401" t="n">
        <v>13</v>
      </c>
      <c r="S1058" s="401" t="n">
        <v>14</v>
      </c>
      <c r="T1058" s="401" t="n">
        <v>15</v>
      </c>
      <c r="U1058" s="401" t="n">
        <v>16</v>
      </c>
      <c r="V1058" s="401" t="n">
        <v>17</v>
      </c>
      <c r="W1058" s="401" t="n">
        <v>18</v>
      </c>
      <c r="X1058" s="401" t="n">
        <v>19</v>
      </c>
      <c r="Y1058" s="401" t="n">
        <v>20</v>
      </c>
      <c r="Z1058" s="401" t="n">
        <v>21</v>
      </c>
      <c r="AA1058" s="401" t="n">
        <v>22</v>
      </c>
      <c r="AB1058" s="401" t="n">
        <v>23</v>
      </c>
      <c r="AC1058" s="401" t="n">
        <v>24</v>
      </c>
      <c r="AD1058" s="401" t="n">
        <v>25</v>
      </c>
      <c r="AE1058" s="401" t="n">
        <v>26</v>
      </c>
      <c r="AF1058" s="401" t="n">
        <v>27</v>
      </c>
      <c r="AG1058" s="401" t="n">
        <v>28</v>
      </c>
      <c r="AH1058" s="401" t="n">
        <v>29</v>
      </c>
      <c r="AI1058" s="401" t="n">
        <v>30</v>
      </c>
      <c r="AJ1058" s="401" t="n">
        <v>31</v>
      </c>
      <c r="AK1058" s="401" t="n">
        <v>32</v>
      </c>
      <c r="AL1058" s="401" t="n">
        <v>33</v>
      </c>
      <c r="AM1058" s="401" t="n">
        <v>34</v>
      </c>
      <c r="AN1058" s="401" t="n">
        <v>35</v>
      </c>
      <c r="AO1058" s="401" t="n">
        <v>36</v>
      </c>
      <c r="AP1058" s="401" t="n">
        <v>37</v>
      </c>
      <c r="AQ1058" s="401" t="n">
        <v>38</v>
      </c>
      <c r="AR1058" s="401" t="n">
        <v>39</v>
      </c>
      <c r="AS1058" s="401" t="n">
        <v>40</v>
      </c>
      <c r="AT1058" s="401" t="n">
        <v>41</v>
      </c>
      <c r="AU1058" s="401" t="n">
        <v>42</v>
      </c>
      <c r="AV1058" s="401" t="n">
        <v>43</v>
      </c>
      <c r="AW1058" s="401" t="n">
        <v>44</v>
      </c>
      <c r="AX1058" s="401" t="n">
        <v>45</v>
      </c>
      <c r="AY1058" s="401" t="n">
        <v>46</v>
      </c>
      <c r="AZ1058" s="401" t="n">
        <v>47</v>
      </c>
      <c r="BA1058" s="401" t="n">
        <v>48</v>
      </c>
      <c r="BB1058" s="401" t="n">
        <v>49</v>
      </c>
      <c r="BC1058" s="401" t="n">
        <v>50</v>
      </c>
      <c r="BD1058" s="401" t="n">
        <v>51</v>
      </c>
      <c r="BE1058" s="401" t="n">
        <v>52</v>
      </c>
      <c r="BF1058" s="401" t="n">
        <v>53</v>
      </c>
      <c r="BG1058" s="401" t="n">
        <v>54</v>
      </c>
      <c r="BH1058" s="401" t="n">
        <v>55</v>
      </c>
      <c r="BI1058" s="401" t="n">
        <v>56</v>
      </c>
      <c r="BJ1058" s="401" t="n">
        <v>57</v>
      </c>
      <c r="BK1058" s="401" t="n">
        <v>58</v>
      </c>
      <c r="BL1058" s="401" t="n">
        <v>59</v>
      </c>
      <c r="BM1058" s="401" t="n">
        <v>60</v>
      </c>
      <c r="BN1058" s="401" t="n">
        <v>61</v>
      </c>
      <c r="BO1058" s="401" t="n">
        <v>62</v>
      </c>
      <c r="BP1058" s="401" t="n">
        <v>63</v>
      </c>
      <c r="BQ1058" s="401" t="n">
        <v>64</v>
      </c>
      <c r="BR1058" s="401" t="n">
        <v>65</v>
      </c>
      <c r="BS1058" s="401" t="n">
        <v>66</v>
      </c>
      <c r="BT1058" s="401" t="n">
        <v>67</v>
      </c>
      <c r="BU1058" s="401" t="n">
        <v>68</v>
      </c>
      <c r="BV1058" s="401" t="n">
        <v>69</v>
      </c>
      <c r="BW1058" s="401" t="n">
        <v>70</v>
      </c>
      <c r="BX1058" s="401" t="n">
        <v>71</v>
      </c>
      <c r="BY1058" s="401" t="n">
        <v>72</v>
      </c>
      <c r="BZ1058" s="401" t="n">
        <v>73</v>
      </c>
      <c r="CA1058" s="401" t="n">
        <v>74</v>
      </c>
      <c r="CB1058" s="401" t="n">
        <v>75</v>
      </c>
      <c r="CC1058" s="401" t="n">
        <v>76</v>
      </c>
      <c r="CD1058" s="401" t="n">
        <v>77</v>
      </c>
      <c r="CE1058" s="401" t="n">
        <v>78</v>
      </c>
      <c r="CF1058" s="401" t="n">
        <v>79</v>
      </c>
      <c r="CG1058" s="401" t="n">
        <v>80</v>
      </c>
      <c r="CH1058" s="401" t="n">
        <v>81</v>
      </c>
      <c r="CI1058" s="401" t="n">
        <v>82</v>
      </c>
      <c r="CJ1058" s="401" t="n">
        <v>83</v>
      </c>
      <c r="CK1058" s="401" t="n">
        <v>84</v>
      </c>
      <c r="CL1058" s="401" t="n">
        <v>85</v>
      </c>
      <c r="CM1058" s="401" t="n">
        <v>86</v>
      </c>
      <c r="CN1058" s="401" t="n">
        <v>87</v>
      </c>
      <c r="CO1058" s="401" t="n">
        <v>88</v>
      </c>
      <c r="CP1058" s="401" t="n">
        <v>89</v>
      </c>
      <c r="CQ1058" s="401" t="n">
        <v>90</v>
      </c>
      <c r="CR1058" s="401" t="n">
        <v>91</v>
      </c>
      <c r="CS1058" s="401" t="n">
        <v>92</v>
      </c>
      <c r="CT1058" s="401" t="n">
        <v>93</v>
      </c>
      <c r="CU1058" s="401" t="n">
        <v>94</v>
      </c>
      <c r="CV1058" s="401" t="n">
        <v>95</v>
      </c>
      <c r="CW1058" s="401" t="n">
        <v>96</v>
      </c>
      <c r="CX1058" s="401" t="n">
        <v>97</v>
      </c>
      <c r="CY1058" s="401" t="n">
        <v>98</v>
      </c>
      <c r="CZ1058" s="401" t="n">
        <v>99</v>
      </c>
      <c r="DA1058" s="401" t="n">
        <v>100</v>
      </c>
      <c r="DB1058" s="401" t="n">
        <v>101</v>
      </c>
      <c r="DC1058" s="401" t="n">
        <v>102</v>
      </c>
      <c r="DD1058" s="401" t="n">
        <v>103</v>
      </c>
      <c r="DE1058" s="401" t="n">
        <v>104</v>
      </c>
      <c r="DF1058" s="401" t="n">
        <v>105</v>
      </c>
      <c r="DG1058" s="401" t="n">
        <v>106</v>
      </c>
      <c r="DH1058" s="401" t="n">
        <v>107</v>
      </c>
      <c r="DI1058" s="401" t="n">
        <v>108</v>
      </c>
      <c r="DJ1058" s="401" t="n">
        <v>109</v>
      </c>
      <c r="DK1058" s="401" t="n">
        <v>110</v>
      </c>
      <c r="DL1058" s="401" t="n">
        <v>111</v>
      </c>
      <c r="DM1058" s="401" t="n">
        <v>112</v>
      </c>
      <c r="DN1058" s="401" t="n">
        <v>113</v>
      </c>
      <c r="DO1058" s="401" t="n">
        <v>114</v>
      </c>
      <c r="DP1058" s="401" t="n">
        <v>115</v>
      </c>
      <c r="DQ1058" s="401" t="n">
        <v>116</v>
      </c>
      <c r="DR1058" s="401" t="n">
        <v>117</v>
      </c>
      <c r="DS1058" s="401" t="n">
        <v>118</v>
      </c>
      <c r="DT1058" s="401" t="n">
        <v>119</v>
      </c>
      <c r="DU1058" s="401" t="n">
        <v>120</v>
      </c>
      <c r="DV1058" s="401" t="n">
        <v>121</v>
      </c>
      <c r="DW1058" s="401" t="n">
        <v>122</v>
      </c>
      <c r="DX1058" s="401" t="n">
        <v>123</v>
      </c>
      <c r="DY1058" s="401" t="n">
        <v>124</v>
      </c>
      <c r="DZ1058" s="401" t="n">
        <v>125</v>
      </c>
      <c r="EA1058" s="401" t="n">
        <v>126</v>
      </c>
      <c r="EB1058" s="401" t="n">
        <v>127</v>
      </c>
      <c r="EC1058" s="401" t="n">
        <v>128</v>
      </c>
      <c r="ED1058" s="401" t="n">
        <v>129</v>
      </c>
      <c r="EE1058" s="401" t="n">
        <v>130</v>
      </c>
      <c r="EF1058" s="401" t="n">
        <v>131</v>
      </c>
      <c r="EG1058" s="401" t="n">
        <v>132</v>
      </c>
      <c r="EH1058" s="401" t="n">
        <v>133</v>
      </c>
      <c r="EI1058" s="401" t="n">
        <v>134</v>
      </c>
      <c r="EJ1058" s="401" t="n">
        <v>135</v>
      </c>
      <c r="EK1058" s="401" t="n">
        <v>136</v>
      </c>
      <c r="EL1058" s="401" t="n">
        <v>137</v>
      </c>
      <c r="EM1058" s="401" t="n">
        <v>138</v>
      </c>
      <c r="EN1058" s="401" t="n">
        <v>139</v>
      </c>
      <c r="EO1058" s="401" t="n">
        <v>140</v>
      </c>
      <c r="EP1058" s="401" t="n">
        <v>141</v>
      </c>
      <c r="EQ1058" s="401" t="n">
        <v>142</v>
      </c>
      <c r="ER1058" s="401" t="n">
        <v>143</v>
      </c>
      <c r="ES1058" s="401" t="n">
        <v>144</v>
      </c>
      <c r="ET1058" s="401" t="n">
        <v>145</v>
      </c>
      <c r="EU1058" s="401" t="n">
        <v>146</v>
      </c>
      <c r="EV1058" s="401" t="n">
        <v>147</v>
      </c>
      <c r="EW1058" s="401" t="n">
        <v>148</v>
      </c>
      <c r="EX1058" s="401" t="n">
        <v>149</v>
      </c>
      <c r="EY1058" s="401" t="n">
        <v>150</v>
      </c>
      <c r="EZ1058" s="401" t="n">
        <v>151</v>
      </c>
      <c r="FA1058" s="401" t="n">
        <v>152</v>
      </c>
      <c r="FB1058" s="401" t="n">
        <v>153</v>
      </c>
      <c r="FC1058" s="401" t="n">
        <v>154</v>
      </c>
      <c r="FD1058" s="401" t="n">
        <v>155</v>
      </c>
      <c r="FE1058" s="401" t="n">
        <v>156</v>
      </c>
      <c r="FF1058" s="401" t="n">
        <v>157</v>
      </c>
      <c r="FG1058" s="401" t="n">
        <v>158</v>
      </c>
      <c r="FH1058" s="401" t="n">
        <v>159</v>
      </c>
      <c r="FI1058" s="401" t="n">
        <v>160</v>
      </c>
      <c r="FJ1058" s="401" t="n">
        <v>161</v>
      </c>
      <c r="FK1058" s="401" t="n">
        <v>162</v>
      </c>
      <c r="FL1058" s="401" t="n">
        <v>163</v>
      </c>
      <c r="FM1058" s="401" t="n">
        <v>164</v>
      </c>
      <c r="FN1058" s="401" t="n">
        <v>165</v>
      </c>
      <c r="FO1058" s="401" t="n">
        <v>166</v>
      </c>
      <c r="FP1058" s="401" t="n">
        <v>167</v>
      </c>
      <c r="FQ1058" s="401" t="n">
        <v>168</v>
      </c>
      <c r="FR1058" s="401" t="n">
        <v>169</v>
      </c>
      <c r="FS1058" s="401" t="n">
        <v>170</v>
      </c>
      <c r="FT1058" s="401" t="n">
        <v>171</v>
      </c>
      <c r="FU1058" s="401" t="n">
        <v>172</v>
      </c>
      <c r="FV1058" s="401" t="n">
        <v>173</v>
      </c>
      <c r="FW1058" s="401" t="n">
        <v>174</v>
      </c>
      <c r="FX1058" s="401" t="n">
        <v>175</v>
      </c>
      <c r="FY1058" s="401" t="n">
        <v>176</v>
      </c>
      <c r="FZ1058" s="401" t="n">
        <v>177</v>
      </c>
      <c r="GA1058" s="401" t="n">
        <v>178</v>
      </c>
      <c r="GB1058" s="401" t="n">
        <v>179</v>
      </c>
      <c r="GC1058" s="401" t="n">
        <v>180</v>
      </c>
      <c r="GD1058" s="401" t="n">
        <v>181</v>
      </c>
      <c r="GE1058" s="401" t="n">
        <v>182</v>
      </c>
      <c r="GF1058" s="401" t="n">
        <v>183</v>
      </c>
      <c r="GG1058" s="401" t="n">
        <v>184</v>
      </c>
      <c r="GH1058" s="401" t="n">
        <v>185</v>
      </c>
      <c r="GI1058" s="401" t="n">
        <v>186</v>
      </c>
      <c r="GJ1058" s="401" t="n">
        <v>187</v>
      </c>
      <c r="GK1058" s="401" t="n">
        <v>188</v>
      </c>
      <c r="GL1058" s="401" t="n">
        <v>189</v>
      </c>
      <c r="GM1058" s="401" t="n">
        <v>190</v>
      </c>
      <c r="GN1058" s="401" t="n">
        <v>191</v>
      </c>
      <c r="GO1058" s="401" t="n">
        <v>192</v>
      </c>
      <c r="GP1058" s="401" t="n">
        <v>193</v>
      </c>
      <c r="GQ1058" s="401" t="n">
        <v>194</v>
      </c>
      <c r="GR1058" s="401" t="n">
        <v>195</v>
      </c>
      <c r="GS1058" s="401" t="n">
        <v>196</v>
      </c>
      <c r="GT1058" s="401" t="n">
        <v>197</v>
      </c>
      <c r="GU1058" s="401" t="n">
        <v>198</v>
      </c>
      <c r="GV1058" s="401" t="n">
        <v>199</v>
      </c>
      <c r="GW1058" s="401" t="n">
        <v>200</v>
      </c>
      <c r="GX1058" s="401" t="n">
        <v>201</v>
      </c>
      <c r="GY1058" s="401" t="n">
        <v>202</v>
      </c>
      <c r="GZ1058" s="401" t="n">
        <v>203</v>
      </c>
      <c r="HA1058" s="401" t="n">
        <v>204</v>
      </c>
      <c r="HB1058" s="401" t="n">
        <v>205</v>
      </c>
      <c r="HC1058" s="401" t="n">
        <v>206</v>
      </c>
      <c r="HD1058" s="401" t="n">
        <v>207</v>
      </c>
      <c r="HE1058" s="401" t="n">
        <v>208</v>
      </c>
      <c r="HF1058" s="401" t="n">
        <v>209</v>
      </c>
      <c r="HG1058" s="401" t="n">
        <v>210</v>
      </c>
      <c r="HH1058" s="401" t="n">
        <v>211</v>
      </c>
      <c r="HI1058" s="401" t="n">
        <v>212</v>
      </c>
      <c r="HJ1058" s="401" t="n">
        <v>213</v>
      </c>
      <c r="HK1058" s="401" t="n">
        <v>214</v>
      </c>
    </row>
    <row r="1059" customFormat="false" ht="12.75" hidden="false" customHeight="false" outlineLevel="0" collapsed="false">
      <c r="E1059" s="401" t="s">
        <v>225</v>
      </c>
      <c r="F1059" s="401" t="n">
        <v>89</v>
      </c>
      <c r="G1059" s="401" t="n">
        <v>210</v>
      </c>
      <c r="H1059" s="401" t="n">
        <v>130</v>
      </c>
      <c r="I1059" s="401" t="n">
        <v>112</v>
      </c>
      <c r="J1059" s="401" t="n">
        <v>3</v>
      </c>
      <c r="K1059" s="401" t="n">
        <v>113</v>
      </c>
      <c r="L1059" s="401" t="n">
        <v>13</v>
      </c>
      <c r="M1059" s="401" t="n">
        <v>135</v>
      </c>
      <c r="N1059" s="401" t="n">
        <v>61</v>
      </c>
      <c r="O1059" s="401" t="n">
        <v>143</v>
      </c>
      <c r="P1059" s="401" t="n">
        <v>54</v>
      </c>
      <c r="Q1059" s="401" t="n">
        <v>45</v>
      </c>
      <c r="R1059" s="401" t="n">
        <v>75</v>
      </c>
      <c r="S1059" s="401" t="n">
        <v>92</v>
      </c>
      <c r="T1059" s="401" t="n">
        <v>157</v>
      </c>
      <c r="U1059" s="401" t="n">
        <v>4</v>
      </c>
      <c r="V1059" s="401" t="n">
        <v>156</v>
      </c>
      <c r="W1059" s="401" t="n">
        <v>114</v>
      </c>
      <c r="X1059" s="401" t="n">
        <v>93</v>
      </c>
      <c r="Y1059" s="401" t="n">
        <v>211</v>
      </c>
      <c r="Z1059" s="401" t="n">
        <v>132</v>
      </c>
      <c r="AA1059" s="401" t="n">
        <v>119</v>
      </c>
      <c r="AB1059" s="401" t="n">
        <v>102</v>
      </c>
      <c r="AC1059" s="401" t="n">
        <v>175</v>
      </c>
      <c r="AD1059" s="401" t="n">
        <v>36</v>
      </c>
      <c r="AE1059" s="401" t="n">
        <v>49</v>
      </c>
      <c r="AF1059" s="401" t="n">
        <v>173</v>
      </c>
      <c r="AG1059" s="401" t="n">
        <v>30</v>
      </c>
      <c r="AH1059" s="401" t="n">
        <v>78</v>
      </c>
      <c r="AI1059" s="401" t="n">
        <v>51</v>
      </c>
      <c r="AJ1059" s="401" t="n">
        <v>100</v>
      </c>
      <c r="AK1059" s="401" t="n">
        <v>59</v>
      </c>
      <c r="AL1059" s="401" t="n">
        <v>7</v>
      </c>
      <c r="AM1059" s="401" t="n">
        <v>151</v>
      </c>
      <c r="AN1059" s="401" t="n">
        <v>122</v>
      </c>
      <c r="AO1059" s="401" t="n">
        <v>99</v>
      </c>
      <c r="AP1059" s="401" t="n">
        <v>15</v>
      </c>
      <c r="AQ1059" s="401" t="n">
        <v>170</v>
      </c>
      <c r="AR1059" s="401" t="n">
        <v>117</v>
      </c>
      <c r="AS1059" s="401" t="n">
        <v>174</v>
      </c>
      <c r="AT1059" s="401" t="n">
        <v>35</v>
      </c>
      <c r="AU1059" s="401" t="n">
        <v>24</v>
      </c>
      <c r="AV1059" s="401" t="n">
        <v>111</v>
      </c>
      <c r="AW1059" s="401" t="n">
        <v>176</v>
      </c>
      <c r="AX1059" s="401" t="n">
        <v>204</v>
      </c>
      <c r="AY1059" s="401" t="n">
        <v>209</v>
      </c>
      <c r="AZ1059" s="401" t="n">
        <v>33</v>
      </c>
      <c r="BA1059" s="401" t="n">
        <v>180</v>
      </c>
      <c r="BB1059" s="401" t="n">
        <v>6</v>
      </c>
      <c r="BC1059" s="401" t="n">
        <v>196</v>
      </c>
      <c r="BD1059" s="401" t="n">
        <v>110</v>
      </c>
      <c r="BE1059" s="401" t="n">
        <v>198</v>
      </c>
      <c r="BF1059" s="401" t="n">
        <v>41</v>
      </c>
      <c r="BG1059" s="401" t="n">
        <v>166</v>
      </c>
      <c r="BH1059" s="401" t="n">
        <v>16</v>
      </c>
      <c r="BI1059" s="401" t="n">
        <v>23</v>
      </c>
      <c r="BJ1059" s="401" t="n">
        <v>121</v>
      </c>
      <c r="BK1059" s="401" t="n">
        <v>139</v>
      </c>
      <c r="BL1059" s="401" t="n">
        <v>72</v>
      </c>
      <c r="BM1059" s="401" t="n">
        <v>212</v>
      </c>
      <c r="BN1059" s="401" t="n">
        <v>159</v>
      </c>
      <c r="BO1059" s="401" t="n">
        <v>123</v>
      </c>
      <c r="BP1059" s="401" t="n">
        <v>60</v>
      </c>
      <c r="BQ1059" s="401" t="n">
        <v>73</v>
      </c>
      <c r="BR1059" s="401" t="n">
        <v>1</v>
      </c>
      <c r="BS1059" s="401" t="n">
        <v>200</v>
      </c>
      <c r="BT1059" s="401" t="n">
        <v>95</v>
      </c>
      <c r="BU1059" s="401" t="n">
        <v>20</v>
      </c>
      <c r="BV1059" s="401" t="n">
        <v>63</v>
      </c>
      <c r="BW1059" s="401" t="n">
        <v>34</v>
      </c>
      <c r="BX1059" s="401" t="n">
        <v>145</v>
      </c>
      <c r="BY1059" s="401" t="n">
        <v>205</v>
      </c>
      <c r="BZ1059" s="401" t="n">
        <v>184</v>
      </c>
      <c r="CA1059" s="401" t="n">
        <v>206</v>
      </c>
      <c r="CB1059" s="401" t="n">
        <v>98</v>
      </c>
      <c r="CC1059" s="401" t="n">
        <v>178</v>
      </c>
      <c r="CD1059" s="401" t="n">
        <v>31</v>
      </c>
      <c r="CE1059" s="401" t="n">
        <v>192</v>
      </c>
      <c r="CF1059" s="401" t="n">
        <v>38</v>
      </c>
      <c r="CG1059" s="401" t="n">
        <v>97</v>
      </c>
      <c r="CH1059" s="401" t="n">
        <v>150</v>
      </c>
      <c r="CI1059" s="401" t="n">
        <v>195</v>
      </c>
      <c r="CJ1059" s="401" t="n">
        <v>81</v>
      </c>
      <c r="CK1059" s="401" t="n">
        <v>162</v>
      </c>
      <c r="CL1059" s="401" t="n">
        <v>183</v>
      </c>
      <c r="CM1059" s="401" t="n">
        <v>53</v>
      </c>
      <c r="CN1059" s="401" t="n">
        <v>86</v>
      </c>
      <c r="CO1059" s="401" t="n">
        <v>67</v>
      </c>
      <c r="CP1059" s="401" t="n">
        <v>22</v>
      </c>
      <c r="CQ1059" s="401" t="n">
        <v>57</v>
      </c>
      <c r="CR1059" s="401" t="n">
        <v>64</v>
      </c>
      <c r="CS1059" s="401" t="n">
        <v>46</v>
      </c>
      <c r="CT1059" s="401" t="n">
        <v>87</v>
      </c>
      <c r="CU1059" s="401" t="n">
        <v>103</v>
      </c>
      <c r="CV1059" s="401" t="n">
        <v>213</v>
      </c>
      <c r="CW1059" s="401" t="n">
        <v>214</v>
      </c>
      <c r="CX1059" s="401" t="n">
        <v>153</v>
      </c>
      <c r="CY1059" s="401" t="n">
        <v>29</v>
      </c>
      <c r="CZ1059" s="401" t="n">
        <v>171</v>
      </c>
      <c r="DA1059" s="401" t="n">
        <v>18</v>
      </c>
      <c r="DB1059" s="401" t="n">
        <v>193</v>
      </c>
      <c r="DC1059" s="401" t="n">
        <v>136</v>
      </c>
      <c r="DD1059" s="401" t="n">
        <v>104</v>
      </c>
      <c r="DE1059" s="401" t="n">
        <v>116</v>
      </c>
      <c r="DF1059" s="401" t="n">
        <v>71</v>
      </c>
      <c r="DG1059" s="401" t="n">
        <v>2</v>
      </c>
      <c r="DH1059" s="401" t="n">
        <v>125</v>
      </c>
      <c r="DI1059" s="401" t="n">
        <v>164</v>
      </c>
      <c r="DJ1059" s="401" t="n">
        <v>21</v>
      </c>
      <c r="DK1059" s="401" t="n">
        <v>39</v>
      </c>
      <c r="DL1059" s="401" t="n">
        <v>163</v>
      </c>
      <c r="DM1059" s="401" t="n">
        <v>5</v>
      </c>
      <c r="DN1059" s="401" t="n">
        <v>160</v>
      </c>
      <c r="DO1059" s="401" t="n">
        <v>8</v>
      </c>
      <c r="DP1059" s="401" t="n">
        <v>127</v>
      </c>
      <c r="DQ1059" s="401" t="n">
        <v>185</v>
      </c>
      <c r="DR1059" s="401" t="n">
        <v>208</v>
      </c>
      <c r="DS1059" s="401" t="n">
        <v>56</v>
      </c>
      <c r="DT1059" s="401" t="n">
        <v>167</v>
      </c>
      <c r="DU1059" s="401" t="n">
        <v>154</v>
      </c>
      <c r="DV1059" s="401" t="n">
        <v>129</v>
      </c>
      <c r="DW1059" s="401" t="n">
        <v>189</v>
      </c>
      <c r="DX1059" s="401" t="n">
        <v>12</v>
      </c>
      <c r="DY1059" s="401" t="n">
        <v>47</v>
      </c>
      <c r="DZ1059" s="401" t="n">
        <v>83</v>
      </c>
      <c r="EA1059" s="401" t="n">
        <v>82</v>
      </c>
      <c r="EB1059" s="401" t="n">
        <v>115</v>
      </c>
      <c r="EC1059" s="401" t="n">
        <v>62</v>
      </c>
      <c r="ED1059" s="401" t="n">
        <v>148</v>
      </c>
      <c r="EE1059" s="401" t="n">
        <v>161</v>
      </c>
      <c r="EF1059" s="401" t="n">
        <v>155</v>
      </c>
      <c r="EG1059" s="401" t="n">
        <v>181</v>
      </c>
      <c r="EH1059" s="401" t="n">
        <v>141</v>
      </c>
      <c r="EI1059" s="401" t="n">
        <v>108</v>
      </c>
      <c r="EJ1059" s="401" t="n">
        <v>187</v>
      </c>
      <c r="EK1059" s="401" t="n">
        <v>70</v>
      </c>
      <c r="EL1059" s="401" t="n">
        <v>133</v>
      </c>
      <c r="EM1059" s="401" t="n">
        <v>27</v>
      </c>
      <c r="EN1059" s="401" t="n">
        <v>190</v>
      </c>
      <c r="EO1059" s="401" t="n">
        <v>152</v>
      </c>
      <c r="EP1059" s="401" t="n">
        <v>9</v>
      </c>
      <c r="EQ1059" s="401" t="n">
        <v>85</v>
      </c>
      <c r="ER1059" s="401" t="n">
        <v>50</v>
      </c>
      <c r="ES1059" s="401" t="n">
        <v>55</v>
      </c>
      <c r="ET1059" s="401" t="n">
        <v>126</v>
      </c>
      <c r="EU1059" s="401" t="n">
        <v>25</v>
      </c>
      <c r="EV1059" s="401" t="n">
        <v>149</v>
      </c>
      <c r="EW1059" s="401" t="n">
        <v>107</v>
      </c>
      <c r="EX1059" s="401" t="n">
        <v>65</v>
      </c>
      <c r="EY1059" s="401" t="n">
        <v>94</v>
      </c>
      <c r="EZ1059" s="401" t="n">
        <v>32</v>
      </c>
      <c r="FA1059" s="401" t="n">
        <v>79</v>
      </c>
      <c r="FB1059" s="401" t="n">
        <v>66</v>
      </c>
      <c r="FC1059" s="401" t="n">
        <v>182</v>
      </c>
      <c r="FD1059" s="401" t="n">
        <v>43</v>
      </c>
      <c r="FE1059" s="401" t="n">
        <v>138</v>
      </c>
      <c r="FF1059" s="401" t="n">
        <v>186</v>
      </c>
      <c r="FG1059" s="401" t="n">
        <v>69</v>
      </c>
      <c r="FH1059" s="401" t="n">
        <v>172</v>
      </c>
      <c r="FI1059" s="401" t="n">
        <v>101</v>
      </c>
      <c r="FJ1059" s="401" t="n">
        <v>19</v>
      </c>
      <c r="FK1059" s="401" t="n">
        <v>179</v>
      </c>
      <c r="FL1059" s="401" t="n">
        <v>201</v>
      </c>
      <c r="FM1059" s="401" t="n">
        <v>80</v>
      </c>
      <c r="FN1059" s="401" t="n">
        <v>88</v>
      </c>
      <c r="FO1059" s="401" t="n">
        <v>37</v>
      </c>
      <c r="FP1059" s="401" t="n">
        <v>191</v>
      </c>
      <c r="FQ1059" s="401" t="n">
        <v>109</v>
      </c>
      <c r="FR1059" s="401" t="n">
        <v>202</v>
      </c>
      <c r="FS1059" s="401" t="n">
        <v>68</v>
      </c>
      <c r="FT1059" s="401" t="n">
        <v>120</v>
      </c>
      <c r="FU1059" s="401" t="n">
        <v>48</v>
      </c>
      <c r="FV1059" s="401" t="n">
        <v>90</v>
      </c>
      <c r="FW1059" s="401" t="n">
        <v>11</v>
      </c>
      <c r="FX1059" s="401" t="n">
        <v>26</v>
      </c>
      <c r="FY1059" s="401" t="n">
        <v>142</v>
      </c>
      <c r="FZ1059" s="401" t="n">
        <v>168</v>
      </c>
      <c r="GA1059" s="401" t="n">
        <v>84</v>
      </c>
      <c r="GB1059" s="401" t="n">
        <v>146</v>
      </c>
      <c r="GC1059" s="401" t="n">
        <v>106</v>
      </c>
      <c r="GD1059" s="401" t="n">
        <v>197</v>
      </c>
      <c r="GE1059" s="401" t="n">
        <v>158</v>
      </c>
      <c r="GF1059" s="401" t="n">
        <v>124</v>
      </c>
      <c r="GG1059" s="401" t="n">
        <v>77</v>
      </c>
      <c r="GH1059" s="401" t="n">
        <v>74</v>
      </c>
      <c r="GI1059" s="401" t="n">
        <v>203</v>
      </c>
      <c r="GJ1059" s="401" t="n">
        <v>165</v>
      </c>
      <c r="GK1059" s="401" t="n">
        <v>177</v>
      </c>
      <c r="GL1059" s="401" t="n">
        <v>58</v>
      </c>
      <c r="GM1059" s="401" t="n">
        <v>17</v>
      </c>
      <c r="GN1059" s="401" t="n">
        <v>52</v>
      </c>
      <c r="GO1059" s="401" t="n">
        <v>144</v>
      </c>
      <c r="GP1059" s="401" t="n">
        <v>91</v>
      </c>
      <c r="GQ1059" s="401" t="n">
        <v>105</v>
      </c>
      <c r="GR1059" s="401" t="n">
        <v>96</v>
      </c>
      <c r="GS1059" s="401" t="n">
        <v>199</v>
      </c>
      <c r="GT1059" s="401" t="n">
        <v>118</v>
      </c>
      <c r="GU1059" s="401" t="n">
        <v>14</v>
      </c>
      <c r="GV1059" s="401" t="n">
        <v>10</v>
      </c>
      <c r="GW1059" s="401" t="n">
        <v>137</v>
      </c>
      <c r="GX1059" s="401" t="n">
        <v>40</v>
      </c>
      <c r="GY1059" s="401" t="n">
        <v>188</v>
      </c>
      <c r="GZ1059" s="401" t="n">
        <v>44</v>
      </c>
      <c r="HA1059" s="401" t="n">
        <v>207</v>
      </c>
      <c r="HB1059" s="401" t="n">
        <v>28</v>
      </c>
      <c r="HC1059" s="401" t="n">
        <v>194</v>
      </c>
      <c r="HD1059" s="401" t="n">
        <v>140</v>
      </c>
      <c r="HE1059" s="401" t="n">
        <v>147</v>
      </c>
      <c r="HF1059" s="401" t="n">
        <v>128</v>
      </c>
      <c r="HG1059" s="401" t="n">
        <v>131</v>
      </c>
      <c r="HH1059" s="401" t="n">
        <v>169</v>
      </c>
      <c r="HI1059" s="401" t="n">
        <v>134</v>
      </c>
      <c r="HJ1059" s="401" t="n">
        <v>76</v>
      </c>
      <c r="HK1059" s="401" t="n">
        <v>42</v>
      </c>
    </row>
    <row r="1060" customFormat="false" ht="12.75" hidden="false" customHeight="false" outlineLevel="0" collapsed="false">
      <c r="E1060" s="401" t="s">
        <v>227</v>
      </c>
      <c r="F1060" s="401" t="n">
        <v>59</v>
      </c>
      <c r="G1060" s="401" t="n">
        <v>211</v>
      </c>
      <c r="H1060" s="401" t="n">
        <v>159</v>
      </c>
      <c r="I1060" s="401" t="n">
        <v>45</v>
      </c>
      <c r="J1060" s="401" t="n">
        <v>87</v>
      </c>
      <c r="K1060" s="401" t="n">
        <v>77</v>
      </c>
      <c r="L1060" s="401" t="n">
        <v>18</v>
      </c>
      <c r="M1060" s="401" t="n">
        <v>57</v>
      </c>
      <c r="N1060" s="401" t="n">
        <v>96</v>
      </c>
      <c r="O1060" s="401" t="n">
        <v>102</v>
      </c>
      <c r="P1060" s="401" t="n">
        <v>154</v>
      </c>
      <c r="Q1060" s="401" t="n">
        <v>20</v>
      </c>
      <c r="R1060" s="401" t="n">
        <v>205</v>
      </c>
      <c r="S1060" s="401" t="n">
        <v>138</v>
      </c>
      <c r="T1060" s="401" t="n">
        <v>163</v>
      </c>
      <c r="U1060" s="401" t="n">
        <v>123</v>
      </c>
      <c r="V1060" s="401" t="n">
        <v>21</v>
      </c>
      <c r="W1060" s="401" t="n">
        <v>149</v>
      </c>
      <c r="X1060" s="401" t="n">
        <v>201</v>
      </c>
      <c r="Y1060" s="401" t="n">
        <v>31</v>
      </c>
      <c r="Z1060" s="401" t="n">
        <v>75</v>
      </c>
      <c r="AA1060" s="401" t="n">
        <v>183</v>
      </c>
      <c r="AB1060" s="401" t="n">
        <v>17</v>
      </c>
      <c r="AC1060" s="401" t="n">
        <v>27</v>
      </c>
      <c r="AD1060" s="401" t="n">
        <v>146</v>
      </c>
      <c r="AE1060" s="401" t="n">
        <v>130</v>
      </c>
      <c r="AF1060" s="401" t="n">
        <v>108</v>
      </c>
      <c r="AG1060" s="401" t="n">
        <v>144</v>
      </c>
      <c r="AH1060" s="401" t="n">
        <v>35</v>
      </c>
      <c r="AI1060" s="401" t="n">
        <v>132</v>
      </c>
      <c r="AJ1060" s="401" t="n">
        <v>60</v>
      </c>
      <c r="AK1060" s="401" t="n">
        <v>3</v>
      </c>
      <c r="AL1060" s="401" t="n">
        <v>200</v>
      </c>
      <c r="AM1060" s="401" t="n">
        <v>71</v>
      </c>
      <c r="AN1060" s="401" t="n">
        <v>86</v>
      </c>
      <c r="AO1060" s="401" t="n">
        <v>180</v>
      </c>
      <c r="AP1060" s="401" t="n">
        <v>145</v>
      </c>
      <c r="AQ1060" s="401" t="n">
        <v>189</v>
      </c>
      <c r="AR1060" s="401" t="n">
        <v>62</v>
      </c>
      <c r="AS1060" s="401" t="n">
        <v>53</v>
      </c>
      <c r="AT1060" s="401" t="n">
        <v>80</v>
      </c>
      <c r="AU1060" s="401" t="n">
        <v>29</v>
      </c>
      <c r="AV1060" s="401" t="n">
        <v>116</v>
      </c>
      <c r="AW1060" s="401" t="n">
        <v>188</v>
      </c>
      <c r="AX1060" s="401" t="n">
        <v>52</v>
      </c>
      <c r="AY1060" s="401" t="n">
        <v>38</v>
      </c>
      <c r="AZ1060" s="401" t="n">
        <v>104</v>
      </c>
      <c r="BA1060" s="401" t="n">
        <v>42</v>
      </c>
      <c r="BB1060" s="401" t="n">
        <v>48</v>
      </c>
      <c r="BC1060" s="401" t="n">
        <v>89</v>
      </c>
      <c r="BD1060" s="401" t="n">
        <v>212</v>
      </c>
      <c r="BE1060" s="401" t="n">
        <v>73</v>
      </c>
      <c r="BF1060" s="401" t="n">
        <v>131</v>
      </c>
      <c r="BG1060" s="401" t="n">
        <v>111</v>
      </c>
      <c r="BH1060" s="401" t="n">
        <v>19</v>
      </c>
      <c r="BI1060" s="401" t="n">
        <v>28</v>
      </c>
      <c r="BJ1060" s="401" t="n">
        <v>84</v>
      </c>
      <c r="BK1060" s="401" t="n">
        <v>199</v>
      </c>
      <c r="BL1060" s="401" t="n">
        <v>2</v>
      </c>
      <c r="BM1060" s="401" t="n">
        <v>193</v>
      </c>
      <c r="BN1060" s="401" t="n">
        <v>202</v>
      </c>
      <c r="BO1060" s="401" t="n">
        <v>78</v>
      </c>
      <c r="BP1060" s="401" t="n">
        <v>127</v>
      </c>
      <c r="BQ1060" s="401" t="n">
        <v>70</v>
      </c>
      <c r="BR1060" s="401" t="n">
        <v>178</v>
      </c>
      <c r="BS1060" s="401" t="n">
        <v>15</v>
      </c>
      <c r="BT1060" s="401" t="n">
        <v>43</v>
      </c>
      <c r="BU1060" s="401" t="n">
        <v>140</v>
      </c>
      <c r="BV1060" s="401" t="n">
        <v>81</v>
      </c>
      <c r="BW1060" s="401" t="n">
        <v>133</v>
      </c>
      <c r="BX1060" s="401" t="n">
        <v>137</v>
      </c>
      <c r="BY1060" s="401" t="n">
        <v>114</v>
      </c>
      <c r="BZ1060" s="401" t="n">
        <v>157</v>
      </c>
      <c r="CA1060" s="401" t="n">
        <v>155</v>
      </c>
      <c r="CB1060" s="401" t="n">
        <v>121</v>
      </c>
      <c r="CC1060" s="401" t="n">
        <v>134</v>
      </c>
      <c r="CD1060" s="401" t="n">
        <v>25</v>
      </c>
      <c r="CE1060" s="401" t="n">
        <v>152</v>
      </c>
      <c r="CF1060" s="401" t="n">
        <v>12</v>
      </c>
      <c r="CG1060" s="401" t="n">
        <v>6</v>
      </c>
      <c r="CH1060" s="401" t="n">
        <v>63</v>
      </c>
      <c r="CI1060" s="401" t="n">
        <v>124</v>
      </c>
      <c r="CJ1060" s="401" t="n">
        <v>214</v>
      </c>
      <c r="CK1060" s="401" t="n">
        <v>126</v>
      </c>
      <c r="CL1060" s="401" t="n">
        <v>32</v>
      </c>
      <c r="CM1060" s="401" t="n">
        <v>69</v>
      </c>
      <c r="CN1060" s="401" t="n">
        <v>88</v>
      </c>
      <c r="CO1060" s="401" t="n">
        <v>85</v>
      </c>
      <c r="CP1060" s="401" t="n">
        <v>56</v>
      </c>
      <c r="CQ1060" s="401" t="n">
        <v>197</v>
      </c>
      <c r="CR1060" s="401" t="n">
        <v>162</v>
      </c>
      <c r="CS1060" s="401" t="n">
        <v>26</v>
      </c>
      <c r="CT1060" s="401" t="n">
        <v>24</v>
      </c>
      <c r="CU1060" s="401" t="n">
        <v>16</v>
      </c>
      <c r="CV1060" s="401" t="n">
        <v>107</v>
      </c>
      <c r="CW1060" s="401" t="n">
        <v>39</v>
      </c>
      <c r="CX1060" s="401" t="n">
        <v>128</v>
      </c>
      <c r="CY1060" s="401" t="n">
        <v>207</v>
      </c>
      <c r="CZ1060" s="401" t="n">
        <v>136</v>
      </c>
      <c r="DA1060" s="401" t="n">
        <v>158</v>
      </c>
      <c r="DB1060" s="401" t="n">
        <v>93</v>
      </c>
      <c r="DC1060" s="401" t="n">
        <v>213</v>
      </c>
      <c r="DD1060" s="401" t="n">
        <v>1</v>
      </c>
      <c r="DE1060" s="401" t="n">
        <v>76</v>
      </c>
      <c r="DF1060" s="401" t="n">
        <v>203</v>
      </c>
      <c r="DG1060" s="401" t="n">
        <v>148</v>
      </c>
      <c r="DH1060" s="401" t="n">
        <v>176</v>
      </c>
      <c r="DI1060" s="401" t="n">
        <v>172</v>
      </c>
      <c r="DJ1060" s="401" t="n">
        <v>36</v>
      </c>
      <c r="DK1060" s="401" t="n">
        <v>13</v>
      </c>
      <c r="DL1060" s="401" t="n">
        <v>5</v>
      </c>
      <c r="DM1060" s="401" t="n">
        <v>51</v>
      </c>
      <c r="DN1060" s="401" t="n">
        <v>112</v>
      </c>
      <c r="DO1060" s="401" t="n">
        <v>185</v>
      </c>
      <c r="DP1060" s="401" t="n">
        <v>153</v>
      </c>
      <c r="DQ1060" s="401" t="n">
        <v>94</v>
      </c>
      <c r="DR1060" s="401" t="n">
        <v>109</v>
      </c>
      <c r="DS1060" s="401" t="n">
        <v>206</v>
      </c>
      <c r="DT1060" s="401" t="n">
        <v>40</v>
      </c>
      <c r="DU1060" s="401" t="n">
        <v>11</v>
      </c>
      <c r="DV1060" s="401" t="n">
        <v>74</v>
      </c>
      <c r="DW1060" s="401" t="n">
        <v>44</v>
      </c>
      <c r="DX1060" s="401" t="n">
        <v>97</v>
      </c>
      <c r="DY1060" s="401" t="n">
        <v>118</v>
      </c>
      <c r="DZ1060" s="401" t="n">
        <v>67</v>
      </c>
      <c r="EA1060" s="401" t="n">
        <v>22</v>
      </c>
      <c r="EB1060" s="401" t="n">
        <v>8</v>
      </c>
      <c r="EC1060" s="401" t="n">
        <v>54</v>
      </c>
      <c r="ED1060" s="401" t="n">
        <v>100</v>
      </c>
      <c r="EE1060" s="401" t="n">
        <v>4</v>
      </c>
      <c r="EF1060" s="401" t="n">
        <v>34</v>
      </c>
      <c r="EG1060" s="401" t="n">
        <v>143</v>
      </c>
      <c r="EH1060" s="401" t="n">
        <v>125</v>
      </c>
      <c r="EI1060" s="401" t="n">
        <v>41</v>
      </c>
      <c r="EJ1060" s="401" t="n">
        <v>147</v>
      </c>
      <c r="EK1060" s="401" t="n">
        <v>10</v>
      </c>
      <c r="EL1060" s="401" t="n">
        <v>169</v>
      </c>
      <c r="EM1060" s="401" t="n">
        <v>196</v>
      </c>
      <c r="EN1060" s="401" t="n">
        <v>187</v>
      </c>
      <c r="EO1060" s="401" t="n">
        <v>37</v>
      </c>
      <c r="EP1060" s="401" t="n">
        <v>103</v>
      </c>
      <c r="EQ1060" s="401" t="n">
        <v>68</v>
      </c>
      <c r="ER1060" s="401" t="n">
        <v>120</v>
      </c>
      <c r="ES1060" s="401" t="n">
        <v>113</v>
      </c>
      <c r="ET1060" s="401" t="n">
        <v>7</v>
      </c>
      <c r="EU1060" s="401" t="n">
        <v>135</v>
      </c>
      <c r="EV1060" s="401" t="n">
        <v>30</v>
      </c>
      <c r="EW1060" s="401" t="n">
        <v>171</v>
      </c>
      <c r="EX1060" s="401" t="n">
        <v>101</v>
      </c>
      <c r="EY1060" s="401" t="n">
        <v>198</v>
      </c>
      <c r="EZ1060" s="401" t="n">
        <v>55</v>
      </c>
      <c r="FA1060" s="401" t="n">
        <v>161</v>
      </c>
      <c r="FB1060" s="401" t="n">
        <v>99</v>
      </c>
      <c r="FC1060" s="401" t="n">
        <v>33</v>
      </c>
      <c r="FD1060" s="401" t="n">
        <v>61</v>
      </c>
      <c r="FE1060" s="401" t="n">
        <v>175</v>
      </c>
      <c r="FF1060" s="401" t="n">
        <v>170</v>
      </c>
      <c r="FG1060" s="401" t="n">
        <v>210</v>
      </c>
      <c r="FH1060" s="401" t="n">
        <v>141</v>
      </c>
      <c r="FI1060" s="401" t="n">
        <v>194</v>
      </c>
      <c r="FJ1060" s="401" t="n">
        <v>174</v>
      </c>
      <c r="FK1060" s="401" t="n">
        <v>50</v>
      </c>
      <c r="FL1060" s="401" t="n">
        <v>182</v>
      </c>
      <c r="FM1060" s="401" t="n">
        <v>186</v>
      </c>
      <c r="FN1060" s="401" t="n">
        <v>64</v>
      </c>
      <c r="FO1060" s="401" t="n">
        <v>105</v>
      </c>
      <c r="FP1060" s="401" t="n">
        <v>58</v>
      </c>
      <c r="FQ1060" s="401" t="n">
        <v>179</v>
      </c>
      <c r="FR1060" s="401" t="n">
        <v>208</v>
      </c>
      <c r="FS1060" s="401" t="n">
        <v>151</v>
      </c>
      <c r="FT1060" s="401" t="n">
        <v>190</v>
      </c>
      <c r="FU1060" s="401" t="n">
        <v>90</v>
      </c>
      <c r="FV1060" s="401" t="n">
        <v>119</v>
      </c>
      <c r="FW1060" s="401" t="n">
        <v>195</v>
      </c>
      <c r="FX1060" s="401" t="n">
        <v>91</v>
      </c>
      <c r="FY1060" s="401" t="n">
        <v>204</v>
      </c>
      <c r="FZ1060" s="401" t="n">
        <v>166</v>
      </c>
      <c r="GA1060" s="401" t="n">
        <v>9</v>
      </c>
      <c r="GB1060" s="401" t="n">
        <v>181</v>
      </c>
      <c r="GC1060" s="401" t="n">
        <v>156</v>
      </c>
      <c r="GD1060" s="401" t="n">
        <v>164</v>
      </c>
      <c r="GE1060" s="401" t="n">
        <v>160</v>
      </c>
      <c r="GF1060" s="401" t="n">
        <v>92</v>
      </c>
      <c r="GG1060" s="401" t="n">
        <v>192</v>
      </c>
      <c r="GH1060" s="401" t="n">
        <v>142</v>
      </c>
      <c r="GI1060" s="401" t="n">
        <v>115</v>
      </c>
      <c r="GJ1060" s="401" t="n">
        <v>209</v>
      </c>
      <c r="GK1060" s="401" t="n">
        <v>117</v>
      </c>
      <c r="GL1060" s="401" t="n">
        <v>46</v>
      </c>
      <c r="GM1060" s="401" t="n">
        <v>177</v>
      </c>
      <c r="GN1060" s="401" t="n">
        <v>65</v>
      </c>
      <c r="GO1060" s="401" t="n">
        <v>110</v>
      </c>
      <c r="GP1060" s="401" t="n">
        <v>72</v>
      </c>
      <c r="GQ1060" s="401" t="n">
        <v>150</v>
      </c>
      <c r="GR1060" s="401" t="n">
        <v>82</v>
      </c>
      <c r="GS1060" s="401" t="n">
        <v>83</v>
      </c>
      <c r="GT1060" s="401" t="n">
        <v>14</v>
      </c>
      <c r="GU1060" s="401" t="n">
        <v>79</v>
      </c>
      <c r="GV1060" s="401" t="n">
        <v>106</v>
      </c>
      <c r="GW1060" s="401" t="n">
        <v>23</v>
      </c>
      <c r="GX1060" s="401" t="n">
        <v>165</v>
      </c>
      <c r="GY1060" s="401" t="n">
        <v>184</v>
      </c>
      <c r="GZ1060" s="401" t="n">
        <v>47</v>
      </c>
      <c r="HA1060" s="401" t="n">
        <v>173</v>
      </c>
      <c r="HB1060" s="401" t="n">
        <v>66</v>
      </c>
      <c r="HC1060" s="401" t="n">
        <v>139</v>
      </c>
      <c r="HD1060" s="401" t="n">
        <v>98</v>
      </c>
      <c r="HE1060" s="401" t="n">
        <v>167</v>
      </c>
      <c r="HF1060" s="401" t="n">
        <v>191</v>
      </c>
      <c r="HG1060" s="401" t="n">
        <v>49</v>
      </c>
      <c r="HH1060" s="401" t="n">
        <v>122</v>
      </c>
      <c r="HI1060" s="401" t="n">
        <v>129</v>
      </c>
      <c r="HJ1060" s="401" t="n">
        <v>95</v>
      </c>
      <c r="HK1060" s="401" t="n">
        <v>168</v>
      </c>
    </row>
    <row r="1062" customFormat="false" ht="12.75" hidden="false" customHeight="false" outlineLevel="0" collapsed="false">
      <c r="D1062" s="446" t="n">
        <v>215</v>
      </c>
      <c r="E1062" s="39" t="s">
        <v>250</v>
      </c>
    </row>
    <row r="1063" customFormat="false" ht="12.75" hidden="false" customHeight="false" outlineLevel="0" collapsed="false">
      <c r="E1063" s="401" t="s">
        <v>198</v>
      </c>
      <c r="F1063" s="401" t="n">
        <v>1</v>
      </c>
      <c r="G1063" s="401" t="n">
        <v>2</v>
      </c>
      <c r="H1063" s="401" t="n">
        <v>3</v>
      </c>
      <c r="I1063" s="401" t="n">
        <v>4</v>
      </c>
      <c r="J1063" s="401" t="n">
        <v>5</v>
      </c>
      <c r="K1063" s="401" t="n">
        <v>6</v>
      </c>
      <c r="L1063" s="401" t="n">
        <v>7</v>
      </c>
      <c r="M1063" s="401" t="n">
        <v>8</v>
      </c>
      <c r="N1063" s="401" t="n">
        <v>9</v>
      </c>
      <c r="O1063" s="401" t="n">
        <v>10</v>
      </c>
      <c r="P1063" s="401" t="n">
        <v>11</v>
      </c>
      <c r="Q1063" s="401" t="n">
        <v>12</v>
      </c>
      <c r="R1063" s="401" t="n">
        <v>13</v>
      </c>
      <c r="S1063" s="401" t="n">
        <v>14</v>
      </c>
      <c r="T1063" s="401" t="n">
        <v>15</v>
      </c>
      <c r="U1063" s="401" t="n">
        <v>16</v>
      </c>
      <c r="V1063" s="401" t="n">
        <v>17</v>
      </c>
      <c r="W1063" s="401" t="n">
        <v>18</v>
      </c>
      <c r="X1063" s="401" t="n">
        <v>19</v>
      </c>
      <c r="Y1063" s="401" t="n">
        <v>20</v>
      </c>
      <c r="Z1063" s="401" t="n">
        <v>21</v>
      </c>
      <c r="AA1063" s="401" t="n">
        <v>22</v>
      </c>
      <c r="AB1063" s="401" t="n">
        <v>23</v>
      </c>
      <c r="AC1063" s="401" t="n">
        <v>24</v>
      </c>
      <c r="AD1063" s="401" t="n">
        <v>25</v>
      </c>
      <c r="AE1063" s="401" t="n">
        <v>26</v>
      </c>
      <c r="AF1063" s="401" t="n">
        <v>27</v>
      </c>
      <c r="AG1063" s="401" t="n">
        <v>28</v>
      </c>
      <c r="AH1063" s="401" t="n">
        <v>29</v>
      </c>
      <c r="AI1063" s="401" t="n">
        <v>30</v>
      </c>
      <c r="AJ1063" s="401" t="n">
        <v>31</v>
      </c>
      <c r="AK1063" s="401" t="n">
        <v>32</v>
      </c>
      <c r="AL1063" s="401" t="n">
        <v>33</v>
      </c>
      <c r="AM1063" s="401" t="n">
        <v>34</v>
      </c>
      <c r="AN1063" s="401" t="n">
        <v>35</v>
      </c>
      <c r="AO1063" s="401" t="n">
        <v>36</v>
      </c>
      <c r="AP1063" s="401" t="n">
        <v>37</v>
      </c>
      <c r="AQ1063" s="401" t="n">
        <v>38</v>
      </c>
      <c r="AR1063" s="401" t="n">
        <v>39</v>
      </c>
      <c r="AS1063" s="401" t="n">
        <v>40</v>
      </c>
      <c r="AT1063" s="401" t="n">
        <v>41</v>
      </c>
      <c r="AU1063" s="401" t="n">
        <v>42</v>
      </c>
      <c r="AV1063" s="401" t="n">
        <v>43</v>
      </c>
      <c r="AW1063" s="401" t="n">
        <v>44</v>
      </c>
      <c r="AX1063" s="401" t="n">
        <v>45</v>
      </c>
      <c r="AY1063" s="401" t="n">
        <v>46</v>
      </c>
      <c r="AZ1063" s="401" t="n">
        <v>47</v>
      </c>
      <c r="BA1063" s="401" t="n">
        <v>48</v>
      </c>
      <c r="BB1063" s="401" t="n">
        <v>49</v>
      </c>
      <c r="BC1063" s="401" t="n">
        <v>50</v>
      </c>
      <c r="BD1063" s="401" t="n">
        <v>51</v>
      </c>
      <c r="BE1063" s="401" t="n">
        <v>52</v>
      </c>
      <c r="BF1063" s="401" t="n">
        <v>53</v>
      </c>
      <c r="BG1063" s="401" t="n">
        <v>54</v>
      </c>
      <c r="BH1063" s="401" t="n">
        <v>55</v>
      </c>
      <c r="BI1063" s="401" t="n">
        <v>56</v>
      </c>
      <c r="BJ1063" s="401" t="n">
        <v>57</v>
      </c>
      <c r="BK1063" s="401" t="n">
        <v>58</v>
      </c>
      <c r="BL1063" s="401" t="n">
        <v>59</v>
      </c>
      <c r="BM1063" s="401" t="n">
        <v>60</v>
      </c>
      <c r="BN1063" s="401" t="n">
        <v>61</v>
      </c>
      <c r="BO1063" s="401" t="n">
        <v>62</v>
      </c>
      <c r="BP1063" s="401" t="n">
        <v>63</v>
      </c>
      <c r="BQ1063" s="401" t="n">
        <v>64</v>
      </c>
      <c r="BR1063" s="401" t="n">
        <v>65</v>
      </c>
      <c r="BS1063" s="401" t="n">
        <v>66</v>
      </c>
      <c r="BT1063" s="401" t="n">
        <v>67</v>
      </c>
      <c r="BU1063" s="401" t="n">
        <v>68</v>
      </c>
      <c r="BV1063" s="401" t="n">
        <v>69</v>
      </c>
      <c r="BW1063" s="401" t="n">
        <v>70</v>
      </c>
      <c r="BX1063" s="401" t="n">
        <v>71</v>
      </c>
      <c r="BY1063" s="401" t="n">
        <v>72</v>
      </c>
      <c r="BZ1063" s="401" t="n">
        <v>73</v>
      </c>
      <c r="CA1063" s="401" t="n">
        <v>74</v>
      </c>
      <c r="CB1063" s="401" t="n">
        <v>75</v>
      </c>
      <c r="CC1063" s="401" t="n">
        <v>76</v>
      </c>
      <c r="CD1063" s="401" t="n">
        <v>77</v>
      </c>
      <c r="CE1063" s="401" t="n">
        <v>78</v>
      </c>
      <c r="CF1063" s="401" t="n">
        <v>79</v>
      </c>
      <c r="CG1063" s="401" t="n">
        <v>80</v>
      </c>
      <c r="CH1063" s="401" t="n">
        <v>81</v>
      </c>
      <c r="CI1063" s="401" t="n">
        <v>82</v>
      </c>
      <c r="CJ1063" s="401" t="n">
        <v>83</v>
      </c>
      <c r="CK1063" s="401" t="n">
        <v>84</v>
      </c>
      <c r="CL1063" s="401" t="n">
        <v>85</v>
      </c>
      <c r="CM1063" s="401" t="n">
        <v>86</v>
      </c>
      <c r="CN1063" s="401" t="n">
        <v>87</v>
      </c>
      <c r="CO1063" s="401" t="n">
        <v>88</v>
      </c>
      <c r="CP1063" s="401" t="n">
        <v>89</v>
      </c>
      <c r="CQ1063" s="401" t="n">
        <v>90</v>
      </c>
      <c r="CR1063" s="401" t="n">
        <v>91</v>
      </c>
      <c r="CS1063" s="401" t="n">
        <v>92</v>
      </c>
      <c r="CT1063" s="401" t="n">
        <v>93</v>
      </c>
      <c r="CU1063" s="401" t="n">
        <v>94</v>
      </c>
      <c r="CV1063" s="401" t="n">
        <v>95</v>
      </c>
      <c r="CW1063" s="401" t="n">
        <v>96</v>
      </c>
      <c r="CX1063" s="401" t="n">
        <v>97</v>
      </c>
      <c r="CY1063" s="401" t="n">
        <v>98</v>
      </c>
      <c r="CZ1063" s="401" t="n">
        <v>99</v>
      </c>
      <c r="DA1063" s="401" t="n">
        <v>100</v>
      </c>
      <c r="DB1063" s="401" t="n">
        <v>101</v>
      </c>
      <c r="DC1063" s="401" t="n">
        <v>102</v>
      </c>
      <c r="DD1063" s="401" t="n">
        <v>103</v>
      </c>
      <c r="DE1063" s="401" t="n">
        <v>104</v>
      </c>
      <c r="DF1063" s="401" t="n">
        <v>105</v>
      </c>
      <c r="DG1063" s="401" t="n">
        <v>106</v>
      </c>
      <c r="DH1063" s="401" t="n">
        <v>107</v>
      </c>
      <c r="DI1063" s="401" t="n">
        <v>108</v>
      </c>
      <c r="DJ1063" s="401" t="n">
        <v>109</v>
      </c>
      <c r="DK1063" s="401" t="n">
        <v>110</v>
      </c>
      <c r="DL1063" s="401" t="n">
        <v>111</v>
      </c>
      <c r="DM1063" s="401" t="n">
        <v>112</v>
      </c>
      <c r="DN1063" s="401" t="n">
        <v>113</v>
      </c>
      <c r="DO1063" s="401" t="n">
        <v>114</v>
      </c>
      <c r="DP1063" s="401" t="n">
        <v>115</v>
      </c>
      <c r="DQ1063" s="401" t="n">
        <v>116</v>
      </c>
      <c r="DR1063" s="401" t="n">
        <v>117</v>
      </c>
      <c r="DS1063" s="401" t="n">
        <v>118</v>
      </c>
      <c r="DT1063" s="401" t="n">
        <v>119</v>
      </c>
      <c r="DU1063" s="401" t="n">
        <v>120</v>
      </c>
      <c r="DV1063" s="401" t="n">
        <v>121</v>
      </c>
      <c r="DW1063" s="401" t="n">
        <v>122</v>
      </c>
      <c r="DX1063" s="401" t="n">
        <v>123</v>
      </c>
      <c r="DY1063" s="401" t="n">
        <v>124</v>
      </c>
      <c r="DZ1063" s="401" t="n">
        <v>125</v>
      </c>
      <c r="EA1063" s="401" t="n">
        <v>126</v>
      </c>
      <c r="EB1063" s="401" t="n">
        <v>127</v>
      </c>
      <c r="EC1063" s="401" t="n">
        <v>128</v>
      </c>
      <c r="ED1063" s="401" t="n">
        <v>129</v>
      </c>
      <c r="EE1063" s="401" t="n">
        <v>130</v>
      </c>
      <c r="EF1063" s="401" t="n">
        <v>131</v>
      </c>
      <c r="EG1063" s="401" t="n">
        <v>132</v>
      </c>
      <c r="EH1063" s="401" t="n">
        <v>133</v>
      </c>
      <c r="EI1063" s="401" t="n">
        <v>134</v>
      </c>
      <c r="EJ1063" s="401" t="n">
        <v>135</v>
      </c>
      <c r="EK1063" s="401" t="n">
        <v>136</v>
      </c>
      <c r="EL1063" s="401" t="n">
        <v>137</v>
      </c>
      <c r="EM1063" s="401" t="n">
        <v>138</v>
      </c>
      <c r="EN1063" s="401" t="n">
        <v>139</v>
      </c>
      <c r="EO1063" s="401" t="n">
        <v>140</v>
      </c>
      <c r="EP1063" s="401" t="n">
        <v>141</v>
      </c>
      <c r="EQ1063" s="401" t="n">
        <v>142</v>
      </c>
      <c r="ER1063" s="401" t="n">
        <v>143</v>
      </c>
      <c r="ES1063" s="401" t="n">
        <v>144</v>
      </c>
      <c r="ET1063" s="401" t="n">
        <v>145</v>
      </c>
      <c r="EU1063" s="401" t="n">
        <v>146</v>
      </c>
      <c r="EV1063" s="401" t="n">
        <v>147</v>
      </c>
      <c r="EW1063" s="401" t="n">
        <v>148</v>
      </c>
      <c r="EX1063" s="401" t="n">
        <v>149</v>
      </c>
      <c r="EY1063" s="401" t="n">
        <v>150</v>
      </c>
      <c r="EZ1063" s="401" t="n">
        <v>151</v>
      </c>
      <c r="FA1063" s="401" t="n">
        <v>152</v>
      </c>
      <c r="FB1063" s="401" t="n">
        <v>153</v>
      </c>
      <c r="FC1063" s="401" t="n">
        <v>154</v>
      </c>
      <c r="FD1063" s="401" t="n">
        <v>155</v>
      </c>
      <c r="FE1063" s="401" t="n">
        <v>156</v>
      </c>
      <c r="FF1063" s="401" t="n">
        <v>157</v>
      </c>
      <c r="FG1063" s="401" t="n">
        <v>158</v>
      </c>
      <c r="FH1063" s="401" t="n">
        <v>159</v>
      </c>
      <c r="FI1063" s="401" t="n">
        <v>160</v>
      </c>
      <c r="FJ1063" s="401" t="n">
        <v>161</v>
      </c>
      <c r="FK1063" s="401" t="n">
        <v>162</v>
      </c>
      <c r="FL1063" s="401" t="n">
        <v>163</v>
      </c>
      <c r="FM1063" s="401" t="n">
        <v>164</v>
      </c>
      <c r="FN1063" s="401" t="n">
        <v>165</v>
      </c>
      <c r="FO1063" s="401" t="n">
        <v>166</v>
      </c>
      <c r="FP1063" s="401" t="n">
        <v>167</v>
      </c>
      <c r="FQ1063" s="401" t="n">
        <v>168</v>
      </c>
      <c r="FR1063" s="401" t="n">
        <v>169</v>
      </c>
      <c r="FS1063" s="401" t="n">
        <v>170</v>
      </c>
      <c r="FT1063" s="401" t="n">
        <v>171</v>
      </c>
      <c r="FU1063" s="401" t="n">
        <v>172</v>
      </c>
      <c r="FV1063" s="401" t="n">
        <v>173</v>
      </c>
      <c r="FW1063" s="401" t="n">
        <v>174</v>
      </c>
      <c r="FX1063" s="401" t="n">
        <v>175</v>
      </c>
      <c r="FY1063" s="401" t="n">
        <v>176</v>
      </c>
      <c r="FZ1063" s="401" t="n">
        <v>177</v>
      </c>
      <c r="GA1063" s="401" t="n">
        <v>178</v>
      </c>
      <c r="GB1063" s="401" t="n">
        <v>179</v>
      </c>
      <c r="GC1063" s="401" t="n">
        <v>180</v>
      </c>
      <c r="GD1063" s="401" t="n">
        <v>181</v>
      </c>
      <c r="GE1063" s="401" t="n">
        <v>182</v>
      </c>
      <c r="GF1063" s="401" t="n">
        <v>183</v>
      </c>
      <c r="GG1063" s="401" t="n">
        <v>184</v>
      </c>
      <c r="GH1063" s="401" t="n">
        <v>185</v>
      </c>
      <c r="GI1063" s="401" t="n">
        <v>186</v>
      </c>
      <c r="GJ1063" s="401" t="n">
        <v>187</v>
      </c>
      <c r="GK1063" s="401" t="n">
        <v>188</v>
      </c>
      <c r="GL1063" s="401" t="n">
        <v>189</v>
      </c>
      <c r="GM1063" s="401" t="n">
        <v>190</v>
      </c>
      <c r="GN1063" s="401" t="n">
        <v>191</v>
      </c>
      <c r="GO1063" s="401" t="n">
        <v>192</v>
      </c>
      <c r="GP1063" s="401" t="n">
        <v>193</v>
      </c>
      <c r="GQ1063" s="401" t="n">
        <v>194</v>
      </c>
      <c r="GR1063" s="401" t="n">
        <v>195</v>
      </c>
      <c r="GS1063" s="401" t="n">
        <v>196</v>
      </c>
      <c r="GT1063" s="401" t="n">
        <v>197</v>
      </c>
      <c r="GU1063" s="401" t="n">
        <v>198</v>
      </c>
      <c r="GV1063" s="401" t="n">
        <v>199</v>
      </c>
      <c r="GW1063" s="401" t="n">
        <v>200</v>
      </c>
      <c r="GX1063" s="401" t="n">
        <v>201</v>
      </c>
      <c r="GY1063" s="401" t="n">
        <v>202</v>
      </c>
      <c r="GZ1063" s="401" t="n">
        <v>203</v>
      </c>
      <c r="HA1063" s="401" t="n">
        <v>204</v>
      </c>
      <c r="HB1063" s="401" t="n">
        <v>205</v>
      </c>
      <c r="HC1063" s="401" t="n">
        <v>206</v>
      </c>
      <c r="HD1063" s="401" t="n">
        <v>207</v>
      </c>
      <c r="HE1063" s="401" t="n">
        <v>208</v>
      </c>
      <c r="HF1063" s="401" t="n">
        <v>209</v>
      </c>
      <c r="HG1063" s="401" t="n">
        <v>210</v>
      </c>
      <c r="HH1063" s="401" t="n">
        <v>211</v>
      </c>
      <c r="HI1063" s="401" t="n">
        <v>212</v>
      </c>
      <c r="HJ1063" s="401" t="n">
        <v>213</v>
      </c>
      <c r="HK1063" s="401" t="n">
        <v>214</v>
      </c>
      <c r="HL1063" s="401" t="n">
        <v>215</v>
      </c>
    </row>
    <row r="1064" customFormat="false" ht="12.75" hidden="false" customHeight="false" outlineLevel="0" collapsed="false">
      <c r="E1064" s="401" t="s">
        <v>225</v>
      </c>
      <c r="F1064" s="401" t="n">
        <v>152</v>
      </c>
      <c r="G1064" s="401" t="n">
        <v>35</v>
      </c>
      <c r="H1064" s="401" t="n">
        <v>4</v>
      </c>
      <c r="I1064" s="401" t="n">
        <v>8</v>
      </c>
      <c r="J1064" s="401" t="n">
        <v>212</v>
      </c>
      <c r="K1064" s="401" t="n">
        <v>40</v>
      </c>
      <c r="L1064" s="401" t="n">
        <v>188</v>
      </c>
      <c r="M1064" s="401" t="n">
        <v>157</v>
      </c>
      <c r="N1064" s="401" t="n">
        <v>28</v>
      </c>
      <c r="O1064" s="401" t="n">
        <v>57</v>
      </c>
      <c r="P1064" s="401" t="n">
        <v>180</v>
      </c>
      <c r="Q1064" s="401" t="n">
        <v>76</v>
      </c>
      <c r="R1064" s="401" t="n">
        <v>127</v>
      </c>
      <c r="S1064" s="401" t="n">
        <v>47</v>
      </c>
      <c r="T1064" s="401" t="n">
        <v>102</v>
      </c>
      <c r="U1064" s="401" t="n">
        <v>213</v>
      </c>
      <c r="V1064" s="401" t="n">
        <v>66</v>
      </c>
      <c r="W1064" s="401" t="n">
        <v>150</v>
      </c>
      <c r="X1064" s="401" t="n">
        <v>48</v>
      </c>
      <c r="Y1064" s="401" t="n">
        <v>1</v>
      </c>
      <c r="Z1064" s="401" t="n">
        <v>75</v>
      </c>
      <c r="AA1064" s="401" t="n">
        <v>68</v>
      </c>
      <c r="AB1064" s="401" t="n">
        <v>125</v>
      </c>
      <c r="AC1064" s="401" t="n">
        <v>120</v>
      </c>
      <c r="AD1064" s="401" t="n">
        <v>181</v>
      </c>
      <c r="AE1064" s="401" t="n">
        <v>80</v>
      </c>
      <c r="AF1064" s="401" t="n">
        <v>29</v>
      </c>
      <c r="AG1064" s="401" t="n">
        <v>190</v>
      </c>
      <c r="AH1064" s="401" t="n">
        <v>135</v>
      </c>
      <c r="AI1064" s="401" t="n">
        <v>164</v>
      </c>
      <c r="AJ1064" s="401" t="n">
        <v>94</v>
      </c>
      <c r="AK1064" s="401" t="n">
        <v>141</v>
      </c>
      <c r="AL1064" s="401" t="n">
        <v>34</v>
      </c>
      <c r="AM1064" s="401" t="n">
        <v>43</v>
      </c>
      <c r="AN1064" s="401" t="n">
        <v>159</v>
      </c>
      <c r="AO1064" s="401" t="n">
        <v>7</v>
      </c>
      <c r="AP1064" s="401" t="n">
        <v>23</v>
      </c>
      <c r="AQ1064" s="401" t="n">
        <v>195</v>
      </c>
      <c r="AR1064" s="401" t="n">
        <v>51</v>
      </c>
      <c r="AS1064" s="401" t="n">
        <v>121</v>
      </c>
      <c r="AT1064" s="401" t="n">
        <v>14</v>
      </c>
      <c r="AU1064" s="401" t="n">
        <v>105</v>
      </c>
      <c r="AV1064" s="401" t="n">
        <v>182</v>
      </c>
      <c r="AW1064" s="401" t="n">
        <v>18</v>
      </c>
      <c r="AX1064" s="401" t="n">
        <v>211</v>
      </c>
      <c r="AY1064" s="401" t="n">
        <v>32</v>
      </c>
      <c r="AZ1064" s="401" t="n">
        <v>166</v>
      </c>
      <c r="BA1064" s="401" t="n">
        <v>41</v>
      </c>
      <c r="BB1064" s="401" t="n">
        <v>101</v>
      </c>
      <c r="BC1064" s="401" t="n">
        <v>89</v>
      </c>
      <c r="BD1064" s="401" t="n">
        <v>144</v>
      </c>
      <c r="BE1064" s="401" t="n">
        <v>83</v>
      </c>
      <c r="BF1064" s="401" t="n">
        <v>2</v>
      </c>
      <c r="BG1064" s="401" t="n">
        <v>22</v>
      </c>
      <c r="BH1064" s="401" t="n">
        <v>117</v>
      </c>
      <c r="BI1064" s="401" t="n">
        <v>178</v>
      </c>
      <c r="BJ1064" s="401" t="n">
        <v>74</v>
      </c>
      <c r="BK1064" s="401" t="n">
        <v>172</v>
      </c>
      <c r="BL1064" s="401" t="n">
        <v>12</v>
      </c>
      <c r="BM1064" s="401" t="n">
        <v>86</v>
      </c>
      <c r="BN1064" s="401" t="n">
        <v>194</v>
      </c>
      <c r="BO1064" s="401" t="n">
        <v>63</v>
      </c>
      <c r="BP1064" s="401" t="n">
        <v>184</v>
      </c>
      <c r="BQ1064" s="401" t="n">
        <v>25</v>
      </c>
      <c r="BR1064" s="401" t="n">
        <v>44</v>
      </c>
      <c r="BS1064" s="401" t="n">
        <v>142</v>
      </c>
      <c r="BT1064" s="401" t="n">
        <v>98</v>
      </c>
      <c r="BU1064" s="401" t="n">
        <v>90</v>
      </c>
      <c r="BV1064" s="401" t="n">
        <v>56</v>
      </c>
      <c r="BW1064" s="401" t="n">
        <v>71</v>
      </c>
      <c r="BX1064" s="401" t="n">
        <v>109</v>
      </c>
      <c r="BY1064" s="401" t="n">
        <v>50</v>
      </c>
      <c r="BZ1064" s="401" t="n">
        <v>175</v>
      </c>
      <c r="CA1064" s="401" t="n">
        <v>33</v>
      </c>
      <c r="CB1064" s="401" t="n">
        <v>156</v>
      </c>
      <c r="CC1064" s="401" t="n">
        <v>214</v>
      </c>
      <c r="CD1064" s="401" t="n">
        <v>93</v>
      </c>
      <c r="CE1064" s="401" t="n">
        <v>189</v>
      </c>
      <c r="CF1064" s="401" t="n">
        <v>31</v>
      </c>
      <c r="CG1064" s="401" t="n">
        <v>62</v>
      </c>
      <c r="CH1064" s="401" t="n">
        <v>179</v>
      </c>
      <c r="CI1064" s="401" t="n">
        <v>53</v>
      </c>
      <c r="CJ1064" s="401" t="n">
        <v>100</v>
      </c>
      <c r="CK1064" s="401" t="n">
        <v>148</v>
      </c>
      <c r="CL1064" s="401" t="n">
        <v>116</v>
      </c>
      <c r="CM1064" s="401" t="n">
        <v>38</v>
      </c>
      <c r="CN1064" s="401" t="n">
        <v>5</v>
      </c>
      <c r="CO1064" s="401" t="n">
        <v>112</v>
      </c>
      <c r="CP1064" s="401" t="n">
        <v>201</v>
      </c>
      <c r="CQ1064" s="401" t="n">
        <v>139</v>
      </c>
      <c r="CR1064" s="401" t="n">
        <v>114</v>
      </c>
      <c r="CS1064" s="401" t="n">
        <v>191</v>
      </c>
      <c r="CT1064" s="401" t="n">
        <v>124</v>
      </c>
      <c r="CU1064" s="401" t="n">
        <v>13</v>
      </c>
      <c r="CV1064" s="401" t="n">
        <v>168</v>
      </c>
      <c r="CW1064" s="401" t="n">
        <v>24</v>
      </c>
      <c r="CX1064" s="401" t="n">
        <v>173</v>
      </c>
      <c r="CY1064" s="401" t="n">
        <v>206</v>
      </c>
      <c r="CZ1064" s="401" t="n">
        <v>37</v>
      </c>
      <c r="DA1064" s="401" t="n">
        <v>183</v>
      </c>
      <c r="DB1064" s="401" t="n">
        <v>45</v>
      </c>
      <c r="DC1064" s="401" t="n">
        <v>115</v>
      </c>
      <c r="DD1064" s="401" t="n">
        <v>39</v>
      </c>
      <c r="DE1064" s="401" t="n">
        <v>197</v>
      </c>
      <c r="DF1064" s="401" t="n">
        <v>186</v>
      </c>
      <c r="DG1064" s="401" t="n">
        <v>132</v>
      </c>
      <c r="DH1064" s="401" t="n">
        <v>106</v>
      </c>
      <c r="DI1064" s="401" t="n">
        <v>154</v>
      </c>
      <c r="DJ1064" s="401" t="n">
        <v>126</v>
      </c>
      <c r="DK1064" s="401" t="n">
        <v>143</v>
      </c>
      <c r="DL1064" s="401" t="n">
        <v>210</v>
      </c>
      <c r="DM1064" s="401" t="n">
        <v>118</v>
      </c>
      <c r="DN1064" s="401" t="n">
        <v>55</v>
      </c>
      <c r="DO1064" s="401" t="n">
        <v>21</v>
      </c>
      <c r="DP1064" s="401" t="n">
        <v>84</v>
      </c>
      <c r="DQ1064" s="401" t="n">
        <v>147</v>
      </c>
      <c r="DR1064" s="401" t="n">
        <v>169</v>
      </c>
      <c r="DS1064" s="401" t="n">
        <v>72</v>
      </c>
      <c r="DT1064" s="401" t="n">
        <v>60</v>
      </c>
      <c r="DU1064" s="401" t="n">
        <v>96</v>
      </c>
      <c r="DV1064" s="401" t="n">
        <v>19</v>
      </c>
      <c r="DW1064" s="401" t="n">
        <v>108</v>
      </c>
      <c r="DX1064" s="401" t="n">
        <v>70</v>
      </c>
      <c r="DY1064" s="401" t="n">
        <v>27</v>
      </c>
      <c r="DZ1064" s="401" t="n">
        <v>97</v>
      </c>
      <c r="EA1064" s="401" t="n">
        <v>15</v>
      </c>
      <c r="EB1064" s="401" t="n">
        <v>138</v>
      </c>
      <c r="EC1064" s="401" t="n">
        <v>145</v>
      </c>
      <c r="ED1064" s="401" t="n">
        <v>17</v>
      </c>
      <c r="EE1064" s="401" t="n">
        <v>151</v>
      </c>
      <c r="EF1064" s="401" t="n">
        <v>42</v>
      </c>
      <c r="EG1064" s="401" t="n">
        <v>49</v>
      </c>
      <c r="EH1064" s="401" t="n">
        <v>202</v>
      </c>
      <c r="EI1064" s="401" t="n">
        <v>161</v>
      </c>
      <c r="EJ1064" s="401" t="n">
        <v>134</v>
      </c>
      <c r="EK1064" s="401" t="n">
        <v>65</v>
      </c>
      <c r="EL1064" s="401" t="n">
        <v>140</v>
      </c>
      <c r="EM1064" s="401" t="n">
        <v>122</v>
      </c>
      <c r="EN1064" s="401" t="n">
        <v>6</v>
      </c>
      <c r="EO1064" s="401" t="n">
        <v>87</v>
      </c>
      <c r="EP1064" s="401" t="n">
        <v>149</v>
      </c>
      <c r="EQ1064" s="401" t="n">
        <v>26</v>
      </c>
      <c r="ER1064" s="401" t="n">
        <v>207</v>
      </c>
      <c r="ES1064" s="401" t="n">
        <v>61</v>
      </c>
      <c r="ET1064" s="401" t="n">
        <v>91</v>
      </c>
      <c r="EU1064" s="401" t="n">
        <v>155</v>
      </c>
      <c r="EV1064" s="401" t="n">
        <v>198</v>
      </c>
      <c r="EW1064" s="401" t="n">
        <v>205</v>
      </c>
      <c r="EX1064" s="401" t="n">
        <v>11</v>
      </c>
      <c r="EY1064" s="401" t="n">
        <v>67</v>
      </c>
      <c r="EZ1064" s="401" t="n">
        <v>64</v>
      </c>
      <c r="FA1064" s="401" t="n">
        <v>171</v>
      </c>
      <c r="FB1064" s="401" t="n">
        <v>170</v>
      </c>
      <c r="FC1064" s="401" t="n">
        <v>137</v>
      </c>
      <c r="FD1064" s="401" t="n">
        <v>36</v>
      </c>
      <c r="FE1064" s="401" t="n">
        <v>95</v>
      </c>
      <c r="FF1064" s="401" t="n">
        <v>110</v>
      </c>
      <c r="FG1064" s="401" t="n">
        <v>54</v>
      </c>
      <c r="FH1064" s="401" t="n">
        <v>113</v>
      </c>
      <c r="FI1064" s="401" t="n">
        <v>196</v>
      </c>
      <c r="FJ1064" s="401" t="n">
        <v>185</v>
      </c>
      <c r="FK1064" s="401" t="n">
        <v>131</v>
      </c>
      <c r="FL1064" s="401" t="n">
        <v>146</v>
      </c>
      <c r="FM1064" s="401" t="n">
        <v>88</v>
      </c>
      <c r="FN1064" s="401" t="n">
        <v>208</v>
      </c>
      <c r="FO1064" s="401" t="n">
        <v>128</v>
      </c>
      <c r="FP1064" s="401" t="n">
        <v>209</v>
      </c>
      <c r="FQ1064" s="401" t="n">
        <v>104</v>
      </c>
      <c r="FR1064" s="401" t="n">
        <v>163</v>
      </c>
      <c r="FS1064" s="401" t="n">
        <v>133</v>
      </c>
      <c r="FT1064" s="401" t="n">
        <v>10</v>
      </c>
      <c r="FU1064" s="401" t="n">
        <v>204</v>
      </c>
      <c r="FV1064" s="401" t="n">
        <v>30</v>
      </c>
      <c r="FW1064" s="401" t="n">
        <v>77</v>
      </c>
      <c r="FX1064" s="401" t="n">
        <v>136</v>
      </c>
      <c r="FY1064" s="401" t="n">
        <v>174</v>
      </c>
      <c r="FZ1064" s="401" t="n">
        <v>99</v>
      </c>
      <c r="GA1064" s="401" t="n">
        <v>16</v>
      </c>
      <c r="GB1064" s="401" t="n">
        <v>81</v>
      </c>
      <c r="GC1064" s="401" t="n">
        <v>158</v>
      </c>
      <c r="GD1064" s="401" t="n">
        <v>59</v>
      </c>
      <c r="GE1064" s="401" t="n">
        <v>203</v>
      </c>
      <c r="GF1064" s="401" t="n">
        <v>20</v>
      </c>
      <c r="GG1064" s="401" t="n">
        <v>52</v>
      </c>
      <c r="GH1064" s="401" t="n">
        <v>46</v>
      </c>
      <c r="GI1064" s="401" t="n">
        <v>9</v>
      </c>
      <c r="GJ1064" s="401" t="n">
        <v>58</v>
      </c>
      <c r="GK1064" s="401" t="n">
        <v>200</v>
      </c>
      <c r="GL1064" s="401" t="n">
        <v>176</v>
      </c>
      <c r="GM1064" s="401" t="n">
        <v>92</v>
      </c>
      <c r="GN1064" s="401" t="n">
        <v>130</v>
      </c>
      <c r="GO1064" s="401" t="n">
        <v>79</v>
      </c>
      <c r="GP1064" s="401" t="n">
        <v>85</v>
      </c>
      <c r="GQ1064" s="401" t="n">
        <v>167</v>
      </c>
      <c r="GR1064" s="401" t="n">
        <v>103</v>
      </c>
      <c r="GS1064" s="401" t="n">
        <v>192</v>
      </c>
      <c r="GT1064" s="401" t="n">
        <v>153</v>
      </c>
      <c r="GU1064" s="401" t="n">
        <v>69</v>
      </c>
      <c r="GV1064" s="401" t="n">
        <v>82</v>
      </c>
      <c r="GW1064" s="401" t="n">
        <v>123</v>
      </c>
      <c r="GX1064" s="401" t="n">
        <v>165</v>
      </c>
      <c r="GY1064" s="401" t="n">
        <v>3</v>
      </c>
      <c r="GZ1064" s="401" t="n">
        <v>129</v>
      </c>
      <c r="HA1064" s="401" t="n">
        <v>73</v>
      </c>
      <c r="HB1064" s="401" t="n">
        <v>111</v>
      </c>
      <c r="HC1064" s="401" t="n">
        <v>119</v>
      </c>
      <c r="HD1064" s="401" t="n">
        <v>160</v>
      </c>
      <c r="HE1064" s="401" t="n">
        <v>177</v>
      </c>
      <c r="HF1064" s="401" t="n">
        <v>215</v>
      </c>
      <c r="HG1064" s="401" t="n">
        <v>78</v>
      </c>
      <c r="HH1064" s="401" t="n">
        <v>199</v>
      </c>
      <c r="HI1064" s="401" t="n">
        <v>193</v>
      </c>
      <c r="HJ1064" s="401" t="n">
        <v>107</v>
      </c>
      <c r="HK1064" s="401" t="n">
        <v>162</v>
      </c>
      <c r="HL1064" s="401" t="n">
        <v>187</v>
      </c>
    </row>
    <row r="1065" customFormat="false" ht="12.75" hidden="false" customHeight="false" outlineLevel="0" collapsed="false">
      <c r="E1065" s="401" t="s">
        <v>227</v>
      </c>
      <c r="F1065" s="401" t="n">
        <v>12</v>
      </c>
      <c r="G1065" s="401" t="n">
        <v>33</v>
      </c>
      <c r="H1065" s="401" t="n">
        <v>37</v>
      </c>
      <c r="I1065" s="401" t="n">
        <v>41</v>
      </c>
      <c r="J1065" s="401" t="n">
        <v>7</v>
      </c>
      <c r="K1065" s="401" t="n">
        <v>30</v>
      </c>
      <c r="L1065" s="401" t="n">
        <v>104</v>
      </c>
      <c r="M1065" s="401" t="n">
        <v>171</v>
      </c>
      <c r="N1065" s="401" t="n">
        <v>5</v>
      </c>
      <c r="O1065" s="401" t="n">
        <v>213</v>
      </c>
      <c r="P1065" s="401" t="n">
        <v>169</v>
      </c>
      <c r="Q1065" s="401" t="n">
        <v>73</v>
      </c>
      <c r="R1065" s="401" t="n">
        <v>121</v>
      </c>
      <c r="S1065" s="401" t="n">
        <v>118</v>
      </c>
      <c r="T1065" s="401" t="n">
        <v>198</v>
      </c>
      <c r="U1065" s="401" t="n">
        <v>17</v>
      </c>
      <c r="V1065" s="401" t="n">
        <v>154</v>
      </c>
      <c r="W1065" s="401" t="n">
        <v>35</v>
      </c>
      <c r="X1065" s="401" t="n">
        <v>180</v>
      </c>
      <c r="Y1065" s="401" t="n">
        <v>166</v>
      </c>
      <c r="Z1065" s="401" t="n">
        <v>150</v>
      </c>
      <c r="AA1065" s="401" t="n">
        <v>64</v>
      </c>
      <c r="AB1065" s="401" t="n">
        <v>51</v>
      </c>
      <c r="AC1065" s="401" t="n">
        <v>193</v>
      </c>
      <c r="AD1065" s="401" t="n">
        <v>207</v>
      </c>
      <c r="AE1065" s="401" t="n">
        <v>74</v>
      </c>
      <c r="AF1065" s="401" t="n">
        <v>36</v>
      </c>
      <c r="AG1065" s="401" t="n">
        <v>1</v>
      </c>
      <c r="AH1065" s="401" t="n">
        <v>58</v>
      </c>
      <c r="AI1065" s="401" t="n">
        <v>63</v>
      </c>
      <c r="AJ1065" s="401" t="n">
        <v>159</v>
      </c>
      <c r="AK1065" s="401" t="n">
        <v>71</v>
      </c>
      <c r="AL1065" s="401" t="n">
        <v>117</v>
      </c>
      <c r="AM1065" s="401" t="n">
        <v>191</v>
      </c>
      <c r="AN1065" s="401" t="n">
        <v>112</v>
      </c>
      <c r="AO1065" s="401" t="n">
        <v>164</v>
      </c>
      <c r="AP1065" s="401" t="n">
        <v>126</v>
      </c>
      <c r="AQ1065" s="401" t="n">
        <v>111</v>
      </c>
      <c r="AR1065" s="401" t="n">
        <v>185</v>
      </c>
      <c r="AS1065" s="401" t="n">
        <v>94</v>
      </c>
      <c r="AT1065" s="401" t="n">
        <v>134</v>
      </c>
      <c r="AU1065" s="401" t="n">
        <v>59</v>
      </c>
      <c r="AV1065" s="401" t="n">
        <v>67</v>
      </c>
      <c r="AW1065" s="401" t="n">
        <v>130</v>
      </c>
      <c r="AX1065" s="401" t="n">
        <v>176</v>
      </c>
      <c r="AY1065" s="401" t="n">
        <v>92</v>
      </c>
      <c r="AZ1065" s="401" t="n">
        <v>184</v>
      </c>
      <c r="BA1065" s="401" t="n">
        <v>197</v>
      </c>
      <c r="BB1065" s="401" t="n">
        <v>26</v>
      </c>
      <c r="BC1065" s="401" t="n">
        <v>108</v>
      </c>
      <c r="BD1065" s="401" t="n">
        <v>90</v>
      </c>
      <c r="BE1065" s="401" t="n">
        <v>200</v>
      </c>
      <c r="BF1065" s="401" t="n">
        <v>45</v>
      </c>
      <c r="BG1065" s="401" t="n">
        <v>107</v>
      </c>
      <c r="BH1065" s="401" t="n">
        <v>114</v>
      </c>
      <c r="BI1065" s="401" t="n">
        <v>55</v>
      </c>
      <c r="BJ1065" s="401" t="n">
        <v>124</v>
      </c>
      <c r="BK1065" s="401" t="n">
        <v>31</v>
      </c>
      <c r="BL1065" s="401" t="n">
        <v>83</v>
      </c>
      <c r="BM1065" s="401" t="n">
        <v>119</v>
      </c>
      <c r="BN1065" s="401" t="n">
        <v>133</v>
      </c>
      <c r="BO1065" s="401" t="n">
        <v>165</v>
      </c>
      <c r="BP1065" s="401" t="n">
        <v>109</v>
      </c>
      <c r="BQ1065" s="401" t="n">
        <v>53</v>
      </c>
      <c r="BR1065" s="401" t="n">
        <v>56</v>
      </c>
      <c r="BS1065" s="401" t="n">
        <v>145</v>
      </c>
      <c r="BT1065" s="401" t="n">
        <v>48</v>
      </c>
      <c r="BU1065" s="401" t="n">
        <v>80</v>
      </c>
      <c r="BV1065" s="401" t="n">
        <v>196</v>
      </c>
      <c r="BW1065" s="401" t="n">
        <v>68</v>
      </c>
      <c r="BX1065" s="401" t="n">
        <v>120</v>
      </c>
      <c r="BY1065" s="401" t="n">
        <v>18</v>
      </c>
      <c r="BZ1065" s="401" t="n">
        <v>79</v>
      </c>
      <c r="CA1065" s="401" t="n">
        <v>146</v>
      </c>
      <c r="CB1065" s="401" t="n">
        <v>122</v>
      </c>
      <c r="CC1065" s="401" t="n">
        <v>78</v>
      </c>
      <c r="CD1065" s="401" t="n">
        <v>181</v>
      </c>
      <c r="CE1065" s="401" t="n">
        <v>144</v>
      </c>
      <c r="CF1065" s="401" t="n">
        <v>155</v>
      </c>
      <c r="CG1065" s="401" t="n">
        <v>161</v>
      </c>
      <c r="CH1065" s="401" t="n">
        <v>135</v>
      </c>
      <c r="CI1065" s="401" t="n">
        <v>39</v>
      </c>
      <c r="CJ1065" s="401" t="n">
        <v>49</v>
      </c>
      <c r="CK1065" s="401" t="n">
        <v>86</v>
      </c>
      <c r="CL1065" s="401" t="n">
        <v>141</v>
      </c>
      <c r="CM1065" s="401" t="n">
        <v>44</v>
      </c>
      <c r="CN1065" s="401" t="n">
        <v>75</v>
      </c>
      <c r="CO1065" s="401" t="n">
        <v>137</v>
      </c>
      <c r="CP1065" s="401" t="n">
        <v>172</v>
      </c>
      <c r="CQ1065" s="401" t="n">
        <v>38</v>
      </c>
      <c r="CR1065" s="401" t="n">
        <v>25</v>
      </c>
      <c r="CS1065" s="401" t="n">
        <v>136</v>
      </c>
      <c r="CT1065" s="401" t="n">
        <v>212</v>
      </c>
      <c r="CU1065" s="401" t="n">
        <v>128</v>
      </c>
      <c r="CV1065" s="401" t="n">
        <v>6</v>
      </c>
      <c r="CW1065" s="401" t="n">
        <v>28</v>
      </c>
      <c r="CX1065" s="401" t="n">
        <v>168</v>
      </c>
      <c r="CY1065" s="401" t="n">
        <v>22</v>
      </c>
      <c r="CZ1065" s="401" t="n">
        <v>96</v>
      </c>
      <c r="DA1065" s="401" t="n">
        <v>177</v>
      </c>
      <c r="DB1065" s="401" t="n">
        <v>102</v>
      </c>
      <c r="DC1065" s="401" t="n">
        <v>100</v>
      </c>
      <c r="DD1065" s="401" t="n">
        <v>201</v>
      </c>
      <c r="DE1065" s="401" t="n">
        <v>132</v>
      </c>
      <c r="DF1065" s="401" t="n">
        <v>19</v>
      </c>
      <c r="DG1065" s="401" t="n">
        <v>110</v>
      </c>
      <c r="DH1065" s="401" t="n">
        <v>34</v>
      </c>
      <c r="DI1065" s="401" t="n">
        <v>160</v>
      </c>
      <c r="DJ1065" s="401" t="n">
        <v>143</v>
      </c>
      <c r="DK1065" s="401" t="n">
        <v>81</v>
      </c>
      <c r="DL1065" s="401" t="n">
        <v>89</v>
      </c>
      <c r="DM1065" s="401" t="n">
        <v>103</v>
      </c>
      <c r="DN1065" s="401" t="n">
        <v>97</v>
      </c>
      <c r="DO1065" s="401" t="n">
        <v>142</v>
      </c>
      <c r="DP1065" s="401" t="n">
        <v>42</v>
      </c>
      <c r="DQ1065" s="401" t="n">
        <v>215</v>
      </c>
      <c r="DR1065" s="401" t="n">
        <v>125</v>
      </c>
      <c r="DS1065" s="401" t="n">
        <v>82</v>
      </c>
      <c r="DT1065" s="401" t="n">
        <v>95</v>
      </c>
      <c r="DU1065" s="401" t="n">
        <v>66</v>
      </c>
      <c r="DV1065" s="401" t="n">
        <v>52</v>
      </c>
      <c r="DW1065" s="401" t="n">
        <v>8</v>
      </c>
      <c r="DX1065" s="401" t="n">
        <v>115</v>
      </c>
      <c r="DY1065" s="401" t="n">
        <v>192</v>
      </c>
      <c r="DZ1065" s="401" t="n">
        <v>24</v>
      </c>
      <c r="EA1065" s="401" t="n">
        <v>158</v>
      </c>
      <c r="EB1065" s="401" t="n">
        <v>151</v>
      </c>
      <c r="EC1065" s="401" t="n">
        <v>162</v>
      </c>
      <c r="ED1065" s="401" t="n">
        <v>93</v>
      </c>
      <c r="EE1065" s="401" t="n">
        <v>61</v>
      </c>
      <c r="EF1065" s="401" t="n">
        <v>88</v>
      </c>
      <c r="EG1065" s="401" t="n">
        <v>189</v>
      </c>
      <c r="EH1065" s="401" t="n">
        <v>211</v>
      </c>
      <c r="EI1065" s="401" t="n">
        <v>46</v>
      </c>
      <c r="EJ1065" s="401" t="n">
        <v>202</v>
      </c>
      <c r="EK1065" s="401" t="n">
        <v>4</v>
      </c>
      <c r="EL1065" s="401" t="n">
        <v>21</v>
      </c>
      <c r="EM1065" s="401" t="n">
        <v>116</v>
      </c>
      <c r="EN1065" s="401" t="n">
        <v>127</v>
      </c>
      <c r="EO1065" s="401" t="n">
        <v>98</v>
      </c>
      <c r="EP1065" s="401" t="n">
        <v>54</v>
      </c>
      <c r="EQ1065" s="401" t="n">
        <v>70</v>
      </c>
      <c r="ER1065" s="401" t="n">
        <v>9</v>
      </c>
      <c r="ES1065" s="401" t="n">
        <v>153</v>
      </c>
      <c r="ET1065" s="401" t="n">
        <v>29</v>
      </c>
      <c r="EU1065" s="401" t="n">
        <v>195</v>
      </c>
      <c r="EV1065" s="401" t="n">
        <v>65</v>
      </c>
      <c r="EW1065" s="401" t="n">
        <v>27</v>
      </c>
      <c r="EX1065" s="401" t="n">
        <v>173</v>
      </c>
      <c r="EY1065" s="401" t="n">
        <v>16</v>
      </c>
      <c r="EZ1065" s="401" t="n">
        <v>99</v>
      </c>
      <c r="FA1065" s="401" t="n">
        <v>199</v>
      </c>
      <c r="FB1065" s="401" t="n">
        <v>186</v>
      </c>
      <c r="FC1065" s="401" t="n">
        <v>203</v>
      </c>
      <c r="FD1065" s="401" t="n">
        <v>152</v>
      </c>
      <c r="FE1065" s="401" t="n">
        <v>163</v>
      </c>
      <c r="FF1065" s="401" t="n">
        <v>129</v>
      </c>
      <c r="FG1065" s="401" t="n">
        <v>167</v>
      </c>
      <c r="FH1065" s="401" t="n">
        <v>76</v>
      </c>
      <c r="FI1065" s="401" t="n">
        <v>174</v>
      </c>
      <c r="FJ1065" s="401" t="n">
        <v>60</v>
      </c>
      <c r="FK1065" s="401" t="n">
        <v>113</v>
      </c>
      <c r="FL1065" s="401" t="n">
        <v>204</v>
      </c>
      <c r="FM1065" s="401" t="n">
        <v>131</v>
      </c>
      <c r="FN1065" s="401" t="n">
        <v>138</v>
      </c>
      <c r="FO1065" s="401" t="n">
        <v>43</v>
      </c>
      <c r="FP1065" s="401" t="n">
        <v>13</v>
      </c>
      <c r="FQ1065" s="401" t="n">
        <v>62</v>
      </c>
      <c r="FR1065" s="401" t="n">
        <v>182</v>
      </c>
      <c r="FS1065" s="401" t="n">
        <v>209</v>
      </c>
      <c r="FT1065" s="401" t="n">
        <v>123</v>
      </c>
      <c r="FU1065" s="401" t="n">
        <v>190</v>
      </c>
      <c r="FV1065" s="401" t="n">
        <v>77</v>
      </c>
      <c r="FW1065" s="401" t="n">
        <v>157</v>
      </c>
      <c r="FX1065" s="401" t="n">
        <v>194</v>
      </c>
      <c r="FY1065" s="401" t="n">
        <v>140</v>
      </c>
      <c r="FZ1065" s="401" t="n">
        <v>205</v>
      </c>
      <c r="GA1065" s="401" t="n">
        <v>187</v>
      </c>
      <c r="GB1065" s="401" t="n">
        <v>178</v>
      </c>
      <c r="GC1065" s="401" t="n">
        <v>206</v>
      </c>
      <c r="GD1065" s="401" t="n">
        <v>69</v>
      </c>
      <c r="GE1065" s="401" t="n">
        <v>14</v>
      </c>
      <c r="GF1065" s="401" t="n">
        <v>210</v>
      </c>
      <c r="GG1065" s="401" t="n">
        <v>106</v>
      </c>
      <c r="GH1065" s="401" t="n">
        <v>72</v>
      </c>
      <c r="GI1065" s="401" t="n">
        <v>170</v>
      </c>
      <c r="GJ1065" s="401" t="n">
        <v>15</v>
      </c>
      <c r="GK1065" s="401" t="n">
        <v>91</v>
      </c>
      <c r="GL1065" s="401" t="n">
        <v>23</v>
      </c>
      <c r="GM1065" s="401" t="n">
        <v>2</v>
      </c>
      <c r="GN1065" s="401" t="n">
        <v>175</v>
      </c>
      <c r="GO1065" s="401" t="n">
        <v>85</v>
      </c>
      <c r="GP1065" s="401" t="n">
        <v>87</v>
      </c>
      <c r="GQ1065" s="401" t="n">
        <v>188</v>
      </c>
      <c r="GR1065" s="401" t="n">
        <v>214</v>
      </c>
      <c r="GS1065" s="401" t="n">
        <v>84</v>
      </c>
      <c r="GT1065" s="401" t="n">
        <v>148</v>
      </c>
      <c r="GU1065" s="401" t="n">
        <v>47</v>
      </c>
      <c r="GV1065" s="401" t="n">
        <v>32</v>
      </c>
      <c r="GW1065" s="401" t="n">
        <v>11</v>
      </c>
      <c r="GX1065" s="401" t="n">
        <v>139</v>
      </c>
      <c r="GY1065" s="401" t="n">
        <v>101</v>
      </c>
      <c r="GZ1065" s="401" t="n">
        <v>10</v>
      </c>
      <c r="HA1065" s="401" t="n">
        <v>156</v>
      </c>
      <c r="HB1065" s="401" t="n">
        <v>149</v>
      </c>
      <c r="HC1065" s="401" t="n">
        <v>20</v>
      </c>
      <c r="HD1065" s="401" t="n">
        <v>183</v>
      </c>
      <c r="HE1065" s="401" t="n">
        <v>40</v>
      </c>
      <c r="HF1065" s="401" t="n">
        <v>147</v>
      </c>
      <c r="HG1065" s="401" t="n">
        <v>3</v>
      </c>
      <c r="HH1065" s="401" t="n">
        <v>57</v>
      </c>
      <c r="HI1065" s="401" t="n">
        <v>208</v>
      </c>
      <c r="HJ1065" s="401" t="n">
        <v>50</v>
      </c>
      <c r="HK1065" s="401" t="n">
        <v>105</v>
      </c>
      <c r="HL1065" s="401" t="n">
        <v>179</v>
      </c>
    </row>
    <row r="1067" customFormat="false" ht="12.75" hidden="false" customHeight="false" outlineLevel="0" collapsed="false">
      <c r="D1067" s="446" t="n">
        <v>216</v>
      </c>
      <c r="E1067" s="39" t="s">
        <v>250</v>
      </c>
    </row>
    <row r="1068" customFormat="false" ht="12.75" hidden="false" customHeight="false" outlineLevel="0" collapsed="false">
      <c r="E1068" s="401" t="s">
        <v>198</v>
      </c>
      <c r="F1068" s="401" t="n">
        <v>1</v>
      </c>
      <c r="G1068" s="401" t="n">
        <v>2</v>
      </c>
      <c r="H1068" s="401" t="n">
        <v>3</v>
      </c>
      <c r="I1068" s="401" t="n">
        <v>4</v>
      </c>
      <c r="J1068" s="401" t="n">
        <v>5</v>
      </c>
      <c r="K1068" s="401" t="n">
        <v>6</v>
      </c>
      <c r="L1068" s="401" t="n">
        <v>7</v>
      </c>
      <c r="M1068" s="401" t="n">
        <v>8</v>
      </c>
      <c r="N1068" s="401" t="n">
        <v>9</v>
      </c>
      <c r="O1068" s="401" t="n">
        <v>10</v>
      </c>
      <c r="P1068" s="401" t="n">
        <v>11</v>
      </c>
      <c r="Q1068" s="401" t="n">
        <v>12</v>
      </c>
      <c r="R1068" s="401" t="n">
        <v>13</v>
      </c>
      <c r="S1068" s="401" t="n">
        <v>14</v>
      </c>
      <c r="T1068" s="401" t="n">
        <v>15</v>
      </c>
      <c r="U1068" s="401" t="n">
        <v>16</v>
      </c>
      <c r="V1068" s="401" t="n">
        <v>17</v>
      </c>
      <c r="W1068" s="401" t="n">
        <v>18</v>
      </c>
      <c r="X1068" s="401" t="n">
        <v>19</v>
      </c>
      <c r="Y1068" s="401" t="n">
        <v>20</v>
      </c>
      <c r="Z1068" s="401" t="n">
        <v>21</v>
      </c>
      <c r="AA1068" s="401" t="n">
        <v>22</v>
      </c>
      <c r="AB1068" s="401" t="n">
        <v>23</v>
      </c>
      <c r="AC1068" s="401" t="n">
        <v>24</v>
      </c>
      <c r="AD1068" s="401" t="n">
        <v>25</v>
      </c>
      <c r="AE1068" s="401" t="n">
        <v>26</v>
      </c>
      <c r="AF1068" s="401" t="n">
        <v>27</v>
      </c>
      <c r="AG1068" s="401" t="n">
        <v>28</v>
      </c>
      <c r="AH1068" s="401" t="n">
        <v>29</v>
      </c>
      <c r="AI1068" s="401" t="n">
        <v>30</v>
      </c>
      <c r="AJ1068" s="401" t="n">
        <v>31</v>
      </c>
      <c r="AK1068" s="401" t="n">
        <v>32</v>
      </c>
      <c r="AL1068" s="401" t="n">
        <v>33</v>
      </c>
      <c r="AM1068" s="401" t="n">
        <v>34</v>
      </c>
      <c r="AN1068" s="401" t="n">
        <v>35</v>
      </c>
      <c r="AO1068" s="401" t="n">
        <v>36</v>
      </c>
      <c r="AP1068" s="401" t="n">
        <v>37</v>
      </c>
      <c r="AQ1068" s="401" t="n">
        <v>38</v>
      </c>
      <c r="AR1068" s="401" t="n">
        <v>39</v>
      </c>
      <c r="AS1068" s="401" t="n">
        <v>40</v>
      </c>
      <c r="AT1068" s="401" t="n">
        <v>41</v>
      </c>
      <c r="AU1068" s="401" t="n">
        <v>42</v>
      </c>
      <c r="AV1068" s="401" t="n">
        <v>43</v>
      </c>
      <c r="AW1068" s="401" t="n">
        <v>44</v>
      </c>
      <c r="AX1068" s="401" t="n">
        <v>45</v>
      </c>
      <c r="AY1068" s="401" t="n">
        <v>46</v>
      </c>
      <c r="AZ1068" s="401" t="n">
        <v>47</v>
      </c>
      <c r="BA1068" s="401" t="n">
        <v>48</v>
      </c>
      <c r="BB1068" s="401" t="n">
        <v>49</v>
      </c>
      <c r="BC1068" s="401" t="n">
        <v>50</v>
      </c>
      <c r="BD1068" s="401" t="n">
        <v>51</v>
      </c>
      <c r="BE1068" s="401" t="n">
        <v>52</v>
      </c>
      <c r="BF1068" s="401" t="n">
        <v>53</v>
      </c>
      <c r="BG1068" s="401" t="n">
        <v>54</v>
      </c>
      <c r="BH1068" s="401" t="n">
        <v>55</v>
      </c>
      <c r="BI1068" s="401" t="n">
        <v>56</v>
      </c>
      <c r="BJ1068" s="401" t="n">
        <v>57</v>
      </c>
      <c r="BK1068" s="401" t="n">
        <v>58</v>
      </c>
      <c r="BL1068" s="401" t="n">
        <v>59</v>
      </c>
      <c r="BM1068" s="401" t="n">
        <v>60</v>
      </c>
      <c r="BN1068" s="401" t="n">
        <v>61</v>
      </c>
      <c r="BO1068" s="401" t="n">
        <v>62</v>
      </c>
      <c r="BP1068" s="401" t="n">
        <v>63</v>
      </c>
      <c r="BQ1068" s="401" t="n">
        <v>64</v>
      </c>
      <c r="BR1068" s="401" t="n">
        <v>65</v>
      </c>
      <c r="BS1068" s="401" t="n">
        <v>66</v>
      </c>
      <c r="BT1068" s="401" t="n">
        <v>67</v>
      </c>
      <c r="BU1068" s="401" t="n">
        <v>68</v>
      </c>
      <c r="BV1068" s="401" t="n">
        <v>69</v>
      </c>
      <c r="BW1068" s="401" t="n">
        <v>70</v>
      </c>
      <c r="BX1068" s="401" t="n">
        <v>71</v>
      </c>
      <c r="BY1068" s="401" t="n">
        <v>72</v>
      </c>
      <c r="BZ1068" s="401" t="n">
        <v>73</v>
      </c>
      <c r="CA1068" s="401" t="n">
        <v>74</v>
      </c>
      <c r="CB1068" s="401" t="n">
        <v>75</v>
      </c>
      <c r="CC1068" s="401" t="n">
        <v>76</v>
      </c>
      <c r="CD1068" s="401" t="n">
        <v>77</v>
      </c>
      <c r="CE1068" s="401" t="n">
        <v>78</v>
      </c>
      <c r="CF1068" s="401" t="n">
        <v>79</v>
      </c>
      <c r="CG1068" s="401" t="n">
        <v>80</v>
      </c>
      <c r="CH1068" s="401" t="n">
        <v>81</v>
      </c>
      <c r="CI1068" s="401" t="n">
        <v>82</v>
      </c>
      <c r="CJ1068" s="401" t="n">
        <v>83</v>
      </c>
      <c r="CK1068" s="401" t="n">
        <v>84</v>
      </c>
      <c r="CL1068" s="401" t="n">
        <v>85</v>
      </c>
      <c r="CM1068" s="401" t="n">
        <v>86</v>
      </c>
      <c r="CN1068" s="401" t="n">
        <v>87</v>
      </c>
      <c r="CO1068" s="401" t="n">
        <v>88</v>
      </c>
      <c r="CP1068" s="401" t="n">
        <v>89</v>
      </c>
      <c r="CQ1068" s="401" t="n">
        <v>90</v>
      </c>
      <c r="CR1068" s="401" t="n">
        <v>91</v>
      </c>
      <c r="CS1068" s="401" t="n">
        <v>92</v>
      </c>
      <c r="CT1068" s="401" t="n">
        <v>93</v>
      </c>
      <c r="CU1068" s="401" t="n">
        <v>94</v>
      </c>
      <c r="CV1068" s="401" t="n">
        <v>95</v>
      </c>
      <c r="CW1068" s="401" t="n">
        <v>96</v>
      </c>
      <c r="CX1068" s="401" t="n">
        <v>97</v>
      </c>
      <c r="CY1068" s="401" t="n">
        <v>98</v>
      </c>
      <c r="CZ1068" s="401" t="n">
        <v>99</v>
      </c>
      <c r="DA1068" s="401" t="n">
        <v>100</v>
      </c>
      <c r="DB1068" s="401" t="n">
        <v>101</v>
      </c>
      <c r="DC1068" s="401" t="n">
        <v>102</v>
      </c>
      <c r="DD1068" s="401" t="n">
        <v>103</v>
      </c>
      <c r="DE1068" s="401" t="n">
        <v>104</v>
      </c>
      <c r="DF1068" s="401" t="n">
        <v>105</v>
      </c>
      <c r="DG1068" s="401" t="n">
        <v>106</v>
      </c>
      <c r="DH1068" s="401" t="n">
        <v>107</v>
      </c>
      <c r="DI1068" s="401" t="n">
        <v>108</v>
      </c>
      <c r="DJ1068" s="401" t="n">
        <v>109</v>
      </c>
      <c r="DK1068" s="401" t="n">
        <v>110</v>
      </c>
      <c r="DL1068" s="401" t="n">
        <v>111</v>
      </c>
      <c r="DM1068" s="401" t="n">
        <v>112</v>
      </c>
      <c r="DN1068" s="401" t="n">
        <v>113</v>
      </c>
      <c r="DO1068" s="401" t="n">
        <v>114</v>
      </c>
      <c r="DP1068" s="401" t="n">
        <v>115</v>
      </c>
      <c r="DQ1068" s="401" t="n">
        <v>116</v>
      </c>
      <c r="DR1068" s="401" t="n">
        <v>117</v>
      </c>
      <c r="DS1068" s="401" t="n">
        <v>118</v>
      </c>
      <c r="DT1068" s="401" t="n">
        <v>119</v>
      </c>
      <c r="DU1068" s="401" t="n">
        <v>120</v>
      </c>
      <c r="DV1068" s="401" t="n">
        <v>121</v>
      </c>
      <c r="DW1068" s="401" t="n">
        <v>122</v>
      </c>
      <c r="DX1068" s="401" t="n">
        <v>123</v>
      </c>
      <c r="DY1068" s="401" t="n">
        <v>124</v>
      </c>
      <c r="DZ1068" s="401" t="n">
        <v>125</v>
      </c>
      <c r="EA1068" s="401" t="n">
        <v>126</v>
      </c>
      <c r="EB1068" s="401" t="n">
        <v>127</v>
      </c>
      <c r="EC1068" s="401" t="n">
        <v>128</v>
      </c>
      <c r="ED1068" s="401" t="n">
        <v>129</v>
      </c>
      <c r="EE1068" s="401" t="n">
        <v>130</v>
      </c>
      <c r="EF1068" s="401" t="n">
        <v>131</v>
      </c>
      <c r="EG1068" s="401" t="n">
        <v>132</v>
      </c>
      <c r="EH1068" s="401" t="n">
        <v>133</v>
      </c>
      <c r="EI1068" s="401" t="n">
        <v>134</v>
      </c>
      <c r="EJ1068" s="401" t="n">
        <v>135</v>
      </c>
      <c r="EK1068" s="401" t="n">
        <v>136</v>
      </c>
      <c r="EL1068" s="401" t="n">
        <v>137</v>
      </c>
      <c r="EM1068" s="401" t="n">
        <v>138</v>
      </c>
      <c r="EN1068" s="401" t="n">
        <v>139</v>
      </c>
      <c r="EO1068" s="401" t="n">
        <v>140</v>
      </c>
      <c r="EP1068" s="401" t="n">
        <v>141</v>
      </c>
      <c r="EQ1068" s="401" t="n">
        <v>142</v>
      </c>
      <c r="ER1068" s="401" t="n">
        <v>143</v>
      </c>
      <c r="ES1068" s="401" t="n">
        <v>144</v>
      </c>
      <c r="ET1068" s="401" t="n">
        <v>145</v>
      </c>
      <c r="EU1068" s="401" t="n">
        <v>146</v>
      </c>
      <c r="EV1068" s="401" t="n">
        <v>147</v>
      </c>
      <c r="EW1068" s="401" t="n">
        <v>148</v>
      </c>
      <c r="EX1068" s="401" t="n">
        <v>149</v>
      </c>
      <c r="EY1068" s="401" t="n">
        <v>150</v>
      </c>
      <c r="EZ1068" s="401" t="n">
        <v>151</v>
      </c>
      <c r="FA1068" s="401" t="n">
        <v>152</v>
      </c>
      <c r="FB1068" s="401" t="n">
        <v>153</v>
      </c>
      <c r="FC1068" s="401" t="n">
        <v>154</v>
      </c>
      <c r="FD1068" s="401" t="n">
        <v>155</v>
      </c>
      <c r="FE1068" s="401" t="n">
        <v>156</v>
      </c>
      <c r="FF1068" s="401" t="n">
        <v>157</v>
      </c>
      <c r="FG1068" s="401" t="n">
        <v>158</v>
      </c>
      <c r="FH1068" s="401" t="n">
        <v>159</v>
      </c>
      <c r="FI1068" s="401" t="n">
        <v>160</v>
      </c>
      <c r="FJ1068" s="401" t="n">
        <v>161</v>
      </c>
      <c r="FK1068" s="401" t="n">
        <v>162</v>
      </c>
      <c r="FL1068" s="401" t="n">
        <v>163</v>
      </c>
      <c r="FM1068" s="401" t="n">
        <v>164</v>
      </c>
      <c r="FN1068" s="401" t="n">
        <v>165</v>
      </c>
      <c r="FO1068" s="401" t="n">
        <v>166</v>
      </c>
      <c r="FP1068" s="401" t="n">
        <v>167</v>
      </c>
      <c r="FQ1068" s="401" t="n">
        <v>168</v>
      </c>
      <c r="FR1068" s="401" t="n">
        <v>169</v>
      </c>
      <c r="FS1068" s="401" t="n">
        <v>170</v>
      </c>
      <c r="FT1068" s="401" t="n">
        <v>171</v>
      </c>
      <c r="FU1068" s="401" t="n">
        <v>172</v>
      </c>
      <c r="FV1068" s="401" t="n">
        <v>173</v>
      </c>
      <c r="FW1068" s="401" t="n">
        <v>174</v>
      </c>
      <c r="FX1068" s="401" t="n">
        <v>175</v>
      </c>
      <c r="FY1068" s="401" t="n">
        <v>176</v>
      </c>
      <c r="FZ1068" s="401" t="n">
        <v>177</v>
      </c>
      <c r="GA1068" s="401" t="n">
        <v>178</v>
      </c>
      <c r="GB1068" s="401" t="n">
        <v>179</v>
      </c>
      <c r="GC1068" s="401" t="n">
        <v>180</v>
      </c>
      <c r="GD1068" s="401" t="n">
        <v>181</v>
      </c>
      <c r="GE1068" s="401" t="n">
        <v>182</v>
      </c>
      <c r="GF1068" s="401" t="n">
        <v>183</v>
      </c>
      <c r="GG1068" s="401" t="n">
        <v>184</v>
      </c>
      <c r="GH1068" s="401" t="n">
        <v>185</v>
      </c>
      <c r="GI1068" s="401" t="n">
        <v>186</v>
      </c>
      <c r="GJ1068" s="401" t="n">
        <v>187</v>
      </c>
      <c r="GK1068" s="401" t="n">
        <v>188</v>
      </c>
      <c r="GL1068" s="401" t="n">
        <v>189</v>
      </c>
      <c r="GM1068" s="401" t="n">
        <v>190</v>
      </c>
      <c r="GN1068" s="401" t="n">
        <v>191</v>
      </c>
      <c r="GO1068" s="401" t="n">
        <v>192</v>
      </c>
      <c r="GP1068" s="401" t="n">
        <v>193</v>
      </c>
      <c r="GQ1068" s="401" t="n">
        <v>194</v>
      </c>
      <c r="GR1068" s="401" t="n">
        <v>195</v>
      </c>
      <c r="GS1068" s="401" t="n">
        <v>196</v>
      </c>
      <c r="GT1068" s="401" t="n">
        <v>197</v>
      </c>
      <c r="GU1068" s="401" t="n">
        <v>198</v>
      </c>
      <c r="GV1068" s="401" t="n">
        <v>199</v>
      </c>
      <c r="GW1068" s="401" t="n">
        <v>200</v>
      </c>
      <c r="GX1068" s="401" t="n">
        <v>201</v>
      </c>
      <c r="GY1068" s="401" t="n">
        <v>202</v>
      </c>
      <c r="GZ1068" s="401" t="n">
        <v>203</v>
      </c>
      <c r="HA1068" s="401" t="n">
        <v>204</v>
      </c>
      <c r="HC1068" s="401" t="n">
        <v>205</v>
      </c>
      <c r="HD1068" s="401" t="n">
        <v>206</v>
      </c>
      <c r="HE1068" s="401" t="n">
        <v>207</v>
      </c>
      <c r="HF1068" s="401" t="n">
        <v>208</v>
      </c>
      <c r="HH1068" s="401" t="n">
        <v>209</v>
      </c>
      <c r="HI1068" s="401" t="n">
        <v>210</v>
      </c>
      <c r="HJ1068" s="401" t="n">
        <v>211</v>
      </c>
      <c r="HK1068" s="401" t="n">
        <v>212</v>
      </c>
      <c r="HM1068" s="401" t="n">
        <v>213</v>
      </c>
      <c r="HN1068" s="401" t="n">
        <v>214</v>
      </c>
      <c r="HO1068" s="401" t="n">
        <v>215</v>
      </c>
      <c r="HP1068" s="401" t="n">
        <v>216</v>
      </c>
    </row>
    <row r="1069" customFormat="false" ht="12.75" hidden="false" customHeight="false" outlineLevel="0" collapsed="false">
      <c r="E1069" s="401" t="s">
        <v>225</v>
      </c>
      <c r="F1069" s="401" t="n">
        <v>82</v>
      </c>
      <c r="G1069" s="401" t="n">
        <v>80</v>
      </c>
      <c r="H1069" s="401" t="n">
        <v>214</v>
      </c>
      <c r="I1069" s="401" t="n">
        <v>5</v>
      </c>
      <c r="J1069" s="401" t="n">
        <v>177</v>
      </c>
      <c r="K1069" s="401" t="n">
        <v>3</v>
      </c>
      <c r="L1069" s="401" t="n">
        <v>203</v>
      </c>
      <c r="M1069" s="401" t="n">
        <v>72</v>
      </c>
      <c r="N1069" s="401" t="n">
        <v>138</v>
      </c>
      <c r="O1069" s="401" t="n">
        <v>176</v>
      </c>
      <c r="P1069" s="401" t="n">
        <v>23</v>
      </c>
      <c r="Q1069" s="401" t="n">
        <v>141</v>
      </c>
      <c r="R1069" s="401" t="n">
        <v>61</v>
      </c>
      <c r="S1069" s="401" t="n">
        <v>15</v>
      </c>
      <c r="T1069" s="401" t="n">
        <v>191</v>
      </c>
      <c r="U1069" s="401" t="n">
        <v>198</v>
      </c>
      <c r="V1069" s="401" t="n">
        <v>130</v>
      </c>
      <c r="W1069" s="401" t="n">
        <v>32</v>
      </c>
      <c r="X1069" s="401" t="n">
        <v>77</v>
      </c>
      <c r="Y1069" s="401" t="n">
        <v>201</v>
      </c>
      <c r="Z1069" s="401" t="n">
        <v>87</v>
      </c>
      <c r="AA1069" s="401" t="n">
        <v>36</v>
      </c>
      <c r="AB1069" s="401" t="n">
        <v>101</v>
      </c>
      <c r="AC1069" s="401" t="n">
        <v>11</v>
      </c>
      <c r="AD1069" s="401" t="n">
        <v>48</v>
      </c>
      <c r="AE1069" s="401" t="n">
        <v>58</v>
      </c>
      <c r="AF1069" s="401" t="n">
        <v>54</v>
      </c>
      <c r="AG1069" s="401" t="n">
        <v>75</v>
      </c>
      <c r="AH1069" s="401" t="n">
        <v>20</v>
      </c>
      <c r="AI1069" s="401" t="n">
        <v>12</v>
      </c>
      <c r="AJ1069" s="401" t="n">
        <v>114</v>
      </c>
      <c r="AK1069" s="401" t="n">
        <v>139</v>
      </c>
      <c r="AL1069" s="401" t="n">
        <v>147</v>
      </c>
      <c r="AM1069" s="401" t="n">
        <v>206</v>
      </c>
      <c r="AN1069" s="401" t="n">
        <v>1</v>
      </c>
      <c r="AO1069" s="401" t="n">
        <v>89</v>
      </c>
      <c r="AP1069" s="401" t="n">
        <v>4</v>
      </c>
      <c r="AQ1069" s="401" t="n">
        <v>213</v>
      </c>
      <c r="AR1069" s="401" t="n">
        <v>103</v>
      </c>
      <c r="AS1069" s="401" t="n">
        <v>171</v>
      </c>
      <c r="AT1069" s="401" t="n">
        <v>24</v>
      </c>
      <c r="AU1069" s="401" t="n">
        <v>128</v>
      </c>
      <c r="AV1069" s="401" t="n">
        <v>145</v>
      </c>
      <c r="AW1069" s="401" t="n">
        <v>158</v>
      </c>
      <c r="AX1069" s="401" t="n">
        <v>134</v>
      </c>
      <c r="AY1069" s="401" t="n">
        <v>211</v>
      </c>
      <c r="AZ1069" s="401" t="n">
        <v>184</v>
      </c>
      <c r="BA1069" s="401" t="n">
        <v>199</v>
      </c>
      <c r="BB1069" s="401" t="n">
        <v>88</v>
      </c>
      <c r="BC1069" s="401" t="n">
        <v>39</v>
      </c>
      <c r="BD1069" s="401" t="n">
        <v>169</v>
      </c>
      <c r="BE1069" s="401" t="n">
        <v>94</v>
      </c>
      <c r="BF1069" s="401" t="n">
        <v>110</v>
      </c>
      <c r="BG1069" s="401" t="n">
        <v>132</v>
      </c>
      <c r="BH1069" s="401" t="n">
        <v>162</v>
      </c>
      <c r="BI1069" s="401" t="n">
        <v>133</v>
      </c>
      <c r="BJ1069" s="401" t="n">
        <v>14</v>
      </c>
      <c r="BK1069" s="401" t="n">
        <v>86</v>
      </c>
      <c r="BL1069" s="401" t="n">
        <v>57</v>
      </c>
      <c r="BM1069" s="401" t="n">
        <v>26</v>
      </c>
      <c r="BN1069" s="401" t="n">
        <v>202</v>
      </c>
      <c r="BO1069" s="401" t="n">
        <v>45</v>
      </c>
      <c r="BP1069" s="401" t="n">
        <v>71</v>
      </c>
      <c r="BQ1069" s="401" t="n">
        <v>33</v>
      </c>
      <c r="BR1069" s="401" t="n">
        <v>156</v>
      </c>
      <c r="BS1069" s="401" t="n">
        <v>34</v>
      </c>
      <c r="BT1069" s="401" t="n">
        <v>111</v>
      </c>
      <c r="BU1069" s="401" t="n">
        <v>30</v>
      </c>
      <c r="BV1069" s="401" t="n">
        <v>10</v>
      </c>
      <c r="BW1069" s="401" t="n">
        <v>81</v>
      </c>
      <c r="BX1069" s="401" t="n">
        <v>153</v>
      </c>
      <c r="BY1069" s="401" t="n">
        <v>19</v>
      </c>
      <c r="BZ1069" s="401" t="n">
        <v>100</v>
      </c>
      <c r="CA1069" s="401" t="n">
        <v>137</v>
      </c>
      <c r="CB1069" s="401" t="n">
        <v>51</v>
      </c>
      <c r="CC1069" s="401" t="n">
        <v>67</v>
      </c>
      <c r="CD1069" s="401" t="n">
        <v>113</v>
      </c>
      <c r="CE1069" s="401" t="n">
        <v>174</v>
      </c>
      <c r="CF1069" s="401" t="n">
        <v>90</v>
      </c>
      <c r="CG1069" s="401" t="n">
        <v>63</v>
      </c>
      <c r="CH1069" s="401" t="n">
        <v>187</v>
      </c>
      <c r="CI1069" s="401" t="n">
        <v>55</v>
      </c>
      <c r="CJ1069" s="401" t="n">
        <v>27</v>
      </c>
      <c r="CK1069" s="401" t="n">
        <v>8</v>
      </c>
      <c r="CL1069" s="401" t="n">
        <v>38</v>
      </c>
      <c r="CM1069" s="401" t="n">
        <v>79</v>
      </c>
      <c r="CN1069" s="401" t="n">
        <v>44</v>
      </c>
      <c r="CO1069" s="401" t="n">
        <v>35</v>
      </c>
      <c r="CP1069" s="401" t="n">
        <v>207</v>
      </c>
      <c r="CQ1069" s="401" t="n">
        <v>182</v>
      </c>
      <c r="CR1069" s="401" t="n">
        <v>216</v>
      </c>
      <c r="CS1069" s="401" t="n">
        <v>212</v>
      </c>
      <c r="CT1069" s="401" t="n">
        <v>167</v>
      </c>
      <c r="CU1069" s="401" t="n">
        <v>181</v>
      </c>
      <c r="CV1069" s="401" t="n">
        <v>112</v>
      </c>
      <c r="CW1069" s="401" t="n">
        <v>50</v>
      </c>
      <c r="CX1069" s="401" t="n">
        <v>135</v>
      </c>
      <c r="CY1069" s="401" t="n">
        <v>157</v>
      </c>
      <c r="CZ1069" s="401" t="n">
        <v>91</v>
      </c>
      <c r="DA1069" s="401" t="n">
        <v>144</v>
      </c>
      <c r="DB1069" s="401" t="n">
        <v>69</v>
      </c>
      <c r="DC1069" s="401" t="n">
        <v>98</v>
      </c>
      <c r="DD1069" s="401" t="n">
        <v>210</v>
      </c>
      <c r="DE1069" s="401" t="n">
        <v>43</v>
      </c>
      <c r="DF1069" s="401" t="n">
        <v>146</v>
      </c>
      <c r="DG1069" s="401" t="n">
        <v>204</v>
      </c>
      <c r="DH1069" s="401" t="n">
        <v>180</v>
      </c>
      <c r="DI1069" s="401" t="n">
        <v>197</v>
      </c>
      <c r="DJ1069" s="401" t="n">
        <v>102</v>
      </c>
      <c r="DK1069" s="401" t="n">
        <v>215</v>
      </c>
      <c r="DL1069" s="401" t="n">
        <v>22</v>
      </c>
      <c r="DM1069" s="401" t="n">
        <v>105</v>
      </c>
      <c r="DN1069" s="401" t="n">
        <v>117</v>
      </c>
      <c r="DO1069" s="401" t="n">
        <v>73</v>
      </c>
      <c r="DP1069" s="401" t="n">
        <v>183</v>
      </c>
      <c r="DQ1069" s="401" t="n">
        <v>170</v>
      </c>
      <c r="DR1069" s="401" t="n">
        <v>9</v>
      </c>
      <c r="DS1069" s="401" t="n">
        <v>127</v>
      </c>
      <c r="DT1069" s="401" t="n">
        <v>93</v>
      </c>
      <c r="DU1069" s="401" t="n">
        <v>122</v>
      </c>
      <c r="DV1069" s="401" t="n">
        <v>59</v>
      </c>
      <c r="DW1069" s="401" t="n">
        <v>96</v>
      </c>
      <c r="DX1069" s="401" t="n">
        <v>107</v>
      </c>
      <c r="DY1069" s="401" t="n">
        <v>190</v>
      </c>
      <c r="DZ1069" s="401" t="n">
        <v>208</v>
      </c>
      <c r="EA1069" s="401" t="n">
        <v>95</v>
      </c>
      <c r="EB1069" s="401" t="n">
        <v>195</v>
      </c>
      <c r="EC1069" s="401" t="n">
        <v>109</v>
      </c>
      <c r="ED1069" s="401" t="n">
        <v>47</v>
      </c>
      <c r="EE1069" s="401" t="n">
        <v>99</v>
      </c>
      <c r="EF1069" s="401" t="n">
        <v>129</v>
      </c>
      <c r="EG1069" s="401" t="n">
        <v>120</v>
      </c>
      <c r="EH1069" s="401" t="n">
        <v>179</v>
      </c>
      <c r="EI1069" s="401" t="n">
        <v>78</v>
      </c>
      <c r="EJ1069" s="401" t="n">
        <v>151</v>
      </c>
      <c r="EK1069" s="401" t="n">
        <v>42</v>
      </c>
      <c r="EL1069" s="401" t="n">
        <v>85</v>
      </c>
      <c r="EM1069" s="401" t="n">
        <v>119</v>
      </c>
      <c r="EN1069" s="401" t="n">
        <v>178</v>
      </c>
      <c r="EO1069" s="401" t="n">
        <v>46</v>
      </c>
      <c r="EP1069" s="401" t="n">
        <v>149</v>
      </c>
      <c r="EQ1069" s="401" t="n">
        <v>28</v>
      </c>
      <c r="ER1069" s="401" t="n">
        <v>205</v>
      </c>
      <c r="ES1069" s="401" t="n">
        <v>209</v>
      </c>
      <c r="ET1069" s="401" t="n">
        <v>49</v>
      </c>
      <c r="EU1069" s="401" t="n">
        <v>74</v>
      </c>
      <c r="EV1069" s="401" t="n">
        <v>40</v>
      </c>
      <c r="EW1069" s="401" t="n">
        <v>140</v>
      </c>
      <c r="EX1069" s="401" t="n">
        <v>65</v>
      </c>
      <c r="EY1069" s="401" t="n">
        <v>104</v>
      </c>
      <c r="EZ1069" s="401" t="n">
        <v>173</v>
      </c>
      <c r="FA1069" s="401" t="n">
        <v>115</v>
      </c>
      <c r="FB1069" s="401" t="n">
        <v>52</v>
      </c>
      <c r="FC1069" s="401" t="n">
        <v>166</v>
      </c>
      <c r="FD1069" s="401" t="n">
        <v>196</v>
      </c>
      <c r="FE1069" s="401" t="n">
        <v>175</v>
      </c>
      <c r="FF1069" s="401" t="n">
        <v>31</v>
      </c>
      <c r="FG1069" s="401" t="n">
        <v>121</v>
      </c>
      <c r="FH1069" s="401" t="n">
        <v>66</v>
      </c>
      <c r="FI1069" s="401" t="n">
        <v>193</v>
      </c>
      <c r="FJ1069" s="401" t="n">
        <v>172</v>
      </c>
      <c r="FK1069" s="401" t="n">
        <v>185</v>
      </c>
      <c r="FL1069" s="401" t="n">
        <v>16</v>
      </c>
      <c r="FM1069" s="401" t="n">
        <v>192</v>
      </c>
      <c r="FN1069" s="401" t="n">
        <v>97</v>
      </c>
      <c r="FO1069" s="401" t="n">
        <v>83</v>
      </c>
      <c r="FP1069" s="401" t="n">
        <v>143</v>
      </c>
      <c r="FQ1069" s="401" t="n">
        <v>25</v>
      </c>
      <c r="FR1069" s="401" t="n">
        <v>68</v>
      </c>
      <c r="FS1069" s="401" t="n">
        <v>7</v>
      </c>
      <c r="FT1069" s="401" t="n">
        <v>188</v>
      </c>
      <c r="FU1069" s="401" t="n">
        <v>6</v>
      </c>
      <c r="FV1069" s="401" t="n">
        <v>164</v>
      </c>
      <c r="FW1069" s="401" t="n">
        <v>108</v>
      </c>
      <c r="FX1069" s="401" t="n">
        <v>136</v>
      </c>
      <c r="FY1069" s="401" t="n">
        <v>200</v>
      </c>
      <c r="FZ1069" s="401" t="n">
        <v>189</v>
      </c>
      <c r="GA1069" s="401" t="n">
        <v>125</v>
      </c>
      <c r="GB1069" s="401" t="n">
        <v>163</v>
      </c>
      <c r="GC1069" s="401" t="n">
        <v>168</v>
      </c>
      <c r="GD1069" s="401" t="n">
        <v>124</v>
      </c>
      <c r="GE1069" s="401" t="n">
        <v>150</v>
      </c>
      <c r="GF1069" s="401" t="n">
        <v>142</v>
      </c>
      <c r="GG1069" s="401" t="n">
        <v>131</v>
      </c>
      <c r="GH1069" s="401" t="n">
        <v>17</v>
      </c>
      <c r="GI1069" s="401" t="n">
        <v>60</v>
      </c>
      <c r="GJ1069" s="401" t="n">
        <v>18</v>
      </c>
      <c r="GK1069" s="401" t="n">
        <v>161</v>
      </c>
      <c r="GL1069" s="401" t="n">
        <v>152</v>
      </c>
      <c r="GM1069" s="401" t="n">
        <v>92</v>
      </c>
      <c r="GN1069" s="401" t="n">
        <v>194</v>
      </c>
      <c r="GO1069" s="401" t="n">
        <v>13</v>
      </c>
      <c r="GP1069" s="401" t="n">
        <v>159</v>
      </c>
      <c r="GQ1069" s="401" t="n">
        <v>106</v>
      </c>
      <c r="GR1069" s="401" t="n">
        <v>64</v>
      </c>
      <c r="GS1069" s="401" t="n">
        <v>70</v>
      </c>
      <c r="GT1069" s="401" t="n">
        <v>21</v>
      </c>
      <c r="GU1069" s="401" t="n">
        <v>126</v>
      </c>
      <c r="GV1069" s="401" t="n">
        <v>116</v>
      </c>
      <c r="GW1069" s="401" t="n">
        <v>84</v>
      </c>
      <c r="GX1069" s="401" t="n">
        <v>155</v>
      </c>
      <c r="GY1069" s="401" t="n">
        <v>29</v>
      </c>
      <c r="GZ1069" s="401" t="n">
        <v>37</v>
      </c>
      <c r="HA1069" s="401" t="n">
        <v>76</v>
      </c>
      <c r="HC1069" s="401" t="n">
        <v>53</v>
      </c>
      <c r="HD1069" s="401" t="n">
        <v>186</v>
      </c>
      <c r="HE1069" s="401" t="n">
        <v>41</v>
      </c>
      <c r="HF1069" s="401" t="n">
        <v>118</v>
      </c>
      <c r="HH1069" s="401" t="n">
        <v>148</v>
      </c>
      <c r="HI1069" s="401" t="n">
        <v>165</v>
      </c>
      <c r="HJ1069" s="401" t="n">
        <v>2</v>
      </c>
      <c r="HK1069" s="401" t="n">
        <v>56</v>
      </c>
      <c r="HM1069" s="401" t="n">
        <v>154</v>
      </c>
      <c r="HN1069" s="401" t="n">
        <v>160</v>
      </c>
      <c r="HO1069" s="401" t="n">
        <v>62</v>
      </c>
      <c r="HP1069" s="401" t="n">
        <v>123</v>
      </c>
    </row>
    <row r="1070" customFormat="false" ht="12.75" hidden="false" customHeight="false" outlineLevel="0" collapsed="false">
      <c r="E1070" s="401" t="s">
        <v>227</v>
      </c>
      <c r="F1070" s="401" t="n">
        <v>179</v>
      </c>
      <c r="G1070" s="401" t="n">
        <v>34</v>
      </c>
      <c r="H1070" s="401" t="n">
        <v>169</v>
      </c>
      <c r="I1070" s="401" t="n">
        <v>37</v>
      </c>
      <c r="J1070" s="401" t="n">
        <v>116</v>
      </c>
      <c r="K1070" s="401" t="n">
        <v>8</v>
      </c>
      <c r="L1070" s="401" t="n">
        <v>204</v>
      </c>
      <c r="M1070" s="401" t="n">
        <v>195</v>
      </c>
      <c r="N1070" s="401" t="n">
        <v>148</v>
      </c>
      <c r="O1070" s="401" t="n">
        <v>28</v>
      </c>
      <c r="P1070" s="401" t="n">
        <v>35</v>
      </c>
      <c r="Q1070" s="401" t="n">
        <v>30</v>
      </c>
      <c r="R1070" s="401" t="n">
        <v>89</v>
      </c>
      <c r="S1070" s="401" t="n">
        <v>50</v>
      </c>
      <c r="T1070" s="401" t="n">
        <v>173</v>
      </c>
      <c r="U1070" s="401" t="n">
        <v>25</v>
      </c>
      <c r="V1070" s="401" t="n">
        <v>174</v>
      </c>
      <c r="W1070" s="401" t="n">
        <v>122</v>
      </c>
      <c r="X1070" s="401" t="n">
        <v>62</v>
      </c>
      <c r="Y1070" s="401" t="n">
        <v>161</v>
      </c>
      <c r="Z1070" s="401" t="n">
        <v>7</v>
      </c>
      <c r="AA1070" s="401" t="n">
        <v>156</v>
      </c>
      <c r="AB1070" s="401" t="n">
        <v>80</v>
      </c>
      <c r="AC1070" s="401" t="n">
        <v>176</v>
      </c>
      <c r="AD1070" s="401" t="n">
        <v>53</v>
      </c>
      <c r="AE1070" s="401" t="n">
        <v>14</v>
      </c>
      <c r="AF1070" s="401" t="n">
        <v>140</v>
      </c>
      <c r="AG1070" s="401" t="n">
        <v>132</v>
      </c>
      <c r="AH1070" s="401" t="n">
        <v>142</v>
      </c>
      <c r="AI1070" s="401" t="n">
        <v>106</v>
      </c>
      <c r="AJ1070" s="401" t="n">
        <v>184</v>
      </c>
      <c r="AK1070" s="401" t="n">
        <v>78</v>
      </c>
      <c r="AL1070" s="401" t="n">
        <v>177</v>
      </c>
      <c r="AM1070" s="401" t="n">
        <v>16</v>
      </c>
      <c r="AN1070" s="401" t="n">
        <v>113</v>
      </c>
      <c r="AO1070" s="401" t="n">
        <v>115</v>
      </c>
      <c r="AP1070" s="401" t="n">
        <v>66</v>
      </c>
      <c r="AQ1070" s="401" t="n">
        <v>17</v>
      </c>
      <c r="AR1070" s="401" t="n">
        <v>133</v>
      </c>
      <c r="AS1070" s="401" t="n">
        <v>198</v>
      </c>
      <c r="AT1070" s="401" t="n">
        <v>10</v>
      </c>
      <c r="AU1070" s="401" t="n">
        <v>103</v>
      </c>
      <c r="AV1070" s="401" t="n">
        <v>182</v>
      </c>
      <c r="AW1070" s="401" t="n">
        <v>151</v>
      </c>
      <c r="AX1070" s="401" t="n">
        <v>107</v>
      </c>
      <c r="AY1070" s="401" t="n">
        <v>39</v>
      </c>
      <c r="AZ1070" s="401" t="n">
        <v>159</v>
      </c>
      <c r="BA1070" s="401" t="n">
        <v>19</v>
      </c>
      <c r="BB1070" s="401" t="n">
        <v>146</v>
      </c>
      <c r="BC1070" s="401" t="n">
        <v>82</v>
      </c>
      <c r="BD1070" s="401" t="n">
        <v>123</v>
      </c>
      <c r="BE1070" s="401" t="n">
        <v>109</v>
      </c>
      <c r="BF1070" s="401" t="n">
        <v>139</v>
      </c>
      <c r="BG1070" s="401" t="n">
        <v>191</v>
      </c>
      <c r="BH1070" s="401" t="n">
        <v>211</v>
      </c>
      <c r="BI1070" s="401" t="n">
        <v>49</v>
      </c>
      <c r="BJ1070" s="401" t="n">
        <v>76</v>
      </c>
      <c r="BK1070" s="401" t="n">
        <v>212</v>
      </c>
      <c r="BL1070" s="401" t="n">
        <v>3</v>
      </c>
      <c r="BM1070" s="401" t="n">
        <v>21</v>
      </c>
      <c r="BN1070" s="401" t="n">
        <v>178</v>
      </c>
      <c r="BO1070" s="401" t="n">
        <v>79</v>
      </c>
      <c r="BP1070" s="401" t="n">
        <v>185</v>
      </c>
      <c r="BQ1070" s="401" t="n">
        <v>1</v>
      </c>
      <c r="BR1070" s="401" t="n">
        <v>31</v>
      </c>
      <c r="BS1070" s="401" t="n">
        <v>105</v>
      </c>
      <c r="BT1070" s="401" t="n">
        <v>118</v>
      </c>
      <c r="BU1070" s="401" t="n">
        <v>40</v>
      </c>
      <c r="BV1070" s="401" t="n">
        <v>52</v>
      </c>
      <c r="BW1070" s="401" t="n">
        <v>131</v>
      </c>
      <c r="BX1070" s="401" t="n">
        <v>207</v>
      </c>
      <c r="BY1070" s="401" t="n">
        <v>149</v>
      </c>
      <c r="BZ1070" s="401" t="n">
        <v>26</v>
      </c>
      <c r="CA1070" s="401" t="n">
        <v>117</v>
      </c>
      <c r="CB1070" s="401" t="n">
        <v>58</v>
      </c>
      <c r="CC1070" s="401" t="n">
        <v>168</v>
      </c>
      <c r="CD1070" s="401" t="n">
        <v>46</v>
      </c>
      <c r="CE1070" s="401" t="n">
        <v>77</v>
      </c>
      <c r="CF1070" s="401" t="n">
        <v>186</v>
      </c>
      <c r="CG1070" s="401" t="n">
        <v>124</v>
      </c>
      <c r="CH1070" s="401" t="n">
        <v>125</v>
      </c>
      <c r="CI1070" s="401" t="n">
        <v>88</v>
      </c>
      <c r="CJ1070" s="401" t="n">
        <v>9</v>
      </c>
      <c r="CK1070" s="401" t="n">
        <v>172</v>
      </c>
      <c r="CL1070" s="401" t="n">
        <v>188</v>
      </c>
      <c r="CM1070" s="401" t="n">
        <v>64</v>
      </c>
      <c r="CN1070" s="401" t="n">
        <v>24</v>
      </c>
      <c r="CO1070" s="401" t="n">
        <v>171</v>
      </c>
      <c r="CP1070" s="401" t="n">
        <v>98</v>
      </c>
      <c r="CQ1070" s="401" t="n">
        <v>36</v>
      </c>
      <c r="CR1070" s="401" t="n">
        <v>45</v>
      </c>
      <c r="CS1070" s="401" t="n">
        <v>5</v>
      </c>
      <c r="CT1070" s="401" t="n">
        <v>85</v>
      </c>
      <c r="CU1070" s="401" t="n">
        <v>130</v>
      </c>
      <c r="CV1070" s="401" t="n">
        <v>203</v>
      </c>
      <c r="CW1070" s="401" t="n">
        <v>208</v>
      </c>
      <c r="CX1070" s="401" t="n">
        <v>164</v>
      </c>
      <c r="CY1070" s="401" t="n">
        <v>112</v>
      </c>
      <c r="CZ1070" s="401" t="n">
        <v>22</v>
      </c>
      <c r="DA1070" s="401" t="n">
        <v>128</v>
      </c>
      <c r="DB1070" s="401" t="n">
        <v>84</v>
      </c>
      <c r="DC1070" s="401" t="n">
        <v>200</v>
      </c>
      <c r="DD1070" s="401" t="n">
        <v>69</v>
      </c>
      <c r="DE1070" s="401" t="n">
        <v>95</v>
      </c>
      <c r="DF1070" s="401" t="n">
        <v>87</v>
      </c>
      <c r="DG1070" s="401" t="n">
        <v>29</v>
      </c>
      <c r="DH1070" s="401" t="n">
        <v>33</v>
      </c>
      <c r="DI1070" s="401" t="n">
        <v>206</v>
      </c>
      <c r="DJ1070" s="401" t="n">
        <v>101</v>
      </c>
      <c r="DK1070" s="401" t="n">
        <v>74</v>
      </c>
      <c r="DL1070" s="401" t="n">
        <v>48</v>
      </c>
      <c r="DM1070" s="401" t="n">
        <v>119</v>
      </c>
      <c r="DN1070" s="401" t="n">
        <v>166</v>
      </c>
      <c r="DO1070" s="401" t="n">
        <v>147</v>
      </c>
      <c r="DP1070" s="401" t="n">
        <v>121</v>
      </c>
      <c r="DQ1070" s="401" t="n">
        <v>47</v>
      </c>
      <c r="DR1070" s="401" t="n">
        <v>145</v>
      </c>
      <c r="DS1070" s="401" t="n">
        <v>12</v>
      </c>
      <c r="DT1070" s="401" t="n">
        <v>120</v>
      </c>
      <c r="DU1070" s="401" t="n">
        <v>216</v>
      </c>
      <c r="DV1070" s="401" t="n">
        <v>102</v>
      </c>
      <c r="DW1070" s="401" t="n">
        <v>194</v>
      </c>
      <c r="DX1070" s="401" t="n">
        <v>54</v>
      </c>
      <c r="DY1070" s="401" t="n">
        <v>72</v>
      </c>
      <c r="DZ1070" s="401" t="n">
        <v>2</v>
      </c>
      <c r="EA1070" s="401" t="n">
        <v>138</v>
      </c>
      <c r="EB1070" s="401" t="n">
        <v>209</v>
      </c>
      <c r="EC1070" s="401" t="n">
        <v>11</v>
      </c>
      <c r="ED1070" s="401" t="n">
        <v>153</v>
      </c>
      <c r="EE1070" s="401" t="n">
        <v>56</v>
      </c>
      <c r="EF1070" s="401" t="n">
        <v>73</v>
      </c>
      <c r="EG1070" s="401" t="n">
        <v>199</v>
      </c>
      <c r="EH1070" s="401" t="n">
        <v>136</v>
      </c>
      <c r="EI1070" s="401" t="n">
        <v>13</v>
      </c>
      <c r="EJ1070" s="401" t="n">
        <v>141</v>
      </c>
      <c r="EK1070" s="401" t="n">
        <v>63</v>
      </c>
      <c r="EL1070" s="401" t="n">
        <v>100</v>
      </c>
      <c r="EM1070" s="401" t="n">
        <v>55</v>
      </c>
      <c r="EN1070" s="401" t="n">
        <v>201</v>
      </c>
      <c r="EO1070" s="401" t="n">
        <v>197</v>
      </c>
      <c r="EP1070" s="401" t="n">
        <v>162</v>
      </c>
      <c r="EQ1070" s="401" t="n">
        <v>215</v>
      </c>
      <c r="ER1070" s="401" t="n">
        <v>59</v>
      </c>
      <c r="ES1070" s="401" t="n">
        <v>111</v>
      </c>
      <c r="ET1070" s="401" t="n">
        <v>137</v>
      </c>
      <c r="EU1070" s="401" t="n">
        <v>163</v>
      </c>
      <c r="EV1070" s="401" t="n">
        <v>75</v>
      </c>
      <c r="EW1070" s="401" t="n">
        <v>192</v>
      </c>
      <c r="EX1070" s="401" t="n">
        <v>167</v>
      </c>
      <c r="EY1070" s="401" t="n">
        <v>126</v>
      </c>
      <c r="EZ1070" s="401" t="n">
        <v>165</v>
      </c>
      <c r="FA1070" s="401" t="n">
        <v>60</v>
      </c>
      <c r="FB1070" s="401" t="n">
        <v>97</v>
      </c>
      <c r="FC1070" s="401" t="n">
        <v>23</v>
      </c>
      <c r="FD1070" s="401" t="n">
        <v>41</v>
      </c>
      <c r="FE1070" s="401" t="n">
        <v>92</v>
      </c>
      <c r="FF1070" s="401" t="n">
        <v>51</v>
      </c>
      <c r="FG1070" s="401" t="n">
        <v>154</v>
      </c>
      <c r="FH1070" s="401" t="n">
        <v>86</v>
      </c>
      <c r="FI1070" s="401" t="n">
        <v>27</v>
      </c>
      <c r="FJ1070" s="401" t="n">
        <v>158</v>
      </c>
      <c r="FK1070" s="401" t="n">
        <v>114</v>
      </c>
      <c r="FL1070" s="401" t="n">
        <v>170</v>
      </c>
      <c r="FM1070" s="401" t="n">
        <v>214</v>
      </c>
      <c r="FN1070" s="401" t="n">
        <v>18</v>
      </c>
      <c r="FO1070" s="401" t="n">
        <v>190</v>
      </c>
      <c r="FP1070" s="401" t="n">
        <v>110</v>
      </c>
      <c r="FQ1070" s="401" t="n">
        <v>180</v>
      </c>
      <c r="FR1070" s="401" t="n">
        <v>143</v>
      </c>
      <c r="FS1070" s="401" t="n">
        <v>71</v>
      </c>
      <c r="FT1070" s="401" t="n">
        <v>38</v>
      </c>
      <c r="FU1070" s="401" t="n">
        <v>70</v>
      </c>
      <c r="FV1070" s="401" t="n">
        <v>135</v>
      </c>
      <c r="FW1070" s="401" t="n">
        <v>83</v>
      </c>
      <c r="FX1070" s="401" t="n">
        <v>213</v>
      </c>
      <c r="FY1070" s="401" t="n">
        <v>65</v>
      </c>
      <c r="FZ1070" s="401" t="n">
        <v>91</v>
      </c>
      <c r="GA1070" s="401" t="n">
        <v>57</v>
      </c>
      <c r="GB1070" s="401" t="n">
        <v>210</v>
      </c>
      <c r="GC1070" s="401" t="n">
        <v>202</v>
      </c>
      <c r="GD1070" s="401" t="n">
        <v>150</v>
      </c>
      <c r="GE1070" s="401" t="n">
        <v>193</v>
      </c>
      <c r="GF1070" s="401" t="n">
        <v>196</v>
      </c>
      <c r="GG1070" s="401" t="n">
        <v>157</v>
      </c>
      <c r="GH1070" s="401" t="n">
        <v>42</v>
      </c>
      <c r="GI1070" s="401" t="n">
        <v>134</v>
      </c>
      <c r="GJ1070" s="401" t="n">
        <v>183</v>
      </c>
      <c r="GK1070" s="401" t="n">
        <v>4</v>
      </c>
      <c r="GL1070" s="401" t="n">
        <v>205</v>
      </c>
      <c r="GM1070" s="401" t="n">
        <v>67</v>
      </c>
      <c r="GN1070" s="401" t="n">
        <v>68</v>
      </c>
      <c r="GO1070" s="401" t="n">
        <v>20</v>
      </c>
      <c r="GP1070" s="401" t="n">
        <v>81</v>
      </c>
      <c r="GQ1070" s="401" t="n">
        <v>32</v>
      </c>
      <c r="GR1070" s="401" t="n">
        <v>61</v>
      </c>
      <c r="GS1070" s="401" t="n">
        <v>99</v>
      </c>
      <c r="GT1070" s="401" t="n">
        <v>43</v>
      </c>
      <c r="GU1070" s="401" t="n">
        <v>160</v>
      </c>
      <c r="GV1070" s="401" t="n">
        <v>155</v>
      </c>
      <c r="GW1070" s="401" t="n">
        <v>127</v>
      </c>
      <c r="GX1070" s="401" t="n">
        <v>144</v>
      </c>
      <c r="GY1070" s="401" t="n">
        <v>108</v>
      </c>
      <c r="GZ1070" s="401" t="n">
        <v>44</v>
      </c>
      <c r="HA1070" s="401" t="n">
        <v>187</v>
      </c>
      <c r="HC1070" s="401" t="n">
        <v>104</v>
      </c>
      <c r="HD1070" s="401" t="n">
        <v>181</v>
      </c>
      <c r="HE1070" s="401" t="n">
        <v>152</v>
      </c>
      <c r="HF1070" s="401" t="n">
        <v>6</v>
      </c>
      <c r="HH1070" s="401" t="n">
        <v>93</v>
      </c>
      <c r="HI1070" s="401" t="n">
        <v>90</v>
      </c>
      <c r="HJ1070" s="401" t="n">
        <v>189</v>
      </c>
      <c r="HK1070" s="401" t="n">
        <v>175</v>
      </c>
      <c r="HM1070" s="401" t="n">
        <v>15</v>
      </c>
      <c r="HN1070" s="401" t="n">
        <v>129</v>
      </c>
      <c r="HO1070" s="401" t="n">
        <v>94</v>
      </c>
      <c r="HP1070" s="401" t="n">
        <v>96</v>
      </c>
    </row>
    <row r="1072" customFormat="false" ht="12.75" hidden="false" customHeight="false" outlineLevel="0" collapsed="false">
      <c r="D1072" s="446" t="n">
        <v>217</v>
      </c>
      <c r="E1072" s="39" t="s">
        <v>250</v>
      </c>
    </row>
    <row r="1073" customFormat="false" ht="12.75" hidden="false" customHeight="false" outlineLevel="0" collapsed="false">
      <c r="E1073" s="401" t="s">
        <v>198</v>
      </c>
      <c r="F1073" s="401" t="n">
        <v>1</v>
      </c>
      <c r="G1073" s="401" t="n">
        <v>2</v>
      </c>
      <c r="H1073" s="401" t="n">
        <v>3</v>
      </c>
      <c r="I1073" s="401" t="n">
        <v>4</v>
      </c>
      <c r="J1073" s="401" t="n">
        <v>5</v>
      </c>
      <c r="K1073" s="401" t="n">
        <v>6</v>
      </c>
      <c r="L1073" s="401" t="n">
        <v>7</v>
      </c>
      <c r="M1073" s="401" t="n">
        <v>8</v>
      </c>
      <c r="N1073" s="401" t="n">
        <v>9</v>
      </c>
      <c r="O1073" s="401" t="n">
        <v>10</v>
      </c>
      <c r="P1073" s="401" t="n">
        <v>11</v>
      </c>
      <c r="Q1073" s="401" t="n">
        <v>12</v>
      </c>
      <c r="R1073" s="401" t="n">
        <v>13</v>
      </c>
      <c r="S1073" s="401" t="n">
        <v>14</v>
      </c>
      <c r="T1073" s="401" t="n">
        <v>15</v>
      </c>
      <c r="U1073" s="401" t="n">
        <v>16</v>
      </c>
      <c r="V1073" s="401" t="n">
        <v>17</v>
      </c>
      <c r="W1073" s="401" t="n">
        <v>18</v>
      </c>
      <c r="X1073" s="401" t="n">
        <v>19</v>
      </c>
      <c r="Y1073" s="401" t="n">
        <v>20</v>
      </c>
      <c r="Z1073" s="401" t="n">
        <v>21</v>
      </c>
      <c r="AA1073" s="401" t="n">
        <v>22</v>
      </c>
      <c r="AB1073" s="401" t="n">
        <v>23</v>
      </c>
      <c r="AC1073" s="401" t="n">
        <v>24</v>
      </c>
      <c r="AD1073" s="401" t="n">
        <v>25</v>
      </c>
      <c r="AE1073" s="401" t="n">
        <v>26</v>
      </c>
      <c r="AF1073" s="401" t="n">
        <v>27</v>
      </c>
      <c r="AG1073" s="401" t="n">
        <v>28</v>
      </c>
      <c r="AH1073" s="401" t="n">
        <v>29</v>
      </c>
      <c r="AI1073" s="401" t="n">
        <v>30</v>
      </c>
      <c r="AJ1073" s="401" t="n">
        <v>31</v>
      </c>
      <c r="AK1073" s="401" t="n">
        <v>32</v>
      </c>
      <c r="AL1073" s="401" t="n">
        <v>33</v>
      </c>
      <c r="AM1073" s="401" t="n">
        <v>34</v>
      </c>
      <c r="AN1073" s="401" t="n">
        <v>35</v>
      </c>
      <c r="AO1073" s="401" t="n">
        <v>36</v>
      </c>
      <c r="AP1073" s="401" t="n">
        <v>37</v>
      </c>
      <c r="AQ1073" s="401" t="n">
        <v>38</v>
      </c>
      <c r="AR1073" s="401" t="n">
        <v>39</v>
      </c>
      <c r="AS1073" s="401" t="n">
        <v>40</v>
      </c>
      <c r="AT1073" s="401" t="n">
        <v>41</v>
      </c>
      <c r="AU1073" s="401" t="n">
        <v>42</v>
      </c>
      <c r="AV1073" s="401" t="n">
        <v>43</v>
      </c>
      <c r="AW1073" s="401" t="n">
        <v>44</v>
      </c>
      <c r="AX1073" s="401" t="n">
        <v>45</v>
      </c>
      <c r="AY1073" s="401" t="n">
        <v>46</v>
      </c>
      <c r="AZ1073" s="401" t="n">
        <v>47</v>
      </c>
      <c r="BA1073" s="401" t="n">
        <v>48</v>
      </c>
      <c r="BB1073" s="401" t="n">
        <v>49</v>
      </c>
      <c r="BC1073" s="401" t="n">
        <v>50</v>
      </c>
      <c r="BD1073" s="401" t="n">
        <v>51</v>
      </c>
      <c r="BE1073" s="401" t="n">
        <v>52</v>
      </c>
      <c r="BF1073" s="401" t="n">
        <v>53</v>
      </c>
      <c r="BG1073" s="401" t="n">
        <v>54</v>
      </c>
      <c r="BH1073" s="401" t="n">
        <v>55</v>
      </c>
      <c r="BI1073" s="401" t="n">
        <v>56</v>
      </c>
      <c r="BJ1073" s="401" t="n">
        <v>57</v>
      </c>
      <c r="BK1073" s="401" t="n">
        <v>58</v>
      </c>
      <c r="BL1073" s="401" t="n">
        <v>59</v>
      </c>
      <c r="BM1073" s="401" t="n">
        <v>60</v>
      </c>
      <c r="BN1073" s="401" t="n">
        <v>61</v>
      </c>
      <c r="BO1073" s="401" t="n">
        <v>62</v>
      </c>
      <c r="BP1073" s="401" t="n">
        <v>63</v>
      </c>
      <c r="BQ1073" s="401" t="n">
        <v>64</v>
      </c>
      <c r="BR1073" s="401" t="n">
        <v>65</v>
      </c>
      <c r="BS1073" s="401" t="n">
        <v>66</v>
      </c>
      <c r="BT1073" s="401" t="n">
        <v>67</v>
      </c>
      <c r="BU1073" s="401" t="n">
        <v>68</v>
      </c>
      <c r="BV1073" s="401" t="n">
        <v>69</v>
      </c>
      <c r="BW1073" s="401" t="n">
        <v>70</v>
      </c>
      <c r="BX1073" s="401" t="n">
        <v>71</v>
      </c>
      <c r="BY1073" s="401" t="n">
        <v>72</v>
      </c>
      <c r="BZ1073" s="401" t="n">
        <v>73</v>
      </c>
      <c r="CA1073" s="401" t="n">
        <v>74</v>
      </c>
      <c r="CB1073" s="401" t="n">
        <v>75</v>
      </c>
      <c r="CC1073" s="401" t="n">
        <v>76</v>
      </c>
      <c r="CD1073" s="401" t="n">
        <v>77</v>
      </c>
      <c r="CE1073" s="401" t="n">
        <v>78</v>
      </c>
      <c r="CF1073" s="401" t="n">
        <v>79</v>
      </c>
      <c r="CG1073" s="401" t="n">
        <v>80</v>
      </c>
      <c r="CH1073" s="401" t="n">
        <v>81</v>
      </c>
      <c r="CI1073" s="401" t="n">
        <v>82</v>
      </c>
      <c r="CJ1073" s="401" t="n">
        <v>83</v>
      </c>
      <c r="CK1073" s="401" t="n">
        <v>84</v>
      </c>
      <c r="CL1073" s="401" t="n">
        <v>85</v>
      </c>
      <c r="CM1073" s="401" t="n">
        <v>86</v>
      </c>
      <c r="CN1073" s="401" t="n">
        <v>87</v>
      </c>
      <c r="CO1073" s="401" t="n">
        <v>88</v>
      </c>
      <c r="CP1073" s="401" t="n">
        <v>89</v>
      </c>
      <c r="CQ1073" s="401" t="n">
        <v>90</v>
      </c>
      <c r="CR1073" s="401" t="n">
        <v>91</v>
      </c>
      <c r="CS1073" s="401" t="n">
        <v>92</v>
      </c>
      <c r="CT1073" s="401" t="n">
        <v>93</v>
      </c>
      <c r="CU1073" s="401" t="n">
        <v>94</v>
      </c>
      <c r="CV1073" s="401" t="n">
        <v>95</v>
      </c>
      <c r="CW1073" s="401" t="n">
        <v>96</v>
      </c>
      <c r="CX1073" s="401" t="n">
        <v>97</v>
      </c>
      <c r="CY1073" s="401" t="n">
        <v>98</v>
      </c>
      <c r="CZ1073" s="401" t="n">
        <v>99</v>
      </c>
      <c r="DA1073" s="401" t="n">
        <v>100</v>
      </c>
      <c r="DB1073" s="401" t="n">
        <v>101</v>
      </c>
      <c r="DC1073" s="401" t="n">
        <v>102</v>
      </c>
      <c r="DD1073" s="401" t="n">
        <v>103</v>
      </c>
      <c r="DE1073" s="401" t="n">
        <v>104</v>
      </c>
      <c r="DF1073" s="401" t="n">
        <v>105</v>
      </c>
      <c r="DG1073" s="401" t="n">
        <v>106</v>
      </c>
      <c r="DH1073" s="401" t="n">
        <v>107</v>
      </c>
      <c r="DI1073" s="401" t="n">
        <v>108</v>
      </c>
      <c r="DJ1073" s="401" t="n">
        <v>109</v>
      </c>
      <c r="DK1073" s="401" t="n">
        <v>110</v>
      </c>
      <c r="DL1073" s="401" t="n">
        <v>111</v>
      </c>
      <c r="DM1073" s="401" t="n">
        <v>112</v>
      </c>
      <c r="DN1073" s="401" t="n">
        <v>113</v>
      </c>
      <c r="DO1073" s="401" t="n">
        <v>114</v>
      </c>
      <c r="DP1073" s="401" t="n">
        <v>115</v>
      </c>
      <c r="DQ1073" s="401" t="n">
        <v>116</v>
      </c>
      <c r="DR1073" s="401" t="n">
        <v>117</v>
      </c>
      <c r="DS1073" s="401" t="n">
        <v>118</v>
      </c>
      <c r="DT1073" s="401" t="n">
        <v>119</v>
      </c>
      <c r="DU1073" s="401" t="n">
        <v>120</v>
      </c>
      <c r="DV1073" s="401" t="n">
        <v>121</v>
      </c>
      <c r="DW1073" s="401" t="n">
        <v>122</v>
      </c>
      <c r="DX1073" s="401" t="n">
        <v>123</v>
      </c>
      <c r="DY1073" s="401" t="n">
        <v>124</v>
      </c>
      <c r="DZ1073" s="401" t="n">
        <v>125</v>
      </c>
      <c r="EA1073" s="401" t="n">
        <v>126</v>
      </c>
      <c r="EB1073" s="401" t="n">
        <v>127</v>
      </c>
      <c r="EC1073" s="401" t="n">
        <v>128</v>
      </c>
      <c r="ED1073" s="401" t="n">
        <v>129</v>
      </c>
      <c r="EE1073" s="401" t="n">
        <v>130</v>
      </c>
      <c r="EF1073" s="401" t="n">
        <v>131</v>
      </c>
      <c r="EG1073" s="401" t="n">
        <v>132</v>
      </c>
      <c r="EH1073" s="401" t="n">
        <v>133</v>
      </c>
      <c r="EI1073" s="401" t="n">
        <v>134</v>
      </c>
      <c r="EJ1073" s="401" t="n">
        <v>135</v>
      </c>
      <c r="EK1073" s="401" t="n">
        <v>136</v>
      </c>
      <c r="EL1073" s="401" t="n">
        <v>137</v>
      </c>
      <c r="EM1073" s="401" t="n">
        <v>138</v>
      </c>
      <c r="EN1073" s="401" t="n">
        <v>139</v>
      </c>
      <c r="EO1073" s="401" t="n">
        <v>140</v>
      </c>
      <c r="EP1073" s="401" t="n">
        <v>141</v>
      </c>
      <c r="EQ1073" s="401" t="n">
        <v>142</v>
      </c>
      <c r="ER1073" s="401" t="n">
        <v>143</v>
      </c>
      <c r="ES1073" s="401" t="n">
        <v>144</v>
      </c>
      <c r="ET1073" s="401" t="n">
        <v>145</v>
      </c>
      <c r="EU1073" s="401" t="n">
        <v>146</v>
      </c>
      <c r="EV1073" s="401" t="n">
        <v>147</v>
      </c>
      <c r="EW1073" s="401" t="n">
        <v>148</v>
      </c>
      <c r="EX1073" s="401" t="n">
        <v>149</v>
      </c>
      <c r="EY1073" s="401" t="n">
        <v>150</v>
      </c>
      <c r="EZ1073" s="401" t="n">
        <v>151</v>
      </c>
      <c r="FA1073" s="401" t="n">
        <v>152</v>
      </c>
      <c r="FB1073" s="401" t="n">
        <v>153</v>
      </c>
      <c r="FC1073" s="401" t="n">
        <v>154</v>
      </c>
      <c r="FD1073" s="401" t="n">
        <v>155</v>
      </c>
      <c r="FE1073" s="401" t="n">
        <v>156</v>
      </c>
      <c r="FF1073" s="401" t="n">
        <v>157</v>
      </c>
      <c r="FG1073" s="401" t="n">
        <v>158</v>
      </c>
      <c r="FH1073" s="401" t="n">
        <v>159</v>
      </c>
      <c r="FI1073" s="401" t="n">
        <v>160</v>
      </c>
      <c r="FJ1073" s="401" t="n">
        <v>161</v>
      </c>
      <c r="FK1073" s="401" t="n">
        <v>162</v>
      </c>
      <c r="FL1073" s="401" t="n">
        <v>163</v>
      </c>
      <c r="FM1073" s="401" t="n">
        <v>164</v>
      </c>
      <c r="FN1073" s="401" t="n">
        <v>165</v>
      </c>
      <c r="FO1073" s="401" t="n">
        <v>166</v>
      </c>
      <c r="FP1073" s="401" t="n">
        <v>167</v>
      </c>
      <c r="FQ1073" s="401" t="n">
        <v>168</v>
      </c>
      <c r="FR1073" s="401" t="n">
        <v>169</v>
      </c>
      <c r="FS1073" s="401" t="n">
        <v>170</v>
      </c>
      <c r="FT1073" s="401" t="n">
        <v>171</v>
      </c>
      <c r="FU1073" s="401" t="n">
        <v>172</v>
      </c>
      <c r="FV1073" s="401" t="n">
        <v>173</v>
      </c>
      <c r="FW1073" s="401" t="n">
        <v>174</v>
      </c>
      <c r="FX1073" s="401" t="n">
        <v>175</v>
      </c>
      <c r="FY1073" s="401" t="n">
        <v>176</v>
      </c>
      <c r="FZ1073" s="401" t="n">
        <v>177</v>
      </c>
      <c r="GA1073" s="401" t="n">
        <v>178</v>
      </c>
      <c r="GB1073" s="401" t="n">
        <v>179</v>
      </c>
      <c r="GC1073" s="401" t="n">
        <v>180</v>
      </c>
      <c r="GD1073" s="401" t="n">
        <v>181</v>
      </c>
      <c r="GE1073" s="401" t="n">
        <v>182</v>
      </c>
      <c r="GF1073" s="401" t="n">
        <v>183</v>
      </c>
      <c r="GG1073" s="401" t="n">
        <v>184</v>
      </c>
      <c r="GH1073" s="401" t="n">
        <v>185</v>
      </c>
      <c r="GI1073" s="401" t="n">
        <v>186</v>
      </c>
      <c r="GJ1073" s="401" t="n">
        <v>187</v>
      </c>
      <c r="GK1073" s="401" t="n">
        <v>188</v>
      </c>
      <c r="GL1073" s="401" t="n">
        <v>189</v>
      </c>
      <c r="GM1073" s="401" t="n">
        <v>190</v>
      </c>
      <c r="GN1073" s="401" t="n">
        <v>191</v>
      </c>
      <c r="GO1073" s="401" t="n">
        <v>192</v>
      </c>
      <c r="GP1073" s="401" t="n">
        <v>193</v>
      </c>
      <c r="GQ1073" s="401" t="n">
        <v>194</v>
      </c>
      <c r="GR1073" s="401" t="n">
        <v>195</v>
      </c>
      <c r="GS1073" s="401" t="n">
        <v>196</v>
      </c>
      <c r="GT1073" s="401" t="n">
        <v>197</v>
      </c>
      <c r="GU1073" s="401" t="n">
        <v>198</v>
      </c>
      <c r="GV1073" s="401" t="n">
        <v>199</v>
      </c>
      <c r="GW1073" s="401" t="n">
        <v>200</v>
      </c>
      <c r="GX1073" s="401" t="n">
        <v>201</v>
      </c>
      <c r="GY1073" s="401" t="n">
        <v>202</v>
      </c>
      <c r="GZ1073" s="401" t="n">
        <v>203</v>
      </c>
      <c r="HA1073" s="401" t="n">
        <v>204</v>
      </c>
      <c r="HB1073" s="401" t="n">
        <v>205</v>
      </c>
      <c r="HC1073" s="401" t="n">
        <v>206</v>
      </c>
      <c r="HD1073" s="401" t="n">
        <v>207</v>
      </c>
      <c r="HE1073" s="401" t="n">
        <v>208</v>
      </c>
      <c r="HF1073" s="401" t="n">
        <v>209</v>
      </c>
      <c r="HH1073" s="401" t="n">
        <v>210</v>
      </c>
      <c r="HI1073" s="401" t="n">
        <v>211</v>
      </c>
      <c r="HJ1073" s="401" t="n">
        <v>212</v>
      </c>
      <c r="HK1073" s="401" t="n">
        <v>213</v>
      </c>
      <c r="HM1073" s="401" t="n">
        <v>214</v>
      </c>
      <c r="HN1073" s="401" t="n">
        <v>215</v>
      </c>
      <c r="HO1073" s="401" t="n">
        <v>216</v>
      </c>
      <c r="HP1073" s="401" t="n">
        <v>217</v>
      </c>
    </row>
    <row r="1074" customFormat="false" ht="12.75" hidden="false" customHeight="false" outlineLevel="0" collapsed="false">
      <c r="E1074" s="401" t="s">
        <v>225</v>
      </c>
      <c r="F1074" s="401" t="n">
        <v>160</v>
      </c>
      <c r="G1074" s="401" t="n">
        <v>149</v>
      </c>
      <c r="H1074" s="401" t="n">
        <v>191</v>
      </c>
      <c r="I1074" s="401" t="n">
        <v>43</v>
      </c>
      <c r="J1074" s="401" t="n">
        <v>206</v>
      </c>
      <c r="K1074" s="401" t="n">
        <v>204</v>
      </c>
      <c r="L1074" s="401" t="n">
        <v>51</v>
      </c>
      <c r="M1074" s="401" t="n">
        <v>102</v>
      </c>
      <c r="N1074" s="401" t="n">
        <v>132</v>
      </c>
      <c r="O1074" s="401" t="n">
        <v>151</v>
      </c>
      <c r="P1074" s="401" t="n">
        <v>52</v>
      </c>
      <c r="Q1074" s="401" t="n">
        <v>100</v>
      </c>
      <c r="R1074" s="401" t="n">
        <v>200</v>
      </c>
      <c r="S1074" s="401" t="n">
        <v>81</v>
      </c>
      <c r="T1074" s="401" t="n">
        <v>214</v>
      </c>
      <c r="U1074" s="401" t="n">
        <v>147</v>
      </c>
      <c r="V1074" s="401" t="n">
        <v>125</v>
      </c>
      <c r="W1074" s="401" t="n">
        <v>2</v>
      </c>
      <c r="X1074" s="401" t="n">
        <v>158</v>
      </c>
      <c r="Y1074" s="401" t="n">
        <v>78</v>
      </c>
      <c r="Z1074" s="401" t="n">
        <v>29</v>
      </c>
      <c r="AA1074" s="401" t="n">
        <v>8</v>
      </c>
      <c r="AB1074" s="401" t="n">
        <v>50</v>
      </c>
      <c r="AC1074" s="401" t="n">
        <v>21</v>
      </c>
      <c r="AD1074" s="401" t="n">
        <v>93</v>
      </c>
      <c r="AE1074" s="401" t="n">
        <v>114</v>
      </c>
      <c r="AF1074" s="401" t="n">
        <v>138</v>
      </c>
      <c r="AG1074" s="401" t="n">
        <v>17</v>
      </c>
      <c r="AH1074" s="401" t="n">
        <v>185</v>
      </c>
      <c r="AI1074" s="401" t="n">
        <v>48</v>
      </c>
      <c r="AJ1074" s="401" t="n">
        <v>99</v>
      </c>
      <c r="AK1074" s="401" t="n">
        <v>40</v>
      </c>
      <c r="AL1074" s="401" t="n">
        <v>89</v>
      </c>
      <c r="AM1074" s="401" t="n">
        <v>157</v>
      </c>
      <c r="AN1074" s="401" t="n">
        <v>176</v>
      </c>
      <c r="AO1074" s="401" t="n">
        <v>192</v>
      </c>
      <c r="AP1074" s="401" t="n">
        <v>84</v>
      </c>
      <c r="AQ1074" s="401" t="n">
        <v>134</v>
      </c>
      <c r="AR1074" s="401" t="n">
        <v>41</v>
      </c>
      <c r="AS1074" s="401" t="n">
        <v>146</v>
      </c>
      <c r="AT1074" s="401" t="n">
        <v>47</v>
      </c>
      <c r="AU1074" s="401" t="n">
        <v>183</v>
      </c>
      <c r="AV1074" s="401" t="n">
        <v>54</v>
      </c>
      <c r="AW1074" s="401" t="n">
        <v>168</v>
      </c>
      <c r="AX1074" s="401" t="n">
        <v>71</v>
      </c>
      <c r="AY1074" s="401" t="n">
        <v>68</v>
      </c>
      <c r="AZ1074" s="401" t="n">
        <v>3</v>
      </c>
      <c r="BA1074" s="401" t="n">
        <v>55</v>
      </c>
      <c r="BB1074" s="401" t="n">
        <v>57</v>
      </c>
      <c r="BC1074" s="401" t="n">
        <v>128</v>
      </c>
      <c r="BD1074" s="401" t="n">
        <v>194</v>
      </c>
      <c r="BE1074" s="401" t="n">
        <v>34</v>
      </c>
      <c r="BF1074" s="401" t="n">
        <v>9</v>
      </c>
      <c r="BG1074" s="401" t="n">
        <v>117</v>
      </c>
      <c r="BH1074" s="401" t="n">
        <v>133</v>
      </c>
      <c r="BI1074" s="401" t="n">
        <v>178</v>
      </c>
      <c r="BJ1074" s="401" t="n">
        <v>65</v>
      </c>
      <c r="BK1074" s="401" t="n">
        <v>142</v>
      </c>
      <c r="BL1074" s="401" t="n">
        <v>208</v>
      </c>
      <c r="BM1074" s="401" t="n">
        <v>67</v>
      </c>
      <c r="BN1074" s="401" t="n">
        <v>190</v>
      </c>
      <c r="BO1074" s="401" t="n">
        <v>104</v>
      </c>
      <c r="BP1074" s="401" t="n">
        <v>124</v>
      </c>
      <c r="BQ1074" s="401" t="n">
        <v>32</v>
      </c>
      <c r="BR1074" s="401" t="n">
        <v>56</v>
      </c>
      <c r="BS1074" s="401" t="n">
        <v>30</v>
      </c>
      <c r="BT1074" s="401" t="n">
        <v>180</v>
      </c>
      <c r="BU1074" s="401" t="n">
        <v>119</v>
      </c>
      <c r="BV1074" s="401" t="n">
        <v>186</v>
      </c>
      <c r="BW1074" s="401" t="n">
        <v>11</v>
      </c>
      <c r="BX1074" s="401" t="n">
        <v>82</v>
      </c>
      <c r="BY1074" s="401" t="n">
        <v>38</v>
      </c>
      <c r="BZ1074" s="401" t="n">
        <v>107</v>
      </c>
      <c r="CA1074" s="401" t="n">
        <v>61</v>
      </c>
      <c r="CB1074" s="401" t="n">
        <v>196</v>
      </c>
      <c r="CC1074" s="401" t="n">
        <v>179</v>
      </c>
      <c r="CD1074" s="401" t="n">
        <v>90</v>
      </c>
      <c r="CE1074" s="401" t="n">
        <v>26</v>
      </c>
      <c r="CF1074" s="401" t="n">
        <v>195</v>
      </c>
      <c r="CG1074" s="401" t="n">
        <v>6</v>
      </c>
      <c r="CH1074" s="401" t="n">
        <v>159</v>
      </c>
      <c r="CI1074" s="401" t="n">
        <v>189</v>
      </c>
      <c r="CJ1074" s="401" t="n">
        <v>152</v>
      </c>
      <c r="CK1074" s="401" t="n">
        <v>1</v>
      </c>
      <c r="CL1074" s="401" t="n">
        <v>58</v>
      </c>
      <c r="CM1074" s="401" t="n">
        <v>23</v>
      </c>
      <c r="CN1074" s="401" t="n">
        <v>83</v>
      </c>
      <c r="CO1074" s="401" t="n">
        <v>137</v>
      </c>
      <c r="CP1074" s="401" t="n">
        <v>10</v>
      </c>
      <c r="CQ1074" s="401" t="n">
        <v>98</v>
      </c>
      <c r="CR1074" s="401" t="n">
        <v>207</v>
      </c>
      <c r="CS1074" s="401" t="n">
        <v>13</v>
      </c>
      <c r="CT1074" s="401" t="n">
        <v>59</v>
      </c>
      <c r="CU1074" s="401" t="n">
        <v>75</v>
      </c>
      <c r="CV1074" s="401" t="n">
        <v>181</v>
      </c>
      <c r="CW1074" s="401" t="n">
        <v>112</v>
      </c>
      <c r="CX1074" s="401" t="n">
        <v>210</v>
      </c>
      <c r="CY1074" s="401" t="n">
        <v>79</v>
      </c>
      <c r="CZ1074" s="401" t="n">
        <v>45</v>
      </c>
      <c r="DA1074" s="401" t="n">
        <v>94</v>
      </c>
      <c r="DB1074" s="401" t="n">
        <v>69</v>
      </c>
      <c r="DC1074" s="401" t="n">
        <v>64</v>
      </c>
      <c r="DD1074" s="401" t="n">
        <v>135</v>
      </c>
      <c r="DE1074" s="401" t="n">
        <v>123</v>
      </c>
      <c r="DF1074" s="401" t="n">
        <v>27</v>
      </c>
      <c r="DG1074" s="401" t="n">
        <v>202</v>
      </c>
      <c r="DH1074" s="401" t="n">
        <v>169</v>
      </c>
      <c r="DI1074" s="401" t="n">
        <v>25</v>
      </c>
      <c r="DJ1074" s="401" t="n">
        <v>111</v>
      </c>
      <c r="DK1074" s="401" t="n">
        <v>12</v>
      </c>
      <c r="DL1074" s="401" t="n">
        <v>5</v>
      </c>
      <c r="DM1074" s="401" t="n">
        <v>184</v>
      </c>
      <c r="DN1074" s="401" t="n">
        <v>120</v>
      </c>
      <c r="DO1074" s="401" t="n">
        <v>161</v>
      </c>
      <c r="DP1074" s="401" t="n">
        <v>187</v>
      </c>
      <c r="DQ1074" s="401" t="n">
        <v>175</v>
      </c>
      <c r="DR1074" s="401" t="n">
        <v>216</v>
      </c>
      <c r="DS1074" s="401" t="n">
        <v>150</v>
      </c>
      <c r="DT1074" s="401" t="n">
        <v>212</v>
      </c>
      <c r="DU1074" s="401" t="n">
        <v>73</v>
      </c>
      <c r="DV1074" s="401" t="n">
        <v>109</v>
      </c>
      <c r="DW1074" s="401" t="n">
        <v>165</v>
      </c>
      <c r="DX1074" s="401" t="n">
        <v>4</v>
      </c>
      <c r="DY1074" s="401" t="n">
        <v>113</v>
      </c>
      <c r="DZ1074" s="401" t="n">
        <v>19</v>
      </c>
      <c r="EA1074" s="401" t="n">
        <v>203</v>
      </c>
      <c r="EB1074" s="401" t="n">
        <v>116</v>
      </c>
      <c r="EC1074" s="401" t="n">
        <v>106</v>
      </c>
      <c r="ED1074" s="401" t="n">
        <v>91</v>
      </c>
      <c r="EE1074" s="401" t="n">
        <v>7</v>
      </c>
      <c r="EF1074" s="401" t="n">
        <v>170</v>
      </c>
      <c r="EG1074" s="401" t="n">
        <v>173</v>
      </c>
      <c r="EH1074" s="401" t="n">
        <v>70</v>
      </c>
      <c r="EI1074" s="401" t="n">
        <v>86</v>
      </c>
      <c r="EJ1074" s="401" t="n">
        <v>96</v>
      </c>
      <c r="EK1074" s="401" t="n">
        <v>63</v>
      </c>
      <c r="EL1074" s="401" t="n">
        <v>130</v>
      </c>
      <c r="EM1074" s="401" t="n">
        <v>44</v>
      </c>
      <c r="EN1074" s="401" t="n">
        <v>118</v>
      </c>
      <c r="EO1074" s="401" t="n">
        <v>182</v>
      </c>
      <c r="EP1074" s="401" t="n">
        <v>140</v>
      </c>
      <c r="EQ1074" s="401" t="n">
        <v>121</v>
      </c>
      <c r="ER1074" s="401" t="n">
        <v>110</v>
      </c>
      <c r="ES1074" s="401" t="n">
        <v>46</v>
      </c>
      <c r="ET1074" s="401" t="n">
        <v>131</v>
      </c>
      <c r="EU1074" s="401" t="n">
        <v>129</v>
      </c>
      <c r="EV1074" s="401" t="n">
        <v>33</v>
      </c>
      <c r="EW1074" s="401" t="n">
        <v>77</v>
      </c>
      <c r="EX1074" s="401" t="n">
        <v>177</v>
      </c>
      <c r="EY1074" s="401" t="n">
        <v>201</v>
      </c>
      <c r="EZ1074" s="401" t="n">
        <v>144</v>
      </c>
      <c r="FA1074" s="401" t="n">
        <v>24</v>
      </c>
      <c r="FB1074" s="401" t="n">
        <v>16</v>
      </c>
      <c r="FC1074" s="401" t="n">
        <v>136</v>
      </c>
      <c r="FD1074" s="401" t="n">
        <v>74</v>
      </c>
      <c r="FE1074" s="401" t="n">
        <v>39</v>
      </c>
      <c r="FF1074" s="401" t="n">
        <v>154</v>
      </c>
      <c r="FG1074" s="401" t="n">
        <v>209</v>
      </c>
      <c r="FH1074" s="401" t="n">
        <v>87</v>
      </c>
      <c r="FI1074" s="401" t="n">
        <v>103</v>
      </c>
      <c r="FJ1074" s="401" t="n">
        <v>80</v>
      </c>
      <c r="FK1074" s="401" t="n">
        <v>115</v>
      </c>
      <c r="FL1074" s="401" t="n">
        <v>36</v>
      </c>
      <c r="FM1074" s="401" t="n">
        <v>193</v>
      </c>
      <c r="FN1074" s="401" t="n">
        <v>22</v>
      </c>
      <c r="FO1074" s="401" t="n">
        <v>205</v>
      </c>
      <c r="FP1074" s="401" t="n">
        <v>188</v>
      </c>
      <c r="FQ1074" s="401" t="n">
        <v>15</v>
      </c>
      <c r="FR1074" s="401" t="n">
        <v>28</v>
      </c>
      <c r="FS1074" s="401" t="n">
        <v>76</v>
      </c>
      <c r="FT1074" s="401" t="n">
        <v>14</v>
      </c>
      <c r="FU1074" s="401" t="n">
        <v>95</v>
      </c>
      <c r="FV1074" s="401" t="n">
        <v>72</v>
      </c>
      <c r="FW1074" s="401" t="n">
        <v>108</v>
      </c>
      <c r="FX1074" s="401" t="n">
        <v>163</v>
      </c>
      <c r="FY1074" s="401" t="n">
        <v>217</v>
      </c>
      <c r="FZ1074" s="401" t="n">
        <v>148</v>
      </c>
      <c r="GA1074" s="401" t="n">
        <v>127</v>
      </c>
      <c r="GB1074" s="401" t="n">
        <v>172</v>
      </c>
      <c r="GC1074" s="401" t="n">
        <v>199</v>
      </c>
      <c r="GD1074" s="401" t="n">
        <v>92</v>
      </c>
      <c r="GE1074" s="401" t="n">
        <v>139</v>
      </c>
      <c r="GF1074" s="401" t="n">
        <v>35</v>
      </c>
      <c r="GG1074" s="401" t="n">
        <v>37</v>
      </c>
      <c r="GH1074" s="401" t="n">
        <v>141</v>
      </c>
      <c r="GI1074" s="401" t="n">
        <v>60</v>
      </c>
      <c r="GJ1074" s="401" t="n">
        <v>171</v>
      </c>
      <c r="GK1074" s="401" t="n">
        <v>166</v>
      </c>
      <c r="GL1074" s="401" t="n">
        <v>215</v>
      </c>
      <c r="GM1074" s="401" t="n">
        <v>126</v>
      </c>
      <c r="GN1074" s="401" t="n">
        <v>122</v>
      </c>
      <c r="GO1074" s="401" t="n">
        <v>20</v>
      </c>
      <c r="GP1074" s="401" t="n">
        <v>213</v>
      </c>
      <c r="GQ1074" s="401" t="n">
        <v>101</v>
      </c>
      <c r="GR1074" s="401" t="n">
        <v>143</v>
      </c>
      <c r="GS1074" s="401" t="n">
        <v>164</v>
      </c>
      <c r="GT1074" s="401" t="n">
        <v>155</v>
      </c>
      <c r="GU1074" s="401" t="n">
        <v>174</v>
      </c>
      <c r="GV1074" s="401" t="n">
        <v>198</v>
      </c>
      <c r="GW1074" s="401" t="n">
        <v>62</v>
      </c>
      <c r="GX1074" s="401" t="n">
        <v>211</v>
      </c>
      <c r="GY1074" s="401" t="n">
        <v>18</v>
      </c>
      <c r="GZ1074" s="401" t="n">
        <v>97</v>
      </c>
      <c r="HA1074" s="401" t="n">
        <v>42</v>
      </c>
      <c r="HB1074" s="401" t="n">
        <v>49</v>
      </c>
      <c r="HC1074" s="401" t="n">
        <v>145</v>
      </c>
      <c r="HD1074" s="401" t="n">
        <v>85</v>
      </c>
      <c r="HE1074" s="401" t="n">
        <v>197</v>
      </c>
      <c r="HF1074" s="401" t="n">
        <v>88</v>
      </c>
      <c r="HH1074" s="401" t="n">
        <v>53</v>
      </c>
      <c r="HI1074" s="401" t="n">
        <v>156</v>
      </c>
      <c r="HJ1074" s="401" t="n">
        <v>162</v>
      </c>
      <c r="HK1074" s="401" t="n">
        <v>153</v>
      </c>
      <c r="HM1074" s="401" t="n">
        <v>167</v>
      </c>
      <c r="HN1074" s="401" t="n">
        <v>105</v>
      </c>
      <c r="HO1074" s="401" t="n">
        <v>66</v>
      </c>
      <c r="HP1074" s="401" t="n">
        <v>31</v>
      </c>
    </row>
    <row r="1075" customFormat="false" ht="12.75" hidden="false" customHeight="false" outlineLevel="0" collapsed="false">
      <c r="E1075" s="401" t="s">
        <v>227</v>
      </c>
      <c r="F1075" s="401" t="n">
        <v>174</v>
      </c>
      <c r="G1075" s="401" t="n">
        <v>208</v>
      </c>
      <c r="H1075" s="401" t="n">
        <v>141</v>
      </c>
      <c r="I1075" s="401" t="n">
        <v>95</v>
      </c>
      <c r="J1075" s="401" t="n">
        <v>8</v>
      </c>
      <c r="K1075" s="401" t="n">
        <v>58</v>
      </c>
      <c r="L1075" s="401" t="n">
        <v>108</v>
      </c>
      <c r="M1075" s="401" t="n">
        <v>64</v>
      </c>
      <c r="N1075" s="401" t="n">
        <v>36</v>
      </c>
      <c r="O1075" s="401" t="n">
        <v>197</v>
      </c>
      <c r="P1075" s="401" t="n">
        <v>198</v>
      </c>
      <c r="Q1075" s="401" t="n">
        <v>4</v>
      </c>
      <c r="R1075" s="401" t="n">
        <v>27</v>
      </c>
      <c r="S1075" s="401" t="n">
        <v>92</v>
      </c>
      <c r="T1075" s="401" t="n">
        <v>178</v>
      </c>
      <c r="U1075" s="401" t="n">
        <v>75</v>
      </c>
      <c r="V1075" s="401" t="n">
        <v>41</v>
      </c>
      <c r="W1075" s="401" t="n">
        <v>169</v>
      </c>
      <c r="X1075" s="401" t="n">
        <v>126</v>
      </c>
      <c r="Y1075" s="401" t="n">
        <v>144</v>
      </c>
      <c r="Z1075" s="401" t="n">
        <v>199</v>
      </c>
      <c r="AA1075" s="401" t="n">
        <v>46</v>
      </c>
      <c r="AB1075" s="401" t="n">
        <v>85</v>
      </c>
      <c r="AC1075" s="401" t="n">
        <v>112</v>
      </c>
      <c r="AD1075" s="401" t="n">
        <v>106</v>
      </c>
      <c r="AE1075" s="401" t="n">
        <v>105</v>
      </c>
      <c r="AF1075" s="401" t="n">
        <v>39</v>
      </c>
      <c r="AG1075" s="401" t="n">
        <v>125</v>
      </c>
      <c r="AH1075" s="401" t="n">
        <v>53</v>
      </c>
      <c r="AI1075" s="401" t="n">
        <v>107</v>
      </c>
      <c r="AJ1075" s="401" t="n">
        <v>15</v>
      </c>
      <c r="AK1075" s="401" t="n">
        <v>145</v>
      </c>
      <c r="AL1075" s="401" t="n">
        <v>91</v>
      </c>
      <c r="AM1075" s="401" t="n">
        <v>3</v>
      </c>
      <c r="AN1075" s="401" t="n">
        <v>99</v>
      </c>
      <c r="AO1075" s="401" t="n">
        <v>44</v>
      </c>
      <c r="AP1075" s="401" t="n">
        <v>163</v>
      </c>
      <c r="AQ1075" s="401" t="n">
        <v>32</v>
      </c>
      <c r="AR1075" s="401" t="n">
        <v>206</v>
      </c>
      <c r="AS1075" s="401" t="n">
        <v>167</v>
      </c>
      <c r="AT1075" s="401" t="n">
        <v>59</v>
      </c>
      <c r="AU1075" s="401" t="n">
        <v>50</v>
      </c>
      <c r="AV1075" s="401" t="n">
        <v>80</v>
      </c>
      <c r="AW1075" s="401" t="n">
        <v>156</v>
      </c>
      <c r="AX1075" s="401" t="n">
        <v>18</v>
      </c>
      <c r="AY1075" s="401" t="n">
        <v>155</v>
      </c>
      <c r="AZ1075" s="401" t="n">
        <v>28</v>
      </c>
      <c r="BA1075" s="401" t="n">
        <v>215</v>
      </c>
      <c r="BB1075" s="401" t="n">
        <v>17</v>
      </c>
      <c r="BC1075" s="401" t="n">
        <v>38</v>
      </c>
      <c r="BD1075" s="401" t="n">
        <v>118</v>
      </c>
      <c r="BE1075" s="401" t="n">
        <v>209</v>
      </c>
      <c r="BF1075" s="401" t="n">
        <v>69</v>
      </c>
      <c r="BG1075" s="401" t="n">
        <v>137</v>
      </c>
      <c r="BH1075" s="401" t="n">
        <v>33</v>
      </c>
      <c r="BI1075" s="401" t="n">
        <v>153</v>
      </c>
      <c r="BJ1075" s="401" t="n">
        <v>43</v>
      </c>
      <c r="BK1075" s="401" t="n">
        <v>67</v>
      </c>
      <c r="BL1075" s="401" t="n">
        <v>23</v>
      </c>
      <c r="BM1075" s="401" t="n">
        <v>202</v>
      </c>
      <c r="BN1075" s="401" t="n">
        <v>177</v>
      </c>
      <c r="BO1075" s="401" t="n">
        <v>103</v>
      </c>
      <c r="BP1075" s="401" t="n">
        <v>81</v>
      </c>
      <c r="BQ1075" s="401" t="n">
        <v>205</v>
      </c>
      <c r="BR1075" s="401" t="n">
        <v>61</v>
      </c>
      <c r="BS1075" s="401" t="n">
        <v>25</v>
      </c>
      <c r="BT1075" s="401" t="n">
        <v>159</v>
      </c>
      <c r="BU1075" s="401" t="n">
        <v>84</v>
      </c>
      <c r="BV1075" s="401" t="n">
        <v>147</v>
      </c>
      <c r="BW1075" s="401" t="n">
        <v>101</v>
      </c>
      <c r="BX1075" s="401" t="n">
        <v>10</v>
      </c>
      <c r="BY1075" s="401" t="n">
        <v>73</v>
      </c>
      <c r="BZ1075" s="401" t="n">
        <v>151</v>
      </c>
      <c r="CA1075" s="401" t="n">
        <v>127</v>
      </c>
      <c r="CB1075" s="401" t="n">
        <v>171</v>
      </c>
      <c r="CC1075" s="401" t="n">
        <v>70</v>
      </c>
      <c r="CD1075" s="401" t="n">
        <v>134</v>
      </c>
      <c r="CE1075" s="401" t="n">
        <v>181</v>
      </c>
      <c r="CF1075" s="401" t="n">
        <v>60</v>
      </c>
      <c r="CG1075" s="401" t="n">
        <v>14</v>
      </c>
      <c r="CH1075" s="401" t="n">
        <v>49</v>
      </c>
      <c r="CI1075" s="401" t="n">
        <v>200</v>
      </c>
      <c r="CJ1075" s="401" t="n">
        <v>96</v>
      </c>
      <c r="CK1075" s="401" t="n">
        <v>188</v>
      </c>
      <c r="CL1075" s="401" t="n">
        <v>129</v>
      </c>
      <c r="CM1075" s="401" t="n">
        <v>88</v>
      </c>
      <c r="CN1075" s="401" t="n">
        <v>55</v>
      </c>
      <c r="CO1075" s="401" t="n">
        <v>117</v>
      </c>
      <c r="CP1075" s="401" t="n">
        <v>47</v>
      </c>
      <c r="CQ1075" s="401" t="n">
        <v>63</v>
      </c>
      <c r="CR1075" s="401" t="n">
        <v>195</v>
      </c>
      <c r="CS1075" s="401" t="n">
        <v>11</v>
      </c>
      <c r="CT1075" s="401" t="n">
        <v>87</v>
      </c>
      <c r="CU1075" s="401" t="n">
        <v>51</v>
      </c>
      <c r="CV1075" s="401" t="n">
        <v>173</v>
      </c>
      <c r="CW1075" s="401" t="n">
        <v>212</v>
      </c>
      <c r="CX1075" s="401" t="n">
        <v>158</v>
      </c>
      <c r="CY1075" s="401" t="n">
        <v>111</v>
      </c>
      <c r="CZ1075" s="401" t="n">
        <v>143</v>
      </c>
      <c r="DA1075" s="401" t="n">
        <v>191</v>
      </c>
      <c r="DB1075" s="401" t="n">
        <v>165</v>
      </c>
      <c r="DC1075" s="401" t="n">
        <v>89</v>
      </c>
      <c r="DD1075" s="401" t="n">
        <v>5</v>
      </c>
      <c r="DE1075" s="401" t="n">
        <v>122</v>
      </c>
      <c r="DF1075" s="401" t="n">
        <v>136</v>
      </c>
      <c r="DG1075" s="401" t="n">
        <v>90</v>
      </c>
      <c r="DH1075" s="401" t="n">
        <v>164</v>
      </c>
      <c r="DI1075" s="401" t="n">
        <v>182</v>
      </c>
      <c r="DJ1075" s="401" t="n">
        <v>76</v>
      </c>
      <c r="DK1075" s="401" t="n">
        <v>83</v>
      </c>
      <c r="DL1075" s="401" t="n">
        <v>9</v>
      </c>
      <c r="DM1075" s="401" t="n">
        <v>93</v>
      </c>
      <c r="DN1075" s="401" t="n">
        <v>160</v>
      </c>
      <c r="DO1075" s="401" t="n">
        <v>187</v>
      </c>
      <c r="DP1075" s="401" t="n">
        <v>210</v>
      </c>
      <c r="DQ1075" s="401" t="n">
        <v>19</v>
      </c>
      <c r="DR1075" s="401" t="n">
        <v>78</v>
      </c>
      <c r="DS1075" s="401" t="n">
        <v>57</v>
      </c>
      <c r="DT1075" s="401" t="n">
        <v>166</v>
      </c>
      <c r="DU1075" s="401" t="n">
        <v>148</v>
      </c>
      <c r="DV1075" s="401" t="n">
        <v>113</v>
      </c>
      <c r="DW1075" s="401" t="n">
        <v>56</v>
      </c>
      <c r="DX1075" s="401" t="n">
        <v>12</v>
      </c>
      <c r="DY1075" s="401" t="n">
        <v>77</v>
      </c>
      <c r="DZ1075" s="401" t="n">
        <v>203</v>
      </c>
      <c r="EA1075" s="401" t="n">
        <v>54</v>
      </c>
      <c r="EB1075" s="401" t="n">
        <v>201</v>
      </c>
      <c r="EC1075" s="401" t="n">
        <v>42</v>
      </c>
      <c r="ED1075" s="401" t="n">
        <v>142</v>
      </c>
      <c r="EE1075" s="401" t="n">
        <v>16</v>
      </c>
      <c r="EF1075" s="401" t="n">
        <v>98</v>
      </c>
      <c r="EG1075" s="401" t="n">
        <v>110</v>
      </c>
      <c r="EH1075" s="401" t="n">
        <v>31</v>
      </c>
      <c r="EI1075" s="401" t="n">
        <v>68</v>
      </c>
      <c r="EJ1075" s="401" t="n">
        <v>86</v>
      </c>
      <c r="EK1075" s="401" t="n">
        <v>120</v>
      </c>
      <c r="EL1075" s="401" t="n">
        <v>217</v>
      </c>
      <c r="EM1075" s="401" t="n">
        <v>6</v>
      </c>
      <c r="EN1075" s="401" t="n">
        <v>72</v>
      </c>
      <c r="EO1075" s="401" t="n">
        <v>114</v>
      </c>
      <c r="EP1075" s="401" t="n">
        <v>45</v>
      </c>
      <c r="EQ1075" s="401" t="n">
        <v>128</v>
      </c>
      <c r="ER1075" s="401" t="n">
        <v>22</v>
      </c>
      <c r="ES1075" s="401" t="n">
        <v>82</v>
      </c>
      <c r="ET1075" s="401" t="n">
        <v>116</v>
      </c>
      <c r="EU1075" s="401" t="n">
        <v>79</v>
      </c>
      <c r="EV1075" s="401" t="n">
        <v>119</v>
      </c>
      <c r="EW1075" s="401" t="n">
        <v>65</v>
      </c>
      <c r="EX1075" s="401" t="n">
        <v>162</v>
      </c>
      <c r="EY1075" s="401" t="n">
        <v>138</v>
      </c>
      <c r="EZ1075" s="401" t="n">
        <v>100</v>
      </c>
      <c r="FA1075" s="401" t="n">
        <v>186</v>
      </c>
      <c r="FB1075" s="401" t="n">
        <v>154</v>
      </c>
      <c r="FC1075" s="401" t="n">
        <v>216</v>
      </c>
      <c r="FD1075" s="401" t="n">
        <v>13</v>
      </c>
      <c r="FE1075" s="401" t="n">
        <v>172</v>
      </c>
      <c r="FF1075" s="401" t="n">
        <v>161</v>
      </c>
      <c r="FG1075" s="401" t="n">
        <v>157</v>
      </c>
      <c r="FH1075" s="401" t="n">
        <v>190</v>
      </c>
      <c r="FI1075" s="401" t="n">
        <v>102</v>
      </c>
      <c r="FJ1075" s="401" t="n">
        <v>130</v>
      </c>
      <c r="FK1075" s="401" t="n">
        <v>175</v>
      </c>
      <c r="FL1075" s="401" t="n">
        <v>104</v>
      </c>
      <c r="FM1075" s="401" t="n">
        <v>192</v>
      </c>
      <c r="FN1075" s="401" t="n">
        <v>21</v>
      </c>
      <c r="FO1075" s="401" t="n">
        <v>185</v>
      </c>
      <c r="FP1075" s="401" t="n">
        <v>135</v>
      </c>
      <c r="FQ1075" s="401" t="n">
        <v>146</v>
      </c>
      <c r="FR1075" s="401" t="n">
        <v>214</v>
      </c>
      <c r="FS1075" s="401" t="n">
        <v>26</v>
      </c>
      <c r="FT1075" s="401" t="n">
        <v>62</v>
      </c>
      <c r="FU1075" s="401" t="n">
        <v>48</v>
      </c>
      <c r="FV1075" s="401" t="n">
        <v>24</v>
      </c>
      <c r="FW1075" s="401" t="n">
        <v>170</v>
      </c>
      <c r="FX1075" s="401" t="n">
        <v>109</v>
      </c>
      <c r="FY1075" s="401" t="n">
        <v>189</v>
      </c>
      <c r="FZ1075" s="401" t="n">
        <v>194</v>
      </c>
      <c r="GA1075" s="401" t="n">
        <v>196</v>
      </c>
      <c r="GB1075" s="401" t="n">
        <v>52</v>
      </c>
      <c r="GC1075" s="401" t="n">
        <v>97</v>
      </c>
      <c r="GD1075" s="401" t="n">
        <v>94</v>
      </c>
      <c r="GE1075" s="401" t="n">
        <v>168</v>
      </c>
      <c r="GF1075" s="401" t="n">
        <v>139</v>
      </c>
      <c r="GG1075" s="401" t="n">
        <v>152</v>
      </c>
      <c r="GH1075" s="401" t="n">
        <v>207</v>
      </c>
      <c r="GI1075" s="401" t="n">
        <v>37</v>
      </c>
      <c r="GJ1075" s="401" t="n">
        <v>213</v>
      </c>
      <c r="GK1075" s="401" t="n">
        <v>180</v>
      </c>
      <c r="GL1075" s="401" t="n">
        <v>131</v>
      </c>
      <c r="GM1075" s="401" t="n">
        <v>29</v>
      </c>
      <c r="GN1075" s="401" t="n">
        <v>115</v>
      </c>
      <c r="GO1075" s="401" t="n">
        <v>150</v>
      </c>
      <c r="GP1075" s="401" t="n">
        <v>132</v>
      </c>
      <c r="GQ1075" s="401" t="n">
        <v>183</v>
      </c>
      <c r="GR1075" s="401" t="n">
        <v>1</v>
      </c>
      <c r="GS1075" s="401" t="n">
        <v>184</v>
      </c>
      <c r="GT1075" s="401" t="n">
        <v>133</v>
      </c>
      <c r="GU1075" s="401" t="n">
        <v>149</v>
      </c>
      <c r="GV1075" s="401" t="n">
        <v>121</v>
      </c>
      <c r="GW1075" s="401" t="n">
        <v>179</v>
      </c>
      <c r="GX1075" s="401" t="n">
        <v>193</v>
      </c>
      <c r="GY1075" s="401" t="n">
        <v>124</v>
      </c>
      <c r="GZ1075" s="401" t="n">
        <v>20</v>
      </c>
      <c r="HA1075" s="401" t="n">
        <v>211</v>
      </c>
      <c r="HB1075" s="401" t="n">
        <v>66</v>
      </c>
      <c r="HC1075" s="401" t="n">
        <v>40</v>
      </c>
      <c r="HD1075" s="401" t="n">
        <v>35</v>
      </c>
      <c r="HE1075" s="401" t="n">
        <v>71</v>
      </c>
      <c r="HF1075" s="401" t="n">
        <v>7</v>
      </c>
      <c r="HH1075" s="401" t="n">
        <v>74</v>
      </c>
      <c r="HI1075" s="401" t="n">
        <v>176</v>
      </c>
      <c r="HJ1075" s="401" t="n">
        <v>204</v>
      </c>
      <c r="HK1075" s="401" t="n">
        <v>2</v>
      </c>
      <c r="HM1075" s="401" t="n">
        <v>34</v>
      </c>
      <c r="HN1075" s="401" t="n">
        <v>123</v>
      </c>
      <c r="HO1075" s="401" t="n">
        <v>140</v>
      </c>
      <c r="HP1075" s="401" t="n">
        <v>30</v>
      </c>
    </row>
    <row r="1077" customFormat="false" ht="12.75" hidden="false" customHeight="false" outlineLevel="0" collapsed="false">
      <c r="D1077" s="446" t="n">
        <v>218</v>
      </c>
      <c r="E1077" s="39" t="s">
        <v>250</v>
      </c>
    </row>
    <row r="1078" customFormat="false" ht="12.75" hidden="false" customHeight="false" outlineLevel="0" collapsed="false">
      <c r="E1078" s="401" t="s">
        <v>198</v>
      </c>
      <c r="F1078" s="401" t="n">
        <v>1</v>
      </c>
      <c r="G1078" s="401" t="n">
        <v>2</v>
      </c>
      <c r="H1078" s="401" t="n">
        <v>3</v>
      </c>
      <c r="I1078" s="401" t="n">
        <v>4</v>
      </c>
      <c r="J1078" s="401" t="n">
        <v>5</v>
      </c>
      <c r="K1078" s="401" t="n">
        <v>6</v>
      </c>
      <c r="L1078" s="401" t="n">
        <v>7</v>
      </c>
      <c r="M1078" s="401" t="n">
        <v>8</v>
      </c>
      <c r="N1078" s="401" t="n">
        <v>9</v>
      </c>
      <c r="O1078" s="401" t="n">
        <v>10</v>
      </c>
      <c r="P1078" s="401" t="n">
        <v>11</v>
      </c>
      <c r="Q1078" s="401" t="n">
        <v>12</v>
      </c>
      <c r="R1078" s="401" t="n">
        <v>13</v>
      </c>
      <c r="S1078" s="401" t="n">
        <v>14</v>
      </c>
      <c r="T1078" s="401" t="n">
        <v>15</v>
      </c>
      <c r="U1078" s="401" t="n">
        <v>16</v>
      </c>
      <c r="V1078" s="401" t="n">
        <v>17</v>
      </c>
      <c r="W1078" s="401" t="n">
        <v>18</v>
      </c>
      <c r="X1078" s="401" t="n">
        <v>19</v>
      </c>
      <c r="Y1078" s="401" t="n">
        <v>20</v>
      </c>
      <c r="Z1078" s="401" t="n">
        <v>21</v>
      </c>
      <c r="AA1078" s="401" t="n">
        <v>22</v>
      </c>
      <c r="AB1078" s="401" t="n">
        <v>23</v>
      </c>
      <c r="AC1078" s="401" t="n">
        <v>24</v>
      </c>
      <c r="AD1078" s="401" t="n">
        <v>25</v>
      </c>
      <c r="AE1078" s="401" t="n">
        <v>26</v>
      </c>
      <c r="AF1078" s="401" t="n">
        <v>27</v>
      </c>
      <c r="AG1078" s="401" t="n">
        <v>28</v>
      </c>
      <c r="AH1078" s="401" t="n">
        <v>29</v>
      </c>
      <c r="AI1078" s="401" t="n">
        <v>30</v>
      </c>
      <c r="AJ1078" s="401" t="n">
        <v>31</v>
      </c>
      <c r="AK1078" s="401" t="n">
        <v>32</v>
      </c>
      <c r="AL1078" s="401" t="n">
        <v>33</v>
      </c>
      <c r="AM1078" s="401" t="n">
        <v>34</v>
      </c>
      <c r="AN1078" s="401" t="n">
        <v>35</v>
      </c>
      <c r="AO1078" s="401" t="n">
        <v>36</v>
      </c>
      <c r="AP1078" s="401" t="n">
        <v>37</v>
      </c>
      <c r="AQ1078" s="401" t="n">
        <v>38</v>
      </c>
      <c r="AR1078" s="401" t="n">
        <v>39</v>
      </c>
      <c r="AS1078" s="401" t="n">
        <v>40</v>
      </c>
      <c r="AT1078" s="401" t="n">
        <v>41</v>
      </c>
      <c r="AU1078" s="401" t="n">
        <v>42</v>
      </c>
      <c r="AV1078" s="401" t="n">
        <v>43</v>
      </c>
      <c r="AW1078" s="401" t="n">
        <v>44</v>
      </c>
      <c r="AX1078" s="401" t="n">
        <v>45</v>
      </c>
      <c r="AY1078" s="401" t="n">
        <v>46</v>
      </c>
      <c r="AZ1078" s="401" t="n">
        <v>47</v>
      </c>
      <c r="BA1078" s="401" t="n">
        <v>48</v>
      </c>
      <c r="BB1078" s="401" t="n">
        <v>49</v>
      </c>
      <c r="BC1078" s="401" t="n">
        <v>50</v>
      </c>
      <c r="BD1078" s="401" t="n">
        <v>51</v>
      </c>
      <c r="BE1078" s="401" t="n">
        <v>52</v>
      </c>
      <c r="BF1078" s="401" t="n">
        <v>53</v>
      </c>
      <c r="BG1078" s="401" t="n">
        <v>54</v>
      </c>
      <c r="BH1078" s="401" t="n">
        <v>55</v>
      </c>
      <c r="BI1078" s="401" t="n">
        <v>56</v>
      </c>
      <c r="BJ1078" s="401" t="n">
        <v>57</v>
      </c>
      <c r="BK1078" s="401" t="n">
        <v>58</v>
      </c>
      <c r="BL1078" s="401" t="n">
        <v>59</v>
      </c>
      <c r="BM1078" s="401" t="n">
        <v>60</v>
      </c>
      <c r="BN1078" s="401" t="n">
        <v>61</v>
      </c>
      <c r="BO1078" s="401" t="n">
        <v>62</v>
      </c>
      <c r="BP1078" s="401" t="n">
        <v>63</v>
      </c>
      <c r="BQ1078" s="401" t="n">
        <v>64</v>
      </c>
      <c r="BR1078" s="401" t="n">
        <v>65</v>
      </c>
      <c r="BS1078" s="401" t="n">
        <v>66</v>
      </c>
      <c r="BT1078" s="401" t="n">
        <v>67</v>
      </c>
      <c r="BU1078" s="401" t="n">
        <v>68</v>
      </c>
      <c r="BV1078" s="401" t="n">
        <v>69</v>
      </c>
      <c r="BW1078" s="401" t="n">
        <v>70</v>
      </c>
      <c r="BX1078" s="401" t="n">
        <v>71</v>
      </c>
      <c r="BY1078" s="401" t="n">
        <v>72</v>
      </c>
      <c r="BZ1078" s="401" t="n">
        <v>73</v>
      </c>
      <c r="CA1078" s="401" t="n">
        <v>74</v>
      </c>
      <c r="CB1078" s="401" t="n">
        <v>75</v>
      </c>
      <c r="CC1078" s="401" t="n">
        <v>76</v>
      </c>
      <c r="CD1078" s="401" t="n">
        <v>77</v>
      </c>
      <c r="CE1078" s="401" t="n">
        <v>78</v>
      </c>
      <c r="CF1078" s="401" t="n">
        <v>79</v>
      </c>
      <c r="CG1078" s="401" t="n">
        <v>80</v>
      </c>
      <c r="CH1078" s="401" t="n">
        <v>81</v>
      </c>
      <c r="CI1078" s="401" t="n">
        <v>82</v>
      </c>
      <c r="CJ1078" s="401" t="n">
        <v>83</v>
      </c>
      <c r="CK1078" s="401" t="n">
        <v>84</v>
      </c>
      <c r="CL1078" s="401" t="n">
        <v>85</v>
      </c>
      <c r="CM1078" s="401" t="n">
        <v>86</v>
      </c>
      <c r="CN1078" s="401" t="n">
        <v>87</v>
      </c>
      <c r="CO1078" s="401" t="n">
        <v>88</v>
      </c>
      <c r="CP1078" s="401" t="n">
        <v>89</v>
      </c>
      <c r="CQ1078" s="401" t="n">
        <v>90</v>
      </c>
      <c r="CR1078" s="401" t="n">
        <v>91</v>
      </c>
      <c r="CS1078" s="401" t="n">
        <v>92</v>
      </c>
      <c r="CT1078" s="401" t="n">
        <v>93</v>
      </c>
      <c r="CU1078" s="401" t="n">
        <v>94</v>
      </c>
      <c r="CV1078" s="401" t="n">
        <v>95</v>
      </c>
      <c r="CW1078" s="401" t="n">
        <v>96</v>
      </c>
      <c r="CX1078" s="401" t="n">
        <v>97</v>
      </c>
      <c r="CY1078" s="401" t="n">
        <v>98</v>
      </c>
      <c r="CZ1078" s="401" t="n">
        <v>99</v>
      </c>
      <c r="DA1078" s="401" t="n">
        <v>100</v>
      </c>
      <c r="DB1078" s="401" t="n">
        <v>101</v>
      </c>
      <c r="DC1078" s="401" t="n">
        <v>102</v>
      </c>
      <c r="DD1078" s="401" t="n">
        <v>103</v>
      </c>
      <c r="DE1078" s="401" t="n">
        <v>104</v>
      </c>
      <c r="DF1078" s="401" t="n">
        <v>105</v>
      </c>
      <c r="DG1078" s="401" t="n">
        <v>106</v>
      </c>
      <c r="DH1078" s="401" t="n">
        <v>107</v>
      </c>
      <c r="DI1078" s="401" t="n">
        <v>108</v>
      </c>
      <c r="DJ1078" s="401" t="n">
        <v>109</v>
      </c>
      <c r="DK1078" s="401" t="n">
        <v>110</v>
      </c>
      <c r="DL1078" s="401" t="n">
        <v>111</v>
      </c>
      <c r="DM1078" s="401" t="n">
        <v>112</v>
      </c>
      <c r="DN1078" s="401" t="n">
        <v>113</v>
      </c>
      <c r="DO1078" s="401" t="n">
        <v>114</v>
      </c>
      <c r="DP1078" s="401" t="n">
        <v>115</v>
      </c>
      <c r="DQ1078" s="401" t="n">
        <v>116</v>
      </c>
      <c r="DR1078" s="401" t="n">
        <v>117</v>
      </c>
      <c r="DS1078" s="401" t="n">
        <v>118</v>
      </c>
      <c r="DT1078" s="401" t="n">
        <v>119</v>
      </c>
      <c r="DU1078" s="401" t="n">
        <v>120</v>
      </c>
      <c r="DV1078" s="401" t="n">
        <v>121</v>
      </c>
      <c r="DW1078" s="401" t="n">
        <v>122</v>
      </c>
      <c r="DX1078" s="401" t="n">
        <v>123</v>
      </c>
      <c r="DY1078" s="401" t="n">
        <v>124</v>
      </c>
      <c r="DZ1078" s="401" t="n">
        <v>125</v>
      </c>
      <c r="EA1078" s="401" t="n">
        <v>126</v>
      </c>
      <c r="EB1078" s="401" t="n">
        <v>127</v>
      </c>
      <c r="EC1078" s="401" t="n">
        <v>128</v>
      </c>
      <c r="ED1078" s="401" t="n">
        <v>129</v>
      </c>
      <c r="EE1078" s="401" t="n">
        <v>130</v>
      </c>
      <c r="EF1078" s="401" t="n">
        <v>131</v>
      </c>
      <c r="EG1078" s="401" t="n">
        <v>132</v>
      </c>
      <c r="EH1078" s="401" t="n">
        <v>133</v>
      </c>
      <c r="EI1078" s="401" t="n">
        <v>134</v>
      </c>
      <c r="EJ1078" s="401" t="n">
        <v>135</v>
      </c>
      <c r="EK1078" s="401" t="n">
        <v>136</v>
      </c>
      <c r="EL1078" s="401" t="n">
        <v>137</v>
      </c>
      <c r="EM1078" s="401" t="n">
        <v>138</v>
      </c>
      <c r="EN1078" s="401" t="n">
        <v>139</v>
      </c>
      <c r="EO1078" s="401" t="n">
        <v>140</v>
      </c>
      <c r="EP1078" s="401" t="n">
        <v>141</v>
      </c>
      <c r="EQ1078" s="401" t="n">
        <v>142</v>
      </c>
      <c r="ER1078" s="401" t="n">
        <v>143</v>
      </c>
      <c r="ES1078" s="401" t="n">
        <v>144</v>
      </c>
      <c r="ET1078" s="401" t="n">
        <v>145</v>
      </c>
      <c r="EU1078" s="401" t="n">
        <v>146</v>
      </c>
      <c r="EV1078" s="401" t="n">
        <v>147</v>
      </c>
      <c r="EW1078" s="401" t="n">
        <v>148</v>
      </c>
      <c r="EX1078" s="401" t="n">
        <v>149</v>
      </c>
      <c r="EY1078" s="401" t="n">
        <v>150</v>
      </c>
      <c r="EZ1078" s="401" t="n">
        <v>151</v>
      </c>
      <c r="FA1078" s="401" t="n">
        <v>152</v>
      </c>
      <c r="FB1078" s="401" t="n">
        <v>153</v>
      </c>
      <c r="FC1078" s="401" t="n">
        <v>154</v>
      </c>
      <c r="FD1078" s="401" t="n">
        <v>155</v>
      </c>
      <c r="FE1078" s="401" t="n">
        <v>156</v>
      </c>
      <c r="FF1078" s="401" t="n">
        <v>157</v>
      </c>
      <c r="FG1078" s="401" t="n">
        <v>158</v>
      </c>
      <c r="FH1078" s="401" t="n">
        <v>159</v>
      </c>
      <c r="FI1078" s="401" t="n">
        <v>160</v>
      </c>
      <c r="FJ1078" s="401" t="n">
        <v>161</v>
      </c>
      <c r="FK1078" s="401" t="n">
        <v>162</v>
      </c>
      <c r="FL1078" s="401" t="n">
        <v>163</v>
      </c>
      <c r="FM1078" s="401" t="n">
        <v>164</v>
      </c>
      <c r="FN1078" s="401" t="n">
        <v>165</v>
      </c>
      <c r="FO1078" s="401" t="n">
        <v>166</v>
      </c>
      <c r="FP1078" s="401" t="n">
        <v>167</v>
      </c>
      <c r="FQ1078" s="401" t="n">
        <v>168</v>
      </c>
      <c r="FR1078" s="401" t="n">
        <v>169</v>
      </c>
      <c r="FS1078" s="401" t="n">
        <v>170</v>
      </c>
      <c r="FT1078" s="401" t="n">
        <v>171</v>
      </c>
      <c r="FU1078" s="401" t="n">
        <v>172</v>
      </c>
      <c r="FV1078" s="401" t="n">
        <v>173</v>
      </c>
      <c r="FW1078" s="401" t="n">
        <v>174</v>
      </c>
      <c r="FX1078" s="401" t="n">
        <v>175</v>
      </c>
      <c r="FY1078" s="401" t="n">
        <v>176</v>
      </c>
      <c r="FZ1078" s="401" t="n">
        <v>177</v>
      </c>
      <c r="GA1078" s="401" t="n">
        <v>178</v>
      </c>
      <c r="GB1078" s="401" t="n">
        <v>179</v>
      </c>
      <c r="GC1078" s="401" t="n">
        <v>180</v>
      </c>
      <c r="GD1078" s="401" t="n">
        <v>181</v>
      </c>
      <c r="GE1078" s="401" t="n">
        <v>182</v>
      </c>
      <c r="GF1078" s="401" t="n">
        <v>183</v>
      </c>
      <c r="GG1078" s="401" t="n">
        <v>184</v>
      </c>
      <c r="GH1078" s="401" t="n">
        <v>185</v>
      </c>
      <c r="GI1078" s="401" t="n">
        <v>186</v>
      </c>
      <c r="GJ1078" s="401" t="n">
        <v>187</v>
      </c>
      <c r="GK1078" s="401" t="n">
        <v>188</v>
      </c>
      <c r="GL1078" s="401" t="n">
        <v>189</v>
      </c>
      <c r="GM1078" s="401" t="n">
        <v>190</v>
      </c>
      <c r="GN1078" s="401" t="n">
        <v>191</v>
      </c>
      <c r="GO1078" s="401" t="n">
        <v>192</v>
      </c>
      <c r="GP1078" s="401" t="n">
        <v>193</v>
      </c>
      <c r="GQ1078" s="401" t="n">
        <v>194</v>
      </c>
      <c r="GR1078" s="401" t="n">
        <v>195</v>
      </c>
      <c r="GS1078" s="401" t="n">
        <v>196</v>
      </c>
      <c r="GT1078" s="401" t="n">
        <v>197</v>
      </c>
      <c r="GU1078" s="401" t="n">
        <v>198</v>
      </c>
      <c r="GV1078" s="401" t="n">
        <v>199</v>
      </c>
      <c r="GW1078" s="401" t="n">
        <v>200</v>
      </c>
      <c r="GX1078" s="401" t="n">
        <v>201</v>
      </c>
      <c r="GY1078" s="401" t="n">
        <v>202</v>
      </c>
      <c r="GZ1078" s="401" t="n">
        <v>203</v>
      </c>
      <c r="HA1078" s="401" t="n">
        <v>204</v>
      </c>
      <c r="HB1078" s="401" t="n">
        <v>205</v>
      </c>
      <c r="HC1078" s="401" t="n">
        <v>206</v>
      </c>
      <c r="HD1078" s="401" t="n">
        <v>207</v>
      </c>
      <c r="HE1078" s="401" t="n">
        <v>208</v>
      </c>
      <c r="HF1078" s="401" t="n">
        <v>209</v>
      </c>
      <c r="HG1078" s="401" t="n">
        <v>210</v>
      </c>
      <c r="HH1078" s="401" t="n">
        <v>211</v>
      </c>
      <c r="HI1078" s="401" t="n">
        <v>212</v>
      </c>
      <c r="HJ1078" s="401" t="n">
        <v>213</v>
      </c>
      <c r="HK1078" s="401" t="n">
        <v>214</v>
      </c>
      <c r="HM1078" s="401" t="n">
        <v>215</v>
      </c>
      <c r="HN1078" s="401" t="n">
        <v>216</v>
      </c>
      <c r="HO1078" s="401" t="n">
        <v>217</v>
      </c>
      <c r="HP1078" s="401" t="n">
        <v>218</v>
      </c>
    </row>
    <row r="1079" customFormat="false" ht="12.75" hidden="false" customHeight="false" outlineLevel="0" collapsed="false">
      <c r="E1079" s="401" t="s">
        <v>225</v>
      </c>
      <c r="F1079" s="401" t="n">
        <v>143</v>
      </c>
      <c r="G1079" s="401" t="n">
        <v>198</v>
      </c>
      <c r="H1079" s="401" t="n">
        <v>149</v>
      </c>
      <c r="I1079" s="401" t="n">
        <v>97</v>
      </c>
      <c r="J1079" s="401" t="n">
        <v>136</v>
      </c>
      <c r="K1079" s="401" t="n">
        <v>110</v>
      </c>
      <c r="L1079" s="401" t="n">
        <v>120</v>
      </c>
      <c r="M1079" s="401" t="n">
        <v>125</v>
      </c>
      <c r="N1079" s="401" t="n">
        <v>147</v>
      </c>
      <c r="O1079" s="401" t="n">
        <v>156</v>
      </c>
      <c r="P1079" s="401" t="n">
        <v>185</v>
      </c>
      <c r="Q1079" s="401" t="n">
        <v>8</v>
      </c>
      <c r="R1079" s="401" t="n">
        <v>207</v>
      </c>
      <c r="S1079" s="401" t="n">
        <v>46</v>
      </c>
      <c r="T1079" s="401" t="n">
        <v>141</v>
      </c>
      <c r="U1079" s="401" t="n">
        <v>95</v>
      </c>
      <c r="V1079" s="401" t="n">
        <v>44</v>
      </c>
      <c r="W1079" s="401" t="n">
        <v>64</v>
      </c>
      <c r="X1079" s="401" t="n">
        <v>70</v>
      </c>
      <c r="Y1079" s="401" t="n">
        <v>173</v>
      </c>
      <c r="Z1079" s="401" t="n">
        <v>34</v>
      </c>
      <c r="AA1079" s="401" t="n">
        <v>130</v>
      </c>
      <c r="AB1079" s="401" t="n">
        <v>12</v>
      </c>
      <c r="AC1079" s="401" t="n">
        <v>100</v>
      </c>
      <c r="AD1079" s="401" t="n">
        <v>107</v>
      </c>
      <c r="AE1079" s="401" t="n">
        <v>60</v>
      </c>
      <c r="AF1079" s="401" t="n">
        <v>85</v>
      </c>
      <c r="AG1079" s="401" t="n">
        <v>170</v>
      </c>
      <c r="AH1079" s="401" t="n">
        <v>18</v>
      </c>
      <c r="AI1079" s="401" t="n">
        <v>151</v>
      </c>
      <c r="AJ1079" s="401" t="n">
        <v>150</v>
      </c>
      <c r="AK1079" s="401" t="n">
        <v>83</v>
      </c>
      <c r="AL1079" s="401" t="n">
        <v>204</v>
      </c>
      <c r="AM1079" s="401" t="n">
        <v>88</v>
      </c>
      <c r="AN1079" s="401" t="n">
        <v>19</v>
      </c>
      <c r="AO1079" s="401" t="n">
        <v>47</v>
      </c>
      <c r="AP1079" s="401" t="n">
        <v>94</v>
      </c>
      <c r="AQ1079" s="401" t="n">
        <v>77</v>
      </c>
      <c r="AR1079" s="401" t="n">
        <v>213</v>
      </c>
      <c r="AS1079" s="401" t="n">
        <v>41</v>
      </c>
      <c r="AT1079" s="401" t="n">
        <v>32</v>
      </c>
      <c r="AU1079" s="401" t="n">
        <v>115</v>
      </c>
      <c r="AV1079" s="401" t="n">
        <v>37</v>
      </c>
      <c r="AW1079" s="401" t="n">
        <v>56</v>
      </c>
      <c r="AX1079" s="401" t="n">
        <v>199</v>
      </c>
      <c r="AY1079" s="401" t="n">
        <v>23</v>
      </c>
      <c r="AZ1079" s="401" t="n">
        <v>133</v>
      </c>
      <c r="BA1079" s="401" t="n">
        <v>175</v>
      </c>
      <c r="BB1079" s="401" t="n">
        <v>126</v>
      </c>
      <c r="BC1079" s="401" t="n">
        <v>137</v>
      </c>
      <c r="BD1079" s="401" t="n">
        <v>75</v>
      </c>
      <c r="BE1079" s="401" t="n">
        <v>38</v>
      </c>
      <c r="BF1079" s="401" t="n">
        <v>29</v>
      </c>
      <c r="BG1079" s="401" t="n">
        <v>190</v>
      </c>
      <c r="BH1079" s="401" t="n">
        <v>31</v>
      </c>
      <c r="BI1079" s="401" t="n">
        <v>33</v>
      </c>
      <c r="BJ1079" s="401" t="n">
        <v>154</v>
      </c>
      <c r="BK1079" s="401" t="n">
        <v>194</v>
      </c>
      <c r="BL1079" s="401" t="n">
        <v>106</v>
      </c>
      <c r="BM1079" s="401" t="n">
        <v>215</v>
      </c>
      <c r="BN1079" s="401" t="n">
        <v>124</v>
      </c>
      <c r="BO1079" s="401" t="n">
        <v>163</v>
      </c>
      <c r="BP1079" s="401" t="n">
        <v>174</v>
      </c>
      <c r="BQ1079" s="401" t="n">
        <v>82</v>
      </c>
      <c r="BR1079" s="401" t="n">
        <v>108</v>
      </c>
      <c r="BS1079" s="401" t="n">
        <v>59</v>
      </c>
      <c r="BT1079" s="401" t="n">
        <v>123</v>
      </c>
      <c r="BU1079" s="401" t="n">
        <v>21</v>
      </c>
      <c r="BV1079" s="401" t="n">
        <v>146</v>
      </c>
      <c r="BW1079" s="401" t="n">
        <v>84</v>
      </c>
      <c r="BX1079" s="401" t="n">
        <v>93</v>
      </c>
      <c r="BY1079" s="401" t="n">
        <v>164</v>
      </c>
      <c r="BZ1079" s="401" t="n">
        <v>139</v>
      </c>
      <c r="CA1079" s="401" t="n">
        <v>122</v>
      </c>
      <c r="CB1079" s="401" t="n">
        <v>167</v>
      </c>
      <c r="CC1079" s="401" t="n">
        <v>142</v>
      </c>
      <c r="CD1079" s="401" t="n">
        <v>134</v>
      </c>
      <c r="CE1079" s="401" t="n">
        <v>81</v>
      </c>
      <c r="CF1079" s="401" t="n">
        <v>62</v>
      </c>
      <c r="CG1079" s="401" t="n">
        <v>181</v>
      </c>
      <c r="CH1079" s="401" t="n">
        <v>24</v>
      </c>
      <c r="CI1079" s="401" t="n">
        <v>104</v>
      </c>
      <c r="CJ1079" s="401" t="n">
        <v>15</v>
      </c>
      <c r="CK1079" s="401" t="n">
        <v>205</v>
      </c>
      <c r="CL1079" s="401" t="n">
        <v>158</v>
      </c>
      <c r="CM1079" s="401" t="n">
        <v>180</v>
      </c>
      <c r="CN1079" s="401" t="n">
        <v>209</v>
      </c>
      <c r="CO1079" s="401" t="n">
        <v>182</v>
      </c>
      <c r="CP1079" s="401" t="n">
        <v>91</v>
      </c>
      <c r="CQ1079" s="401" t="n">
        <v>1</v>
      </c>
      <c r="CR1079" s="401" t="n">
        <v>89</v>
      </c>
      <c r="CS1079" s="401" t="n">
        <v>101</v>
      </c>
      <c r="CT1079" s="401" t="n">
        <v>165</v>
      </c>
      <c r="CU1079" s="401" t="n">
        <v>36</v>
      </c>
      <c r="CV1079" s="401" t="n">
        <v>74</v>
      </c>
      <c r="CW1079" s="401" t="n">
        <v>157</v>
      </c>
      <c r="CX1079" s="401" t="n">
        <v>99</v>
      </c>
      <c r="CY1079" s="401" t="n">
        <v>210</v>
      </c>
      <c r="CZ1079" s="401" t="n">
        <v>68</v>
      </c>
      <c r="DA1079" s="401" t="n">
        <v>188</v>
      </c>
      <c r="DB1079" s="401" t="n">
        <v>169</v>
      </c>
      <c r="DC1079" s="401" t="n">
        <v>54</v>
      </c>
      <c r="DD1079" s="401" t="n">
        <v>171</v>
      </c>
      <c r="DE1079" s="401" t="n">
        <v>117</v>
      </c>
      <c r="DF1079" s="401" t="n">
        <v>208</v>
      </c>
      <c r="DG1079" s="401" t="n">
        <v>127</v>
      </c>
      <c r="DH1079" s="401" t="n">
        <v>116</v>
      </c>
      <c r="DI1079" s="401" t="n">
        <v>184</v>
      </c>
      <c r="DJ1079" s="401" t="n">
        <v>6</v>
      </c>
      <c r="DK1079" s="401" t="n">
        <v>121</v>
      </c>
      <c r="DL1079" s="401" t="n">
        <v>73</v>
      </c>
      <c r="DM1079" s="401" t="n">
        <v>103</v>
      </c>
      <c r="DN1079" s="401" t="n">
        <v>16</v>
      </c>
      <c r="DO1079" s="401" t="n">
        <v>92</v>
      </c>
      <c r="DP1079" s="401" t="n">
        <v>191</v>
      </c>
      <c r="DQ1079" s="401" t="n">
        <v>183</v>
      </c>
      <c r="DR1079" s="401" t="n">
        <v>201</v>
      </c>
      <c r="DS1079" s="401" t="n">
        <v>49</v>
      </c>
      <c r="DT1079" s="401" t="n">
        <v>7</v>
      </c>
      <c r="DU1079" s="401" t="n">
        <v>63</v>
      </c>
      <c r="DV1079" s="401" t="n">
        <v>135</v>
      </c>
      <c r="DW1079" s="401" t="n">
        <v>45</v>
      </c>
      <c r="DX1079" s="401" t="n">
        <v>50</v>
      </c>
      <c r="DY1079" s="401" t="n">
        <v>202</v>
      </c>
      <c r="DZ1079" s="401" t="n">
        <v>17</v>
      </c>
      <c r="EA1079" s="401" t="n">
        <v>195</v>
      </c>
      <c r="EB1079" s="401" t="n">
        <v>3</v>
      </c>
      <c r="EC1079" s="401" t="n">
        <v>196</v>
      </c>
      <c r="ED1079" s="401" t="n">
        <v>112</v>
      </c>
      <c r="EE1079" s="401" t="n">
        <v>132</v>
      </c>
      <c r="EF1079" s="401" t="n">
        <v>58</v>
      </c>
      <c r="EG1079" s="401" t="n">
        <v>144</v>
      </c>
      <c r="EH1079" s="401" t="n">
        <v>109</v>
      </c>
      <c r="EI1079" s="401" t="n">
        <v>176</v>
      </c>
      <c r="EJ1079" s="401" t="n">
        <v>129</v>
      </c>
      <c r="EK1079" s="401" t="n">
        <v>140</v>
      </c>
      <c r="EL1079" s="401" t="n">
        <v>25</v>
      </c>
      <c r="EM1079" s="401" t="n">
        <v>79</v>
      </c>
      <c r="EN1079" s="401" t="n">
        <v>193</v>
      </c>
      <c r="EO1079" s="401" t="n">
        <v>86</v>
      </c>
      <c r="EP1079" s="401" t="n">
        <v>35</v>
      </c>
      <c r="EQ1079" s="401" t="n">
        <v>4</v>
      </c>
      <c r="ER1079" s="401" t="n">
        <v>177</v>
      </c>
      <c r="ES1079" s="401" t="n">
        <v>152</v>
      </c>
      <c r="ET1079" s="401" t="n">
        <v>51</v>
      </c>
      <c r="EU1079" s="401" t="n">
        <v>179</v>
      </c>
      <c r="EV1079" s="401" t="n">
        <v>166</v>
      </c>
      <c r="EW1079" s="401" t="n">
        <v>216</v>
      </c>
      <c r="EX1079" s="401" t="n">
        <v>22</v>
      </c>
      <c r="EY1079" s="401" t="n">
        <v>87</v>
      </c>
      <c r="EZ1079" s="401" t="n">
        <v>55</v>
      </c>
      <c r="FA1079" s="401" t="n">
        <v>43</v>
      </c>
      <c r="FB1079" s="401" t="n">
        <v>218</v>
      </c>
      <c r="FC1079" s="401" t="n">
        <v>197</v>
      </c>
      <c r="FD1079" s="401" t="n">
        <v>148</v>
      </c>
      <c r="FE1079" s="401" t="n">
        <v>90</v>
      </c>
      <c r="FF1079" s="401" t="n">
        <v>98</v>
      </c>
      <c r="FG1079" s="401" t="n">
        <v>159</v>
      </c>
      <c r="FH1079" s="401" t="n">
        <v>66</v>
      </c>
      <c r="FI1079" s="401" t="n">
        <v>28</v>
      </c>
      <c r="FJ1079" s="401" t="n">
        <v>2</v>
      </c>
      <c r="FK1079" s="401" t="n">
        <v>11</v>
      </c>
      <c r="FL1079" s="401" t="n">
        <v>162</v>
      </c>
      <c r="FM1079" s="401" t="n">
        <v>76</v>
      </c>
      <c r="FN1079" s="401" t="n">
        <v>187</v>
      </c>
      <c r="FO1079" s="401" t="n">
        <v>5</v>
      </c>
      <c r="FP1079" s="401" t="n">
        <v>203</v>
      </c>
      <c r="FQ1079" s="401" t="n">
        <v>80</v>
      </c>
      <c r="FR1079" s="401" t="n">
        <v>131</v>
      </c>
      <c r="FS1079" s="401" t="n">
        <v>67</v>
      </c>
      <c r="FT1079" s="401" t="n">
        <v>27</v>
      </c>
      <c r="FU1079" s="401" t="n">
        <v>10</v>
      </c>
      <c r="FV1079" s="401" t="n">
        <v>69</v>
      </c>
      <c r="FW1079" s="401" t="n">
        <v>40</v>
      </c>
      <c r="FX1079" s="401" t="n">
        <v>211</v>
      </c>
      <c r="FY1079" s="401" t="n">
        <v>155</v>
      </c>
      <c r="FZ1079" s="401" t="n">
        <v>128</v>
      </c>
      <c r="GA1079" s="401" t="n">
        <v>105</v>
      </c>
      <c r="GB1079" s="401" t="n">
        <v>186</v>
      </c>
      <c r="GC1079" s="401" t="n">
        <v>96</v>
      </c>
      <c r="GD1079" s="401" t="n">
        <v>78</v>
      </c>
      <c r="GE1079" s="401" t="n">
        <v>214</v>
      </c>
      <c r="GF1079" s="401" t="n">
        <v>192</v>
      </c>
      <c r="GG1079" s="401" t="n">
        <v>30</v>
      </c>
      <c r="GH1079" s="401" t="n">
        <v>111</v>
      </c>
      <c r="GI1079" s="401" t="n">
        <v>212</v>
      </c>
      <c r="GJ1079" s="401" t="n">
        <v>189</v>
      </c>
      <c r="GK1079" s="401" t="n">
        <v>72</v>
      </c>
      <c r="GL1079" s="401" t="n">
        <v>61</v>
      </c>
      <c r="GM1079" s="401" t="n">
        <v>178</v>
      </c>
      <c r="GN1079" s="401" t="n">
        <v>14</v>
      </c>
      <c r="GO1079" s="401" t="n">
        <v>65</v>
      </c>
      <c r="GP1079" s="401" t="n">
        <v>114</v>
      </c>
      <c r="GQ1079" s="401" t="n">
        <v>71</v>
      </c>
      <c r="GR1079" s="401" t="n">
        <v>53</v>
      </c>
      <c r="GS1079" s="401" t="n">
        <v>9</v>
      </c>
      <c r="GT1079" s="401" t="n">
        <v>160</v>
      </c>
      <c r="GU1079" s="401" t="n">
        <v>172</v>
      </c>
      <c r="GV1079" s="401" t="n">
        <v>206</v>
      </c>
      <c r="GW1079" s="401" t="n">
        <v>113</v>
      </c>
      <c r="GX1079" s="401" t="n">
        <v>119</v>
      </c>
      <c r="GY1079" s="401" t="n">
        <v>138</v>
      </c>
      <c r="GZ1079" s="401" t="n">
        <v>102</v>
      </c>
      <c r="HA1079" s="401" t="n">
        <v>57</v>
      </c>
      <c r="HB1079" s="401" t="n">
        <v>217</v>
      </c>
      <c r="HC1079" s="401" t="n">
        <v>39</v>
      </c>
      <c r="HD1079" s="401" t="n">
        <v>13</v>
      </c>
      <c r="HE1079" s="401" t="n">
        <v>42</v>
      </c>
      <c r="HF1079" s="401" t="n">
        <v>20</v>
      </c>
      <c r="HG1079" s="401" t="n">
        <v>48</v>
      </c>
      <c r="HH1079" s="401" t="n">
        <v>168</v>
      </c>
      <c r="HI1079" s="401" t="n">
        <v>118</v>
      </c>
      <c r="HJ1079" s="401" t="n">
        <v>200</v>
      </c>
      <c r="HK1079" s="401" t="n">
        <v>26</v>
      </c>
      <c r="HM1079" s="401" t="n">
        <v>145</v>
      </c>
      <c r="HN1079" s="401" t="n">
        <v>153</v>
      </c>
      <c r="HO1079" s="401" t="n">
        <v>161</v>
      </c>
      <c r="HP1079" s="401" t="n">
        <v>52</v>
      </c>
    </row>
    <row r="1080" customFormat="false" ht="12.75" hidden="false" customHeight="false" outlineLevel="0" collapsed="false">
      <c r="E1080" s="401" t="s">
        <v>227</v>
      </c>
      <c r="F1080" s="401" t="n">
        <v>174</v>
      </c>
      <c r="G1080" s="401" t="n">
        <v>111</v>
      </c>
      <c r="H1080" s="401" t="n">
        <v>107</v>
      </c>
      <c r="I1080" s="401" t="n">
        <v>185</v>
      </c>
      <c r="J1080" s="401" t="n">
        <v>176</v>
      </c>
      <c r="K1080" s="401" t="n">
        <v>218</v>
      </c>
      <c r="L1080" s="401" t="n">
        <v>34</v>
      </c>
      <c r="M1080" s="401" t="n">
        <v>120</v>
      </c>
      <c r="N1080" s="401" t="n">
        <v>198</v>
      </c>
      <c r="O1080" s="401" t="n">
        <v>103</v>
      </c>
      <c r="P1080" s="401" t="n">
        <v>18</v>
      </c>
      <c r="Q1080" s="401" t="n">
        <v>173</v>
      </c>
      <c r="R1080" s="401" t="n">
        <v>71</v>
      </c>
      <c r="S1080" s="401" t="n">
        <v>78</v>
      </c>
      <c r="T1080" s="401" t="n">
        <v>127</v>
      </c>
      <c r="U1080" s="401" t="n">
        <v>109</v>
      </c>
      <c r="V1080" s="401" t="n">
        <v>55</v>
      </c>
      <c r="W1080" s="401" t="n">
        <v>85</v>
      </c>
      <c r="X1080" s="401" t="n">
        <v>33</v>
      </c>
      <c r="Y1080" s="401" t="n">
        <v>182</v>
      </c>
      <c r="Z1080" s="401" t="n">
        <v>68</v>
      </c>
      <c r="AA1080" s="401" t="n">
        <v>170</v>
      </c>
      <c r="AB1080" s="401" t="n">
        <v>9</v>
      </c>
      <c r="AC1080" s="401" t="n">
        <v>86</v>
      </c>
      <c r="AD1080" s="401" t="n">
        <v>161</v>
      </c>
      <c r="AE1080" s="401" t="n">
        <v>100</v>
      </c>
      <c r="AF1080" s="401" t="n">
        <v>36</v>
      </c>
      <c r="AG1080" s="401" t="n">
        <v>59</v>
      </c>
      <c r="AH1080" s="401" t="n">
        <v>81</v>
      </c>
      <c r="AI1080" s="401" t="n">
        <v>46</v>
      </c>
      <c r="AJ1080" s="401" t="n">
        <v>70</v>
      </c>
      <c r="AK1080" s="401" t="n">
        <v>148</v>
      </c>
      <c r="AL1080" s="401" t="n">
        <v>187</v>
      </c>
      <c r="AM1080" s="401" t="n">
        <v>1</v>
      </c>
      <c r="AN1080" s="401" t="n">
        <v>216</v>
      </c>
      <c r="AO1080" s="401" t="n">
        <v>94</v>
      </c>
      <c r="AP1080" s="401" t="n">
        <v>88</v>
      </c>
      <c r="AQ1080" s="401" t="n">
        <v>136</v>
      </c>
      <c r="AR1080" s="401" t="n">
        <v>98</v>
      </c>
      <c r="AS1080" s="401" t="n">
        <v>186</v>
      </c>
      <c r="AT1080" s="401" t="n">
        <v>25</v>
      </c>
      <c r="AU1080" s="401" t="n">
        <v>64</v>
      </c>
      <c r="AV1080" s="401" t="n">
        <v>215</v>
      </c>
      <c r="AW1080" s="401" t="n">
        <v>116</v>
      </c>
      <c r="AX1080" s="401" t="n">
        <v>177</v>
      </c>
      <c r="AY1080" s="401" t="n">
        <v>204</v>
      </c>
      <c r="AZ1080" s="401" t="n">
        <v>76</v>
      </c>
      <c r="BA1080" s="401" t="n">
        <v>62</v>
      </c>
      <c r="BB1080" s="401" t="n">
        <v>163</v>
      </c>
      <c r="BC1080" s="401" t="n">
        <v>172</v>
      </c>
      <c r="BD1080" s="401" t="n">
        <v>17</v>
      </c>
      <c r="BE1080" s="401" t="n">
        <v>211</v>
      </c>
      <c r="BF1080" s="401" t="n">
        <v>104</v>
      </c>
      <c r="BG1080" s="401" t="n">
        <v>31</v>
      </c>
      <c r="BH1080" s="401" t="n">
        <v>183</v>
      </c>
      <c r="BI1080" s="401" t="n">
        <v>115</v>
      </c>
      <c r="BJ1080" s="401" t="n">
        <v>194</v>
      </c>
      <c r="BK1080" s="401" t="n">
        <v>151</v>
      </c>
      <c r="BL1080" s="401" t="n">
        <v>58</v>
      </c>
      <c r="BM1080" s="401" t="n">
        <v>16</v>
      </c>
      <c r="BN1080" s="401" t="n">
        <v>19</v>
      </c>
      <c r="BO1080" s="401" t="n">
        <v>90</v>
      </c>
      <c r="BP1080" s="401" t="n">
        <v>140</v>
      </c>
      <c r="BQ1080" s="401" t="n">
        <v>166</v>
      </c>
      <c r="BR1080" s="401" t="n">
        <v>118</v>
      </c>
      <c r="BS1080" s="401" t="n">
        <v>178</v>
      </c>
      <c r="BT1080" s="401" t="n">
        <v>156</v>
      </c>
      <c r="BU1080" s="401" t="n">
        <v>152</v>
      </c>
      <c r="BV1080" s="401" t="n">
        <v>2</v>
      </c>
      <c r="BW1080" s="401" t="n">
        <v>77</v>
      </c>
      <c r="BX1080" s="401" t="n">
        <v>132</v>
      </c>
      <c r="BY1080" s="401" t="n">
        <v>158</v>
      </c>
      <c r="BZ1080" s="401" t="n">
        <v>122</v>
      </c>
      <c r="CA1080" s="401" t="n">
        <v>203</v>
      </c>
      <c r="CB1080" s="401" t="n">
        <v>119</v>
      </c>
      <c r="CC1080" s="401" t="n">
        <v>108</v>
      </c>
      <c r="CD1080" s="401" t="n">
        <v>195</v>
      </c>
      <c r="CE1080" s="401" t="n">
        <v>44</v>
      </c>
      <c r="CF1080" s="401" t="n">
        <v>168</v>
      </c>
      <c r="CG1080" s="401" t="n">
        <v>89</v>
      </c>
      <c r="CH1080" s="401" t="n">
        <v>20</v>
      </c>
      <c r="CI1080" s="401" t="n">
        <v>175</v>
      </c>
      <c r="CJ1080" s="401" t="n">
        <v>134</v>
      </c>
      <c r="CK1080" s="401" t="n">
        <v>102</v>
      </c>
      <c r="CL1080" s="401" t="n">
        <v>153</v>
      </c>
      <c r="CM1080" s="401" t="n">
        <v>65</v>
      </c>
      <c r="CN1080" s="401" t="n">
        <v>125</v>
      </c>
      <c r="CO1080" s="401" t="n">
        <v>57</v>
      </c>
      <c r="CP1080" s="401" t="n">
        <v>207</v>
      </c>
      <c r="CQ1080" s="401" t="n">
        <v>179</v>
      </c>
      <c r="CR1080" s="401" t="n">
        <v>199</v>
      </c>
      <c r="CS1080" s="401" t="n">
        <v>210</v>
      </c>
      <c r="CT1080" s="401" t="n">
        <v>189</v>
      </c>
      <c r="CU1080" s="401" t="n">
        <v>35</v>
      </c>
      <c r="CV1080" s="401" t="n">
        <v>83</v>
      </c>
      <c r="CW1080" s="401" t="n">
        <v>92</v>
      </c>
      <c r="CX1080" s="401" t="n">
        <v>53</v>
      </c>
      <c r="CY1080" s="401" t="n">
        <v>66</v>
      </c>
      <c r="CZ1080" s="401" t="n">
        <v>141</v>
      </c>
      <c r="DA1080" s="401" t="n">
        <v>171</v>
      </c>
      <c r="DB1080" s="401" t="n">
        <v>84</v>
      </c>
      <c r="DC1080" s="401" t="n">
        <v>51</v>
      </c>
      <c r="DD1080" s="401" t="n">
        <v>131</v>
      </c>
      <c r="DE1080" s="401" t="n">
        <v>162</v>
      </c>
      <c r="DF1080" s="401" t="n">
        <v>101</v>
      </c>
      <c r="DG1080" s="401" t="n">
        <v>30</v>
      </c>
      <c r="DH1080" s="401" t="n">
        <v>139</v>
      </c>
      <c r="DI1080" s="401" t="n">
        <v>112</v>
      </c>
      <c r="DJ1080" s="401" t="n">
        <v>38</v>
      </c>
      <c r="DK1080" s="401" t="n">
        <v>146</v>
      </c>
      <c r="DL1080" s="401" t="n">
        <v>164</v>
      </c>
      <c r="DM1080" s="401" t="n">
        <v>159</v>
      </c>
      <c r="DN1080" s="401" t="n">
        <v>24</v>
      </c>
      <c r="DO1080" s="401" t="n">
        <v>138</v>
      </c>
      <c r="DP1080" s="401" t="n">
        <v>128</v>
      </c>
      <c r="DQ1080" s="401" t="n">
        <v>74</v>
      </c>
      <c r="DR1080" s="401" t="n">
        <v>129</v>
      </c>
      <c r="DS1080" s="401" t="n">
        <v>7</v>
      </c>
      <c r="DT1080" s="401" t="n">
        <v>13</v>
      </c>
      <c r="DU1080" s="401" t="n">
        <v>93</v>
      </c>
      <c r="DV1080" s="401" t="n">
        <v>48</v>
      </c>
      <c r="DW1080" s="401" t="n">
        <v>150</v>
      </c>
      <c r="DX1080" s="401" t="n">
        <v>167</v>
      </c>
      <c r="DY1080" s="401" t="n">
        <v>110</v>
      </c>
      <c r="DZ1080" s="401" t="n">
        <v>72</v>
      </c>
      <c r="EA1080" s="401" t="n">
        <v>197</v>
      </c>
      <c r="EB1080" s="401" t="n">
        <v>193</v>
      </c>
      <c r="EC1080" s="401" t="n">
        <v>202</v>
      </c>
      <c r="ED1080" s="401" t="n">
        <v>95</v>
      </c>
      <c r="EE1080" s="401" t="n">
        <v>143</v>
      </c>
      <c r="EF1080" s="401" t="n">
        <v>213</v>
      </c>
      <c r="EG1080" s="401" t="n">
        <v>56</v>
      </c>
      <c r="EH1080" s="401" t="n">
        <v>130</v>
      </c>
      <c r="EI1080" s="401" t="n">
        <v>73</v>
      </c>
      <c r="EJ1080" s="401" t="n">
        <v>3</v>
      </c>
      <c r="EK1080" s="401" t="n">
        <v>190</v>
      </c>
      <c r="EL1080" s="401" t="n">
        <v>6</v>
      </c>
      <c r="EM1080" s="401" t="n">
        <v>87</v>
      </c>
      <c r="EN1080" s="401" t="n">
        <v>11</v>
      </c>
      <c r="EO1080" s="401" t="n">
        <v>42</v>
      </c>
      <c r="EP1080" s="401" t="n">
        <v>28</v>
      </c>
      <c r="EQ1080" s="401" t="n">
        <v>50</v>
      </c>
      <c r="ER1080" s="401" t="n">
        <v>97</v>
      </c>
      <c r="ES1080" s="401" t="n">
        <v>157</v>
      </c>
      <c r="ET1080" s="401" t="n">
        <v>23</v>
      </c>
      <c r="EU1080" s="401" t="n">
        <v>147</v>
      </c>
      <c r="EV1080" s="401" t="n">
        <v>188</v>
      </c>
      <c r="EW1080" s="401" t="n">
        <v>214</v>
      </c>
      <c r="EX1080" s="401" t="n">
        <v>5</v>
      </c>
      <c r="EY1080" s="401" t="n">
        <v>133</v>
      </c>
      <c r="EZ1080" s="401" t="n">
        <v>209</v>
      </c>
      <c r="FA1080" s="401" t="n">
        <v>217</v>
      </c>
      <c r="FB1080" s="401" t="n">
        <v>14</v>
      </c>
      <c r="FC1080" s="401" t="n">
        <v>32</v>
      </c>
      <c r="FD1080" s="401" t="n">
        <v>192</v>
      </c>
      <c r="FE1080" s="401" t="n">
        <v>165</v>
      </c>
      <c r="FF1080" s="401" t="n">
        <v>208</v>
      </c>
      <c r="FG1080" s="401" t="n">
        <v>52</v>
      </c>
      <c r="FH1080" s="401" t="n">
        <v>96</v>
      </c>
      <c r="FI1080" s="401" t="n">
        <v>47</v>
      </c>
      <c r="FJ1080" s="401" t="n">
        <v>15</v>
      </c>
      <c r="FK1080" s="401" t="n">
        <v>79</v>
      </c>
      <c r="FL1080" s="401" t="n">
        <v>10</v>
      </c>
      <c r="FM1080" s="401" t="n">
        <v>145</v>
      </c>
      <c r="FN1080" s="401" t="n">
        <v>169</v>
      </c>
      <c r="FO1080" s="401" t="n">
        <v>8</v>
      </c>
      <c r="FP1080" s="401" t="n">
        <v>69</v>
      </c>
      <c r="FQ1080" s="401" t="n">
        <v>135</v>
      </c>
      <c r="FR1080" s="401" t="n">
        <v>191</v>
      </c>
      <c r="FS1080" s="401" t="n">
        <v>22</v>
      </c>
      <c r="FT1080" s="401" t="n">
        <v>54</v>
      </c>
      <c r="FU1080" s="401" t="n">
        <v>91</v>
      </c>
      <c r="FV1080" s="401" t="n">
        <v>45</v>
      </c>
      <c r="FW1080" s="401" t="n">
        <v>160</v>
      </c>
      <c r="FX1080" s="401" t="n">
        <v>124</v>
      </c>
      <c r="FY1080" s="401" t="n">
        <v>114</v>
      </c>
      <c r="FZ1080" s="401" t="n">
        <v>49</v>
      </c>
      <c r="GA1080" s="401" t="n">
        <v>41</v>
      </c>
      <c r="GB1080" s="401" t="n">
        <v>181</v>
      </c>
      <c r="GC1080" s="401" t="n">
        <v>27</v>
      </c>
      <c r="GD1080" s="401" t="n">
        <v>117</v>
      </c>
      <c r="GE1080" s="401" t="n">
        <v>180</v>
      </c>
      <c r="GF1080" s="401" t="n">
        <v>144</v>
      </c>
      <c r="GG1080" s="401" t="n">
        <v>43</v>
      </c>
      <c r="GH1080" s="401" t="n">
        <v>26</v>
      </c>
      <c r="GI1080" s="401" t="n">
        <v>80</v>
      </c>
      <c r="GJ1080" s="401" t="n">
        <v>29</v>
      </c>
      <c r="GK1080" s="401" t="n">
        <v>206</v>
      </c>
      <c r="GL1080" s="401" t="n">
        <v>37</v>
      </c>
      <c r="GM1080" s="401" t="n">
        <v>212</v>
      </c>
      <c r="GN1080" s="401" t="n">
        <v>205</v>
      </c>
      <c r="GO1080" s="401" t="n">
        <v>200</v>
      </c>
      <c r="GP1080" s="401" t="n">
        <v>99</v>
      </c>
      <c r="GQ1080" s="401" t="n">
        <v>155</v>
      </c>
      <c r="GR1080" s="401" t="n">
        <v>123</v>
      </c>
      <c r="GS1080" s="401" t="n">
        <v>63</v>
      </c>
      <c r="GT1080" s="401" t="n">
        <v>184</v>
      </c>
      <c r="GU1080" s="401" t="n">
        <v>75</v>
      </c>
      <c r="GV1080" s="401" t="n">
        <v>60</v>
      </c>
      <c r="GW1080" s="401" t="n">
        <v>126</v>
      </c>
      <c r="GX1080" s="401" t="n">
        <v>4</v>
      </c>
      <c r="GY1080" s="401" t="n">
        <v>106</v>
      </c>
      <c r="GZ1080" s="401" t="n">
        <v>82</v>
      </c>
      <c r="HA1080" s="401" t="n">
        <v>21</v>
      </c>
      <c r="HB1080" s="401" t="n">
        <v>201</v>
      </c>
      <c r="HC1080" s="401" t="n">
        <v>113</v>
      </c>
      <c r="HD1080" s="401" t="n">
        <v>121</v>
      </c>
      <c r="HE1080" s="401" t="n">
        <v>61</v>
      </c>
      <c r="HF1080" s="401" t="n">
        <v>142</v>
      </c>
      <c r="HG1080" s="401" t="n">
        <v>196</v>
      </c>
      <c r="HH1080" s="401" t="n">
        <v>40</v>
      </c>
      <c r="HI1080" s="401" t="n">
        <v>105</v>
      </c>
      <c r="HJ1080" s="401" t="n">
        <v>154</v>
      </c>
      <c r="HK1080" s="401" t="n">
        <v>67</v>
      </c>
      <c r="HM1080" s="401" t="n">
        <v>149</v>
      </c>
      <c r="HN1080" s="401" t="n">
        <v>39</v>
      </c>
      <c r="HO1080" s="401" t="n">
        <v>137</v>
      </c>
      <c r="HP1080" s="401" t="n">
        <v>12</v>
      </c>
    </row>
    <row r="1082" customFormat="false" ht="12.75" hidden="false" customHeight="false" outlineLevel="0" collapsed="false">
      <c r="D1082" s="446" t="n">
        <v>219</v>
      </c>
      <c r="E1082" s="39" t="s">
        <v>250</v>
      </c>
    </row>
    <row r="1083" customFormat="false" ht="12.75" hidden="false" customHeight="false" outlineLevel="0" collapsed="false">
      <c r="E1083" s="401" t="s">
        <v>198</v>
      </c>
      <c r="F1083" s="401" t="n">
        <v>1</v>
      </c>
      <c r="G1083" s="401" t="n">
        <v>2</v>
      </c>
      <c r="H1083" s="401" t="n">
        <v>3</v>
      </c>
      <c r="I1083" s="401" t="n">
        <v>4</v>
      </c>
      <c r="J1083" s="401" t="n">
        <v>5</v>
      </c>
      <c r="K1083" s="401" t="n">
        <v>6</v>
      </c>
      <c r="L1083" s="401" t="n">
        <v>7</v>
      </c>
      <c r="M1083" s="401" t="n">
        <v>8</v>
      </c>
      <c r="N1083" s="401" t="n">
        <v>9</v>
      </c>
      <c r="O1083" s="401" t="n">
        <v>10</v>
      </c>
      <c r="P1083" s="401" t="n">
        <v>11</v>
      </c>
      <c r="Q1083" s="401" t="n">
        <v>12</v>
      </c>
      <c r="R1083" s="401" t="n">
        <v>13</v>
      </c>
      <c r="S1083" s="401" t="n">
        <v>14</v>
      </c>
      <c r="T1083" s="401" t="n">
        <v>15</v>
      </c>
      <c r="U1083" s="401" t="n">
        <v>16</v>
      </c>
      <c r="V1083" s="401" t="n">
        <v>17</v>
      </c>
      <c r="W1083" s="401" t="n">
        <v>18</v>
      </c>
      <c r="X1083" s="401" t="n">
        <v>19</v>
      </c>
      <c r="Y1083" s="401" t="n">
        <v>20</v>
      </c>
      <c r="Z1083" s="401" t="n">
        <v>21</v>
      </c>
      <c r="AA1083" s="401" t="n">
        <v>22</v>
      </c>
      <c r="AB1083" s="401" t="n">
        <v>23</v>
      </c>
      <c r="AC1083" s="401" t="n">
        <v>24</v>
      </c>
      <c r="AD1083" s="401" t="n">
        <v>25</v>
      </c>
      <c r="AE1083" s="401" t="n">
        <v>26</v>
      </c>
      <c r="AF1083" s="401" t="n">
        <v>27</v>
      </c>
      <c r="AG1083" s="401" t="n">
        <v>28</v>
      </c>
      <c r="AH1083" s="401" t="n">
        <v>29</v>
      </c>
      <c r="AI1083" s="401" t="n">
        <v>30</v>
      </c>
      <c r="AJ1083" s="401" t="n">
        <v>31</v>
      </c>
      <c r="AK1083" s="401" t="n">
        <v>32</v>
      </c>
      <c r="AL1083" s="401" t="n">
        <v>33</v>
      </c>
      <c r="AM1083" s="401" t="n">
        <v>34</v>
      </c>
      <c r="AN1083" s="401" t="n">
        <v>35</v>
      </c>
      <c r="AO1083" s="401" t="n">
        <v>36</v>
      </c>
      <c r="AP1083" s="401" t="n">
        <v>37</v>
      </c>
      <c r="AQ1083" s="401" t="n">
        <v>38</v>
      </c>
      <c r="AR1083" s="401" t="n">
        <v>39</v>
      </c>
      <c r="AS1083" s="401" t="n">
        <v>40</v>
      </c>
      <c r="AT1083" s="401" t="n">
        <v>41</v>
      </c>
      <c r="AU1083" s="401" t="n">
        <v>42</v>
      </c>
      <c r="AV1083" s="401" t="n">
        <v>43</v>
      </c>
      <c r="AW1083" s="401" t="n">
        <v>44</v>
      </c>
      <c r="AX1083" s="401" t="n">
        <v>45</v>
      </c>
      <c r="AY1083" s="401" t="n">
        <v>46</v>
      </c>
      <c r="AZ1083" s="401" t="n">
        <v>47</v>
      </c>
      <c r="BA1083" s="401" t="n">
        <v>48</v>
      </c>
      <c r="BB1083" s="401" t="n">
        <v>49</v>
      </c>
      <c r="BC1083" s="401" t="n">
        <v>50</v>
      </c>
      <c r="BD1083" s="401" t="n">
        <v>51</v>
      </c>
      <c r="BE1083" s="401" t="n">
        <v>52</v>
      </c>
      <c r="BF1083" s="401" t="n">
        <v>53</v>
      </c>
      <c r="BG1083" s="401" t="n">
        <v>54</v>
      </c>
      <c r="BH1083" s="401" t="n">
        <v>55</v>
      </c>
      <c r="BI1083" s="401" t="n">
        <v>56</v>
      </c>
      <c r="BJ1083" s="401" t="n">
        <v>57</v>
      </c>
      <c r="BK1083" s="401" t="n">
        <v>58</v>
      </c>
      <c r="BL1083" s="401" t="n">
        <v>59</v>
      </c>
      <c r="BM1083" s="401" t="n">
        <v>60</v>
      </c>
      <c r="BN1083" s="401" t="n">
        <v>61</v>
      </c>
      <c r="BO1083" s="401" t="n">
        <v>62</v>
      </c>
      <c r="BP1083" s="401" t="n">
        <v>63</v>
      </c>
      <c r="BQ1083" s="401" t="n">
        <v>64</v>
      </c>
      <c r="BR1083" s="401" t="n">
        <v>65</v>
      </c>
      <c r="BS1083" s="401" t="n">
        <v>66</v>
      </c>
      <c r="BT1083" s="401" t="n">
        <v>67</v>
      </c>
      <c r="BU1083" s="401" t="n">
        <v>68</v>
      </c>
      <c r="BV1083" s="401" t="n">
        <v>69</v>
      </c>
      <c r="BW1083" s="401" t="n">
        <v>70</v>
      </c>
      <c r="BX1083" s="401" t="n">
        <v>71</v>
      </c>
      <c r="BY1083" s="401" t="n">
        <v>72</v>
      </c>
      <c r="BZ1083" s="401" t="n">
        <v>73</v>
      </c>
      <c r="CA1083" s="401" t="n">
        <v>74</v>
      </c>
      <c r="CB1083" s="401" t="n">
        <v>75</v>
      </c>
      <c r="CC1083" s="401" t="n">
        <v>76</v>
      </c>
      <c r="CD1083" s="401" t="n">
        <v>77</v>
      </c>
      <c r="CE1083" s="401" t="n">
        <v>78</v>
      </c>
      <c r="CF1083" s="401" t="n">
        <v>79</v>
      </c>
      <c r="CG1083" s="401" t="n">
        <v>80</v>
      </c>
      <c r="CH1083" s="401" t="n">
        <v>81</v>
      </c>
      <c r="CI1083" s="401" t="n">
        <v>82</v>
      </c>
      <c r="CJ1083" s="401" t="n">
        <v>83</v>
      </c>
      <c r="CK1083" s="401" t="n">
        <v>84</v>
      </c>
      <c r="CL1083" s="401" t="n">
        <v>85</v>
      </c>
      <c r="CM1083" s="401" t="n">
        <v>86</v>
      </c>
      <c r="CN1083" s="401" t="n">
        <v>87</v>
      </c>
      <c r="CO1083" s="401" t="n">
        <v>88</v>
      </c>
      <c r="CP1083" s="401" t="n">
        <v>89</v>
      </c>
      <c r="CQ1083" s="401" t="n">
        <v>90</v>
      </c>
      <c r="CR1083" s="401" t="n">
        <v>91</v>
      </c>
      <c r="CS1083" s="401" t="n">
        <v>92</v>
      </c>
      <c r="CT1083" s="401" t="n">
        <v>93</v>
      </c>
      <c r="CU1083" s="401" t="n">
        <v>94</v>
      </c>
      <c r="CV1083" s="401" t="n">
        <v>95</v>
      </c>
      <c r="CW1083" s="401" t="n">
        <v>96</v>
      </c>
      <c r="CX1083" s="401" t="n">
        <v>97</v>
      </c>
      <c r="CY1083" s="401" t="n">
        <v>98</v>
      </c>
      <c r="CZ1083" s="401" t="n">
        <v>99</v>
      </c>
      <c r="DA1083" s="401" t="n">
        <v>100</v>
      </c>
      <c r="DB1083" s="401" t="n">
        <v>101</v>
      </c>
      <c r="DC1083" s="401" t="n">
        <v>102</v>
      </c>
      <c r="DD1083" s="401" t="n">
        <v>103</v>
      </c>
      <c r="DE1083" s="401" t="n">
        <v>104</v>
      </c>
      <c r="DF1083" s="401" t="n">
        <v>105</v>
      </c>
      <c r="DG1083" s="401" t="n">
        <v>106</v>
      </c>
      <c r="DH1083" s="401" t="n">
        <v>107</v>
      </c>
      <c r="DI1083" s="401" t="n">
        <v>108</v>
      </c>
      <c r="DJ1083" s="401" t="n">
        <v>109</v>
      </c>
      <c r="DK1083" s="401" t="n">
        <v>110</v>
      </c>
      <c r="DL1083" s="401" t="n">
        <v>111</v>
      </c>
      <c r="DM1083" s="401" t="n">
        <v>112</v>
      </c>
      <c r="DN1083" s="401" t="n">
        <v>113</v>
      </c>
      <c r="DO1083" s="401" t="n">
        <v>114</v>
      </c>
      <c r="DP1083" s="401" t="n">
        <v>115</v>
      </c>
      <c r="DQ1083" s="401" t="n">
        <v>116</v>
      </c>
      <c r="DR1083" s="401" t="n">
        <v>117</v>
      </c>
      <c r="DS1083" s="401" t="n">
        <v>118</v>
      </c>
      <c r="DT1083" s="401" t="n">
        <v>119</v>
      </c>
      <c r="DU1083" s="401" t="n">
        <v>120</v>
      </c>
      <c r="DV1083" s="401" t="n">
        <v>121</v>
      </c>
      <c r="DW1083" s="401" t="n">
        <v>122</v>
      </c>
      <c r="DX1083" s="401" t="n">
        <v>123</v>
      </c>
      <c r="DY1083" s="401" t="n">
        <v>124</v>
      </c>
      <c r="DZ1083" s="401" t="n">
        <v>125</v>
      </c>
      <c r="EA1083" s="401" t="n">
        <v>126</v>
      </c>
      <c r="EB1083" s="401" t="n">
        <v>127</v>
      </c>
      <c r="EC1083" s="401" t="n">
        <v>128</v>
      </c>
      <c r="ED1083" s="401" t="n">
        <v>129</v>
      </c>
      <c r="EE1083" s="401" t="n">
        <v>130</v>
      </c>
      <c r="EF1083" s="401" t="n">
        <v>131</v>
      </c>
      <c r="EG1083" s="401" t="n">
        <v>132</v>
      </c>
      <c r="EH1083" s="401" t="n">
        <v>133</v>
      </c>
      <c r="EI1083" s="401" t="n">
        <v>134</v>
      </c>
      <c r="EJ1083" s="401" t="n">
        <v>135</v>
      </c>
      <c r="EK1083" s="401" t="n">
        <v>136</v>
      </c>
      <c r="EL1083" s="401" t="n">
        <v>137</v>
      </c>
      <c r="EM1083" s="401" t="n">
        <v>138</v>
      </c>
      <c r="EN1083" s="401" t="n">
        <v>139</v>
      </c>
      <c r="EO1083" s="401" t="n">
        <v>140</v>
      </c>
      <c r="EP1083" s="401" t="n">
        <v>141</v>
      </c>
      <c r="EQ1083" s="401" t="n">
        <v>142</v>
      </c>
      <c r="ER1083" s="401" t="n">
        <v>143</v>
      </c>
      <c r="ES1083" s="401" t="n">
        <v>144</v>
      </c>
      <c r="ET1083" s="401" t="n">
        <v>145</v>
      </c>
      <c r="EU1083" s="401" t="n">
        <v>146</v>
      </c>
      <c r="EV1083" s="401" t="n">
        <v>147</v>
      </c>
      <c r="EW1083" s="401" t="n">
        <v>148</v>
      </c>
      <c r="EX1083" s="401" t="n">
        <v>149</v>
      </c>
      <c r="EY1083" s="401" t="n">
        <v>150</v>
      </c>
      <c r="EZ1083" s="401" t="n">
        <v>151</v>
      </c>
      <c r="FA1083" s="401" t="n">
        <v>152</v>
      </c>
      <c r="FB1083" s="401" t="n">
        <v>153</v>
      </c>
      <c r="FC1083" s="401" t="n">
        <v>154</v>
      </c>
      <c r="FD1083" s="401" t="n">
        <v>155</v>
      </c>
      <c r="FE1083" s="401" t="n">
        <v>156</v>
      </c>
      <c r="FF1083" s="401" t="n">
        <v>157</v>
      </c>
      <c r="FG1083" s="401" t="n">
        <v>158</v>
      </c>
      <c r="FH1083" s="401" t="n">
        <v>159</v>
      </c>
      <c r="FI1083" s="401" t="n">
        <v>160</v>
      </c>
      <c r="FJ1083" s="401" t="n">
        <v>161</v>
      </c>
      <c r="FK1083" s="401" t="n">
        <v>162</v>
      </c>
      <c r="FL1083" s="401" t="n">
        <v>163</v>
      </c>
      <c r="FM1083" s="401" t="n">
        <v>164</v>
      </c>
      <c r="FN1083" s="401" t="n">
        <v>165</v>
      </c>
      <c r="FO1083" s="401" t="n">
        <v>166</v>
      </c>
      <c r="FP1083" s="401" t="n">
        <v>167</v>
      </c>
      <c r="FQ1083" s="401" t="n">
        <v>168</v>
      </c>
      <c r="FR1083" s="401" t="n">
        <v>169</v>
      </c>
      <c r="FS1083" s="401" t="n">
        <v>170</v>
      </c>
      <c r="FT1083" s="401" t="n">
        <v>171</v>
      </c>
      <c r="FU1083" s="401" t="n">
        <v>172</v>
      </c>
      <c r="FV1083" s="401" t="n">
        <v>173</v>
      </c>
      <c r="FW1083" s="401" t="n">
        <v>174</v>
      </c>
      <c r="FX1083" s="401" t="n">
        <v>175</v>
      </c>
      <c r="FY1083" s="401" t="n">
        <v>176</v>
      </c>
      <c r="FZ1083" s="401" t="n">
        <v>177</v>
      </c>
      <c r="GA1083" s="401" t="n">
        <v>178</v>
      </c>
      <c r="GB1083" s="401" t="n">
        <v>179</v>
      </c>
      <c r="GC1083" s="401" t="n">
        <v>180</v>
      </c>
      <c r="GD1083" s="401" t="n">
        <v>181</v>
      </c>
      <c r="GE1083" s="401" t="n">
        <v>182</v>
      </c>
      <c r="GF1083" s="401" t="n">
        <v>183</v>
      </c>
      <c r="GG1083" s="401" t="n">
        <v>184</v>
      </c>
      <c r="GH1083" s="401" t="n">
        <v>185</v>
      </c>
      <c r="GI1083" s="401" t="n">
        <v>186</v>
      </c>
      <c r="GJ1083" s="401" t="n">
        <v>187</v>
      </c>
      <c r="GK1083" s="401" t="n">
        <v>188</v>
      </c>
      <c r="GL1083" s="401" t="n">
        <v>189</v>
      </c>
      <c r="GM1083" s="401" t="n">
        <v>190</v>
      </c>
      <c r="GN1083" s="401" t="n">
        <v>191</v>
      </c>
      <c r="GO1083" s="401" t="n">
        <v>192</v>
      </c>
      <c r="GP1083" s="401" t="n">
        <v>193</v>
      </c>
      <c r="GQ1083" s="401" t="n">
        <v>194</v>
      </c>
      <c r="GR1083" s="401" t="n">
        <v>195</v>
      </c>
      <c r="GS1083" s="401" t="n">
        <v>196</v>
      </c>
      <c r="GT1083" s="401" t="n">
        <v>197</v>
      </c>
      <c r="GU1083" s="401" t="n">
        <v>198</v>
      </c>
      <c r="GV1083" s="401" t="n">
        <v>199</v>
      </c>
      <c r="GW1083" s="401" t="n">
        <v>200</v>
      </c>
      <c r="GX1083" s="401" t="n">
        <v>201</v>
      </c>
      <c r="GY1083" s="401" t="n">
        <v>202</v>
      </c>
      <c r="GZ1083" s="401" t="n">
        <v>203</v>
      </c>
      <c r="HA1083" s="401" t="n">
        <v>204</v>
      </c>
      <c r="HB1083" s="401" t="n">
        <v>205</v>
      </c>
      <c r="HC1083" s="401" t="n">
        <v>206</v>
      </c>
      <c r="HD1083" s="401" t="n">
        <v>207</v>
      </c>
      <c r="HE1083" s="401" t="n">
        <v>208</v>
      </c>
      <c r="HF1083" s="401" t="n">
        <v>209</v>
      </c>
      <c r="HG1083" s="401" t="n">
        <v>210</v>
      </c>
      <c r="HH1083" s="401" t="n">
        <v>211</v>
      </c>
      <c r="HI1083" s="401" t="n">
        <v>212</v>
      </c>
      <c r="HJ1083" s="401" t="n">
        <v>213</v>
      </c>
      <c r="HK1083" s="401" t="n">
        <v>214</v>
      </c>
      <c r="HL1083" s="401" t="n">
        <v>215</v>
      </c>
      <c r="HM1083" s="401" t="n">
        <v>216</v>
      </c>
      <c r="HN1083" s="401" t="n">
        <v>217</v>
      </c>
      <c r="HO1083" s="401" t="n">
        <v>218</v>
      </c>
      <c r="HP1083" s="401" t="n">
        <v>219</v>
      </c>
    </row>
    <row r="1084" customFormat="false" ht="12.75" hidden="false" customHeight="false" outlineLevel="0" collapsed="false">
      <c r="E1084" s="401" t="s">
        <v>225</v>
      </c>
      <c r="F1084" s="401" t="n">
        <v>123</v>
      </c>
      <c r="G1084" s="401" t="n">
        <v>36</v>
      </c>
      <c r="H1084" s="401" t="n">
        <v>64</v>
      </c>
      <c r="I1084" s="401" t="n">
        <v>76</v>
      </c>
      <c r="J1084" s="401" t="n">
        <v>181</v>
      </c>
      <c r="K1084" s="401" t="n">
        <v>79</v>
      </c>
      <c r="L1084" s="401" t="n">
        <v>151</v>
      </c>
      <c r="M1084" s="401" t="n">
        <v>41</v>
      </c>
      <c r="N1084" s="401" t="n">
        <v>22</v>
      </c>
      <c r="O1084" s="401" t="n">
        <v>116</v>
      </c>
      <c r="P1084" s="401" t="n">
        <v>12</v>
      </c>
      <c r="Q1084" s="401" t="n">
        <v>125</v>
      </c>
      <c r="R1084" s="401" t="n">
        <v>126</v>
      </c>
      <c r="S1084" s="401" t="n">
        <v>33</v>
      </c>
      <c r="T1084" s="401" t="n">
        <v>57</v>
      </c>
      <c r="U1084" s="401" t="n">
        <v>75</v>
      </c>
      <c r="V1084" s="401" t="n">
        <v>18</v>
      </c>
      <c r="W1084" s="401" t="n">
        <v>69</v>
      </c>
      <c r="X1084" s="401" t="n">
        <v>50</v>
      </c>
      <c r="Y1084" s="401" t="n">
        <v>167</v>
      </c>
      <c r="Z1084" s="401" t="n">
        <v>63</v>
      </c>
      <c r="AA1084" s="401" t="n">
        <v>25</v>
      </c>
      <c r="AB1084" s="401" t="n">
        <v>157</v>
      </c>
      <c r="AC1084" s="401" t="n">
        <v>192</v>
      </c>
      <c r="AD1084" s="401" t="n">
        <v>83</v>
      </c>
      <c r="AE1084" s="401" t="n">
        <v>200</v>
      </c>
      <c r="AF1084" s="401" t="n">
        <v>19</v>
      </c>
      <c r="AG1084" s="401" t="n">
        <v>141</v>
      </c>
      <c r="AH1084" s="401" t="n">
        <v>71</v>
      </c>
      <c r="AI1084" s="401" t="n">
        <v>92</v>
      </c>
      <c r="AJ1084" s="401" t="n">
        <v>10</v>
      </c>
      <c r="AK1084" s="401" t="n">
        <v>175</v>
      </c>
      <c r="AL1084" s="401" t="n">
        <v>127</v>
      </c>
      <c r="AM1084" s="401" t="n">
        <v>55</v>
      </c>
      <c r="AN1084" s="401" t="n">
        <v>21</v>
      </c>
      <c r="AO1084" s="401" t="n">
        <v>53</v>
      </c>
      <c r="AP1084" s="401" t="n">
        <v>5</v>
      </c>
      <c r="AQ1084" s="401" t="n">
        <v>80</v>
      </c>
      <c r="AR1084" s="401" t="n">
        <v>35</v>
      </c>
      <c r="AS1084" s="401" t="n">
        <v>82</v>
      </c>
      <c r="AT1084" s="401" t="n">
        <v>182</v>
      </c>
      <c r="AU1084" s="401" t="n">
        <v>40</v>
      </c>
      <c r="AV1084" s="401" t="n">
        <v>31</v>
      </c>
      <c r="AW1084" s="401" t="n">
        <v>217</v>
      </c>
      <c r="AX1084" s="401" t="n">
        <v>66</v>
      </c>
      <c r="AY1084" s="401" t="n">
        <v>199</v>
      </c>
      <c r="AZ1084" s="401" t="n">
        <v>169</v>
      </c>
      <c r="BA1084" s="401" t="n">
        <v>191</v>
      </c>
      <c r="BB1084" s="401" t="n">
        <v>213</v>
      </c>
      <c r="BC1084" s="401" t="n">
        <v>137</v>
      </c>
      <c r="BD1084" s="401" t="n">
        <v>44</v>
      </c>
      <c r="BE1084" s="401" t="n">
        <v>203</v>
      </c>
      <c r="BF1084" s="401" t="n">
        <v>134</v>
      </c>
      <c r="BG1084" s="401" t="n">
        <v>103</v>
      </c>
      <c r="BH1084" s="401" t="n">
        <v>218</v>
      </c>
      <c r="BI1084" s="401" t="n">
        <v>39</v>
      </c>
      <c r="BJ1084" s="401" t="n">
        <v>159</v>
      </c>
      <c r="BK1084" s="401" t="n">
        <v>219</v>
      </c>
      <c r="BL1084" s="401" t="n">
        <v>105</v>
      </c>
      <c r="BM1084" s="401" t="n">
        <v>67</v>
      </c>
      <c r="BN1084" s="401" t="n">
        <v>84</v>
      </c>
      <c r="BO1084" s="401" t="n">
        <v>90</v>
      </c>
      <c r="BP1084" s="401" t="n">
        <v>216</v>
      </c>
      <c r="BQ1084" s="401" t="n">
        <v>110</v>
      </c>
      <c r="BR1084" s="401" t="n">
        <v>212</v>
      </c>
      <c r="BS1084" s="401" t="n">
        <v>214</v>
      </c>
      <c r="BT1084" s="401" t="n">
        <v>138</v>
      </c>
      <c r="BU1084" s="401" t="n">
        <v>81</v>
      </c>
      <c r="BV1084" s="401" t="n">
        <v>160</v>
      </c>
      <c r="BW1084" s="401" t="n">
        <v>61</v>
      </c>
      <c r="BX1084" s="401" t="n">
        <v>4</v>
      </c>
      <c r="BY1084" s="401" t="n">
        <v>210</v>
      </c>
      <c r="BZ1084" s="401" t="n">
        <v>150</v>
      </c>
      <c r="CA1084" s="401" t="n">
        <v>183</v>
      </c>
      <c r="CB1084" s="401" t="n">
        <v>139</v>
      </c>
      <c r="CC1084" s="401" t="n">
        <v>99</v>
      </c>
      <c r="CD1084" s="401" t="n">
        <v>135</v>
      </c>
      <c r="CE1084" s="401" t="n">
        <v>16</v>
      </c>
      <c r="CF1084" s="401" t="n">
        <v>201</v>
      </c>
      <c r="CG1084" s="401" t="n">
        <v>173</v>
      </c>
      <c r="CH1084" s="401" t="n">
        <v>197</v>
      </c>
      <c r="CI1084" s="401" t="n">
        <v>204</v>
      </c>
      <c r="CJ1084" s="401" t="n">
        <v>165</v>
      </c>
      <c r="CK1084" s="401" t="n">
        <v>207</v>
      </c>
      <c r="CL1084" s="401" t="n">
        <v>186</v>
      </c>
      <c r="CM1084" s="401" t="n">
        <v>28</v>
      </c>
      <c r="CN1084" s="401" t="n">
        <v>208</v>
      </c>
      <c r="CO1084" s="401" t="n">
        <v>9</v>
      </c>
      <c r="CP1084" s="401" t="n">
        <v>166</v>
      </c>
      <c r="CQ1084" s="401" t="n">
        <v>142</v>
      </c>
      <c r="CR1084" s="401" t="n">
        <v>130</v>
      </c>
      <c r="CS1084" s="401" t="n">
        <v>60</v>
      </c>
      <c r="CT1084" s="401" t="n">
        <v>211</v>
      </c>
      <c r="CU1084" s="401" t="n">
        <v>187</v>
      </c>
      <c r="CV1084" s="401" t="n">
        <v>8</v>
      </c>
      <c r="CW1084" s="401" t="n">
        <v>58</v>
      </c>
      <c r="CX1084" s="401" t="n">
        <v>20</v>
      </c>
      <c r="CY1084" s="401" t="n">
        <v>89</v>
      </c>
      <c r="CZ1084" s="401" t="n">
        <v>106</v>
      </c>
      <c r="DA1084" s="401" t="n">
        <v>62</v>
      </c>
      <c r="DB1084" s="401" t="n">
        <v>189</v>
      </c>
      <c r="DC1084" s="401" t="n">
        <v>113</v>
      </c>
      <c r="DD1084" s="401" t="n">
        <v>147</v>
      </c>
      <c r="DE1084" s="401" t="n">
        <v>86</v>
      </c>
      <c r="DF1084" s="401" t="n">
        <v>206</v>
      </c>
      <c r="DG1084" s="401" t="n">
        <v>215</v>
      </c>
      <c r="DH1084" s="401" t="n">
        <v>23</v>
      </c>
      <c r="DI1084" s="401" t="n">
        <v>177</v>
      </c>
      <c r="DJ1084" s="401" t="n">
        <v>11</v>
      </c>
      <c r="DK1084" s="401" t="n">
        <v>42</v>
      </c>
      <c r="DL1084" s="401" t="n">
        <v>122</v>
      </c>
      <c r="DM1084" s="401" t="n">
        <v>94</v>
      </c>
      <c r="DN1084" s="401" t="n">
        <v>59</v>
      </c>
      <c r="DO1084" s="401" t="n">
        <v>72</v>
      </c>
      <c r="DP1084" s="401" t="n">
        <v>51</v>
      </c>
      <c r="DQ1084" s="401" t="n">
        <v>114</v>
      </c>
      <c r="DR1084" s="401" t="n">
        <v>65</v>
      </c>
      <c r="DS1084" s="401" t="n">
        <v>124</v>
      </c>
      <c r="DT1084" s="401" t="n">
        <v>171</v>
      </c>
      <c r="DU1084" s="401" t="n">
        <v>163</v>
      </c>
      <c r="DV1084" s="401" t="n">
        <v>93</v>
      </c>
      <c r="DW1084" s="401" t="n">
        <v>43</v>
      </c>
      <c r="DX1084" s="401" t="n">
        <v>164</v>
      </c>
      <c r="DY1084" s="401" t="n">
        <v>120</v>
      </c>
      <c r="DZ1084" s="401" t="n">
        <v>184</v>
      </c>
      <c r="EA1084" s="401" t="n">
        <v>185</v>
      </c>
      <c r="EB1084" s="401" t="n">
        <v>133</v>
      </c>
      <c r="EC1084" s="401" t="n">
        <v>87</v>
      </c>
      <c r="ED1084" s="401" t="n">
        <v>196</v>
      </c>
      <c r="EE1084" s="401" t="n">
        <v>73</v>
      </c>
      <c r="EF1084" s="401" t="n">
        <v>108</v>
      </c>
      <c r="EG1084" s="401" t="n">
        <v>140</v>
      </c>
      <c r="EH1084" s="401" t="n">
        <v>37</v>
      </c>
      <c r="EI1084" s="401" t="n">
        <v>2</v>
      </c>
      <c r="EJ1084" s="401" t="n">
        <v>119</v>
      </c>
      <c r="EK1084" s="401" t="n">
        <v>49</v>
      </c>
      <c r="EL1084" s="401" t="n">
        <v>29</v>
      </c>
      <c r="EM1084" s="401" t="n">
        <v>176</v>
      </c>
      <c r="EN1084" s="401" t="n">
        <v>95</v>
      </c>
      <c r="EO1084" s="401" t="n">
        <v>117</v>
      </c>
      <c r="EP1084" s="401" t="n">
        <v>194</v>
      </c>
      <c r="EQ1084" s="401" t="n">
        <v>85</v>
      </c>
      <c r="ER1084" s="401" t="n">
        <v>104</v>
      </c>
      <c r="ES1084" s="401" t="n">
        <v>27</v>
      </c>
      <c r="ET1084" s="401" t="n">
        <v>34</v>
      </c>
      <c r="EU1084" s="401" t="n">
        <v>149</v>
      </c>
      <c r="EV1084" s="401" t="n">
        <v>154</v>
      </c>
      <c r="EW1084" s="401" t="n">
        <v>179</v>
      </c>
      <c r="EX1084" s="401" t="n">
        <v>115</v>
      </c>
      <c r="EY1084" s="401" t="n">
        <v>96</v>
      </c>
      <c r="EZ1084" s="401" t="n">
        <v>205</v>
      </c>
      <c r="FA1084" s="401" t="n">
        <v>45</v>
      </c>
      <c r="FB1084" s="401" t="n">
        <v>180</v>
      </c>
      <c r="FC1084" s="401" t="n">
        <v>107</v>
      </c>
      <c r="FD1084" s="401" t="n">
        <v>78</v>
      </c>
      <c r="FE1084" s="401" t="n">
        <v>170</v>
      </c>
      <c r="FF1084" s="401" t="n">
        <v>158</v>
      </c>
      <c r="FG1084" s="401" t="n">
        <v>15</v>
      </c>
      <c r="FH1084" s="401" t="n">
        <v>88</v>
      </c>
      <c r="FI1084" s="401" t="n">
        <v>209</v>
      </c>
      <c r="FJ1084" s="401" t="n">
        <v>193</v>
      </c>
      <c r="FK1084" s="401" t="n">
        <v>46</v>
      </c>
      <c r="FL1084" s="401" t="n">
        <v>136</v>
      </c>
      <c r="FM1084" s="401" t="n">
        <v>100</v>
      </c>
      <c r="FN1084" s="401" t="n">
        <v>198</v>
      </c>
      <c r="FO1084" s="401" t="n">
        <v>145</v>
      </c>
      <c r="FP1084" s="401" t="n">
        <v>6</v>
      </c>
      <c r="FQ1084" s="401" t="n">
        <v>91</v>
      </c>
      <c r="FR1084" s="401" t="n">
        <v>112</v>
      </c>
      <c r="FS1084" s="401" t="n">
        <v>161</v>
      </c>
      <c r="FT1084" s="401" t="n">
        <v>129</v>
      </c>
      <c r="FU1084" s="401" t="n">
        <v>148</v>
      </c>
      <c r="FV1084" s="401" t="n">
        <v>144</v>
      </c>
      <c r="FW1084" s="401" t="n">
        <v>47</v>
      </c>
      <c r="FX1084" s="401" t="n">
        <v>156</v>
      </c>
      <c r="FY1084" s="401" t="n">
        <v>174</v>
      </c>
      <c r="FZ1084" s="401" t="n">
        <v>153</v>
      </c>
      <c r="GA1084" s="401" t="n">
        <v>162</v>
      </c>
      <c r="GB1084" s="401" t="n">
        <v>146</v>
      </c>
      <c r="GC1084" s="401" t="n">
        <v>121</v>
      </c>
      <c r="GD1084" s="401" t="n">
        <v>14</v>
      </c>
      <c r="GE1084" s="401" t="n">
        <v>188</v>
      </c>
      <c r="GF1084" s="401" t="n">
        <v>54</v>
      </c>
      <c r="GG1084" s="401" t="n">
        <v>3</v>
      </c>
      <c r="GH1084" s="401" t="n">
        <v>128</v>
      </c>
      <c r="GI1084" s="401" t="n">
        <v>168</v>
      </c>
      <c r="GJ1084" s="401" t="n">
        <v>98</v>
      </c>
      <c r="GK1084" s="401" t="n">
        <v>77</v>
      </c>
      <c r="GL1084" s="401" t="n">
        <v>32</v>
      </c>
      <c r="GM1084" s="401" t="n">
        <v>52</v>
      </c>
      <c r="GN1084" s="401" t="n">
        <v>24</v>
      </c>
      <c r="GO1084" s="401" t="n">
        <v>190</v>
      </c>
      <c r="GP1084" s="401" t="n">
        <v>30</v>
      </c>
      <c r="GQ1084" s="401" t="n">
        <v>70</v>
      </c>
      <c r="GR1084" s="401" t="n">
        <v>111</v>
      </c>
      <c r="GS1084" s="401" t="n">
        <v>195</v>
      </c>
      <c r="GT1084" s="401" t="n">
        <v>178</v>
      </c>
      <c r="GU1084" s="401" t="n">
        <v>202</v>
      </c>
      <c r="GV1084" s="401" t="n">
        <v>13</v>
      </c>
      <c r="GW1084" s="401" t="n">
        <v>1</v>
      </c>
      <c r="GX1084" s="401" t="n">
        <v>155</v>
      </c>
      <c r="GY1084" s="401" t="n">
        <v>143</v>
      </c>
      <c r="GZ1084" s="401" t="n">
        <v>102</v>
      </c>
      <c r="HA1084" s="401" t="n">
        <v>97</v>
      </c>
      <c r="HB1084" s="401" t="n">
        <v>38</v>
      </c>
      <c r="HC1084" s="401" t="n">
        <v>68</v>
      </c>
      <c r="HD1084" s="401" t="n">
        <v>109</v>
      </c>
      <c r="HE1084" s="401" t="n">
        <v>101</v>
      </c>
      <c r="HF1084" s="401" t="n">
        <v>26</v>
      </c>
      <c r="HG1084" s="401" t="n">
        <v>152</v>
      </c>
      <c r="HH1084" s="401" t="n">
        <v>7</v>
      </c>
      <c r="HI1084" s="401" t="n">
        <v>74</v>
      </c>
      <c r="HJ1084" s="401" t="n">
        <v>17</v>
      </c>
      <c r="HK1084" s="401" t="n">
        <v>172</v>
      </c>
      <c r="HL1084" s="401" t="n">
        <v>131</v>
      </c>
      <c r="HM1084" s="401" t="n">
        <v>118</v>
      </c>
      <c r="HN1084" s="401" t="n">
        <v>48</v>
      </c>
      <c r="HO1084" s="401" t="n">
        <v>132</v>
      </c>
      <c r="HP1084" s="401" t="n">
        <v>56</v>
      </c>
    </row>
    <row r="1085" customFormat="false" ht="12.75" hidden="false" customHeight="false" outlineLevel="0" collapsed="false">
      <c r="E1085" s="401" t="s">
        <v>227</v>
      </c>
      <c r="F1085" s="401" t="n">
        <v>34</v>
      </c>
      <c r="G1085" s="401" t="n">
        <v>180</v>
      </c>
      <c r="H1085" s="401" t="n">
        <v>99</v>
      </c>
      <c r="I1085" s="401" t="n">
        <v>7</v>
      </c>
      <c r="J1085" s="401" t="n">
        <v>81</v>
      </c>
      <c r="K1085" s="401" t="n">
        <v>217</v>
      </c>
      <c r="L1085" s="401" t="n">
        <v>103</v>
      </c>
      <c r="M1085" s="401" t="n">
        <v>5</v>
      </c>
      <c r="N1085" s="401" t="n">
        <v>211</v>
      </c>
      <c r="O1085" s="401" t="n">
        <v>133</v>
      </c>
      <c r="P1085" s="401" t="n">
        <v>179</v>
      </c>
      <c r="Q1085" s="401" t="n">
        <v>156</v>
      </c>
      <c r="R1085" s="401" t="n">
        <v>172</v>
      </c>
      <c r="S1085" s="401" t="n">
        <v>41</v>
      </c>
      <c r="T1085" s="401" t="n">
        <v>168</v>
      </c>
      <c r="U1085" s="401" t="n">
        <v>159</v>
      </c>
      <c r="V1085" s="401" t="n">
        <v>56</v>
      </c>
      <c r="W1085" s="401" t="n">
        <v>210</v>
      </c>
      <c r="X1085" s="401" t="n">
        <v>17</v>
      </c>
      <c r="Y1085" s="401" t="n">
        <v>177</v>
      </c>
      <c r="Z1085" s="401" t="n">
        <v>142</v>
      </c>
      <c r="AA1085" s="401" t="n">
        <v>59</v>
      </c>
      <c r="AB1085" s="401" t="n">
        <v>25</v>
      </c>
      <c r="AC1085" s="401" t="n">
        <v>123</v>
      </c>
      <c r="AD1085" s="401" t="n">
        <v>48</v>
      </c>
      <c r="AE1085" s="401" t="n">
        <v>70</v>
      </c>
      <c r="AF1085" s="401" t="n">
        <v>218</v>
      </c>
      <c r="AG1085" s="401" t="n">
        <v>1</v>
      </c>
      <c r="AH1085" s="401" t="n">
        <v>61</v>
      </c>
      <c r="AI1085" s="401" t="n">
        <v>127</v>
      </c>
      <c r="AJ1085" s="401" t="n">
        <v>67</v>
      </c>
      <c r="AK1085" s="401" t="n">
        <v>164</v>
      </c>
      <c r="AL1085" s="401" t="n">
        <v>192</v>
      </c>
      <c r="AM1085" s="401" t="n">
        <v>147</v>
      </c>
      <c r="AN1085" s="401" t="n">
        <v>216</v>
      </c>
      <c r="AO1085" s="401" t="n">
        <v>85</v>
      </c>
      <c r="AP1085" s="401" t="n">
        <v>10</v>
      </c>
      <c r="AQ1085" s="401" t="n">
        <v>90</v>
      </c>
      <c r="AR1085" s="401" t="n">
        <v>118</v>
      </c>
      <c r="AS1085" s="401" t="n">
        <v>207</v>
      </c>
      <c r="AT1085" s="401" t="n">
        <v>167</v>
      </c>
      <c r="AU1085" s="401" t="n">
        <v>66</v>
      </c>
      <c r="AV1085" s="401" t="n">
        <v>84</v>
      </c>
      <c r="AW1085" s="401" t="n">
        <v>155</v>
      </c>
      <c r="AX1085" s="401" t="n">
        <v>106</v>
      </c>
      <c r="AY1085" s="401" t="n">
        <v>95</v>
      </c>
      <c r="AZ1085" s="401" t="n">
        <v>54</v>
      </c>
      <c r="BA1085" s="401" t="n">
        <v>214</v>
      </c>
      <c r="BB1085" s="401" t="n">
        <v>6</v>
      </c>
      <c r="BC1085" s="401" t="n">
        <v>26</v>
      </c>
      <c r="BD1085" s="401" t="n">
        <v>163</v>
      </c>
      <c r="BE1085" s="401" t="n">
        <v>38</v>
      </c>
      <c r="BF1085" s="401" t="n">
        <v>109</v>
      </c>
      <c r="BG1085" s="401" t="n">
        <v>193</v>
      </c>
      <c r="BH1085" s="401" t="n">
        <v>53</v>
      </c>
      <c r="BI1085" s="401" t="n">
        <v>204</v>
      </c>
      <c r="BJ1085" s="401" t="n">
        <v>128</v>
      </c>
      <c r="BK1085" s="401" t="n">
        <v>161</v>
      </c>
      <c r="BL1085" s="401" t="n">
        <v>121</v>
      </c>
      <c r="BM1085" s="401" t="n">
        <v>166</v>
      </c>
      <c r="BN1085" s="401" t="n">
        <v>184</v>
      </c>
      <c r="BO1085" s="401" t="n">
        <v>86</v>
      </c>
      <c r="BP1085" s="401" t="n">
        <v>200</v>
      </c>
      <c r="BQ1085" s="401" t="n">
        <v>122</v>
      </c>
      <c r="BR1085" s="401" t="n">
        <v>77</v>
      </c>
      <c r="BS1085" s="401" t="n">
        <v>100</v>
      </c>
      <c r="BT1085" s="401" t="n">
        <v>104</v>
      </c>
      <c r="BU1085" s="401" t="n">
        <v>140</v>
      </c>
      <c r="BV1085" s="401" t="n">
        <v>28</v>
      </c>
      <c r="BW1085" s="401" t="n">
        <v>18</v>
      </c>
      <c r="BX1085" s="401" t="n">
        <v>57</v>
      </c>
      <c r="BY1085" s="401" t="n">
        <v>134</v>
      </c>
      <c r="BZ1085" s="401" t="n">
        <v>201</v>
      </c>
      <c r="CA1085" s="401" t="n">
        <v>93</v>
      </c>
      <c r="CB1085" s="401" t="n">
        <v>24</v>
      </c>
      <c r="CC1085" s="401" t="n">
        <v>88</v>
      </c>
      <c r="CD1085" s="401" t="n">
        <v>150</v>
      </c>
      <c r="CE1085" s="401" t="n">
        <v>45</v>
      </c>
      <c r="CF1085" s="401" t="n">
        <v>108</v>
      </c>
      <c r="CG1085" s="401" t="n">
        <v>151</v>
      </c>
      <c r="CH1085" s="401" t="n">
        <v>120</v>
      </c>
      <c r="CI1085" s="401" t="n">
        <v>174</v>
      </c>
      <c r="CJ1085" s="401" t="n">
        <v>11</v>
      </c>
      <c r="CK1085" s="401" t="n">
        <v>101</v>
      </c>
      <c r="CL1085" s="401" t="n">
        <v>44</v>
      </c>
      <c r="CM1085" s="401" t="n">
        <v>105</v>
      </c>
      <c r="CN1085" s="401" t="n">
        <v>33</v>
      </c>
      <c r="CO1085" s="401" t="n">
        <v>199</v>
      </c>
      <c r="CP1085" s="401" t="n">
        <v>16</v>
      </c>
      <c r="CQ1085" s="401" t="n">
        <v>176</v>
      </c>
      <c r="CR1085" s="401" t="n">
        <v>35</v>
      </c>
      <c r="CS1085" s="401" t="n">
        <v>9</v>
      </c>
      <c r="CT1085" s="401" t="n">
        <v>129</v>
      </c>
      <c r="CU1085" s="401" t="n">
        <v>96</v>
      </c>
      <c r="CV1085" s="401" t="n">
        <v>14</v>
      </c>
      <c r="CW1085" s="401" t="n">
        <v>22</v>
      </c>
      <c r="CX1085" s="401" t="n">
        <v>49</v>
      </c>
      <c r="CY1085" s="401" t="n">
        <v>149</v>
      </c>
      <c r="CZ1085" s="401" t="n">
        <v>197</v>
      </c>
      <c r="DA1085" s="401" t="n">
        <v>162</v>
      </c>
      <c r="DB1085" s="401" t="n">
        <v>139</v>
      </c>
      <c r="DC1085" s="401" t="n">
        <v>196</v>
      </c>
      <c r="DD1085" s="401" t="n">
        <v>112</v>
      </c>
      <c r="DE1085" s="401" t="n">
        <v>186</v>
      </c>
      <c r="DF1085" s="401" t="n">
        <v>191</v>
      </c>
      <c r="DG1085" s="401" t="n">
        <v>165</v>
      </c>
      <c r="DH1085" s="401" t="n">
        <v>124</v>
      </c>
      <c r="DI1085" s="401" t="n">
        <v>2</v>
      </c>
      <c r="DJ1085" s="401" t="n">
        <v>51</v>
      </c>
      <c r="DK1085" s="401" t="n">
        <v>98</v>
      </c>
      <c r="DL1085" s="401" t="n">
        <v>173</v>
      </c>
      <c r="DM1085" s="401" t="n">
        <v>209</v>
      </c>
      <c r="DN1085" s="401" t="n">
        <v>94</v>
      </c>
      <c r="DO1085" s="401" t="n">
        <v>131</v>
      </c>
      <c r="DP1085" s="401" t="n">
        <v>138</v>
      </c>
      <c r="DQ1085" s="401" t="n">
        <v>47</v>
      </c>
      <c r="DR1085" s="401" t="n">
        <v>213</v>
      </c>
      <c r="DS1085" s="401" t="n">
        <v>107</v>
      </c>
      <c r="DT1085" s="401" t="n">
        <v>143</v>
      </c>
      <c r="DU1085" s="401" t="n">
        <v>79</v>
      </c>
      <c r="DV1085" s="401" t="n">
        <v>169</v>
      </c>
      <c r="DW1085" s="401" t="n">
        <v>183</v>
      </c>
      <c r="DX1085" s="401" t="n">
        <v>20</v>
      </c>
      <c r="DY1085" s="401" t="n">
        <v>113</v>
      </c>
      <c r="DZ1085" s="401" t="n">
        <v>178</v>
      </c>
      <c r="EA1085" s="401" t="n">
        <v>83</v>
      </c>
      <c r="EB1085" s="401" t="n">
        <v>144</v>
      </c>
      <c r="EC1085" s="401" t="n">
        <v>52</v>
      </c>
      <c r="ED1085" s="401" t="n">
        <v>215</v>
      </c>
      <c r="EE1085" s="401" t="n">
        <v>132</v>
      </c>
      <c r="EF1085" s="401" t="n">
        <v>50</v>
      </c>
      <c r="EG1085" s="401" t="n">
        <v>194</v>
      </c>
      <c r="EH1085" s="401" t="n">
        <v>74</v>
      </c>
      <c r="EI1085" s="401" t="n">
        <v>206</v>
      </c>
      <c r="EJ1085" s="401" t="n">
        <v>31</v>
      </c>
      <c r="EK1085" s="401" t="n">
        <v>212</v>
      </c>
      <c r="EL1085" s="401" t="n">
        <v>75</v>
      </c>
      <c r="EM1085" s="401" t="n">
        <v>116</v>
      </c>
      <c r="EN1085" s="401" t="n">
        <v>78</v>
      </c>
      <c r="EO1085" s="401" t="n">
        <v>141</v>
      </c>
      <c r="EP1085" s="401" t="n">
        <v>190</v>
      </c>
      <c r="EQ1085" s="401" t="n">
        <v>89</v>
      </c>
      <c r="ER1085" s="401" t="n">
        <v>29</v>
      </c>
      <c r="ES1085" s="401" t="n">
        <v>208</v>
      </c>
      <c r="ET1085" s="401" t="n">
        <v>91</v>
      </c>
      <c r="EU1085" s="401" t="n">
        <v>152</v>
      </c>
      <c r="EV1085" s="401" t="n">
        <v>30</v>
      </c>
      <c r="EW1085" s="401" t="n">
        <v>175</v>
      </c>
      <c r="EX1085" s="401" t="n">
        <v>23</v>
      </c>
      <c r="EY1085" s="401" t="n">
        <v>39</v>
      </c>
      <c r="EZ1085" s="401" t="n">
        <v>154</v>
      </c>
      <c r="FA1085" s="401" t="n">
        <v>160</v>
      </c>
      <c r="FB1085" s="401" t="n">
        <v>137</v>
      </c>
      <c r="FC1085" s="401" t="n">
        <v>145</v>
      </c>
      <c r="FD1085" s="401" t="n">
        <v>87</v>
      </c>
      <c r="FE1085" s="401" t="n">
        <v>115</v>
      </c>
      <c r="FF1085" s="401" t="n">
        <v>3</v>
      </c>
      <c r="FG1085" s="401" t="n">
        <v>65</v>
      </c>
      <c r="FH1085" s="401" t="n">
        <v>202</v>
      </c>
      <c r="FI1085" s="401" t="n">
        <v>58</v>
      </c>
      <c r="FJ1085" s="401" t="n">
        <v>198</v>
      </c>
      <c r="FK1085" s="401" t="n">
        <v>15</v>
      </c>
      <c r="FL1085" s="401" t="n">
        <v>62</v>
      </c>
      <c r="FM1085" s="401" t="n">
        <v>36</v>
      </c>
      <c r="FN1085" s="401" t="n">
        <v>114</v>
      </c>
      <c r="FO1085" s="401" t="n">
        <v>32</v>
      </c>
      <c r="FP1085" s="401" t="n">
        <v>181</v>
      </c>
      <c r="FQ1085" s="401" t="n">
        <v>71</v>
      </c>
      <c r="FR1085" s="401" t="n">
        <v>170</v>
      </c>
      <c r="FS1085" s="401" t="n">
        <v>157</v>
      </c>
      <c r="FT1085" s="401" t="n">
        <v>119</v>
      </c>
      <c r="FU1085" s="401" t="n">
        <v>76</v>
      </c>
      <c r="FV1085" s="401" t="n">
        <v>187</v>
      </c>
      <c r="FW1085" s="401" t="n">
        <v>102</v>
      </c>
      <c r="FX1085" s="401" t="n">
        <v>68</v>
      </c>
      <c r="FY1085" s="401" t="n">
        <v>60</v>
      </c>
      <c r="FZ1085" s="401" t="n">
        <v>13</v>
      </c>
      <c r="GA1085" s="401" t="n">
        <v>82</v>
      </c>
      <c r="GB1085" s="401" t="n">
        <v>205</v>
      </c>
      <c r="GC1085" s="401" t="n">
        <v>189</v>
      </c>
      <c r="GD1085" s="401" t="n">
        <v>117</v>
      </c>
      <c r="GE1085" s="401" t="n">
        <v>195</v>
      </c>
      <c r="GF1085" s="401" t="n">
        <v>21</v>
      </c>
      <c r="GG1085" s="401" t="n">
        <v>43</v>
      </c>
      <c r="GH1085" s="401" t="n">
        <v>203</v>
      </c>
      <c r="GI1085" s="401" t="n">
        <v>92</v>
      </c>
      <c r="GJ1085" s="401" t="n">
        <v>4</v>
      </c>
      <c r="GK1085" s="401" t="n">
        <v>97</v>
      </c>
      <c r="GL1085" s="401" t="n">
        <v>46</v>
      </c>
      <c r="GM1085" s="401" t="n">
        <v>126</v>
      </c>
      <c r="GN1085" s="401" t="n">
        <v>69</v>
      </c>
      <c r="GO1085" s="401" t="n">
        <v>8</v>
      </c>
      <c r="GP1085" s="401" t="n">
        <v>171</v>
      </c>
      <c r="GQ1085" s="401" t="n">
        <v>111</v>
      </c>
      <c r="GR1085" s="401" t="n">
        <v>136</v>
      </c>
      <c r="GS1085" s="401" t="n">
        <v>19</v>
      </c>
      <c r="GT1085" s="401" t="n">
        <v>219</v>
      </c>
      <c r="GU1085" s="401" t="n">
        <v>72</v>
      </c>
      <c r="GV1085" s="401" t="n">
        <v>12</v>
      </c>
      <c r="GW1085" s="401" t="n">
        <v>148</v>
      </c>
      <c r="GX1085" s="401" t="n">
        <v>55</v>
      </c>
      <c r="GY1085" s="401" t="n">
        <v>73</v>
      </c>
      <c r="GZ1085" s="401" t="n">
        <v>125</v>
      </c>
      <c r="HA1085" s="401" t="n">
        <v>37</v>
      </c>
      <c r="HB1085" s="401" t="n">
        <v>158</v>
      </c>
      <c r="HC1085" s="401" t="n">
        <v>42</v>
      </c>
      <c r="HD1085" s="401" t="n">
        <v>80</v>
      </c>
      <c r="HE1085" s="401" t="n">
        <v>40</v>
      </c>
      <c r="HF1085" s="401" t="n">
        <v>130</v>
      </c>
      <c r="HG1085" s="401" t="n">
        <v>63</v>
      </c>
      <c r="HH1085" s="401" t="n">
        <v>64</v>
      </c>
      <c r="HI1085" s="401" t="n">
        <v>146</v>
      </c>
      <c r="HJ1085" s="401" t="n">
        <v>135</v>
      </c>
      <c r="HK1085" s="401" t="n">
        <v>182</v>
      </c>
      <c r="HL1085" s="401" t="n">
        <v>188</v>
      </c>
      <c r="HM1085" s="401" t="n">
        <v>110</v>
      </c>
      <c r="HN1085" s="401" t="n">
        <v>185</v>
      </c>
      <c r="HO1085" s="401" t="n">
        <v>27</v>
      </c>
      <c r="HP1085" s="401" t="n">
        <v>153</v>
      </c>
    </row>
    <row r="1087" customFormat="false" ht="12.75" hidden="false" customHeight="false" outlineLevel="0" collapsed="false">
      <c r="D1087" s="446" t="n">
        <v>220</v>
      </c>
      <c r="E1087" s="39" t="s">
        <v>250</v>
      </c>
    </row>
    <row r="1088" customFormat="false" ht="12.75" hidden="false" customHeight="false" outlineLevel="0" collapsed="false">
      <c r="E1088" s="401" t="s">
        <v>198</v>
      </c>
      <c r="F1088" s="401" t="n">
        <v>1</v>
      </c>
      <c r="G1088" s="401" t="n">
        <v>2</v>
      </c>
      <c r="H1088" s="401" t="n">
        <v>3</v>
      </c>
      <c r="I1088" s="401" t="n">
        <v>4</v>
      </c>
      <c r="J1088" s="401" t="n">
        <v>5</v>
      </c>
      <c r="K1088" s="401" t="n">
        <v>6</v>
      </c>
      <c r="L1088" s="401" t="n">
        <v>7</v>
      </c>
      <c r="M1088" s="401" t="n">
        <v>8</v>
      </c>
      <c r="N1088" s="401" t="n">
        <v>9</v>
      </c>
      <c r="O1088" s="401" t="n">
        <v>10</v>
      </c>
      <c r="P1088" s="401" t="n">
        <v>11</v>
      </c>
      <c r="Q1088" s="401" t="n">
        <v>12</v>
      </c>
      <c r="R1088" s="401" t="n">
        <v>13</v>
      </c>
      <c r="S1088" s="401" t="n">
        <v>14</v>
      </c>
      <c r="T1088" s="401" t="n">
        <v>15</v>
      </c>
      <c r="U1088" s="401" t="n">
        <v>16</v>
      </c>
      <c r="V1088" s="401" t="n">
        <v>17</v>
      </c>
      <c r="W1088" s="401" t="n">
        <v>18</v>
      </c>
      <c r="X1088" s="401" t="n">
        <v>19</v>
      </c>
      <c r="Y1088" s="401" t="n">
        <v>20</v>
      </c>
      <c r="Z1088" s="401" t="n">
        <v>21</v>
      </c>
      <c r="AA1088" s="401" t="n">
        <v>22</v>
      </c>
      <c r="AB1088" s="401" t="n">
        <v>23</v>
      </c>
      <c r="AC1088" s="401" t="n">
        <v>24</v>
      </c>
      <c r="AD1088" s="401" t="n">
        <v>25</v>
      </c>
      <c r="AE1088" s="401" t="n">
        <v>26</v>
      </c>
      <c r="AF1088" s="401" t="n">
        <v>27</v>
      </c>
      <c r="AG1088" s="401" t="n">
        <v>28</v>
      </c>
      <c r="AH1088" s="401" t="n">
        <v>29</v>
      </c>
      <c r="AI1088" s="401" t="n">
        <v>30</v>
      </c>
      <c r="AJ1088" s="401" t="n">
        <v>31</v>
      </c>
      <c r="AK1088" s="401" t="n">
        <v>32</v>
      </c>
      <c r="AL1088" s="401" t="n">
        <v>33</v>
      </c>
      <c r="AM1088" s="401" t="n">
        <v>34</v>
      </c>
      <c r="AN1088" s="401" t="n">
        <v>35</v>
      </c>
      <c r="AO1088" s="401" t="n">
        <v>36</v>
      </c>
      <c r="AP1088" s="401" t="n">
        <v>37</v>
      </c>
      <c r="AQ1088" s="401" t="n">
        <v>38</v>
      </c>
      <c r="AR1088" s="401" t="n">
        <v>39</v>
      </c>
      <c r="AS1088" s="401" t="n">
        <v>40</v>
      </c>
      <c r="AT1088" s="401" t="n">
        <v>41</v>
      </c>
      <c r="AU1088" s="401" t="n">
        <v>42</v>
      </c>
      <c r="AV1088" s="401" t="n">
        <v>43</v>
      </c>
      <c r="AW1088" s="401" t="n">
        <v>44</v>
      </c>
      <c r="AX1088" s="401" t="n">
        <v>45</v>
      </c>
      <c r="AY1088" s="401" t="n">
        <v>46</v>
      </c>
      <c r="AZ1088" s="401" t="n">
        <v>47</v>
      </c>
      <c r="BA1088" s="401" t="n">
        <v>48</v>
      </c>
      <c r="BB1088" s="401" t="n">
        <v>49</v>
      </c>
      <c r="BC1088" s="401" t="n">
        <v>50</v>
      </c>
      <c r="BD1088" s="401" t="n">
        <v>51</v>
      </c>
      <c r="BE1088" s="401" t="n">
        <v>52</v>
      </c>
      <c r="BF1088" s="401" t="n">
        <v>53</v>
      </c>
      <c r="BG1088" s="401" t="n">
        <v>54</v>
      </c>
      <c r="BH1088" s="401" t="n">
        <v>55</v>
      </c>
      <c r="BI1088" s="401" t="n">
        <v>56</v>
      </c>
      <c r="BJ1088" s="401" t="n">
        <v>57</v>
      </c>
      <c r="BK1088" s="401" t="n">
        <v>58</v>
      </c>
      <c r="BL1088" s="401" t="n">
        <v>59</v>
      </c>
      <c r="BM1088" s="401" t="n">
        <v>60</v>
      </c>
      <c r="BN1088" s="401" t="n">
        <v>61</v>
      </c>
      <c r="BO1088" s="401" t="n">
        <v>62</v>
      </c>
      <c r="BP1088" s="401" t="n">
        <v>63</v>
      </c>
      <c r="BQ1088" s="401" t="n">
        <v>64</v>
      </c>
      <c r="BR1088" s="401" t="n">
        <v>65</v>
      </c>
      <c r="BS1088" s="401" t="n">
        <v>66</v>
      </c>
      <c r="BT1088" s="401" t="n">
        <v>67</v>
      </c>
      <c r="BU1088" s="401" t="n">
        <v>68</v>
      </c>
      <c r="BV1088" s="401" t="n">
        <v>69</v>
      </c>
      <c r="BW1088" s="401" t="n">
        <v>70</v>
      </c>
      <c r="BX1088" s="401" t="n">
        <v>71</v>
      </c>
      <c r="BY1088" s="401" t="n">
        <v>72</v>
      </c>
      <c r="BZ1088" s="401" t="n">
        <v>73</v>
      </c>
      <c r="CA1088" s="401" t="n">
        <v>74</v>
      </c>
      <c r="CB1088" s="401" t="n">
        <v>75</v>
      </c>
      <c r="CC1088" s="401" t="n">
        <v>76</v>
      </c>
      <c r="CD1088" s="401" t="n">
        <v>77</v>
      </c>
      <c r="CE1088" s="401" t="n">
        <v>78</v>
      </c>
      <c r="CF1088" s="401" t="n">
        <v>79</v>
      </c>
      <c r="CG1088" s="401" t="n">
        <v>80</v>
      </c>
      <c r="CH1088" s="401" t="n">
        <v>81</v>
      </c>
      <c r="CI1088" s="401" t="n">
        <v>82</v>
      </c>
      <c r="CJ1088" s="401" t="n">
        <v>83</v>
      </c>
      <c r="CK1088" s="401" t="n">
        <v>84</v>
      </c>
      <c r="CL1088" s="401" t="n">
        <v>85</v>
      </c>
      <c r="CM1088" s="401" t="n">
        <v>86</v>
      </c>
      <c r="CN1088" s="401" t="n">
        <v>87</v>
      </c>
      <c r="CO1088" s="401" t="n">
        <v>88</v>
      </c>
      <c r="CP1088" s="401" t="n">
        <v>89</v>
      </c>
      <c r="CQ1088" s="401" t="n">
        <v>90</v>
      </c>
      <c r="CR1088" s="401" t="n">
        <v>91</v>
      </c>
      <c r="CS1088" s="401" t="n">
        <v>92</v>
      </c>
      <c r="CT1088" s="401" t="n">
        <v>93</v>
      </c>
      <c r="CU1088" s="401" t="n">
        <v>94</v>
      </c>
      <c r="CV1088" s="401" t="n">
        <v>95</v>
      </c>
      <c r="CW1088" s="401" t="n">
        <v>96</v>
      </c>
      <c r="CX1088" s="401" t="n">
        <v>97</v>
      </c>
      <c r="CY1088" s="401" t="n">
        <v>98</v>
      </c>
      <c r="CZ1088" s="401" t="n">
        <v>99</v>
      </c>
      <c r="DA1088" s="401" t="n">
        <v>100</v>
      </c>
      <c r="DB1088" s="401" t="n">
        <v>101</v>
      </c>
      <c r="DC1088" s="401" t="n">
        <v>102</v>
      </c>
      <c r="DD1088" s="401" t="n">
        <v>103</v>
      </c>
      <c r="DE1088" s="401" t="n">
        <v>104</v>
      </c>
      <c r="DF1088" s="401" t="n">
        <v>105</v>
      </c>
      <c r="DG1088" s="401" t="n">
        <v>106</v>
      </c>
      <c r="DH1088" s="401" t="n">
        <v>107</v>
      </c>
      <c r="DI1088" s="401" t="n">
        <v>108</v>
      </c>
      <c r="DJ1088" s="401" t="n">
        <v>109</v>
      </c>
      <c r="DK1088" s="401" t="n">
        <v>110</v>
      </c>
      <c r="DL1088" s="401" t="n">
        <v>111</v>
      </c>
      <c r="DM1088" s="401" t="n">
        <v>112</v>
      </c>
      <c r="DN1088" s="401" t="n">
        <v>113</v>
      </c>
      <c r="DO1088" s="401" t="n">
        <v>114</v>
      </c>
      <c r="DP1088" s="401" t="n">
        <v>115</v>
      </c>
      <c r="DQ1088" s="401" t="n">
        <v>116</v>
      </c>
      <c r="DR1088" s="401" t="n">
        <v>117</v>
      </c>
      <c r="DS1088" s="401" t="n">
        <v>118</v>
      </c>
      <c r="DT1088" s="401" t="n">
        <v>119</v>
      </c>
      <c r="DU1088" s="401" t="n">
        <v>120</v>
      </c>
      <c r="DV1088" s="401" t="n">
        <v>121</v>
      </c>
      <c r="DW1088" s="401" t="n">
        <v>122</v>
      </c>
      <c r="DX1088" s="401" t="n">
        <v>123</v>
      </c>
      <c r="DY1088" s="401" t="n">
        <v>124</v>
      </c>
      <c r="DZ1088" s="401" t="n">
        <v>125</v>
      </c>
      <c r="EA1088" s="401" t="n">
        <v>126</v>
      </c>
      <c r="EB1088" s="401" t="n">
        <v>127</v>
      </c>
      <c r="EC1088" s="401" t="n">
        <v>128</v>
      </c>
      <c r="ED1088" s="401" t="n">
        <v>129</v>
      </c>
      <c r="EE1088" s="401" t="n">
        <v>130</v>
      </c>
      <c r="EF1088" s="401" t="n">
        <v>131</v>
      </c>
      <c r="EG1088" s="401" t="n">
        <v>132</v>
      </c>
      <c r="EH1088" s="401" t="n">
        <v>133</v>
      </c>
      <c r="EI1088" s="401" t="n">
        <v>134</v>
      </c>
      <c r="EJ1088" s="401" t="n">
        <v>135</v>
      </c>
      <c r="EK1088" s="401" t="n">
        <v>136</v>
      </c>
      <c r="EL1088" s="401" t="n">
        <v>137</v>
      </c>
      <c r="EM1088" s="401" t="n">
        <v>138</v>
      </c>
      <c r="EN1088" s="401" t="n">
        <v>139</v>
      </c>
      <c r="EO1088" s="401" t="n">
        <v>140</v>
      </c>
      <c r="EP1088" s="401" t="n">
        <v>141</v>
      </c>
      <c r="EQ1088" s="401" t="n">
        <v>142</v>
      </c>
      <c r="ER1088" s="401" t="n">
        <v>143</v>
      </c>
      <c r="ES1088" s="401" t="n">
        <v>144</v>
      </c>
      <c r="ET1088" s="401" t="n">
        <v>145</v>
      </c>
      <c r="EU1088" s="401" t="n">
        <v>146</v>
      </c>
      <c r="EV1088" s="401" t="n">
        <v>147</v>
      </c>
      <c r="EW1088" s="401" t="n">
        <v>148</v>
      </c>
      <c r="EX1088" s="401" t="n">
        <v>149</v>
      </c>
      <c r="EY1088" s="401" t="n">
        <v>150</v>
      </c>
      <c r="EZ1088" s="401" t="n">
        <v>151</v>
      </c>
      <c r="FA1088" s="401" t="n">
        <v>152</v>
      </c>
      <c r="FB1088" s="401" t="n">
        <v>153</v>
      </c>
      <c r="FC1088" s="401" t="n">
        <v>154</v>
      </c>
      <c r="FD1088" s="401" t="n">
        <v>155</v>
      </c>
      <c r="FE1088" s="401" t="n">
        <v>156</v>
      </c>
      <c r="FF1088" s="401" t="n">
        <v>157</v>
      </c>
      <c r="FG1088" s="401" t="n">
        <v>158</v>
      </c>
      <c r="FH1088" s="401" t="n">
        <v>159</v>
      </c>
      <c r="FI1088" s="401" t="n">
        <v>160</v>
      </c>
      <c r="FJ1088" s="401" t="n">
        <v>161</v>
      </c>
      <c r="FK1088" s="401" t="n">
        <v>162</v>
      </c>
      <c r="FL1088" s="401" t="n">
        <v>163</v>
      </c>
      <c r="FM1088" s="401" t="n">
        <v>164</v>
      </c>
      <c r="FN1088" s="401" t="n">
        <v>165</v>
      </c>
      <c r="FO1088" s="401" t="n">
        <v>166</v>
      </c>
      <c r="FP1088" s="401" t="n">
        <v>167</v>
      </c>
      <c r="FQ1088" s="401" t="n">
        <v>168</v>
      </c>
      <c r="FR1088" s="401" t="n">
        <v>169</v>
      </c>
      <c r="FS1088" s="401" t="n">
        <v>170</v>
      </c>
      <c r="FT1088" s="401" t="n">
        <v>171</v>
      </c>
      <c r="FU1088" s="401" t="n">
        <v>172</v>
      </c>
      <c r="FV1088" s="401" t="n">
        <v>173</v>
      </c>
      <c r="FW1088" s="401" t="n">
        <v>174</v>
      </c>
      <c r="FX1088" s="401" t="n">
        <v>175</v>
      </c>
      <c r="FY1088" s="401" t="n">
        <v>176</v>
      </c>
      <c r="FZ1088" s="401" t="n">
        <v>177</v>
      </c>
      <c r="GA1088" s="401" t="n">
        <v>178</v>
      </c>
      <c r="GB1088" s="401" t="n">
        <v>179</v>
      </c>
      <c r="GC1088" s="401" t="n">
        <v>180</v>
      </c>
      <c r="GD1088" s="401" t="n">
        <v>181</v>
      </c>
      <c r="GE1088" s="401" t="n">
        <v>182</v>
      </c>
      <c r="GF1088" s="401" t="n">
        <v>183</v>
      </c>
      <c r="GG1088" s="401" t="n">
        <v>184</v>
      </c>
      <c r="GH1088" s="401" t="n">
        <v>185</v>
      </c>
      <c r="GI1088" s="401" t="n">
        <v>186</v>
      </c>
      <c r="GJ1088" s="401" t="n">
        <v>187</v>
      </c>
      <c r="GK1088" s="401" t="n">
        <v>188</v>
      </c>
      <c r="GL1088" s="401" t="n">
        <v>189</v>
      </c>
      <c r="GM1088" s="401" t="n">
        <v>190</v>
      </c>
      <c r="GN1088" s="401" t="n">
        <v>191</v>
      </c>
      <c r="GO1088" s="401" t="n">
        <v>192</v>
      </c>
      <c r="GP1088" s="401" t="n">
        <v>193</v>
      </c>
      <c r="GQ1088" s="401" t="n">
        <v>194</v>
      </c>
      <c r="GR1088" s="401" t="n">
        <v>195</v>
      </c>
      <c r="GS1088" s="401" t="n">
        <v>196</v>
      </c>
      <c r="GT1088" s="401" t="n">
        <v>197</v>
      </c>
      <c r="GU1088" s="401" t="n">
        <v>198</v>
      </c>
      <c r="GV1088" s="401" t="n">
        <v>199</v>
      </c>
      <c r="GW1088" s="401" t="n">
        <v>200</v>
      </c>
      <c r="GX1088" s="401" t="n">
        <v>201</v>
      </c>
      <c r="GY1088" s="401" t="n">
        <v>202</v>
      </c>
      <c r="GZ1088" s="401" t="n">
        <v>203</v>
      </c>
      <c r="HA1088" s="401" t="n">
        <v>204</v>
      </c>
      <c r="HB1088" s="401" t="n">
        <v>205</v>
      </c>
      <c r="HC1088" s="401" t="n">
        <v>206</v>
      </c>
      <c r="HD1088" s="401" t="n">
        <v>207</v>
      </c>
      <c r="HE1088" s="401" t="n">
        <v>208</v>
      </c>
      <c r="HF1088" s="401" t="n">
        <v>209</v>
      </c>
      <c r="HG1088" s="401" t="n">
        <v>210</v>
      </c>
      <c r="HH1088" s="401" t="n">
        <v>211</v>
      </c>
      <c r="HI1088" s="401" t="n">
        <v>212</v>
      </c>
      <c r="HJ1088" s="401" t="n">
        <v>213</v>
      </c>
      <c r="HK1088" s="401" t="n">
        <v>214</v>
      </c>
      <c r="HL1088" s="401" t="n">
        <v>215</v>
      </c>
      <c r="HM1088" s="401" t="n">
        <v>216</v>
      </c>
      <c r="HN1088" s="401" t="n">
        <v>217</v>
      </c>
      <c r="HO1088" s="401" t="n">
        <v>218</v>
      </c>
      <c r="HP1088" s="401" t="n">
        <v>219</v>
      </c>
      <c r="HQ1088" s="401" t="n">
        <v>220</v>
      </c>
    </row>
    <row r="1089" customFormat="false" ht="12.75" hidden="false" customHeight="false" outlineLevel="0" collapsed="false">
      <c r="E1089" s="401" t="s">
        <v>225</v>
      </c>
      <c r="F1089" s="401" t="n">
        <v>59</v>
      </c>
      <c r="G1089" s="401" t="n">
        <v>131</v>
      </c>
      <c r="H1089" s="401" t="n">
        <v>35</v>
      </c>
      <c r="I1089" s="401" t="n">
        <v>43</v>
      </c>
      <c r="J1089" s="401" t="n">
        <v>186</v>
      </c>
      <c r="K1089" s="401" t="n">
        <v>125</v>
      </c>
      <c r="L1089" s="401" t="n">
        <v>189</v>
      </c>
      <c r="M1089" s="401" t="n">
        <v>207</v>
      </c>
      <c r="N1089" s="401" t="n">
        <v>57</v>
      </c>
      <c r="O1089" s="401" t="n">
        <v>91</v>
      </c>
      <c r="P1089" s="401" t="n">
        <v>54</v>
      </c>
      <c r="Q1089" s="401" t="n">
        <v>16</v>
      </c>
      <c r="R1089" s="401" t="n">
        <v>129</v>
      </c>
      <c r="S1089" s="401" t="n">
        <v>210</v>
      </c>
      <c r="T1089" s="401" t="n">
        <v>58</v>
      </c>
      <c r="U1089" s="401" t="n">
        <v>55</v>
      </c>
      <c r="V1089" s="401" t="n">
        <v>181</v>
      </c>
      <c r="W1089" s="401" t="n">
        <v>61</v>
      </c>
      <c r="X1089" s="401" t="n">
        <v>177</v>
      </c>
      <c r="Y1089" s="401" t="n">
        <v>202</v>
      </c>
      <c r="Z1089" s="401" t="n">
        <v>209</v>
      </c>
      <c r="AA1089" s="401" t="n">
        <v>179</v>
      </c>
      <c r="AB1089" s="401" t="n">
        <v>147</v>
      </c>
      <c r="AC1089" s="401" t="n">
        <v>191</v>
      </c>
      <c r="AD1089" s="401" t="n">
        <v>152</v>
      </c>
      <c r="AE1089" s="401" t="n">
        <v>133</v>
      </c>
      <c r="AF1089" s="401" t="n">
        <v>46</v>
      </c>
      <c r="AG1089" s="401" t="n">
        <v>69</v>
      </c>
      <c r="AH1089" s="401" t="n">
        <v>10</v>
      </c>
      <c r="AI1089" s="401" t="n">
        <v>89</v>
      </c>
      <c r="AJ1089" s="401" t="n">
        <v>203</v>
      </c>
      <c r="AK1089" s="401" t="n">
        <v>66</v>
      </c>
      <c r="AL1089" s="401" t="n">
        <v>174</v>
      </c>
      <c r="AM1089" s="401" t="n">
        <v>25</v>
      </c>
      <c r="AN1089" s="401" t="n">
        <v>217</v>
      </c>
      <c r="AO1089" s="401" t="n">
        <v>12</v>
      </c>
      <c r="AP1089" s="401" t="n">
        <v>183</v>
      </c>
      <c r="AQ1089" s="401" t="n">
        <v>81</v>
      </c>
      <c r="AR1089" s="401" t="n">
        <v>76</v>
      </c>
      <c r="AS1089" s="401" t="n">
        <v>21</v>
      </c>
      <c r="AT1089" s="401" t="n">
        <v>138</v>
      </c>
      <c r="AU1089" s="401" t="n">
        <v>60</v>
      </c>
      <c r="AV1089" s="401" t="n">
        <v>172</v>
      </c>
      <c r="AW1089" s="401" t="n">
        <v>142</v>
      </c>
      <c r="AX1089" s="401" t="n">
        <v>119</v>
      </c>
      <c r="AY1089" s="401" t="n">
        <v>110</v>
      </c>
      <c r="AZ1089" s="401" t="n">
        <v>145</v>
      </c>
      <c r="BA1089" s="401" t="n">
        <v>102</v>
      </c>
      <c r="BB1089" s="401" t="n">
        <v>180</v>
      </c>
      <c r="BC1089" s="401" t="n">
        <v>198</v>
      </c>
      <c r="BD1089" s="401" t="n">
        <v>194</v>
      </c>
      <c r="BE1089" s="401" t="n">
        <v>190</v>
      </c>
      <c r="BF1089" s="401" t="n">
        <v>9</v>
      </c>
      <c r="BG1089" s="401" t="n">
        <v>218</v>
      </c>
      <c r="BH1089" s="401" t="n">
        <v>211</v>
      </c>
      <c r="BI1089" s="401" t="n">
        <v>62</v>
      </c>
      <c r="BJ1089" s="401" t="n">
        <v>216</v>
      </c>
      <c r="BK1089" s="401" t="n">
        <v>52</v>
      </c>
      <c r="BL1089" s="401" t="n">
        <v>197</v>
      </c>
      <c r="BM1089" s="401" t="n">
        <v>127</v>
      </c>
      <c r="BN1089" s="401" t="n">
        <v>195</v>
      </c>
      <c r="BO1089" s="401" t="n">
        <v>214</v>
      </c>
      <c r="BP1089" s="401" t="n">
        <v>50</v>
      </c>
      <c r="BQ1089" s="401" t="n">
        <v>1</v>
      </c>
      <c r="BR1089" s="401" t="n">
        <v>14</v>
      </c>
      <c r="BS1089" s="401" t="n">
        <v>79</v>
      </c>
      <c r="BT1089" s="401" t="n">
        <v>170</v>
      </c>
      <c r="BU1089" s="401" t="n">
        <v>65</v>
      </c>
      <c r="BV1089" s="401" t="n">
        <v>112</v>
      </c>
      <c r="BW1089" s="401" t="n">
        <v>199</v>
      </c>
      <c r="BX1089" s="401" t="n">
        <v>4</v>
      </c>
      <c r="BY1089" s="401" t="n">
        <v>155</v>
      </c>
      <c r="BZ1089" s="401" t="n">
        <v>70</v>
      </c>
      <c r="CA1089" s="401" t="n">
        <v>11</v>
      </c>
      <c r="CB1089" s="401" t="n">
        <v>121</v>
      </c>
      <c r="CC1089" s="401" t="n">
        <v>204</v>
      </c>
      <c r="CD1089" s="401" t="n">
        <v>178</v>
      </c>
      <c r="CE1089" s="401" t="n">
        <v>196</v>
      </c>
      <c r="CF1089" s="401" t="n">
        <v>100</v>
      </c>
      <c r="CG1089" s="401" t="n">
        <v>34</v>
      </c>
      <c r="CH1089" s="401" t="n">
        <v>219</v>
      </c>
      <c r="CI1089" s="401" t="n">
        <v>78</v>
      </c>
      <c r="CJ1089" s="401" t="n">
        <v>47</v>
      </c>
      <c r="CK1089" s="401" t="n">
        <v>37</v>
      </c>
      <c r="CL1089" s="401" t="n">
        <v>167</v>
      </c>
      <c r="CM1089" s="401" t="n">
        <v>128</v>
      </c>
      <c r="CN1089" s="401" t="n">
        <v>201</v>
      </c>
      <c r="CO1089" s="401" t="n">
        <v>139</v>
      </c>
      <c r="CP1089" s="401" t="n">
        <v>143</v>
      </c>
      <c r="CQ1089" s="401" t="n">
        <v>208</v>
      </c>
      <c r="CR1089" s="401" t="n">
        <v>74</v>
      </c>
      <c r="CS1089" s="401" t="n">
        <v>5</v>
      </c>
      <c r="CT1089" s="401" t="n">
        <v>136</v>
      </c>
      <c r="CU1089" s="401" t="n">
        <v>166</v>
      </c>
      <c r="CV1089" s="401" t="n">
        <v>117</v>
      </c>
      <c r="CW1089" s="401" t="n">
        <v>68</v>
      </c>
      <c r="CX1089" s="401" t="n">
        <v>31</v>
      </c>
      <c r="CY1089" s="401" t="n">
        <v>206</v>
      </c>
      <c r="CZ1089" s="401" t="n">
        <v>168</v>
      </c>
      <c r="DA1089" s="401" t="n">
        <v>39</v>
      </c>
      <c r="DB1089" s="401" t="n">
        <v>18</v>
      </c>
      <c r="DC1089" s="401" t="n">
        <v>200</v>
      </c>
      <c r="DD1089" s="401" t="n">
        <v>135</v>
      </c>
      <c r="DE1089" s="401" t="n">
        <v>98</v>
      </c>
      <c r="DF1089" s="401" t="n">
        <v>108</v>
      </c>
      <c r="DG1089" s="401" t="n">
        <v>173</v>
      </c>
      <c r="DH1089" s="401" t="n">
        <v>73</v>
      </c>
      <c r="DI1089" s="401" t="n">
        <v>151</v>
      </c>
      <c r="DJ1089" s="401" t="n">
        <v>32</v>
      </c>
      <c r="DK1089" s="401" t="n">
        <v>88</v>
      </c>
      <c r="DL1089" s="401" t="n">
        <v>123</v>
      </c>
      <c r="DM1089" s="401" t="n">
        <v>48</v>
      </c>
      <c r="DN1089" s="401" t="n">
        <v>175</v>
      </c>
      <c r="DO1089" s="401" t="n">
        <v>212</v>
      </c>
      <c r="DP1089" s="401" t="n">
        <v>109</v>
      </c>
      <c r="DQ1089" s="401" t="n">
        <v>205</v>
      </c>
      <c r="DR1089" s="401" t="n">
        <v>3</v>
      </c>
      <c r="DS1089" s="401" t="n">
        <v>192</v>
      </c>
      <c r="DT1089" s="401" t="n">
        <v>15</v>
      </c>
      <c r="DU1089" s="401" t="n">
        <v>122</v>
      </c>
      <c r="DV1089" s="401" t="n">
        <v>24</v>
      </c>
      <c r="DW1089" s="401" t="n">
        <v>114</v>
      </c>
      <c r="DX1089" s="401" t="n">
        <v>41</v>
      </c>
      <c r="DY1089" s="401" t="n">
        <v>87</v>
      </c>
      <c r="DZ1089" s="401" t="n">
        <v>63</v>
      </c>
      <c r="EA1089" s="401" t="n">
        <v>38</v>
      </c>
      <c r="EB1089" s="401" t="n">
        <v>153</v>
      </c>
      <c r="EC1089" s="401" t="n">
        <v>182</v>
      </c>
      <c r="ED1089" s="401" t="n">
        <v>107</v>
      </c>
      <c r="EE1089" s="401" t="n">
        <v>49</v>
      </c>
      <c r="EF1089" s="401" t="n">
        <v>130</v>
      </c>
      <c r="EG1089" s="401" t="n">
        <v>53</v>
      </c>
      <c r="EH1089" s="401" t="n">
        <v>92</v>
      </c>
      <c r="EI1089" s="401" t="n">
        <v>103</v>
      </c>
      <c r="EJ1089" s="401" t="n">
        <v>163</v>
      </c>
      <c r="EK1089" s="401" t="n">
        <v>85</v>
      </c>
      <c r="EL1089" s="401" t="n">
        <v>120</v>
      </c>
      <c r="EM1089" s="401" t="n">
        <v>97</v>
      </c>
      <c r="EN1089" s="401" t="n">
        <v>26</v>
      </c>
      <c r="EO1089" s="401" t="n">
        <v>72</v>
      </c>
      <c r="EP1089" s="401" t="n">
        <v>149</v>
      </c>
      <c r="EQ1089" s="401" t="n">
        <v>213</v>
      </c>
      <c r="ER1089" s="401" t="n">
        <v>154</v>
      </c>
      <c r="ES1089" s="401" t="n">
        <v>2</v>
      </c>
      <c r="ET1089" s="401" t="n">
        <v>83</v>
      </c>
      <c r="EU1089" s="401" t="n">
        <v>99</v>
      </c>
      <c r="EV1089" s="401" t="n">
        <v>13</v>
      </c>
      <c r="EW1089" s="401" t="n">
        <v>140</v>
      </c>
      <c r="EX1089" s="401" t="n">
        <v>162</v>
      </c>
      <c r="EY1089" s="401" t="n">
        <v>64</v>
      </c>
      <c r="EZ1089" s="401" t="n">
        <v>80</v>
      </c>
      <c r="FA1089" s="401" t="n">
        <v>171</v>
      </c>
      <c r="FB1089" s="401" t="n">
        <v>215</v>
      </c>
      <c r="FC1089" s="401" t="n">
        <v>45</v>
      </c>
      <c r="FD1089" s="401" t="n">
        <v>6</v>
      </c>
      <c r="FE1089" s="401" t="n">
        <v>33</v>
      </c>
      <c r="FF1089" s="401" t="n">
        <v>150</v>
      </c>
      <c r="FG1089" s="401" t="n">
        <v>19</v>
      </c>
      <c r="FH1089" s="401" t="n">
        <v>187</v>
      </c>
      <c r="FI1089" s="401" t="n">
        <v>101</v>
      </c>
      <c r="FJ1089" s="401" t="n">
        <v>159</v>
      </c>
      <c r="FK1089" s="401" t="n">
        <v>8</v>
      </c>
      <c r="FL1089" s="401" t="n">
        <v>27</v>
      </c>
      <c r="FM1089" s="401" t="n">
        <v>132</v>
      </c>
      <c r="FN1089" s="401" t="n">
        <v>193</v>
      </c>
      <c r="FO1089" s="401" t="n">
        <v>104</v>
      </c>
      <c r="FP1089" s="401" t="n">
        <v>96</v>
      </c>
      <c r="FQ1089" s="401" t="n">
        <v>71</v>
      </c>
      <c r="FR1089" s="401" t="n">
        <v>126</v>
      </c>
      <c r="FS1089" s="401" t="n">
        <v>7</v>
      </c>
      <c r="FT1089" s="401" t="n">
        <v>20</v>
      </c>
      <c r="FU1089" s="401" t="n">
        <v>184</v>
      </c>
      <c r="FV1089" s="401" t="n">
        <v>75</v>
      </c>
      <c r="FW1089" s="401" t="n">
        <v>93</v>
      </c>
      <c r="FX1089" s="401" t="n">
        <v>82</v>
      </c>
      <c r="FY1089" s="401" t="n">
        <v>95</v>
      </c>
      <c r="FZ1089" s="401" t="n">
        <v>113</v>
      </c>
      <c r="GA1089" s="401" t="n">
        <v>30</v>
      </c>
      <c r="GB1089" s="401" t="n">
        <v>36</v>
      </c>
      <c r="GC1089" s="401" t="n">
        <v>176</v>
      </c>
      <c r="GD1089" s="401" t="n">
        <v>165</v>
      </c>
      <c r="GE1089" s="401" t="n">
        <v>23</v>
      </c>
      <c r="GF1089" s="401" t="n">
        <v>56</v>
      </c>
      <c r="GG1089" s="401" t="n">
        <v>156</v>
      </c>
      <c r="GH1089" s="401" t="n">
        <v>77</v>
      </c>
      <c r="GI1089" s="401" t="n">
        <v>124</v>
      </c>
      <c r="GJ1089" s="401" t="n">
        <v>158</v>
      </c>
      <c r="GK1089" s="401" t="n">
        <v>220</v>
      </c>
      <c r="GL1089" s="401" t="n">
        <v>146</v>
      </c>
      <c r="GM1089" s="401" t="n">
        <v>134</v>
      </c>
      <c r="GN1089" s="401" t="n">
        <v>94</v>
      </c>
      <c r="GO1089" s="401" t="n">
        <v>51</v>
      </c>
      <c r="GP1089" s="401" t="n">
        <v>67</v>
      </c>
      <c r="GQ1089" s="401" t="n">
        <v>148</v>
      </c>
      <c r="GR1089" s="401" t="n">
        <v>137</v>
      </c>
      <c r="GS1089" s="401" t="n">
        <v>44</v>
      </c>
      <c r="GT1089" s="401" t="n">
        <v>185</v>
      </c>
      <c r="GU1089" s="401" t="n">
        <v>105</v>
      </c>
      <c r="GV1089" s="401" t="n">
        <v>118</v>
      </c>
      <c r="GW1089" s="401" t="n">
        <v>157</v>
      </c>
      <c r="GX1089" s="401" t="n">
        <v>115</v>
      </c>
      <c r="GY1089" s="401" t="n">
        <v>84</v>
      </c>
      <c r="GZ1089" s="401" t="n">
        <v>40</v>
      </c>
      <c r="HA1089" s="401" t="n">
        <v>42</v>
      </c>
      <c r="HB1089" s="401" t="n">
        <v>116</v>
      </c>
      <c r="HC1089" s="401" t="n">
        <v>169</v>
      </c>
      <c r="HD1089" s="401" t="n">
        <v>106</v>
      </c>
      <c r="HE1089" s="401" t="n">
        <v>164</v>
      </c>
      <c r="HF1089" s="401" t="n">
        <v>17</v>
      </c>
      <c r="HG1089" s="401" t="n">
        <v>86</v>
      </c>
      <c r="HH1089" s="401" t="n">
        <v>160</v>
      </c>
      <c r="HI1089" s="401" t="n">
        <v>90</v>
      </c>
      <c r="HJ1089" s="401" t="n">
        <v>144</v>
      </c>
      <c r="HK1089" s="401" t="n">
        <v>28</v>
      </c>
      <c r="HL1089" s="401" t="n">
        <v>111</v>
      </c>
      <c r="HM1089" s="401" t="n">
        <v>188</v>
      </c>
      <c r="HN1089" s="401" t="n">
        <v>29</v>
      </c>
      <c r="HO1089" s="401" t="n">
        <v>161</v>
      </c>
      <c r="HP1089" s="401" t="n">
        <v>141</v>
      </c>
      <c r="HQ1089" s="401" t="n">
        <v>22</v>
      </c>
    </row>
    <row r="1090" customFormat="false" ht="12.75" hidden="false" customHeight="false" outlineLevel="0" collapsed="false">
      <c r="E1090" s="401" t="s">
        <v>227</v>
      </c>
      <c r="F1090" s="401" t="n">
        <v>185</v>
      </c>
      <c r="G1090" s="401" t="n">
        <v>193</v>
      </c>
      <c r="H1090" s="401" t="n">
        <v>2</v>
      </c>
      <c r="I1090" s="401" t="n">
        <v>125</v>
      </c>
      <c r="J1090" s="401" t="n">
        <v>38</v>
      </c>
      <c r="K1090" s="401" t="n">
        <v>17</v>
      </c>
      <c r="L1090" s="401" t="n">
        <v>218</v>
      </c>
      <c r="M1090" s="401" t="n">
        <v>21</v>
      </c>
      <c r="N1090" s="401" t="n">
        <v>182</v>
      </c>
      <c r="O1090" s="401" t="n">
        <v>151</v>
      </c>
      <c r="P1090" s="401" t="n">
        <v>34</v>
      </c>
      <c r="Q1090" s="401" t="n">
        <v>148</v>
      </c>
      <c r="R1090" s="401" t="n">
        <v>127</v>
      </c>
      <c r="S1090" s="401" t="n">
        <v>136</v>
      </c>
      <c r="T1090" s="401" t="n">
        <v>171</v>
      </c>
      <c r="U1090" s="401" t="n">
        <v>100</v>
      </c>
      <c r="V1090" s="401" t="n">
        <v>63</v>
      </c>
      <c r="W1090" s="401" t="n">
        <v>162</v>
      </c>
      <c r="X1090" s="401" t="n">
        <v>188</v>
      </c>
      <c r="Y1090" s="401" t="n">
        <v>183</v>
      </c>
      <c r="Z1090" s="401" t="n">
        <v>28</v>
      </c>
      <c r="AA1090" s="401" t="n">
        <v>110</v>
      </c>
      <c r="AB1090" s="401" t="n">
        <v>104</v>
      </c>
      <c r="AC1090" s="401" t="n">
        <v>3</v>
      </c>
      <c r="AD1090" s="401" t="n">
        <v>141</v>
      </c>
      <c r="AE1090" s="401" t="n">
        <v>215</v>
      </c>
      <c r="AF1090" s="401" t="n">
        <v>103</v>
      </c>
      <c r="AG1090" s="401" t="n">
        <v>114</v>
      </c>
      <c r="AH1090" s="401" t="n">
        <v>86</v>
      </c>
      <c r="AI1090" s="401" t="n">
        <v>133</v>
      </c>
      <c r="AJ1090" s="401" t="n">
        <v>77</v>
      </c>
      <c r="AK1090" s="401" t="n">
        <v>88</v>
      </c>
      <c r="AL1090" s="401" t="n">
        <v>84</v>
      </c>
      <c r="AM1090" s="401" t="n">
        <v>205</v>
      </c>
      <c r="AN1090" s="401" t="n">
        <v>1</v>
      </c>
      <c r="AO1090" s="401" t="n">
        <v>199</v>
      </c>
      <c r="AP1090" s="401" t="n">
        <v>98</v>
      </c>
      <c r="AQ1090" s="401" t="n">
        <v>190</v>
      </c>
      <c r="AR1090" s="401" t="n">
        <v>115</v>
      </c>
      <c r="AS1090" s="401" t="n">
        <v>153</v>
      </c>
      <c r="AT1090" s="401" t="n">
        <v>37</v>
      </c>
      <c r="AU1090" s="401" t="n">
        <v>30</v>
      </c>
      <c r="AV1090" s="401" t="n">
        <v>177</v>
      </c>
      <c r="AW1090" s="401" t="n">
        <v>121</v>
      </c>
      <c r="AX1090" s="401" t="n">
        <v>33</v>
      </c>
      <c r="AY1090" s="401" t="n">
        <v>155</v>
      </c>
      <c r="AZ1090" s="401" t="n">
        <v>99</v>
      </c>
      <c r="BA1090" s="401" t="n">
        <v>107</v>
      </c>
      <c r="BB1090" s="401" t="n">
        <v>172</v>
      </c>
      <c r="BC1090" s="401" t="n">
        <v>181</v>
      </c>
      <c r="BD1090" s="401" t="n">
        <v>35</v>
      </c>
      <c r="BE1090" s="401" t="n">
        <v>91</v>
      </c>
      <c r="BF1090" s="401" t="n">
        <v>160</v>
      </c>
      <c r="BG1090" s="401" t="n">
        <v>165</v>
      </c>
      <c r="BH1090" s="401" t="n">
        <v>54</v>
      </c>
      <c r="BI1090" s="401" t="n">
        <v>19</v>
      </c>
      <c r="BJ1090" s="401" t="n">
        <v>129</v>
      </c>
      <c r="BK1090" s="401" t="n">
        <v>87</v>
      </c>
      <c r="BL1090" s="401" t="n">
        <v>116</v>
      </c>
      <c r="BM1090" s="401" t="n">
        <v>102</v>
      </c>
      <c r="BN1090" s="401" t="n">
        <v>180</v>
      </c>
      <c r="BO1090" s="401" t="n">
        <v>75</v>
      </c>
      <c r="BP1090" s="401" t="n">
        <v>204</v>
      </c>
      <c r="BQ1090" s="401" t="n">
        <v>68</v>
      </c>
      <c r="BR1090" s="401" t="n">
        <v>207</v>
      </c>
      <c r="BS1090" s="401" t="n">
        <v>120</v>
      </c>
      <c r="BT1090" s="401" t="n">
        <v>93</v>
      </c>
      <c r="BU1090" s="401" t="n">
        <v>200</v>
      </c>
      <c r="BV1090" s="401" t="n">
        <v>147</v>
      </c>
      <c r="BW1090" s="401" t="n">
        <v>13</v>
      </c>
      <c r="BX1090" s="401" t="n">
        <v>45</v>
      </c>
      <c r="BY1090" s="401" t="n">
        <v>135</v>
      </c>
      <c r="BZ1090" s="401" t="n">
        <v>76</v>
      </c>
      <c r="CA1090" s="401" t="n">
        <v>128</v>
      </c>
      <c r="CB1090" s="401" t="n">
        <v>192</v>
      </c>
      <c r="CC1090" s="401" t="n">
        <v>163</v>
      </c>
      <c r="CD1090" s="401" t="n">
        <v>83</v>
      </c>
      <c r="CE1090" s="401" t="n">
        <v>194</v>
      </c>
      <c r="CF1090" s="401" t="n">
        <v>16</v>
      </c>
      <c r="CG1090" s="401" t="n">
        <v>178</v>
      </c>
      <c r="CH1090" s="401" t="n">
        <v>57</v>
      </c>
      <c r="CI1090" s="401" t="n">
        <v>43</v>
      </c>
      <c r="CJ1090" s="401" t="n">
        <v>142</v>
      </c>
      <c r="CK1090" s="401" t="n">
        <v>217</v>
      </c>
      <c r="CL1090" s="401" t="n">
        <v>23</v>
      </c>
      <c r="CM1090" s="401" t="n">
        <v>64</v>
      </c>
      <c r="CN1090" s="401" t="n">
        <v>198</v>
      </c>
      <c r="CO1090" s="401" t="n">
        <v>179</v>
      </c>
      <c r="CP1090" s="401" t="n">
        <v>56</v>
      </c>
      <c r="CQ1090" s="401" t="n">
        <v>92</v>
      </c>
      <c r="CR1090" s="401" t="n">
        <v>197</v>
      </c>
      <c r="CS1090" s="401" t="n">
        <v>169</v>
      </c>
      <c r="CT1090" s="401" t="n">
        <v>90</v>
      </c>
      <c r="CU1090" s="401" t="n">
        <v>67</v>
      </c>
      <c r="CV1090" s="401" t="n">
        <v>24</v>
      </c>
      <c r="CW1090" s="401" t="n">
        <v>14</v>
      </c>
      <c r="CX1090" s="401" t="n">
        <v>164</v>
      </c>
      <c r="CY1090" s="401" t="n">
        <v>60</v>
      </c>
      <c r="CZ1090" s="401" t="n">
        <v>173</v>
      </c>
      <c r="DA1090" s="401" t="n">
        <v>216</v>
      </c>
      <c r="DB1090" s="401" t="n">
        <v>140</v>
      </c>
      <c r="DC1090" s="401" t="n">
        <v>208</v>
      </c>
      <c r="DD1090" s="401" t="n">
        <v>59</v>
      </c>
      <c r="DE1090" s="401" t="n">
        <v>85</v>
      </c>
      <c r="DF1090" s="401" t="n">
        <v>27</v>
      </c>
      <c r="DG1090" s="401" t="n">
        <v>152</v>
      </c>
      <c r="DH1090" s="401" t="n">
        <v>211</v>
      </c>
      <c r="DI1090" s="401" t="n">
        <v>29</v>
      </c>
      <c r="DJ1090" s="401" t="n">
        <v>46</v>
      </c>
      <c r="DK1090" s="401" t="n">
        <v>62</v>
      </c>
      <c r="DL1090" s="401" t="n">
        <v>58</v>
      </c>
      <c r="DM1090" s="401" t="n">
        <v>69</v>
      </c>
      <c r="DN1090" s="401" t="n">
        <v>189</v>
      </c>
      <c r="DO1090" s="401" t="n">
        <v>5</v>
      </c>
      <c r="DP1090" s="401" t="n">
        <v>78</v>
      </c>
      <c r="DQ1090" s="401" t="n">
        <v>187</v>
      </c>
      <c r="DR1090" s="401" t="n">
        <v>174</v>
      </c>
      <c r="DS1090" s="401" t="n">
        <v>32</v>
      </c>
      <c r="DT1090" s="401" t="n">
        <v>117</v>
      </c>
      <c r="DU1090" s="401" t="n">
        <v>158</v>
      </c>
      <c r="DV1090" s="401" t="n">
        <v>132</v>
      </c>
      <c r="DW1090" s="401" t="n">
        <v>149</v>
      </c>
      <c r="DX1090" s="401" t="n">
        <v>101</v>
      </c>
      <c r="DY1090" s="401" t="n">
        <v>61</v>
      </c>
      <c r="DZ1090" s="401" t="n">
        <v>41</v>
      </c>
      <c r="EA1090" s="401" t="n">
        <v>210</v>
      </c>
      <c r="EB1090" s="401" t="n">
        <v>40</v>
      </c>
      <c r="EC1090" s="401" t="n">
        <v>126</v>
      </c>
      <c r="ED1090" s="401" t="n">
        <v>131</v>
      </c>
      <c r="EE1090" s="401" t="n">
        <v>212</v>
      </c>
      <c r="EF1090" s="401" t="n">
        <v>15</v>
      </c>
      <c r="EG1090" s="401" t="n">
        <v>168</v>
      </c>
      <c r="EH1090" s="401" t="n">
        <v>111</v>
      </c>
      <c r="EI1090" s="401" t="n">
        <v>51</v>
      </c>
      <c r="EJ1090" s="401" t="n">
        <v>81</v>
      </c>
      <c r="EK1090" s="401" t="n">
        <v>109</v>
      </c>
      <c r="EL1090" s="401" t="n">
        <v>65</v>
      </c>
      <c r="EM1090" s="401" t="n">
        <v>55</v>
      </c>
      <c r="EN1090" s="401" t="n">
        <v>122</v>
      </c>
      <c r="EO1090" s="401" t="n">
        <v>47</v>
      </c>
      <c r="EP1090" s="401" t="n">
        <v>112</v>
      </c>
      <c r="EQ1090" s="401" t="n">
        <v>124</v>
      </c>
      <c r="ER1090" s="401" t="n">
        <v>202</v>
      </c>
      <c r="ES1090" s="401" t="n">
        <v>138</v>
      </c>
      <c r="ET1090" s="401" t="n">
        <v>156</v>
      </c>
      <c r="EU1090" s="401" t="n">
        <v>175</v>
      </c>
      <c r="EV1090" s="401" t="n">
        <v>80</v>
      </c>
      <c r="EW1090" s="401" t="n">
        <v>167</v>
      </c>
      <c r="EX1090" s="401" t="n">
        <v>20</v>
      </c>
      <c r="EY1090" s="401" t="n">
        <v>74</v>
      </c>
      <c r="EZ1090" s="401" t="n">
        <v>9</v>
      </c>
      <c r="FA1090" s="401" t="n">
        <v>209</v>
      </c>
      <c r="FB1090" s="401" t="n">
        <v>176</v>
      </c>
      <c r="FC1090" s="401" t="n">
        <v>48</v>
      </c>
      <c r="FD1090" s="401" t="n">
        <v>203</v>
      </c>
      <c r="FE1090" s="401" t="n">
        <v>89</v>
      </c>
      <c r="FF1090" s="401" t="n">
        <v>144</v>
      </c>
      <c r="FG1090" s="401" t="n">
        <v>150</v>
      </c>
      <c r="FH1090" s="401" t="n">
        <v>8</v>
      </c>
      <c r="FI1090" s="401" t="n">
        <v>71</v>
      </c>
      <c r="FJ1090" s="401" t="n">
        <v>119</v>
      </c>
      <c r="FK1090" s="401" t="n">
        <v>139</v>
      </c>
      <c r="FL1090" s="401" t="n">
        <v>184</v>
      </c>
      <c r="FM1090" s="401" t="n">
        <v>6</v>
      </c>
      <c r="FN1090" s="401" t="n">
        <v>213</v>
      </c>
      <c r="FO1090" s="401" t="n">
        <v>25</v>
      </c>
      <c r="FP1090" s="401" t="n">
        <v>130</v>
      </c>
      <c r="FQ1090" s="401" t="n">
        <v>94</v>
      </c>
      <c r="FR1090" s="401" t="n">
        <v>113</v>
      </c>
      <c r="FS1090" s="401" t="n">
        <v>166</v>
      </c>
      <c r="FT1090" s="401" t="n">
        <v>39</v>
      </c>
      <c r="FU1090" s="401" t="n">
        <v>70</v>
      </c>
      <c r="FV1090" s="401" t="n">
        <v>42</v>
      </c>
      <c r="FW1090" s="401" t="n">
        <v>157</v>
      </c>
      <c r="FX1090" s="401" t="n">
        <v>53</v>
      </c>
      <c r="FY1090" s="401" t="n">
        <v>7</v>
      </c>
      <c r="FZ1090" s="401" t="n">
        <v>219</v>
      </c>
      <c r="GA1090" s="401" t="n">
        <v>22</v>
      </c>
      <c r="GB1090" s="401" t="n">
        <v>201</v>
      </c>
      <c r="GC1090" s="401" t="n">
        <v>106</v>
      </c>
      <c r="GD1090" s="401" t="n">
        <v>170</v>
      </c>
      <c r="GE1090" s="401" t="n">
        <v>195</v>
      </c>
      <c r="GF1090" s="401" t="n">
        <v>137</v>
      </c>
      <c r="GG1090" s="401" t="n">
        <v>97</v>
      </c>
      <c r="GH1090" s="401" t="n">
        <v>18</v>
      </c>
      <c r="GI1090" s="401" t="n">
        <v>49</v>
      </c>
      <c r="GJ1090" s="401" t="n">
        <v>44</v>
      </c>
      <c r="GK1090" s="401" t="n">
        <v>82</v>
      </c>
      <c r="GL1090" s="401" t="n">
        <v>73</v>
      </c>
      <c r="GM1090" s="401" t="n">
        <v>191</v>
      </c>
      <c r="GN1090" s="401" t="n">
        <v>134</v>
      </c>
      <c r="GO1090" s="401" t="n">
        <v>143</v>
      </c>
      <c r="GP1090" s="401" t="n">
        <v>36</v>
      </c>
      <c r="GQ1090" s="401" t="n">
        <v>66</v>
      </c>
      <c r="GR1090" s="401" t="n">
        <v>206</v>
      </c>
      <c r="GS1090" s="401" t="n">
        <v>105</v>
      </c>
      <c r="GT1090" s="401" t="n">
        <v>108</v>
      </c>
      <c r="GU1090" s="401" t="n">
        <v>26</v>
      </c>
      <c r="GV1090" s="401" t="n">
        <v>52</v>
      </c>
      <c r="GW1090" s="401" t="n">
        <v>12</v>
      </c>
      <c r="GX1090" s="401" t="n">
        <v>154</v>
      </c>
      <c r="GY1090" s="401" t="n">
        <v>118</v>
      </c>
      <c r="GZ1090" s="401" t="n">
        <v>145</v>
      </c>
      <c r="HA1090" s="401" t="n">
        <v>95</v>
      </c>
      <c r="HB1090" s="401" t="n">
        <v>146</v>
      </c>
      <c r="HC1090" s="401" t="n">
        <v>72</v>
      </c>
      <c r="HD1090" s="401" t="n">
        <v>220</v>
      </c>
      <c r="HE1090" s="401" t="n">
        <v>186</v>
      </c>
      <c r="HF1090" s="401" t="n">
        <v>123</v>
      </c>
      <c r="HG1090" s="401" t="n">
        <v>11</v>
      </c>
      <c r="HH1090" s="401" t="n">
        <v>10</v>
      </c>
      <c r="HI1090" s="401" t="n">
        <v>50</v>
      </c>
      <c r="HJ1090" s="401" t="n">
        <v>159</v>
      </c>
      <c r="HK1090" s="401" t="n">
        <v>161</v>
      </c>
      <c r="HL1090" s="401" t="n">
        <v>79</v>
      </c>
      <c r="HM1090" s="401" t="n">
        <v>214</v>
      </c>
      <c r="HN1090" s="401" t="n">
        <v>196</v>
      </c>
      <c r="HO1090" s="401" t="n">
        <v>4</v>
      </c>
      <c r="HP1090" s="401" t="n">
        <v>96</v>
      </c>
      <c r="HQ1090" s="401" t="n">
        <v>31</v>
      </c>
    </row>
    <row r="1092" customFormat="false" ht="12.75" hidden="false" customHeight="false" outlineLevel="0" collapsed="false">
      <c r="D1092" s="204" t="n">
        <v>221</v>
      </c>
      <c r="E1092" s="204" t="s">
        <v>250</v>
      </c>
    </row>
    <row r="1093" customFormat="false" ht="12.75" hidden="false" customHeight="false" outlineLevel="0" collapsed="false">
      <c r="E1093" s="444" t="s">
        <v>198</v>
      </c>
      <c r="F1093" s="401" t="n">
        <v>1</v>
      </c>
      <c r="G1093" s="401" t="n">
        <v>2</v>
      </c>
      <c r="H1093" s="401" t="n">
        <v>3</v>
      </c>
      <c r="I1093" s="401" t="n">
        <v>4</v>
      </c>
      <c r="J1093" s="401" t="n">
        <v>5</v>
      </c>
      <c r="K1093" s="401" t="n">
        <v>6</v>
      </c>
      <c r="L1093" s="401" t="n">
        <v>7</v>
      </c>
      <c r="M1093" s="401" t="n">
        <v>8</v>
      </c>
      <c r="N1093" s="401" t="n">
        <v>9</v>
      </c>
      <c r="O1093" s="401" t="n">
        <v>10</v>
      </c>
      <c r="P1093" s="401" t="n">
        <v>11</v>
      </c>
      <c r="Q1093" s="401" t="n">
        <v>12</v>
      </c>
      <c r="R1093" s="401" t="n">
        <v>13</v>
      </c>
      <c r="S1093" s="401" t="n">
        <v>14</v>
      </c>
      <c r="T1093" s="401" t="n">
        <v>15</v>
      </c>
      <c r="U1093" s="401" t="n">
        <v>16</v>
      </c>
      <c r="V1093" s="401" t="n">
        <v>17</v>
      </c>
      <c r="W1093" s="401" t="n">
        <v>18</v>
      </c>
      <c r="X1093" s="401" t="n">
        <v>19</v>
      </c>
      <c r="Y1093" s="401" t="n">
        <v>20</v>
      </c>
      <c r="Z1093" s="401" t="n">
        <v>21</v>
      </c>
      <c r="AA1093" s="401" t="n">
        <v>22</v>
      </c>
      <c r="AB1093" s="401" t="n">
        <v>23</v>
      </c>
      <c r="AC1093" s="401" t="n">
        <v>24</v>
      </c>
      <c r="AD1093" s="401" t="n">
        <v>25</v>
      </c>
      <c r="AE1093" s="401" t="n">
        <v>26</v>
      </c>
      <c r="AF1093" s="401" t="n">
        <v>27</v>
      </c>
      <c r="AG1093" s="401" t="n">
        <v>28</v>
      </c>
      <c r="AH1093" s="401" t="n">
        <v>29</v>
      </c>
      <c r="AI1093" s="401" t="n">
        <v>30</v>
      </c>
      <c r="AJ1093" s="401" t="n">
        <v>31</v>
      </c>
      <c r="AK1093" s="401" t="n">
        <v>32</v>
      </c>
      <c r="AL1093" s="401" t="n">
        <v>33</v>
      </c>
      <c r="AM1093" s="401" t="n">
        <v>34</v>
      </c>
      <c r="AN1093" s="401" t="n">
        <v>35</v>
      </c>
      <c r="AO1093" s="401" t="n">
        <v>36</v>
      </c>
      <c r="AP1093" s="401" t="n">
        <v>37</v>
      </c>
      <c r="AQ1093" s="401" t="n">
        <v>38</v>
      </c>
      <c r="AR1093" s="401" t="n">
        <v>39</v>
      </c>
      <c r="AS1093" s="401" t="n">
        <v>40</v>
      </c>
      <c r="AT1093" s="401" t="n">
        <v>41</v>
      </c>
      <c r="AU1093" s="401" t="n">
        <v>42</v>
      </c>
      <c r="AV1093" s="401" t="n">
        <v>43</v>
      </c>
      <c r="AW1093" s="401" t="n">
        <v>44</v>
      </c>
      <c r="AX1093" s="401" t="n">
        <v>45</v>
      </c>
      <c r="AY1093" s="401" t="n">
        <v>46</v>
      </c>
      <c r="AZ1093" s="401" t="n">
        <v>47</v>
      </c>
      <c r="BA1093" s="401" t="n">
        <v>48</v>
      </c>
      <c r="BB1093" s="401" t="n">
        <v>49</v>
      </c>
      <c r="BC1093" s="401" t="n">
        <v>50</v>
      </c>
      <c r="BD1093" s="401" t="n">
        <v>51</v>
      </c>
      <c r="BE1093" s="401" t="n">
        <v>52</v>
      </c>
      <c r="BF1093" s="401" t="n">
        <v>53</v>
      </c>
      <c r="BG1093" s="401" t="n">
        <v>54</v>
      </c>
      <c r="BH1093" s="401" t="n">
        <v>55</v>
      </c>
      <c r="BI1093" s="401" t="n">
        <v>56</v>
      </c>
      <c r="BJ1093" s="401" t="n">
        <v>57</v>
      </c>
      <c r="BK1093" s="401" t="n">
        <v>58</v>
      </c>
      <c r="BL1093" s="401" t="n">
        <v>59</v>
      </c>
      <c r="BM1093" s="401" t="n">
        <v>60</v>
      </c>
      <c r="BN1093" s="401" t="n">
        <v>61</v>
      </c>
      <c r="BO1093" s="401" t="n">
        <v>62</v>
      </c>
      <c r="BP1093" s="401" t="n">
        <v>63</v>
      </c>
      <c r="BQ1093" s="401" t="n">
        <v>64</v>
      </c>
      <c r="BR1093" s="401" t="n">
        <v>65</v>
      </c>
      <c r="BS1093" s="401" t="n">
        <v>66</v>
      </c>
      <c r="BT1093" s="401" t="n">
        <v>67</v>
      </c>
      <c r="BU1093" s="401" t="n">
        <v>68</v>
      </c>
      <c r="BV1093" s="401" t="n">
        <v>69</v>
      </c>
      <c r="BW1093" s="401" t="n">
        <v>70</v>
      </c>
      <c r="BX1093" s="401" t="n">
        <v>71</v>
      </c>
      <c r="BY1093" s="401" t="n">
        <v>72</v>
      </c>
      <c r="BZ1093" s="401" t="n">
        <v>73</v>
      </c>
      <c r="CA1093" s="401" t="n">
        <v>74</v>
      </c>
      <c r="CB1093" s="401" t="n">
        <v>75</v>
      </c>
      <c r="CC1093" s="401" t="n">
        <v>76</v>
      </c>
      <c r="CD1093" s="401" t="n">
        <v>77</v>
      </c>
      <c r="CE1093" s="401" t="n">
        <v>78</v>
      </c>
      <c r="CF1093" s="401" t="n">
        <v>79</v>
      </c>
      <c r="CG1093" s="401" t="n">
        <v>80</v>
      </c>
      <c r="CH1093" s="401" t="n">
        <v>81</v>
      </c>
      <c r="CI1093" s="401" t="n">
        <v>82</v>
      </c>
      <c r="CJ1093" s="401" t="n">
        <v>83</v>
      </c>
      <c r="CK1093" s="401" t="n">
        <v>84</v>
      </c>
      <c r="CL1093" s="401" t="n">
        <v>85</v>
      </c>
      <c r="CM1093" s="401" t="n">
        <v>86</v>
      </c>
      <c r="CN1093" s="401" t="n">
        <v>87</v>
      </c>
      <c r="CO1093" s="401" t="n">
        <v>88</v>
      </c>
      <c r="CP1093" s="401" t="n">
        <v>89</v>
      </c>
      <c r="CQ1093" s="401" t="n">
        <v>90</v>
      </c>
      <c r="CR1093" s="401" t="n">
        <v>91</v>
      </c>
      <c r="CS1093" s="401" t="n">
        <v>92</v>
      </c>
      <c r="CT1093" s="401" t="n">
        <v>93</v>
      </c>
      <c r="CU1093" s="401" t="n">
        <v>94</v>
      </c>
      <c r="CV1093" s="401" t="n">
        <v>95</v>
      </c>
      <c r="CW1093" s="401" t="n">
        <v>96</v>
      </c>
      <c r="CX1093" s="401" t="n">
        <v>97</v>
      </c>
      <c r="CY1093" s="401" t="n">
        <v>98</v>
      </c>
      <c r="CZ1093" s="401" t="n">
        <v>99</v>
      </c>
      <c r="DA1093" s="401" t="n">
        <v>100</v>
      </c>
      <c r="DB1093" s="401" t="n">
        <v>101</v>
      </c>
      <c r="DC1093" s="401" t="n">
        <v>102</v>
      </c>
      <c r="DD1093" s="401" t="n">
        <v>103</v>
      </c>
      <c r="DE1093" s="401" t="n">
        <v>104</v>
      </c>
      <c r="DF1093" s="401" t="n">
        <v>105</v>
      </c>
      <c r="DG1093" s="401" t="n">
        <v>106</v>
      </c>
      <c r="DH1093" s="401" t="n">
        <v>107</v>
      </c>
      <c r="DI1093" s="401" t="n">
        <v>108</v>
      </c>
      <c r="DJ1093" s="401" t="n">
        <v>109</v>
      </c>
      <c r="DK1093" s="401" t="n">
        <v>110</v>
      </c>
      <c r="DL1093" s="401" t="n">
        <v>111</v>
      </c>
      <c r="DM1093" s="401" t="n">
        <v>112</v>
      </c>
      <c r="DN1093" s="401" t="n">
        <v>113</v>
      </c>
      <c r="DO1093" s="401" t="n">
        <v>114</v>
      </c>
      <c r="DP1093" s="401" t="n">
        <v>115</v>
      </c>
      <c r="DQ1093" s="401" t="n">
        <v>116</v>
      </c>
      <c r="DR1093" s="401" t="n">
        <v>117</v>
      </c>
      <c r="DS1093" s="401" t="n">
        <v>118</v>
      </c>
      <c r="DT1093" s="401" t="n">
        <v>119</v>
      </c>
      <c r="DU1093" s="401" t="n">
        <v>120</v>
      </c>
      <c r="DV1093" s="401" t="n">
        <v>121</v>
      </c>
      <c r="DW1093" s="401" t="n">
        <v>122</v>
      </c>
      <c r="DX1093" s="401" t="n">
        <v>123</v>
      </c>
      <c r="DY1093" s="401" t="n">
        <v>124</v>
      </c>
      <c r="DZ1093" s="401" t="n">
        <v>125</v>
      </c>
      <c r="EA1093" s="401" t="n">
        <v>126</v>
      </c>
      <c r="EB1093" s="401" t="n">
        <v>127</v>
      </c>
      <c r="EC1093" s="401" t="n">
        <v>128</v>
      </c>
      <c r="ED1093" s="401" t="n">
        <v>129</v>
      </c>
      <c r="EE1093" s="401" t="n">
        <v>130</v>
      </c>
      <c r="EF1093" s="401" t="n">
        <v>131</v>
      </c>
      <c r="EG1093" s="401" t="n">
        <v>132</v>
      </c>
      <c r="EH1093" s="401" t="n">
        <v>133</v>
      </c>
      <c r="EI1093" s="401" t="n">
        <v>134</v>
      </c>
      <c r="EJ1093" s="401" t="n">
        <v>135</v>
      </c>
      <c r="EK1093" s="401" t="n">
        <v>136</v>
      </c>
      <c r="EL1093" s="401" t="n">
        <v>137</v>
      </c>
      <c r="EM1093" s="401" t="n">
        <v>138</v>
      </c>
      <c r="EN1093" s="401" t="n">
        <v>139</v>
      </c>
      <c r="EO1093" s="401" t="n">
        <v>140</v>
      </c>
      <c r="EP1093" s="401" t="n">
        <v>141</v>
      </c>
      <c r="EQ1093" s="401" t="n">
        <v>142</v>
      </c>
      <c r="ER1093" s="401" t="n">
        <v>143</v>
      </c>
      <c r="ES1093" s="401" t="n">
        <v>144</v>
      </c>
      <c r="ET1093" s="401" t="n">
        <v>145</v>
      </c>
      <c r="EU1093" s="401" t="n">
        <v>146</v>
      </c>
      <c r="EV1093" s="401" t="n">
        <v>147</v>
      </c>
      <c r="EW1093" s="401" t="n">
        <v>148</v>
      </c>
      <c r="EX1093" s="401" t="n">
        <v>149</v>
      </c>
      <c r="EY1093" s="401" t="n">
        <v>150</v>
      </c>
      <c r="EZ1093" s="401" t="n">
        <v>151</v>
      </c>
      <c r="FA1093" s="401" t="n">
        <v>152</v>
      </c>
      <c r="FB1093" s="401" t="n">
        <v>153</v>
      </c>
      <c r="FC1093" s="401" t="n">
        <v>154</v>
      </c>
      <c r="FD1093" s="401" t="n">
        <v>155</v>
      </c>
      <c r="FE1093" s="401" t="n">
        <v>156</v>
      </c>
      <c r="FF1093" s="401" t="n">
        <v>157</v>
      </c>
      <c r="FG1093" s="401" t="n">
        <v>158</v>
      </c>
      <c r="FH1093" s="401" t="n">
        <v>159</v>
      </c>
      <c r="FI1093" s="401" t="n">
        <v>160</v>
      </c>
      <c r="FJ1093" s="401" t="n">
        <v>161</v>
      </c>
      <c r="FK1093" s="401" t="n">
        <v>162</v>
      </c>
      <c r="FL1093" s="401" t="n">
        <v>163</v>
      </c>
      <c r="FM1093" s="401" t="n">
        <v>164</v>
      </c>
      <c r="FN1093" s="401" t="n">
        <v>165</v>
      </c>
      <c r="FO1093" s="401" t="n">
        <v>166</v>
      </c>
      <c r="FP1093" s="401" t="n">
        <v>167</v>
      </c>
      <c r="FQ1093" s="401" t="n">
        <v>168</v>
      </c>
      <c r="FR1093" s="401" t="n">
        <v>169</v>
      </c>
      <c r="FS1093" s="401" t="n">
        <v>170</v>
      </c>
      <c r="FT1093" s="401" t="n">
        <v>171</v>
      </c>
      <c r="FU1093" s="401" t="n">
        <v>172</v>
      </c>
      <c r="FV1093" s="401" t="n">
        <v>173</v>
      </c>
      <c r="FW1093" s="401" t="n">
        <v>174</v>
      </c>
      <c r="FX1093" s="401" t="n">
        <v>175</v>
      </c>
      <c r="FY1093" s="401" t="n">
        <v>176</v>
      </c>
      <c r="FZ1093" s="401" t="n">
        <v>177</v>
      </c>
      <c r="GA1093" s="401" t="n">
        <v>178</v>
      </c>
      <c r="GB1093" s="401" t="n">
        <v>179</v>
      </c>
      <c r="GC1093" s="401" t="n">
        <v>180</v>
      </c>
      <c r="GD1093" s="401" t="n">
        <v>181</v>
      </c>
      <c r="GE1093" s="401" t="n">
        <v>182</v>
      </c>
      <c r="GF1093" s="401" t="n">
        <v>183</v>
      </c>
      <c r="GG1093" s="401" t="n">
        <v>184</v>
      </c>
      <c r="GH1093" s="401" t="n">
        <v>185</v>
      </c>
      <c r="GI1093" s="401" t="n">
        <v>186</v>
      </c>
      <c r="GJ1093" s="401" t="n">
        <v>187</v>
      </c>
      <c r="GK1093" s="401" t="n">
        <v>188</v>
      </c>
      <c r="GL1093" s="401" t="n">
        <v>189</v>
      </c>
      <c r="GM1093" s="401" t="n">
        <v>190</v>
      </c>
      <c r="GN1093" s="401" t="n">
        <v>191</v>
      </c>
      <c r="GO1093" s="401" t="n">
        <v>192</v>
      </c>
      <c r="GP1093" s="401" t="n">
        <v>193</v>
      </c>
      <c r="GQ1093" s="401" t="n">
        <v>194</v>
      </c>
      <c r="GR1093" s="401" t="n">
        <v>195</v>
      </c>
      <c r="GS1093" s="401" t="n">
        <v>196</v>
      </c>
      <c r="GT1093" s="401" t="n">
        <v>197</v>
      </c>
      <c r="GU1093" s="401" t="n">
        <v>198</v>
      </c>
      <c r="GV1093" s="401" t="n">
        <v>199</v>
      </c>
      <c r="GW1093" s="401" t="n">
        <v>200</v>
      </c>
      <c r="GX1093" s="401" t="n">
        <v>201</v>
      </c>
      <c r="GY1093" s="401" t="n">
        <v>202</v>
      </c>
      <c r="GZ1093" s="401" t="n">
        <v>203</v>
      </c>
      <c r="HA1093" s="401" t="n">
        <v>204</v>
      </c>
      <c r="HB1093" s="401" t="n">
        <v>205</v>
      </c>
      <c r="HC1093" s="401" t="n">
        <v>206</v>
      </c>
      <c r="HD1093" s="401" t="n">
        <v>207</v>
      </c>
      <c r="HE1093" s="401" t="n">
        <v>208</v>
      </c>
      <c r="HF1093" s="401" t="n">
        <v>209</v>
      </c>
      <c r="HH1093" s="401" t="n">
        <v>210</v>
      </c>
      <c r="HI1093" s="401" t="n">
        <v>211</v>
      </c>
      <c r="HJ1093" s="401" t="n">
        <v>212</v>
      </c>
      <c r="HK1093" s="401" t="n">
        <v>213</v>
      </c>
      <c r="HM1093" s="401" t="n">
        <v>214</v>
      </c>
      <c r="HN1093" s="401" t="n">
        <v>215</v>
      </c>
      <c r="HO1093" s="401" t="n">
        <v>216</v>
      </c>
      <c r="HP1093" s="401" t="n">
        <v>217</v>
      </c>
      <c r="HR1093" s="401" t="n">
        <v>218</v>
      </c>
      <c r="HS1093" s="401" t="n">
        <v>219</v>
      </c>
      <c r="HT1093" s="401" t="n">
        <v>220</v>
      </c>
      <c r="HU1093" s="401" t="n">
        <v>221</v>
      </c>
    </row>
    <row r="1094" customFormat="false" ht="12.75" hidden="false" customHeight="false" outlineLevel="0" collapsed="false">
      <c r="E1094" s="444" t="s">
        <v>225</v>
      </c>
      <c r="F1094" s="401" t="n">
        <v>139</v>
      </c>
      <c r="G1094" s="401" t="n">
        <v>178</v>
      </c>
      <c r="H1094" s="401" t="n">
        <v>160</v>
      </c>
      <c r="I1094" s="401" t="n">
        <v>43</v>
      </c>
      <c r="J1094" s="401" t="n">
        <v>216</v>
      </c>
      <c r="K1094" s="401" t="n">
        <v>30</v>
      </c>
      <c r="L1094" s="401" t="n">
        <v>81</v>
      </c>
      <c r="M1094" s="401" t="n">
        <v>59</v>
      </c>
      <c r="N1094" s="401" t="n">
        <v>155</v>
      </c>
      <c r="O1094" s="401" t="n">
        <v>132</v>
      </c>
      <c r="P1094" s="401" t="n">
        <v>80</v>
      </c>
      <c r="Q1094" s="401" t="n">
        <v>176</v>
      </c>
      <c r="R1094" s="401" t="n">
        <v>109</v>
      </c>
      <c r="S1094" s="401" t="n">
        <v>26</v>
      </c>
      <c r="T1094" s="401" t="n">
        <v>218</v>
      </c>
      <c r="U1094" s="401" t="n">
        <v>65</v>
      </c>
      <c r="V1094" s="401" t="n">
        <v>108</v>
      </c>
      <c r="W1094" s="401" t="n">
        <v>27</v>
      </c>
      <c r="X1094" s="401" t="n">
        <v>7</v>
      </c>
      <c r="Y1094" s="401" t="n">
        <v>221</v>
      </c>
      <c r="Z1094" s="401" t="n">
        <v>133</v>
      </c>
      <c r="AA1094" s="401" t="n">
        <v>9</v>
      </c>
      <c r="AB1094" s="401" t="n">
        <v>44</v>
      </c>
      <c r="AC1094" s="401" t="n">
        <v>138</v>
      </c>
      <c r="AD1094" s="401" t="n">
        <v>3</v>
      </c>
      <c r="AE1094" s="401" t="n">
        <v>114</v>
      </c>
      <c r="AF1094" s="401" t="n">
        <v>11</v>
      </c>
      <c r="AG1094" s="401" t="n">
        <v>72</v>
      </c>
      <c r="AH1094" s="401" t="n">
        <v>147</v>
      </c>
      <c r="AI1094" s="401" t="n">
        <v>97</v>
      </c>
      <c r="AJ1094" s="401" t="n">
        <v>220</v>
      </c>
      <c r="AK1094" s="401" t="n">
        <v>144</v>
      </c>
      <c r="AL1094" s="401" t="n">
        <v>5</v>
      </c>
      <c r="AM1094" s="401" t="n">
        <v>202</v>
      </c>
      <c r="AN1094" s="401" t="n">
        <v>207</v>
      </c>
      <c r="AO1094" s="401" t="n">
        <v>15</v>
      </c>
      <c r="AP1094" s="401" t="n">
        <v>180</v>
      </c>
      <c r="AQ1094" s="401" t="n">
        <v>34</v>
      </c>
      <c r="AR1094" s="401" t="n">
        <v>186</v>
      </c>
      <c r="AS1094" s="401" t="n">
        <v>131</v>
      </c>
      <c r="AT1094" s="401" t="n">
        <v>25</v>
      </c>
      <c r="AU1094" s="401" t="n">
        <v>188</v>
      </c>
      <c r="AV1094" s="401" t="n">
        <v>206</v>
      </c>
      <c r="AW1094" s="401" t="n">
        <v>168</v>
      </c>
      <c r="AX1094" s="401" t="n">
        <v>84</v>
      </c>
      <c r="AY1094" s="401" t="n">
        <v>115</v>
      </c>
      <c r="AZ1094" s="401" t="n">
        <v>208</v>
      </c>
      <c r="BA1094" s="401" t="n">
        <v>184</v>
      </c>
      <c r="BB1094" s="401" t="n">
        <v>215</v>
      </c>
      <c r="BC1094" s="401" t="n">
        <v>143</v>
      </c>
      <c r="BD1094" s="401" t="n">
        <v>212</v>
      </c>
      <c r="BE1094" s="401" t="n">
        <v>76</v>
      </c>
      <c r="BF1094" s="401" t="n">
        <v>120</v>
      </c>
      <c r="BG1094" s="401" t="n">
        <v>21</v>
      </c>
      <c r="BH1094" s="401" t="n">
        <v>18</v>
      </c>
      <c r="BI1094" s="401" t="n">
        <v>92</v>
      </c>
      <c r="BJ1094" s="401" t="n">
        <v>103</v>
      </c>
      <c r="BK1094" s="401" t="n">
        <v>214</v>
      </c>
      <c r="BL1094" s="401" t="n">
        <v>181</v>
      </c>
      <c r="BM1094" s="401" t="n">
        <v>17</v>
      </c>
      <c r="BN1094" s="401" t="n">
        <v>100</v>
      </c>
      <c r="BO1094" s="401" t="n">
        <v>163</v>
      </c>
      <c r="BP1094" s="401" t="n">
        <v>36</v>
      </c>
      <c r="BQ1094" s="401" t="n">
        <v>86</v>
      </c>
      <c r="BR1094" s="401" t="n">
        <v>121</v>
      </c>
      <c r="BS1094" s="401" t="n">
        <v>35</v>
      </c>
      <c r="BT1094" s="401" t="n">
        <v>16</v>
      </c>
      <c r="BU1094" s="401" t="n">
        <v>199</v>
      </c>
      <c r="BV1094" s="401" t="n">
        <v>191</v>
      </c>
      <c r="BW1094" s="401" t="n">
        <v>136</v>
      </c>
      <c r="BX1094" s="401" t="n">
        <v>170</v>
      </c>
      <c r="BY1094" s="401" t="n">
        <v>93</v>
      </c>
      <c r="BZ1094" s="401" t="n">
        <v>211</v>
      </c>
      <c r="CA1094" s="401" t="n">
        <v>88</v>
      </c>
      <c r="CB1094" s="401" t="n">
        <v>174</v>
      </c>
      <c r="CC1094" s="401" t="n">
        <v>140</v>
      </c>
      <c r="CD1094" s="401" t="n">
        <v>38</v>
      </c>
      <c r="CE1094" s="401" t="n">
        <v>182</v>
      </c>
      <c r="CF1094" s="401" t="n">
        <v>57</v>
      </c>
      <c r="CG1094" s="401" t="n">
        <v>128</v>
      </c>
      <c r="CH1094" s="401" t="n">
        <v>75</v>
      </c>
      <c r="CI1094" s="401" t="n">
        <v>119</v>
      </c>
      <c r="CJ1094" s="401" t="n">
        <v>56</v>
      </c>
      <c r="CK1094" s="401" t="n">
        <v>46</v>
      </c>
      <c r="CL1094" s="401" t="n">
        <v>129</v>
      </c>
      <c r="CM1094" s="401" t="n">
        <v>50</v>
      </c>
      <c r="CN1094" s="401" t="n">
        <v>123</v>
      </c>
      <c r="CO1094" s="401" t="n">
        <v>110</v>
      </c>
      <c r="CP1094" s="401" t="n">
        <v>28</v>
      </c>
      <c r="CQ1094" s="401" t="n">
        <v>118</v>
      </c>
      <c r="CR1094" s="401" t="n">
        <v>89</v>
      </c>
      <c r="CS1094" s="401" t="n">
        <v>194</v>
      </c>
      <c r="CT1094" s="401" t="n">
        <v>149</v>
      </c>
      <c r="CU1094" s="401" t="n">
        <v>41</v>
      </c>
      <c r="CV1094" s="401" t="n">
        <v>156</v>
      </c>
      <c r="CW1094" s="401" t="n">
        <v>20</v>
      </c>
      <c r="CX1094" s="401" t="n">
        <v>171</v>
      </c>
      <c r="CY1094" s="401" t="n">
        <v>157</v>
      </c>
      <c r="CZ1094" s="401" t="n">
        <v>47</v>
      </c>
      <c r="DA1094" s="401" t="n">
        <v>137</v>
      </c>
      <c r="DB1094" s="401" t="n">
        <v>40</v>
      </c>
      <c r="DC1094" s="401" t="n">
        <v>64</v>
      </c>
      <c r="DD1094" s="401" t="n">
        <v>205</v>
      </c>
      <c r="DE1094" s="401" t="n">
        <v>117</v>
      </c>
      <c r="DF1094" s="401" t="n">
        <v>167</v>
      </c>
      <c r="DG1094" s="401" t="n">
        <v>19</v>
      </c>
      <c r="DH1094" s="401" t="n">
        <v>189</v>
      </c>
      <c r="DI1094" s="401" t="n">
        <v>77</v>
      </c>
      <c r="DJ1094" s="401" t="n">
        <v>106</v>
      </c>
      <c r="DK1094" s="401" t="n">
        <v>54</v>
      </c>
      <c r="DL1094" s="401" t="n">
        <v>62</v>
      </c>
      <c r="DM1094" s="401" t="n">
        <v>126</v>
      </c>
      <c r="DN1094" s="401" t="n">
        <v>55</v>
      </c>
      <c r="DO1094" s="401" t="n">
        <v>200</v>
      </c>
      <c r="DP1094" s="401" t="n">
        <v>201</v>
      </c>
      <c r="DQ1094" s="401" t="n">
        <v>150</v>
      </c>
      <c r="DR1094" s="401" t="n">
        <v>111</v>
      </c>
      <c r="DS1094" s="401" t="n">
        <v>67</v>
      </c>
      <c r="DT1094" s="401" t="n">
        <v>130</v>
      </c>
      <c r="DU1094" s="401" t="n">
        <v>197</v>
      </c>
      <c r="DV1094" s="401" t="n">
        <v>125</v>
      </c>
      <c r="DW1094" s="401" t="n">
        <v>209</v>
      </c>
      <c r="DX1094" s="401" t="n">
        <v>164</v>
      </c>
      <c r="DY1094" s="401" t="n">
        <v>135</v>
      </c>
      <c r="DZ1094" s="401" t="n">
        <v>49</v>
      </c>
      <c r="EA1094" s="401" t="n">
        <v>13</v>
      </c>
      <c r="EB1094" s="401" t="n">
        <v>148</v>
      </c>
      <c r="EC1094" s="401" t="n">
        <v>24</v>
      </c>
      <c r="ED1094" s="401" t="n">
        <v>71</v>
      </c>
      <c r="EE1094" s="401" t="n">
        <v>104</v>
      </c>
      <c r="EF1094" s="401" t="n">
        <v>203</v>
      </c>
      <c r="EG1094" s="401" t="n">
        <v>190</v>
      </c>
      <c r="EH1094" s="401" t="n">
        <v>31</v>
      </c>
      <c r="EI1094" s="401" t="n">
        <v>1</v>
      </c>
      <c r="EJ1094" s="401" t="n">
        <v>42</v>
      </c>
      <c r="EK1094" s="401" t="n">
        <v>175</v>
      </c>
      <c r="EL1094" s="401" t="n">
        <v>94</v>
      </c>
      <c r="EM1094" s="401" t="n">
        <v>37</v>
      </c>
      <c r="EN1094" s="401" t="n">
        <v>61</v>
      </c>
      <c r="EO1094" s="401" t="n">
        <v>116</v>
      </c>
      <c r="EP1094" s="401" t="n">
        <v>134</v>
      </c>
      <c r="EQ1094" s="401" t="n">
        <v>23</v>
      </c>
      <c r="ER1094" s="401" t="n">
        <v>219</v>
      </c>
      <c r="ES1094" s="401" t="n">
        <v>152</v>
      </c>
      <c r="ET1094" s="401" t="n">
        <v>183</v>
      </c>
      <c r="EU1094" s="401" t="n">
        <v>78</v>
      </c>
      <c r="EV1094" s="401" t="n">
        <v>83</v>
      </c>
      <c r="EW1094" s="401" t="n">
        <v>69</v>
      </c>
      <c r="EX1094" s="401" t="n">
        <v>60</v>
      </c>
      <c r="EY1094" s="401" t="n">
        <v>192</v>
      </c>
      <c r="EZ1094" s="401" t="n">
        <v>124</v>
      </c>
      <c r="FA1094" s="401" t="n">
        <v>165</v>
      </c>
      <c r="FB1094" s="401" t="n">
        <v>112</v>
      </c>
      <c r="FC1094" s="401" t="n">
        <v>87</v>
      </c>
      <c r="FD1094" s="401" t="n">
        <v>22</v>
      </c>
      <c r="FE1094" s="401" t="n">
        <v>169</v>
      </c>
      <c r="FF1094" s="401" t="n">
        <v>113</v>
      </c>
      <c r="FG1094" s="401" t="n">
        <v>145</v>
      </c>
      <c r="FH1094" s="401" t="n">
        <v>177</v>
      </c>
      <c r="FI1094" s="401" t="n">
        <v>101</v>
      </c>
      <c r="FJ1094" s="401" t="n">
        <v>2</v>
      </c>
      <c r="FK1094" s="401" t="n">
        <v>166</v>
      </c>
      <c r="FL1094" s="401" t="n">
        <v>195</v>
      </c>
      <c r="FM1094" s="401" t="n">
        <v>8</v>
      </c>
      <c r="FN1094" s="401" t="n">
        <v>153</v>
      </c>
      <c r="FO1094" s="401" t="n">
        <v>14</v>
      </c>
      <c r="FP1094" s="401" t="n">
        <v>154</v>
      </c>
      <c r="FQ1094" s="401" t="n">
        <v>102</v>
      </c>
      <c r="FR1094" s="401" t="n">
        <v>96</v>
      </c>
      <c r="FS1094" s="401" t="n">
        <v>141</v>
      </c>
      <c r="FT1094" s="401" t="n">
        <v>99</v>
      </c>
      <c r="FU1094" s="401" t="n">
        <v>159</v>
      </c>
      <c r="FV1094" s="401" t="n">
        <v>6</v>
      </c>
      <c r="FW1094" s="401" t="n">
        <v>58</v>
      </c>
      <c r="FX1094" s="401" t="n">
        <v>162</v>
      </c>
      <c r="FY1094" s="401" t="n">
        <v>39</v>
      </c>
      <c r="FZ1094" s="401" t="n">
        <v>210</v>
      </c>
      <c r="GA1094" s="401" t="n">
        <v>172</v>
      </c>
      <c r="GB1094" s="401" t="n">
        <v>48</v>
      </c>
      <c r="GC1094" s="401" t="n">
        <v>74</v>
      </c>
      <c r="GD1094" s="401" t="n">
        <v>185</v>
      </c>
      <c r="GE1094" s="401" t="n">
        <v>151</v>
      </c>
      <c r="GF1094" s="401" t="n">
        <v>196</v>
      </c>
      <c r="GG1094" s="401" t="n">
        <v>10</v>
      </c>
      <c r="GH1094" s="401" t="n">
        <v>193</v>
      </c>
      <c r="GI1094" s="401" t="n">
        <v>85</v>
      </c>
      <c r="GJ1094" s="401" t="n">
        <v>161</v>
      </c>
      <c r="GK1094" s="401" t="n">
        <v>213</v>
      </c>
      <c r="GL1094" s="401" t="n">
        <v>187</v>
      </c>
      <c r="GM1094" s="401" t="n">
        <v>32</v>
      </c>
      <c r="GN1094" s="401" t="n">
        <v>79</v>
      </c>
      <c r="GO1094" s="401" t="n">
        <v>95</v>
      </c>
      <c r="GP1094" s="401" t="n">
        <v>204</v>
      </c>
      <c r="GQ1094" s="401" t="n">
        <v>107</v>
      </c>
      <c r="GR1094" s="401" t="n">
        <v>82</v>
      </c>
      <c r="GS1094" s="401" t="n">
        <v>45</v>
      </c>
      <c r="GT1094" s="401" t="n">
        <v>98</v>
      </c>
      <c r="GU1094" s="401" t="n">
        <v>4</v>
      </c>
      <c r="GV1094" s="401" t="n">
        <v>198</v>
      </c>
      <c r="GW1094" s="401" t="n">
        <v>52</v>
      </c>
      <c r="GX1094" s="401" t="n">
        <v>217</v>
      </c>
      <c r="GY1094" s="401" t="n">
        <v>33</v>
      </c>
      <c r="GZ1094" s="401" t="n">
        <v>90</v>
      </c>
      <c r="HA1094" s="401" t="n">
        <v>73</v>
      </c>
      <c r="HB1094" s="401" t="n">
        <v>68</v>
      </c>
      <c r="HC1094" s="401" t="n">
        <v>105</v>
      </c>
      <c r="HD1094" s="401" t="n">
        <v>179</v>
      </c>
      <c r="HE1094" s="401" t="n">
        <v>146</v>
      </c>
      <c r="HF1094" s="401" t="n">
        <v>66</v>
      </c>
      <c r="HH1094" s="401" t="n">
        <v>53</v>
      </c>
      <c r="HI1094" s="401" t="n">
        <v>63</v>
      </c>
      <c r="HJ1094" s="401" t="n">
        <v>122</v>
      </c>
      <c r="HK1094" s="401" t="n">
        <v>173</v>
      </c>
      <c r="HM1094" s="401" t="n">
        <v>29</v>
      </c>
      <c r="HN1094" s="401" t="n">
        <v>70</v>
      </c>
      <c r="HO1094" s="401" t="n">
        <v>91</v>
      </c>
      <c r="HP1094" s="401" t="n">
        <v>158</v>
      </c>
      <c r="HR1094" s="401" t="n">
        <v>127</v>
      </c>
      <c r="HS1094" s="401" t="n">
        <v>51</v>
      </c>
      <c r="HT1094" s="401" t="n">
        <v>12</v>
      </c>
      <c r="HU1094" s="401" t="n">
        <v>142</v>
      </c>
    </row>
    <row r="1095" customFormat="false" ht="12.75" hidden="false" customHeight="false" outlineLevel="0" collapsed="false">
      <c r="E1095" s="444" t="s">
        <v>227</v>
      </c>
      <c r="F1095" s="401" t="n">
        <v>213</v>
      </c>
      <c r="G1095" s="401" t="n">
        <v>109</v>
      </c>
      <c r="H1095" s="401" t="n">
        <v>124</v>
      </c>
      <c r="I1095" s="401" t="n">
        <v>93</v>
      </c>
      <c r="J1095" s="401" t="n">
        <v>41</v>
      </c>
      <c r="K1095" s="401" t="n">
        <v>54</v>
      </c>
      <c r="L1095" s="401" t="n">
        <v>59</v>
      </c>
      <c r="M1095" s="401" t="n">
        <v>142</v>
      </c>
      <c r="N1095" s="401" t="n">
        <v>122</v>
      </c>
      <c r="O1095" s="401" t="n">
        <v>96</v>
      </c>
      <c r="P1095" s="401" t="n">
        <v>84</v>
      </c>
      <c r="Q1095" s="401" t="n">
        <v>193</v>
      </c>
      <c r="R1095" s="401" t="n">
        <v>71</v>
      </c>
      <c r="S1095" s="401" t="n">
        <v>38</v>
      </c>
      <c r="T1095" s="401" t="n">
        <v>12</v>
      </c>
      <c r="U1095" s="401" t="n">
        <v>183</v>
      </c>
      <c r="V1095" s="401" t="n">
        <v>164</v>
      </c>
      <c r="W1095" s="401" t="n">
        <v>215</v>
      </c>
      <c r="X1095" s="401" t="n">
        <v>85</v>
      </c>
      <c r="Y1095" s="401" t="n">
        <v>166</v>
      </c>
      <c r="Z1095" s="401" t="n">
        <v>179</v>
      </c>
      <c r="AA1095" s="401" t="n">
        <v>160</v>
      </c>
      <c r="AB1095" s="401" t="n">
        <v>30</v>
      </c>
      <c r="AC1095" s="401" t="n">
        <v>211</v>
      </c>
      <c r="AD1095" s="401" t="n">
        <v>19</v>
      </c>
      <c r="AE1095" s="401" t="n">
        <v>22</v>
      </c>
      <c r="AF1095" s="401" t="n">
        <v>90</v>
      </c>
      <c r="AG1095" s="401" t="n">
        <v>192</v>
      </c>
      <c r="AH1095" s="401" t="n">
        <v>27</v>
      </c>
      <c r="AI1095" s="401" t="n">
        <v>76</v>
      </c>
      <c r="AJ1095" s="401" t="n">
        <v>130</v>
      </c>
      <c r="AK1095" s="401" t="n">
        <v>44</v>
      </c>
      <c r="AL1095" s="401" t="n">
        <v>131</v>
      </c>
      <c r="AM1095" s="401" t="n">
        <v>11</v>
      </c>
      <c r="AN1095" s="401" t="n">
        <v>112</v>
      </c>
      <c r="AO1095" s="401" t="n">
        <v>52</v>
      </c>
      <c r="AP1095" s="401" t="n">
        <v>69</v>
      </c>
      <c r="AQ1095" s="401" t="n">
        <v>47</v>
      </c>
      <c r="AR1095" s="401" t="n">
        <v>91</v>
      </c>
      <c r="AS1095" s="401" t="n">
        <v>89</v>
      </c>
      <c r="AT1095" s="401" t="n">
        <v>174</v>
      </c>
      <c r="AU1095" s="401" t="n">
        <v>135</v>
      </c>
      <c r="AV1095" s="401" t="n">
        <v>65</v>
      </c>
      <c r="AW1095" s="401" t="n">
        <v>100</v>
      </c>
      <c r="AX1095" s="401" t="n">
        <v>187</v>
      </c>
      <c r="AY1095" s="401" t="n">
        <v>132</v>
      </c>
      <c r="AZ1095" s="401" t="n">
        <v>120</v>
      </c>
      <c r="BA1095" s="401" t="n">
        <v>136</v>
      </c>
      <c r="BB1095" s="401" t="n">
        <v>220</v>
      </c>
      <c r="BC1095" s="401" t="n">
        <v>146</v>
      </c>
      <c r="BD1095" s="401" t="n">
        <v>177</v>
      </c>
      <c r="BE1095" s="401" t="n">
        <v>195</v>
      </c>
      <c r="BF1095" s="401" t="n">
        <v>116</v>
      </c>
      <c r="BG1095" s="401" t="n">
        <v>98</v>
      </c>
      <c r="BH1095" s="401" t="n">
        <v>39</v>
      </c>
      <c r="BI1095" s="401" t="n">
        <v>28</v>
      </c>
      <c r="BJ1095" s="401" t="n">
        <v>79</v>
      </c>
      <c r="BK1095" s="401" t="n">
        <v>175</v>
      </c>
      <c r="BL1095" s="401" t="n">
        <v>81</v>
      </c>
      <c r="BM1095" s="401" t="n">
        <v>188</v>
      </c>
      <c r="BN1095" s="401" t="n">
        <v>221</v>
      </c>
      <c r="BO1095" s="401" t="n">
        <v>173</v>
      </c>
      <c r="BP1095" s="401" t="n">
        <v>209</v>
      </c>
      <c r="BQ1095" s="401" t="n">
        <v>148</v>
      </c>
      <c r="BR1095" s="401" t="n">
        <v>33</v>
      </c>
      <c r="BS1095" s="401" t="n">
        <v>199</v>
      </c>
      <c r="BT1095" s="401" t="n">
        <v>3</v>
      </c>
      <c r="BU1095" s="401" t="n">
        <v>218</v>
      </c>
      <c r="BV1095" s="401" t="n">
        <v>13</v>
      </c>
      <c r="BW1095" s="401" t="n">
        <v>123</v>
      </c>
      <c r="BX1095" s="401" t="n">
        <v>205</v>
      </c>
      <c r="BY1095" s="401" t="n">
        <v>139</v>
      </c>
      <c r="BZ1095" s="401" t="n">
        <v>7</v>
      </c>
      <c r="CA1095" s="401" t="n">
        <v>16</v>
      </c>
      <c r="CB1095" s="401" t="n">
        <v>126</v>
      </c>
      <c r="CC1095" s="401" t="n">
        <v>197</v>
      </c>
      <c r="CD1095" s="401" t="n">
        <v>43</v>
      </c>
      <c r="CE1095" s="401" t="n">
        <v>64</v>
      </c>
      <c r="CF1095" s="401" t="n">
        <v>141</v>
      </c>
      <c r="CG1095" s="401" t="n">
        <v>157</v>
      </c>
      <c r="CH1095" s="401" t="n">
        <v>107</v>
      </c>
      <c r="CI1095" s="401" t="n">
        <v>198</v>
      </c>
      <c r="CJ1095" s="401" t="n">
        <v>32</v>
      </c>
      <c r="CK1095" s="401" t="n">
        <v>171</v>
      </c>
      <c r="CL1095" s="401" t="n">
        <v>176</v>
      </c>
      <c r="CM1095" s="401" t="n">
        <v>118</v>
      </c>
      <c r="CN1095" s="401" t="n">
        <v>153</v>
      </c>
      <c r="CO1095" s="401" t="n">
        <v>14</v>
      </c>
      <c r="CP1095" s="401" t="n">
        <v>40</v>
      </c>
      <c r="CQ1095" s="401" t="n">
        <v>6</v>
      </c>
      <c r="CR1095" s="401" t="n">
        <v>49</v>
      </c>
      <c r="CS1095" s="401" t="n">
        <v>114</v>
      </c>
      <c r="CT1095" s="401" t="n">
        <v>25</v>
      </c>
      <c r="CU1095" s="401" t="n">
        <v>203</v>
      </c>
      <c r="CV1095" s="401" t="n">
        <v>37</v>
      </c>
      <c r="CW1095" s="401" t="n">
        <v>204</v>
      </c>
      <c r="CX1095" s="401" t="n">
        <v>105</v>
      </c>
      <c r="CY1095" s="401" t="n">
        <v>137</v>
      </c>
      <c r="CZ1095" s="401" t="n">
        <v>206</v>
      </c>
      <c r="DA1095" s="401" t="n">
        <v>152</v>
      </c>
      <c r="DB1095" s="401" t="n">
        <v>34</v>
      </c>
      <c r="DC1095" s="401" t="n">
        <v>138</v>
      </c>
      <c r="DD1095" s="401" t="n">
        <v>57</v>
      </c>
      <c r="DE1095" s="401" t="n">
        <v>77</v>
      </c>
      <c r="DF1095" s="401" t="n">
        <v>127</v>
      </c>
      <c r="DG1095" s="401" t="n">
        <v>129</v>
      </c>
      <c r="DH1095" s="401" t="n">
        <v>134</v>
      </c>
      <c r="DI1095" s="401" t="n">
        <v>162</v>
      </c>
      <c r="DJ1095" s="401" t="n">
        <v>125</v>
      </c>
      <c r="DK1095" s="401" t="n">
        <v>66</v>
      </c>
      <c r="DL1095" s="401" t="n">
        <v>145</v>
      </c>
      <c r="DM1095" s="401" t="n">
        <v>45</v>
      </c>
      <c r="DN1095" s="401" t="n">
        <v>167</v>
      </c>
      <c r="DO1095" s="401" t="n">
        <v>108</v>
      </c>
      <c r="DP1095" s="401" t="n">
        <v>219</v>
      </c>
      <c r="DQ1095" s="401" t="n">
        <v>4</v>
      </c>
      <c r="DR1095" s="401" t="n">
        <v>48</v>
      </c>
      <c r="DS1095" s="401" t="n">
        <v>190</v>
      </c>
      <c r="DT1095" s="401" t="n">
        <v>185</v>
      </c>
      <c r="DU1095" s="401" t="n">
        <v>62</v>
      </c>
      <c r="DV1095" s="401" t="n">
        <v>119</v>
      </c>
      <c r="DW1095" s="401" t="n">
        <v>186</v>
      </c>
      <c r="DX1095" s="401" t="n">
        <v>169</v>
      </c>
      <c r="DY1095" s="401" t="n">
        <v>67</v>
      </c>
      <c r="DZ1095" s="401" t="n">
        <v>23</v>
      </c>
      <c r="EA1095" s="401" t="n">
        <v>18</v>
      </c>
      <c r="EB1095" s="401" t="n">
        <v>149</v>
      </c>
      <c r="EC1095" s="401" t="n">
        <v>154</v>
      </c>
      <c r="ED1095" s="401" t="n">
        <v>172</v>
      </c>
      <c r="EE1095" s="401" t="n">
        <v>1</v>
      </c>
      <c r="EF1095" s="401" t="n">
        <v>207</v>
      </c>
      <c r="EG1095" s="401" t="n">
        <v>99</v>
      </c>
      <c r="EH1095" s="401" t="n">
        <v>17</v>
      </c>
      <c r="EI1095" s="401" t="n">
        <v>36</v>
      </c>
      <c r="EJ1095" s="401" t="n">
        <v>51</v>
      </c>
      <c r="EK1095" s="401" t="n">
        <v>189</v>
      </c>
      <c r="EL1095" s="401" t="n">
        <v>184</v>
      </c>
      <c r="EM1095" s="401" t="n">
        <v>29</v>
      </c>
      <c r="EN1095" s="401" t="n">
        <v>92</v>
      </c>
      <c r="EO1095" s="401" t="n">
        <v>144</v>
      </c>
      <c r="EP1095" s="401" t="n">
        <v>74</v>
      </c>
      <c r="EQ1095" s="401" t="n">
        <v>5</v>
      </c>
      <c r="ER1095" s="401" t="n">
        <v>42</v>
      </c>
      <c r="ES1095" s="401" t="n">
        <v>214</v>
      </c>
      <c r="ET1095" s="401" t="n">
        <v>163</v>
      </c>
      <c r="EU1095" s="401" t="n">
        <v>73</v>
      </c>
      <c r="EV1095" s="401" t="n">
        <v>46</v>
      </c>
      <c r="EW1095" s="401" t="n">
        <v>87</v>
      </c>
      <c r="EX1095" s="401" t="n">
        <v>210</v>
      </c>
      <c r="EY1095" s="401" t="n">
        <v>111</v>
      </c>
      <c r="EZ1095" s="401" t="n">
        <v>70</v>
      </c>
      <c r="FA1095" s="401" t="n">
        <v>216</v>
      </c>
      <c r="FB1095" s="401" t="n">
        <v>97</v>
      </c>
      <c r="FC1095" s="401" t="n">
        <v>115</v>
      </c>
      <c r="FD1095" s="401" t="n">
        <v>21</v>
      </c>
      <c r="FE1095" s="401" t="n">
        <v>182</v>
      </c>
      <c r="FF1095" s="401" t="n">
        <v>68</v>
      </c>
      <c r="FG1095" s="401" t="n">
        <v>191</v>
      </c>
      <c r="FH1095" s="401" t="n">
        <v>80</v>
      </c>
      <c r="FI1095" s="401" t="n">
        <v>56</v>
      </c>
      <c r="FJ1095" s="401" t="n">
        <v>168</v>
      </c>
      <c r="FK1095" s="401" t="n">
        <v>143</v>
      </c>
      <c r="FL1095" s="401" t="n">
        <v>180</v>
      </c>
      <c r="FM1095" s="401" t="n">
        <v>212</v>
      </c>
      <c r="FN1095" s="401" t="n">
        <v>113</v>
      </c>
      <c r="FO1095" s="401" t="n">
        <v>128</v>
      </c>
      <c r="FP1095" s="401" t="n">
        <v>88</v>
      </c>
      <c r="FQ1095" s="401" t="n">
        <v>95</v>
      </c>
      <c r="FR1095" s="401" t="n">
        <v>72</v>
      </c>
      <c r="FS1095" s="401" t="n">
        <v>26</v>
      </c>
      <c r="FT1095" s="401" t="n">
        <v>200</v>
      </c>
      <c r="FU1095" s="401" t="n">
        <v>110</v>
      </c>
      <c r="FV1095" s="401" t="n">
        <v>9</v>
      </c>
      <c r="FW1095" s="401" t="n">
        <v>63</v>
      </c>
      <c r="FX1095" s="401" t="n">
        <v>178</v>
      </c>
      <c r="FY1095" s="401" t="n">
        <v>202</v>
      </c>
      <c r="FZ1095" s="401" t="n">
        <v>15</v>
      </c>
      <c r="GA1095" s="401" t="n">
        <v>194</v>
      </c>
      <c r="GB1095" s="401" t="n">
        <v>133</v>
      </c>
      <c r="GC1095" s="401" t="n">
        <v>53</v>
      </c>
      <c r="GD1095" s="401" t="n">
        <v>104</v>
      </c>
      <c r="GE1095" s="401" t="n">
        <v>158</v>
      </c>
      <c r="GF1095" s="401" t="n">
        <v>170</v>
      </c>
      <c r="GG1095" s="401" t="n">
        <v>2</v>
      </c>
      <c r="GH1095" s="401" t="n">
        <v>83</v>
      </c>
      <c r="GI1095" s="401" t="n">
        <v>10</v>
      </c>
      <c r="GJ1095" s="401" t="n">
        <v>156</v>
      </c>
      <c r="GK1095" s="401" t="n">
        <v>94</v>
      </c>
      <c r="GL1095" s="401" t="n">
        <v>201</v>
      </c>
      <c r="GM1095" s="401" t="n">
        <v>31</v>
      </c>
      <c r="GN1095" s="401" t="n">
        <v>60</v>
      </c>
      <c r="GO1095" s="401" t="n">
        <v>86</v>
      </c>
      <c r="GP1095" s="401" t="n">
        <v>217</v>
      </c>
      <c r="GQ1095" s="401" t="n">
        <v>75</v>
      </c>
      <c r="GR1095" s="401" t="n">
        <v>151</v>
      </c>
      <c r="GS1095" s="401" t="n">
        <v>58</v>
      </c>
      <c r="GT1095" s="401" t="n">
        <v>121</v>
      </c>
      <c r="GU1095" s="401" t="n">
        <v>150</v>
      </c>
      <c r="GV1095" s="401" t="n">
        <v>103</v>
      </c>
      <c r="GW1095" s="401" t="n">
        <v>161</v>
      </c>
      <c r="GX1095" s="401" t="n">
        <v>208</v>
      </c>
      <c r="GY1095" s="401" t="n">
        <v>106</v>
      </c>
      <c r="GZ1095" s="401" t="n">
        <v>117</v>
      </c>
      <c r="HA1095" s="401" t="n">
        <v>101</v>
      </c>
      <c r="HB1095" s="401" t="n">
        <v>196</v>
      </c>
      <c r="HC1095" s="401" t="n">
        <v>8</v>
      </c>
      <c r="HD1095" s="401" t="n">
        <v>35</v>
      </c>
      <c r="HE1095" s="401" t="n">
        <v>159</v>
      </c>
      <c r="HF1095" s="401" t="n">
        <v>140</v>
      </c>
      <c r="HH1095" s="401" t="n">
        <v>147</v>
      </c>
      <c r="HI1095" s="401" t="n">
        <v>181</v>
      </c>
      <c r="HJ1095" s="401" t="n">
        <v>50</v>
      </c>
      <c r="HK1095" s="401" t="n">
        <v>82</v>
      </c>
      <c r="HM1095" s="401" t="n">
        <v>155</v>
      </c>
      <c r="HN1095" s="401" t="n">
        <v>24</v>
      </c>
      <c r="HO1095" s="401" t="n">
        <v>20</v>
      </c>
      <c r="HP1095" s="401" t="n">
        <v>78</v>
      </c>
      <c r="HR1095" s="401" t="n">
        <v>55</v>
      </c>
      <c r="HS1095" s="401" t="n">
        <v>61</v>
      </c>
      <c r="HT1095" s="401" t="n">
        <v>165</v>
      </c>
      <c r="HU1095" s="401" t="n">
        <v>102</v>
      </c>
    </row>
    <row r="1097" customFormat="false" ht="12.75" hidden="false" customHeight="false" outlineLevel="0" collapsed="false">
      <c r="D1097" s="204" t="n">
        <v>222</v>
      </c>
      <c r="E1097" s="204" t="s">
        <v>250</v>
      </c>
    </row>
    <row r="1098" customFormat="false" ht="12.75" hidden="false" customHeight="false" outlineLevel="0" collapsed="false">
      <c r="E1098" s="444" t="s">
        <v>198</v>
      </c>
      <c r="F1098" s="401" t="n">
        <v>1</v>
      </c>
      <c r="G1098" s="401" t="n">
        <v>2</v>
      </c>
      <c r="H1098" s="401" t="n">
        <v>3</v>
      </c>
      <c r="I1098" s="401" t="n">
        <v>4</v>
      </c>
      <c r="J1098" s="401" t="n">
        <v>5</v>
      </c>
      <c r="K1098" s="401" t="n">
        <v>6</v>
      </c>
      <c r="L1098" s="401" t="n">
        <v>7</v>
      </c>
      <c r="M1098" s="401" t="n">
        <v>8</v>
      </c>
      <c r="N1098" s="401" t="n">
        <v>9</v>
      </c>
      <c r="O1098" s="401" t="n">
        <v>10</v>
      </c>
      <c r="P1098" s="401" t="n">
        <v>11</v>
      </c>
      <c r="Q1098" s="401" t="n">
        <v>12</v>
      </c>
      <c r="R1098" s="401" t="n">
        <v>13</v>
      </c>
      <c r="S1098" s="401" t="n">
        <v>14</v>
      </c>
      <c r="T1098" s="401" t="n">
        <v>15</v>
      </c>
      <c r="U1098" s="401" t="n">
        <v>16</v>
      </c>
      <c r="V1098" s="401" t="n">
        <v>17</v>
      </c>
      <c r="W1098" s="401" t="n">
        <v>18</v>
      </c>
      <c r="X1098" s="401" t="n">
        <v>19</v>
      </c>
      <c r="Y1098" s="401" t="n">
        <v>20</v>
      </c>
      <c r="Z1098" s="401" t="n">
        <v>21</v>
      </c>
      <c r="AA1098" s="401" t="n">
        <v>22</v>
      </c>
      <c r="AB1098" s="401" t="n">
        <v>23</v>
      </c>
      <c r="AC1098" s="401" t="n">
        <v>24</v>
      </c>
      <c r="AD1098" s="401" t="n">
        <v>25</v>
      </c>
      <c r="AE1098" s="401" t="n">
        <v>26</v>
      </c>
      <c r="AF1098" s="401" t="n">
        <v>27</v>
      </c>
      <c r="AG1098" s="401" t="n">
        <v>28</v>
      </c>
      <c r="AH1098" s="401" t="n">
        <v>29</v>
      </c>
      <c r="AI1098" s="401" t="n">
        <v>30</v>
      </c>
      <c r="AJ1098" s="401" t="n">
        <v>31</v>
      </c>
      <c r="AK1098" s="401" t="n">
        <v>32</v>
      </c>
      <c r="AL1098" s="401" t="n">
        <v>33</v>
      </c>
      <c r="AM1098" s="401" t="n">
        <v>34</v>
      </c>
      <c r="AN1098" s="401" t="n">
        <v>35</v>
      </c>
      <c r="AO1098" s="401" t="n">
        <v>36</v>
      </c>
      <c r="AP1098" s="401" t="n">
        <v>37</v>
      </c>
      <c r="AQ1098" s="401" t="n">
        <v>38</v>
      </c>
      <c r="AR1098" s="401" t="n">
        <v>39</v>
      </c>
      <c r="AS1098" s="401" t="n">
        <v>40</v>
      </c>
      <c r="AT1098" s="401" t="n">
        <v>41</v>
      </c>
      <c r="AU1098" s="401" t="n">
        <v>42</v>
      </c>
      <c r="AV1098" s="401" t="n">
        <v>43</v>
      </c>
      <c r="AW1098" s="401" t="n">
        <v>44</v>
      </c>
      <c r="AX1098" s="401" t="n">
        <v>45</v>
      </c>
      <c r="AY1098" s="401" t="n">
        <v>46</v>
      </c>
      <c r="AZ1098" s="401" t="n">
        <v>47</v>
      </c>
      <c r="BA1098" s="401" t="n">
        <v>48</v>
      </c>
      <c r="BB1098" s="401" t="n">
        <v>49</v>
      </c>
      <c r="BC1098" s="401" t="n">
        <v>50</v>
      </c>
      <c r="BD1098" s="401" t="n">
        <v>51</v>
      </c>
      <c r="BE1098" s="401" t="n">
        <v>52</v>
      </c>
      <c r="BF1098" s="401" t="n">
        <v>53</v>
      </c>
      <c r="BG1098" s="401" t="n">
        <v>54</v>
      </c>
      <c r="BH1098" s="401" t="n">
        <v>55</v>
      </c>
      <c r="BI1098" s="401" t="n">
        <v>56</v>
      </c>
      <c r="BJ1098" s="401" t="n">
        <v>57</v>
      </c>
      <c r="BK1098" s="401" t="n">
        <v>58</v>
      </c>
      <c r="BL1098" s="401" t="n">
        <v>59</v>
      </c>
      <c r="BM1098" s="401" t="n">
        <v>60</v>
      </c>
      <c r="BN1098" s="401" t="n">
        <v>61</v>
      </c>
      <c r="BO1098" s="401" t="n">
        <v>62</v>
      </c>
      <c r="BP1098" s="401" t="n">
        <v>63</v>
      </c>
      <c r="BQ1098" s="401" t="n">
        <v>64</v>
      </c>
      <c r="BR1098" s="401" t="n">
        <v>65</v>
      </c>
      <c r="BS1098" s="401" t="n">
        <v>66</v>
      </c>
      <c r="BT1098" s="401" t="n">
        <v>67</v>
      </c>
      <c r="BU1098" s="401" t="n">
        <v>68</v>
      </c>
      <c r="BV1098" s="401" t="n">
        <v>69</v>
      </c>
      <c r="BW1098" s="401" t="n">
        <v>70</v>
      </c>
      <c r="BX1098" s="401" t="n">
        <v>71</v>
      </c>
      <c r="BY1098" s="401" t="n">
        <v>72</v>
      </c>
      <c r="BZ1098" s="401" t="n">
        <v>73</v>
      </c>
      <c r="CA1098" s="401" t="n">
        <v>74</v>
      </c>
      <c r="CB1098" s="401" t="n">
        <v>75</v>
      </c>
      <c r="CC1098" s="401" t="n">
        <v>76</v>
      </c>
      <c r="CD1098" s="401" t="n">
        <v>77</v>
      </c>
      <c r="CE1098" s="401" t="n">
        <v>78</v>
      </c>
      <c r="CF1098" s="401" t="n">
        <v>79</v>
      </c>
      <c r="CG1098" s="401" t="n">
        <v>80</v>
      </c>
      <c r="CH1098" s="401" t="n">
        <v>81</v>
      </c>
      <c r="CI1098" s="401" t="n">
        <v>82</v>
      </c>
      <c r="CJ1098" s="401" t="n">
        <v>83</v>
      </c>
      <c r="CK1098" s="401" t="n">
        <v>84</v>
      </c>
      <c r="CL1098" s="401" t="n">
        <v>85</v>
      </c>
      <c r="CM1098" s="401" t="n">
        <v>86</v>
      </c>
      <c r="CN1098" s="401" t="n">
        <v>87</v>
      </c>
      <c r="CO1098" s="401" t="n">
        <v>88</v>
      </c>
      <c r="CP1098" s="401" t="n">
        <v>89</v>
      </c>
      <c r="CQ1098" s="401" t="n">
        <v>90</v>
      </c>
      <c r="CR1098" s="401" t="n">
        <v>91</v>
      </c>
      <c r="CS1098" s="401" t="n">
        <v>92</v>
      </c>
      <c r="CT1098" s="401" t="n">
        <v>93</v>
      </c>
      <c r="CU1098" s="401" t="n">
        <v>94</v>
      </c>
      <c r="CV1098" s="401" t="n">
        <v>95</v>
      </c>
      <c r="CW1098" s="401" t="n">
        <v>96</v>
      </c>
      <c r="CX1098" s="401" t="n">
        <v>97</v>
      </c>
      <c r="CY1098" s="401" t="n">
        <v>98</v>
      </c>
      <c r="CZ1098" s="401" t="n">
        <v>99</v>
      </c>
      <c r="DA1098" s="401" t="n">
        <v>100</v>
      </c>
      <c r="DB1098" s="401" t="n">
        <v>101</v>
      </c>
      <c r="DC1098" s="401" t="n">
        <v>102</v>
      </c>
      <c r="DD1098" s="401" t="n">
        <v>103</v>
      </c>
      <c r="DE1098" s="401" t="n">
        <v>104</v>
      </c>
      <c r="DF1098" s="401" t="n">
        <v>105</v>
      </c>
      <c r="DG1098" s="401" t="n">
        <v>106</v>
      </c>
      <c r="DH1098" s="401" t="n">
        <v>107</v>
      </c>
      <c r="DI1098" s="401" t="n">
        <v>108</v>
      </c>
      <c r="DJ1098" s="401" t="n">
        <v>109</v>
      </c>
      <c r="DK1098" s="401" t="n">
        <v>110</v>
      </c>
      <c r="DL1098" s="401" t="n">
        <v>111</v>
      </c>
      <c r="DM1098" s="401" t="n">
        <v>112</v>
      </c>
      <c r="DN1098" s="401" t="n">
        <v>113</v>
      </c>
      <c r="DO1098" s="401" t="n">
        <v>114</v>
      </c>
      <c r="DP1098" s="401" t="n">
        <v>115</v>
      </c>
      <c r="DQ1098" s="401" t="n">
        <v>116</v>
      </c>
      <c r="DR1098" s="401" t="n">
        <v>117</v>
      </c>
      <c r="DS1098" s="401" t="n">
        <v>118</v>
      </c>
      <c r="DT1098" s="401" t="n">
        <v>119</v>
      </c>
      <c r="DU1098" s="401" t="n">
        <v>120</v>
      </c>
      <c r="DV1098" s="401" t="n">
        <v>121</v>
      </c>
      <c r="DW1098" s="401" t="n">
        <v>122</v>
      </c>
      <c r="DX1098" s="401" t="n">
        <v>123</v>
      </c>
      <c r="DY1098" s="401" t="n">
        <v>124</v>
      </c>
      <c r="DZ1098" s="401" t="n">
        <v>125</v>
      </c>
      <c r="EA1098" s="401" t="n">
        <v>126</v>
      </c>
      <c r="EB1098" s="401" t="n">
        <v>127</v>
      </c>
      <c r="EC1098" s="401" t="n">
        <v>128</v>
      </c>
      <c r="ED1098" s="401" t="n">
        <v>129</v>
      </c>
      <c r="EE1098" s="401" t="n">
        <v>130</v>
      </c>
      <c r="EF1098" s="401" t="n">
        <v>131</v>
      </c>
      <c r="EG1098" s="401" t="n">
        <v>132</v>
      </c>
      <c r="EH1098" s="401" t="n">
        <v>133</v>
      </c>
      <c r="EI1098" s="401" t="n">
        <v>134</v>
      </c>
      <c r="EJ1098" s="401" t="n">
        <v>135</v>
      </c>
      <c r="EK1098" s="401" t="n">
        <v>136</v>
      </c>
      <c r="EL1098" s="401" t="n">
        <v>137</v>
      </c>
      <c r="EM1098" s="401" t="n">
        <v>138</v>
      </c>
      <c r="EN1098" s="401" t="n">
        <v>139</v>
      </c>
      <c r="EO1098" s="401" t="n">
        <v>140</v>
      </c>
      <c r="EP1098" s="401" t="n">
        <v>141</v>
      </c>
      <c r="EQ1098" s="401" t="n">
        <v>142</v>
      </c>
      <c r="ER1098" s="401" t="n">
        <v>143</v>
      </c>
      <c r="ES1098" s="401" t="n">
        <v>144</v>
      </c>
      <c r="ET1098" s="401" t="n">
        <v>145</v>
      </c>
      <c r="EU1098" s="401" t="n">
        <v>146</v>
      </c>
      <c r="EV1098" s="401" t="n">
        <v>147</v>
      </c>
      <c r="EW1098" s="401" t="n">
        <v>148</v>
      </c>
      <c r="EX1098" s="401" t="n">
        <v>149</v>
      </c>
      <c r="EY1098" s="401" t="n">
        <v>150</v>
      </c>
      <c r="EZ1098" s="401" t="n">
        <v>151</v>
      </c>
      <c r="FA1098" s="401" t="n">
        <v>152</v>
      </c>
      <c r="FB1098" s="401" t="n">
        <v>153</v>
      </c>
      <c r="FC1098" s="401" t="n">
        <v>154</v>
      </c>
      <c r="FD1098" s="401" t="n">
        <v>155</v>
      </c>
      <c r="FE1098" s="401" t="n">
        <v>156</v>
      </c>
      <c r="FF1098" s="401" t="n">
        <v>157</v>
      </c>
      <c r="FG1098" s="401" t="n">
        <v>158</v>
      </c>
      <c r="FH1098" s="401" t="n">
        <v>159</v>
      </c>
      <c r="FI1098" s="401" t="n">
        <v>160</v>
      </c>
      <c r="FJ1098" s="401" t="n">
        <v>161</v>
      </c>
      <c r="FK1098" s="401" t="n">
        <v>162</v>
      </c>
      <c r="FL1098" s="401" t="n">
        <v>163</v>
      </c>
      <c r="FM1098" s="401" t="n">
        <v>164</v>
      </c>
      <c r="FN1098" s="401" t="n">
        <v>165</v>
      </c>
      <c r="FO1098" s="401" t="n">
        <v>166</v>
      </c>
      <c r="FP1098" s="401" t="n">
        <v>167</v>
      </c>
      <c r="FQ1098" s="401" t="n">
        <v>168</v>
      </c>
      <c r="FR1098" s="401" t="n">
        <v>169</v>
      </c>
      <c r="FS1098" s="401" t="n">
        <v>170</v>
      </c>
      <c r="FT1098" s="401" t="n">
        <v>171</v>
      </c>
      <c r="FU1098" s="401" t="n">
        <v>172</v>
      </c>
      <c r="FV1098" s="401" t="n">
        <v>173</v>
      </c>
      <c r="FW1098" s="401" t="n">
        <v>174</v>
      </c>
      <c r="FX1098" s="401" t="n">
        <v>175</v>
      </c>
      <c r="FY1098" s="401" t="n">
        <v>176</v>
      </c>
      <c r="FZ1098" s="401" t="n">
        <v>177</v>
      </c>
      <c r="GA1098" s="401" t="n">
        <v>178</v>
      </c>
      <c r="GB1098" s="401" t="n">
        <v>179</v>
      </c>
      <c r="GC1098" s="401" t="n">
        <v>180</v>
      </c>
      <c r="GD1098" s="401" t="n">
        <v>181</v>
      </c>
      <c r="GE1098" s="401" t="n">
        <v>182</v>
      </c>
      <c r="GF1098" s="401" t="n">
        <v>183</v>
      </c>
      <c r="GG1098" s="401" t="n">
        <v>184</v>
      </c>
      <c r="GH1098" s="401" t="n">
        <v>185</v>
      </c>
      <c r="GI1098" s="401" t="n">
        <v>186</v>
      </c>
      <c r="GJ1098" s="401" t="n">
        <v>187</v>
      </c>
      <c r="GK1098" s="401" t="n">
        <v>188</v>
      </c>
      <c r="GL1098" s="401" t="n">
        <v>189</v>
      </c>
      <c r="GM1098" s="401" t="n">
        <v>190</v>
      </c>
      <c r="GN1098" s="401" t="n">
        <v>191</v>
      </c>
      <c r="GO1098" s="401" t="n">
        <v>192</v>
      </c>
      <c r="GP1098" s="401" t="n">
        <v>193</v>
      </c>
      <c r="GQ1098" s="401" t="n">
        <v>194</v>
      </c>
      <c r="GR1098" s="401" t="n">
        <v>195</v>
      </c>
      <c r="GS1098" s="401" t="n">
        <v>196</v>
      </c>
      <c r="GT1098" s="401" t="n">
        <v>197</v>
      </c>
      <c r="GU1098" s="401" t="n">
        <v>198</v>
      </c>
      <c r="GV1098" s="401" t="n">
        <v>199</v>
      </c>
      <c r="GW1098" s="401" t="n">
        <v>200</v>
      </c>
      <c r="GX1098" s="401" t="n">
        <v>201</v>
      </c>
      <c r="GY1098" s="401" t="n">
        <v>202</v>
      </c>
      <c r="GZ1098" s="401" t="n">
        <v>203</v>
      </c>
      <c r="HA1098" s="401" t="n">
        <v>204</v>
      </c>
      <c r="HB1098" s="401" t="n">
        <v>205</v>
      </c>
      <c r="HC1098" s="401" t="n">
        <v>206</v>
      </c>
      <c r="HD1098" s="401" t="n">
        <v>207</v>
      </c>
      <c r="HE1098" s="401" t="n">
        <v>208</v>
      </c>
      <c r="HF1098" s="401" t="n">
        <v>209</v>
      </c>
      <c r="HG1098" s="401" t="n">
        <v>210</v>
      </c>
      <c r="HH1098" s="401" t="n">
        <v>211</v>
      </c>
      <c r="HI1098" s="401" t="n">
        <v>212</v>
      </c>
      <c r="HJ1098" s="401" t="n">
        <v>213</v>
      </c>
      <c r="HK1098" s="401" t="n">
        <v>214</v>
      </c>
      <c r="HM1098" s="401" t="n">
        <v>215</v>
      </c>
      <c r="HN1098" s="401" t="n">
        <v>216</v>
      </c>
      <c r="HO1098" s="401" t="n">
        <v>217</v>
      </c>
      <c r="HP1098" s="401" t="n">
        <v>218</v>
      </c>
      <c r="HR1098" s="401" t="n">
        <v>219</v>
      </c>
      <c r="HS1098" s="401" t="n">
        <v>220</v>
      </c>
      <c r="HT1098" s="401" t="n">
        <v>221</v>
      </c>
      <c r="HU1098" s="401" t="n">
        <v>222</v>
      </c>
    </row>
    <row r="1099" customFormat="false" ht="12.75" hidden="false" customHeight="false" outlineLevel="0" collapsed="false">
      <c r="E1099" s="444" t="s">
        <v>225</v>
      </c>
      <c r="F1099" s="401" t="n">
        <v>74</v>
      </c>
      <c r="G1099" s="401" t="n">
        <v>200</v>
      </c>
      <c r="H1099" s="401" t="n">
        <v>204</v>
      </c>
      <c r="I1099" s="401" t="n">
        <v>98</v>
      </c>
      <c r="J1099" s="401" t="n">
        <v>136</v>
      </c>
      <c r="K1099" s="401" t="n">
        <v>53</v>
      </c>
      <c r="L1099" s="401" t="n">
        <v>213</v>
      </c>
      <c r="M1099" s="401" t="n">
        <v>140</v>
      </c>
      <c r="N1099" s="401" t="n">
        <v>56</v>
      </c>
      <c r="O1099" s="401" t="n">
        <v>176</v>
      </c>
      <c r="P1099" s="401" t="n">
        <v>164</v>
      </c>
      <c r="Q1099" s="401" t="n">
        <v>11</v>
      </c>
      <c r="R1099" s="401" t="n">
        <v>97</v>
      </c>
      <c r="S1099" s="401" t="n">
        <v>17</v>
      </c>
      <c r="T1099" s="401" t="n">
        <v>171</v>
      </c>
      <c r="U1099" s="401" t="n">
        <v>216</v>
      </c>
      <c r="V1099" s="401" t="n">
        <v>126</v>
      </c>
      <c r="W1099" s="401" t="n">
        <v>107</v>
      </c>
      <c r="X1099" s="401" t="n">
        <v>71</v>
      </c>
      <c r="Y1099" s="401" t="n">
        <v>66</v>
      </c>
      <c r="Z1099" s="401" t="n">
        <v>157</v>
      </c>
      <c r="AA1099" s="401" t="n">
        <v>118</v>
      </c>
      <c r="AB1099" s="401" t="n">
        <v>215</v>
      </c>
      <c r="AC1099" s="401" t="n">
        <v>32</v>
      </c>
      <c r="AD1099" s="401" t="n">
        <v>19</v>
      </c>
      <c r="AE1099" s="401" t="n">
        <v>39</v>
      </c>
      <c r="AF1099" s="401" t="n">
        <v>154</v>
      </c>
      <c r="AG1099" s="401" t="n">
        <v>159</v>
      </c>
      <c r="AH1099" s="401" t="n">
        <v>120</v>
      </c>
      <c r="AI1099" s="401" t="n">
        <v>139</v>
      </c>
      <c r="AJ1099" s="401" t="n">
        <v>143</v>
      </c>
      <c r="AK1099" s="401" t="n">
        <v>76</v>
      </c>
      <c r="AL1099" s="401" t="n">
        <v>162</v>
      </c>
      <c r="AM1099" s="401" t="n">
        <v>82</v>
      </c>
      <c r="AN1099" s="401" t="n">
        <v>54</v>
      </c>
      <c r="AO1099" s="401" t="n">
        <v>135</v>
      </c>
      <c r="AP1099" s="401" t="n">
        <v>68</v>
      </c>
      <c r="AQ1099" s="401" t="n">
        <v>81</v>
      </c>
      <c r="AR1099" s="401" t="n">
        <v>141</v>
      </c>
      <c r="AS1099" s="401" t="n">
        <v>1</v>
      </c>
      <c r="AT1099" s="401" t="n">
        <v>5</v>
      </c>
      <c r="AU1099" s="401" t="n">
        <v>124</v>
      </c>
      <c r="AV1099" s="401" t="n">
        <v>181</v>
      </c>
      <c r="AW1099" s="401" t="n">
        <v>13</v>
      </c>
      <c r="AX1099" s="401" t="n">
        <v>166</v>
      </c>
      <c r="AY1099" s="401" t="n">
        <v>50</v>
      </c>
      <c r="AZ1099" s="401" t="n">
        <v>153</v>
      </c>
      <c r="BA1099" s="401" t="n">
        <v>55</v>
      </c>
      <c r="BB1099" s="401" t="n">
        <v>217</v>
      </c>
      <c r="BC1099" s="401" t="n">
        <v>138</v>
      </c>
      <c r="BD1099" s="401" t="n">
        <v>167</v>
      </c>
      <c r="BE1099" s="401" t="n">
        <v>209</v>
      </c>
      <c r="BF1099" s="401" t="n">
        <v>122</v>
      </c>
      <c r="BG1099" s="401" t="n">
        <v>212</v>
      </c>
      <c r="BH1099" s="401" t="n">
        <v>194</v>
      </c>
      <c r="BI1099" s="401" t="n">
        <v>115</v>
      </c>
      <c r="BJ1099" s="401" t="n">
        <v>175</v>
      </c>
      <c r="BK1099" s="401" t="n">
        <v>15</v>
      </c>
      <c r="BL1099" s="401" t="n">
        <v>77</v>
      </c>
      <c r="BM1099" s="401" t="n">
        <v>38</v>
      </c>
      <c r="BN1099" s="401" t="n">
        <v>160</v>
      </c>
      <c r="BO1099" s="401" t="n">
        <v>191</v>
      </c>
      <c r="BP1099" s="401" t="n">
        <v>206</v>
      </c>
      <c r="BQ1099" s="401" t="n">
        <v>145</v>
      </c>
      <c r="BR1099" s="401" t="n">
        <v>152</v>
      </c>
      <c r="BS1099" s="401" t="n">
        <v>95</v>
      </c>
      <c r="BT1099" s="401" t="n">
        <v>184</v>
      </c>
      <c r="BU1099" s="401" t="n">
        <v>142</v>
      </c>
      <c r="BV1099" s="401" t="n">
        <v>137</v>
      </c>
      <c r="BW1099" s="401" t="n">
        <v>63</v>
      </c>
      <c r="BX1099" s="401" t="n">
        <v>205</v>
      </c>
      <c r="BY1099" s="401" t="n">
        <v>18</v>
      </c>
      <c r="BZ1099" s="401" t="n">
        <v>57</v>
      </c>
      <c r="CA1099" s="401" t="n">
        <v>192</v>
      </c>
      <c r="CB1099" s="401" t="n">
        <v>73</v>
      </c>
      <c r="CC1099" s="401" t="n">
        <v>3</v>
      </c>
      <c r="CD1099" s="401" t="n">
        <v>210</v>
      </c>
      <c r="CE1099" s="401" t="n">
        <v>116</v>
      </c>
      <c r="CF1099" s="401" t="n">
        <v>23</v>
      </c>
      <c r="CG1099" s="401" t="n">
        <v>49</v>
      </c>
      <c r="CH1099" s="401" t="n">
        <v>33</v>
      </c>
      <c r="CI1099" s="401" t="n">
        <v>203</v>
      </c>
      <c r="CJ1099" s="401" t="n">
        <v>44</v>
      </c>
      <c r="CK1099" s="401" t="n">
        <v>108</v>
      </c>
      <c r="CL1099" s="401" t="n">
        <v>147</v>
      </c>
      <c r="CM1099" s="401" t="n">
        <v>62</v>
      </c>
      <c r="CN1099" s="401" t="n">
        <v>121</v>
      </c>
      <c r="CO1099" s="401" t="n">
        <v>26</v>
      </c>
      <c r="CP1099" s="401" t="n">
        <v>156</v>
      </c>
      <c r="CQ1099" s="401" t="n">
        <v>161</v>
      </c>
      <c r="CR1099" s="401" t="n">
        <v>144</v>
      </c>
      <c r="CS1099" s="401" t="n">
        <v>85</v>
      </c>
      <c r="CT1099" s="401" t="n">
        <v>201</v>
      </c>
      <c r="CU1099" s="401" t="n">
        <v>37</v>
      </c>
      <c r="CV1099" s="401" t="n">
        <v>220</v>
      </c>
      <c r="CW1099" s="401" t="n">
        <v>87</v>
      </c>
      <c r="CX1099" s="401" t="n">
        <v>183</v>
      </c>
      <c r="CY1099" s="401" t="n">
        <v>21</v>
      </c>
      <c r="CZ1099" s="401" t="n">
        <v>45</v>
      </c>
      <c r="DA1099" s="401" t="n">
        <v>84</v>
      </c>
      <c r="DB1099" s="401" t="n">
        <v>182</v>
      </c>
      <c r="DC1099" s="401" t="n">
        <v>24</v>
      </c>
      <c r="DD1099" s="401" t="n">
        <v>100</v>
      </c>
      <c r="DE1099" s="401" t="n">
        <v>148</v>
      </c>
      <c r="DF1099" s="401" t="n">
        <v>111</v>
      </c>
      <c r="DG1099" s="401" t="n">
        <v>104</v>
      </c>
      <c r="DH1099" s="401" t="n">
        <v>90</v>
      </c>
      <c r="DI1099" s="401" t="n">
        <v>169</v>
      </c>
      <c r="DJ1099" s="401" t="n">
        <v>198</v>
      </c>
      <c r="DK1099" s="401" t="n">
        <v>78</v>
      </c>
      <c r="DL1099" s="401" t="n">
        <v>190</v>
      </c>
      <c r="DM1099" s="401" t="n">
        <v>34</v>
      </c>
      <c r="DN1099" s="401" t="n">
        <v>127</v>
      </c>
      <c r="DO1099" s="401" t="n">
        <v>106</v>
      </c>
      <c r="DP1099" s="401" t="n">
        <v>8</v>
      </c>
      <c r="DQ1099" s="401" t="n">
        <v>60</v>
      </c>
      <c r="DR1099" s="401" t="n">
        <v>88</v>
      </c>
      <c r="DS1099" s="401" t="n">
        <v>114</v>
      </c>
      <c r="DT1099" s="401" t="n">
        <v>41</v>
      </c>
      <c r="DU1099" s="401" t="n">
        <v>172</v>
      </c>
      <c r="DV1099" s="401" t="n">
        <v>158</v>
      </c>
      <c r="DW1099" s="401" t="n">
        <v>178</v>
      </c>
      <c r="DX1099" s="401" t="n">
        <v>52</v>
      </c>
      <c r="DY1099" s="401" t="n">
        <v>96</v>
      </c>
      <c r="DZ1099" s="401" t="n">
        <v>93</v>
      </c>
      <c r="EA1099" s="401" t="n">
        <v>132</v>
      </c>
      <c r="EB1099" s="401" t="n">
        <v>150</v>
      </c>
      <c r="EC1099" s="401" t="n">
        <v>187</v>
      </c>
      <c r="ED1099" s="401" t="n">
        <v>221</v>
      </c>
      <c r="EE1099" s="401" t="n">
        <v>59</v>
      </c>
      <c r="EF1099" s="401" t="n">
        <v>117</v>
      </c>
      <c r="EG1099" s="401" t="n">
        <v>186</v>
      </c>
      <c r="EH1099" s="401" t="n">
        <v>130</v>
      </c>
      <c r="EI1099" s="401" t="n">
        <v>46</v>
      </c>
      <c r="EJ1099" s="401" t="n">
        <v>101</v>
      </c>
      <c r="EK1099" s="401" t="n">
        <v>70</v>
      </c>
      <c r="EL1099" s="401" t="n">
        <v>195</v>
      </c>
      <c r="EM1099" s="401" t="n">
        <v>65</v>
      </c>
      <c r="EN1099" s="401" t="n">
        <v>36</v>
      </c>
      <c r="EO1099" s="401" t="n">
        <v>2</v>
      </c>
      <c r="EP1099" s="401" t="n">
        <v>10</v>
      </c>
      <c r="EQ1099" s="401" t="n">
        <v>75</v>
      </c>
      <c r="ER1099" s="401" t="n">
        <v>31</v>
      </c>
      <c r="ES1099" s="401" t="n">
        <v>20</v>
      </c>
      <c r="ET1099" s="401" t="n">
        <v>128</v>
      </c>
      <c r="EU1099" s="401" t="n">
        <v>193</v>
      </c>
      <c r="EV1099" s="401" t="n">
        <v>222</v>
      </c>
      <c r="EW1099" s="401" t="n">
        <v>197</v>
      </c>
      <c r="EX1099" s="401" t="n">
        <v>27</v>
      </c>
      <c r="EY1099" s="401" t="n">
        <v>149</v>
      </c>
      <c r="EZ1099" s="401" t="n">
        <v>79</v>
      </c>
      <c r="FA1099" s="401" t="n">
        <v>109</v>
      </c>
      <c r="FB1099" s="401" t="n">
        <v>207</v>
      </c>
      <c r="FC1099" s="401" t="n">
        <v>103</v>
      </c>
      <c r="FD1099" s="401" t="n">
        <v>113</v>
      </c>
      <c r="FE1099" s="401" t="n">
        <v>170</v>
      </c>
      <c r="FF1099" s="401" t="n">
        <v>40</v>
      </c>
      <c r="FG1099" s="401" t="n">
        <v>146</v>
      </c>
      <c r="FH1099" s="401" t="n">
        <v>7</v>
      </c>
      <c r="FI1099" s="401" t="n">
        <v>86</v>
      </c>
      <c r="FJ1099" s="401" t="n">
        <v>185</v>
      </c>
      <c r="FK1099" s="401" t="n">
        <v>83</v>
      </c>
      <c r="FL1099" s="401" t="n">
        <v>179</v>
      </c>
      <c r="FM1099" s="401" t="n">
        <v>112</v>
      </c>
      <c r="FN1099" s="401" t="n">
        <v>22</v>
      </c>
      <c r="FO1099" s="401" t="n">
        <v>42</v>
      </c>
      <c r="FP1099" s="401" t="n">
        <v>180</v>
      </c>
      <c r="FQ1099" s="401" t="n">
        <v>51</v>
      </c>
      <c r="FR1099" s="401" t="n">
        <v>196</v>
      </c>
      <c r="FS1099" s="401" t="n">
        <v>58</v>
      </c>
      <c r="FT1099" s="401" t="n">
        <v>89</v>
      </c>
      <c r="FU1099" s="401" t="n">
        <v>30</v>
      </c>
      <c r="FV1099" s="401" t="n">
        <v>119</v>
      </c>
      <c r="FW1099" s="401" t="n">
        <v>91</v>
      </c>
      <c r="FX1099" s="401" t="n">
        <v>61</v>
      </c>
      <c r="FY1099" s="401" t="n">
        <v>94</v>
      </c>
      <c r="FZ1099" s="401" t="n">
        <v>14</v>
      </c>
      <c r="GA1099" s="401" t="n">
        <v>129</v>
      </c>
      <c r="GB1099" s="401" t="n">
        <v>173</v>
      </c>
      <c r="GC1099" s="401" t="n">
        <v>168</v>
      </c>
      <c r="GD1099" s="401" t="n">
        <v>29</v>
      </c>
      <c r="GE1099" s="401" t="n">
        <v>189</v>
      </c>
      <c r="GF1099" s="401" t="n">
        <v>92</v>
      </c>
      <c r="GG1099" s="401" t="n">
        <v>211</v>
      </c>
      <c r="GH1099" s="401" t="n">
        <v>131</v>
      </c>
      <c r="GI1099" s="401" t="n">
        <v>110</v>
      </c>
      <c r="GJ1099" s="401" t="n">
        <v>99</v>
      </c>
      <c r="GK1099" s="401" t="n">
        <v>105</v>
      </c>
      <c r="GL1099" s="401" t="n">
        <v>67</v>
      </c>
      <c r="GM1099" s="401" t="n">
        <v>177</v>
      </c>
      <c r="GN1099" s="401" t="n">
        <v>64</v>
      </c>
      <c r="GO1099" s="401" t="n">
        <v>218</v>
      </c>
      <c r="GP1099" s="401" t="n">
        <v>72</v>
      </c>
      <c r="GQ1099" s="401" t="n">
        <v>188</v>
      </c>
      <c r="GR1099" s="401" t="n">
        <v>133</v>
      </c>
      <c r="GS1099" s="401" t="n">
        <v>9</v>
      </c>
      <c r="GT1099" s="401" t="n">
        <v>134</v>
      </c>
      <c r="GU1099" s="401" t="n">
        <v>47</v>
      </c>
      <c r="GV1099" s="401" t="n">
        <v>208</v>
      </c>
      <c r="GW1099" s="401" t="n">
        <v>214</v>
      </c>
      <c r="GX1099" s="401" t="n">
        <v>35</v>
      </c>
      <c r="GY1099" s="401" t="n">
        <v>43</v>
      </c>
      <c r="GZ1099" s="401" t="n">
        <v>69</v>
      </c>
      <c r="HA1099" s="401" t="n">
        <v>123</v>
      </c>
      <c r="HB1099" s="401" t="n">
        <v>219</v>
      </c>
      <c r="HC1099" s="401" t="n">
        <v>125</v>
      </c>
      <c r="HD1099" s="401" t="n">
        <v>163</v>
      </c>
      <c r="HE1099" s="401" t="n">
        <v>80</v>
      </c>
      <c r="HF1099" s="401" t="n">
        <v>151</v>
      </c>
      <c r="HG1099" s="401" t="n">
        <v>202</v>
      </c>
      <c r="HH1099" s="401" t="n">
        <v>48</v>
      </c>
      <c r="HI1099" s="401" t="n">
        <v>199</v>
      </c>
      <c r="HJ1099" s="401" t="n">
        <v>4</v>
      </c>
      <c r="HK1099" s="401" t="n">
        <v>16</v>
      </c>
      <c r="HM1099" s="401" t="n">
        <v>155</v>
      </c>
      <c r="HN1099" s="401" t="n">
        <v>28</v>
      </c>
      <c r="HO1099" s="401" t="n">
        <v>165</v>
      </c>
      <c r="HP1099" s="401" t="n">
        <v>12</v>
      </c>
      <c r="HR1099" s="401" t="n">
        <v>174</v>
      </c>
      <c r="HS1099" s="401" t="n">
        <v>6</v>
      </c>
      <c r="HT1099" s="401" t="n">
        <v>25</v>
      </c>
      <c r="HU1099" s="401" t="n">
        <v>102</v>
      </c>
    </row>
    <row r="1100" customFormat="false" ht="12.75" hidden="false" customHeight="false" outlineLevel="0" collapsed="false">
      <c r="E1100" s="444" t="s">
        <v>227</v>
      </c>
      <c r="F1100" s="401" t="n">
        <v>173</v>
      </c>
      <c r="G1100" s="401" t="n">
        <v>103</v>
      </c>
      <c r="H1100" s="401" t="n">
        <v>222</v>
      </c>
      <c r="I1100" s="401" t="n">
        <v>107</v>
      </c>
      <c r="J1100" s="401" t="n">
        <v>12</v>
      </c>
      <c r="K1100" s="401" t="n">
        <v>13</v>
      </c>
      <c r="L1100" s="401" t="n">
        <v>23</v>
      </c>
      <c r="M1100" s="401" t="n">
        <v>172</v>
      </c>
      <c r="N1100" s="401" t="n">
        <v>203</v>
      </c>
      <c r="O1100" s="401" t="n">
        <v>104</v>
      </c>
      <c r="P1100" s="401" t="n">
        <v>15</v>
      </c>
      <c r="Q1100" s="401" t="n">
        <v>66</v>
      </c>
      <c r="R1100" s="401" t="n">
        <v>136</v>
      </c>
      <c r="S1100" s="401" t="n">
        <v>83</v>
      </c>
      <c r="T1100" s="401" t="n">
        <v>6</v>
      </c>
      <c r="U1100" s="401" t="n">
        <v>55</v>
      </c>
      <c r="V1100" s="401" t="n">
        <v>89</v>
      </c>
      <c r="W1100" s="401" t="n">
        <v>67</v>
      </c>
      <c r="X1100" s="401" t="n">
        <v>178</v>
      </c>
      <c r="Y1100" s="401" t="n">
        <v>41</v>
      </c>
      <c r="Z1100" s="401" t="n">
        <v>27</v>
      </c>
      <c r="AA1100" s="401" t="n">
        <v>130</v>
      </c>
      <c r="AB1100" s="401" t="n">
        <v>17</v>
      </c>
      <c r="AC1100" s="401" t="n">
        <v>182</v>
      </c>
      <c r="AD1100" s="401" t="n">
        <v>157</v>
      </c>
      <c r="AE1100" s="401" t="n">
        <v>49</v>
      </c>
      <c r="AF1100" s="401" t="n">
        <v>25</v>
      </c>
      <c r="AG1100" s="401" t="n">
        <v>9</v>
      </c>
      <c r="AH1100" s="401" t="n">
        <v>146</v>
      </c>
      <c r="AI1100" s="401" t="n">
        <v>127</v>
      </c>
      <c r="AJ1100" s="401" t="n">
        <v>59</v>
      </c>
      <c r="AK1100" s="401" t="n">
        <v>113</v>
      </c>
      <c r="AL1100" s="401" t="n">
        <v>154</v>
      </c>
      <c r="AM1100" s="401" t="n">
        <v>162</v>
      </c>
      <c r="AN1100" s="401" t="n">
        <v>51</v>
      </c>
      <c r="AO1100" s="401" t="n">
        <v>19</v>
      </c>
      <c r="AP1100" s="401" t="n">
        <v>219</v>
      </c>
      <c r="AQ1100" s="401" t="n">
        <v>39</v>
      </c>
      <c r="AR1100" s="401" t="n">
        <v>155</v>
      </c>
      <c r="AS1100" s="401" t="n">
        <v>94</v>
      </c>
      <c r="AT1100" s="401" t="n">
        <v>85</v>
      </c>
      <c r="AU1100" s="401" t="n">
        <v>129</v>
      </c>
      <c r="AV1100" s="401" t="n">
        <v>40</v>
      </c>
      <c r="AW1100" s="401" t="n">
        <v>62</v>
      </c>
      <c r="AX1100" s="401" t="n">
        <v>197</v>
      </c>
      <c r="AY1100" s="401" t="n">
        <v>4</v>
      </c>
      <c r="AZ1100" s="401" t="n">
        <v>194</v>
      </c>
      <c r="BA1100" s="401" t="n">
        <v>60</v>
      </c>
      <c r="BB1100" s="401" t="n">
        <v>126</v>
      </c>
      <c r="BC1100" s="401" t="n">
        <v>72</v>
      </c>
      <c r="BD1100" s="401" t="n">
        <v>37</v>
      </c>
      <c r="BE1100" s="401" t="n">
        <v>119</v>
      </c>
      <c r="BF1100" s="401" t="n">
        <v>102</v>
      </c>
      <c r="BG1100" s="401" t="n">
        <v>166</v>
      </c>
      <c r="BH1100" s="401" t="n">
        <v>74</v>
      </c>
      <c r="BI1100" s="401" t="n">
        <v>165</v>
      </c>
      <c r="BJ1100" s="401" t="n">
        <v>63</v>
      </c>
      <c r="BK1100" s="401" t="n">
        <v>134</v>
      </c>
      <c r="BL1100" s="401" t="n">
        <v>122</v>
      </c>
      <c r="BM1100" s="401" t="n">
        <v>52</v>
      </c>
      <c r="BN1100" s="401" t="n">
        <v>133</v>
      </c>
      <c r="BO1100" s="401" t="n">
        <v>176</v>
      </c>
      <c r="BP1100" s="401" t="n">
        <v>110</v>
      </c>
      <c r="BQ1100" s="401" t="n">
        <v>201</v>
      </c>
      <c r="BR1100" s="401" t="n">
        <v>97</v>
      </c>
      <c r="BS1100" s="401" t="n">
        <v>34</v>
      </c>
      <c r="BT1100" s="401" t="n">
        <v>58</v>
      </c>
      <c r="BU1100" s="401" t="n">
        <v>7</v>
      </c>
      <c r="BV1100" s="401" t="n">
        <v>142</v>
      </c>
      <c r="BW1100" s="401" t="n">
        <v>158</v>
      </c>
      <c r="BX1100" s="401" t="n">
        <v>38</v>
      </c>
      <c r="BY1100" s="401" t="n">
        <v>221</v>
      </c>
      <c r="BZ1100" s="401" t="n">
        <v>64</v>
      </c>
      <c r="CA1100" s="401" t="n">
        <v>81</v>
      </c>
      <c r="CB1100" s="401" t="n">
        <v>121</v>
      </c>
      <c r="CC1100" s="401" t="n">
        <v>54</v>
      </c>
      <c r="CD1100" s="401" t="n">
        <v>98</v>
      </c>
      <c r="CE1100" s="401" t="n">
        <v>111</v>
      </c>
      <c r="CF1100" s="401" t="n">
        <v>181</v>
      </c>
      <c r="CG1100" s="401" t="n">
        <v>68</v>
      </c>
      <c r="CH1100" s="401" t="n">
        <v>199</v>
      </c>
      <c r="CI1100" s="401" t="n">
        <v>101</v>
      </c>
      <c r="CJ1100" s="401" t="n">
        <v>150</v>
      </c>
      <c r="CK1100" s="401" t="n">
        <v>50</v>
      </c>
      <c r="CL1100" s="401" t="n">
        <v>213</v>
      </c>
      <c r="CM1100" s="401" t="n">
        <v>82</v>
      </c>
      <c r="CN1100" s="401" t="n">
        <v>159</v>
      </c>
      <c r="CO1100" s="401" t="n">
        <v>185</v>
      </c>
      <c r="CP1100" s="401" t="n">
        <v>125</v>
      </c>
      <c r="CQ1100" s="401" t="n">
        <v>31</v>
      </c>
      <c r="CR1100" s="401" t="n">
        <v>214</v>
      </c>
      <c r="CS1100" s="401" t="n">
        <v>20</v>
      </c>
      <c r="CT1100" s="401" t="n">
        <v>137</v>
      </c>
      <c r="CU1100" s="401" t="n">
        <v>183</v>
      </c>
      <c r="CV1100" s="401" t="n">
        <v>167</v>
      </c>
      <c r="CW1100" s="401" t="n">
        <v>148</v>
      </c>
      <c r="CX1100" s="401" t="n">
        <v>208</v>
      </c>
      <c r="CY1100" s="401" t="n">
        <v>177</v>
      </c>
      <c r="CZ1100" s="401" t="n">
        <v>115</v>
      </c>
      <c r="DA1100" s="401" t="n">
        <v>186</v>
      </c>
      <c r="DB1100" s="401" t="n">
        <v>22</v>
      </c>
      <c r="DC1100" s="401" t="n">
        <v>123</v>
      </c>
      <c r="DD1100" s="401" t="n">
        <v>77</v>
      </c>
      <c r="DE1100" s="401" t="n">
        <v>5</v>
      </c>
      <c r="DF1100" s="401" t="n">
        <v>132</v>
      </c>
      <c r="DG1100" s="401" t="n">
        <v>212</v>
      </c>
      <c r="DH1100" s="401" t="n">
        <v>141</v>
      </c>
      <c r="DI1100" s="401" t="n">
        <v>2</v>
      </c>
      <c r="DJ1100" s="401" t="n">
        <v>187</v>
      </c>
      <c r="DK1100" s="401" t="n">
        <v>88</v>
      </c>
      <c r="DL1100" s="401" t="n">
        <v>175</v>
      </c>
      <c r="DM1100" s="401" t="n">
        <v>179</v>
      </c>
      <c r="DN1100" s="401" t="n">
        <v>184</v>
      </c>
      <c r="DO1100" s="401" t="n">
        <v>86</v>
      </c>
      <c r="DP1100" s="401" t="n">
        <v>57</v>
      </c>
      <c r="DQ1100" s="401" t="n">
        <v>73</v>
      </c>
      <c r="DR1100" s="401" t="n">
        <v>1</v>
      </c>
      <c r="DS1100" s="401" t="n">
        <v>189</v>
      </c>
      <c r="DT1100" s="401" t="n">
        <v>47</v>
      </c>
      <c r="DU1100" s="401" t="n">
        <v>28</v>
      </c>
      <c r="DV1100" s="401" t="n">
        <v>192</v>
      </c>
      <c r="DW1100" s="401" t="n">
        <v>190</v>
      </c>
      <c r="DX1100" s="401" t="n">
        <v>151</v>
      </c>
      <c r="DY1100" s="401" t="n">
        <v>53</v>
      </c>
      <c r="DZ1100" s="401" t="n">
        <v>79</v>
      </c>
      <c r="EA1100" s="401" t="n">
        <v>204</v>
      </c>
      <c r="EB1100" s="401" t="n">
        <v>35</v>
      </c>
      <c r="EC1100" s="401" t="n">
        <v>211</v>
      </c>
      <c r="ED1100" s="401" t="n">
        <v>18</v>
      </c>
      <c r="EE1100" s="401" t="n">
        <v>99</v>
      </c>
      <c r="EF1100" s="401" t="n">
        <v>140</v>
      </c>
      <c r="EG1100" s="401" t="n">
        <v>105</v>
      </c>
      <c r="EH1100" s="401" t="n">
        <v>46</v>
      </c>
      <c r="EI1100" s="401" t="n">
        <v>70</v>
      </c>
      <c r="EJ1100" s="401" t="n">
        <v>96</v>
      </c>
      <c r="EK1100" s="401" t="n">
        <v>138</v>
      </c>
      <c r="EL1100" s="401" t="n">
        <v>8</v>
      </c>
      <c r="EM1100" s="401" t="n">
        <v>14</v>
      </c>
      <c r="EN1100" s="401" t="n">
        <v>42</v>
      </c>
      <c r="EO1100" s="401" t="n">
        <v>191</v>
      </c>
      <c r="EP1100" s="401" t="n">
        <v>45</v>
      </c>
      <c r="EQ1100" s="401" t="n">
        <v>93</v>
      </c>
      <c r="ER1100" s="401" t="n">
        <v>144</v>
      </c>
      <c r="ES1100" s="401" t="n">
        <v>11</v>
      </c>
      <c r="ET1100" s="401" t="n">
        <v>118</v>
      </c>
      <c r="EU1100" s="401" t="n">
        <v>149</v>
      </c>
      <c r="EV1100" s="401" t="n">
        <v>217</v>
      </c>
      <c r="EW1100" s="401" t="n">
        <v>109</v>
      </c>
      <c r="EX1100" s="401" t="n">
        <v>171</v>
      </c>
      <c r="EY1100" s="401" t="n">
        <v>33</v>
      </c>
      <c r="EZ1100" s="401" t="n">
        <v>139</v>
      </c>
      <c r="FA1100" s="401" t="n">
        <v>169</v>
      </c>
      <c r="FB1100" s="401" t="n">
        <v>30</v>
      </c>
      <c r="FC1100" s="401" t="n">
        <v>207</v>
      </c>
      <c r="FD1100" s="401" t="n">
        <v>215</v>
      </c>
      <c r="FE1100" s="401" t="n">
        <v>200</v>
      </c>
      <c r="FF1100" s="401" t="n">
        <v>78</v>
      </c>
      <c r="FG1100" s="401" t="n">
        <v>152</v>
      </c>
      <c r="FH1100" s="401" t="n">
        <v>117</v>
      </c>
      <c r="FI1100" s="401" t="n">
        <v>92</v>
      </c>
      <c r="FJ1100" s="401" t="n">
        <v>32</v>
      </c>
      <c r="FK1100" s="401" t="n">
        <v>198</v>
      </c>
      <c r="FL1100" s="401" t="n">
        <v>180</v>
      </c>
      <c r="FM1100" s="401" t="n">
        <v>43</v>
      </c>
      <c r="FN1100" s="401" t="n">
        <v>91</v>
      </c>
      <c r="FO1100" s="401" t="n">
        <v>80</v>
      </c>
      <c r="FP1100" s="401" t="n">
        <v>174</v>
      </c>
      <c r="FQ1100" s="401" t="n">
        <v>210</v>
      </c>
      <c r="FR1100" s="401" t="n">
        <v>26</v>
      </c>
      <c r="FS1100" s="401" t="n">
        <v>56</v>
      </c>
      <c r="FT1100" s="401" t="n">
        <v>24</v>
      </c>
      <c r="FU1100" s="401" t="n">
        <v>29</v>
      </c>
      <c r="FV1100" s="401" t="n">
        <v>10</v>
      </c>
      <c r="FW1100" s="401" t="n">
        <v>193</v>
      </c>
      <c r="FX1100" s="401" t="n">
        <v>156</v>
      </c>
      <c r="FY1100" s="401" t="n">
        <v>168</v>
      </c>
      <c r="FZ1100" s="401" t="n">
        <v>161</v>
      </c>
      <c r="GA1100" s="401" t="n">
        <v>16</v>
      </c>
      <c r="GB1100" s="401" t="n">
        <v>205</v>
      </c>
      <c r="GC1100" s="401" t="n">
        <v>3</v>
      </c>
      <c r="GD1100" s="401" t="n">
        <v>114</v>
      </c>
      <c r="GE1100" s="401" t="n">
        <v>71</v>
      </c>
      <c r="GF1100" s="401" t="n">
        <v>95</v>
      </c>
      <c r="GG1100" s="401" t="n">
        <v>21</v>
      </c>
      <c r="GH1100" s="401" t="n">
        <v>196</v>
      </c>
      <c r="GI1100" s="401" t="n">
        <v>69</v>
      </c>
      <c r="GJ1100" s="401" t="n">
        <v>100</v>
      </c>
      <c r="GK1100" s="401" t="n">
        <v>202</v>
      </c>
      <c r="GL1100" s="401" t="n">
        <v>48</v>
      </c>
      <c r="GM1100" s="401" t="n">
        <v>143</v>
      </c>
      <c r="GN1100" s="401" t="n">
        <v>220</v>
      </c>
      <c r="GO1100" s="401" t="n">
        <v>106</v>
      </c>
      <c r="GP1100" s="401" t="n">
        <v>209</v>
      </c>
      <c r="GQ1100" s="401" t="n">
        <v>131</v>
      </c>
      <c r="GR1100" s="401" t="n">
        <v>153</v>
      </c>
      <c r="GS1100" s="401" t="n">
        <v>120</v>
      </c>
      <c r="GT1100" s="401" t="n">
        <v>36</v>
      </c>
      <c r="GU1100" s="401" t="n">
        <v>160</v>
      </c>
      <c r="GV1100" s="401" t="n">
        <v>216</v>
      </c>
      <c r="GW1100" s="401" t="n">
        <v>164</v>
      </c>
      <c r="GX1100" s="401" t="n">
        <v>145</v>
      </c>
      <c r="GY1100" s="401" t="n">
        <v>108</v>
      </c>
      <c r="GZ1100" s="401" t="n">
        <v>218</v>
      </c>
      <c r="HA1100" s="401" t="n">
        <v>90</v>
      </c>
      <c r="HB1100" s="401" t="n">
        <v>116</v>
      </c>
      <c r="HC1100" s="401" t="n">
        <v>65</v>
      </c>
      <c r="HD1100" s="401" t="n">
        <v>44</v>
      </c>
      <c r="HE1100" s="401" t="n">
        <v>112</v>
      </c>
      <c r="HF1100" s="401" t="n">
        <v>76</v>
      </c>
      <c r="HG1100" s="401" t="n">
        <v>163</v>
      </c>
      <c r="HH1100" s="401" t="n">
        <v>84</v>
      </c>
      <c r="HI1100" s="401" t="n">
        <v>61</v>
      </c>
      <c r="HJ1100" s="401" t="n">
        <v>124</v>
      </c>
      <c r="HK1100" s="401" t="n">
        <v>170</v>
      </c>
      <c r="HM1100" s="401" t="n">
        <v>75</v>
      </c>
      <c r="HN1100" s="401" t="n">
        <v>135</v>
      </c>
      <c r="HO1100" s="401" t="n">
        <v>195</v>
      </c>
      <c r="HP1100" s="401" t="n">
        <v>87</v>
      </c>
      <c r="HR1100" s="401" t="n">
        <v>128</v>
      </c>
      <c r="HS1100" s="401" t="n">
        <v>188</v>
      </c>
      <c r="HT1100" s="401" t="n">
        <v>147</v>
      </c>
      <c r="HU1100" s="401" t="n">
        <v>206</v>
      </c>
    </row>
    <row r="1102" customFormat="false" ht="12.75" hidden="false" customHeight="false" outlineLevel="0" collapsed="false">
      <c r="D1102" s="204" t="n">
        <v>223</v>
      </c>
      <c r="E1102" s="204" t="s">
        <v>250</v>
      </c>
    </row>
    <row r="1103" customFormat="false" ht="12.75" hidden="false" customHeight="false" outlineLevel="0" collapsed="false">
      <c r="E1103" s="444" t="s">
        <v>198</v>
      </c>
      <c r="F1103" s="401" t="n">
        <v>1</v>
      </c>
      <c r="G1103" s="401" t="n">
        <v>2</v>
      </c>
      <c r="H1103" s="401" t="n">
        <v>3</v>
      </c>
      <c r="I1103" s="401" t="n">
        <v>4</v>
      </c>
      <c r="J1103" s="401" t="n">
        <v>5</v>
      </c>
      <c r="K1103" s="401" t="n">
        <v>6</v>
      </c>
      <c r="L1103" s="401" t="n">
        <v>7</v>
      </c>
      <c r="M1103" s="401" t="n">
        <v>8</v>
      </c>
      <c r="N1103" s="401" t="n">
        <v>9</v>
      </c>
      <c r="O1103" s="401" t="n">
        <v>10</v>
      </c>
      <c r="P1103" s="401" t="n">
        <v>11</v>
      </c>
      <c r="Q1103" s="401" t="n">
        <v>12</v>
      </c>
      <c r="R1103" s="401" t="n">
        <v>13</v>
      </c>
      <c r="S1103" s="401" t="n">
        <v>14</v>
      </c>
      <c r="T1103" s="401" t="n">
        <v>15</v>
      </c>
      <c r="U1103" s="401" t="n">
        <v>16</v>
      </c>
      <c r="V1103" s="401" t="n">
        <v>17</v>
      </c>
      <c r="W1103" s="401" t="n">
        <v>18</v>
      </c>
      <c r="X1103" s="401" t="n">
        <v>19</v>
      </c>
      <c r="Y1103" s="401" t="n">
        <v>20</v>
      </c>
      <c r="Z1103" s="401" t="n">
        <v>21</v>
      </c>
      <c r="AA1103" s="401" t="n">
        <v>22</v>
      </c>
      <c r="AB1103" s="401" t="n">
        <v>23</v>
      </c>
      <c r="AC1103" s="401" t="n">
        <v>24</v>
      </c>
      <c r="AD1103" s="401" t="n">
        <v>25</v>
      </c>
      <c r="AE1103" s="401" t="n">
        <v>26</v>
      </c>
      <c r="AF1103" s="401" t="n">
        <v>27</v>
      </c>
      <c r="AG1103" s="401" t="n">
        <v>28</v>
      </c>
      <c r="AH1103" s="401" t="n">
        <v>29</v>
      </c>
      <c r="AI1103" s="401" t="n">
        <v>30</v>
      </c>
      <c r="AJ1103" s="401" t="n">
        <v>31</v>
      </c>
      <c r="AK1103" s="401" t="n">
        <v>32</v>
      </c>
      <c r="AL1103" s="401" t="n">
        <v>33</v>
      </c>
      <c r="AM1103" s="401" t="n">
        <v>34</v>
      </c>
      <c r="AN1103" s="401" t="n">
        <v>35</v>
      </c>
      <c r="AO1103" s="401" t="n">
        <v>36</v>
      </c>
      <c r="AP1103" s="401" t="n">
        <v>37</v>
      </c>
      <c r="AQ1103" s="401" t="n">
        <v>38</v>
      </c>
      <c r="AR1103" s="401" t="n">
        <v>39</v>
      </c>
      <c r="AS1103" s="401" t="n">
        <v>40</v>
      </c>
      <c r="AT1103" s="401" t="n">
        <v>41</v>
      </c>
      <c r="AU1103" s="401" t="n">
        <v>42</v>
      </c>
      <c r="AV1103" s="401" t="n">
        <v>43</v>
      </c>
      <c r="AW1103" s="401" t="n">
        <v>44</v>
      </c>
      <c r="AX1103" s="401" t="n">
        <v>45</v>
      </c>
      <c r="AY1103" s="401" t="n">
        <v>46</v>
      </c>
      <c r="AZ1103" s="401" t="n">
        <v>47</v>
      </c>
      <c r="BA1103" s="401" t="n">
        <v>48</v>
      </c>
      <c r="BB1103" s="401" t="n">
        <v>49</v>
      </c>
      <c r="BC1103" s="401" t="n">
        <v>50</v>
      </c>
      <c r="BD1103" s="401" t="n">
        <v>51</v>
      </c>
      <c r="BE1103" s="401" t="n">
        <v>52</v>
      </c>
      <c r="BF1103" s="401" t="n">
        <v>53</v>
      </c>
      <c r="BG1103" s="401" t="n">
        <v>54</v>
      </c>
      <c r="BH1103" s="401" t="n">
        <v>55</v>
      </c>
      <c r="BI1103" s="401" t="n">
        <v>56</v>
      </c>
      <c r="BJ1103" s="401" t="n">
        <v>57</v>
      </c>
      <c r="BK1103" s="401" t="n">
        <v>58</v>
      </c>
      <c r="BL1103" s="401" t="n">
        <v>59</v>
      </c>
      <c r="BM1103" s="401" t="n">
        <v>60</v>
      </c>
      <c r="BN1103" s="401" t="n">
        <v>61</v>
      </c>
      <c r="BO1103" s="401" t="n">
        <v>62</v>
      </c>
      <c r="BP1103" s="401" t="n">
        <v>63</v>
      </c>
      <c r="BQ1103" s="401" t="n">
        <v>64</v>
      </c>
      <c r="BR1103" s="401" t="n">
        <v>65</v>
      </c>
      <c r="BS1103" s="401" t="n">
        <v>66</v>
      </c>
      <c r="BT1103" s="401" t="n">
        <v>67</v>
      </c>
      <c r="BU1103" s="401" t="n">
        <v>68</v>
      </c>
      <c r="BV1103" s="401" t="n">
        <v>69</v>
      </c>
      <c r="BW1103" s="401" t="n">
        <v>70</v>
      </c>
      <c r="BX1103" s="401" t="n">
        <v>71</v>
      </c>
      <c r="BY1103" s="401" t="n">
        <v>72</v>
      </c>
      <c r="BZ1103" s="401" t="n">
        <v>73</v>
      </c>
      <c r="CA1103" s="401" t="n">
        <v>74</v>
      </c>
      <c r="CB1103" s="401" t="n">
        <v>75</v>
      </c>
      <c r="CC1103" s="401" t="n">
        <v>76</v>
      </c>
      <c r="CD1103" s="401" t="n">
        <v>77</v>
      </c>
      <c r="CE1103" s="401" t="n">
        <v>78</v>
      </c>
      <c r="CF1103" s="401" t="n">
        <v>79</v>
      </c>
      <c r="CG1103" s="401" t="n">
        <v>80</v>
      </c>
      <c r="CH1103" s="401" t="n">
        <v>81</v>
      </c>
      <c r="CI1103" s="401" t="n">
        <v>82</v>
      </c>
      <c r="CJ1103" s="401" t="n">
        <v>83</v>
      </c>
      <c r="CK1103" s="401" t="n">
        <v>84</v>
      </c>
      <c r="CL1103" s="401" t="n">
        <v>85</v>
      </c>
      <c r="CM1103" s="401" t="n">
        <v>86</v>
      </c>
      <c r="CN1103" s="401" t="n">
        <v>87</v>
      </c>
      <c r="CO1103" s="401" t="n">
        <v>88</v>
      </c>
      <c r="CP1103" s="401" t="n">
        <v>89</v>
      </c>
      <c r="CQ1103" s="401" t="n">
        <v>90</v>
      </c>
      <c r="CR1103" s="401" t="n">
        <v>91</v>
      </c>
      <c r="CS1103" s="401" t="n">
        <v>92</v>
      </c>
      <c r="CT1103" s="401" t="n">
        <v>93</v>
      </c>
      <c r="CU1103" s="401" t="n">
        <v>94</v>
      </c>
      <c r="CV1103" s="401" t="n">
        <v>95</v>
      </c>
      <c r="CW1103" s="401" t="n">
        <v>96</v>
      </c>
      <c r="CX1103" s="401" t="n">
        <v>97</v>
      </c>
      <c r="CY1103" s="401" t="n">
        <v>98</v>
      </c>
      <c r="CZ1103" s="401" t="n">
        <v>99</v>
      </c>
      <c r="DA1103" s="401" t="n">
        <v>100</v>
      </c>
      <c r="DB1103" s="401" t="n">
        <v>101</v>
      </c>
      <c r="DC1103" s="401" t="n">
        <v>102</v>
      </c>
      <c r="DD1103" s="401" t="n">
        <v>103</v>
      </c>
      <c r="DE1103" s="401" t="n">
        <v>104</v>
      </c>
      <c r="DF1103" s="401" t="n">
        <v>105</v>
      </c>
      <c r="DG1103" s="401" t="n">
        <v>106</v>
      </c>
      <c r="DH1103" s="401" t="n">
        <v>107</v>
      </c>
      <c r="DI1103" s="401" t="n">
        <v>108</v>
      </c>
      <c r="DJ1103" s="401" t="n">
        <v>109</v>
      </c>
      <c r="DK1103" s="401" t="n">
        <v>110</v>
      </c>
      <c r="DL1103" s="401" t="n">
        <v>111</v>
      </c>
      <c r="DM1103" s="401" t="n">
        <v>112</v>
      </c>
      <c r="DN1103" s="401" t="n">
        <v>113</v>
      </c>
      <c r="DO1103" s="401" t="n">
        <v>114</v>
      </c>
      <c r="DP1103" s="401" t="n">
        <v>115</v>
      </c>
      <c r="DQ1103" s="401" t="n">
        <v>116</v>
      </c>
      <c r="DR1103" s="401" t="n">
        <v>117</v>
      </c>
      <c r="DS1103" s="401" t="n">
        <v>118</v>
      </c>
      <c r="DT1103" s="401" t="n">
        <v>119</v>
      </c>
      <c r="DU1103" s="401" t="n">
        <v>120</v>
      </c>
      <c r="DV1103" s="401" t="n">
        <v>121</v>
      </c>
      <c r="DW1103" s="401" t="n">
        <v>122</v>
      </c>
      <c r="DX1103" s="401" t="n">
        <v>123</v>
      </c>
      <c r="DY1103" s="401" t="n">
        <v>124</v>
      </c>
      <c r="DZ1103" s="401" t="n">
        <v>125</v>
      </c>
      <c r="EA1103" s="401" t="n">
        <v>126</v>
      </c>
      <c r="EB1103" s="401" t="n">
        <v>127</v>
      </c>
      <c r="EC1103" s="401" t="n">
        <v>128</v>
      </c>
      <c r="ED1103" s="401" t="n">
        <v>129</v>
      </c>
      <c r="EE1103" s="401" t="n">
        <v>130</v>
      </c>
      <c r="EF1103" s="401" t="n">
        <v>131</v>
      </c>
      <c r="EG1103" s="401" t="n">
        <v>132</v>
      </c>
      <c r="EH1103" s="401" t="n">
        <v>133</v>
      </c>
      <c r="EI1103" s="401" t="n">
        <v>134</v>
      </c>
      <c r="EJ1103" s="401" t="n">
        <v>135</v>
      </c>
      <c r="EK1103" s="401" t="n">
        <v>136</v>
      </c>
      <c r="EL1103" s="401" t="n">
        <v>137</v>
      </c>
      <c r="EM1103" s="401" t="n">
        <v>138</v>
      </c>
      <c r="EN1103" s="401" t="n">
        <v>139</v>
      </c>
      <c r="EO1103" s="401" t="n">
        <v>140</v>
      </c>
      <c r="EP1103" s="401" t="n">
        <v>141</v>
      </c>
      <c r="EQ1103" s="401" t="n">
        <v>142</v>
      </c>
      <c r="ER1103" s="401" t="n">
        <v>143</v>
      </c>
      <c r="ES1103" s="401" t="n">
        <v>144</v>
      </c>
      <c r="ET1103" s="401" t="n">
        <v>145</v>
      </c>
      <c r="EU1103" s="401" t="n">
        <v>146</v>
      </c>
      <c r="EV1103" s="401" t="n">
        <v>147</v>
      </c>
      <c r="EW1103" s="401" t="n">
        <v>148</v>
      </c>
      <c r="EX1103" s="401" t="n">
        <v>149</v>
      </c>
      <c r="EY1103" s="401" t="n">
        <v>150</v>
      </c>
      <c r="EZ1103" s="401" t="n">
        <v>151</v>
      </c>
      <c r="FA1103" s="401" t="n">
        <v>152</v>
      </c>
      <c r="FB1103" s="401" t="n">
        <v>153</v>
      </c>
      <c r="FC1103" s="401" t="n">
        <v>154</v>
      </c>
      <c r="FD1103" s="401" t="n">
        <v>155</v>
      </c>
      <c r="FE1103" s="401" t="n">
        <v>156</v>
      </c>
      <c r="FF1103" s="401" t="n">
        <v>157</v>
      </c>
      <c r="FG1103" s="401" t="n">
        <v>158</v>
      </c>
      <c r="FH1103" s="401" t="n">
        <v>159</v>
      </c>
      <c r="FI1103" s="401" t="n">
        <v>160</v>
      </c>
      <c r="FJ1103" s="401" t="n">
        <v>161</v>
      </c>
      <c r="FK1103" s="401" t="n">
        <v>162</v>
      </c>
      <c r="FL1103" s="401" t="n">
        <v>163</v>
      </c>
      <c r="FM1103" s="401" t="n">
        <v>164</v>
      </c>
      <c r="FN1103" s="401" t="n">
        <v>165</v>
      </c>
      <c r="FO1103" s="401" t="n">
        <v>166</v>
      </c>
      <c r="FP1103" s="401" t="n">
        <v>167</v>
      </c>
      <c r="FQ1103" s="401" t="n">
        <v>168</v>
      </c>
      <c r="FR1103" s="401" t="n">
        <v>169</v>
      </c>
      <c r="FS1103" s="401" t="n">
        <v>170</v>
      </c>
      <c r="FT1103" s="401" t="n">
        <v>171</v>
      </c>
      <c r="FU1103" s="401" t="n">
        <v>172</v>
      </c>
      <c r="FV1103" s="401" t="n">
        <v>173</v>
      </c>
      <c r="FW1103" s="401" t="n">
        <v>174</v>
      </c>
      <c r="FX1103" s="401" t="n">
        <v>175</v>
      </c>
      <c r="FY1103" s="401" t="n">
        <v>176</v>
      </c>
      <c r="FZ1103" s="401" t="n">
        <v>177</v>
      </c>
      <c r="GA1103" s="401" t="n">
        <v>178</v>
      </c>
      <c r="GB1103" s="401" t="n">
        <v>179</v>
      </c>
      <c r="GC1103" s="401" t="n">
        <v>180</v>
      </c>
      <c r="GD1103" s="401" t="n">
        <v>181</v>
      </c>
      <c r="GE1103" s="401" t="n">
        <v>182</v>
      </c>
      <c r="GF1103" s="401" t="n">
        <v>183</v>
      </c>
      <c r="GG1103" s="401" t="n">
        <v>184</v>
      </c>
      <c r="GH1103" s="401" t="n">
        <v>185</v>
      </c>
      <c r="GI1103" s="401" t="n">
        <v>186</v>
      </c>
      <c r="GJ1103" s="401" t="n">
        <v>187</v>
      </c>
      <c r="GK1103" s="401" t="n">
        <v>188</v>
      </c>
      <c r="GL1103" s="401" t="n">
        <v>189</v>
      </c>
      <c r="GM1103" s="401" t="n">
        <v>190</v>
      </c>
      <c r="GN1103" s="401" t="n">
        <v>191</v>
      </c>
      <c r="GO1103" s="401" t="n">
        <v>192</v>
      </c>
      <c r="GP1103" s="401" t="n">
        <v>193</v>
      </c>
      <c r="GQ1103" s="401" t="n">
        <v>194</v>
      </c>
      <c r="GR1103" s="401" t="n">
        <v>195</v>
      </c>
      <c r="GS1103" s="401" t="n">
        <v>196</v>
      </c>
      <c r="GT1103" s="401" t="n">
        <v>197</v>
      </c>
      <c r="GU1103" s="401" t="n">
        <v>198</v>
      </c>
      <c r="GV1103" s="401" t="n">
        <v>199</v>
      </c>
      <c r="GW1103" s="401" t="n">
        <v>200</v>
      </c>
      <c r="GX1103" s="401" t="n">
        <v>201</v>
      </c>
      <c r="GY1103" s="401" t="n">
        <v>202</v>
      </c>
      <c r="GZ1103" s="401" t="n">
        <v>203</v>
      </c>
      <c r="HA1103" s="401" t="n">
        <v>204</v>
      </c>
      <c r="HB1103" s="401" t="n">
        <v>205</v>
      </c>
      <c r="HC1103" s="401" t="n">
        <v>206</v>
      </c>
      <c r="HD1103" s="401" t="n">
        <v>207</v>
      </c>
      <c r="HE1103" s="401" t="n">
        <v>208</v>
      </c>
      <c r="HF1103" s="401" t="n">
        <v>209</v>
      </c>
      <c r="HG1103" s="401" t="n">
        <v>210</v>
      </c>
      <c r="HH1103" s="401" t="n">
        <v>211</v>
      </c>
      <c r="HI1103" s="401" t="n">
        <v>212</v>
      </c>
      <c r="HJ1103" s="401" t="n">
        <v>213</v>
      </c>
      <c r="HK1103" s="401" t="n">
        <v>214</v>
      </c>
      <c r="HL1103" s="401" t="n">
        <v>215</v>
      </c>
      <c r="HM1103" s="401" t="n">
        <v>216</v>
      </c>
      <c r="HN1103" s="401" t="n">
        <v>217</v>
      </c>
      <c r="HO1103" s="401" t="n">
        <v>218</v>
      </c>
      <c r="HP1103" s="401" t="n">
        <v>219</v>
      </c>
      <c r="HR1103" s="401" t="n">
        <v>220</v>
      </c>
      <c r="HS1103" s="401" t="n">
        <v>221</v>
      </c>
      <c r="HT1103" s="401" t="n">
        <v>222</v>
      </c>
      <c r="HU1103" s="401" t="n">
        <v>223</v>
      </c>
    </row>
    <row r="1104" customFormat="false" ht="12.75" hidden="false" customHeight="false" outlineLevel="0" collapsed="false">
      <c r="E1104" s="444" t="s">
        <v>225</v>
      </c>
      <c r="F1104" s="401" t="n">
        <v>73</v>
      </c>
      <c r="G1104" s="401" t="n">
        <v>23</v>
      </c>
      <c r="H1104" s="401" t="n">
        <v>90</v>
      </c>
      <c r="I1104" s="401" t="n">
        <v>120</v>
      </c>
      <c r="J1104" s="401" t="n">
        <v>156</v>
      </c>
      <c r="K1104" s="401" t="n">
        <v>64</v>
      </c>
      <c r="L1104" s="401" t="n">
        <v>89</v>
      </c>
      <c r="M1104" s="401" t="n">
        <v>20</v>
      </c>
      <c r="N1104" s="401" t="n">
        <v>217</v>
      </c>
      <c r="O1104" s="401" t="n">
        <v>112</v>
      </c>
      <c r="P1104" s="401" t="n">
        <v>110</v>
      </c>
      <c r="Q1104" s="401" t="n">
        <v>13</v>
      </c>
      <c r="R1104" s="401" t="n">
        <v>154</v>
      </c>
      <c r="S1104" s="401" t="n">
        <v>1</v>
      </c>
      <c r="T1104" s="401" t="n">
        <v>72</v>
      </c>
      <c r="U1104" s="401" t="n">
        <v>117</v>
      </c>
      <c r="V1104" s="401" t="n">
        <v>125</v>
      </c>
      <c r="W1104" s="401" t="n">
        <v>52</v>
      </c>
      <c r="X1104" s="401" t="n">
        <v>168</v>
      </c>
      <c r="Y1104" s="401" t="n">
        <v>29</v>
      </c>
      <c r="Z1104" s="401" t="n">
        <v>35</v>
      </c>
      <c r="AA1104" s="401" t="n">
        <v>164</v>
      </c>
      <c r="AB1104" s="401" t="n">
        <v>5</v>
      </c>
      <c r="AC1104" s="401" t="n">
        <v>27</v>
      </c>
      <c r="AD1104" s="401" t="n">
        <v>143</v>
      </c>
      <c r="AE1104" s="401" t="n">
        <v>192</v>
      </c>
      <c r="AF1104" s="401" t="n">
        <v>85</v>
      </c>
      <c r="AG1104" s="401" t="n">
        <v>204</v>
      </c>
      <c r="AH1104" s="401" t="n">
        <v>45</v>
      </c>
      <c r="AI1104" s="401" t="n">
        <v>213</v>
      </c>
      <c r="AJ1104" s="401" t="n">
        <v>75</v>
      </c>
      <c r="AK1104" s="401" t="n">
        <v>80</v>
      </c>
      <c r="AL1104" s="401" t="n">
        <v>101</v>
      </c>
      <c r="AM1104" s="401" t="n">
        <v>135</v>
      </c>
      <c r="AN1104" s="401" t="n">
        <v>157</v>
      </c>
      <c r="AO1104" s="401" t="n">
        <v>15</v>
      </c>
      <c r="AP1104" s="401" t="n">
        <v>189</v>
      </c>
      <c r="AQ1104" s="401" t="n">
        <v>102</v>
      </c>
      <c r="AR1104" s="401" t="n">
        <v>221</v>
      </c>
      <c r="AS1104" s="401" t="n">
        <v>99</v>
      </c>
      <c r="AT1104" s="401" t="n">
        <v>173</v>
      </c>
      <c r="AU1104" s="401" t="n">
        <v>19</v>
      </c>
      <c r="AV1104" s="401" t="n">
        <v>116</v>
      </c>
      <c r="AW1104" s="401" t="n">
        <v>30</v>
      </c>
      <c r="AX1104" s="401" t="n">
        <v>62</v>
      </c>
      <c r="AY1104" s="401" t="n">
        <v>25</v>
      </c>
      <c r="AZ1104" s="401" t="n">
        <v>163</v>
      </c>
      <c r="BA1104" s="401" t="n">
        <v>57</v>
      </c>
      <c r="BB1104" s="401" t="n">
        <v>97</v>
      </c>
      <c r="BC1104" s="401" t="n">
        <v>51</v>
      </c>
      <c r="BD1104" s="401" t="n">
        <v>59</v>
      </c>
      <c r="BE1104" s="401" t="n">
        <v>166</v>
      </c>
      <c r="BF1104" s="401" t="n">
        <v>215</v>
      </c>
      <c r="BG1104" s="401" t="n">
        <v>46</v>
      </c>
      <c r="BH1104" s="401" t="n">
        <v>137</v>
      </c>
      <c r="BI1104" s="401" t="n">
        <v>169</v>
      </c>
      <c r="BJ1104" s="401" t="n">
        <v>179</v>
      </c>
      <c r="BK1104" s="401" t="n">
        <v>182</v>
      </c>
      <c r="BL1104" s="401" t="n">
        <v>21</v>
      </c>
      <c r="BM1104" s="401" t="n">
        <v>198</v>
      </c>
      <c r="BN1104" s="401" t="n">
        <v>95</v>
      </c>
      <c r="BO1104" s="401" t="n">
        <v>219</v>
      </c>
      <c r="BP1104" s="401" t="n">
        <v>87</v>
      </c>
      <c r="BQ1104" s="401" t="n">
        <v>176</v>
      </c>
      <c r="BR1104" s="401" t="n">
        <v>131</v>
      </c>
      <c r="BS1104" s="401" t="n">
        <v>115</v>
      </c>
      <c r="BT1104" s="401" t="n">
        <v>146</v>
      </c>
      <c r="BU1104" s="401" t="n">
        <v>209</v>
      </c>
      <c r="BV1104" s="401" t="n">
        <v>211</v>
      </c>
      <c r="BW1104" s="401" t="n">
        <v>98</v>
      </c>
      <c r="BX1104" s="401" t="n">
        <v>134</v>
      </c>
      <c r="BY1104" s="401" t="n">
        <v>106</v>
      </c>
      <c r="BZ1104" s="401" t="n">
        <v>49</v>
      </c>
      <c r="CA1104" s="401" t="n">
        <v>141</v>
      </c>
      <c r="CB1104" s="401" t="n">
        <v>178</v>
      </c>
      <c r="CC1104" s="401" t="n">
        <v>40</v>
      </c>
      <c r="CD1104" s="401" t="n">
        <v>11</v>
      </c>
      <c r="CE1104" s="401" t="n">
        <v>180</v>
      </c>
      <c r="CF1104" s="401" t="n">
        <v>26</v>
      </c>
      <c r="CG1104" s="401" t="n">
        <v>148</v>
      </c>
      <c r="CH1104" s="401" t="n">
        <v>109</v>
      </c>
      <c r="CI1104" s="401" t="n">
        <v>118</v>
      </c>
      <c r="CJ1104" s="401" t="n">
        <v>190</v>
      </c>
      <c r="CK1104" s="401" t="n">
        <v>201</v>
      </c>
      <c r="CL1104" s="401" t="n">
        <v>127</v>
      </c>
      <c r="CM1104" s="401" t="n">
        <v>79</v>
      </c>
      <c r="CN1104" s="401" t="n">
        <v>140</v>
      </c>
      <c r="CO1104" s="401" t="n">
        <v>91</v>
      </c>
      <c r="CP1104" s="401" t="n">
        <v>36</v>
      </c>
      <c r="CQ1104" s="401" t="n">
        <v>81</v>
      </c>
      <c r="CR1104" s="401" t="n">
        <v>33</v>
      </c>
      <c r="CS1104" s="401" t="n">
        <v>210</v>
      </c>
      <c r="CT1104" s="401" t="n">
        <v>55</v>
      </c>
      <c r="CU1104" s="401" t="n">
        <v>177</v>
      </c>
      <c r="CV1104" s="401" t="n">
        <v>199</v>
      </c>
      <c r="CW1104" s="401" t="n">
        <v>69</v>
      </c>
      <c r="CX1104" s="401" t="n">
        <v>130</v>
      </c>
      <c r="CY1104" s="401" t="n">
        <v>9</v>
      </c>
      <c r="CZ1104" s="401" t="n">
        <v>172</v>
      </c>
      <c r="DA1104" s="401" t="n">
        <v>93</v>
      </c>
      <c r="DB1104" s="401" t="n">
        <v>155</v>
      </c>
      <c r="DC1104" s="401" t="n">
        <v>185</v>
      </c>
      <c r="DD1104" s="401" t="n">
        <v>82</v>
      </c>
      <c r="DE1104" s="401" t="n">
        <v>78</v>
      </c>
      <c r="DF1104" s="401" t="n">
        <v>161</v>
      </c>
      <c r="DG1104" s="401" t="n">
        <v>104</v>
      </c>
      <c r="DH1104" s="401" t="n">
        <v>150</v>
      </c>
      <c r="DI1104" s="401" t="n">
        <v>214</v>
      </c>
      <c r="DJ1104" s="401" t="n">
        <v>31</v>
      </c>
      <c r="DK1104" s="401" t="n">
        <v>108</v>
      </c>
      <c r="DL1104" s="401" t="n">
        <v>44</v>
      </c>
      <c r="DM1104" s="401" t="n">
        <v>28</v>
      </c>
      <c r="DN1104" s="401" t="n">
        <v>152</v>
      </c>
      <c r="DO1104" s="401" t="n">
        <v>171</v>
      </c>
      <c r="DP1104" s="401" t="n">
        <v>71</v>
      </c>
      <c r="DQ1104" s="401" t="n">
        <v>14</v>
      </c>
      <c r="DR1104" s="401" t="n">
        <v>151</v>
      </c>
      <c r="DS1104" s="401" t="n">
        <v>170</v>
      </c>
      <c r="DT1104" s="401" t="n">
        <v>136</v>
      </c>
      <c r="DU1104" s="401" t="n">
        <v>113</v>
      </c>
      <c r="DV1104" s="401" t="n">
        <v>165</v>
      </c>
      <c r="DW1104" s="401" t="n">
        <v>203</v>
      </c>
      <c r="DX1104" s="401" t="n">
        <v>181</v>
      </c>
      <c r="DY1104" s="401" t="n">
        <v>100</v>
      </c>
      <c r="DZ1104" s="401" t="n">
        <v>191</v>
      </c>
      <c r="EA1104" s="401" t="n">
        <v>53</v>
      </c>
      <c r="EB1104" s="401" t="n">
        <v>200</v>
      </c>
      <c r="EC1104" s="401" t="n">
        <v>124</v>
      </c>
      <c r="ED1104" s="401" t="n">
        <v>126</v>
      </c>
      <c r="EE1104" s="401" t="n">
        <v>6</v>
      </c>
      <c r="EF1104" s="401" t="n">
        <v>207</v>
      </c>
      <c r="EG1104" s="401" t="n">
        <v>119</v>
      </c>
      <c r="EH1104" s="401" t="n">
        <v>159</v>
      </c>
      <c r="EI1104" s="401" t="n">
        <v>38</v>
      </c>
      <c r="EJ1104" s="401" t="n">
        <v>74</v>
      </c>
      <c r="EK1104" s="401" t="n">
        <v>107</v>
      </c>
      <c r="EL1104" s="401" t="n">
        <v>86</v>
      </c>
      <c r="EM1104" s="401" t="n">
        <v>114</v>
      </c>
      <c r="EN1104" s="401" t="n">
        <v>128</v>
      </c>
      <c r="EO1104" s="401" t="n">
        <v>56</v>
      </c>
      <c r="EP1104" s="401" t="n">
        <v>212</v>
      </c>
      <c r="EQ1104" s="401" t="n">
        <v>121</v>
      </c>
      <c r="ER1104" s="401" t="n">
        <v>42</v>
      </c>
      <c r="ES1104" s="401" t="n">
        <v>67</v>
      </c>
      <c r="ET1104" s="401" t="n">
        <v>24</v>
      </c>
      <c r="EU1104" s="401" t="n">
        <v>223</v>
      </c>
      <c r="EV1104" s="401" t="n">
        <v>138</v>
      </c>
      <c r="EW1104" s="401" t="n">
        <v>65</v>
      </c>
      <c r="EX1104" s="401" t="n">
        <v>206</v>
      </c>
      <c r="EY1104" s="401" t="n">
        <v>58</v>
      </c>
      <c r="EZ1104" s="401" t="n">
        <v>145</v>
      </c>
      <c r="FA1104" s="401" t="n">
        <v>88</v>
      </c>
      <c r="FB1104" s="401" t="n">
        <v>34</v>
      </c>
      <c r="FC1104" s="401" t="n">
        <v>197</v>
      </c>
      <c r="FD1104" s="401" t="n">
        <v>66</v>
      </c>
      <c r="FE1104" s="401" t="n">
        <v>184</v>
      </c>
      <c r="FF1104" s="401" t="n">
        <v>16</v>
      </c>
      <c r="FG1104" s="401" t="n">
        <v>54</v>
      </c>
      <c r="FH1104" s="401" t="n">
        <v>47</v>
      </c>
      <c r="FI1104" s="401" t="n">
        <v>84</v>
      </c>
      <c r="FJ1104" s="401" t="n">
        <v>183</v>
      </c>
      <c r="FK1104" s="401" t="n">
        <v>133</v>
      </c>
      <c r="FL1104" s="401" t="n">
        <v>175</v>
      </c>
      <c r="FM1104" s="401" t="n">
        <v>186</v>
      </c>
      <c r="FN1104" s="401" t="n">
        <v>77</v>
      </c>
      <c r="FO1104" s="401" t="n">
        <v>167</v>
      </c>
      <c r="FP1104" s="401" t="n">
        <v>63</v>
      </c>
      <c r="FQ1104" s="401" t="n">
        <v>17</v>
      </c>
      <c r="FR1104" s="401" t="n">
        <v>202</v>
      </c>
      <c r="FS1104" s="401" t="n">
        <v>132</v>
      </c>
      <c r="FT1104" s="401" t="n">
        <v>160</v>
      </c>
      <c r="FU1104" s="401" t="n">
        <v>174</v>
      </c>
      <c r="FV1104" s="401" t="n">
        <v>60</v>
      </c>
      <c r="FW1104" s="401" t="n">
        <v>83</v>
      </c>
      <c r="FX1104" s="401" t="n">
        <v>193</v>
      </c>
      <c r="FY1104" s="401" t="n">
        <v>153</v>
      </c>
      <c r="FZ1104" s="401" t="n">
        <v>129</v>
      </c>
      <c r="GA1104" s="401" t="n">
        <v>4</v>
      </c>
      <c r="GB1104" s="401" t="n">
        <v>96</v>
      </c>
      <c r="GC1104" s="401" t="n">
        <v>68</v>
      </c>
      <c r="GD1104" s="401" t="n">
        <v>10</v>
      </c>
      <c r="GE1104" s="401" t="n">
        <v>18</v>
      </c>
      <c r="GF1104" s="401" t="n">
        <v>144</v>
      </c>
      <c r="GG1104" s="401" t="n">
        <v>61</v>
      </c>
      <c r="GH1104" s="401" t="n">
        <v>218</v>
      </c>
      <c r="GI1104" s="401" t="n">
        <v>94</v>
      </c>
      <c r="GJ1104" s="401" t="n">
        <v>105</v>
      </c>
      <c r="GK1104" s="401" t="n">
        <v>205</v>
      </c>
      <c r="GL1104" s="401" t="n">
        <v>147</v>
      </c>
      <c r="GM1104" s="401" t="n">
        <v>39</v>
      </c>
      <c r="GN1104" s="401" t="n">
        <v>208</v>
      </c>
      <c r="GO1104" s="401" t="n">
        <v>48</v>
      </c>
      <c r="GP1104" s="401" t="n">
        <v>187</v>
      </c>
      <c r="GQ1104" s="401" t="n">
        <v>7</v>
      </c>
      <c r="GR1104" s="401" t="n">
        <v>37</v>
      </c>
      <c r="GS1104" s="401" t="n">
        <v>70</v>
      </c>
      <c r="GT1104" s="401" t="n">
        <v>195</v>
      </c>
      <c r="GU1104" s="401" t="n">
        <v>220</v>
      </c>
      <c r="GV1104" s="401" t="n">
        <v>216</v>
      </c>
      <c r="GW1104" s="401" t="n">
        <v>123</v>
      </c>
      <c r="GX1104" s="401" t="n">
        <v>149</v>
      </c>
      <c r="GY1104" s="401" t="n">
        <v>196</v>
      </c>
      <c r="GZ1104" s="401" t="n">
        <v>162</v>
      </c>
      <c r="HA1104" s="401" t="n">
        <v>2</v>
      </c>
      <c r="HB1104" s="401" t="n">
        <v>41</v>
      </c>
      <c r="HC1104" s="401" t="n">
        <v>103</v>
      </c>
      <c r="HD1104" s="401" t="n">
        <v>222</v>
      </c>
      <c r="HE1104" s="401" t="n">
        <v>12</v>
      </c>
      <c r="HF1104" s="401" t="n">
        <v>188</v>
      </c>
      <c r="HG1104" s="401" t="n">
        <v>76</v>
      </c>
      <c r="HH1104" s="401" t="n">
        <v>43</v>
      </c>
      <c r="HI1104" s="401" t="n">
        <v>111</v>
      </c>
      <c r="HJ1104" s="401" t="n">
        <v>122</v>
      </c>
      <c r="HK1104" s="401" t="n">
        <v>158</v>
      </c>
      <c r="HL1104" s="401" t="n">
        <v>8</v>
      </c>
      <c r="HM1104" s="401" t="n">
        <v>50</v>
      </c>
      <c r="HN1104" s="401" t="n">
        <v>139</v>
      </c>
      <c r="HO1104" s="401" t="n">
        <v>32</v>
      </c>
      <c r="HP1104" s="401" t="n">
        <v>22</v>
      </c>
      <c r="HR1104" s="401" t="n">
        <v>194</v>
      </c>
      <c r="HS1104" s="401" t="n">
        <v>3</v>
      </c>
      <c r="HT1104" s="401" t="n">
        <v>142</v>
      </c>
      <c r="HU1104" s="401" t="n">
        <v>92</v>
      </c>
    </row>
    <row r="1105" customFormat="false" ht="12.75" hidden="false" customHeight="false" outlineLevel="0" collapsed="false">
      <c r="E1105" s="444" t="s">
        <v>227</v>
      </c>
      <c r="F1105" s="401" t="n">
        <v>168</v>
      </c>
      <c r="G1105" s="401" t="n">
        <v>14</v>
      </c>
      <c r="H1105" s="401" t="n">
        <v>56</v>
      </c>
      <c r="I1105" s="401" t="n">
        <v>142</v>
      </c>
      <c r="J1105" s="401" t="n">
        <v>7</v>
      </c>
      <c r="K1105" s="401" t="n">
        <v>2</v>
      </c>
      <c r="L1105" s="401" t="n">
        <v>215</v>
      </c>
      <c r="M1105" s="401" t="n">
        <v>22</v>
      </c>
      <c r="N1105" s="401" t="n">
        <v>106</v>
      </c>
      <c r="O1105" s="401" t="n">
        <v>194</v>
      </c>
      <c r="P1105" s="401" t="n">
        <v>157</v>
      </c>
      <c r="Q1105" s="401" t="n">
        <v>46</v>
      </c>
      <c r="R1105" s="401" t="n">
        <v>95</v>
      </c>
      <c r="S1105" s="401" t="n">
        <v>151</v>
      </c>
      <c r="T1105" s="401" t="n">
        <v>1</v>
      </c>
      <c r="U1105" s="401" t="n">
        <v>20</v>
      </c>
      <c r="V1105" s="401" t="n">
        <v>34</v>
      </c>
      <c r="W1105" s="401" t="n">
        <v>140</v>
      </c>
      <c r="X1105" s="401" t="n">
        <v>28</v>
      </c>
      <c r="Y1105" s="401" t="n">
        <v>122</v>
      </c>
      <c r="Z1105" s="401" t="n">
        <v>39</v>
      </c>
      <c r="AA1105" s="401" t="n">
        <v>78</v>
      </c>
      <c r="AB1105" s="401" t="n">
        <v>189</v>
      </c>
      <c r="AC1105" s="401" t="n">
        <v>103</v>
      </c>
      <c r="AD1105" s="401" t="n">
        <v>167</v>
      </c>
      <c r="AE1105" s="401" t="n">
        <v>178</v>
      </c>
      <c r="AF1105" s="401" t="n">
        <v>218</v>
      </c>
      <c r="AG1105" s="401" t="n">
        <v>171</v>
      </c>
      <c r="AH1105" s="401" t="n">
        <v>12</v>
      </c>
      <c r="AI1105" s="401" t="n">
        <v>36</v>
      </c>
      <c r="AJ1105" s="401" t="n">
        <v>30</v>
      </c>
      <c r="AK1105" s="401" t="n">
        <v>110</v>
      </c>
      <c r="AL1105" s="401" t="n">
        <v>221</v>
      </c>
      <c r="AM1105" s="401" t="n">
        <v>10</v>
      </c>
      <c r="AN1105" s="401" t="n">
        <v>138</v>
      </c>
      <c r="AO1105" s="401" t="n">
        <v>62</v>
      </c>
      <c r="AP1105" s="401" t="n">
        <v>68</v>
      </c>
      <c r="AQ1105" s="401" t="n">
        <v>164</v>
      </c>
      <c r="AR1105" s="401" t="n">
        <v>118</v>
      </c>
      <c r="AS1105" s="401" t="n">
        <v>89</v>
      </c>
      <c r="AT1105" s="401" t="n">
        <v>120</v>
      </c>
      <c r="AU1105" s="401" t="n">
        <v>108</v>
      </c>
      <c r="AV1105" s="401" t="n">
        <v>21</v>
      </c>
      <c r="AW1105" s="401" t="n">
        <v>40</v>
      </c>
      <c r="AX1105" s="401" t="n">
        <v>201</v>
      </c>
      <c r="AY1105" s="401" t="n">
        <v>205</v>
      </c>
      <c r="AZ1105" s="401" t="n">
        <v>170</v>
      </c>
      <c r="BA1105" s="401" t="n">
        <v>149</v>
      </c>
      <c r="BB1105" s="401" t="n">
        <v>57</v>
      </c>
      <c r="BC1105" s="401" t="n">
        <v>182</v>
      </c>
      <c r="BD1105" s="401" t="n">
        <v>100</v>
      </c>
      <c r="BE1105" s="401" t="n">
        <v>109</v>
      </c>
      <c r="BF1105" s="401" t="n">
        <v>47</v>
      </c>
      <c r="BG1105" s="401" t="n">
        <v>3</v>
      </c>
      <c r="BH1105" s="401" t="n">
        <v>73</v>
      </c>
      <c r="BI1105" s="401" t="n">
        <v>27</v>
      </c>
      <c r="BJ1105" s="401" t="n">
        <v>65</v>
      </c>
      <c r="BK1105" s="401" t="n">
        <v>125</v>
      </c>
      <c r="BL1105" s="401" t="n">
        <v>111</v>
      </c>
      <c r="BM1105" s="401" t="n">
        <v>208</v>
      </c>
      <c r="BN1105" s="401" t="n">
        <v>199</v>
      </c>
      <c r="BO1105" s="401" t="n">
        <v>141</v>
      </c>
      <c r="BP1105" s="401" t="n">
        <v>129</v>
      </c>
      <c r="BQ1105" s="401" t="n">
        <v>82</v>
      </c>
      <c r="BR1105" s="401" t="n">
        <v>169</v>
      </c>
      <c r="BS1105" s="401" t="n">
        <v>143</v>
      </c>
      <c r="BT1105" s="401" t="n">
        <v>123</v>
      </c>
      <c r="BU1105" s="401" t="n">
        <v>69</v>
      </c>
      <c r="BV1105" s="401" t="n">
        <v>222</v>
      </c>
      <c r="BW1105" s="401" t="n">
        <v>206</v>
      </c>
      <c r="BX1105" s="401" t="n">
        <v>213</v>
      </c>
      <c r="BY1105" s="401" t="n">
        <v>59</v>
      </c>
      <c r="BZ1105" s="401" t="n">
        <v>31</v>
      </c>
      <c r="CA1105" s="401" t="n">
        <v>146</v>
      </c>
      <c r="CB1105" s="401" t="n">
        <v>53</v>
      </c>
      <c r="CC1105" s="401" t="n">
        <v>24</v>
      </c>
      <c r="CD1105" s="401" t="n">
        <v>98</v>
      </c>
      <c r="CE1105" s="401" t="n">
        <v>94</v>
      </c>
      <c r="CF1105" s="401" t="n">
        <v>162</v>
      </c>
      <c r="CG1105" s="401" t="n">
        <v>32</v>
      </c>
      <c r="CH1105" s="401" t="n">
        <v>105</v>
      </c>
      <c r="CI1105" s="401" t="n">
        <v>156</v>
      </c>
      <c r="CJ1105" s="401" t="n">
        <v>26</v>
      </c>
      <c r="CK1105" s="401" t="n">
        <v>165</v>
      </c>
      <c r="CL1105" s="401" t="n">
        <v>139</v>
      </c>
      <c r="CM1105" s="401" t="n">
        <v>197</v>
      </c>
      <c r="CN1105" s="401" t="n">
        <v>44</v>
      </c>
      <c r="CO1105" s="401" t="n">
        <v>96</v>
      </c>
      <c r="CP1105" s="401" t="n">
        <v>181</v>
      </c>
      <c r="CQ1105" s="401" t="n">
        <v>192</v>
      </c>
      <c r="CR1105" s="401" t="n">
        <v>93</v>
      </c>
      <c r="CS1105" s="401" t="n">
        <v>55</v>
      </c>
      <c r="CT1105" s="401" t="n">
        <v>37</v>
      </c>
      <c r="CU1105" s="401" t="n">
        <v>87</v>
      </c>
      <c r="CV1105" s="401" t="n">
        <v>166</v>
      </c>
      <c r="CW1105" s="401" t="n">
        <v>114</v>
      </c>
      <c r="CX1105" s="401" t="n">
        <v>8</v>
      </c>
      <c r="CY1105" s="401" t="n">
        <v>130</v>
      </c>
      <c r="CZ1105" s="401" t="n">
        <v>48</v>
      </c>
      <c r="DA1105" s="401" t="n">
        <v>16</v>
      </c>
      <c r="DB1105" s="401" t="n">
        <v>127</v>
      </c>
      <c r="DC1105" s="401" t="n">
        <v>191</v>
      </c>
      <c r="DD1105" s="401" t="n">
        <v>132</v>
      </c>
      <c r="DE1105" s="401" t="n">
        <v>11</v>
      </c>
      <c r="DF1105" s="401" t="n">
        <v>211</v>
      </c>
      <c r="DG1105" s="401" t="n">
        <v>135</v>
      </c>
      <c r="DH1105" s="401" t="n">
        <v>58</v>
      </c>
      <c r="DI1105" s="401" t="n">
        <v>179</v>
      </c>
      <c r="DJ1105" s="401" t="n">
        <v>15</v>
      </c>
      <c r="DK1105" s="401" t="n">
        <v>33</v>
      </c>
      <c r="DL1105" s="401" t="n">
        <v>85</v>
      </c>
      <c r="DM1105" s="401" t="n">
        <v>79</v>
      </c>
      <c r="DN1105" s="401" t="n">
        <v>210</v>
      </c>
      <c r="DO1105" s="401" t="n">
        <v>41</v>
      </c>
      <c r="DP1105" s="401" t="n">
        <v>97</v>
      </c>
      <c r="DQ1105" s="401" t="n">
        <v>214</v>
      </c>
      <c r="DR1105" s="401" t="n">
        <v>175</v>
      </c>
      <c r="DS1105" s="401" t="n">
        <v>195</v>
      </c>
      <c r="DT1105" s="401" t="n">
        <v>102</v>
      </c>
      <c r="DU1105" s="401" t="n">
        <v>152</v>
      </c>
      <c r="DV1105" s="401" t="n">
        <v>112</v>
      </c>
      <c r="DW1105" s="401" t="n">
        <v>124</v>
      </c>
      <c r="DX1105" s="401" t="n">
        <v>219</v>
      </c>
      <c r="DY1105" s="401" t="n">
        <v>163</v>
      </c>
      <c r="DZ1105" s="401" t="n">
        <v>186</v>
      </c>
      <c r="EA1105" s="401" t="n">
        <v>29</v>
      </c>
      <c r="EB1105" s="401" t="n">
        <v>49</v>
      </c>
      <c r="EC1105" s="401" t="n">
        <v>150</v>
      </c>
      <c r="ED1105" s="401" t="n">
        <v>145</v>
      </c>
      <c r="EE1105" s="401" t="n">
        <v>43</v>
      </c>
      <c r="EF1105" s="401" t="n">
        <v>177</v>
      </c>
      <c r="EG1105" s="401" t="n">
        <v>204</v>
      </c>
      <c r="EH1105" s="401" t="n">
        <v>172</v>
      </c>
      <c r="EI1105" s="401" t="n">
        <v>18</v>
      </c>
      <c r="EJ1105" s="401" t="n">
        <v>136</v>
      </c>
      <c r="EK1105" s="401" t="n">
        <v>92</v>
      </c>
      <c r="EL1105" s="401" t="n">
        <v>198</v>
      </c>
      <c r="EM1105" s="401" t="n">
        <v>64</v>
      </c>
      <c r="EN1105" s="401" t="n">
        <v>203</v>
      </c>
      <c r="EO1105" s="401" t="n">
        <v>126</v>
      </c>
      <c r="EP1105" s="401" t="n">
        <v>83</v>
      </c>
      <c r="EQ1105" s="401" t="n">
        <v>9</v>
      </c>
      <c r="ER1105" s="401" t="n">
        <v>76</v>
      </c>
      <c r="ES1105" s="401" t="n">
        <v>153</v>
      </c>
      <c r="ET1105" s="401" t="n">
        <v>107</v>
      </c>
      <c r="EU1105" s="401" t="n">
        <v>67</v>
      </c>
      <c r="EV1105" s="401" t="n">
        <v>5</v>
      </c>
      <c r="EW1105" s="401" t="n">
        <v>72</v>
      </c>
      <c r="EX1105" s="401" t="n">
        <v>25</v>
      </c>
      <c r="EY1105" s="401" t="n">
        <v>223</v>
      </c>
      <c r="EZ1105" s="401" t="n">
        <v>137</v>
      </c>
      <c r="FA1105" s="401" t="n">
        <v>159</v>
      </c>
      <c r="FB1105" s="401" t="n">
        <v>115</v>
      </c>
      <c r="FC1105" s="401" t="n">
        <v>173</v>
      </c>
      <c r="FD1105" s="401" t="n">
        <v>187</v>
      </c>
      <c r="FE1105" s="401" t="n">
        <v>4</v>
      </c>
      <c r="FF1105" s="401" t="n">
        <v>50</v>
      </c>
      <c r="FG1105" s="401" t="n">
        <v>174</v>
      </c>
      <c r="FH1105" s="401" t="n">
        <v>52</v>
      </c>
      <c r="FI1105" s="401" t="n">
        <v>13</v>
      </c>
      <c r="FJ1105" s="401" t="n">
        <v>84</v>
      </c>
      <c r="FK1105" s="401" t="n">
        <v>70</v>
      </c>
      <c r="FL1105" s="401" t="n">
        <v>80</v>
      </c>
      <c r="FM1105" s="401" t="n">
        <v>155</v>
      </c>
      <c r="FN1105" s="401" t="n">
        <v>207</v>
      </c>
      <c r="FO1105" s="401" t="n">
        <v>193</v>
      </c>
      <c r="FP1105" s="401" t="n">
        <v>148</v>
      </c>
      <c r="FQ1105" s="401" t="n">
        <v>19</v>
      </c>
      <c r="FR1105" s="401" t="n">
        <v>161</v>
      </c>
      <c r="FS1105" s="401" t="n">
        <v>63</v>
      </c>
      <c r="FT1105" s="401" t="n">
        <v>200</v>
      </c>
      <c r="FU1105" s="401" t="n">
        <v>128</v>
      </c>
      <c r="FV1105" s="401" t="n">
        <v>119</v>
      </c>
      <c r="FW1105" s="401" t="n">
        <v>121</v>
      </c>
      <c r="FX1105" s="401" t="n">
        <v>101</v>
      </c>
      <c r="FY1105" s="401" t="n">
        <v>113</v>
      </c>
      <c r="FZ1105" s="401" t="n">
        <v>61</v>
      </c>
      <c r="GA1105" s="401" t="n">
        <v>216</v>
      </c>
      <c r="GB1105" s="401" t="n">
        <v>17</v>
      </c>
      <c r="GC1105" s="401" t="n">
        <v>188</v>
      </c>
      <c r="GD1105" s="401" t="n">
        <v>180</v>
      </c>
      <c r="GE1105" s="401" t="n">
        <v>51</v>
      </c>
      <c r="GF1105" s="401" t="n">
        <v>185</v>
      </c>
      <c r="GG1105" s="401" t="n">
        <v>160</v>
      </c>
      <c r="GH1105" s="401" t="n">
        <v>220</v>
      </c>
      <c r="GI1105" s="401" t="n">
        <v>154</v>
      </c>
      <c r="GJ1105" s="401" t="n">
        <v>190</v>
      </c>
      <c r="GK1105" s="401" t="n">
        <v>6</v>
      </c>
      <c r="GL1105" s="401" t="n">
        <v>42</v>
      </c>
      <c r="GM1105" s="401" t="n">
        <v>196</v>
      </c>
      <c r="GN1105" s="401" t="n">
        <v>217</v>
      </c>
      <c r="GO1105" s="401" t="n">
        <v>176</v>
      </c>
      <c r="GP1105" s="401" t="n">
        <v>202</v>
      </c>
      <c r="GQ1105" s="401" t="n">
        <v>117</v>
      </c>
      <c r="GR1105" s="401" t="n">
        <v>23</v>
      </c>
      <c r="GS1105" s="401" t="n">
        <v>99</v>
      </c>
      <c r="GT1105" s="401" t="n">
        <v>144</v>
      </c>
      <c r="GU1105" s="401" t="n">
        <v>134</v>
      </c>
      <c r="GV1105" s="401" t="n">
        <v>35</v>
      </c>
      <c r="GW1105" s="401" t="n">
        <v>183</v>
      </c>
      <c r="GX1105" s="401" t="n">
        <v>38</v>
      </c>
      <c r="GY1105" s="401" t="n">
        <v>116</v>
      </c>
      <c r="GZ1105" s="401" t="n">
        <v>75</v>
      </c>
      <c r="HA1105" s="401" t="n">
        <v>88</v>
      </c>
      <c r="HB1105" s="401" t="n">
        <v>184</v>
      </c>
      <c r="HC1105" s="401" t="n">
        <v>74</v>
      </c>
      <c r="HD1105" s="401" t="n">
        <v>90</v>
      </c>
      <c r="HE1105" s="401" t="n">
        <v>147</v>
      </c>
      <c r="HF1105" s="401" t="n">
        <v>81</v>
      </c>
      <c r="HG1105" s="401" t="n">
        <v>104</v>
      </c>
      <c r="HH1105" s="401" t="n">
        <v>45</v>
      </c>
      <c r="HI1105" s="401" t="n">
        <v>66</v>
      </c>
      <c r="HJ1105" s="401" t="n">
        <v>77</v>
      </c>
      <c r="HK1105" s="401" t="n">
        <v>91</v>
      </c>
      <c r="HL1105" s="401" t="n">
        <v>86</v>
      </c>
      <c r="HM1105" s="401" t="n">
        <v>60</v>
      </c>
      <c r="HN1105" s="401" t="n">
        <v>158</v>
      </c>
      <c r="HO1105" s="401" t="n">
        <v>131</v>
      </c>
      <c r="HP1105" s="401" t="n">
        <v>212</v>
      </c>
      <c r="HR1105" s="401" t="n">
        <v>54</v>
      </c>
      <c r="HS1105" s="401" t="n">
        <v>209</v>
      </c>
      <c r="HT1105" s="401" t="n">
        <v>71</v>
      </c>
      <c r="HU1105" s="401" t="n">
        <v>133</v>
      </c>
    </row>
    <row r="1107" customFormat="false" ht="12.75" hidden="false" customHeight="false" outlineLevel="0" collapsed="false">
      <c r="D1107" s="204" t="n">
        <v>224</v>
      </c>
      <c r="E1107" s="204" t="s">
        <v>250</v>
      </c>
    </row>
    <row r="1108" customFormat="false" ht="12.75" hidden="false" customHeight="false" outlineLevel="0" collapsed="false">
      <c r="E1108" s="444" t="s">
        <v>198</v>
      </c>
      <c r="F1108" s="401" t="n">
        <v>1</v>
      </c>
      <c r="G1108" s="401" t="n">
        <v>2</v>
      </c>
      <c r="H1108" s="401" t="n">
        <v>3</v>
      </c>
      <c r="I1108" s="401" t="n">
        <v>4</v>
      </c>
      <c r="J1108" s="401" t="n">
        <v>5</v>
      </c>
      <c r="K1108" s="401" t="n">
        <v>6</v>
      </c>
      <c r="L1108" s="401" t="n">
        <v>7</v>
      </c>
      <c r="M1108" s="401" t="n">
        <v>8</v>
      </c>
      <c r="N1108" s="401" t="n">
        <v>9</v>
      </c>
      <c r="O1108" s="401" t="n">
        <v>10</v>
      </c>
      <c r="P1108" s="401" t="n">
        <v>11</v>
      </c>
      <c r="Q1108" s="401" t="n">
        <v>12</v>
      </c>
      <c r="R1108" s="401" t="n">
        <v>13</v>
      </c>
      <c r="S1108" s="401" t="n">
        <v>14</v>
      </c>
      <c r="T1108" s="401" t="n">
        <v>15</v>
      </c>
      <c r="U1108" s="401" t="n">
        <v>16</v>
      </c>
      <c r="V1108" s="401" t="n">
        <v>17</v>
      </c>
      <c r="W1108" s="401" t="n">
        <v>18</v>
      </c>
      <c r="X1108" s="401" t="n">
        <v>19</v>
      </c>
      <c r="Y1108" s="401" t="n">
        <v>20</v>
      </c>
      <c r="Z1108" s="401" t="n">
        <v>21</v>
      </c>
      <c r="AA1108" s="401" t="n">
        <v>22</v>
      </c>
      <c r="AB1108" s="401" t="n">
        <v>23</v>
      </c>
      <c r="AC1108" s="401" t="n">
        <v>24</v>
      </c>
      <c r="AD1108" s="401" t="n">
        <v>25</v>
      </c>
      <c r="AE1108" s="401" t="n">
        <v>26</v>
      </c>
      <c r="AF1108" s="401" t="n">
        <v>27</v>
      </c>
      <c r="AG1108" s="401" t="n">
        <v>28</v>
      </c>
      <c r="AH1108" s="401" t="n">
        <v>29</v>
      </c>
      <c r="AI1108" s="401" t="n">
        <v>30</v>
      </c>
      <c r="AJ1108" s="401" t="n">
        <v>31</v>
      </c>
      <c r="AK1108" s="401" t="n">
        <v>32</v>
      </c>
      <c r="AL1108" s="401" t="n">
        <v>33</v>
      </c>
      <c r="AM1108" s="401" t="n">
        <v>34</v>
      </c>
      <c r="AN1108" s="401" t="n">
        <v>35</v>
      </c>
      <c r="AO1108" s="401" t="n">
        <v>36</v>
      </c>
      <c r="AP1108" s="401" t="n">
        <v>37</v>
      </c>
      <c r="AQ1108" s="401" t="n">
        <v>38</v>
      </c>
      <c r="AR1108" s="401" t="n">
        <v>39</v>
      </c>
      <c r="AS1108" s="401" t="n">
        <v>40</v>
      </c>
      <c r="AT1108" s="401" t="n">
        <v>41</v>
      </c>
      <c r="AU1108" s="401" t="n">
        <v>42</v>
      </c>
      <c r="AV1108" s="401" t="n">
        <v>43</v>
      </c>
      <c r="AW1108" s="401" t="n">
        <v>44</v>
      </c>
      <c r="AX1108" s="401" t="n">
        <v>45</v>
      </c>
      <c r="AY1108" s="401" t="n">
        <v>46</v>
      </c>
      <c r="AZ1108" s="401" t="n">
        <v>47</v>
      </c>
      <c r="BA1108" s="401" t="n">
        <v>48</v>
      </c>
      <c r="BB1108" s="401" t="n">
        <v>49</v>
      </c>
      <c r="BC1108" s="401" t="n">
        <v>50</v>
      </c>
      <c r="BD1108" s="401" t="n">
        <v>51</v>
      </c>
      <c r="BE1108" s="401" t="n">
        <v>52</v>
      </c>
      <c r="BF1108" s="401" t="n">
        <v>53</v>
      </c>
      <c r="BG1108" s="401" t="n">
        <v>54</v>
      </c>
      <c r="BH1108" s="401" t="n">
        <v>55</v>
      </c>
      <c r="BI1108" s="401" t="n">
        <v>56</v>
      </c>
      <c r="BJ1108" s="401" t="n">
        <v>57</v>
      </c>
      <c r="BK1108" s="401" t="n">
        <v>58</v>
      </c>
      <c r="BL1108" s="401" t="n">
        <v>59</v>
      </c>
      <c r="BM1108" s="401" t="n">
        <v>60</v>
      </c>
      <c r="BN1108" s="401" t="n">
        <v>61</v>
      </c>
      <c r="BO1108" s="401" t="n">
        <v>62</v>
      </c>
      <c r="BP1108" s="401" t="n">
        <v>63</v>
      </c>
      <c r="BQ1108" s="401" t="n">
        <v>64</v>
      </c>
      <c r="BR1108" s="401" t="n">
        <v>65</v>
      </c>
      <c r="BS1108" s="401" t="n">
        <v>66</v>
      </c>
      <c r="BT1108" s="401" t="n">
        <v>67</v>
      </c>
      <c r="BU1108" s="401" t="n">
        <v>68</v>
      </c>
      <c r="BV1108" s="401" t="n">
        <v>69</v>
      </c>
      <c r="BW1108" s="401" t="n">
        <v>70</v>
      </c>
      <c r="BX1108" s="401" t="n">
        <v>71</v>
      </c>
      <c r="BY1108" s="401" t="n">
        <v>72</v>
      </c>
      <c r="BZ1108" s="401" t="n">
        <v>73</v>
      </c>
      <c r="CA1108" s="401" t="n">
        <v>74</v>
      </c>
      <c r="CB1108" s="401" t="n">
        <v>75</v>
      </c>
      <c r="CC1108" s="401" t="n">
        <v>76</v>
      </c>
      <c r="CD1108" s="401" t="n">
        <v>77</v>
      </c>
      <c r="CE1108" s="401" t="n">
        <v>78</v>
      </c>
      <c r="CF1108" s="401" t="n">
        <v>79</v>
      </c>
      <c r="CG1108" s="401" t="n">
        <v>80</v>
      </c>
      <c r="CH1108" s="401" t="n">
        <v>81</v>
      </c>
      <c r="CI1108" s="401" t="n">
        <v>82</v>
      </c>
      <c r="CJ1108" s="401" t="n">
        <v>83</v>
      </c>
      <c r="CK1108" s="401" t="n">
        <v>84</v>
      </c>
      <c r="CL1108" s="401" t="n">
        <v>85</v>
      </c>
      <c r="CM1108" s="401" t="n">
        <v>86</v>
      </c>
      <c r="CN1108" s="401" t="n">
        <v>87</v>
      </c>
      <c r="CO1108" s="401" t="n">
        <v>88</v>
      </c>
      <c r="CP1108" s="401" t="n">
        <v>89</v>
      </c>
      <c r="CQ1108" s="401" t="n">
        <v>90</v>
      </c>
      <c r="CR1108" s="401" t="n">
        <v>91</v>
      </c>
      <c r="CS1108" s="401" t="n">
        <v>92</v>
      </c>
      <c r="CT1108" s="401" t="n">
        <v>93</v>
      </c>
      <c r="CU1108" s="401" t="n">
        <v>94</v>
      </c>
      <c r="CV1108" s="401" t="n">
        <v>95</v>
      </c>
      <c r="CW1108" s="401" t="n">
        <v>96</v>
      </c>
      <c r="CX1108" s="401" t="n">
        <v>97</v>
      </c>
      <c r="CY1108" s="401" t="n">
        <v>98</v>
      </c>
      <c r="CZ1108" s="401" t="n">
        <v>99</v>
      </c>
      <c r="DA1108" s="401" t="n">
        <v>100</v>
      </c>
      <c r="DB1108" s="401" t="n">
        <v>101</v>
      </c>
      <c r="DC1108" s="401" t="n">
        <v>102</v>
      </c>
      <c r="DD1108" s="401" t="n">
        <v>103</v>
      </c>
      <c r="DE1108" s="401" t="n">
        <v>104</v>
      </c>
      <c r="DF1108" s="401" t="n">
        <v>105</v>
      </c>
      <c r="DG1108" s="401" t="n">
        <v>106</v>
      </c>
      <c r="DH1108" s="401" t="n">
        <v>107</v>
      </c>
      <c r="DI1108" s="401" t="n">
        <v>108</v>
      </c>
      <c r="DJ1108" s="401" t="n">
        <v>109</v>
      </c>
      <c r="DK1108" s="401" t="n">
        <v>110</v>
      </c>
      <c r="DL1108" s="401" t="n">
        <v>111</v>
      </c>
      <c r="DM1108" s="401" t="n">
        <v>112</v>
      </c>
      <c r="DN1108" s="401" t="n">
        <v>113</v>
      </c>
      <c r="DO1108" s="401" t="n">
        <v>114</v>
      </c>
      <c r="DP1108" s="401" t="n">
        <v>115</v>
      </c>
      <c r="DQ1108" s="401" t="n">
        <v>116</v>
      </c>
      <c r="DR1108" s="401" t="n">
        <v>117</v>
      </c>
      <c r="DS1108" s="401" t="n">
        <v>118</v>
      </c>
      <c r="DT1108" s="401" t="n">
        <v>119</v>
      </c>
      <c r="DU1108" s="401" t="n">
        <v>120</v>
      </c>
      <c r="DV1108" s="401" t="n">
        <v>121</v>
      </c>
      <c r="DW1108" s="401" t="n">
        <v>122</v>
      </c>
      <c r="DX1108" s="401" t="n">
        <v>123</v>
      </c>
      <c r="DY1108" s="401" t="n">
        <v>124</v>
      </c>
      <c r="DZ1108" s="401" t="n">
        <v>125</v>
      </c>
      <c r="EA1108" s="401" t="n">
        <v>126</v>
      </c>
      <c r="EB1108" s="401" t="n">
        <v>127</v>
      </c>
      <c r="EC1108" s="401" t="n">
        <v>128</v>
      </c>
      <c r="ED1108" s="401" t="n">
        <v>129</v>
      </c>
      <c r="EE1108" s="401" t="n">
        <v>130</v>
      </c>
      <c r="EF1108" s="401" t="n">
        <v>131</v>
      </c>
      <c r="EG1108" s="401" t="n">
        <v>132</v>
      </c>
      <c r="EH1108" s="401" t="n">
        <v>133</v>
      </c>
      <c r="EI1108" s="401" t="n">
        <v>134</v>
      </c>
      <c r="EJ1108" s="401" t="n">
        <v>135</v>
      </c>
      <c r="EK1108" s="401" t="n">
        <v>136</v>
      </c>
      <c r="EL1108" s="401" t="n">
        <v>137</v>
      </c>
      <c r="EM1108" s="401" t="n">
        <v>138</v>
      </c>
      <c r="EN1108" s="401" t="n">
        <v>139</v>
      </c>
      <c r="EO1108" s="401" t="n">
        <v>140</v>
      </c>
      <c r="EP1108" s="401" t="n">
        <v>141</v>
      </c>
      <c r="EQ1108" s="401" t="n">
        <v>142</v>
      </c>
      <c r="ER1108" s="401" t="n">
        <v>143</v>
      </c>
      <c r="ES1108" s="401" t="n">
        <v>144</v>
      </c>
      <c r="ET1108" s="401" t="n">
        <v>145</v>
      </c>
      <c r="EU1108" s="401" t="n">
        <v>146</v>
      </c>
      <c r="EV1108" s="401" t="n">
        <v>147</v>
      </c>
      <c r="EW1108" s="401" t="n">
        <v>148</v>
      </c>
      <c r="EX1108" s="401" t="n">
        <v>149</v>
      </c>
      <c r="EY1108" s="401" t="n">
        <v>150</v>
      </c>
      <c r="EZ1108" s="401" t="n">
        <v>151</v>
      </c>
      <c r="FA1108" s="401" t="n">
        <v>152</v>
      </c>
      <c r="FB1108" s="401" t="n">
        <v>153</v>
      </c>
      <c r="FC1108" s="401" t="n">
        <v>154</v>
      </c>
      <c r="FD1108" s="401" t="n">
        <v>155</v>
      </c>
      <c r="FE1108" s="401" t="n">
        <v>156</v>
      </c>
      <c r="FF1108" s="401" t="n">
        <v>157</v>
      </c>
      <c r="FG1108" s="401" t="n">
        <v>158</v>
      </c>
      <c r="FH1108" s="401" t="n">
        <v>159</v>
      </c>
      <c r="FI1108" s="401" t="n">
        <v>160</v>
      </c>
      <c r="FJ1108" s="401" t="n">
        <v>161</v>
      </c>
      <c r="FK1108" s="401" t="n">
        <v>162</v>
      </c>
      <c r="FL1108" s="401" t="n">
        <v>163</v>
      </c>
      <c r="FM1108" s="401" t="n">
        <v>164</v>
      </c>
      <c r="FN1108" s="401" t="n">
        <v>165</v>
      </c>
      <c r="FO1108" s="401" t="n">
        <v>166</v>
      </c>
      <c r="FP1108" s="401" t="n">
        <v>167</v>
      </c>
      <c r="FQ1108" s="401" t="n">
        <v>168</v>
      </c>
      <c r="FR1108" s="401" t="n">
        <v>169</v>
      </c>
      <c r="FS1108" s="401" t="n">
        <v>170</v>
      </c>
      <c r="FT1108" s="401" t="n">
        <v>171</v>
      </c>
      <c r="FU1108" s="401" t="n">
        <v>172</v>
      </c>
      <c r="FV1108" s="401" t="n">
        <v>173</v>
      </c>
      <c r="FW1108" s="401" t="n">
        <v>174</v>
      </c>
      <c r="FX1108" s="401" t="n">
        <v>175</v>
      </c>
      <c r="FY1108" s="401" t="n">
        <v>176</v>
      </c>
      <c r="FZ1108" s="401" t="n">
        <v>177</v>
      </c>
      <c r="GA1108" s="401" t="n">
        <v>178</v>
      </c>
      <c r="GB1108" s="401" t="n">
        <v>179</v>
      </c>
      <c r="GC1108" s="401" t="n">
        <v>180</v>
      </c>
      <c r="GD1108" s="401" t="n">
        <v>181</v>
      </c>
      <c r="GE1108" s="401" t="n">
        <v>182</v>
      </c>
      <c r="GF1108" s="401" t="n">
        <v>183</v>
      </c>
      <c r="GG1108" s="401" t="n">
        <v>184</v>
      </c>
      <c r="GH1108" s="401" t="n">
        <v>185</v>
      </c>
      <c r="GI1108" s="401" t="n">
        <v>186</v>
      </c>
      <c r="GJ1108" s="401" t="n">
        <v>187</v>
      </c>
      <c r="GK1108" s="401" t="n">
        <v>188</v>
      </c>
      <c r="GL1108" s="401" t="n">
        <v>189</v>
      </c>
      <c r="GM1108" s="401" t="n">
        <v>190</v>
      </c>
      <c r="GN1108" s="401" t="n">
        <v>191</v>
      </c>
      <c r="GO1108" s="401" t="n">
        <v>192</v>
      </c>
      <c r="GP1108" s="401" t="n">
        <v>193</v>
      </c>
      <c r="GQ1108" s="401" t="n">
        <v>194</v>
      </c>
      <c r="GR1108" s="401" t="n">
        <v>195</v>
      </c>
      <c r="GS1108" s="401" t="n">
        <v>196</v>
      </c>
      <c r="GT1108" s="401" t="n">
        <v>197</v>
      </c>
      <c r="GU1108" s="401" t="n">
        <v>198</v>
      </c>
      <c r="GV1108" s="401" t="n">
        <v>199</v>
      </c>
      <c r="GW1108" s="401" t="n">
        <v>200</v>
      </c>
      <c r="GX1108" s="401" t="n">
        <v>201</v>
      </c>
      <c r="GY1108" s="401" t="n">
        <v>202</v>
      </c>
      <c r="GZ1108" s="401" t="n">
        <v>203</v>
      </c>
      <c r="HA1108" s="401" t="n">
        <v>204</v>
      </c>
      <c r="HB1108" s="401" t="n">
        <v>205</v>
      </c>
      <c r="HC1108" s="401" t="n">
        <v>206</v>
      </c>
      <c r="HD1108" s="401" t="n">
        <v>207</v>
      </c>
      <c r="HE1108" s="401" t="n">
        <v>208</v>
      </c>
      <c r="HF1108" s="401" t="n">
        <v>209</v>
      </c>
      <c r="HG1108" s="401" t="n">
        <v>210</v>
      </c>
      <c r="HH1108" s="401" t="n">
        <v>211</v>
      </c>
      <c r="HI1108" s="401" t="n">
        <v>212</v>
      </c>
      <c r="HJ1108" s="401" t="n">
        <v>213</v>
      </c>
      <c r="HK1108" s="401" t="n">
        <v>214</v>
      </c>
      <c r="HL1108" s="401" t="n">
        <v>215</v>
      </c>
      <c r="HM1108" s="401" t="n">
        <v>216</v>
      </c>
      <c r="HN1108" s="401" t="n">
        <v>217</v>
      </c>
      <c r="HO1108" s="401" t="n">
        <v>218</v>
      </c>
      <c r="HP1108" s="401" t="n">
        <v>219</v>
      </c>
      <c r="HQ1108" s="401" t="n">
        <v>220</v>
      </c>
      <c r="HR1108" s="401" t="n">
        <v>221</v>
      </c>
      <c r="HS1108" s="401" t="n">
        <v>222</v>
      </c>
      <c r="HT1108" s="401" t="n">
        <v>223</v>
      </c>
      <c r="HU1108" s="401" t="n">
        <v>224</v>
      </c>
    </row>
    <row r="1109" customFormat="false" ht="12.75" hidden="false" customHeight="false" outlineLevel="0" collapsed="false">
      <c r="E1109" s="444" t="s">
        <v>225</v>
      </c>
      <c r="F1109" s="401" t="n">
        <v>158</v>
      </c>
      <c r="G1109" s="401" t="n">
        <v>169</v>
      </c>
      <c r="H1109" s="401" t="n">
        <v>97</v>
      </c>
      <c r="I1109" s="401" t="n">
        <v>7</v>
      </c>
      <c r="J1109" s="401" t="n">
        <v>31</v>
      </c>
      <c r="K1109" s="401" t="n">
        <v>143</v>
      </c>
      <c r="L1109" s="401" t="n">
        <v>170</v>
      </c>
      <c r="M1109" s="401" t="n">
        <v>25</v>
      </c>
      <c r="N1109" s="401" t="n">
        <v>188</v>
      </c>
      <c r="O1109" s="401" t="n">
        <v>102</v>
      </c>
      <c r="P1109" s="401" t="n">
        <v>24</v>
      </c>
      <c r="Q1109" s="401" t="n">
        <v>99</v>
      </c>
      <c r="R1109" s="401" t="n">
        <v>174</v>
      </c>
      <c r="S1109" s="401" t="n">
        <v>206</v>
      </c>
      <c r="T1109" s="401" t="n">
        <v>68</v>
      </c>
      <c r="U1109" s="401" t="n">
        <v>20</v>
      </c>
      <c r="V1109" s="401" t="n">
        <v>121</v>
      </c>
      <c r="W1109" s="401" t="n">
        <v>51</v>
      </c>
      <c r="X1109" s="401" t="n">
        <v>5</v>
      </c>
      <c r="Y1109" s="401" t="n">
        <v>201</v>
      </c>
      <c r="Z1109" s="401" t="n">
        <v>45</v>
      </c>
      <c r="AA1109" s="401" t="n">
        <v>128</v>
      </c>
      <c r="AB1109" s="401" t="n">
        <v>21</v>
      </c>
      <c r="AC1109" s="401" t="n">
        <v>212</v>
      </c>
      <c r="AD1109" s="401" t="n">
        <v>72</v>
      </c>
      <c r="AE1109" s="401" t="n">
        <v>44</v>
      </c>
      <c r="AF1109" s="401" t="n">
        <v>199</v>
      </c>
      <c r="AG1109" s="401" t="n">
        <v>154</v>
      </c>
      <c r="AH1109" s="401" t="n">
        <v>141</v>
      </c>
      <c r="AI1109" s="401" t="n">
        <v>71</v>
      </c>
      <c r="AJ1109" s="401" t="n">
        <v>190</v>
      </c>
      <c r="AK1109" s="401" t="n">
        <v>41</v>
      </c>
      <c r="AL1109" s="401" t="n">
        <v>139</v>
      </c>
      <c r="AM1109" s="401" t="n">
        <v>38</v>
      </c>
      <c r="AN1109" s="401" t="n">
        <v>81</v>
      </c>
      <c r="AO1109" s="401" t="n">
        <v>152</v>
      </c>
      <c r="AP1109" s="401" t="n">
        <v>166</v>
      </c>
      <c r="AQ1109" s="401" t="n">
        <v>134</v>
      </c>
      <c r="AR1109" s="401" t="n">
        <v>175</v>
      </c>
      <c r="AS1109" s="401" t="n">
        <v>76</v>
      </c>
      <c r="AT1109" s="401" t="n">
        <v>200</v>
      </c>
      <c r="AU1109" s="401" t="n">
        <v>78</v>
      </c>
      <c r="AV1109" s="401" t="n">
        <v>90</v>
      </c>
      <c r="AW1109" s="401" t="n">
        <v>11</v>
      </c>
      <c r="AX1109" s="401" t="n">
        <v>157</v>
      </c>
      <c r="AY1109" s="401" t="n">
        <v>113</v>
      </c>
      <c r="AZ1109" s="401" t="n">
        <v>140</v>
      </c>
      <c r="BA1109" s="401" t="n">
        <v>192</v>
      </c>
      <c r="BB1109" s="401" t="n">
        <v>118</v>
      </c>
      <c r="BC1109" s="401" t="n">
        <v>32</v>
      </c>
      <c r="BD1109" s="401" t="n">
        <v>60</v>
      </c>
      <c r="BE1109" s="401" t="n">
        <v>10</v>
      </c>
      <c r="BF1109" s="401" t="n">
        <v>209</v>
      </c>
      <c r="BG1109" s="401" t="n">
        <v>106</v>
      </c>
      <c r="BH1109" s="401" t="n">
        <v>126</v>
      </c>
      <c r="BI1109" s="401" t="n">
        <v>185</v>
      </c>
      <c r="BJ1109" s="401" t="n">
        <v>224</v>
      </c>
      <c r="BK1109" s="401" t="n">
        <v>66</v>
      </c>
      <c r="BL1109" s="401" t="n">
        <v>216</v>
      </c>
      <c r="BM1109" s="401" t="n">
        <v>204</v>
      </c>
      <c r="BN1109" s="401" t="n">
        <v>87</v>
      </c>
      <c r="BO1109" s="401" t="n">
        <v>114</v>
      </c>
      <c r="BP1109" s="401" t="n">
        <v>12</v>
      </c>
      <c r="BQ1109" s="401" t="n">
        <v>136</v>
      </c>
      <c r="BR1109" s="401" t="n">
        <v>197</v>
      </c>
      <c r="BS1109" s="401" t="n">
        <v>130</v>
      </c>
      <c r="BT1109" s="401" t="n">
        <v>108</v>
      </c>
      <c r="BU1109" s="401" t="n">
        <v>187</v>
      </c>
      <c r="BV1109" s="401" t="n">
        <v>27</v>
      </c>
      <c r="BW1109" s="401" t="n">
        <v>67</v>
      </c>
      <c r="BX1109" s="401" t="n">
        <v>133</v>
      </c>
      <c r="BY1109" s="401" t="n">
        <v>13</v>
      </c>
      <c r="BZ1109" s="401" t="n">
        <v>16</v>
      </c>
      <c r="CA1109" s="401" t="n">
        <v>111</v>
      </c>
      <c r="CB1109" s="401" t="n">
        <v>162</v>
      </c>
      <c r="CC1109" s="401" t="n">
        <v>30</v>
      </c>
      <c r="CD1109" s="401" t="n">
        <v>191</v>
      </c>
      <c r="CE1109" s="401" t="n">
        <v>42</v>
      </c>
      <c r="CF1109" s="401" t="n">
        <v>47</v>
      </c>
      <c r="CG1109" s="401" t="n">
        <v>131</v>
      </c>
      <c r="CH1109" s="401" t="n">
        <v>193</v>
      </c>
      <c r="CI1109" s="401" t="n">
        <v>125</v>
      </c>
      <c r="CJ1109" s="401" t="n">
        <v>86</v>
      </c>
      <c r="CK1109" s="401" t="n">
        <v>137</v>
      </c>
      <c r="CL1109" s="401" t="n">
        <v>177</v>
      </c>
      <c r="CM1109" s="401" t="n">
        <v>84</v>
      </c>
      <c r="CN1109" s="401" t="n">
        <v>43</v>
      </c>
      <c r="CO1109" s="401" t="n">
        <v>50</v>
      </c>
      <c r="CP1109" s="401" t="n">
        <v>171</v>
      </c>
      <c r="CQ1109" s="401" t="n">
        <v>101</v>
      </c>
      <c r="CR1109" s="401" t="n">
        <v>75</v>
      </c>
      <c r="CS1109" s="401" t="n">
        <v>220</v>
      </c>
      <c r="CT1109" s="401" t="n">
        <v>91</v>
      </c>
      <c r="CU1109" s="401" t="n">
        <v>145</v>
      </c>
      <c r="CV1109" s="401" t="n">
        <v>53</v>
      </c>
      <c r="CW1109" s="401" t="n">
        <v>219</v>
      </c>
      <c r="CX1109" s="401" t="n">
        <v>89</v>
      </c>
      <c r="CY1109" s="401" t="n">
        <v>46</v>
      </c>
      <c r="CZ1109" s="401" t="n">
        <v>18</v>
      </c>
      <c r="DA1109" s="401" t="n">
        <v>8</v>
      </c>
      <c r="DB1109" s="401" t="n">
        <v>115</v>
      </c>
      <c r="DC1109" s="401" t="n">
        <v>119</v>
      </c>
      <c r="DD1109" s="401" t="n">
        <v>95</v>
      </c>
      <c r="DE1109" s="401" t="n">
        <v>26</v>
      </c>
      <c r="DF1109" s="401" t="n">
        <v>186</v>
      </c>
      <c r="DG1109" s="401" t="n">
        <v>142</v>
      </c>
      <c r="DH1109" s="401" t="n">
        <v>34</v>
      </c>
      <c r="DI1109" s="401" t="n">
        <v>40</v>
      </c>
      <c r="DJ1109" s="401" t="n">
        <v>138</v>
      </c>
      <c r="DK1109" s="401" t="n">
        <v>3</v>
      </c>
      <c r="DL1109" s="401" t="n">
        <v>214</v>
      </c>
      <c r="DM1109" s="401" t="n">
        <v>70</v>
      </c>
      <c r="DN1109" s="401" t="n">
        <v>217</v>
      </c>
      <c r="DO1109" s="401" t="n">
        <v>147</v>
      </c>
      <c r="DP1109" s="401" t="n">
        <v>189</v>
      </c>
      <c r="DQ1109" s="401" t="n">
        <v>198</v>
      </c>
      <c r="DR1109" s="401" t="n">
        <v>124</v>
      </c>
      <c r="DS1109" s="401" t="n">
        <v>207</v>
      </c>
      <c r="DT1109" s="401" t="n">
        <v>107</v>
      </c>
      <c r="DU1109" s="401" t="n">
        <v>23</v>
      </c>
      <c r="DV1109" s="401" t="n">
        <v>15</v>
      </c>
      <c r="DW1109" s="401" t="n">
        <v>98</v>
      </c>
      <c r="DX1109" s="401" t="n">
        <v>179</v>
      </c>
      <c r="DY1109" s="401" t="n">
        <v>150</v>
      </c>
      <c r="DZ1109" s="401" t="n">
        <v>17</v>
      </c>
      <c r="EA1109" s="401" t="n">
        <v>215</v>
      </c>
      <c r="EB1109" s="401" t="n">
        <v>144</v>
      </c>
      <c r="EC1109" s="401" t="n">
        <v>49</v>
      </c>
      <c r="ED1109" s="401" t="n">
        <v>116</v>
      </c>
      <c r="EE1109" s="401" t="n">
        <v>6</v>
      </c>
      <c r="EF1109" s="401" t="n">
        <v>64</v>
      </c>
      <c r="EG1109" s="401" t="n">
        <v>9</v>
      </c>
      <c r="EH1109" s="401" t="n">
        <v>149</v>
      </c>
      <c r="EI1109" s="401" t="n">
        <v>123</v>
      </c>
      <c r="EJ1109" s="401" t="n">
        <v>56</v>
      </c>
      <c r="EK1109" s="401" t="n">
        <v>104</v>
      </c>
      <c r="EL1109" s="401" t="n">
        <v>178</v>
      </c>
      <c r="EM1109" s="401" t="n">
        <v>109</v>
      </c>
      <c r="EN1109" s="401" t="n">
        <v>82</v>
      </c>
      <c r="EO1109" s="401" t="n">
        <v>213</v>
      </c>
      <c r="EP1109" s="401" t="n">
        <v>165</v>
      </c>
      <c r="EQ1109" s="401" t="n">
        <v>183</v>
      </c>
      <c r="ER1109" s="401" t="n">
        <v>96</v>
      </c>
      <c r="ES1109" s="401" t="n">
        <v>62</v>
      </c>
      <c r="ET1109" s="401" t="n">
        <v>122</v>
      </c>
      <c r="EU1109" s="401" t="n">
        <v>110</v>
      </c>
      <c r="EV1109" s="401" t="n">
        <v>146</v>
      </c>
      <c r="EW1109" s="401" t="n">
        <v>160</v>
      </c>
      <c r="EX1109" s="401" t="n">
        <v>57</v>
      </c>
      <c r="EY1109" s="401" t="n">
        <v>29</v>
      </c>
      <c r="EZ1109" s="401" t="n">
        <v>77</v>
      </c>
      <c r="FA1109" s="401" t="n">
        <v>155</v>
      </c>
      <c r="FB1109" s="401" t="n">
        <v>205</v>
      </c>
      <c r="FC1109" s="401" t="n">
        <v>222</v>
      </c>
      <c r="FD1109" s="401" t="n">
        <v>196</v>
      </c>
      <c r="FE1109" s="401" t="n">
        <v>55</v>
      </c>
      <c r="FF1109" s="401" t="n">
        <v>195</v>
      </c>
      <c r="FG1109" s="401" t="n">
        <v>22</v>
      </c>
      <c r="FH1109" s="401" t="n">
        <v>48</v>
      </c>
      <c r="FI1109" s="401" t="n">
        <v>211</v>
      </c>
      <c r="FJ1109" s="401" t="n">
        <v>208</v>
      </c>
      <c r="FK1109" s="401" t="n">
        <v>163</v>
      </c>
      <c r="FL1109" s="401" t="n">
        <v>4</v>
      </c>
      <c r="FM1109" s="401" t="n">
        <v>148</v>
      </c>
      <c r="FN1109" s="401" t="n">
        <v>156</v>
      </c>
      <c r="FO1109" s="401" t="n">
        <v>35</v>
      </c>
      <c r="FP1109" s="401" t="n">
        <v>194</v>
      </c>
      <c r="FQ1109" s="401" t="n">
        <v>151</v>
      </c>
      <c r="FR1109" s="401" t="n">
        <v>83</v>
      </c>
      <c r="FS1109" s="401" t="n">
        <v>161</v>
      </c>
      <c r="FT1109" s="401" t="n">
        <v>19</v>
      </c>
      <c r="FU1109" s="401" t="n">
        <v>173</v>
      </c>
      <c r="FV1109" s="401" t="n">
        <v>39</v>
      </c>
      <c r="FW1109" s="401" t="n">
        <v>176</v>
      </c>
      <c r="FX1109" s="401" t="n">
        <v>159</v>
      </c>
      <c r="FY1109" s="401" t="n">
        <v>73</v>
      </c>
      <c r="FZ1109" s="401" t="n">
        <v>54</v>
      </c>
      <c r="GA1109" s="401" t="n">
        <v>129</v>
      </c>
      <c r="GB1109" s="401" t="n">
        <v>120</v>
      </c>
      <c r="GC1109" s="401" t="n">
        <v>63</v>
      </c>
      <c r="GD1109" s="401" t="n">
        <v>79</v>
      </c>
      <c r="GE1109" s="401" t="n">
        <v>218</v>
      </c>
      <c r="GF1109" s="401" t="n">
        <v>181</v>
      </c>
      <c r="GG1109" s="401" t="n">
        <v>167</v>
      </c>
      <c r="GH1109" s="401" t="n">
        <v>172</v>
      </c>
      <c r="GI1109" s="401" t="n">
        <v>184</v>
      </c>
      <c r="GJ1109" s="401" t="n">
        <v>221</v>
      </c>
      <c r="GK1109" s="401" t="n">
        <v>117</v>
      </c>
      <c r="GL1109" s="401" t="n">
        <v>202</v>
      </c>
      <c r="GM1109" s="401" t="n">
        <v>58</v>
      </c>
      <c r="GN1109" s="401" t="n">
        <v>65</v>
      </c>
      <c r="GO1109" s="401" t="n">
        <v>210</v>
      </c>
      <c r="GP1109" s="401" t="n">
        <v>100</v>
      </c>
      <c r="GQ1109" s="401" t="n">
        <v>180</v>
      </c>
      <c r="GR1109" s="401" t="n">
        <v>203</v>
      </c>
      <c r="GS1109" s="401" t="n">
        <v>164</v>
      </c>
      <c r="GT1109" s="401" t="n">
        <v>93</v>
      </c>
      <c r="GU1109" s="401" t="n">
        <v>1</v>
      </c>
      <c r="GV1109" s="401" t="n">
        <v>168</v>
      </c>
      <c r="GW1109" s="401" t="n">
        <v>59</v>
      </c>
      <c r="GX1109" s="401" t="n">
        <v>85</v>
      </c>
      <c r="GY1109" s="401" t="n">
        <v>88</v>
      </c>
      <c r="GZ1109" s="401" t="n">
        <v>14</v>
      </c>
      <c r="HA1109" s="401" t="n">
        <v>153</v>
      </c>
      <c r="HB1109" s="401" t="n">
        <v>69</v>
      </c>
      <c r="HC1109" s="401" t="n">
        <v>132</v>
      </c>
      <c r="HD1109" s="401" t="n">
        <v>105</v>
      </c>
      <c r="HE1109" s="401" t="n">
        <v>112</v>
      </c>
      <c r="HF1109" s="401" t="n">
        <v>182</v>
      </c>
      <c r="HG1109" s="401" t="n">
        <v>74</v>
      </c>
      <c r="HH1109" s="401" t="n">
        <v>33</v>
      </c>
      <c r="HI1109" s="401" t="n">
        <v>103</v>
      </c>
      <c r="HJ1109" s="401" t="n">
        <v>94</v>
      </c>
      <c r="HK1109" s="401" t="n">
        <v>127</v>
      </c>
      <c r="HL1109" s="401" t="n">
        <v>37</v>
      </c>
      <c r="HM1109" s="401" t="n">
        <v>52</v>
      </c>
      <c r="HN1109" s="401" t="n">
        <v>36</v>
      </c>
      <c r="HO1109" s="401" t="n">
        <v>80</v>
      </c>
      <c r="HP1109" s="401" t="n">
        <v>92</v>
      </c>
      <c r="HQ1109" s="401" t="n">
        <v>223</v>
      </c>
      <c r="HR1109" s="401" t="n">
        <v>135</v>
      </c>
      <c r="HS1109" s="401" t="n">
        <v>28</v>
      </c>
      <c r="HT1109" s="401" t="n">
        <v>2</v>
      </c>
      <c r="HU1109" s="401" t="n">
        <v>61</v>
      </c>
    </row>
    <row r="1110" customFormat="false" ht="12.75" hidden="false" customHeight="false" outlineLevel="0" collapsed="false">
      <c r="E1110" s="444" t="s">
        <v>227</v>
      </c>
      <c r="F1110" s="401" t="n">
        <v>174</v>
      </c>
      <c r="G1110" s="401" t="n">
        <v>123</v>
      </c>
      <c r="H1110" s="401" t="n">
        <v>81</v>
      </c>
      <c r="I1110" s="401" t="n">
        <v>60</v>
      </c>
      <c r="J1110" s="401" t="n">
        <v>87</v>
      </c>
      <c r="K1110" s="401" t="n">
        <v>120</v>
      </c>
      <c r="L1110" s="401" t="n">
        <v>79</v>
      </c>
      <c r="M1110" s="401" t="n">
        <v>122</v>
      </c>
      <c r="N1110" s="401" t="n">
        <v>13</v>
      </c>
      <c r="O1110" s="401" t="n">
        <v>36</v>
      </c>
      <c r="P1110" s="401" t="n">
        <v>69</v>
      </c>
      <c r="Q1110" s="401" t="n">
        <v>100</v>
      </c>
      <c r="R1110" s="401" t="n">
        <v>200</v>
      </c>
      <c r="S1110" s="401" t="n">
        <v>146</v>
      </c>
      <c r="T1110" s="401" t="n">
        <v>51</v>
      </c>
      <c r="U1110" s="401" t="n">
        <v>202</v>
      </c>
      <c r="V1110" s="401" t="n">
        <v>179</v>
      </c>
      <c r="W1110" s="401" t="n">
        <v>156</v>
      </c>
      <c r="X1110" s="401" t="n">
        <v>152</v>
      </c>
      <c r="Y1110" s="401" t="n">
        <v>207</v>
      </c>
      <c r="Z1110" s="401" t="n">
        <v>189</v>
      </c>
      <c r="AA1110" s="401" t="n">
        <v>185</v>
      </c>
      <c r="AB1110" s="401" t="n">
        <v>124</v>
      </c>
      <c r="AC1110" s="401" t="n">
        <v>142</v>
      </c>
      <c r="AD1110" s="401" t="n">
        <v>97</v>
      </c>
      <c r="AE1110" s="401" t="n">
        <v>82</v>
      </c>
      <c r="AF1110" s="401" t="n">
        <v>68</v>
      </c>
      <c r="AG1110" s="401" t="n">
        <v>65</v>
      </c>
      <c r="AH1110" s="401" t="n">
        <v>181</v>
      </c>
      <c r="AI1110" s="401" t="n">
        <v>176</v>
      </c>
      <c r="AJ1110" s="401" t="n">
        <v>197</v>
      </c>
      <c r="AK1110" s="401" t="n">
        <v>80</v>
      </c>
      <c r="AL1110" s="401" t="n">
        <v>57</v>
      </c>
      <c r="AM1110" s="401" t="n">
        <v>43</v>
      </c>
      <c r="AN1110" s="401" t="n">
        <v>166</v>
      </c>
      <c r="AO1110" s="401" t="n">
        <v>180</v>
      </c>
      <c r="AP1110" s="401" t="n">
        <v>26</v>
      </c>
      <c r="AQ1110" s="401" t="n">
        <v>127</v>
      </c>
      <c r="AR1110" s="401" t="n">
        <v>55</v>
      </c>
      <c r="AS1110" s="401" t="n">
        <v>64</v>
      </c>
      <c r="AT1110" s="401" t="n">
        <v>63</v>
      </c>
      <c r="AU1110" s="401" t="n">
        <v>39</v>
      </c>
      <c r="AV1110" s="401" t="n">
        <v>165</v>
      </c>
      <c r="AW1110" s="401" t="n">
        <v>21</v>
      </c>
      <c r="AX1110" s="401" t="n">
        <v>218</v>
      </c>
      <c r="AY1110" s="401" t="n">
        <v>210</v>
      </c>
      <c r="AZ1110" s="401" t="n">
        <v>136</v>
      </c>
      <c r="BA1110" s="401" t="n">
        <v>182</v>
      </c>
      <c r="BB1110" s="401" t="n">
        <v>56</v>
      </c>
      <c r="BC1110" s="401" t="n">
        <v>107</v>
      </c>
      <c r="BD1110" s="401" t="n">
        <v>5</v>
      </c>
      <c r="BE1110" s="401" t="n">
        <v>150</v>
      </c>
      <c r="BF1110" s="401" t="n">
        <v>45</v>
      </c>
      <c r="BG1110" s="401" t="n">
        <v>86</v>
      </c>
      <c r="BH1110" s="401" t="n">
        <v>192</v>
      </c>
      <c r="BI1110" s="401" t="n">
        <v>175</v>
      </c>
      <c r="BJ1110" s="401" t="n">
        <v>18</v>
      </c>
      <c r="BK1110" s="401" t="n">
        <v>99</v>
      </c>
      <c r="BL1110" s="401" t="n">
        <v>6</v>
      </c>
      <c r="BM1110" s="401" t="n">
        <v>66</v>
      </c>
      <c r="BN1110" s="401" t="n">
        <v>29</v>
      </c>
      <c r="BO1110" s="401" t="n">
        <v>31</v>
      </c>
      <c r="BP1110" s="401" t="n">
        <v>54</v>
      </c>
      <c r="BQ1110" s="401" t="n">
        <v>85</v>
      </c>
      <c r="BR1110" s="401" t="n">
        <v>112</v>
      </c>
      <c r="BS1110" s="401" t="n">
        <v>199</v>
      </c>
      <c r="BT1110" s="401" t="n">
        <v>95</v>
      </c>
      <c r="BU1110" s="401" t="n">
        <v>171</v>
      </c>
      <c r="BV1110" s="401" t="n">
        <v>215</v>
      </c>
      <c r="BW1110" s="401" t="n">
        <v>147</v>
      </c>
      <c r="BX1110" s="401" t="n">
        <v>62</v>
      </c>
      <c r="BY1110" s="401" t="n">
        <v>139</v>
      </c>
      <c r="BZ1110" s="401" t="n">
        <v>47</v>
      </c>
      <c r="CA1110" s="401" t="n">
        <v>22</v>
      </c>
      <c r="CB1110" s="401" t="n">
        <v>103</v>
      </c>
      <c r="CC1110" s="401" t="n">
        <v>37</v>
      </c>
      <c r="CD1110" s="401" t="n">
        <v>134</v>
      </c>
      <c r="CE1110" s="401" t="n">
        <v>89</v>
      </c>
      <c r="CF1110" s="401" t="n">
        <v>198</v>
      </c>
      <c r="CG1110" s="401" t="n">
        <v>141</v>
      </c>
      <c r="CH1110" s="401" t="n">
        <v>145</v>
      </c>
      <c r="CI1110" s="401" t="n">
        <v>14</v>
      </c>
      <c r="CJ1110" s="401" t="n">
        <v>102</v>
      </c>
      <c r="CK1110" s="401" t="n">
        <v>117</v>
      </c>
      <c r="CL1110" s="401" t="n">
        <v>73</v>
      </c>
      <c r="CM1110" s="401" t="n">
        <v>159</v>
      </c>
      <c r="CN1110" s="401" t="n">
        <v>201</v>
      </c>
      <c r="CO1110" s="401" t="n">
        <v>162</v>
      </c>
      <c r="CP1110" s="401" t="n">
        <v>187</v>
      </c>
      <c r="CQ1110" s="401" t="n">
        <v>84</v>
      </c>
      <c r="CR1110" s="401" t="n">
        <v>10</v>
      </c>
      <c r="CS1110" s="401" t="n">
        <v>205</v>
      </c>
      <c r="CT1110" s="401" t="n">
        <v>184</v>
      </c>
      <c r="CU1110" s="401" t="n">
        <v>46</v>
      </c>
      <c r="CV1110" s="401" t="n">
        <v>128</v>
      </c>
      <c r="CW1110" s="401" t="n">
        <v>9</v>
      </c>
      <c r="CX1110" s="401" t="n">
        <v>223</v>
      </c>
      <c r="CY1110" s="401" t="n">
        <v>32</v>
      </c>
      <c r="CZ1110" s="401" t="n">
        <v>186</v>
      </c>
      <c r="DA1110" s="401" t="n">
        <v>91</v>
      </c>
      <c r="DB1110" s="401" t="n">
        <v>8</v>
      </c>
      <c r="DC1110" s="401" t="n">
        <v>209</v>
      </c>
      <c r="DD1110" s="401" t="n">
        <v>169</v>
      </c>
      <c r="DE1110" s="401" t="n">
        <v>183</v>
      </c>
      <c r="DF1110" s="401" t="n">
        <v>151</v>
      </c>
      <c r="DG1110" s="401" t="n">
        <v>74</v>
      </c>
      <c r="DH1110" s="401" t="n">
        <v>101</v>
      </c>
      <c r="DI1110" s="401" t="n">
        <v>167</v>
      </c>
      <c r="DJ1110" s="401" t="n">
        <v>20</v>
      </c>
      <c r="DK1110" s="401" t="n">
        <v>173</v>
      </c>
      <c r="DL1110" s="401" t="n">
        <v>188</v>
      </c>
      <c r="DM1110" s="401" t="n">
        <v>149</v>
      </c>
      <c r="DN1110" s="401" t="n">
        <v>131</v>
      </c>
      <c r="DO1110" s="401" t="n">
        <v>75</v>
      </c>
      <c r="DP1110" s="401" t="n">
        <v>1</v>
      </c>
      <c r="DQ1110" s="401" t="n">
        <v>53</v>
      </c>
      <c r="DR1110" s="401" t="n">
        <v>30</v>
      </c>
      <c r="DS1110" s="401" t="n">
        <v>170</v>
      </c>
      <c r="DT1110" s="401" t="n">
        <v>121</v>
      </c>
      <c r="DU1110" s="401" t="n">
        <v>104</v>
      </c>
      <c r="DV1110" s="401" t="n">
        <v>172</v>
      </c>
      <c r="DW1110" s="401" t="n">
        <v>153</v>
      </c>
      <c r="DX1110" s="401" t="n">
        <v>161</v>
      </c>
      <c r="DY1110" s="401" t="n">
        <v>98</v>
      </c>
      <c r="DZ1110" s="401" t="n">
        <v>41</v>
      </c>
      <c r="EA1110" s="401" t="n">
        <v>194</v>
      </c>
      <c r="EB1110" s="401" t="n">
        <v>138</v>
      </c>
      <c r="EC1110" s="401" t="n">
        <v>114</v>
      </c>
      <c r="ED1110" s="401" t="n">
        <v>33</v>
      </c>
      <c r="EE1110" s="401" t="n">
        <v>132</v>
      </c>
      <c r="EF1110" s="401" t="n">
        <v>125</v>
      </c>
      <c r="EG1110" s="401" t="n">
        <v>50</v>
      </c>
      <c r="EH1110" s="401" t="n">
        <v>17</v>
      </c>
      <c r="EI1110" s="401" t="n">
        <v>108</v>
      </c>
      <c r="EJ1110" s="401" t="n">
        <v>178</v>
      </c>
      <c r="EK1110" s="401" t="n">
        <v>195</v>
      </c>
      <c r="EL1110" s="401" t="n">
        <v>203</v>
      </c>
      <c r="EM1110" s="401" t="n">
        <v>155</v>
      </c>
      <c r="EN1110" s="401" t="n">
        <v>93</v>
      </c>
      <c r="EO1110" s="401" t="n">
        <v>221</v>
      </c>
      <c r="EP1110" s="401" t="n">
        <v>220</v>
      </c>
      <c r="EQ1110" s="401" t="n">
        <v>24</v>
      </c>
      <c r="ER1110" s="401" t="n">
        <v>27</v>
      </c>
      <c r="ES1110" s="401" t="n">
        <v>126</v>
      </c>
      <c r="ET1110" s="401" t="n">
        <v>2</v>
      </c>
      <c r="EU1110" s="401" t="n">
        <v>92</v>
      </c>
      <c r="EV1110" s="401" t="n">
        <v>196</v>
      </c>
      <c r="EW1110" s="401" t="n">
        <v>11</v>
      </c>
      <c r="EX1110" s="401" t="n">
        <v>113</v>
      </c>
      <c r="EY1110" s="401" t="n">
        <v>96</v>
      </c>
      <c r="EZ1110" s="401" t="n">
        <v>48</v>
      </c>
      <c r="FA1110" s="401" t="n">
        <v>154</v>
      </c>
      <c r="FB1110" s="401" t="n">
        <v>190</v>
      </c>
      <c r="FC1110" s="401" t="n">
        <v>77</v>
      </c>
      <c r="FD1110" s="401" t="n">
        <v>193</v>
      </c>
      <c r="FE1110" s="401" t="n">
        <v>140</v>
      </c>
      <c r="FF1110" s="401" t="n">
        <v>4</v>
      </c>
      <c r="FG1110" s="401" t="n">
        <v>116</v>
      </c>
      <c r="FH1110" s="401" t="n">
        <v>130</v>
      </c>
      <c r="FI1110" s="401" t="n">
        <v>88</v>
      </c>
      <c r="FJ1110" s="401" t="n">
        <v>94</v>
      </c>
      <c r="FK1110" s="401" t="n">
        <v>164</v>
      </c>
      <c r="FL1110" s="401" t="n">
        <v>137</v>
      </c>
      <c r="FM1110" s="401" t="n">
        <v>135</v>
      </c>
      <c r="FN1110" s="401" t="n">
        <v>143</v>
      </c>
      <c r="FO1110" s="401" t="n">
        <v>105</v>
      </c>
      <c r="FP1110" s="401" t="n">
        <v>38</v>
      </c>
      <c r="FQ1110" s="401" t="n">
        <v>222</v>
      </c>
      <c r="FR1110" s="401" t="n">
        <v>157</v>
      </c>
      <c r="FS1110" s="401" t="n">
        <v>217</v>
      </c>
      <c r="FT1110" s="401" t="n">
        <v>59</v>
      </c>
      <c r="FU1110" s="401" t="n">
        <v>49</v>
      </c>
      <c r="FV1110" s="401" t="n">
        <v>224</v>
      </c>
      <c r="FW1110" s="401" t="n">
        <v>42</v>
      </c>
      <c r="FX1110" s="401" t="n">
        <v>7</v>
      </c>
      <c r="FY1110" s="401" t="n">
        <v>109</v>
      </c>
      <c r="FZ1110" s="401" t="n">
        <v>61</v>
      </c>
      <c r="GA1110" s="401" t="n">
        <v>214</v>
      </c>
      <c r="GB1110" s="401" t="n">
        <v>163</v>
      </c>
      <c r="GC1110" s="401" t="n">
        <v>12</v>
      </c>
      <c r="GD1110" s="401" t="n">
        <v>3</v>
      </c>
      <c r="GE1110" s="401" t="n">
        <v>213</v>
      </c>
      <c r="GF1110" s="401" t="n">
        <v>111</v>
      </c>
      <c r="GG1110" s="401" t="n">
        <v>76</v>
      </c>
      <c r="GH1110" s="401" t="n">
        <v>19</v>
      </c>
      <c r="GI1110" s="401" t="n">
        <v>58</v>
      </c>
      <c r="GJ1110" s="401" t="n">
        <v>118</v>
      </c>
      <c r="GK1110" s="401" t="n">
        <v>177</v>
      </c>
      <c r="GL1110" s="401" t="n">
        <v>115</v>
      </c>
      <c r="GM1110" s="401" t="n">
        <v>106</v>
      </c>
      <c r="GN1110" s="401" t="n">
        <v>67</v>
      </c>
      <c r="GO1110" s="401" t="n">
        <v>168</v>
      </c>
      <c r="GP1110" s="401" t="n">
        <v>212</v>
      </c>
      <c r="GQ1110" s="401" t="n">
        <v>110</v>
      </c>
      <c r="GR1110" s="401" t="n">
        <v>208</v>
      </c>
      <c r="GS1110" s="401" t="n">
        <v>23</v>
      </c>
      <c r="GT1110" s="401" t="n">
        <v>148</v>
      </c>
      <c r="GU1110" s="401" t="n">
        <v>34</v>
      </c>
      <c r="GV1110" s="401" t="n">
        <v>191</v>
      </c>
      <c r="GW1110" s="401" t="n">
        <v>158</v>
      </c>
      <c r="GX1110" s="401" t="n">
        <v>90</v>
      </c>
      <c r="GY1110" s="401" t="n">
        <v>40</v>
      </c>
      <c r="GZ1110" s="401" t="n">
        <v>206</v>
      </c>
      <c r="HA1110" s="401" t="n">
        <v>28</v>
      </c>
      <c r="HB1110" s="401" t="n">
        <v>144</v>
      </c>
      <c r="HC1110" s="401" t="n">
        <v>83</v>
      </c>
      <c r="HD1110" s="401" t="n">
        <v>129</v>
      </c>
      <c r="HE1110" s="401" t="n">
        <v>71</v>
      </c>
      <c r="HF1110" s="401" t="n">
        <v>16</v>
      </c>
      <c r="HG1110" s="401" t="n">
        <v>219</v>
      </c>
      <c r="HH1110" s="401" t="n">
        <v>160</v>
      </c>
      <c r="HI1110" s="401" t="n">
        <v>15</v>
      </c>
      <c r="HJ1110" s="401" t="n">
        <v>211</v>
      </c>
      <c r="HK1110" s="401" t="n">
        <v>78</v>
      </c>
      <c r="HL1110" s="401" t="n">
        <v>216</v>
      </c>
      <c r="HM1110" s="401" t="n">
        <v>72</v>
      </c>
      <c r="HN1110" s="401" t="n">
        <v>44</v>
      </c>
      <c r="HO1110" s="401" t="n">
        <v>70</v>
      </c>
      <c r="HP1110" s="401" t="n">
        <v>35</v>
      </c>
      <c r="HQ1110" s="401" t="n">
        <v>52</v>
      </c>
      <c r="HR1110" s="401" t="n">
        <v>204</v>
      </c>
      <c r="HS1110" s="401" t="n">
        <v>25</v>
      </c>
      <c r="HT1110" s="401" t="n">
        <v>119</v>
      </c>
      <c r="HU1110" s="401" t="n">
        <v>133</v>
      </c>
    </row>
    <row r="1112" customFormat="false" ht="12.75" hidden="false" customHeight="false" outlineLevel="0" collapsed="false">
      <c r="D1112" s="204" t="n">
        <v>225</v>
      </c>
      <c r="E1112" s="204" t="s">
        <v>250</v>
      </c>
    </row>
    <row r="1113" customFormat="false" ht="12.75" hidden="false" customHeight="false" outlineLevel="0" collapsed="false">
      <c r="E1113" s="444" t="s">
        <v>198</v>
      </c>
      <c r="F1113" s="401" t="n">
        <v>1</v>
      </c>
      <c r="G1113" s="401" t="n">
        <v>2</v>
      </c>
      <c r="H1113" s="401" t="n">
        <v>3</v>
      </c>
      <c r="I1113" s="401" t="n">
        <v>4</v>
      </c>
      <c r="J1113" s="401" t="n">
        <v>5</v>
      </c>
      <c r="K1113" s="401" t="n">
        <v>6</v>
      </c>
      <c r="L1113" s="401" t="n">
        <v>7</v>
      </c>
      <c r="M1113" s="401" t="n">
        <v>8</v>
      </c>
      <c r="N1113" s="401" t="n">
        <v>9</v>
      </c>
      <c r="O1113" s="401" t="n">
        <v>10</v>
      </c>
      <c r="P1113" s="401" t="n">
        <v>11</v>
      </c>
      <c r="Q1113" s="401" t="n">
        <v>12</v>
      </c>
      <c r="R1113" s="401" t="n">
        <v>13</v>
      </c>
      <c r="S1113" s="401" t="n">
        <v>14</v>
      </c>
      <c r="T1113" s="401" t="n">
        <v>15</v>
      </c>
      <c r="U1113" s="401" t="n">
        <v>16</v>
      </c>
      <c r="V1113" s="401" t="n">
        <v>17</v>
      </c>
      <c r="W1113" s="401" t="n">
        <v>18</v>
      </c>
      <c r="X1113" s="401" t="n">
        <v>19</v>
      </c>
      <c r="Y1113" s="401" t="n">
        <v>20</v>
      </c>
      <c r="Z1113" s="401" t="n">
        <v>21</v>
      </c>
      <c r="AA1113" s="401" t="n">
        <v>22</v>
      </c>
      <c r="AB1113" s="401" t="n">
        <v>23</v>
      </c>
      <c r="AC1113" s="401" t="n">
        <v>24</v>
      </c>
      <c r="AD1113" s="401" t="n">
        <v>25</v>
      </c>
      <c r="AE1113" s="401" t="n">
        <v>26</v>
      </c>
      <c r="AF1113" s="401" t="n">
        <v>27</v>
      </c>
      <c r="AG1113" s="401" t="n">
        <v>28</v>
      </c>
      <c r="AH1113" s="401" t="n">
        <v>29</v>
      </c>
      <c r="AI1113" s="401" t="n">
        <v>30</v>
      </c>
      <c r="AJ1113" s="401" t="n">
        <v>31</v>
      </c>
      <c r="AK1113" s="401" t="n">
        <v>32</v>
      </c>
      <c r="AL1113" s="401" t="n">
        <v>33</v>
      </c>
      <c r="AM1113" s="401" t="n">
        <v>34</v>
      </c>
      <c r="AN1113" s="401" t="n">
        <v>35</v>
      </c>
      <c r="AO1113" s="401" t="n">
        <v>36</v>
      </c>
      <c r="AP1113" s="401" t="n">
        <v>37</v>
      </c>
      <c r="AQ1113" s="401" t="n">
        <v>38</v>
      </c>
      <c r="AR1113" s="401" t="n">
        <v>39</v>
      </c>
      <c r="AS1113" s="401" t="n">
        <v>40</v>
      </c>
      <c r="AT1113" s="401" t="n">
        <v>41</v>
      </c>
      <c r="AU1113" s="401" t="n">
        <v>42</v>
      </c>
      <c r="AV1113" s="401" t="n">
        <v>43</v>
      </c>
      <c r="AW1113" s="401" t="n">
        <v>44</v>
      </c>
      <c r="AX1113" s="401" t="n">
        <v>45</v>
      </c>
      <c r="AY1113" s="401" t="n">
        <v>46</v>
      </c>
      <c r="AZ1113" s="401" t="n">
        <v>47</v>
      </c>
      <c r="BA1113" s="401" t="n">
        <v>48</v>
      </c>
      <c r="BB1113" s="401" t="n">
        <v>49</v>
      </c>
      <c r="BC1113" s="401" t="n">
        <v>50</v>
      </c>
      <c r="BD1113" s="401" t="n">
        <v>51</v>
      </c>
      <c r="BE1113" s="401" t="n">
        <v>52</v>
      </c>
      <c r="BF1113" s="401" t="n">
        <v>53</v>
      </c>
      <c r="BG1113" s="401" t="n">
        <v>54</v>
      </c>
      <c r="BH1113" s="401" t="n">
        <v>55</v>
      </c>
      <c r="BI1113" s="401" t="n">
        <v>56</v>
      </c>
      <c r="BJ1113" s="401" t="n">
        <v>57</v>
      </c>
      <c r="BK1113" s="401" t="n">
        <v>58</v>
      </c>
      <c r="BL1113" s="401" t="n">
        <v>59</v>
      </c>
      <c r="BM1113" s="401" t="n">
        <v>60</v>
      </c>
      <c r="BN1113" s="401" t="n">
        <v>61</v>
      </c>
      <c r="BO1113" s="401" t="n">
        <v>62</v>
      </c>
      <c r="BP1113" s="401" t="n">
        <v>63</v>
      </c>
      <c r="BQ1113" s="401" t="n">
        <v>64</v>
      </c>
      <c r="BR1113" s="401" t="n">
        <v>65</v>
      </c>
      <c r="BS1113" s="401" t="n">
        <v>66</v>
      </c>
      <c r="BT1113" s="401" t="n">
        <v>67</v>
      </c>
      <c r="BU1113" s="401" t="n">
        <v>68</v>
      </c>
      <c r="BV1113" s="401" t="n">
        <v>69</v>
      </c>
      <c r="BW1113" s="401" t="n">
        <v>70</v>
      </c>
      <c r="BX1113" s="401" t="n">
        <v>71</v>
      </c>
      <c r="BY1113" s="401" t="n">
        <v>72</v>
      </c>
      <c r="BZ1113" s="401" t="n">
        <v>73</v>
      </c>
      <c r="CA1113" s="401" t="n">
        <v>74</v>
      </c>
      <c r="CB1113" s="401" t="n">
        <v>75</v>
      </c>
      <c r="CC1113" s="401" t="n">
        <v>76</v>
      </c>
      <c r="CD1113" s="401" t="n">
        <v>77</v>
      </c>
      <c r="CE1113" s="401" t="n">
        <v>78</v>
      </c>
      <c r="CF1113" s="401" t="n">
        <v>79</v>
      </c>
      <c r="CG1113" s="401" t="n">
        <v>80</v>
      </c>
      <c r="CH1113" s="401" t="n">
        <v>81</v>
      </c>
      <c r="CI1113" s="401" t="n">
        <v>82</v>
      </c>
      <c r="CJ1113" s="401" t="n">
        <v>83</v>
      </c>
      <c r="CK1113" s="401" t="n">
        <v>84</v>
      </c>
      <c r="CL1113" s="401" t="n">
        <v>85</v>
      </c>
      <c r="CM1113" s="401" t="n">
        <v>86</v>
      </c>
      <c r="CN1113" s="401" t="n">
        <v>87</v>
      </c>
      <c r="CO1113" s="401" t="n">
        <v>88</v>
      </c>
      <c r="CP1113" s="401" t="n">
        <v>89</v>
      </c>
      <c r="CQ1113" s="401" t="n">
        <v>90</v>
      </c>
      <c r="CR1113" s="401" t="n">
        <v>91</v>
      </c>
      <c r="CS1113" s="401" t="n">
        <v>92</v>
      </c>
      <c r="CT1113" s="401" t="n">
        <v>93</v>
      </c>
      <c r="CU1113" s="401" t="n">
        <v>94</v>
      </c>
      <c r="CV1113" s="401" t="n">
        <v>95</v>
      </c>
      <c r="CW1113" s="401" t="n">
        <v>96</v>
      </c>
      <c r="CX1113" s="401" t="n">
        <v>97</v>
      </c>
      <c r="CY1113" s="401" t="n">
        <v>98</v>
      </c>
      <c r="CZ1113" s="401" t="n">
        <v>99</v>
      </c>
      <c r="DA1113" s="401" t="n">
        <v>100</v>
      </c>
      <c r="DB1113" s="401" t="n">
        <v>101</v>
      </c>
      <c r="DC1113" s="401" t="n">
        <v>102</v>
      </c>
      <c r="DD1113" s="401" t="n">
        <v>103</v>
      </c>
      <c r="DE1113" s="401" t="n">
        <v>104</v>
      </c>
      <c r="DF1113" s="401" t="n">
        <v>105</v>
      </c>
      <c r="DG1113" s="401" t="n">
        <v>106</v>
      </c>
      <c r="DH1113" s="401" t="n">
        <v>107</v>
      </c>
      <c r="DI1113" s="401" t="n">
        <v>108</v>
      </c>
      <c r="DJ1113" s="401" t="n">
        <v>109</v>
      </c>
      <c r="DK1113" s="401" t="n">
        <v>110</v>
      </c>
      <c r="DL1113" s="401" t="n">
        <v>111</v>
      </c>
      <c r="DM1113" s="401" t="n">
        <v>112</v>
      </c>
      <c r="DN1113" s="401" t="n">
        <v>113</v>
      </c>
      <c r="DO1113" s="401" t="n">
        <v>114</v>
      </c>
      <c r="DP1113" s="401" t="n">
        <v>115</v>
      </c>
      <c r="DQ1113" s="401" t="n">
        <v>116</v>
      </c>
      <c r="DR1113" s="401" t="n">
        <v>117</v>
      </c>
      <c r="DS1113" s="401" t="n">
        <v>118</v>
      </c>
      <c r="DT1113" s="401" t="n">
        <v>119</v>
      </c>
      <c r="DU1113" s="401" t="n">
        <v>120</v>
      </c>
      <c r="DV1113" s="401" t="n">
        <v>121</v>
      </c>
      <c r="DW1113" s="401" t="n">
        <v>122</v>
      </c>
      <c r="DX1113" s="401" t="n">
        <v>123</v>
      </c>
      <c r="DY1113" s="401" t="n">
        <v>124</v>
      </c>
      <c r="DZ1113" s="401" t="n">
        <v>125</v>
      </c>
      <c r="EA1113" s="401" t="n">
        <v>126</v>
      </c>
      <c r="EB1113" s="401" t="n">
        <v>127</v>
      </c>
      <c r="EC1113" s="401" t="n">
        <v>128</v>
      </c>
      <c r="ED1113" s="401" t="n">
        <v>129</v>
      </c>
      <c r="EE1113" s="401" t="n">
        <v>130</v>
      </c>
      <c r="EF1113" s="401" t="n">
        <v>131</v>
      </c>
      <c r="EG1113" s="401" t="n">
        <v>132</v>
      </c>
      <c r="EH1113" s="401" t="n">
        <v>133</v>
      </c>
      <c r="EI1113" s="401" t="n">
        <v>134</v>
      </c>
      <c r="EJ1113" s="401" t="n">
        <v>135</v>
      </c>
      <c r="EK1113" s="401" t="n">
        <v>136</v>
      </c>
      <c r="EL1113" s="401" t="n">
        <v>137</v>
      </c>
      <c r="EM1113" s="401" t="n">
        <v>138</v>
      </c>
      <c r="EN1113" s="401" t="n">
        <v>139</v>
      </c>
      <c r="EO1113" s="401" t="n">
        <v>140</v>
      </c>
      <c r="EP1113" s="401" t="n">
        <v>141</v>
      </c>
      <c r="EQ1113" s="401" t="n">
        <v>142</v>
      </c>
      <c r="ER1113" s="401" t="n">
        <v>143</v>
      </c>
      <c r="ES1113" s="401" t="n">
        <v>144</v>
      </c>
      <c r="ET1113" s="401" t="n">
        <v>145</v>
      </c>
      <c r="EU1113" s="401" t="n">
        <v>146</v>
      </c>
      <c r="EV1113" s="401" t="n">
        <v>147</v>
      </c>
      <c r="EW1113" s="401" t="n">
        <v>148</v>
      </c>
      <c r="EX1113" s="401" t="n">
        <v>149</v>
      </c>
      <c r="EY1113" s="401" t="n">
        <v>150</v>
      </c>
      <c r="EZ1113" s="401" t="n">
        <v>151</v>
      </c>
      <c r="FA1113" s="401" t="n">
        <v>152</v>
      </c>
      <c r="FB1113" s="401" t="n">
        <v>153</v>
      </c>
      <c r="FC1113" s="401" t="n">
        <v>154</v>
      </c>
      <c r="FD1113" s="401" t="n">
        <v>155</v>
      </c>
      <c r="FE1113" s="401" t="n">
        <v>156</v>
      </c>
      <c r="FF1113" s="401" t="n">
        <v>157</v>
      </c>
      <c r="FG1113" s="401" t="n">
        <v>158</v>
      </c>
      <c r="FH1113" s="401" t="n">
        <v>159</v>
      </c>
      <c r="FI1113" s="401" t="n">
        <v>160</v>
      </c>
      <c r="FJ1113" s="401" t="n">
        <v>161</v>
      </c>
      <c r="FK1113" s="401" t="n">
        <v>162</v>
      </c>
      <c r="FL1113" s="401" t="n">
        <v>163</v>
      </c>
      <c r="FM1113" s="401" t="n">
        <v>164</v>
      </c>
      <c r="FN1113" s="401" t="n">
        <v>165</v>
      </c>
      <c r="FO1113" s="401" t="n">
        <v>166</v>
      </c>
      <c r="FP1113" s="401" t="n">
        <v>167</v>
      </c>
      <c r="FQ1113" s="401" t="n">
        <v>168</v>
      </c>
      <c r="FR1113" s="401" t="n">
        <v>169</v>
      </c>
      <c r="FS1113" s="401" t="n">
        <v>170</v>
      </c>
      <c r="FT1113" s="401" t="n">
        <v>171</v>
      </c>
      <c r="FU1113" s="401" t="n">
        <v>172</v>
      </c>
      <c r="FV1113" s="401" t="n">
        <v>173</v>
      </c>
      <c r="FW1113" s="401" t="n">
        <v>174</v>
      </c>
      <c r="FX1113" s="401" t="n">
        <v>175</v>
      </c>
      <c r="FY1113" s="401" t="n">
        <v>176</v>
      </c>
      <c r="FZ1113" s="401" t="n">
        <v>177</v>
      </c>
      <c r="GA1113" s="401" t="n">
        <v>178</v>
      </c>
      <c r="GB1113" s="401" t="n">
        <v>179</v>
      </c>
      <c r="GC1113" s="401" t="n">
        <v>180</v>
      </c>
      <c r="GD1113" s="401" t="n">
        <v>181</v>
      </c>
      <c r="GE1113" s="401" t="n">
        <v>182</v>
      </c>
      <c r="GF1113" s="401" t="n">
        <v>183</v>
      </c>
      <c r="GG1113" s="401" t="n">
        <v>184</v>
      </c>
      <c r="GH1113" s="401" t="n">
        <v>185</v>
      </c>
      <c r="GI1113" s="401" t="n">
        <v>186</v>
      </c>
      <c r="GJ1113" s="401" t="n">
        <v>187</v>
      </c>
      <c r="GK1113" s="401" t="n">
        <v>188</v>
      </c>
      <c r="GL1113" s="401" t="n">
        <v>189</v>
      </c>
      <c r="GM1113" s="401" t="n">
        <v>190</v>
      </c>
      <c r="GN1113" s="401" t="n">
        <v>191</v>
      </c>
      <c r="GO1113" s="401" t="n">
        <v>192</v>
      </c>
      <c r="GP1113" s="401" t="n">
        <v>193</v>
      </c>
      <c r="GQ1113" s="401" t="n">
        <v>194</v>
      </c>
      <c r="GR1113" s="401" t="n">
        <v>195</v>
      </c>
      <c r="GS1113" s="401" t="n">
        <v>196</v>
      </c>
      <c r="GT1113" s="401" t="n">
        <v>197</v>
      </c>
      <c r="GU1113" s="401" t="n">
        <v>198</v>
      </c>
      <c r="GV1113" s="401" t="n">
        <v>199</v>
      </c>
      <c r="GW1113" s="401" t="n">
        <v>200</v>
      </c>
      <c r="GX1113" s="401" t="n">
        <v>201</v>
      </c>
      <c r="GY1113" s="401" t="n">
        <v>202</v>
      </c>
      <c r="GZ1113" s="401" t="n">
        <v>203</v>
      </c>
      <c r="HA1113" s="401" t="n">
        <v>204</v>
      </c>
      <c r="HB1113" s="401" t="n">
        <v>205</v>
      </c>
      <c r="HC1113" s="401" t="n">
        <v>206</v>
      </c>
      <c r="HD1113" s="401" t="n">
        <v>207</v>
      </c>
      <c r="HE1113" s="401" t="n">
        <v>208</v>
      </c>
      <c r="HF1113" s="401" t="n">
        <v>209</v>
      </c>
      <c r="HG1113" s="401" t="n">
        <v>210</v>
      </c>
      <c r="HH1113" s="401" t="n">
        <v>211</v>
      </c>
      <c r="HI1113" s="401" t="n">
        <v>212</v>
      </c>
      <c r="HJ1113" s="401" t="n">
        <v>213</v>
      </c>
      <c r="HK1113" s="401" t="n">
        <v>214</v>
      </c>
      <c r="HL1113" s="401" t="n">
        <v>215</v>
      </c>
      <c r="HM1113" s="401" t="n">
        <v>216</v>
      </c>
      <c r="HN1113" s="401" t="n">
        <v>217</v>
      </c>
      <c r="HO1113" s="401" t="n">
        <v>218</v>
      </c>
      <c r="HP1113" s="401" t="n">
        <v>219</v>
      </c>
      <c r="HQ1113" s="401" t="n">
        <v>220</v>
      </c>
      <c r="HR1113" s="401" t="n">
        <v>221</v>
      </c>
      <c r="HS1113" s="401" t="n">
        <v>222</v>
      </c>
      <c r="HT1113" s="401" t="n">
        <v>223</v>
      </c>
      <c r="HU1113" s="401" t="n">
        <v>224</v>
      </c>
      <c r="HV1113" s="401" t="n">
        <v>225</v>
      </c>
    </row>
    <row r="1114" customFormat="false" ht="12.75" hidden="false" customHeight="false" outlineLevel="0" collapsed="false">
      <c r="E1114" s="444" t="s">
        <v>225</v>
      </c>
      <c r="F1114" s="401" t="n">
        <v>164</v>
      </c>
      <c r="G1114" s="401" t="n">
        <v>79</v>
      </c>
      <c r="H1114" s="401" t="n">
        <v>135</v>
      </c>
      <c r="I1114" s="401" t="n">
        <v>41</v>
      </c>
      <c r="J1114" s="401" t="n">
        <v>168</v>
      </c>
      <c r="K1114" s="401" t="n">
        <v>214</v>
      </c>
      <c r="L1114" s="401" t="n">
        <v>29</v>
      </c>
      <c r="M1114" s="401" t="n">
        <v>85</v>
      </c>
      <c r="N1114" s="401" t="n">
        <v>130</v>
      </c>
      <c r="O1114" s="401" t="n">
        <v>62</v>
      </c>
      <c r="P1114" s="401" t="n">
        <v>128</v>
      </c>
      <c r="Q1114" s="401" t="n">
        <v>201</v>
      </c>
      <c r="R1114" s="401" t="n">
        <v>221</v>
      </c>
      <c r="S1114" s="401" t="n">
        <v>142</v>
      </c>
      <c r="T1114" s="401" t="n">
        <v>2</v>
      </c>
      <c r="U1114" s="401" t="n">
        <v>182</v>
      </c>
      <c r="V1114" s="401" t="n">
        <v>56</v>
      </c>
      <c r="W1114" s="401" t="n">
        <v>31</v>
      </c>
      <c r="X1114" s="401" t="n">
        <v>197</v>
      </c>
      <c r="Y1114" s="401" t="n">
        <v>192</v>
      </c>
      <c r="Z1114" s="401" t="n">
        <v>103</v>
      </c>
      <c r="AA1114" s="401" t="n">
        <v>100</v>
      </c>
      <c r="AB1114" s="401" t="n">
        <v>81</v>
      </c>
      <c r="AC1114" s="401" t="n">
        <v>188</v>
      </c>
      <c r="AD1114" s="401" t="n">
        <v>86</v>
      </c>
      <c r="AE1114" s="401" t="n">
        <v>75</v>
      </c>
      <c r="AF1114" s="401" t="n">
        <v>50</v>
      </c>
      <c r="AG1114" s="401" t="n">
        <v>220</v>
      </c>
      <c r="AH1114" s="401" t="n">
        <v>68</v>
      </c>
      <c r="AI1114" s="401" t="n">
        <v>179</v>
      </c>
      <c r="AJ1114" s="401" t="n">
        <v>99</v>
      </c>
      <c r="AK1114" s="401" t="n">
        <v>203</v>
      </c>
      <c r="AL1114" s="401" t="n">
        <v>172</v>
      </c>
      <c r="AM1114" s="401" t="n">
        <v>61</v>
      </c>
      <c r="AN1114" s="401" t="n">
        <v>186</v>
      </c>
      <c r="AO1114" s="401" t="n">
        <v>119</v>
      </c>
      <c r="AP1114" s="401" t="n">
        <v>58</v>
      </c>
      <c r="AQ1114" s="401" t="n">
        <v>204</v>
      </c>
      <c r="AR1114" s="401" t="n">
        <v>178</v>
      </c>
      <c r="AS1114" s="401" t="n">
        <v>131</v>
      </c>
      <c r="AT1114" s="401" t="n">
        <v>162</v>
      </c>
      <c r="AU1114" s="401" t="n">
        <v>149</v>
      </c>
      <c r="AV1114" s="401" t="n">
        <v>136</v>
      </c>
      <c r="AW1114" s="401" t="n">
        <v>126</v>
      </c>
      <c r="AX1114" s="401" t="n">
        <v>123</v>
      </c>
      <c r="AY1114" s="401" t="n">
        <v>139</v>
      </c>
      <c r="AZ1114" s="401" t="n">
        <v>114</v>
      </c>
      <c r="BA1114" s="401" t="n">
        <v>25</v>
      </c>
      <c r="BB1114" s="401" t="n">
        <v>28</v>
      </c>
      <c r="BC1114" s="401" t="n">
        <v>97</v>
      </c>
      <c r="BD1114" s="401" t="n">
        <v>219</v>
      </c>
      <c r="BE1114" s="401" t="n">
        <v>91</v>
      </c>
      <c r="BF1114" s="401" t="n">
        <v>202</v>
      </c>
      <c r="BG1114" s="401" t="n">
        <v>176</v>
      </c>
      <c r="BH1114" s="401" t="n">
        <v>224</v>
      </c>
      <c r="BI1114" s="401" t="n">
        <v>20</v>
      </c>
      <c r="BJ1114" s="401" t="n">
        <v>73</v>
      </c>
      <c r="BK1114" s="401" t="n">
        <v>96</v>
      </c>
      <c r="BL1114" s="401" t="n">
        <v>7</v>
      </c>
      <c r="BM1114" s="401" t="n">
        <v>167</v>
      </c>
      <c r="BN1114" s="401" t="n">
        <v>223</v>
      </c>
      <c r="BO1114" s="401" t="n">
        <v>206</v>
      </c>
      <c r="BP1114" s="401" t="n">
        <v>124</v>
      </c>
      <c r="BQ1114" s="401" t="n">
        <v>218</v>
      </c>
      <c r="BR1114" s="401" t="n">
        <v>118</v>
      </c>
      <c r="BS1114" s="401" t="n">
        <v>148</v>
      </c>
      <c r="BT1114" s="401" t="n">
        <v>190</v>
      </c>
      <c r="BU1114" s="401" t="n">
        <v>104</v>
      </c>
      <c r="BV1114" s="401" t="n">
        <v>153</v>
      </c>
      <c r="BW1114" s="401" t="n">
        <v>122</v>
      </c>
      <c r="BX1114" s="401" t="n">
        <v>80</v>
      </c>
      <c r="BY1114" s="401" t="n">
        <v>173</v>
      </c>
      <c r="BZ1114" s="401" t="n">
        <v>127</v>
      </c>
      <c r="CA1114" s="401" t="n">
        <v>147</v>
      </c>
      <c r="CB1114" s="401" t="n">
        <v>18</v>
      </c>
      <c r="CC1114" s="401" t="n">
        <v>150</v>
      </c>
      <c r="CD1114" s="401" t="n">
        <v>59</v>
      </c>
      <c r="CE1114" s="401" t="n">
        <v>161</v>
      </c>
      <c r="CF1114" s="401" t="n">
        <v>166</v>
      </c>
      <c r="CG1114" s="401" t="n">
        <v>26</v>
      </c>
      <c r="CH1114" s="401" t="n">
        <v>125</v>
      </c>
      <c r="CI1114" s="401" t="n">
        <v>98</v>
      </c>
      <c r="CJ1114" s="401" t="n">
        <v>199</v>
      </c>
      <c r="CK1114" s="401" t="n">
        <v>12</v>
      </c>
      <c r="CL1114" s="401" t="n">
        <v>33</v>
      </c>
      <c r="CM1114" s="401" t="n">
        <v>40</v>
      </c>
      <c r="CN1114" s="401" t="n">
        <v>159</v>
      </c>
      <c r="CO1114" s="401" t="n">
        <v>144</v>
      </c>
      <c r="CP1114" s="401" t="n">
        <v>5</v>
      </c>
      <c r="CQ1114" s="401" t="n">
        <v>77</v>
      </c>
      <c r="CR1114" s="401" t="n">
        <v>107</v>
      </c>
      <c r="CS1114" s="401" t="n">
        <v>3</v>
      </c>
      <c r="CT1114" s="401" t="n">
        <v>170</v>
      </c>
      <c r="CU1114" s="401" t="n">
        <v>45</v>
      </c>
      <c r="CV1114" s="401" t="n">
        <v>212</v>
      </c>
      <c r="CW1114" s="401" t="n">
        <v>169</v>
      </c>
      <c r="CX1114" s="401" t="n">
        <v>110</v>
      </c>
      <c r="CY1114" s="401" t="n">
        <v>82</v>
      </c>
      <c r="CZ1114" s="401" t="n">
        <v>217</v>
      </c>
      <c r="DA1114" s="401" t="n">
        <v>14</v>
      </c>
      <c r="DB1114" s="401" t="n">
        <v>92</v>
      </c>
      <c r="DC1114" s="401" t="n">
        <v>155</v>
      </c>
      <c r="DD1114" s="401" t="n">
        <v>207</v>
      </c>
      <c r="DE1114" s="401" t="n">
        <v>43</v>
      </c>
      <c r="DF1114" s="401" t="n">
        <v>66</v>
      </c>
      <c r="DG1114" s="401" t="n">
        <v>94</v>
      </c>
      <c r="DH1114" s="401" t="n">
        <v>225</v>
      </c>
      <c r="DI1114" s="401" t="n">
        <v>10</v>
      </c>
      <c r="DJ1114" s="401" t="n">
        <v>193</v>
      </c>
      <c r="DK1114" s="401" t="n">
        <v>171</v>
      </c>
      <c r="DL1114" s="401" t="n">
        <v>132</v>
      </c>
      <c r="DM1114" s="401" t="n">
        <v>90</v>
      </c>
      <c r="DN1114" s="401" t="n">
        <v>105</v>
      </c>
      <c r="DO1114" s="401" t="n">
        <v>187</v>
      </c>
      <c r="DP1114" s="401" t="n">
        <v>83</v>
      </c>
      <c r="DQ1114" s="401" t="n">
        <v>129</v>
      </c>
      <c r="DR1114" s="401" t="n">
        <v>175</v>
      </c>
      <c r="DS1114" s="401" t="n">
        <v>67</v>
      </c>
      <c r="DT1114" s="401" t="n">
        <v>210</v>
      </c>
      <c r="DU1114" s="401" t="n">
        <v>213</v>
      </c>
      <c r="DV1114" s="401" t="n">
        <v>55</v>
      </c>
      <c r="DW1114" s="401" t="n">
        <v>174</v>
      </c>
      <c r="DX1114" s="401" t="n">
        <v>37</v>
      </c>
      <c r="DY1114" s="401" t="n">
        <v>13</v>
      </c>
      <c r="DZ1114" s="401" t="n">
        <v>64</v>
      </c>
      <c r="EA1114" s="401" t="n">
        <v>49</v>
      </c>
      <c r="EB1114" s="401" t="n">
        <v>163</v>
      </c>
      <c r="EC1114" s="401" t="n">
        <v>184</v>
      </c>
      <c r="ED1114" s="401" t="n">
        <v>72</v>
      </c>
      <c r="EE1114" s="401" t="n">
        <v>116</v>
      </c>
      <c r="EF1114" s="401" t="n">
        <v>108</v>
      </c>
      <c r="EG1114" s="401" t="n">
        <v>63</v>
      </c>
      <c r="EH1114" s="401" t="n">
        <v>181</v>
      </c>
      <c r="EI1114" s="401" t="n">
        <v>93</v>
      </c>
      <c r="EJ1114" s="401" t="n">
        <v>47</v>
      </c>
      <c r="EK1114" s="401" t="n">
        <v>9</v>
      </c>
      <c r="EL1114" s="401" t="n">
        <v>4</v>
      </c>
      <c r="EM1114" s="401" t="n">
        <v>11</v>
      </c>
      <c r="EN1114" s="401" t="n">
        <v>113</v>
      </c>
      <c r="EO1114" s="401" t="n">
        <v>51</v>
      </c>
      <c r="EP1114" s="401" t="n">
        <v>54</v>
      </c>
      <c r="EQ1114" s="401" t="n">
        <v>196</v>
      </c>
      <c r="ER1114" s="401" t="n">
        <v>35</v>
      </c>
      <c r="ES1114" s="401" t="n">
        <v>17</v>
      </c>
      <c r="ET1114" s="401" t="n">
        <v>57</v>
      </c>
      <c r="EU1114" s="401" t="n">
        <v>109</v>
      </c>
      <c r="EV1114" s="401" t="n">
        <v>211</v>
      </c>
      <c r="EW1114" s="401" t="n">
        <v>200</v>
      </c>
      <c r="EX1114" s="401" t="n">
        <v>42</v>
      </c>
      <c r="EY1114" s="401" t="n">
        <v>157</v>
      </c>
      <c r="EZ1114" s="401" t="n">
        <v>39</v>
      </c>
      <c r="FA1114" s="401" t="n">
        <v>1</v>
      </c>
      <c r="FB1114" s="401" t="n">
        <v>70</v>
      </c>
      <c r="FC1114" s="401" t="n">
        <v>151</v>
      </c>
      <c r="FD1114" s="401" t="n">
        <v>6</v>
      </c>
      <c r="FE1114" s="401" t="n">
        <v>160</v>
      </c>
      <c r="FF1114" s="401" t="n">
        <v>140</v>
      </c>
      <c r="FG1114" s="401" t="n">
        <v>165</v>
      </c>
      <c r="FH1114" s="401" t="n">
        <v>53</v>
      </c>
      <c r="FI1114" s="401" t="n">
        <v>69</v>
      </c>
      <c r="FJ1114" s="401" t="n">
        <v>120</v>
      </c>
      <c r="FK1114" s="401" t="n">
        <v>215</v>
      </c>
      <c r="FL1114" s="401" t="n">
        <v>189</v>
      </c>
      <c r="FM1114" s="401" t="n">
        <v>88</v>
      </c>
      <c r="FN1114" s="401" t="n">
        <v>146</v>
      </c>
      <c r="FO1114" s="401" t="n">
        <v>38</v>
      </c>
      <c r="FP1114" s="401" t="n">
        <v>34</v>
      </c>
      <c r="FQ1114" s="401" t="n">
        <v>27</v>
      </c>
      <c r="FR1114" s="401" t="n">
        <v>101</v>
      </c>
      <c r="FS1114" s="401" t="n">
        <v>183</v>
      </c>
      <c r="FT1114" s="401" t="n">
        <v>133</v>
      </c>
      <c r="FU1114" s="401" t="n">
        <v>141</v>
      </c>
      <c r="FV1114" s="401" t="n">
        <v>24</v>
      </c>
      <c r="FW1114" s="401" t="n">
        <v>111</v>
      </c>
      <c r="FX1114" s="401" t="n">
        <v>209</v>
      </c>
      <c r="FY1114" s="401" t="n">
        <v>95</v>
      </c>
      <c r="FZ1114" s="401" t="n">
        <v>143</v>
      </c>
      <c r="GA1114" s="401" t="n">
        <v>222</v>
      </c>
      <c r="GB1114" s="401" t="n">
        <v>21</v>
      </c>
      <c r="GC1114" s="401" t="n">
        <v>71</v>
      </c>
      <c r="GD1114" s="401" t="n">
        <v>185</v>
      </c>
      <c r="GE1114" s="401" t="n">
        <v>134</v>
      </c>
      <c r="GF1114" s="401" t="n">
        <v>152</v>
      </c>
      <c r="GG1114" s="401" t="n">
        <v>106</v>
      </c>
      <c r="GH1114" s="401" t="n">
        <v>137</v>
      </c>
      <c r="GI1114" s="401" t="n">
        <v>78</v>
      </c>
      <c r="GJ1114" s="401" t="n">
        <v>65</v>
      </c>
      <c r="GK1114" s="401" t="n">
        <v>191</v>
      </c>
      <c r="GL1114" s="401" t="n">
        <v>216</v>
      </c>
      <c r="GM1114" s="401" t="n">
        <v>158</v>
      </c>
      <c r="GN1114" s="401" t="n">
        <v>205</v>
      </c>
      <c r="GO1114" s="401" t="n">
        <v>30</v>
      </c>
      <c r="GP1114" s="401" t="n">
        <v>115</v>
      </c>
      <c r="GQ1114" s="401" t="n">
        <v>46</v>
      </c>
      <c r="GR1114" s="401" t="n">
        <v>74</v>
      </c>
      <c r="GS1114" s="401" t="n">
        <v>22</v>
      </c>
      <c r="GT1114" s="401" t="n">
        <v>44</v>
      </c>
      <c r="GU1114" s="401" t="n">
        <v>177</v>
      </c>
      <c r="GV1114" s="401" t="n">
        <v>195</v>
      </c>
      <c r="GW1114" s="401" t="n">
        <v>52</v>
      </c>
      <c r="GX1114" s="401" t="n">
        <v>208</v>
      </c>
      <c r="GY1114" s="401" t="n">
        <v>194</v>
      </c>
      <c r="GZ1114" s="401" t="n">
        <v>16</v>
      </c>
      <c r="HA1114" s="401" t="n">
        <v>112</v>
      </c>
      <c r="HB1114" s="401" t="n">
        <v>117</v>
      </c>
      <c r="HC1114" s="401" t="n">
        <v>8</v>
      </c>
      <c r="HD1114" s="401" t="n">
        <v>15</v>
      </c>
      <c r="HE1114" s="401" t="n">
        <v>87</v>
      </c>
      <c r="HF1114" s="401" t="n">
        <v>198</v>
      </c>
      <c r="HG1114" s="401" t="n">
        <v>36</v>
      </c>
      <c r="HH1114" s="401" t="n">
        <v>84</v>
      </c>
      <c r="HI1114" s="401" t="n">
        <v>138</v>
      </c>
      <c r="HJ1114" s="401" t="n">
        <v>121</v>
      </c>
      <c r="HK1114" s="401" t="n">
        <v>145</v>
      </c>
      <c r="HL1114" s="401" t="n">
        <v>32</v>
      </c>
      <c r="HM1114" s="401" t="n">
        <v>48</v>
      </c>
      <c r="HN1114" s="401" t="n">
        <v>180</v>
      </c>
      <c r="HO1114" s="401" t="n">
        <v>19</v>
      </c>
      <c r="HP1114" s="401" t="n">
        <v>102</v>
      </c>
      <c r="HQ1114" s="401" t="n">
        <v>154</v>
      </c>
      <c r="HR1114" s="401" t="n">
        <v>60</v>
      </c>
      <c r="HS1114" s="401" t="n">
        <v>23</v>
      </c>
      <c r="HT1114" s="401" t="n">
        <v>89</v>
      </c>
      <c r="HU1114" s="401" t="n">
        <v>156</v>
      </c>
      <c r="HV1114" s="401" t="n">
        <v>76</v>
      </c>
    </row>
    <row r="1115" customFormat="false" ht="12.75" hidden="false" customHeight="false" outlineLevel="0" collapsed="false">
      <c r="E1115" s="444" t="s">
        <v>227</v>
      </c>
      <c r="F1115" s="401" t="n">
        <v>14</v>
      </c>
      <c r="G1115" s="401" t="n">
        <v>170</v>
      </c>
      <c r="H1115" s="401" t="n">
        <v>174</v>
      </c>
      <c r="I1115" s="401" t="n">
        <v>185</v>
      </c>
      <c r="J1115" s="401" t="n">
        <v>108</v>
      </c>
      <c r="K1115" s="401" t="n">
        <v>70</v>
      </c>
      <c r="L1115" s="401" t="n">
        <v>83</v>
      </c>
      <c r="M1115" s="401" t="n">
        <v>34</v>
      </c>
      <c r="N1115" s="401" t="n">
        <v>175</v>
      </c>
      <c r="O1115" s="401" t="n">
        <v>99</v>
      </c>
      <c r="P1115" s="401" t="n">
        <v>64</v>
      </c>
      <c r="Q1115" s="401" t="n">
        <v>213</v>
      </c>
      <c r="R1115" s="401" t="n">
        <v>112</v>
      </c>
      <c r="S1115" s="401" t="n">
        <v>27</v>
      </c>
      <c r="T1115" s="401" t="n">
        <v>201</v>
      </c>
      <c r="U1115" s="401" t="n">
        <v>110</v>
      </c>
      <c r="V1115" s="401" t="n">
        <v>25</v>
      </c>
      <c r="W1115" s="401" t="n">
        <v>159</v>
      </c>
      <c r="X1115" s="401" t="n">
        <v>78</v>
      </c>
      <c r="Y1115" s="401" t="n">
        <v>181</v>
      </c>
      <c r="Z1115" s="401" t="n">
        <v>188</v>
      </c>
      <c r="AA1115" s="401" t="n">
        <v>19</v>
      </c>
      <c r="AB1115" s="401" t="n">
        <v>79</v>
      </c>
      <c r="AC1115" s="401" t="n">
        <v>73</v>
      </c>
      <c r="AD1115" s="401" t="n">
        <v>22</v>
      </c>
      <c r="AE1115" s="401" t="n">
        <v>122</v>
      </c>
      <c r="AF1115" s="401" t="n">
        <v>93</v>
      </c>
      <c r="AG1115" s="401" t="n">
        <v>59</v>
      </c>
      <c r="AH1115" s="401" t="n">
        <v>207</v>
      </c>
      <c r="AI1115" s="401" t="n">
        <v>48</v>
      </c>
      <c r="AJ1115" s="401" t="n">
        <v>179</v>
      </c>
      <c r="AK1115" s="401" t="n">
        <v>24</v>
      </c>
      <c r="AL1115" s="401" t="n">
        <v>49</v>
      </c>
      <c r="AM1115" s="401" t="n">
        <v>80</v>
      </c>
      <c r="AN1115" s="401" t="n">
        <v>214</v>
      </c>
      <c r="AO1115" s="401" t="n">
        <v>118</v>
      </c>
      <c r="AP1115" s="401" t="n">
        <v>151</v>
      </c>
      <c r="AQ1115" s="401" t="n">
        <v>50</v>
      </c>
      <c r="AR1115" s="401" t="n">
        <v>96</v>
      </c>
      <c r="AS1115" s="401" t="n">
        <v>132</v>
      </c>
      <c r="AT1115" s="401" t="n">
        <v>209</v>
      </c>
      <c r="AU1115" s="401" t="n">
        <v>86</v>
      </c>
      <c r="AV1115" s="401" t="n">
        <v>76</v>
      </c>
      <c r="AW1115" s="401" t="n">
        <v>152</v>
      </c>
      <c r="AX1115" s="401" t="n">
        <v>136</v>
      </c>
      <c r="AY1115" s="401" t="n">
        <v>189</v>
      </c>
      <c r="AZ1115" s="401" t="n">
        <v>41</v>
      </c>
      <c r="BA1115" s="401" t="n">
        <v>46</v>
      </c>
      <c r="BB1115" s="401" t="n">
        <v>203</v>
      </c>
      <c r="BC1115" s="401" t="n">
        <v>161</v>
      </c>
      <c r="BD1115" s="401" t="n">
        <v>192</v>
      </c>
      <c r="BE1115" s="401" t="n">
        <v>116</v>
      </c>
      <c r="BF1115" s="401" t="n">
        <v>129</v>
      </c>
      <c r="BG1115" s="401" t="n">
        <v>92</v>
      </c>
      <c r="BH1115" s="401" t="n">
        <v>1</v>
      </c>
      <c r="BI1115" s="401" t="n">
        <v>195</v>
      </c>
      <c r="BJ1115" s="401" t="n">
        <v>10</v>
      </c>
      <c r="BK1115" s="401" t="n">
        <v>119</v>
      </c>
      <c r="BL1115" s="401" t="n">
        <v>100</v>
      </c>
      <c r="BM1115" s="401" t="n">
        <v>37</v>
      </c>
      <c r="BN1115" s="401" t="n">
        <v>198</v>
      </c>
      <c r="BO1115" s="401" t="n">
        <v>144</v>
      </c>
      <c r="BP1115" s="401" t="n">
        <v>167</v>
      </c>
      <c r="BQ1115" s="401" t="n">
        <v>150</v>
      </c>
      <c r="BR1115" s="401" t="n">
        <v>11</v>
      </c>
      <c r="BS1115" s="401" t="n">
        <v>153</v>
      </c>
      <c r="BT1115" s="401" t="n">
        <v>199</v>
      </c>
      <c r="BU1115" s="401" t="n">
        <v>142</v>
      </c>
      <c r="BV1115" s="401" t="n">
        <v>82</v>
      </c>
      <c r="BW1115" s="401" t="n">
        <v>138</v>
      </c>
      <c r="BX1115" s="401" t="n">
        <v>123</v>
      </c>
      <c r="BY1115" s="401" t="n">
        <v>168</v>
      </c>
      <c r="BZ1115" s="401" t="n">
        <v>42</v>
      </c>
      <c r="CA1115" s="401" t="n">
        <v>221</v>
      </c>
      <c r="CB1115" s="401" t="n">
        <v>141</v>
      </c>
      <c r="CC1115" s="401" t="n">
        <v>158</v>
      </c>
      <c r="CD1115" s="401" t="n">
        <v>131</v>
      </c>
      <c r="CE1115" s="401" t="n">
        <v>149</v>
      </c>
      <c r="CF1115" s="401" t="n">
        <v>143</v>
      </c>
      <c r="CG1115" s="401" t="n">
        <v>106</v>
      </c>
      <c r="CH1115" s="401" t="n">
        <v>45</v>
      </c>
      <c r="CI1115" s="401" t="n">
        <v>184</v>
      </c>
      <c r="CJ1115" s="401" t="n">
        <v>4</v>
      </c>
      <c r="CK1115" s="401" t="n">
        <v>222</v>
      </c>
      <c r="CL1115" s="401" t="n">
        <v>81</v>
      </c>
      <c r="CM1115" s="401" t="n">
        <v>68</v>
      </c>
      <c r="CN1115" s="401" t="n">
        <v>120</v>
      </c>
      <c r="CO1115" s="401" t="n">
        <v>57</v>
      </c>
      <c r="CP1115" s="401" t="n">
        <v>26</v>
      </c>
      <c r="CQ1115" s="401" t="n">
        <v>211</v>
      </c>
      <c r="CR1115" s="401" t="n">
        <v>145</v>
      </c>
      <c r="CS1115" s="401" t="n">
        <v>135</v>
      </c>
      <c r="CT1115" s="401" t="n">
        <v>65</v>
      </c>
      <c r="CU1115" s="401" t="n">
        <v>171</v>
      </c>
      <c r="CV1115" s="401" t="n">
        <v>156</v>
      </c>
      <c r="CW1115" s="401" t="n">
        <v>69</v>
      </c>
      <c r="CX1115" s="401" t="n">
        <v>186</v>
      </c>
      <c r="CY1115" s="401" t="n">
        <v>29</v>
      </c>
      <c r="CZ1115" s="401" t="n">
        <v>202</v>
      </c>
      <c r="DA1115" s="401" t="n">
        <v>182</v>
      </c>
      <c r="DB1115" s="401" t="n">
        <v>210</v>
      </c>
      <c r="DC1115" s="401" t="n">
        <v>28</v>
      </c>
      <c r="DD1115" s="401" t="n">
        <v>20</v>
      </c>
      <c r="DE1115" s="401" t="n">
        <v>223</v>
      </c>
      <c r="DF1115" s="401" t="n">
        <v>58</v>
      </c>
      <c r="DG1115" s="401" t="n">
        <v>113</v>
      </c>
      <c r="DH1115" s="401" t="n">
        <v>104</v>
      </c>
      <c r="DI1115" s="401" t="n">
        <v>32</v>
      </c>
      <c r="DJ1115" s="401" t="n">
        <v>177</v>
      </c>
      <c r="DK1115" s="401" t="n">
        <v>196</v>
      </c>
      <c r="DL1115" s="401" t="n">
        <v>7</v>
      </c>
      <c r="DM1115" s="401" t="n">
        <v>204</v>
      </c>
      <c r="DN1115" s="401" t="n">
        <v>15</v>
      </c>
      <c r="DO1115" s="401" t="n">
        <v>62</v>
      </c>
      <c r="DP1115" s="401" t="n">
        <v>109</v>
      </c>
      <c r="DQ1115" s="401" t="n">
        <v>130</v>
      </c>
      <c r="DR1115" s="401" t="n">
        <v>13</v>
      </c>
      <c r="DS1115" s="401" t="n">
        <v>140</v>
      </c>
      <c r="DT1115" s="401" t="n">
        <v>38</v>
      </c>
      <c r="DU1115" s="401" t="n">
        <v>87</v>
      </c>
      <c r="DV1115" s="401" t="n">
        <v>217</v>
      </c>
      <c r="DW1115" s="401" t="n">
        <v>101</v>
      </c>
      <c r="DX1115" s="401" t="n">
        <v>71</v>
      </c>
      <c r="DY1115" s="401" t="n">
        <v>91</v>
      </c>
      <c r="DZ1115" s="401" t="n">
        <v>164</v>
      </c>
      <c r="EA1115" s="401" t="n">
        <v>52</v>
      </c>
      <c r="EB1115" s="401" t="n">
        <v>115</v>
      </c>
      <c r="EC1115" s="401" t="n">
        <v>77</v>
      </c>
      <c r="ED1115" s="401" t="n">
        <v>125</v>
      </c>
      <c r="EE1115" s="401" t="n">
        <v>16</v>
      </c>
      <c r="EF1115" s="401" t="n">
        <v>2</v>
      </c>
      <c r="EG1115" s="401" t="n">
        <v>124</v>
      </c>
      <c r="EH1115" s="401" t="n">
        <v>147</v>
      </c>
      <c r="EI1115" s="401" t="n">
        <v>63</v>
      </c>
      <c r="EJ1115" s="401" t="n">
        <v>219</v>
      </c>
      <c r="EK1115" s="401" t="n">
        <v>43</v>
      </c>
      <c r="EL1115" s="401" t="n">
        <v>183</v>
      </c>
      <c r="EM1115" s="401" t="n">
        <v>137</v>
      </c>
      <c r="EN1115" s="401" t="n">
        <v>56</v>
      </c>
      <c r="EO1115" s="401" t="n">
        <v>173</v>
      </c>
      <c r="EP1115" s="401" t="n">
        <v>33</v>
      </c>
      <c r="EQ1115" s="401" t="n">
        <v>200</v>
      </c>
      <c r="ER1115" s="401" t="n">
        <v>225</v>
      </c>
      <c r="ES1115" s="401" t="n">
        <v>162</v>
      </c>
      <c r="ET1115" s="401" t="n">
        <v>133</v>
      </c>
      <c r="EU1115" s="401" t="n">
        <v>180</v>
      </c>
      <c r="EV1115" s="401" t="n">
        <v>60</v>
      </c>
      <c r="EW1115" s="401" t="n">
        <v>90</v>
      </c>
      <c r="EX1115" s="401" t="n">
        <v>155</v>
      </c>
      <c r="EY1115" s="401" t="n">
        <v>148</v>
      </c>
      <c r="EZ1115" s="401" t="n">
        <v>35</v>
      </c>
      <c r="FA1115" s="401" t="n">
        <v>36</v>
      </c>
      <c r="FB1115" s="401" t="n">
        <v>72</v>
      </c>
      <c r="FC1115" s="401" t="n">
        <v>107</v>
      </c>
      <c r="FD1115" s="401" t="n">
        <v>166</v>
      </c>
      <c r="FE1115" s="401" t="n">
        <v>17</v>
      </c>
      <c r="FF1115" s="401" t="n">
        <v>21</v>
      </c>
      <c r="FG1115" s="401" t="n">
        <v>114</v>
      </c>
      <c r="FH1115" s="401" t="n">
        <v>121</v>
      </c>
      <c r="FI1115" s="401" t="n">
        <v>191</v>
      </c>
      <c r="FJ1115" s="401" t="n">
        <v>165</v>
      </c>
      <c r="FK1115" s="401" t="n">
        <v>51</v>
      </c>
      <c r="FL1115" s="401" t="n">
        <v>117</v>
      </c>
      <c r="FM1115" s="401" t="n">
        <v>98</v>
      </c>
      <c r="FN1115" s="401" t="n">
        <v>8</v>
      </c>
      <c r="FO1115" s="401" t="n">
        <v>74</v>
      </c>
      <c r="FP1115" s="401" t="n">
        <v>85</v>
      </c>
      <c r="FQ1115" s="401" t="n">
        <v>157</v>
      </c>
      <c r="FR1115" s="401" t="n">
        <v>66</v>
      </c>
      <c r="FS1115" s="401" t="n">
        <v>139</v>
      </c>
      <c r="FT1115" s="401" t="n">
        <v>190</v>
      </c>
      <c r="FU1115" s="401" t="n">
        <v>220</v>
      </c>
      <c r="FV1115" s="401" t="n">
        <v>146</v>
      </c>
      <c r="FW1115" s="401" t="n">
        <v>208</v>
      </c>
      <c r="FX1115" s="401" t="n">
        <v>169</v>
      </c>
      <c r="FY1115" s="401" t="n">
        <v>88</v>
      </c>
      <c r="FZ1115" s="401" t="n">
        <v>160</v>
      </c>
      <c r="GA1115" s="401" t="n">
        <v>61</v>
      </c>
      <c r="GB1115" s="401" t="n">
        <v>95</v>
      </c>
      <c r="GC1115" s="401" t="n">
        <v>176</v>
      </c>
      <c r="GD1115" s="401" t="n">
        <v>154</v>
      </c>
      <c r="GE1115" s="401" t="n">
        <v>89</v>
      </c>
      <c r="GF1115" s="401" t="n">
        <v>97</v>
      </c>
      <c r="GG1115" s="401" t="n">
        <v>67</v>
      </c>
      <c r="GH1115" s="401" t="n">
        <v>31</v>
      </c>
      <c r="GI1115" s="401" t="n">
        <v>224</v>
      </c>
      <c r="GJ1115" s="401" t="n">
        <v>6</v>
      </c>
      <c r="GK1115" s="401" t="n">
        <v>194</v>
      </c>
      <c r="GL1115" s="401" t="n">
        <v>127</v>
      </c>
      <c r="GM1115" s="401" t="n">
        <v>163</v>
      </c>
      <c r="GN1115" s="401" t="n">
        <v>178</v>
      </c>
      <c r="GO1115" s="401" t="n">
        <v>55</v>
      </c>
      <c r="GP1115" s="401" t="n">
        <v>94</v>
      </c>
      <c r="GQ1115" s="401" t="n">
        <v>205</v>
      </c>
      <c r="GR1115" s="401" t="n">
        <v>44</v>
      </c>
      <c r="GS1115" s="401" t="n">
        <v>5</v>
      </c>
      <c r="GT1115" s="401" t="n">
        <v>39</v>
      </c>
      <c r="GU1115" s="401" t="n">
        <v>197</v>
      </c>
      <c r="GV1115" s="401" t="n">
        <v>103</v>
      </c>
      <c r="GW1115" s="401" t="n">
        <v>126</v>
      </c>
      <c r="GX1115" s="401" t="n">
        <v>12</v>
      </c>
      <c r="GY1115" s="401" t="n">
        <v>75</v>
      </c>
      <c r="GZ1115" s="401" t="n">
        <v>102</v>
      </c>
      <c r="HA1115" s="401" t="n">
        <v>40</v>
      </c>
      <c r="HB1115" s="401" t="n">
        <v>216</v>
      </c>
      <c r="HC1115" s="401" t="n">
        <v>105</v>
      </c>
      <c r="HD1115" s="401" t="n">
        <v>9</v>
      </c>
      <c r="HE1115" s="401" t="n">
        <v>54</v>
      </c>
      <c r="HF1115" s="401" t="n">
        <v>215</v>
      </c>
      <c r="HG1115" s="401" t="n">
        <v>3</v>
      </c>
      <c r="HH1115" s="401" t="n">
        <v>134</v>
      </c>
      <c r="HI1115" s="401" t="n">
        <v>53</v>
      </c>
      <c r="HJ1115" s="401" t="n">
        <v>30</v>
      </c>
      <c r="HK1115" s="401" t="n">
        <v>23</v>
      </c>
      <c r="HL1115" s="401" t="n">
        <v>111</v>
      </c>
      <c r="HM1115" s="401" t="n">
        <v>187</v>
      </c>
      <c r="HN1115" s="401" t="n">
        <v>218</v>
      </c>
      <c r="HO1115" s="401" t="n">
        <v>47</v>
      </c>
      <c r="HP1115" s="401" t="n">
        <v>172</v>
      </c>
      <c r="HQ1115" s="401" t="n">
        <v>84</v>
      </c>
      <c r="HR1115" s="401" t="n">
        <v>193</v>
      </c>
      <c r="HS1115" s="401" t="n">
        <v>18</v>
      </c>
      <c r="HT1115" s="401" t="n">
        <v>212</v>
      </c>
      <c r="HU1115" s="401" t="n">
        <v>128</v>
      </c>
      <c r="HV1115" s="401" t="n">
        <v>206</v>
      </c>
    </row>
    <row r="1117" customFormat="false" ht="12.75" hidden="false" customHeight="false" outlineLevel="0" collapsed="false">
      <c r="D1117" s="204" t="n">
        <v>226</v>
      </c>
      <c r="E1117" s="204" t="s">
        <v>250</v>
      </c>
    </row>
    <row r="1118" customFormat="false" ht="12.75" hidden="false" customHeight="false" outlineLevel="0" collapsed="false">
      <c r="E1118" s="444" t="s">
        <v>198</v>
      </c>
      <c r="F1118" s="401" t="n">
        <v>1</v>
      </c>
      <c r="G1118" s="401" t="n">
        <v>2</v>
      </c>
      <c r="H1118" s="401" t="n">
        <v>3</v>
      </c>
      <c r="I1118" s="401" t="n">
        <v>4</v>
      </c>
      <c r="J1118" s="401" t="n">
        <v>5</v>
      </c>
      <c r="K1118" s="401" t="n">
        <v>6</v>
      </c>
      <c r="L1118" s="401" t="n">
        <v>7</v>
      </c>
      <c r="M1118" s="401" t="n">
        <v>8</v>
      </c>
      <c r="N1118" s="401" t="n">
        <v>9</v>
      </c>
      <c r="O1118" s="401" t="n">
        <v>10</v>
      </c>
      <c r="P1118" s="401" t="n">
        <v>11</v>
      </c>
      <c r="Q1118" s="401" t="n">
        <v>12</v>
      </c>
      <c r="R1118" s="401" t="n">
        <v>13</v>
      </c>
      <c r="S1118" s="401" t="n">
        <v>14</v>
      </c>
      <c r="T1118" s="401" t="n">
        <v>15</v>
      </c>
      <c r="U1118" s="401" t="n">
        <v>16</v>
      </c>
      <c r="V1118" s="401" t="n">
        <v>17</v>
      </c>
      <c r="W1118" s="401" t="n">
        <v>18</v>
      </c>
      <c r="X1118" s="401" t="n">
        <v>19</v>
      </c>
      <c r="Y1118" s="401" t="n">
        <v>20</v>
      </c>
      <c r="Z1118" s="401" t="n">
        <v>21</v>
      </c>
      <c r="AA1118" s="401" t="n">
        <v>22</v>
      </c>
      <c r="AB1118" s="401" t="n">
        <v>23</v>
      </c>
      <c r="AC1118" s="401" t="n">
        <v>24</v>
      </c>
      <c r="AD1118" s="401" t="n">
        <v>25</v>
      </c>
      <c r="AE1118" s="401" t="n">
        <v>26</v>
      </c>
      <c r="AF1118" s="401" t="n">
        <v>27</v>
      </c>
      <c r="AG1118" s="401" t="n">
        <v>28</v>
      </c>
      <c r="AH1118" s="401" t="n">
        <v>29</v>
      </c>
      <c r="AI1118" s="401" t="n">
        <v>30</v>
      </c>
      <c r="AJ1118" s="401" t="n">
        <v>31</v>
      </c>
      <c r="AK1118" s="401" t="n">
        <v>32</v>
      </c>
      <c r="AL1118" s="401" t="n">
        <v>33</v>
      </c>
      <c r="AM1118" s="401" t="n">
        <v>34</v>
      </c>
      <c r="AN1118" s="401" t="n">
        <v>35</v>
      </c>
      <c r="AO1118" s="401" t="n">
        <v>36</v>
      </c>
      <c r="AP1118" s="401" t="n">
        <v>37</v>
      </c>
      <c r="AQ1118" s="401" t="n">
        <v>38</v>
      </c>
      <c r="AR1118" s="401" t="n">
        <v>39</v>
      </c>
      <c r="AS1118" s="401" t="n">
        <v>40</v>
      </c>
      <c r="AT1118" s="401" t="n">
        <v>41</v>
      </c>
      <c r="AU1118" s="401" t="n">
        <v>42</v>
      </c>
      <c r="AV1118" s="401" t="n">
        <v>43</v>
      </c>
      <c r="AW1118" s="401" t="n">
        <v>44</v>
      </c>
      <c r="AX1118" s="401" t="n">
        <v>45</v>
      </c>
      <c r="AY1118" s="401" t="n">
        <v>46</v>
      </c>
      <c r="AZ1118" s="401" t="n">
        <v>47</v>
      </c>
      <c r="BA1118" s="401" t="n">
        <v>48</v>
      </c>
      <c r="BB1118" s="401" t="n">
        <v>49</v>
      </c>
      <c r="BC1118" s="401" t="n">
        <v>50</v>
      </c>
      <c r="BD1118" s="401" t="n">
        <v>51</v>
      </c>
      <c r="BE1118" s="401" t="n">
        <v>52</v>
      </c>
      <c r="BF1118" s="401" t="n">
        <v>53</v>
      </c>
      <c r="BG1118" s="401" t="n">
        <v>54</v>
      </c>
      <c r="BH1118" s="401" t="n">
        <v>55</v>
      </c>
      <c r="BI1118" s="401" t="n">
        <v>56</v>
      </c>
      <c r="BJ1118" s="401" t="n">
        <v>57</v>
      </c>
      <c r="BK1118" s="401" t="n">
        <v>58</v>
      </c>
      <c r="BL1118" s="401" t="n">
        <v>59</v>
      </c>
      <c r="BM1118" s="401" t="n">
        <v>60</v>
      </c>
      <c r="BN1118" s="401" t="n">
        <v>61</v>
      </c>
      <c r="BO1118" s="401" t="n">
        <v>62</v>
      </c>
      <c r="BP1118" s="401" t="n">
        <v>63</v>
      </c>
      <c r="BQ1118" s="401" t="n">
        <v>64</v>
      </c>
      <c r="BR1118" s="401" t="n">
        <v>65</v>
      </c>
      <c r="BS1118" s="401" t="n">
        <v>66</v>
      </c>
      <c r="BT1118" s="401" t="n">
        <v>67</v>
      </c>
      <c r="BU1118" s="401" t="n">
        <v>68</v>
      </c>
      <c r="BV1118" s="401" t="n">
        <v>69</v>
      </c>
      <c r="BW1118" s="401" t="n">
        <v>70</v>
      </c>
      <c r="BX1118" s="401" t="n">
        <v>71</v>
      </c>
      <c r="BY1118" s="401" t="n">
        <v>72</v>
      </c>
      <c r="BZ1118" s="401" t="n">
        <v>73</v>
      </c>
      <c r="CA1118" s="401" t="n">
        <v>74</v>
      </c>
      <c r="CB1118" s="401" t="n">
        <v>75</v>
      </c>
      <c r="CC1118" s="401" t="n">
        <v>76</v>
      </c>
      <c r="CD1118" s="401" t="n">
        <v>77</v>
      </c>
      <c r="CE1118" s="401" t="n">
        <v>78</v>
      </c>
      <c r="CF1118" s="401" t="n">
        <v>79</v>
      </c>
      <c r="CG1118" s="401" t="n">
        <v>80</v>
      </c>
      <c r="CH1118" s="401" t="n">
        <v>81</v>
      </c>
      <c r="CI1118" s="401" t="n">
        <v>82</v>
      </c>
      <c r="CJ1118" s="401" t="n">
        <v>83</v>
      </c>
      <c r="CK1118" s="401" t="n">
        <v>84</v>
      </c>
      <c r="CL1118" s="401" t="n">
        <v>85</v>
      </c>
      <c r="CM1118" s="401" t="n">
        <v>86</v>
      </c>
      <c r="CN1118" s="401" t="n">
        <v>87</v>
      </c>
      <c r="CO1118" s="401" t="n">
        <v>88</v>
      </c>
      <c r="CP1118" s="401" t="n">
        <v>89</v>
      </c>
      <c r="CQ1118" s="401" t="n">
        <v>90</v>
      </c>
      <c r="CR1118" s="401" t="n">
        <v>91</v>
      </c>
      <c r="CS1118" s="401" t="n">
        <v>92</v>
      </c>
      <c r="CT1118" s="401" t="n">
        <v>93</v>
      </c>
      <c r="CU1118" s="401" t="n">
        <v>94</v>
      </c>
      <c r="CV1118" s="401" t="n">
        <v>95</v>
      </c>
      <c r="CW1118" s="401" t="n">
        <v>96</v>
      </c>
      <c r="CX1118" s="401" t="n">
        <v>97</v>
      </c>
      <c r="CY1118" s="401" t="n">
        <v>98</v>
      </c>
      <c r="CZ1118" s="401" t="n">
        <v>99</v>
      </c>
      <c r="DA1118" s="401" t="n">
        <v>100</v>
      </c>
      <c r="DB1118" s="401" t="n">
        <v>101</v>
      </c>
      <c r="DC1118" s="401" t="n">
        <v>102</v>
      </c>
      <c r="DD1118" s="401" t="n">
        <v>103</v>
      </c>
      <c r="DE1118" s="401" t="n">
        <v>104</v>
      </c>
      <c r="DF1118" s="401" t="n">
        <v>105</v>
      </c>
      <c r="DG1118" s="401" t="n">
        <v>106</v>
      </c>
      <c r="DH1118" s="401" t="n">
        <v>107</v>
      </c>
      <c r="DI1118" s="401" t="n">
        <v>108</v>
      </c>
      <c r="DJ1118" s="401" t="n">
        <v>109</v>
      </c>
      <c r="DK1118" s="401" t="n">
        <v>110</v>
      </c>
      <c r="DL1118" s="401" t="n">
        <v>111</v>
      </c>
      <c r="DM1118" s="401" t="n">
        <v>112</v>
      </c>
      <c r="DN1118" s="401" t="n">
        <v>113</v>
      </c>
      <c r="DO1118" s="401" t="n">
        <v>114</v>
      </c>
      <c r="DP1118" s="401" t="n">
        <v>115</v>
      </c>
      <c r="DQ1118" s="401" t="n">
        <v>116</v>
      </c>
      <c r="DR1118" s="401" t="n">
        <v>117</v>
      </c>
      <c r="DS1118" s="401" t="n">
        <v>118</v>
      </c>
      <c r="DT1118" s="401" t="n">
        <v>119</v>
      </c>
      <c r="DU1118" s="401" t="n">
        <v>120</v>
      </c>
      <c r="DV1118" s="401" t="n">
        <v>121</v>
      </c>
      <c r="DW1118" s="401" t="n">
        <v>122</v>
      </c>
      <c r="DX1118" s="401" t="n">
        <v>123</v>
      </c>
      <c r="DY1118" s="401" t="n">
        <v>124</v>
      </c>
      <c r="DZ1118" s="401" t="n">
        <v>125</v>
      </c>
      <c r="EA1118" s="401" t="n">
        <v>126</v>
      </c>
      <c r="EB1118" s="401" t="n">
        <v>127</v>
      </c>
      <c r="EC1118" s="401" t="n">
        <v>128</v>
      </c>
      <c r="ED1118" s="401" t="n">
        <v>129</v>
      </c>
      <c r="EE1118" s="401" t="n">
        <v>130</v>
      </c>
      <c r="EF1118" s="401" t="n">
        <v>131</v>
      </c>
      <c r="EG1118" s="401" t="n">
        <v>132</v>
      </c>
      <c r="EH1118" s="401" t="n">
        <v>133</v>
      </c>
      <c r="EI1118" s="401" t="n">
        <v>134</v>
      </c>
      <c r="EJ1118" s="401" t="n">
        <v>135</v>
      </c>
      <c r="EK1118" s="401" t="n">
        <v>136</v>
      </c>
      <c r="EL1118" s="401" t="n">
        <v>137</v>
      </c>
      <c r="EM1118" s="401" t="n">
        <v>138</v>
      </c>
      <c r="EN1118" s="401" t="n">
        <v>139</v>
      </c>
      <c r="EO1118" s="401" t="n">
        <v>140</v>
      </c>
      <c r="EP1118" s="401" t="n">
        <v>141</v>
      </c>
      <c r="EQ1118" s="401" t="n">
        <v>142</v>
      </c>
      <c r="ER1118" s="401" t="n">
        <v>143</v>
      </c>
      <c r="ES1118" s="401" t="n">
        <v>144</v>
      </c>
      <c r="ET1118" s="401" t="n">
        <v>145</v>
      </c>
      <c r="EU1118" s="401" t="n">
        <v>146</v>
      </c>
      <c r="EV1118" s="401" t="n">
        <v>147</v>
      </c>
      <c r="EW1118" s="401" t="n">
        <v>148</v>
      </c>
      <c r="EX1118" s="401" t="n">
        <v>149</v>
      </c>
      <c r="EY1118" s="401" t="n">
        <v>150</v>
      </c>
      <c r="EZ1118" s="401" t="n">
        <v>151</v>
      </c>
      <c r="FA1118" s="401" t="n">
        <v>152</v>
      </c>
      <c r="FB1118" s="401" t="n">
        <v>153</v>
      </c>
      <c r="FC1118" s="401" t="n">
        <v>154</v>
      </c>
      <c r="FD1118" s="401" t="n">
        <v>155</v>
      </c>
      <c r="FE1118" s="401" t="n">
        <v>156</v>
      </c>
      <c r="FF1118" s="401" t="n">
        <v>157</v>
      </c>
      <c r="FG1118" s="401" t="n">
        <v>158</v>
      </c>
      <c r="FH1118" s="401" t="n">
        <v>159</v>
      </c>
      <c r="FI1118" s="401" t="n">
        <v>160</v>
      </c>
      <c r="FJ1118" s="401" t="n">
        <v>161</v>
      </c>
      <c r="FK1118" s="401" t="n">
        <v>162</v>
      </c>
      <c r="FL1118" s="401" t="n">
        <v>163</v>
      </c>
      <c r="FM1118" s="401" t="n">
        <v>164</v>
      </c>
      <c r="FN1118" s="401" t="n">
        <v>165</v>
      </c>
      <c r="FO1118" s="401" t="n">
        <v>166</v>
      </c>
      <c r="FP1118" s="401" t="n">
        <v>167</v>
      </c>
      <c r="FQ1118" s="401" t="n">
        <v>168</v>
      </c>
      <c r="FR1118" s="401" t="n">
        <v>169</v>
      </c>
      <c r="FS1118" s="401" t="n">
        <v>170</v>
      </c>
      <c r="FT1118" s="401" t="n">
        <v>171</v>
      </c>
      <c r="FU1118" s="401" t="n">
        <v>172</v>
      </c>
      <c r="FV1118" s="401" t="n">
        <v>173</v>
      </c>
      <c r="FW1118" s="401" t="n">
        <v>174</v>
      </c>
      <c r="FX1118" s="401" t="n">
        <v>175</v>
      </c>
      <c r="FY1118" s="401" t="n">
        <v>176</v>
      </c>
      <c r="FZ1118" s="401" t="n">
        <v>177</v>
      </c>
      <c r="GA1118" s="401" t="n">
        <v>178</v>
      </c>
      <c r="GB1118" s="401" t="n">
        <v>179</v>
      </c>
      <c r="GC1118" s="401" t="n">
        <v>180</v>
      </c>
      <c r="GD1118" s="401" t="n">
        <v>181</v>
      </c>
      <c r="GE1118" s="401" t="n">
        <v>182</v>
      </c>
      <c r="GF1118" s="401" t="n">
        <v>183</v>
      </c>
      <c r="GG1118" s="401" t="n">
        <v>184</v>
      </c>
      <c r="GH1118" s="401" t="n">
        <v>185</v>
      </c>
      <c r="GI1118" s="401" t="n">
        <v>186</v>
      </c>
      <c r="GJ1118" s="401" t="n">
        <v>187</v>
      </c>
      <c r="GK1118" s="401" t="n">
        <v>188</v>
      </c>
      <c r="GL1118" s="401" t="n">
        <v>189</v>
      </c>
      <c r="GM1118" s="401" t="n">
        <v>190</v>
      </c>
      <c r="GN1118" s="401" t="n">
        <v>191</v>
      </c>
      <c r="GO1118" s="401" t="n">
        <v>192</v>
      </c>
      <c r="GP1118" s="401" t="n">
        <v>193</v>
      </c>
      <c r="GQ1118" s="401" t="n">
        <v>194</v>
      </c>
      <c r="GR1118" s="401" t="n">
        <v>195</v>
      </c>
      <c r="GS1118" s="401" t="n">
        <v>196</v>
      </c>
      <c r="GT1118" s="401" t="n">
        <v>197</v>
      </c>
      <c r="GU1118" s="401" t="n">
        <v>198</v>
      </c>
      <c r="GV1118" s="401" t="n">
        <v>199</v>
      </c>
      <c r="GW1118" s="401" t="n">
        <v>200</v>
      </c>
      <c r="GX1118" s="401" t="n">
        <v>201</v>
      </c>
      <c r="GY1118" s="401" t="n">
        <v>202</v>
      </c>
      <c r="GZ1118" s="401" t="n">
        <v>203</v>
      </c>
      <c r="HA1118" s="401" t="n">
        <v>204</v>
      </c>
      <c r="HB1118" s="401" t="n">
        <v>205</v>
      </c>
      <c r="HC1118" s="401" t="n">
        <v>206</v>
      </c>
      <c r="HD1118" s="401" t="n">
        <v>207</v>
      </c>
      <c r="HE1118" s="401" t="n">
        <v>208</v>
      </c>
      <c r="HF1118" s="401" t="n">
        <v>209</v>
      </c>
      <c r="HG1118" s="401" t="n">
        <v>210</v>
      </c>
      <c r="HH1118" s="401" t="n">
        <v>211</v>
      </c>
      <c r="HI1118" s="401" t="n">
        <v>212</v>
      </c>
      <c r="HJ1118" s="401" t="n">
        <v>213</v>
      </c>
      <c r="HK1118" s="401" t="n">
        <v>214</v>
      </c>
      <c r="HM1118" s="401" t="n">
        <v>215</v>
      </c>
      <c r="HN1118" s="401" t="n">
        <v>216</v>
      </c>
      <c r="HO1118" s="401" t="n">
        <v>217</v>
      </c>
      <c r="HP1118" s="401" t="n">
        <v>218</v>
      </c>
      <c r="HR1118" s="401" t="n">
        <v>219</v>
      </c>
      <c r="HS1118" s="401" t="n">
        <v>220</v>
      </c>
      <c r="HT1118" s="401" t="n">
        <v>221</v>
      </c>
      <c r="HU1118" s="401" t="n">
        <v>222</v>
      </c>
      <c r="HW1118" s="401" t="n">
        <v>223</v>
      </c>
      <c r="HX1118" s="401" t="n">
        <v>224</v>
      </c>
      <c r="HY1118" s="401" t="n">
        <v>225</v>
      </c>
      <c r="HZ1118" s="401" t="n">
        <v>226</v>
      </c>
    </row>
    <row r="1119" customFormat="false" ht="12.75" hidden="false" customHeight="false" outlineLevel="0" collapsed="false">
      <c r="E1119" s="444" t="s">
        <v>225</v>
      </c>
      <c r="F1119" s="401" t="n">
        <v>115</v>
      </c>
      <c r="G1119" s="401" t="n">
        <v>169</v>
      </c>
      <c r="H1119" s="401" t="n">
        <v>109</v>
      </c>
      <c r="I1119" s="401" t="n">
        <v>57</v>
      </c>
      <c r="J1119" s="401" t="n">
        <v>42</v>
      </c>
      <c r="K1119" s="401" t="n">
        <v>164</v>
      </c>
      <c r="L1119" s="401" t="n">
        <v>130</v>
      </c>
      <c r="M1119" s="401" t="n">
        <v>49</v>
      </c>
      <c r="N1119" s="401" t="n">
        <v>155</v>
      </c>
      <c r="O1119" s="401" t="n">
        <v>59</v>
      </c>
      <c r="P1119" s="401" t="n">
        <v>167</v>
      </c>
      <c r="Q1119" s="401" t="n">
        <v>154</v>
      </c>
      <c r="R1119" s="401" t="n">
        <v>85</v>
      </c>
      <c r="S1119" s="401" t="n">
        <v>77</v>
      </c>
      <c r="T1119" s="401" t="n">
        <v>13</v>
      </c>
      <c r="U1119" s="401" t="n">
        <v>110</v>
      </c>
      <c r="V1119" s="401" t="n">
        <v>84</v>
      </c>
      <c r="W1119" s="401" t="n">
        <v>120</v>
      </c>
      <c r="X1119" s="401" t="n">
        <v>22</v>
      </c>
      <c r="Y1119" s="401" t="n">
        <v>51</v>
      </c>
      <c r="Z1119" s="401" t="n">
        <v>124</v>
      </c>
      <c r="AA1119" s="401" t="n">
        <v>165</v>
      </c>
      <c r="AB1119" s="401" t="n">
        <v>205</v>
      </c>
      <c r="AC1119" s="401" t="n">
        <v>18</v>
      </c>
      <c r="AD1119" s="401" t="n">
        <v>152</v>
      </c>
      <c r="AE1119" s="401" t="n">
        <v>198</v>
      </c>
      <c r="AF1119" s="401" t="n">
        <v>128</v>
      </c>
      <c r="AG1119" s="401" t="n">
        <v>220</v>
      </c>
      <c r="AH1119" s="401" t="n">
        <v>133</v>
      </c>
      <c r="AI1119" s="401" t="n">
        <v>187</v>
      </c>
      <c r="AJ1119" s="401" t="n">
        <v>184</v>
      </c>
      <c r="AK1119" s="401" t="n">
        <v>25</v>
      </c>
      <c r="AL1119" s="401" t="n">
        <v>37</v>
      </c>
      <c r="AM1119" s="401" t="n">
        <v>43</v>
      </c>
      <c r="AN1119" s="401" t="n">
        <v>16</v>
      </c>
      <c r="AO1119" s="401" t="n">
        <v>157</v>
      </c>
      <c r="AP1119" s="401" t="n">
        <v>108</v>
      </c>
      <c r="AQ1119" s="401" t="n">
        <v>207</v>
      </c>
      <c r="AR1119" s="401" t="n">
        <v>88</v>
      </c>
      <c r="AS1119" s="401" t="n">
        <v>27</v>
      </c>
      <c r="AT1119" s="401" t="n">
        <v>8</v>
      </c>
      <c r="AU1119" s="401" t="n">
        <v>75</v>
      </c>
      <c r="AV1119" s="401" t="n">
        <v>149</v>
      </c>
      <c r="AW1119" s="401" t="n">
        <v>113</v>
      </c>
      <c r="AX1119" s="401" t="n">
        <v>21</v>
      </c>
      <c r="AY1119" s="401" t="n">
        <v>214</v>
      </c>
      <c r="AZ1119" s="401" t="n">
        <v>104</v>
      </c>
      <c r="BA1119" s="401" t="n">
        <v>94</v>
      </c>
      <c r="BB1119" s="401" t="n">
        <v>193</v>
      </c>
      <c r="BC1119" s="401" t="n">
        <v>53</v>
      </c>
      <c r="BD1119" s="401" t="n">
        <v>83</v>
      </c>
      <c r="BE1119" s="401" t="n">
        <v>111</v>
      </c>
      <c r="BF1119" s="401" t="n">
        <v>52</v>
      </c>
      <c r="BG1119" s="401" t="n">
        <v>191</v>
      </c>
      <c r="BH1119" s="401" t="n">
        <v>151</v>
      </c>
      <c r="BI1119" s="401" t="n">
        <v>80</v>
      </c>
      <c r="BJ1119" s="401" t="n">
        <v>26</v>
      </c>
      <c r="BK1119" s="401" t="n">
        <v>24</v>
      </c>
      <c r="BL1119" s="401" t="n">
        <v>107</v>
      </c>
      <c r="BM1119" s="401" t="n">
        <v>134</v>
      </c>
      <c r="BN1119" s="401" t="n">
        <v>170</v>
      </c>
      <c r="BO1119" s="401" t="n">
        <v>10</v>
      </c>
      <c r="BP1119" s="401" t="n">
        <v>212</v>
      </c>
      <c r="BQ1119" s="401" t="n">
        <v>200</v>
      </c>
      <c r="BR1119" s="401" t="n">
        <v>122</v>
      </c>
      <c r="BS1119" s="401" t="n">
        <v>34</v>
      </c>
      <c r="BT1119" s="401" t="n">
        <v>135</v>
      </c>
      <c r="BU1119" s="401" t="n">
        <v>87</v>
      </c>
      <c r="BV1119" s="401" t="n">
        <v>76</v>
      </c>
      <c r="BW1119" s="401" t="n">
        <v>66</v>
      </c>
      <c r="BX1119" s="401" t="n">
        <v>89</v>
      </c>
      <c r="BY1119" s="401" t="n">
        <v>203</v>
      </c>
      <c r="BZ1119" s="401" t="n">
        <v>102</v>
      </c>
      <c r="CA1119" s="401" t="n">
        <v>65</v>
      </c>
      <c r="CB1119" s="401" t="n">
        <v>141</v>
      </c>
      <c r="CC1119" s="401" t="n">
        <v>216</v>
      </c>
      <c r="CD1119" s="401" t="n">
        <v>91</v>
      </c>
      <c r="CE1119" s="401" t="n">
        <v>172</v>
      </c>
      <c r="CF1119" s="401" t="n">
        <v>50</v>
      </c>
      <c r="CG1119" s="401" t="n">
        <v>74</v>
      </c>
      <c r="CH1119" s="401" t="n">
        <v>82</v>
      </c>
      <c r="CI1119" s="401" t="n">
        <v>41</v>
      </c>
      <c r="CJ1119" s="401" t="n">
        <v>196</v>
      </c>
      <c r="CK1119" s="401" t="n">
        <v>72</v>
      </c>
      <c r="CL1119" s="401" t="n">
        <v>112</v>
      </c>
      <c r="CM1119" s="401" t="n">
        <v>9</v>
      </c>
      <c r="CN1119" s="401" t="n">
        <v>215</v>
      </c>
      <c r="CO1119" s="401" t="n">
        <v>11</v>
      </c>
      <c r="CP1119" s="401" t="n">
        <v>185</v>
      </c>
      <c r="CQ1119" s="401" t="n">
        <v>211</v>
      </c>
      <c r="CR1119" s="401" t="n">
        <v>150</v>
      </c>
      <c r="CS1119" s="401" t="n">
        <v>123</v>
      </c>
      <c r="CT1119" s="401" t="n">
        <v>92</v>
      </c>
      <c r="CU1119" s="401" t="n">
        <v>197</v>
      </c>
      <c r="CV1119" s="401" t="n">
        <v>156</v>
      </c>
      <c r="CW1119" s="401" t="n">
        <v>29</v>
      </c>
      <c r="CX1119" s="401" t="n">
        <v>3</v>
      </c>
      <c r="CY1119" s="401" t="n">
        <v>189</v>
      </c>
      <c r="CZ1119" s="401" t="n">
        <v>145</v>
      </c>
      <c r="DA1119" s="401" t="n">
        <v>14</v>
      </c>
      <c r="DB1119" s="401" t="n">
        <v>143</v>
      </c>
      <c r="DC1119" s="401" t="n">
        <v>213</v>
      </c>
      <c r="DD1119" s="401" t="n">
        <v>67</v>
      </c>
      <c r="DE1119" s="401" t="n">
        <v>176</v>
      </c>
      <c r="DF1119" s="401" t="n">
        <v>116</v>
      </c>
      <c r="DG1119" s="401" t="n">
        <v>195</v>
      </c>
      <c r="DH1119" s="401" t="n">
        <v>95</v>
      </c>
      <c r="DI1119" s="401" t="n">
        <v>55</v>
      </c>
      <c r="DJ1119" s="401" t="n">
        <v>137</v>
      </c>
      <c r="DK1119" s="401" t="n">
        <v>219</v>
      </c>
      <c r="DL1119" s="401" t="n">
        <v>114</v>
      </c>
      <c r="DM1119" s="401" t="n">
        <v>46</v>
      </c>
      <c r="DN1119" s="401" t="n">
        <v>126</v>
      </c>
      <c r="DO1119" s="401" t="n">
        <v>56</v>
      </c>
      <c r="DP1119" s="401" t="n">
        <v>98</v>
      </c>
      <c r="DQ1119" s="401" t="n">
        <v>103</v>
      </c>
      <c r="DR1119" s="401" t="n">
        <v>178</v>
      </c>
      <c r="DS1119" s="401" t="n">
        <v>175</v>
      </c>
      <c r="DT1119" s="401" t="n">
        <v>48</v>
      </c>
      <c r="DU1119" s="401" t="n">
        <v>138</v>
      </c>
      <c r="DV1119" s="401" t="n">
        <v>40</v>
      </c>
      <c r="DW1119" s="401" t="n">
        <v>153</v>
      </c>
      <c r="DX1119" s="401" t="n">
        <v>17</v>
      </c>
      <c r="DY1119" s="401" t="n">
        <v>58</v>
      </c>
      <c r="DZ1119" s="401" t="n">
        <v>61</v>
      </c>
      <c r="EA1119" s="401" t="n">
        <v>226</v>
      </c>
      <c r="EB1119" s="401" t="n">
        <v>68</v>
      </c>
      <c r="EC1119" s="401" t="n">
        <v>171</v>
      </c>
      <c r="ED1119" s="401" t="n">
        <v>62</v>
      </c>
      <c r="EE1119" s="401" t="n">
        <v>39</v>
      </c>
      <c r="EF1119" s="401" t="n">
        <v>44</v>
      </c>
      <c r="EG1119" s="401" t="n">
        <v>93</v>
      </c>
      <c r="EH1119" s="401" t="n">
        <v>79</v>
      </c>
      <c r="EI1119" s="401" t="n">
        <v>161</v>
      </c>
      <c r="EJ1119" s="401" t="n">
        <v>202</v>
      </c>
      <c r="EK1119" s="401" t="n">
        <v>100</v>
      </c>
      <c r="EL1119" s="401" t="n">
        <v>144</v>
      </c>
      <c r="EM1119" s="401" t="n">
        <v>64</v>
      </c>
      <c r="EN1119" s="401" t="n">
        <v>71</v>
      </c>
      <c r="EO1119" s="401" t="n">
        <v>206</v>
      </c>
      <c r="EP1119" s="401" t="n">
        <v>209</v>
      </c>
      <c r="EQ1119" s="401" t="n">
        <v>38</v>
      </c>
      <c r="ER1119" s="401" t="n">
        <v>32</v>
      </c>
      <c r="ES1119" s="401" t="n">
        <v>96</v>
      </c>
      <c r="ET1119" s="401" t="n">
        <v>217</v>
      </c>
      <c r="EU1119" s="401" t="n">
        <v>99</v>
      </c>
      <c r="EV1119" s="401" t="n">
        <v>23</v>
      </c>
      <c r="EW1119" s="401" t="n">
        <v>194</v>
      </c>
      <c r="EX1119" s="401" t="n">
        <v>5</v>
      </c>
      <c r="EY1119" s="401" t="n">
        <v>218</v>
      </c>
      <c r="EZ1119" s="401" t="n">
        <v>174</v>
      </c>
      <c r="FA1119" s="401" t="n">
        <v>221</v>
      </c>
      <c r="FB1119" s="401" t="n">
        <v>20</v>
      </c>
      <c r="FC1119" s="401" t="n">
        <v>127</v>
      </c>
      <c r="FD1119" s="401" t="n">
        <v>86</v>
      </c>
      <c r="FE1119" s="401" t="n">
        <v>224</v>
      </c>
      <c r="FF1119" s="401" t="n">
        <v>222</v>
      </c>
      <c r="FG1119" s="401" t="n">
        <v>6</v>
      </c>
      <c r="FH1119" s="401" t="n">
        <v>28</v>
      </c>
      <c r="FI1119" s="401" t="n">
        <v>186</v>
      </c>
      <c r="FJ1119" s="401" t="n">
        <v>4</v>
      </c>
      <c r="FK1119" s="401" t="n">
        <v>63</v>
      </c>
      <c r="FL1119" s="401" t="n">
        <v>60</v>
      </c>
      <c r="FM1119" s="401" t="n">
        <v>182</v>
      </c>
      <c r="FN1119" s="401" t="n">
        <v>117</v>
      </c>
      <c r="FO1119" s="401" t="n">
        <v>158</v>
      </c>
      <c r="FP1119" s="401" t="n">
        <v>139</v>
      </c>
      <c r="FQ1119" s="401" t="n">
        <v>179</v>
      </c>
      <c r="FR1119" s="401" t="n">
        <v>208</v>
      </c>
      <c r="FS1119" s="401" t="n">
        <v>47</v>
      </c>
      <c r="FT1119" s="401" t="n">
        <v>210</v>
      </c>
      <c r="FU1119" s="401" t="n">
        <v>70</v>
      </c>
      <c r="FV1119" s="401" t="n">
        <v>160</v>
      </c>
      <c r="FW1119" s="401" t="n">
        <v>12</v>
      </c>
      <c r="FX1119" s="401" t="n">
        <v>132</v>
      </c>
      <c r="FY1119" s="401" t="n">
        <v>225</v>
      </c>
      <c r="FZ1119" s="401" t="n">
        <v>136</v>
      </c>
      <c r="GA1119" s="401" t="n">
        <v>45</v>
      </c>
      <c r="GB1119" s="401" t="n">
        <v>90</v>
      </c>
      <c r="GC1119" s="401" t="n">
        <v>131</v>
      </c>
      <c r="GD1119" s="401" t="n">
        <v>30</v>
      </c>
      <c r="GE1119" s="401" t="n">
        <v>73</v>
      </c>
      <c r="GF1119" s="401" t="n">
        <v>159</v>
      </c>
      <c r="GG1119" s="401" t="n">
        <v>148</v>
      </c>
      <c r="GH1119" s="401" t="n">
        <v>7</v>
      </c>
      <c r="GI1119" s="401" t="n">
        <v>192</v>
      </c>
      <c r="GJ1119" s="401" t="n">
        <v>105</v>
      </c>
      <c r="GK1119" s="401" t="n">
        <v>177</v>
      </c>
      <c r="GL1119" s="401" t="n">
        <v>188</v>
      </c>
      <c r="GM1119" s="401" t="n">
        <v>81</v>
      </c>
      <c r="GN1119" s="401" t="n">
        <v>35</v>
      </c>
      <c r="GO1119" s="401" t="n">
        <v>183</v>
      </c>
      <c r="GP1119" s="401" t="n">
        <v>106</v>
      </c>
      <c r="GQ1119" s="401" t="n">
        <v>223</v>
      </c>
      <c r="GR1119" s="401" t="n">
        <v>78</v>
      </c>
      <c r="GS1119" s="401" t="n">
        <v>190</v>
      </c>
      <c r="GT1119" s="401" t="n">
        <v>180</v>
      </c>
      <c r="GU1119" s="401" t="n">
        <v>142</v>
      </c>
      <c r="GV1119" s="401" t="n">
        <v>121</v>
      </c>
      <c r="GW1119" s="401" t="n">
        <v>163</v>
      </c>
      <c r="GX1119" s="401" t="n">
        <v>69</v>
      </c>
      <c r="GY1119" s="401" t="n">
        <v>199</v>
      </c>
      <c r="GZ1119" s="401" t="n">
        <v>119</v>
      </c>
      <c r="HA1119" s="401" t="n">
        <v>101</v>
      </c>
      <c r="HB1119" s="401" t="n">
        <v>166</v>
      </c>
      <c r="HC1119" s="401" t="n">
        <v>118</v>
      </c>
      <c r="HD1119" s="401" t="n">
        <v>15</v>
      </c>
      <c r="HE1119" s="401" t="n">
        <v>204</v>
      </c>
      <c r="HF1119" s="401" t="n">
        <v>147</v>
      </c>
      <c r="HG1119" s="401" t="n">
        <v>168</v>
      </c>
      <c r="HH1119" s="401" t="n">
        <v>97</v>
      </c>
      <c r="HI1119" s="401" t="n">
        <v>146</v>
      </c>
      <c r="HJ1119" s="401" t="n">
        <v>31</v>
      </c>
      <c r="HK1119" s="401" t="n">
        <v>36</v>
      </c>
      <c r="HM1119" s="401" t="n">
        <v>129</v>
      </c>
      <c r="HN1119" s="401" t="n">
        <v>19</v>
      </c>
      <c r="HO1119" s="401" t="n">
        <v>201</v>
      </c>
      <c r="HP1119" s="401" t="n">
        <v>173</v>
      </c>
      <c r="HR1119" s="401" t="n">
        <v>140</v>
      </c>
      <c r="HS1119" s="401" t="n">
        <v>54</v>
      </c>
      <c r="HT1119" s="401" t="n">
        <v>2</v>
      </c>
      <c r="HU1119" s="401" t="n">
        <v>181</v>
      </c>
      <c r="HW1119" s="401" t="n">
        <v>125</v>
      </c>
      <c r="HX1119" s="401" t="n">
        <v>33</v>
      </c>
      <c r="HY1119" s="401" t="n">
        <v>1</v>
      </c>
      <c r="HZ1119" s="401" t="n">
        <v>162</v>
      </c>
    </row>
    <row r="1120" customFormat="false" ht="12.75" hidden="false" customHeight="false" outlineLevel="0" collapsed="false">
      <c r="E1120" s="444" t="s">
        <v>227</v>
      </c>
      <c r="F1120" s="401" t="n">
        <v>187</v>
      </c>
      <c r="G1120" s="401" t="n">
        <v>173</v>
      </c>
      <c r="H1120" s="401" t="n">
        <v>184</v>
      </c>
      <c r="I1120" s="401" t="n">
        <v>63</v>
      </c>
      <c r="J1120" s="401" t="n">
        <v>82</v>
      </c>
      <c r="K1120" s="401" t="n">
        <v>120</v>
      </c>
      <c r="L1120" s="401" t="n">
        <v>28</v>
      </c>
      <c r="M1120" s="401" t="n">
        <v>95</v>
      </c>
      <c r="N1120" s="401" t="n">
        <v>15</v>
      </c>
      <c r="O1120" s="401" t="n">
        <v>167</v>
      </c>
      <c r="P1120" s="401" t="n">
        <v>59</v>
      </c>
      <c r="Q1120" s="401" t="n">
        <v>159</v>
      </c>
      <c r="R1120" s="401" t="n">
        <v>219</v>
      </c>
      <c r="S1120" s="401" t="n">
        <v>126</v>
      </c>
      <c r="T1120" s="401" t="n">
        <v>143</v>
      </c>
      <c r="U1120" s="401" t="n">
        <v>19</v>
      </c>
      <c r="V1120" s="401" t="n">
        <v>24</v>
      </c>
      <c r="W1120" s="401" t="n">
        <v>100</v>
      </c>
      <c r="X1120" s="401" t="n">
        <v>146</v>
      </c>
      <c r="Y1120" s="401" t="n">
        <v>203</v>
      </c>
      <c r="Z1120" s="401" t="n">
        <v>5</v>
      </c>
      <c r="AA1120" s="401" t="n">
        <v>176</v>
      </c>
      <c r="AB1120" s="401" t="n">
        <v>69</v>
      </c>
      <c r="AC1120" s="401" t="n">
        <v>40</v>
      </c>
      <c r="AD1120" s="401" t="n">
        <v>8</v>
      </c>
      <c r="AE1120" s="401" t="n">
        <v>205</v>
      </c>
      <c r="AF1120" s="401" t="n">
        <v>101</v>
      </c>
      <c r="AG1120" s="401" t="n">
        <v>222</v>
      </c>
      <c r="AH1120" s="401" t="n">
        <v>108</v>
      </c>
      <c r="AI1120" s="401" t="n">
        <v>158</v>
      </c>
      <c r="AJ1120" s="401" t="n">
        <v>43</v>
      </c>
      <c r="AK1120" s="401" t="n">
        <v>160</v>
      </c>
      <c r="AL1120" s="401" t="n">
        <v>30</v>
      </c>
      <c r="AM1120" s="401" t="n">
        <v>118</v>
      </c>
      <c r="AN1120" s="401" t="n">
        <v>221</v>
      </c>
      <c r="AO1120" s="401" t="n">
        <v>134</v>
      </c>
      <c r="AP1120" s="401" t="n">
        <v>163</v>
      </c>
      <c r="AQ1120" s="401" t="n">
        <v>81</v>
      </c>
      <c r="AR1120" s="401" t="n">
        <v>220</v>
      </c>
      <c r="AS1120" s="401" t="n">
        <v>183</v>
      </c>
      <c r="AT1120" s="401" t="n">
        <v>90</v>
      </c>
      <c r="AU1120" s="401" t="n">
        <v>21</v>
      </c>
      <c r="AV1120" s="401" t="n">
        <v>206</v>
      </c>
      <c r="AW1120" s="401" t="n">
        <v>201</v>
      </c>
      <c r="AX1120" s="401" t="n">
        <v>153</v>
      </c>
      <c r="AY1120" s="401" t="n">
        <v>197</v>
      </c>
      <c r="AZ1120" s="401" t="n">
        <v>133</v>
      </c>
      <c r="BA1120" s="401" t="n">
        <v>129</v>
      </c>
      <c r="BB1120" s="401" t="n">
        <v>106</v>
      </c>
      <c r="BC1120" s="401" t="n">
        <v>84</v>
      </c>
      <c r="BD1120" s="401" t="n">
        <v>17</v>
      </c>
      <c r="BE1120" s="401" t="n">
        <v>189</v>
      </c>
      <c r="BF1120" s="401" t="n">
        <v>72</v>
      </c>
      <c r="BG1120" s="401" t="n">
        <v>38</v>
      </c>
      <c r="BH1120" s="401" t="n">
        <v>123</v>
      </c>
      <c r="BI1120" s="401" t="n">
        <v>117</v>
      </c>
      <c r="BJ1120" s="401" t="n">
        <v>64</v>
      </c>
      <c r="BK1120" s="401" t="n">
        <v>169</v>
      </c>
      <c r="BL1120" s="401" t="n">
        <v>102</v>
      </c>
      <c r="BM1120" s="401" t="n">
        <v>73</v>
      </c>
      <c r="BN1120" s="401" t="n">
        <v>145</v>
      </c>
      <c r="BO1120" s="401" t="n">
        <v>218</v>
      </c>
      <c r="BP1120" s="401" t="n">
        <v>132</v>
      </c>
      <c r="BQ1120" s="401" t="n">
        <v>46</v>
      </c>
      <c r="BR1120" s="401" t="n">
        <v>34</v>
      </c>
      <c r="BS1120" s="401" t="n">
        <v>42</v>
      </c>
      <c r="BT1120" s="401" t="n">
        <v>58</v>
      </c>
      <c r="BU1120" s="401" t="n">
        <v>47</v>
      </c>
      <c r="BV1120" s="401" t="n">
        <v>37</v>
      </c>
      <c r="BW1120" s="401" t="n">
        <v>214</v>
      </c>
      <c r="BX1120" s="401" t="n">
        <v>152</v>
      </c>
      <c r="BY1120" s="401" t="n">
        <v>204</v>
      </c>
      <c r="BZ1120" s="401" t="n">
        <v>211</v>
      </c>
      <c r="CA1120" s="401" t="n">
        <v>26</v>
      </c>
      <c r="CB1120" s="401" t="n">
        <v>209</v>
      </c>
      <c r="CC1120" s="401" t="n">
        <v>65</v>
      </c>
      <c r="CD1120" s="401" t="n">
        <v>194</v>
      </c>
      <c r="CE1120" s="401" t="n">
        <v>22</v>
      </c>
      <c r="CF1120" s="401" t="n">
        <v>66</v>
      </c>
      <c r="CG1120" s="401" t="n">
        <v>92</v>
      </c>
      <c r="CH1120" s="401" t="n">
        <v>147</v>
      </c>
      <c r="CI1120" s="401" t="n">
        <v>188</v>
      </c>
      <c r="CJ1120" s="401" t="n">
        <v>137</v>
      </c>
      <c r="CK1120" s="401" t="n">
        <v>2</v>
      </c>
      <c r="CL1120" s="401" t="n">
        <v>198</v>
      </c>
      <c r="CM1120" s="401" t="n">
        <v>162</v>
      </c>
      <c r="CN1120" s="401" t="n">
        <v>119</v>
      </c>
      <c r="CO1120" s="401" t="n">
        <v>16</v>
      </c>
      <c r="CP1120" s="401" t="n">
        <v>83</v>
      </c>
      <c r="CQ1120" s="401" t="n">
        <v>91</v>
      </c>
      <c r="CR1120" s="401" t="n">
        <v>10</v>
      </c>
      <c r="CS1120" s="401" t="n">
        <v>18</v>
      </c>
      <c r="CT1120" s="401" t="n">
        <v>62</v>
      </c>
      <c r="CU1120" s="401" t="n">
        <v>140</v>
      </c>
      <c r="CV1120" s="401" t="n">
        <v>103</v>
      </c>
      <c r="CW1120" s="401" t="n">
        <v>14</v>
      </c>
      <c r="CX1120" s="401" t="n">
        <v>35</v>
      </c>
      <c r="CY1120" s="401" t="n">
        <v>77</v>
      </c>
      <c r="CZ1120" s="401" t="n">
        <v>150</v>
      </c>
      <c r="DA1120" s="401" t="n">
        <v>139</v>
      </c>
      <c r="DB1120" s="401" t="n">
        <v>112</v>
      </c>
      <c r="DC1120" s="401" t="n">
        <v>217</v>
      </c>
      <c r="DD1120" s="401" t="n">
        <v>57</v>
      </c>
      <c r="DE1120" s="401" t="n">
        <v>110</v>
      </c>
      <c r="DF1120" s="401" t="n">
        <v>225</v>
      </c>
      <c r="DG1120" s="401" t="n">
        <v>148</v>
      </c>
      <c r="DH1120" s="401" t="n">
        <v>168</v>
      </c>
      <c r="DI1120" s="401" t="n">
        <v>127</v>
      </c>
      <c r="DJ1120" s="401" t="n">
        <v>210</v>
      </c>
      <c r="DK1120" s="401" t="n">
        <v>111</v>
      </c>
      <c r="DL1120" s="401" t="n">
        <v>154</v>
      </c>
      <c r="DM1120" s="401" t="n">
        <v>99</v>
      </c>
      <c r="DN1120" s="401" t="n">
        <v>71</v>
      </c>
      <c r="DO1120" s="401" t="n">
        <v>195</v>
      </c>
      <c r="DP1120" s="401" t="n">
        <v>87</v>
      </c>
      <c r="DQ1120" s="401" t="n">
        <v>39</v>
      </c>
      <c r="DR1120" s="401" t="n">
        <v>61</v>
      </c>
      <c r="DS1120" s="401" t="n">
        <v>54</v>
      </c>
      <c r="DT1120" s="401" t="n">
        <v>216</v>
      </c>
      <c r="DU1120" s="401" t="n">
        <v>191</v>
      </c>
      <c r="DV1120" s="401" t="n">
        <v>98</v>
      </c>
      <c r="DW1120" s="401" t="n">
        <v>186</v>
      </c>
      <c r="DX1120" s="401" t="n">
        <v>223</v>
      </c>
      <c r="DY1120" s="401" t="n">
        <v>141</v>
      </c>
      <c r="DZ1120" s="401" t="n">
        <v>104</v>
      </c>
      <c r="EA1120" s="401" t="n">
        <v>49</v>
      </c>
      <c r="EB1120" s="401" t="n">
        <v>149</v>
      </c>
      <c r="EC1120" s="401" t="n">
        <v>124</v>
      </c>
      <c r="ED1120" s="401" t="n">
        <v>142</v>
      </c>
      <c r="EE1120" s="401" t="n">
        <v>56</v>
      </c>
      <c r="EF1120" s="401" t="n">
        <v>208</v>
      </c>
      <c r="EG1120" s="401" t="n">
        <v>164</v>
      </c>
      <c r="EH1120" s="401" t="n">
        <v>202</v>
      </c>
      <c r="EI1120" s="401" t="n">
        <v>68</v>
      </c>
      <c r="EJ1120" s="401" t="n">
        <v>172</v>
      </c>
      <c r="EK1120" s="401" t="n">
        <v>74</v>
      </c>
      <c r="EL1120" s="401" t="n">
        <v>226</v>
      </c>
      <c r="EM1120" s="401" t="n">
        <v>9</v>
      </c>
      <c r="EN1120" s="401" t="n">
        <v>156</v>
      </c>
      <c r="EO1120" s="401" t="n">
        <v>32</v>
      </c>
      <c r="EP1120" s="401" t="n">
        <v>88</v>
      </c>
      <c r="EQ1120" s="401" t="n">
        <v>193</v>
      </c>
      <c r="ER1120" s="401" t="n">
        <v>151</v>
      </c>
      <c r="ES1120" s="401" t="n">
        <v>131</v>
      </c>
      <c r="ET1120" s="401" t="n">
        <v>178</v>
      </c>
      <c r="EU1120" s="401" t="n">
        <v>179</v>
      </c>
      <c r="EV1120" s="401" t="n">
        <v>45</v>
      </c>
      <c r="EW1120" s="401" t="n">
        <v>107</v>
      </c>
      <c r="EX1120" s="401" t="n">
        <v>122</v>
      </c>
      <c r="EY1120" s="401" t="n">
        <v>89</v>
      </c>
      <c r="EZ1120" s="401" t="n">
        <v>109</v>
      </c>
      <c r="FA1120" s="401" t="n">
        <v>190</v>
      </c>
      <c r="FB1120" s="401" t="n">
        <v>135</v>
      </c>
      <c r="FC1120" s="401" t="n">
        <v>136</v>
      </c>
      <c r="FD1120" s="401" t="n">
        <v>44</v>
      </c>
      <c r="FE1120" s="401" t="n">
        <v>200</v>
      </c>
      <c r="FF1120" s="401" t="n">
        <v>96</v>
      </c>
      <c r="FG1120" s="401" t="n">
        <v>166</v>
      </c>
      <c r="FH1120" s="401" t="n">
        <v>31</v>
      </c>
      <c r="FI1120" s="401" t="n">
        <v>215</v>
      </c>
      <c r="FJ1120" s="401" t="n">
        <v>130</v>
      </c>
      <c r="FK1120" s="401" t="n">
        <v>4</v>
      </c>
      <c r="FL1120" s="401" t="n">
        <v>170</v>
      </c>
      <c r="FM1120" s="401" t="n">
        <v>11</v>
      </c>
      <c r="FN1120" s="401" t="n">
        <v>181</v>
      </c>
      <c r="FO1120" s="401" t="n">
        <v>138</v>
      </c>
      <c r="FP1120" s="401" t="n">
        <v>13</v>
      </c>
      <c r="FQ1120" s="401" t="n">
        <v>114</v>
      </c>
      <c r="FR1120" s="401" t="n">
        <v>52</v>
      </c>
      <c r="FS1120" s="401" t="n">
        <v>67</v>
      </c>
      <c r="FT1120" s="401" t="n">
        <v>185</v>
      </c>
      <c r="FU1120" s="401" t="n">
        <v>113</v>
      </c>
      <c r="FV1120" s="401" t="n">
        <v>125</v>
      </c>
      <c r="FW1120" s="401" t="n">
        <v>207</v>
      </c>
      <c r="FX1120" s="401" t="n">
        <v>212</v>
      </c>
      <c r="FY1120" s="401" t="n">
        <v>155</v>
      </c>
      <c r="FZ1120" s="401" t="n">
        <v>36</v>
      </c>
      <c r="GA1120" s="401" t="n">
        <v>76</v>
      </c>
      <c r="GB1120" s="401" t="n">
        <v>177</v>
      </c>
      <c r="GC1120" s="401" t="n">
        <v>196</v>
      </c>
      <c r="GD1120" s="401" t="n">
        <v>53</v>
      </c>
      <c r="GE1120" s="401" t="n">
        <v>175</v>
      </c>
      <c r="GF1120" s="401" t="n">
        <v>182</v>
      </c>
      <c r="GG1120" s="401" t="n">
        <v>80</v>
      </c>
      <c r="GH1120" s="401" t="n">
        <v>33</v>
      </c>
      <c r="GI1120" s="401" t="n">
        <v>105</v>
      </c>
      <c r="GJ1120" s="401" t="n">
        <v>55</v>
      </c>
      <c r="GK1120" s="401" t="n">
        <v>27</v>
      </c>
      <c r="GL1120" s="401" t="n">
        <v>128</v>
      </c>
      <c r="GM1120" s="401" t="n">
        <v>93</v>
      </c>
      <c r="GN1120" s="401" t="n">
        <v>199</v>
      </c>
      <c r="GO1120" s="401" t="n">
        <v>51</v>
      </c>
      <c r="GP1120" s="401" t="n">
        <v>165</v>
      </c>
      <c r="GQ1120" s="401" t="n">
        <v>97</v>
      </c>
      <c r="GR1120" s="401" t="n">
        <v>121</v>
      </c>
      <c r="GS1120" s="401" t="n">
        <v>7</v>
      </c>
      <c r="GT1120" s="401" t="n">
        <v>60</v>
      </c>
      <c r="GU1120" s="401" t="n">
        <v>161</v>
      </c>
      <c r="GV1120" s="401" t="n">
        <v>224</v>
      </c>
      <c r="GW1120" s="401" t="n">
        <v>171</v>
      </c>
      <c r="GX1120" s="401" t="n">
        <v>70</v>
      </c>
      <c r="GY1120" s="401" t="n">
        <v>85</v>
      </c>
      <c r="GZ1120" s="401" t="n">
        <v>75</v>
      </c>
      <c r="HA1120" s="401" t="n">
        <v>6</v>
      </c>
      <c r="HB1120" s="401" t="n">
        <v>41</v>
      </c>
      <c r="HC1120" s="401" t="n">
        <v>78</v>
      </c>
      <c r="HD1120" s="401" t="n">
        <v>94</v>
      </c>
      <c r="HE1120" s="401" t="n">
        <v>174</v>
      </c>
      <c r="HF1120" s="401" t="n">
        <v>213</v>
      </c>
      <c r="HG1120" s="401" t="n">
        <v>1</v>
      </c>
      <c r="HH1120" s="401" t="n">
        <v>180</v>
      </c>
      <c r="HI1120" s="401" t="n">
        <v>115</v>
      </c>
      <c r="HJ1120" s="401" t="n">
        <v>86</v>
      </c>
      <c r="HK1120" s="401" t="n">
        <v>3</v>
      </c>
      <c r="HM1120" s="401" t="n">
        <v>48</v>
      </c>
      <c r="HN1120" s="401" t="n">
        <v>20</v>
      </c>
      <c r="HO1120" s="401" t="n">
        <v>144</v>
      </c>
      <c r="HP1120" s="401" t="n">
        <v>23</v>
      </c>
      <c r="HR1120" s="401" t="n">
        <v>25</v>
      </c>
      <c r="HS1120" s="401" t="n">
        <v>29</v>
      </c>
      <c r="HT1120" s="401" t="n">
        <v>116</v>
      </c>
      <c r="HU1120" s="401" t="n">
        <v>192</v>
      </c>
      <c r="HW1120" s="401" t="n">
        <v>50</v>
      </c>
      <c r="HX1120" s="401" t="n">
        <v>79</v>
      </c>
      <c r="HY1120" s="401" t="n">
        <v>12</v>
      </c>
      <c r="HZ1120" s="401" t="n">
        <v>157</v>
      </c>
    </row>
    <row r="1122" customFormat="false" ht="12.75" hidden="false" customHeight="false" outlineLevel="0" collapsed="false">
      <c r="D1122" s="204" t="n">
        <v>227</v>
      </c>
      <c r="E1122" s="204" t="s">
        <v>250</v>
      </c>
    </row>
    <row r="1123" customFormat="false" ht="12.75" hidden="false" customHeight="false" outlineLevel="0" collapsed="false">
      <c r="E1123" s="444" t="s">
        <v>198</v>
      </c>
      <c r="F1123" s="401" t="n">
        <v>1</v>
      </c>
      <c r="G1123" s="401" t="n">
        <v>2</v>
      </c>
      <c r="H1123" s="401" t="n">
        <v>3</v>
      </c>
      <c r="I1123" s="401" t="n">
        <v>4</v>
      </c>
      <c r="J1123" s="401" t="n">
        <v>5</v>
      </c>
      <c r="K1123" s="401" t="n">
        <v>6</v>
      </c>
      <c r="L1123" s="401" t="n">
        <v>7</v>
      </c>
      <c r="M1123" s="401" t="n">
        <v>8</v>
      </c>
      <c r="N1123" s="401" t="n">
        <v>9</v>
      </c>
      <c r="O1123" s="401" t="n">
        <v>10</v>
      </c>
      <c r="P1123" s="401" t="n">
        <v>11</v>
      </c>
      <c r="Q1123" s="401" t="n">
        <v>12</v>
      </c>
      <c r="R1123" s="401" t="n">
        <v>13</v>
      </c>
      <c r="S1123" s="401" t="n">
        <v>14</v>
      </c>
      <c r="T1123" s="401" t="n">
        <v>15</v>
      </c>
      <c r="U1123" s="401" t="n">
        <v>16</v>
      </c>
      <c r="V1123" s="401" t="n">
        <v>17</v>
      </c>
      <c r="W1123" s="401" t="n">
        <v>18</v>
      </c>
      <c r="X1123" s="401" t="n">
        <v>19</v>
      </c>
      <c r="Y1123" s="401" t="n">
        <v>20</v>
      </c>
      <c r="Z1123" s="401" t="n">
        <v>21</v>
      </c>
      <c r="AA1123" s="401" t="n">
        <v>22</v>
      </c>
      <c r="AB1123" s="401" t="n">
        <v>23</v>
      </c>
      <c r="AC1123" s="401" t="n">
        <v>24</v>
      </c>
      <c r="AD1123" s="401" t="n">
        <v>25</v>
      </c>
      <c r="AE1123" s="401" t="n">
        <v>26</v>
      </c>
      <c r="AF1123" s="401" t="n">
        <v>27</v>
      </c>
      <c r="AG1123" s="401" t="n">
        <v>28</v>
      </c>
      <c r="AH1123" s="401" t="n">
        <v>29</v>
      </c>
      <c r="AI1123" s="401" t="n">
        <v>30</v>
      </c>
      <c r="AJ1123" s="401" t="n">
        <v>31</v>
      </c>
      <c r="AK1123" s="401" t="n">
        <v>32</v>
      </c>
      <c r="AL1123" s="401" t="n">
        <v>33</v>
      </c>
      <c r="AM1123" s="401" t="n">
        <v>34</v>
      </c>
      <c r="AN1123" s="401" t="n">
        <v>35</v>
      </c>
      <c r="AO1123" s="401" t="n">
        <v>36</v>
      </c>
      <c r="AP1123" s="401" t="n">
        <v>37</v>
      </c>
      <c r="AQ1123" s="401" t="n">
        <v>38</v>
      </c>
      <c r="AR1123" s="401" t="n">
        <v>39</v>
      </c>
      <c r="AS1123" s="401" t="n">
        <v>40</v>
      </c>
      <c r="AT1123" s="401" t="n">
        <v>41</v>
      </c>
      <c r="AU1123" s="401" t="n">
        <v>42</v>
      </c>
      <c r="AV1123" s="401" t="n">
        <v>43</v>
      </c>
      <c r="AW1123" s="401" t="n">
        <v>44</v>
      </c>
      <c r="AX1123" s="401" t="n">
        <v>45</v>
      </c>
      <c r="AY1123" s="401" t="n">
        <v>46</v>
      </c>
      <c r="AZ1123" s="401" t="n">
        <v>47</v>
      </c>
      <c r="BA1123" s="401" t="n">
        <v>48</v>
      </c>
      <c r="BB1123" s="401" t="n">
        <v>49</v>
      </c>
      <c r="BC1123" s="401" t="n">
        <v>50</v>
      </c>
      <c r="BD1123" s="401" t="n">
        <v>51</v>
      </c>
      <c r="BE1123" s="401" t="n">
        <v>52</v>
      </c>
      <c r="BF1123" s="401" t="n">
        <v>53</v>
      </c>
      <c r="BG1123" s="401" t="n">
        <v>54</v>
      </c>
      <c r="BH1123" s="401" t="n">
        <v>55</v>
      </c>
      <c r="BI1123" s="401" t="n">
        <v>56</v>
      </c>
      <c r="BJ1123" s="401" t="n">
        <v>57</v>
      </c>
      <c r="BK1123" s="401" t="n">
        <v>58</v>
      </c>
      <c r="BL1123" s="401" t="n">
        <v>59</v>
      </c>
      <c r="BM1123" s="401" t="n">
        <v>60</v>
      </c>
      <c r="BN1123" s="401" t="n">
        <v>61</v>
      </c>
      <c r="BO1123" s="401" t="n">
        <v>62</v>
      </c>
      <c r="BP1123" s="401" t="n">
        <v>63</v>
      </c>
      <c r="BQ1123" s="401" t="n">
        <v>64</v>
      </c>
      <c r="BR1123" s="401" t="n">
        <v>65</v>
      </c>
      <c r="BS1123" s="401" t="n">
        <v>66</v>
      </c>
      <c r="BT1123" s="401" t="n">
        <v>67</v>
      </c>
      <c r="BU1123" s="401" t="n">
        <v>68</v>
      </c>
      <c r="BV1123" s="401" t="n">
        <v>69</v>
      </c>
      <c r="BW1123" s="401" t="n">
        <v>70</v>
      </c>
      <c r="BX1123" s="401" t="n">
        <v>71</v>
      </c>
      <c r="BY1123" s="401" t="n">
        <v>72</v>
      </c>
      <c r="BZ1123" s="401" t="n">
        <v>73</v>
      </c>
      <c r="CA1123" s="401" t="n">
        <v>74</v>
      </c>
      <c r="CB1123" s="401" t="n">
        <v>75</v>
      </c>
      <c r="CC1123" s="401" t="n">
        <v>76</v>
      </c>
      <c r="CD1123" s="401" t="n">
        <v>77</v>
      </c>
      <c r="CE1123" s="401" t="n">
        <v>78</v>
      </c>
      <c r="CF1123" s="401" t="n">
        <v>79</v>
      </c>
      <c r="CG1123" s="401" t="n">
        <v>80</v>
      </c>
      <c r="CH1123" s="401" t="n">
        <v>81</v>
      </c>
      <c r="CI1123" s="401" t="n">
        <v>82</v>
      </c>
      <c r="CJ1123" s="401" t="n">
        <v>83</v>
      </c>
      <c r="CK1123" s="401" t="n">
        <v>84</v>
      </c>
      <c r="CL1123" s="401" t="n">
        <v>85</v>
      </c>
      <c r="CM1123" s="401" t="n">
        <v>86</v>
      </c>
      <c r="CN1123" s="401" t="n">
        <v>87</v>
      </c>
      <c r="CO1123" s="401" t="n">
        <v>88</v>
      </c>
      <c r="CP1123" s="401" t="n">
        <v>89</v>
      </c>
      <c r="CQ1123" s="401" t="n">
        <v>90</v>
      </c>
      <c r="CR1123" s="401" t="n">
        <v>91</v>
      </c>
      <c r="CS1123" s="401" t="n">
        <v>92</v>
      </c>
      <c r="CT1123" s="401" t="n">
        <v>93</v>
      </c>
      <c r="CU1123" s="401" t="n">
        <v>94</v>
      </c>
      <c r="CV1123" s="401" t="n">
        <v>95</v>
      </c>
      <c r="CW1123" s="401" t="n">
        <v>96</v>
      </c>
      <c r="CX1123" s="401" t="n">
        <v>97</v>
      </c>
      <c r="CY1123" s="401" t="n">
        <v>98</v>
      </c>
      <c r="CZ1123" s="401" t="n">
        <v>99</v>
      </c>
      <c r="DA1123" s="401" t="n">
        <v>100</v>
      </c>
      <c r="DB1123" s="401" t="n">
        <v>101</v>
      </c>
      <c r="DC1123" s="401" t="n">
        <v>102</v>
      </c>
      <c r="DD1123" s="401" t="n">
        <v>103</v>
      </c>
      <c r="DE1123" s="401" t="n">
        <v>104</v>
      </c>
      <c r="DF1123" s="401" t="n">
        <v>105</v>
      </c>
      <c r="DG1123" s="401" t="n">
        <v>106</v>
      </c>
      <c r="DH1123" s="401" t="n">
        <v>107</v>
      </c>
      <c r="DI1123" s="401" t="n">
        <v>108</v>
      </c>
      <c r="DJ1123" s="401" t="n">
        <v>109</v>
      </c>
      <c r="DK1123" s="401" t="n">
        <v>110</v>
      </c>
      <c r="DL1123" s="401" t="n">
        <v>111</v>
      </c>
      <c r="DM1123" s="401" t="n">
        <v>112</v>
      </c>
      <c r="DN1123" s="401" t="n">
        <v>113</v>
      </c>
      <c r="DO1123" s="401" t="n">
        <v>114</v>
      </c>
      <c r="DP1123" s="401" t="n">
        <v>115</v>
      </c>
      <c r="DQ1123" s="401" t="n">
        <v>116</v>
      </c>
      <c r="DR1123" s="401" t="n">
        <v>117</v>
      </c>
      <c r="DS1123" s="401" t="n">
        <v>118</v>
      </c>
      <c r="DT1123" s="401" t="n">
        <v>119</v>
      </c>
      <c r="DU1123" s="401" t="n">
        <v>120</v>
      </c>
      <c r="DV1123" s="401" t="n">
        <v>121</v>
      </c>
      <c r="DW1123" s="401" t="n">
        <v>122</v>
      </c>
      <c r="DX1123" s="401" t="n">
        <v>123</v>
      </c>
      <c r="DY1123" s="401" t="n">
        <v>124</v>
      </c>
      <c r="DZ1123" s="401" t="n">
        <v>125</v>
      </c>
      <c r="EA1123" s="401" t="n">
        <v>126</v>
      </c>
      <c r="EB1123" s="401" t="n">
        <v>127</v>
      </c>
      <c r="EC1123" s="401" t="n">
        <v>128</v>
      </c>
      <c r="ED1123" s="401" t="n">
        <v>129</v>
      </c>
      <c r="EE1123" s="401" t="n">
        <v>130</v>
      </c>
      <c r="EF1123" s="401" t="n">
        <v>131</v>
      </c>
      <c r="EG1123" s="401" t="n">
        <v>132</v>
      </c>
      <c r="EH1123" s="401" t="n">
        <v>133</v>
      </c>
      <c r="EI1123" s="401" t="n">
        <v>134</v>
      </c>
      <c r="EJ1123" s="401" t="n">
        <v>135</v>
      </c>
      <c r="EK1123" s="401" t="n">
        <v>136</v>
      </c>
      <c r="EL1123" s="401" t="n">
        <v>137</v>
      </c>
      <c r="EM1123" s="401" t="n">
        <v>138</v>
      </c>
      <c r="EN1123" s="401" t="n">
        <v>139</v>
      </c>
      <c r="EO1123" s="401" t="n">
        <v>140</v>
      </c>
      <c r="EP1123" s="401" t="n">
        <v>141</v>
      </c>
      <c r="EQ1123" s="401" t="n">
        <v>142</v>
      </c>
      <c r="ER1123" s="401" t="n">
        <v>143</v>
      </c>
      <c r="ES1123" s="401" t="n">
        <v>144</v>
      </c>
      <c r="ET1123" s="401" t="n">
        <v>145</v>
      </c>
      <c r="EU1123" s="401" t="n">
        <v>146</v>
      </c>
      <c r="EV1123" s="401" t="n">
        <v>147</v>
      </c>
      <c r="EW1123" s="401" t="n">
        <v>148</v>
      </c>
      <c r="EX1123" s="401" t="n">
        <v>149</v>
      </c>
      <c r="EY1123" s="401" t="n">
        <v>150</v>
      </c>
      <c r="EZ1123" s="401" t="n">
        <v>151</v>
      </c>
      <c r="FA1123" s="401" t="n">
        <v>152</v>
      </c>
      <c r="FB1123" s="401" t="n">
        <v>153</v>
      </c>
      <c r="FC1123" s="401" t="n">
        <v>154</v>
      </c>
      <c r="FD1123" s="401" t="n">
        <v>155</v>
      </c>
      <c r="FE1123" s="401" t="n">
        <v>156</v>
      </c>
      <c r="FF1123" s="401" t="n">
        <v>157</v>
      </c>
      <c r="FG1123" s="401" t="n">
        <v>158</v>
      </c>
      <c r="FH1123" s="401" t="n">
        <v>159</v>
      </c>
      <c r="FI1123" s="401" t="n">
        <v>160</v>
      </c>
      <c r="FJ1123" s="401" t="n">
        <v>161</v>
      </c>
      <c r="FK1123" s="401" t="n">
        <v>162</v>
      </c>
      <c r="FL1123" s="401" t="n">
        <v>163</v>
      </c>
      <c r="FM1123" s="401" t="n">
        <v>164</v>
      </c>
      <c r="FN1123" s="401" t="n">
        <v>165</v>
      </c>
      <c r="FO1123" s="401" t="n">
        <v>166</v>
      </c>
      <c r="FP1123" s="401" t="n">
        <v>167</v>
      </c>
      <c r="FQ1123" s="401" t="n">
        <v>168</v>
      </c>
      <c r="FR1123" s="401" t="n">
        <v>169</v>
      </c>
      <c r="FS1123" s="401" t="n">
        <v>170</v>
      </c>
      <c r="FT1123" s="401" t="n">
        <v>171</v>
      </c>
      <c r="FU1123" s="401" t="n">
        <v>172</v>
      </c>
      <c r="FV1123" s="401" t="n">
        <v>173</v>
      </c>
      <c r="FW1123" s="401" t="n">
        <v>174</v>
      </c>
      <c r="FX1123" s="401" t="n">
        <v>175</v>
      </c>
      <c r="FY1123" s="401" t="n">
        <v>176</v>
      </c>
      <c r="FZ1123" s="401" t="n">
        <v>177</v>
      </c>
      <c r="GA1123" s="401" t="n">
        <v>178</v>
      </c>
      <c r="GB1123" s="401" t="n">
        <v>179</v>
      </c>
      <c r="GC1123" s="401" t="n">
        <v>180</v>
      </c>
      <c r="GD1123" s="401" t="n">
        <v>181</v>
      </c>
      <c r="GE1123" s="401" t="n">
        <v>182</v>
      </c>
      <c r="GF1123" s="401" t="n">
        <v>183</v>
      </c>
      <c r="GG1123" s="401" t="n">
        <v>184</v>
      </c>
      <c r="GH1123" s="401" t="n">
        <v>185</v>
      </c>
      <c r="GI1123" s="401" t="n">
        <v>186</v>
      </c>
      <c r="GJ1123" s="401" t="n">
        <v>187</v>
      </c>
      <c r="GK1123" s="401" t="n">
        <v>188</v>
      </c>
      <c r="GL1123" s="401" t="n">
        <v>189</v>
      </c>
      <c r="GM1123" s="401" t="n">
        <v>190</v>
      </c>
      <c r="GN1123" s="401" t="n">
        <v>191</v>
      </c>
      <c r="GO1123" s="401" t="n">
        <v>192</v>
      </c>
      <c r="GP1123" s="401" t="n">
        <v>193</v>
      </c>
      <c r="GQ1123" s="401" t="n">
        <v>194</v>
      </c>
      <c r="GR1123" s="401" t="n">
        <v>195</v>
      </c>
      <c r="GS1123" s="401" t="n">
        <v>196</v>
      </c>
      <c r="GT1123" s="401" t="n">
        <v>197</v>
      </c>
      <c r="GU1123" s="401" t="n">
        <v>198</v>
      </c>
      <c r="GV1123" s="401" t="n">
        <v>199</v>
      </c>
      <c r="GW1123" s="401" t="n">
        <v>200</v>
      </c>
      <c r="GX1123" s="401" t="n">
        <v>201</v>
      </c>
      <c r="GY1123" s="401" t="n">
        <v>202</v>
      </c>
      <c r="GZ1123" s="401" t="n">
        <v>203</v>
      </c>
      <c r="HA1123" s="401" t="n">
        <v>204</v>
      </c>
      <c r="HB1123" s="401" t="n">
        <v>205</v>
      </c>
      <c r="HC1123" s="401" t="n">
        <v>206</v>
      </c>
      <c r="HD1123" s="401" t="n">
        <v>207</v>
      </c>
      <c r="HE1123" s="401" t="n">
        <v>208</v>
      </c>
      <c r="HF1123" s="401" t="n">
        <v>209</v>
      </c>
      <c r="HG1123" s="401" t="n">
        <v>210</v>
      </c>
      <c r="HH1123" s="401" t="n">
        <v>211</v>
      </c>
      <c r="HI1123" s="401" t="n">
        <v>212</v>
      </c>
      <c r="HJ1123" s="401" t="n">
        <v>213</v>
      </c>
      <c r="HK1123" s="401" t="n">
        <v>214</v>
      </c>
      <c r="HL1123" s="401" t="n">
        <v>215</v>
      </c>
      <c r="HM1123" s="401" t="n">
        <v>216</v>
      </c>
      <c r="HN1123" s="401" t="n">
        <v>217</v>
      </c>
      <c r="HO1123" s="401" t="n">
        <v>218</v>
      </c>
      <c r="HP1123" s="401" t="n">
        <v>219</v>
      </c>
      <c r="HR1123" s="401" t="n">
        <v>220</v>
      </c>
      <c r="HS1123" s="401" t="n">
        <v>221</v>
      </c>
      <c r="HT1123" s="401" t="n">
        <v>222</v>
      </c>
      <c r="HU1123" s="401" t="n">
        <v>223</v>
      </c>
      <c r="HW1123" s="401" t="n">
        <v>224</v>
      </c>
      <c r="HX1123" s="401" t="n">
        <v>225</v>
      </c>
      <c r="HY1123" s="401" t="n">
        <v>226</v>
      </c>
      <c r="HZ1123" s="401" t="n">
        <v>227</v>
      </c>
    </row>
    <row r="1124" customFormat="false" ht="12.75" hidden="false" customHeight="false" outlineLevel="0" collapsed="false">
      <c r="E1124" s="444" t="s">
        <v>225</v>
      </c>
      <c r="F1124" s="401" t="n">
        <v>102</v>
      </c>
      <c r="G1124" s="401" t="n">
        <v>14</v>
      </c>
      <c r="H1124" s="401" t="n">
        <v>49</v>
      </c>
      <c r="I1124" s="401" t="n">
        <v>28</v>
      </c>
      <c r="J1124" s="401" t="n">
        <v>166</v>
      </c>
      <c r="K1124" s="401" t="n">
        <v>173</v>
      </c>
      <c r="L1124" s="401" t="n">
        <v>105</v>
      </c>
      <c r="M1124" s="401" t="n">
        <v>205</v>
      </c>
      <c r="N1124" s="401" t="n">
        <v>87</v>
      </c>
      <c r="O1124" s="401" t="n">
        <v>51</v>
      </c>
      <c r="P1124" s="401" t="n">
        <v>190</v>
      </c>
      <c r="Q1124" s="401" t="n">
        <v>159</v>
      </c>
      <c r="R1124" s="401" t="n">
        <v>82</v>
      </c>
      <c r="S1124" s="401" t="n">
        <v>108</v>
      </c>
      <c r="T1124" s="401" t="n">
        <v>131</v>
      </c>
      <c r="U1124" s="401" t="n">
        <v>134</v>
      </c>
      <c r="V1124" s="401" t="n">
        <v>208</v>
      </c>
      <c r="W1124" s="401" t="n">
        <v>129</v>
      </c>
      <c r="X1124" s="401" t="n">
        <v>200</v>
      </c>
      <c r="Y1124" s="401" t="n">
        <v>97</v>
      </c>
      <c r="Z1124" s="401" t="n">
        <v>117</v>
      </c>
      <c r="AA1124" s="401" t="n">
        <v>31</v>
      </c>
      <c r="AB1124" s="401" t="n">
        <v>25</v>
      </c>
      <c r="AC1124" s="401" t="n">
        <v>98</v>
      </c>
      <c r="AD1124" s="401" t="n">
        <v>186</v>
      </c>
      <c r="AE1124" s="401" t="n">
        <v>75</v>
      </c>
      <c r="AF1124" s="401" t="n">
        <v>199</v>
      </c>
      <c r="AG1124" s="401" t="n">
        <v>202</v>
      </c>
      <c r="AH1124" s="401" t="n">
        <v>40</v>
      </c>
      <c r="AI1124" s="401" t="n">
        <v>187</v>
      </c>
      <c r="AJ1124" s="401" t="n">
        <v>165</v>
      </c>
      <c r="AK1124" s="401" t="n">
        <v>104</v>
      </c>
      <c r="AL1124" s="401" t="n">
        <v>36</v>
      </c>
      <c r="AM1124" s="401" t="n">
        <v>191</v>
      </c>
      <c r="AN1124" s="401" t="n">
        <v>61</v>
      </c>
      <c r="AO1124" s="401" t="n">
        <v>107</v>
      </c>
      <c r="AP1124" s="401" t="n">
        <v>18</v>
      </c>
      <c r="AQ1124" s="401" t="n">
        <v>180</v>
      </c>
      <c r="AR1124" s="401" t="n">
        <v>10</v>
      </c>
      <c r="AS1124" s="401" t="n">
        <v>182</v>
      </c>
      <c r="AT1124" s="401" t="n">
        <v>48</v>
      </c>
      <c r="AU1124" s="401" t="n">
        <v>93</v>
      </c>
      <c r="AV1124" s="401" t="n">
        <v>17</v>
      </c>
      <c r="AW1124" s="401" t="n">
        <v>32</v>
      </c>
      <c r="AX1124" s="401" t="n">
        <v>161</v>
      </c>
      <c r="AY1124" s="401" t="n">
        <v>80</v>
      </c>
      <c r="AZ1124" s="401" t="n">
        <v>1</v>
      </c>
      <c r="BA1124" s="401" t="n">
        <v>201</v>
      </c>
      <c r="BB1124" s="401" t="n">
        <v>177</v>
      </c>
      <c r="BC1124" s="401" t="n">
        <v>22</v>
      </c>
      <c r="BD1124" s="401" t="n">
        <v>168</v>
      </c>
      <c r="BE1124" s="401" t="n">
        <v>114</v>
      </c>
      <c r="BF1124" s="401" t="n">
        <v>50</v>
      </c>
      <c r="BG1124" s="401" t="n">
        <v>3</v>
      </c>
      <c r="BH1124" s="401" t="n">
        <v>86</v>
      </c>
      <c r="BI1124" s="401" t="n">
        <v>214</v>
      </c>
      <c r="BJ1124" s="401" t="n">
        <v>113</v>
      </c>
      <c r="BK1124" s="401" t="n">
        <v>137</v>
      </c>
      <c r="BL1124" s="401" t="n">
        <v>142</v>
      </c>
      <c r="BM1124" s="401" t="n">
        <v>16</v>
      </c>
      <c r="BN1124" s="401" t="n">
        <v>170</v>
      </c>
      <c r="BO1124" s="401" t="n">
        <v>120</v>
      </c>
      <c r="BP1124" s="401" t="n">
        <v>84</v>
      </c>
      <c r="BQ1124" s="401" t="n">
        <v>78</v>
      </c>
      <c r="BR1124" s="401" t="n">
        <v>197</v>
      </c>
      <c r="BS1124" s="401" t="n">
        <v>39</v>
      </c>
      <c r="BT1124" s="401" t="n">
        <v>63</v>
      </c>
      <c r="BU1124" s="401" t="n">
        <v>122</v>
      </c>
      <c r="BV1124" s="401" t="n">
        <v>224</v>
      </c>
      <c r="BW1124" s="401" t="n">
        <v>158</v>
      </c>
      <c r="BX1124" s="401" t="n">
        <v>218</v>
      </c>
      <c r="BY1124" s="401" t="n">
        <v>74</v>
      </c>
      <c r="BZ1124" s="401" t="n">
        <v>15</v>
      </c>
      <c r="CA1124" s="401" t="n">
        <v>26</v>
      </c>
      <c r="CB1124" s="401" t="n">
        <v>171</v>
      </c>
      <c r="CC1124" s="401" t="n">
        <v>45</v>
      </c>
      <c r="CD1124" s="401" t="n">
        <v>153</v>
      </c>
      <c r="CE1124" s="401" t="n">
        <v>54</v>
      </c>
      <c r="CF1124" s="401" t="n">
        <v>188</v>
      </c>
      <c r="CG1124" s="401" t="n">
        <v>193</v>
      </c>
      <c r="CH1124" s="401" t="n">
        <v>160</v>
      </c>
      <c r="CI1124" s="401" t="n">
        <v>216</v>
      </c>
      <c r="CJ1124" s="401" t="n">
        <v>184</v>
      </c>
      <c r="CK1124" s="401" t="n">
        <v>220</v>
      </c>
      <c r="CL1124" s="401" t="n">
        <v>76</v>
      </c>
      <c r="CM1124" s="401" t="n">
        <v>55</v>
      </c>
      <c r="CN1124" s="401" t="n">
        <v>56</v>
      </c>
      <c r="CO1124" s="401" t="n">
        <v>90</v>
      </c>
      <c r="CP1124" s="401" t="n">
        <v>163</v>
      </c>
      <c r="CQ1124" s="401" t="n">
        <v>119</v>
      </c>
      <c r="CR1124" s="401" t="n">
        <v>20</v>
      </c>
      <c r="CS1124" s="401" t="n">
        <v>60</v>
      </c>
      <c r="CT1124" s="401" t="n">
        <v>30</v>
      </c>
      <c r="CU1124" s="401" t="n">
        <v>71</v>
      </c>
      <c r="CV1124" s="401" t="n">
        <v>213</v>
      </c>
      <c r="CW1124" s="401" t="n">
        <v>149</v>
      </c>
      <c r="CX1124" s="401" t="n">
        <v>223</v>
      </c>
      <c r="CY1124" s="401" t="n">
        <v>127</v>
      </c>
      <c r="CZ1124" s="401" t="n">
        <v>211</v>
      </c>
      <c r="DA1124" s="401" t="n">
        <v>176</v>
      </c>
      <c r="DB1124" s="401" t="n">
        <v>2</v>
      </c>
      <c r="DC1124" s="401" t="n">
        <v>29</v>
      </c>
      <c r="DD1124" s="401" t="n">
        <v>155</v>
      </c>
      <c r="DE1124" s="401" t="n">
        <v>132</v>
      </c>
      <c r="DF1124" s="401" t="n">
        <v>196</v>
      </c>
      <c r="DG1124" s="401" t="n">
        <v>23</v>
      </c>
      <c r="DH1124" s="401" t="n">
        <v>106</v>
      </c>
      <c r="DI1124" s="401" t="n">
        <v>59</v>
      </c>
      <c r="DJ1124" s="401" t="n">
        <v>121</v>
      </c>
      <c r="DK1124" s="401" t="n">
        <v>33</v>
      </c>
      <c r="DL1124" s="401" t="n">
        <v>99</v>
      </c>
      <c r="DM1124" s="401" t="n">
        <v>185</v>
      </c>
      <c r="DN1124" s="401" t="n">
        <v>195</v>
      </c>
      <c r="DO1124" s="401" t="n">
        <v>156</v>
      </c>
      <c r="DP1124" s="401" t="n">
        <v>73</v>
      </c>
      <c r="DQ1124" s="401" t="n">
        <v>77</v>
      </c>
      <c r="DR1124" s="401" t="n">
        <v>194</v>
      </c>
      <c r="DS1124" s="401" t="n">
        <v>227</v>
      </c>
      <c r="DT1124" s="401" t="n">
        <v>118</v>
      </c>
      <c r="DU1124" s="401" t="n">
        <v>144</v>
      </c>
      <c r="DV1124" s="401" t="n">
        <v>12</v>
      </c>
      <c r="DW1124" s="401" t="n">
        <v>130</v>
      </c>
      <c r="DX1124" s="401" t="n">
        <v>189</v>
      </c>
      <c r="DY1124" s="401" t="n">
        <v>206</v>
      </c>
      <c r="DZ1124" s="401" t="n">
        <v>111</v>
      </c>
      <c r="EA1124" s="401" t="n">
        <v>69</v>
      </c>
      <c r="EB1124" s="401" t="n">
        <v>169</v>
      </c>
      <c r="EC1124" s="401" t="n">
        <v>217</v>
      </c>
      <c r="ED1124" s="401" t="n">
        <v>41</v>
      </c>
      <c r="EE1124" s="401" t="n">
        <v>136</v>
      </c>
      <c r="EF1124" s="401" t="n">
        <v>9</v>
      </c>
      <c r="EG1124" s="401" t="n">
        <v>141</v>
      </c>
      <c r="EH1124" s="401" t="n">
        <v>150</v>
      </c>
      <c r="EI1124" s="401" t="n">
        <v>225</v>
      </c>
      <c r="EJ1124" s="401" t="n">
        <v>109</v>
      </c>
      <c r="EK1124" s="401" t="n">
        <v>38</v>
      </c>
      <c r="EL1124" s="401" t="n">
        <v>123</v>
      </c>
      <c r="EM1124" s="401" t="n">
        <v>66</v>
      </c>
      <c r="EN1124" s="401" t="n">
        <v>147</v>
      </c>
      <c r="EO1124" s="401" t="n">
        <v>101</v>
      </c>
      <c r="EP1124" s="401" t="n">
        <v>83</v>
      </c>
      <c r="EQ1124" s="401" t="n">
        <v>139</v>
      </c>
      <c r="ER1124" s="401" t="n">
        <v>94</v>
      </c>
      <c r="ES1124" s="401" t="n">
        <v>72</v>
      </c>
      <c r="ET1124" s="401" t="n">
        <v>146</v>
      </c>
      <c r="EU1124" s="401" t="n">
        <v>125</v>
      </c>
      <c r="EV1124" s="401" t="n">
        <v>219</v>
      </c>
      <c r="EW1124" s="401" t="n">
        <v>215</v>
      </c>
      <c r="EX1124" s="401" t="n">
        <v>70</v>
      </c>
      <c r="EY1124" s="401" t="n">
        <v>4</v>
      </c>
      <c r="EZ1124" s="401" t="n">
        <v>175</v>
      </c>
      <c r="FA1124" s="401" t="n">
        <v>58</v>
      </c>
      <c r="FB1124" s="401" t="n">
        <v>209</v>
      </c>
      <c r="FC1124" s="401" t="n">
        <v>11</v>
      </c>
      <c r="FD1124" s="401" t="n">
        <v>68</v>
      </c>
      <c r="FE1124" s="401" t="n">
        <v>148</v>
      </c>
      <c r="FF1124" s="401" t="n">
        <v>81</v>
      </c>
      <c r="FG1124" s="401" t="n">
        <v>67</v>
      </c>
      <c r="FH1124" s="401" t="n">
        <v>43</v>
      </c>
      <c r="FI1124" s="401" t="n">
        <v>6</v>
      </c>
      <c r="FJ1124" s="401" t="n">
        <v>178</v>
      </c>
      <c r="FK1124" s="401" t="n">
        <v>204</v>
      </c>
      <c r="FL1124" s="401" t="n">
        <v>192</v>
      </c>
      <c r="FM1124" s="401" t="n">
        <v>151</v>
      </c>
      <c r="FN1124" s="401" t="n">
        <v>53</v>
      </c>
      <c r="FO1124" s="401" t="n">
        <v>44</v>
      </c>
      <c r="FP1124" s="401" t="n">
        <v>138</v>
      </c>
      <c r="FQ1124" s="401" t="n">
        <v>116</v>
      </c>
      <c r="FR1124" s="401" t="n">
        <v>167</v>
      </c>
      <c r="FS1124" s="401" t="n">
        <v>154</v>
      </c>
      <c r="FT1124" s="401" t="n">
        <v>100</v>
      </c>
      <c r="FU1124" s="401" t="n">
        <v>79</v>
      </c>
      <c r="FV1124" s="401" t="n">
        <v>27</v>
      </c>
      <c r="FW1124" s="401" t="n">
        <v>162</v>
      </c>
      <c r="FX1124" s="401" t="n">
        <v>207</v>
      </c>
      <c r="FY1124" s="401" t="n">
        <v>88</v>
      </c>
      <c r="FZ1124" s="401" t="n">
        <v>128</v>
      </c>
      <c r="GA1124" s="401" t="n">
        <v>65</v>
      </c>
      <c r="GB1124" s="401" t="n">
        <v>152</v>
      </c>
      <c r="GC1124" s="401" t="n">
        <v>34</v>
      </c>
      <c r="GD1124" s="401" t="n">
        <v>135</v>
      </c>
      <c r="GE1124" s="401" t="n">
        <v>95</v>
      </c>
      <c r="GF1124" s="401" t="n">
        <v>181</v>
      </c>
      <c r="GG1124" s="401" t="n">
        <v>7</v>
      </c>
      <c r="GH1124" s="401" t="n">
        <v>13</v>
      </c>
      <c r="GI1124" s="401" t="n">
        <v>64</v>
      </c>
      <c r="GJ1124" s="401" t="n">
        <v>19</v>
      </c>
      <c r="GK1124" s="401" t="n">
        <v>140</v>
      </c>
      <c r="GL1124" s="401" t="n">
        <v>92</v>
      </c>
      <c r="GM1124" s="401" t="n">
        <v>226</v>
      </c>
      <c r="GN1124" s="401" t="n">
        <v>179</v>
      </c>
      <c r="GO1124" s="401" t="n">
        <v>85</v>
      </c>
      <c r="GP1124" s="401" t="n">
        <v>124</v>
      </c>
      <c r="GQ1124" s="401" t="n">
        <v>110</v>
      </c>
      <c r="GR1124" s="401" t="n">
        <v>183</v>
      </c>
      <c r="GS1124" s="401" t="n">
        <v>198</v>
      </c>
      <c r="GT1124" s="401" t="n">
        <v>24</v>
      </c>
      <c r="GU1124" s="401" t="n">
        <v>164</v>
      </c>
      <c r="GV1124" s="401" t="n">
        <v>145</v>
      </c>
      <c r="GW1124" s="401" t="n">
        <v>96</v>
      </c>
      <c r="GX1124" s="401" t="n">
        <v>47</v>
      </c>
      <c r="GY1124" s="401" t="n">
        <v>222</v>
      </c>
      <c r="GZ1124" s="401" t="n">
        <v>157</v>
      </c>
      <c r="HA1124" s="401" t="n">
        <v>62</v>
      </c>
      <c r="HB1124" s="401" t="n">
        <v>126</v>
      </c>
      <c r="HC1124" s="401" t="n">
        <v>89</v>
      </c>
      <c r="HD1124" s="401" t="n">
        <v>133</v>
      </c>
      <c r="HE1124" s="401" t="n">
        <v>57</v>
      </c>
      <c r="HF1124" s="401" t="n">
        <v>8</v>
      </c>
      <c r="HG1124" s="401" t="n">
        <v>46</v>
      </c>
      <c r="HH1124" s="401" t="n">
        <v>203</v>
      </c>
      <c r="HI1124" s="401" t="n">
        <v>115</v>
      </c>
      <c r="HJ1124" s="401" t="n">
        <v>172</v>
      </c>
      <c r="HK1124" s="401" t="n">
        <v>221</v>
      </c>
      <c r="HL1124" s="401" t="n">
        <v>212</v>
      </c>
      <c r="HM1124" s="401" t="n">
        <v>42</v>
      </c>
      <c r="HN1124" s="401" t="n">
        <v>143</v>
      </c>
      <c r="HO1124" s="401" t="n">
        <v>91</v>
      </c>
      <c r="HP1124" s="401" t="n">
        <v>52</v>
      </c>
      <c r="HR1124" s="401" t="n">
        <v>112</v>
      </c>
      <c r="HS1124" s="401" t="n">
        <v>5</v>
      </c>
      <c r="HT1124" s="401" t="n">
        <v>210</v>
      </c>
      <c r="HU1124" s="401" t="n">
        <v>21</v>
      </c>
      <c r="HW1124" s="401" t="n">
        <v>37</v>
      </c>
      <c r="HX1124" s="401" t="n">
        <v>103</v>
      </c>
      <c r="HY1124" s="401" t="n">
        <v>174</v>
      </c>
      <c r="HZ1124" s="401" t="n">
        <v>35</v>
      </c>
    </row>
    <row r="1125" customFormat="false" ht="12.75" hidden="false" customHeight="false" outlineLevel="0" collapsed="false">
      <c r="E1125" s="444" t="s">
        <v>227</v>
      </c>
      <c r="F1125" s="401" t="n">
        <v>104</v>
      </c>
      <c r="G1125" s="401" t="n">
        <v>154</v>
      </c>
      <c r="H1125" s="401" t="n">
        <v>126</v>
      </c>
      <c r="I1125" s="401" t="n">
        <v>66</v>
      </c>
      <c r="J1125" s="401" t="n">
        <v>48</v>
      </c>
      <c r="K1125" s="401" t="n">
        <v>49</v>
      </c>
      <c r="L1125" s="401" t="n">
        <v>184</v>
      </c>
      <c r="M1125" s="401" t="n">
        <v>159</v>
      </c>
      <c r="N1125" s="401" t="n">
        <v>17</v>
      </c>
      <c r="O1125" s="401" t="n">
        <v>88</v>
      </c>
      <c r="P1125" s="401" t="n">
        <v>97</v>
      </c>
      <c r="Q1125" s="401" t="n">
        <v>109</v>
      </c>
      <c r="R1125" s="401" t="n">
        <v>6</v>
      </c>
      <c r="S1125" s="401" t="n">
        <v>166</v>
      </c>
      <c r="T1125" s="401" t="n">
        <v>71</v>
      </c>
      <c r="U1125" s="401" t="n">
        <v>52</v>
      </c>
      <c r="V1125" s="401" t="n">
        <v>41</v>
      </c>
      <c r="W1125" s="401" t="n">
        <v>125</v>
      </c>
      <c r="X1125" s="401" t="n">
        <v>208</v>
      </c>
      <c r="Y1125" s="401" t="n">
        <v>168</v>
      </c>
      <c r="Z1125" s="401" t="n">
        <v>15</v>
      </c>
      <c r="AA1125" s="401" t="n">
        <v>84</v>
      </c>
      <c r="AB1125" s="401" t="n">
        <v>136</v>
      </c>
      <c r="AC1125" s="401" t="n">
        <v>165</v>
      </c>
      <c r="AD1125" s="401" t="n">
        <v>39</v>
      </c>
      <c r="AE1125" s="401" t="n">
        <v>132</v>
      </c>
      <c r="AF1125" s="401" t="n">
        <v>53</v>
      </c>
      <c r="AG1125" s="401" t="n">
        <v>223</v>
      </c>
      <c r="AH1125" s="401" t="n">
        <v>116</v>
      </c>
      <c r="AI1125" s="401" t="n">
        <v>224</v>
      </c>
      <c r="AJ1125" s="401" t="n">
        <v>50</v>
      </c>
      <c r="AK1125" s="401" t="n">
        <v>78</v>
      </c>
      <c r="AL1125" s="401" t="n">
        <v>16</v>
      </c>
      <c r="AM1125" s="401" t="n">
        <v>131</v>
      </c>
      <c r="AN1125" s="401" t="n">
        <v>58</v>
      </c>
      <c r="AO1125" s="401" t="n">
        <v>145</v>
      </c>
      <c r="AP1125" s="401" t="n">
        <v>189</v>
      </c>
      <c r="AQ1125" s="401" t="n">
        <v>9</v>
      </c>
      <c r="AR1125" s="401" t="n">
        <v>115</v>
      </c>
      <c r="AS1125" s="401" t="n">
        <v>44</v>
      </c>
      <c r="AT1125" s="401" t="n">
        <v>204</v>
      </c>
      <c r="AU1125" s="401" t="n">
        <v>215</v>
      </c>
      <c r="AV1125" s="401" t="n">
        <v>142</v>
      </c>
      <c r="AW1125" s="401" t="n">
        <v>18</v>
      </c>
      <c r="AX1125" s="401" t="n">
        <v>198</v>
      </c>
      <c r="AY1125" s="401" t="n">
        <v>119</v>
      </c>
      <c r="AZ1125" s="401" t="n">
        <v>211</v>
      </c>
      <c r="BA1125" s="401" t="n">
        <v>85</v>
      </c>
      <c r="BB1125" s="401" t="n">
        <v>207</v>
      </c>
      <c r="BC1125" s="401" t="n">
        <v>63</v>
      </c>
      <c r="BD1125" s="401" t="n">
        <v>4</v>
      </c>
      <c r="BE1125" s="401" t="n">
        <v>129</v>
      </c>
      <c r="BF1125" s="401" t="n">
        <v>7</v>
      </c>
      <c r="BG1125" s="401" t="n">
        <v>20</v>
      </c>
      <c r="BH1125" s="401" t="n">
        <v>152</v>
      </c>
      <c r="BI1125" s="401" t="n">
        <v>182</v>
      </c>
      <c r="BJ1125" s="401" t="n">
        <v>30</v>
      </c>
      <c r="BK1125" s="401" t="n">
        <v>194</v>
      </c>
      <c r="BL1125" s="401" t="n">
        <v>91</v>
      </c>
      <c r="BM1125" s="401" t="n">
        <v>37</v>
      </c>
      <c r="BN1125" s="401" t="n">
        <v>94</v>
      </c>
      <c r="BO1125" s="401" t="n">
        <v>196</v>
      </c>
      <c r="BP1125" s="401" t="n">
        <v>69</v>
      </c>
      <c r="BQ1125" s="401" t="n">
        <v>137</v>
      </c>
      <c r="BR1125" s="401" t="n">
        <v>201</v>
      </c>
      <c r="BS1125" s="401" t="n">
        <v>147</v>
      </c>
      <c r="BT1125" s="401" t="n">
        <v>186</v>
      </c>
      <c r="BU1125" s="401" t="n">
        <v>176</v>
      </c>
      <c r="BV1125" s="401" t="n">
        <v>82</v>
      </c>
      <c r="BW1125" s="401" t="n">
        <v>139</v>
      </c>
      <c r="BX1125" s="401" t="n">
        <v>35</v>
      </c>
      <c r="BY1125" s="401" t="n">
        <v>65</v>
      </c>
      <c r="BZ1125" s="401" t="n">
        <v>11</v>
      </c>
      <c r="CA1125" s="401" t="n">
        <v>55</v>
      </c>
      <c r="CB1125" s="401" t="n">
        <v>222</v>
      </c>
      <c r="CC1125" s="401" t="n">
        <v>43</v>
      </c>
      <c r="CD1125" s="401" t="n">
        <v>163</v>
      </c>
      <c r="CE1125" s="401" t="n">
        <v>160</v>
      </c>
      <c r="CF1125" s="401" t="n">
        <v>27</v>
      </c>
      <c r="CG1125" s="401" t="n">
        <v>102</v>
      </c>
      <c r="CH1125" s="401" t="n">
        <v>10</v>
      </c>
      <c r="CI1125" s="401" t="n">
        <v>33</v>
      </c>
      <c r="CJ1125" s="401" t="n">
        <v>191</v>
      </c>
      <c r="CK1125" s="401" t="n">
        <v>103</v>
      </c>
      <c r="CL1125" s="401" t="n">
        <v>138</v>
      </c>
      <c r="CM1125" s="401" t="n">
        <v>29</v>
      </c>
      <c r="CN1125" s="401" t="n">
        <v>3</v>
      </c>
      <c r="CO1125" s="401" t="n">
        <v>177</v>
      </c>
      <c r="CP1125" s="401" t="n">
        <v>112</v>
      </c>
      <c r="CQ1125" s="401" t="n">
        <v>99</v>
      </c>
      <c r="CR1125" s="401" t="n">
        <v>140</v>
      </c>
      <c r="CS1125" s="401" t="n">
        <v>46</v>
      </c>
      <c r="CT1125" s="401" t="n">
        <v>162</v>
      </c>
      <c r="CU1125" s="401" t="n">
        <v>178</v>
      </c>
      <c r="CV1125" s="401" t="n">
        <v>56</v>
      </c>
      <c r="CW1125" s="401" t="n">
        <v>226</v>
      </c>
      <c r="CX1125" s="401" t="n">
        <v>75</v>
      </c>
      <c r="CY1125" s="401" t="n">
        <v>121</v>
      </c>
      <c r="CZ1125" s="401" t="n">
        <v>1</v>
      </c>
      <c r="DA1125" s="401" t="n">
        <v>216</v>
      </c>
      <c r="DB1125" s="401" t="n">
        <v>14</v>
      </c>
      <c r="DC1125" s="401" t="n">
        <v>70</v>
      </c>
      <c r="DD1125" s="401" t="n">
        <v>197</v>
      </c>
      <c r="DE1125" s="401" t="n">
        <v>36</v>
      </c>
      <c r="DF1125" s="401" t="n">
        <v>149</v>
      </c>
      <c r="DG1125" s="401" t="n">
        <v>167</v>
      </c>
      <c r="DH1125" s="401" t="n">
        <v>158</v>
      </c>
      <c r="DI1125" s="401" t="n">
        <v>32</v>
      </c>
      <c r="DJ1125" s="401" t="n">
        <v>23</v>
      </c>
      <c r="DK1125" s="401" t="n">
        <v>113</v>
      </c>
      <c r="DL1125" s="401" t="n">
        <v>98</v>
      </c>
      <c r="DM1125" s="401" t="n">
        <v>21</v>
      </c>
      <c r="DN1125" s="401" t="n">
        <v>199</v>
      </c>
      <c r="DO1125" s="401" t="n">
        <v>170</v>
      </c>
      <c r="DP1125" s="401" t="n">
        <v>127</v>
      </c>
      <c r="DQ1125" s="401" t="n">
        <v>205</v>
      </c>
      <c r="DR1125" s="401" t="n">
        <v>45</v>
      </c>
      <c r="DS1125" s="401" t="n">
        <v>5</v>
      </c>
      <c r="DT1125" s="401" t="n">
        <v>76</v>
      </c>
      <c r="DU1125" s="401" t="n">
        <v>217</v>
      </c>
      <c r="DV1125" s="401" t="n">
        <v>25</v>
      </c>
      <c r="DW1125" s="401" t="n">
        <v>190</v>
      </c>
      <c r="DX1125" s="401" t="n">
        <v>87</v>
      </c>
      <c r="DY1125" s="401" t="n">
        <v>77</v>
      </c>
      <c r="DZ1125" s="401" t="n">
        <v>12</v>
      </c>
      <c r="EA1125" s="401" t="n">
        <v>95</v>
      </c>
      <c r="EB1125" s="401" t="n">
        <v>134</v>
      </c>
      <c r="EC1125" s="401" t="n">
        <v>26</v>
      </c>
      <c r="ED1125" s="401" t="n">
        <v>81</v>
      </c>
      <c r="EE1125" s="401" t="n">
        <v>114</v>
      </c>
      <c r="EF1125" s="401" t="n">
        <v>195</v>
      </c>
      <c r="EG1125" s="401" t="n">
        <v>54</v>
      </c>
      <c r="EH1125" s="401" t="n">
        <v>74</v>
      </c>
      <c r="EI1125" s="401" t="n">
        <v>141</v>
      </c>
      <c r="EJ1125" s="401" t="n">
        <v>57</v>
      </c>
      <c r="EK1125" s="401" t="n">
        <v>59</v>
      </c>
      <c r="EL1125" s="401" t="n">
        <v>206</v>
      </c>
      <c r="EM1125" s="401" t="n">
        <v>100</v>
      </c>
      <c r="EN1125" s="401" t="n">
        <v>67</v>
      </c>
      <c r="EO1125" s="401" t="n">
        <v>220</v>
      </c>
      <c r="EP1125" s="401" t="n">
        <v>169</v>
      </c>
      <c r="EQ1125" s="401" t="n">
        <v>209</v>
      </c>
      <c r="ER1125" s="401" t="n">
        <v>171</v>
      </c>
      <c r="ES1125" s="401" t="n">
        <v>157</v>
      </c>
      <c r="ET1125" s="401" t="n">
        <v>83</v>
      </c>
      <c r="EU1125" s="401" t="n">
        <v>110</v>
      </c>
      <c r="EV1125" s="401" t="n">
        <v>118</v>
      </c>
      <c r="EW1125" s="401" t="n">
        <v>130</v>
      </c>
      <c r="EX1125" s="401" t="n">
        <v>2</v>
      </c>
      <c r="EY1125" s="401" t="n">
        <v>153</v>
      </c>
      <c r="EZ1125" s="401" t="n">
        <v>120</v>
      </c>
      <c r="FA1125" s="401" t="n">
        <v>214</v>
      </c>
      <c r="FB1125" s="401" t="n">
        <v>92</v>
      </c>
      <c r="FC1125" s="401" t="n">
        <v>203</v>
      </c>
      <c r="FD1125" s="401" t="n">
        <v>42</v>
      </c>
      <c r="FE1125" s="401" t="n">
        <v>144</v>
      </c>
      <c r="FF1125" s="401" t="n">
        <v>86</v>
      </c>
      <c r="FG1125" s="401" t="n">
        <v>79</v>
      </c>
      <c r="FH1125" s="401" t="n">
        <v>107</v>
      </c>
      <c r="FI1125" s="401" t="n">
        <v>128</v>
      </c>
      <c r="FJ1125" s="401" t="n">
        <v>193</v>
      </c>
      <c r="FK1125" s="401" t="n">
        <v>96</v>
      </c>
      <c r="FL1125" s="401" t="n">
        <v>19</v>
      </c>
      <c r="FM1125" s="401" t="n">
        <v>202</v>
      </c>
      <c r="FN1125" s="401" t="n">
        <v>122</v>
      </c>
      <c r="FO1125" s="401" t="n">
        <v>180</v>
      </c>
      <c r="FP1125" s="401" t="n">
        <v>183</v>
      </c>
      <c r="FQ1125" s="401" t="n">
        <v>212</v>
      </c>
      <c r="FR1125" s="401" t="n">
        <v>175</v>
      </c>
      <c r="FS1125" s="401" t="n">
        <v>89</v>
      </c>
      <c r="FT1125" s="401" t="n">
        <v>34</v>
      </c>
      <c r="FU1125" s="401" t="n">
        <v>68</v>
      </c>
      <c r="FV1125" s="401" t="n">
        <v>22</v>
      </c>
      <c r="FW1125" s="401" t="n">
        <v>38</v>
      </c>
      <c r="FX1125" s="401" t="n">
        <v>148</v>
      </c>
      <c r="FY1125" s="401" t="n">
        <v>187</v>
      </c>
      <c r="FZ1125" s="401" t="n">
        <v>150</v>
      </c>
      <c r="GA1125" s="401" t="n">
        <v>64</v>
      </c>
      <c r="GB1125" s="401" t="n">
        <v>117</v>
      </c>
      <c r="GC1125" s="401" t="n">
        <v>123</v>
      </c>
      <c r="GD1125" s="401" t="n">
        <v>24</v>
      </c>
      <c r="GE1125" s="401" t="n">
        <v>174</v>
      </c>
      <c r="GF1125" s="401" t="n">
        <v>225</v>
      </c>
      <c r="GG1125" s="401" t="n">
        <v>218</v>
      </c>
      <c r="GH1125" s="401" t="n">
        <v>221</v>
      </c>
      <c r="GI1125" s="401" t="n">
        <v>164</v>
      </c>
      <c r="GJ1125" s="401" t="n">
        <v>28</v>
      </c>
      <c r="GK1125" s="401" t="n">
        <v>111</v>
      </c>
      <c r="GL1125" s="401" t="n">
        <v>135</v>
      </c>
      <c r="GM1125" s="401" t="n">
        <v>93</v>
      </c>
      <c r="GN1125" s="401" t="n">
        <v>210</v>
      </c>
      <c r="GO1125" s="401" t="n">
        <v>227</v>
      </c>
      <c r="GP1125" s="401" t="n">
        <v>151</v>
      </c>
      <c r="GQ1125" s="401" t="n">
        <v>181</v>
      </c>
      <c r="GR1125" s="401" t="n">
        <v>106</v>
      </c>
      <c r="GS1125" s="401" t="n">
        <v>105</v>
      </c>
      <c r="GT1125" s="401" t="n">
        <v>161</v>
      </c>
      <c r="GU1125" s="401" t="n">
        <v>60</v>
      </c>
      <c r="GV1125" s="401" t="n">
        <v>133</v>
      </c>
      <c r="GW1125" s="401" t="n">
        <v>192</v>
      </c>
      <c r="GX1125" s="401" t="n">
        <v>155</v>
      </c>
      <c r="GY1125" s="401" t="n">
        <v>213</v>
      </c>
      <c r="GZ1125" s="401" t="n">
        <v>72</v>
      </c>
      <c r="HA1125" s="401" t="n">
        <v>31</v>
      </c>
      <c r="HB1125" s="401" t="n">
        <v>219</v>
      </c>
      <c r="HC1125" s="401" t="n">
        <v>108</v>
      </c>
      <c r="HD1125" s="401" t="n">
        <v>73</v>
      </c>
      <c r="HE1125" s="401" t="n">
        <v>61</v>
      </c>
      <c r="HF1125" s="401" t="n">
        <v>143</v>
      </c>
      <c r="HG1125" s="401" t="n">
        <v>47</v>
      </c>
      <c r="HH1125" s="401" t="n">
        <v>188</v>
      </c>
      <c r="HI1125" s="401" t="n">
        <v>13</v>
      </c>
      <c r="HJ1125" s="401" t="n">
        <v>156</v>
      </c>
      <c r="HK1125" s="401" t="n">
        <v>51</v>
      </c>
      <c r="HL1125" s="401" t="n">
        <v>172</v>
      </c>
      <c r="HM1125" s="401" t="n">
        <v>8</v>
      </c>
      <c r="HN1125" s="401" t="n">
        <v>179</v>
      </c>
      <c r="HO1125" s="401" t="n">
        <v>185</v>
      </c>
      <c r="HP1125" s="401" t="n">
        <v>80</v>
      </c>
      <c r="HR1125" s="401" t="n">
        <v>200</v>
      </c>
      <c r="HS1125" s="401" t="n">
        <v>124</v>
      </c>
      <c r="HT1125" s="401" t="n">
        <v>62</v>
      </c>
      <c r="HU1125" s="401" t="n">
        <v>173</v>
      </c>
      <c r="HW1125" s="401" t="n">
        <v>40</v>
      </c>
      <c r="HX1125" s="401" t="n">
        <v>90</v>
      </c>
      <c r="HY1125" s="401" t="n">
        <v>101</v>
      </c>
      <c r="HZ1125" s="401" t="n">
        <v>146</v>
      </c>
    </row>
    <row r="1127" customFormat="false" ht="12.75" hidden="false" customHeight="false" outlineLevel="0" collapsed="false">
      <c r="D1127" s="204" t="n">
        <v>228</v>
      </c>
      <c r="E1127" s="204" t="s">
        <v>250</v>
      </c>
    </row>
    <row r="1128" customFormat="false" ht="12.75" hidden="false" customHeight="false" outlineLevel="0" collapsed="false">
      <c r="E1128" s="444" t="s">
        <v>198</v>
      </c>
      <c r="F1128" s="401" t="n">
        <v>1</v>
      </c>
      <c r="G1128" s="401" t="n">
        <v>2</v>
      </c>
      <c r="H1128" s="401" t="n">
        <v>3</v>
      </c>
      <c r="I1128" s="401" t="n">
        <v>4</v>
      </c>
      <c r="J1128" s="401" t="n">
        <v>5</v>
      </c>
      <c r="K1128" s="401" t="n">
        <v>6</v>
      </c>
      <c r="L1128" s="401" t="n">
        <v>7</v>
      </c>
      <c r="M1128" s="401" t="n">
        <v>8</v>
      </c>
      <c r="N1128" s="401" t="n">
        <v>9</v>
      </c>
      <c r="O1128" s="401" t="n">
        <v>10</v>
      </c>
      <c r="P1128" s="401" t="n">
        <v>11</v>
      </c>
      <c r="Q1128" s="401" t="n">
        <v>12</v>
      </c>
      <c r="R1128" s="401" t="n">
        <v>13</v>
      </c>
      <c r="S1128" s="401" t="n">
        <v>14</v>
      </c>
      <c r="T1128" s="401" t="n">
        <v>15</v>
      </c>
      <c r="U1128" s="401" t="n">
        <v>16</v>
      </c>
      <c r="V1128" s="401" t="n">
        <v>17</v>
      </c>
      <c r="W1128" s="401" t="n">
        <v>18</v>
      </c>
      <c r="X1128" s="401" t="n">
        <v>19</v>
      </c>
      <c r="Y1128" s="401" t="n">
        <v>20</v>
      </c>
      <c r="Z1128" s="401" t="n">
        <v>21</v>
      </c>
      <c r="AA1128" s="401" t="n">
        <v>22</v>
      </c>
      <c r="AB1128" s="401" t="n">
        <v>23</v>
      </c>
      <c r="AC1128" s="401" t="n">
        <v>24</v>
      </c>
      <c r="AD1128" s="401" t="n">
        <v>25</v>
      </c>
      <c r="AE1128" s="401" t="n">
        <v>26</v>
      </c>
      <c r="AF1128" s="401" t="n">
        <v>27</v>
      </c>
      <c r="AG1128" s="401" t="n">
        <v>28</v>
      </c>
      <c r="AH1128" s="401" t="n">
        <v>29</v>
      </c>
      <c r="AI1128" s="401" t="n">
        <v>30</v>
      </c>
      <c r="AJ1128" s="401" t="n">
        <v>31</v>
      </c>
      <c r="AK1128" s="401" t="n">
        <v>32</v>
      </c>
      <c r="AL1128" s="401" t="n">
        <v>33</v>
      </c>
      <c r="AM1128" s="401" t="n">
        <v>34</v>
      </c>
      <c r="AN1128" s="401" t="n">
        <v>35</v>
      </c>
      <c r="AO1128" s="401" t="n">
        <v>36</v>
      </c>
      <c r="AP1128" s="401" t="n">
        <v>37</v>
      </c>
      <c r="AQ1128" s="401" t="n">
        <v>38</v>
      </c>
      <c r="AR1128" s="401" t="n">
        <v>39</v>
      </c>
      <c r="AS1128" s="401" t="n">
        <v>40</v>
      </c>
      <c r="AT1128" s="401" t="n">
        <v>41</v>
      </c>
      <c r="AU1128" s="401" t="n">
        <v>42</v>
      </c>
      <c r="AV1128" s="401" t="n">
        <v>43</v>
      </c>
      <c r="AW1128" s="401" t="n">
        <v>44</v>
      </c>
      <c r="AX1128" s="401" t="n">
        <v>45</v>
      </c>
      <c r="AY1128" s="401" t="n">
        <v>46</v>
      </c>
      <c r="AZ1128" s="401" t="n">
        <v>47</v>
      </c>
      <c r="BA1128" s="401" t="n">
        <v>48</v>
      </c>
      <c r="BB1128" s="401" t="n">
        <v>49</v>
      </c>
      <c r="BC1128" s="401" t="n">
        <v>50</v>
      </c>
      <c r="BD1128" s="401" t="n">
        <v>51</v>
      </c>
      <c r="BE1128" s="401" t="n">
        <v>52</v>
      </c>
      <c r="BF1128" s="401" t="n">
        <v>53</v>
      </c>
      <c r="BG1128" s="401" t="n">
        <v>54</v>
      </c>
      <c r="BH1128" s="401" t="n">
        <v>55</v>
      </c>
      <c r="BI1128" s="401" t="n">
        <v>56</v>
      </c>
      <c r="BJ1128" s="401" t="n">
        <v>57</v>
      </c>
      <c r="BK1128" s="401" t="n">
        <v>58</v>
      </c>
      <c r="BL1128" s="401" t="n">
        <v>59</v>
      </c>
      <c r="BM1128" s="401" t="n">
        <v>60</v>
      </c>
      <c r="BN1128" s="401" t="n">
        <v>61</v>
      </c>
      <c r="BO1128" s="401" t="n">
        <v>62</v>
      </c>
      <c r="BP1128" s="401" t="n">
        <v>63</v>
      </c>
      <c r="BQ1128" s="401" t="n">
        <v>64</v>
      </c>
      <c r="BR1128" s="401" t="n">
        <v>65</v>
      </c>
      <c r="BS1128" s="401" t="n">
        <v>66</v>
      </c>
      <c r="BT1128" s="401" t="n">
        <v>67</v>
      </c>
      <c r="BU1128" s="401" t="n">
        <v>68</v>
      </c>
      <c r="BV1128" s="401" t="n">
        <v>69</v>
      </c>
      <c r="BW1128" s="401" t="n">
        <v>70</v>
      </c>
      <c r="BX1128" s="401" t="n">
        <v>71</v>
      </c>
      <c r="BY1128" s="401" t="n">
        <v>72</v>
      </c>
      <c r="BZ1128" s="401" t="n">
        <v>73</v>
      </c>
      <c r="CA1128" s="401" t="n">
        <v>74</v>
      </c>
      <c r="CB1128" s="401" t="n">
        <v>75</v>
      </c>
      <c r="CC1128" s="401" t="n">
        <v>76</v>
      </c>
      <c r="CD1128" s="401" t="n">
        <v>77</v>
      </c>
      <c r="CE1128" s="401" t="n">
        <v>78</v>
      </c>
      <c r="CF1128" s="401" t="n">
        <v>79</v>
      </c>
      <c r="CG1128" s="401" t="n">
        <v>80</v>
      </c>
      <c r="CH1128" s="401" t="n">
        <v>81</v>
      </c>
      <c r="CI1128" s="401" t="n">
        <v>82</v>
      </c>
      <c r="CJ1128" s="401" t="n">
        <v>83</v>
      </c>
      <c r="CK1128" s="401" t="n">
        <v>84</v>
      </c>
      <c r="CL1128" s="401" t="n">
        <v>85</v>
      </c>
      <c r="CM1128" s="401" t="n">
        <v>86</v>
      </c>
      <c r="CN1128" s="401" t="n">
        <v>87</v>
      </c>
      <c r="CO1128" s="401" t="n">
        <v>88</v>
      </c>
      <c r="CP1128" s="401" t="n">
        <v>89</v>
      </c>
      <c r="CQ1128" s="401" t="n">
        <v>90</v>
      </c>
      <c r="CR1128" s="401" t="n">
        <v>91</v>
      </c>
      <c r="CS1128" s="401" t="n">
        <v>92</v>
      </c>
      <c r="CT1128" s="401" t="n">
        <v>93</v>
      </c>
      <c r="CU1128" s="401" t="n">
        <v>94</v>
      </c>
      <c r="CV1128" s="401" t="n">
        <v>95</v>
      </c>
      <c r="CW1128" s="401" t="n">
        <v>96</v>
      </c>
      <c r="CX1128" s="401" t="n">
        <v>97</v>
      </c>
      <c r="CY1128" s="401" t="n">
        <v>98</v>
      </c>
      <c r="CZ1128" s="401" t="n">
        <v>99</v>
      </c>
      <c r="DA1128" s="401" t="n">
        <v>100</v>
      </c>
      <c r="DB1128" s="401" t="n">
        <v>101</v>
      </c>
      <c r="DC1128" s="401" t="n">
        <v>102</v>
      </c>
      <c r="DD1128" s="401" t="n">
        <v>103</v>
      </c>
      <c r="DE1128" s="401" t="n">
        <v>104</v>
      </c>
      <c r="DF1128" s="401" t="n">
        <v>105</v>
      </c>
      <c r="DG1128" s="401" t="n">
        <v>106</v>
      </c>
      <c r="DH1128" s="401" t="n">
        <v>107</v>
      </c>
      <c r="DI1128" s="401" t="n">
        <v>108</v>
      </c>
      <c r="DJ1128" s="401" t="n">
        <v>109</v>
      </c>
      <c r="DK1128" s="401" t="n">
        <v>110</v>
      </c>
      <c r="DL1128" s="401" t="n">
        <v>111</v>
      </c>
      <c r="DM1128" s="401" t="n">
        <v>112</v>
      </c>
      <c r="DN1128" s="401" t="n">
        <v>113</v>
      </c>
      <c r="DO1128" s="401" t="n">
        <v>114</v>
      </c>
      <c r="DP1128" s="401" t="n">
        <v>115</v>
      </c>
      <c r="DQ1128" s="401" t="n">
        <v>116</v>
      </c>
      <c r="DR1128" s="401" t="n">
        <v>117</v>
      </c>
      <c r="DS1128" s="401" t="n">
        <v>118</v>
      </c>
      <c r="DT1128" s="401" t="n">
        <v>119</v>
      </c>
      <c r="DU1128" s="401" t="n">
        <v>120</v>
      </c>
      <c r="DV1128" s="401" t="n">
        <v>121</v>
      </c>
      <c r="DW1128" s="401" t="n">
        <v>122</v>
      </c>
      <c r="DX1128" s="401" t="n">
        <v>123</v>
      </c>
      <c r="DY1128" s="401" t="n">
        <v>124</v>
      </c>
      <c r="DZ1128" s="401" t="n">
        <v>125</v>
      </c>
      <c r="EA1128" s="401" t="n">
        <v>126</v>
      </c>
      <c r="EB1128" s="401" t="n">
        <v>127</v>
      </c>
      <c r="EC1128" s="401" t="n">
        <v>128</v>
      </c>
      <c r="ED1128" s="401" t="n">
        <v>129</v>
      </c>
      <c r="EE1128" s="401" t="n">
        <v>130</v>
      </c>
      <c r="EF1128" s="401" t="n">
        <v>131</v>
      </c>
      <c r="EG1128" s="401" t="n">
        <v>132</v>
      </c>
      <c r="EH1128" s="401" t="n">
        <v>133</v>
      </c>
      <c r="EI1128" s="401" t="n">
        <v>134</v>
      </c>
      <c r="EJ1128" s="401" t="n">
        <v>135</v>
      </c>
      <c r="EK1128" s="401" t="n">
        <v>136</v>
      </c>
      <c r="EL1128" s="401" t="n">
        <v>137</v>
      </c>
      <c r="EM1128" s="401" t="n">
        <v>138</v>
      </c>
      <c r="EN1128" s="401" t="n">
        <v>139</v>
      </c>
      <c r="EO1128" s="401" t="n">
        <v>140</v>
      </c>
      <c r="EP1128" s="401" t="n">
        <v>141</v>
      </c>
      <c r="EQ1128" s="401" t="n">
        <v>142</v>
      </c>
      <c r="ER1128" s="401" t="n">
        <v>143</v>
      </c>
      <c r="ES1128" s="401" t="n">
        <v>144</v>
      </c>
      <c r="ET1128" s="401" t="n">
        <v>145</v>
      </c>
      <c r="EU1128" s="401" t="n">
        <v>146</v>
      </c>
      <c r="EV1128" s="401" t="n">
        <v>147</v>
      </c>
      <c r="EW1128" s="401" t="n">
        <v>148</v>
      </c>
      <c r="EX1128" s="401" t="n">
        <v>149</v>
      </c>
      <c r="EY1128" s="401" t="n">
        <v>150</v>
      </c>
      <c r="EZ1128" s="401" t="n">
        <v>151</v>
      </c>
      <c r="FA1128" s="401" t="n">
        <v>152</v>
      </c>
      <c r="FB1128" s="401" t="n">
        <v>153</v>
      </c>
      <c r="FC1128" s="401" t="n">
        <v>154</v>
      </c>
      <c r="FD1128" s="401" t="n">
        <v>155</v>
      </c>
      <c r="FE1128" s="401" t="n">
        <v>156</v>
      </c>
      <c r="FF1128" s="401" t="n">
        <v>157</v>
      </c>
      <c r="FG1128" s="401" t="n">
        <v>158</v>
      </c>
      <c r="FH1128" s="401" t="n">
        <v>159</v>
      </c>
      <c r="FI1128" s="401" t="n">
        <v>160</v>
      </c>
      <c r="FJ1128" s="401" t="n">
        <v>161</v>
      </c>
      <c r="FK1128" s="401" t="n">
        <v>162</v>
      </c>
      <c r="FL1128" s="401" t="n">
        <v>163</v>
      </c>
      <c r="FM1128" s="401" t="n">
        <v>164</v>
      </c>
      <c r="FN1128" s="401" t="n">
        <v>165</v>
      </c>
      <c r="FO1128" s="401" t="n">
        <v>166</v>
      </c>
      <c r="FP1128" s="401" t="n">
        <v>167</v>
      </c>
      <c r="FQ1128" s="401" t="n">
        <v>168</v>
      </c>
      <c r="FR1128" s="401" t="n">
        <v>169</v>
      </c>
      <c r="FS1128" s="401" t="n">
        <v>170</v>
      </c>
      <c r="FT1128" s="401" t="n">
        <v>171</v>
      </c>
      <c r="FU1128" s="401" t="n">
        <v>172</v>
      </c>
      <c r="FV1128" s="401" t="n">
        <v>173</v>
      </c>
      <c r="FW1128" s="401" t="n">
        <v>174</v>
      </c>
      <c r="FX1128" s="401" t="n">
        <v>175</v>
      </c>
      <c r="FY1128" s="401" t="n">
        <v>176</v>
      </c>
      <c r="FZ1128" s="401" t="n">
        <v>177</v>
      </c>
      <c r="GA1128" s="401" t="n">
        <v>178</v>
      </c>
      <c r="GB1128" s="401" t="n">
        <v>179</v>
      </c>
      <c r="GC1128" s="401" t="n">
        <v>180</v>
      </c>
      <c r="GD1128" s="401" t="n">
        <v>181</v>
      </c>
      <c r="GE1128" s="401" t="n">
        <v>182</v>
      </c>
      <c r="GF1128" s="401" t="n">
        <v>183</v>
      </c>
      <c r="GG1128" s="401" t="n">
        <v>184</v>
      </c>
      <c r="GH1128" s="401" t="n">
        <v>185</v>
      </c>
      <c r="GI1128" s="401" t="n">
        <v>186</v>
      </c>
      <c r="GJ1128" s="401" t="n">
        <v>187</v>
      </c>
      <c r="GK1128" s="401" t="n">
        <v>188</v>
      </c>
      <c r="GL1128" s="401" t="n">
        <v>189</v>
      </c>
      <c r="GM1128" s="401" t="n">
        <v>190</v>
      </c>
      <c r="GN1128" s="401" t="n">
        <v>191</v>
      </c>
      <c r="GO1128" s="401" t="n">
        <v>192</v>
      </c>
      <c r="GP1128" s="401" t="n">
        <v>193</v>
      </c>
      <c r="GQ1128" s="401" t="n">
        <v>194</v>
      </c>
      <c r="GR1128" s="401" t="n">
        <v>195</v>
      </c>
      <c r="GS1128" s="401" t="n">
        <v>196</v>
      </c>
      <c r="GT1128" s="401" t="n">
        <v>197</v>
      </c>
      <c r="GU1128" s="401" t="n">
        <v>198</v>
      </c>
      <c r="GV1128" s="401" t="n">
        <v>199</v>
      </c>
      <c r="GW1128" s="401" t="n">
        <v>200</v>
      </c>
      <c r="GX1128" s="401" t="n">
        <v>201</v>
      </c>
      <c r="GY1128" s="401" t="n">
        <v>202</v>
      </c>
      <c r="GZ1128" s="401" t="n">
        <v>203</v>
      </c>
      <c r="HA1128" s="401" t="n">
        <v>204</v>
      </c>
      <c r="HB1128" s="401" t="n">
        <v>205</v>
      </c>
      <c r="HC1128" s="401" t="n">
        <v>206</v>
      </c>
      <c r="HD1128" s="401" t="n">
        <v>207</v>
      </c>
      <c r="HE1128" s="401" t="n">
        <v>208</v>
      </c>
      <c r="HF1128" s="401" t="n">
        <v>209</v>
      </c>
      <c r="HG1128" s="401" t="n">
        <v>210</v>
      </c>
      <c r="HH1128" s="401" t="n">
        <v>211</v>
      </c>
      <c r="HI1128" s="401" t="n">
        <v>212</v>
      </c>
      <c r="HJ1128" s="401" t="n">
        <v>213</v>
      </c>
      <c r="HK1128" s="401" t="n">
        <v>214</v>
      </c>
      <c r="HL1128" s="401" t="n">
        <v>215</v>
      </c>
      <c r="HM1128" s="401" t="n">
        <v>216</v>
      </c>
      <c r="HN1128" s="401" t="n">
        <v>217</v>
      </c>
      <c r="HO1128" s="401" t="n">
        <v>218</v>
      </c>
      <c r="HP1128" s="401" t="n">
        <v>219</v>
      </c>
      <c r="HQ1128" s="401" t="n">
        <v>220</v>
      </c>
      <c r="HR1128" s="401" t="n">
        <v>221</v>
      </c>
      <c r="HS1128" s="401" t="n">
        <v>222</v>
      </c>
      <c r="HT1128" s="401" t="n">
        <v>223</v>
      </c>
      <c r="HU1128" s="401" t="n">
        <v>224</v>
      </c>
      <c r="HW1128" s="401" t="n">
        <v>225</v>
      </c>
      <c r="HX1128" s="401" t="n">
        <v>226</v>
      </c>
      <c r="HY1128" s="401" t="n">
        <v>227</v>
      </c>
      <c r="HZ1128" s="401" t="n">
        <v>228</v>
      </c>
    </row>
    <row r="1129" customFormat="false" ht="12.75" hidden="false" customHeight="false" outlineLevel="0" collapsed="false">
      <c r="E1129" s="444" t="s">
        <v>225</v>
      </c>
      <c r="F1129" s="401" t="n">
        <v>110</v>
      </c>
      <c r="G1129" s="401" t="n">
        <v>160</v>
      </c>
      <c r="H1129" s="401" t="n">
        <v>126</v>
      </c>
      <c r="I1129" s="401" t="n">
        <v>216</v>
      </c>
      <c r="J1129" s="401" t="n">
        <v>57</v>
      </c>
      <c r="K1129" s="401" t="n">
        <v>150</v>
      </c>
      <c r="L1129" s="401" t="n">
        <v>88</v>
      </c>
      <c r="M1129" s="401" t="n">
        <v>46</v>
      </c>
      <c r="N1129" s="401" t="n">
        <v>40</v>
      </c>
      <c r="O1129" s="401" t="n">
        <v>156</v>
      </c>
      <c r="P1129" s="401" t="n">
        <v>123</v>
      </c>
      <c r="Q1129" s="401" t="n">
        <v>34</v>
      </c>
      <c r="R1129" s="401" t="n">
        <v>15</v>
      </c>
      <c r="S1129" s="401" t="n">
        <v>66</v>
      </c>
      <c r="T1129" s="401" t="n">
        <v>61</v>
      </c>
      <c r="U1129" s="401" t="n">
        <v>35</v>
      </c>
      <c r="V1129" s="401" t="n">
        <v>6</v>
      </c>
      <c r="W1129" s="401" t="n">
        <v>137</v>
      </c>
      <c r="X1129" s="401" t="n">
        <v>205</v>
      </c>
      <c r="Y1129" s="401" t="n">
        <v>148</v>
      </c>
      <c r="Z1129" s="401" t="n">
        <v>138</v>
      </c>
      <c r="AA1129" s="401" t="n">
        <v>68</v>
      </c>
      <c r="AB1129" s="401" t="n">
        <v>36</v>
      </c>
      <c r="AC1129" s="401" t="n">
        <v>165</v>
      </c>
      <c r="AD1129" s="401" t="n">
        <v>59</v>
      </c>
      <c r="AE1129" s="401" t="n">
        <v>79</v>
      </c>
      <c r="AF1129" s="401" t="n">
        <v>153</v>
      </c>
      <c r="AG1129" s="401" t="n">
        <v>47</v>
      </c>
      <c r="AH1129" s="401" t="n">
        <v>141</v>
      </c>
      <c r="AI1129" s="401" t="n">
        <v>89</v>
      </c>
      <c r="AJ1129" s="401" t="n">
        <v>208</v>
      </c>
      <c r="AK1129" s="401" t="n">
        <v>199</v>
      </c>
      <c r="AL1129" s="401" t="n">
        <v>111</v>
      </c>
      <c r="AM1129" s="401" t="n">
        <v>178</v>
      </c>
      <c r="AN1129" s="401" t="n">
        <v>149</v>
      </c>
      <c r="AO1129" s="401" t="n">
        <v>20</v>
      </c>
      <c r="AP1129" s="401" t="n">
        <v>91</v>
      </c>
      <c r="AQ1129" s="401" t="n">
        <v>50</v>
      </c>
      <c r="AR1129" s="401" t="n">
        <v>113</v>
      </c>
      <c r="AS1129" s="401" t="n">
        <v>118</v>
      </c>
      <c r="AT1129" s="401" t="n">
        <v>172</v>
      </c>
      <c r="AU1129" s="401" t="n">
        <v>136</v>
      </c>
      <c r="AV1129" s="401" t="n">
        <v>217</v>
      </c>
      <c r="AW1129" s="401" t="n">
        <v>90</v>
      </c>
      <c r="AX1129" s="401" t="n">
        <v>143</v>
      </c>
      <c r="AY1129" s="401" t="n">
        <v>180</v>
      </c>
      <c r="AZ1129" s="401" t="n">
        <v>94</v>
      </c>
      <c r="BA1129" s="401" t="n">
        <v>212</v>
      </c>
      <c r="BB1129" s="401" t="n">
        <v>201</v>
      </c>
      <c r="BC1129" s="401" t="n">
        <v>121</v>
      </c>
      <c r="BD1129" s="401" t="n">
        <v>125</v>
      </c>
      <c r="BE1129" s="401" t="n">
        <v>145</v>
      </c>
      <c r="BF1129" s="401" t="n">
        <v>167</v>
      </c>
      <c r="BG1129" s="401" t="n">
        <v>163</v>
      </c>
      <c r="BH1129" s="401" t="n">
        <v>38</v>
      </c>
      <c r="BI1129" s="401" t="n">
        <v>80</v>
      </c>
      <c r="BJ1129" s="401" t="n">
        <v>31</v>
      </c>
      <c r="BK1129" s="401" t="n">
        <v>157</v>
      </c>
      <c r="BL1129" s="401" t="n">
        <v>171</v>
      </c>
      <c r="BM1129" s="401" t="n">
        <v>71</v>
      </c>
      <c r="BN1129" s="401" t="n">
        <v>28</v>
      </c>
      <c r="BO1129" s="401" t="n">
        <v>213</v>
      </c>
      <c r="BP1129" s="401" t="n">
        <v>60</v>
      </c>
      <c r="BQ1129" s="401" t="n">
        <v>83</v>
      </c>
      <c r="BR1129" s="401" t="n">
        <v>99</v>
      </c>
      <c r="BS1129" s="401" t="n">
        <v>29</v>
      </c>
      <c r="BT1129" s="401" t="n">
        <v>190</v>
      </c>
      <c r="BU1129" s="401" t="n">
        <v>106</v>
      </c>
      <c r="BV1129" s="401" t="n">
        <v>158</v>
      </c>
      <c r="BW1129" s="401" t="n">
        <v>33</v>
      </c>
      <c r="BX1129" s="401" t="n">
        <v>194</v>
      </c>
      <c r="BY1129" s="401" t="n">
        <v>116</v>
      </c>
      <c r="BZ1129" s="401" t="n">
        <v>16</v>
      </c>
      <c r="CA1129" s="401" t="n">
        <v>135</v>
      </c>
      <c r="CB1129" s="401" t="n">
        <v>74</v>
      </c>
      <c r="CC1129" s="401" t="n">
        <v>98</v>
      </c>
      <c r="CD1129" s="401" t="n">
        <v>181</v>
      </c>
      <c r="CE1129" s="401" t="n">
        <v>154</v>
      </c>
      <c r="CF1129" s="401" t="n">
        <v>108</v>
      </c>
      <c r="CG1129" s="401" t="n">
        <v>86</v>
      </c>
      <c r="CH1129" s="401" t="n">
        <v>17</v>
      </c>
      <c r="CI1129" s="401" t="n">
        <v>3</v>
      </c>
      <c r="CJ1129" s="401" t="n">
        <v>7</v>
      </c>
      <c r="CK1129" s="401" t="n">
        <v>32</v>
      </c>
      <c r="CL1129" s="401" t="n">
        <v>192</v>
      </c>
      <c r="CM1129" s="401" t="n">
        <v>102</v>
      </c>
      <c r="CN1129" s="401" t="n">
        <v>183</v>
      </c>
      <c r="CO1129" s="401" t="n">
        <v>87</v>
      </c>
      <c r="CP1129" s="401" t="n">
        <v>92</v>
      </c>
      <c r="CQ1129" s="401" t="n">
        <v>219</v>
      </c>
      <c r="CR1129" s="401" t="n">
        <v>164</v>
      </c>
      <c r="CS1129" s="401" t="n">
        <v>196</v>
      </c>
      <c r="CT1129" s="401" t="n">
        <v>104</v>
      </c>
      <c r="CU1129" s="401" t="n">
        <v>193</v>
      </c>
      <c r="CV1129" s="401" t="n">
        <v>187</v>
      </c>
      <c r="CW1129" s="401" t="n">
        <v>9</v>
      </c>
      <c r="CX1129" s="401" t="n">
        <v>48</v>
      </c>
      <c r="CY1129" s="401" t="n">
        <v>4</v>
      </c>
      <c r="CZ1129" s="401" t="n">
        <v>132</v>
      </c>
      <c r="DA1129" s="401" t="n">
        <v>114</v>
      </c>
      <c r="DB1129" s="401" t="n">
        <v>177</v>
      </c>
      <c r="DC1129" s="401" t="n">
        <v>63</v>
      </c>
      <c r="DD1129" s="401" t="n">
        <v>112</v>
      </c>
      <c r="DE1129" s="401" t="n">
        <v>67</v>
      </c>
      <c r="DF1129" s="401" t="n">
        <v>14</v>
      </c>
      <c r="DG1129" s="401" t="n">
        <v>134</v>
      </c>
      <c r="DH1129" s="401" t="n">
        <v>8</v>
      </c>
      <c r="DI1129" s="401" t="n">
        <v>54</v>
      </c>
      <c r="DJ1129" s="401" t="n">
        <v>37</v>
      </c>
      <c r="DK1129" s="401" t="n">
        <v>128</v>
      </c>
      <c r="DL1129" s="401" t="n">
        <v>169</v>
      </c>
      <c r="DM1129" s="401" t="n">
        <v>119</v>
      </c>
      <c r="DN1129" s="401" t="n">
        <v>214</v>
      </c>
      <c r="DO1129" s="401" t="n">
        <v>51</v>
      </c>
      <c r="DP1129" s="401" t="n">
        <v>184</v>
      </c>
      <c r="DQ1129" s="401" t="n">
        <v>100</v>
      </c>
      <c r="DR1129" s="401" t="n">
        <v>69</v>
      </c>
      <c r="DS1129" s="401" t="n">
        <v>221</v>
      </c>
      <c r="DT1129" s="401" t="n">
        <v>18</v>
      </c>
      <c r="DU1129" s="401" t="n">
        <v>43</v>
      </c>
      <c r="DV1129" s="401" t="n">
        <v>182</v>
      </c>
      <c r="DW1129" s="401" t="n">
        <v>103</v>
      </c>
      <c r="DX1129" s="401" t="n">
        <v>129</v>
      </c>
      <c r="DY1129" s="401" t="n">
        <v>203</v>
      </c>
      <c r="DZ1129" s="401" t="n">
        <v>133</v>
      </c>
      <c r="EA1129" s="401" t="n">
        <v>174</v>
      </c>
      <c r="EB1129" s="401" t="n">
        <v>120</v>
      </c>
      <c r="EC1129" s="401" t="n">
        <v>197</v>
      </c>
      <c r="ED1129" s="401" t="n">
        <v>56</v>
      </c>
      <c r="EE1129" s="401" t="n">
        <v>13</v>
      </c>
      <c r="EF1129" s="401" t="n">
        <v>58</v>
      </c>
      <c r="EG1129" s="401" t="n">
        <v>1</v>
      </c>
      <c r="EH1129" s="401" t="n">
        <v>195</v>
      </c>
      <c r="EI1129" s="401" t="n">
        <v>142</v>
      </c>
      <c r="EJ1129" s="401" t="n">
        <v>226</v>
      </c>
      <c r="EK1129" s="401" t="n">
        <v>5</v>
      </c>
      <c r="EL1129" s="401" t="n">
        <v>75</v>
      </c>
      <c r="EM1129" s="401" t="n">
        <v>62</v>
      </c>
      <c r="EN1129" s="401" t="n">
        <v>207</v>
      </c>
      <c r="EO1129" s="401" t="n">
        <v>21</v>
      </c>
      <c r="EP1129" s="401" t="n">
        <v>105</v>
      </c>
      <c r="EQ1129" s="401" t="n">
        <v>211</v>
      </c>
      <c r="ER1129" s="401" t="n">
        <v>115</v>
      </c>
      <c r="ES1129" s="401" t="n">
        <v>82</v>
      </c>
      <c r="ET1129" s="401" t="n">
        <v>49</v>
      </c>
      <c r="EU1129" s="401" t="n">
        <v>144</v>
      </c>
      <c r="EV1129" s="401" t="n">
        <v>39</v>
      </c>
      <c r="EW1129" s="401" t="n">
        <v>25</v>
      </c>
      <c r="EX1129" s="401" t="n">
        <v>186</v>
      </c>
      <c r="EY1129" s="401" t="n">
        <v>41</v>
      </c>
      <c r="EZ1129" s="401" t="n">
        <v>23</v>
      </c>
      <c r="FA1129" s="401" t="n">
        <v>45</v>
      </c>
      <c r="FB1129" s="401" t="n">
        <v>209</v>
      </c>
      <c r="FC1129" s="401" t="n">
        <v>107</v>
      </c>
      <c r="FD1129" s="401" t="n">
        <v>162</v>
      </c>
      <c r="FE1129" s="401" t="n">
        <v>140</v>
      </c>
      <c r="FF1129" s="401" t="n">
        <v>146</v>
      </c>
      <c r="FG1129" s="401" t="n">
        <v>76</v>
      </c>
      <c r="FH1129" s="401" t="n">
        <v>202</v>
      </c>
      <c r="FI1129" s="401" t="n">
        <v>198</v>
      </c>
      <c r="FJ1129" s="401" t="n">
        <v>30</v>
      </c>
      <c r="FK1129" s="401" t="n">
        <v>215</v>
      </c>
      <c r="FL1129" s="401" t="n">
        <v>124</v>
      </c>
      <c r="FM1129" s="401" t="n">
        <v>218</v>
      </c>
      <c r="FN1129" s="401" t="n">
        <v>223</v>
      </c>
      <c r="FO1129" s="401" t="n">
        <v>189</v>
      </c>
      <c r="FP1129" s="401" t="n">
        <v>166</v>
      </c>
      <c r="FQ1129" s="401" t="n">
        <v>204</v>
      </c>
      <c r="FR1129" s="401" t="n">
        <v>77</v>
      </c>
      <c r="FS1129" s="401" t="n">
        <v>152</v>
      </c>
      <c r="FT1129" s="401" t="n">
        <v>185</v>
      </c>
      <c r="FU1129" s="401" t="n">
        <v>206</v>
      </c>
      <c r="FV1129" s="401" t="n">
        <v>139</v>
      </c>
      <c r="FW1129" s="401" t="n">
        <v>42</v>
      </c>
      <c r="FX1129" s="401" t="n">
        <v>191</v>
      </c>
      <c r="FY1129" s="401" t="n">
        <v>52</v>
      </c>
      <c r="FZ1129" s="401" t="n">
        <v>11</v>
      </c>
      <c r="GA1129" s="401" t="n">
        <v>147</v>
      </c>
      <c r="GB1129" s="401" t="n">
        <v>22</v>
      </c>
      <c r="GC1129" s="401" t="n">
        <v>159</v>
      </c>
      <c r="GD1129" s="401" t="n">
        <v>109</v>
      </c>
      <c r="GE1129" s="401" t="n">
        <v>24</v>
      </c>
      <c r="GF1129" s="401" t="n">
        <v>228</v>
      </c>
      <c r="GG1129" s="401" t="n">
        <v>96</v>
      </c>
      <c r="GH1129" s="401" t="n">
        <v>2</v>
      </c>
      <c r="GI1129" s="401" t="n">
        <v>55</v>
      </c>
      <c r="GJ1129" s="401" t="n">
        <v>168</v>
      </c>
      <c r="GK1129" s="401" t="n">
        <v>161</v>
      </c>
      <c r="GL1129" s="401" t="n">
        <v>27</v>
      </c>
      <c r="GM1129" s="401" t="n">
        <v>84</v>
      </c>
      <c r="GN1129" s="401" t="n">
        <v>188</v>
      </c>
      <c r="GO1129" s="401" t="n">
        <v>179</v>
      </c>
      <c r="GP1129" s="401" t="n">
        <v>122</v>
      </c>
      <c r="GQ1129" s="401" t="n">
        <v>97</v>
      </c>
      <c r="GR1129" s="401" t="n">
        <v>127</v>
      </c>
      <c r="GS1129" s="401" t="n">
        <v>227</v>
      </c>
      <c r="GT1129" s="401" t="n">
        <v>85</v>
      </c>
      <c r="GU1129" s="401" t="n">
        <v>220</v>
      </c>
      <c r="GV1129" s="401" t="n">
        <v>222</v>
      </c>
      <c r="GW1129" s="401" t="n">
        <v>78</v>
      </c>
      <c r="GX1129" s="401" t="n">
        <v>73</v>
      </c>
      <c r="GY1129" s="401" t="n">
        <v>200</v>
      </c>
      <c r="GZ1129" s="401" t="n">
        <v>70</v>
      </c>
      <c r="HA1129" s="401" t="n">
        <v>170</v>
      </c>
      <c r="HB1129" s="401" t="n">
        <v>26</v>
      </c>
      <c r="HC1129" s="401" t="n">
        <v>224</v>
      </c>
      <c r="HD1129" s="401" t="n">
        <v>65</v>
      </c>
      <c r="HE1129" s="401" t="n">
        <v>210</v>
      </c>
      <c r="HF1129" s="401" t="n">
        <v>95</v>
      </c>
      <c r="HG1129" s="401" t="n">
        <v>72</v>
      </c>
      <c r="HH1129" s="401" t="n">
        <v>12</v>
      </c>
      <c r="HI1129" s="401" t="n">
        <v>173</v>
      </c>
      <c r="HJ1129" s="401" t="n">
        <v>151</v>
      </c>
      <c r="HK1129" s="401" t="n">
        <v>117</v>
      </c>
      <c r="HL1129" s="401" t="n">
        <v>101</v>
      </c>
      <c r="HM1129" s="401" t="n">
        <v>44</v>
      </c>
      <c r="HN1129" s="401" t="n">
        <v>10</v>
      </c>
      <c r="HO1129" s="401" t="n">
        <v>19</v>
      </c>
      <c r="HP1129" s="401" t="n">
        <v>131</v>
      </c>
      <c r="HQ1129" s="401" t="n">
        <v>225</v>
      </c>
      <c r="HR1129" s="401" t="n">
        <v>155</v>
      </c>
      <c r="HS1129" s="401" t="n">
        <v>176</v>
      </c>
      <c r="HT1129" s="401" t="n">
        <v>81</v>
      </c>
      <c r="HU1129" s="401" t="n">
        <v>93</v>
      </c>
      <c r="HW1129" s="401" t="n">
        <v>64</v>
      </c>
      <c r="HX1129" s="401" t="n">
        <v>130</v>
      </c>
      <c r="HY1129" s="401" t="n">
        <v>175</v>
      </c>
      <c r="HZ1129" s="401" t="n">
        <v>53</v>
      </c>
    </row>
    <row r="1130" customFormat="false" ht="12.75" hidden="false" customHeight="false" outlineLevel="0" collapsed="false">
      <c r="E1130" s="444" t="s">
        <v>227</v>
      </c>
      <c r="F1130" s="401" t="n">
        <v>72</v>
      </c>
      <c r="G1130" s="401" t="n">
        <v>184</v>
      </c>
      <c r="H1130" s="401" t="n">
        <v>80</v>
      </c>
      <c r="I1130" s="401" t="n">
        <v>197</v>
      </c>
      <c r="J1130" s="401" t="n">
        <v>172</v>
      </c>
      <c r="K1130" s="401" t="n">
        <v>159</v>
      </c>
      <c r="L1130" s="401" t="n">
        <v>18</v>
      </c>
      <c r="M1130" s="401" t="n">
        <v>142</v>
      </c>
      <c r="N1130" s="401" t="n">
        <v>183</v>
      </c>
      <c r="O1130" s="401" t="n">
        <v>68</v>
      </c>
      <c r="P1130" s="401" t="n">
        <v>114</v>
      </c>
      <c r="Q1130" s="401" t="n">
        <v>180</v>
      </c>
      <c r="R1130" s="401" t="n">
        <v>34</v>
      </c>
      <c r="S1130" s="401" t="n">
        <v>140</v>
      </c>
      <c r="T1130" s="401" t="n">
        <v>29</v>
      </c>
      <c r="U1130" s="401" t="n">
        <v>42</v>
      </c>
      <c r="V1130" s="401" t="n">
        <v>70</v>
      </c>
      <c r="W1130" s="401" t="n">
        <v>27</v>
      </c>
      <c r="X1130" s="401" t="n">
        <v>221</v>
      </c>
      <c r="Y1130" s="401" t="n">
        <v>63</v>
      </c>
      <c r="Z1130" s="401" t="n">
        <v>192</v>
      </c>
      <c r="AA1130" s="401" t="n">
        <v>9</v>
      </c>
      <c r="AB1130" s="401" t="n">
        <v>51</v>
      </c>
      <c r="AC1130" s="401" t="n">
        <v>147</v>
      </c>
      <c r="AD1130" s="401" t="n">
        <v>206</v>
      </c>
      <c r="AE1130" s="401" t="n">
        <v>22</v>
      </c>
      <c r="AF1130" s="401" t="n">
        <v>4</v>
      </c>
      <c r="AG1130" s="401" t="n">
        <v>77</v>
      </c>
      <c r="AH1130" s="401" t="n">
        <v>137</v>
      </c>
      <c r="AI1130" s="401" t="n">
        <v>47</v>
      </c>
      <c r="AJ1130" s="401" t="n">
        <v>129</v>
      </c>
      <c r="AK1130" s="401" t="n">
        <v>158</v>
      </c>
      <c r="AL1130" s="401" t="n">
        <v>75</v>
      </c>
      <c r="AM1130" s="401" t="n">
        <v>191</v>
      </c>
      <c r="AN1130" s="401" t="n">
        <v>167</v>
      </c>
      <c r="AO1130" s="401" t="n">
        <v>163</v>
      </c>
      <c r="AP1130" s="401" t="n">
        <v>105</v>
      </c>
      <c r="AQ1130" s="401" t="n">
        <v>66</v>
      </c>
      <c r="AR1130" s="401" t="n">
        <v>71</v>
      </c>
      <c r="AS1130" s="401" t="n">
        <v>112</v>
      </c>
      <c r="AT1130" s="401" t="n">
        <v>198</v>
      </c>
      <c r="AU1130" s="401" t="n">
        <v>96</v>
      </c>
      <c r="AV1130" s="401" t="n">
        <v>57</v>
      </c>
      <c r="AW1130" s="401" t="n">
        <v>111</v>
      </c>
      <c r="AX1130" s="401" t="n">
        <v>8</v>
      </c>
      <c r="AY1130" s="401" t="n">
        <v>14</v>
      </c>
      <c r="AZ1130" s="401" t="n">
        <v>19</v>
      </c>
      <c r="BA1130" s="401" t="n">
        <v>132</v>
      </c>
      <c r="BB1130" s="401" t="n">
        <v>36</v>
      </c>
      <c r="BC1130" s="401" t="n">
        <v>79</v>
      </c>
      <c r="BD1130" s="401" t="n">
        <v>39</v>
      </c>
      <c r="BE1130" s="401" t="n">
        <v>189</v>
      </c>
      <c r="BF1130" s="401" t="n">
        <v>65</v>
      </c>
      <c r="BG1130" s="401" t="n">
        <v>58</v>
      </c>
      <c r="BH1130" s="401" t="n">
        <v>131</v>
      </c>
      <c r="BI1130" s="401" t="n">
        <v>226</v>
      </c>
      <c r="BJ1130" s="401" t="n">
        <v>78</v>
      </c>
      <c r="BK1130" s="401" t="n">
        <v>171</v>
      </c>
      <c r="BL1130" s="401" t="n">
        <v>12</v>
      </c>
      <c r="BM1130" s="401" t="n">
        <v>188</v>
      </c>
      <c r="BN1130" s="401" t="n">
        <v>59</v>
      </c>
      <c r="BO1130" s="401" t="n">
        <v>148</v>
      </c>
      <c r="BP1130" s="401" t="n">
        <v>20</v>
      </c>
      <c r="BQ1130" s="401" t="n">
        <v>23</v>
      </c>
      <c r="BR1130" s="401" t="n">
        <v>31</v>
      </c>
      <c r="BS1130" s="401" t="n">
        <v>89</v>
      </c>
      <c r="BT1130" s="401" t="n">
        <v>194</v>
      </c>
      <c r="BU1130" s="401" t="n">
        <v>117</v>
      </c>
      <c r="BV1130" s="401" t="n">
        <v>55</v>
      </c>
      <c r="BW1130" s="401" t="n">
        <v>62</v>
      </c>
      <c r="BX1130" s="401" t="n">
        <v>127</v>
      </c>
      <c r="BY1130" s="401" t="n">
        <v>175</v>
      </c>
      <c r="BZ1130" s="401" t="n">
        <v>187</v>
      </c>
      <c r="CA1130" s="401" t="n">
        <v>161</v>
      </c>
      <c r="CB1130" s="401" t="n">
        <v>217</v>
      </c>
      <c r="CC1130" s="401" t="n">
        <v>199</v>
      </c>
      <c r="CD1130" s="401" t="n">
        <v>38</v>
      </c>
      <c r="CE1130" s="401" t="n">
        <v>120</v>
      </c>
      <c r="CF1130" s="401" t="n">
        <v>81</v>
      </c>
      <c r="CG1130" s="401" t="n">
        <v>227</v>
      </c>
      <c r="CH1130" s="401" t="n">
        <v>85</v>
      </c>
      <c r="CI1130" s="401" t="n">
        <v>125</v>
      </c>
      <c r="CJ1130" s="401" t="n">
        <v>110</v>
      </c>
      <c r="CK1130" s="401" t="n">
        <v>213</v>
      </c>
      <c r="CL1130" s="401" t="n">
        <v>186</v>
      </c>
      <c r="CM1130" s="401" t="n">
        <v>25</v>
      </c>
      <c r="CN1130" s="401" t="n">
        <v>13</v>
      </c>
      <c r="CO1130" s="401" t="n">
        <v>145</v>
      </c>
      <c r="CP1130" s="401" t="n">
        <v>176</v>
      </c>
      <c r="CQ1130" s="401" t="n">
        <v>64</v>
      </c>
      <c r="CR1130" s="401" t="n">
        <v>219</v>
      </c>
      <c r="CS1130" s="401" t="n">
        <v>128</v>
      </c>
      <c r="CT1130" s="401" t="n">
        <v>2</v>
      </c>
      <c r="CU1130" s="401" t="n">
        <v>48</v>
      </c>
      <c r="CV1130" s="401" t="n">
        <v>201</v>
      </c>
      <c r="CW1130" s="401" t="n">
        <v>190</v>
      </c>
      <c r="CX1130" s="401" t="n">
        <v>228</v>
      </c>
      <c r="CY1130" s="401" t="n">
        <v>160</v>
      </c>
      <c r="CZ1130" s="401" t="n">
        <v>6</v>
      </c>
      <c r="DA1130" s="401" t="n">
        <v>224</v>
      </c>
      <c r="DB1130" s="401" t="n">
        <v>205</v>
      </c>
      <c r="DC1130" s="401" t="n">
        <v>104</v>
      </c>
      <c r="DD1130" s="401" t="n">
        <v>26</v>
      </c>
      <c r="DE1130" s="401" t="n">
        <v>151</v>
      </c>
      <c r="DF1130" s="401" t="n">
        <v>106</v>
      </c>
      <c r="DG1130" s="401" t="n">
        <v>49</v>
      </c>
      <c r="DH1130" s="401" t="n">
        <v>93</v>
      </c>
      <c r="DI1130" s="401" t="n">
        <v>69</v>
      </c>
      <c r="DJ1130" s="401" t="n">
        <v>17</v>
      </c>
      <c r="DK1130" s="401" t="n">
        <v>123</v>
      </c>
      <c r="DL1130" s="401" t="n">
        <v>40</v>
      </c>
      <c r="DM1130" s="401" t="n">
        <v>203</v>
      </c>
      <c r="DN1130" s="401" t="n">
        <v>97</v>
      </c>
      <c r="DO1130" s="401" t="n">
        <v>215</v>
      </c>
      <c r="DP1130" s="401" t="n">
        <v>3</v>
      </c>
      <c r="DQ1130" s="401" t="n">
        <v>32</v>
      </c>
      <c r="DR1130" s="401" t="n">
        <v>139</v>
      </c>
      <c r="DS1130" s="401" t="n">
        <v>216</v>
      </c>
      <c r="DT1130" s="401" t="n">
        <v>52</v>
      </c>
      <c r="DU1130" s="401" t="n">
        <v>94</v>
      </c>
      <c r="DV1130" s="401" t="n">
        <v>124</v>
      </c>
      <c r="DW1130" s="401" t="n">
        <v>35</v>
      </c>
      <c r="DX1130" s="401" t="n">
        <v>222</v>
      </c>
      <c r="DY1130" s="401" t="n">
        <v>173</v>
      </c>
      <c r="DZ1130" s="401" t="n">
        <v>141</v>
      </c>
      <c r="EA1130" s="401" t="n">
        <v>195</v>
      </c>
      <c r="EB1130" s="401" t="n">
        <v>60</v>
      </c>
      <c r="EC1130" s="401" t="n">
        <v>86</v>
      </c>
      <c r="ED1130" s="401" t="n">
        <v>126</v>
      </c>
      <c r="EE1130" s="401" t="n">
        <v>168</v>
      </c>
      <c r="EF1130" s="401" t="n">
        <v>50</v>
      </c>
      <c r="EG1130" s="401" t="n">
        <v>174</v>
      </c>
      <c r="EH1130" s="401" t="n">
        <v>37</v>
      </c>
      <c r="EI1130" s="401" t="n">
        <v>1</v>
      </c>
      <c r="EJ1130" s="401" t="n">
        <v>166</v>
      </c>
      <c r="EK1130" s="401" t="n">
        <v>95</v>
      </c>
      <c r="EL1130" s="401" t="n">
        <v>143</v>
      </c>
      <c r="EM1130" s="401" t="n">
        <v>119</v>
      </c>
      <c r="EN1130" s="401" t="n">
        <v>21</v>
      </c>
      <c r="EO1130" s="401" t="n">
        <v>76</v>
      </c>
      <c r="EP1130" s="401" t="n">
        <v>154</v>
      </c>
      <c r="EQ1130" s="401" t="n">
        <v>43</v>
      </c>
      <c r="ER1130" s="401" t="n">
        <v>169</v>
      </c>
      <c r="ES1130" s="401" t="n">
        <v>28</v>
      </c>
      <c r="ET1130" s="401" t="n">
        <v>92</v>
      </c>
      <c r="EU1130" s="401" t="n">
        <v>204</v>
      </c>
      <c r="EV1130" s="401" t="n">
        <v>108</v>
      </c>
      <c r="EW1130" s="401" t="n">
        <v>155</v>
      </c>
      <c r="EX1130" s="401" t="n">
        <v>157</v>
      </c>
      <c r="EY1130" s="401" t="n">
        <v>136</v>
      </c>
      <c r="EZ1130" s="401" t="n">
        <v>53</v>
      </c>
      <c r="FA1130" s="401" t="n">
        <v>156</v>
      </c>
      <c r="FB1130" s="401" t="n">
        <v>67</v>
      </c>
      <c r="FC1130" s="401" t="n">
        <v>181</v>
      </c>
      <c r="FD1130" s="401" t="n">
        <v>164</v>
      </c>
      <c r="FE1130" s="401" t="n">
        <v>153</v>
      </c>
      <c r="FF1130" s="401" t="n">
        <v>44</v>
      </c>
      <c r="FG1130" s="401" t="n">
        <v>100</v>
      </c>
      <c r="FH1130" s="401" t="n">
        <v>196</v>
      </c>
      <c r="FI1130" s="401" t="n">
        <v>82</v>
      </c>
      <c r="FJ1130" s="401" t="n">
        <v>149</v>
      </c>
      <c r="FK1130" s="401" t="n">
        <v>209</v>
      </c>
      <c r="FL1130" s="401" t="n">
        <v>130</v>
      </c>
      <c r="FM1130" s="401" t="n">
        <v>87</v>
      </c>
      <c r="FN1130" s="401" t="n">
        <v>134</v>
      </c>
      <c r="FO1130" s="401" t="n">
        <v>165</v>
      </c>
      <c r="FP1130" s="401" t="n">
        <v>56</v>
      </c>
      <c r="FQ1130" s="401" t="n">
        <v>225</v>
      </c>
      <c r="FR1130" s="401" t="n">
        <v>150</v>
      </c>
      <c r="FS1130" s="401" t="n">
        <v>98</v>
      </c>
      <c r="FT1130" s="401" t="n">
        <v>170</v>
      </c>
      <c r="FU1130" s="401" t="n">
        <v>61</v>
      </c>
      <c r="FV1130" s="401" t="n">
        <v>207</v>
      </c>
      <c r="FW1130" s="401" t="n">
        <v>11</v>
      </c>
      <c r="FX1130" s="401" t="n">
        <v>102</v>
      </c>
      <c r="FY1130" s="401" t="n">
        <v>84</v>
      </c>
      <c r="FZ1130" s="401" t="n">
        <v>15</v>
      </c>
      <c r="GA1130" s="401" t="n">
        <v>152</v>
      </c>
      <c r="GB1130" s="401" t="n">
        <v>185</v>
      </c>
      <c r="GC1130" s="401" t="n">
        <v>177</v>
      </c>
      <c r="GD1130" s="401" t="n">
        <v>193</v>
      </c>
      <c r="GE1130" s="401" t="n">
        <v>115</v>
      </c>
      <c r="GF1130" s="401" t="n">
        <v>107</v>
      </c>
      <c r="GG1130" s="401" t="n">
        <v>16</v>
      </c>
      <c r="GH1130" s="401" t="n">
        <v>91</v>
      </c>
      <c r="GI1130" s="401" t="n">
        <v>74</v>
      </c>
      <c r="GJ1130" s="401" t="n">
        <v>218</v>
      </c>
      <c r="GK1130" s="401" t="n">
        <v>101</v>
      </c>
      <c r="GL1130" s="401" t="n">
        <v>208</v>
      </c>
      <c r="GM1130" s="401" t="n">
        <v>146</v>
      </c>
      <c r="GN1130" s="401" t="n">
        <v>135</v>
      </c>
      <c r="GO1130" s="401" t="n">
        <v>54</v>
      </c>
      <c r="GP1130" s="401" t="n">
        <v>179</v>
      </c>
      <c r="GQ1130" s="401" t="n">
        <v>211</v>
      </c>
      <c r="GR1130" s="401" t="n">
        <v>73</v>
      </c>
      <c r="GS1130" s="401" t="n">
        <v>33</v>
      </c>
      <c r="GT1130" s="401" t="n">
        <v>113</v>
      </c>
      <c r="GU1130" s="401" t="n">
        <v>202</v>
      </c>
      <c r="GV1130" s="401" t="n">
        <v>30</v>
      </c>
      <c r="GW1130" s="401" t="n">
        <v>103</v>
      </c>
      <c r="GX1130" s="401" t="n">
        <v>220</v>
      </c>
      <c r="GY1130" s="401" t="n">
        <v>178</v>
      </c>
      <c r="GZ1130" s="401" t="n">
        <v>45</v>
      </c>
      <c r="HA1130" s="401" t="n">
        <v>122</v>
      </c>
      <c r="HB1130" s="401" t="n">
        <v>144</v>
      </c>
      <c r="HC1130" s="401" t="n">
        <v>90</v>
      </c>
      <c r="HD1130" s="401" t="n">
        <v>41</v>
      </c>
      <c r="HE1130" s="401" t="n">
        <v>200</v>
      </c>
      <c r="HF1130" s="401" t="n">
        <v>138</v>
      </c>
      <c r="HG1130" s="401" t="n">
        <v>7</v>
      </c>
      <c r="HH1130" s="401" t="n">
        <v>99</v>
      </c>
      <c r="HI1130" s="401" t="n">
        <v>223</v>
      </c>
      <c r="HJ1130" s="401" t="n">
        <v>5</v>
      </c>
      <c r="HK1130" s="401" t="n">
        <v>88</v>
      </c>
      <c r="HL1130" s="401" t="n">
        <v>109</v>
      </c>
      <c r="HM1130" s="401" t="n">
        <v>24</v>
      </c>
      <c r="HN1130" s="401" t="n">
        <v>214</v>
      </c>
      <c r="HO1130" s="401" t="n">
        <v>121</v>
      </c>
      <c r="HP1130" s="401" t="n">
        <v>46</v>
      </c>
      <c r="HQ1130" s="401" t="n">
        <v>116</v>
      </c>
      <c r="HR1130" s="401" t="n">
        <v>118</v>
      </c>
      <c r="HS1130" s="401" t="n">
        <v>83</v>
      </c>
      <c r="HT1130" s="401" t="n">
        <v>10</v>
      </c>
      <c r="HU1130" s="401" t="n">
        <v>182</v>
      </c>
      <c r="HW1130" s="401" t="n">
        <v>210</v>
      </c>
      <c r="HX1130" s="401" t="n">
        <v>133</v>
      </c>
      <c r="HY1130" s="401" t="n">
        <v>162</v>
      </c>
      <c r="HZ1130" s="401" t="n">
        <v>212</v>
      </c>
    </row>
    <row r="1132" customFormat="false" ht="12.75" hidden="false" customHeight="false" outlineLevel="0" collapsed="false">
      <c r="D1132" s="204" t="n">
        <v>229</v>
      </c>
      <c r="E1132" s="204" t="s">
        <v>250</v>
      </c>
    </row>
    <row r="1133" customFormat="false" ht="12.75" hidden="false" customHeight="false" outlineLevel="0" collapsed="false">
      <c r="E1133" s="444" t="s">
        <v>198</v>
      </c>
      <c r="F1133" s="401" t="n">
        <v>1</v>
      </c>
      <c r="G1133" s="401" t="n">
        <v>2</v>
      </c>
      <c r="H1133" s="401" t="n">
        <v>3</v>
      </c>
      <c r="I1133" s="401" t="n">
        <v>4</v>
      </c>
      <c r="J1133" s="401" t="n">
        <v>5</v>
      </c>
      <c r="K1133" s="401" t="n">
        <v>6</v>
      </c>
      <c r="L1133" s="401" t="n">
        <v>7</v>
      </c>
      <c r="M1133" s="401" t="n">
        <v>8</v>
      </c>
      <c r="N1133" s="401" t="n">
        <v>9</v>
      </c>
      <c r="O1133" s="401" t="n">
        <v>10</v>
      </c>
      <c r="P1133" s="401" t="n">
        <v>11</v>
      </c>
      <c r="Q1133" s="401" t="n">
        <v>12</v>
      </c>
      <c r="R1133" s="401" t="n">
        <v>13</v>
      </c>
      <c r="S1133" s="401" t="n">
        <v>14</v>
      </c>
      <c r="T1133" s="401" t="n">
        <v>15</v>
      </c>
      <c r="U1133" s="401" t="n">
        <v>16</v>
      </c>
      <c r="V1133" s="401" t="n">
        <v>17</v>
      </c>
      <c r="W1133" s="401" t="n">
        <v>18</v>
      </c>
      <c r="X1133" s="401" t="n">
        <v>19</v>
      </c>
      <c r="Y1133" s="401" t="n">
        <v>20</v>
      </c>
      <c r="Z1133" s="401" t="n">
        <v>21</v>
      </c>
      <c r="AA1133" s="401" t="n">
        <v>22</v>
      </c>
      <c r="AB1133" s="401" t="n">
        <v>23</v>
      </c>
      <c r="AC1133" s="401" t="n">
        <v>24</v>
      </c>
      <c r="AD1133" s="401" t="n">
        <v>25</v>
      </c>
      <c r="AE1133" s="401" t="n">
        <v>26</v>
      </c>
      <c r="AF1133" s="401" t="n">
        <v>27</v>
      </c>
      <c r="AG1133" s="401" t="n">
        <v>28</v>
      </c>
      <c r="AH1133" s="401" t="n">
        <v>29</v>
      </c>
      <c r="AI1133" s="401" t="n">
        <v>30</v>
      </c>
      <c r="AJ1133" s="401" t="n">
        <v>31</v>
      </c>
      <c r="AK1133" s="401" t="n">
        <v>32</v>
      </c>
      <c r="AL1133" s="401" t="n">
        <v>33</v>
      </c>
      <c r="AM1133" s="401" t="n">
        <v>34</v>
      </c>
      <c r="AN1133" s="401" t="n">
        <v>35</v>
      </c>
      <c r="AO1133" s="401" t="n">
        <v>36</v>
      </c>
      <c r="AP1133" s="401" t="n">
        <v>37</v>
      </c>
      <c r="AQ1133" s="401" t="n">
        <v>38</v>
      </c>
      <c r="AR1133" s="401" t="n">
        <v>39</v>
      </c>
      <c r="AS1133" s="401" t="n">
        <v>40</v>
      </c>
      <c r="AT1133" s="401" t="n">
        <v>41</v>
      </c>
      <c r="AU1133" s="401" t="n">
        <v>42</v>
      </c>
      <c r="AV1133" s="401" t="n">
        <v>43</v>
      </c>
      <c r="AW1133" s="401" t="n">
        <v>44</v>
      </c>
      <c r="AX1133" s="401" t="n">
        <v>45</v>
      </c>
      <c r="AY1133" s="401" t="n">
        <v>46</v>
      </c>
      <c r="AZ1133" s="401" t="n">
        <v>47</v>
      </c>
      <c r="BA1133" s="401" t="n">
        <v>48</v>
      </c>
      <c r="BB1133" s="401" t="n">
        <v>49</v>
      </c>
      <c r="BC1133" s="401" t="n">
        <v>50</v>
      </c>
      <c r="BD1133" s="401" t="n">
        <v>51</v>
      </c>
      <c r="BE1133" s="401" t="n">
        <v>52</v>
      </c>
      <c r="BF1133" s="401" t="n">
        <v>53</v>
      </c>
      <c r="BG1133" s="401" t="n">
        <v>54</v>
      </c>
      <c r="BH1133" s="401" t="n">
        <v>55</v>
      </c>
      <c r="BI1133" s="401" t="n">
        <v>56</v>
      </c>
      <c r="BJ1133" s="401" t="n">
        <v>57</v>
      </c>
      <c r="BK1133" s="401" t="n">
        <v>58</v>
      </c>
      <c r="BL1133" s="401" t="n">
        <v>59</v>
      </c>
      <c r="BM1133" s="401" t="n">
        <v>60</v>
      </c>
      <c r="BN1133" s="401" t="n">
        <v>61</v>
      </c>
      <c r="BO1133" s="401" t="n">
        <v>62</v>
      </c>
      <c r="BP1133" s="401" t="n">
        <v>63</v>
      </c>
      <c r="BQ1133" s="401" t="n">
        <v>64</v>
      </c>
      <c r="BR1133" s="401" t="n">
        <v>65</v>
      </c>
      <c r="BS1133" s="401" t="n">
        <v>66</v>
      </c>
      <c r="BT1133" s="401" t="n">
        <v>67</v>
      </c>
      <c r="BU1133" s="401" t="n">
        <v>68</v>
      </c>
      <c r="BV1133" s="401" t="n">
        <v>69</v>
      </c>
      <c r="BW1133" s="401" t="n">
        <v>70</v>
      </c>
      <c r="BX1133" s="401" t="n">
        <v>71</v>
      </c>
      <c r="BY1133" s="401" t="n">
        <v>72</v>
      </c>
      <c r="BZ1133" s="401" t="n">
        <v>73</v>
      </c>
      <c r="CA1133" s="401" t="n">
        <v>74</v>
      </c>
      <c r="CB1133" s="401" t="n">
        <v>75</v>
      </c>
      <c r="CC1133" s="401" t="n">
        <v>76</v>
      </c>
      <c r="CD1133" s="401" t="n">
        <v>77</v>
      </c>
      <c r="CE1133" s="401" t="n">
        <v>78</v>
      </c>
      <c r="CF1133" s="401" t="n">
        <v>79</v>
      </c>
      <c r="CG1133" s="401" t="n">
        <v>80</v>
      </c>
      <c r="CH1133" s="401" t="n">
        <v>81</v>
      </c>
      <c r="CI1133" s="401" t="n">
        <v>82</v>
      </c>
      <c r="CJ1133" s="401" t="n">
        <v>83</v>
      </c>
      <c r="CK1133" s="401" t="n">
        <v>84</v>
      </c>
      <c r="CL1133" s="401" t="n">
        <v>85</v>
      </c>
      <c r="CM1133" s="401" t="n">
        <v>86</v>
      </c>
      <c r="CN1133" s="401" t="n">
        <v>87</v>
      </c>
      <c r="CO1133" s="401" t="n">
        <v>88</v>
      </c>
      <c r="CP1133" s="401" t="n">
        <v>89</v>
      </c>
      <c r="CQ1133" s="401" t="n">
        <v>90</v>
      </c>
      <c r="CR1133" s="401" t="n">
        <v>91</v>
      </c>
      <c r="CS1133" s="401" t="n">
        <v>92</v>
      </c>
      <c r="CT1133" s="401" t="n">
        <v>93</v>
      </c>
      <c r="CU1133" s="401" t="n">
        <v>94</v>
      </c>
      <c r="CV1133" s="401" t="n">
        <v>95</v>
      </c>
      <c r="CW1133" s="401" t="n">
        <v>96</v>
      </c>
      <c r="CX1133" s="401" t="n">
        <v>97</v>
      </c>
      <c r="CY1133" s="401" t="n">
        <v>98</v>
      </c>
      <c r="CZ1133" s="401" t="n">
        <v>99</v>
      </c>
      <c r="DA1133" s="401" t="n">
        <v>100</v>
      </c>
      <c r="DB1133" s="401" t="n">
        <v>101</v>
      </c>
      <c r="DC1133" s="401" t="n">
        <v>102</v>
      </c>
      <c r="DD1133" s="401" t="n">
        <v>103</v>
      </c>
      <c r="DE1133" s="401" t="n">
        <v>104</v>
      </c>
      <c r="DF1133" s="401" t="n">
        <v>105</v>
      </c>
      <c r="DG1133" s="401" t="n">
        <v>106</v>
      </c>
      <c r="DH1133" s="401" t="n">
        <v>107</v>
      </c>
      <c r="DI1133" s="401" t="n">
        <v>108</v>
      </c>
      <c r="DJ1133" s="401" t="n">
        <v>109</v>
      </c>
      <c r="DK1133" s="401" t="n">
        <v>110</v>
      </c>
      <c r="DL1133" s="401" t="n">
        <v>111</v>
      </c>
      <c r="DM1133" s="401" t="n">
        <v>112</v>
      </c>
      <c r="DN1133" s="401" t="n">
        <v>113</v>
      </c>
      <c r="DO1133" s="401" t="n">
        <v>114</v>
      </c>
      <c r="DP1133" s="401" t="n">
        <v>115</v>
      </c>
      <c r="DQ1133" s="401" t="n">
        <v>116</v>
      </c>
      <c r="DR1133" s="401" t="n">
        <v>117</v>
      </c>
      <c r="DS1133" s="401" t="n">
        <v>118</v>
      </c>
      <c r="DT1133" s="401" t="n">
        <v>119</v>
      </c>
      <c r="DU1133" s="401" t="n">
        <v>120</v>
      </c>
      <c r="DV1133" s="401" t="n">
        <v>121</v>
      </c>
      <c r="DW1133" s="401" t="n">
        <v>122</v>
      </c>
      <c r="DX1133" s="401" t="n">
        <v>123</v>
      </c>
      <c r="DY1133" s="401" t="n">
        <v>124</v>
      </c>
      <c r="DZ1133" s="401" t="n">
        <v>125</v>
      </c>
      <c r="EA1133" s="401" t="n">
        <v>126</v>
      </c>
      <c r="EB1133" s="401" t="n">
        <v>127</v>
      </c>
      <c r="EC1133" s="401" t="n">
        <v>128</v>
      </c>
      <c r="ED1133" s="401" t="n">
        <v>129</v>
      </c>
      <c r="EE1133" s="401" t="n">
        <v>130</v>
      </c>
      <c r="EF1133" s="401" t="n">
        <v>131</v>
      </c>
      <c r="EG1133" s="401" t="n">
        <v>132</v>
      </c>
      <c r="EH1133" s="401" t="n">
        <v>133</v>
      </c>
      <c r="EI1133" s="401" t="n">
        <v>134</v>
      </c>
      <c r="EJ1133" s="401" t="n">
        <v>135</v>
      </c>
      <c r="EK1133" s="401" t="n">
        <v>136</v>
      </c>
      <c r="EL1133" s="401" t="n">
        <v>137</v>
      </c>
      <c r="EM1133" s="401" t="n">
        <v>138</v>
      </c>
      <c r="EN1133" s="401" t="n">
        <v>139</v>
      </c>
      <c r="EO1133" s="401" t="n">
        <v>140</v>
      </c>
      <c r="EP1133" s="401" t="n">
        <v>141</v>
      </c>
      <c r="EQ1133" s="401" t="n">
        <v>142</v>
      </c>
      <c r="ER1133" s="401" t="n">
        <v>143</v>
      </c>
      <c r="ES1133" s="401" t="n">
        <v>144</v>
      </c>
      <c r="ET1133" s="401" t="n">
        <v>145</v>
      </c>
      <c r="EU1133" s="401" t="n">
        <v>146</v>
      </c>
      <c r="EV1133" s="401" t="n">
        <v>147</v>
      </c>
      <c r="EW1133" s="401" t="n">
        <v>148</v>
      </c>
      <c r="EX1133" s="401" t="n">
        <v>149</v>
      </c>
      <c r="EY1133" s="401" t="n">
        <v>150</v>
      </c>
      <c r="EZ1133" s="401" t="n">
        <v>151</v>
      </c>
      <c r="FA1133" s="401" t="n">
        <v>152</v>
      </c>
      <c r="FB1133" s="401" t="n">
        <v>153</v>
      </c>
      <c r="FC1133" s="401" t="n">
        <v>154</v>
      </c>
      <c r="FD1133" s="401" t="n">
        <v>155</v>
      </c>
      <c r="FE1133" s="401" t="n">
        <v>156</v>
      </c>
      <c r="FF1133" s="401" t="n">
        <v>157</v>
      </c>
      <c r="FG1133" s="401" t="n">
        <v>158</v>
      </c>
      <c r="FH1133" s="401" t="n">
        <v>159</v>
      </c>
      <c r="FI1133" s="401" t="n">
        <v>160</v>
      </c>
      <c r="FJ1133" s="401" t="n">
        <v>161</v>
      </c>
      <c r="FK1133" s="401" t="n">
        <v>162</v>
      </c>
      <c r="FL1133" s="401" t="n">
        <v>163</v>
      </c>
      <c r="FM1133" s="401" t="n">
        <v>164</v>
      </c>
      <c r="FN1133" s="401" t="n">
        <v>165</v>
      </c>
      <c r="FO1133" s="401" t="n">
        <v>166</v>
      </c>
      <c r="FP1133" s="401" t="n">
        <v>167</v>
      </c>
      <c r="FQ1133" s="401" t="n">
        <v>168</v>
      </c>
      <c r="FR1133" s="401" t="n">
        <v>169</v>
      </c>
      <c r="FS1133" s="401" t="n">
        <v>170</v>
      </c>
      <c r="FT1133" s="401" t="n">
        <v>171</v>
      </c>
      <c r="FU1133" s="401" t="n">
        <v>172</v>
      </c>
      <c r="FV1133" s="401" t="n">
        <v>173</v>
      </c>
      <c r="FW1133" s="401" t="n">
        <v>174</v>
      </c>
      <c r="FX1133" s="401" t="n">
        <v>175</v>
      </c>
      <c r="FY1133" s="401" t="n">
        <v>176</v>
      </c>
      <c r="FZ1133" s="401" t="n">
        <v>177</v>
      </c>
      <c r="GA1133" s="401" t="n">
        <v>178</v>
      </c>
      <c r="GB1133" s="401" t="n">
        <v>179</v>
      </c>
      <c r="GC1133" s="401" t="n">
        <v>180</v>
      </c>
      <c r="GD1133" s="401" t="n">
        <v>181</v>
      </c>
      <c r="GE1133" s="401" t="n">
        <v>182</v>
      </c>
      <c r="GF1133" s="401" t="n">
        <v>183</v>
      </c>
      <c r="GG1133" s="401" t="n">
        <v>184</v>
      </c>
      <c r="GH1133" s="401" t="n">
        <v>185</v>
      </c>
      <c r="GI1133" s="401" t="n">
        <v>186</v>
      </c>
      <c r="GJ1133" s="401" t="n">
        <v>187</v>
      </c>
      <c r="GK1133" s="401" t="n">
        <v>188</v>
      </c>
      <c r="GL1133" s="401" t="n">
        <v>189</v>
      </c>
      <c r="GM1133" s="401" t="n">
        <v>190</v>
      </c>
      <c r="GN1133" s="401" t="n">
        <v>191</v>
      </c>
      <c r="GO1133" s="401" t="n">
        <v>192</v>
      </c>
      <c r="GP1133" s="401" t="n">
        <v>193</v>
      </c>
      <c r="GQ1133" s="401" t="n">
        <v>194</v>
      </c>
      <c r="GR1133" s="401" t="n">
        <v>195</v>
      </c>
      <c r="GS1133" s="401" t="n">
        <v>196</v>
      </c>
      <c r="GT1133" s="401" t="n">
        <v>197</v>
      </c>
      <c r="GU1133" s="401" t="n">
        <v>198</v>
      </c>
      <c r="GV1133" s="401" t="n">
        <v>199</v>
      </c>
      <c r="GW1133" s="401" t="n">
        <v>200</v>
      </c>
      <c r="GX1133" s="401" t="n">
        <v>201</v>
      </c>
      <c r="GY1133" s="401" t="n">
        <v>202</v>
      </c>
      <c r="GZ1133" s="401" t="n">
        <v>203</v>
      </c>
      <c r="HA1133" s="401" t="n">
        <v>204</v>
      </c>
      <c r="HB1133" s="401" t="n">
        <v>205</v>
      </c>
      <c r="HC1133" s="401" t="n">
        <v>206</v>
      </c>
      <c r="HD1133" s="401" t="n">
        <v>207</v>
      </c>
      <c r="HE1133" s="401" t="n">
        <v>208</v>
      </c>
      <c r="HF1133" s="401" t="n">
        <v>209</v>
      </c>
      <c r="HG1133" s="401" t="n">
        <v>210</v>
      </c>
      <c r="HH1133" s="401" t="n">
        <v>211</v>
      </c>
      <c r="HI1133" s="401" t="n">
        <v>212</v>
      </c>
      <c r="HJ1133" s="401" t="n">
        <v>213</v>
      </c>
      <c r="HK1133" s="401" t="n">
        <v>214</v>
      </c>
      <c r="HL1133" s="401" t="n">
        <v>215</v>
      </c>
      <c r="HM1133" s="401" t="n">
        <v>216</v>
      </c>
      <c r="HN1133" s="401" t="n">
        <v>217</v>
      </c>
      <c r="HO1133" s="401" t="n">
        <v>218</v>
      </c>
      <c r="HP1133" s="401" t="n">
        <v>219</v>
      </c>
      <c r="HQ1133" s="401" t="n">
        <v>220</v>
      </c>
      <c r="HR1133" s="401" t="n">
        <v>221</v>
      </c>
      <c r="HS1133" s="401" t="n">
        <v>222</v>
      </c>
      <c r="HT1133" s="401" t="n">
        <v>223</v>
      </c>
      <c r="HU1133" s="401" t="n">
        <v>224</v>
      </c>
      <c r="HV1133" s="401" t="n">
        <v>225</v>
      </c>
      <c r="HW1133" s="401" t="n">
        <v>226</v>
      </c>
      <c r="HX1133" s="401" t="n">
        <v>227</v>
      </c>
      <c r="HY1133" s="401" t="n">
        <v>228</v>
      </c>
      <c r="HZ1133" s="401" t="n">
        <v>229</v>
      </c>
    </row>
    <row r="1134" customFormat="false" ht="12.75" hidden="false" customHeight="false" outlineLevel="0" collapsed="false">
      <c r="E1134" s="444" t="s">
        <v>225</v>
      </c>
      <c r="F1134" s="401" t="n">
        <v>88</v>
      </c>
      <c r="G1134" s="401" t="n">
        <v>98</v>
      </c>
      <c r="H1134" s="401" t="n">
        <v>95</v>
      </c>
      <c r="I1134" s="401" t="n">
        <v>133</v>
      </c>
      <c r="J1134" s="401" t="n">
        <v>78</v>
      </c>
      <c r="K1134" s="401" t="n">
        <v>150</v>
      </c>
      <c r="L1134" s="401" t="n">
        <v>19</v>
      </c>
      <c r="M1134" s="401" t="n">
        <v>176</v>
      </c>
      <c r="N1134" s="401" t="n">
        <v>106</v>
      </c>
      <c r="O1134" s="401" t="n">
        <v>9</v>
      </c>
      <c r="P1134" s="401" t="n">
        <v>79</v>
      </c>
      <c r="Q1134" s="401" t="n">
        <v>204</v>
      </c>
      <c r="R1134" s="401" t="n">
        <v>22</v>
      </c>
      <c r="S1134" s="401" t="n">
        <v>81</v>
      </c>
      <c r="T1134" s="401" t="n">
        <v>139</v>
      </c>
      <c r="U1134" s="401" t="n">
        <v>43</v>
      </c>
      <c r="V1134" s="401" t="n">
        <v>210</v>
      </c>
      <c r="W1134" s="401" t="n">
        <v>187</v>
      </c>
      <c r="X1134" s="401" t="n">
        <v>18</v>
      </c>
      <c r="Y1134" s="401" t="n">
        <v>63</v>
      </c>
      <c r="Z1134" s="401" t="n">
        <v>69</v>
      </c>
      <c r="AA1134" s="401" t="n">
        <v>138</v>
      </c>
      <c r="AB1134" s="401" t="n">
        <v>27</v>
      </c>
      <c r="AC1134" s="401" t="n">
        <v>158</v>
      </c>
      <c r="AD1134" s="401" t="n">
        <v>7</v>
      </c>
      <c r="AE1134" s="401" t="n">
        <v>59</v>
      </c>
      <c r="AF1134" s="401" t="n">
        <v>70</v>
      </c>
      <c r="AG1134" s="401" t="n">
        <v>2</v>
      </c>
      <c r="AH1134" s="401" t="n">
        <v>123</v>
      </c>
      <c r="AI1134" s="401" t="n">
        <v>129</v>
      </c>
      <c r="AJ1134" s="401" t="n">
        <v>147</v>
      </c>
      <c r="AK1134" s="401" t="n">
        <v>114</v>
      </c>
      <c r="AL1134" s="401" t="n">
        <v>192</v>
      </c>
      <c r="AM1134" s="401" t="n">
        <v>226</v>
      </c>
      <c r="AN1134" s="401" t="n">
        <v>86</v>
      </c>
      <c r="AO1134" s="401" t="n">
        <v>8</v>
      </c>
      <c r="AP1134" s="401" t="n">
        <v>14</v>
      </c>
      <c r="AQ1134" s="401" t="n">
        <v>184</v>
      </c>
      <c r="AR1134" s="401" t="n">
        <v>31</v>
      </c>
      <c r="AS1134" s="401" t="n">
        <v>103</v>
      </c>
      <c r="AT1134" s="401" t="n">
        <v>125</v>
      </c>
      <c r="AU1134" s="401" t="n">
        <v>118</v>
      </c>
      <c r="AV1134" s="401" t="n">
        <v>89</v>
      </c>
      <c r="AW1134" s="401" t="n">
        <v>217</v>
      </c>
      <c r="AX1134" s="401" t="n">
        <v>143</v>
      </c>
      <c r="AY1134" s="401" t="n">
        <v>212</v>
      </c>
      <c r="AZ1134" s="401" t="n">
        <v>54</v>
      </c>
      <c r="BA1134" s="401" t="n">
        <v>201</v>
      </c>
      <c r="BB1134" s="401" t="n">
        <v>32</v>
      </c>
      <c r="BC1134" s="401" t="n">
        <v>191</v>
      </c>
      <c r="BD1134" s="401" t="n">
        <v>182</v>
      </c>
      <c r="BE1134" s="401" t="n">
        <v>51</v>
      </c>
      <c r="BF1134" s="401" t="n">
        <v>127</v>
      </c>
      <c r="BG1134" s="401" t="n">
        <v>75</v>
      </c>
      <c r="BH1134" s="401" t="n">
        <v>12</v>
      </c>
      <c r="BI1134" s="401" t="n">
        <v>67</v>
      </c>
      <c r="BJ1134" s="401" t="n">
        <v>180</v>
      </c>
      <c r="BK1134" s="401" t="n">
        <v>60</v>
      </c>
      <c r="BL1134" s="401" t="n">
        <v>202</v>
      </c>
      <c r="BM1134" s="401" t="n">
        <v>221</v>
      </c>
      <c r="BN1134" s="401" t="n">
        <v>87</v>
      </c>
      <c r="BO1134" s="401" t="n">
        <v>130</v>
      </c>
      <c r="BP1134" s="401" t="n">
        <v>77</v>
      </c>
      <c r="BQ1134" s="401" t="n">
        <v>96</v>
      </c>
      <c r="BR1134" s="401" t="n">
        <v>206</v>
      </c>
      <c r="BS1134" s="401" t="n">
        <v>225</v>
      </c>
      <c r="BT1134" s="401" t="n">
        <v>23</v>
      </c>
      <c r="BU1134" s="401" t="n">
        <v>227</v>
      </c>
      <c r="BV1134" s="401" t="n">
        <v>162</v>
      </c>
      <c r="BW1134" s="401" t="n">
        <v>119</v>
      </c>
      <c r="BX1134" s="401" t="n">
        <v>220</v>
      </c>
      <c r="BY1134" s="401" t="n">
        <v>45</v>
      </c>
      <c r="BZ1134" s="401" t="n">
        <v>194</v>
      </c>
      <c r="CA1134" s="401" t="n">
        <v>163</v>
      </c>
      <c r="CB1134" s="401" t="n">
        <v>1</v>
      </c>
      <c r="CC1134" s="401" t="n">
        <v>29</v>
      </c>
      <c r="CD1134" s="401" t="n">
        <v>146</v>
      </c>
      <c r="CE1134" s="401" t="n">
        <v>186</v>
      </c>
      <c r="CF1134" s="401" t="n">
        <v>205</v>
      </c>
      <c r="CG1134" s="401" t="n">
        <v>151</v>
      </c>
      <c r="CH1134" s="401" t="n">
        <v>4</v>
      </c>
      <c r="CI1134" s="401" t="n">
        <v>229</v>
      </c>
      <c r="CJ1134" s="401" t="n">
        <v>179</v>
      </c>
      <c r="CK1134" s="401" t="n">
        <v>137</v>
      </c>
      <c r="CL1134" s="401" t="n">
        <v>198</v>
      </c>
      <c r="CM1134" s="401" t="n">
        <v>90</v>
      </c>
      <c r="CN1134" s="401" t="n">
        <v>159</v>
      </c>
      <c r="CO1134" s="401" t="n">
        <v>71</v>
      </c>
      <c r="CP1134" s="401" t="n">
        <v>42</v>
      </c>
      <c r="CQ1134" s="401" t="n">
        <v>207</v>
      </c>
      <c r="CR1134" s="401" t="n">
        <v>109</v>
      </c>
      <c r="CS1134" s="401" t="n">
        <v>115</v>
      </c>
      <c r="CT1134" s="401" t="n">
        <v>116</v>
      </c>
      <c r="CU1134" s="401" t="n">
        <v>211</v>
      </c>
      <c r="CV1134" s="401" t="n">
        <v>189</v>
      </c>
      <c r="CW1134" s="401" t="n">
        <v>74</v>
      </c>
      <c r="CX1134" s="401" t="n">
        <v>41</v>
      </c>
      <c r="CY1134" s="401" t="n">
        <v>142</v>
      </c>
      <c r="CZ1134" s="401" t="n">
        <v>28</v>
      </c>
      <c r="DA1134" s="401" t="n">
        <v>91</v>
      </c>
      <c r="DB1134" s="401" t="n">
        <v>154</v>
      </c>
      <c r="DC1134" s="401" t="n">
        <v>36</v>
      </c>
      <c r="DD1134" s="401" t="n">
        <v>185</v>
      </c>
      <c r="DE1134" s="401" t="n">
        <v>65</v>
      </c>
      <c r="DF1134" s="401" t="n">
        <v>72</v>
      </c>
      <c r="DG1134" s="401" t="n">
        <v>112</v>
      </c>
      <c r="DH1134" s="401" t="n">
        <v>6</v>
      </c>
      <c r="DI1134" s="401" t="n">
        <v>30</v>
      </c>
      <c r="DJ1134" s="401" t="n">
        <v>21</v>
      </c>
      <c r="DK1134" s="401" t="n">
        <v>11</v>
      </c>
      <c r="DL1134" s="401" t="n">
        <v>5</v>
      </c>
      <c r="DM1134" s="401" t="n">
        <v>93</v>
      </c>
      <c r="DN1134" s="401" t="n">
        <v>219</v>
      </c>
      <c r="DO1134" s="401" t="n">
        <v>17</v>
      </c>
      <c r="DP1134" s="401" t="n">
        <v>126</v>
      </c>
      <c r="DQ1134" s="401" t="n">
        <v>223</v>
      </c>
      <c r="DR1134" s="401" t="n">
        <v>183</v>
      </c>
      <c r="DS1134" s="401" t="n">
        <v>149</v>
      </c>
      <c r="DT1134" s="401" t="n">
        <v>101</v>
      </c>
      <c r="DU1134" s="401" t="n">
        <v>92</v>
      </c>
      <c r="DV1134" s="401" t="n">
        <v>44</v>
      </c>
      <c r="DW1134" s="401" t="n">
        <v>13</v>
      </c>
      <c r="DX1134" s="401" t="n">
        <v>52</v>
      </c>
      <c r="DY1134" s="401" t="n">
        <v>222</v>
      </c>
      <c r="DZ1134" s="401" t="n">
        <v>76</v>
      </c>
      <c r="EA1134" s="401" t="n">
        <v>80</v>
      </c>
      <c r="EB1134" s="401" t="n">
        <v>16</v>
      </c>
      <c r="EC1134" s="401" t="n">
        <v>145</v>
      </c>
      <c r="ED1134" s="401" t="n">
        <v>117</v>
      </c>
      <c r="EE1134" s="401" t="n">
        <v>102</v>
      </c>
      <c r="EF1134" s="401" t="n">
        <v>49</v>
      </c>
      <c r="EG1134" s="401" t="n">
        <v>3</v>
      </c>
      <c r="EH1134" s="401" t="n">
        <v>164</v>
      </c>
      <c r="EI1134" s="401" t="n">
        <v>53</v>
      </c>
      <c r="EJ1134" s="401" t="n">
        <v>169</v>
      </c>
      <c r="EK1134" s="401" t="n">
        <v>35</v>
      </c>
      <c r="EL1134" s="401" t="n">
        <v>153</v>
      </c>
      <c r="EM1134" s="401" t="n">
        <v>224</v>
      </c>
      <c r="EN1134" s="401" t="n">
        <v>68</v>
      </c>
      <c r="EO1134" s="401" t="n">
        <v>168</v>
      </c>
      <c r="EP1134" s="401" t="n">
        <v>134</v>
      </c>
      <c r="EQ1134" s="401" t="n">
        <v>196</v>
      </c>
      <c r="ER1134" s="401" t="n">
        <v>177</v>
      </c>
      <c r="ES1134" s="401" t="n">
        <v>166</v>
      </c>
      <c r="ET1134" s="401" t="n">
        <v>174</v>
      </c>
      <c r="EU1134" s="401" t="n">
        <v>124</v>
      </c>
      <c r="EV1134" s="401" t="n">
        <v>105</v>
      </c>
      <c r="EW1134" s="401" t="n">
        <v>214</v>
      </c>
      <c r="EX1134" s="401" t="n">
        <v>111</v>
      </c>
      <c r="EY1134" s="401" t="n">
        <v>218</v>
      </c>
      <c r="EZ1134" s="401" t="n">
        <v>165</v>
      </c>
      <c r="FA1134" s="401" t="n">
        <v>110</v>
      </c>
      <c r="FB1134" s="401" t="n">
        <v>122</v>
      </c>
      <c r="FC1134" s="401" t="n">
        <v>38</v>
      </c>
      <c r="FD1134" s="401" t="n">
        <v>99</v>
      </c>
      <c r="FE1134" s="401" t="n">
        <v>25</v>
      </c>
      <c r="FF1134" s="401" t="n">
        <v>113</v>
      </c>
      <c r="FG1134" s="401" t="n">
        <v>140</v>
      </c>
      <c r="FH1134" s="401" t="n">
        <v>66</v>
      </c>
      <c r="FI1134" s="401" t="n">
        <v>157</v>
      </c>
      <c r="FJ1134" s="401" t="n">
        <v>64</v>
      </c>
      <c r="FK1134" s="401" t="n">
        <v>48</v>
      </c>
      <c r="FL1134" s="401" t="n">
        <v>197</v>
      </c>
      <c r="FM1134" s="401" t="n">
        <v>213</v>
      </c>
      <c r="FN1134" s="401" t="n">
        <v>161</v>
      </c>
      <c r="FO1134" s="401" t="n">
        <v>94</v>
      </c>
      <c r="FP1134" s="401" t="n">
        <v>209</v>
      </c>
      <c r="FQ1134" s="401" t="n">
        <v>144</v>
      </c>
      <c r="FR1134" s="401" t="n">
        <v>128</v>
      </c>
      <c r="FS1134" s="401" t="n">
        <v>46</v>
      </c>
      <c r="FT1134" s="401" t="n">
        <v>208</v>
      </c>
      <c r="FU1134" s="401" t="n">
        <v>50</v>
      </c>
      <c r="FV1134" s="401" t="n">
        <v>200</v>
      </c>
      <c r="FW1134" s="401" t="n">
        <v>100</v>
      </c>
      <c r="FX1134" s="401" t="n">
        <v>181</v>
      </c>
      <c r="FY1134" s="401" t="n">
        <v>97</v>
      </c>
      <c r="FZ1134" s="401" t="n">
        <v>15</v>
      </c>
      <c r="GA1134" s="401" t="n">
        <v>39</v>
      </c>
      <c r="GB1134" s="401" t="n">
        <v>108</v>
      </c>
      <c r="GC1134" s="401" t="n">
        <v>82</v>
      </c>
      <c r="GD1134" s="401" t="n">
        <v>228</v>
      </c>
      <c r="GE1134" s="401" t="n">
        <v>56</v>
      </c>
      <c r="GF1134" s="401" t="n">
        <v>175</v>
      </c>
      <c r="GG1134" s="401" t="n">
        <v>148</v>
      </c>
      <c r="GH1134" s="401" t="n">
        <v>37</v>
      </c>
      <c r="GI1134" s="401" t="n">
        <v>85</v>
      </c>
      <c r="GJ1134" s="401" t="n">
        <v>199</v>
      </c>
      <c r="GK1134" s="401" t="n">
        <v>62</v>
      </c>
      <c r="GL1134" s="401" t="n">
        <v>141</v>
      </c>
      <c r="GM1134" s="401" t="n">
        <v>107</v>
      </c>
      <c r="GN1134" s="401" t="n">
        <v>132</v>
      </c>
      <c r="GO1134" s="401" t="n">
        <v>58</v>
      </c>
      <c r="GP1134" s="401" t="n">
        <v>171</v>
      </c>
      <c r="GQ1134" s="401" t="n">
        <v>195</v>
      </c>
      <c r="GR1134" s="401" t="n">
        <v>47</v>
      </c>
      <c r="GS1134" s="401" t="n">
        <v>167</v>
      </c>
      <c r="GT1134" s="401" t="n">
        <v>73</v>
      </c>
      <c r="GU1134" s="401" t="n">
        <v>84</v>
      </c>
      <c r="GV1134" s="401" t="n">
        <v>193</v>
      </c>
      <c r="GW1134" s="401" t="n">
        <v>216</v>
      </c>
      <c r="GX1134" s="401" t="n">
        <v>178</v>
      </c>
      <c r="GY1134" s="401" t="n">
        <v>135</v>
      </c>
      <c r="GZ1134" s="401" t="n">
        <v>26</v>
      </c>
      <c r="HA1134" s="401" t="n">
        <v>156</v>
      </c>
      <c r="HB1134" s="401" t="n">
        <v>152</v>
      </c>
      <c r="HC1134" s="401" t="n">
        <v>33</v>
      </c>
      <c r="HD1134" s="401" t="n">
        <v>61</v>
      </c>
      <c r="HE1134" s="401" t="n">
        <v>155</v>
      </c>
      <c r="HF1134" s="401" t="n">
        <v>215</v>
      </c>
      <c r="HG1134" s="401" t="n">
        <v>24</v>
      </c>
      <c r="HH1134" s="401" t="n">
        <v>83</v>
      </c>
      <c r="HI1134" s="401" t="n">
        <v>203</v>
      </c>
      <c r="HJ1134" s="401" t="n">
        <v>120</v>
      </c>
      <c r="HK1134" s="401" t="n">
        <v>190</v>
      </c>
      <c r="HL1134" s="401" t="n">
        <v>121</v>
      </c>
      <c r="HM1134" s="401" t="n">
        <v>40</v>
      </c>
      <c r="HN1134" s="401" t="n">
        <v>170</v>
      </c>
      <c r="HO1134" s="401" t="n">
        <v>172</v>
      </c>
      <c r="HP1134" s="401" t="n">
        <v>20</v>
      </c>
      <c r="HQ1134" s="401" t="n">
        <v>136</v>
      </c>
      <c r="HR1134" s="401" t="n">
        <v>104</v>
      </c>
      <c r="HS1134" s="401" t="n">
        <v>160</v>
      </c>
      <c r="HT1134" s="401" t="n">
        <v>34</v>
      </c>
      <c r="HU1134" s="401" t="n">
        <v>10</v>
      </c>
      <c r="HV1134" s="401" t="n">
        <v>57</v>
      </c>
      <c r="HW1134" s="401" t="n">
        <v>173</v>
      </c>
      <c r="HX1134" s="401" t="n">
        <v>188</v>
      </c>
      <c r="HY1134" s="401" t="n">
        <v>55</v>
      </c>
      <c r="HZ1134" s="401" t="n">
        <v>131</v>
      </c>
    </row>
    <row r="1135" customFormat="false" ht="12.75" hidden="false" customHeight="false" outlineLevel="0" collapsed="false">
      <c r="E1135" s="444" t="s">
        <v>227</v>
      </c>
      <c r="F1135" s="401" t="n">
        <v>63</v>
      </c>
      <c r="G1135" s="401" t="n">
        <v>104</v>
      </c>
      <c r="H1135" s="401" t="n">
        <v>17</v>
      </c>
      <c r="I1135" s="401" t="n">
        <v>167</v>
      </c>
      <c r="J1135" s="401" t="n">
        <v>106</v>
      </c>
      <c r="K1135" s="401" t="n">
        <v>200</v>
      </c>
      <c r="L1135" s="401" t="n">
        <v>49</v>
      </c>
      <c r="M1135" s="401" t="n">
        <v>137</v>
      </c>
      <c r="N1135" s="401" t="n">
        <v>52</v>
      </c>
      <c r="O1135" s="401" t="n">
        <v>62</v>
      </c>
      <c r="P1135" s="401" t="n">
        <v>174</v>
      </c>
      <c r="Q1135" s="401" t="n">
        <v>218</v>
      </c>
      <c r="R1135" s="401" t="n">
        <v>229</v>
      </c>
      <c r="S1135" s="401" t="n">
        <v>6</v>
      </c>
      <c r="T1135" s="401" t="n">
        <v>93</v>
      </c>
      <c r="U1135" s="401" t="n">
        <v>18</v>
      </c>
      <c r="V1135" s="401" t="n">
        <v>89</v>
      </c>
      <c r="W1135" s="401" t="n">
        <v>114</v>
      </c>
      <c r="X1135" s="401" t="n">
        <v>172</v>
      </c>
      <c r="Y1135" s="401" t="n">
        <v>227</v>
      </c>
      <c r="Z1135" s="401" t="n">
        <v>129</v>
      </c>
      <c r="AA1135" s="401" t="n">
        <v>55</v>
      </c>
      <c r="AB1135" s="401" t="n">
        <v>202</v>
      </c>
      <c r="AC1135" s="401" t="n">
        <v>71</v>
      </c>
      <c r="AD1135" s="401" t="n">
        <v>13</v>
      </c>
      <c r="AE1135" s="401" t="n">
        <v>157</v>
      </c>
      <c r="AF1135" s="401" t="n">
        <v>68</v>
      </c>
      <c r="AG1135" s="401" t="n">
        <v>211</v>
      </c>
      <c r="AH1135" s="401" t="n">
        <v>26</v>
      </c>
      <c r="AI1135" s="401" t="n">
        <v>176</v>
      </c>
      <c r="AJ1135" s="401" t="n">
        <v>107</v>
      </c>
      <c r="AK1135" s="401" t="n">
        <v>140</v>
      </c>
      <c r="AL1135" s="401" t="n">
        <v>72</v>
      </c>
      <c r="AM1135" s="401" t="n">
        <v>153</v>
      </c>
      <c r="AN1135" s="401" t="n">
        <v>132</v>
      </c>
      <c r="AO1135" s="401" t="n">
        <v>24</v>
      </c>
      <c r="AP1135" s="401" t="n">
        <v>128</v>
      </c>
      <c r="AQ1135" s="401" t="n">
        <v>92</v>
      </c>
      <c r="AR1135" s="401" t="n">
        <v>228</v>
      </c>
      <c r="AS1135" s="401" t="n">
        <v>74</v>
      </c>
      <c r="AT1135" s="401" t="n">
        <v>110</v>
      </c>
      <c r="AU1135" s="401" t="n">
        <v>76</v>
      </c>
      <c r="AV1135" s="401" t="n">
        <v>161</v>
      </c>
      <c r="AW1135" s="401" t="n">
        <v>121</v>
      </c>
      <c r="AX1135" s="401" t="n">
        <v>98</v>
      </c>
      <c r="AY1135" s="401" t="n">
        <v>164</v>
      </c>
      <c r="AZ1135" s="401" t="n">
        <v>149</v>
      </c>
      <c r="BA1135" s="401" t="n">
        <v>91</v>
      </c>
      <c r="BB1135" s="401" t="n">
        <v>122</v>
      </c>
      <c r="BC1135" s="401" t="n">
        <v>111</v>
      </c>
      <c r="BD1135" s="401" t="n">
        <v>65</v>
      </c>
      <c r="BE1135" s="401" t="n">
        <v>84</v>
      </c>
      <c r="BF1135" s="401" t="n">
        <v>162</v>
      </c>
      <c r="BG1135" s="401" t="n">
        <v>16</v>
      </c>
      <c r="BH1135" s="401" t="n">
        <v>4</v>
      </c>
      <c r="BI1135" s="401" t="n">
        <v>10</v>
      </c>
      <c r="BJ1135" s="401" t="n">
        <v>198</v>
      </c>
      <c r="BK1135" s="401" t="n">
        <v>42</v>
      </c>
      <c r="BL1135" s="401" t="n">
        <v>2</v>
      </c>
      <c r="BM1135" s="401" t="n">
        <v>31</v>
      </c>
      <c r="BN1135" s="401" t="n">
        <v>215</v>
      </c>
      <c r="BO1135" s="401" t="n">
        <v>185</v>
      </c>
      <c r="BP1135" s="401" t="n">
        <v>96</v>
      </c>
      <c r="BQ1135" s="401" t="n">
        <v>223</v>
      </c>
      <c r="BR1135" s="401" t="n">
        <v>187</v>
      </c>
      <c r="BS1135" s="401" t="n">
        <v>37</v>
      </c>
      <c r="BT1135" s="401" t="n">
        <v>184</v>
      </c>
      <c r="BU1135" s="401" t="n">
        <v>101</v>
      </c>
      <c r="BV1135" s="401" t="n">
        <v>97</v>
      </c>
      <c r="BW1135" s="401" t="n">
        <v>43</v>
      </c>
      <c r="BX1135" s="401" t="n">
        <v>95</v>
      </c>
      <c r="BY1135" s="401" t="n">
        <v>141</v>
      </c>
      <c r="BZ1135" s="401" t="n">
        <v>86</v>
      </c>
      <c r="CA1135" s="401" t="n">
        <v>27</v>
      </c>
      <c r="CB1135" s="401" t="n">
        <v>156</v>
      </c>
      <c r="CC1135" s="401" t="n">
        <v>207</v>
      </c>
      <c r="CD1135" s="401" t="n">
        <v>168</v>
      </c>
      <c r="CE1135" s="401" t="n">
        <v>12</v>
      </c>
      <c r="CF1135" s="401" t="n">
        <v>221</v>
      </c>
      <c r="CG1135" s="401" t="n">
        <v>8</v>
      </c>
      <c r="CH1135" s="401" t="n">
        <v>152</v>
      </c>
      <c r="CI1135" s="401" t="n">
        <v>78</v>
      </c>
      <c r="CJ1135" s="401" t="n">
        <v>191</v>
      </c>
      <c r="CK1135" s="401" t="n">
        <v>35</v>
      </c>
      <c r="CL1135" s="401" t="n">
        <v>204</v>
      </c>
      <c r="CM1135" s="401" t="n">
        <v>39</v>
      </c>
      <c r="CN1135" s="401" t="n">
        <v>9</v>
      </c>
      <c r="CO1135" s="401" t="n">
        <v>64</v>
      </c>
      <c r="CP1135" s="401" t="n">
        <v>113</v>
      </c>
      <c r="CQ1135" s="401" t="n">
        <v>203</v>
      </c>
      <c r="CR1135" s="401" t="n">
        <v>180</v>
      </c>
      <c r="CS1135" s="401" t="n">
        <v>144</v>
      </c>
      <c r="CT1135" s="401" t="n">
        <v>170</v>
      </c>
      <c r="CU1135" s="401" t="n">
        <v>36</v>
      </c>
      <c r="CV1135" s="401" t="n">
        <v>201</v>
      </c>
      <c r="CW1135" s="401" t="n">
        <v>179</v>
      </c>
      <c r="CX1135" s="401" t="n">
        <v>190</v>
      </c>
      <c r="CY1135" s="401" t="n">
        <v>1</v>
      </c>
      <c r="CZ1135" s="401" t="n">
        <v>196</v>
      </c>
      <c r="DA1135" s="401" t="n">
        <v>209</v>
      </c>
      <c r="DB1135" s="401" t="n">
        <v>117</v>
      </c>
      <c r="DC1135" s="401" t="n">
        <v>123</v>
      </c>
      <c r="DD1135" s="401" t="n">
        <v>115</v>
      </c>
      <c r="DE1135" s="401" t="n">
        <v>5</v>
      </c>
      <c r="DF1135" s="401" t="n">
        <v>48</v>
      </c>
      <c r="DG1135" s="401" t="n">
        <v>120</v>
      </c>
      <c r="DH1135" s="401" t="n">
        <v>214</v>
      </c>
      <c r="DI1135" s="401" t="n">
        <v>82</v>
      </c>
      <c r="DJ1135" s="401" t="n">
        <v>51</v>
      </c>
      <c r="DK1135" s="401" t="n">
        <v>21</v>
      </c>
      <c r="DL1135" s="401" t="n">
        <v>19</v>
      </c>
      <c r="DM1135" s="401" t="n">
        <v>59</v>
      </c>
      <c r="DN1135" s="401" t="n">
        <v>130</v>
      </c>
      <c r="DO1135" s="401" t="n">
        <v>33</v>
      </c>
      <c r="DP1135" s="401" t="n">
        <v>94</v>
      </c>
      <c r="DQ1135" s="401" t="n">
        <v>135</v>
      </c>
      <c r="DR1135" s="401" t="n">
        <v>193</v>
      </c>
      <c r="DS1135" s="401" t="n">
        <v>66</v>
      </c>
      <c r="DT1135" s="401" t="n">
        <v>83</v>
      </c>
      <c r="DU1135" s="401" t="n">
        <v>23</v>
      </c>
      <c r="DV1135" s="401" t="n">
        <v>213</v>
      </c>
      <c r="DW1135" s="401" t="n">
        <v>133</v>
      </c>
      <c r="DX1135" s="401" t="n">
        <v>7</v>
      </c>
      <c r="DY1135" s="401" t="n">
        <v>188</v>
      </c>
      <c r="DZ1135" s="401" t="n">
        <v>171</v>
      </c>
      <c r="EA1135" s="401" t="n">
        <v>195</v>
      </c>
      <c r="EB1135" s="401" t="n">
        <v>143</v>
      </c>
      <c r="EC1135" s="401" t="n">
        <v>46</v>
      </c>
      <c r="ED1135" s="401" t="n">
        <v>186</v>
      </c>
      <c r="EE1135" s="401" t="n">
        <v>166</v>
      </c>
      <c r="EF1135" s="401" t="n">
        <v>163</v>
      </c>
      <c r="EG1135" s="401" t="n">
        <v>154</v>
      </c>
      <c r="EH1135" s="401" t="n">
        <v>54</v>
      </c>
      <c r="EI1135" s="401" t="n">
        <v>73</v>
      </c>
      <c r="EJ1135" s="401" t="n">
        <v>3</v>
      </c>
      <c r="EK1135" s="401" t="n">
        <v>99</v>
      </c>
      <c r="EL1135" s="401" t="n">
        <v>126</v>
      </c>
      <c r="EM1135" s="401" t="n">
        <v>151</v>
      </c>
      <c r="EN1135" s="401" t="n">
        <v>220</v>
      </c>
      <c r="EO1135" s="401" t="n">
        <v>226</v>
      </c>
      <c r="EP1135" s="401" t="n">
        <v>219</v>
      </c>
      <c r="EQ1135" s="401" t="n">
        <v>34</v>
      </c>
      <c r="ER1135" s="401" t="n">
        <v>29</v>
      </c>
      <c r="ES1135" s="401" t="n">
        <v>125</v>
      </c>
      <c r="ET1135" s="401" t="n">
        <v>58</v>
      </c>
      <c r="EU1135" s="401" t="n">
        <v>108</v>
      </c>
      <c r="EV1135" s="401" t="n">
        <v>216</v>
      </c>
      <c r="EW1135" s="401" t="n">
        <v>79</v>
      </c>
      <c r="EX1135" s="401" t="n">
        <v>182</v>
      </c>
      <c r="EY1135" s="401" t="n">
        <v>44</v>
      </c>
      <c r="EZ1135" s="401" t="n">
        <v>32</v>
      </c>
      <c r="FA1135" s="401" t="n">
        <v>194</v>
      </c>
      <c r="FB1135" s="401" t="n">
        <v>47</v>
      </c>
      <c r="FC1135" s="401" t="n">
        <v>40</v>
      </c>
      <c r="FD1135" s="401" t="n">
        <v>127</v>
      </c>
      <c r="FE1135" s="401" t="n">
        <v>28</v>
      </c>
      <c r="FF1135" s="401" t="n">
        <v>80</v>
      </c>
      <c r="FG1135" s="401" t="n">
        <v>45</v>
      </c>
      <c r="FH1135" s="401" t="n">
        <v>181</v>
      </c>
      <c r="FI1135" s="401" t="n">
        <v>173</v>
      </c>
      <c r="FJ1135" s="401" t="n">
        <v>145</v>
      </c>
      <c r="FK1135" s="401" t="n">
        <v>124</v>
      </c>
      <c r="FL1135" s="401" t="n">
        <v>210</v>
      </c>
      <c r="FM1135" s="401" t="n">
        <v>225</v>
      </c>
      <c r="FN1135" s="401" t="n">
        <v>197</v>
      </c>
      <c r="FO1135" s="401" t="n">
        <v>160</v>
      </c>
      <c r="FP1135" s="401" t="n">
        <v>20</v>
      </c>
      <c r="FQ1135" s="401" t="n">
        <v>147</v>
      </c>
      <c r="FR1135" s="401" t="n">
        <v>142</v>
      </c>
      <c r="FS1135" s="401" t="n">
        <v>116</v>
      </c>
      <c r="FT1135" s="401" t="n">
        <v>199</v>
      </c>
      <c r="FU1135" s="401" t="n">
        <v>158</v>
      </c>
      <c r="FV1135" s="401" t="n">
        <v>50</v>
      </c>
      <c r="FW1135" s="401" t="n">
        <v>118</v>
      </c>
      <c r="FX1135" s="401" t="n">
        <v>183</v>
      </c>
      <c r="FY1135" s="401" t="n">
        <v>205</v>
      </c>
      <c r="FZ1135" s="401" t="n">
        <v>30</v>
      </c>
      <c r="GA1135" s="401" t="n">
        <v>90</v>
      </c>
      <c r="GB1135" s="401" t="n">
        <v>67</v>
      </c>
      <c r="GC1135" s="401" t="n">
        <v>192</v>
      </c>
      <c r="GD1135" s="401" t="n">
        <v>75</v>
      </c>
      <c r="GE1135" s="401" t="n">
        <v>189</v>
      </c>
      <c r="GF1135" s="401" t="n">
        <v>159</v>
      </c>
      <c r="GG1135" s="401" t="n">
        <v>146</v>
      </c>
      <c r="GH1135" s="401" t="n">
        <v>212</v>
      </c>
      <c r="GI1135" s="401" t="n">
        <v>119</v>
      </c>
      <c r="GJ1135" s="401" t="n">
        <v>60</v>
      </c>
      <c r="GK1135" s="401" t="n">
        <v>206</v>
      </c>
      <c r="GL1135" s="401" t="n">
        <v>41</v>
      </c>
      <c r="GM1135" s="401" t="n">
        <v>138</v>
      </c>
      <c r="GN1135" s="401" t="n">
        <v>169</v>
      </c>
      <c r="GO1135" s="401" t="n">
        <v>103</v>
      </c>
      <c r="GP1135" s="401" t="n">
        <v>217</v>
      </c>
      <c r="GQ1135" s="401" t="n">
        <v>177</v>
      </c>
      <c r="GR1135" s="401" t="n">
        <v>112</v>
      </c>
      <c r="GS1135" s="401" t="n">
        <v>38</v>
      </c>
      <c r="GT1135" s="401" t="n">
        <v>131</v>
      </c>
      <c r="GU1135" s="401" t="n">
        <v>102</v>
      </c>
      <c r="GV1135" s="401" t="n">
        <v>11</v>
      </c>
      <c r="GW1135" s="401" t="n">
        <v>208</v>
      </c>
      <c r="GX1135" s="401" t="n">
        <v>57</v>
      </c>
      <c r="GY1135" s="401" t="n">
        <v>148</v>
      </c>
      <c r="GZ1135" s="401" t="n">
        <v>69</v>
      </c>
      <c r="HA1135" s="401" t="n">
        <v>22</v>
      </c>
      <c r="HB1135" s="401" t="n">
        <v>134</v>
      </c>
      <c r="HC1135" s="401" t="n">
        <v>139</v>
      </c>
      <c r="HD1135" s="401" t="n">
        <v>25</v>
      </c>
      <c r="HE1135" s="401" t="n">
        <v>15</v>
      </c>
      <c r="HF1135" s="401" t="n">
        <v>85</v>
      </c>
      <c r="HG1135" s="401" t="n">
        <v>61</v>
      </c>
      <c r="HH1135" s="401" t="n">
        <v>100</v>
      </c>
      <c r="HI1135" s="401" t="n">
        <v>109</v>
      </c>
      <c r="HJ1135" s="401" t="n">
        <v>14</v>
      </c>
      <c r="HK1135" s="401" t="n">
        <v>56</v>
      </c>
      <c r="HL1135" s="401" t="n">
        <v>87</v>
      </c>
      <c r="HM1135" s="401" t="n">
        <v>70</v>
      </c>
      <c r="HN1135" s="401" t="n">
        <v>150</v>
      </c>
      <c r="HO1135" s="401" t="n">
        <v>136</v>
      </c>
      <c r="HP1135" s="401" t="n">
        <v>165</v>
      </c>
      <c r="HQ1135" s="401" t="n">
        <v>81</v>
      </c>
      <c r="HR1135" s="401" t="n">
        <v>224</v>
      </c>
      <c r="HS1135" s="401" t="n">
        <v>155</v>
      </c>
      <c r="HT1135" s="401" t="n">
        <v>105</v>
      </c>
      <c r="HU1135" s="401" t="n">
        <v>88</v>
      </c>
      <c r="HV1135" s="401" t="n">
        <v>178</v>
      </c>
      <c r="HW1135" s="401" t="n">
        <v>53</v>
      </c>
      <c r="HX1135" s="401" t="n">
        <v>175</v>
      </c>
      <c r="HY1135" s="401" t="n">
        <v>222</v>
      </c>
      <c r="HZ1135" s="401" t="n">
        <v>77</v>
      </c>
    </row>
    <row r="1137" customFormat="false" ht="12.75" hidden="false" customHeight="false" outlineLevel="0" collapsed="false">
      <c r="D1137" s="204" t="n">
        <v>230</v>
      </c>
      <c r="E1137" s="204" t="s">
        <v>250</v>
      </c>
    </row>
    <row r="1138" customFormat="false" ht="12.75" hidden="false" customHeight="false" outlineLevel="0" collapsed="false">
      <c r="E1138" s="444" t="s">
        <v>198</v>
      </c>
      <c r="F1138" s="401" t="n">
        <v>1</v>
      </c>
      <c r="G1138" s="401" t="n">
        <v>2</v>
      </c>
      <c r="H1138" s="401" t="n">
        <v>3</v>
      </c>
      <c r="I1138" s="401" t="n">
        <v>4</v>
      </c>
      <c r="J1138" s="401" t="n">
        <v>5</v>
      </c>
      <c r="K1138" s="401" t="n">
        <v>6</v>
      </c>
      <c r="L1138" s="401" t="n">
        <v>7</v>
      </c>
      <c r="M1138" s="401" t="n">
        <v>8</v>
      </c>
      <c r="N1138" s="401" t="n">
        <v>9</v>
      </c>
      <c r="O1138" s="401" t="n">
        <v>10</v>
      </c>
      <c r="P1138" s="401" t="n">
        <v>11</v>
      </c>
      <c r="Q1138" s="401" t="n">
        <v>12</v>
      </c>
      <c r="R1138" s="401" t="n">
        <v>13</v>
      </c>
      <c r="S1138" s="401" t="n">
        <v>14</v>
      </c>
      <c r="T1138" s="401" t="n">
        <v>15</v>
      </c>
      <c r="U1138" s="401" t="n">
        <v>16</v>
      </c>
      <c r="V1138" s="401" t="n">
        <v>17</v>
      </c>
      <c r="W1138" s="401" t="n">
        <v>18</v>
      </c>
      <c r="X1138" s="401" t="n">
        <v>19</v>
      </c>
      <c r="Y1138" s="401" t="n">
        <v>20</v>
      </c>
      <c r="Z1138" s="401" t="n">
        <v>21</v>
      </c>
      <c r="AA1138" s="401" t="n">
        <v>22</v>
      </c>
      <c r="AB1138" s="401" t="n">
        <v>23</v>
      </c>
      <c r="AC1138" s="401" t="n">
        <v>24</v>
      </c>
      <c r="AD1138" s="401" t="n">
        <v>25</v>
      </c>
      <c r="AE1138" s="401" t="n">
        <v>26</v>
      </c>
      <c r="AF1138" s="401" t="n">
        <v>27</v>
      </c>
      <c r="AG1138" s="401" t="n">
        <v>28</v>
      </c>
      <c r="AH1138" s="401" t="n">
        <v>29</v>
      </c>
      <c r="AI1138" s="401" t="n">
        <v>30</v>
      </c>
      <c r="AJ1138" s="401" t="n">
        <v>31</v>
      </c>
      <c r="AK1138" s="401" t="n">
        <v>32</v>
      </c>
      <c r="AL1138" s="401" t="n">
        <v>33</v>
      </c>
      <c r="AM1138" s="401" t="n">
        <v>34</v>
      </c>
      <c r="AN1138" s="401" t="n">
        <v>35</v>
      </c>
      <c r="AO1138" s="401" t="n">
        <v>36</v>
      </c>
      <c r="AP1138" s="401" t="n">
        <v>37</v>
      </c>
      <c r="AQ1138" s="401" t="n">
        <v>38</v>
      </c>
      <c r="AR1138" s="401" t="n">
        <v>39</v>
      </c>
      <c r="AS1138" s="401" t="n">
        <v>40</v>
      </c>
      <c r="AT1138" s="401" t="n">
        <v>41</v>
      </c>
      <c r="AU1138" s="401" t="n">
        <v>42</v>
      </c>
      <c r="AV1138" s="401" t="n">
        <v>43</v>
      </c>
      <c r="AW1138" s="401" t="n">
        <v>44</v>
      </c>
      <c r="AX1138" s="401" t="n">
        <v>45</v>
      </c>
      <c r="AY1138" s="401" t="n">
        <v>46</v>
      </c>
      <c r="AZ1138" s="401" t="n">
        <v>47</v>
      </c>
      <c r="BA1138" s="401" t="n">
        <v>48</v>
      </c>
      <c r="BB1138" s="401" t="n">
        <v>49</v>
      </c>
      <c r="BC1138" s="401" t="n">
        <v>50</v>
      </c>
      <c r="BD1138" s="401" t="n">
        <v>51</v>
      </c>
      <c r="BE1138" s="401" t="n">
        <v>52</v>
      </c>
      <c r="BF1138" s="401" t="n">
        <v>53</v>
      </c>
      <c r="BG1138" s="401" t="n">
        <v>54</v>
      </c>
      <c r="BH1138" s="401" t="n">
        <v>55</v>
      </c>
      <c r="BI1138" s="401" t="n">
        <v>56</v>
      </c>
      <c r="BJ1138" s="401" t="n">
        <v>57</v>
      </c>
      <c r="BK1138" s="401" t="n">
        <v>58</v>
      </c>
      <c r="BL1138" s="401" t="n">
        <v>59</v>
      </c>
      <c r="BM1138" s="401" t="n">
        <v>60</v>
      </c>
      <c r="BN1138" s="401" t="n">
        <v>61</v>
      </c>
      <c r="BO1138" s="401" t="n">
        <v>62</v>
      </c>
      <c r="BP1138" s="401" t="n">
        <v>63</v>
      </c>
      <c r="BQ1138" s="401" t="n">
        <v>64</v>
      </c>
      <c r="BR1138" s="401" t="n">
        <v>65</v>
      </c>
      <c r="BS1138" s="401" t="n">
        <v>66</v>
      </c>
      <c r="BT1138" s="401" t="n">
        <v>67</v>
      </c>
      <c r="BU1138" s="401" t="n">
        <v>68</v>
      </c>
      <c r="BV1138" s="401" t="n">
        <v>69</v>
      </c>
      <c r="BW1138" s="401" t="n">
        <v>70</v>
      </c>
      <c r="BX1138" s="401" t="n">
        <v>71</v>
      </c>
      <c r="BY1138" s="401" t="n">
        <v>72</v>
      </c>
      <c r="BZ1138" s="401" t="n">
        <v>73</v>
      </c>
      <c r="CA1138" s="401" t="n">
        <v>74</v>
      </c>
      <c r="CB1138" s="401" t="n">
        <v>75</v>
      </c>
      <c r="CC1138" s="401" t="n">
        <v>76</v>
      </c>
      <c r="CD1138" s="401" t="n">
        <v>77</v>
      </c>
      <c r="CE1138" s="401" t="n">
        <v>78</v>
      </c>
      <c r="CF1138" s="401" t="n">
        <v>79</v>
      </c>
      <c r="CG1138" s="401" t="n">
        <v>80</v>
      </c>
      <c r="CH1138" s="401" t="n">
        <v>81</v>
      </c>
      <c r="CI1138" s="401" t="n">
        <v>82</v>
      </c>
      <c r="CJ1138" s="401" t="n">
        <v>83</v>
      </c>
      <c r="CK1138" s="401" t="n">
        <v>84</v>
      </c>
      <c r="CL1138" s="401" t="n">
        <v>85</v>
      </c>
      <c r="CM1138" s="401" t="n">
        <v>86</v>
      </c>
      <c r="CN1138" s="401" t="n">
        <v>87</v>
      </c>
      <c r="CO1138" s="401" t="n">
        <v>88</v>
      </c>
      <c r="CP1138" s="401" t="n">
        <v>89</v>
      </c>
      <c r="CQ1138" s="401" t="n">
        <v>90</v>
      </c>
      <c r="CR1138" s="401" t="n">
        <v>91</v>
      </c>
      <c r="CS1138" s="401" t="n">
        <v>92</v>
      </c>
      <c r="CT1138" s="401" t="n">
        <v>93</v>
      </c>
      <c r="CU1138" s="401" t="n">
        <v>94</v>
      </c>
      <c r="CV1138" s="401" t="n">
        <v>95</v>
      </c>
      <c r="CW1138" s="401" t="n">
        <v>96</v>
      </c>
      <c r="CX1138" s="401" t="n">
        <v>97</v>
      </c>
      <c r="CY1138" s="401" t="n">
        <v>98</v>
      </c>
      <c r="CZ1138" s="401" t="n">
        <v>99</v>
      </c>
      <c r="DA1138" s="401" t="n">
        <v>100</v>
      </c>
      <c r="DB1138" s="401" t="n">
        <v>101</v>
      </c>
      <c r="DC1138" s="401" t="n">
        <v>102</v>
      </c>
      <c r="DD1138" s="401" t="n">
        <v>103</v>
      </c>
      <c r="DE1138" s="401" t="n">
        <v>104</v>
      </c>
      <c r="DF1138" s="401" t="n">
        <v>105</v>
      </c>
      <c r="DG1138" s="401" t="n">
        <v>106</v>
      </c>
      <c r="DH1138" s="401" t="n">
        <v>107</v>
      </c>
      <c r="DI1138" s="401" t="n">
        <v>108</v>
      </c>
      <c r="DJ1138" s="401" t="n">
        <v>109</v>
      </c>
      <c r="DK1138" s="401" t="n">
        <v>110</v>
      </c>
      <c r="DL1138" s="401" t="n">
        <v>111</v>
      </c>
      <c r="DM1138" s="401" t="n">
        <v>112</v>
      </c>
      <c r="DN1138" s="401" t="n">
        <v>113</v>
      </c>
      <c r="DO1138" s="401" t="n">
        <v>114</v>
      </c>
      <c r="DP1138" s="401" t="n">
        <v>115</v>
      </c>
      <c r="DQ1138" s="401" t="n">
        <v>116</v>
      </c>
      <c r="DR1138" s="401" t="n">
        <v>117</v>
      </c>
      <c r="DS1138" s="401" t="n">
        <v>118</v>
      </c>
      <c r="DT1138" s="401" t="n">
        <v>119</v>
      </c>
      <c r="DU1138" s="401" t="n">
        <v>120</v>
      </c>
      <c r="DV1138" s="401" t="n">
        <v>121</v>
      </c>
      <c r="DW1138" s="401" t="n">
        <v>122</v>
      </c>
      <c r="DX1138" s="401" t="n">
        <v>123</v>
      </c>
      <c r="DY1138" s="401" t="n">
        <v>124</v>
      </c>
      <c r="DZ1138" s="401" t="n">
        <v>125</v>
      </c>
      <c r="EA1138" s="401" t="n">
        <v>126</v>
      </c>
      <c r="EB1138" s="401" t="n">
        <v>127</v>
      </c>
      <c r="EC1138" s="401" t="n">
        <v>128</v>
      </c>
      <c r="ED1138" s="401" t="n">
        <v>129</v>
      </c>
      <c r="EE1138" s="401" t="n">
        <v>130</v>
      </c>
      <c r="EF1138" s="401" t="n">
        <v>131</v>
      </c>
      <c r="EG1138" s="401" t="n">
        <v>132</v>
      </c>
      <c r="EH1138" s="401" t="n">
        <v>133</v>
      </c>
      <c r="EI1138" s="401" t="n">
        <v>134</v>
      </c>
      <c r="EJ1138" s="401" t="n">
        <v>135</v>
      </c>
      <c r="EK1138" s="401" t="n">
        <v>136</v>
      </c>
      <c r="EL1138" s="401" t="n">
        <v>137</v>
      </c>
      <c r="EM1138" s="401" t="n">
        <v>138</v>
      </c>
      <c r="EN1138" s="401" t="n">
        <v>139</v>
      </c>
      <c r="EO1138" s="401" t="n">
        <v>140</v>
      </c>
      <c r="EP1138" s="401" t="n">
        <v>141</v>
      </c>
      <c r="EQ1138" s="401" t="n">
        <v>142</v>
      </c>
      <c r="ER1138" s="401" t="n">
        <v>143</v>
      </c>
      <c r="ES1138" s="401" t="n">
        <v>144</v>
      </c>
      <c r="ET1138" s="401" t="n">
        <v>145</v>
      </c>
      <c r="EU1138" s="401" t="n">
        <v>146</v>
      </c>
      <c r="EV1138" s="401" t="n">
        <v>147</v>
      </c>
      <c r="EW1138" s="401" t="n">
        <v>148</v>
      </c>
      <c r="EX1138" s="401" t="n">
        <v>149</v>
      </c>
      <c r="EY1138" s="401" t="n">
        <v>150</v>
      </c>
      <c r="EZ1138" s="401" t="n">
        <v>151</v>
      </c>
      <c r="FA1138" s="401" t="n">
        <v>152</v>
      </c>
      <c r="FB1138" s="401" t="n">
        <v>153</v>
      </c>
      <c r="FC1138" s="401" t="n">
        <v>154</v>
      </c>
      <c r="FD1138" s="401" t="n">
        <v>155</v>
      </c>
      <c r="FE1138" s="401" t="n">
        <v>156</v>
      </c>
      <c r="FF1138" s="401" t="n">
        <v>157</v>
      </c>
      <c r="FG1138" s="401" t="n">
        <v>158</v>
      </c>
      <c r="FH1138" s="401" t="n">
        <v>159</v>
      </c>
      <c r="FI1138" s="401" t="n">
        <v>160</v>
      </c>
      <c r="FJ1138" s="401" t="n">
        <v>161</v>
      </c>
      <c r="FK1138" s="401" t="n">
        <v>162</v>
      </c>
      <c r="FL1138" s="401" t="n">
        <v>163</v>
      </c>
      <c r="FM1138" s="401" t="n">
        <v>164</v>
      </c>
      <c r="FN1138" s="401" t="n">
        <v>165</v>
      </c>
      <c r="FO1138" s="401" t="n">
        <v>166</v>
      </c>
      <c r="FP1138" s="401" t="n">
        <v>167</v>
      </c>
      <c r="FQ1138" s="401" t="n">
        <v>168</v>
      </c>
      <c r="FR1138" s="401" t="n">
        <v>169</v>
      </c>
      <c r="FS1138" s="401" t="n">
        <v>170</v>
      </c>
      <c r="FT1138" s="401" t="n">
        <v>171</v>
      </c>
      <c r="FU1138" s="401" t="n">
        <v>172</v>
      </c>
      <c r="FV1138" s="401" t="n">
        <v>173</v>
      </c>
      <c r="FW1138" s="401" t="n">
        <v>174</v>
      </c>
      <c r="FX1138" s="401" t="n">
        <v>175</v>
      </c>
      <c r="FY1138" s="401" t="n">
        <v>176</v>
      </c>
      <c r="FZ1138" s="401" t="n">
        <v>177</v>
      </c>
      <c r="GA1138" s="401" t="n">
        <v>178</v>
      </c>
      <c r="GB1138" s="401" t="n">
        <v>179</v>
      </c>
      <c r="GC1138" s="401" t="n">
        <v>180</v>
      </c>
      <c r="GD1138" s="401" t="n">
        <v>181</v>
      </c>
      <c r="GE1138" s="401" t="n">
        <v>182</v>
      </c>
      <c r="GF1138" s="401" t="n">
        <v>183</v>
      </c>
      <c r="GG1138" s="401" t="n">
        <v>184</v>
      </c>
      <c r="GH1138" s="401" t="n">
        <v>185</v>
      </c>
      <c r="GI1138" s="401" t="n">
        <v>186</v>
      </c>
      <c r="GJ1138" s="401" t="n">
        <v>187</v>
      </c>
      <c r="GK1138" s="401" t="n">
        <v>188</v>
      </c>
      <c r="GL1138" s="401" t="n">
        <v>189</v>
      </c>
      <c r="GM1138" s="401" t="n">
        <v>190</v>
      </c>
      <c r="GN1138" s="401" t="n">
        <v>191</v>
      </c>
      <c r="GO1138" s="401" t="n">
        <v>192</v>
      </c>
      <c r="GP1138" s="401" t="n">
        <v>193</v>
      </c>
      <c r="GQ1138" s="401" t="n">
        <v>194</v>
      </c>
      <c r="GR1138" s="401" t="n">
        <v>195</v>
      </c>
      <c r="GS1138" s="401" t="n">
        <v>196</v>
      </c>
      <c r="GT1138" s="401" t="n">
        <v>197</v>
      </c>
      <c r="GU1138" s="401" t="n">
        <v>198</v>
      </c>
      <c r="GV1138" s="401" t="n">
        <v>199</v>
      </c>
      <c r="GW1138" s="401" t="n">
        <v>200</v>
      </c>
      <c r="GX1138" s="401" t="n">
        <v>201</v>
      </c>
      <c r="GY1138" s="401" t="n">
        <v>202</v>
      </c>
      <c r="GZ1138" s="401" t="n">
        <v>203</v>
      </c>
      <c r="HA1138" s="401" t="n">
        <v>204</v>
      </c>
      <c r="HB1138" s="401" t="n">
        <v>205</v>
      </c>
      <c r="HC1138" s="401" t="n">
        <v>206</v>
      </c>
      <c r="HD1138" s="401" t="n">
        <v>207</v>
      </c>
      <c r="HE1138" s="401" t="n">
        <v>208</v>
      </c>
      <c r="HF1138" s="401" t="n">
        <v>209</v>
      </c>
      <c r="HG1138" s="401" t="n">
        <v>210</v>
      </c>
      <c r="HH1138" s="401" t="n">
        <v>211</v>
      </c>
      <c r="HI1138" s="401" t="n">
        <v>212</v>
      </c>
      <c r="HJ1138" s="401" t="n">
        <v>213</v>
      </c>
      <c r="HK1138" s="401" t="n">
        <v>214</v>
      </c>
      <c r="HL1138" s="401" t="n">
        <v>215</v>
      </c>
      <c r="HM1138" s="401" t="n">
        <v>216</v>
      </c>
      <c r="HN1138" s="401" t="n">
        <v>217</v>
      </c>
      <c r="HO1138" s="401" t="n">
        <v>218</v>
      </c>
      <c r="HP1138" s="401" t="n">
        <v>219</v>
      </c>
      <c r="HQ1138" s="401" t="n">
        <v>220</v>
      </c>
      <c r="HR1138" s="401" t="n">
        <v>221</v>
      </c>
      <c r="HS1138" s="401" t="n">
        <v>222</v>
      </c>
      <c r="HT1138" s="401" t="n">
        <v>223</v>
      </c>
      <c r="HU1138" s="401" t="n">
        <v>224</v>
      </c>
      <c r="HV1138" s="401" t="n">
        <v>225</v>
      </c>
      <c r="HW1138" s="401" t="n">
        <v>226</v>
      </c>
      <c r="HX1138" s="401" t="n">
        <v>227</v>
      </c>
      <c r="HY1138" s="401" t="n">
        <v>228</v>
      </c>
      <c r="HZ1138" s="401" t="n">
        <v>229</v>
      </c>
      <c r="IA1138" s="401" t="n">
        <v>230</v>
      </c>
    </row>
    <row r="1139" customFormat="false" ht="12.75" hidden="false" customHeight="false" outlineLevel="0" collapsed="false">
      <c r="E1139" s="444" t="s">
        <v>225</v>
      </c>
      <c r="F1139" s="401" t="n">
        <v>15</v>
      </c>
      <c r="G1139" s="401" t="n">
        <v>86</v>
      </c>
      <c r="H1139" s="401" t="n">
        <v>4</v>
      </c>
      <c r="I1139" s="401" t="n">
        <v>181</v>
      </c>
      <c r="J1139" s="401" t="n">
        <v>203</v>
      </c>
      <c r="K1139" s="401" t="n">
        <v>109</v>
      </c>
      <c r="L1139" s="401" t="n">
        <v>143</v>
      </c>
      <c r="M1139" s="401" t="n">
        <v>230</v>
      </c>
      <c r="N1139" s="401" t="n">
        <v>78</v>
      </c>
      <c r="O1139" s="401" t="n">
        <v>207</v>
      </c>
      <c r="P1139" s="401" t="n">
        <v>225</v>
      </c>
      <c r="Q1139" s="401" t="n">
        <v>9</v>
      </c>
      <c r="R1139" s="401" t="n">
        <v>66</v>
      </c>
      <c r="S1139" s="401" t="n">
        <v>227</v>
      </c>
      <c r="T1139" s="401" t="n">
        <v>17</v>
      </c>
      <c r="U1139" s="401" t="n">
        <v>164</v>
      </c>
      <c r="V1139" s="401" t="n">
        <v>40</v>
      </c>
      <c r="W1139" s="401" t="n">
        <v>32</v>
      </c>
      <c r="X1139" s="401" t="n">
        <v>195</v>
      </c>
      <c r="Y1139" s="401" t="n">
        <v>126</v>
      </c>
      <c r="Z1139" s="401" t="n">
        <v>194</v>
      </c>
      <c r="AA1139" s="401" t="n">
        <v>21</v>
      </c>
      <c r="AB1139" s="401" t="n">
        <v>215</v>
      </c>
      <c r="AC1139" s="401" t="n">
        <v>26</v>
      </c>
      <c r="AD1139" s="401" t="n">
        <v>107</v>
      </c>
      <c r="AE1139" s="401" t="n">
        <v>95</v>
      </c>
      <c r="AF1139" s="401" t="n">
        <v>103</v>
      </c>
      <c r="AG1139" s="401" t="n">
        <v>97</v>
      </c>
      <c r="AH1139" s="401" t="n">
        <v>138</v>
      </c>
      <c r="AI1139" s="401" t="n">
        <v>82</v>
      </c>
      <c r="AJ1139" s="401" t="n">
        <v>144</v>
      </c>
      <c r="AK1139" s="401" t="n">
        <v>90</v>
      </c>
      <c r="AL1139" s="401" t="n">
        <v>200</v>
      </c>
      <c r="AM1139" s="401" t="n">
        <v>150</v>
      </c>
      <c r="AN1139" s="401" t="n">
        <v>56</v>
      </c>
      <c r="AO1139" s="401" t="n">
        <v>80</v>
      </c>
      <c r="AP1139" s="401" t="n">
        <v>46</v>
      </c>
      <c r="AQ1139" s="401" t="n">
        <v>20</v>
      </c>
      <c r="AR1139" s="401" t="n">
        <v>23</v>
      </c>
      <c r="AS1139" s="401" t="n">
        <v>2</v>
      </c>
      <c r="AT1139" s="401" t="n">
        <v>172</v>
      </c>
      <c r="AU1139" s="401" t="n">
        <v>214</v>
      </c>
      <c r="AV1139" s="401" t="n">
        <v>39</v>
      </c>
      <c r="AW1139" s="401" t="n">
        <v>71</v>
      </c>
      <c r="AX1139" s="401" t="n">
        <v>51</v>
      </c>
      <c r="AY1139" s="401" t="n">
        <v>5</v>
      </c>
      <c r="AZ1139" s="401" t="n">
        <v>93</v>
      </c>
      <c r="BA1139" s="401" t="n">
        <v>14</v>
      </c>
      <c r="BB1139" s="401" t="n">
        <v>192</v>
      </c>
      <c r="BC1139" s="401" t="n">
        <v>124</v>
      </c>
      <c r="BD1139" s="401" t="n">
        <v>58</v>
      </c>
      <c r="BE1139" s="401" t="n">
        <v>160</v>
      </c>
      <c r="BF1139" s="401" t="n">
        <v>6</v>
      </c>
      <c r="BG1139" s="401" t="n">
        <v>63</v>
      </c>
      <c r="BH1139" s="401" t="n">
        <v>131</v>
      </c>
      <c r="BI1139" s="401" t="n">
        <v>199</v>
      </c>
      <c r="BJ1139" s="401" t="n">
        <v>96</v>
      </c>
      <c r="BK1139" s="401" t="n">
        <v>34</v>
      </c>
      <c r="BL1139" s="401" t="n">
        <v>105</v>
      </c>
      <c r="BM1139" s="401" t="n">
        <v>166</v>
      </c>
      <c r="BN1139" s="401" t="n">
        <v>155</v>
      </c>
      <c r="BO1139" s="401" t="n">
        <v>19</v>
      </c>
      <c r="BP1139" s="401" t="n">
        <v>94</v>
      </c>
      <c r="BQ1139" s="401" t="n">
        <v>50</v>
      </c>
      <c r="BR1139" s="401" t="n">
        <v>7</v>
      </c>
      <c r="BS1139" s="401" t="n">
        <v>163</v>
      </c>
      <c r="BT1139" s="401" t="n">
        <v>125</v>
      </c>
      <c r="BU1139" s="401" t="n">
        <v>104</v>
      </c>
      <c r="BV1139" s="401" t="n">
        <v>180</v>
      </c>
      <c r="BW1139" s="401" t="n">
        <v>48</v>
      </c>
      <c r="BX1139" s="401" t="n">
        <v>158</v>
      </c>
      <c r="BY1139" s="401" t="n">
        <v>209</v>
      </c>
      <c r="BZ1139" s="401" t="n">
        <v>87</v>
      </c>
      <c r="CA1139" s="401" t="n">
        <v>123</v>
      </c>
      <c r="CB1139" s="401" t="n">
        <v>49</v>
      </c>
      <c r="CC1139" s="401" t="n">
        <v>193</v>
      </c>
      <c r="CD1139" s="401" t="n">
        <v>151</v>
      </c>
      <c r="CE1139" s="401" t="n">
        <v>189</v>
      </c>
      <c r="CF1139" s="401" t="n">
        <v>106</v>
      </c>
      <c r="CG1139" s="401" t="n">
        <v>116</v>
      </c>
      <c r="CH1139" s="401" t="n">
        <v>167</v>
      </c>
      <c r="CI1139" s="401" t="n">
        <v>218</v>
      </c>
      <c r="CJ1139" s="401" t="n">
        <v>42</v>
      </c>
      <c r="CK1139" s="401" t="n">
        <v>173</v>
      </c>
      <c r="CL1139" s="401" t="n">
        <v>1</v>
      </c>
      <c r="CM1139" s="401" t="n">
        <v>54</v>
      </c>
      <c r="CN1139" s="401" t="n">
        <v>196</v>
      </c>
      <c r="CO1139" s="401" t="n">
        <v>115</v>
      </c>
      <c r="CP1139" s="401" t="n">
        <v>18</v>
      </c>
      <c r="CQ1139" s="401" t="n">
        <v>83</v>
      </c>
      <c r="CR1139" s="401" t="n">
        <v>79</v>
      </c>
      <c r="CS1139" s="401" t="n">
        <v>221</v>
      </c>
      <c r="CT1139" s="401" t="n">
        <v>134</v>
      </c>
      <c r="CU1139" s="401" t="n">
        <v>110</v>
      </c>
      <c r="CV1139" s="401" t="n">
        <v>98</v>
      </c>
      <c r="CW1139" s="401" t="n">
        <v>100</v>
      </c>
      <c r="CX1139" s="401" t="n">
        <v>118</v>
      </c>
      <c r="CY1139" s="401" t="n">
        <v>190</v>
      </c>
      <c r="CZ1139" s="401" t="n">
        <v>205</v>
      </c>
      <c r="DA1139" s="401" t="n">
        <v>101</v>
      </c>
      <c r="DB1139" s="401" t="n">
        <v>30</v>
      </c>
      <c r="DC1139" s="401" t="n">
        <v>68</v>
      </c>
      <c r="DD1139" s="401" t="n">
        <v>112</v>
      </c>
      <c r="DE1139" s="401" t="n">
        <v>210</v>
      </c>
      <c r="DF1139" s="401" t="n">
        <v>157</v>
      </c>
      <c r="DG1139" s="401" t="n">
        <v>175</v>
      </c>
      <c r="DH1139" s="401" t="n">
        <v>41</v>
      </c>
      <c r="DI1139" s="401" t="n">
        <v>152</v>
      </c>
      <c r="DJ1139" s="401" t="n">
        <v>202</v>
      </c>
      <c r="DK1139" s="401" t="n">
        <v>61</v>
      </c>
      <c r="DL1139" s="401" t="n">
        <v>188</v>
      </c>
      <c r="DM1139" s="401" t="n">
        <v>171</v>
      </c>
      <c r="DN1139" s="401" t="n">
        <v>206</v>
      </c>
      <c r="DO1139" s="401" t="n">
        <v>226</v>
      </c>
      <c r="DP1139" s="401" t="n">
        <v>8</v>
      </c>
      <c r="DQ1139" s="401" t="n">
        <v>145</v>
      </c>
      <c r="DR1139" s="401" t="n">
        <v>73</v>
      </c>
      <c r="DS1139" s="401" t="n">
        <v>67</v>
      </c>
      <c r="DT1139" s="401" t="n">
        <v>133</v>
      </c>
      <c r="DU1139" s="401" t="n">
        <v>191</v>
      </c>
      <c r="DV1139" s="401" t="n">
        <v>85</v>
      </c>
      <c r="DW1139" s="401" t="n">
        <v>59</v>
      </c>
      <c r="DX1139" s="401" t="n">
        <v>132</v>
      </c>
      <c r="DY1139" s="401" t="n">
        <v>217</v>
      </c>
      <c r="DZ1139" s="401" t="n">
        <v>12</v>
      </c>
      <c r="EA1139" s="401" t="n">
        <v>142</v>
      </c>
      <c r="EB1139" s="401" t="n">
        <v>219</v>
      </c>
      <c r="EC1139" s="401" t="n">
        <v>92</v>
      </c>
      <c r="ED1139" s="401" t="n">
        <v>88</v>
      </c>
      <c r="EE1139" s="401" t="n">
        <v>148</v>
      </c>
      <c r="EF1139" s="401" t="n">
        <v>198</v>
      </c>
      <c r="EG1139" s="401" t="n">
        <v>220</v>
      </c>
      <c r="EH1139" s="401" t="n">
        <v>149</v>
      </c>
      <c r="EI1139" s="401" t="n">
        <v>108</v>
      </c>
      <c r="EJ1139" s="401" t="n">
        <v>11</v>
      </c>
      <c r="EK1139" s="401" t="n">
        <v>187</v>
      </c>
      <c r="EL1139" s="401" t="n">
        <v>24</v>
      </c>
      <c r="EM1139" s="401" t="n">
        <v>72</v>
      </c>
      <c r="EN1139" s="401" t="n">
        <v>170</v>
      </c>
      <c r="EO1139" s="401" t="n">
        <v>174</v>
      </c>
      <c r="EP1139" s="401" t="n">
        <v>223</v>
      </c>
      <c r="EQ1139" s="401" t="n">
        <v>183</v>
      </c>
      <c r="ER1139" s="401" t="n">
        <v>141</v>
      </c>
      <c r="ES1139" s="401" t="n">
        <v>153</v>
      </c>
      <c r="ET1139" s="401" t="n">
        <v>211</v>
      </c>
      <c r="EU1139" s="401" t="n">
        <v>204</v>
      </c>
      <c r="EV1139" s="401" t="n">
        <v>169</v>
      </c>
      <c r="EW1139" s="401" t="n">
        <v>185</v>
      </c>
      <c r="EX1139" s="401" t="n">
        <v>77</v>
      </c>
      <c r="EY1139" s="401" t="n">
        <v>74</v>
      </c>
      <c r="EZ1139" s="401" t="n">
        <v>35</v>
      </c>
      <c r="FA1139" s="401" t="n">
        <v>25</v>
      </c>
      <c r="FB1139" s="401" t="n">
        <v>69</v>
      </c>
      <c r="FC1139" s="401" t="n">
        <v>120</v>
      </c>
      <c r="FD1139" s="401" t="n">
        <v>168</v>
      </c>
      <c r="FE1139" s="401" t="n">
        <v>10</v>
      </c>
      <c r="FF1139" s="401" t="n">
        <v>178</v>
      </c>
      <c r="FG1139" s="401" t="n">
        <v>186</v>
      </c>
      <c r="FH1139" s="401" t="n">
        <v>156</v>
      </c>
      <c r="FI1139" s="401" t="n">
        <v>62</v>
      </c>
      <c r="FJ1139" s="401" t="n">
        <v>139</v>
      </c>
      <c r="FK1139" s="401" t="n">
        <v>31</v>
      </c>
      <c r="FL1139" s="401" t="n">
        <v>182</v>
      </c>
      <c r="FM1139" s="401" t="n">
        <v>222</v>
      </c>
      <c r="FN1139" s="401" t="n">
        <v>37</v>
      </c>
      <c r="FO1139" s="401" t="n">
        <v>208</v>
      </c>
      <c r="FP1139" s="401" t="n">
        <v>33</v>
      </c>
      <c r="FQ1139" s="401" t="n">
        <v>147</v>
      </c>
      <c r="FR1139" s="401" t="n">
        <v>76</v>
      </c>
      <c r="FS1139" s="401" t="n">
        <v>111</v>
      </c>
      <c r="FT1139" s="401" t="n">
        <v>127</v>
      </c>
      <c r="FU1139" s="401" t="n">
        <v>16</v>
      </c>
      <c r="FV1139" s="401" t="n">
        <v>114</v>
      </c>
      <c r="FW1139" s="401" t="n">
        <v>228</v>
      </c>
      <c r="FX1139" s="401" t="n">
        <v>146</v>
      </c>
      <c r="FY1139" s="401" t="n">
        <v>137</v>
      </c>
      <c r="FZ1139" s="401" t="n">
        <v>128</v>
      </c>
      <c r="GA1139" s="401" t="n">
        <v>45</v>
      </c>
      <c r="GB1139" s="401" t="n">
        <v>201</v>
      </c>
      <c r="GC1139" s="401" t="n">
        <v>159</v>
      </c>
      <c r="GD1139" s="401" t="n">
        <v>129</v>
      </c>
      <c r="GE1139" s="401" t="n">
        <v>154</v>
      </c>
      <c r="GF1139" s="401" t="n">
        <v>216</v>
      </c>
      <c r="GG1139" s="401" t="n">
        <v>75</v>
      </c>
      <c r="GH1139" s="401" t="n">
        <v>28</v>
      </c>
      <c r="GI1139" s="401" t="n">
        <v>212</v>
      </c>
      <c r="GJ1139" s="401" t="n">
        <v>99</v>
      </c>
      <c r="GK1139" s="401" t="n">
        <v>165</v>
      </c>
      <c r="GL1139" s="401" t="n">
        <v>121</v>
      </c>
      <c r="GM1139" s="401" t="n">
        <v>177</v>
      </c>
      <c r="GN1139" s="401" t="n">
        <v>29</v>
      </c>
      <c r="GO1139" s="401" t="n">
        <v>130</v>
      </c>
      <c r="GP1139" s="401" t="n">
        <v>47</v>
      </c>
      <c r="GQ1139" s="401" t="n">
        <v>81</v>
      </c>
      <c r="GR1139" s="401" t="n">
        <v>179</v>
      </c>
      <c r="GS1139" s="401" t="n">
        <v>229</v>
      </c>
      <c r="GT1139" s="401" t="n">
        <v>36</v>
      </c>
      <c r="GU1139" s="401" t="n">
        <v>117</v>
      </c>
      <c r="GV1139" s="401" t="n">
        <v>136</v>
      </c>
      <c r="GW1139" s="401" t="n">
        <v>84</v>
      </c>
      <c r="GX1139" s="401" t="n">
        <v>89</v>
      </c>
      <c r="GY1139" s="401" t="n">
        <v>161</v>
      </c>
      <c r="GZ1139" s="401" t="n">
        <v>44</v>
      </c>
      <c r="HA1139" s="401" t="n">
        <v>57</v>
      </c>
      <c r="HB1139" s="401" t="n">
        <v>119</v>
      </c>
      <c r="HC1139" s="401" t="n">
        <v>135</v>
      </c>
      <c r="HD1139" s="401" t="n">
        <v>70</v>
      </c>
      <c r="HE1139" s="401" t="n">
        <v>184</v>
      </c>
      <c r="HF1139" s="401" t="n">
        <v>52</v>
      </c>
      <c r="HG1139" s="401" t="n">
        <v>162</v>
      </c>
      <c r="HH1139" s="401" t="n">
        <v>64</v>
      </c>
      <c r="HI1139" s="401" t="n">
        <v>176</v>
      </c>
      <c r="HJ1139" s="401" t="n">
        <v>22</v>
      </c>
      <c r="HK1139" s="401" t="n">
        <v>55</v>
      </c>
      <c r="HL1139" s="401" t="n">
        <v>91</v>
      </c>
      <c r="HM1139" s="401" t="n">
        <v>113</v>
      </c>
      <c r="HN1139" s="401" t="n">
        <v>60</v>
      </c>
      <c r="HO1139" s="401" t="n">
        <v>140</v>
      </c>
      <c r="HP1139" s="401" t="n">
        <v>38</v>
      </c>
      <c r="HQ1139" s="401" t="n">
        <v>53</v>
      </c>
      <c r="HR1139" s="401" t="n">
        <v>43</v>
      </c>
      <c r="HS1139" s="401" t="n">
        <v>3</v>
      </c>
      <c r="HT1139" s="401" t="n">
        <v>197</v>
      </c>
      <c r="HU1139" s="401" t="n">
        <v>102</v>
      </c>
      <c r="HV1139" s="401" t="n">
        <v>213</v>
      </c>
      <c r="HW1139" s="401" t="n">
        <v>122</v>
      </c>
      <c r="HX1139" s="401" t="n">
        <v>13</v>
      </c>
      <c r="HY1139" s="401" t="n">
        <v>224</v>
      </c>
      <c r="HZ1139" s="401" t="n">
        <v>65</v>
      </c>
      <c r="IA1139" s="401" t="n">
        <v>27</v>
      </c>
    </row>
    <row r="1140" customFormat="false" ht="12.75" hidden="false" customHeight="false" outlineLevel="0" collapsed="false">
      <c r="E1140" s="444" t="s">
        <v>227</v>
      </c>
      <c r="F1140" s="401" t="n">
        <v>123</v>
      </c>
      <c r="G1140" s="401" t="n">
        <v>14</v>
      </c>
      <c r="H1140" s="401" t="n">
        <v>60</v>
      </c>
      <c r="I1140" s="401" t="n">
        <v>6</v>
      </c>
      <c r="J1140" s="401" t="n">
        <v>97</v>
      </c>
      <c r="K1140" s="401" t="n">
        <v>180</v>
      </c>
      <c r="L1140" s="401" t="n">
        <v>38</v>
      </c>
      <c r="M1140" s="401" t="n">
        <v>52</v>
      </c>
      <c r="N1140" s="401" t="n">
        <v>127</v>
      </c>
      <c r="O1140" s="401" t="n">
        <v>182</v>
      </c>
      <c r="P1140" s="401" t="n">
        <v>55</v>
      </c>
      <c r="Q1140" s="401" t="n">
        <v>88</v>
      </c>
      <c r="R1140" s="401" t="n">
        <v>80</v>
      </c>
      <c r="S1140" s="401" t="n">
        <v>41</v>
      </c>
      <c r="T1140" s="401" t="n">
        <v>103</v>
      </c>
      <c r="U1140" s="401" t="n">
        <v>202</v>
      </c>
      <c r="V1140" s="401" t="n">
        <v>81</v>
      </c>
      <c r="W1140" s="401" t="n">
        <v>116</v>
      </c>
      <c r="X1140" s="401" t="n">
        <v>101</v>
      </c>
      <c r="Y1140" s="401" t="n">
        <v>21</v>
      </c>
      <c r="Z1140" s="401" t="n">
        <v>39</v>
      </c>
      <c r="AA1140" s="401" t="n">
        <v>168</v>
      </c>
      <c r="AB1140" s="401" t="n">
        <v>82</v>
      </c>
      <c r="AC1140" s="401" t="n">
        <v>67</v>
      </c>
      <c r="AD1140" s="401" t="n">
        <v>171</v>
      </c>
      <c r="AE1140" s="401" t="n">
        <v>83</v>
      </c>
      <c r="AF1140" s="401" t="n">
        <v>145</v>
      </c>
      <c r="AG1140" s="401" t="n">
        <v>121</v>
      </c>
      <c r="AH1140" s="401" t="n">
        <v>98</v>
      </c>
      <c r="AI1140" s="401" t="n">
        <v>137</v>
      </c>
      <c r="AJ1140" s="401" t="n">
        <v>48</v>
      </c>
      <c r="AK1140" s="401" t="n">
        <v>15</v>
      </c>
      <c r="AL1140" s="401" t="n">
        <v>169</v>
      </c>
      <c r="AM1140" s="401" t="n">
        <v>193</v>
      </c>
      <c r="AN1140" s="401" t="n">
        <v>178</v>
      </c>
      <c r="AO1140" s="401" t="n">
        <v>74</v>
      </c>
      <c r="AP1140" s="401" t="n">
        <v>30</v>
      </c>
      <c r="AQ1140" s="401" t="n">
        <v>155</v>
      </c>
      <c r="AR1140" s="401" t="n">
        <v>22</v>
      </c>
      <c r="AS1140" s="401" t="n">
        <v>188</v>
      </c>
      <c r="AT1140" s="401" t="n">
        <v>104</v>
      </c>
      <c r="AU1140" s="401" t="n">
        <v>28</v>
      </c>
      <c r="AV1140" s="401" t="n">
        <v>207</v>
      </c>
      <c r="AW1140" s="401" t="n">
        <v>96</v>
      </c>
      <c r="AX1140" s="401" t="n">
        <v>186</v>
      </c>
      <c r="AY1140" s="401" t="n">
        <v>192</v>
      </c>
      <c r="AZ1140" s="401" t="n">
        <v>23</v>
      </c>
      <c r="BA1140" s="401" t="n">
        <v>54</v>
      </c>
      <c r="BB1140" s="401" t="n">
        <v>197</v>
      </c>
      <c r="BC1140" s="401" t="n">
        <v>222</v>
      </c>
      <c r="BD1140" s="401" t="n">
        <v>65</v>
      </c>
      <c r="BE1140" s="401" t="n">
        <v>100</v>
      </c>
      <c r="BF1140" s="401" t="n">
        <v>154</v>
      </c>
      <c r="BG1140" s="401" t="n">
        <v>31</v>
      </c>
      <c r="BH1140" s="401" t="n">
        <v>47</v>
      </c>
      <c r="BI1140" s="401" t="n">
        <v>134</v>
      </c>
      <c r="BJ1140" s="401" t="n">
        <v>230</v>
      </c>
      <c r="BK1140" s="401" t="n">
        <v>220</v>
      </c>
      <c r="BL1140" s="401" t="n">
        <v>183</v>
      </c>
      <c r="BM1140" s="401" t="n">
        <v>118</v>
      </c>
      <c r="BN1140" s="401" t="n">
        <v>210</v>
      </c>
      <c r="BO1140" s="401" t="n">
        <v>200</v>
      </c>
      <c r="BP1140" s="401" t="n">
        <v>214</v>
      </c>
      <c r="BQ1140" s="401" t="n">
        <v>1</v>
      </c>
      <c r="BR1140" s="401" t="n">
        <v>142</v>
      </c>
      <c r="BS1140" s="401" t="n">
        <v>94</v>
      </c>
      <c r="BT1140" s="401" t="n">
        <v>78</v>
      </c>
      <c r="BU1140" s="401" t="n">
        <v>146</v>
      </c>
      <c r="BV1140" s="401" t="n">
        <v>163</v>
      </c>
      <c r="BW1140" s="401" t="n">
        <v>141</v>
      </c>
      <c r="BX1140" s="401" t="n">
        <v>4</v>
      </c>
      <c r="BY1140" s="401" t="n">
        <v>10</v>
      </c>
      <c r="BZ1140" s="401" t="n">
        <v>26</v>
      </c>
      <c r="CA1140" s="401" t="n">
        <v>223</v>
      </c>
      <c r="CB1140" s="401" t="n">
        <v>58</v>
      </c>
      <c r="CC1140" s="401" t="n">
        <v>140</v>
      </c>
      <c r="CD1140" s="401" t="n">
        <v>156</v>
      </c>
      <c r="CE1140" s="401" t="n">
        <v>217</v>
      </c>
      <c r="CF1140" s="401" t="n">
        <v>86</v>
      </c>
      <c r="CG1140" s="401" t="n">
        <v>194</v>
      </c>
      <c r="CH1140" s="401" t="n">
        <v>45</v>
      </c>
      <c r="CI1140" s="401" t="n">
        <v>18</v>
      </c>
      <c r="CJ1140" s="401" t="n">
        <v>162</v>
      </c>
      <c r="CK1140" s="401" t="n">
        <v>11</v>
      </c>
      <c r="CL1140" s="401" t="n">
        <v>66</v>
      </c>
      <c r="CM1140" s="401" t="n">
        <v>205</v>
      </c>
      <c r="CN1140" s="401" t="n">
        <v>85</v>
      </c>
      <c r="CO1140" s="401" t="n">
        <v>25</v>
      </c>
      <c r="CP1140" s="401" t="n">
        <v>95</v>
      </c>
      <c r="CQ1140" s="401" t="n">
        <v>87</v>
      </c>
      <c r="CR1140" s="401" t="n">
        <v>148</v>
      </c>
      <c r="CS1140" s="401" t="n">
        <v>164</v>
      </c>
      <c r="CT1140" s="401" t="n">
        <v>24</v>
      </c>
      <c r="CU1140" s="401" t="n">
        <v>122</v>
      </c>
      <c r="CV1140" s="401" t="n">
        <v>128</v>
      </c>
      <c r="CW1140" s="401" t="n">
        <v>75</v>
      </c>
      <c r="CX1140" s="401" t="n">
        <v>44</v>
      </c>
      <c r="CY1140" s="401" t="n">
        <v>27</v>
      </c>
      <c r="CZ1140" s="401" t="n">
        <v>92</v>
      </c>
      <c r="DA1140" s="401" t="n">
        <v>46</v>
      </c>
      <c r="DB1140" s="401" t="n">
        <v>173</v>
      </c>
      <c r="DC1140" s="401" t="n">
        <v>133</v>
      </c>
      <c r="DD1140" s="401" t="n">
        <v>130</v>
      </c>
      <c r="DE1140" s="401" t="n">
        <v>113</v>
      </c>
      <c r="DF1140" s="401" t="n">
        <v>204</v>
      </c>
      <c r="DG1140" s="401" t="n">
        <v>125</v>
      </c>
      <c r="DH1140" s="401" t="n">
        <v>108</v>
      </c>
      <c r="DI1140" s="401" t="n">
        <v>177</v>
      </c>
      <c r="DJ1140" s="401" t="n">
        <v>196</v>
      </c>
      <c r="DK1140" s="401" t="n">
        <v>68</v>
      </c>
      <c r="DL1140" s="401" t="n">
        <v>190</v>
      </c>
      <c r="DM1140" s="401" t="n">
        <v>174</v>
      </c>
      <c r="DN1140" s="401" t="n">
        <v>106</v>
      </c>
      <c r="DO1140" s="401" t="n">
        <v>216</v>
      </c>
      <c r="DP1140" s="401" t="n">
        <v>161</v>
      </c>
      <c r="DQ1140" s="401" t="n">
        <v>49</v>
      </c>
      <c r="DR1140" s="401" t="n">
        <v>224</v>
      </c>
      <c r="DS1140" s="401" t="n">
        <v>37</v>
      </c>
      <c r="DT1140" s="401" t="n">
        <v>131</v>
      </c>
      <c r="DU1140" s="401" t="n">
        <v>71</v>
      </c>
      <c r="DV1140" s="401" t="n">
        <v>170</v>
      </c>
      <c r="DW1140" s="401" t="n">
        <v>191</v>
      </c>
      <c r="DX1140" s="401" t="n">
        <v>136</v>
      </c>
      <c r="DY1140" s="401" t="n">
        <v>70</v>
      </c>
      <c r="DZ1140" s="401" t="n">
        <v>201</v>
      </c>
      <c r="EA1140" s="401" t="n">
        <v>179</v>
      </c>
      <c r="EB1140" s="401" t="n">
        <v>153</v>
      </c>
      <c r="EC1140" s="401" t="n">
        <v>57</v>
      </c>
      <c r="ED1140" s="401" t="n">
        <v>187</v>
      </c>
      <c r="EE1140" s="401" t="n">
        <v>218</v>
      </c>
      <c r="EF1140" s="401" t="n">
        <v>119</v>
      </c>
      <c r="EG1140" s="401" t="n">
        <v>69</v>
      </c>
      <c r="EH1140" s="401" t="n">
        <v>64</v>
      </c>
      <c r="EI1140" s="401" t="n">
        <v>42</v>
      </c>
      <c r="EJ1140" s="401" t="n">
        <v>33</v>
      </c>
      <c r="EK1140" s="401" t="n">
        <v>228</v>
      </c>
      <c r="EL1140" s="401" t="n">
        <v>53</v>
      </c>
      <c r="EM1140" s="401" t="n">
        <v>29</v>
      </c>
      <c r="EN1140" s="401" t="n">
        <v>12</v>
      </c>
      <c r="EO1140" s="401" t="n">
        <v>212</v>
      </c>
      <c r="EP1140" s="401" t="n">
        <v>213</v>
      </c>
      <c r="EQ1140" s="401" t="n">
        <v>165</v>
      </c>
      <c r="ER1140" s="401" t="n">
        <v>2</v>
      </c>
      <c r="ES1140" s="401" t="n">
        <v>16</v>
      </c>
      <c r="ET1140" s="401" t="n">
        <v>132</v>
      </c>
      <c r="EU1140" s="401" t="n">
        <v>90</v>
      </c>
      <c r="EV1140" s="401" t="n">
        <v>8</v>
      </c>
      <c r="EW1140" s="401" t="n">
        <v>129</v>
      </c>
      <c r="EX1140" s="401" t="n">
        <v>43</v>
      </c>
      <c r="EY1140" s="401" t="n">
        <v>176</v>
      </c>
      <c r="EZ1140" s="401" t="n">
        <v>195</v>
      </c>
      <c r="FA1140" s="401" t="n">
        <v>34</v>
      </c>
      <c r="FB1140" s="401" t="n">
        <v>226</v>
      </c>
      <c r="FC1140" s="401" t="n">
        <v>152</v>
      </c>
      <c r="FD1140" s="401" t="n">
        <v>147</v>
      </c>
      <c r="FE1140" s="401" t="n">
        <v>124</v>
      </c>
      <c r="FF1140" s="401" t="n">
        <v>135</v>
      </c>
      <c r="FG1140" s="401" t="n">
        <v>77</v>
      </c>
      <c r="FH1140" s="401" t="n">
        <v>221</v>
      </c>
      <c r="FI1140" s="401" t="n">
        <v>72</v>
      </c>
      <c r="FJ1140" s="401" t="n">
        <v>189</v>
      </c>
      <c r="FK1140" s="401" t="n">
        <v>114</v>
      </c>
      <c r="FL1140" s="401" t="n">
        <v>59</v>
      </c>
      <c r="FM1140" s="401" t="n">
        <v>91</v>
      </c>
      <c r="FN1140" s="401" t="n">
        <v>144</v>
      </c>
      <c r="FO1140" s="401" t="n">
        <v>150</v>
      </c>
      <c r="FP1140" s="401" t="n">
        <v>79</v>
      </c>
      <c r="FQ1140" s="401" t="n">
        <v>160</v>
      </c>
      <c r="FR1140" s="401" t="n">
        <v>172</v>
      </c>
      <c r="FS1140" s="401" t="n">
        <v>229</v>
      </c>
      <c r="FT1140" s="401" t="n">
        <v>185</v>
      </c>
      <c r="FU1140" s="401" t="n">
        <v>110</v>
      </c>
      <c r="FV1140" s="401" t="n">
        <v>17</v>
      </c>
      <c r="FW1140" s="401" t="n">
        <v>13</v>
      </c>
      <c r="FX1140" s="401" t="n">
        <v>139</v>
      </c>
      <c r="FY1140" s="401" t="n">
        <v>115</v>
      </c>
      <c r="FZ1140" s="401" t="n">
        <v>61</v>
      </c>
      <c r="GA1140" s="401" t="n">
        <v>107</v>
      </c>
      <c r="GB1140" s="401" t="n">
        <v>126</v>
      </c>
      <c r="GC1140" s="401" t="n">
        <v>143</v>
      </c>
      <c r="GD1140" s="401" t="n">
        <v>50</v>
      </c>
      <c r="GE1140" s="401" t="n">
        <v>51</v>
      </c>
      <c r="GF1140" s="401" t="n">
        <v>89</v>
      </c>
      <c r="GG1140" s="401" t="n">
        <v>151</v>
      </c>
      <c r="GH1140" s="401" t="n">
        <v>93</v>
      </c>
      <c r="GI1140" s="401" t="n">
        <v>84</v>
      </c>
      <c r="GJ1140" s="401" t="n">
        <v>5</v>
      </c>
      <c r="GK1140" s="401" t="n">
        <v>9</v>
      </c>
      <c r="GL1140" s="401" t="n">
        <v>62</v>
      </c>
      <c r="GM1140" s="401" t="n">
        <v>76</v>
      </c>
      <c r="GN1140" s="401" t="n">
        <v>20</v>
      </c>
      <c r="GO1140" s="401" t="n">
        <v>184</v>
      </c>
      <c r="GP1140" s="401" t="n">
        <v>227</v>
      </c>
      <c r="GQ1140" s="401" t="n">
        <v>40</v>
      </c>
      <c r="GR1140" s="401" t="n">
        <v>208</v>
      </c>
      <c r="GS1140" s="401" t="n">
        <v>102</v>
      </c>
      <c r="GT1140" s="401" t="n">
        <v>63</v>
      </c>
      <c r="GU1140" s="401" t="n">
        <v>157</v>
      </c>
      <c r="GV1140" s="401" t="n">
        <v>117</v>
      </c>
      <c r="GW1140" s="401" t="n">
        <v>73</v>
      </c>
      <c r="GX1140" s="401" t="n">
        <v>209</v>
      </c>
      <c r="GY1140" s="401" t="n">
        <v>181</v>
      </c>
      <c r="GZ1140" s="401" t="n">
        <v>35</v>
      </c>
      <c r="HA1140" s="401" t="n">
        <v>166</v>
      </c>
      <c r="HB1140" s="401" t="n">
        <v>3</v>
      </c>
      <c r="HC1140" s="401" t="n">
        <v>120</v>
      </c>
      <c r="HD1140" s="401" t="n">
        <v>56</v>
      </c>
      <c r="HE1140" s="401" t="n">
        <v>19</v>
      </c>
      <c r="HF1140" s="401" t="n">
        <v>158</v>
      </c>
      <c r="HG1140" s="401" t="n">
        <v>198</v>
      </c>
      <c r="HH1140" s="401" t="n">
        <v>105</v>
      </c>
      <c r="HI1140" s="401" t="n">
        <v>211</v>
      </c>
      <c r="HJ1140" s="401" t="n">
        <v>99</v>
      </c>
      <c r="HK1140" s="401" t="n">
        <v>111</v>
      </c>
      <c r="HL1140" s="401" t="n">
        <v>167</v>
      </c>
      <c r="HM1140" s="401" t="n">
        <v>138</v>
      </c>
      <c r="HN1140" s="401" t="n">
        <v>215</v>
      </c>
      <c r="HO1140" s="401" t="n">
        <v>109</v>
      </c>
      <c r="HP1140" s="401" t="n">
        <v>206</v>
      </c>
      <c r="HQ1140" s="401" t="n">
        <v>36</v>
      </c>
      <c r="HR1140" s="401" t="n">
        <v>7</v>
      </c>
      <c r="HS1140" s="401" t="n">
        <v>149</v>
      </c>
      <c r="HT1140" s="401" t="n">
        <v>225</v>
      </c>
      <c r="HU1140" s="401" t="n">
        <v>175</v>
      </c>
      <c r="HV1140" s="401" t="n">
        <v>199</v>
      </c>
      <c r="HW1140" s="401" t="n">
        <v>159</v>
      </c>
      <c r="HX1140" s="401" t="n">
        <v>203</v>
      </c>
      <c r="HY1140" s="401" t="n">
        <v>219</v>
      </c>
      <c r="HZ1140" s="401" t="n">
        <v>32</v>
      </c>
      <c r="IA1140" s="401" t="n">
        <v>112</v>
      </c>
    </row>
    <row r="1142" customFormat="false" ht="12.75" hidden="false" customHeight="false" outlineLevel="0" collapsed="false">
      <c r="D1142" s="204" t="n">
        <v>231</v>
      </c>
      <c r="E1142" s="204" t="s">
        <v>250</v>
      </c>
    </row>
    <row r="1143" customFormat="false" ht="12.75" hidden="false" customHeight="false" outlineLevel="0" collapsed="false">
      <c r="E1143" s="444" t="s">
        <v>198</v>
      </c>
      <c r="F1143" s="401" t="n">
        <v>1</v>
      </c>
      <c r="G1143" s="401" t="n">
        <v>2</v>
      </c>
      <c r="H1143" s="401" t="n">
        <v>3</v>
      </c>
      <c r="I1143" s="401" t="n">
        <v>4</v>
      </c>
      <c r="J1143" s="401" t="n">
        <v>5</v>
      </c>
      <c r="K1143" s="401" t="n">
        <v>6</v>
      </c>
      <c r="L1143" s="401" t="n">
        <v>7</v>
      </c>
      <c r="M1143" s="401" t="n">
        <v>8</v>
      </c>
      <c r="N1143" s="401" t="n">
        <v>9</v>
      </c>
      <c r="O1143" s="401" t="n">
        <v>10</v>
      </c>
      <c r="P1143" s="401" t="n">
        <v>11</v>
      </c>
      <c r="Q1143" s="401" t="n">
        <v>12</v>
      </c>
      <c r="R1143" s="401" t="n">
        <v>13</v>
      </c>
      <c r="S1143" s="401" t="n">
        <v>14</v>
      </c>
      <c r="T1143" s="401" t="n">
        <v>15</v>
      </c>
      <c r="U1143" s="401" t="n">
        <v>16</v>
      </c>
      <c r="V1143" s="401" t="n">
        <v>17</v>
      </c>
      <c r="W1143" s="401" t="n">
        <v>18</v>
      </c>
      <c r="X1143" s="401" t="n">
        <v>19</v>
      </c>
      <c r="Y1143" s="401" t="n">
        <v>20</v>
      </c>
      <c r="Z1143" s="401" t="n">
        <v>21</v>
      </c>
      <c r="AA1143" s="401" t="n">
        <v>22</v>
      </c>
      <c r="AB1143" s="401" t="n">
        <v>23</v>
      </c>
      <c r="AC1143" s="401" t="n">
        <v>24</v>
      </c>
      <c r="AD1143" s="401" t="n">
        <v>25</v>
      </c>
      <c r="AE1143" s="401" t="n">
        <v>26</v>
      </c>
      <c r="AF1143" s="401" t="n">
        <v>27</v>
      </c>
      <c r="AG1143" s="401" t="n">
        <v>28</v>
      </c>
      <c r="AH1143" s="401" t="n">
        <v>29</v>
      </c>
      <c r="AI1143" s="401" t="n">
        <v>30</v>
      </c>
      <c r="AJ1143" s="401" t="n">
        <v>31</v>
      </c>
      <c r="AK1143" s="401" t="n">
        <v>32</v>
      </c>
      <c r="AL1143" s="401" t="n">
        <v>33</v>
      </c>
      <c r="AM1143" s="401" t="n">
        <v>34</v>
      </c>
      <c r="AN1143" s="401" t="n">
        <v>35</v>
      </c>
      <c r="AO1143" s="401" t="n">
        <v>36</v>
      </c>
      <c r="AP1143" s="401" t="n">
        <v>37</v>
      </c>
      <c r="AQ1143" s="401" t="n">
        <v>38</v>
      </c>
      <c r="AR1143" s="401" t="n">
        <v>39</v>
      </c>
      <c r="AS1143" s="401" t="n">
        <v>40</v>
      </c>
      <c r="AT1143" s="401" t="n">
        <v>41</v>
      </c>
      <c r="AU1143" s="401" t="n">
        <v>42</v>
      </c>
      <c r="AV1143" s="401" t="n">
        <v>43</v>
      </c>
      <c r="AW1143" s="401" t="n">
        <v>44</v>
      </c>
      <c r="AX1143" s="401" t="n">
        <v>45</v>
      </c>
      <c r="AY1143" s="401" t="n">
        <v>46</v>
      </c>
      <c r="AZ1143" s="401" t="n">
        <v>47</v>
      </c>
      <c r="BA1143" s="401" t="n">
        <v>48</v>
      </c>
      <c r="BB1143" s="401" t="n">
        <v>49</v>
      </c>
      <c r="BC1143" s="401" t="n">
        <v>50</v>
      </c>
      <c r="BD1143" s="401" t="n">
        <v>51</v>
      </c>
      <c r="BE1143" s="401" t="n">
        <v>52</v>
      </c>
      <c r="BF1143" s="401" t="n">
        <v>53</v>
      </c>
      <c r="BG1143" s="401" t="n">
        <v>54</v>
      </c>
      <c r="BH1143" s="401" t="n">
        <v>55</v>
      </c>
      <c r="BI1143" s="401" t="n">
        <v>56</v>
      </c>
      <c r="BJ1143" s="401" t="n">
        <v>57</v>
      </c>
      <c r="BK1143" s="401" t="n">
        <v>58</v>
      </c>
      <c r="BL1143" s="401" t="n">
        <v>59</v>
      </c>
      <c r="BM1143" s="401" t="n">
        <v>60</v>
      </c>
      <c r="BN1143" s="401" t="n">
        <v>61</v>
      </c>
      <c r="BO1143" s="401" t="n">
        <v>62</v>
      </c>
      <c r="BP1143" s="401" t="n">
        <v>63</v>
      </c>
      <c r="BQ1143" s="401" t="n">
        <v>64</v>
      </c>
      <c r="BR1143" s="401" t="n">
        <v>65</v>
      </c>
      <c r="BS1143" s="401" t="n">
        <v>66</v>
      </c>
      <c r="BT1143" s="401" t="n">
        <v>67</v>
      </c>
      <c r="BU1143" s="401" t="n">
        <v>68</v>
      </c>
      <c r="BV1143" s="401" t="n">
        <v>69</v>
      </c>
      <c r="BW1143" s="401" t="n">
        <v>70</v>
      </c>
      <c r="BX1143" s="401" t="n">
        <v>71</v>
      </c>
      <c r="BY1143" s="401" t="n">
        <v>72</v>
      </c>
      <c r="BZ1143" s="401" t="n">
        <v>73</v>
      </c>
      <c r="CA1143" s="401" t="n">
        <v>74</v>
      </c>
      <c r="CB1143" s="401" t="n">
        <v>75</v>
      </c>
      <c r="CC1143" s="401" t="n">
        <v>76</v>
      </c>
      <c r="CD1143" s="401" t="n">
        <v>77</v>
      </c>
      <c r="CE1143" s="401" t="n">
        <v>78</v>
      </c>
      <c r="CF1143" s="401" t="n">
        <v>79</v>
      </c>
      <c r="CG1143" s="401" t="n">
        <v>80</v>
      </c>
      <c r="CH1143" s="401" t="n">
        <v>81</v>
      </c>
      <c r="CI1143" s="401" t="n">
        <v>82</v>
      </c>
      <c r="CJ1143" s="401" t="n">
        <v>83</v>
      </c>
      <c r="CK1143" s="401" t="n">
        <v>84</v>
      </c>
      <c r="CL1143" s="401" t="n">
        <v>85</v>
      </c>
      <c r="CM1143" s="401" t="n">
        <v>86</v>
      </c>
      <c r="CN1143" s="401" t="n">
        <v>87</v>
      </c>
      <c r="CO1143" s="401" t="n">
        <v>88</v>
      </c>
      <c r="CP1143" s="401" t="n">
        <v>89</v>
      </c>
      <c r="CQ1143" s="401" t="n">
        <v>90</v>
      </c>
      <c r="CR1143" s="401" t="n">
        <v>91</v>
      </c>
      <c r="CS1143" s="401" t="n">
        <v>92</v>
      </c>
      <c r="CT1143" s="401" t="n">
        <v>93</v>
      </c>
      <c r="CU1143" s="401" t="n">
        <v>94</v>
      </c>
      <c r="CV1143" s="401" t="n">
        <v>95</v>
      </c>
      <c r="CW1143" s="401" t="n">
        <v>96</v>
      </c>
      <c r="CX1143" s="401" t="n">
        <v>97</v>
      </c>
      <c r="CY1143" s="401" t="n">
        <v>98</v>
      </c>
      <c r="CZ1143" s="401" t="n">
        <v>99</v>
      </c>
      <c r="DA1143" s="401" t="n">
        <v>100</v>
      </c>
      <c r="DB1143" s="401" t="n">
        <v>101</v>
      </c>
      <c r="DC1143" s="401" t="n">
        <v>102</v>
      </c>
      <c r="DD1143" s="401" t="n">
        <v>103</v>
      </c>
      <c r="DE1143" s="401" t="n">
        <v>104</v>
      </c>
      <c r="DF1143" s="401" t="n">
        <v>105</v>
      </c>
      <c r="DG1143" s="401" t="n">
        <v>106</v>
      </c>
      <c r="DH1143" s="401" t="n">
        <v>107</v>
      </c>
      <c r="DI1143" s="401" t="n">
        <v>108</v>
      </c>
      <c r="DJ1143" s="401" t="n">
        <v>109</v>
      </c>
      <c r="DK1143" s="401" t="n">
        <v>110</v>
      </c>
      <c r="DL1143" s="401" t="n">
        <v>111</v>
      </c>
      <c r="DM1143" s="401" t="n">
        <v>112</v>
      </c>
      <c r="DN1143" s="401" t="n">
        <v>113</v>
      </c>
      <c r="DO1143" s="401" t="n">
        <v>114</v>
      </c>
      <c r="DP1143" s="401" t="n">
        <v>115</v>
      </c>
      <c r="DQ1143" s="401" t="n">
        <v>116</v>
      </c>
      <c r="DR1143" s="401" t="n">
        <v>117</v>
      </c>
      <c r="DS1143" s="401" t="n">
        <v>118</v>
      </c>
      <c r="DT1143" s="401" t="n">
        <v>119</v>
      </c>
      <c r="DU1143" s="401" t="n">
        <v>120</v>
      </c>
      <c r="DV1143" s="401" t="n">
        <v>121</v>
      </c>
      <c r="DW1143" s="401" t="n">
        <v>122</v>
      </c>
      <c r="DX1143" s="401" t="n">
        <v>123</v>
      </c>
      <c r="DY1143" s="401" t="n">
        <v>124</v>
      </c>
      <c r="DZ1143" s="401" t="n">
        <v>125</v>
      </c>
      <c r="EA1143" s="401" t="n">
        <v>126</v>
      </c>
      <c r="EB1143" s="401" t="n">
        <v>127</v>
      </c>
      <c r="EC1143" s="401" t="n">
        <v>128</v>
      </c>
      <c r="ED1143" s="401" t="n">
        <v>129</v>
      </c>
      <c r="EE1143" s="401" t="n">
        <v>130</v>
      </c>
      <c r="EF1143" s="401" t="n">
        <v>131</v>
      </c>
      <c r="EG1143" s="401" t="n">
        <v>132</v>
      </c>
      <c r="EH1143" s="401" t="n">
        <v>133</v>
      </c>
      <c r="EI1143" s="401" t="n">
        <v>134</v>
      </c>
      <c r="EJ1143" s="401" t="n">
        <v>135</v>
      </c>
      <c r="EK1143" s="401" t="n">
        <v>136</v>
      </c>
      <c r="EL1143" s="401" t="n">
        <v>137</v>
      </c>
      <c r="EM1143" s="401" t="n">
        <v>138</v>
      </c>
      <c r="EN1143" s="401" t="n">
        <v>139</v>
      </c>
      <c r="EO1143" s="401" t="n">
        <v>140</v>
      </c>
      <c r="EP1143" s="401" t="n">
        <v>141</v>
      </c>
      <c r="EQ1143" s="401" t="n">
        <v>142</v>
      </c>
      <c r="ER1143" s="401" t="n">
        <v>143</v>
      </c>
      <c r="ES1143" s="401" t="n">
        <v>144</v>
      </c>
      <c r="ET1143" s="401" t="n">
        <v>145</v>
      </c>
      <c r="EU1143" s="401" t="n">
        <v>146</v>
      </c>
      <c r="EV1143" s="401" t="n">
        <v>147</v>
      </c>
      <c r="EW1143" s="401" t="n">
        <v>148</v>
      </c>
      <c r="EX1143" s="401" t="n">
        <v>149</v>
      </c>
      <c r="EY1143" s="401" t="n">
        <v>150</v>
      </c>
      <c r="EZ1143" s="401" t="n">
        <v>151</v>
      </c>
      <c r="FA1143" s="401" t="n">
        <v>152</v>
      </c>
      <c r="FB1143" s="401" t="n">
        <v>153</v>
      </c>
      <c r="FC1143" s="401" t="n">
        <v>154</v>
      </c>
      <c r="FD1143" s="401" t="n">
        <v>155</v>
      </c>
      <c r="FE1143" s="401" t="n">
        <v>156</v>
      </c>
      <c r="FF1143" s="401" t="n">
        <v>157</v>
      </c>
      <c r="FG1143" s="401" t="n">
        <v>158</v>
      </c>
      <c r="FH1143" s="401" t="n">
        <v>159</v>
      </c>
      <c r="FI1143" s="401" t="n">
        <v>160</v>
      </c>
      <c r="FJ1143" s="401" t="n">
        <v>161</v>
      </c>
      <c r="FK1143" s="401" t="n">
        <v>162</v>
      </c>
      <c r="FL1143" s="401" t="n">
        <v>163</v>
      </c>
      <c r="FM1143" s="401" t="n">
        <v>164</v>
      </c>
      <c r="FN1143" s="401" t="n">
        <v>165</v>
      </c>
      <c r="FO1143" s="401" t="n">
        <v>166</v>
      </c>
      <c r="FP1143" s="401" t="n">
        <v>167</v>
      </c>
      <c r="FQ1143" s="401" t="n">
        <v>168</v>
      </c>
      <c r="FR1143" s="401" t="n">
        <v>169</v>
      </c>
      <c r="FS1143" s="401" t="n">
        <v>170</v>
      </c>
      <c r="FT1143" s="401" t="n">
        <v>171</v>
      </c>
      <c r="FU1143" s="401" t="n">
        <v>172</v>
      </c>
      <c r="FV1143" s="401" t="n">
        <v>173</v>
      </c>
      <c r="FW1143" s="401" t="n">
        <v>174</v>
      </c>
      <c r="FX1143" s="401" t="n">
        <v>175</v>
      </c>
      <c r="FY1143" s="401" t="n">
        <v>176</v>
      </c>
      <c r="FZ1143" s="401" t="n">
        <v>177</v>
      </c>
      <c r="GA1143" s="401" t="n">
        <v>178</v>
      </c>
      <c r="GB1143" s="401" t="n">
        <v>179</v>
      </c>
      <c r="GC1143" s="401" t="n">
        <v>180</v>
      </c>
      <c r="GD1143" s="401" t="n">
        <v>181</v>
      </c>
      <c r="GE1143" s="401" t="n">
        <v>182</v>
      </c>
      <c r="GF1143" s="401" t="n">
        <v>183</v>
      </c>
      <c r="GG1143" s="401" t="n">
        <v>184</v>
      </c>
      <c r="GH1143" s="401" t="n">
        <v>185</v>
      </c>
      <c r="GI1143" s="401" t="n">
        <v>186</v>
      </c>
      <c r="GJ1143" s="401" t="n">
        <v>187</v>
      </c>
      <c r="GK1143" s="401" t="n">
        <v>188</v>
      </c>
      <c r="GL1143" s="401" t="n">
        <v>189</v>
      </c>
      <c r="GM1143" s="401" t="n">
        <v>190</v>
      </c>
      <c r="GN1143" s="401" t="n">
        <v>191</v>
      </c>
      <c r="GO1143" s="401" t="n">
        <v>192</v>
      </c>
      <c r="GP1143" s="401" t="n">
        <v>193</v>
      </c>
      <c r="GQ1143" s="401" t="n">
        <v>194</v>
      </c>
      <c r="GR1143" s="401" t="n">
        <v>195</v>
      </c>
      <c r="GS1143" s="401" t="n">
        <v>196</v>
      </c>
      <c r="GT1143" s="401" t="n">
        <v>197</v>
      </c>
      <c r="GU1143" s="401" t="n">
        <v>198</v>
      </c>
      <c r="GV1143" s="401" t="n">
        <v>199</v>
      </c>
      <c r="GW1143" s="401" t="n">
        <v>200</v>
      </c>
      <c r="GX1143" s="401" t="n">
        <v>201</v>
      </c>
      <c r="GY1143" s="401" t="n">
        <v>202</v>
      </c>
      <c r="GZ1143" s="401" t="n">
        <v>203</v>
      </c>
      <c r="HA1143" s="401" t="n">
        <v>204</v>
      </c>
      <c r="HB1143" s="401" t="n">
        <v>205</v>
      </c>
      <c r="HC1143" s="401" t="n">
        <v>206</v>
      </c>
      <c r="HD1143" s="401" t="n">
        <v>207</v>
      </c>
      <c r="HE1143" s="401" t="n">
        <v>208</v>
      </c>
      <c r="HF1143" s="401" t="n">
        <v>209</v>
      </c>
      <c r="HG1143" s="401" t="n">
        <v>210</v>
      </c>
      <c r="HH1143" s="401" t="n">
        <v>211</v>
      </c>
      <c r="HI1143" s="401" t="n">
        <v>212</v>
      </c>
      <c r="HJ1143" s="401" t="n">
        <v>213</v>
      </c>
      <c r="HK1143" s="401" t="n">
        <v>214</v>
      </c>
      <c r="HL1143" s="401" t="n">
        <v>215</v>
      </c>
      <c r="HM1143" s="401" t="n">
        <v>216</v>
      </c>
      <c r="HN1143" s="401" t="n">
        <v>217</v>
      </c>
      <c r="HO1143" s="401" t="n">
        <v>218</v>
      </c>
      <c r="HP1143" s="401" t="n">
        <v>219</v>
      </c>
      <c r="HR1143" s="401" t="n">
        <v>220</v>
      </c>
      <c r="HS1143" s="401" t="n">
        <v>221</v>
      </c>
      <c r="HT1143" s="401" t="n">
        <v>222</v>
      </c>
      <c r="HU1143" s="401" t="n">
        <v>223</v>
      </c>
      <c r="HW1143" s="401" t="n">
        <v>224</v>
      </c>
      <c r="HX1143" s="401" t="n">
        <v>225</v>
      </c>
      <c r="HY1143" s="401" t="n">
        <v>226</v>
      </c>
      <c r="HZ1143" s="401" t="n">
        <v>227</v>
      </c>
      <c r="IB1143" s="401" t="n">
        <v>228</v>
      </c>
      <c r="IC1143" s="401" t="n">
        <v>229</v>
      </c>
      <c r="ID1143" s="401" t="n">
        <v>230</v>
      </c>
      <c r="IE1143" s="401" t="n">
        <v>231</v>
      </c>
    </row>
    <row r="1144" customFormat="false" ht="12.75" hidden="false" customHeight="false" outlineLevel="0" collapsed="false">
      <c r="E1144" s="444" t="s">
        <v>225</v>
      </c>
      <c r="F1144" s="401" t="n">
        <v>27</v>
      </c>
      <c r="G1144" s="401" t="n">
        <v>222</v>
      </c>
      <c r="H1144" s="401" t="n">
        <v>89</v>
      </c>
      <c r="I1144" s="401" t="n">
        <v>63</v>
      </c>
      <c r="J1144" s="401" t="n">
        <v>99</v>
      </c>
      <c r="K1144" s="401" t="n">
        <v>123</v>
      </c>
      <c r="L1144" s="401" t="n">
        <v>106</v>
      </c>
      <c r="M1144" s="401" t="n">
        <v>131</v>
      </c>
      <c r="N1144" s="401" t="n">
        <v>136</v>
      </c>
      <c r="O1144" s="401" t="n">
        <v>1</v>
      </c>
      <c r="P1144" s="401" t="n">
        <v>120</v>
      </c>
      <c r="Q1144" s="401" t="n">
        <v>96</v>
      </c>
      <c r="R1144" s="401" t="n">
        <v>20</v>
      </c>
      <c r="S1144" s="401" t="n">
        <v>26</v>
      </c>
      <c r="T1144" s="401" t="n">
        <v>203</v>
      </c>
      <c r="U1144" s="401" t="n">
        <v>54</v>
      </c>
      <c r="V1144" s="401" t="n">
        <v>10</v>
      </c>
      <c r="W1144" s="401" t="n">
        <v>214</v>
      </c>
      <c r="X1144" s="401" t="n">
        <v>218</v>
      </c>
      <c r="Y1144" s="401" t="n">
        <v>168</v>
      </c>
      <c r="Z1144" s="401" t="n">
        <v>145</v>
      </c>
      <c r="AA1144" s="401" t="n">
        <v>189</v>
      </c>
      <c r="AB1144" s="401" t="n">
        <v>155</v>
      </c>
      <c r="AC1144" s="401" t="n">
        <v>71</v>
      </c>
      <c r="AD1144" s="401" t="n">
        <v>109</v>
      </c>
      <c r="AE1144" s="401" t="n">
        <v>90</v>
      </c>
      <c r="AF1144" s="401" t="n">
        <v>231</v>
      </c>
      <c r="AG1144" s="401" t="n">
        <v>102</v>
      </c>
      <c r="AH1144" s="401" t="n">
        <v>100</v>
      </c>
      <c r="AI1144" s="401" t="n">
        <v>57</v>
      </c>
      <c r="AJ1144" s="401" t="n">
        <v>40</v>
      </c>
      <c r="AK1144" s="401" t="n">
        <v>115</v>
      </c>
      <c r="AL1144" s="401" t="n">
        <v>62</v>
      </c>
      <c r="AM1144" s="401" t="n">
        <v>117</v>
      </c>
      <c r="AN1144" s="401" t="n">
        <v>94</v>
      </c>
      <c r="AO1144" s="401" t="n">
        <v>153</v>
      </c>
      <c r="AP1144" s="401" t="n">
        <v>19</v>
      </c>
      <c r="AQ1144" s="401" t="n">
        <v>30</v>
      </c>
      <c r="AR1144" s="401" t="n">
        <v>207</v>
      </c>
      <c r="AS1144" s="401" t="n">
        <v>230</v>
      </c>
      <c r="AT1144" s="401" t="n">
        <v>37</v>
      </c>
      <c r="AU1144" s="401" t="n">
        <v>165</v>
      </c>
      <c r="AV1144" s="401" t="n">
        <v>7</v>
      </c>
      <c r="AW1144" s="401" t="n">
        <v>17</v>
      </c>
      <c r="AX1144" s="401" t="n">
        <v>173</v>
      </c>
      <c r="AY1144" s="401" t="n">
        <v>75</v>
      </c>
      <c r="AZ1144" s="401" t="n">
        <v>45</v>
      </c>
      <c r="BA1144" s="401" t="n">
        <v>211</v>
      </c>
      <c r="BB1144" s="401" t="n">
        <v>81</v>
      </c>
      <c r="BC1144" s="401" t="n">
        <v>143</v>
      </c>
      <c r="BD1144" s="401" t="n">
        <v>178</v>
      </c>
      <c r="BE1144" s="401" t="n">
        <v>124</v>
      </c>
      <c r="BF1144" s="401" t="n">
        <v>151</v>
      </c>
      <c r="BG1144" s="401" t="n">
        <v>182</v>
      </c>
      <c r="BH1144" s="401" t="n">
        <v>188</v>
      </c>
      <c r="BI1144" s="401" t="n">
        <v>65</v>
      </c>
      <c r="BJ1144" s="401" t="n">
        <v>220</v>
      </c>
      <c r="BK1144" s="401" t="n">
        <v>174</v>
      </c>
      <c r="BL1144" s="401" t="n">
        <v>195</v>
      </c>
      <c r="BM1144" s="401" t="n">
        <v>133</v>
      </c>
      <c r="BN1144" s="401" t="n">
        <v>35</v>
      </c>
      <c r="BO1144" s="401" t="n">
        <v>24</v>
      </c>
      <c r="BP1144" s="401" t="n">
        <v>152</v>
      </c>
      <c r="BQ1144" s="401" t="n">
        <v>146</v>
      </c>
      <c r="BR1144" s="401" t="n">
        <v>16</v>
      </c>
      <c r="BS1144" s="401" t="n">
        <v>98</v>
      </c>
      <c r="BT1144" s="401" t="n">
        <v>55</v>
      </c>
      <c r="BU1144" s="401" t="n">
        <v>92</v>
      </c>
      <c r="BV1144" s="401" t="n">
        <v>66</v>
      </c>
      <c r="BW1144" s="401" t="n">
        <v>204</v>
      </c>
      <c r="BX1144" s="401" t="n">
        <v>33</v>
      </c>
      <c r="BY1144" s="401" t="n">
        <v>150</v>
      </c>
      <c r="BZ1144" s="401" t="n">
        <v>225</v>
      </c>
      <c r="CA1144" s="401" t="n">
        <v>3</v>
      </c>
      <c r="CB1144" s="401" t="n">
        <v>108</v>
      </c>
      <c r="CC1144" s="401" t="n">
        <v>39</v>
      </c>
      <c r="CD1144" s="401" t="n">
        <v>141</v>
      </c>
      <c r="CE1144" s="401" t="n">
        <v>9</v>
      </c>
      <c r="CF1144" s="401" t="n">
        <v>181</v>
      </c>
      <c r="CG1144" s="401" t="n">
        <v>52</v>
      </c>
      <c r="CH1144" s="401" t="n">
        <v>129</v>
      </c>
      <c r="CI1144" s="401" t="n">
        <v>180</v>
      </c>
      <c r="CJ1144" s="401" t="n">
        <v>210</v>
      </c>
      <c r="CK1144" s="401" t="n">
        <v>22</v>
      </c>
      <c r="CL1144" s="401" t="n">
        <v>112</v>
      </c>
      <c r="CM1144" s="401" t="n">
        <v>44</v>
      </c>
      <c r="CN1144" s="401" t="n">
        <v>51</v>
      </c>
      <c r="CO1144" s="401" t="n">
        <v>14</v>
      </c>
      <c r="CP1144" s="401" t="n">
        <v>167</v>
      </c>
      <c r="CQ1144" s="401" t="n">
        <v>82</v>
      </c>
      <c r="CR1144" s="401" t="n">
        <v>223</v>
      </c>
      <c r="CS1144" s="401" t="n">
        <v>154</v>
      </c>
      <c r="CT1144" s="401" t="n">
        <v>122</v>
      </c>
      <c r="CU1144" s="401" t="n">
        <v>132</v>
      </c>
      <c r="CV1144" s="401" t="n">
        <v>56</v>
      </c>
      <c r="CW1144" s="401" t="n">
        <v>221</v>
      </c>
      <c r="CX1144" s="401" t="n">
        <v>170</v>
      </c>
      <c r="CY1144" s="401" t="n">
        <v>162</v>
      </c>
      <c r="CZ1144" s="401" t="n">
        <v>224</v>
      </c>
      <c r="DA1144" s="401" t="n">
        <v>59</v>
      </c>
      <c r="DB1144" s="401" t="n">
        <v>104</v>
      </c>
      <c r="DC1144" s="401" t="n">
        <v>68</v>
      </c>
      <c r="DD1144" s="401" t="n">
        <v>212</v>
      </c>
      <c r="DE1144" s="401" t="n">
        <v>72</v>
      </c>
      <c r="DF1144" s="401" t="n">
        <v>86</v>
      </c>
      <c r="DG1144" s="401" t="n">
        <v>84</v>
      </c>
      <c r="DH1144" s="401" t="n">
        <v>111</v>
      </c>
      <c r="DI1144" s="401" t="n">
        <v>228</v>
      </c>
      <c r="DJ1144" s="401" t="n">
        <v>171</v>
      </c>
      <c r="DK1144" s="401" t="n">
        <v>213</v>
      </c>
      <c r="DL1144" s="401" t="n">
        <v>69</v>
      </c>
      <c r="DM1144" s="401" t="n">
        <v>164</v>
      </c>
      <c r="DN1144" s="401" t="n">
        <v>101</v>
      </c>
      <c r="DO1144" s="401" t="n">
        <v>77</v>
      </c>
      <c r="DP1144" s="401" t="n">
        <v>156</v>
      </c>
      <c r="DQ1144" s="401" t="n">
        <v>95</v>
      </c>
      <c r="DR1144" s="401" t="n">
        <v>158</v>
      </c>
      <c r="DS1144" s="401" t="n">
        <v>142</v>
      </c>
      <c r="DT1144" s="401" t="n">
        <v>118</v>
      </c>
      <c r="DU1144" s="401" t="n">
        <v>226</v>
      </c>
      <c r="DV1144" s="401" t="n">
        <v>159</v>
      </c>
      <c r="DW1144" s="401" t="n">
        <v>105</v>
      </c>
      <c r="DX1144" s="401" t="n">
        <v>144</v>
      </c>
      <c r="DY1144" s="401" t="n">
        <v>107</v>
      </c>
      <c r="DZ1144" s="401" t="n">
        <v>187</v>
      </c>
      <c r="EA1144" s="401" t="n">
        <v>185</v>
      </c>
      <c r="EB1144" s="401" t="n">
        <v>161</v>
      </c>
      <c r="EC1144" s="401" t="n">
        <v>91</v>
      </c>
      <c r="ED1144" s="401" t="n">
        <v>186</v>
      </c>
      <c r="EE1144" s="401" t="n">
        <v>208</v>
      </c>
      <c r="EF1144" s="401" t="n">
        <v>149</v>
      </c>
      <c r="EG1144" s="401" t="n">
        <v>128</v>
      </c>
      <c r="EH1144" s="401" t="n">
        <v>190</v>
      </c>
      <c r="EI1144" s="401" t="n">
        <v>41</v>
      </c>
      <c r="EJ1144" s="401" t="n">
        <v>61</v>
      </c>
      <c r="EK1144" s="401" t="n">
        <v>29</v>
      </c>
      <c r="EL1144" s="401" t="n">
        <v>126</v>
      </c>
      <c r="EM1144" s="401" t="n">
        <v>205</v>
      </c>
      <c r="EN1144" s="401" t="n">
        <v>83</v>
      </c>
      <c r="EO1144" s="401" t="n">
        <v>192</v>
      </c>
      <c r="EP1144" s="401" t="n">
        <v>49</v>
      </c>
      <c r="EQ1144" s="401" t="n">
        <v>79</v>
      </c>
      <c r="ER1144" s="401" t="n">
        <v>157</v>
      </c>
      <c r="ES1144" s="401" t="n">
        <v>25</v>
      </c>
      <c r="ET1144" s="401" t="n">
        <v>217</v>
      </c>
      <c r="EU1144" s="401" t="n">
        <v>184</v>
      </c>
      <c r="EV1144" s="401" t="n">
        <v>60</v>
      </c>
      <c r="EW1144" s="401" t="n">
        <v>196</v>
      </c>
      <c r="EX1144" s="401" t="n">
        <v>12</v>
      </c>
      <c r="EY1144" s="401" t="n">
        <v>202</v>
      </c>
      <c r="EZ1144" s="401" t="n">
        <v>42</v>
      </c>
      <c r="FA1144" s="401" t="n">
        <v>139</v>
      </c>
      <c r="FB1144" s="401" t="n">
        <v>134</v>
      </c>
      <c r="FC1144" s="401" t="n">
        <v>191</v>
      </c>
      <c r="FD1144" s="401" t="n">
        <v>31</v>
      </c>
      <c r="FE1144" s="401" t="n">
        <v>28</v>
      </c>
      <c r="FF1144" s="401" t="n">
        <v>206</v>
      </c>
      <c r="FG1144" s="401" t="n">
        <v>67</v>
      </c>
      <c r="FH1144" s="401" t="n">
        <v>80</v>
      </c>
      <c r="FI1144" s="401" t="n">
        <v>97</v>
      </c>
      <c r="FJ1144" s="401" t="n">
        <v>193</v>
      </c>
      <c r="FK1144" s="401" t="n">
        <v>18</v>
      </c>
      <c r="FL1144" s="401" t="n">
        <v>179</v>
      </c>
      <c r="FM1144" s="401" t="n">
        <v>103</v>
      </c>
      <c r="FN1144" s="401" t="n">
        <v>73</v>
      </c>
      <c r="FO1144" s="401" t="n">
        <v>43</v>
      </c>
      <c r="FP1144" s="401" t="n">
        <v>166</v>
      </c>
      <c r="FQ1144" s="401" t="n">
        <v>64</v>
      </c>
      <c r="FR1144" s="401" t="n">
        <v>46</v>
      </c>
      <c r="FS1144" s="401" t="n">
        <v>219</v>
      </c>
      <c r="FT1144" s="401" t="n">
        <v>34</v>
      </c>
      <c r="FU1144" s="401" t="n">
        <v>23</v>
      </c>
      <c r="FV1144" s="401" t="n">
        <v>70</v>
      </c>
      <c r="FW1144" s="401" t="n">
        <v>177</v>
      </c>
      <c r="FX1144" s="401" t="n">
        <v>38</v>
      </c>
      <c r="FY1144" s="401" t="n">
        <v>197</v>
      </c>
      <c r="FZ1144" s="401" t="n">
        <v>58</v>
      </c>
      <c r="GA1144" s="401" t="n">
        <v>2</v>
      </c>
      <c r="GB1144" s="401" t="n">
        <v>6</v>
      </c>
      <c r="GC1144" s="401" t="n">
        <v>13</v>
      </c>
      <c r="GD1144" s="401" t="n">
        <v>113</v>
      </c>
      <c r="GE1144" s="401" t="n">
        <v>74</v>
      </c>
      <c r="GF1144" s="401" t="n">
        <v>172</v>
      </c>
      <c r="GG1144" s="401" t="n">
        <v>85</v>
      </c>
      <c r="GH1144" s="401" t="n">
        <v>199</v>
      </c>
      <c r="GI1144" s="401" t="n">
        <v>227</v>
      </c>
      <c r="GJ1144" s="401" t="n">
        <v>130</v>
      </c>
      <c r="GK1144" s="401" t="n">
        <v>229</v>
      </c>
      <c r="GL1144" s="401" t="n">
        <v>125</v>
      </c>
      <c r="GM1144" s="401" t="n">
        <v>11</v>
      </c>
      <c r="GN1144" s="401" t="n">
        <v>209</v>
      </c>
      <c r="GO1144" s="401" t="n">
        <v>160</v>
      </c>
      <c r="GP1144" s="401" t="n">
        <v>169</v>
      </c>
      <c r="GQ1144" s="401" t="n">
        <v>47</v>
      </c>
      <c r="GR1144" s="401" t="n">
        <v>114</v>
      </c>
      <c r="GS1144" s="401" t="n">
        <v>53</v>
      </c>
      <c r="GT1144" s="401" t="n">
        <v>198</v>
      </c>
      <c r="GU1144" s="401" t="n">
        <v>194</v>
      </c>
      <c r="GV1144" s="401" t="n">
        <v>21</v>
      </c>
      <c r="GW1144" s="401" t="n">
        <v>8</v>
      </c>
      <c r="GX1144" s="401" t="n">
        <v>15</v>
      </c>
      <c r="GY1144" s="401" t="n">
        <v>163</v>
      </c>
      <c r="GZ1144" s="401" t="n">
        <v>116</v>
      </c>
      <c r="HA1144" s="401" t="n">
        <v>36</v>
      </c>
      <c r="HB1144" s="401" t="n">
        <v>76</v>
      </c>
      <c r="HC1144" s="401" t="n">
        <v>140</v>
      </c>
      <c r="HD1144" s="401" t="n">
        <v>88</v>
      </c>
      <c r="HE1144" s="401" t="n">
        <v>200</v>
      </c>
      <c r="HF1144" s="401" t="n">
        <v>216</v>
      </c>
      <c r="HG1144" s="401" t="n">
        <v>147</v>
      </c>
      <c r="HH1144" s="401" t="n">
        <v>4</v>
      </c>
      <c r="HI1144" s="401" t="n">
        <v>176</v>
      </c>
      <c r="HJ1144" s="401" t="n">
        <v>119</v>
      </c>
      <c r="HK1144" s="401" t="n">
        <v>138</v>
      </c>
      <c r="HL1144" s="401" t="n">
        <v>87</v>
      </c>
      <c r="HM1144" s="401" t="n">
        <v>32</v>
      </c>
      <c r="HN1144" s="401" t="n">
        <v>183</v>
      </c>
      <c r="HO1144" s="401" t="n">
        <v>5</v>
      </c>
      <c r="HP1144" s="401" t="n">
        <v>135</v>
      </c>
      <c r="HR1144" s="401" t="n">
        <v>215</v>
      </c>
      <c r="HS1144" s="401" t="n">
        <v>93</v>
      </c>
      <c r="HT1144" s="401" t="n">
        <v>127</v>
      </c>
      <c r="HU1144" s="401" t="n">
        <v>137</v>
      </c>
      <c r="HW1144" s="401" t="n">
        <v>78</v>
      </c>
      <c r="HX1144" s="401" t="n">
        <v>148</v>
      </c>
      <c r="HY1144" s="401" t="n">
        <v>110</v>
      </c>
      <c r="HZ1144" s="401" t="n">
        <v>48</v>
      </c>
      <c r="IB1144" s="401" t="n">
        <v>50</v>
      </c>
      <c r="IC1144" s="401" t="n">
        <v>121</v>
      </c>
      <c r="ID1144" s="401" t="n">
        <v>201</v>
      </c>
      <c r="IE1144" s="401" t="n">
        <v>175</v>
      </c>
    </row>
    <row r="1145" customFormat="false" ht="12.75" hidden="false" customHeight="false" outlineLevel="0" collapsed="false">
      <c r="E1145" s="444" t="s">
        <v>227</v>
      </c>
      <c r="F1145" s="401" t="n">
        <v>38</v>
      </c>
      <c r="G1145" s="401" t="n">
        <v>110</v>
      </c>
      <c r="H1145" s="401" t="n">
        <v>189</v>
      </c>
      <c r="I1145" s="401" t="n">
        <v>158</v>
      </c>
      <c r="J1145" s="401" t="n">
        <v>209</v>
      </c>
      <c r="K1145" s="401" t="n">
        <v>119</v>
      </c>
      <c r="L1145" s="401" t="n">
        <v>203</v>
      </c>
      <c r="M1145" s="401" t="n">
        <v>104</v>
      </c>
      <c r="N1145" s="401" t="n">
        <v>161</v>
      </c>
      <c r="O1145" s="401" t="n">
        <v>129</v>
      </c>
      <c r="P1145" s="401" t="n">
        <v>204</v>
      </c>
      <c r="Q1145" s="401" t="n">
        <v>108</v>
      </c>
      <c r="R1145" s="401" t="n">
        <v>117</v>
      </c>
      <c r="S1145" s="401" t="n">
        <v>192</v>
      </c>
      <c r="T1145" s="401" t="n">
        <v>229</v>
      </c>
      <c r="U1145" s="401" t="n">
        <v>213</v>
      </c>
      <c r="V1145" s="401" t="n">
        <v>64</v>
      </c>
      <c r="W1145" s="401" t="n">
        <v>41</v>
      </c>
      <c r="X1145" s="401" t="n">
        <v>23</v>
      </c>
      <c r="Y1145" s="401" t="n">
        <v>78</v>
      </c>
      <c r="Z1145" s="401" t="n">
        <v>138</v>
      </c>
      <c r="AA1145" s="401" t="n">
        <v>149</v>
      </c>
      <c r="AB1145" s="401" t="n">
        <v>12</v>
      </c>
      <c r="AC1145" s="401" t="n">
        <v>220</v>
      </c>
      <c r="AD1145" s="401" t="n">
        <v>54</v>
      </c>
      <c r="AE1145" s="401" t="n">
        <v>99</v>
      </c>
      <c r="AF1145" s="401" t="n">
        <v>218</v>
      </c>
      <c r="AG1145" s="401" t="n">
        <v>167</v>
      </c>
      <c r="AH1145" s="401" t="n">
        <v>88</v>
      </c>
      <c r="AI1145" s="401" t="n">
        <v>62</v>
      </c>
      <c r="AJ1145" s="401" t="n">
        <v>85</v>
      </c>
      <c r="AK1145" s="401" t="n">
        <v>136</v>
      </c>
      <c r="AL1145" s="401" t="n">
        <v>21</v>
      </c>
      <c r="AM1145" s="401" t="n">
        <v>166</v>
      </c>
      <c r="AN1145" s="401" t="n">
        <v>193</v>
      </c>
      <c r="AO1145" s="401" t="n">
        <v>97</v>
      </c>
      <c r="AP1145" s="401" t="n">
        <v>214</v>
      </c>
      <c r="AQ1145" s="401" t="n">
        <v>115</v>
      </c>
      <c r="AR1145" s="401" t="n">
        <v>50</v>
      </c>
      <c r="AS1145" s="401" t="n">
        <v>172</v>
      </c>
      <c r="AT1145" s="401" t="n">
        <v>83</v>
      </c>
      <c r="AU1145" s="401" t="n">
        <v>40</v>
      </c>
      <c r="AV1145" s="401" t="n">
        <v>46</v>
      </c>
      <c r="AW1145" s="401" t="n">
        <v>142</v>
      </c>
      <c r="AX1145" s="401" t="n">
        <v>122</v>
      </c>
      <c r="AY1145" s="401" t="n">
        <v>94</v>
      </c>
      <c r="AZ1145" s="401" t="n">
        <v>70</v>
      </c>
      <c r="BA1145" s="401" t="n">
        <v>164</v>
      </c>
      <c r="BB1145" s="401" t="n">
        <v>215</v>
      </c>
      <c r="BC1145" s="401" t="n">
        <v>42</v>
      </c>
      <c r="BD1145" s="401" t="n">
        <v>118</v>
      </c>
      <c r="BE1145" s="401" t="n">
        <v>5</v>
      </c>
      <c r="BF1145" s="401" t="n">
        <v>74</v>
      </c>
      <c r="BG1145" s="401" t="n">
        <v>197</v>
      </c>
      <c r="BH1145" s="401" t="n">
        <v>151</v>
      </c>
      <c r="BI1145" s="401" t="n">
        <v>135</v>
      </c>
      <c r="BJ1145" s="401" t="n">
        <v>61</v>
      </c>
      <c r="BK1145" s="401" t="n">
        <v>39</v>
      </c>
      <c r="BL1145" s="401" t="n">
        <v>58</v>
      </c>
      <c r="BM1145" s="401" t="n">
        <v>106</v>
      </c>
      <c r="BN1145" s="401" t="n">
        <v>77</v>
      </c>
      <c r="BO1145" s="401" t="n">
        <v>8</v>
      </c>
      <c r="BP1145" s="401" t="n">
        <v>137</v>
      </c>
      <c r="BQ1145" s="401" t="n">
        <v>92</v>
      </c>
      <c r="BR1145" s="401" t="n">
        <v>148</v>
      </c>
      <c r="BS1145" s="401" t="n">
        <v>3</v>
      </c>
      <c r="BT1145" s="401" t="n">
        <v>174</v>
      </c>
      <c r="BU1145" s="401" t="n">
        <v>231</v>
      </c>
      <c r="BV1145" s="401" t="n">
        <v>222</v>
      </c>
      <c r="BW1145" s="401" t="n">
        <v>18</v>
      </c>
      <c r="BX1145" s="401" t="n">
        <v>195</v>
      </c>
      <c r="BY1145" s="401" t="n">
        <v>1</v>
      </c>
      <c r="BZ1145" s="401" t="n">
        <v>81</v>
      </c>
      <c r="CA1145" s="401" t="n">
        <v>185</v>
      </c>
      <c r="CB1145" s="401" t="n">
        <v>128</v>
      </c>
      <c r="CC1145" s="401" t="n">
        <v>100</v>
      </c>
      <c r="CD1145" s="401" t="n">
        <v>173</v>
      </c>
      <c r="CE1145" s="401" t="n">
        <v>207</v>
      </c>
      <c r="CF1145" s="401" t="n">
        <v>152</v>
      </c>
      <c r="CG1145" s="401" t="n">
        <v>198</v>
      </c>
      <c r="CH1145" s="401" t="n">
        <v>170</v>
      </c>
      <c r="CI1145" s="401" t="n">
        <v>16</v>
      </c>
      <c r="CJ1145" s="401" t="n">
        <v>71</v>
      </c>
      <c r="CK1145" s="401" t="n">
        <v>201</v>
      </c>
      <c r="CL1145" s="401" t="n">
        <v>186</v>
      </c>
      <c r="CM1145" s="401" t="n">
        <v>112</v>
      </c>
      <c r="CN1145" s="401" t="n">
        <v>140</v>
      </c>
      <c r="CO1145" s="401" t="n">
        <v>35</v>
      </c>
      <c r="CP1145" s="401" t="n">
        <v>176</v>
      </c>
      <c r="CQ1145" s="401" t="n">
        <v>154</v>
      </c>
      <c r="CR1145" s="401" t="n">
        <v>48</v>
      </c>
      <c r="CS1145" s="401" t="n">
        <v>208</v>
      </c>
      <c r="CT1145" s="401" t="n">
        <v>181</v>
      </c>
      <c r="CU1145" s="401" t="n">
        <v>86</v>
      </c>
      <c r="CV1145" s="401" t="n">
        <v>224</v>
      </c>
      <c r="CW1145" s="401" t="n">
        <v>187</v>
      </c>
      <c r="CX1145" s="401" t="n">
        <v>169</v>
      </c>
      <c r="CY1145" s="401" t="n">
        <v>124</v>
      </c>
      <c r="CZ1145" s="401" t="n">
        <v>7</v>
      </c>
      <c r="DA1145" s="401" t="n">
        <v>34</v>
      </c>
      <c r="DB1145" s="401" t="n">
        <v>139</v>
      </c>
      <c r="DC1145" s="401" t="n">
        <v>131</v>
      </c>
      <c r="DD1145" s="401" t="n">
        <v>150</v>
      </c>
      <c r="DE1145" s="401" t="n">
        <v>68</v>
      </c>
      <c r="DF1145" s="401" t="n">
        <v>121</v>
      </c>
      <c r="DG1145" s="401" t="n">
        <v>182</v>
      </c>
      <c r="DH1145" s="401" t="n">
        <v>143</v>
      </c>
      <c r="DI1145" s="401" t="n">
        <v>90</v>
      </c>
      <c r="DJ1145" s="401" t="n">
        <v>15</v>
      </c>
      <c r="DK1145" s="401" t="n">
        <v>228</v>
      </c>
      <c r="DL1145" s="401" t="n">
        <v>89</v>
      </c>
      <c r="DM1145" s="401" t="n">
        <v>31</v>
      </c>
      <c r="DN1145" s="401" t="n">
        <v>52</v>
      </c>
      <c r="DO1145" s="401" t="n">
        <v>211</v>
      </c>
      <c r="DP1145" s="401" t="n">
        <v>225</v>
      </c>
      <c r="DQ1145" s="401" t="n">
        <v>45</v>
      </c>
      <c r="DR1145" s="401" t="n">
        <v>194</v>
      </c>
      <c r="DS1145" s="401" t="n">
        <v>84</v>
      </c>
      <c r="DT1145" s="401" t="n">
        <v>102</v>
      </c>
      <c r="DU1145" s="401" t="n">
        <v>93</v>
      </c>
      <c r="DV1145" s="401" t="n">
        <v>175</v>
      </c>
      <c r="DW1145" s="401" t="n">
        <v>134</v>
      </c>
      <c r="DX1145" s="401" t="n">
        <v>65</v>
      </c>
      <c r="DY1145" s="401" t="n">
        <v>28</v>
      </c>
      <c r="DZ1145" s="401" t="n">
        <v>96</v>
      </c>
      <c r="EA1145" s="401" t="n">
        <v>199</v>
      </c>
      <c r="EB1145" s="401" t="n">
        <v>73</v>
      </c>
      <c r="EC1145" s="401" t="n">
        <v>19</v>
      </c>
      <c r="ED1145" s="401" t="n">
        <v>127</v>
      </c>
      <c r="EE1145" s="401" t="n">
        <v>227</v>
      </c>
      <c r="EF1145" s="401" t="n">
        <v>132</v>
      </c>
      <c r="EG1145" s="401" t="n">
        <v>20</v>
      </c>
      <c r="EH1145" s="401" t="n">
        <v>11</v>
      </c>
      <c r="EI1145" s="401" t="n">
        <v>2</v>
      </c>
      <c r="EJ1145" s="401" t="n">
        <v>146</v>
      </c>
      <c r="EK1145" s="401" t="n">
        <v>155</v>
      </c>
      <c r="EL1145" s="401" t="n">
        <v>210</v>
      </c>
      <c r="EM1145" s="401" t="n">
        <v>6</v>
      </c>
      <c r="EN1145" s="401" t="n">
        <v>126</v>
      </c>
      <c r="EO1145" s="401" t="n">
        <v>111</v>
      </c>
      <c r="EP1145" s="401" t="n">
        <v>13</v>
      </c>
      <c r="EQ1145" s="401" t="n">
        <v>9</v>
      </c>
      <c r="ER1145" s="401" t="n">
        <v>24</v>
      </c>
      <c r="ES1145" s="401" t="n">
        <v>196</v>
      </c>
      <c r="ET1145" s="401" t="n">
        <v>32</v>
      </c>
      <c r="EU1145" s="401" t="n">
        <v>165</v>
      </c>
      <c r="EV1145" s="401" t="n">
        <v>44</v>
      </c>
      <c r="EW1145" s="401" t="n">
        <v>177</v>
      </c>
      <c r="EX1145" s="401" t="n">
        <v>123</v>
      </c>
      <c r="EY1145" s="401" t="n">
        <v>113</v>
      </c>
      <c r="EZ1145" s="401" t="n">
        <v>30</v>
      </c>
      <c r="FA1145" s="401" t="n">
        <v>144</v>
      </c>
      <c r="FB1145" s="401" t="n">
        <v>147</v>
      </c>
      <c r="FC1145" s="401" t="n">
        <v>53</v>
      </c>
      <c r="FD1145" s="401" t="n">
        <v>101</v>
      </c>
      <c r="FE1145" s="401" t="n">
        <v>57</v>
      </c>
      <c r="FF1145" s="401" t="n">
        <v>216</v>
      </c>
      <c r="FG1145" s="401" t="n">
        <v>49</v>
      </c>
      <c r="FH1145" s="401" t="n">
        <v>51</v>
      </c>
      <c r="FI1145" s="401" t="n">
        <v>206</v>
      </c>
      <c r="FJ1145" s="401" t="n">
        <v>60</v>
      </c>
      <c r="FK1145" s="401" t="n">
        <v>168</v>
      </c>
      <c r="FL1145" s="401" t="n">
        <v>72</v>
      </c>
      <c r="FM1145" s="401" t="n">
        <v>178</v>
      </c>
      <c r="FN1145" s="401" t="n">
        <v>91</v>
      </c>
      <c r="FO1145" s="401" t="n">
        <v>219</v>
      </c>
      <c r="FP1145" s="401" t="n">
        <v>226</v>
      </c>
      <c r="FQ1145" s="401" t="n">
        <v>55</v>
      </c>
      <c r="FR1145" s="401" t="n">
        <v>116</v>
      </c>
      <c r="FS1145" s="401" t="n">
        <v>33</v>
      </c>
      <c r="FT1145" s="401" t="n">
        <v>79</v>
      </c>
      <c r="FU1145" s="401" t="n">
        <v>230</v>
      </c>
      <c r="FV1145" s="401" t="n">
        <v>156</v>
      </c>
      <c r="FW1145" s="401" t="n">
        <v>37</v>
      </c>
      <c r="FX1145" s="401" t="n">
        <v>26</v>
      </c>
      <c r="FY1145" s="401" t="n">
        <v>59</v>
      </c>
      <c r="FZ1145" s="401" t="n">
        <v>120</v>
      </c>
      <c r="GA1145" s="401" t="n">
        <v>130</v>
      </c>
      <c r="GB1145" s="401" t="n">
        <v>157</v>
      </c>
      <c r="GC1145" s="401" t="n">
        <v>191</v>
      </c>
      <c r="GD1145" s="401" t="n">
        <v>217</v>
      </c>
      <c r="GE1145" s="401" t="n">
        <v>190</v>
      </c>
      <c r="GF1145" s="401" t="n">
        <v>180</v>
      </c>
      <c r="GG1145" s="401" t="n">
        <v>27</v>
      </c>
      <c r="GH1145" s="401" t="n">
        <v>223</v>
      </c>
      <c r="GI1145" s="401" t="n">
        <v>63</v>
      </c>
      <c r="GJ1145" s="401" t="n">
        <v>103</v>
      </c>
      <c r="GK1145" s="401" t="n">
        <v>184</v>
      </c>
      <c r="GL1145" s="401" t="n">
        <v>163</v>
      </c>
      <c r="GM1145" s="401" t="n">
        <v>141</v>
      </c>
      <c r="GN1145" s="401" t="n">
        <v>114</v>
      </c>
      <c r="GO1145" s="401" t="n">
        <v>80</v>
      </c>
      <c r="GP1145" s="401" t="n">
        <v>107</v>
      </c>
      <c r="GQ1145" s="401" t="n">
        <v>221</v>
      </c>
      <c r="GR1145" s="401" t="n">
        <v>22</v>
      </c>
      <c r="GS1145" s="401" t="n">
        <v>25</v>
      </c>
      <c r="GT1145" s="401" t="n">
        <v>133</v>
      </c>
      <c r="GU1145" s="401" t="n">
        <v>87</v>
      </c>
      <c r="GV1145" s="401" t="n">
        <v>98</v>
      </c>
      <c r="GW1145" s="401" t="n">
        <v>183</v>
      </c>
      <c r="GX1145" s="401" t="n">
        <v>14</v>
      </c>
      <c r="GY1145" s="401" t="n">
        <v>179</v>
      </c>
      <c r="GZ1145" s="401" t="n">
        <v>36</v>
      </c>
      <c r="HA1145" s="401" t="n">
        <v>67</v>
      </c>
      <c r="HB1145" s="401" t="n">
        <v>212</v>
      </c>
      <c r="HC1145" s="401" t="n">
        <v>105</v>
      </c>
      <c r="HD1145" s="401" t="n">
        <v>145</v>
      </c>
      <c r="HE1145" s="401" t="n">
        <v>17</v>
      </c>
      <c r="HF1145" s="401" t="n">
        <v>56</v>
      </c>
      <c r="HG1145" s="401" t="n">
        <v>4</v>
      </c>
      <c r="HH1145" s="401" t="n">
        <v>125</v>
      </c>
      <c r="HI1145" s="401" t="n">
        <v>200</v>
      </c>
      <c r="HJ1145" s="401" t="n">
        <v>69</v>
      </c>
      <c r="HK1145" s="401" t="n">
        <v>153</v>
      </c>
      <c r="HL1145" s="401" t="n">
        <v>162</v>
      </c>
      <c r="HM1145" s="401" t="n">
        <v>160</v>
      </c>
      <c r="HN1145" s="401" t="n">
        <v>205</v>
      </c>
      <c r="HO1145" s="401" t="n">
        <v>82</v>
      </c>
      <c r="HP1145" s="401" t="n">
        <v>95</v>
      </c>
      <c r="HR1145" s="401" t="n">
        <v>47</v>
      </c>
      <c r="HS1145" s="401" t="n">
        <v>159</v>
      </c>
      <c r="HT1145" s="401" t="n">
        <v>171</v>
      </c>
      <c r="HU1145" s="401" t="n">
        <v>75</v>
      </c>
      <c r="HW1145" s="401" t="n">
        <v>109</v>
      </c>
      <c r="HX1145" s="401" t="n">
        <v>76</v>
      </c>
      <c r="HY1145" s="401" t="n">
        <v>10</v>
      </c>
      <c r="HZ1145" s="401" t="n">
        <v>43</v>
      </c>
      <c r="IB1145" s="401" t="n">
        <v>188</v>
      </c>
      <c r="IC1145" s="401" t="n">
        <v>66</v>
      </c>
      <c r="ID1145" s="401" t="n">
        <v>29</v>
      </c>
      <c r="IE1145" s="401" t="n">
        <v>202</v>
      </c>
    </row>
    <row r="1147" customFormat="false" ht="12.75" hidden="false" customHeight="false" outlineLevel="0" collapsed="false">
      <c r="D1147" s="204" t="n">
        <v>232</v>
      </c>
      <c r="E1147" s="204" t="s">
        <v>250</v>
      </c>
    </row>
    <row r="1148" customFormat="false" ht="12.75" hidden="false" customHeight="false" outlineLevel="0" collapsed="false">
      <c r="E1148" s="444" t="s">
        <v>198</v>
      </c>
      <c r="F1148" s="401" t="n">
        <v>1</v>
      </c>
      <c r="G1148" s="401" t="n">
        <v>2</v>
      </c>
      <c r="H1148" s="401" t="n">
        <v>3</v>
      </c>
      <c r="I1148" s="401" t="n">
        <v>4</v>
      </c>
      <c r="J1148" s="401" t="n">
        <v>5</v>
      </c>
      <c r="K1148" s="401" t="n">
        <v>6</v>
      </c>
      <c r="L1148" s="401" t="n">
        <v>7</v>
      </c>
      <c r="M1148" s="401" t="n">
        <v>8</v>
      </c>
      <c r="N1148" s="401" t="n">
        <v>9</v>
      </c>
      <c r="O1148" s="401" t="n">
        <v>10</v>
      </c>
      <c r="P1148" s="401" t="n">
        <v>11</v>
      </c>
      <c r="Q1148" s="401" t="n">
        <v>12</v>
      </c>
      <c r="R1148" s="401" t="n">
        <v>13</v>
      </c>
      <c r="S1148" s="401" t="n">
        <v>14</v>
      </c>
      <c r="T1148" s="401" t="n">
        <v>15</v>
      </c>
      <c r="U1148" s="401" t="n">
        <v>16</v>
      </c>
      <c r="V1148" s="401" t="n">
        <v>17</v>
      </c>
      <c r="W1148" s="401" t="n">
        <v>18</v>
      </c>
      <c r="X1148" s="401" t="n">
        <v>19</v>
      </c>
      <c r="Y1148" s="401" t="n">
        <v>20</v>
      </c>
      <c r="Z1148" s="401" t="n">
        <v>21</v>
      </c>
      <c r="AA1148" s="401" t="n">
        <v>22</v>
      </c>
      <c r="AB1148" s="401" t="n">
        <v>23</v>
      </c>
      <c r="AC1148" s="401" t="n">
        <v>24</v>
      </c>
      <c r="AD1148" s="401" t="n">
        <v>25</v>
      </c>
      <c r="AE1148" s="401" t="n">
        <v>26</v>
      </c>
      <c r="AF1148" s="401" t="n">
        <v>27</v>
      </c>
      <c r="AG1148" s="401" t="n">
        <v>28</v>
      </c>
      <c r="AH1148" s="401" t="n">
        <v>29</v>
      </c>
      <c r="AI1148" s="401" t="n">
        <v>30</v>
      </c>
      <c r="AJ1148" s="401" t="n">
        <v>31</v>
      </c>
      <c r="AK1148" s="401" t="n">
        <v>32</v>
      </c>
      <c r="AL1148" s="401" t="n">
        <v>33</v>
      </c>
      <c r="AM1148" s="401" t="n">
        <v>34</v>
      </c>
      <c r="AN1148" s="401" t="n">
        <v>35</v>
      </c>
      <c r="AO1148" s="401" t="n">
        <v>36</v>
      </c>
      <c r="AP1148" s="401" t="n">
        <v>37</v>
      </c>
      <c r="AQ1148" s="401" t="n">
        <v>38</v>
      </c>
      <c r="AR1148" s="401" t="n">
        <v>39</v>
      </c>
      <c r="AS1148" s="401" t="n">
        <v>40</v>
      </c>
      <c r="AT1148" s="401" t="n">
        <v>41</v>
      </c>
      <c r="AU1148" s="401" t="n">
        <v>42</v>
      </c>
      <c r="AV1148" s="401" t="n">
        <v>43</v>
      </c>
      <c r="AW1148" s="401" t="n">
        <v>44</v>
      </c>
      <c r="AX1148" s="401" t="n">
        <v>45</v>
      </c>
      <c r="AY1148" s="401" t="n">
        <v>46</v>
      </c>
      <c r="AZ1148" s="401" t="n">
        <v>47</v>
      </c>
      <c r="BA1148" s="401" t="n">
        <v>48</v>
      </c>
      <c r="BB1148" s="401" t="n">
        <v>49</v>
      </c>
      <c r="BC1148" s="401" t="n">
        <v>50</v>
      </c>
      <c r="BD1148" s="401" t="n">
        <v>51</v>
      </c>
      <c r="BE1148" s="401" t="n">
        <v>52</v>
      </c>
      <c r="BF1148" s="401" t="n">
        <v>53</v>
      </c>
      <c r="BG1148" s="401" t="n">
        <v>54</v>
      </c>
      <c r="BH1148" s="401" t="n">
        <v>55</v>
      </c>
      <c r="BI1148" s="401" t="n">
        <v>56</v>
      </c>
      <c r="BJ1148" s="401" t="n">
        <v>57</v>
      </c>
      <c r="BK1148" s="401" t="n">
        <v>58</v>
      </c>
      <c r="BL1148" s="401" t="n">
        <v>59</v>
      </c>
      <c r="BM1148" s="401" t="n">
        <v>60</v>
      </c>
      <c r="BN1148" s="401" t="n">
        <v>61</v>
      </c>
      <c r="BO1148" s="401" t="n">
        <v>62</v>
      </c>
      <c r="BP1148" s="401" t="n">
        <v>63</v>
      </c>
      <c r="BQ1148" s="401" t="n">
        <v>64</v>
      </c>
      <c r="BR1148" s="401" t="n">
        <v>65</v>
      </c>
      <c r="BS1148" s="401" t="n">
        <v>66</v>
      </c>
      <c r="BT1148" s="401" t="n">
        <v>67</v>
      </c>
      <c r="BU1148" s="401" t="n">
        <v>68</v>
      </c>
      <c r="BV1148" s="401" t="n">
        <v>69</v>
      </c>
      <c r="BW1148" s="401" t="n">
        <v>70</v>
      </c>
      <c r="BX1148" s="401" t="n">
        <v>71</v>
      </c>
      <c r="BY1148" s="401" t="n">
        <v>72</v>
      </c>
      <c r="BZ1148" s="401" t="n">
        <v>73</v>
      </c>
      <c r="CA1148" s="401" t="n">
        <v>74</v>
      </c>
      <c r="CB1148" s="401" t="n">
        <v>75</v>
      </c>
      <c r="CC1148" s="401" t="n">
        <v>76</v>
      </c>
      <c r="CD1148" s="401" t="n">
        <v>77</v>
      </c>
      <c r="CE1148" s="401" t="n">
        <v>78</v>
      </c>
      <c r="CF1148" s="401" t="n">
        <v>79</v>
      </c>
      <c r="CG1148" s="401" t="n">
        <v>80</v>
      </c>
      <c r="CH1148" s="401" t="n">
        <v>81</v>
      </c>
      <c r="CI1148" s="401" t="n">
        <v>82</v>
      </c>
      <c r="CJ1148" s="401" t="n">
        <v>83</v>
      </c>
      <c r="CK1148" s="401" t="n">
        <v>84</v>
      </c>
      <c r="CL1148" s="401" t="n">
        <v>85</v>
      </c>
      <c r="CM1148" s="401" t="n">
        <v>86</v>
      </c>
      <c r="CN1148" s="401" t="n">
        <v>87</v>
      </c>
      <c r="CO1148" s="401" t="n">
        <v>88</v>
      </c>
      <c r="CP1148" s="401" t="n">
        <v>89</v>
      </c>
      <c r="CQ1148" s="401" t="n">
        <v>90</v>
      </c>
      <c r="CR1148" s="401" t="n">
        <v>91</v>
      </c>
      <c r="CS1148" s="401" t="n">
        <v>92</v>
      </c>
      <c r="CT1148" s="401" t="n">
        <v>93</v>
      </c>
      <c r="CU1148" s="401" t="n">
        <v>94</v>
      </c>
      <c r="CV1148" s="401" t="n">
        <v>95</v>
      </c>
      <c r="CW1148" s="401" t="n">
        <v>96</v>
      </c>
      <c r="CX1148" s="401" t="n">
        <v>97</v>
      </c>
      <c r="CY1148" s="401" t="n">
        <v>98</v>
      </c>
      <c r="CZ1148" s="401" t="n">
        <v>99</v>
      </c>
      <c r="DA1148" s="401" t="n">
        <v>100</v>
      </c>
      <c r="DB1148" s="401" t="n">
        <v>101</v>
      </c>
      <c r="DC1148" s="401" t="n">
        <v>102</v>
      </c>
      <c r="DD1148" s="401" t="n">
        <v>103</v>
      </c>
      <c r="DE1148" s="401" t="n">
        <v>104</v>
      </c>
      <c r="DF1148" s="401" t="n">
        <v>105</v>
      </c>
      <c r="DG1148" s="401" t="n">
        <v>106</v>
      </c>
      <c r="DH1148" s="401" t="n">
        <v>107</v>
      </c>
      <c r="DI1148" s="401" t="n">
        <v>108</v>
      </c>
      <c r="DJ1148" s="401" t="n">
        <v>109</v>
      </c>
      <c r="DK1148" s="401" t="n">
        <v>110</v>
      </c>
      <c r="DL1148" s="401" t="n">
        <v>111</v>
      </c>
      <c r="DM1148" s="401" t="n">
        <v>112</v>
      </c>
      <c r="DN1148" s="401" t="n">
        <v>113</v>
      </c>
      <c r="DO1148" s="401" t="n">
        <v>114</v>
      </c>
      <c r="DP1148" s="401" t="n">
        <v>115</v>
      </c>
      <c r="DQ1148" s="401" t="n">
        <v>116</v>
      </c>
      <c r="DR1148" s="401" t="n">
        <v>117</v>
      </c>
      <c r="DS1148" s="401" t="n">
        <v>118</v>
      </c>
      <c r="DT1148" s="401" t="n">
        <v>119</v>
      </c>
      <c r="DU1148" s="401" t="n">
        <v>120</v>
      </c>
      <c r="DV1148" s="401" t="n">
        <v>121</v>
      </c>
      <c r="DW1148" s="401" t="n">
        <v>122</v>
      </c>
      <c r="DX1148" s="401" t="n">
        <v>123</v>
      </c>
      <c r="DY1148" s="401" t="n">
        <v>124</v>
      </c>
      <c r="DZ1148" s="401" t="n">
        <v>125</v>
      </c>
      <c r="EA1148" s="401" t="n">
        <v>126</v>
      </c>
      <c r="EB1148" s="401" t="n">
        <v>127</v>
      </c>
      <c r="EC1148" s="401" t="n">
        <v>128</v>
      </c>
      <c r="ED1148" s="401" t="n">
        <v>129</v>
      </c>
      <c r="EE1148" s="401" t="n">
        <v>130</v>
      </c>
      <c r="EF1148" s="401" t="n">
        <v>131</v>
      </c>
      <c r="EG1148" s="401" t="n">
        <v>132</v>
      </c>
      <c r="EH1148" s="401" t="n">
        <v>133</v>
      </c>
      <c r="EI1148" s="401" t="n">
        <v>134</v>
      </c>
      <c r="EJ1148" s="401" t="n">
        <v>135</v>
      </c>
      <c r="EK1148" s="401" t="n">
        <v>136</v>
      </c>
      <c r="EL1148" s="401" t="n">
        <v>137</v>
      </c>
      <c r="EM1148" s="401" t="n">
        <v>138</v>
      </c>
      <c r="EN1148" s="401" t="n">
        <v>139</v>
      </c>
      <c r="EO1148" s="401" t="n">
        <v>140</v>
      </c>
      <c r="EP1148" s="401" t="n">
        <v>141</v>
      </c>
      <c r="EQ1148" s="401" t="n">
        <v>142</v>
      </c>
      <c r="ER1148" s="401" t="n">
        <v>143</v>
      </c>
      <c r="ES1148" s="401" t="n">
        <v>144</v>
      </c>
      <c r="ET1148" s="401" t="n">
        <v>145</v>
      </c>
      <c r="EU1148" s="401" t="n">
        <v>146</v>
      </c>
      <c r="EV1148" s="401" t="n">
        <v>147</v>
      </c>
      <c r="EW1148" s="401" t="n">
        <v>148</v>
      </c>
      <c r="EX1148" s="401" t="n">
        <v>149</v>
      </c>
      <c r="EY1148" s="401" t="n">
        <v>150</v>
      </c>
      <c r="EZ1148" s="401" t="n">
        <v>151</v>
      </c>
      <c r="FA1148" s="401" t="n">
        <v>152</v>
      </c>
      <c r="FB1148" s="401" t="n">
        <v>153</v>
      </c>
      <c r="FC1148" s="401" t="n">
        <v>154</v>
      </c>
      <c r="FD1148" s="401" t="n">
        <v>155</v>
      </c>
      <c r="FE1148" s="401" t="n">
        <v>156</v>
      </c>
      <c r="FF1148" s="401" t="n">
        <v>157</v>
      </c>
      <c r="FG1148" s="401" t="n">
        <v>158</v>
      </c>
      <c r="FH1148" s="401" t="n">
        <v>159</v>
      </c>
      <c r="FI1148" s="401" t="n">
        <v>160</v>
      </c>
      <c r="FJ1148" s="401" t="n">
        <v>161</v>
      </c>
      <c r="FK1148" s="401" t="n">
        <v>162</v>
      </c>
      <c r="FL1148" s="401" t="n">
        <v>163</v>
      </c>
      <c r="FM1148" s="401" t="n">
        <v>164</v>
      </c>
      <c r="FN1148" s="401" t="n">
        <v>165</v>
      </c>
      <c r="FO1148" s="401" t="n">
        <v>166</v>
      </c>
      <c r="FP1148" s="401" t="n">
        <v>167</v>
      </c>
      <c r="FQ1148" s="401" t="n">
        <v>168</v>
      </c>
      <c r="FR1148" s="401" t="n">
        <v>169</v>
      </c>
      <c r="FS1148" s="401" t="n">
        <v>170</v>
      </c>
      <c r="FT1148" s="401" t="n">
        <v>171</v>
      </c>
      <c r="FU1148" s="401" t="n">
        <v>172</v>
      </c>
      <c r="FV1148" s="401" t="n">
        <v>173</v>
      </c>
      <c r="FW1148" s="401" t="n">
        <v>174</v>
      </c>
      <c r="FX1148" s="401" t="n">
        <v>175</v>
      </c>
      <c r="FY1148" s="401" t="n">
        <v>176</v>
      </c>
      <c r="FZ1148" s="401" t="n">
        <v>177</v>
      </c>
      <c r="GA1148" s="401" t="n">
        <v>178</v>
      </c>
      <c r="GB1148" s="401" t="n">
        <v>179</v>
      </c>
      <c r="GC1148" s="401" t="n">
        <v>180</v>
      </c>
      <c r="GD1148" s="401" t="n">
        <v>181</v>
      </c>
      <c r="GE1148" s="401" t="n">
        <v>182</v>
      </c>
      <c r="GF1148" s="401" t="n">
        <v>183</v>
      </c>
      <c r="GG1148" s="401" t="n">
        <v>184</v>
      </c>
      <c r="GH1148" s="401" t="n">
        <v>185</v>
      </c>
      <c r="GI1148" s="401" t="n">
        <v>186</v>
      </c>
      <c r="GJ1148" s="401" t="n">
        <v>187</v>
      </c>
      <c r="GK1148" s="401" t="n">
        <v>188</v>
      </c>
      <c r="GL1148" s="401" t="n">
        <v>189</v>
      </c>
      <c r="GM1148" s="401" t="n">
        <v>190</v>
      </c>
      <c r="GN1148" s="401" t="n">
        <v>191</v>
      </c>
      <c r="GO1148" s="401" t="n">
        <v>192</v>
      </c>
      <c r="GP1148" s="401" t="n">
        <v>193</v>
      </c>
      <c r="GQ1148" s="401" t="n">
        <v>194</v>
      </c>
      <c r="GR1148" s="401" t="n">
        <v>195</v>
      </c>
      <c r="GS1148" s="401" t="n">
        <v>196</v>
      </c>
      <c r="GT1148" s="401" t="n">
        <v>197</v>
      </c>
      <c r="GU1148" s="401" t="n">
        <v>198</v>
      </c>
      <c r="GV1148" s="401" t="n">
        <v>199</v>
      </c>
      <c r="GW1148" s="401" t="n">
        <v>200</v>
      </c>
      <c r="GX1148" s="401" t="n">
        <v>201</v>
      </c>
      <c r="GY1148" s="401" t="n">
        <v>202</v>
      </c>
      <c r="GZ1148" s="401" t="n">
        <v>203</v>
      </c>
      <c r="HA1148" s="401" t="n">
        <v>204</v>
      </c>
      <c r="HB1148" s="401" t="n">
        <v>205</v>
      </c>
      <c r="HC1148" s="401" t="n">
        <v>206</v>
      </c>
      <c r="HD1148" s="401" t="n">
        <v>207</v>
      </c>
      <c r="HE1148" s="401" t="n">
        <v>208</v>
      </c>
      <c r="HF1148" s="401" t="n">
        <v>209</v>
      </c>
      <c r="HG1148" s="401" t="n">
        <v>210</v>
      </c>
      <c r="HH1148" s="401" t="n">
        <v>211</v>
      </c>
      <c r="HI1148" s="401" t="n">
        <v>212</v>
      </c>
      <c r="HJ1148" s="401" t="n">
        <v>213</v>
      </c>
      <c r="HK1148" s="401" t="n">
        <v>214</v>
      </c>
      <c r="HL1148" s="401" t="n">
        <v>215</v>
      </c>
      <c r="HM1148" s="401" t="n">
        <v>216</v>
      </c>
      <c r="HN1148" s="401" t="n">
        <v>217</v>
      </c>
      <c r="HO1148" s="401" t="n">
        <v>218</v>
      </c>
      <c r="HP1148" s="401" t="n">
        <v>219</v>
      </c>
      <c r="HQ1148" s="401" t="n">
        <v>220</v>
      </c>
      <c r="HR1148" s="401" t="n">
        <v>221</v>
      </c>
      <c r="HS1148" s="401" t="n">
        <v>222</v>
      </c>
      <c r="HT1148" s="401" t="n">
        <v>223</v>
      </c>
      <c r="HU1148" s="401" t="n">
        <v>224</v>
      </c>
      <c r="HW1148" s="401" t="n">
        <v>225</v>
      </c>
      <c r="HX1148" s="401" t="n">
        <v>226</v>
      </c>
      <c r="HY1148" s="401" t="n">
        <v>227</v>
      </c>
      <c r="HZ1148" s="401" t="n">
        <v>228</v>
      </c>
      <c r="IB1148" s="401" t="n">
        <v>229</v>
      </c>
      <c r="IC1148" s="401" t="n">
        <v>230</v>
      </c>
      <c r="ID1148" s="401" t="n">
        <v>231</v>
      </c>
      <c r="IE1148" s="401" t="n">
        <v>232</v>
      </c>
    </row>
    <row r="1149" customFormat="false" ht="12.75" hidden="false" customHeight="false" outlineLevel="0" collapsed="false">
      <c r="E1149" s="444" t="s">
        <v>225</v>
      </c>
      <c r="F1149" s="401" t="n">
        <v>119</v>
      </c>
      <c r="G1149" s="401" t="n">
        <v>91</v>
      </c>
      <c r="H1149" s="401" t="n">
        <v>44</v>
      </c>
      <c r="I1149" s="401" t="n">
        <v>197</v>
      </c>
      <c r="J1149" s="401" t="n">
        <v>86</v>
      </c>
      <c r="K1149" s="401" t="n">
        <v>204</v>
      </c>
      <c r="L1149" s="401" t="n">
        <v>143</v>
      </c>
      <c r="M1149" s="401" t="n">
        <v>12</v>
      </c>
      <c r="N1149" s="401" t="n">
        <v>23</v>
      </c>
      <c r="O1149" s="401" t="n">
        <v>118</v>
      </c>
      <c r="P1149" s="401" t="n">
        <v>169</v>
      </c>
      <c r="Q1149" s="401" t="n">
        <v>171</v>
      </c>
      <c r="R1149" s="401" t="n">
        <v>125</v>
      </c>
      <c r="S1149" s="401" t="n">
        <v>7</v>
      </c>
      <c r="T1149" s="401" t="n">
        <v>129</v>
      </c>
      <c r="U1149" s="401" t="n">
        <v>20</v>
      </c>
      <c r="V1149" s="401" t="n">
        <v>106</v>
      </c>
      <c r="W1149" s="401" t="n">
        <v>160</v>
      </c>
      <c r="X1149" s="401" t="n">
        <v>67</v>
      </c>
      <c r="Y1149" s="401" t="n">
        <v>222</v>
      </c>
      <c r="Z1149" s="401" t="n">
        <v>174</v>
      </c>
      <c r="AA1149" s="401" t="n">
        <v>139</v>
      </c>
      <c r="AB1149" s="401" t="n">
        <v>72</v>
      </c>
      <c r="AC1149" s="401" t="n">
        <v>50</v>
      </c>
      <c r="AD1149" s="401" t="n">
        <v>58</v>
      </c>
      <c r="AE1149" s="401" t="n">
        <v>43</v>
      </c>
      <c r="AF1149" s="401" t="n">
        <v>190</v>
      </c>
      <c r="AG1149" s="401" t="n">
        <v>10</v>
      </c>
      <c r="AH1149" s="401" t="n">
        <v>205</v>
      </c>
      <c r="AI1149" s="401" t="n">
        <v>141</v>
      </c>
      <c r="AJ1149" s="401" t="n">
        <v>193</v>
      </c>
      <c r="AK1149" s="401" t="n">
        <v>130</v>
      </c>
      <c r="AL1149" s="401" t="n">
        <v>59</v>
      </c>
      <c r="AM1149" s="401" t="n">
        <v>133</v>
      </c>
      <c r="AN1149" s="401" t="n">
        <v>26</v>
      </c>
      <c r="AO1149" s="401" t="n">
        <v>162</v>
      </c>
      <c r="AP1149" s="401" t="n">
        <v>3</v>
      </c>
      <c r="AQ1149" s="401" t="n">
        <v>49</v>
      </c>
      <c r="AR1149" s="401" t="n">
        <v>156</v>
      </c>
      <c r="AS1149" s="401" t="n">
        <v>147</v>
      </c>
      <c r="AT1149" s="401" t="n">
        <v>95</v>
      </c>
      <c r="AU1149" s="401" t="n">
        <v>103</v>
      </c>
      <c r="AV1149" s="401" t="n">
        <v>2</v>
      </c>
      <c r="AW1149" s="401" t="n">
        <v>76</v>
      </c>
      <c r="AX1149" s="401" t="n">
        <v>211</v>
      </c>
      <c r="AY1149" s="401" t="n">
        <v>88</v>
      </c>
      <c r="AZ1149" s="401" t="n">
        <v>124</v>
      </c>
      <c r="BA1149" s="401" t="n">
        <v>170</v>
      </c>
      <c r="BB1149" s="401" t="n">
        <v>112</v>
      </c>
      <c r="BC1149" s="401" t="n">
        <v>179</v>
      </c>
      <c r="BD1149" s="401" t="n">
        <v>69</v>
      </c>
      <c r="BE1149" s="401" t="n">
        <v>71</v>
      </c>
      <c r="BF1149" s="401" t="n">
        <v>101</v>
      </c>
      <c r="BG1149" s="401" t="n">
        <v>229</v>
      </c>
      <c r="BH1149" s="401" t="n">
        <v>181</v>
      </c>
      <c r="BI1149" s="401" t="n">
        <v>168</v>
      </c>
      <c r="BJ1149" s="401" t="n">
        <v>134</v>
      </c>
      <c r="BK1149" s="401" t="n">
        <v>17</v>
      </c>
      <c r="BL1149" s="401" t="n">
        <v>230</v>
      </c>
      <c r="BM1149" s="401" t="n">
        <v>21</v>
      </c>
      <c r="BN1149" s="401" t="n">
        <v>135</v>
      </c>
      <c r="BO1149" s="401" t="n">
        <v>64</v>
      </c>
      <c r="BP1149" s="401" t="n">
        <v>157</v>
      </c>
      <c r="BQ1149" s="401" t="n">
        <v>201</v>
      </c>
      <c r="BR1149" s="401" t="n">
        <v>53</v>
      </c>
      <c r="BS1149" s="401" t="n">
        <v>199</v>
      </c>
      <c r="BT1149" s="401" t="n">
        <v>45</v>
      </c>
      <c r="BU1149" s="401" t="n">
        <v>127</v>
      </c>
      <c r="BV1149" s="401" t="n">
        <v>100</v>
      </c>
      <c r="BW1149" s="401" t="n">
        <v>63</v>
      </c>
      <c r="BX1149" s="401" t="n">
        <v>19</v>
      </c>
      <c r="BY1149" s="401" t="n">
        <v>80</v>
      </c>
      <c r="BZ1149" s="401" t="n">
        <v>61</v>
      </c>
      <c r="CA1149" s="401" t="n">
        <v>213</v>
      </c>
      <c r="CB1149" s="401" t="n">
        <v>183</v>
      </c>
      <c r="CC1149" s="401" t="n">
        <v>79</v>
      </c>
      <c r="CD1149" s="401" t="n">
        <v>208</v>
      </c>
      <c r="CE1149" s="401" t="n">
        <v>34</v>
      </c>
      <c r="CF1149" s="401" t="n">
        <v>36</v>
      </c>
      <c r="CG1149" s="401" t="n">
        <v>158</v>
      </c>
      <c r="CH1149" s="401" t="n">
        <v>14</v>
      </c>
      <c r="CI1149" s="401" t="n">
        <v>128</v>
      </c>
      <c r="CJ1149" s="401" t="n">
        <v>25</v>
      </c>
      <c r="CK1149" s="401" t="n">
        <v>108</v>
      </c>
      <c r="CL1149" s="401" t="n">
        <v>27</v>
      </c>
      <c r="CM1149" s="401" t="n">
        <v>177</v>
      </c>
      <c r="CN1149" s="401" t="n">
        <v>131</v>
      </c>
      <c r="CO1149" s="401" t="n">
        <v>90</v>
      </c>
      <c r="CP1149" s="401" t="n">
        <v>98</v>
      </c>
      <c r="CQ1149" s="401" t="n">
        <v>225</v>
      </c>
      <c r="CR1149" s="401" t="n">
        <v>219</v>
      </c>
      <c r="CS1149" s="401" t="n">
        <v>164</v>
      </c>
      <c r="CT1149" s="401" t="n">
        <v>207</v>
      </c>
      <c r="CU1149" s="401" t="n">
        <v>176</v>
      </c>
      <c r="CV1149" s="401" t="n">
        <v>221</v>
      </c>
      <c r="CW1149" s="401" t="n">
        <v>18</v>
      </c>
      <c r="CX1149" s="401" t="n">
        <v>136</v>
      </c>
      <c r="CY1149" s="401" t="n">
        <v>209</v>
      </c>
      <c r="CZ1149" s="401" t="n">
        <v>227</v>
      </c>
      <c r="DA1149" s="401" t="n">
        <v>97</v>
      </c>
      <c r="DB1149" s="401" t="n">
        <v>70</v>
      </c>
      <c r="DC1149" s="401" t="n">
        <v>4</v>
      </c>
      <c r="DD1149" s="401" t="n">
        <v>191</v>
      </c>
      <c r="DE1149" s="401" t="n">
        <v>185</v>
      </c>
      <c r="DF1149" s="401" t="n">
        <v>89</v>
      </c>
      <c r="DG1149" s="401" t="n">
        <v>94</v>
      </c>
      <c r="DH1149" s="401" t="n">
        <v>231</v>
      </c>
      <c r="DI1149" s="401" t="n">
        <v>114</v>
      </c>
      <c r="DJ1149" s="401" t="n">
        <v>28</v>
      </c>
      <c r="DK1149" s="401" t="n">
        <v>223</v>
      </c>
      <c r="DL1149" s="401" t="n">
        <v>187</v>
      </c>
      <c r="DM1149" s="401" t="n">
        <v>75</v>
      </c>
      <c r="DN1149" s="401" t="n">
        <v>16</v>
      </c>
      <c r="DO1149" s="401" t="n">
        <v>32</v>
      </c>
      <c r="DP1149" s="401" t="n">
        <v>126</v>
      </c>
      <c r="DQ1149" s="401" t="n">
        <v>210</v>
      </c>
      <c r="DR1149" s="401" t="n">
        <v>184</v>
      </c>
      <c r="DS1149" s="401" t="n">
        <v>82</v>
      </c>
      <c r="DT1149" s="401" t="n">
        <v>148</v>
      </c>
      <c r="DU1149" s="401" t="n">
        <v>122</v>
      </c>
      <c r="DV1149" s="401" t="n">
        <v>110</v>
      </c>
      <c r="DW1149" s="401" t="n">
        <v>93</v>
      </c>
      <c r="DX1149" s="401" t="n">
        <v>120</v>
      </c>
      <c r="DY1149" s="401" t="n">
        <v>78</v>
      </c>
      <c r="DZ1149" s="401" t="n">
        <v>52</v>
      </c>
      <c r="EA1149" s="401" t="n">
        <v>15</v>
      </c>
      <c r="EB1149" s="401" t="n">
        <v>83</v>
      </c>
      <c r="EC1149" s="401" t="n">
        <v>56</v>
      </c>
      <c r="ED1149" s="401" t="n">
        <v>182</v>
      </c>
      <c r="EE1149" s="401" t="n">
        <v>216</v>
      </c>
      <c r="EF1149" s="401" t="n">
        <v>215</v>
      </c>
      <c r="EG1149" s="401" t="n">
        <v>74</v>
      </c>
      <c r="EH1149" s="401" t="n">
        <v>195</v>
      </c>
      <c r="EI1149" s="401" t="n">
        <v>77</v>
      </c>
      <c r="EJ1149" s="401" t="n">
        <v>6</v>
      </c>
      <c r="EK1149" s="401" t="n">
        <v>40</v>
      </c>
      <c r="EL1149" s="401" t="n">
        <v>161</v>
      </c>
      <c r="EM1149" s="401" t="n">
        <v>220</v>
      </c>
      <c r="EN1149" s="401" t="n">
        <v>107</v>
      </c>
      <c r="EO1149" s="401" t="n">
        <v>51</v>
      </c>
      <c r="EP1149" s="401" t="n">
        <v>5</v>
      </c>
      <c r="EQ1149" s="401" t="n">
        <v>99</v>
      </c>
      <c r="ER1149" s="401" t="n">
        <v>92</v>
      </c>
      <c r="ES1149" s="401" t="n">
        <v>151</v>
      </c>
      <c r="ET1149" s="401" t="n">
        <v>146</v>
      </c>
      <c r="EU1149" s="401" t="n">
        <v>24</v>
      </c>
      <c r="EV1149" s="401" t="n">
        <v>163</v>
      </c>
      <c r="EW1149" s="401" t="n">
        <v>172</v>
      </c>
      <c r="EX1149" s="401" t="n">
        <v>212</v>
      </c>
      <c r="EY1149" s="401" t="n">
        <v>96</v>
      </c>
      <c r="EZ1149" s="401" t="n">
        <v>167</v>
      </c>
      <c r="FA1149" s="401" t="n">
        <v>85</v>
      </c>
      <c r="FB1149" s="401" t="n">
        <v>152</v>
      </c>
      <c r="FC1149" s="401" t="n">
        <v>42</v>
      </c>
      <c r="FD1149" s="401" t="n">
        <v>138</v>
      </c>
      <c r="FE1149" s="401" t="n">
        <v>224</v>
      </c>
      <c r="FF1149" s="401" t="n">
        <v>232</v>
      </c>
      <c r="FG1149" s="401" t="n">
        <v>62</v>
      </c>
      <c r="FH1149" s="401" t="n">
        <v>1</v>
      </c>
      <c r="FI1149" s="401" t="n">
        <v>178</v>
      </c>
      <c r="FJ1149" s="401" t="n">
        <v>109</v>
      </c>
      <c r="FK1149" s="401" t="n">
        <v>13</v>
      </c>
      <c r="FL1149" s="401" t="n">
        <v>228</v>
      </c>
      <c r="FM1149" s="401" t="n">
        <v>46</v>
      </c>
      <c r="FN1149" s="401" t="n">
        <v>104</v>
      </c>
      <c r="FO1149" s="401" t="n">
        <v>123</v>
      </c>
      <c r="FP1149" s="401" t="n">
        <v>144</v>
      </c>
      <c r="FQ1149" s="401" t="n">
        <v>189</v>
      </c>
      <c r="FR1149" s="401" t="n">
        <v>8</v>
      </c>
      <c r="FS1149" s="401" t="n">
        <v>218</v>
      </c>
      <c r="FT1149" s="401" t="n">
        <v>217</v>
      </c>
      <c r="FU1149" s="401" t="n">
        <v>203</v>
      </c>
      <c r="FV1149" s="401" t="n">
        <v>150</v>
      </c>
      <c r="FW1149" s="401" t="n">
        <v>198</v>
      </c>
      <c r="FX1149" s="401" t="n">
        <v>153</v>
      </c>
      <c r="FY1149" s="401" t="n">
        <v>35</v>
      </c>
      <c r="FZ1149" s="401" t="n">
        <v>154</v>
      </c>
      <c r="GA1149" s="401" t="n">
        <v>140</v>
      </c>
      <c r="GB1149" s="401" t="n">
        <v>196</v>
      </c>
      <c r="GC1149" s="401" t="n">
        <v>188</v>
      </c>
      <c r="GD1149" s="401" t="n">
        <v>175</v>
      </c>
      <c r="GE1149" s="401" t="n">
        <v>159</v>
      </c>
      <c r="GF1149" s="401" t="n">
        <v>39</v>
      </c>
      <c r="GG1149" s="401" t="n">
        <v>57</v>
      </c>
      <c r="GH1149" s="401" t="n">
        <v>166</v>
      </c>
      <c r="GI1149" s="401" t="n">
        <v>142</v>
      </c>
      <c r="GJ1149" s="401" t="n">
        <v>60</v>
      </c>
      <c r="GK1149" s="401" t="n">
        <v>47</v>
      </c>
      <c r="GL1149" s="401" t="n">
        <v>186</v>
      </c>
      <c r="GM1149" s="401" t="n">
        <v>87</v>
      </c>
      <c r="GN1149" s="401" t="n">
        <v>145</v>
      </c>
      <c r="GO1149" s="401" t="n">
        <v>11</v>
      </c>
      <c r="GP1149" s="401" t="n">
        <v>54</v>
      </c>
      <c r="GQ1149" s="401" t="n">
        <v>192</v>
      </c>
      <c r="GR1149" s="401" t="n">
        <v>116</v>
      </c>
      <c r="GS1149" s="401" t="n">
        <v>105</v>
      </c>
      <c r="GT1149" s="401" t="n">
        <v>155</v>
      </c>
      <c r="GU1149" s="401" t="n">
        <v>65</v>
      </c>
      <c r="GV1149" s="401" t="n">
        <v>206</v>
      </c>
      <c r="GW1149" s="401" t="n">
        <v>149</v>
      </c>
      <c r="GX1149" s="401" t="n">
        <v>194</v>
      </c>
      <c r="GY1149" s="401" t="n">
        <v>55</v>
      </c>
      <c r="GZ1149" s="401" t="n">
        <v>22</v>
      </c>
      <c r="HA1149" s="401" t="n">
        <v>81</v>
      </c>
      <c r="HB1149" s="401" t="n">
        <v>137</v>
      </c>
      <c r="HC1149" s="401" t="n">
        <v>165</v>
      </c>
      <c r="HD1149" s="401" t="n">
        <v>48</v>
      </c>
      <c r="HE1149" s="401" t="n">
        <v>31</v>
      </c>
      <c r="HF1149" s="401" t="n">
        <v>117</v>
      </c>
      <c r="HG1149" s="401" t="n">
        <v>226</v>
      </c>
      <c r="HH1149" s="401" t="n">
        <v>115</v>
      </c>
      <c r="HI1149" s="401" t="n">
        <v>173</v>
      </c>
      <c r="HJ1149" s="401" t="n">
        <v>200</v>
      </c>
      <c r="HK1149" s="401" t="n">
        <v>37</v>
      </c>
      <c r="HL1149" s="401" t="n">
        <v>66</v>
      </c>
      <c r="HM1149" s="401" t="n">
        <v>29</v>
      </c>
      <c r="HN1149" s="401" t="n">
        <v>38</v>
      </c>
      <c r="HO1149" s="401" t="n">
        <v>132</v>
      </c>
      <c r="HP1149" s="401" t="n">
        <v>73</v>
      </c>
      <c r="HQ1149" s="401" t="n">
        <v>68</v>
      </c>
      <c r="HR1149" s="401" t="n">
        <v>30</v>
      </c>
      <c r="HS1149" s="401" t="n">
        <v>41</v>
      </c>
      <c r="HT1149" s="401" t="n">
        <v>102</v>
      </c>
      <c r="HU1149" s="401" t="n">
        <v>111</v>
      </c>
      <c r="HW1149" s="401" t="n">
        <v>202</v>
      </c>
      <c r="HX1149" s="401" t="n">
        <v>214</v>
      </c>
      <c r="HY1149" s="401" t="n">
        <v>180</v>
      </c>
      <c r="HZ1149" s="401" t="n">
        <v>113</v>
      </c>
      <c r="IB1149" s="401" t="n">
        <v>84</v>
      </c>
      <c r="IC1149" s="401" t="n">
        <v>121</v>
      </c>
      <c r="ID1149" s="401" t="n">
        <v>9</v>
      </c>
      <c r="IE1149" s="401" t="n">
        <v>33</v>
      </c>
    </row>
    <row r="1150" customFormat="false" ht="12.75" hidden="false" customHeight="false" outlineLevel="0" collapsed="false">
      <c r="E1150" s="444" t="s">
        <v>227</v>
      </c>
      <c r="F1150" s="401" t="n">
        <v>192</v>
      </c>
      <c r="G1150" s="401" t="n">
        <v>138</v>
      </c>
      <c r="H1150" s="401" t="n">
        <v>64</v>
      </c>
      <c r="I1150" s="401" t="n">
        <v>22</v>
      </c>
      <c r="J1150" s="401" t="n">
        <v>229</v>
      </c>
      <c r="K1150" s="401" t="n">
        <v>34</v>
      </c>
      <c r="L1150" s="401" t="n">
        <v>180</v>
      </c>
      <c r="M1150" s="401" t="n">
        <v>130</v>
      </c>
      <c r="N1150" s="401" t="n">
        <v>18</v>
      </c>
      <c r="O1150" s="401" t="n">
        <v>101</v>
      </c>
      <c r="P1150" s="401" t="n">
        <v>100</v>
      </c>
      <c r="Q1150" s="401" t="n">
        <v>223</v>
      </c>
      <c r="R1150" s="401" t="n">
        <v>77</v>
      </c>
      <c r="S1150" s="401" t="n">
        <v>3</v>
      </c>
      <c r="T1150" s="401" t="n">
        <v>121</v>
      </c>
      <c r="U1150" s="401" t="n">
        <v>28</v>
      </c>
      <c r="V1150" s="401" t="n">
        <v>148</v>
      </c>
      <c r="W1150" s="401" t="n">
        <v>20</v>
      </c>
      <c r="X1150" s="401" t="n">
        <v>215</v>
      </c>
      <c r="Y1150" s="401" t="n">
        <v>14</v>
      </c>
      <c r="Z1150" s="401" t="n">
        <v>8</v>
      </c>
      <c r="AA1150" s="401" t="n">
        <v>96</v>
      </c>
      <c r="AB1150" s="401" t="n">
        <v>109</v>
      </c>
      <c r="AC1150" s="401" t="n">
        <v>47</v>
      </c>
      <c r="AD1150" s="401" t="n">
        <v>92</v>
      </c>
      <c r="AE1150" s="401" t="n">
        <v>153</v>
      </c>
      <c r="AF1150" s="401" t="n">
        <v>35</v>
      </c>
      <c r="AG1150" s="401" t="n">
        <v>112</v>
      </c>
      <c r="AH1150" s="401" t="n">
        <v>187</v>
      </c>
      <c r="AI1150" s="401" t="n">
        <v>72</v>
      </c>
      <c r="AJ1150" s="401" t="n">
        <v>129</v>
      </c>
      <c r="AK1150" s="401" t="n">
        <v>108</v>
      </c>
      <c r="AL1150" s="401" t="n">
        <v>219</v>
      </c>
      <c r="AM1150" s="401" t="n">
        <v>165</v>
      </c>
      <c r="AN1150" s="401" t="n">
        <v>224</v>
      </c>
      <c r="AO1150" s="401" t="n">
        <v>60</v>
      </c>
      <c r="AP1150" s="401" t="n">
        <v>113</v>
      </c>
      <c r="AQ1150" s="401" t="n">
        <v>42</v>
      </c>
      <c r="AR1150" s="401" t="n">
        <v>88</v>
      </c>
      <c r="AS1150" s="401" t="n">
        <v>201</v>
      </c>
      <c r="AT1150" s="401" t="n">
        <v>49</v>
      </c>
      <c r="AU1150" s="401" t="n">
        <v>218</v>
      </c>
      <c r="AV1150" s="401" t="n">
        <v>122</v>
      </c>
      <c r="AW1150" s="401" t="n">
        <v>103</v>
      </c>
      <c r="AX1150" s="401" t="n">
        <v>168</v>
      </c>
      <c r="AY1150" s="401" t="n">
        <v>33</v>
      </c>
      <c r="AZ1150" s="401" t="n">
        <v>115</v>
      </c>
      <c r="BA1150" s="401" t="n">
        <v>164</v>
      </c>
      <c r="BB1150" s="401" t="n">
        <v>128</v>
      </c>
      <c r="BC1150" s="401" t="n">
        <v>93</v>
      </c>
      <c r="BD1150" s="401" t="n">
        <v>50</v>
      </c>
      <c r="BE1150" s="401" t="n">
        <v>160</v>
      </c>
      <c r="BF1150" s="401" t="n">
        <v>210</v>
      </c>
      <c r="BG1150" s="401" t="n">
        <v>2</v>
      </c>
      <c r="BH1150" s="401" t="n">
        <v>83</v>
      </c>
      <c r="BI1150" s="401" t="n">
        <v>220</v>
      </c>
      <c r="BJ1150" s="401" t="n">
        <v>196</v>
      </c>
      <c r="BK1150" s="401" t="n">
        <v>55</v>
      </c>
      <c r="BL1150" s="401" t="n">
        <v>163</v>
      </c>
      <c r="BM1150" s="401" t="n">
        <v>79</v>
      </c>
      <c r="BN1150" s="401" t="n">
        <v>139</v>
      </c>
      <c r="BO1150" s="401" t="n">
        <v>44</v>
      </c>
      <c r="BP1150" s="401" t="n">
        <v>74</v>
      </c>
      <c r="BQ1150" s="401" t="n">
        <v>5</v>
      </c>
      <c r="BR1150" s="401" t="n">
        <v>171</v>
      </c>
      <c r="BS1150" s="401" t="n">
        <v>120</v>
      </c>
      <c r="BT1150" s="401" t="n">
        <v>204</v>
      </c>
      <c r="BU1150" s="401" t="n">
        <v>105</v>
      </c>
      <c r="BV1150" s="401" t="n">
        <v>145</v>
      </c>
      <c r="BW1150" s="401" t="n">
        <v>43</v>
      </c>
      <c r="BX1150" s="401" t="n">
        <v>32</v>
      </c>
      <c r="BY1150" s="401" t="n">
        <v>186</v>
      </c>
      <c r="BZ1150" s="401" t="n">
        <v>182</v>
      </c>
      <c r="CA1150" s="401" t="n">
        <v>62</v>
      </c>
      <c r="CB1150" s="401" t="n">
        <v>91</v>
      </c>
      <c r="CC1150" s="401" t="n">
        <v>80</v>
      </c>
      <c r="CD1150" s="401" t="n">
        <v>25</v>
      </c>
      <c r="CE1150" s="401" t="n">
        <v>154</v>
      </c>
      <c r="CF1150" s="401" t="n">
        <v>181</v>
      </c>
      <c r="CG1150" s="401" t="n">
        <v>131</v>
      </c>
      <c r="CH1150" s="401" t="n">
        <v>78</v>
      </c>
      <c r="CI1150" s="401" t="n">
        <v>178</v>
      </c>
      <c r="CJ1150" s="401" t="n">
        <v>199</v>
      </c>
      <c r="CK1150" s="401" t="n">
        <v>123</v>
      </c>
      <c r="CL1150" s="401" t="n">
        <v>99</v>
      </c>
      <c r="CM1150" s="401" t="n">
        <v>149</v>
      </c>
      <c r="CN1150" s="401" t="n">
        <v>200</v>
      </c>
      <c r="CO1150" s="401" t="n">
        <v>211</v>
      </c>
      <c r="CP1150" s="401" t="n">
        <v>16</v>
      </c>
      <c r="CQ1150" s="401" t="n">
        <v>136</v>
      </c>
      <c r="CR1150" s="401" t="n">
        <v>124</v>
      </c>
      <c r="CS1150" s="401" t="n">
        <v>116</v>
      </c>
      <c r="CT1150" s="401" t="n">
        <v>52</v>
      </c>
      <c r="CU1150" s="401" t="n">
        <v>162</v>
      </c>
      <c r="CV1150" s="401" t="n">
        <v>202</v>
      </c>
      <c r="CW1150" s="401" t="n">
        <v>150</v>
      </c>
      <c r="CX1150" s="401" t="n">
        <v>140</v>
      </c>
      <c r="CY1150" s="401" t="n">
        <v>117</v>
      </c>
      <c r="CZ1150" s="401" t="n">
        <v>231</v>
      </c>
      <c r="DA1150" s="401" t="n">
        <v>29</v>
      </c>
      <c r="DB1150" s="401" t="n">
        <v>159</v>
      </c>
      <c r="DC1150" s="401" t="n">
        <v>198</v>
      </c>
      <c r="DD1150" s="401" t="n">
        <v>66</v>
      </c>
      <c r="DE1150" s="401" t="n">
        <v>135</v>
      </c>
      <c r="DF1150" s="401" t="n">
        <v>56</v>
      </c>
      <c r="DG1150" s="401" t="n">
        <v>10</v>
      </c>
      <c r="DH1150" s="401" t="n">
        <v>189</v>
      </c>
      <c r="DI1150" s="401" t="n">
        <v>212</v>
      </c>
      <c r="DJ1150" s="401" t="n">
        <v>173</v>
      </c>
      <c r="DK1150" s="401" t="n">
        <v>156</v>
      </c>
      <c r="DL1150" s="401" t="n">
        <v>57</v>
      </c>
      <c r="DM1150" s="401" t="n">
        <v>36</v>
      </c>
      <c r="DN1150" s="401" t="n">
        <v>184</v>
      </c>
      <c r="DO1150" s="401" t="n">
        <v>71</v>
      </c>
      <c r="DP1150" s="401" t="n">
        <v>81</v>
      </c>
      <c r="DQ1150" s="401" t="n">
        <v>59</v>
      </c>
      <c r="DR1150" s="401" t="n">
        <v>206</v>
      </c>
      <c r="DS1150" s="401" t="n">
        <v>232</v>
      </c>
      <c r="DT1150" s="401" t="n">
        <v>21</v>
      </c>
      <c r="DU1150" s="401" t="n">
        <v>46</v>
      </c>
      <c r="DV1150" s="401" t="n">
        <v>87</v>
      </c>
      <c r="DW1150" s="401" t="n">
        <v>195</v>
      </c>
      <c r="DX1150" s="401" t="n">
        <v>221</v>
      </c>
      <c r="DY1150" s="401" t="n">
        <v>12</v>
      </c>
      <c r="DZ1150" s="401" t="n">
        <v>84</v>
      </c>
      <c r="EA1150" s="401" t="n">
        <v>185</v>
      </c>
      <c r="EB1150" s="401" t="n">
        <v>104</v>
      </c>
      <c r="EC1150" s="401" t="n">
        <v>67</v>
      </c>
      <c r="ED1150" s="401" t="n">
        <v>26</v>
      </c>
      <c r="EE1150" s="401" t="n">
        <v>176</v>
      </c>
      <c r="EF1150" s="401" t="n">
        <v>179</v>
      </c>
      <c r="EG1150" s="401" t="n">
        <v>61</v>
      </c>
      <c r="EH1150" s="401" t="n">
        <v>7</v>
      </c>
      <c r="EI1150" s="401" t="n">
        <v>127</v>
      </c>
      <c r="EJ1150" s="401" t="n">
        <v>37</v>
      </c>
      <c r="EK1150" s="401" t="n">
        <v>118</v>
      </c>
      <c r="EL1150" s="401" t="n">
        <v>183</v>
      </c>
      <c r="EM1150" s="401" t="n">
        <v>75</v>
      </c>
      <c r="EN1150" s="401" t="n">
        <v>15</v>
      </c>
      <c r="EO1150" s="401" t="n">
        <v>191</v>
      </c>
      <c r="EP1150" s="401" t="n">
        <v>9</v>
      </c>
      <c r="EQ1150" s="401" t="n">
        <v>54</v>
      </c>
      <c r="ER1150" s="401" t="n">
        <v>214</v>
      </c>
      <c r="ES1150" s="401" t="n">
        <v>172</v>
      </c>
      <c r="ET1150" s="401" t="n">
        <v>76</v>
      </c>
      <c r="EU1150" s="401" t="n">
        <v>213</v>
      </c>
      <c r="EV1150" s="401" t="n">
        <v>125</v>
      </c>
      <c r="EW1150" s="401" t="n">
        <v>147</v>
      </c>
      <c r="EX1150" s="401" t="n">
        <v>177</v>
      </c>
      <c r="EY1150" s="401" t="n">
        <v>41</v>
      </c>
      <c r="EZ1150" s="401" t="n">
        <v>90</v>
      </c>
      <c r="FA1150" s="401" t="n">
        <v>170</v>
      </c>
      <c r="FB1150" s="401" t="n">
        <v>45</v>
      </c>
      <c r="FC1150" s="401" t="n">
        <v>137</v>
      </c>
      <c r="FD1150" s="401" t="n">
        <v>119</v>
      </c>
      <c r="FE1150" s="401" t="n">
        <v>155</v>
      </c>
      <c r="FF1150" s="401" t="n">
        <v>194</v>
      </c>
      <c r="FG1150" s="401" t="n">
        <v>95</v>
      </c>
      <c r="FH1150" s="401" t="n">
        <v>11</v>
      </c>
      <c r="FI1150" s="401" t="n">
        <v>217</v>
      </c>
      <c r="FJ1150" s="401" t="n">
        <v>226</v>
      </c>
      <c r="FK1150" s="401" t="n">
        <v>158</v>
      </c>
      <c r="FL1150" s="401" t="n">
        <v>94</v>
      </c>
      <c r="FM1150" s="401" t="n">
        <v>166</v>
      </c>
      <c r="FN1150" s="401" t="n">
        <v>193</v>
      </c>
      <c r="FO1150" s="401" t="n">
        <v>205</v>
      </c>
      <c r="FP1150" s="401" t="n">
        <v>58</v>
      </c>
      <c r="FQ1150" s="401" t="n">
        <v>30</v>
      </c>
      <c r="FR1150" s="401" t="n">
        <v>225</v>
      </c>
      <c r="FS1150" s="401" t="n">
        <v>157</v>
      </c>
      <c r="FT1150" s="401" t="n">
        <v>190</v>
      </c>
      <c r="FU1150" s="401" t="n">
        <v>65</v>
      </c>
      <c r="FV1150" s="401" t="n">
        <v>24</v>
      </c>
      <c r="FW1150" s="401" t="n">
        <v>208</v>
      </c>
      <c r="FX1150" s="401" t="n">
        <v>111</v>
      </c>
      <c r="FY1150" s="401" t="n">
        <v>222</v>
      </c>
      <c r="FZ1150" s="401" t="n">
        <v>126</v>
      </c>
      <c r="GA1150" s="401" t="n">
        <v>175</v>
      </c>
      <c r="GB1150" s="401" t="n">
        <v>132</v>
      </c>
      <c r="GC1150" s="401" t="n">
        <v>17</v>
      </c>
      <c r="GD1150" s="401" t="n">
        <v>114</v>
      </c>
      <c r="GE1150" s="401" t="n">
        <v>146</v>
      </c>
      <c r="GF1150" s="401" t="n">
        <v>107</v>
      </c>
      <c r="GG1150" s="401" t="n">
        <v>207</v>
      </c>
      <c r="GH1150" s="401" t="n">
        <v>174</v>
      </c>
      <c r="GI1150" s="401" t="n">
        <v>188</v>
      </c>
      <c r="GJ1150" s="401" t="n">
        <v>110</v>
      </c>
      <c r="GK1150" s="401" t="n">
        <v>27</v>
      </c>
      <c r="GL1150" s="401" t="n">
        <v>102</v>
      </c>
      <c r="GM1150" s="401" t="n">
        <v>169</v>
      </c>
      <c r="GN1150" s="401" t="n">
        <v>230</v>
      </c>
      <c r="GO1150" s="401" t="n">
        <v>39</v>
      </c>
      <c r="GP1150" s="401" t="n">
        <v>69</v>
      </c>
      <c r="GQ1150" s="401" t="n">
        <v>203</v>
      </c>
      <c r="GR1150" s="401" t="n">
        <v>151</v>
      </c>
      <c r="GS1150" s="401" t="n">
        <v>4</v>
      </c>
      <c r="GT1150" s="401" t="n">
        <v>86</v>
      </c>
      <c r="GU1150" s="401" t="n">
        <v>85</v>
      </c>
      <c r="GV1150" s="401" t="n">
        <v>161</v>
      </c>
      <c r="GW1150" s="401" t="n">
        <v>143</v>
      </c>
      <c r="GX1150" s="401" t="n">
        <v>82</v>
      </c>
      <c r="GY1150" s="401" t="n">
        <v>51</v>
      </c>
      <c r="GZ1150" s="401" t="n">
        <v>144</v>
      </c>
      <c r="HA1150" s="401" t="n">
        <v>106</v>
      </c>
      <c r="HB1150" s="401" t="n">
        <v>38</v>
      </c>
      <c r="HC1150" s="401" t="n">
        <v>227</v>
      </c>
      <c r="HD1150" s="401" t="n">
        <v>68</v>
      </c>
      <c r="HE1150" s="401" t="n">
        <v>6</v>
      </c>
      <c r="HF1150" s="401" t="n">
        <v>167</v>
      </c>
      <c r="HG1150" s="401" t="n">
        <v>197</v>
      </c>
      <c r="HH1150" s="401" t="n">
        <v>23</v>
      </c>
      <c r="HI1150" s="401" t="n">
        <v>63</v>
      </c>
      <c r="HJ1150" s="401" t="n">
        <v>19</v>
      </c>
      <c r="HK1150" s="401" t="n">
        <v>70</v>
      </c>
      <c r="HL1150" s="401" t="n">
        <v>13</v>
      </c>
      <c r="HM1150" s="401" t="n">
        <v>134</v>
      </c>
      <c r="HN1150" s="401" t="n">
        <v>228</v>
      </c>
      <c r="HO1150" s="401" t="n">
        <v>97</v>
      </c>
      <c r="HP1150" s="401" t="n">
        <v>142</v>
      </c>
      <c r="HQ1150" s="401" t="n">
        <v>48</v>
      </c>
      <c r="HR1150" s="401" t="n">
        <v>133</v>
      </c>
      <c r="HS1150" s="401" t="n">
        <v>98</v>
      </c>
      <c r="HT1150" s="401" t="n">
        <v>216</v>
      </c>
      <c r="HU1150" s="401" t="n">
        <v>31</v>
      </c>
      <c r="HW1150" s="401" t="n">
        <v>89</v>
      </c>
      <c r="HX1150" s="401" t="n">
        <v>73</v>
      </c>
      <c r="HY1150" s="401" t="n">
        <v>1</v>
      </c>
      <c r="HZ1150" s="401" t="n">
        <v>152</v>
      </c>
      <c r="IB1150" s="401" t="n">
        <v>53</v>
      </c>
      <c r="IC1150" s="401" t="n">
        <v>209</v>
      </c>
      <c r="ID1150" s="401" t="n">
        <v>40</v>
      </c>
      <c r="IE1150" s="401" t="n">
        <v>141</v>
      </c>
    </row>
    <row r="1152" customFormat="false" ht="12.75" hidden="false" customHeight="false" outlineLevel="0" collapsed="false">
      <c r="D1152" s="204" t="n">
        <v>233</v>
      </c>
      <c r="E1152" s="204" t="s">
        <v>250</v>
      </c>
    </row>
    <row r="1153" customFormat="false" ht="12.75" hidden="false" customHeight="false" outlineLevel="0" collapsed="false">
      <c r="E1153" s="444" t="s">
        <v>198</v>
      </c>
      <c r="F1153" s="401" t="n">
        <v>1</v>
      </c>
      <c r="G1153" s="401" t="n">
        <v>2</v>
      </c>
      <c r="H1153" s="401" t="n">
        <v>3</v>
      </c>
      <c r="I1153" s="401" t="n">
        <v>4</v>
      </c>
      <c r="J1153" s="401" t="n">
        <v>5</v>
      </c>
      <c r="K1153" s="401" t="n">
        <v>6</v>
      </c>
      <c r="L1153" s="401" t="n">
        <v>7</v>
      </c>
      <c r="M1153" s="401" t="n">
        <v>8</v>
      </c>
      <c r="N1153" s="401" t="n">
        <v>9</v>
      </c>
      <c r="O1153" s="401" t="n">
        <v>10</v>
      </c>
      <c r="P1153" s="401" t="n">
        <v>11</v>
      </c>
      <c r="Q1153" s="401" t="n">
        <v>12</v>
      </c>
      <c r="R1153" s="401" t="n">
        <v>13</v>
      </c>
      <c r="S1153" s="401" t="n">
        <v>14</v>
      </c>
      <c r="T1153" s="401" t="n">
        <v>15</v>
      </c>
      <c r="U1153" s="401" t="n">
        <v>16</v>
      </c>
      <c r="V1153" s="401" t="n">
        <v>17</v>
      </c>
      <c r="W1153" s="401" t="n">
        <v>18</v>
      </c>
      <c r="X1153" s="401" t="n">
        <v>19</v>
      </c>
      <c r="Y1153" s="401" t="n">
        <v>20</v>
      </c>
      <c r="Z1153" s="401" t="n">
        <v>21</v>
      </c>
      <c r="AA1153" s="401" t="n">
        <v>22</v>
      </c>
      <c r="AB1153" s="401" t="n">
        <v>23</v>
      </c>
      <c r="AC1153" s="401" t="n">
        <v>24</v>
      </c>
      <c r="AD1153" s="401" t="n">
        <v>25</v>
      </c>
      <c r="AE1153" s="401" t="n">
        <v>26</v>
      </c>
      <c r="AF1153" s="401" t="n">
        <v>27</v>
      </c>
      <c r="AG1153" s="401" t="n">
        <v>28</v>
      </c>
      <c r="AH1153" s="401" t="n">
        <v>29</v>
      </c>
      <c r="AI1153" s="401" t="n">
        <v>30</v>
      </c>
      <c r="AJ1153" s="401" t="n">
        <v>31</v>
      </c>
      <c r="AK1153" s="401" t="n">
        <v>32</v>
      </c>
      <c r="AL1153" s="401" t="n">
        <v>33</v>
      </c>
      <c r="AM1153" s="401" t="n">
        <v>34</v>
      </c>
      <c r="AN1153" s="401" t="n">
        <v>35</v>
      </c>
      <c r="AO1153" s="401" t="n">
        <v>36</v>
      </c>
      <c r="AP1153" s="401" t="n">
        <v>37</v>
      </c>
      <c r="AQ1153" s="401" t="n">
        <v>38</v>
      </c>
      <c r="AR1153" s="401" t="n">
        <v>39</v>
      </c>
      <c r="AS1153" s="401" t="n">
        <v>40</v>
      </c>
      <c r="AT1153" s="401" t="n">
        <v>41</v>
      </c>
      <c r="AU1153" s="401" t="n">
        <v>42</v>
      </c>
      <c r="AV1153" s="401" t="n">
        <v>43</v>
      </c>
      <c r="AW1153" s="401" t="n">
        <v>44</v>
      </c>
      <c r="AX1153" s="401" t="n">
        <v>45</v>
      </c>
      <c r="AY1153" s="401" t="n">
        <v>46</v>
      </c>
      <c r="AZ1153" s="401" t="n">
        <v>47</v>
      </c>
      <c r="BA1153" s="401" t="n">
        <v>48</v>
      </c>
      <c r="BB1153" s="401" t="n">
        <v>49</v>
      </c>
      <c r="BC1153" s="401" t="n">
        <v>50</v>
      </c>
      <c r="BD1153" s="401" t="n">
        <v>51</v>
      </c>
      <c r="BE1153" s="401" t="n">
        <v>52</v>
      </c>
      <c r="BF1153" s="401" t="n">
        <v>53</v>
      </c>
      <c r="BG1153" s="401" t="n">
        <v>54</v>
      </c>
      <c r="BH1153" s="401" t="n">
        <v>55</v>
      </c>
      <c r="BI1153" s="401" t="n">
        <v>56</v>
      </c>
      <c r="BJ1153" s="401" t="n">
        <v>57</v>
      </c>
      <c r="BK1153" s="401" t="n">
        <v>58</v>
      </c>
      <c r="BL1153" s="401" t="n">
        <v>59</v>
      </c>
      <c r="BM1153" s="401" t="n">
        <v>60</v>
      </c>
      <c r="BN1153" s="401" t="n">
        <v>61</v>
      </c>
      <c r="BO1153" s="401" t="n">
        <v>62</v>
      </c>
      <c r="BP1153" s="401" t="n">
        <v>63</v>
      </c>
      <c r="BQ1153" s="401" t="n">
        <v>64</v>
      </c>
      <c r="BR1153" s="401" t="n">
        <v>65</v>
      </c>
      <c r="BS1153" s="401" t="n">
        <v>66</v>
      </c>
      <c r="BT1153" s="401" t="n">
        <v>67</v>
      </c>
      <c r="BU1153" s="401" t="n">
        <v>68</v>
      </c>
      <c r="BV1153" s="401" t="n">
        <v>69</v>
      </c>
      <c r="BW1153" s="401" t="n">
        <v>70</v>
      </c>
      <c r="BX1153" s="401" t="n">
        <v>71</v>
      </c>
      <c r="BY1153" s="401" t="n">
        <v>72</v>
      </c>
      <c r="BZ1153" s="401" t="n">
        <v>73</v>
      </c>
      <c r="CA1153" s="401" t="n">
        <v>74</v>
      </c>
      <c r="CB1153" s="401" t="n">
        <v>75</v>
      </c>
      <c r="CC1153" s="401" t="n">
        <v>76</v>
      </c>
      <c r="CD1153" s="401" t="n">
        <v>77</v>
      </c>
      <c r="CE1153" s="401" t="n">
        <v>78</v>
      </c>
      <c r="CF1153" s="401" t="n">
        <v>79</v>
      </c>
      <c r="CG1153" s="401" t="n">
        <v>80</v>
      </c>
      <c r="CH1153" s="401" t="n">
        <v>81</v>
      </c>
      <c r="CI1153" s="401" t="n">
        <v>82</v>
      </c>
      <c r="CJ1153" s="401" t="n">
        <v>83</v>
      </c>
      <c r="CK1153" s="401" t="n">
        <v>84</v>
      </c>
      <c r="CL1153" s="401" t="n">
        <v>85</v>
      </c>
      <c r="CM1153" s="401" t="n">
        <v>86</v>
      </c>
      <c r="CN1153" s="401" t="n">
        <v>87</v>
      </c>
      <c r="CO1153" s="401" t="n">
        <v>88</v>
      </c>
      <c r="CP1153" s="401" t="n">
        <v>89</v>
      </c>
      <c r="CQ1153" s="401" t="n">
        <v>90</v>
      </c>
      <c r="CR1153" s="401" t="n">
        <v>91</v>
      </c>
      <c r="CS1153" s="401" t="n">
        <v>92</v>
      </c>
      <c r="CT1153" s="401" t="n">
        <v>93</v>
      </c>
      <c r="CU1153" s="401" t="n">
        <v>94</v>
      </c>
      <c r="CV1153" s="401" t="n">
        <v>95</v>
      </c>
      <c r="CW1153" s="401" t="n">
        <v>96</v>
      </c>
      <c r="CX1153" s="401" t="n">
        <v>97</v>
      </c>
      <c r="CY1153" s="401" t="n">
        <v>98</v>
      </c>
      <c r="CZ1153" s="401" t="n">
        <v>99</v>
      </c>
      <c r="DA1153" s="401" t="n">
        <v>100</v>
      </c>
      <c r="DB1153" s="401" t="n">
        <v>101</v>
      </c>
      <c r="DC1153" s="401" t="n">
        <v>102</v>
      </c>
      <c r="DD1153" s="401" t="n">
        <v>103</v>
      </c>
      <c r="DE1153" s="401" t="n">
        <v>104</v>
      </c>
      <c r="DF1153" s="401" t="n">
        <v>105</v>
      </c>
      <c r="DG1153" s="401" t="n">
        <v>106</v>
      </c>
      <c r="DH1153" s="401" t="n">
        <v>107</v>
      </c>
      <c r="DI1153" s="401" t="n">
        <v>108</v>
      </c>
      <c r="DJ1153" s="401" t="n">
        <v>109</v>
      </c>
      <c r="DK1153" s="401" t="n">
        <v>110</v>
      </c>
      <c r="DL1153" s="401" t="n">
        <v>111</v>
      </c>
      <c r="DM1153" s="401" t="n">
        <v>112</v>
      </c>
      <c r="DN1153" s="401" t="n">
        <v>113</v>
      </c>
      <c r="DO1153" s="401" t="n">
        <v>114</v>
      </c>
      <c r="DP1153" s="401" t="n">
        <v>115</v>
      </c>
      <c r="DQ1153" s="401" t="n">
        <v>116</v>
      </c>
      <c r="DR1153" s="401" t="n">
        <v>117</v>
      </c>
      <c r="DS1153" s="401" t="n">
        <v>118</v>
      </c>
      <c r="DT1153" s="401" t="n">
        <v>119</v>
      </c>
      <c r="DU1153" s="401" t="n">
        <v>120</v>
      </c>
      <c r="DV1153" s="401" t="n">
        <v>121</v>
      </c>
      <c r="DW1153" s="401" t="n">
        <v>122</v>
      </c>
      <c r="DX1153" s="401" t="n">
        <v>123</v>
      </c>
      <c r="DY1153" s="401" t="n">
        <v>124</v>
      </c>
      <c r="DZ1153" s="401" t="n">
        <v>125</v>
      </c>
      <c r="EA1153" s="401" t="n">
        <v>126</v>
      </c>
      <c r="EB1153" s="401" t="n">
        <v>127</v>
      </c>
      <c r="EC1153" s="401" t="n">
        <v>128</v>
      </c>
      <c r="ED1153" s="401" t="n">
        <v>129</v>
      </c>
      <c r="EE1153" s="401" t="n">
        <v>130</v>
      </c>
      <c r="EF1153" s="401" t="n">
        <v>131</v>
      </c>
      <c r="EG1153" s="401" t="n">
        <v>132</v>
      </c>
      <c r="EH1153" s="401" t="n">
        <v>133</v>
      </c>
      <c r="EI1153" s="401" t="n">
        <v>134</v>
      </c>
      <c r="EJ1153" s="401" t="n">
        <v>135</v>
      </c>
      <c r="EK1153" s="401" t="n">
        <v>136</v>
      </c>
      <c r="EL1153" s="401" t="n">
        <v>137</v>
      </c>
      <c r="EM1153" s="401" t="n">
        <v>138</v>
      </c>
      <c r="EN1153" s="401" t="n">
        <v>139</v>
      </c>
      <c r="EO1153" s="401" t="n">
        <v>140</v>
      </c>
      <c r="EP1153" s="401" t="n">
        <v>141</v>
      </c>
      <c r="EQ1153" s="401" t="n">
        <v>142</v>
      </c>
      <c r="ER1153" s="401" t="n">
        <v>143</v>
      </c>
      <c r="ES1153" s="401" t="n">
        <v>144</v>
      </c>
      <c r="ET1153" s="401" t="n">
        <v>145</v>
      </c>
      <c r="EU1153" s="401" t="n">
        <v>146</v>
      </c>
      <c r="EV1153" s="401" t="n">
        <v>147</v>
      </c>
      <c r="EW1153" s="401" t="n">
        <v>148</v>
      </c>
      <c r="EX1153" s="401" t="n">
        <v>149</v>
      </c>
      <c r="EY1153" s="401" t="n">
        <v>150</v>
      </c>
      <c r="EZ1153" s="401" t="n">
        <v>151</v>
      </c>
      <c r="FA1153" s="401" t="n">
        <v>152</v>
      </c>
      <c r="FB1153" s="401" t="n">
        <v>153</v>
      </c>
      <c r="FC1153" s="401" t="n">
        <v>154</v>
      </c>
      <c r="FD1153" s="401" t="n">
        <v>155</v>
      </c>
      <c r="FE1153" s="401" t="n">
        <v>156</v>
      </c>
      <c r="FF1153" s="401" t="n">
        <v>157</v>
      </c>
      <c r="FG1153" s="401" t="n">
        <v>158</v>
      </c>
      <c r="FH1153" s="401" t="n">
        <v>159</v>
      </c>
      <c r="FI1153" s="401" t="n">
        <v>160</v>
      </c>
      <c r="FJ1153" s="401" t="n">
        <v>161</v>
      </c>
      <c r="FK1153" s="401" t="n">
        <v>162</v>
      </c>
      <c r="FL1153" s="401" t="n">
        <v>163</v>
      </c>
      <c r="FM1153" s="401" t="n">
        <v>164</v>
      </c>
      <c r="FN1153" s="401" t="n">
        <v>165</v>
      </c>
      <c r="FO1153" s="401" t="n">
        <v>166</v>
      </c>
      <c r="FP1153" s="401" t="n">
        <v>167</v>
      </c>
      <c r="FQ1153" s="401" t="n">
        <v>168</v>
      </c>
      <c r="FR1153" s="401" t="n">
        <v>169</v>
      </c>
      <c r="FS1153" s="401" t="n">
        <v>170</v>
      </c>
      <c r="FT1153" s="401" t="n">
        <v>171</v>
      </c>
      <c r="FU1153" s="401" t="n">
        <v>172</v>
      </c>
      <c r="FV1153" s="401" t="n">
        <v>173</v>
      </c>
      <c r="FW1153" s="401" t="n">
        <v>174</v>
      </c>
      <c r="FX1153" s="401" t="n">
        <v>175</v>
      </c>
      <c r="FY1153" s="401" t="n">
        <v>176</v>
      </c>
      <c r="FZ1153" s="401" t="n">
        <v>177</v>
      </c>
      <c r="GA1153" s="401" t="n">
        <v>178</v>
      </c>
      <c r="GB1153" s="401" t="n">
        <v>179</v>
      </c>
      <c r="GC1153" s="401" t="n">
        <v>180</v>
      </c>
      <c r="GD1153" s="401" t="n">
        <v>181</v>
      </c>
      <c r="GE1153" s="401" t="n">
        <v>182</v>
      </c>
      <c r="GF1153" s="401" t="n">
        <v>183</v>
      </c>
      <c r="GG1153" s="401" t="n">
        <v>184</v>
      </c>
      <c r="GH1153" s="401" t="n">
        <v>185</v>
      </c>
      <c r="GI1153" s="401" t="n">
        <v>186</v>
      </c>
      <c r="GJ1153" s="401" t="n">
        <v>187</v>
      </c>
      <c r="GK1153" s="401" t="n">
        <v>188</v>
      </c>
      <c r="GL1153" s="401" t="n">
        <v>189</v>
      </c>
      <c r="GM1153" s="401" t="n">
        <v>190</v>
      </c>
      <c r="GN1153" s="401" t="n">
        <v>191</v>
      </c>
      <c r="GO1153" s="401" t="n">
        <v>192</v>
      </c>
      <c r="GP1153" s="401" t="n">
        <v>193</v>
      </c>
      <c r="GQ1153" s="401" t="n">
        <v>194</v>
      </c>
      <c r="GR1153" s="401" t="n">
        <v>195</v>
      </c>
      <c r="GS1153" s="401" t="n">
        <v>196</v>
      </c>
      <c r="GT1153" s="401" t="n">
        <v>197</v>
      </c>
      <c r="GU1153" s="401" t="n">
        <v>198</v>
      </c>
      <c r="GV1153" s="401" t="n">
        <v>199</v>
      </c>
      <c r="GW1153" s="401" t="n">
        <v>200</v>
      </c>
      <c r="GX1153" s="401" t="n">
        <v>201</v>
      </c>
      <c r="GY1153" s="401" t="n">
        <v>202</v>
      </c>
      <c r="GZ1153" s="401" t="n">
        <v>203</v>
      </c>
      <c r="HA1153" s="401" t="n">
        <v>204</v>
      </c>
      <c r="HB1153" s="401" t="n">
        <v>205</v>
      </c>
      <c r="HC1153" s="401" t="n">
        <v>206</v>
      </c>
      <c r="HD1153" s="401" t="n">
        <v>207</v>
      </c>
      <c r="HE1153" s="401" t="n">
        <v>208</v>
      </c>
      <c r="HF1153" s="401" t="n">
        <v>209</v>
      </c>
      <c r="HG1153" s="401" t="n">
        <v>210</v>
      </c>
      <c r="HH1153" s="401" t="n">
        <v>211</v>
      </c>
      <c r="HI1153" s="401" t="n">
        <v>212</v>
      </c>
      <c r="HJ1153" s="401" t="n">
        <v>213</v>
      </c>
      <c r="HK1153" s="401" t="n">
        <v>214</v>
      </c>
      <c r="HL1153" s="401" t="n">
        <v>215</v>
      </c>
      <c r="HM1153" s="401" t="n">
        <v>216</v>
      </c>
      <c r="HN1153" s="401" t="n">
        <v>217</v>
      </c>
      <c r="HO1153" s="401" t="n">
        <v>218</v>
      </c>
      <c r="HP1153" s="401" t="n">
        <v>219</v>
      </c>
      <c r="HQ1153" s="401" t="n">
        <v>220</v>
      </c>
      <c r="HR1153" s="401" t="n">
        <v>221</v>
      </c>
      <c r="HS1153" s="401" t="n">
        <v>222</v>
      </c>
      <c r="HT1153" s="401" t="n">
        <v>223</v>
      </c>
      <c r="HU1153" s="401" t="n">
        <v>224</v>
      </c>
      <c r="HV1153" s="401" t="n">
        <v>225</v>
      </c>
      <c r="HW1153" s="401" t="n">
        <v>226</v>
      </c>
      <c r="HX1153" s="401" t="n">
        <v>227</v>
      </c>
      <c r="HY1153" s="401" t="n">
        <v>228</v>
      </c>
      <c r="HZ1153" s="401" t="n">
        <v>229</v>
      </c>
      <c r="IB1153" s="401" t="n">
        <v>230</v>
      </c>
      <c r="IC1153" s="401" t="n">
        <v>231</v>
      </c>
      <c r="ID1153" s="401" t="n">
        <v>232</v>
      </c>
      <c r="IE1153" s="401" t="n">
        <v>233</v>
      </c>
    </row>
    <row r="1154" customFormat="false" ht="12.75" hidden="false" customHeight="false" outlineLevel="0" collapsed="false">
      <c r="E1154" s="444" t="s">
        <v>225</v>
      </c>
      <c r="F1154" s="401" t="n">
        <v>215</v>
      </c>
      <c r="G1154" s="401" t="n">
        <v>76</v>
      </c>
      <c r="H1154" s="401" t="n">
        <v>46</v>
      </c>
      <c r="I1154" s="401" t="n">
        <v>113</v>
      </c>
      <c r="J1154" s="401" t="n">
        <v>2</v>
      </c>
      <c r="K1154" s="401" t="n">
        <v>33</v>
      </c>
      <c r="L1154" s="401" t="n">
        <v>90</v>
      </c>
      <c r="M1154" s="401" t="n">
        <v>214</v>
      </c>
      <c r="N1154" s="401" t="n">
        <v>77</v>
      </c>
      <c r="O1154" s="401" t="n">
        <v>11</v>
      </c>
      <c r="P1154" s="401" t="n">
        <v>125</v>
      </c>
      <c r="Q1154" s="401" t="n">
        <v>156</v>
      </c>
      <c r="R1154" s="401" t="n">
        <v>171</v>
      </c>
      <c r="S1154" s="401" t="n">
        <v>186</v>
      </c>
      <c r="T1154" s="401" t="n">
        <v>6</v>
      </c>
      <c r="U1154" s="401" t="n">
        <v>190</v>
      </c>
      <c r="V1154" s="401" t="n">
        <v>20</v>
      </c>
      <c r="W1154" s="401" t="n">
        <v>80</v>
      </c>
      <c r="X1154" s="401" t="n">
        <v>178</v>
      </c>
      <c r="Y1154" s="401" t="n">
        <v>36</v>
      </c>
      <c r="Z1154" s="401" t="n">
        <v>53</v>
      </c>
      <c r="AA1154" s="401" t="n">
        <v>91</v>
      </c>
      <c r="AB1154" s="401" t="n">
        <v>49</v>
      </c>
      <c r="AC1154" s="401" t="n">
        <v>22</v>
      </c>
      <c r="AD1154" s="401" t="n">
        <v>188</v>
      </c>
      <c r="AE1154" s="401" t="n">
        <v>58</v>
      </c>
      <c r="AF1154" s="401" t="n">
        <v>75</v>
      </c>
      <c r="AG1154" s="401" t="n">
        <v>70</v>
      </c>
      <c r="AH1154" s="401" t="n">
        <v>181</v>
      </c>
      <c r="AI1154" s="401" t="n">
        <v>152</v>
      </c>
      <c r="AJ1154" s="401" t="n">
        <v>29</v>
      </c>
      <c r="AK1154" s="401" t="n">
        <v>118</v>
      </c>
      <c r="AL1154" s="401" t="n">
        <v>206</v>
      </c>
      <c r="AM1154" s="401" t="n">
        <v>108</v>
      </c>
      <c r="AN1154" s="401" t="n">
        <v>146</v>
      </c>
      <c r="AO1154" s="401" t="n">
        <v>129</v>
      </c>
      <c r="AP1154" s="401" t="n">
        <v>59</v>
      </c>
      <c r="AQ1154" s="401" t="n">
        <v>47</v>
      </c>
      <c r="AR1154" s="401" t="n">
        <v>101</v>
      </c>
      <c r="AS1154" s="401" t="n">
        <v>226</v>
      </c>
      <c r="AT1154" s="401" t="n">
        <v>138</v>
      </c>
      <c r="AU1154" s="401" t="n">
        <v>173</v>
      </c>
      <c r="AV1154" s="401" t="n">
        <v>17</v>
      </c>
      <c r="AW1154" s="401" t="n">
        <v>26</v>
      </c>
      <c r="AX1154" s="401" t="n">
        <v>81</v>
      </c>
      <c r="AY1154" s="401" t="n">
        <v>154</v>
      </c>
      <c r="AZ1154" s="401" t="n">
        <v>10</v>
      </c>
      <c r="BA1154" s="401" t="n">
        <v>195</v>
      </c>
      <c r="BB1154" s="401" t="n">
        <v>62</v>
      </c>
      <c r="BC1154" s="401" t="n">
        <v>141</v>
      </c>
      <c r="BD1154" s="401" t="n">
        <v>65</v>
      </c>
      <c r="BE1154" s="401" t="n">
        <v>5</v>
      </c>
      <c r="BF1154" s="401" t="n">
        <v>124</v>
      </c>
      <c r="BG1154" s="401" t="n">
        <v>93</v>
      </c>
      <c r="BH1154" s="401" t="n">
        <v>24</v>
      </c>
      <c r="BI1154" s="401" t="n">
        <v>198</v>
      </c>
      <c r="BJ1154" s="401" t="n">
        <v>110</v>
      </c>
      <c r="BK1154" s="401" t="n">
        <v>209</v>
      </c>
      <c r="BL1154" s="401" t="n">
        <v>83</v>
      </c>
      <c r="BM1154" s="401" t="n">
        <v>18</v>
      </c>
      <c r="BN1154" s="401" t="n">
        <v>182</v>
      </c>
      <c r="BO1154" s="401" t="n">
        <v>168</v>
      </c>
      <c r="BP1154" s="401" t="n">
        <v>137</v>
      </c>
      <c r="BQ1154" s="401" t="n">
        <v>92</v>
      </c>
      <c r="BR1154" s="401" t="n">
        <v>37</v>
      </c>
      <c r="BS1154" s="401" t="n">
        <v>32</v>
      </c>
      <c r="BT1154" s="401" t="n">
        <v>71</v>
      </c>
      <c r="BU1154" s="401" t="n">
        <v>139</v>
      </c>
      <c r="BV1154" s="401" t="n">
        <v>230</v>
      </c>
      <c r="BW1154" s="401" t="n">
        <v>184</v>
      </c>
      <c r="BX1154" s="401" t="n">
        <v>105</v>
      </c>
      <c r="BY1154" s="401" t="n">
        <v>158</v>
      </c>
      <c r="BZ1154" s="401" t="n">
        <v>205</v>
      </c>
      <c r="CA1154" s="401" t="n">
        <v>42</v>
      </c>
      <c r="CB1154" s="401" t="n">
        <v>153</v>
      </c>
      <c r="CC1154" s="401" t="n">
        <v>57</v>
      </c>
      <c r="CD1154" s="401" t="n">
        <v>151</v>
      </c>
      <c r="CE1154" s="401" t="n">
        <v>117</v>
      </c>
      <c r="CF1154" s="401" t="n">
        <v>165</v>
      </c>
      <c r="CG1154" s="401" t="n">
        <v>128</v>
      </c>
      <c r="CH1154" s="401" t="n">
        <v>179</v>
      </c>
      <c r="CI1154" s="401" t="n">
        <v>120</v>
      </c>
      <c r="CJ1154" s="401" t="n">
        <v>126</v>
      </c>
      <c r="CK1154" s="401" t="n">
        <v>143</v>
      </c>
      <c r="CL1154" s="401" t="n">
        <v>136</v>
      </c>
      <c r="CM1154" s="401" t="n">
        <v>54</v>
      </c>
      <c r="CN1154" s="401" t="n">
        <v>23</v>
      </c>
      <c r="CO1154" s="401" t="n">
        <v>96</v>
      </c>
      <c r="CP1154" s="401" t="n">
        <v>43</v>
      </c>
      <c r="CQ1154" s="401" t="n">
        <v>202</v>
      </c>
      <c r="CR1154" s="401" t="n">
        <v>84</v>
      </c>
      <c r="CS1154" s="401" t="n">
        <v>60</v>
      </c>
      <c r="CT1154" s="401" t="n">
        <v>140</v>
      </c>
      <c r="CU1154" s="401" t="n">
        <v>147</v>
      </c>
      <c r="CV1154" s="401" t="n">
        <v>111</v>
      </c>
      <c r="CW1154" s="401" t="n">
        <v>35</v>
      </c>
      <c r="CX1154" s="401" t="n">
        <v>225</v>
      </c>
      <c r="CY1154" s="401" t="n">
        <v>227</v>
      </c>
      <c r="CZ1154" s="401" t="n">
        <v>15</v>
      </c>
      <c r="DA1154" s="401" t="n">
        <v>167</v>
      </c>
      <c r="DB1154" s="401" t="n">
        <v>25</v>
      </c>
      <c r="DC1154" s="401" t="n">
        <v>94</v>
      </c>
      <c r="DD1154" s="401" t="n">
        <v>40</v>
      </c>
      <c r="DE1154" s="401" t="n">
        <v>131</v>
      </c>
      <c r="DF1154" s="401" t="n">
        <v>183</v>
      </c>
      <c r="DG1154" s="401" t="n">
        <v>48</v>
      </c>
      <c r="DH1154" s="401" t="n">
        <v>69</v>
      </c>
      <c r="DI1154" s="401" t="n">
        <v>7</v>
      </c>
      <c r="DJ1154" s="401" t="n">
        <v>106</v>
      </c>
      <c r="DK1154" s="401" t="n">
        <v>197</v>
      </c>
      <c r="DL1154" s="401" t="n">
        <v>177</v>
      </c>
      <c r="DM1154" s="401" t="n">
        <v>170</v>
      </c>
      <c r="DN1154" s="401" t="n">
        <v>41</v>
      </c>
      <c r="DO1154" s="401" t="n">
        <v>28</v>
      </c>
      <c r="DP1154" s="401" t="n">
        <v>211</v>
      </c>
      <c r="DQ1154" s="401" t="n">
        <v>104</v>
      </c>
      <c r="DR1154" s="401" t="n">
        <v>161</v>
      </c>
      <c r="DS1154" s="401" t="n">
        <v>56</v>
      </c>
      <c r="DT1154" s="401" t="n">
        <v>187</v>
      </c>
      <c r="DU1154" s="401" t="n">
        <v>223</v>
      </c>
      <c r="DV1154" s="401" t="n">
        <v>55</v>
      </c>
      <c r="DW1154" s="401" t="n">
        <v>193</v>
      </c>
      <c r="DX1154" s="401" t="n">
        <v>1</v>
      </c>
      <c r="DY1154" s="401" t="n">
        <v>103</v>
      </c>
      <c r="DZ1154" s="401" t="n">
        <v>39</v>
      </c>
      <c r="EA1154" s="401" t="n">
        <v>64</v>
      </c>
      <c r="EB1154" s="401" t="n">
        <v>21</v>
      </c>
      <c r="EC1154" s="401" t="n">
        <v>222</v>
      </c>
      <c r="ED1154" s="401" t="n">
        <v>150</v>
      </c>
      <c r="EE1154" s="401" t="n">
        <v>157</v>
      </c>
      <c r="EF1154" s="401" t="n">
        <v>194</v>
      </c>
      <c r="EG1154" s="401" t="n">
        <v>116</v>
      </c>
      <c r="EH1154" s="401" t="n">
        <v>99</v>
      </c>
      <c r="EI1154" s="401" t="n">
        <v>163</v>
      </c>
      <c r="EJ1154" s="401" t="n">
        <v>61</v>
      </c>
      <c r="EK1154" s="401" t="n">
        <v>52</v>
      </c>
      <c r="EL1154" s="401" t="n">
        <v>34</v>
      </c>
      <c r="EM1154" s="401" t="n">
        <v>142</v>
      </c>
      <c r="EN1154" s="401" t="n">
        <v>107</v>
      </c>
      <c r="EO1154" s="401" t="n">
        <v>27</v>
      </c>
      <c r="EP1154" s="401" t="n">
        <v>95</v>
      </c>
      <c r="EQ1154" s="401" t="n">
        <v>199</v>
      </c>
      <c r="ER1154" s="401" t="n">
        <v>67</v>
      </c>
      <c r="ES1154" s="401" t="n">
        <v>72</v>
      </c>
      <c r="ET1154" s="401" t="n">
        <v>164</v>
      </c>
      <c r="EU1154" s="401" t="n">
        <v>73</v>
      </c>
      <c r="EV1154" s="401" t="n">
        <v>155</v>
      </c>
      <c r="EW1154" s="401" t="n">
        <v>102</v>
      </c>
      <c r="EX1154" s="401" t="n">
        <v>221</v>
      </c>
      <c r="EY1154" s="401" t="n">
        <v>12</v>
      </c>
      <c r="EZ1154" s="401" t="n">
        <v>185</v>
      </c>
      <c r="FA1154" s="401" t="n">
        <v>85</v>
      </c>
      <c r="FB1154" s="401" t="n">
        <v>176</v>
      </c>
      <c r="FC1154" s="401" t="n">
        <v>213</v>
      </c>
      <c r="FD1154" s="401" t="n">
        <v>169</v>
      </c>
      <c r="FE1154" s="401" t="n">
        <v>204</v>
      </c>
      <c r="FF1154" s="401" t="n">
        <v>144</v>
      </c>
      <c r="FG1154" s="401" t="n">
        <v>172</v>
      </c>
      <c r="FH1154" s="401" t="n">
        <v>30</v>
      </c>
      <c r="FI1154" s="401" t="n">
        <v>114</v>
      </c>
      <c r="FJ1154" s="401" t="n">
        <v>44</v>
      </c>
      <c r="FK1154" s="401" t="n">
        <v>63</v>
      </c>
      <c r="FL1154" s="401" t="n">
        <v>19</v>
      </c>
      <c r="FM1154" s="401" t="n">
        <v>87</v>
      </c>
      <c r="FN1154" s="401" t="n">
        <v>98</v>
      </c>
      <c r="FO1154" s="401" t="n">
        <v>162</v>
      </c>
      <c r="FP1154" s="401" t="n">
        <v>38</v>
      </c>
      <c r="FQ1154" s="401" t="n">
        <v>100</v>
      </c>
      <c r="FR1154" s="401" t="n">
        <v>231</v>
      </c>
      <c r="FS1154" s="401" t="n">
        <v>216</v>
      </c>
      <c r="FT1154" s="401" t="n">
        <v>127</v>
      </c>
      <c r="FU1154" s="401" t="n">
        <v>66</v>
      </c>
      <c r="FV1154" s="401" t="n">
        <v>50</v>
      </c>
      <c r="FW1154" s="401" t="n">
        <v>78</v>
      </c>
      <c r="FX1154" s="401" t="n">
        <v>4</v>
      </c>
      <c r="FY1154" s="401" t="n">
        <v>218</v>
      </c>
      <c r="FZ1154" s="401" t="n">
        <v>200</v>
      </c>
      <c r="GA1154" s="401" t="n">
        <v>201</v>
      </c>
      <c r="GB1154" s="401" t="n">
        <v>51</v>
      </c>
      <c r="GC1154" s="401" t="n">
        <v>14</v>
      </c>
      <c r="GD1154" s="401" t="n">
        <v>130</v>
      </c>
      <c r="GE1154" s="401" t="n">
        <v>8</v>
      </c>
      <c r="GF1154" s="401" t="n">
        <v>191</v>
      </c>
      <c r="GG1154" s="401" t="n">
        <v>132</v>
      </c>
      <c r="GH1154" s="401" t="n">
        <v>122</v>
      </c>
      <c r="GI1154" s="401" t="n">
        <v>159</v>
      </c>
      <c r="GJ1154" s="401" t="n">
        <v>133</v>
      </c>
      <c r="GK1154" s="401" t="n">
        <v>233</v>
      </c>
      <c r="GL1154" s="401" t="n">
        <v>217</v>
      </c>
      <c r="GM1154" s="401" t="n">
        <v>192</v>
      </c>
      <c r="GN1154" s="401" t="n">
        <v>174</v>
      </c>
      <c r="GO1154" s="401" t="n">
        <v>180</v>
      </c>
      <c r="GP1154" s="401" t="n">
        <v>212</v>
      </c>
      <c r="GQ1154" s="401" t="n">
        <v>13</v>
      </c>
      <c r="GR1154" s="401" t="n">
        <v>68</v>
      </c>
      <c r="GS1154" s="401" t="n">
        <v>160</v>
      </c>
      <c r="GT1154" s="401" t="n">
        <v>145</v>
      </c>
      <c r="GU1154" s="401" t="n">
        <v>210</v>
      </c>
      <c r="GV1154" s="401" t="n">
        <v>88</v>
      </c>
      <c r="GW1154" s="401" t="n">
        <v>232</v>
      </c>
      <c r="GX1154" s="401" t="n">
        <v>119</v>
      </c>
      <c r="GY1154" s="401" t="n">
        <v>134</v>
      </c>
      <c r="GZ1154" s="401" t="n">
        <v>112</v>
      </c>
      <c r="HA1154" s="401" t="n">
        <v>97</v>
      </c>
      <c r="HB1154" s="401" t="n">
        <v>207</v>
      </c>
      <c r="HC1154" s="401" t="n">
        <v>189</v>
      </c>
      <c r="HD1154" s="401" t="n">
        <v>228</v>
      </c>
      <c r="HE1154" s="401" t="n">
        <v>9</v>
      </c>
      <c r="HF1154" s="401" t="n">
        <v>121</v>
      </c>
      <c r="HG1154" s="401" t="n">
        <v>219</v>
      </c>
      <c r="HH1154" s="401" t="n">
        <v>229</v>
      </c>
      <c r="HI1154" s="401" t="n">
        <v>208</v>
      </c>
      <c r="HJ1154" s="401" t="n">
        <v>135</v>
      </c>
      <c r="HK1154" s="401" t="n">
        <v>3</v>
      </c>
      <c r="HL1154" s="401" t="n">
        <v>74</v>
      </c>
      <c r="HM1154" s="401" t="n">
        <v>123</v>
      </c>
      <c r="HN1154" s="401" t="n">
        <v>89</v>
      </c>
      <c r="HO1154" s="401" t="n">
        <v>31</v>
      </c>
      <c r="HP1154" s="401" t="n">
        <v>115</v>
      </c>
      <c r="HQ1154" s="401" t="n">
        <v>166</v>
      </c>
      <c r="HR1154" s="401" t="n">
        <v>148</v>
      </c>
      <c r="HS1154" s="401" t="n">
        <v>79</v>
      </c>
      <c r="HT1154" s="401" t="n">
        <v>175</v>
      </c>
      <c r="HU1154" s="401" t="n">
        <v>86</v>
      </c>
      <c r="HV1154" s="401" t="n">
        <v>16</v>
      </c>
      <c r="HW1154" s="401" t="n">
        <v>224</v>
      </c>
      <c r="HX1154" s="401" t="n">
        <v>196</v>
      </c>
      <c r="HY1154" s="401" t="n">
        <v>109</v>
      </c>
      <c r="HZ1154" s="401" t="n">
        <v>82</v>
      </c>
      <c r="IB1154" s="401" t="n">
        <v>45</v>
      </c>
      <c r="IC1154" s="401" t="n">
        <v>203</v>
      </c>
      <c r="ID1154" s="401" t="n">
        <v>149</v>
      </c>
      <c r="IE1154" s="401" t="n">
        <v>220</v>
      </c>
    </row>
    <row r="1155" customFormat="false" ht="12.75" hidden="false" customHeight="false" outlineLevel="0" collapsed="false">
      <c r="E1155" s="444" t="s">
        <v>227</v>
      </c>
      <c r="F1155" s="401" t="n">
        <v>220</v>
      </c>
      <c r="G1155" s="401" t="n">
        <v>129</v>
      </c>
      <c r="H1155" s="401" t="n">
        <v>180</v>
      </c>
      <c r="I1155" s="401" t="n">
        <v>168</v>
      </c>
      <c r="J1155" s="401" t="n">
        <v>171</v>
      </c>
      <c r="K1155" s="401" t="n">
        <v>225</v>
      </c>
      <c r="L1155" s="401" t="n">
        <v>226</v>
      </c>
      <c r="M1155" s="401" t="n">
        <v>29</v>
      </c>
      <c r="N1155" s="401" t="n">
        <v>156</v>
      </c>
      <c r="O1155" s="401" t="n">
        <v>123</v>
      </c>
      <c r="P1155" s="401" t="n">
        <v>144</v>
      </c>
      <c r="Q1155" s="401" t="n">
        <v>49</v>
      </c>
      <c r="R1155" s="401" t="n">
        <v>155</v>
      </c>
      <c r="S1155" s="401" t="n">
        <v>66</v>
      </c>
      <c r="T1155" s="401" t="n">
        <v>181</v>
      </c>
      <c r="U1155" s="401" t="n">
        <v>5</v>
      </c>
      <c r="V1155" s="401" t="n">
        <v>149</v>
      </c>
      <c r="W1155" s="401" t="n">
        <v>81</v>
      </c>
      <c r="X1155" s="401" t="n">
        <v>141</v>
      </c>
      <c r="Y1155" s="401" t="n">
        <v>204</v>
      </c>
      <c r="Z1155" s="401" t="n">
        <v>20</v>
      </c>
      <c r="AA1155" s="401" t="n">
        <v>189</v>
      </c>
      <c r="AB1155" s="401" t="n">
        <v>101</v>
      </c>
      <c r="AC1155" s="401" t="n">
        <v>46</v>
      </c>
      <c r="AD1155" s="401" t="n">
        <v>96</v>
      </c>
      <c r="AE1155" s="401" t="n">
        <v>94</v>
      </c>
      <c r="AF1155" s="401" t="n">
        <v>163</v>
      </c>
      <c r="AG1155" s="401" t="n">
        <v>110</v>
      </c>
      <c r="AH1155" s="401" t="n">
        <v>7</v>
      </c>
      <c r="AI1155" s="401" t="n">
        <v>47</v>
      </c>
      <c r="AJ1155" s="401" t="n">
        <v>37</v>
      </c>
      <c r="AK1155" s="401" t="n">
        <v>28</v>
      </c>
      <c r="AL1155" s="401" t="n">
        <v>59</v>
      </c>
      <c r="AM1155" s="401" t="n">
        <v>117</v>
      </c>
      <c r="AN1155" s="401" t="n">
        <v>131</v>
      </c>
      <c r="AO1155" s="401" t="n">
        <v>169</v>
      </c>
      <c r="AP1155" s="401" t="n">
        <v>78</v>
      </c>
      <c r="AQ1155" s="401" t="n">
        <v>104</v>
      </c>
      <c r="AR1155" s="401" t="n">
        <v>177</v>
      </c>
      <c r="AS1155" s="401" t="n">
        <v>44</v>
      </c>
      <c r="AT1155" s="401" t="n">
        <v>74</v>
      </c>
      <c r="AU1155" s="401" t="n">
        <v>25</v>
      </c>
      <c r="AV1155" s="401" t="n">
        <v>12</v>
      </c>
      <c r="AW1155" s="401" t="n">
        <v>116</v>
      </c>
      <c r="AX1155" s="401" t="n">
        <v>159</v>
      </c>
      <c r="AY1155" s="401" t="n">
        <v>143</v>
      </c>
      <c r="AZ1155" s="401" t="n">
        <v>188</v>
      </c>
      <c r="BA1155" s="401" t="n">
        <v>85</v>
      </c>
      <c r="BB1155" s="401" t="n">
        <v>130</v>
      </c>
      <c r="BC1155" s="401" t="n">
        <v>1</v>
      </c>
      <c r="BD1155" s="401" t="n">
        <v>39</v>
      </c>
      <c r="BE1155" s="401" t="n">
        <v>124</v>
      </c>
      <c r="BF1155" s="401" t="n">
        <v>77</v>
      </c>
      <c r="BG1155" s="401" t="n">
        <v>32</v>
      </c>
      <c r="BH1155" s="401" t="n">
        <v>58</v>
      </c>
      <c r="BI1155" s="401" t="n">
        <v>164</v>
      </c>
      <c r="BJ1155" s="401" t="n">
        <v>136</v>
      </c>
      <c r="BK1155" s="401" t="n">
        <v>202</v>
      </c>
      <c r="BL1155" s="401" t="n">
        <v>118</v>
      </c>
      <c r="BM1155" s="401" t="n">
        <v>142</v>
      </c>
      <c r="BN1155" s="401" t="n">
        <v>30</v>
      </c>
      <c r="BO1155" s="401" t="n">
        <v>3</v>
      </c>
      <c r="BP1155" s="401" t="n">
        <v>34</v>
      </c>
      <c r="BQ1155" s="401" t="n">
        <v>127</v>
      </c>
      <c r="BR1155" s="401" t="n">
        <v>151</v>
      </c>
      <c r="BS1155" s="401" t="n">
        <v>89</v>
      </c>
      <c r="BT1155" s="401" t="n">
        <v>185</v>
      </c>
      <c r="BU1155" s="401" t="n">
        <v>72</v>
      </c>
      <c r="BV1155" s="401" t="n">
        <v>61</v>
      </c>
      <c r="BW1155" s="401" t="n">
        <v>21</v>
      </c>
      <c r="BX1155" s="401" t="n">
        <v>219</v>
      </c>
      <c r="BY1155" s="401" t="n">
        <v>70</v>
      </c>
      <c r="BZ1155" s="401" t="n">
        <v>86</v>
      </c>
      <c r="CA1155" s="401" t="n">
        <v>166</v>
      </c>
      <c r="CB1155" s="401" t="n">
        <v>193</v>
      </c>
      <c r="CC1155" s="401" t="n">
        <v>97</v>
      </c>
      <c r="CD1155" s="401" t="n">
        <v>45</v>
      </c>
      <c r="CE1155" s="401" t="n">
        <v>87</v>
      </c>
      <c r="CF1155" s="401" t="n">
        <v>198</v>
      </c>
      <c r="CG1155" s="401" t="n">
        <v>176</v>
      </c>
      <c r="CH1155" s="401" t="n">
        <v>217</v>
      </c>
      <c r="CI1155" s="401" t="n">
        <v>135</v>
      </c>
      <c r="CJ1155" s="401" t="n">
        <v>120</v>
      </c>
      <c r="CK1155" s="401" t="n">
        <v>215</v>
      </c>
      <c r="CL1155" s="401" t="n">
        <v>41</v>
      </c>
      <c r="CM1155" s="401" t="n">
        <v>223</v>
      </c>
      <c r="CN1155" s="401" t="n">
        <v>113</v>
      </c>
      <c r="CO1155" s="401" t="n">
        <v>134</v>
      </c>
      <c r="CP1155" s="401" t="n">
        <v>208</v>
      </c>
      <c r="CQ1155" s="401" t="n">
        <v>26</v>
      </c>
      <c r="CR1155" s="401" t="n">
        <v>115</v>
      </c>
      <c r="CS1155" s="401" t="n">
        <v>140</v>
      </c>
      <c r="CT1155" s="401" t="n">
        <v>170</v>
      </c>
      <c r="CU1155" s="401" t="n">
        <v>105</v>
      </c>
      <c r="CV1155" s="401" t="n">
        <v>206</v>
      </c>
      <c r="CW1155" s="401" t="n">
        <v>15</v>
      </c>
      <c r="CX1155" s="401" t="n">
        <v>119</v>
      </c>
      <c r="CY1155" s="401" t="n">
        <v>65</v>
      </c>
      <c r="CZ1155" s="401" t="n">
        <v>75</v>
      </c>
      <c r="DA1155" s="401" t="n">
        <v>174</v>
      </c>
      <c r="DB1155" s="401" t="n">
        <v>187</v>
      </c>
      <c r="DC1155" s="401" t="n">
        <v>100</v>
      </c>
      <c r="DD1155" s="401" t="n">
        <v>2</v>
      </c>
      <c r="DE1155" s="401" t="n">
        <v>53</v>
      </c>
      <c r="DF1155" s="401" t="n">
        <v>222</v>
      </c>
      <c r="DG1155" s="401" t="n">
        <v>184</v>
      </c>
      <c r="DH1155" s="401" t="n">
        <v>154</v>
      </c>
      <c r="DI1155" s="401" t="n">
        <v>221</v>
      </c>
      <c r="DJ1155" s="401" t="n">
        <v>146</v>
      </c>
      <c r="DK1155" s="401" t="n">
        <v>76</v>
      </c>
      <c r="DL1155" s="401" t="n">
        <v>88</v>
      </c>
      <c r="DM1155" s="401" t="n">
        <v>16</v>
      </c>
      <c r="DN1155" s="401" t="n">
        <v>192</v>
      </c>
      <c r="DO1155" s="401" t="n">
        <v>11</v>
      </c>
      <c r="DP1155" s="401" t="n">
        <v>106</v>
      </c>
      <c r="DQ1155" s="401" t="n">
        <v>40</v>
      </c>
      <c r="DR1155" s="401" t="n">
        <v>230</v>
      </c>
      <c r="DS1155" s="401" t="n">
        <v>190</v>
      </c>
      <c r="DT1155" s="401" t="n">
        <v>122</v>
      </c>
      <c r="DU1155" s="401" t="n">
        <v>158</v>
      </c>
      <c r="DV1155" s="401" t="n">
        <v>9</v>
      </c>
      <c r="DW1155" s="401" t="n">
        <v>99</v>
      </c>
      <c r="DX1155" s="401" t="n">
        <v>79</v>
      </c>
      <c r="DY1155" s="401" t="n">
        <v>160</v>
      </c>
      <c r="DZ1155" s="401" t="n">
        <v>201</v>
      </c>
      <c r="EA1155" s="401" t="n">
        <v>90</v>
      </c>
      <c r="EB1155" s="401" t="n">
        <v>80</v>
      </c>
      <c r="EC1155" s="401" t="n">
        <v>27</v>
      </c>
      <c r="ED1155" s="401" t="n">
        <v>228</v>
      </c>
      <c r="EE1155" s="401" t="n">
        <v>179</v>
      </c>
      <c r="EF1155" s="401" t="n">
        <v>165</v>
      </c>
      <c r="EG1155" s="401" t="n">
        <v>54</v>
      </c>
      <c r="EH1155" s="401" t="n">
        <v>167</v>
      </c>
      <c r="EI1155" s="401" t="n">
        <v>125</v>
      </c>
      <c r="EJ1155" s="401" t="n">
        <v>224</v>
      </c>
      <c r="EK1155" s="401" t="n">
        <v>205</v>
      </c>
      <c r="EL1155" s="401" t="n">
        <v>175</v>
      </c>
      <c r="EM1155" s="401" t="n">
        <v>207</v>
      </c>
      <c r="EN1155" s="401" t="n">
        <v>71</v>
      </c>
      <c r="EO1155" s="401" t="n">
        <v>102</v>
      </c>
      <c r="EP1155" s="401" t="n">
        <v>114</v>
      </c>
      <c r="EQ1155" s="401" t="n">
        <v>233</v>
      </c>
      <c r="ER1155" s="401" t="n">
        <v>199</v>
      </c>
      <c r="ES1155" s="401" t="n">
        <v>148</v>
      </c>
      <c r="ET1155" s="401" t="n">
        <v>91</v>
      </c>
      <c r="EU1155" s="401" t="n">
        <v>178</v>
      </c>
      <c r="EV1155" s="401" t="n">
        <v>14</v>
      </c>
      <c r="EW1155" s="401" t="n">
        <v>231</v>
      </c>
      <c r="EX1155" s="401" t="n">
        <v>196</v>
      </c>
      <c r="EY1155" s="401" t="n">
        <v>133</v>
      </c>
      <c r="EZ1155" s="401" t="n">
        <v>213</v>
      </c>
      <c r="FA1155" s="401" t="n">
        <v>210</v>
      </c>
      <c r="FB1155" s="401" t="n">
        <v>10</v>
      </c>
      <c r="FC1155" s="401" t="n">
        <v>203</v>
      </c>
      <c r="FD1155" s="401" t="n">
        <v>57</v>
      </c>
      <c r="FE1155" s="401" t="n">
        <v>103</v>
      </c>
      <c r="FF1155" s="401" t="n">
        <v>121</v>
      </c>
      <c r="FG1155" s="401" t="n">
        <v>200</v>
      </c>
      <c r="FH1155" s="401" t="n">
        <v>35</v>
      </c>
      <c r="FI1155" s="401" t="n">
        <v>126</v>
      </c>
      <c r="FJ1155" s="401" t="n">
        <v>150</v>
      </c>
      <c r="FK1155" s="401" t="n">
        <v>18</v>
      </c>
      <c r="FL1155" s="401" t="n">
        <v>92</v>
      </c>
      <c r="FM1155" s="401" t="n">
        <v>173</v>
      </c>
      <c r="FN1155" s="401" t="n">
        <v>38</v>
      </c>
      <c r="FO1155" s="401" t="n">
        <v>107</v>
      </c>
      <c r="FP1155" s="401" t="n">
        <v>214</v>
      </c>
      <c r="FQ1155" s="401" t="n">
        <v>22</v>
      </c>
      <c r="FR1155" s="401" t="n">
        <v>63</v>
      </c>
      <c r="FS1155" s="401" t="n">
        <v>84</v>
      </c>
      <c r="FT1155" s="401" t="n">
        <v>62</v>
      </c>
      <c r="FU1155" s="401" t="n">
        <v>95</v>
      </c>
      <c r="FV1155" s="401" t="n">
        <v>157</v>
      </c>
      <c r="FW1155" s="401" t="n">
        <v>55</v>
      </c>
      <c r="FX1155" s="401" t="n">
        <v>194</v>
      </c>
      <c r="FY1155" s="401" t="n">
        <v>109</v>
      </c>
      <c r="FZ1155" s="401" t="n">
        <v>128</v>
      </c>
      <c r="GA1155" s="401" t="n">
        <v>197</v>
      </c>
      <c r="GB1155" s="401" t="n">
        <v>6</v>
      </c>
      <c r="GC1155" s="401" t="n">
        <v>161</v>
      </c>
      <c r="GD1155" s="401" t="n">
        <v>145</v>
      </c>
      <c r="GE1155" s="401" t="n">
        <v>13</v>
      </c>
      <c r="GF1155" s="401" t="n">
        <v>64</v>
      </c>
      <c r="GG1155" s="401" t="n">
        <v>17</v>
      </c>
      <c r="GH1155" s="401" t="n">
        <v>218</v>
      </c>
      <c r="GI1155" s="401" t="n">
        <v>98</v>
      </c>
      <c r="GJ1155" s="401" t="n">
        <v>209</v>
      </c>
      <c r="GK1155" s="401" t="n">
        <v>42</v>
      </c>
      <c r="GL1155" s="401" t="n">
        <v>216</v>
      </c>
      <c r="GM1155" s="401" t="n">
        <v>182</v>
      </c>
      <c r="GN1155" s="401" t="n">
        <v>19</v>
      </c>
      <c r="GO1155" s="401" t="n">
        <v>93</v>
      </c>
      <c r="GP1155" s="401" t="n">
        <v>229</v>
      </c>
      <c r="GQ1155" s="401" t="n">
        <v>67</v>
      </c>
      <c r="GR1155" s="401" t="n">
        <v>172</v>
      </c>
      <c r="GS1155" s="401" t="n">
        <v>139</v>
      </c>
      <c r="GT1155" s="401" t="n">
        <v>211</v>
      </c>
      <c r="GU1155" s="401" t="n">
        <v>132</v>
      </c>
      <c r="GV1155" s="401" t="n">
        <v>56</v>
      </c>
      <c r="GW1155" s="401" t="n">
        <v>33</v>
      </c>
      <c r="GX1155" s="401" t="n">
        <v>50</v>
      </c>
      <c r="GY1155" s="401" t="n">
        <v>108</v>
      </c>
      <c r="GZ1155" s="401" t="n">
        <v>82</v>
      </c>
      <c r="HA1155" s="401" t="n">
        <v>112</v>
      </c>
      <c r="HB1155" s="401" t="n">
        <v>52</v>
      </c>
      <c r="HC1155" s="401" t="n">
        <v>4</v>
      </c>
      <c r="HD1155" s="401" t="n">
        <v>43</v>
      </c>
      <c r="HE1155" s="401" t="n">
        <v>36</v>
      </c>
      <c r="HF1155" s="401" t="n">
        <v>8</v>
      </c>
      <c r="HG1155" s="401" t="n">
        <v>212</v>
      </c>
      <c r="HH1155" s="401" t="n">
        <v>60</v>
      </c>
      <c r="HI1155" s="401" t="n">
        <v>68</v>
      </c>
      <c r="HJ1155" s="401" t="n">
        <v>186</v>
      </c>
      <c r="HK1155" s="401" t="n">
        <v>227</v>
      </c>
      <c r="HL1155" s="401" t="n">
        <v>73</v>
      </c>
      <c r="HM1155" s="401" t="n">
        <v>153</v>
      </c>
      <c r="HN1155" s="401" t="n">
        <v>111</v>
      </c>
      <c r="HO1155" s="401" t="n">
        <v>69</v>
      </c>
      <c r="HP1155" s="401" t="n">
        <v>191</v>
      </c>
      <c r="HQ1155" s="401" t="n">
        <v>23</v>
      </c>
      <c r="HR1155" s="401" t="n">
        <v>232</v>
      </c>
      <c r="HS1155" s="401" t="n">
        <v>183</v>
      </c>
      <c r="HT1155" s="401" t="n">
        <v>51</v>
      </c>
      <c r="HU1155" s="401" t="n">
        <v>152</v>
      </c>
      <c r="HV1155" s="401" t="n">
        <v>137</v>
      </c>
      <c r="HW1155" s="401" t="n">
        <v>195</v>
      </c>
      <c r="HX1155" s="401" t="n">
        <v>83</v>
      </c>
      <c r="HY1155" s="401" t="n">
        <v>147</v>
      </c>
      <c r="HZ1155" s="401" t="n">
        <v>48</v>
      </c>
      <c r="IB1155" s="401" t="n">
        <v>24</v>
      </c>
      <c r="IC1155" s="401" t="n">
        <v>138</v>
      </c>
      <c r="ID1155" s="401" t="n">
        <v>162</v>
      </c>
      <c r="IE1155" s="401" t="n">
        <v>31</v>
      </c>
    </row>
    <row r="1157" customFormat="false" ht="12.75" hidden="false" customHeight="false" outlineLevel="0" collapsed="false">
      <c r="D1157" s="204" t="n">
        <v>234</v>
      </c>
      <c r="E1157" s="204" t="s">
        <v>250</v>
      </c>
    </row>
    <row r="1158" customFormat="false" ht="12.75" hidden="false" customHeight="false" outlineLevel="0" collapsed="false">
      <c r="E1158" s="444" t="s">
        <v>198</v>
      </c>
      <c r="F1158" s="401" t="n">
        <v>1</v>
      </c>
      <c r="G1158" s="401" t="n">
        <v>2</v>
      </c>
      <c r="H1158" s="401" t="n">
        <v>3</v>
      </c>
      <c r="I1158" s="401" t="n">
        <v>4</v>
      </c>
      <c r="J1158" s="401" t="n">
        <v>5</v>
      </c>
      <c r="K1158" s="401" t="n">
        <v>6</v>
      </c>
      <c r="L1158" s="401" t="n">
        <v>7</v>
      </c>
      <c r="M1158" s="401" t="n">
        <v>8</v>
      </c>
      <c r="N1158" s="401" t="n">
        <v>9</v>
      </c>
      <c r="O1158" s="401" t="n">
        <v>10</v>
      </c>
      <c r="P1158" s="401" t="n">
        <v>11</v>
      </c>
      <c r="Q1158" s="401" t="n">
        <v>12</v>
      </c>
      <c r="R1158" s="401" t="n">
        <v>13</v>
      </c>
      <c r="S1158" s="401" t="n">
        <v>14</v>
      </c>
      <c r="T1158" s="401" t="n">
        <v>15</v>
      </c>
      <c r="U1158" s="401" t="n">
        <v>16</v>
      </c>
      <c r="V1158" s="401" t="n">
        <v>17</v>
      </c>
      <c r="W1158" s="401" t="n">
        <v>18</v>
      </c>
      <c r="X1158" s="401" t="n">
        <v>19</v>
      </c>
      <c r="Y1158" s="401" t="n">
        <v>20</v>
      </c>
      <c r="Z1158" s="401" t="n">
        <v>21</v>
      </c>
      <c r="AA1158" s="401" t="n">
        <v>22</v>
      </c>
      <c r="AB1158" s="401" t="n">
        <v>23</v>
      </c>
      <c r="AC1158" s="401" t="n">
        <v>24</v>
      </c>
      <c r="AD1158" s="401" t="n">
        <v>25</v>
      </c>
      <c r="AE1158" s="401" t="n">
        <v>26</v>
      </c>
      <c r="AF1158" s="401" t="n">
        <v>27</v>
      </c>
      <c r="AG1158" s="401" t="n">
        <v>28</v>
      </c>
      <c r="AH1158" s="401" t="n">
        <v>29</v>
      </c>
      <c r="AI1158" s="401" t="n">
        <v>30</v>
      </c>
      <c r="AJ1158" s="401" t="n">
        <v>31</v>
      </c>
      <c r="AK1158" s="401" t="n">
        <v>32</v>
      </c>
      <c r="AL1158" s="401" t="n">
        <v>33</v>
      </c>
      <c r="AM1158" s="401" t="n">
        <v>34</v>
      </c>
      <c r="AN1158" s="401" t="n">
        <v>35</v>
      </c>
      <c r="AO1158" s="401" t="n">
        <v>36</v>
      </c>
      <c r="AP1158" s="401" t="n">
        <v>37</v>
      </c>
      <c r="AQ1158" s="401" t="n">
        <v>38</v>
      </c>
      <c r="AR1158" s="401" t="n">
        <v>39</v>
      </c>
      <c r="AS1158" s="401" t="n">
        <v>40</v>
      </c>
      <c r="AT1158" s="401" t="n">
        <v>41</v>
      </c>
      <c r="AU1158" s="401" t="n">
        <v>42</v>
      </c>
      <c r="AV1158" s="401" t="n">
        <v>43</v>
      </c>
      <c r="AW1158" s="401" t="n">
        <v>44</v>
      </c>
      <c r="AX1158" s="401" t="n">
        <v>45</v>
      </c>
      <c r="AY1158" s="401" t="n">
        <v>46</v>
      </c>
      <c r="AZ1158" s="401" t="n">
        <v>47</v>
      </c>
      <c r="BA1158" s="401" t="n">
        <v>48</v>
      </c>
      <c r="BB1158" s="401" t="n">
        <v>49</v>
      </c>
      <c r="BC1158" s="401" t="n">
        <v>50</v>
      </c>
      <c r="BD1158" s="401" t="n">
        <v>51</v>
      </c>
      <c r="BE1158" s="401" t="n">
        <v>52</v>
      </c>
      <c r="BF1158" s="401" t="n">
        <v>53</v>
      </c>
      <c r="BG1158" s="401" t="n">
        <v>54</v>
      </c>
      <c r="BH1158" s="401" t="n">
        <v>55</v>
      </c>
      <c r="BI1158" s="401" t="n">
        <v>56</v>
      </c>
      <c r="BJ1158" s="401" t="n">
        <v>57</v>
      </c>
      <c r="BK1158" s="401" t="n">
        <v>58</v>
      </c>
      <c r="BL1158" s="401" t="n">
        <v>59</v>
      </c>
      <c r="BM1158" s="401" t="n">
        <v>60</v>
      </c>
      <c r="BN1158" s="401" t="n">
        <v>61</v>
      </c>
      <c r="BO1158" s="401" t="n">
        <v>62</v>
      </c>
      <c r="BP1158" s="401" t="n">
        <v>63</v>
      </c>
      <c r="BQ1158" s="401" t="n">
        <v>64</v>
      </c>
      <c r="BR1158" s="401" t="n">
        <v>65</v>
      </c>
      <c r="BS1158" s="401" t="n">
        <v>66</v>
      </c>
      <c r="BT1158" s="401" t="n">
        <v>67</v>
      </c>
      <c r="BU1158" s="401" t="n">
        <v>68</v>
      </c>
      <c r="BV1158" s="401" t="n">
        <v>69</v>
      </c>
      <c r="BW1158" s="401" t="n">
        <v>70</v>
      </c>
      <c r="BX1158" s="401" t="n">
        <v>71</v>
      </c>
      <c r="BY1158" s="401" t="n">
        <v>72</v>
      </c>
      <c r="BZ1158" s="401" t="n">
        <v>73</v>
      </c>
      <c r="CA1158" s="401" t="n">
        <v>74</v>
      </c>
      <c r="CB1158" s="401" t="n">
        <v>75</v>
      </c>
      <c r="CC1158" s="401" t="n">
        <v>76</v>
      </c>
      <c r="CD1158" s="401" t="n">
        <v>77</v>
      </c>
      <c r="CE1158" s="401" t="n">
        <v>78</v>
      </c>
      <c r="CF1158" s="401" t="n">
        <v>79</v>
      </c>
      <c r="CG1158" s="401" t="n">
        <v>80</v>
      </c>
      <c r="CH1158" s="401" t="n">
        <v>81</v>
      </c>
      <c r="CI1158" s="401" t="n">
        <v>82</v>
      </c>
      <c r="CJ1158" s="401" t="n">
        <v>83</v>
      </c>
      <c r="CK1158" s="401" t="n">
        <v>84</v>
      </c>
      <c r="CL1158" s="401" t="n">
        <v>85</v>
      </c>
      <c r="CM1158" s="401" t="n">
        <v>86</v>
      </c>
      <c r="CN1158" s="401" t="n">
        <v>87</v>
      </c>
      <c r="CO1158" s="401" t="n">
        <v>88</v>
      </c>
      <c r="CP1158" s="401" t="n">
        <v>89</v>
      </c>
      <c r="CQ1158" s="401" t="n">
        <v>90</v>
      </c>
      <c r="CR1158" s="401" t="n">
        <v>91</v>
      </c>
      <c r="CS1158" s="401" t="n">
        <v>92</v>
      </c>
      <c r="CT1158" s="401" t="n">
        <v>93</v>
      </c>
      <c r="CU1158" s="401" t="n">
        <v>94</v>
      </c>
      <c r="CV1158" s="401" t="n">
        <v>95</v>
      </c>
      <c r="CW1158" s="401" t="n">
        <v>96</v>
      </c>
      <c r="CX1158" s="401" t="n">
        <v>97</v>
      </c>
      <c r="CY1158" s="401" t="n">
        <v>98</v>
      </c>
      <c r="CZ1158" s="401" t="n">
        <v>99</v>
      </c>
      <c r="DA1158" s="401" t="n">
        <v>100</v>
      </c>
      <c r="DB1158" s="401" t="n">
        <v>101</v>
      </c>
      <c r="DC1158" s="401" t="n">
        <v>102</v>
      </c>
      <c r="DD1158" s="401" t="n">
        <v>103</v>
      </c>
      <c r="DE1158" s="401" t="n">
        <v>104</v>
      </c>
      <c r="DF1158" s="401" t="n">
        <v>105</v>
      </c>
      <c r="DG1158" s="401" t="n">
        <v>106</v>
      </c>
      <c r="DH1158" s="401" t="n">
        <v>107</v>
      </c>
      <c r="DI1158" s="401" t="n">
        <v>108</v>
      </c>
      <c r="DJ1158" s="401" t="n">
        <v>109</v>
      </c>
      <c r="DK1158" s="401" t="n">
        <v>110</v>
      </c>
      <c r="DL1158" s="401" t="n">
        <v>111</v>
      </c>
      <c r="DM1158" s="401" t="n">
        <v>112</v>
      </c>
      <c r="DN1158" s="401" t="n">
        <v>113</v>
      </c>
      <c r="DO1158" s="401" t="n">
        <v>114</v>
      </c>
      <c r="DP1158" s="401" t="n">
        <v>115</v>
      </c>
      <c r="DQ1158" s="401" t="n">
        <v>116</v>
      </c>
      <c r="DR1158" s="401" t="n">
        <v>117</v>
      </c>
      <c r="DS1158" s="401" t="n">
        <v>118</v>
      </c>
      <c r="DT1158" s="401" t="n">
        <v>119</v>
      </c>
      <c r="DU1158" s="401" t="n">
        <v>120</v>
      </c>
      <c r="DV1158" s="401" t="n">
        <v>121</v>
      </c>
      <c r="DW1158" s="401" t="n">
        <v>122</v>
      </c>
      <c r="DX1158" s="401" t="n">
        <v>123</v>
      </c>
      <c r="DY1158" s="401" t="n">
        <v>124</v>
      </c>
      <c r="DZ1158" s="401" t="n">
        <v>125</v>
      </c>
      <c r="EA1158" s="401" t="n">
        <v>126</v>
      </c>
      <c r="EB1158" s="401" t="n">
        <v>127</v>
      </c>
      <c r="EC1158" s="401" t="n">
        <v>128</v>
      </c>
      <c r="ED1158" s="401" t="n">
        <v>129</v>
      </c>
      <c r="EE1158" s="401" t="n">
        <v>130</v>
      </c>
      <c r="EF1158" s="401" t="n">
        <v>131</v>
      </c>
      <c r="EG1158" s="401" t="n">
        <v>132</v>
      </c>
      <c r="EH1158" s="401" t="n">
        <v>133</v>
      </c>
      <c r="EI1158" s="401" t="n">
        <v>134</v>
      </c>
      <c r="EJ1158" s="401" t="n">
        <v>135</v>
      </c>
      <c r="EK1158" s="401" t="n">
        <v>136</v>
      </c>
      <c r="EL1158" s="401" t="n">
        <v>137</v>
      </c>
      <c r="EM1158" s="401" t="n">
        <v>138</v>
      </c>
      <c r="EN1158" s="401" t="n">
        <v>139</v>
      </c>
      <c r="EO1158" s="401" t="n">
        <v>140</v>
      </c>
      <c r="EP1158" s="401" t="n">
        <v>141</v>
      </c>
      <c r="EQ1158" s="401" t="n">
        <v>142</v>
      </c>
      <c r="ER1158" s="401" t="n">
        <v>143</v>
      </c>
      <c r="ES1158" s="401" t="n">
        <v>144</v>
      </c>
      <c r="ET1158" s="401" t="n">
        <v>145</v>
      </c>
      <c r="EU1158" s="401" t="n">
        <v>146</v>
      </c>
      <c r="EV1158" s="401" t="n">
        <v>147</v>
      </c>
      <c r="EW1158" s="401" t="n">
        <v>148</v>
      </c>
      <c r="EX1158" s="401" t="n">
        <v>149</v>
      </c>
      <c r="EY1158" s="401" t="n">
        <v>150</v>
      </c>
      <c r="EZ1158" s="401" t="n">
        <v>151</v>
      </c>
      <c r="FA1158" s="401" t="n">
        <v>152</v>
      </c>
      <c r="FB1158" s="401" t="n">
        <v>153</v>
      </c>
      <c r="FC1158" s="401" t="n">
        <v>154</v>
      </c>
      <c r="FD1158" s="401" t="n">
        <v>155</v>
      </c>
      <c r="FE1158" s="401" t="n">
        <v>156</v>
      </c>
      <c r="FF1158" s="401" t="n">
        <v>157</v>
      </c>
      <c r="FG1158" s="401" t="n">
        <v>158</v>
      </c>
      <c r="FH1158" s="401" t="n">
        <v>159</v>
      </c>
      <c r="FI1158" s="401" t="n">
        <v>160</v>
      </c>
      <c r="FJ1158" s="401" t="n">
        <v>161</v>
      </c>
      <c r="FK1158" s="401" t="n">
        <v>162</v>
      </c>
      <c r="FL1158" s="401" t="n">
        <v>163</v>
      </c>
      <c r="FM1158" s="401" t="n">
        <v>164</v>
      </c>
      <c r="FN1158" s="401" t="n">
        <v>165</v>
      </c>
      <c r="FO1158" s="401" t="n">
        <v>166</v>
      </c>
      <c r="FP1158" s="401" t="n">
        <v>167</v>
      </c>
      <c r="FQ1158" s="401" t="n">
        <v>168</v>
      </c>
      <c r="FR1158" s="401" t="n">
        <v>169</v>
      </c>
      <c r="FS1158" s="401" t="n">
        <v>170</v>
      </c>
      <c r="FT1158" s="401" t="n">
        <v>171</v>
      </c>
      <c r="FU1158" s="401" t="n">
        <v>172</v>
      </c>
      <c r="FV1158" s="401" t="n">
        <v>173</v>
      </c>
      <c r="FW1158" s="401" t="n">
        <v>174</v>
      </c>
      <c r="FX1158" s="401" t="n">
        <v>175</v>
      </c>
      <c r="FY1158" s="401" t="n">
        <v>176</v>
      </c>
      <c r="FZ1158" s="401" t="n">
        <v>177</v>
      </c>
      <c r="GA1158" s="401" t="n">
        <v>178</v>
      </c>
      <c r="GB1158" s="401" t="n">
        <v>179</v>
      </c>
      <c r="GC1158" s="401" t="n">
        <v>180</v>
      </c>
      <c r="GD1158" s="401" t="n">
        <v>181</v>
      </c>
      <c r="GE1158" s="401" t="n">
        <v>182</v>
      </c>
      <c r="GF1158" s="401" t="n">
        <v>183</v>
      </c>
      <c r="GG1158" s="401" t="n">
        <v>184</v>
      </c>
      <c r="GH1158" s="401" t="n">
        <v>185</v>
      </c>
      <c r="GI1158" s="401" t="n">
        <v>186</v>
      </c>
      <c r="GJ1158" s="401" t="n">
        <v>187</v>
      </c>
      <c r="GK1158" s="401" t="n">
        <v>188</v>
      </c>
      <c r="GL1158" s="401" t="n">
        <v>189</v>
      </c>
      <c r="GM1158" s="401" t="n">
        <v>190</v>
      </c>
      <c r="GN1158" s="401" t="n">
        <v>191</v>
      </c>
      <c r="GO1158" s="401" t="n">
        <v>192</v>
      </c>
      <c r="GP1158" s="401" t="n">
        <v>193</v>
      </c>
      <c r="GQ1158" s="401" t="n">
        <v>194</v>
      </c>
      <c r="GR1158" s="401" t="n">
        <v>195</v>
      </c>
      <c r="GS1158" s="401" t="n">
        <v>196</v>
      </c>
      <c r="GT1158" s="401" t="n">
        <v>197</v>
      </c>
      <c r="GU1158" s="401" t="n">
        <v>198</v>
      </c>
      <c r="GV1158" s="401" t="n">
        <v>199</v>
      </c>
      <c r="GW1158" s="401" t="n">
        <v>200</v>
      </c>
      <c r="GX1158" s="401" t="n">
        <v>201</v>
      </c>
      <c r="GY1158" s="401" t="n">
        <v>202</v>
      </c>
      <c r="GZ1158" s="401" t="n">
        <v>203</v>
      </c>
      <c r="HA1158" s="401" t="n">
        <v>204</v>
      </c>
      <c r="HB1158" s="401" t="n">
        <v>205</v>
      </c>
      <c r="HC1158" s="401" t="n">
        <v>206</v>
      </c>
      <c r="HD1158" s="401" t="n">
        <v>207</v>
      </c>
      <c r="HE1158" s="401" t="n">
        <v>208</v>
      </c>
      <c r="HF1158" s="401" t="n">
        <v>209</v>
      </c>
      <c r="HG1158" s="401" t="n">
        <v>210</v>
      </c>
      <c r="HH1158" s="401" t="n">
        <v>211</v>
      </c>
      <c r="HI1158" s="401" t="n">
        <v>212</v>
      </c>
      <c r="HJ1158" s="401" t="n">
        <v>213</v>
      </c>
      <c r="HK1158" s="401" t="n">
        <v>214</v>
      </c>
      <c r="HL1158" s="401" t="n">
        <v>215</v>
      </c>
      <c r="HM1158" s="401" t="n">
        <v>216</v>
      </c>
      <c r="HN1158" s="401" t="n">
        <v>217</v>
      </c>
      <c r="HO1158" s="401" t="n">
        <v>218</v>
      </c>
      <c r="HP1158" s="401" t="n">
        <v>219</v>
      </c>
      <c r="HQ1158" s="401" t="n">
        <v>220</v>
      </c>
      <c r="HR1158" s="401" t="n">
        <v>221</v>
      </c>
      <c r="HS1158" s="401" t="n">
        <v>222</v>
      </c>
      <c r="HT1158" s="401" t="n">
        <v>223</v>
      </c>
      <c r="HU1158" s="401" t="n">
        <v>224</v>
      </c>
      <c r="HV1158" s="401" t="n">
        <v>225</v>
      </c>
      <c r="HW1158" s="401" t="n">
        <v>226</v>
      </c>
      <c r="HX1158" s="401" t="n">
        <v>227</v>
      </c>
      <c r="HY1158" s="401" t="n">
        <v>228</v>
      </c>
      <c r="HZ1158" s="401" t="n">
        <v>229</v>
      </c>
      <c r="IA1158" s="401" t="n">
        <v>230</v>
      </c>
      <c r="IB1158" s="401" t="n">
        <v>231</v>
      </c>
      <c r="IC1158" s="401" t="n">
        <v>232</v>
      </c>
      <c r="ID1158" s="401" t="n">
        <v>233</v>
      </c>
      <c r="IE1158" s="401" t="n">
        <v>234</v>
      </c>
    </row>
    <row r="1159" customFormat="false" ht="12.75" hidden="false" customHeight="false" outlineLevel="0" collapsed="false">
      <c r="E1159" s="444" t="s">
        <v>225</v>
      </c>
      <c r="F1159" s="401" t="n">
        <v>119</v>
      </c>
      <c r="G1159" s="401" t="n">
        <v>211</v>
      </c>
      <c r="H1159" s="401" t="n">
        <v>102</v>
      </c>
      <c r="I1159" s="401" t="n">
        <v>40</v>
      </c>
      <c r="J1159" s="401" t="n">
        <v>227</v>
      </c>
      <c r="K1159" s="401" t="n">
        <v>193</v>
      </c>
      <c r="L1159" s="401" t="n">
        <v>8</v>
      </c>
      <c r="M1159" s="401" t="n">
        <v>104</v>
      </c>
      <c r="N1159" s="401" t="n">
        <v>58</v>
      </c>
      <c r="O1159" s="401" t="n">
        <v>69</v>
      </c>
      <c r="P1159" s="401" t="n">
        <v>93</v>
      </c>
      <c r="Q1159" s="401" t="n">
        <v>53</v>
      </c>
      <c r="R1159" s="401" t="n">
        <v>2</v>
      </c>
      <c r="S1159" s="401" t="n">
        <v>41</v>
      </c>
      <c r="T1159" s="401" t="n">
        <v>71</v>
      </c>
      <c r="U1159" s="401" t="n">
        <v>197</v>
      </c>
      <c r="V1159" s="401" t="n">
        <v>13</v>
      </c>
      <c r="W1159" s="401" t="n">
        <v>80</v>
      </c>
      <c r="X1159" s="401" t="n">
        <v>127</v>
      </c>
      <c r="Y1159" s="401" t="n">
        <v>94</v>
      </c>
      <c r="Z1159" s="401" t="n">
        <v>137</v>
      </c>
      <c r="AA1159" s="401" t="n">
        <v>99</v>
      </c>
      <c r="AB1159" s="401" t="n">
        <v>9</v>
      </c>
      <c r="AC1159" s="401" t="n">
        <v>91</v>
      </c>
      <c r="AD1159" s="401" t="n">
        <v>212</v>
      </c>
      <c r="AE1159" s="401" t="n">
        <v>184</v>
      </c>
      <c r="AF1159" s="401" t="n">
        <v>88</v>
      </c>
      <c r="AG1159" s="401" t="n">
        <v>159</v>
      </c>
      <c r="AH1159" s="401" t="n">
        <v>106</v>
      </c>
      <c r="AI1159" s="401" t="n">
        <v>192</v>
      </c>
      <c r="AJ1159" s="401" t="n">
        <v>15</v>
      </c>
      <c r="AK1159" s="401" t="n">
        <v>205</v>
      </c>
      <c r="AL1159" s="401" t="n">
        <v>216</v>
      </c>
      <c r="AM1159" s="401" t="n">
        <v>162</v>
      </c>
      <c r="AN1159" s="401" t="n">
        <v>186</v>
      </c>
      <c r="AO1159" s="401" t="n">
        <v>112</v>
      </c>
      <c r="AP1159" s="401" t="n">
        <v>66</v>
      </c>
      <c r="AQ1159" s="401" t="n">
        <v>84</v>
      </c>
      <c r="AR1159" s="401" t="n">
        <v>38</v>
      </c>
      <c r="AS1159" s="401" t="n">
        <v>148</v>
      </c>
      <c r="AT1159" s="401" t="n">
        <v>165</v>
      </c>
      <c r="AU1159" s="401" t="n">
        <v>10</v>
      </c>
      <c r="AV1159" s="401" t="n">
        <v>229</v>
      </c>
      <c r="AW1159" s="401" t="n">
        <v>147</v>
      </c>
      <c r="AX1159" s="401" t="n">
        <v>22</v>
      </c>
      <c r="AY1159" s="401" t="n">
        <v>30</v>
      </c>
      <c r="AZ1159" s="401" t="n">
        <v>149</v>
      </c>
      <c r="BA1159" s="401" t="n">
        <v>185</v>
      </c>
      <c r="BB1159" s="401" t="n">
        <v>168</v>
      </c>
      <c r="BC1159" s="401" t="n">
        <v>124</v>
      </c>
      <c r="BD1159" s="401" t="n">
        <v>174</v>
      </c>
      <c r="BE1159" s="401" t="n">
        <v>219</v>
      </c>
      <c r="BF1159" s="401" t="n">
        <v>74</v>
      </c>
      <c r="BG1159" s="401" t="n">
        <v>42</v>
      </c>
      <c r="BH1159" s="401" t="n">
        <v>23</v>
      </c>
      <c r="BI1159" s="401" t="n">
        <v>182</v>
      </c>
      <c r="BJ1159" s="401" t="n">
        <v>29</v>
      </c>
      <c r="BK1159" s="401" t="n">
        <v>217</v>
      </c>
      <c r="BL1159" s="401" t="n">
        <v>228</v>
      </c>
      <c r="BM1159" s="401" t="n">
        <v>222</v>
      </c>
      <c r="BN1159" s="401" t="n">
        <v>47</v>
      </c>
      <c r="BO1159" s="401" t="n">
        <v>163</v>
      </c>
      <c r="BP1159" s="401" t="n">
        <v>65</v>
      </c>
      <c r="BQ1159" s="401" t="n">
        <v>82</v>
      </c>
      <c r="BR1159" s="401" t="n">
        <v>118</v>
      </c>
      <c r="BS1159" s="401" t="n">
        <v>153</v>
      </c>
      <c r="BT1159" s="401" t="n">
        <v>143</v>
      </c>
      <c r="BU1159" s="401" t="n">
        <v>175</v>
      </c>
      <c r="BV1159" s="401" t="n">
        <v>52</v>
      </c>
      <c r="BW1159" s="401" t="n">
        <v>17</v>
      </c>
      <c r="BX1159" s="401" t="n">
        <v>155</v>
      </c>
      <c r="BY1159" s="401" t="n">
        <v>170</v>
      </c>
      <c r="BZ1159" s="401" t="n">
        <v>140</v>
      </c>
      <c r="CA1159" s="401" t="n">
        <v>32</v>
      </c>
      <c r="CB1159" s="401" t="n">
        <v>121</v>
      </c>
      <c r="CC1159" s="401" t="n">
        <v>75</v>
      </c>
      <c r="CD1159" s="401" t="n">
        <v>101</v>
      </c>
      <c r="CE1159" s="401" t="n">
        <v>49</v>
      </c>
      <c r="CF1159" s="401" t="n">
        <v>230</v>
      </c>
      <c r="CG1159" s="401" t="n">
        <v>156</v>
      </c>
      <c r="CH1159" s="401" t="n">
        <v>89</v>
      </c>
      <c r="CI1159" s="401" t="n">
        <v>223</v>
      </c>
      <c r="CJ1159" s="401" t="n">
        <v>152</v>
      </c>
      <c r="CK1159" s="401" t="n">
        <v>37</v>
      </c>
      <c r="CL1159" s="401" t="n">
        <v>202</v>
      </c>
      <c r="CM1159" s="401" t="n">
        <v>60</v>
      </c>
      <c r="CN1159" s="401" t="n">
        <v>129</v>
      </c>
      <c r="CO1159" s="401" t="n">
        <v>161</v>
      </c>
      <c r="CP1159" s="401" t="n">
        <v>221</v>
      </c>
      <c r="CQ1159" s="401" t="n">
        <v>173</v>
      </c>
      <c r="CR1159" s="401" t="n">
        <v>178</v>
      </c>
      <c r="CS1159" s="401" t="n">
        <v>226</v>
      </c>
      <c r="CT1159" s="401" t="n">
        <v>110</v>
      </c>
      <c r="CU1159" s="401" t="n">
        <v>151</v>
      </c>
      <c r="CV1159" s="401" t="n">
        <v>78</v>
      </c>
      <c r="CW1159" s="401" t="n">
        <v>154</v>
      </c>
      <c r="CX1159" s="401" t="n">
        <v>114</v>
      </c>
      <c r="CY1159" s="401" t="n">
        <v>146</v>
      </c>
      <c r="CZ1159" s="401" t="n">
        <v>56</v>
      </c>
      <c r="DA1159" s="401" t="n">
        <v>36</v>
      </c>
      <c r="DB1159" s="401" t="n">
        <v>79</v>
      </c>
      <c r="DC1159" s="401" t="n">
        <v>213</v>
      </c>
      <c r="DD1159" s="401" t="n">
        <v>5</v>
      </c>
      <c r="DE1159" s="401" t="n">
        <v>132</v>
      </c>
      <c r="DF1159" s="401" t="n">
        <v>208</v>
      </c>
      <c r="DG1159" s="401" t="n">
        <v>14</v>
      </c>
      <c r="DH1159" s="401" t="n">
        <v>234</v>
      </c>
      <c r="DI1159" s="401" t="n">
        <v>187</v>
      </c>
      <c r="DJ1159" s="401" t="n">
        <v>27</v>
      </c>
      <c r="DK1159" s="401" t="n">
        <v>138</v>
      </c>
      <c r="DL1159" s="401" t="n">
        <v>67</v>
      </c>
      <c r="DM1159" s="401" t="n">
        <v>90</v>
      </c>
      <c r="DN1159" s="401" t="n">
        <v>7</v>
      </c>
      <c r="DO1159" s="401" t="n">
        <v>95</v>
      </c>
      <c r="DP1159" s="401" t="n">
        <v>123</v>
      </c>
      <c r="DQ1159" s="401" t="n">
        <v>120</v>
      </c>
      <c r="DR1159" s="401" t="n">
        <v>160</v>
      </c>
      <c r="DS1159" s="401" t="n">
        <v>191</v>
      </c>
      <c r="DT1159" s="401" t="n">
        <v>231</v>
      </c>
      <c r="DU1159" s="401" t="n">
        <v>97</v>
      </c>
      <c r="DV1159" s="401" t="n">
        <v>164</v>
      </c>
      <c r="DW1159" s="401" t="n">
        <v>73</v>
      </c>
      <c r="DX1159" s="401" t="n">
        <v>176</v>
      </c>
      <c r="DY1159" s="401" t="n">
        <v>85</v>
      </c>
      <c r="DZ1159" s="401" t="n">
        <v>116</v>
      </c>
      <c r="EA1159" s="401" t="n">
        <v>19</v>
      </c>
      <c r="EB1159" s="401" t="n">
        <v>115</v>
      </c>
      <c r="EC1159" s="401" t="n">
        <v>122</v>
      </c>
      <c r="ED1159" s="401" t="n">
        <v>86</v>
      </c>
      <c r="EE1159" s="401" t="n">
        <v>28</v>
      </c>
      <c r="EF1159" s="401" t="n">
        <v>45</v>
      </c>
      <c r="EG1159" s="401" t="n">
        <v>183</v>
      </c>
      <c r="EH1159" s="401" t="n">
        <v>16</v>
      </c>
      <c r="EI1159" s="401" t="n">
        <v>77</v>
      </c>
      <c r="EJ1159" s="401" t="n">
        <v>207</v>
      </c>
      <c r="EK1159" s="401" t="n">
        <v>20</v>
      </c>
      <c r="EL1159" s="401" t="n">
        <v>189</v>
      </c>
      <c r="EM1159" s="401" t="n">
        <v>157</v>
      </c>
      <c r="EN1159" s="401" t="n">
        <v>61</v>
      </c>
      <c r="EO1159" s="401" t="n">
        <v>83</v>
      </c>
      <c r="EP1159" s="401" t="n">
        <v>3</v>
      </c>
      <c r="EQ1159" s="401" t="n">
        <v>44</v>
      </c>
      <c r="ER1159" s="401" t="n">
        <v>51</v>
      </c>
      <c r="ES1159" s="401" t="n">
        <v>98</v>
      </c>
      <c r="ET1159" s="401" t="n">
        <v>26</v>
      </c>
      <c r="EU1159" s="401" t="n">
        <v>179</v>
      </c>
      <c r="EV1159" s="401" t="n">
        <v>105</v>
      </c>
      <c r="EW1159" s="401" t="n">
        <v>126</v>
      </c>
      <c r="EX1159" s="401" t="n">
        <v>76</v>
      </c>
      <c r="EY1159" s="401" t="n">
        <v>139</v>
      </c>
      <c r="EZ1159" s="401" t="n">
        <v>108</v>
      </c>
      <c r="FA1159" s="401" t="n">
        <v>150</v>
      </c>
      <c r="FB1159" s="401" t="n">
        <v>167</v>
      </c>
      <c r="FC1159" s="401" t="n">
        <v>111</v>
      </c>
      <c r="FD1159" s="401" t="n">
        <v>201</v>
      </c>
      <c r="FE1159" s="401" t="n">
        <v>134</v>
      </c>
      <c r="FF1159" s="401" t="n">
        <v>215</v>
      </c>
      <c r="FG1159" s="401" t="n">
        <v>196</v>
      </c>
      <c r="FH1159" s="401" t="n">
        <v>181</v>
      </c>
      <c r="FI1159" s="401" t="n">
        <v>136</v>
      </c>
      <c r="FJ1159" s="401" t="n">
        <v>103</v>
      </c>
      <c r="FK1159" s="401" t="n">
        <v>180</v>
      </c>
      <c r="FL1159" s="401" t="n">
        <v>171</v>
      </c>
      <c r="FM1159" s="401" t="n">
        <v>70</v>
      </c>
      <c r="FN1159" s="401" t="n">
        <v>199</v>
      </c>
      <c r="FO1159" s="401" t="n">
        <v>55</v>
      </c>
      <c r="FP1159" s="401" t="n">
        <v>225</v>
      </c>
      <c r="FQ1159" s="401" t="n">
        <v>24</v>
      </c>
      <c r="FR1159" s="401" t="n">
        <v>57</v>
      </c>
      <c r="FS1159" s="401" t="n">
        <v>133</v>
      </c>
      <c r="FT1159" s="401" t="n">
        <v>220</v>
      </c>
      <c r="FU1159" s="401" t="n">
        <v>68</v>
      </c>
      <c r="FV1159" s="401" t="n">
        <v>209</v>
      </c>
      <c r="FW1159" s="401" t="n">
        <v>96</v>
      </c>
      <c r="FX1159" s="401" t="n">
        <v>63</v>
      </c>
      <c r="FY1159" s="401" t="n">
        <v>62</v>
      </c>
      <c r="FZ1159" s="401" t="n">
        <v>21</v>
      </c>
      <c r="GA1159" s="401" t="n">
        <v>190</v>
      </c>
      <c r="GB1159" s="401" t="n">
        <v>43</v>
      </c>
      <c r="GC1159" s="401" t="n">
        <v>11</v>
      </c>
      <c r="GD1159" s="401" t="n">
        <v>195</v>
      </c>
      <c r="GE1159" s="401" t="n">
        <v>25</v>
      </c>
      <c r="GF1159" s="401" t="n">
        <v>87</v>
      </c>
      <c r="GG1159" s="401" t="n">
        <v>188</v>
      </c>
      <c r="GH1159" s="401" t="n">
        <v>72</v>
      </c>
      <c r="GI1159" s="401" t="n">
        <v>194</v>
      </c>
      <c r="GJ1159" s="401" t="n">
        <v>200</v>
      </c>
      <c r="GK1159" s="401" t="n">
        <v>177</v>
      </c>
      <c r="GL1159" s="401" t="n">
        <v>158</v>
      </c>
      <c r="GM1159" s="401" t="n">
        <v>81</v>
      </c>
      <c r="GN1159" s="401" t="n">
        <v>218</v>
      </c>
      <c r="GO1159" s="401" t="n">
        <v>125</v>
      </c>
      <c r="GP1159" s="401" t="n">
        <v>109</v>
      </c>
      <c r="GQ1159" s="401" t="n">
        <v>233</v>
      </c>
      <c r="GR1159" s="401" t="n">
        <v>39</v>
      </c>
      <c r="GS1159" s="401" t="n">
        <v>203</v>
      </c>
      <c r="GT1159" s="401" t="n">
        <v>100</v>
      </c>
      <c r="GU1159" s="401" t="n">
        <v>92</v>
      </c>
      <c r="GV1159" s="401" t="n">
        <v>206</v>
      </c>
      <c r="GW1159" s="401" t="n">
        <v>142</v>
      </c>
      <c r="GX1159" s="401" t="n">
        <v>113</v>
      </c>
      <c r="GY1159" s="401" t="n">
        <v>64</v>
      </c>
      <c r="GZ1159" s="401" t="n">
        <v>232</v>
      </c>
      <c r="HA1159" s="401" t="n">
        <v>1</v>
      </c>
      <c r="HB1159" s="401" t="n">
        <v>224</v>
      </c>
      <c r="HC1159" s="401" t="n">
        <v>172</v>
      </c>
      <c r="HD1159" s="401" t="n">
        <v>144</v>
      </c>
      <c r="HE1159" s="401" t="n">
        <v>130</v>
      </c>
      <c r="HF1159" s="401" t="n">
        <v>117</v>
      </c>
      <c r="HG1159" s="401" t="n">
        <v>59</v>
      </c>
      <c r="HH1159" s="401" t="n">
        <v>48</v>
      </c>
      <c r="HI1159" s="401" t="n">
        <v>135</v>
      </c>
      <c r="HJ1159" s="401" t="n">
        <v>210</v>
      </c>
      <c r="HK1159" s="401" t="n">
        <v>12</v>
      </c>
      <c r="HL1159" s="401" t="n">
        <v>34</v>
      </c>
      <c r="HM1159" s="401" t="n">
        <v>145</v>
      </c>
      <c r="HN1159" s="401" t="n">
        <v>166</v>
      </c>
      <c r="HO1159" s="401" t="n">
        <v>214</v>
      </c>
      <c r="HP1159" s="401" t="n">
        <v>6</v>
      </c>
      <c r="HQ1159" s="401" t="n">
        <v>131</v>
      </c>
      <c r="HR1159" s="401" t="n">
        <v>204</v>
      </c>
      <c r="HS1159" s="401" t="n">
        <v>33</v>
      </c>
      <c r="HT1159" s="401" t="n">
        <v>54</v>
      </c>
      <c r="HU1159" s="401" t="n">
        <v>128</v>
      </c>
      <c r="HV1159" s="401" t="n">
        <v>107</v>
      </c>
      <c r="HW1159" s="401" t="n">
        <v>169</v>
      </c>
      <c r="HX1159" s="401" t="n">
        <v>198</v>
      </c>
      <c r="HY1159" s="401" t="n">
        <v>141</v>
      </c>
      <c r="HZ1159" s="401" t="n">
        <v>50</v>
      </c>
      <c r="IA1159" s="401" t="n">
        <v>31</v>
      </c>
      <c r="IB1159" s="401" t="n">
        <v>35</v>
      </c>
      <c r="IC1159" s="401" t="n">
        <v>4</v>
      </c>
      <c r="ID1159" s="401" t="n">
        <v>46</v>
      </c>
      <c r="IE1159" s="401" t="n">
        <v>18</v>
      </c>
    </row>
    <row r="1160" customFormat="false" ht="12.75" hidden="false" customHeight="false" outlineLevel="0" collapsed="false">
      <c r="E1160" s="444" t="s">
        <v>227</v>
      </c>
      <c r="F1160" s="401" t="n">
        <v>85</v>
      </c>
      <c r="G1160" s="401" t="n">
        <v>155</v>
      </c>
      <c r="H1160" s="401" t="n">
        <v>114</v>
      </c>
      <c r="I1160" s="401" t="n">
        <v>92</v>
      </c>
      <c r="J1160" s="401" t="n">
        <v>167</v>
      </c>
      <c r="K1160" s="401" t="n">
        <v>234</v>
      </c>
      <c r="L1160" s="401" t="n">
        <v>31</v>
      </c>
      <c r="M1160" s="401" t="n">
        <v>15</v>
      </c>
      <c r="N1160" s="401" t="n">
        <v>121</v>
      </c>
      <c r="O1160" s="401" t="n">
        <v>204</v>
      </c>
      <c r="P1160" s="401" t="n">
        <v>42</v>
      </c>
      <c r="Q1160" s="401" t="n">
        <v>191</v>
      </c>
      <c r="R1160" s="401" t="n">
        <v>90</v>
      </c>
      <c r="S1160" s="401" t="n">
        <v>216</v>
      </c>
      <c r="T1160" s="401" t="n">
        <v>61</v>
      </c>
      <c r="U1160" s="401" t="n">
        <v>58</v>
      </c>
      <c r="V1160" s="401" t="n">
        <v>210</v>
      </c>
      <c r="W1160" s="401" t="n">
        <v>4</v>
      </c>
      <c r="X1160" s="401" t="n">
        <v>211</v>
      </c>
      <c r="Y1160" s="401" t="n">
        <v>231</v>
      </c>
      <c r="Z1160" s="401" t="n">
        <v>100</v>
      </c>
      <c r="AA1160" s="401" t="n">
        <v>81</v>
      </c>
      <c r="AB1160" s="401" t="n">
        <v>144</v>
      </c>
      <c r="AC1160" s="401" t="n">
        <v>73</v>
      </c>
      <c r="AD1160" s="401" t="n">
        <v>33</v>
      </c>
      <c r="AE1160" s="401" t="n">
        <v>70</v>
      </c>
      <c r="AF1160" s="401" t="n">
        <v>89</v>
      </c>
      <c r="AG1160" s="401" t="n">
        <v>82</v>
      </c>
      <c r="AH1160" s="401" t="n">
        <v>101</v>
      </c>
      <c r="AI1160" s="401" t="n">
        <v>1</v>
      </c>
      <c r="AJ1160" s="401" t="n">
        <v>65</v>
      </c>
      <c r="AK1160" s="401" t="n">
        <v>130</v>
      </c>
      <c r="AL1160" s="401" t="n">
        <v>215</v>
      </c>
      <c r="AM1160" s="401" t="n">
        <v>48</v>
      </c>
      <c r="AN1160" s="401" t="n">
        <v>157</v>
      </c>
      <c r="AO1160" s="401" t="n">
        <v>159</v>
      </c>
      <c r="AP1160" s="401" t="n">
        <v>209</v>
      </c>
      <c r="AQ1160" s="401" t="n">
        <v>150</v>
      </c>
      <c r="AR1160" s="401" t="n">
        <v>177</v>
      </c>
      <c r="AS1160" s="401" t="n">
        <v>164</v>
      </c>
      <c r="AT1160" s="401" t="n">
        <v>224</v>
      </c>
      <c r="AU1160" s="401" t="n">
        <v>110</v>
      </c>
      <c r="AV1160" s="401" t="n">
        <v>192</v>
      </c>
      <c r="AW1160" s="401" t="n">
        <v>30</v>
      </c>
      <c r="AX1160" s="401" t="n">
        <v>37</v>
      </c>
      <c r="AY1160" s="401" t="n">
        <v>40</v>
      </c>
      <c r="AZ1160" s="401" t="n">
        <v>54</v>
      </c>
      <c r="BA1160" s="401" t="n">
        <v>125</v>
      </c>
      <c r="BB1160" s="401" t="n">
        <v>193</v>
      </c>
      <c r="BC1160" s="401" t="n">
        <v>172</v>
      </c>
      <c r="BD1160" s="401" t="n">
        <v>64</v>
      </c>
      <c r="BE1160" s="401" t="n">
        <v>84</v>
      </c>
      <c r="BF1160" s="401" t="n">
        <v>19</v>
      </c>
      <c r="BG1160" s="401" t="n">
        <v>213</v>
      </c>
      <c r="BH1160" s="401" t="n">
        <v>68</v>
      </c>
      <c r="BI1160" s="401" t="n">
        <v>227</v>
      </c>
      <c r="BJ1160" s="401" t="n">
        <v>80</v>
      </c>
      <c r="BK1160" s="401" t="n">
        <v>117</v>
      </c>
      <c r="BL1160" s="401" t="n">
        <v>71</v>
      </c>
      <c r="BM1160" s="401" t="n">
        <v>87</v>
      </c>
      <c r="BN1160" s="401" t="n">
        <v>94</v>
      </c>
      <c r="BO1160" s="401" t="n">
        <v>118</v>
      </c>
      <c r="BP1160" s="401" t="n">
        <v>205</v>
      </c>
      <c r="BQ1160" s="401" t="n">
        <v>153</v>
      </c>
      <c r="BR1160" s="401" t="n">
        <v>226</v>
      </c>
      <c r="BS1160" s="401" t="n">
        <v>50</v>
      </c>
      <c r="BT1160" s="401" t="n">
        <v>9</v>
      </c>
      <c r="BU1160" s="401" t="n">
        <v>225</v>
      </c>
      <c r="BV1160" s="401" t="n">
        <v>75</v>
      </c>
      <c r="BW1160" s="401" t="n">
        <v>187</v>
      </c>
      <c r="BX1160" s="401" t="n">
        <v>28</v>
      </c>
      <c r="BY1160" s="401" t="n">
        <v>6</v>
      </c>
      <c r="BZ1160" s="401" t="n">
        <v>174</v>
      </c>
      <c r="CA1160" s="401" t="n">
        <v>203</v>
      </c>
      <c r="CB1160" s="401" t="n">
        <v>51</v>
      </c>
      <c r="CC1160" s="401" t="n">
        <v>173</v>
      </c>
      <c r="CD1160" s="401" t="n">
        <v>23</v>
      </c>
      <c r="CE1160" s="401" t="n">
        <v>200</v>
      </c>
      <c r="CF1160" s="401" t="n">
        <v>122</v>
      </c>
      <c r="CG1160" s="401" t="n">
        <v>13</v>
      </c>
      <c r="CH1160" s="401" t="n">
        <v>52</v>
      </c>
      <c r="CI1160" s="401" t="n">
        <v>158</v>
      </c>
      <c r="CJ1160" s="401" t="n">
        <v>222</v>
      </c>
      <c r="CK1160" s="401" t="n">
        <v>20</v>
      </c>
      <c r="CL1160" s="401" t="n">
        <v>146</v>
      </c>
      <c r="CM1160" s="401" t="n">
        <v>59</v>
      </c>
      <c r="CN1160" s="401" t="n">
        <v>148</v>
      </c>
      <c r="CO1160" s="401" t="n">
        <v>207</v>
      </c>
      <c r="CP1160" s="401" t="n">
        <v>62</v>
      </c>
      <c r="CQ1160" s="401" t="n">
        <v>102</v>
      </c>
      <c r="CR1160" s="401" t="n">
        <v>34</v>
      </c>
      <c r="CS1160" s="401" t="n">
        <v>168</v>
      </c>
      <c r="CT1160" s="401" t="n">
        <v>97</v>
      </c>
      <c r="CU1160" s="401" t="n">
        <v>53</v>
      </c>
      <c r="CV1160" s="401" t="n">
        <v>126</v>
      </c>
      <c r="CW1160" s="401" t="n">
        <v>99</v>
      </c>
      <c r="CX1160" s="401" t="n">
        <v>18</v>
      </c>
      <c r="CY1160" s="401" t="n">
        <v>105</v>
      </c>
      <c r="CZ1160" s="401" t="n">
        <v>88</v>
      </c>
      <c r="DA1160" s="401" t="n">
        <v>93</v>
      </c>
      <c r="DB1160" s="401" t="n">
        <v>229</v>
      </c>
      <c r="DC1160" s="401" t="n">
        <v>136</v>
      </c>
      <c r="DD1160" s="401" t="n">
        <v>55</v>
      </c>
      <c r="DE1160" s="401" t="n">
        <v>176</v>
      </c>
      <c r="DF1160" s="401" t="n">
        <v>27</v>
      </c>
      <c r="DG1160" s="401" t="n">
        <v>188</v>
      </c>
      <c r="DH1160" s="401" t="n">
        <v>45</v>
      </c>
      <c r="DI1160" s="401" t="n">
        <v>127</v>
      </c>
      <c r="DJ1160" s="401" t="n">
        <v>131</v>
      </c>
      <c r="DK1160" s="401" t="n">
        <v>141</v>
      </c>
      <c r="DL1160" s="401" t="n">
        <v>138</v>
      </c>
      <c r="DM1160" s="401" t="n">
        <v>214</v>
      </c>
      <c r="DN1160" s="401" t="n">
        <v>219</v>
      </c>
      <c r="DO1160" s="401" t="n">
        <v>165</v>
      </c>
      <c r="DP1160" s="401" t="n">
        <v>181</v>
      </c>
      <c r="DQ1160" s="401" t="n">
        <v>109</v>
      </c>
      <c r="DR1160" s="401" t="n">
        <v>194</v>
      </c>
      <c r="DS1160" s="401" t="n">
        <v>116</v>
      </c>
      <c r="DT1160" s="401" t="n">
        <v>196</v>
      </c>
      <c r="DU1160" s="401" t="n">
        <v>46</v>
      </c>
      <c r="DV1160" s="401" t="n">
        <v>104</v>
      </c>
      <c r="DW1160" s="401" t="n">
        <v>128</v>
      </c>
      <c r="DX1160" s="401" t="n">
        <v>132</v>
      </c>
      <c r="DY1160" s="401" t="n">
        <v>16</v>
      </c>
      <c r="DZ1160" s="401" t="n">
        <v>66</v>
      </c>
      <c r="EA1160" s="401" t="n">
        <v>29</v>
      </c>
      <c r="EB1160" s="401" t="n">
        <v>190</v>
      </c>
      <c r="EC1160" s="401" t="n">
        <v>25</v>
      </c>
      <c r="ED1160" s="401" t="n">
        <v>201</v>
      </c>
      <c r="EE1160" s="401" t="n">
        <v>184</v>
      </c>
      <c r="EF1160" s="401" t="n">
        <v>43</v>
      </c>
      <c r="EG1160" s="401" t="n">
        <v>78</v>
      </c>
      <c r="EH1160" s="401" t="n">
        <v>195</v>
      </c>
      <c r="EI1160" s="401" t="n">
        <v>137</v>
      </c>
      <c r="EJ1160" s="401" t="n">
        <v>119</v>
      </c>
      <c r="EK1160" s="401" t="n">
        <v>139</v>
      </c>
      <c r="EL1160" s="401" t="n">
        <v>91</v>
      </c>
      <c r="EM1160" s="401" t="n">
        <v>35</v>
      </c>
      <c r="EN1160" s="401" t="n">
        <v>60</v>
      </c>
      <c r="EO1160" s="401" t="n">
        <v>151</v>
      </c>
      <c r="EP1160" s="401" t="n">
        <v>135</v>
      </c>
      <c r="EQ1160" s="401" t="n">
        <v>96</v>
      </c>
      <c r="ER1160" s="401" t="n">
        <v>17</v>
      </c>
      <c r="ES1160" s="401" t="n">
        <v>183</v>
      </c>
      <c r="ET1160" s="401" t="n">
        <v>8</v>
      </c>
      <c r="EU1160" s="401" t="n">
        <v>63</v>
      </c>
      <c r="EV1160" s="401" t="n">
        <v>74</v>
      </c>
      <c r="EW1160" s="401" t="n">
        <v>10</v>
      </c>
      <c r="EX1160" s="401" t="n">
        <v>143</v>
      </c>
      <c r="EY1160" s="401" t="n">
        <v>152</v>
      </c>
      <c r="EZ1160" s="401" t="n">
        <v>72</v>
      </c>
      <c r="FA1160" s="401" t="n">
        <v>178</v>
      </c>
      <c r="FB1160" s="401" t="n">
        <v>156</v>
      </c>
      <c r="FC1160" s="401" t="n">
        <v>36</v>
      </c>
      <c r="FD1160" s="401" t="n">
        <v>14</v>
      </c>
      <c r="FE1160" s="401" t="n">
        <v>163</v>
      </c>
      <c r="FF1160" s="401" t="n">
        <v>185</v>
      </c>
      <c r="FG1160" s="401" t="n">
        <v>111</v>
      </c>
      <c r="FH1160" s="401" t="n">
        <v>67</v>
      </c>
      <c r="FI1160" s="401" t="n">
        <v>76</v>
      </c>
      <c r="FJ1160" s="401" t="n">
        <v>199</v>
      </c>
      <c r="FK1160" s="401" t="n">
        <v>179</v>
      </c>
      <c r="FL1160" s="401" t="n">
        <v>170</v>
      </c>
      <c r="FM1160" s="401" t="n">
        <v>26</v>
      </c>
      <c r="FN1160" s="401" t="n">
        <v>86</v>
      </c>
      <c r="FO1160" s="401" t="n">
        <v>162</v>
      </c>
      <c r="FP1160" s="401" t="n">
        <v>5</v>
      </c>
      <c r="FQ1160" s="401" t="n">
        <v>44</v>
      </c>
      <c r="FR1160" s="401" t="n">
        <v>113</v>
      </c>
      <c r="FS1160" s="401" t="n">
        <v>134</v>
      </c>
      <c r="FT1160" s="401" t="n">
        <v>180</v>
      </c>
      <c r="FU1160" s="401" t="n">
        <v>228</v>
      </c>
      <c r="FV1160" s="401" t="n">
        <v>22</v>
      </c>
      <c r="FW1160" s="401" t="n">
        <v>145</v>
      </c>
      <c r="FX1160" s="401" t="n">
        <v>197</v>
      </c>
      <c r="FY1160" s="401" t="n">
        <v>12</v>
      </c>
      <c r="FZ1160" s="401" t="n">
        <v>140</v>
      </c>
      <c r="GA1160" s="401" t="n">
        <v>129</v>
      </c>
      <c r="GB1160" s="401" t="n">
        <v>220</v>
      </c>
      <c r="GC1160" s="401" t="n">
        <v>112</v>
      </c>
      <c r="GD1160" s="401" t="n">
        <v>124</v>
      </c>
      <c r="GE1160" s="401" t="n">
        <v>49</v>
      </c>
      <c r="GF1160" s="401" t="n">
        <v>147</v>
      </c>
      <c r="GG1160" s="401" t="n">
        <v>161</v>
      </c>
      <c r="GH1160" s="401" t="n">
        <v>206</v>
      </c>
      <c r="GI1160" s="401" t="n">
        <v>115</v>
      </c>
      <c r="GJ1160" s="401" t="n">
        <v>120</v>
      </c>
      <c r="GK1160" s="401" t="n">
        <v>142</v>
      </c>
      <c r="GL1160" s="401" t="n">
        <v>103</v>
      </c>
      <c r="GM1160" s="401" t="n">
        <v>108</v>
      </c>
      <c r="GN1160" s="401" t="n">
        <v>107</v>
      </c>
      <c r="GO1160" s="401" t="n">
        <v>175</v>
      </c>
      <c r="GP1160" s="401" t="n">
        <v>41</v>
      </c>
      <c r="GQ1160" s="401" t="n">
        <v>7</v>
      </c>
      <c r="GR1160" s="401" t="n">
        <v>56</v>
      </c>
      <c r="GS1160" s="401" t="n">
        <v>133</v>
      </c>
      <c r="GT1160" s="401" t="n">
        <v>186</v>
      </c>
      <c r="GU1160" s="401" t="n">
        <v>202</v>
      </c>
      <c r="GV1160" s="401" t="n">
        <v>166</v>
      </c>
      <c r="GW1160" s="401" t="n">
        <v>21</v>
      </c>
      <c r="GX1160" s="401" t="n">
        <v>98</v>
      </c>
      <c r="GY1160" s="401" t="n">
        <v>38</v>
      </c>
      <c r="GZ1160" s="401" t="n">
        <v>57</v>
      </c>
      <c r="HA1160" s="401" t="n">
        <v>160</v>
      </c>
      <c r="HB1160" s="401" t="n">
        <v>232</v>
      </c>
      <c r="HC1160" s="401" t="n">
        <v>123</v>
      </c>
      <c r="HD1160" s="401" t="n">
        <v>79</v>
      </c>
      <c r="HE1160" s="401" t="n">
        <v>212</v>
      </c>
      <c r="HF1160" s="401" t="n">
        <v>47</v>
      </c>
      <c r="HG1160" s="401" t="n">
        <v>218</v>
      </c>
      <c r="HH1160" s="401" t="n">
        <v>233</v>
      </c>
      <c r="HI1160" s="401" t="n">
        <v>208</v>
      </c>
      <c r="HJ1160" s="401" t="n">
        <v>169</v>
      </c>
      <c r="HK1160" s="401" t="n">
        <v>171</v>
      </c>
      <c r="HL1160" s="401" t="n">
        <v>217</v>
      </c>
      <c r="HM1160" s="401" t="n">
        <v>69</v>
      </c>
      <c r="HN1160" s="401" t="n">
        <v>39</v>
      </c>
      <c r="HO1160" s="401" t="n">
        <v>32</v>
      </c>
      <c r="HP1160" s="401" t="n">
        <v>223</v>
      </c>
      <c r="HQ1160" s="401" t="n">
        <v>198</v>
      </c>
      <c r="HR1160" s="401" t="n">
        <v>83</v>
      </c>
      <c r="HS1160" s="401" t="n">
        <v>221</v>
      </c>
      <c r="HT1160" s="401" t="n">
        <v>149</v>
      </c>
      <c r="HU1160" s="401" t="n">
        <v>11</v>
      </c>
      <c r="HV1160" s="401" t="n">
        <v>3</v>
      </c>
      <c r="HW1160" s="401" t="n">
        <v>95</v>
      </c>
      <c r="HX1160" s="401" t="n">
        <v>154</v>
      </c>
      <c r="HY1160" s="401" t="n">
        <v>189</v>
      </c>
      <c r="HZ1160" s="401" t="n">
        <v>182</v>
      </c>
      <c r="IA1160" s="401" t="n">
        <v>106</v>
      </c>
      <c r="IB1160" s="401" t="n">
        <v>230</v>
      </c>
      <c r="IC1160" s="401" t="n">
        <v>24</v>
      </c>
      <c r="ID1160" s="401" t="n">
        <v>77</v>
      </c>
      <c r="IE1160" s="401" t="n">
        <v>2</v>
      </c>
    </row>
    <row r="1162" customFormat="false" ht="12.75" hidden="false" customHeight="false" outlineLevel="0" collapsed="false">
      <c r="D1162" s="204" t="n">
        <v>235</v>
      </c>
      <c r="E1162" s="204" t="s">
        <v>250</v>
      </c>
    </row>
    <row r="1163" customFormat="false" ht="12.75" hidden="false" customHeight="false" outlineLevel="0" collapsed="false">
      <c r="E1163" s="444" t="s">
        <v>198</v>
      </c>
      <c r="F1163" s="401" t="n">
        <v>1</v>
      </c>
      <c r="G1163" s="401" t="n">
        <v>2</v>
      </c>
      <c r="H1163" s="401" t="n">
        <v>3</v>
      </c>
      <c r="I1163" s="401" t="n">
        <v>4</v>
      </c>
      <c r="J1163" s="401" t="n">
        <v>5</v>
      </c>
      <c r="K1163" s="401" t="n">
        <v>6</v>
      </c>
      <c r="L1163" s="401" t="n">
        <v>7</v>
      </c>
      <c r="M1163" s="401" t="n">
        <v>8</v>
      </c>
      <c r="N1163" s="401" t="n">
        <v>9</v>
      </c>
      <c r="O1163" s="401" t="n">
        <v>10</v>
      </c>
      <c r="P1163" s="401" t="n">
        <v>11</v>
      </c>
      <c r="Q1163" s="401" t="n">
        <v>12</v>
      </c>
      <c r="R1163" s="401" t="n">
        <v>13</v>
      </c>
      <c r="S1163" s="401" t="n">
        <v>14</v>
      </c>
      <c r="T1163" s="401" t="n">
        <v>15</v>
      </c>
      <c r="U1163" s="401" t="n">
        <v>16</v>
      </c>
      <c r="V1163" s="401" t="n">
        <v>17</v>
      </c>
      <c r="W1163" s="401" t="n">
        <v>18</v>
      </c>
      <c r="X1163" s="401" t="n">
        <v>19</v>
      </c>
      <c r="Y1163" s="401" t="n">
        <v>20</v>
      </c>
      <c r="Z1163" s="401" t="n">
        <v>21</v>
      </c>
      <c r="AA1163" s="401" t="n">
        <v>22</v>
      </c>
      <c r="AB1163" s="401" t="n">
        <v>23</v>
      </c>
      <c r="AC1163" s="401" t="n">
        <v>24</v>
      </c>
      <c r="AD1163" s="401" t="n">
        <v>25</v>
      </c>
      <c r="AE1163" s="401" t="n">
        <v>26</v>
      </c>
      <c r="AF1163" s="401" t="n">
        <v>27</v>
      </c>
      <c r="AG1163" s="401" t="n">
        <v>28</v>
      </c>
      <c r="AH1163" s="401" t="n">
        <v>29</v>
      </c>
      <c r="AI1163" s="401" t="n">
        <v>30</v>
      </c>
      <c r="AJ1163" s="401" t="n">
        <v>31</v>
      </c>
      <c r="AK1163" s="401" t="n">
        <v>32</v>
      </c>
      <c r="AL1163" s="401" t="n">
        <v>33</v>
      </c>
      <c r="AM1163" s="401" t="n">
        <v>34</v>
      </c>
      <c r="AN1163" s="401" t="n">
        <v>35</v>
      </c>
      <c r="AO1163" s="401" t="n">
        <v>36</v>
      </c>
      <c r="AP1163" s="401" t="n">
        <v>37</v>
      </c>
      <c r="AQ1163" s="401" t="n">
        <v>38</v>
      </c>
      <c r="AR1163" s="401" t="n">
        <v>39</v>
      </c>
      <c r="AS1163" s="401" t="n">
        <v>40</v>
      </c>
      <c r="AT1163" s="401" t="n">
        <v>41</v>
      </c>
      <c r="AU1163" s="401" t="n">
        <v>42</v>
      </c>
      <c r="AV1163" s="401" t="n">
        <v>43</v>
      </c>
      <c r="AW1163" s="401" t="n">
        <v>44</v>
      </c>
      <c r="AX1163" s="401" t="n">
        <v>45</v>
      </c>
      <c r="AY1163" s="401" t="n">
        <v>46</v>
      </c>
      <c r="AZ1163" s="401" t="n">
        <v>47</v>
      </c>
      <c r="BA1163" s="401" t="n">
        <v>48</v>
      </c>
      <c r="BB1163" s="401" t="n">
        <v>49</v>
      </c>
      <c r="BC1163" s="401" t="n">
        <v>50</v>
      </c>
      <c r="BD1163" s="401" t="n">
        <v>51</v>
      </c>
      <c r="BE1163" s="401" t="n">
        <v>52</v>
      </c>
      <c r="BF1163" s="401" t="n">
        <v>53</v>
      </c>
      <c r="BG1163" s="401" t="n">
        <v>54</v>
      </c>
      <c r="BH1163" s="401" t="n">
        <v>55</v>
      </c>
      <c r="BI1163" s="401" t="n">
        <v>56</v>
      </c>
      <c r="BJ1163" s="401" t="n">
        <v>57</v>
      </c>
      <c r="BK1163" s="401" t="n">
        <v>58</v>
      </c>
      <c r="BL1163" s="401" t="n">
        <v>59</v>
      </c>
      <c r="BM1163" s="401" t="n">
        <v>60</v>
      </c>
      <c r="BN1163" s="401" t="n">
        <v>61</v>
      </c>
      <c r="BO1163" s="401" t="n">
        <v>62</v>
      </c>
      <c r="BP1163" s="401" t="n">
        <v>63</v>
      </c>
      <c r="BQ1163" s="401" t="n">
        <v>64</v>
      </c>
      <c r="BR1163" s="401" t="n">
        <v>65</v>
      </c>
      <c r="BS1163" s="401" t="n">
        <v>66</v>
      </c>
      <c r="BT1163" s="401" t="n">
        <v>67</v>
      </c>
      <c r="BU1163" s="401" t="n">
        <v>68</v>
      </c>
      <c r="BV1163" s="401" t="n">
        <v>69</v>
      </c>
      <c r="BW1163" s="401" t="n">
        <v>70</v>
      </c>
      <c r="BX1163" s="401" t="n">
        <v>71</v>
      </c>
      <c r="BY1163" s="401" t="n">
        <v>72</v>
      </c>
      <c r="BZ1163" s="401" t="n">
        <v>73</v>
      </c>
      <c r="CA1163" s="401" t="n">
        <v>74</v>
      </c>
      <c r="CB1163" s="401" t="n">
        <v>75</v>
      </c>
      <c r="CC1163" s="401" t="n">
        <v>76</v>
      </c>
      <c r="CD1163" s="401" t="n">
        <v>77</v>
      </c>
      <c r="CE1163" s="401" t="n">
        <v>78</v>
      </c>
      <c r="CF1163" s="401" t="n">
        <v>79</v>
      </c>
      <c r="CG1163" s="401" t="n">
        <v>80</v>
      </c>
      <c r="CH1163" s="401" t="n">
        <v>81</v>
      </c>
      <c r="CI1163" s="401" t="n">
        <v>82</v>
      </c>
      <c r="CJ1163" s="401" t="n">
        <v>83</v>
      </c>
      <c r="CK1163" s="401" t="n">
        <v>84</v>
      </c>
      <c r="CL1163" s="401" t="n">
        <v>85</v>
      </c>
      <c r="CM1163" s="401" t="n">
        <v>86</v>
      </c>
      <c r="CN1163" s="401" t="n">
        <v>87</v>
      </c>
      <c r="CO1163" s="401" t="n">
        <v>88</v>
      </c>
      <c r="CP1163" s="401" t="n">
        <v>89</v>
      </c>
      <c r="CQ1163" s="401" t="n">
        <v>90</v>
      </c>
      <c r="CR1163" s="401" t="n">
        <v>91</v>
      </c>
      <c r="CS1163" s="401" t="n">
        <v>92</v>
      </c>
      <c r="CT1163" s="401" t="n">
        <v>93</v>
      </c>
      <c r="CU1163" s="401" t="n">
        <v>94</v>
      </c>
      <c r="CV1163" s="401" t="n">
        <v>95</v>
      </c>
      <c r="CW1163" s="401" t="n">
        <v>96</v>
      </c>
      <c r="CX1163" s="401" t="n">
        <v>97</v>
      </c>
      <c r="CY1163" s="401" t="n">
        <v>98</v>
      </c>
      <c r="CZ1163" s="401" t="n">
        <v>99</v>
      </c>
      <c r="DA1163" s="401" t="n">
        <v>100</v>
      </c>
      <c r="DB1163" s="401" t="n">
        <v>101</v>
      </c>
      <c r="DC1163" s="401" t="n">
        <v>102</v>
      </c>
      <c r="DD1163" s="401" t="n">
        <v>103</v>
      </c>
      <c r="DE1163" s="401" t="n">
        <v>104</v>
      </c>
      <c r="DF1163" s="401" t="n">
        <v>105</v>
      </c>
      <c r="DG1163" s="401" t="n">
        <v>106</v>
      </c>
      <c r="DH1163" s="401" t="n">
        <v>107</v>
      </c>
      <c r="DI1163" s="401" t="n">
        <v>108</v>
      </c>
      <c r="DJ1163" s="401" t="n">
        <v>109</v>
      </c>
      <c r="DK1163" s="401" t="n">
        <v>110</v>
      </c>
      <c r="DL1163" s="401" t="n">
        <v>111</v>
      </c>
      <c r="DM1163" s="401" t="n">
        <v>112</v>
      </c>
      <c r="DN1163" s="401" t="n">
        <v>113</v>
      </c>
      <c r="DO1163" s="401" t="n">
        <v>114</v>
      </c>
      <c r="DP1163" s="401" t="n">
        <v>115</v>
      </c>
      <c r="DQ1163" s="401" t="n">
        <v>116</v>
      </c>
      <c r="DR1163" s="401" t="n">
        <v>117</v>
      </c>
      <c r="DS1163" s="401" t="n">
        <v>118</v>
      </c>
      <c r="DT1163" s="401" t="n">
        <v>119</v>
      </c>
      <c r="DU1163" s="401" t="n">
        <v>120</v>
      </c>
      <c r="DV1163" s="401" t="n">
        <v>121</v>
      </c>
      <c r="DW1163" s="401" t="n">
        <v>122</v>
      </c>
      <c r="DX1163" s="401" t="n">
        <v>123</v>
      </c>
      <c r="DY1163" s="401" t="n">
        <v>124</v>
      </c>
      <c r="DZ1163" s="401" t="n">
        <v>125</v>
      </c>
      <c r="EA1163" s="401" t="n">
        <v>126</v>
      </c>
      <c r="EB1163" s="401" t="n">
        <v>127</v>
      </c>
      <c r="EC1163" s="401" t="n">
        <v>128</v>
      </c>
      <c r="ED1163" s="401" t="n">
        <v>129</v>
      </c>
      <c r="EE1163" s="401" t="n">
        <v>130</v>
      </c>
      <c r="EF1163" s="401" t="n">
        <v>131</v>
      </c>
      <c r="EG1163" s="401" t="n">
        <v>132</v>
      </c>
      <c r="EH1163" s="401" t="n">
        <v>133</v>
      </c>
      <c r="EI1163" s="401" t="n">
        <v>134</v>
      </c>
      <c r="EJ1163" s="401" t="n">
        <v>135</v>
      </c>
      <c r="EK1163" s="401" t="n">
        <v>136</v>
      </c>
      <c r="EL1163" s="401" t="n">
        <v>137</v>
      </c>
      <c r="EM1163" s="401" t="n">
        <v>138</v>
      </c>
      <c r="EN1163" s="401" t="n">
        <v>139</v>
      </c>
      <c r="EO1163" s="401" t="n">
        <v>140</v>
      </c>
      <c r="EP1163" s="401" t="n">
        <v>141</v>
      </c>
      <c r="EQ1163" s="401" t="n">
        <v>142</v>
      </c>
      <c r="ER1163" s="401" t="n">
        <v>143</v>
      </c>
      <c r="ES1163" s="401" t="n">
        <v>144</v>
      </c>
      <c r="ET1163" s="401" t="n">
        <v>145</v>
      </c>
      <c r="EU1163" s="401" t="n">
        <v>146</v>
      </c>
      <c r="EV1163" s="401" t="n">
        <v>147</v>
      </c>
      <c r="EW1163" s="401" t="n">
        <v>148</v>
      </c>
      <c r="EX1163" s="401" t="n">
        <v>149</v>
      </c>
      <c r="EY1163" s="401" t="n">
        <v>150</v>
      </c>
      <c r="EZ1163" s="401" t="n">
        <v>151</v>
      </c>
      <c r="FA1163" s="401" t="n">
        <v>152</v>
      </c>
      <c r="FB1163" s="401" t="n">
        <v>153</v>
      </c>
      <c r="FC1163" s="401" t="n">
        <v>154</v>
      </c>
      <c r="FD1163" s="401" t="n">
        <v>155</v>
      </c>
      <c r="FE1163" s="401" t="n">
        <v>156</v>
      </c>
      <c r="FF1163" s="401" t="n">
        <v>157</v>
      </c>
      <c r="FG1163" s="401" t="n">
        <v>158</v>
      </c>
      <c r="FH1163" s="401" t="n">
        <v>159</v>
      </c>
      <c r="FI1163" s="401" t="n">
        <v>160</v>
      </c>
      <c r="FJ1163" s="401" t="n">
        <v>161</v>
      </c>
      <c r="FK1163" s="401" t="n">
        <v>162</v>
      </c>
      <c r="FL1163" s="401" t="n">
        <v>163</v>
      </c>
      <c r="FM1163" s="401" t="n">
        <v>164</v>
      </c>
      <c r="FN1163" s="401" t="n">
        <v>165</v>
      </c>
      <c r="FO1163" s="401" t="n">
        <v>166</v>
      </c>
      <c r="FP1163" s="401" t="n">
        <v>167</v>
      </c>
      <c r="FQ1163" s="401" t="n">
        <v>168</v>
      </c>
      <c r="FR1163" s="401" t="n">
        <v>169</v>
      </c>
      <c r="FS1163" s="401" t="n">
        <v>170</v>
      </c>
      <c r="FT1163" s="401" t="n">
        <v>171</v>
      </c>
      <c r="FU1163" s="401" t="n">
        <v>172</v>
      </c>
      <c r="FV1163" s="401" t="n">
        <v>173</v>
      </c>
      <c r="FW1163" s="401" t="n">
        <v>174</v>
      </c>
      <c r="FX1163" s="401" t="n">
        <v>175</v>
      </c>
      <c r="FY1163" s="401" t="n">
        <v>176</v>
      </c>
      <c r="FZ1163" s="401" t="n">
        <v>177</v>
      </c>
      <c r="GA1163" s="401" t="n">
        <v>178</v>
      </c>
      <c r="GB1163" s="401" t="n">
        <v>179</v>
      </c>
      <c r="GC1163" s="401" t="n">
        <v>180</v>
      </c>
      <c r="GD1163" s="401" t="n">
        <v>181</v>
      </c>
      <c r="GE1163" s="401" t="n">
        <v>182</v>
      </c>
      <c r="GF1163" s="401" t="n">
        <v>183</v>
      </c>
      <c r="GG1163" s="401" t="n">
        <v>184</v>
      </c>
      <c r="GH1163" s="401" t="n">
        <v>185</v>
      </c>
      <c r="GI1163" s="401" t="n">
        <v>186</v>
      </c>
      <c r="GJ1163" s="401" t="n">
        <v>187</v>
      </c>
      <c r="GK1163" s="401" t="n">
        <v>188</v>
      </c>
      <c r="GL1163" s="401" t="n">
        <v>189</v>
      </c>
      <c r="GM1163" s="401" t="n">
        <v>190</v>
      </c>
      <c r="GN1163" s="401" t="n">
        <v>191</v>
      </c>
      <c r="GO1163" s="401" t="n">
        <v>192</v>
      </c>
      <c r="GP1163" s="401" t="n">
        <v>193</v>
      </c>
      <c r="GQ1163" s="401" t="n">
        <v>194</v>
      </c>
      <c r="GR1163" s="401" t="n">
        <v>195</v>
      </c>
      <c r="GS1163" s="401" t="n">
        <v>196</v>
      </c>
      <c r="GT1163" s="401" t="n">
        <v>197</v>
      </c>
      <c r="GU1163" s="401" t="n">
        <v>198</v>
      </c>
      <c r="GV1163" s="401" t="n">
        <v>199</v>
      </c>
      <c r="GW1163" s="401" t="n">
        <v>200</v>
      </c>
      <c r="GX1163" s="401" t="n">
        <v>201</v>
      </c>
      <c r="GY1163" s="401" t="n">
        <v>202</v>
      </c>
      <c r="GZ1163" s="401" t="n">
        <v>203</v>
      </c>
      <c r="HA1163" s="401" t="n">
        <v>204</v>
      </c>
      <c r="HB1163" s="401" t="n">
        <v>205</v>
      </c>
      <c r="HC1163" s="401" t="n">
        <v>206</v>
      </c>
      <c r="HD1163" s="401" t="n">
        <v>207</v>
      </c>
      <c r="HE1163" s="401" t="n">
        <v>208</v>
      </c>
      <c r="HF1163" s="401" t="n">
        <v>209</v>
      </c>
      <c r="HG1163" s="401" t="n">
        <v>210</v>
      </c>
      <c r="HH1163" s="401" t="n">
        <v>211</v>
      </c>
      <c r="HI1163" s="401" t="n">
        <v>212</v>
      </c>
      <c r="HJ1163" s="401" t="n">
        <v>213</v>
      </c>
      <c r="HK1163" s="401" t="n">
        <v>214</v>
      </c>
      <c r="HL1163" s="401" t="n">
        <v>215</v>
      </c>
      <c r="HM1163" s="401" t="n">
        <v>216</v>
      </c>
      <c r="HN1163" s="401" t="n">
        <v>217</v>
      </c>
      <c r="HO1163" s="401" t="n">
        <v>218</v>
      </c>
      <c r="HP1163" s="401" t="n">
        <v>219</v>
      </c>
      <c r="HQ1163" s="401" t="n">
        <v>220</v>
      </c>
      <c r="HR1163" s="401" t="n">
        <v>221</v>
      </c>
      <c r="HS1163" s="401" t="n">
        <v>222</v>
      </c>
      <c r="HT1163" s="401" t="n">
        <v>223</v>
      </c>
      <c r="HU1163" s="401" t="n">
        <v>224</v>
      </c>
      <c r="HV1163" s="401" t="n">
        <v>225</v>
      </c>
      <c r="HW1163" s="401" t="n">
        <v>226</v>
      </c>
      <c r="HX1163" s="401" t="n">
        <v>227</v>
      </c>
      <c r="HY1163" s="401" t="n">
        <v>228</v>
      </c>
      <c r="HZ1163" s="401" t="n">
        <v>229</v>
      </c>
      <c r="IA1163" s="401" t="n">
        <v>230</v>
      </c>
      <c r="IB1163" s="401" t="n">
        <v>231</v>
      </c>
      <c r="IC1163" s="401" t="n">
        <v>232</v>
      </c>
      <c r="ID1163" s="401" t="n">
        <v>233</v>
      </c>
      <c r="IE1163" s="401" t="n">
        <v>234</v>
      </c>
      <c r="IF1163" s="401" t="n">
        <v>235</v>
      </c>
    </row>
    <row r="1164" customFormat="false" ht="12.75" hidden="false" customHeight="false" outlineLevel="0" collapsed="false">
      <c r="E1164" s="444" t="s">
        <v>225</v>
      </c>
      <c r="F1164" s="401" t="n">
        <v>48</v>
      </c>
      <c r="G1164" s="401" t="n">
        <v>79</v>
      </c>
      <c r="H1164" s="401" t="n">
        <v>137</v>
      </c>
      <c r="I1164" s="401" t="n">
        <v>161</v>
      </c>
      <c r="J1164" s="401" t="n">
        <v>72</v>
      </c>
      <c r="K1164" s="401" t="n">
        <v>39</v>
      </c>
      <c r="L1164" s="401" t="n">
        <v>148</v>
      </c>
      <c r="M1164" s="401" t="n">
        <v>157</v>
      </c>
      <c r="N1164" s="401" t="n">
        <v>73</v>
      </c>
      <c r="O1164" s="401" t="n">
        <v>78</v>
      </c>
      <c r="P1164" s="401" t="n">
        <v>83</v>
      </c>
      <c r="Q1164" s="401" t="n">
        <v>93</v>
      </c>
      <c r="R1164" s="401" t="n">
        <v>207</v>
      </c>
      <c r="S1164" s="401" t="n">
        <v>126</v>
      </c>
      <c r="T1164" s="401" t="n">
        <v>176</v>
      </c>
      <c r="U1164" s="401" t="n">
        <v>19</v>
      </c>
      <c r="V1164" s="401" t="n">
        <v>23</v>
      </c>
      <c r="W1164" s="401" t="n">
        <v>146</v>
      </c>
      <c r="X1164" s="401" t="n">
        <v>67</v>
      </c>
      <c r="Y1164" s="401" t="n">
        <v>41</v>
      </c>
      <c r="Z1164" s="401" t="n">
        <v>160</v>
      </c>
      <c r="AA1164" s="401" t="n">
        <v>63</v>
      </c>
      <c r="AB1164" s="401" t="n">
        <v>54</v>
      </c>
      <c r="AC1164" s="401" t="n">
        <v>60</v>
      </c>
      <c r="AD1164" s="401" t="n">
        <v>224</v>
      </c>
      <c r="AE1164" s="401" t="n">
        <v>220</v>
      </c>
      <c r="AF1164" s="401" t="n">
        <v>103</v>
      </c>
      <c r="AG1164" s="401" t="n">
        <v>234</v>
      </c>
      <c r="AH1164" s="401" t="n">
        <v>128</v>
      </c>
      <c r="AI1164" s="401" t="n">
        <v>51</v>
      </c>
      <c r="AJ1164" s="401" t="n">
        <v>30</v>
      </c>
      <c r="AK1164" s="401" t="n">
        <v>201</v>
      </c>
      <c r="AL1164" s="401" t="n">
        <v>121</v>
      </c>
      <c r="AM1164" s="401" t="n">
        <v>168</v>
      </c>
      <c r="AN1164" s="401" t="n">
        <v>3</v>
      </c>
      <c r="AO1164" s="401" t="n">
        <v>98</v>
      </c>
      <c r="AP1164" s="401" t="n">
        <v>38</v>
      </c>
      <c r="AQ1164" s="401" t="n">
        <v>110</v>
      </c>
      <c r="AR1164" s="401" t="n">
        <v>221</v>
      </c>
      <c r="AS1164" s="401" t="n">
        <v>156</v>
      </c>
      <c r="AT1164" s="401" t="n">
        <v>74</v>
      </c>
      <c r="AU1164" s="401" t="n">
        <v>219</v>
      </c>
      <c r="AV1164" s="401" t="n">
        <v>122</v>
      </c>
      <c r="AW1164" s="401" t="n">
        <v>36</v>
      </c>
      <c r="AX1164" s="401" t="n">
        <v>47</v>
      </c>
      <c r="AY1164" s="401" t="n">
        <v>17</v>
      </c>
      <c r="AZ1164" s="401" t="n">
        <v>34</v>
      </c>
      <c r="BA1164" s="401" t="n">
        <v>100</v>
      </c>
      <c r="BB1164" s="401" t="n">
        <v>111</v>
      </c>
      <c r="BC1164" s="401" t="n">
        <v>107</v>
      </c>
      <c r="BD1164" s="401" t="n">
        <v>113</v>
      </c>
      <c r="BE1164" s="401" t="n">
        <v>119</v>
      </c>
      <c r="BF1164" s="401" t="n">
        <v>197</v>
      </c>
      <c r="BG1164" s="401" t="n">
        <v>16</v>
      </c>
      <c r="BH1164" s="401" t="n">
        <v>12</v>
      </c>
      <c r="BI1164" s="401" t="n">
        <v>222</v>
      </c>
      <c r="BJ1164" s="401" t="n">
        <v>134</v>
      </c>
      <c r="BK1164" s="401" t="n">
        <v>75</v>
      </c>
      <c r="BL1164" s="401" t="n">
        <v>233</v>
      </c>
      <c r="BM1164" s="401" t="n">
        <v>191</v>
      </c>
      <c r="BN1164" s="401" t="n">
        <v>64</v>
      </c>
      <c r="BO1164" s="401" t="n">
        <v>166</v>
      </c>
      <c r="BP1164" s="401" t="n">
        <v>232</v>
      </c>
      <c r="BQ1164" s="401" t="n">
        <v>25</v>
      </c>
      <c r="BR1164" s="401" t="n">
        <v>142</v>
      </c>
      <c r="BS1164" s="401" t="n">
        <v>112</v>
      </c>
      <c r="BT1164" s="401" t="n">
        <v>214</v>
      </c>
      <c r="BU1164" s="401" t="n">
        <v>116</v>
      </c>
      <c r="BV1164" s="401" t="n">
        <v>216</v>
      </c>
      <c r="BW1164" s="401" t="n">
        <v>32</v>
      </c>
      <c r="BX1164" s="401" t="n">
        <v>117</v>
      </c>
      <c r="BY1164" s="401" t="n">
        <v>169</v>
      </c>
      <c r="BZ1164" s="401" t="n">
        <v>94</v>
      </c>
      <c r="CA1164" s="401" t="n">
        <v>81</v>
      </c>
      <c r="CB1164" s="401" t="n">
        <v>8</v>
      </c>
      <c r="CC1164" s="401" t="n">
        <v>59</v>
      </c>
      <c r="CD1164" s="401" t="n">
        <v>65</v>
      </c>
      <c r="CE1164" s="401" t="n">
        <v>52</v>
      </c>
      <c r="CF1164" s="401" t="n">
        <v>208</v>
      </c>
      <c r="CG1164" s="401" t="n">
        <v>28</v>
      </c>
      <c r="CH1164" s="401" t="n">
        <v>199</v>
      </c>
      <c r="CI1164" s="401" t="n">
        <v>95</v>
      </c>
      <c r="CJ1164" s="401" t="n">
        <v>24</v>
      </c>
      <c r="CK1164" s="401" t="n">
        <v>135</v>
      </c>
      <c r="CL1164" s="401" t="n">
        <v>209</v>
      </c>
      <c r="CM1164" s="401" t="n">
        <v>55</v>
      </c>
      <c r="CN1164" s="401" t="n">
        <v>96</v>
      </c>
      <c r="CO1164" s="401" t="n">
        <v>132</v>
      </c>
      <c r="CP1164" s="401" t="n">
        <v>2</v>
      </c>
      <c r="CQ1164" s="401" t="n">
        <v>196</v>
      </c>
      <c r="CR1164" s="401" t="n">
        <v>193</v>
      </c>
      <c r="CS1164" s="401" t="n">
        <v>44</v>
      </c>
      <c r="CT1164" s="401" t="n">
        <v>7</v>
      </c>
      <c r="CU1164" s="401" t="n">
        <v>46</v>
      </c>
      <c r="CV1164" s="401" t="n">
        <v>133</v>
      </c>
      <c r="CW1164" s="401" t="n">
        <v>45</v>
      </c>
      <c r="CX1164" s="401" t="n">
        <v>155</v>
      </c>
      <c r="CY1164" s="401" t="n">
        <v>227</v>
      </c>
      <c r="CZ1164" s="401" t="n">
        <v>143</v>
      </c>
      <c r="DA1164" s="401" t="n">
        <v>223</v>
      </c>
      <c r="DB1164" s="401" t="n">
        <v>43</v>
      </c>
      <c r="DC1164" s="401" t="n">
        <v>35</v>
      </c>
      <c r="DD1164" s="401" t="n">
        <v>62</v>
      </c>
      <c r="DE1164" s="401" t="n">
        <v>228</v>
      </c>
      <c r="DF1164" s="401" t="n">
        <v>162</v>
      </c>
      <c r="DG1164" s="401" t="n">
        <v>173</v>
      </c>
      <c r="DH1164" s="401" t="n">
        <v>139</v>
      </c>
      <c r="DI1164" s="401" t="n">
        <v>147</v>
      </c>
      <c r="DJ1164" s="401" t="n">
        <v>42</v>
      </c>
      <c r="DK1164" s="401" t="n">
        <v>101</v>
      </c>
      <c r="DL1164" s="401" t="n">
        <v>230</v>
      </c>
      <c r="DM1164" s="401" t="n">
        <v>31</v>
      </c>
      <c r="DN1164" s="401" t="n">
        <v>174</v>
      </c>
      <c r="DO1164" s="401" t="n">
        <v>61</v>
      </c>
      <c r="DP1164" s="401" t="n">
        <v>66</v>
      </c>
      <c r="DQ1164" s="401" t="n">
        <v>204</v>
      </c>
      <c r="DR1164" s="401" t="n">
        <v>170</v>
      </c>
      <c r="DS1164" s="401" t="n">
        <v>90</v>
      </c>
      <c r="DT1164" s="401" t="n">
        <v>120</v>
      </c>
      <c r="DU1164" s="401" t="n">
        <v>141</v>
      </c>
      <c r="DV1164" s="401" t="n">
        <v>124</v>
      </c>
      <c r="DW1164" s="401" t="n">
        <v>179</v>
      </c>
      <c r="DX1164" s="401" t="n">
        <v>70</v>
      </c>
      <c r="DY1164" s="401" t="n">
        <v>205</v>
      </c>
      <c r="DZ1164" s="401" t="n">
        <v>27</v>
      </c>
      <c r="EA1164" s="401" t="n">
        <v>145</v>
      </c>
      <c r="EB1164" s="401" t="n">
        <v>6</v>
      </c>
      <c r="EC1164" s="401" t="n">
        <v>187</v>
      </c>
      <c r="ED1164" s="401" t="n">
        <v>71</v>
      </c>
      <c r="EE1164" s="401" t="n">
        <v>131</v>
      </c>
      <c r="EF1164" s="401" t="n">
        <v>144</v>
      </c>
      <c r="EG1164" s="401" t="n">
        <v>140</v>
      </c>
      <c r="EH1164" s="401" t="n">
        <v>182</v>
      </c>
      <c r="EI1164" s="401" t="n">
        <v>226</v>
      </c>
      <c r="EJ1164" s="401" t="n">
        <v>68</v>
      </c>
      <c r="EK1164" s="401" t="n">
        <v>77</v>
      </c>
      <c r="EL1164" s="401" t="n">
        <v>49</v>
      </c>
      <c r="EM1164" s="401" t="n">
        <v>150</v>
      </c>
      <c r="EN1164" s="401" t="n">
        <v>91</v>
      </c>
      <c r="EO1164" s="401" t="n">
        <v>89</v>
      </c>
      <c r="EP1164" s="401" t="n">
        <v>152</v>
      </c>
      <c r="EQ1164" s="401" t="n">
        <v>58</v>
      </c>
      <c r="ER1164" s="401" t="n">
        <v>26</v>
      </c>
      <c r="ES1164" s="401" t="n">
        <v>105</v>
      </c>
      <c r="ET1164" s="401" t="n">
        <v>183</v>
      </c>
      <c r="EU1164" s="401" t="n">
        <v>192</v>
      </c>
      <c r="EV1164" s="401" t="n">
        <v>123</v>
      </c>
      <c r="EW1164" s="401" t="n">
        <v>92</v>
      </c>
      <c r="EX1164" s="401" t="n">
        <v>53</v>
      </c>
      <c r="EY1164" s="401" t="n">
        <v>163</v>
      </c>
      <c r="EZ1164" s="401" t="n">
        <v>80</v>
      </c>
      <c r="FA1164" s="401" t="n">
        <v>108</v>
      </c>
      <c r="FB1164" s="401" t="n">
        <v>202</v>
      </c>
      <c r="FC1164" s="401" t="n">
        <v>97</v>
      </c>
      <c r="FD1164" s="401" t="n">
        <v>87</v>
      </c>
      <c r="FE1164" s="401" t="n">
        <v>164</v>
      </c>
      <c r="FF1164" s="401" t="n">
        <v>84</v>
      </c>
      <c r="FG1164" s="401" t="n">
        <v>217</v>
      </c>
      <c r="FH1164" s="401" t="n">
        <v>188</v>
      </c>
      <c r="FI1164" s="401" t="n">
        <v>167</v>
      </c>
      <c r="FJ1164" s="401" t="n">
        <v>190</v>
      </c>
      <c r="FK1164" s="401" t="n">
        <v>215</v>
      </c>
      <c r="FL1164" s="401" t="n">
        <v>104</v>
      </c>
      <c r="FM1164" s="401" t="n">
        <v>18</v>
      </c>
      <c r="FN1164" s="401" t="n">
        <v>114</v>
      </c>
      <c r="FO1164" s="401" t="n">
        <v>20</v>
      </c>
      <c r="FP1164" s="401" t="n">
        <v>178</v>
      </c>
      <c r="FQ1164" s="401" t="n">
        <v>186</v>
      </c>
      <c r="FR1164" s="401" t="n">
        <v>211</v>
      </c>
      <c r="FS1164" s="401" t="n">
        <v>33</v>
      </c>
      <c r="FT1164" s="401" t="n">
        <v>40</v>
      </c>
      <c r="FU1164" s="401" t="n">
        <v>109</v>
      </c>
      <c r="FV1164" s="401" t="n">
        <v>102</v>
      </c>
      <c r="FW1164" s="401" t="n">
        <v>88</v>
      </c>
      <c r="FX1164" s="401" t="n">
        <v>171</v>
      </c>
      <c r="FY1164" s="401" t="n">
        <v>195</v>
      </c>
      <c r="FZ1164" s="401" t="n">
        <v>229</v>
      </c>
      <c r="GA1164" s="401" t="n">
        <v>37</v>
      </c>
      <c r="GB1164" s="401" t="n">
        <v>158</v>
      </c>
      <c r="GC1164" s="401" t="n">
        <v>13</v>
      </c>
      <c r="GD1164" s="401" t="n">
        <v>118</v>
      </c>
      <c r="GE1164" s="401" t="n">
        <v>50</v>
      </c>
      <c r="GF1164" s="401" t="n">
        <v>127</v>
      </c>
      <c r="GG1164" s="401" t="n">
        <v>86</v>
      </c>
      <c r="GH1164" s="401" t="n">
        <v>203</v>
      </c>
      <c r="GI1164" s="401" t="n">
        <v>22</v>
      </c>
      <c r="GJ1164" s="401" t="n">
        <v>69</v>
      </c>
      <c r="GK1164" s="401" t="n">
        <v>177</v>
      </c>
      <c r="GL1164" s="401" t="n">
        <v>225</v>
      </c>
      <c r="GM1164" s="401" t="n">
        <v>9</v>
      </c>
      <c r="GN1164" s="401" t="n">
        <v>165</v>
      </c>
      <c r="GO1164" s="401" t="n">
        <v>151</v>
      </c>
      <c r="GP1164" s="401" t="n">
        <v>136</v>
      </c>
      <c r="GQ1164" s="401" t="n">
        <v>56</v>
      </c>
      <c r="GR1164" s="401" t="n">
        <v>29</v>
      </c>
      <c r="GS1164" s="401" t="n">
        <v>210</v>
      </c>
      <c r="GT1164" s="401" t="n">
        <v>189</v>
      </c>
      <c r="GU1164" s="401" t="n">
        <v>10</v>
      </c>
      <c r="GV1164" s="401" t="n">
        <v>180</v>
      </c>
      <c r="GW1164" s="401" t="n">
        <v>82</v>
      </c>
      <c r="GX1164" s="401" t="n">
        <v>129</v>
      </c>
      <c r="GY1164" s="401" t="n">
        <v>149</v>
      </c>
      <c r="GZ1164" s="401" t="n">
        <v>185</v>
      </c>
      <c r="HA1164" s="401" t="n">
        <v>5</v>
      </c>
      <c r="HB1164" s="401" t="n">
        <v>231</v>
      </c>
      <c r="HC1164" s="401" t="n">
        <v>175</v>
      </c>
      <c r="HD1164" s="401" t="n">
        <v>218</v>
      </c>
      <c r="HE1164" s="401" t="n">
        <v>21</v>
      </c>
      <c r="HF1164" s="401" t="n">
        <v>213</v>
      </c>
      <c r="HG1164" s="401" t="n">
        <v>76</v>
      </c>
      <c r="HH1164" s="401" t="n">
        <v>200</v>
      </c>
      <c r="HI1164" s="401" t="n">
        <v>15</v>
      </c>
      <c r="HJ1164" s="401" t="n">
        <v>130</v>
      </c>
      <c r="HK1164" s="401" t="n">
        <v>172</v>
      </c>
      <c r="HL1164" s="401" t="n">
        <v>212</v>
      </c>
      <c r="HM1164" s="401" t="n">
        <v>184</v>
      </c>
      <c r="HN1164" s="401" t="n">
        <v>138</v>
      </c>
      <c r="HO1164" s="401" t="n">
        <v>154</v>
      </c>
      <c r="HP1164" s="401" t="n">
        <v>1</v>
      </c>
      <c r="HQ1164" s="401" t="n">
        <v>14</v>
      </c>
      <c r="HR1164" s="401" t="n">
        <v>159</v>
      </c>
      <c r="HS1164" s="401" t="n">
        <v>194</v>
      </c>
      <c r="HT1164" s="401" t="n">
        <v>4</v>
      </c>
      <c r="HU1164" s="401" t="n">
        <v>85</v>
      </c>
      <c r="HV1164" s="401" t="n">
        <v>106</v>
      </c>
      <c r="HW1164" s="401" t="n">
        <v>115</v>
      </c>
      <c r="HX1164" s="401" t="n">
        <v>99</v>
      </c>
      <c r="HY1164" s="401" t="n">
        <v>11</v>
      </c>
      <c r="HZ1164" s="401" t="n">
        <v>57</v>
      </c>
      <c r="IA1164" s="401" t="n">
        <v>198</v>
      </c>
      <c r="IB1164" s="401" t="n">
        <v>153</v>
      </c>
      <c r="IC1164" s="401" t="n">
        <v>125</v>
      </c>
      <c r="ID1164" s="401" t="n">
        <v>206</v>
      </c>
      <c r="IE1164" s="401" t="n">
        <v>235</v>
      </c>
      <c r="IF1164" s="401" t="n">
        <v>181</v>
      </c>
    </row>
    <row r="1165" customFormat="false" ht="12.75" hidden="false" customHeight="false" outlineLevel="0" collapsed="false">
      <c r="E1165" s="444" t="s">
        <v>227</v>
      </c>
      <c r="F1165" s="401" t="n">
        <v>189</v>
      </c>
      <c r="G1165" s="401" t="n">
        <v>94</v>
      </c>
      <c r="H1165" s="401" t="n">
        <v>50</v>
      </c>
      <c r="I1165" s="401" t="n">
        <v>31</v>
      </c>
      <c r="J1165" s="401" t="n">
        <v>227</v>
      </c>
      <c r="K1165" s="401" t="n">
        <v>205</v>
      </c>
      <c r="L1165" s="401" t="n">
        <v>158</v>
      </c>
      <c r="M1165" s="401" t="n">
        <v>47</v>
      </c>
      <c r="N1165" s="401" t="n">
        <v>11</v>
      </c>
      <c r="O1165" s="401" t="n">
        <v>151</v>
      </c>
      <c r="P1165" s="401" t="n">
        <v>60</v>
      </c>
      <c r="Q1165" s="401" t="n">
        <v>195</v>
      </c>
      <c r="R1165" s="401" t="n">
        <v>145</v>
      </c>
      <c r="S1165" s="401" t="n">
        <v>45</v>
      </c>
      <c r="T1165" s="401" t="n">
        <v>38</v>
      </c>
      <c r="U1165" s="401" t="n">
        <v>114</v>
      </c>
      <c r="V1165" s="401" t="n">
        <v>25</v>
      </c>
      <c r="W1165" s="401" t="n">
        <v>59</v>
      </c>
      <c r="X1165" s="401" t="n">
        <v>77</v>
      </c>
      <c r="Y1165" s="401" t="n">
        <v>186</v>
      </c>
      <c r="Z1165" s="401" t="n">
        <v>212</v>
      </c>
      <c r="AA1165" s="401" t="n">
        <v>133</v>
      </c>
      <c r="AB1165" s="401" t="n">
        <v>39</v>
      </c>
      <c r="AC1165" s="401" t="n">
        <v>160</v>
      </c>
      <c r="AD1165" s="401" t="n">
        <v>137</v>
      </c>
      <c r="AE1165" s="401" t="n">
        <v>219</v>
      </c>
      <c r="AF1165" s="401" t="n">
        <v>4</v>
      </c>
      <c r="AG1165" s="401" t="n">
        <v>129</v>
      </c>
      <c r="AH1165" s="401" t="n">
        <v>156</v>
      </c>
      <c r="AI1165" s="401" t="n">
        <v>64</v>
      </c>
      <c r="AJ1165" s="401" t="n">
        <v>14</v>
      </c>
      <c r="AK1165" s="401" t="n">
        <v>159</v>
      </c>
      <c r="AL1165" s="401" t="n">
        <v>179</v>
      </c>
      <c r="AM1165" s="401" t="n">
        <v>115</v>
      </c>
      <c r="AN1165" s="401" t="n">
        <v>139</v>
      </c>
      <c r="AO1165" s="401" t="n">
        <v>10</v>
      </c>
      <c r="AP1165" s="401" t="n">
        <v>100</v>
      </c>
      <c r="AQ1165" s="401" t="n">
        <v>69</v>
      </c>
      <c r="AR1165" s="401" t="n">
        <v>123</v>
      </c>
      <c r="AS1165" s="401" t="n">
        <v>23</v>
      </c>
      <c r="AT1165" s="401" t="n">
        <v>223</v>
      </c>
      <c r="AU1165" s="401" t="n">
        <v>235</v>
      </c>
      <c r="AV1165" s="401" t="n">
        <v>134</v>
      </c>
      <c r="AW1165" s="401" t="n">
        <v>178</v>
      </c>
      <c r="AX1165" s="401" t="n">
        <v>173</v>
      </c>
      <c r="AY1165" s="401" t="n">
        <v>120</v>
      </c>
      <c r="AZ1165" s="401" t="n">
        <v>161</v>
      </c>
      <c r="BA1165" s="401" t="n">
        <v>191</v>
      </c>
      <c r="BB1165" s="401" t="n">
        <v>201</v>
      </c>
      <c r="BC1165" s="401" t="n">
        <v>83</v>
      </c>
      <c r="BD1165" s="401" t="n">
        <v>27</v>
      </c>
      <c r="BE1165" s="401" t="n">
        <v>234</v>
      </c>
      <c r="BF1165" s="401" t="n">
        <v>155</v>
      </c>
      <c r="BG1165" s="401" t="n">
        <v>166</v>
      </c>
      <c r="BH1165" s="401" t="n">
        <v>207</v>
      </c>
      <c r="BI1165" s="401" t="n">
        <v>224</v>
      </c>
      <c r="BJ1165" s="401" t="n">
        <v>106</v>
      </c>
      <c r="BK1165" s="401" t="n">
        <v>40</v>
      </c>
      <c r="BL1165" s="401" t="n">
        <v>200</v>
      </c>
      <c r="BM1165" s="401" t="n">
        <v>113</v>
      </c>
      <c r="BN1165" s="401" t="n">
        <v>110</v>
      </c>
      <c r="BO1165" s="401" t="n">
        <v>228</v>
      </c>
      <c r="BP1165" s="401" t="n">
        <v>142</v>
      </c>
      <c r="BQ1165" s="401" t="n">
        <v>176</v>
      </c>
      <c r="BR1165" s="401" t="n">
        <v>48</v>
      </c>
      <c r="BS1165" s="401" t="n">
        <v>208</v>
      </c>
      <c r="BT1165" s="401" t="n">
        <v>70</v>
      </c>
      <c r="BU1165" s="401" t="n">
        <v>126</v>
      </c>
      <c r="BV1165" s="401" t="n">
        <v>30</v>
      </c>
      <c r="BW1165" s="401" t="n">
        <v>118</v>
      </c>
      <c r="BX1165" s="401" t="n">
        <v>185</v>
      </c>
      <c r="BY1165" s="401" t="n">
        <v>54</v>
      </c>
      <c r="BZ1165" s="401" t="n">
        <v>170</v>
      </c>
      <c r="CA1165" s="401" t="n">
        <v>138</v>
      </c>
      <c r="CB1165" s="401" t="n">
        <v>148</v>
      </c>
      <c r="CC1165" s="401" t="n">
        <v>209</v>
      </c>
      <c r="CD1165" s="401" t="n">
        <v>216</v>
      </c>
      <c r="CE1165" s="401" t="n">
        <v>211</v>
      </c>
      <c r="CF1165" s="401" t="n">
        <v>76</v>
      </c>
      <c r="CG1165" s="401" t="n">
        <v>1</v>
      </c>
      <c r="CH1165" s="401" t="n">
        <v>128</v>
      </c>
      <c r="CI1165" s="401" t="n">
        <v>3</v>
      </c>
      <c r="CJ1165" s="401" t="n">
        <v>172</v>
      </c>
      <c r="CK1165" s="401" t="n">
        <v>193</v>
      </c>
      <c r="CL1165" s="401" t="n">
        <v>63</v>
      </c>
      <c r="CM1165" s="401" t="n">
        <v>104</v>
      </c>
      <c r="CN1165" s="401" t="n">
        <v>9</v>
      </c>
      <c r="CO1165" s="401" t="n">
        <v>82</v>
      </c>
      <c r="CP1165" s="401" t="n">
        <v>55</v>
      </c>
      <c r="CQ1165" s="401" t="n">
        <v>21</v>
      </c>
      <c r="CR1165" s="401" t="n">
        <v>5</v>
      </c>
      <c r="CS1165" s="401" t="n">
        <v>203</v>
      </c>
      <c r="CT1165" s="401" t="n">
        <v>35</v>
      </c>
      <c r="CU1165" s="401" t="n">
        <v>190</v>
      </c>
      <c r="CV1165" s="401" t="n">
        <v>7</v>
      </c>
      <c r="CW1165" s="401" t="n">
        <v>32</v>
      </c>
      <c r="CX1165" s="401" t="n">
        <v>78</v>
      </c>
      <c r="CY1165" s="401" t="n">
        <v>167</v>
      </c>
      <c r="CZ1165" s="401" t="n">
        <v>153</v>
      </c>
      <c r="DA1165" s="401" t="n">
        <v>92</v>
      </c>
      <c r="DB1165" s="401" t="n">
        <v>233</v>
      </c>
      <c r="DC1165" s="401" t="n">
        <v>204</v>
      </c>
      <c r="DD1165" s="401" t="n">
        <v>16</v>
      </c>
      <c r="DE1165" s="401" t="n">
        <v>132</v>
      </c>
      <c r="DF1165" s="401" t="n">
        <v>74</v>
      </c>
      <c r="DG1165" s="401" t="n">
        <v>105</v>
      </c>
      <c r="DH1165" s="401" t="n">
        <v>24</v>
      </c>
      <c r="DI1165" s="401" t="n">
        <v>119</v>
      </c>
      <c r="DJ1165" s="401" t="n">
        <v>187</v>
      </c>
      <c r="DK1165" s="401" t="n">
        <v>111</v>
      </c>
      <c r="DL1165" s="401" t="n">
        <v>109</v>
      </c>
      <c r="DM1165" s="401" t="n">
        <v>184</v>
      </c>
      <c r="DN1165" s="401" t="n">
        <v>49</v>
      </c>
      <c r="DO1165" s="401" t="n">
        <v>177</v>
      </c>
      <c r="DP1165" s="401" t="n">
        <v>43</v>
      </c>
      <c r="DQ1165" s="401" t="n">
        <v>154</v>
      </c>
      <c r="DR1165" s="401" t="n">
        <v>86</v>
      </c>
      <c r="DS1165" s="401" t="n">
        <v>67</v>
      </c>
      <c r="DT1165" s="401" t="n">
        <v>108</v>
      </c>
      <c r="DU1165" s="401" t="n">
        <v>124</v>
      </c>
      <c r="DV1165" s="401" t="n">
        <v>85</v>
      </c>
      <c r="DW1165" s="401" t="n">
        <v>53</v>
      </c>
      <c r="DX1165" s="401" t="n">
        <v>80</v>
      </c>
      <c r="DY1165" s="401" t="n">
        <v>147</v>
      </c>
      <c r="DZ1165" s="401" t="n">
        <v>61</v>
      </c>
      <c r="EA1165" s="401" t="n">
        <v>89</v>
      </c>
      <c r="EB1165" s="401" t="n">
        <v>196</v>
      </c>
      <c r="EC1165" s="401" t="n">
        <v>107</v>
      </c>
      <c r="ED1165" s="401" t="n">
        <v>202</v>
      </c>
      <c r="EE1165" s="401" t="n">
        <v>136</v>
      </c>
      <c r="EF1165" s="401" t="n">
        <v>88</v>
      </c>
      <c r="EG1165" s="401" t="n">
        <v>18</v>
      </c>
      <c r="EH1165" s="401" t="n">
        <v>79</v>
      </c>
      <c r="EI1165" s="401" t="n">
        <v>141</v>
      </c>
      <c r="EJ1165" s="401" t="n">
        <v>116</v>
      </c>
      <c r="EK1165" s="401" t="n">
        <v>135</v>
      </c>
      <c r="EL1165" s="401" t="n">
        <v>13</v>
      </c>
      <c r="EM1165" s="401" t="n">
        <v>214</v>
      </c>
      <c r="EN1165" s="401" t="n">
        <v>93</v>
      </c>
      <c r="EO1165" s="401" t="n">
        <v>146</v>
      </c>
      <c r="EP1165" s="401" t="n">
        <v>72</v>
      </c>
      <c r="EQ1165" s="401" t="n">
        <v>181</v>
      </c>
      <c r="ER1165" s="401" t="n">
        <v>221</v>
      </c>
      <c r="ES1165" s="401" t="n">
        <v>102</v>
      </c>
      <c r="ET1165" s="401" t="n">
        <v>121</v>
      </c>
      <c r="EU1165" s="401" t="n">
        <v>28</v>
      </c>
      <c r="EV1165" s="401" t="n">
        <v>225</v>
      </c>
      <c r="EW1165" s="401" t="n">
        <v>97</v>
      </c>
      <c r="EX1165" s="401" t="n">
        <v>231</v>
      </c>
      <c r="EY1165" s="401" t="n">
        <v>229</v>
      </c>
      <c r="EZ1165" s="401" t="n">
        <v>90</v>
      </c>
      <c r="FA1165" s="401" t="n">
        <v>33</v>
      </c>
      <c r="FB1165" s="401" t="n">
        <v>131</v>
      </c>
      <c r="FC1165" s="401" t="n">
        <v>103</v>
      </c>
      <c r="FD1165" s="401" t="n">
        <v>122</v>
      </c>
      <c r="FE1165" s="401" t="n">
        <v>162</v>
      </c>
      <c r="FF1165" s="401" t="n">
        <v>66</v>
      </c>
      <c r="FG1165" s="401" t="n">
        <v>84</v>
      </c>
      <c r="FH1165" s="401" t="n">
        <v>101</v>
      </c>
      <c r="FI1165" s="401" t="n">
        <v>144</v>
      </c>
      <c r="FJ1165" s="401" t="n">
        <v>149</v>
      </c>
      <c r="FK1165" s="401" t="n">
        <v>230</v>
      </c>
      <c r="FL1165" s="401" t="n">
        <v>194</v>
      </c>
      <c r="FM1165" s="401" t="n">
        <v>206</v>
      </c>
      <c r="FN1165" s="401" t="n">
        <v>197</v>
      </c>
      <c r="FO1165" s="401" t="n">
        <v>174</v>
      </c>
      <c r="FP1165" s="401" t="n">
        <v>213</v>
      </c>
      <c r="FQ1165" s="401" t="n">
        <v>42</v>
      </c>
      <c r="FR1165" s="401" t="n">
        <v>98</v>
      </c>
      <c r="FS1165" s="401" t="n">
        <v>112</v>
      </c>
      <c r="FT1165" s="401" t="n">
        <v>180</v>
      </c>
      <c r="FU1165" s="401" t="n">
        <v>75</v>
      </c>
      <c r="FV1165" s="401" t="n">
        <v>175</v>
      </c>
      <c r="FW1165" s="401" t="n">
        <v>87</v>
      </c>
      <c r="FX1165" s="401" t="n">
        <v>19</v>
      </c>
      <c r="FY1165" s="401" t="n">
        <v>58</v>
      </c>
      <c r="FZ1165" s="401" t="n">
        <v>20</v>
      </c>
      <c r="GA1165" s="401" t="n">
        <v>44</v>
      </c>
      <c r="GB1165" s="401" t="n">
        <v>62</v>
      </c>
      <c r="GC1165" s="401" t="n">
        <v>127</v>
      </c>
      <c r="GD1165" s="401" t="n">
        <v>183</v>
      </c>
      <c r="GE1165" s="401" t="n">
        <v>81</v>
      </c>
      <c r="GF1165" s="401" t="n">
        <v>171</v>
      </c>
      <c r="GG1165" s="401" t="n">
        <v>192</v>
      </c>
      <c r="GH1165" s="401" t="n">
        <v>52</v>
      </c>
      <c r="GI1165" s="401" t="n">
        <v>29</v>
      </c>
      <c r="GJ1165" s="401" t="n">
        <v>150</v>
      </c>
      <c r="GK1165" s="401" t="n">
        <v>140</v>
      </c>
      <c r="GL1165" s="401" t="n">
        <v>210</v>
      </c>
      <c r="GM1165" s="401" t="n">
        <v>71</v>
      </c>
      <c r="GN1165" s="401" t="n">
        <v>125</v>
      </c>
      <c r="GO1165" s="401" t="n">
        <v>163</v>
      </c>
      <c r="GP1165" s="401" t="n">
        <v>2</v>
      </c>
      <c r="GQ1165" s="401" t="n">
        <v>218</v>
      </c>
      <c r="GR1165" s="401" t="n">
        <v>222</v>
      </c>
      <c r="GS1165" s="401" t="n">
        <v>130</v>
      </c>
      <c r="GT1165" s="401" t="n">
        <v>91</v>
      </c>
      <c r="GU1165" s="401" t="n">
        <v>169</v>
      </c>
      <c r="GV1165" s="401" t="n">
        <v>26</v>
      </c>
      <c r="GW1165" s="401" t="n">
        <v>22</v>
      </c>
      <c r="GX1165" s="401" t="n">
        <v>143</v>
      </c>
      <c r="GY1165" s="401" t="n">
        <v>226</v>
      </c>
      <c r="GZ1165" s="401" t="n">
        <v>15</v>
      </c>
      <c r="HA1165" s="401" t="n">
        <v>232</v>
      </c>
      <c r="HB1165" s="401" t="n">
        <v>152</v>
      </c>
      <c r="HC1165" s="401" t="n">
        <v>57</v>
      </c>
      <c r="HD1165" s="401" t="n">
        <v>165</v>
      </c>
      <c r="HE1165" s="401" t="n">
        <v>199</v>
      </c>
      <c r="HF1165" s="401" t="n">
        <v>51</v>
      </c>
      <c r="HG1165" s="401" t="n">
        <v>157</v>
      </c>
      <c r="HH1165" s="401" t="n">
        <v>188</v>
      </c>
      <c r="HI1165" s="401" t="n">
        <v>73</v>
      </c>
      <c r="HJ1165" s="401" t="n">
        <v>46</v>
      </c>
      <c r="HK1165" s="401" t="n">
        <v>6</v>
      </c>
      <c r="HL1165" s="401" t="n">
        <v>37</v>
      </c>
      <c r="HM1165" s="401" t="n">
        <v>99</v>
      </c>
      <c r="HN1165" s="401" t="n">
        <v>68</v>
      </c>
      <c r="HO1165" s="401" t="n">
        <v>164</v>
      </c>
      <c r="HP1165" s="401" t="n">
        <v>220</v>
      </c>
      <c r="HQ1165" s="401" t="n">
        <v>117</v>
      </c>
      <c r="HR1165" s="401" t="n">
        <v>198</v>
      </c>
      <c r="HS1165" s="401" t="n">
        <v>56</v>
      </c>
      <c r="HT1165" s="401" t="n">
        <v>34</v>
      </c>
      <c r="HU1165" s="401" t="n">
        <v>41</v>
      </c>
      <c r="HV1165" s="401" t="n">
        <v>36</v>
      </c>
      <c r="HW1165" s="401" t="n">
        <v>95</v>
      </c>
      <c r="HX1165" s="401" t="n">
        <v>8</v>
      </c>
      <c r="HY1165" s="401" t="n">
        <v>215</v>
      </c>
      <c r="HZ1165" s="401" t="n">
        <v>17</v>
      </c>
      <c r="IA1165" s="401" t="n">
        <v>182</v>
      </c>
      <c r="IB1165" s="401" t="n">
        <v>12</v>
      </c>
      <c r="IC1165" s="401" t="n">
        <v>168</v>
      </c>
      <c r="ID1165" s="401" t="n">
        <v>65</v>
      </c>
      <c r="IE1165" s="401" t="n">
        <v>217</v>
      </c>
      <c r="IF1165" s="401" t="n">
        <v>96</v>
      </c>
    </row>
    <row r="1167" customFormat="false" ht="12.75" hidden="false" customHeight="false" outlineLevel="0" collapsed="false">
      <c r="D1167" s="204" t="n">
        <v>236</v>
      </c>
      <c r="E1167" s="204" t="s">
        <v>250</v>
      </c>
    </row>
    <row r="1168" customFormat="false" ht="12.75" hidden="false" customHeight="false" outlineLevel="0" collapsed="false">
      <c r="E1168" s="444" t="s">
        <v>198</v>
      </c>
      <c r="F1168" s="401" t="n">
        <v>1</v>
      </c>
      <c r="G1168" s="401" t="n">
        <v>2</v>
      </c>
      <c r="H1168" s="401" t="n">
        <v>3</v>
      </c>
      <c r="I1168" s="401" t="n">
        <v>4</v>
      </c>
      <c r="J1168" s="401" t="n">
        <v>5</v>
      </c>
      <c r="K1168" s="401" t="n">
        <v>6</v>
      </c>
      <c r="L1168" s="401" t="n">
        <v>7</v>
      </c>
      <c r="M1168" s="401" t="n">
        <v>8</v>
      </c>
      <c r="N1168" s="401" t="n">
        <v>9</v>
      </c>
      <c r="O1168" s="401" t="n">
        <v>10</v>
      </c>
      <c r="P1168" s="401" t="n">
        <v>11</v>
      </c>
      <c r="Q1168" s="401" t="n">
        <v>12</v>
      </c>
      <c r="R1168" s="401" t="n">
        <v>13</v>
      </c>
      <c r="S1168" s="401" t="n">
        <v>14</v>
      </c>
      <c r="T1168" s="401" t="n">
        <v>15</v>
      </c>
      <c r="U1168" s="401" t="n">
        <v>16</v>
      </c>
      <c r="V1168" s="401" t="n">
        <v>17</v>
      </c>
      <c r="W1168" s="401" t="n">
        <v>18</v>
      </c>
      <c r="X1168" s="401" t="n">
        <v>19</v>
      </c>
      <c r="Y1168" s="401" t="n">
        <v>20</v>
      </c>
      <c r="Z1168" s="401" t="n">
        <v>21</v>
      </c>
      <c r="AA1168" s="401" t="n">
        <v>22</v>
      </c>
      <c r="AB1168" s="401" t="n">
        <v>23</v>
      </c>
      <c r="AC1168" s="401" t="n">
        <v>24</v>
      </c>
      <c r="AD1168" s="401" t="n">
        <v>25</v>
      </c>
      <c r="AE1168" s="401" t="n">
        <v>26</v>
      </c>
      <c r="AF1168" s="401" t="n">
        <v>27</v>
      </c>
      <c r="AG1168" s="401" t="n">
        <v>28</v>
      </c>
      <c r="AH1168" s="401" t="n">
        <v>29</v>
      </c>
      <c r="AI1168" s="401" t="n">
        <v>30</v>
      </c>
      <c r="AJ1168" s="401" t="n">
        <v>31</v>
      </c>
      <c r="AK1168" s="401" t="n">
        <v>32</v>
      </c>
      <c r="AL1168" s="401" t="n">
        <v>33</v>
      </c>
      <c r="AM1168" s="401" t="n">
        <v>34</v>
      </c>
      <c r="AN1168" s="401" t="n">
        <v>35</v>
      </c>
      <c r="AO1168" s="401" t="n">
        <v>36</v>
      </c>
      <c r="AP1168" s="401" t="n">
        <v>37</v>
      </c>
      <c r="AQ1168" s="401" t="n">
        <v>38</v>
      </c>
      <c r="AR1168" s="401" t="n">
        <v>39</v>
      </c>
      <c r="AS1168" s="401" t="n">
        <v>40</v>
      </c>
      <c r="AT1168" s="401" t="n">
        <v>41</v>
      </c>
      <c r="AU1168" s="401" t="n">
        <v>42</v>
      </c>
      <c r="AV1168" s="401" t="n">
        <v>43</v>
      </c>
      <c r="AW1168" s="401" t="n">
        <v>44</v>
      </c>
      <c r="AX1168" s="401" t="n">
        <v>45</v>
      </c>
      <c r="AY1168" s="401" t="n">
        <v>46</v>
      </c>
      <c r="AZ1168" s="401" t="n">
        <v>47</v>
      </c>
      <c r="BA1168" s="401" t="n">
        <v>48</v>
      </c>
      <c r="BB1168" s="401" t="n">
        <v>49</v>
      </c>
      <c r="BC1168" s="401" t="n">
        <v>50</v>
      </c>
      <c r="BD1168" s="401" t="n">
        <v>51</v>
      </c>
      <c r="BE1168" s="401" t="n">
        <v>52</v>
      </c>
      <c r="BF1168" s="401" t="n">
        <v>53</v>
      </c>
      <c r="BG1168" s="401" t="n">
        <v>54</v>
      </c>
      <c r="BH1168" s="401" t="n">
        <v>55</v>
      </c>
      <c r="BI1168" s="401" t="n">
        <v>56</v>
      </c>
      <c r="BJ1168" s="401" t="n">
        <v>57</v>
      </c>
      <c r="BK1168" s="401" t="n">
        <v>58</v>
      </c>
      <c r="BL1168" s="401" t="n">
        <v>59</v>
      </c>
      <c r="BM1168" s="401" t="n">
        <v>60</v>
      </c>
      <c r="BN1168" s="401" t="n">
        <v>61</v>
      </c>
      <c r="BO1168" s="401" t="n">
        <v>62</v>
      </c>
      <c r="BP1168" s="401" t="n">
        <v>63</v>
      </c>
      <c r="BQ1168" s="401" t="n">
        <v>64</v>
      </c>
      <c r="BR1168" s="401" t="n">
        <v>65</v>
      </c>
      <c r="BS1168" s="401" t="n">
        <v>66</v>
      </c>
      <c r="BT1168" s="401" t="n">
        <v>67</v>
      </c>
      <c r="BU1168" s="401" t="n">
        <v>68</v>
      </c>
      <c r="BV1168" s="401" t="n">
        <v>69</v>
      </c>
      <c r="BW1168" s="401" t="n">
        <v>70</v>
      </c>
      <c r="BX1168" s="401" t="n">
        <v>71</v>
      </c>
      <c r="BY1168" s="401" t="n">
        <v>72</v>
      </c>
      <c r="BZ1168" s="401" t="n">
        <v>73</v>
      </c>
      <c r="CA1168" s="401" t="n">
        <v>74</v>
      </c>
      <c r="CB1168" s="401" t="n">
        <v>75</v>
      </c>
      <c r="CC1168" s="401" t="n">
        <v>76</v>
      </c>
      <c r="CD1168" s="401" t="n">
        <v>77</v>
      </c>
      <c r="CE1168" s="401" t="n">
        <v>78</v>
      </c>
      <c r="CF1168" s="401" t="n">
        <v>79</v>
      </c>
      <c r="CG1168" s="401" t="n">
        <v>80</v>
      </c>
      <c r="CH1168" s="401" t="n">
        <v>81</v>
      </c>
      <c r="CI1168" s="401" t="n">
        <v>82</v>
      </c>
      <c r="CJ1168" s="401" t="n">
        <v>83</v>
      </c>
      <c r="CK1168" s="401" t="n">
        <v>84</v>
      </c>
      <c r="CL1168" s="401" t="n">
        <v>85</v>
      </c>
      <c r="CM1168" s="401" t="n">
        <v>86</v>
      </c>
      <c r="CN1168" s="401" t="n">
        <v>87</v>
      </c>
      <c r="CO1168" s="401" t="n">
        <v>88</v>
      </c>
      <c r="CP1168" s="401" t="n">
        <v>89</v>
      </c>
      <c r="CQ1168" s="401" t="n">
        <v>90</v>
      </c>
      <c r="CR1168" s="401" t="n">
        <v>91</v>
      </c>
      <c r="CS1168" s="401" t="n">
        <v>92</v>
      </c>
      <c r="CT1168" s="401" t="n">
        <v>93</v>
      </c>
      <c r="CU1168" s="401" t="n">
        <v>94</v>
      </c>
      <c r="CV1168" s="401" t="n">
        <v>95</v>
      </c>
      <c r="CW1168" s="401" t="n">
        <v>96</v>
      </c>
      <c r="CX1168" s="401" t="n">
        <v>97</v>
      </c>
      <c r="CY1168" s="401" t="n">
        <v>98</v>
      </c>
      <c r="CZ1168" s="401" t="n">
        <v>99</v>
      </c>
      <c r="DA1168" s="401" t="n">
        <v>100</v>
      </c>
      <c r="DB1168" s="401" t="n">
        <v>101</v>
      </c>
      <c r="DC1168" s="401" t="n">
        <v>102</v>
      </c>
      <c r="DD1168" s="401" t="n">
        <v>103</v>
      </c>
      <c r="DE1168" s="401" t="n">
        <v>104</v>
      </c>
      <c r="DF1168" s="401" t="n">
        <v>105</v>
      </c>
      <c r="DG1168" s="401" t="n">
        <v>106</v>
      </c>
      <c r="DH1168" s="401" t="n">
        <v>107</v>
      </c>
      <c r="DI1168" s="401" t="n">
        <v>108</v>
      </c>
      <c r="DJ1168" s="401" t="n">
        <v>109</v>
      </c>
      <c r="DK1168" s="401" t="n">
        <v>110</v>
      </c>
      <c r="DL1168" s="401" t="n">
        <v>111</v>
      </c>
      <c r="DM1168" s="401" t="n">
        <v>112</v>
      </c>
      <c r="DN1168" s="401" t="n">
        <v>113</v>
      </c>
      <c r="DO1168" s="401" t="n">
        <v>114</v>
      </c>
      <c r="DP1168" s="401" t="n">
        <v>115</v>
      </c>
      <c r="DQ1168" s="401" t="n">
        <v>116</v>
      </c>
      <c r="DR1168" s="401" t="n">
        <v>117</v>
      </c>
      <c r="DS1168" s="401" t="n">
        <v>118</v>
      </c>
      <c r="DT1168" s="401" t="n">
        <v>119</v>
      </c>
      <c r="DU1168" s="401" t="n">
        <v>120</v>
      </c>
      <c r="DV1168" s="401" t="n">
        <v>121</v>
      </c>
      <c r="DW1168" s="401" t="n">
        <v>122</v>
      </c>
      <c r="DX1168" s="401" t="n">
        <v>123</v>
      </c>
      <c r="DY1168" s="401" t="n">
        <v>124</v>
      </c>
      <c r="DZ1168" s="401" t="n">
        <v>125</v>
      </c>
      <c r="EA1168" s="401" t="n">
        <v>126</v>
      </c>
      <c r="EB1168" s="401" t="n">
        <v>127</v>
      </c>
      <c r="EC1168" s="401" t="n">
        <v>128</v>
      </c>
      <c r="ED1168" s="401" t="n">
        <v>129</v>
      </c>
      <c r="EE1168" s="401" t="n">
        <v>130</v>
      </c>
      <c r="EF1168" s="401" t="n">
        <v>131</v>
      </c>
      <c r="EG1168" s="401" t="n">
        <v>132</v>
      </c>
      <c r="EH1168" s="401" t="n">
        <v>133</v>
      </c>
      <c r="EI1168" s="401" t="n">
        <v>134</v>
      </c>
      <c r="EJ1168" s="401" t="n">
        <v>135</v>
      </c>
      <c r="EK1168" s="401" t="n">
        <v>136</v>
      </c>
      <c r="EL1168" s="401" t="n">
        <v>137</v>
      </c>
      <c r="EM1168" s="401" t="n">
        <v>138</v>
      </c>
      <c r="EN1168" s="401" t="n">
        <v>139</v>
      </c>
      <c r="EO1168" s="401" t="n">
        <v>140</v>
      </c>
      <c r="EP1168" s="401" t="n">
        <v>141</v>
      </c>
      <c r="EQ1168" s="401" t="n">
        <v>142</v>
      </c>
      <c r="ER1168" s="401" t="n">
        <v>143</v>
      </c>
      <c r="ES1168" s="401" t="n">
        <v>144</v>
      </c>
      <c r="ET1168" s="401" t="n">
        <v>145</v>
      </c>
      <c r="EU1168" s="401" t="n">
        <v>146</v>
      </c>
      <c r="EV1168" s="401" t="n">
        <v>147</v>
      </c>
      <c r="EW1168" s="401" t="n">
        <v>148</v>
      </c>
      <c r="EX1168" s="401" t="n">
        <v>149</v>
      </c>
      <c r="EY1168" s="401" t="n">
        <v>150</v>
      </c>
      <c r="EZ1168" s="401" t="n">
        <v>151</v>
      </c>
      <c r="FA1168" s="401" t="n">
        <v>152</v>
      </c>
      <c r="FB1168" s="401" t="n">
        <v>153</v>
      </c>
      <c r="FC1168" s="401" t="n">
        <v>154</v>
      </c>
      <c r="FD1168" s="401" t="n">
        <v>155</v>
      </c>
      <c r="FE1168" s="401" t="n">
        <v>156</v>
      </c>
      <c r="FF1168" s="401" t="n">
        <v>157</v>
      </c>
      <c r="FG1168" s="401" t="n">
        <v>158</v>
      </c>
      <c r="FH1168" s="401" t="n">
        <v>159</v>
      </c>
      <c r="FI1168" s="401" t="n">
        <v>160</v>
      </c>
      <c r="FJ1168" s="401" t="n">
        <v>161</v>
      </c>
      <c r="FK1168" s="401" t="n">
        <v>162</v>
      </c>
      <c r="FL1168" s="401" t="n">
        <v>163</v>
      </c>
      <c r="FM1168" s="401" t="n">
        <v>164</v>
      </c>
      <c r="FN1168" s="401" t="n">
        <v>165</v>
      </c>
      <c r="FO1168" s="401" t="n">
        <v>166</v>
      </c>
      <c r="FP1168" s="401" t="n">
        <v>167</v>
      </c>
      <c r="FQ1168" s="401" t="n">
        <v>168</v>
      </c>
      <c r="FR1168" s="401" t="n">
        <v>169</v>
      </c>
      <c r="FS1168" s="401" t="n">
        <v>170</v>
      </c>
      <c r="FT1168" s="401" t="n">
        <v>171</v>
      </c>
      <c r="FU1168" s="401" t="n">
        <v>172</v>
      </c>
      <c r="FV1168" s="401" t="n">
        <v>173</v>
      </c>
      <c r="FW1168" s="401" t="n">
        <v>174</v>
      </c>
      <c r="FX1168" s="401" t="n">
        <v>175</v>
      </c>
      <c r="FY1168" s="401" t="n">
        <v>176</v>
      </c>
      <c r="FZ1168" s="401" t="n">
        <v>177</v>
      </c>
      <c r="GA1168" s="401" t="n">
        <v>178</v>
      </c>
      <c r="GB1168" s="401" t="n">
        <v>179</v>
      </c>
      <c r="GC1168" s="401" t="n">
        <v>180</v>
      </c>
      <c r="GD1168" s="401" t="n">
        <v>181</v>
      </c>
      <c r="GE1168" s="401" t="n">
        <v>182</v>
      </c>
      <c r="GF1168" s="401" t="n">
        <v>183</v>
      </c>
      <c r="GG1168" s="401" t="n">
        <v>184</v>
      </c>
      <c r="GH1168" s="401" t="n">
        <v>185</v>
      </c>
      <c r="GI1168" s="401" t="n">
        <v>186</v>
      </c>
      <c r="GJ1168" s="401" t="n">
        <v>187</v>
      </c>
      <c r="GK1168" s="401" t="n">
        <v>188</v>
      </c>
      <c r="GL1168" s="401" t="n">
        <v>189</v>
      </c>
      <c r="GM1168" s="401" t="n">
        <v>190</v>
      </c>
      <c r="GN1168" s="401" t="n">
        <v>191</v>
      </c>
      <c r="GO1168" s="401" t="n">
        <v>192</v>
      </c>
      <c r="GP1168" s="401" t="n">
        <v>193</v>
      </c>
      <c r="GQ1168" s="401" t="n">
        <v>194</v>
      </c>
      <c r="GR1168" s="401" t="n">
        <v>195</v>
      </c>
      <c r="GS1168" s="401" t="n">
        <v>196</v>
      </c>
      <c r="GT1168" s="401" t="n">
        <v>197</v>
      </c>
      <c r="GU1168" s="401" t="n">
        <v>198</v>
      </c>
      <c r="GV1168" s="401" t="n">
        <v>199</v>
      </c>
      <c r="GW1168" s="401" t="n">
        <v>200</v>
      </c>
      <c r="GX1168" s="401" t="n">
        <v>201</v>
      </c>
      <c r="GY1168" s="401" t="n">
        <v>202</v>
      </c>
      <c r="GZ1168" s="401" t="n">
        <v>203</v>
      </c>
      <c r="HA1168" s="401" t="n">
        <v>204</v>
      </c>
      <c r="HB1168" s="401" t="n">
        <v>205</v>
      </c>
      <c r="HC1168" s="401" t="n">
        <v>206</v>
      </c>
      <c r="HD1168" s="401" t="n">
        <v>207</v>
      </c>
      <c r="HE1168" s="401" t="n">
        <v>208</v>
      </c>
      <c r="HF1168" s="401" t="n">
        <v>209</v>
      </c>
      <c r="HG1168" s="401" t="n">
        <v>210</v>
      </c>
      <c r="HH1168" s="401" t="n">
        <v>211</v>
      </c>
      <c r="HI1168" s="401" t="n">
        <v>212</v>
      </c>
      <c r="HJ1168" s="401" t="n">
        <v>213</v>
      </c>
      <c r="HK1168" s="401" t="n">
        <v>214</v>
      </c>
      <c r="HL1168" s="401" t="n">
        <v>215</v>
      </c>
      <c r="HM1168" s="401" t="n">
        <v>216</v>
      </c>
      <c r="HN1168" s="401" t="n">
        <v>217</v>
      </c>
      <c r="HO1168" s="401" t="n">
        <v>218</v>
      </c>
      <c r="HP1168" s="401" t="n">
        <v>219</v>
      </c>
      <c r="HQ1168" s="401" t="n">
        <v>220</v>
      </c>
      <c r="HR1168" s="401" t="n">
        <v>221</v>
      </c>
      <c r="HS1168" s="401" t="n">
        <v>222</v>
      </c>
      <c r="HT1168" s="401" t="n">
        <v>223</v>
      </c>
      <c r="HU1168" s="401" t="n">
        <v>224</v>
      </c>
      <c r="HW1168" s="401" t="n">
        <v>225</v>
      </c>
      <c r="HX1168" s="401" t="n">
        <v>226</v>
      </c>
      <c r="HY1168" s="401" t="n">
        <v>227</v>
      </c>
      <c r="HZ1168" s="401" t="n">
        <v>228</v>
      </c>
      <c r="IB1168" s="401" t="n">
        <v>229</v>
      </c>
      <c r="IC1168" s="401" t="n">
        <v>230</v>
      </c>
      <c r="ID1168" s="401" t="n">
        <v>231</v>
      </c>
      <c r="IE1168" s="401" t="n">
        <v>232</v>
      </c>
      <c r="IG1168" s="401" t="n">
        <v>233</v>
      </c>
      <c r="IH1168" s="401" t="n">
        <v>234</v>
      </c>
      <c r="II1168" s="401" t="n">
        <v>235</v>
      </c>
      <c r="IJ1168" s="401" t="n">
        <v>236</v>
      </c>
    </row>
    <row r="1169" customFormat="false" ht="12.75" hidden="false" customHeight="false" outlineLevel="0" collapsed="false">
      <c r="E1169" s="444" t="s">
        <v>225</v>
      </c>
      <c r="F1169" s="401" t="n">
        <v>177</v>
      </c>
      <c r="G1169" s="401" t="n">
        <v>45</v>
      </c>
      <c r="H1169" s="401" t="n">
        <v>157</v>
      </c>
      <c r="I1169" s="401" t="n">
        <v>53</v>
      </c>
      <c r="J1169" s="401" t="n">
        <v>191</v>
      </c>
      <c r="K1169" s="401" t="n">
        <v>134</v>
      </c>
      <c r="L1169" s="401" t="n">
        <v>146</v>
      </c>
      <c r="M1169" s="401" t="n">
        <v>65</v>
      </c>
      <c r="N1169" s="401" t="n">
        <v>51</v>
      </c>
      <c r="O1169" s="401" t="n">
        <v>203</v>
      </c>
      <c r="P1169" s="401" t="n">
        <v>182</v>
      </c>
      <c r="Q1169" s="401" t="n">
        <v>195</v>
      </c>
      <c r="R1169" s="401" t="n">
        <v>106</v>
      </c>
      <c r="S1169" s="401" t="n">
        <v>217</v>
      </c>
      <c r="T1169" s="401" t="n">
        <v>187</v>
      </c>
      <c r="U1169" s="401" t="n">
        <v>99</v>
      </c>
      <c r="V1169" s="401" t="n">
        <v>84</v>
      </c>
      <c r="W1169" s="401" t="n">
        <v>225</v>
      </c>
      <c r="X1169" s="401" t="n">
        <v>212</v>
      </c>
      <c r="Y1169" s="401" t="n">
        <v>18</v>
      </c>
      <c r="Z1169" s="401" t="n">
        <v>102</v>
      </c>
      <c r="AA1169" s="401" t="n">
        <v>33</v>
      </c>
      <c r="AB1169" s="401" t="n">
        <v>20</v>
      </c>
      <c r="AC1169" s="401" t="n">
        <v>176</v>
      </c>
      <c r="AD1169" s="401" t="n">
        <v>78</v>
      </c>
      <c r="AE1169" s="401" t="n">
        <v>89</v>
      </c>
      <c r="AF1169" s="401" t="n">
        <v>70</v>
      </c>
      <c r="AG1169" s="401" t="n">
        <v>166</v>
      </c>
      <c r="AH1169" s="401" t="n">
        <v>101</v>
      </c>
      <c r="AI1169" s="401" t="n">
        <v>235</v>
      </c>
      <c r="AJ1169" s="401" t="n">
        <v>189</v>
      </c>
      <c r="AK1169" s="401" t="n">
        <v>214</v>
      </c>
      <c r="AL1169" s="401" t="n">
        <v>120</v>
      </c>
      <c r="AM1169" s="401" t="n">
        <v>31</v>
      </c>
      <c r="AN1169" s="401" t="n">
        <v>43</v>
      </c>
      <c r="AO1169" s="401" t="n">
        <v>173</v>
      </c>
      <c r="AP1169" s="401" t="n">
        <v>143</v>
      </c>
      <c r="AQ1169" s="401" t="n">
        <v>147</v>
      </c>
      <c r="AR1169" s="401" t="n">
        <v>207</v>
      </c>
      <c r="AS1169" s="401" t="n">
        <v>169</v>
      </c>
      <c r="AT1169" s="401" t="n">
        <v>59</v>
      </c>
      <c r="AU1169" s="401" t="n">
        <v>139</v>
      </c>
      <c r="AV1169" s="401" t="n">
        <v>121</v>
      </c>
      <c r="AW1169" s="401" t="n">
        <v>210</v>
      </c>
      <c r="AX1169" s="401" t="n">
        <v>196</v>
      </c>
      <c r="AY1169" s="401" t="n">
        <v>49</v>
      </c>
      <c r="AZ1169" s="401" t="n">
        <v>109</v>
      </c>
      <c r="BA1169" s="401" t="n">
        <v>80</v>
      </c>
      <c r="BB1169" s="401" t="n">
        <v>66</v>
      </c>
      <c r="BC1169" s="401" t="n">
        <v>26</v>
      </c>
      <c r="BD1169" s="401" t="n">
        <v>149</v>
      </c>
      <c r="BE1169" s="401" t="n">
        <v>75</v>
      </c>
      <c r="BF1169" s="401" t="n">
        <v>81</v>
      </c>
      <c r="BG1169" s="401" t="n">
        <v>205</v>
      </c>
      <c r="BH1169" s="401" t="n">
        <v>118</v>
      </c>
      <c r="BI1169" s="401" t="n">
        <v>50</v>
      </c>
      <c r="BJ1169" s="401" t="n">
        <v>209</v>
      </c>
      <c r="BK1169" s="401" t="n">
        <v>64</v>
      </c>
      <c r="BL1169" s="401" t="n">
        <v>6</v>
      </c>
      <c r="BM1169" s="401" t="n">
        <v>24</v>
      </c>
      <c r="BN1169" s="401" t="n">
        <v>87</v>
      </c>
      <c r="BO1169" s="401" t="n">
        <v>185</v>
      </c>
      <c r="BP1169" s="401" t="n">
        <v>165</v>
      </c>
      <c r="BQ1169" s="401" t="n">
        <v>36</v>
      </c>
      <c r="BR1169" s="401" t="n">
        <v>1</v>
      </c>
      <c r="BS1169" s="401" t="n">
        <v>27</v>
      </c>
      <c r="BT1169" s="401" t="n">
        <v>200</v>
      </c>
      <c r="BU1169" s="401" t="n">
        <v>167</v>
      </c>
      <c r="BV1169" s="401" t="n">
        <v>215</v>
      </c>
      <c r="BW1169" s="401" t="n">
        <v>91</v>
      </c>
      <c r="BX1169" s="401" t="n">
        <v>62</v>
      </c>
      <c r="BY1169" s="401" t="n">
        <v>29</v>
      </c>
      <c r="BZ1169" s="401" t="n">
        <v>175</v>
      </c>
      <c r="CA1169" s="401" t="n">
        <v>138</v>
      </c>
      <c r="CB1169" s="401" t="n">
        <v>218</v>
      </c>
      <c r="CC1169" s="401" t="n">
        <v>164</v>
      </c>
      <c r="CD1169" s="401" t="n">
        <v>46</v>
      </c>
      <c r="CE1169" s="401" t="n">
        <v>236</v>
      </c>
      <c r="CF1169" s="401" t="n">
        <v>57</v>
      </c>
      <c r="CG1169" s="401" t="n">
        <v>178</v>
      </c>
      <c r="CH1169" s="401" t="n">
        <v>170</v>
      </c>
      <c r="CI1169" s="401" t="n">
        <v>224</v>
      </c>
      <c r="CJ1169" s="401" t="n">
        <v>79</v>
      </c>
      <c r="CK1169" s="401" t="n">
        <v>160</v>
      </c>
      <c r="CL1169" s="401" t="n">
        <v>4</v>
      </c>
      <c r="CM1169" s="401" t="n">
        <v>155</v>
      </c>
      <c r="CN1169" s="401" t="n">
        <v>3</v>
      </c>
      <c r="CO1169" s="401" t="n">
        <v>94</v>
      </c>
      <c r="CP1169" s="401" t="n">
        <v>229</v>
      </c>
      <c r="CQ1169" s="401" t="n">
        <v>58</v>
      </c>
      <c r="CR1169" s="401" t="n">
        <v>188</v>
      </c>
      <c r="CS1169" s="401" t="n">
        <v>115</v>
      </c>
      <c r="CT1169" s="401" t="n">
        <v>77</v>
      </c>
      <c r="CU1169" s="401" t="n">
        <v>92</v>
      </c>
      <c r="CV1169" s="401" t="n">
        <v>2</v>
      </c>
      <c r="CW1169" s="401" t="n">
        <v>174</v>
      </c>
      <c r="CX1169" s="401" t="n">
        <v>141</v>
      </c>
      <c r="CY1169" s="401" t="n">
        <v>95</v>
      </c>
      <c r="CZ1169" s="401" t="n">
        <v>132</v>
      </c>
      <c r="DA1169" s="401" t="n">
        <v>126</v>
      </c>
      <c r="DB1169" s="401" t="n">
        <v>55</v>
      </c>
      <c r="DC1169" s="401" t="n">
        <v>135</v>
      </c>
      <c r="DD1169" s="401" t="n">
        <v>199</v>
      </c>
      <c r="DE1169" s="401" t="n">
        <v>63</v>
      </c>
      <c r="DF1169" s="401" t="n">
        <v>221</v>
      </c>
      <c r="DG1169" s="401" t="n">
        <v>202</v>
      </c>
      <c r="DH1169" s="401" t="n">
        <v>35</v>
      </c>
      <c r="DI1169" s="401" t="n">
        <v>151</v>
      </c>
      <c r="DJ1169" s="401" t="n">
        <v>123</v>
      </c>
      <c r="DK1169" s="401" t="n">
        <v>52</v>
      </c>
      <c r="DL1169" s="401" t="n">
        <v>197</v>
      </c>
      <c r="DM1169" s="401" t="n">
        <v>231</v>
      </c>
      <c r="DN1169" s="401" t="n">
        <v>219</v>
      </c>
      <c r="DO1169" s="401" t="n">
        <v>85</v>
      </c>
      <c r="DP1169" s="401" t="n">
        <v>11</v>
      </c>
      <c r="DQ1169" s="401" t="n">
        <v>183</v>
      </c>
      <c r="DR1169" s="401" t="n">
        <v>114</v>
      </c>
      <c r="DS1169" s="401" t="n">
        <v>15</v>
      </c>
      <c r="DT1169" s="401" t="n">
        <v>5</v>
      </c>
      <c r="DU1169" s="401" t="n">
        <v>186</v>
      </c>
      <c r="DV1169" s="401" t="n">
        <v>226</v>
      </c>
      <c r="DW1169" s="401" t="n">
        <v>105</v>
      </c>
      <c r="DX1169" s="401" t="n">
        <v>117</v>
      </c>
      <c r="DY1169" s="401" t="n">
        <v>111</v>
      </c>
      <c r="DZ1169" s="401" t="n">
        <v>16</v>
      </c>
      <c r="EA1169" s="401" t="n">
        <v>190</v>
      </c>
      <c r="EB1169" s="401" t="n">
        <v>96</v>
      </c>
      <c r="EC1169" s="401" t="n">
        <v>82</v>
      </c>
      <c r="ED1169" s="401" t="n">
        <v>148</v>
      </c>
      <c r="EE1169" s="401" t="n">
        <v>232</v>
      </c>
      <c r="EF1169" s="401" t="n">
        <v>172</v>
      </c>
      <c r="EG1169" s="401" t="n">
        <v>28</v>
      </c>
      <c r="EH1169" s="401" t="n">
        <v>110</v>
      </c>
      <c r="EI1169" s="401" t="n">
        <v>112</v>
      </c>
      <c r="EJ1169" s="401" t="n">
        <v>213</v>
      </c>
      <c r="EK1169" s="401" t="n">
        <v>40</v>
      </c>
      <c r="EL1169" s="401" t="n">
        <v>90</v>
      </c>
      <c r="EM1169" s="401" t="n">
        <v>220</v>
      </c>
      <c r="EN1169" s="401" t="n">
        <v>32</v>
      </c>
      <c r="EO1169" s="401" t="n">
        <v>23</v>
      </c>
      <c r="EP1169" s="401" t="n">
        <v>73</v>
      </c>
      <c r="EQ1169" s="401" t="n">
        <v>88</v>
      </c>
      <c r="ER1169" s="401" t="n">
        <v>211</v>
      </c>
      <c r="ES1169" s="401" t="n">
        <v>180</v>
      </c>
      <c r="ET1169" s="401" t="n">
        <v>127</v>
      </c>
      <c r="EU1169" s="401" t="n">
        <v>48</v>
      </c>
      <c r="EV1169" s="401" t="n">
        <v>208</v>
      </c>
      <c r="EW1169" s="401" t="n">
        <v>74</v>
      </c>
      <c r="EX1169" s="401" t="n">
        <v>230</v>
      </c>
      <c r="EY1169" s="401" t="n">
        <v>162</v>
      </c>
      <c r="EZ1169" s="401" t="n">
        <v>10</v>
      </c>
      <c r="FA1169" s="401" t="n">
        <v>116</v>
      </c>
      <c r="FB1169" s="401" t="n">
        <v>130</v>
      </c>
      <c r="FC1169" s="401" t="n">
        <v>68</v>
      </c>
      <c r="FD1169" s="401" t="n">
        <v>181</v>
      </c>
      <c r="FE1169" s="401" t="n">
        <v>179</v>
      </c>
      <c r="FF1169" s="401" t="n">
        <v>125</v>
      </c>
      <c r="FG1169" s="401" t="n">
        <v>100</v>
      </c>
      <c r="FH1169" s="401" t="n">
        <v>222</v>
      </c>
      <c r="FI1169" s="401" t="n">
        <v>136</v>
      </c>
      <c r="FJ1169" s="401" t="n">
        <v>150</v>
      </c>
      <c r="FK1169" s="401" t="n">
        <v>38</v>
      </c>
      <c r="FL1169" s="401" t="n">
        <v>204</v>
      </c>
      <c r="FM1169" s="401" t="n">
        <v>8</v>
      </c>
      <c r="FN1169" s="401" t="n">
        <v>72</v>
      </c>
      <c r="FO1169" s="401" t="n">
        <v>9</v>
      </c>
      <c r="FP1169" s="401" t="n">
        <v>161</v>
      </c>
      <c r="FQ1169" s="401" t="n">
        <v>145</v>
      </c>
      <c r="FR1169" s="401" t="n">
        <v>30</v>
      </c>
      <c r="FS1169" s="401" t="n">
        <v>159</v>
      </c>
      <c r="FT1169" s="401" t="n">
        <v>234</v>
      </c>
      <c r="FU1169" s="401" t="n">
        <v>103</v>
      </c>
      <c r="FV1169" s="401" t="n">
        <v>142</v>
      </c>
      <c r="FW1169" s="401" t="n">
        <v>152</v>
      </c>
      <c r="FX1169" s="401" t="n">
        <v>228</v>
      </c>
      <c r="FY1169" s="401" t="n">
        <v>104</v>
      </c>
      <c r="FZ1169" s="401" t="n">
        <v>129</v>
      </c>
      <c r="GA1169" s="401" t="n">
        <v>60</v>
      </c>
      <c r="GB1169" s="401" t="n">
        <v>42</v>
      </c>
      <c r="GC1169" s="401" t="n">
        <v>223</v>
      </c>
      <c r="GD1169" s="401" t="n">
        <v>227</v>
      </c>
      <c r="GE1169" s="401" t="n">
        <v>34</v>
      </c>
      <c r="GF1169" s="401" t="n">
        <v>107</v>
      </c>
      <c r="GG1169" s="401" t="n">
        <v>171</v>
      </c>
      <c r="GH1169" s="401" t="n">
        <v>21</v>
      </c>
      <c r="GI1169" s="401" t="n">
        <v>19</v>
      </c>
      <c r="GJ1169" s="401" t="n">
        <v>14</v>
      </c>
      <c r="GK1169" s="401" t="n">
        <v>71</v>
      </c>
      <c r="GL1169" s="401" t="n">
        <v>201</v>
      </c>
      <c r="GM1169" s="401" t="n">
        <v>47</v>
      </c>
      <c r="GN1169" s="401" t="n">
        <v>154</v>
      </c>
      <c r="GO1169" s="401" t="n">
        <v>83</v>
      </c>
      <c r="GP1169" s="401" t="n">
        <v>86</v>
      </c>
      <c r="GQ1169" s="401" t="n">
        <v>193</v>
      </c>
      <c r="GR1169" s="401" t="n">
        <v>113</v>
      </c>
      <c r="GS1169" s="401" t="n">
        <v>108</v>
      </c>
      <c r="GT1169" s="401" t="n">
        <v>163</v>
      </c>
      <c r="GU1169" s="401" t="n">
        <v>41</v>
      </c>
      <c r="GV1169" s="401" t="n">
        <v>216</v>
      </c>
      <c r="GW1169" s="401" t="n">
        <v>7</v>
      </c>
      <c r="GX1169" s="401" t="n">
        <v>184</v>
      </c>
      <c r="GY1169" s="401" t="n">
        <v>54</v>
      </c>
      <c r="GZ1169" s="401" t="n">
        <v>39</v>
      </c>
      <c r="HA1169" s="401" t="n">
        <v>140</v>
      </c>
      <c r="HB1169" s="401" t="n">
        <v>56</v>
      </c>
      <c r="HC1169" s="401" t="n">
        <v>122</v>
      </c>
      <c r="HD1169" s="401" t="n">
        <v>61</v>
      </c>
      <c r="HE1169" s="401" t="n">
        <v>12</v>
      </c>
      <c r="HF1169" s="401" t="n">
        <v>233</v>
      </c>
      <c r="HG1169" s="401" t="n">
        <v>168</v>
      </c>
      <c r="HH1169" s="401" t="n">
        <v>93</v>
      </c>
      <c r="HI1169" s="401" t="n">
        <v>144</v>
      </c>
      <c r="HJ1169" s="401" t="n">
        <v>22</v>
      </c>
      <c r="HK1169" s="401" t="n">
        <v>156</v>
      </c>
      <c r="HL1169" s="401" t="n">
        <v>137</v>
      </c>
      <c r="HM1169" s="401" t="n">
        <v>44</v>
      </c>
      <c r="HN1169" s="401" t="n">
        <v>98</v>
      </c>
      <c r="HO1169" s="401" t="n">
        <v>67</v>
      </c>
      <c r="HP1169" s="401" t="n">
        <v>128</v>
      </c>
      <c r="HQ1169" s="401" t="n">
        <v>158</v>
      </c>
      <c r="HR1169" s="401" t="n">
        <v>192</v>
      </c>
      <c r="HS1169" s="401" t="n">
        <v>133</v>
      </c>
      <c r="HT1169" s="401" t="n">
        <v>76</v>
      </c>
      <c r="HU1169" s="401" t="n">
        <v>206</v>
      </c>
      <c r="HW1169" s="401" t="n">
        <v>37</v>
      </c>
      <c r="HX1169" s="401" t="n">
        <v>69</v>
      </c>
      <c r="HY1169" s="401" t="n">
        <v>97</v>
      </c>
      <c r="HZ1169" s="401" t="n">
        <v>131</v>
      </c>
      <c r="IB1169" s="401" t="n">
        <v>198</v>
      </c>
      <c r="IC1169" s="401" t="n">
        <v>194</v>
      </c>
      <c r="ID1169" s="401" t="n">
        <v>119</v>
      </c>
      <c r="IE1169" s="401" t="n">
        <v>17</v>
      </c>
      <c r="IG1169" s="401" t="n">
        <v>124</v>
      </c>
      <c r="IH1169" s="401" t="n">
        <v>153</v>
      </c>
      <c r="II1169" s="401" t="n">
        <v>25</v>
      </c>
      <c r="IJ1169" s="401" t="n">
        <v>13</v>
      </c>
    </row>
    <row r="1170" customFormat="false" ht="12.75" hidden="false" customHeight="false" outlineLevel="0" collapsed="false">
      <c r="E1170" s="444" t="s">
        <v>227</v>
      </c>
      <c r="F1170" s="401" t="n">
        <v>24</v>
      </c>
      <c r="G1170" s="401" t="n">
        <v>59</v>
      </c>
      <c r="H1170" s="401" t="n">
        <v>111</v>
      </c>
      <c r="I1170" s="401" t="n">
        <v>190</v>
      </c>
      <c r="J1170" s="401" t="n">
        <v>134</v>
      </c>
      <c r="K1170" s="401" t="n">
        <v>205</v>
      </c>
      <c r="L1170" s="401" t="n">
        <v>68</v>
      </c>
      <c r="M1170" s="401" t="n">
        <v>179</v>
      </c>
      <c r="N1170" s="401" t="n">
        <v>11</v>
      </c>
      <c r="O1170" s="401" t="n">
        <v>51</v>
      </c>
      <c r="P1170" s="401" t="n">
        <v>32</v>
      </c>
      <c r="Q1170" s="401" t="n">
        <v>15</v>
      </c>
      <c r="R1170" s="401" t="n">
        <v>222</v>
      </c>
      <c r="S1170" s="401" t="n">
        <v>195</v>
      </c>
      <c r="T1170" s="401" t="n">
        <v>161</v>
      </c>
      <c r="U1170" s="401" t="n">
        <v>53</v>
      </c>
      <c r="V1170" s="401" t="n">
        <v>223</v>
      </c>
      <c r="W1170" s="401" t="n">
        <v>31</v>
      </c>
      <c r="X1170" s="401" t="n">
        <v>188</v>
      </c>
      <c r="Y1170" s="401" t="n">
        <v>44</v>
      </c>
      <c r="Z1170" s="401" t="n">
        <v>145</v>
      </c>
      <c r="AA1170" s="401" t="n">
        <v>43</v>
      </c>
      <c r="AB1170" s="401" t="n">
        <v>75</v>
      </c>
      <c r="AC1170" s="401" t="n">
        <v>192</v>
      </c>
      <c r="AD1170" s="401" t="n">
        <v>184</v>
      </c>
      <c r="AE1170" s="401" t="n">
        <v>152</v>
      </c>
      <c r="AF1170" s="401" t="n">
        <v>74</v>
      </c>
      <c r="AG1170" s="401" t="n">
        <v>201</v>
      </c>
      <c r="AH1170" s="401" t="n">
        <v>62</v>
      </c>
      <c r="AI1170" s="401" t="n">
        <v>42</v>
      </c>
      <c r="AJ1170" s="401" t="n">
        <v>92</v>
      </c>
      <c r="AK1170" s="401" t="n">
        <v>196</v>
      </c>
      <c r="AL1170" s="401" t="n">
        <v>135</v>
      </c>
      <c r="AM1170" s="401" t="n">
        <v>38</v>
      </c>
      <c r="AN1170" s="401" t="n">
        <v>226</v>
      </c>
      <c r="AO1170" s="401" t="n">
        <v>58</v>
      </c>
      <c r="AP1170" s="401" t="n">
        <v>36</v>
      </c>
      <c r="AQ1170" s="401" t="n">
        <v>84</v>
      </c>
      <c r="AR1170" s="401" t="n">
        <v>12</v>
      </c>
      <c r="AS1170" s="401" t="n">
        <v>107</v>
      </c>
      <c r="AT1170" s="401" t="n">
        <v>139</v>
      </c>
      <c r="AU1170" s="401" t="n">
        <v>119</v>
      </c>
      <c r="AV1170" s="401" t="n">
        <v>212</v>
      </c>
      <c r="AW1170" s="401" t="n">
        <v>142</v>
      </c>
      <c r="AX1170" s="401" t="n">
        <v>61</v>
      </c>
      <c r="AY1170" s="401" t="n">
        <v>5</v>
      </c>
      <c r="AZ1170" s="401" t="n">
        <v>113</v>
      </c>
      <c r="BA1170" s="401" t="n">
        <v>209</v>
      </c>
      <c r="BB1170" s="401" t="n">
        <v>21</v>
      </c>
      <c r="BC1170" s="401" t="n">
        <v>102</v>
      </c>
      <c r="BD1170" s="401" t="n">
        <v>114</v>
      </c>
      <c r="BE1170" s="401" t="n">
        <v>94</v>
      </c>
      <c r="BF1170" s="401" t="n">
        <v>54</v>
      </c>
      <c r="BG1170" s="401" t="n">
        <v>122</v>
      </c>
      <c r="BH1170" s="401" t="n">
        <v>81</v>
      </c>
      <c r="BI1170" s="401" t="n">
        <v>130</v>
      </c>
      <c r="BJ1170" s="401" t="n">
        <v>80</v>
      </c>
      <c r="BK1170" s="401" t="n">
        <v>191</v>
      </c>
      <c r="BL1170" s="401" t="n">
        <v>37</v>
      </c>
      <c r="BM1170" s="401" t="n">
        <v>88</v>
      </c>
      <c r="BN1170" s="401" t="n">
        <v>148</v>
      </c>
      <c r="BO1170" s="401" t="n">
        <v>95</v>
      </c>
      <c r="BP1170" s="401" t="n">
        <v>170</v>
      </c>
      <c r="BQ1170" s="401" t="n">
        <v>103</v>
      </c>
      <c r="BR1170" s="401" t="n">
        <v>117</v>
      </c>
      <c r="BS1170" s="401" t="n">
        <v>169</v>
      </c>
      <c r="BT1170" s="401" t="n">
        <v>100</v>
      </c>
      <c r="BU1170" s="401" t="n">
        <v>137</v>
      </c>
      <c r="BV1170" s="401" t="n">
        <v>70</v>
      </c>
      <c r="BW1170" s="401" t="n">
        <v>77</v>
      </c>
      <c r="BX1170" s="401" t="n">
        <v>60</v>
      </c>
      <c r="BY1170" s="401" t="n">
        <v>6</v>
      </c>
      <c r="BZ1170" s="401" t="n">
        <v>52</v>
      </c>
      <c r="CA1170" s="401" t="n">
        <v>121</v>
      </c>
      <c r="CB1170" s="401" t="n">
        <v>154</v>
      </c>
      <c r="CC1170" s="401" t="n">
        <v>162</v>
      </c>
      <c r="CD1170" s="401" t="n">
        <v>13</v>
      </c>
      <c r="CE1170" s="401" t="n">
        <v>194</v>
      </c>
      <c r="CF1170" s="401" t="n">
        <v>177</v>
      </c>
      <c r="CG1170" s="401" t="n">
        <v>28</v>
      </c>
      <c r="CH1170" s="401" t="n">
        <v>215</v>
      </c>
      <c r="CI1170" s="401" t="n">
        <v>19</v>
      </c>
      <c r="CJ1170" s="401" t="n">
        <v>224</v>
      </c>
      <c r="CK1170" s="401" t="n">
        <v>87</v>
      </c>
      <c r="CL1170" s="401" t="n">
        <v>229</v>
      </c>
      <c r="CM1170" s="401" t="n">
        <v>112</v>
      </c>
      <c r="CN1170" s="401" t="n">
        <v>118</v>
      </c>
      <c r="CO1170" s="401" t="n">
        <v>109</v>
      </c>
      <c r="CP1170" s="401" t="n">
        <v>126</v>
      </c>
      <c r="CQ1170" s="401" t="n">
        <v>133</v>
      </c>
      <c r="CR1170" s="401" t="n">
        <v>220</v>
      </c>
      <c r="CS1170" s="401" t="n">
        <v>89</v>
      </c>
      <c r="CT1170" s="401" t="n">
        <v>104</v>
      </c>
      <c r="CU1170" s="401" t="n">
        <v>83</v>
      </c>
      <c r="CV1170" s="401" t="n">
        <v>156</v>
      </c>
      <c r="CW1170" s="401" t="n">
        <v>79</v>
      </c>
      <c r="CX1170" s="401" t="n">
        <v>155</v>
      </c>
      <c r="CY1170" s="401" t="n">
        <v>221</v>
      </c>
      <c r="CZ1170" s="401" t="n">
        <v>97</v>
      </c>
      <c r="DA1170" s="401" t="n">
        <v>167</v>
      </c>
      <c r="DB1170" s="401" t="n">
        <v>213</v>
      </c>
      <c r="DC1170" s="401" t="n">
        <v>65</v>
      </c>
      <c r="DD1170" s="401" t="n">
        <v>14</v>
      </c>
      <c r="DE1170" s="401" t="n">
        <v>27</v>
      </c>
      <c r="DF1170" s="401" t="n">
        <v>231</v>
      </c>
      <c r="DG1170" s="401" t="n">
        <v>115</v>
      </c>
      <c r="DH1170" s="401" t="n">
        <v>40</v>
      </c>
      <c r="DI1170" s="401" t="n">
        <v>47</v>
      </c>
      <c r="DJ1170" s="401" t="n">
        <v>22</v>
      </c>
      <c r="DK1170" s="401" t="n">
        <v>227</v>
      </c>
      <c r="DL1170" s="401" t="n">
        <v>236</v>
      </c>
      <c r="DM1170" s="401" t="n">
        <v>218</v>
      </c>
      <c r="DN1170" s="401" t="n">
        <v>10</v>
      </c>
      <c r="DO1170" s="401" t="n">
        <v>211</v>
      </c>
      <c r="DP1170" s="401" t="n">
        <v>98</v>
      </c>
      <c r="DQ1170" s="401" t="n">
        <v>85</v>
      </c>
      <c r="DR1170" s="401" t="n">
        <v>189</v>
      </c>
      <c r="DS1170" s="401" t="n">
        <v>69</v>
      </c>
      <c r="DT1170" s="401" t="n">
        <v>166</v>
      </c>
      <c r="DU1170" s="401" t="n">
        <v>46</v>
      </c>
      <c r="DV1170" s="401" t="n">
        <v>140</v>
      </c>
      <c r="DW1170" s="401" t="n">
        <v>216</v>
      </c>
      <c r="DX1170" s="401" t="n">
        <v>29</v>
      </c>
      <c r="DY1170" s="401" t="n">
        <v>151</v>
      </c>
      <c r="DZ1170" s="401" t="n">
        <v>131</v>
      </c>
      <c r="EA1170" s="401" t="n">
        <v>39</v>
      </c>
      <c r="EB1170" s="401" t="n">
        <v>123</v>
      </c>
      <c r="EC1170" s="401" t="n">
        <v>136</v>
      </c>
      <c r="ED1170" s="401" t="n">
        <v>198</v>
      </c>
      <c r="EE1170" s="401" t="n">
        <v>141</v>
      </c>
      <c r="EF1170" s="401" t="n">
        <v>72</v>
      </c>
      <c r="EG1170" s="401" t="n">
        <v>101</v>
      </c>
      <c r="EH1170" s="401" t="n">
        <v>17</v>
      </c>
      <c r="EI1170" s="401" t="n">
        <v>50</v>
      </c>
      <c r="EJ1170" s="401" t="n">
        <v>206</v>
      </c>
      <c r="EK1170" s="401" t="n">
        <v>232</v>
      </c>
      <c r="EL1170" s="401" t="n">
        <v>20</v>
      </c>
      <c r="EM1170" s="401" t="n">
        <v>34</v>
      </c>
      <c r="EN1170" s="401" t="n">
        <v>108</v>
      </c>
      <c r="EO1170" s="401" t="n">
        <v>48</v>
      </c>
      <c r="EP1170" s="401" t="n">
        <v>63</v>
      </c>
      <c r="EQ1170" s="401" t="n">
        <v>203</v>
      </c>
      <c r="ER1170" s="401" t="n">
        <v>2</v>
      </c>
      <c r="ES1170" s="401" t="n">
        <v>234</v>
      </c>
      <c r="ET1170" s="401" t="n">
        <v>153</v>
      </c>
      <c r="EU1170" s="401" t="n">
        <v>228</v>
      </c>
      <c r="EV1170" s="401" t="n">
        <v>55</v>
      </c>
      <c r="EW1170" s="401" t="n">
        <v>26</v>
      </c>
      <c r="EX1170" s="401" t="n">
        <v>197</v>
      </c>
      <c r="EY1170" s="401" t="n">
        <v>182</v>
      </c>
      <c r="EZ1170" s="401" t="n">
        <v>160</v>
      </c>
      <c r="FA1170" s="401" t="n">
        <v>165</v>
      </c>
      <c r="FB1170" s="401" t="n">
        <v>171</v>
      </c>
      <c r="FC1170" s="401" t="n">
        <v>93</v>
      </c>
      <c r="FD1170" s="401" t="n">
        <v>202</v>
      </c>
      <c r="FE1170" s="401" t="n">
        <v>217</v>
      </c>
      <c r="FF1170" s="401" t="n">
        <v>124</v>
      </c>
      <c r="FG1170" s="401" t="n">
        <v>90</v>
      </c>
      <c r="FH1170" s="401" t="n">
        <v>67</v>
      </c>
      <c r="FI1170" s="401" t="n">
        <v>164</v>
      </c>
      <c r="FJ1170" s="401" t="n">
        <v>127</v>
      </c>
      <c r="FK1170" s="401" t="n">
        <v>8</v>
      </c>
      <c r="FL1170" s="401" t="n">
        <v>207</v>
      </c>
      <c r="FM1170" s="401" t="n">
        <v>157</v>
      </c>
      <c r="FN1170" s="401" t="n">
        <v>41</v>
      </c>
      <c r="FO1170" s="401" t="n">
        <v>199</v>
      </c>
      <c r="FP1170" s="401" t="n">
        <v>128</v>
      </c>
      <c r="FQ1170" s="401" t="n">
        <v>233</v>
      </c>
      <c r="FR1170" s="401" t="n">
        <v>71</v>
      </c>
      <c r="FS1170" s="401" t="n">
        <v>174</v>
      </c>
      <c r="FT1170" s="401" t="n">
        <v>138</v>
      </c>
      <c r="FU1170" s="401" t="n">
        <v>235</v>
      </c>
      <c r="FV1170" s="401" t="n">
        <v>150</v>
      </c>
      <c r="FW1170" s="401" t="n">
        <v>73</v>
      </c>
      <c r="FX1170" s="401" t="n">
        <v>33</v>
      </c>
      <c r="FY1170" s="401" t="n">
        <v>144</v>
      </c>
      <c r="FZ1170" s="401" t="n">
        <v>99</v>
      </c>
      <c r="GA1170" s="401" t="n">
        <v>125</v>
      </c>
      <c r="GB1170" s="401" t="n">
        <v>181</v>
      </c>
      <c r="GC1170" s="401" t="n">
        <v>3</v>
      </c>
      <c r="GD1170" s="401" t="n">
        <v>18</v>
      </c>
      <c r="GE1170" s="401" t="n">
        <v>78</v>
      </c>
      <c r="GF1170" s="401" t="n">
        <v>230</v>
      </c>
      <c r="GG1170" s="401" t="n">
        <v>186</v>
      </c>
      <c r="GH1170" s="401" t="n">
        <v>96</v>
      </c>
      <c r="GI1170" s="401" t="n">
        <v>219</v>
      </c>
      <c r="GJ1170" s="401" t="n">
        <v>23</v>
      </c>
      <c r="GK1170" s="401" t="n">
        <v>57</v>
      </c>
      <c r="GL1170" s="401" t="n">
        <v>173</v>
      </c>
      <c r="GM1170" s="401" t="n">
        <v>149</v>
      </c>
      <c r="GN1170" s="401" t="n">
        <v>180</v>
      </c>
      <c r="GO1170" s="401" t="n">
        <v>120</v>
      </c>
      <c r="GP1170" s="401" t="n">
        <v>185</v>
      </c>
      <c r="GQ1170" s="401" t="n">
        <v>76</v>
      </c>
      <c r="GR1170" s="401" t="n">
        <v>9</v>
      </c>
      <c r="GS1170" s="401" t="n">
        <v>210</v>
      </c>
      <c r="GT1170" s="401" t="n">
        <v>4</v>
      </c>
      <c r="GU1170" s="401" t="n">
        <v>91</v>
      </c>
      <c r="GV1170" s="401" t="n">
        <v>147</v>
      </c>
      <c r="GW1170" s="401" t="n">
        <v>82</v>
      </c>
      <c r="GX1170" s="401" t="n">
        <v>159</v>
      </c>
      <c r="GY1170" s="401" t="n">
        <v>175</v>
      </c>
      <c r="GZ1170" s="401" t="n">
        <v>45</v>
      </c>
      <c r="HA1170" s="401" t="n">
        <v>16</v>
      </c>
      <c r="HB1170" s="401" t="n">
        <v>176</v>
      </c>
      <c r="HC1170" s="401" t="n">
        <v>25</v>
      </c>
      <c r="HD1170" s="401" t="n">
        <v>178</v>
      </c>
      <c r="HE1170" s="401" t="n">
        <v>105</v>
      </c>
      <c r="HF1170" s="401" t="n">
        <v>225</v>
      </c>
      <c r="HG1170" s="401" t="n">
        <v>143</v>
      </c>
      <c r="HH1170" s="401" t="n">
        <v>204</v>
      </c>
      <c r="HI1170" s="401" t="n">
        <v>168</v>
      </c>
      <c r="HJ1170" s="401" t="n">
        <v>1</v>
      </c>
      <c r="HK1170" s="401" t="n">
        <v>116</v>
      </c>
      <c r="HL1170" s="401" t="n">
        <v>163</v>
      </c>
      <c r="HM1170" s="401" t="n">
        <v>200</v>
      </c>
      <c r="HN1170" s="401" t="n">
        <v>49</v>
      </c>
      <c r="HO1170" s="401" t="n">
        <v>56</v>
      </c>
      <c r="HP1170" s="401" t="n">
        <v>208</v>
      </c>
      <c r="HQ1170" s="401" t="n">
        <v>183</v>
      </c>
      <c r="HR1170" s="401" t="n">
        <v>193</v>
      </c>
      <c r="HS1170" s="401" t="n">
        <v>64</v>
      </c>
      <c r="HT1170" s="401" t="n">
        <v>214</v>
      </c>
      <c r="HU1170" s="401" t="n">
        <v>146</v>
      </c>
      <c r="HW1170" s="401" t="n">
        <v>187</v>
      </c>
      <c r="HX1170" s="401" t="n">
        <v>110</v>
      </c>
      <c r="HY1170" s="401" t="n">
        <v>132</v>
      </c>
      <c r="HZ1170" s="401" t="n">
        <v>86</v>
      </c>
      <c r="IB1170" s="401" t="n">
        <v>7</v>
      </c>
      <c r="IC1170" s="401" t="n">
        <v>66</v>
      </c>
      <c r="ID1170" s="401" t="n">
        <v>129</v>
      </c>
      <c r="IE1170" s="401" t="n">
        <v>106</v>
      </c>
      <c r="IG1170" s="401" t="n">
        <v>30</v>
      </c>
      <c r="IH1170" s="401" t="n">
        <v>158</v>
      </c>
      <c r="II1170" s="401" t="n">
        <v>35</v>
      </c>
      <c r="IJ1170" s="401" t="n">
        <v>172</v>
      </c>
    </row>
    <row r="1172" customFormat="false" ht="12.75" hidden="false" customHeight="false" outlineLevel="0" collapsed="false">
      <c r="D1172" s="204" t="n">
        <v>237</v>
      </c>
      <c r="E1172" s="204" t="s">
        <v>250</v>
      </c>
    </row>
    <row r="1173" customFormat="false" ht="12.75" hidden="false" customHeight="false" outlineLevel="0" collapsed="false">
      <c r="E1173" s="444" t="s">
        <v>198</v>
      </c>
      <c r="F1173" s="401" t="n">
        <v>1</v>
      </c>
      <c r="G1173" s="401" t="n">
        <v>2</v>
      </c>
      <c r="H1173" s="401" t="n">
        <v>3</v>
      </c>
      <c r="I1173" s="401" t="n">
        <v>4</v>
      </c>
      <c r="J1173" s="401" t="n">
        <v>5</v>
      </c>
      <c r="K1173" s="401" t="n">
        <v>6</v>
      </c>
      <c r="L1173" s="401" t="n">
        <v>7</v>
      </c>
      <c r="M1173" s="401" t="n">
        <v>8</v>
      </c>
      <c r="N1173" s="401" t="n">
        <v>9</v>
      </c>
      <c r="O1173" s="401" t="n">
        <v>10</v>
      </c>
      <c r="P1173" s="401" t="n">
        <v>11</v>
      </c>
      <c r="Q1173" s="401" t="n">
        <v>12</v>
      </c>
      <c r="R1173" s="401" t="n">
        <v>13</v>
      </c>
      <c r="S1173" s="401" t="n">
        <v>14</v>
      </c>
      <c r="T1173" s="401" t="n">
        <v>15</v>
      </c>
      <c r="U1173" s="401" t="n">
        <v>16</v>
      </c>
      <c r="V1173" s="401" t="n">
        <v>17</v>
      </c>
      <c r="W1173" s="401" t="n">
        <v>18</v>
      </c>
      <c r="X1173" s="401" t="n">
        <v>19</v>
      </c>
      <c r="Y1173" s="401" t="n">
        <v>20</v>
      </c>
      <c r="Z1173" s="401" t="n">
        <v>21</v>
      </c>
      <c r="AA1173" s="401" t="n">
        <v>22</v>
      </c>
      <c r="AB1173" s="401" t="n">
        <v>23</v>
      </c>
      <c r="AC1173" s="401" t="n">
        <v>24</v>
      </c>
      <c r="AD1173" s="401" t="n">
        <v>25</v>
      </c>
      <c r="AE1173" s="401" t="n">
        <v>26</v>
      </c>
      <c r="AF1173" s="401" t="n">
        <v>27</v>
      </c>
      <c r="AG1173" s="401" t="n">
        <v>28</v>
      </c>
      <c r="AH1173" s="401" t="n">
        <v>29</v>
      </c>
      <c r="AI1173" s="401" t="n">
        <v>30</v>
      </c>
      <c r="AJ1173" s="401" t="n">
        <v>31</v>
      </c>
      <c r="AK1173" s="401" t="n">
        <v>32</v>
      </c>
      <c r="AL1173" s="401" t="n">
        <v>33</v>
      </c>
      <c r="AM1173" s="401" t="n">
        <v>34</v>
      </c>
      <c r="AN1173" s="401" t="n">
        <v>35</v>
      </c>
      <c r="AO1173" s="401" t="n">
        <v>36</v>
      </c>
      <c r="AP1173" s="401" t="n">
        <v>37</v>
      </c>
      <c r="AQ1173" s="401" t="n">
        <v>38</v>
      </c>
      <c r="AR1173" s="401" t="n">
        <v>39</v>
      </c>
      <c r="AS1173" s="401" t="n">
        <v>40</v>
      </c>
      <c r="AT1173" s="401" t="n">
        <v>41</v>
      </c>
      <c r="AU1173" s="401" t="n">
        <v>42</v>
      </c>
      <c r="AV1173" s="401" t="n">
        <v>43</v>
      </c>
      <c r="AW1173" s="401" t="n">
        <v>44</v>
      </c>
      <c r="AX1173" s="401" t="n">
        <v>45</v>
      </c>
      <c r="AY1173" s="401" t="n">
        <v>46</v>
      </c>
      <c r="AZ1173" s="401" t="n">
        <v>47</v>
      </c>
      <c r="BA1173" s="401" t="n">
        <v>48</v>
      </c>
      <c r="BB1173" s="401" t="n">
        <v>49</v>
      </c>
      <c r="BC1173" s="401" t="n">
        <v>50</v>
      </c>
      <c r="BD1173" s="401" t="n">
        <v>51</v>
      </c>
      <c r="BE1173" s="401" t="n">
        <v>52</v>
      </c>
      <c r="BF1173" s="401" t="n">
        <v>53</v>
      </c>
      <c r="BG1173" s="401" t="n">
        <v>54</v>
      </c>
      <c r="BH1173" s="401" t="n">
        <v>55</v>
      </c>
      <c r="BI1173" s="401" t="n">
        <v>56</v>
      </c>
      <c r="BJ1173" s="401" t="n">
        <v>57</v>
      </c>
      <c r="BK1173" s="401" t="n">
        <v>58</v>
      </c>
      <c r="BL1173" s="401" t="n">
        <v>59</v>
      </c>
      <c r="BM1173" s="401" t="n">
        <v>60</v>
      </c>
      <c r="BN1173" s="401" t="n">
        <v>61</v>
      </c>
      <c r="BO1173" s="401" t="n">
        <v>62</v>
      </c>
      <c r="BP1173" s="401" t="n">
        <v>63</v>
      </c>
      <c r="BQ1173" s="401" t="n">
        <v>64</v>
      </c>
      <c r="BR1173" s="401" t="n">
        <v>65</v>
      </c>
      <c r="BS1173" s="401" t="n">
        <v>66</v>
      </c>
      <c r="BT1173" s="401" t="n">
        <v>67</v>
      </c>
      <c r="BU1173" s="401" t="n">
        <v>68</v>
      </c>
      <c r="BV1173" s="401" t="n">
        <v>69</v>
      </c>
      <c r="BW1173" s="401" t="n">
        <v>70</v>
      </c>
      <c r="BX1173" s="401" t="n">
        <v>71</v>
      </c>
      <c r="BY1173" s="401" t="n">
        <v>72</v>
      </c>
      <c r="BZ1173" s="401" t="n">
        <v>73</v>
      </c>
      <c r="CA1173" s="401" t="n">
        <v>74</v>
      </c>
      <c r="CB1173" s="401" t="n">
        <v>75</v>
      </c>
      <c r="CC1173" s="401" t="n">
        <v>76</v>
      </c>
      <c r="CD1173" s="401" t="n">
        <v>77</v>
      </c>
      <c r="CE1173" s="401" t="n">
        <v>78</v>
      </c>
      <c r="CF1173" s="401" t="n">
        <v>79</v>
      </c>
      <c r="CG1173" s="401" t="n">
        <v>80</v>
      </c>
      <c r="CH1173" s="401" t="n">
        <v>81</v>
      </c>
      <c r="CI1173" s="401" t="n">
        <v>82</v>
      </c>
      <c r="CJ1173" s="401" t="n">
        <v>83</v>
      </c>
      <c r="CK1173" s="401" t="n">
        <v>84</v>
      </c>
      <c r="CL1173" s="401" t="n">
        <v>85</v>
      </c>
      <c r="CM1173" s="401" t="n">
        <v>86</v>
      </c>
      <c r="CN1173" s="401" t="n">
        <v>87</v>
      </c>
      <c r="CO1173" s="401" t="n">
        <v>88</v>
      </c>
      <c r="CP1173" s="401" t="n">
        <v>89</v>
      </c>
      <c r="CQ1173" s="401" t="n">
        <v>90</v>
      </c>
      <c r="CR1173" s="401" t="n">
        <v>91</v>
      </c>
      <c r="CS1173" s="401" t="n">
        <v>92</v>
      </c>
      <c r="CT1173" s="401" t="n">
        <v>93</v>
      </c>
      <c r="CU1173" s="401" t="n">
        <v>94</v>
      </c>
      <c r="CV1173" s="401" t="n">
        <v>95</v>
      </c>
      <c r="CW1173" s="401" t="n">
        <v>96</v>
      </c>
      <c r="CX1173" s="401" t="n">
        <v>97</v>
      </c>
      <c r="CY1173" s="401" t="n">
        <v>98</v>
      </c>
      <c r="CZ1173" s="401" t="n">
        <v>99</v>
      </c>
      <c r="DA1173" s="401" t="n">
        <v>100</v>
      </c>
      <c r="DB1173" s="401" t="n">
        <v>101</v>
      </c>
      <c r="DC1173" s="401" t="n">
        <v>102</v>
      </c>
      <c r="DD1173" s="401" t="n">
        <v>103</v>
      </c>
      <c r="DE1173" s="401" t="n">
        <v>104</v>
      </c>
      <c r="DF1173" s="401" t="n">
        <v>105</v>
      </c>
      <c r="DG1173" s="401" t="n">
        <v>106</v>
      </c>
      <c r="DH1173" s="401" t="n">
        <v>107</v>
      </c>
      <c r="DI1173" s="401" t="n">
        <v>108</v>
      </c>
      <c r="DJ1173" s="401" t="n">
        <v>109</v>
      </c>
      <c r="DK1173" s="401" t="n">
        <v>110</v>
      </c>
      <c r="DL1173" s="401" t="n">
        <v>111</v>
      </c>
      <c r="DM1173" s="401" t="n">
        <v>112</v>
      </c>
      <c r="DN1173" s="401" t="n">
        <v>113</v>
      </c>
      <c r="DO1173" s="401" t="n">
        <v>114</v>
      </c>
      <c r="DP1173" s="401" t="n">
        <v>115</v>
      </c>
      <c r="DQ1173" s="401" t="n">
        <v>116</v>
      </c>
      <c r="DR1173" s="401" t="n">
        <v>117</v>
      </c>
      <c r="DS1173" s="401" t="n">
        <v>118</v>
      </c>
      <c r="DT1173" s="401" t="n">
        <v>119</v>
      </c>
      <c r="DU1173" s="401" t="n">
        <v>120</v>
      </c>
      <c r="DV1173" s="401" t="n">
        <v>121</v>
      </c>
      <c r="DW1173" s="401" t="n">
        <v>122</v>
      </c>
      <c r="DX1173" s="401" t="n">
        <v>123</v>
      </c>
      <c r="DY1173" s="401" t="n">
        <v>124</v>
      </c>
      <c r="DZ1173" s="401" t="n">
        <v>125</v>
      </c>
      <c r="EA1173" s="401" t="n">
        <v>126</v>
      </c>
      <c r="EB1173" s="401" t="n">
        <v>127</v>
      </c>
      <c r="EC1173" s="401" t="n">
        <v>128</v>
      </c>
      <c r="ED1173" s="401" t="n">
        <v>129</v>
      </c>
      <c r="EE1173" s="401" t="n">
        <v>130</v>
      </c>
      <c r="EF1173" s="401" t="n">
        <v>131</v>
      </c>
      <c r="EG1173" s="401" t="n">
        <v>132</v>
      </c>
      <c r="EH1173" s="401" t="n">
        <v>133</v>
      </c>
      <c r="EI1173" s="401" t="n">
        <v>134</v>
      </c>
      <c r="EJ1173" s="401" t="n">
        <v>135</v>
      </c>
      <c r="EK1173" s="401" t="n">
        <v>136</v>
      </c>
      <c r="EL1173" s="401" t="n">
        <v>137</v>
      </c>
      <c r="EM1173" s="401" t="n">
        <v>138</v>
      </c>
      <c r="EN1173" s="401" t="n">
        <v>139</v>
      </c>
      <c r="EO1173" s="401" t="n">
        <v>140</v>
      </c>
      <c r="EP1173" s="401" t="n">
        <v>141</v>
      </c>
      <c r="EQ1173" s="401" t="n">
        <v>142</v>
      </c>
      <c r="ER1173" s="401" t="n">
        <v>143</v>
      </c>
      <c r="ES1173" s="401" t="n">
        <v>144</v>
      </c>
      <c r="ET1173" s="401" t="n">
        <v>145</v>
      </c>
      <c r="EU1173" s="401" t="n">
        <v>146</v>
      </c>
      <c r="EV1173" s="401" t="n">
        <v>147</v>
      </c>
      <c r="EW1173" s="401" t="n">
        <v>148</v>
      </c>
      <c r="EX1173" s="401" t="n">
        <v>149</v>
      </c>
      <c r="EY1173" s="401" t="n">
        <v>150</v>
      </c>
      <c r="EZ1173" s="401" t="n">
        <v>151</v>
      </c>
      <c r="FA1173" s="401" t="n">
        <v>152</v>
      </c>
      <c r="FB1173" s="401" t="n">
        <v>153</v>
      </c>
      <c r="FC1173" s="401" t="n">
        <v>154</v>
      </c>
      <c r="FD1173" s="401" t="n">
        <v>155</v>
      </c>
      <c r="FE1173" s="401" t="n">
        <v>156</v>
      </c>
      <c r="FF1173" s="401" t="n">
        <v>157</v>
      </c>
      <c r="FG1173" s="401" t="n">
        <v>158</v>
      </c>
      <c r="FH1173" s="401" t="n">
        <v>159</v>
      </c>
      <c r="FI1173" s="401" t="n">
        <v>160</v>
      </c>
      <c r="FJ1173" s="401" t="n">
        <v>161</v>
      </c>
      <c r="FK1173" s="401" t="n">
        <v>162</v>
      </c>
      <c r="FL1173" s="401" t="n">
        <v>163</v>
      </c>
      <c r="FM1173" s="401" t="n">
        <v>164</v>
      </c>
      <c r="FN1173" s="401" t="n">
        <v>165</v>
      </c>
      <c r="FO1173" s="401" t="n">
        <v>166</v>
      </c>
      <c r="FP1173" s="401" t="n">
        <v>167</v>
      </c>
      <c r="FQ1173" s="401" t="n">
        <v>168</v>
      </c>
      <c r="FR1173" s="401" t="n">
        <v>169</v>
      </c>
      <c r="FS1173" s="401" t="n">
        <v>170</v>
      </c>
      <c r="FT1173" s="401" t="n">
        <v>171</v>
      </c>
      <c r="FU1173" s="401" t="n">
        <v>172</v>
      </c>
      <c r="FV1173" s="401" t="n">
        <v>173</v>
      </c>
      <c r="FW1173" s="401" t="n">
        <v>174</v>
      </c>
      <c r="FX1173" s="401" t="n">
        <v>175</v>
      </c>
      <c r="FY1173" s="401" t="n">
        <v>176</v>
      </c>
      <c r="FZ1173" s="401" t="n">
        <v>177</v>
      </c>
      <c r="GA1173" s="401" t="n">
        <v>178</v>
      </c>
      <c r="GB1173" s="401" t="n">
        <v>179</v>
      </c>
      <c r="GC1173" s="401" t="n">
        <v>180</v>
      </c>
      <c r="GD1173" s="401" t="n">
        <v>181</v>
      </c>
      <c r="GE1173" s="401" t="n">
        <v>182</v>
      </c>
      <c r="GF1173" s="401" t="n">
        <v>183</v>
      </c>
      <c r="GG1173" s="401" t="n">
        <v>184</v>
      </c>
      <c r="GH1173" s="401" t="n">
        <v>185</v>
      </c>
      <c r="GI1173" s="401" t="n">
        <v>186</v>
      </c>
      <c r="GJ1173" s="401" t="n">
        <v>187</v>
      </c>
      <c r="GK1173" s="401" t="n">
        <v>188</v>
      </c>
      <c r="GL1173" s="401" t="n">
        <v>189</v>
      </c>
      <c r="GM1173" s="401" t="n">
        <v>190</v>
      </c>
      <c r="GN1173" s="401" t="n">
        <v>191</v>
      </c>
      <c r="GO1173" s="401" t="n">
        <v>192</v>
      </c>
      <c r="GP1173" s="401" t="n">
        <v>193</v>
      </c>
      <c r="GQ1173" s="401" t="n">
        <v>194</v>
      </c>
      <c r="GR1173" s="401" t="n">
        <v>195</v>
      </c>
      <c r="GS1173" s="401" t="n">
        <v>196</v>
      </c>
      <c r="GT1173" s="401" t="n">
        <v>197</v>
      </c>
      <c r="GU1173" s="401" t="n">
        <v>198</v>
      </c>
      <c r="GV1173" s="401" t="n">
        <v>199</v>
      </c>
      <c r="GW1173" s="401" t="n">
        <v>200</v>
      </c>
      <c r="GX1173" s="401" t="n">
        <v>201</v>
      </c>
      <c r="GY1173" s="401" t="n">
        <v>202</v>
      </c>
      <c r="GZ1173" s="401" t="n">
        <v>203</v>
      </c>
      <c r="HA1173" s="401" t="n">
        <v>204</v>
      </c>
      <c r="HB1173" s="401" t="n">
        <v>205</v>
      </c>
      <c r="HC1173" s="401" t="n">
        <v>206</v>
      </c>
      <c r="HD1173" s="401" t="n">
        <v>207</v>
      </c>
      <c r="HE1173" s="401" t="n">
        <v>208</v>
      </c>
      <c r="HF1173" s="401" t="n">
        <v>209</v>
      </c>
      <c r="HG1173" s="401" t="n">
        <v>210</v>
      </c>
      <c r="HH1173" s="401" t="n">
        <v>211</v>
      </c>
      <c r="HI1173" s="401" t="n">
        <v>212</v>
      </c>
      <c r="HJ1173" s="401" t="n">
        <v>213</v>
      </c>
      <c r="HK1173" s="401" t="n">
        <v>214</v>
      </c>
      <c r="HL1173" s="401" t="n">
        <v>215</v>
      </c>
      <c r="HM1173" s="401" t="n">
        <v>216</v>
      </c>
      <c r="HN1173" s="401" t="n">
        <v>217</v>
      </c>
      <c r="HO1173" s="401" t="n">
        <v>218</v>
      </c>
      <c r="HP1173" s="401" t="n">
        <v>219</v>
      </c>
      <c r="HQ1173" s="401" t="n">
        <v>220</v>
      </c>
      <c r="HR1173" s="401" t="n">
        <v>221</v>
      </c>
      <c r="HS1173" s="401" t="n">
        <v>222</v>
      </c>
      <c r="HT1173" s="401" t="n">
        <v>223</v>
      </c>
      <c r="HU1173" s="401" t="n">
        <v>224</v>
      </c>
      <c r="HV1173" s="401" t="n">
        <v>225</v>
      </c>
      <c r="HW1173" s="401" t="n">
        <v>226</v>
      </c>
      <c r="HX1173" s="401" t="n">
        <v>227</v>
      </c>
      <c r="HY1173" s="401" t="n">
        <v>228</v>
      </c>
      <c r="HZ1173" s="401" t="n">
        <v>229</v>
      </c>
      <c r="IB1173" s="401" t="n">
        <v>230</v>
      </c>
      <c r="IC1173" s="401" t="n">
        <v>231</v>
      </c>
      <c r="ID1173" s="401" t="n">
        <v>232</v>
      </c>
      <c r="IE1173" s="401" t="n">
        <v>233</v>
      </c>
      <c r="IG1173" s="401" t="n">
        <v>234</v>
      </c>
      <c r="IH1173" s="401" t="n">
        <v>235</v>
      </c>
      <c r="II1173" s="401" t="n">
        <v>236</v>
      </c>
      <c r="IJ1173" s="401" t="n">
        <v>237</v>
      </c>
    </row>
    <row r="1174" customFormat="false" ht="12.75" hidden="false" customHeight="false" outlineLevel="0" collapsed="false">
      <c r="E1174" s="444" t="s">
        <v>225</v>
      </c>
      <c r="F1174" s="401" t="n">
        <v>75</v>
      </c>
      <c r="G1174" s="401" t="n">
        <v>69</v>
      </c>
      <c r="H1174" s="401" t="n">
        <v>37</v>
      </c>
      <c r="I1174" s="401" t="n">
        <v>45</v>
      </c>
      <c r="J1174" s="401" t="n">
        <v>182</v>
      </c>
      <c r="K1174" s="401" t="n">
        <v>175</v>
      </c>
      <c r="L1174" s="401" t="n">
        <v>184</v>
      </c>
      <c r="M1174" s="401" t="n">
        <v>49</v>
      </c>
      <c r="N1174" s="401" t="n">
        <v>71</v>
      </c>
      <c r="O1174" s="401" t="n">
        <v>67</v>
      </c>
      <c r="P1174" s="401" t="n">
        <v>14</v>
      </c>
      <c r="Q1174" s="401" t="n">
        <v>194</v>
      </c>
      <c r="R1174" s="401" t="n">
        <v>186</v>
      </c>
      <c r="S1174" s="401" t="n">
        <v>225</v>
      </c>
      <c r="T1174" s="401" t="n">
        <v>216</v>
      </c>
      <c r="U1174" s="401" t="n">
        <v>165</v>
      </c>
      <c r="V1174" s="401" t="n">
        <v>129</v>
      </c>
      <c r="W1174" s="401" t="n">
        <v>204</v>
      </c>
      <c r="X1174" s="401" t="n">
        <v>108</v>
      </c>
      <c r="Y1174" s="401" t="n">
        <v>42</v>
      </c>
      <c r="Z1174" s="401" t="n">
        <v>224</v>
      </c>
      <c r="AA1174" s="401" t="n">
        <v>206</v>
      </c>
      <c r="AB1174" s="401" t="n">
        <v>64</v>
      </c>
      <c r="AC1174" s="401" t="n">
        <v>81</v>
      </c>
      <c r="AD1174" s="401" t="n">
        <v>146</v>
      </c>
      <c r="AE1174" s="401" t="n">
        <v>92</v>
      </c>
      <c r="AF1174" s="401" t="n">
        <v>10</v>
      </c>
      <c r="AG1174" s="401" t="n">
        <v>31</v>
      </c>
      <c r="AH1174" s="401" t="n">
        <v>158</v>
      </c>
      <c r="AI1174" s="401" t="n">
        <v>198</v>
      </c>
      <c r="AJ1174" s="401" t="n">
        <v>120</v>
      </c>
      <c r="AK1174" s="401" t="n">
        <v>148</v>
      </c>
      <c r="AL1174" s="401" t="n">
        <v>179</v>
      </c>
      <c r="AM1174" s="401" t="n">
        <v>172</v>
      </c>
      <c r="AN1174" s="401" t="n">
        <v>77</v>
      </c>
      <c r="AO1174" s="401" t="n">
        <v>109</v>
      </c>
      <c r="AP1174" s="401" t="n">
        <v>4</v>
      </c>
      <c r="AQ1174" s="401" t="n">
        <v>105</v>
      </c>
      <c r="AR1174" s="401" t="n">
        <v>156</v>
      </c>
      <c r="AS1174" s="401" t="n">
        <v>46</v>
      </c>
      <c r="AT1174" s="401" t="n">
        <v>57</v>
      </c>
      <c r="AU1174" s="401" t="n">
        <v>68</v>
      </c>
      <c r="AV1174" s="401" t="n">
        <v>7</v>
      </c>
      <c r="AW1174" s="401" t="n">
        <v>213</v>
      </c>
      <c r="AX1174" s="401" t="n">
        <v>228</v>
      </c>
      <c r="AY1174" s="401" t="n">
        <v>200</v>
      </c>
      <c r="AZ1174" s="401" t="n">
        <v>48</v>
      </c>
      <c r="BA1174" s="401" t="n">
        <v>22</v>
      </c>
      <c r="BB1174" s="401" t="n">
        <v>193</v>
      </c>
      <c r="BC1174" s="401" t="n">
        <v>209</v>
      </c>
      <c r="BD1174" s="401" t="n">
        <v>35</v>
      </c>
      <c r="BE1174" s="401" t="n">
        <v>128</v>
      </c>
      <c r="BF1174" s="401" t="n">
        <v>115</v>
      </c>
      <c r="BG1174" s="401" t="n">
        <v>73</v>
      </c>
      <c r="BH1174" s="401" t="n">
        <v>192</v>
      </c>
      <c r="BI1174" s="401" t="n">
        <v>155</v>
      </c>
      <c r="BJ1174" s="401" t="n">
        <v>188</v>
      </c>
      <c r="BK1174" s="401" t="n">
        <v>147</v>
      </c>
      <c r="BL1174" s="401" t="n">
        <v>127</v>
      </c>
      <c r="BM1174" s="401" t="n">
        <v>223</v>
      </c>
      <c r="BN1174" s="401" t="n">
        <v>130</v>
      </c>
      <c r="BO1174" s="401" t="n">
        <v>70</v>
      </c>
      <c r="BP1174" s="401" t="n">
        <v>41</v>
      </c>
      <c r="BQ1174" s="401" t="n">
        <v>162</v>
      </c>
      <c r="BR1174" s="401" t="n">
        <v>27</v>
      </c>
      <c r="BS1174" s="401" t="n">
        <v>12</v>
      </c>
      <c r="BT1174" s="401" t="n">
        <v>180</v>
      </c>
      <c r="BU1174" s="401" t="n">
        <v>226</v>
      </c>
      <c r="BV1174" s="401" t="n">
        <v>234</v>
      </c>
      <c r="BW1174" s="401" t="n">
        <v>103</v>
      </c>
      <c r="BX1174" s="401" t="n">
        <v>164</v>
      </c>
      <c r="BY1174" s="401" t="n">
        <v>210</v>
      </c>
      <c r="BZ1174" s="401" t="n">
        <v>124</v>
      </c>
      <c r="CA1174" s="401" t="n">
        <v>91</v>
      </c>
      <c r="CB1174" s="401" t="n">
        <v>28</v>
      </c>
      <c r="CC1174" s="401" t="n">
        <v>217</v>
      </c>
      <c r="CD1174" s="401" t="n">
        <v>203</v>
      </c>
      <c r="CE1174" s="401" t="n">
        <v>195</v>
      </c>
      <c r="CF1174" s="401" t="n">
        <v>151</v>
      </c>
      <c r="CG1174" s="401" t="n">
        <v>116</v>
      </c>
      <c r="CH1174" s="401" t="n">
        <v>125</v>
      </c>
      <c r="CI1174" s="401" t="n">
        <v>65</v>
      </c>
      <c r="CJ1174" s="401" t="n">
        <v>84</v>
      </c>
      <c r="CK1174" s="401" t="n">
        <v>131</v>
      </c>
      <c r="CL1174" s="401" t="n">
        <v>230</v>
      </c>
      <c r="CM1174" s="401" t="n">
        <v>15</v>
      </c>
      <c r="CN1174" s="401" t="n">
        <v>237</v>
      </c>
      <c r="CO1174" s="401" t="n">
        <v>139</v>
      </c>
      <c r="CP1174" s="401" t="n">
        <v>177</v>
      </c>
      <c r="CQ1174" s="401" t="n">
        <v>133</v>
      </c>
      <c r="CR1174" s="401" t="n">
        <v>39</v>
      </c>
      <c r="CS1174" s="401" t="n">
        <v>189</v>
      </c>
      <c r="CT1174" s="401" t="n">
        <v>154</v>
      </c>
      <c r="CU1174" s="401" t="n">
        <v>178</v>
      </c>
      <c r="CV1174" s="401" t="n">
        <v>32</v>
      </c>
      <c r="CW1174" s="401" t="n">
        <v>190</v>
      </c>
      <c r="CX1174" s="401" t="n">
        <v>118</v>
      </c>
      <c r="CY1174" s="401" t="n">
        <v>152</v>
      </c>
      <c r="CZ1174" s="401" t="n">
        <v>141</v>
      </c>
      <c r="DA1174" s="401" t="n">
        <v>19</v>
      </c>
      <c r="DB1174" s="401" t="n">
        <v>153</v>
      </c>
      <c r="DC1174" s="401" t="n">
        <v>205</v>
      </c>
      <c r="DD1174" s="401" t="n">
        <v>17</v>
      </c>
      <c r="DE1174" s="401" t="n">
        <v>112</v>
      </c>
      <c r="DF1174" s="401" t="n">
        <v>79</v>
      </c>
      <c r="DG1174" s="401" t="n">
        <v>102</v>
      </c>
      <c r="DH1174" s="401" t="n">
        <v>53</v>
      </c>
      <c r="DI1174" s="401" t="n">
        <v>191</v>
      </c>
      <c r="DJ1174" s="401" t="n">
        <v>161</v>
      </c>
      <c r="DK1174" s="401" t="n">
        <v>66</v>
      </c>
      <c r="DL1174" s="401" t="n">
        <v>140</v>
      </c>
      <c r="DM1174" s="401" t="n">
        <v>29</v>
      </c>
      <c r="DN1174" s="401" t="n">
        <v>157</v>
      </c>
      <c r="DO1174" s="401" t="n">
        <v>207</v>
      </c>
      <c r="DP1174" s="401" t="n">
        <v>78</v>
      </c>
      <c r="DQ1174" s="401" t="n">
        <v>132</v>
      </c>
      <c r="DR1174" s="401" t="n">
        <v>168</v>
      </c>
      <c r="DS1174" s="401" t="n">
        <v>74</v>
      </c>
      <c r="DT1174" s="401" t="n">
        <v>187</v>
      </c>
      <c r="DU1174" s="401" t="n">
        <v>107</v>
      </c>
      <c r="DV1174" s="401" t="n">
        <v>90</v>
      </c>
      <c r="DW1174" s="401" t="n">
        <v>50</v>
      </c>
      <c r="DX1174" s="401" t="n">
        <v>21</v>
      </c>
      <c r="DY1174" s="401" t="n">
        <v>143</v>
      </c>
      <c r="DZ1174" s="401" t="n">
        <v>97</v>
      </c>
      <c r="EA1174" s="401" t="n">
        <v>88</v>
      </c>
      <c r="EB1174" s="401" t="n">
        <v>236</v>
      </c>
      <c r="EC1174" s="401" t="n">
        <v>169</v>
      </c>
      <c r="ED1174" s="401" t="n">
        <v>221</v>
      </c>
      <c r="EE1174" s="401" t="n">
        <v>212</v>
      </c>
      <c r="EF1174" s="401" t="n">
        <v>227</v>
      </c>
      <c r="EG1174" s="401" t="n">
        <v>110</v>
      </c>
      <c r="EH1174" s="401" t="n">
        <v>16</v>
      </c>
      <c r="EI1174" s="401" t="n">
        <v>222</v>
      </c>
      <c r="EJ1174" s="401" t="n">
        <v>122</v>
      </c>
      <c r="EK1174" s="401" t="n">
        <v>159</v>
      </c>
      <c r="EL1174" s="401" t="n">
        <v>63</v>
      </c>
      <c r="EM1174" s="401" t="n">
        <v>82</v>
      </c>
      <c r="EN1174" s="401" t="n">
        <v>52</v>
      </c>
      <c r="EO1174" s="401" t="n">
        <v>235</v>
      </c>
      <c r="EP1174" s="401" t="n">
        <v>100</v>
      </c>
      <c r="EQ1174" s="401" t="n">
        <v>135</v>
      </c>
      <c r="ER1174" s="401" t="n">
        <v>114</v>
      </c>
      <c r="ES1174" s="401" t="n">
        <v>136</v>
      </c>
      <c r="ET1174" s="401" t="n">
        <v>87</v>
      </c>
      <c r="EU1174" s="401" t="n">
        <v>197</v>
      </c>
      <c r="EV1174" s="401" t="n">
        <v>89</v>
      </c>
      <c r="EW1174" s="401" t="n">
        <v>30</v>
      </c>
      <c r="EX1174" s="401" t="n">
        <v>145</v>
      </c>
      <c r="EY1174" s="401" t="n">
        <v>218</v>
      </c>
      <c r="EZ1174" s="401" t="n">
        <v>170</v>
      </c>
      <c r="FA1174" s="401" t="n">
        <v>11</v>
      </c>
      <c r="FB1174" s="401" t="n">
        <v>199</v>
      </c>
      <c r="FC1174" s="401" t="n">
        <v>18</v>
      </c>
      <c r="FD1174" s="401" t="n">
        <v>96</v>
      </c>
      <c r="FE1174" s="401" t="n">
        <v>233</v>
      </c>
      <c r="FF1174" s="401" t="n">
        <v>144</v>
      </c>
      <c r="FG1174" s="401" t="n">
        <v>211</v>
      </c>
      <c r="FH1174" s="401" t="n">
        <v>171</v>
      </c>
      <c r="FI1174" s="401" t="n">
        <v>126</v>
      </c>
      <c r="FJ1174" s="401" t="n">
        <v>220</v>
      </c>
      <c r="FK1174" s="401" t="n">
        <v>150</v>
      </c>
      <c r="FL1174" s="401" t="n">
        <v>99</v>
      </c>
      <c r="FM1174" s="401" t="n">
        <v>117</v>
      </c>
      <c r="FN1174" s="401" t="n">
        <v>2</v>
      </c>
      <c r="FO1174" s="401" t="n">
        <v>134</v>
      </c>
      <c r="FP1174" s="401" t="n">
        <v>160</v>
      </c>
      <c r="FQ1174" s="401" t="n">
        <v>44</v>
      </c>
      <c r="FR1174" s="401" t="n">
        <v>1</v>
      </c>
      <c r="FS1174" s="401" t="n">
        <v>181</v>
      </c>
      <c r="FT1174" s="401" t="n">
        <v>149</v>
      </c>
      <c r="FU1174" s="401" t="n">
        <v>163</v>
      </c>
      <c r="FV1174" s="401" t="n">
        <v>167</v>
      </c>
      <c r="FW1174" s="401" t="n">
        <v>185</v>
      </c>
      <c r="FX1174" s="401" t="n">
        <v>119</v>
      </c>
      <c r="FY1174" s="401" t="n">
        <v>34</v>
      </c>
      <c r="FZ1174" s="401" t="n">
        <v>173</v>
      </c>
      <c r="GA1174" s="401" t="n">
        <v>166</v>
      </c>
      <c r="GB1174" s="401" t="n">
        <v>36</v>
      </c>
      <c r="GC1174" s="401" t="n">
        <v>56</v>
      </c>
      <c r="GD1174" s="401" t="n">
        <v>23</v>
      </c>
      <c r="GE1174" s="401" t="n">
        <v>59</v>
      </c>
      <c r="GF1174" s="401" t="n">
        <v>76</v>
      </c>
      <c r="GG1174" s="401" t="n">
        <v>95</v>
      </c>
      <c r="GH1174" s="401" t="n">
        <v>106</v>
      </c>
      <c r="GI1174" s="401" t="n">
        <v>24</v>
      </c>
      <c r="GJ1174" s="401" t="n">
        <v>229</v>
      </c>
      <c r="GK1174" s="401" t="n">
        <v>215</v>
      </c>
      <c r="GL1174" s="401" t="n">
        <v>83</v>
      </c>
      <c r="GM1174" s="401" t="n">
        <v>6</v>
      </c>
      <c r="GN1174" s="401" t="n">
        <v>123</v>
      </c>
      <c r="GO1174" s="401" t="n">
        <v>20</v>
      </c>
      <c r="GP1174" s="401" t="n">
        <v>101</v>
      </c>
      <c r="GQ1174" s="401" t="n">
        <v>5</v>
      </c>
      <c r="GR1174" s="401" t="n">
        <v>61</v>
      </c>
      <c r="GS1174" s="401" t="n">
        <v>214</v>
      </c>
      <c r="GT1174" s="401" t="n">
        <v>54</v>
      </c>
      <c r="GU1174" s="401" t="n">
        <v>174</v>
      </c>
      <c r="GV1174" s="401" t="n">
        <v>121</v>
      </c>
      <c r="GW1174" s="401" t="n">
        <v>176</v>
      </c>
      <c r="GX1174" s="401" t="n">
        <v>9</v>
      </c>
      <c r="GY1174" s="401" t="n">
        <v>43</v>
      </c>
      <c r="GZ1174" s="401" t="n">
        <v>62</v>
      </c>
      <c r="HA1174" s="401" t="n">
        <v>72</v>
      </c>
      <c r="HB1174" s="401" t="n">
        <v>58</v>
      </c>
      <c r="HC1174" s="401" t="n">
        <v>8</v>
      </c>
      <c r="HD1174" s="401" t="n">
        <v>85</v>
      </c>
      <c r="HE1174" s="401" t="n">
        <v>51</v>
      </c>
      <c r="HF1174" s="401" t="n">
        <v>33</v>
      </c>
      <c r="HG1174" s="401" t="n">
        <v>208</v>
      </c>
      <c r="HH1174" s="401" t="n">
        <v>137</v>
      </c>
      <c r="HI1174" s="401" t="n">
        <v>13</v>
      </c>
      <c r="HJ1174" s="401" t="n">
        <v>26</v>
      </c>
      <c r="HK1174" s="401" t="n">
        <v>3</v>
      </c>
      <c r="HL1174" s="401" t="n">
        <v>98</v>
      </c>
      <c r="HM1174" s="401" t="n">
        <v>47</v>
      </c>
      <c r="HN1174" s="401" t="n">
        <v>232</v>
      </c>
      <c r="HO1174" s="401" t="n">
        <v>86</v>
      </c>
      <c r="HP1174" s="401" t="n">
        <v>113</v>
      </c>
      <c r="HQ1174" s="401" t="n">
        <v>201</v>
      </c>
      <c r="HR1174" s="401" t="n">
        <v>80</v>
      </c>
      <c r="HS1174" s="401" t="n">
        <v>104</v>
      </c>
      <c r="HT1174" s="401" t="n">
        <v>219</v>
      </c>
      <c r="HU1174" s="401" t="n">
        <v>231</v>
      </c>
      <c r="HV1174" s="401" t="n">
        <v>111</v>
      </c>
      <c r="HW1174" s="401" t="n">
        <v>93</v>
      </c>
      <c r="HX1174" s="401" t="n">
        <v>38</v>
      </c>
      <c r="HY1174" s="401" t="n">
        <v>60</v>
      </c>
      <c r="HZ1174" s="401" t="n">
        <v>138</v>
      </c>
      <c r="IB1174" s="401" t="n">
        <v>94</v>
      </c>
      <c r="IC1174" s="401" t="n">
        <v>196</v>
      </c>
      <c r="ID1174" s="401" t="n">
        <v>40</v>
      </c>
      <c r="IE1174" s="401" t="n">
        <v>202</v>
      </c>
      <c r="IG1174" s="401" t="n">
        <v>25</v>
      </c>
      <c r="IH1174" s="401" t="n">
        <v>183</v>
      </c>
      <c r="II1174" s="401" t="n">
        <v>55</v>
      </c>
      <c r="IJ1174" s="401" t="n">
        <v>142</v>
      </c>
    </row>
    <row r="1175" customFormat="false" ht="12.75" hidden="false" customHeight="false" outlineLevel="0" collapsed="false">
      <c r="E1175" s="444" t="s">
        <v>227</v>
      </c>
      <c r="F1175" s="401" t="n">
        <v>235</v>
      </c>
      <c r="G1175" s="401" t="n">
        <v>15</v>
      </c>
      <c r="H1175" s="401" t="n">
        <v>109</v>
      </c>
      <c r="I1175" s="401" t="n">
        <v>92</v>
      </c>
      <c r="J1175" s="401" t="n">
        <v>48</v>
      </c>
      <c r="K1175" s="401" t="n">
        <v>231</v>
      </c>
      <c r="L1175" s="401" t="n">
        <v>55</v>
      </c>
      <c r="M1175" s="401" t="n">
        <v>42</v>
      </c>
      <c r="N1175" s="401" t="n">
        <v>148</v>
      </c>
      <c r="O1175" s="401" t="n">
        <v>81</v>
      </c>
      <c r="P1175" s="401" t="n">
        <v>139</v>
      </c>
      <c r="Q1175" s="401" t="n">
        <v>39</v>
      </c>
      <c r="R1175" s="401" t="n">
        <v>106</v>
      </c>
      <c r="S1175" s="401" t="n">
        <v>77</v>
      </c>
      <c r="T1175" s="401" t="n">
        <v>8</v>
      </c>
      <c r="U1175" s="401" t="n">
        <v>89</v>
      </c>
      <c r="V1175" s="401" t="n">
        <v>40</v>
      </c>
      <c r="W1175" s="401" t="n">
        <v>52</v>
      </c>
      <c r="X1175" s="401" t="n">
        <v>123</v>
      </c>
      <c r="Y1175" s="401" t="n">
        <v>191</v>
      </c>
      <c r="Z1175" s="401" t="n">
        <v>27</v>
      </c>
      <c r="AA1175" s="401" t="n">
        <v>200</v>
      </c>
      <c r="AB1175" s="401" t="n">
        <v>59</v>
      </c>
      <c r="AC1175" s="401" t="n">
        <v>220</v>
      </c>
      <c r="AD1175" s="401" t="n">
        <v>104</v>
      </c>
      <c r="AE1175" s="401" t="n">
        <v>45</v>
      </c>
      <c r="AF1175" s="401" t="n">
        <v>225</v>
      </c>
      <c r="AG1175" s="401" t="n">
        <v>85</v>
      </c>
      <c r="AH1175" s="401" t="n">
        <v>63</v>
      </c>
      <c r="AI1175" s="401" t="n">
        <v>152</v>
      </c>
      <c r="AJ1175" s="401" t="n">
        <v>185</v>
      </c>
      <c r="AK1175" s="401" t="n">
        <v>174</v>
      </c>
      <c r="AL1175" s="401" t="n">
        <v>61</v>
      </c>
      <c r="AM1175" s="401" t="n">
        <v>22</v>
      </c>
      <c r="AN1175" s="401" t="n">
        <v>16</v>
      </c>
      <c r="AO1175" s="401" t="n">
        <v>202</v>
      </c>
      <c r="AP1175" s="401" t="n">
        <v>170</v>
      </c>
      <c r="AQ1175" s="401" t="n">
        <v>181</v>
      </c>
      <c r="AR1175" s="401" t="n">
        <v>132</v>
      </c>
      <c r="AS1175" s="401" t="n">
        <v>51</v>
      </c>
      <c r="AT1175" s="401" t="n">
        <v>229</v>
      </c>
      <c r="AU1175" s="401" t="n">
        <v>130</v>
      </c>
      <c r="AV1175" s="401" t="n">
        <v>72</v>
      </c>
      <c r="AW1175" s="401" t="n">
        <v>146</v>
      </c>
      <c r="AX1175" s="401" t="n">
        <v>173</v>
      </c>
      <c r="AY1175" s="401" t="n">
        <v>3</v>
      </c>
      <c r="AZ1175" s="401" t="n">
        <v>213</v>
      </c>
      <c r="BA1175" s="401" t="n">
        <v>66</v>
      </c>
      <c r="BB1175" s="401" t="n">
        <v>25</v>
      </c>
      <c r="BC1175" s="401" t="n">
        <v>34</v>
      </c>
      <c r="BD1175" s="401" t="n">
        <v>222</v>
      </c>
      <c r="BE1175" s="401" t="n">
        <v>230</v>
      </c>
      <c r="BF1175" s="401" t="n">
        <v>126</v>
      </c>
      <c r="BG1175" s="401" t="n">
        <v>90</v>
      </c>
      <c r="BH1175" s="401" t="n">
        <v>94</v>
      </c>
      <c r="BI1175" s="401" t="n">
        <v>218</v>
      </c>
      <c r="BJ1175" s="401" t="n">
        <v>221</v>
      </c>
      <c r="BK1175" s="401" t="n">
        <v>205</v>
      </c>
      <c r="BL1175" s="401" t="n">
        <v>41</v>
      </c>
      <c r="BM1175" s="401" t="n">
        <v>131</v>
      </c>
      <c r="BN1175" s="401" t="n">
        <v>78</v>
      </c>
      <c r="BO1175" s="401" t="n">
        <v>233</v>
      </c>
      <c r="BP1175" s="401" t="n">
        <v>180</v>
      </c>
      <c r="BQ1175" s="401" t="n">
        <v>196</v>
      </c>
      <c r="BR1175" s="401" t="n">
        <v>121</v>
      </c>
      <c r="BS1175" s="401" t="n">
        <v>84</v>
      </c>
      <c r="BT1175" s="401" t="n">
        <v>18</v>
      </c>
      <c r="BU1175" s="401" t="n">
        <v>67</v>
      </c>
      <c r="BV1175" s="401" t="n">
        <v>116</v>
      </c>
      <c r="BW1175" s="401" t="n">
        <v>13</v>
      </c>
      <c r="BX1175" s="401" t="n">
        <v>79</v>
      </c>
      <c r="BY1175" s="401" t="n">
        <v>224</v>
      </c>
      <c r="BZ1175" s="401" t="n">
        <v>187</v>
      </c>
      <c r="CA1175" s="401" t="n">
        <v>11</v>
      </c>
      <c r="CB1175" s="401" t="n">
        <v>68</v>
      </c>
      <c r="CC1175" s="401" t="n">
        <v>119</v>
      </c>
      <c r="CD1175" s="401" t="n">
        <v>141</v>
      </c>
      <c r="CE1175" s="401" t="n">
        <v>91</v>
      </c>
      <c r="CF1175" s="401" t="n">
        <v>82</v>
      </c>
      <c r="CG1175" s="401" t="n">
        <v>88</v>
      </c>
      <c r="CH1175" s="401" t="n">
        <v>143</v>
      </c>
      <c r="CI1175" s="401" t="n">
        <v>64</v>
      </c>
      <c r="CJ1175" s="401" t="n">
        <v>10</v>
      </c>
      <c r="CK1175" s="401" t="n">
        <v>23</v>
      </c>
      <c r="CL1175" s="401" t="n">
        <v>93</v>
      </c>
      <c r="CM1175" s="401" t="n">
        <v>99</v>
      </c>
      <c r="CN1175" s="401" t="n">
        <v>133</v>
      </c>
      <c r="CO1175" s="401" t="n">
        <v>29</v>
      </c>
      <c r="CP1175" s="401" t="n">
        <v>53</v>
      </c>
      <c r="CQ1175" s="401" t="n">
        <v>9</v>
      </c>
      <c r="CR1175" s="401" t="n">
        <v>209</v>
      </c>
      <c r="CS1175" s="401" t="n">
        <v>111</v>
      </c>
      <c r="CT1175" s="401" t="n">
        <v>177</v>
      </c>
      <c r="CU1175" s="401" t="n">
        <v>217</v>
      </c>
      <c r="CV1175" s="401" t="n">
        <v>12</v>
      </c>
      <c r="CW1175" s="401" t="n">
        <v>28</v>
      </c>
      <c r="CX1175" s="401" t="n">
        <v>115</v>
      </c>
      <c r="CY1175" s="401" t="n">
        <v>70</v>
      </c>
      <c r="CZ1175" s="401" t="n">
        <v>201</v>
      </c>
      <c r="DA1175" s="401" t="n">
        <v>147</v>
      </c>
      <c r="DB1175" s="401" t="n">
        <v>207</v>
      </c>
      <c r="DC1175" s="401" t="n">
        <v>169</v>
      </c>
      <c r="DD1175" s="401" t="n">
        <v>159</v>
      </c>
      <c r="DE1175" s="401" t="n">
        <v>102</v>
      </c>
      <c r="DF1175" s="401" t="n">
        <v>21</v>
      </c>
      <c r="DG1175" s="401" t="n">
        <v>98</v>
      </c>
      <c r="DH1175" s="401" t="n">
        <v>108</v>
      </c>
      <c r="DI1175" s="401" t="n">
        <v>136</v>
      </c>
      <c r="DJ1175" s="401" t="n">
        <v>226</v>
      </c>
      <c r="DK1175" s="401" t="n">
        <v>17</v>
      </c>
      <c r="DL1175" s="401" t="n">
        <v>129</v>
      </c>
      <c r="DM1175" s="401" t="n">
        <v>44</v>
      </c>
      <c r="DN1175" s="401" t="n">
        <v>189</v>
      </c>
      <c r="DO1175" s="401" t="n">
        <v>100</v>
      </c>
      <c r="DP1175" s="401" t="n">
        <v>31</v>
      </c>
      <c r="DQ1175" s="401" t="n">
        <v>4</v>
      </c>
      <c r="DR1175" s="401" t="n">
        <v>56</v>
      </c>
      <c r="DS1175" s="401" t="n">
        <v>96</v>
      </c>
      <c r="DT1175" s="401" t="n">
        <v>153</v>
      </c>
      <c r="DU1175" s="401" t="n">
        <v>234</v>
      </c>
      <c r="DV1175" s="401" t="n">
        <v>127</v>
      </c>
      <c r="DW1175" s="401" t="n">
        <v>199</v>
      </c>
      <c r="DX1175" s="401" t="n">
        <v>97</v>
      </c>
      <c r="DY1175" s="401" t="n">
        <v>76</v>
      </c>
      <c r="DZ1175" s="401" t="n">
        <v>164</v>
      </c>
      <c r="EA1175" s="401" t="n">
        <v>172</v>
      </c>
      <c r="EB1175" s="401" t="n">
        <v>228</v>
      </c>
      <c r="EC1175" s="401" t="n">
        <v>69</v>
      </c>
      <c r="ED1175" s="401" t="n">
        <v>216</v>
      </c>
      <c r="EE1175" s="401" t="n">
        <v>134</v>
      </c>
      <c r="EF1175" s="401" t="n">
        <v>60</v>
      </c>
      <c r="EG1175" s="401" t="n">
        <v>198</v>
      </c>
      <c r="EH1175" s="401" t="n">
        <v>190</v>
      </c>
      <c r="EI1175" s="401" t="n">
        <v>110</v>
      </c>
      <c r="EJ1175" s="401" t="n">
        <v>24</v>
      </c>
      <c r="EK1175" s="401" t="n">
        <v>223</v>
      </c>
      <c r="EL1175" s="401" t="n">
        <v>154</v>
      </c>
      <c r="EM1175" s="401" t="n">
        <v>2</v>
      </c>
      <c r="EN1175" s="401" t="n">
        <v>168</v>
      </c>
      <c r="EO1175" s="401" t="n">
        <v>203</v>
      </c>
      <c r="EP1175" s="401" t="n">
        <v>192</v>
      </c>
      <c r="EQ1175" s="401" t="n">
        <v>176</v>
      </c>
      <c r="ER1175" s="401" t="n">
        <v>75</v>
      </c>
      <c r="ES1175" s="401" t="n">
        <v>57</v>
      </c>
      <c r="ET1175" s="401" t="n">
        <v>151</v>
      </c>
      <c r="EU1175" s="401" t="n">
        <v>138</v>
      </c>
      <c r="EV1175" s="401" t="n">
        <v>46</v>
      </c>
      <c r="EW1175" s="401" t="n">
        <v>125</v>
      </c>
      <c r="EX1175" s="401" t="n">
        <v>165</v>
      </c>
      <c r="EY1175" s="401" t="n">
        <v>232</v>
      </c>
      <c r="EZ1175" s="401" t="n">
        <v>183</v>
      </c>
      <c r="FA1175" s="401" t="n">
        <v>175</v>
      </c>
      <c r="FB1175" s="401" t="n">
        <v>150</v>
      </c>
      <c r="FC1175" s="401" t="n">
        <v>101</v>
      </c>
      <c r="FD1175" s="401" t="n">
        <v>37</v>
      </c>
      <c r="FE1175" s="401" t="n">
        <v>117</v>
      </c>
      <c r="FF1175" s="401" t="n">
        <v>145</v>
      </c>
      <c r="FG1175" s="401" t="n">
        <v>210</v>
      </c>
      <c r="FH1175" s="401" t="n">
        <v>47</v>
      </c>
      <c r="FI1175" s="401" t="n">
        <v>36</v>
      </c>
      <c r="FJ1175" s="401" t="n">
        <v>50</v>
      </c>
      <c r="FK1175" s="401" t="n">
        <v>114</v>
      </c>
      <c r="FL1175" s="401" t="n">
        <v>65</v>
      </c>
      <c r="FM1175" s="401" t="n">
        <v>197</v>
      </c>
      <c r="FN1175" s="401" t="n">
        <v>186</v>
      </c>
      <c r="FO1175" s="401" t="n">
        <v>19</v>
      </c>
      <c r="FP1175" s="401" t="n">
        <v>80</v>
      </c>
      <c r="FQ1175" s="401" t="n">
        <v>212</v>
      </c>
      <c r="FR1175" s="401" t="n">
        <v>227</v>
      </c>
      <c r="FS1175" s="401" t="n">
        <v>162</v>
      </c>
      <c r="FT1175" s="401" t="n">
        <v>95</v>
      </c>
      <c r="FU1175" s="401" t="n">
        <v>219</v>
      </c>
      <c r="FV1175" s="401" t="n">
        <v>87</v>
      </c>
      <c r="FW1175" s="401" t="n">
        <v>236</v>
      </c>
      <c r="FX1175" s="401" t="n">
        <v>184</v>
      </c>
      <c r="FY1175" s="401" t="n">
        <v>20</v>
      </c>
      <c r="FZ1175" s="401" t="n">
        <v>113</v>
      </c>
      <c r="GA1175" s="401" t="n">
        <v>237</v>
      </c>
      <c r="GB1175" s="401" t="n">
        <v>206</v>
      </c>
      <c r="GC1175" s="401" t="n">
        <v>54</v>
      </c>
      <c r="GD1175" s="401" t="n">
        <v>74</v>
      </c>
      <c r="GE1175" s="401" t="n">
        <v>161</v>
      </c>
      <c r="GF1175" s="401" t="n">
        <v>122</v>
      </c>
      <c r="GG1175" s="401" t="n">
        <v>128</v>
      </c>
      <c r="GH1175" s="401" t="n">
        <v>166</v>
      </c>
      <c r="GI1175" s="401" t="n">
        <v>5</v>
      </c>
      <c r="GJ1175" s="401" t="n">
        <v>195</v>
      </c>
      <c r="GK1175" s="401" t="n">
        <v>6</v>
      </c>
      <c r="GL1175" s="401" t="n">
        <v>62</v>
      </c>
      <c r="GM1175" s="401" t="n">
        <v>156</v>
      </c>
      <c r="GN1175" s="401" t="n">
        <v>193</v>
      </c>
      <c r="GO1175" s="401" t="n">
        <v>124</v>
      </c>
      <c r="GP1175" s="401" t="n">
        <v>112</v>
      </c>
      <c r="GQ1175" s="401" t="n">
        <v>43</v>
      </c>
      <c r="GR1175" s="401" t="n">
        <v>137</v>
      </c>
      <c r="GS1175" s="401" t="n">
        <v>105</v>
      </c>
      <c r="GT1175" s="401" t="n">
        <v>158</v>
      </c>
      <c r="GU1175" s="401" t="n">
        <v>71</v>
      </c>
      <c r="GV1175" s="401" t="n">
        <v>188</v>
      </c>
      <c r="GW1175" s="401" t="n">
        <v>26</v>
      </c>
      <c r="GX1175" s="401" t="n">
        <v>107</v>
      </c>
      <c r="GY1175" s="401" t="n">
        <v>83</v>
      </c>
      <c r="GZ1175" s="401" t="n">
        <v>155</v>
      </c>
      <c r="HA1175" s="401" t="n">
        <v>120</v>
      </c>
      <c r="HB1175" s="401" t="n">
        <v>163</v>
      </c>
      <c r="HC1175" s="401" t="n">
        <v>215</v>
      </c>
      <c r="HD1175" s="401" t="n">
        <v>103</v>
      </c>
      <c r="HE1175" s="401" t="n">
        <v>144</v>
      </c>
      <c r="HF1175" s="401" t="n">
        <v>118</v>
      </c>
      <c r="HG1175" s="401" t="n">
        <v>157</v>
      </c>
      <c r="HH1175" s="401" t="n">
        <v>58</v>
      </c>
      <c r="HI1175" s="401" t="n">
        <v>1</v>
      </c>
      <c r="HJ1175" s="401" t="n">
        <v>142</v>
      </c>
      <c r="HK1175" s="401" t="n">
        <v>167</v>
      </c>
      <c r="HL1175" s="401" t="n">
        <v>214</v>
      </c>
      <c r="HM1175" s="401" t="n">
        <v>73</v>
      </c>
      <c r="HN1175" s="401" t="n">
        <v>179</v>
      </c>
      <c r="HO1175" s="401" t="n">
        <v>194</v>
      </c>
      <c r="HP1175" s="401" t="n">
        <v>211</v>
      </c>
      <c r="HQ1175" s="401" t="n">
        <v>38</v>
      </c>
      <c r="HR1175" s="401" t="n">
        <v>30</v>
      </c>
      <c r="HS1175" s="401" t="n">
        <v>178</v>
      </c>
      <c r="HT1175" s="401" t="n">
        <v>149</v>
      </c>
      <c r="HU1175" s="401" t="n">
        <v>86</v>
      </c>
      <c r="HV1175" s="401" t="n">
        <v>14</v>
      </c>
      <c r="HW1175" s="401" t="n">
        <v>204</v>
      </c>
      <c r="HX1175" s="401" t="n">
        <v>33</v>
      </c>
      <c r="HY1175" s="401" t="n">
        <v>135</v>
      </c>
      <c r="HZ1175" s="401" t="n">
        <v>140</v>
      </c>
      <c r="IB1175" s="401" t="n">
        <v>32</v>
      </c>
      <c r="IC1175" s="401" t="n">
        <v>49</v>
      </c>
      <c r="ID1175" s="401" t="n">
        <v>160</v>
      </c>
      <c r="IE1175" s="401" t="n">
        <v>7</v>
      </c>
      <c r="IG1175" s="401" t="n">
        <v>208</v>
      </c>
      <c r="IH1175" s="401" t="n">
        <v>171</v>
      </c>
      <c r="II1175" s="401" t="n">
        <v>182</v>
      </c>
      <c r="IJ1175" s="401" t="n">
        <v>35</v>
      </c>
    </row>
    <row r="1177" customFormat="false" ht="12.75" hidden="false" customHeight="false" outlineLevel="0" collapsed="false">
      <c r="D1177" s="204" t="n">
        <v>238</v>
      </c>
      <c r="E1177" s="204" t="s">
        <v>250</v>
      </c>
    </row>
    <row r="1178" customFormat="false" ht="12.75" hidden="false" customHeight="false" outlineLevel="0" collapsed="false">
      <c r="E1178" s="444" t="s">
        <v>198</v>
      </c>
      <c r="F1178" s="401" t="n">
        <v>1</v>
      </c>
      <c r="G1178" s="401" t="n">
        <v>2</v>
      </c>
      <c r="H1178" s="401" t="n">
        <v>3</v>
      </c>
      <c r="I1178" s="401" t="n">
        <v>4</v>
      </c>
      <c r="J1178" s="401" t="n">
        <v>5</v>
      </c>
      <c r="K1178" s="401" t="n">
        <v>6</v>
      </c>
      <c r="L1178" s="401" t="n">
        <v>7</v>
      </c>
      <c r="M1178" s="401" t="n">
        <v>8</v>
      </c>
      <c r="N1178" s="401" t="n">
        <v>9</v>
      </c>
      <c r="O1178" s="401" t="n">
        <v>10</v>
      </c>
      <c r="P1178" s="401" t="n">
        <v>11</v>
      </c>
      <c r="Q1178" s="401" t="n">
        <v>12</v>
      </c>
      <c r="R1178" s="401" t="n">
        <v>13</v>
      </c>
      <c r="S1178" s="401" t="n">
        <v>14</v>
      </c>
      <c r="T1178" s="401" t="n">
        <v>15</v>
      </c>
      <c r="U1178" s="401" t="n">
        <v>16</v>
      </c>
      <c r="V1178" s="401" t="n">
        <v>17</v>
      </c>
      <c r="W1178" s="401" t="n">
        <v>18</v>
      </c>
      <c r="X1178" s="401" t="n">
        <v>19</v>
      </c>
      <c r="Y1178" s="401" t="n">
        <v>20</v>
      </c>
      <c r="Z1178" s="401" t="n">
        <v>21</v>
      </c>
      <c r="AA1178" s="401" t="n">
        <v>22</v>
      </c>
      <c r="AB1178" s="401" t="n">
        <v>23</v>
      </c>
      <c r="AC1178" s="401" t="n">
        <v>24</v>
      </c>
      <c r="AD1178" s="401" t="n">
        <v>25</v>
      </c>
      <c r="AE1178" s="401" t="n">
        <v>26</v>
      </c>
      <c r="AF1178" s="401" t="n">
        <v>27</v>
      </c>
      <c r="AG1178" s="401" t="n">
        <v>28</v>
      </c>
      <c r="AH1178" s="401" t="n">
        <v>29</v>
      </c>
      <c r="AI1178" s="401" t="n">
        <v>30</v>
      </c>
      <c r="AJ1178" s="401" t="n">
        <v>31</v>
      </c>
      <c r="AK1178" s="401" t="n">
        <v>32</v>
      </c>
      <c r="AL1178" s="401" t="n">
        <v>33</v>
      </c>
      <c r="AM1178" s="401" t="n">
        <v>34</v>
      </c>
      <c r="AN1178" s="401" t="n">
        <v>35</v>
      </c>
      <c r="AO1178" s="401" t="n">
        <v>36</v>
      </c>
      <c r="AP1178" s="401" t="n">
        <v>37</v>
      </c>
      <c r="AQ1178" s="401" t="n">
        <v>38</v>
      </c>
      <c r="AR1178" s="401" t="n">
        <v>39</v>
      </c>
      <c r="AS1178" s="401" t="n">
        <v>40</v>
      </c>
      <c r="AT1178" s="401" t="n">
        <v>41</v>
      </c>
      <c r="AU1178" s="401" t="n">
        <v>42</v>
      </c>
      <c r="AV1178" s="401" t="n">
        <v>43</v>
      </c>
      <c r="AW1178" s="401" t="n">
        <v>44</v>
      </c>
      <c r="AX1178" s="401" t="n">
        <v>45</v>
      </c>
      <c r="AY1178" s="401" t="n">
        <v>46</v>
      </c>
      <c r="AZ1178" s="401" t="n">
        <v>47</v>
      </c>
      <c r="BA1178" s="401" t="n">
        <v>48</v>
      </c>
      <c r="BB1178" s="401" t="n">
        <v>49</v>
      </c>
      <c r="BC1178" s="401" t="n">
        <v>50</v>
      </c>
      <c r="BD1178" s="401" t="n">
        <v>51</v>
      </c>
      <c r="BE1178" s="401" t="n">
        <v>52</v>
      </c>
      <c r="BF1178" s="401" t="n">
        <v>53</v>
      </c>
      <c r="BG1178" s="401" t="n">
        <v>54</v>
      </c>
      <c r="BH1178" s="401" t="n">
        <v>55</v>
      </c>
      <c r="BI1178" s="401" t="n">
        <v>56</v>
      </c>
      <c r="BJ1178" s="401" t="n">
        <v>57</v>
      </c>
      <c r="BK1178" s="401" t="n">
        <v>58</v>
      </c>
      <c r="BL1178" s="401" t="n">
        <v>59</v>
      </c>
      <c r="BM1178" s="401" t="n">
        <v>60</v>
      </c>
      <c r="BN1178" s="401" t="n">
        <v>61</v>
      </c>
      <c r="BO1178" s="401" t="n">
        <v>62</v>
      </c>
      <c r="BP1178" s="401" t="n">
        <v>63</v>
      </c>
      <c r="BQ1178" s="401" t="n">
        <v>64</v>
      </c>
      <c r="BR1178" s="401" t="n">
        <v>65</v>
      </c>
      <c r="BS1178" s="401" t="n">
        <v>66</v>
      </c>
      <c r="BT1178" s="401" t="n">
        <v>67</v>
      </c>
      <c r="BU1178" s="401" t="n">
        <v>68</v>
      </c>
      <c r="BV1178" s="401" t="n">
        <v>69</v>
      </c>
      <c r="BW1178" s="401" t="n">
        <v>70</v>
      </c>
      <c r="BX1178" s="401" t="n">
        <v>71</v>
      </c>
      <c r="BY1178" s="401" t="n">
        <v>72</v>
      </c>
      <c r="BZ1178" s="401" t="n">
        <v>73</v>
      </c>
      <c r="CA1178" s="401" t="n">
        <v>74</v>
      </c>
      <c r="CB1178" s="401" t="n">
        <v>75</v>
      </c>
      <c r="CC1178" s="401" t="n">
        <v>76</v>
      </c>
      <c r="CD1178" s="401" t="n">
        <v>77</v>
      </c>
      <c r="CE1178" s="401" t="n">
        <v>78</v>
      </c>
      <c r="CF1178" s="401" t="n">
        <v>79</v>
      </c>
      <c r="CG1178" s="401" t="n">
        <v>80</v>
      </c>
      <c r="CH1178" s="401" t="n">
        <v>81</v>
      </c>
      <c r="CI1178" s="401" t="n">
        <v>82</v>
      </c>
      <c r="CJ1178" s="401" t="n">
        <v>83</v>
      </c>
      <c r="CK1178" s="401" t="n">
        <v>84</v>
      </c>
      <c r="CL1178" s="401" t="n">
        <v>85</v>
      </c>
      <c r="CM1178" s="401" t="n">
        <v>86</v>
      </c>
      <c r="CN1178" s="401" t="n">
        <v>87</v>
      </c>
      <c r="CO1178" s="401" t="n">
        <v>88</v>
      </c>
      <c r="CP1178" s="401" t="n">
        <v>89</v>
      </c>
      <c r="CQ1178" s="401" t="n">
        <v>90</v>
      </c>
      <c r="CR1178" s="401" t="n">
        <v>91</v>
      </c>
      <c r="CS1178" s="401" t="n">
        <v>92</v>
      </c>
      <c r="CT1178" s="401" t="n">
        <v>93</v>
      </c>
      <c r="CU1178" s="401" t="n">
        <v>94</v>
      </c>
      <c r="CV1178" s="401" t="n">
        <v>95</v>
      </c>
      <c r="CW1178" s="401" t="n">
        <v>96</v>
      </c>
      <c r="CX1178" s="401" t="n">
        <v>97</v>
      </c>
      <c r="CY1178" s="401" t="n">
        <v>98</v>
      </c>
      <c r="CZ1178" s="401" t="n">
        <v>99</v>
      </c>
      <c r="DA1178" s="401" t="n">
        <v>100</v>
      </c>
      <c r="DB1178" s="401" t="n">
        <v>101</v>
      </c>
      <c r="DC1178" s="401" t="n">
        <v>102</v>
      </c>
      <c r="DD1178" s="401" t="n">
        <v>103</v>
      </c>
      <c r="DE1178" s="401" t="n">
        <v>104</v>
      </c>
      <c r="DF1178" s="401" t="n">
        <v>105</v>
      </c>
      <c r="DG1178" s="401" t="n">
        <v>106</v>
      </c>
      <c r="DH1178" s="401" t="n">
        <v>107</v>
      </c>
      <c r="DI1178" s="401" t="n">
        <v>108</v>
      </c>
      <c r="DJ1178" s="401" t="n">
        <v>109</v>
      </c>
      <c r="DK1178" s="401" t="n">
        <v>110</v>
      </c>
      <c r="DL1178" s="401" t="n">
        <v>111</v>
      </c>
      <c r="DM1178" s="401" t="n">
        <v>112</v>
      </c>
      <c r="DN1178" s="401" t="n">
        <v>113</v>
      </c>
      <c r="DO1178" s="401" t="n">
        <v>114</v>
      </c>
      <c r="DP1178" s="401" t="n">
        <v>115</v>
      </c>
      <c r="DQ1178" s="401" t="n">
        <v>116</v>
      </c>
      <c r="DR1178" s="401" t="n">
        <v>117</v>
      </c>
      <c r="DS1178" s="401" t="n">
        <v>118</v>
      </c>
      <c r="DT1178" s="401" t="n">
        <v>119</v>
      </c>
      <c r="DU1178" s="401" t="n">
        <v>120</v>
      </c>
      <c r="DV1178" s="401" t="n">
        <v>121</v>
      </c>
      <c r="DW1178" s="401" t="n">
        <v>122</v>
      </c>
      <c r="DX1178" s="401" t="n">
        <v>123</v>
      </c>
      <c r="DY1178" s="401" t="n">
        <v>124</v>
      </c>
      <c r="DZ1178" s="401" t="n">
        <v>125</v>
      </c>
      <c r="EA1178" s="401" t="n">
        <v>126</v>
      </c>
      <c r="EB1178" s="401" t="n">
        <v>127</v>
      </c>
      <c r="EC1178" s="401" t="n">
        <v>128</v>
      </c>
      <c r="ED1178" s="401" t="n">
        <v>129</v>
      </c>
      <c r="EE1178" s="401" t="n">
        <v>130</v>
      </c>
      <c r="EF1178" s="401" t="n">
        <v>131</v>
      </c>
      <c r="EG1178" s="401" t="n">
        <v>132</v>
      </c>
      <c r="EH1178" s="401" t="n">
        <v>133</v>
      </c>
      <c r="EI1178" s="401" t="n">
        <v>134</v>
      </c>
      <c r="EJ1178" s="401" t="n">
        <v>135</v>
      </c>
      <c r="EK1178" s="401" t="n">
        <v>136</v>
      </c>
      <c r="EL1178" s="401" t="n">
        <v>137</v>
      </c>
      <c r="EM1178" s="401" t="n">
        <v>138</v>
      </c>
      <c r="EN1178" s="401" t="n">
        <v>139</v>
      </c>
      <c r="EO1178" s="401" t="n">
        <v>140</v>
      </c>
      <c r="EP1178" s="401" t="n">
        <v>141</v>
      </c>
      <c r="EQ1178" s="401" t="n">
        <v>142</v>
      </c>
      <c r="ER1178" s="401" t="n">
        <v>143</v>
      </c>
      <c r="ES1178" s="401" t="n">
        <v>144</v>
      </c>
      <c r="ET1178" s="401" t="n">
        <v>145</v>
      </c>
      <c r="EU1178" s="401" t="n">
        <v>146</v>
      </c>
      <c r="EV1178" s="401" t="n">
        <v>147</v>
      </c>
      <c r="EW1178" s="401" t="n">
        <v>148</v>
      </c>
      <c r="EX1178" s="401" t="n">
        <v>149</v>
      </c>
      <c r="EY1178" s="401" t="n">
        <v>150</v>
      </c>
      <c r="EZ1178" s="401" t="n">
        <v>151</v>
      </c>
      <c r="FA1178" s="401" t="n">
        <v>152</v>
      </c>
      <c r="FB1178" s="401" t="n">
        <v>153</v>
      </c>
      <c r="FC1178" s="401" t="n">
        <v>154</v>
      </c>
      <c r="FD1178" s="401" t="n">
        <v>155</v>
      </c>
      <c r="FE1178" s="401" t="n">
        <v>156</v>
      </c>
      <c r="FF1178" s="401" t="n">
        <v>157</v>
      </c>
      <c r="FG1178" s="401" t="n">
        <v>158</v>
      </c>
      <c r="FH1178" s="401" t="n">
        <v>159</v>
      </c>
      <c r="FI1178" s="401" t="n">
        <v>160</v>
      </c>
      <c r="FJ1178" s="401" t="n">
        <v>161</v>
      </c>
      <c r="FK1178" s="401" t="n">
        <v>162</v>
      </c>
      <c r="FL1178" s="401" t="n">
        <v>163</v>
      </c>
      <c r="FM1178" s="401" t="n">
        <v>164</v>
      </c>
      <c r="FN1178" s="401" t="n">
        <v>165</v>
      </c>
      <c r="FO1178" s="401" t="n">
        <v>166</v>
      </c>
      <c r="FP1178" s="401" t="n">
        <v>167</v>
      </c>
      <c r="FQ1178" s="401" t="n">
        <v>168</v>
      </c>
      <c r="FR1178" s="401" t="n">
        <v>169</v>
      </c>
      <c r="FS1178" s="401" t="n">
        <v>170</v>
      </c>
      <c r="FT1178" s="401" t="n">
        <v>171</v>
      </c>
      <c r="FU1178" s="401" t="n">
        <v>172</v>
      </c>
      <c r="FV1178" s="401" t="n">
        <v>173</v>
      </c>
      <c r="FW1178" s="401" t="n">
        <v>174</v>
      </c>
      <c r="FX1178" s="401" t="n">
        <v>175</v>
      </c>
      <c r="FY1178" s="401" t="n">
        <v>176</v>
      </c>
      <c r="FZ1178" s="401" t="n">
        <v>177</v>
      </c>
      <c r="GA1178" s="401" t="n">
        <v>178</v>
      </c>
      <c r="GB1178" s="401" t="n">
        <v>179</v>
      </c>
      <c r="GC1178" s="401" t="n">
        <v>180</v>
      </c>
      <c r="GD1178" s="401" t="n">
        <v>181</v>
      </c>
      <c r="GE1178" s="401" t="n">
        <v>182</v>
      </c>
      <c r="GF1178" s="401" t="n">
        <v>183</v>
      </c>
      <c r="GG1178" s="401" t="n">
        <v>184</v>
      </c>
      <c r="GH1178" s="401" t="n">
        <v>185</v>
      </c>
      <c r="GI1178" s="401" t="n">
        <v>186</v>
      </c>
      <c r="GJ1178" s="401" t="n">
        <v>187</v>
      </c>
      <c r="GK1178" s="401" t="n">
        <v>188</v>
      </c>
      <c r="GL1178" s="401" t="n">
        <v>189</v>
      </c>
      <c r="GM1178" s="401" t="n">
        <v>190</v>
      </c>
      <c r="GN1178" s="401" t="n">
        <v>191</v>
      </c>
      <c r="GO1178" s="401" t="n">
        <v>192</v>
      </c>
      <c r="GP1178" s="401" t="n">
        <v>193</v>
      </c>
      <c r="GQ1178" s="401" t="n">
        <v>194</v>
      </c>
      <c r="GR1178" s="401" t="n">
        <v>195</v>
      </c>
      <c r="GS1178" s="401" t="n">
        <v>196</v>
      </c>
      <c r="GT1178" s="401" t="n">
        <v>197</v>
      </c>
      <c r="GU1178" s="401" t="n">
        <v>198</v>
      </c>
      <c r="GV1178" s="401" t="n">
        <v>199</v>
      </c>
      <c r="GW1178" s="401" t="n">
        <v>200</v>
      </c>
      <c r="GX1178" s="401" t="n">
        <v>201</v>
      </c>
      <c r="GY1178" s="401" t="n">
        <v>202</v>
      </c>
      <c r="GZ1178" s="401" t="n">
        <v>203</v>
      </c>
      <c r="HA1178" s="401" t="n">
        <v>204</v>
      </c>
      <c r="HB1178" s="401" t="n">
        <v>205</v>
      </c>
      <c r="HC1178" s="401" t="n">
        <v>206</v>
      </c>
      <c r="HD1178" s="401" t="n">
        <v>207</v>
      </c>
      <c r="HE1178" s="401" t="n">
        <v>208</v>
      </c>
      <c r="HF1178" s="401" t="n">
        <v>209</v>
      </c>
      <c r="HG1178" s="401" t="n">
        <v>210</v>
      </c>
      <c r="HH1178" s="401" t="n">
        <v>211</v>
      </c>
      <c r="HI1178" s="401" t="n">
        <v>212</v>
      </c>
      <c r="HJ1178" s="401" t="n">
        <v>213</v>
      </c>
      <c r="HK1178" s="401" t="n">
        <v>214</v>
      </c>
      <c r="HL1178" s="401" t="n">
        <v>215</v>
      </c>
      <c r="HM1178" s="401" t="n">
        <v>216</v>
      </c>
      <c r="HN1178" s="401" t="n">
        <v>217</v>
      </c>
      <c r="HO1178" s="401" t="n">
        <v>218</v>
      </c>
      <c r="HP1178" s="401" t="n">
        <v>219</v>
      </c>
      <c r="HQ1178" s="401" t="n">
        <v>220</v>
      </c>
      <c r="HR1178" s="401" t="n">
        <v>221</v>
      </c>
      <c r="HS1178" s="401" t="n">
        <v>222</v>
      </c>
      <c r="HT1178" s="401" t="n">
        <v>223</v>
      </c>
      <c r="HU1178" s="401" t="n">
        <v>224</v>
      </c>
      <c r="HV1178" s="401" t="n">
        <v>225</v>
      </c>
      <c r="HW1178" s="401" t="n">
        <v>226</v>
      </c>
      <c r="HX1178" s="401" t="n">
        <v>227</v>
      </c>
      <c r="HY1178" s="401" t="n">
        <v>228</v>
      </c>
      <c r="HZ1178" s="401" t="n">
        <v>229</v>
      </c>
      <c r="IA1178" s="401" t="n">
        <v>230</v>
      </c>
      <c r="IB1178" s="401" t="n">
        <v>231</v>
      </c>
      <c r="IC1178" s="401" t="n">
        <v>232</v>
      </c>
      <c r="ID1178" s="401" t="n">
        <v>233</v>
      </c>
      <c r="IE1178" s="401" t="n">
        <v>234</v>
      </c>
      <c r="IG1178" s="401" t="n">
        <v>235</v>
      </c>
      <c r="IH1178" s="401" t="n">
        <v>236</v>
      </c>
      <c r="II1178" s="401" t="n">
        <v>237</v>
      </c>
      <c r="IJ1178" s="401" t="n">
        <v>238</v>
      </c>
    </row>
    <row r="1179" customFormat="false" ht="12.75" hidden="false" customHeight="false" outlineLevel="0" collapsed="false">
      <c r="E1179" s="444" t="s">
        <v>225</v>
      </c>
      <c r="F1179" s="401" t="n">
        <v>148</v>
      </c>
      <c r="G1179" s="401" t="n">
        <v>161</v>
      </c>
      <c r="H1179" s="401" t="n">
        <v>81</v>
      </c>
      <c r="I1179" s="401" t="n">
        <v>53</v>
      </c>
      <c r="J1179" s="401" t="n">
        <v>127</v>
      </c>
      <c r="K1179" s="401" t="n">
        <v>217</v>
      </c>
      <c r="L1179" s="401" t="n">
        <v>154</v>
      </c>
      <c r="M1179" s="401" t="n">
        <v>115</v>
      </c>
      <c r="N1179" s="401" t="n">
        <v>42</v>
      </c>
      <c r="O1179" s="401" t="n">
        <v>188</v>
      </c>
      <c r="P1179" s="401" t="n">
        <v>165</v>
      </c>
      <c r="Q1179" s="401" t="n">
        <v>214</v>
      </c>
      <c r="R1179" s="401" t="n">
        <v>17</v>
      </c>
      <c r="S1179" s="401" t="n">
        <v>66</v>
      </c>
      <c r="T1179" s="401" t="n">
        <v>12</v>
      </c>
      <c r="U1179" s="401" t="n">
        <v>8</v>
      </c>
      <c r="V1179" s="401" t="n">
        <v>156</v>
      </c>
      <c r="W1179" s="401" t="n">
        <v>220</v>
      </c>
      <c r="X1179" s="401" t="n">
        <v>51</v>
      </c>
      <c r="Y1179" s="401" t="n">
        <v>99</v>
      </c>
      <c r="Z1179" s="401" t="n">
        <v>77</v>
      </c>
      <c r="AA1179" s="401" t="n">
        <v>218</v>
      </c>
      <c r="AB1179" s="401" t="n">
        <v>44</v>
      </c>
      <c r="AC1179" s="401" t="n">
        <v>193</v>
      </c>
      <c r="AD1179" s="401" t="n">
        <v>4</v>
      </c>
      <c r="AE1179" s="401" t="n">
        <v>55</v>
      </c>
      <c r="AF1179" s="401" t="n">
        <v>150</v>
      </c>
      <c r="AG1179" s="401" t="n">
        <v>126</v>
      </c>
      <c r="AH1179" s="401" t="n">
        <v>61</v>
      </c>
      <c r="AI1179" s="401" t="n">
        <v>23</v>
      </c>
      <c r="AJ1179" s="401" t="n">
        <v>204</v>
      </c>
      <c r="AK1179" s="401" t="n">
        <v>80</v>
      </c>
      <c r="AL1179" s="401" t="n">
        <v>134</v>
      </c>
      <c r="AM1179" s="401" t="n">
        <v>151</v>
      </c>
      <c r="AN1179" s="401" t="n">
        <v>97</v>
      </c>
      <c r="AO1179" s="401" t="n">
        <v>38</v>
      </c>
      <c r="AP1179" s="401" t="n">
        <v>198</v>
      </c>
      <c r="AQ1179" s="401" t="n">
        <v>41</v>
      </c>
      <c r="AR1179" s="401" t="n">
        <v>130</v>
      </c>
      <c r="AS1179" s="401" t="n">
        <v>57</v>
      </c>
      <c r="AT1179" s="401" t="n">
        <v>113</v>
      </c>
      <c r="AU1179" s="401" t="n">
        <v>70</v>
      </c>
      <c r="AV1179" s="401" t="n">
        <v>71</v>
      </c>
      <c r="AW1179" s="401" t="n">
        <v>236</v>
      </c>
      <c r="AX1179" s="401" t="n">
        <v>83</v>
      </c>
      <c r="AY1179" s="401" t="n">
        <v>189</v>
      </c>
      <c r="AZ1179" s="401" t="n">
        <v>223</v>
      </c>
      <c r="BA1179" s="401" t="n">
        <v>91</v>
      </c>
      <c r="BB1179" s="401" t="n">
        <v>166</v>
      </c>
      <c r="BC1179" s="401" t="n">
        <v>102</v>
      </c>
      <c r="BD1179" s="401" t="n">
        <v>54</v>
      </c>
      <c r="BE1179" s="401" t="n">
        <v>234</v>
      </c>
      <c r="BF1179" s="401" t="n">
        <v>131</v>
      </c>
      <c r="BG1179" s="401" t="n">
        <v>221</v>
      </c>
      <c r="BH1179" s="401" t="n">
        <v>235</v>
      </c>
      <c r="BI1179" s="401" t="n">
        <v>29</v>
      </c>
      <c r="BJ1179" s="401" t="n">
        <v>63</v>
      </c>
      <c r="BK1179" s="401" t="n">
        <v>84</v>
      </c>
      <c r="BL1179" s="401" t="n">
        <v>96</v>
      </c>
      <c r="BM1179" s="401" t="n">
        <v>238</v>
      </c>
      <c r="BN1179" s="401" t="n">
        <v>95</v>
      </c>
      <c r="BO1179" s="401" t="n">
        <v>33</v>
      </c>
      <c r="BP1179" s="401" t="n">
        <v>136</v>
      </c>
      <c r="BQ1179" s="401" t="n">
        <v>171</v>
      </c>
      <c r="BR1179" s="401" t="n">
        <v>152</v>
      </c>
      <c r="BS1179" s="401" t="n">
        <v>90</v>
      </c>
      <c r="BT1179" s="401" t="n">
        <v>123</v>
      </c>
      <c r="BU1179" s="401" t="n">
        <v>155</v>
      </c>
      <c r="BV1179" s="401" t="n">
        <v>145</v>
      </c>
      <c r="BW1179" s="401" t="n">
        <v>211</v>
      </c>
      <c r="BX1179" s="401" t="n">
        <v>48</v>
      </c>
      <c r="BY1179" s="401" t="n">
        <v>19</v>
      </c>
      <c r="BZ1179" s="401" t="n">
        <v>101</v>
      </c>
      <c r="CA1179" s="401" t="n">
        <v>73</v>
      </c>
      <c r="CB1179" s="401" t="n">
        <v>201</v>
      </c>
      <c r="CC1179" s="401" t="n">
        <v>227</v>
      </c>
      <c r="CD1179" s="401" t="n">
        <v>143</v>
      </c>
      <c r="CE1179" s="401" t="n">
        <v>129</v>
      </c>
      <c r="CF1179" s="401" t="n">
        <v>167</v>
      </c>
      <c r="CG1179" s="401" t="n">
        <v>178</v>
      </c>
      <c r="CH1179" s="401" t="n">
        <v>210</v>
      </c>
      <c r="CI1179" s="401" t="n">
        <v>40</v>
      </c>
      <c r="CJ1179" s="401" t="n">
        <v>192</v>
      </c>
      <c r="CK1179" s="401" t="n">
        <v>125</v>
      </c>
      <c r="CL1179" s="401" t="n">
        <v>93</v>
      </c>
      <c r="CM1179" s="401" t="n">
        <v>49</v>
      </c>
      <c r="CN1179" s="401" t="n">
        <v>153</v>
      </c>
      <c r="CO1179" s="401" t="n">
        <v>82</v>
      </c>
      <c r="CP1179" s="401" t="n">
        <v>92</v>
      </c>
      <c r="CQ1179" s="401" t="n">
        <v>36</v>
      </c>
      <c r="CR1179" s="401" t="n">
        <v>122</v>
      </c>
      <c r="CS1179" s="401" t="n">
        <v>98</v>
      </c>
      <c r="CT1179" s="401" t="n">
        <v>110</v>
      </c>
      <c r="CU1179" s="401" t="n">
        <v>191</v>
      </c>
      <c r="CV1179" s="401" t="n">
        <v>212</v>
      </c>
      <c r="CW1179" s="401" t="n">
        <v>157</v>
      </c>
      <c r="CX1179" s="401" t="n">
        <v>146</v>
      </c>
      <c r="CY1179" s="401" t="n">
        <v>10</v>
      </c>
      <c r="CZ1179" s="401" t="n">
        <v>202</v>
      </c>
      <c r="DA1179" s="401" t="n">
        <v>231</v>
      </c>
      <c r="DB1179" s="401" t="n">
        <v>182</v>
      </c>
      <c r="DC1179" s="401" t="n">
        <v>86</v>
      </c>
      <c r="DD1179" s="401" t="n">
        <v>34</v>
      </c>
      <c r="DE1179" s="401" t="n">
        <v>203</v>
      </c>
      <c r="DF1179" s="401" t="n">
        <v>64</v>
      </c>
      <c r="DG1179" s="401" t="n">
        <v>185</v>
      </c>
      <c r="DH1179" s="401" t="n">
        <v>168</v>
      </c>
      <c r="DI1179" s="401" t="n">
        <v>117</v>
      </c>
      <c r="DJ1179" s="401" t="n">
        <v>132</v>
      </c>
      <c r="DK1179" s="401" t="n">
        <v>56</v>
      </c>
      <c r="DL1179" s="401" t="n">
        <v>200</v>
      </c>
      <c r="DM1179" s="401" t="n">
        <v>69</v>
      </c>
      <c r="DN1179" s="401" t="n">
        <v>105</v>
      </c>
      <c r="DO1179" s="401" t="n">
        <v>47</v>
      </c>
      <c r="DP1179" s="401" t="n">
        <v>2</v>
      </c>
      <c r="DQ1179" s="401" t="n">
        <v>149</v>
      </c>
      <c r="DR1179" s="401" t="n">
        <v>144</v>
      </c>
      <c r="DS1179" s="401" t="n">
        <v>194</v>
      </c>
      <c r="DT1179" s="401" t="n">
        <v>128</v>
      </c>
      <c r="DU1179" s="401" t="n">
        <v>186</v>
      </c>
      <c r="DV1179" s="401" t="n">
        <v>13</v>
      </c>
      <c r="DW1179" s="401" t="n">
        <v>24</v>
      </c>
      <c r="DX1179" s="401" t="n">
        <v>232</v>
      </c>
      <c r="DY1179" s="401" t="n">
        <v>173</v>
      </c>
      <c r="DZ1179" s="401" t="n">
        <v>121</v>
      </c>
      <c r="EA1179" s="401" t="n">
        <v>158</v>
      </c>
      <c r="EB1179" s="401" t="n">
        <v>219</v>
      </c>
      <c r="EC1179" s="401" t="n">
        <v>180</v>
      </c>
      <c r="ED1179" s="401" t="n">
        <v>208</v>
      </c>
      <c r="EE1179" s="401" t="n">
        <v>112</v>
      </c>
      <c r="EF1179" s="401" t="n">
        <v>118</v>
      </c>
      <c r="EG1179" s="401" t="n">
        <v>183</v>
      </c>
      <c r="EH1179" s="401" t="n">
        <v>32</v>
      </c>
      <c r="EI1179" s="401" t="n">
        <v>16</v>
      </c>
      <c r="EJ1179" s="401" t="n">
        <v>163</v>
      </c>
      <c r="EK1179" s="401" t="n">
        <v>175</v>
      </c>
      <c r="EL1179" s="401" t="n">
        <v>139</v>
      </c>
      <c r="EM1179" s="401" t="n">
        <v>205</v>
      </c>
      <c r="EN1179" s="401" t="n">
        <v>215</v>
      </c>
      <c r="EO1179" s="401" t="n">
        <v>141</v>
      </c>
      <c r="EP1179" s="401" t="n">
        <v>133</v>
      </c>
      <c r="EQ1179" s="401" t="n">
        <v>216</v>
      </c>
      <c r="ER1179" s="401" t="n">
        <v>229</v>
      </c>
      <c r="ES1179" s="401" t="n">
        <v>103</v>
      </c>
      <c r="ET1179" s="401" t="n">
        <v>79</v>
      </c>
      <c r="EU1179" s="401" t="n">
        <v>52</v>
      </c>
      <c r="EV1179" s="401" t="n">
        <v>169</v>
      </c>
      <c r="EW1179" s="401" t="n">
        <v>46</v>
      </c>
      <c r="EX1179" s="401" t="n">
        <v>181</v>
      </c>
      <c r="EY1179" s="401" t="n">
        <v>177</v>
      </c>
      <c r="EZ1179" s="401" t="n">
        <v>224</v>
      </c>
      <c r="FA1179" s="401" t="n">
        <v>1</v>
      </c>
      <c r="FB1179" s="401" t="n">
        <v>197</v>
      </c>
      <c r="FC1179" s="401" t="n">
        <v>135</v>
      </c>
      <c r="FD1179" s="401" t="n">
        <v>104</v>
      </c>
      <c r="FE1179" s="401" t="n">
        <v>114</v>
      </c>
      <c r="FF1179" s="401" t="n">
        <v>174</v>
      </c>
      <c r="FG1179" s="401" t="n">
        <v>147</v>
      </c>
      <c r="FH1179" s="401" t="n">
        <v>76</v>
      </c>
      <c r="FI1179" s="401" t="n">
        <v>184</v>
      </c>
      <c r="FJ1179" s="401" t="n">
        <v>195</v>
      </c>
      <c r="FK1179" s="401" t="n">
        <v>109</v>
      </c>
      <c r="FL1179" s="401" t="n">
        <v>5</v>
      </c>
      <c r="FM1179" s="401" t="n">
        <v>225</v>
      </c>
      <c r="FN1179" s="401" t="n">
        <v>162</v>
      </c>
      <c r="FO1179" s="401" t="n">
        <v>124</v>
      </c>
      <c r="FP1179" s="401" t="n">
        <v>21</v>
      </c>
      <c r="FQ1179" s="401" t="n">
        <v>116</v>
      </c>
      <c r="FR1179" s="401" t="n">
        <v>68</v>
      </c>
      <c r="FS1179" s="401" t="n">
        <v>59</v>
      </c>
      <c r="FT1179" s="401" t="n">
        <v>35</v>
      </c>
      <c r="FU1179" s="401" t="n">
        <v>111</v>
      </c>
      <c r="FV1179" s="401" t="n">
        <v>11</v>
      </c>
      <c r="FW1179" s="401" t="n">
        <v>172</v>
      </c>
      <c r="FX1179" s="401" t="n">
        <v>207</v>
      </c>
      <c r="FY1179" s="401" t="n">
        <v>170</v>
      </c>
      <c r="FZ1179" s="401" t="n">
        <v>75</v>
      </c>
      <c r="GA1179" s="401" t="n">
        <v>142</v>
      </c>
      <c r="GB1179" s="401" t="n">
        <v>26</v>
      </c>
      <c r="GC1179" s="401" t="n">
        <v>176</v>
      </c>
      <c r="GD1179" s="401" t="n">
        <v>187</v>
      </c>
      <c r="GE1179" s="401" t="n">
        <v>14</v>
      </c>
      <c r="GF1179" s="401" t="n">
        <v>94</v>
      </c>
      <c r="GG1179" s="401" t="n">
        <v>137</v>
      </c>
      <c r="GH1179" s="401" t="n">
        <v>164</v>
      </c>
      <c r="GI1179" s="401" t="n">
        <v>237</v>
      </c>
      <c r="GJ1179" s="401" t="n">
        <v>3</v>
      </c>
      <c r="GK1179" s="401" t="n">
        <v>50</v>
      </c>
      <c r="GL1179" s="401" t="n">
        <v>196</v>
      </c>
      <c r="GM1179" s="401" t="n">
        <v>179</v>
      </c>
      <c r="GN1179" s="401" t="n">
        <v>140</v>
      </c>
      <c r="GO1179" s="401" t="n">
        <v>78</v>
      </c>
      <c r="GP1179" s="401" t="n">
        <v>7</v>
      </c>
      <c r="GQ1179" s="401" t="n">
        <v>107</v>
      </c>
      <c r="GR1179" s="401" t="n">
        <v>88</v>
      </c>
      <c r="GS1179" s="401" t="n">
        <v>160</v>
      </c>
      <c r="GT1179" s="401" t="n">
        <v>43</v>
      </c>
      <c r="GU1179" s="401" t="n">
        <v>230</v>
      </c>
      <c r="GV1179" s="401" t="n">
        <v>72</v>
      </c>
      <c r="GW1179" s="401" t="n">
        <v>6</v>
      </c>
      <c r="GX1179" s="401" t="n">
        <v>9</v>
      </c>
      <c r="GY1179" s="401" t="n">
        <v>100</v>
      </c>
      <c r="GZ1179" s="401" t="n">
        <v>31</v>
      </c>
      <c r="HA1179" s="401" t="n">
        <v>222</v>
      </c>
      <c r="HB1179" s="401" t="n">
        <v>27</v>
      </c>
      <c r="HC1179" s="401" t="n">
        <v>60</v>
      </c>
      <c r="HD1179" s="401" t="n">
        <v>15</v>
      </c>
      <c r="HE1179" s="401" t="n">
        <v>22</v>
      </c>
      <c r="HF1179" s="401" t="n">
        <v>30</v>
      </c>
      <c r="HG1179" s="401" t="n">
        <v>199</v>
      </c>
      <c r="HH1179" s="401" t="n">
        <v>87</v>
      </c>
      <c r="HI1179" s="401" t="n">
        <v>233</v>
      </c>
      <c r="HJ1179" s="401" t="n">
        <v>39</v>
      </c>
      <c r="HK1179" s="401" t="n">
        <v>206</v>
      </c>
      <c r="HL1179" s="401" t="n">
        <v>108</v>
      </c>
      <c r="HM1179" s="401" t="n">
        <v>28</v>
      </c>
      <c r="HN1179" s="401" t="n">
        <v>138</v>
      </c>
      <c r="HO1179" s="401" t="n">
        <v>67</v>
      </c>
      <c r="HP1179" s="401" t="n">
        <v>228</v>
      </c>
      <c r="HQ1179" s="401" t="n">
        <v>106</v>
      </c>
      <c r="HR1179" s="401" t="n">
        <v>85</v>
      </c>
      <c r="HS1179" s="401" t="n">
        <v>58</v>
      </c>
      <c r="HT1179" s="401" t="n">
        <v>25</v>
      </c>
      <c r="HU1179" s="401" t="n">
        <v>226</v>
      </c>
      <c r="HV1179" s="401" t="n">
        <v>209</v>
      </c>
      <c r="HW1179" s="401" t="n">
        <v>20</v>
      </c>
      <c r="HX1179" s="401" t="n">
        <v>120</v>
      </c>
      <c r="HY1179" s="401" t="n">
        <v>190</v>
      </c>
      <c r="HZ1179" s="401" t="n">
        <v>45</v>
      </c>
      <c r="IA1179" s="401" t="n">
        <v>62</v>
      </c>
      <c r="IB1179" s="401" t="n">
        <v>74</v>
      </c>
      <c r="IC1179" s="401" t="n">
        <v>18</v>
      </c>
      <c r="ID1179" s="401" t="n">
        <v>65</v>
      </c>
      <c r="IE1179" s="401" t="n">
        <v>37</v>
      </c>
      <c r="IG1179" s="401" t="n">
        <v>119</v>
      </c>
      <c r="IH1179" s="401" t="n">
        <v>89</v>
      </c>
      <c r="II1179" s="401" t="n">
        <v>159</v>
      </c>
      <c r="IJ1179" s="401" t="n">
        <v>213</v>
      </c>
    </row>
    <row r="1180" customFormat="false" ht="12.75" hidden="false" customHeight="false" outlineLevel="0" collapsed="false">
      <c r="E1180" s="444" t="s">
        <v>227</v>
      </c>
      <c r="F1180" s="401" t="n">
        <v>105</v>
      </c>
      <c r="G1180" s="401" t="n">
        <v>110</v>
      </c>
      <c r="H1180" s="401" t="n">
        <v>56</v>
      </c>
      <c r="I1180" s="401" t="n">
        <v>121</v>
      </c>
      <c r="J1180" s="401" t="n">
        <v>182</v>
      </c>
      <c r="K1180" s="401" t="n">
        <v>145</v>
      </c>
      <c r="L1180" s="401" t="n">
        <v>210</v>
      </c>
      <c r="M1180" s="401" t="n">
        <v>9</v>
      </c>
      <c r="N1180" s="401" t="n">
        <v>175</v>
      </c>
      <c r="O1180" s="401" t="n">
        <v>51</v>
      </c>
      <c r="P1180" s="401" t="n">
        <v>14</v>
      </c>
      <c r="Q1180" s="401" t="n">
        <v>36</v>
      </c>
      <c r="R1180" s="401" t="n">
        <v>181</v>
      </c>
      <c r="S1180" s="401" t="n">
        <v>122</v>
      </c>
      <c r="T1180" s="401" t="n">
        <v>77</v>
      </c>
      <c r="U1180" s="401" t="n">
        <v>214</v>
      </c>
      <c r="V1180" s="401" t="n">
        <v>230</v>
      </c>
      <c r="W1180" s="401" t="n">
        <v>231</v>
      </c>
      <c r="X1180" s="401" t="n">
        <v>62</v>
      </c>
      <c r="Y1180" s="401" t="n">
        <v>98</v>
      </c>
      <c r="Z1180" s="401" t="n">
        <v>75</v>
      </c>
      <c r="AA1180" s="401" t="n">
        <v>196</v>
      </c>
      <c r="AB1180" s="401" t="n">
        <v>109</v>
      </c>
      <c r="AC1180" s="401" t="n">
        <v>118</v>
      </c>
      <c r="AD1180" s="401" t="n">
        <v>123</v>
      </c>
      <c r="AE1180" s="401" t="n">
        <v>215</v>
      </c>
      <c r="AF1180" s="401" t="n">
        <v>25</v>
      </c>
      <c r="AG1180" s="401" t="n">
        <v>154</v>
      </c>
      <c r="AH1180" s="401" t="n">
        <v>13</v>
      </c>
      <c r="AI1180" s="401" t="n">
        <v>18</v>
      </c>
      <c r="AJ1180" s="401" t="n">
        <v>92</v>
      </c>
      <c r="AK1180" s="401" t="n">
        <v>224</v>
      </c>
      <c r="AL1180" s="401" t="n">
        <v>219</v>
      </c>
      <c r="AM1180" s="401" t="n">
        <v>131</v>
      </c>
      <c r="AN1180" s="401" t="n">
        <v>156</v>
      </c>
      <c r="AO1180" s="401" t="n">
        <v>135</v>
      </c>
      <c r="AP1180" s="401" t="n">
        <v>44</v>
      </c>
      <c r="AQ1180" s="401" t="n">
        <v>96</v>
      </c>
      <c r="AR1180" s="401" t="n">
        <v>21</v>
      </c>
      <c r="AS1180" s="401" t="n">
        <v>58</v>
      </c>
      <c r="AT1180" s="401" t="n">
        <v>129</v>
      </c>
      <c r="AU1180" s="401" t="n">
        <v>73</v>
      </c>
      <c r="AV1180" s="401" t="n">
        <v>206</v>
      </c>
      <c r="AW1180" s="401" t="n">
        <v>138</v>
      </c>
      <c r="AX1180" s="401" t="n">
        <v>218</v>
      </c>
      <c r="AY1180" s="401" t="n">
        <v>23</v>
      </c>
      <c r="AZ1180" s="401" t="n">
        <v>205</v>
      </c>
      <c r="BA1180" s="401" t="n">
        <v>70</v>
      </c>
      <c r="BB1180" s="401" t="n">
        <v>165</v>
      </c>
      <c r="BC1180" s="401" t="n">
        <v>76</v>
      </c>
      <c r="BD1180" s="401" t="n">
        <v>194</v>
      </c>
      <c r="BE1180" s="401" t="n">
        <v>176</v>
      </c>
      <c r="BF1180" s="401" t="n">
        <v>212</v>
      </c>
      <c r="BG1180" s="401" t="n">
        <v>120</v>
      </c>
      <c r="BH1180" s="401" t="n">
        <v>63</v>
      </c>
      <c r="BI1180" s="401" t="n">
        <v>4</v>
      </c>
      <c r="BJ1180" s="401" t="n">
        <v>201</v>
      </c>
      <c r="BK1180" s="401" t="n">
        <v>40</v>
      </c>
      <c r="BL1180" s="401" t="n">
        <v>17</v>
      </c>
      <c r="BM1180" s="401" t="n">
        <v>147</v>
      </c>
      <c r="BN1180" s="401" t="n">
        <v>88</v>
      </c>
      <c r="BO1180" s="401" t="n">
        <v>195</v>
      </c>
      <c r="BP1180" s="401" t="n">
        <v>61</v>
      </c>
      <c r="BQ1180" s="401" t="n">
        <v>67</v>
      </c>
      <c r="BR1180" s="401" t="n">
        <v>111</v>
      </c>
      <c r="BS1180" s="401" t="n">
        <v>222</v>
      </c>
      <c r="BT1180" s="401" t="n">
        <v>229</v>
      </c>
      <c r="BU1180" s="401" t="n">
        <v>189</v>
      </c>
      <c r="BV1180" s="401" t="n">
        <v>198</v>
      </c>
      <c r="BW1180" s="401" t="n">
        <v>16</v>
      </c>
      <c r="BX1180" s="401" t="n">
        <v>84</v>
      </c>
      <c r="BY1180" s="401" t="n">
        <v>115</v>
      </c>
      <c r="BZ1180" s="401" t="n">
        <v>26</v>
      </c>
      <c r="CA1180" s="401" t="n">
        <v>38</v>
      </c>
      <c r="CB1180" s="401" t="n">
        <v>158</v>
      </c>
      <c r="CC1180" s="401" t="n">
        <v>79</v>
      </c>
      <c r="CD1180" s="401" t="n">
        <v>226</v>
      </c>
      <c r="CE1180" s="401" t="n">
        <v>24</v>
      </c>
      <c r="CF1180" s="401" t="n">
        <v>187</v>
      </c>
      <c r="CG1180" s="401" t="n">
        <v>161</v>
      </c>
      <c r="CH1180" s="401" t="n">
        <v>130</v>
      </c>
      <c r="CI1180" s="401" t="n">
        <v>159</v>
      </c>
      <c r="CJ1180" s="401" t="n">
        <v>150</v>
      </c>
      <c r="CK1180" s="401" t="n">
        <v>237</v>
      </c>
      <c r="CL1180" s="401" t="n">
        <v>1</v>
      </c>
      <c r="CM1180" s="401" t="n">
        <v>80</v>
      </c>
      <c r="CN1180" s="401" t="n">
        <v>68</v>
      </c>
      <c r="CO1180" s="401" t="n">
        <v>112</v>
      </c>
      <c r="CP1180" s="401" t="n">
        <v>143</v>
      </c>
      <c r="CQ1180" s="401" t="n">
        <v>8</v>
      </c>
      <c r="CR1180" s="401" t="n">
        <v>37</v>
      </c>
      <c r="CS1180" s="401" t="n">
        <v>124</v>
      </c>
      <c r="CT1180" s="401" t="n">
        <v>221</v>
      </c>
      <c r="CU1180" s="401" t="n">
        <v>168</v>
      </c>
      <c r="CV1180" s="401" t="n">
        <v>48</v>
      </c>
      <c r="CW1180" s="401" t="n">
        <v>179</v>
      </c>
      <c r="CX1180" s="401" t="n">
        <v>108</v>
      </c>
      <c r="CY1180" s="401" t="n">
        <v>90</v>
      </c>
      <c r="CZ1180" s="401" t="n">
        <v>153</v>
      </c>
      <c r="DA1180" s="401" t="n">
        <v>29</v>
      </c>
      <c r="DB1180" s="401" t="n">
        <v>27</v>
      </c>
      <c r="DC1180" s="401" t="n">
        <v>113</v>
      </c>
      <c r="DD1180" s="401" t="n">
        <v>151</v>
      </c>
      <c r="DE1180" s="401" t="n">
        <v>232</v>
      </c>
      <c r="DF1180" s="401" t="n">
        <v>192</v>
      </c>
      <c r="DG1180" s="401" t="n">
        <v>64</v>
      </c>
      <c r="DH1180" s="401" t="n">
        <v>49</v>
      </c>
      <c r="DI1180" s="401" t="n">
        <v>144</v>
      </c>
      <c r="DJ1180" s="401" t="n">
        <v>71</v>
      </c>
      <c r="DK1180" s="401" t="n">
        <v>81</v>
      </c>
      <c r="DL1180" s="401" t="n">
        <v>167</v>
      </c>
      <c r="DM1180" s="401" t="n">
        <v>188</v>
      </c>
      <c r="DN1180" s="401" t="n">
        <v>74</v>
      </c>
      <c r="DO1180" s="401" t="n">
        <v>91</v>
      </c>
      <c r="DP1180" s="401" t="n">
        <v>3</v>
      </c>
      <c r="DQ1180" s="401" t="n">
        <v>225</v>
      </c>
      <c r="DR1180" s="401" t="n">
        <v>53</v>
      </c>
      <c r="DS1180" s="401" t="n">
        <v>100</v>
      </c>
      <c r="DT1180" s="401" t="n">
        <v>157</v>
      </c>
      <c r="DU1180" s="401" t="n">
        <v>136</v>
      </c>
      <c r="DV1180" s="401" t="n">
        <v>42</v>
      </c>
      <c r="DW1180" s="401" t="n">
        <v>128</v>
      </c>
      <c r="DX1180" s="401" t="n">
        <v>235</v>
      </c>
      <c r="DY1180" s="401" t="n">
        <v>31</v>
      </c>
      <c r="DZ1180" s="401" t="n">
        <v>52</v>
      </c>
      <c r="EA1180" s="401" t="n">
        <v>208</v>
      </c>
      <c r="EB1180" s="401" t="n">
        <v>125</v>
      </c>
      <c r="EC1180" s="401" t="n">
        <v>89</v>
      </c>
      <c r="ED1180" s="401" t="n">
        <v>60</v>
      </c>
      <c r="EE1180" s="401" t="n">
        <v>66</v>
      </c>
      <c r="EF1180" s="401" t="n">
        <v>5</v>
      </c>
      <c r="EG1180" s="401" t="n">
        <v>83</v>
      </c>
      <c r="EH1180" s="401" t="n">
        <v>102</v>
      </c>
      <c r="EI1180" s="401" t="n">
        <v>148</v>
      </c>
      <c r="EJ1180" s="401" t="n">
        <v>19</v>
      </c>
      <c r="EK1180" s="401" t="n">
        <v>164</v>
      </c>
      <c r="EL1180" s="401" t="n">
        <v>228</v>
      </c>
      <c r="EM1180" s="401" t="n">
        <v>139</v>
      </c>
      <c r="EN1180" s="401" t="n">
        <v>223</v>
      </c>
      <c r="EO1180" s="401" t="n">
        <v>43</v>
      </c>
      <c r="EP1180" s="401" t="n">
        <v>163</v>
      </c>
      <c r="EQ1180" s="401" t="n">
        <v>134</v>
      </c>
      <c r="ER1180" s="401" t="n">
        <v>170</v>
      </c>
      <c r="ES1180" s="401" t="n">
        <v>6</v>
      </c>
      <c r="ET1180" s="401" t="n">
        <v>101</v>
      </c>
      <c r="EU1180" s="401" t="n">
        <v>238</v>
      </c>
      <c r="EV1180" s="401" t="n">
        <v>50</v>
      </c>
      <c r="EW1180" s="401" t="n">
        <v>169</v>
      </c>
      <c r="EX1180" s="401" t="n">
        <v>85</v>
      </c>
      <c r="EY1180" s="401" t="n">
        <v>114</v>
      </c>
      <c r="EZ1180" s="401" t="n">
        <v>193</v>
      </c>
      <c r="FA1180" s="401" t="n">
        <v>185</v>
      </c>
      <c r="FB1180" s="401" t="n">
        <v>2</v>
      </c>
      <c r="FC1180" s="401" t="n">
        <v>197</v>
      </c>
      <c r="FD1180" s="401" t="n">
        <v>54</v>
      </c>
      <c r="FE1180" s="401" t="n">
        <v>234</v>
      </c>
      <c r="FF1180" s="401" t="n">
        <v>103</v>
      </c>
      <c r="FG1180" s="401" t="n">
        <v>236</v>
      </c>
      <c r="FH1180" s="401" t="n">
        <v>20</v>
      </c>
      <c r="FI1180" s="401" t="n">
        <v>227</v>
      </c>
      <c r="FJ1180" s="401" t="n">
        <v>172</v>
      </c>
      <c r="FK1180" s="401" t="n">
        <v>65</v>
      </c>
      <c r="FL1180" s="401" t="n">
        <v>15</v>
      </c>
      <c r="FM1180" s="401" t="n">
        <v>28</v>
      </c>
      <c r="FN1180" s="401" t="n">
        <v>117</v>
      </c>
      <c r="FO1180" s="401" t="n">
        <v>155</v>
      </c>
      <c r="FP1180" s="401" t="n">
        <v>184</v>
      </c>
      <c r="FQ1180" s="401" t="n">
        <v>166</v>
      </c>
      <c r="FR1180" s="401" t="n">
        <v>233</v>
      </c>
      <c r="FS1180" s="401" t="n">
        <v>217</v>
      </c>
      <c r="FT1180" s="401" t="n">
        <v>47</v>
      </c>
      <c r="FU1180" s="401" t="n">
        <v>149</v>
      </c>
      <c r="FV1180" s="401" t="n">
        <v>95</v>
      </c>
      <c r="FW1180" s="401" t="n">
        <v>127</v>
      </c>
      <c r="FX1180" s="401" t="n">
        <v>204</v>
      </c>
      <c r="FY1180" s="401" t="n">
        <v>30</v>
      </c>
      <c r="FZ1180" s="401" t="n">
        <v>94</v>
      </c>
      <c r="GA1180" s="401" t="n">
        <v>191</v>
      </c>
      <c r="GB1180" s="401" t="n">
        <v>33</v>
      </c>
      <c r="GC1180" s="401" t="n">
        <v>46</v>
      </c>
      <c r="GD1180" s="401" t="n">
        <v>10</v>
      </c>
      <c r="GE1180" s="401" t="n">
        <v>213</v>
      </c>
      <c r="GF1180" s="401" t="n">
        <v>59</v>
      </c>
      <c r="GG1180" s="401" t="n">
        <v>126</v>
      </c>
      <c r="GH1180" s="401" t="n">
        <v>183</v>
      </c>
      <c r="GI1180" s="401" t="n">
        <v>104</v>
      </c>
      <c r="GJ1180" s="401" t="n">
        <v>171</v>
      </c>
      <c r="GK1180" s="401" t="n">
        <v>107</v>
      </c>
      <c r="GL1180" s="401" t="n">
        <v>55</v>
      </c>
      <c r="GM1180" s="401" t="n">
        <v>32</v>
      </c>
      <c r="GN1180" s="401" t="n">
        <v>178</v>
      </c>
      <c r="GO1180" s="401" t="n">
        <v>190</v>
      </c>
      <c r="GP1180" s="401" t="n">
        <v>140</v>
      </c>
      <c r="GQ1180" s="401" t="n">
        <v>87</v>
      </c>
      <c r="GR1180" s="401" t="n">
        <v>82</v>
      </c>
      <c r="GS1180" s="401" t="n">
        <v>199</v>
      </c>
      <c r="GT1180" s="401" t="n">
        <v>220</v>
      </c>
      <c r="GU1180" s="401" t="n">
        <v>97</v>
      </c>
      <c r="GV1180" s="401" t="n">
        <v>11</v>
      </c>
      <c r="GW1180" s="401" t="n">
        <v>41</v>
      </c>
      <c r="GX1180" s="401" t="n">
        <v>45</v>
      </c>
      <c r="GY1180" s="401" t="n">
        <v>106</v>
      </c>
      <c r="GZ1180" s="401" t="n">
        <v>207</v>
      </c>
      <c r="HA1180" s="401" t="n">
        <v>57</v>
      </c>
      <c r="HB1180" s="401" t="n">
        <v>142</v>
      </c>
      <c r="HC1180" s="401" t="n">
        <v>209</v>
      </c>
      <c r="HD1180" s="401" t="n">
        <v>119</v>
      </c>
      <c r="HE1180" s="401" t="n">
        <v>200</v>
      </c>
      <c r="HF1180" s="401" t="n">
        <v>177</v>
      </c>
      <c r="HG1180" s="401" t="n">
        <v>216</v>
      </c>
      <c r="HH1180" s="401" t="n">
        <v>99</v>
      </c>
      <c r="HI1180" s="401" t="n">
        <v>160</v>
      </c>
      <c r="HJ1180" s="401" t="n">
        <v>202</v>
      </c>
      <c r="HK1180" s="401" t="n">
        <v>35</v>
      </c>
      <c r="HL1180" s="401" t="n">
        <v>132</v>
      </c>
      <c r="HM1180" s="401" t="n">
        <v>174</v>
      </c>
      <c r="HN1180" s="401" t="n">
        <v>34</v>
      </c>
      <c r="HO1180" s="401" t="n">
        <v>72</v>
      </c>
      <c r="HP1180" s="401" t="n">
        <v>7</v>
      </c>
      <c r="HQ1180" s="401" t="n">
        <v>22</v>
      </c>
      <c r="HR1180" s="401" t="n">
        <v>39</v>
      </c>
      <c r="HS1180" s="401" t="n">
        <v>211</v>
      </c>
      <c r="HT1180" s="401" t="n">
        <v>152</v>
      </c>
      <c r="HU1180" s="401" t="n">
        <v>146</v>
      </c>
      <c r="HV1180" s="401" t="n">
        <v>86</v>
      </c>
      <c r="HW1180" s="401" t="n">
        <v>12</v>
      </c>
      <c r="HX1180" s="401" t="n">
        <v>173</v>
      </c>
      <c r="HY1180" s="401" t="n">
        <v>162</v>
      </c>
      <c r="HZ1180" s="401" t="n">
        <v>133</v>
      </c>
      <c r="IA1180" s="401" t="n">
        <v>78</v>
      </c>
      <c r="IB1180" s="401" t="n">
        <v>180</v>
      </c>
      <c r="IC1180" s="401" t="n">
        <v>93</v>
      </c>
      <c r="ID1180" s="401" t="n">
        <v>186</v>
      </c>
      <c r="IE1180" s="401" t="n">
        <v>141</v>
      </c>
      <c r="IG1180" s="401" t="n">
        <v>137</v>
      </c>
      <c r="IH1180" s="401" t="n">
        <v>203</v>
      </c>
      <c r="II1180" s="401" t="n">
        <v>69</v>
      </c>
      <c r="IJ1180" s="401" t="n">
        <v>116</v>
      </c>
    </row>
    <row r="1182" customFormat="false" ht="12.75" hidden="false" customHeight="false" outlineLevel="0" collapsed="false">
      <c r="D1182" s="204" t="n">
        <v>239</v>
      </c>
      <c r="E1182" s="204" t="s">
        <v>250</v>
      </c>
    </row>
    <row r="1183" customFormat="false" ht="12.75" hidden="false" customHeight="false" outlineLevel="0" collapsed="false">
      <c r="E1183" s="444" t="s">
        <v>198</v>
      </c>
      <c r="F1183" s="401" t="n">
        <v>1</v>
      </c>
      <c r="G1183" s="401" t="n">
        <v>2</v>
      </c>
      <c r="H1183" s="401" t="n">
        <v>3</v>
      </c>
      <c r="I1183" s="401" t="n">
        <v>4</v>
      </c>
      <c r="J1183" s="401" t="n">
        <v>5</v>
      </c>
      <c r="K1183" s="401" t="n">
        <v>6</v>
      </c>
      <c r="L1183" s="401" t="n">
        <v>7</v>
      </c>
      <c r="M1183" s="401" t="n">
        <v>8</v>
      </c>
      <c r="N1183" s="401" t="n">
        <v>9</v>
      </c>
      <c r="O1183" s="401" t="n">
        <v>10</v>
      </c>
      <c r="P1183" s="401" t="n">
        <v>11</v>
      </c>
      <c r="Q1183" s="401" t="n">
        <v>12</v>
      </c>
      <c r="R1183" s="401" t="n">
        <v>13</v>
      </c>
      <c r="S1183" s="401" t="n">
        <v>14</v>
      </c>
      <c r="T1183" s="401" t="n">
        <v>15</v>
      </c>
      <c r="U1183" s="401" t="n">
        <v>16</v>
      </c>
      <c r="V1183" s="401" t="n">
        <v>17</v>
      </c>
      <c r="W1183" s="401" t="n">
        <v>18</v>
      </c>
      <c r="X1183" s="401" t="n">
        <v>19</v>
      </c>
      <c r="Y1183" s="401" t="n">
        <v>20</v>
      </c>
      <c r="Z1183" s="401" t="n">
        <v>21</v>
      </c>
      <c r="AA1183" s="401" t="n">
        <v>22</v>
      </c>
      <c r="AB1183" s="401" t="n">
        <v>23</v>
      </c>
      <c r="AC1183" s="401" t="n">
        <v>24</v>
      </c>
      <c r="AD1183" s="401" t="n">
        <v>25</v>
      </c>
      <c r="AE1183" s="401" t="n">
        <v>26</v>
      </c>
      <c r="AF1183" s="401" t="n">
        <v>27</v>
      </c>
      <c r="AG1183" s="401" t="n">
        <v>28</v>
      </c>
      <c r="AH1183" s="401" t="n">
        <v>29</v>
      </c>
      <c r="AI1183" s="401" t="n">
        <v>30</v>
      </c>
      <c r="AJ1183" s="401" t="n">
        <v>31</v>
      </c>
      <c r="AK1183" s="401" t="n">
        <v>32</v>
      </c>
      <c r="AL1183" s="401" t="n">
        <v>33</v>
      </c>
      <c r="AM1183" s="401" t="n">
        <v>34</v>
      </c>
      <c r="AN1183" s="401" t="n">
        <v>35</v>
      </c>
      <c r="AO1183" s="401" t="n">
        <v>36</v>
      </c>
      <c r="AP1183" s="401" t="n">
        <v>37</v>
      </c>
      <c r="AQ1183" s="401" t="n">
        <v>38</v>
      </c>
      <c r="AR1183" s="401" t="n">
        <v>39</v>
      </c>
      <c r="AS1183" s="401" t="n">
        <v>40</v>
      </c>
      <c r="AT1183" s="401" t="n">
        <v>41</v>
      </c>
      <c r="AU1183" s="401" t="n">
        <v>42</v>
      </c>
      <c r="AV1183" s="401" t="n">
        <v>43</v>
      </c>
      <c r="AW1183" s="401" t="n">
        <v>44</v>
      </c>
      <c r="AX1183" s="401" t="n">
        <v>45</v>
      </c>
      <c r="AY1183" s="401" t="n">
        <v>46</v>
      </c>
      <c r="AZ1183" s="401" t="n">
        <v>47</v>
      </c>
      <c r="BA1183" s="401" t="n">
        <v>48</v>
      </c>
      <c r="BB1183" s="401" t="n">
        <v>49</v>
      </c>
      <c r="BC1183" s="401" t="n">
        <v>50</v>
      </c>
      <c r="BD1183" s="401" t="n">
        <v>51</v>
      </c>
      <c r="BE1183" s="401" t="n">
        <v>52</v>
      </c>
      <c r="BF1183" s="401" t="n">
        <v>53</v>
      </c>
      <c r="BG1183" s="401" t="n">
        <v>54</v>
      </c>
      <c r="BH1183" s="401" t="n">
        <v>55</v>
      </c>
      <c r="BI1183" s="401" t="n">
        <v>56</v>
      </c>
      <c r="BJ1183" s="401" t="n">
        <v>57</v>
      </c>
      <c r="BK1183" s="401" t="n">
        <v>58</v>
      </c>
      <c r="BL1183" s="401" t="n">
        <v>59</v>
      </c>
      <c r="BM1183" s="401" t="n">
        <v>60</v>
      </c>
      <c r="BN1183" s="401" t="n">
        <v>61</v>
      </c>
      <c r="BO1183" s="401" t="n">
        <v>62</v>
      </c>
      <c r="BP1183" s="401" t="n">
        <v>63</v>
      </c>
      <c r="BQ1183" s="401" t="n">
        <v>64</v>
      </c>
      <c r="BR1183" s="401" t="n">
        <v>65</v>
      </c>
      <c r="BS1183" s="401" t="n">
        <v>66</v>
      </c>
      <c r="BT1183" s="401" t="n">
        <v>67</v>
      </c>
      <c r="BU1183" s="401" t="n">
        <v>68</v>
      </c>
      <c r="BV1183" s="401" t="n">
        <v>69</v>
      </c>
      <c r="BW1183" s="401" t="n">
        <v>70</v>
      </c>
      <c r="BX1183" s="401" t="n">
        <v>71</v>
      </c>
      <c r="BY1183" s="401" t="n">
        <v>72</v>
      </c>
      <c r="BZ1183" s="401" t="n">
        <v>73</v>
      </c>
      <c r="CA1183" s="401" t="n">
        <v>74</v>
      </c>
      <c r="CB1183" s="401" t="n">
        <v>75</v>
      </c>
      <c r="CC1183" s="401" t="n">
        <v>76</v>
      </c>
      <c r="CD1183" s="401" t="n">
        <v>77</v>
      </c>
      <c r="CE1183" s="401" t="n">
        <v>78</v>
      </c>
      <c r="CF1183" s="401" t="n">
        <v>79</v>
      </c>
      <c r="CG1183" s="401" t="n">
        <v>80</v>
      </c>
      <c r="CH1183" s="401" t="n">
        <v>81</v>
      </c>
      <c r="CI1183" s="401" t="n">
        <v>82</v>
      </c>
      <c r="CJ1183" s="401" t="n">
        <v>83</v>
      </c>
      <c r="CK1183" s="401" t="n">
        <v>84</v>
      </c>
      <c r="CL1183" s="401" t="n">
        <v>85</v>
      </c>
      <c r="CM1183" s="401" t="n">
        <v>86</v>
      </c>
      <c r="CN1183" s="401" t="n">
        <v>87</v>
      </c>
      <c r="CO1183" s="401" t="n">
        <v>88</v>
      </c>
      <c r="CP1183" s="401" t="n">
        <v>89</v>
      </c>
      <c r="CQ1183" s="401" t="n">
        <v>90</v>
      </c>
      <c r="CR1183" s="401" t="n">
        <v>91</v>
      </c>
      <c r="CS1183" s="401" t="n">
        <v>92</v>
      </c>
      <c r="CT1183" s="401" t="n">
        <v>93</v>
      </c>
      <c r="CU1183" s="401" t="n">
        <v>94</v>
      </c>
      <c r="CV1183" s="401" t="n">
        <v>95</v>
      </c>
      <c r="CW1183" s="401" t="n">
        <v>96</v>
      </c>
      <c r="CX1183" s="401" t="n">
        <v>97</v>
      </c>
      <c r="CY1183" s="401" t="n">
        <v>98</v>
      </c>
      <c r="CZ1183" s="401" t="n">
        <v>99</v>
      </c>
      <c r="DA1183" s="401" t="n">
        <v>100</v>
      </c>
      <c r="DB1183" s="401" t="n">
        <v>101</v>
      </c>
      <c r="DC1183" s="401" t="n">
        <v>102</v>
      </c>
      <c r="DD1183" s="401" t="n">
        <v>103</v>
      </c>
      <c r="DE1183" s="401" t="n">
        <v>104</v>
      </c>
      <c r="DF1183" s="401" t="n">
        <v>105</v>
      </c>
      <c r="DG1183" s="401" t="n">
        <v>106</v>
      </c>
      <c r="DH1183" s="401" t="n">
        <v>107</v>
      </c>
      <c r="DI1183" s="401" t="n">
        <v>108</v>
      </c>
      <c r="DJ1183" s="401" t="n">
        <v>109</v>
      </c>
      <c r="DK1183" s="401" t="n">
        <v>110</v>
      </c>
      <c r="DL1183" s="401" t="n">
        <v>111</v>
      </c>
      <c r="DM1183" s="401" t="n">
        <v>112</v>
      </c>
      <c r="DN1183" s="401" t="n">
        <v>113</v>
      </c>
      <c r="DO1183" s="401" t="n">
        <v>114</v>
      </c>
      <c r="DP1183" s="401" t="n">
        <v>115</v>
      </c>
      <c r="DQ1183" s="401" t="n">
        <v>116</v>
      </c>
      <c r="DR1183" s="401" t="n">
        <v>117</v>
      </c>
      <c r="DS1183" s="401" t="n">
        <v>118</v>
      </c>
      <c r="DT1183" s="401" t="n">
        <v>119</v>
      </c>
      <c r="DU1183" s="401" t="n">
        <v>120</v>
      </c>
      <c r="DV1183" s="401" t="n">
        <v>121</v>
      </c>
      <c r="DW1183" s="401" t="n">
        <v>122</v>
      </c>
      <c r="DX1183" s="401" t="n">
        <v>123</v>
      </c>
      <c r="DY1183" s="401" t="n">
        <v>124</v>
      </c>
      <c r="DZ1183" s="401" t="n">
        <v>125</v>
      </c>
      <c r="EA1183" s="401" t="n">
        <v>126</v>
      </c>
      <c r="EB1183" s="401" t="n">
        <v>127</v>
      </c>
      <c r="EC1183" s="401" t="n">
        <v>128</v>
      </c>
      <c r="ED1183" s="401" t="n">
        <v>129</v>
      </c>
      <c r="EE1183" s="401" t="n">
        <v>130</v>
      </c>
      <c r="EF1183" s="401" t="n">
        <v>131</v>
      </c>
      <c r="EG1183" s="401" t="n">
        <v>132</v>
      </c>
      <c r="EH1183" s="401" t="n">
        <v>133</v>
      </c>
      <c r="EI1183" s="401" t="n">
        <v>134</v>
      </c>
      <c r="EJ1183" s="401" t="n">
        <v>135</v>
      </c>
      <c r="EK1183" s="401" t="n">
        <v>136</v>
      </c>
      <c r="EL1183" s="401" t="n">
        <v>137</v>
      </c>
      <c r="EM1183" s="401" t="n">
        <v>138</v>
      </c>
      <c r="EN1183" s="401" t="n">
        <v>139</v>
      </c>
      <c r="EO1183" s="401" t="n">
        <v>140</v>
      </c>
      <c r="EP1183" s="401" t="n">
        <v>141</v>
      </c>
      <c r="EQ1183" s="401" t="n">
        <v>142</v>
      </c>
      <c r="ER1183" s="401" t="n">
        <v>143</v>
      </c>
      <c r="ES1183" s="401" t="n">
        <v>144</v>
      </c>
      <c r="ET1183" s="401" t="n">
        <v>145</v>
      </c>
      <c r="EU1183" s="401" t="n">
        <v>146</v>
      </c>
      <c r="EV1183" s="401" t="n">
        <v>147</v>
      </c>
      <c r="EW1183" s="401" t="n">
        <v>148</v>
      </c>
      <c r="EX1183" s="401" t="n">
        <v>149</v>
      </c>
      <c r="EY1183" s="401" t="n">
        <v>150</v>
      </c>
      <c r="EZ1183" s="401" t="n">
        <v>151</v>
      </c>
      <c r="FA1183" s="401" t="n">
        <v>152</v>
      </c>
      <c r="FB1183" s="401" t="n">
        <v>153</v>
      </c>
      <c r="FC1183" s="401" t="n">
        <v>154</v>
      </c>
      <c r="FD1183" s="401" t="n">
        <v>155</v>
      </c>
      <c r="FE1183" s="401" t="n">
        <v>156</v>
      </c>
      <c r="FF1183" s="401" t="n">
        <v>157</v>
      </c>
      <c r="FG1183" s="401" t="n">
        <v>158</v>
      </c>
      <c r="FH1183" s="401" t="n">
        <v>159</v>
      </c>
      <c r="FI1183" s="401" t="n">
        <v>160</v>
      </c>
      <c r="FJ1183" s="401" t="n">
        <v>161</v>
      </c>
      <c r="FK1183" s="401" t="n">
        <v>162</v>
      </c>
      <c r="FL1183" s="401" t="n">
        <v>163</v>
      </c>
      <c r="FM1183" s="401" t="n">
        <v>164</v>
      </c>
      <c r="FN1183" s="401" t="n">
        <v>165</v>
      </c>
      <c r="FO1183" s="401" t="n">
        <v>166</v>
      </c>
      <c r="FP1183" s="401" t="n">
        <v>167</v>
      </c>
      <c r="FQ1183" s="401" t="n">
        <v>168</v>
      </c>
      <c r="FR1183" s="401" t="n">
        <v>169</v>
      </c>
      <c r="FS1183" s="401" t="n">
        <v>170</v>
      </c>
      <c r="FT1183" s="401" t="n">
        <v>171</v>
      </c>
      <c r="FU1183" s="401" t="n">
        <v>172</v>
      </c>
      <c r="FV1183" s="401" t="n">
        <v>173</v>
      </c>
      <c r="FW1183" s="401" t="n">
        <v>174</v>
      </c>
      <c r="FX1183" s="401" t="n">
        <v>175</v>
      </c>
      <c r="FY1183" s="401" t="n">
        <v>176</v>
      </c>
      <c r="FZ1183" s="401" t="n">
        <v>177</v>
      </c>
      <c r="GA1183" s="401" t="n">
        <v>178</v>
      </c>
      <c r="GB1183" s="401" t="n">
        <v>179</v>
      </c>
      <c r="GC1183" s="401" t="n">
        <v>180</v>
      </c>
      <c r="GD1183" s="401" t="n">
        <v>181</v>
      </c>
      <c r="GE1183" s="401" t="n">
        <v>182</v>
      </c>
      <c r="GF1183" s="401" t="n">
        <v>183</v>
      </c>
      <c r="GG1183" s="401" t="n">
        <v>184</v>
      </c>
      <c r="GH1183" s="401" t="n">
        <v>185</v>
      </c>
      <c r="GI1183" s="401" t="n">
        <v>186</v>
      </c>
      <c r="GJ1183" s="401" t="n">
        <v>187</v>
      </c>
      <c r="GK1183" s="401" t="n">
        <v>188</v>
      </c>
      <c r="GL1183" s="401" t="n">
        <v>189</v>
      </c>
      <c r="GM1183" s="401" t="n">
        <v>190</v>
      </c>
      <c r="GN1183" s="401" t="n">
        <v>191</v>
      </c>
      <c r="GO1183" s="401" t="n">
        <v>192</v>
      </c>
      <c r="GP1183" s="401" t="n">
        <v>193</v>
      </c>
      <c r="GQ1183" s="401" t="n">
        <v>194</v>
      </c>
      <c r="GR1183" s="401" t="n">
        <v>195</v>
      </c>
      <c r="GS1183" s="401" t="n">
        <v>196</v>
      </c>
      <c r="GT1183" s="401" t="n">
        <v>197</v>
      </c>
      <c r="GU1183" s="401" t="n">
        <v>198</v>
      </c>
      <c r="GV1183" s="401" t="n">
        <v>199</v>
      </c>
      <c r="GW1183" s="401" t="n">
        <v>200</v>
      </c>
      <c r="GX1183" s="401" t="n">
        <v>201</v>
      </c>
      <c r="GY1183" s="401" t="n">
        <v>202</v>
      </c>
      <c r="GZ1183" s="401" t="n">
        <v>203</v>
      </c>
      <c r="HA1183" s="401" t="n">
        <v>204</v>
      </c>
      <c r="HB1183" s="401" t="n">
        <v>205</v>
      </c>
      <c r="HC1183" s="401" t="n">
        <v>206</v>
      </c>
      <c r="HD1183" s="401" t="n">
        <v>207</v>
      </c>
      <c r="HE1183" s="401" t="n">
        <v>208</v>
      </c>
      <c r="HF1183" s="401" t="n">
        <v>209</v>
      </c>
      <c r="HG1183" s="401" t="n">
        <v>210</v>
      </c>
      <c r="HH1183" s="401" t="n">
        <v>211</v>
      </c>
      <c r="HI1183" s="401" t="n">
        <v>212</v>
      </c>
      <c r="HJ1183" s="401" t="n">
        <v>213</v>
      </c>
      <c r="HK1183" s="401" t="n">
        <v>214</v>
      </c>
      <c r="HL1183" s="401" t="n">
        <v>215</v>
      </c>
      <c r="HM1183" s="401" t="n">
        <v>216</v>
      </c>
      <c r="HN1183" s="401" t="n">
        <v>217</v>
      </c>
      <c r="HO1183" s="401" t="n">
        <v>218</v>
      </c>
      <c r="HP1183" s="401" t="n">
        <v>219</v>
      </c>
      <c r="HQ1183" s="401" t="n">
        <v>220</v>
      </c>
      <c r="HR1183" s="401" t="n">
        <v>221</v>
      </c>
      <c r="HS1183" s="401" t="n">
        <v>222</v>
      </c>
      <c r="HT1183" s="401" t="n">
        <v>223</v>
      </c>
      <c r="HU1183" s="401" t="n">
        <v>224</v>
      </c>
      <c r="HV1183" s="401" t="n">
        <v>225</v>
      </c>
      <c r="HW1183" s="401" t="n">
        <v>226</v>
      </c>
      <c r="HX1183" s="401" t="n">
        <v>227</v>
      </c>
      <c r="HY1183" s="401" t="n">
        <v>228</v>
      </c>
      <c r="HZ1183" s="401" t="n">
        <v>229</v>
      </c>
      <c r="IA1183" s="401" t="n">
        <v>230</v>
      </c>
      <c r="IB1183" s="401" t="n">
        <v>231</v>
      </c>
      <c r="IC1183" s="401" t="n">
        <v>232</v>
      </c>
      <c r="ID1183" s="401" t="n">
        <v>233</v>
      </c>
      <c r="IE1183" s="401" t="n">
        <v>234</v>
      </c>
      <c r="IF1183" s="401" t="n">
        <v>235</v>
      </c>
      <c r="IG1183" s="401" t="n">
        <v>236</v>
      </c>
      <c r="IH1183" s="401" t="n">
        <v>237</v>
      </c>
      <c r="II1183" s="401" t="n">
        <v>238</v>
      </c>
      <c r="IJ1183" s="401" t="n">
        <v>239</v>
      </c>
    </row>
    <row r="1184" customFormat="false" ht="12.75" hidden="false" customHeight="false" outlineLevel="0" collapsed="false">
      <c r="E1184" s="444" t="s">
        <v>225</v>
      </c>
      <c r="F1184" s="401" t="n">
        <v>114</v>
      </c>
      <c r="G1184" s="401" t="n">
        <v>70</v>
      </c>
      <c r="H1184" s="401" t="n">
        <v>201</v>
      </c>
      <c r="I1184" s="401" t="n">
        <v>233</v>
      </c>
      <c r="J1184" s="401" t="n">
        <v>161</v>
      </c>
      <c r="K1184" s="401" t="n">
        <v>125</v>
      </c>
      <c r="L1184" s="401" t="n">
        <v>46</v>
      </c>
      <c r="M1184" s="401" t="n">
        <v>131</v>
      </c>
      <c r="N1184" s="401" t="n">
        <v>188</v>
      </c>
      <c r="O1184" s="401" t="n">
        <v>141</v>
      </c>
      <c r="P1184" s="401" t="n">
        <v>144</v>
      </c>
      <c r="Q1184" s="401" t="n">
        <v>18</v>
      </c>
      <c r="R1184" s="401" t="n">
        <v>61</v>
      </c>
      <c r="S1184" s="401" t="n">
        <v>55</v>
      </c>
      <c r="T1184" s="401" t="n">
        <v>172</v>
      </c>
      <c r="U1184" s="401" t="n">
        <v>143</v>
      </c>
      <c r="V1184" s="401" t="n">
        <v>108</v>
      </c>
      <c r="W1184" s="401" t="n">
        <v>181</v>
      </c>
      <c r="X1184" s="401" t="n">
        <v>157</v>
      </c>
      <c r="Y1184" s="401" t="n">
        <v>123</v>
      </c>
      <c r="Z1184" s="401" t="n">
        <v>118</v>
      </c>
      <c r="AA1184" s="401" t="n">
        <v>54</v>
      </c>
      <c r="AB1184" s="401" t="n">
        <v>235</v>
      </c>
      <c r="AC1184" s="401" t="n">
        <v>178</v>
      </c>
      <c r="AD1184" s="401" t="n">
        <v>153</v>
      </c>
      <c r="AE1184" s="401" t="n">
        <v>160</v>
      </c>
      <c r="AF1184" s="401" t="n">
        <v>164</v>
      </c>
      <c r="AG1184" s="401" t="n">
        <v>4</v>
      </c>
      <c r="AH1184" s="401" t="n">
        <v>168</v>
      </c>
      <c r="AI1184" s="401" t="n">
        <v>7</v>
      </c>
      <c r="AJ1184" s="401" t="n">
        <v>2</v>
      </c>
      <c r="AK1184" s="401" t="n">
        <v>44</v>
      </c>
      <c r="AL1184" s="401" t="n">
        <v>122</v>
      </c>
      <c r="AM1184" s="401" t="n">
        <v>117</v>
      </c>
      <c r="AN1184" s="401" t="n">
        <v>239</v>
      </c>
      <c r="AO1184" s="401" t="n">
        <v>50</v>
      </c>
      <c r="AP1184" s="401" t="n">
        <v>215</v>
      </c>
      <c r="AQ1184" s="401" t="n">
        <v>25</v>
      </c>
      <c r="AR1184" s="401" t="n">
        <v>35</v>
      </c>
      <c r="AS1184" s="401" t="n">
        <v>151</v>
      </c>
      <c r="AT1184" s="401" t="n">
        <v>218</v>
      </c>
      <c r="AU1184" s="401" t="n">
        <v>193</v>
      </c>
      <c r="AV1184" s="401" t="n">
        <v>112</v>
      </c>
      <c r="AW1184" s="401" t="n">
        <v>167</v>
      </c>
      <c r="AX1184" s="401" t="n">
        <v>142</v>
      </c>
      <c r="AY1184" s="401" t="n">
        <v>228</v>
      </c>
      <c r="AZ1184" s="401" t="n">
        <v>59</v>
      </c>
      <c r="BA1184" s="401" t="n">
        <v>195</v>
      </c>
      <c r="BB1184" s="401" t="n">
        <v>148</v>
      </c>
      <c r="BC1184" s="401" t="n">
        <v>236</v>
      </c>
      <c r="BD1184" s="401" t="n">
        <v>220</v>
      </c>
      <c r="BE1184" s="401" t="n">
        <v>9</v>
      </c>
      <c r="BF1184" s="401" t="n">
        <v>140</v>
      </c>
      <c r="BG1184" s="401" t="n">
        <v>87</v>
      </c>
      <c r="BH1184" s="401" t="n">
        <v>237</v>
      </c>
      <c r="BI1184" s="401" t="n">
        <v>210</v>
      </c>
      <c r="BJ1184" s="401" t="n">
        <v>88</v>
      </c>
      <c r="BK1184" s="401" t="n">
        <v>162</v>
      </c>
      <c r="BL1184" s="401" t="n">
        <v>147</v>
      </c>
      <c r="BM1184" s="401" t="n">
        <v>1</v>
      </c>
      <c r="BN1184" s="401" t="n">
        <v>214</v>
      </c>
      <c r="BO1184" s="401" t="n">
        <v>105</v>
      </c>
      <c r="BP1184" s="401" t="n">
        <v>176</v>
      </c>
      <c r="BQ1184" s="401" t="n">
        <v>12</v>
      </c>
      <c r="BR1184" s="401" t="n">
        <v>92</v>
      </c>
      <c r="BS1184" s="401" t="n">
        <v>107</v>
      </c>
      <c r="BT1184" s="401" t="n">
        <v>14</v>
      </c>
      <c r="BU1184" s="401" t="n">
        <v>209</v>
      </c>
      <c r="BV1184" s="401" t="n">
        <v>37</v>
      </c>
      <c r="BW1184" s="401" t="n">
        <v>216</v>
      </c>
      <c r="BX1184" s="401" t="n">
        <v>43</v>
      </c>
      <c r="BY1184" s="401" t="n">
        <v>135</v>
      </c>
      <c r="BZ1184" s="401" t="n">
        <v>77</v>
      </c>
      <c r="CA1184" s="401" t="n">
        <v>208</v>
      </c>
      <c r="CB1184" s="401" t="n">
        <v>24</v>
      </c>
      <c r="CC1184" s="401" t="n">
        <v>28</v>
      </c>
      <c r="CD1184" s="401" t="n">
        <v>13</v>
      </c>
      <c r="CE1184" s="401" t="n">
        <v>145</v>
      </c>
      <c r="CF1184" s="401" t="n">
        <v>51</v>
      </c>
      <c r="CG1184" s="401" t="n">
        <v>211</v>
      </c>
      <c r="CH1184" s="401" t="n">
        <v>67</v>
      </c>
      <c r="CI1184" s="401" t="n">
        <v>130</v>
      </c>
      <c r="CJ1184" s="401" t="n">
        <v>110</v>
      </c>
      <c r="CK1184" s="401" t="n">
        <v>222</v>
      </c>
      <c r="CL1184" s="401" t="n">
        <v>74</v>
      </c>
      <c r="CM1184" s="401" t="n">
        <v>159</v>
      </c>
      <c r="CN1184" s="401" t="n">
        <v>225</v>
      </c>
      <c r="CO1184" s="401" t="n">
        <v>132</v>
      </c>
      <c r="CP1184" s="401" t="n">
        <v>101</v>
      </c>
      <c r="CQ1184" s="401" t="n">
        <v>3</v>
      </c>
      <c r="CR1184" s="401" t="n">
        <v>119</v>
      </c>
      <c r="CS1184" s="401" t="n">
        <v>63</v>
      </c>
      <c r="CT1184" s="401" t="n">
        <v>219</v>
      </c>
      <c r="CU1184" s="401" t="n">
        <v>57</v>
      </c>
      <c r="CV1184" s="401" t="n">
        <v>129</v>
      </c>
      <c r="CW1184" s="401" t="n">
        <v>120</v>
      </c>
      <c r="CX1184" s="401" t="n">
        <v>115</v>
      </c>
      <c r="CY1184" s="401" t="n">
        <v>202</v>
      </c>
      <c r="CZ1184" s="401" t="n">
        <v>230</v>
      </c>
      <c r="DA1184" s="401" t="n">
        <v>99</v>
      </c>
      <c r="DB1184" s="401" t="n">
        <v>152</v>
      </c>
      <c r="DC1184" s="401" t="n">
        <v>56</v>
      </c>
      <c r="DD1184" s="401" t="n">
        <v>26</v>
      </c>
      <c r="DE1184" s="401" t="n">
        <v>238</v>
      </c>
      <c r="DF1184" s="401" t="n">
        <v>156</v>
      </c>
      <c r="DG1184" s="401" t="n">
        <v>165</v>
      </c>
      <c r="DH1184" s="401" t="n">
        <v>116</v>
      </c>
      <c r="DI1184" s="401" t="n">
        <v>174</v>
      </c>
      <c r="DJ1184" s="401" t="n">
        <v>71</v>
      </c>
      <c r="DK1184" s="401" t="n">
        <v>16</v>
      </c>
      <c r="DL1184" s="401" t="n">
        <v>32</v>
      </c>
      <c r="DM1184" s="401" t="n">
        <v>134</v>
      </c>
      <c r="DN1184" s="401" t="n">
        <v>169</v>
      </c>
      <c r="DO1184" s="401" t="n">
        <v>91</v>
      </c>
      <c r="DP1184" s="401" t="n">
        <v>198</v>
      </c>
      <c r="DQ1184" s="401" t="n">
        <v>185</v>
      </c>
      <c r="DR1184" s="401" t="n">
        <v>111</v>
      </c>
      <c r="DS1184" s="401" t="n">
        <v>69</v>
      </c>
      <c r="DT1184" s="401" t="n">
        <v>158</v>
      </c>
      <c r="DU1184" s="401" t="n">
        <v>192</v>
      </c>
      <c r="DV1184" s="401" t="n">
        <v>73</v>
      </c>
      <c r="DW1184" s="401" t="n">
        <v>136</v>
      </c>
      <c r="DX1184" s="401" t="n">
        <v>180</v>
      </c>
      <c r="DY1184" s="401" t="n">
        <v>20</v>
      </c>
      <c r="DZ1184" s="401" t="n">
        <v>8</v>
      </c>
      <c r="EA1184" s="401" t="n">
        <v>103</v>
      </c>
      <c r="EB1184" s="401" t="n">
        <v>75</v>
      </c>
      <c r="EC1184" s="401" t="n">
        <v>39</v>
      </c>
      <c r="ED1184" s="401" t="n">
        <v>138</v>
      </c>
      <c r="EE1184" s="401" t="n">
        <v>207</v>
      </c>
      <c r="EF1184" s="401" t="n">
        <v>33</v>
      </c>
      <c r="EG1184" s="401" t="n">
        <v>226</v>
      </c>
      <c r="EH1184" s="401" t="n">
        <v>109</v>
      </c>
      <c r="EI1184" s="401" t="n">
        <v>221</v>
      </c>
      <c r="EJ1184" s="401" t="n">
        <v>66</v>
      </c>
      <c r="EK1184" s="401" t="n">
        <v>94</v>
      </c>
      <c r="EL1184" s="401" t="n">
        <v>224</v>
      </c>
      <c r="EM1184" s="401" t="n">
        <v>200</v>
      </c>
      <c r="EN1184" s="401" t="n">
        <v>137</v>
      </c>
      <c r="EO1184" s="401" t="n">
        <v>121</v>
      </c>
      <c r="EP1184" s="401" t="n">
        <v>184</v>
      </c>
      <c r="EQ1184" s="401" t="n">
        <v>98</v>
      </c>
      <c r="ER1184" s="401" t="n">
        <v>189</v>
      </c>
      <c r="ES1184" s="401" t="n">
        <v>203</v>
      </c>
      <c r="ET1184" s="401" t="n">
        <v>78</v>
      </c>
      <c r="EU1184" s="401" t="n">
        <v>149</v>
      </c>
      <c r="EV1184" s="401" t="n">
        <v>104</v>
      </c>
      <c r="EW1184" s="401" t="n">
        <v>127</v>
      </c>
      <c r="EX1184" s="401" t="n">
        <v>62</v>
      </c>
      <c r="EY1184" s="401" t="n">
        <v>11</v>
      </c>
      <c r="EZ1184" s="401" t="n">
        <v>40</v>
      </c>
      <c r="FA1184" s="401" t="n">
        <v>204</v>
      </c>
      <c r="FB1184" s="401" t="n">
        <v>22</v>
      </c>
      <c r="FC1184" s="401" t="n">
        <v>100</v>
      </c>
      <c r="FD1184" s="401" t="n">
        <v>177</v>
      </c>
      <c r="FE1184" s="401" t="n">
        <v>182</v>
      </c>
      <c r="FF1184" s="401" t="n">
        <v>6</v>
      </c>
      <c r="FG1184" s="401" t="n">
        <v>81</v>
      </c>
      <c r="FH1184" s="401" t="n">
        <v>206</v>
      </c>
      <c r="FI1184" s="401" t="n">
        <v>227</v>
      </c>
      <c r="FJ1184" s="401" t="n">
        <v>155</v>
      </c>
      <c r="FK1184" s="401" t="n">
        <v>150</v>
      </c>
      <c r="FL1184" s="401" t="n">
        <v>21</v>
      </c>
      <c r="FM1184" s="401" t="n">
        <v>48</v>
      </c>
      <c r="FN1184" s="401" t="n">
        <v>231</v>
      </c>
      <c r="FO1184" s="401" t="n">
        <v>23</v>
      </c>
      <c r="FP1184" s="401" t="n">
        <v>139</v>
      </c>
      <c r="FQ1184" s="401" t="n">
        <v>84</v>
      </c>
      <c r="FR1184" s="401" t="n">
        <v>171</v>
      </c>
      <c r="FS1184" s="401" t="n">
        <v>186</v>
      </c>
      <c r="FT1184" s="401" t="n">
        <v>15</v>
      </c>
      <c r="FU1184" s="401" t="n">
        <v>194</v>
      </c>
      <c r="FV1184" s="401" t="n">
        <v>234</v>
      </c>
      <c r="FW1184" s="401" t="n">
        <v>126</v>
      </c>
      <c r="FX1184" s="401" t="n">
        <v>213</v>
      </c>
      <c r="FY1184" s="401" t="n">
        <v>89</v>
      </c>
      <c r="FZ1184" s="401" t="n">
        <v>83</v>
      </c>
      <c r="GA1184" s="401" t="n">
        <v>27</v>
      </c>
      <c r="GB1184" s="401" t="n">
        <v>128</v>
      </c>
      <c r="GC1184" s="401" t="n">
        <v>179</v>
      </c>
      <c r="GD1184" s="401" t="n">
        <v>133</v>
      </c>
      <c r="GE1184" s="401" t="n">
        <v>45</v>
      </c>
      <c r="GF1184" s="401" t="n">
        <v>76</v>
      </c>
      <c r="GG1184" s="401" t="n">
        <v>96</v>
      </c>
      <c r="GH1184" s="401" t="n">
        <v>197</v>
      </c>
      <c r="GI1184" s="401" t="n">
        <v>223</v>
      </c>
      <c r="GJ1184" s="401" t="n">
        <v>183</v>
      </c>
      <c r="GK1184" s="401" t="n">
        <v>65</v>
      </c>
      <c r="GL1184" s="401" t="n">
        <v>85</v>
      </c>
      <c r="GM1184" s="401" t="n">
        <v>31</v>
      </c>
      <c r="GN1184" s="401" t="n">
        <v>175</v>
      </c>
      <c r="GO1184" s="401" t="n">
        <v>170</v>
      </c>
      <c r="GP1184" s="401" t="n">
        <v>191</v>
      </c>
      <c r="GQ1184" s="401" t="n">
        <v>232</v>
      </c>
      <c r="GR1184" s="401" t="n">
        <v>196</v>
      </c>
      <c r="GS1184" s="401" t="n">
        <v>199</v>
      </c>
      <c r="GT1184" s="401" t="n">
        <v>79</v>
      </c>
      <c r="GU1184" s="401" t="n">
        <v>34</v>
      </c>
      <c r="GV1184" s="401" t="n">
        <v>17</v>
      </c>
      <c r="GW1184" s="401" t="n">
        <v>47</v>
      </c>
      <c r="GX1184" s="401" t="n">
        <v>58</v>
      </c>
      <c r="GY1184" s="401" t="n">
        <v>36</v>
      </c>
      <c r="GZ1184" s="401" t="n">
        <v>205</v>
      </c>
      <c r="HA1184" s="401" t="n">
        <v>52</v>
      </c>
      <c r="HB1184" s="401" t="n">
        <v>163</v>
      </c>
      <c r="HC1184" s="401" t="n">
        <v>82</v>
      </c>
      <c r="HD1184" s="401" t="n">
        <v>38</v>
      </c>
      <c r="HE1184" s="401" t="n">
        <v>72</v>
      </c>
      <c r="HF1184" s="401" t="n">
        <v>102</v>
      </c>
      <c r="HG1184" s="401" t="n">
        <v>64</v>
      </c>
      <c r="HH1184" s="401" t="n">
        <v>29</v>
      </c>
      <c r="HI1184" s="401" t="n">
        <v>173</v>
      </c>
      <c r="HJ1184" s="401" t="n">
        <v>154</v>
      </c>
      <c r="HK1184" s="401" t="n">
        <v>42</v>
      </c>
      <c r="HL1184" s="401" t="n">
        <v>217</v>
      </c>
      <c r="HM1184" s="401" t="n">
        <v>187</v>
      </c>
      <c r="HN1184" s="401" t="n">
        <v>146</v>
      </c>
      <c r="HO1184" s="401" t="n">
        <v>106</v>
      </c>
      <c r="HP1184" s="401" t="n">
        <v>60</v>
      </c>
      <c r="HQ1184" s="401" t="n">
        <v>93</v>
      </c>
      <c r="HR1184" s="401" t="n">
        <v>5</v>
      </c>
      <c r="HS1184" s="401" t="n">
        <v>53</v>
      </c>
      <c r="HT1184" s="401" t="n">
        <v>124</v>
      </c>
      <c r="HU1184" s="401" t="n">
        <v>68</v>
      </c>
      <c r="HV1184" s="401" t="n">
        <v>41</v>
      </c>
      <c r="HW1184" s="401" t="n">
        <v>113</v>
      </c>
      <c r="HX1184" s="401" t="n">
        <v>190</v>
      </c>
      <c r="HY1184" s="401" t="n">
        <v>86</v>
      </c>
      <c r="HZ1184" s="401" t="n">
        <v>97</v>
      </c>
      <c r="IA1184" s="401" t="n">
        <v>212</v>
      </c>
      <c r="IB1184" s="401" t="n">
        <v>19</v>
      </c>
      <c r="IC1184" s="401" t="n">
        <v>10</v>
      </c>
      <c r="ID1184" s="401" t="n">
        <v>80</v>
      </c>
      <c r="IE1184" s="401" t="n">
        <v>90</v>
      </c>
      <c r="IF1184" s="401" t="n">
        <v>49</v>
      </c>
      <c r="IG1184" s="401" t="n">
        <v>30</v>
      </c>
      <c r="IH1184" s="401" t="n">
        <v>229</v>
      </c>
      <c r="II1184" s="401" t="n">
        <v>166</v>
      </c>
      <c r="IJ1184" s="401" t="n">
        <v>95</v>
      </c>
    </row>
    <row r="1185" customFormat="false" ht="12.75" hidden="false" customHeight="false" outlineLevel="0" collapsed="false">
      <c r="E1185" s="444" t="s">
        <v>227</v>
      </c>
      <c r="F1185" s="401" t="n">
        <v>225</v>
      </c>
      <c r="G1185" s="401" t="n">
        <v>39</v>
      </c>
      <c r="H1185" s="401" t="n">
        <v>237</v>
      </c>
      <c r="I1185" s="401" t="n">
        <v>228</v>
      </c>
      <c r="J1185" s="401" t="n">
        <v>111</v>
      </c>
      <c r="K1185" s="401" t="n">
        <v>115</v>
      </c>
      <c r="L1185" s="401" t="n">
        <v>40</v>
      </c>
      <c r="M1185" s="401" t="n">
        <v>42</v>
      </c>
      <c r="N1185" s="401" t="n">
        <v>108</v>
      </c>
      <c r="O1185" s="401" t="n">
        <v>206</v>
      </c>
      <c r="P1185" s="401" t="n">
        <v>100</v>
      </c>
      <c r="Q1185" s="401" t="n">
        <v>69</v>
      </c>
      <c r="R1185" s="401" t="n">
        <v>101</v>
      </c>
      <c r="S1185" s="401" t="n">
        <v>56</v>
      </c>
      <c r="T1185" s="401" t="n">
        <v>72</v>
      </c>
      <c r="U1185" s="401" t="n">
        <v>20</v>
      </c>
      <c r="V1185" s="401" t="n">
        <v>156</v>
      </c>
      <c r="W1185" s="401" t="n">
        <v>12</v>
      </c>
      <c r="X1185" s="401" t="n">
        <v>155</v>
      </c>
      <c r="Y1185" s="401" t="n">
        <v>71</v>
      </c>
      <c r="Z1185" s="401" t="n">
        <v>49</v>
      </c>
      <c r="AA1185" s="401" t="n">
        <v>234</v>
      </c>
      <c r="AB1185" s="401" t="n">
        <v>160</v>
      </c>
      <c r="AC1185" s="401" t="n">
        <v>31</v>
      </c>
      <c r="AD1185" s="401" t="n">
        <v>87</v>
      </c>
      <c r="AE1185" s="401" t="n">
        <v>142</v>
      </c>
      <c r="AF1185" s="401" t="n">
        <v>25</v>
      </c>
      <c r="AG1185" s="401" t="n">
        <v>212</v>
      </c>
      <c r="AH1185" s="401" t="n">
        <v>43</v>
      </c>
      <c r="AI1185" s="401" t="n">
        <v>182</v>
      </c>
      <c r="AJ1185" s="401" t="n">
        <v>207</v>
      </c>
      <c r="AK1185" s="401" t="n">
        <v>145</v>
      </c>
      <c r="AL1185" s="401" t="n">
        <v>19</v>
      </c>
      <c r="AM1185" s="401" t="n">
        <v>217</v>
      </c>
      <c r="AN1185" s="401" t="n">
        <v>58</v>
      </c>
      <c r="AO1185" s="401" t="n">
        <v>178</v>
      </c>
      <c r="AP1185" s="401" t="n">
        <v>78</v>
      </c>
      <c r="AQ1185" s="401" t="n">
        <v>66</v>
      </c>
      <c r="AR1185" s="401" t="n">
        <v>11</v>
      </c>
      <c r="AS1185" s="401" t="n">
        <v>63</v>
      </c>
      <c r="AT1185" s="401" t="n">
        <v>174</v>
      </c>
      <c r="AU1185" s="401" t="n">
        <v>109</v>
      </c>
      <c r="AV1185" s="401" t="n">
        <v>130</v>
      </c>
      <c r="AW1185" s="401" t="n">
        <v>216</v>
      </c>
      <c r="AX1185" s="401" t="n">
        <v>21</v>
      </c>
      <c r="AY1185" s="401" t="n">
        <v>117</v>
      </c>
      <c r="AZ1185" s="401" t="n">
        <v>128</v>
      </c>
      <c r="BA1185" s="401" t="n">
        <v>186</v>
      </c>
      <c r="BB1185" s="401" t="n">
        <v>211</v>
      </c>
      <c r="BC1185" s="401" t="n">
        <v>62</v>
      </c>
      <c r="BD1185" s="401" t="n">
        <v>215</v>
      </c>
      <c r="BE1185" s="401" t="n">
        <v>203</v>
      </c>
      <c r="BF1185" s="401" t="n">
        <v>177</v>
      </c>
      <c r="BG1185" s="401" t="n">
        <v>28</v>
      </c>
      <c r="BH1185" s="401" t="n">
        <v>103</v>
      </c>
      <c r="BI1185" s="401" t="n">
        <v>129</v>
      </c>
      <c r="BJ1185" s="401" t="n">
        <v>4</v>
      </c>
      <c r="BK1185" s="401" t="n">
        <v>171</v>
      </c>
      <c r="BL1185" s="401" t="n">
        <v>77</v>
      </c>
      <c r="BM1185" s="401" t="n">
        <v>166</v>
      </c>
      <c r="BN1185" s="401" t="n">
        <v>239</v>
      </c>
      <c r="BO1185" s="401" t="n">
        <v>189</v>
      </c>
      <c r="BP1185" s="401" t="n">
        <v>10</v>
      </c>
      <c r="BQ1185" s="401" t="n">
        <v>73</v>
      </c>
      <c r="BR1185" s="401" t="n">
        <v>96</v>
      </c>
      <c r="BS1185" s="401" t="n">
        <v>24</v>
      </c>
      <c r="BT1185" s="401" t="n">
        <v>219</v>
      </c>
      <c r="BU1185" s="401" t="n">
        <v>45</v>
      </c>
      <c r="BV1185" s="401" t="n">
        <v>165</v>
      </c>
      <c r="BW1185" s="401" t="n">
        <v>183</v>
      </c>
      <c r="BX1185" s="401" t="n">
        <v>79</v>
      </c>
      <c r="BY1185" s="401" t="n">
        <v>154</v>
      </c>
      <c r="BZ1185" s="401" t="n">
        <v>97</v>
      </c>
      <c r="CA1185" s="401" t="n">
        <v>46</v>
      </c>
      <c r="CB1185" s="401" t="n">
        <v>83</v>
      </c>
      <c r="CC1185" s="401" t="n">
        <v>35</v>
      </c>
      <c r="CD1185" s="401" t="n">
        <v>209</v>
      </c>
      <c r="CE1185" s="401" t="n">
        <v>139</v>
      </c>
      <c r="CF1185" s="401" t="n">
        <v>125</v>
      </c>
      <c r="CG1185" s="401" t="n">
        <v>191</v>
      </c>
      <c r="CH1185" s="401" t="n">
        <v>60</v>
      </c>
      <c r="CI1185" s="401" t="n">
        <v>3</v>
      </c>
      <c r="CJ1185" s="401" t="n">
        <v>7</v>
      </c>
      <c r="CK1185" s="401" t="n">
        <v>23</v>
      </c>
      <c r="CL1185" s="401" t="n">
        <v>27</v>
      </c>
      <c r="CM1185" s="401" t="n">
        <v>213</v>
      </c>
      <c r="CN1185" s="401" t="n">
        <v>205</v>
      </c>
      <c r="CO1185" s="401" t="n">
        <v>232</v>
      </c>
      <c r="CP1185" s="401" t="n">
        <v>118</v>
      </c>
      <c r="CQ1185" s="401" t="n">
        <v>136</v>
      </c>
      <c r="CR1185" s="401" t="n">
        <v>104</v>
      </c>
      <c r="CS1185" s="401" t="n">
        <v>179</v>
      </c>
      <c r="CT1185" s="401" t="n">
        <v>17</v>
      </c>
      <c r="CU1185" s="401" t="n">
        <v>231</v>
      </c>
      <c r="CV1185" s="401" t="n">
        <v>29</v>
      </c>
      <c r="CW1185" s="401" t="n">
        <v>222</v>
      </c>
      <c r="CX1185" s="401" t="n">
        <v>50</v>
      </c>
      <c r="CY1185" s="401" t="n">
        <v>210</v>
      </c>
      <c r="CZ1185" s="401" t="n">
        <v>36</v>
      </c>
      <c r="DA1185" s="401" t="n">
        <v>193</v>
      </c>
      <c r="DB1185" s="401" t="n">
        <v>55</v>
      </c>
      <c r="DC1185" s="401" t="n">
        <v>199</v>
      </c>
      <c r="DD1185" s="401" t="n">
        <v>220</v>
      </c>
      <c r="DE1185" s="401" t="n">
        <v>105</v>
      </c>
      <c r="DF1185" s="401" t="n">
        <v>223</v>
      </c>
      <c r="DG1185" s="401" t="n">
        <v>65</v>
      </c>
      <c r="DH1185" s="401" t="n">
        <v>233</v>
      </c>
      <c r="DI1185" s="401" t="n">
        <v>190</v>
      </c>
      <c r="DJ1185" s="401" t="n">
        <v>2</v>
      </c>
      <c r="DK1185" s="401" t="n">
        <v>18</v>
      </c>
      <c r="DL1185" s="401" t="n">
        <v>84</v>
      </c>
      <c r="DM1185" s="401" t="n">
        <v>148</v>
      </c>
      <c r="DN1185" s="401" t="n">
        <v>134</v>
      </c>
      <c r="DO1185" s="401" t="n">
        <v>226</v>
      </c>
      <c r="DP1185" s="401" t="n">
        <v>119</v>
      </c>
      <c r="DQ1185" s="401" t="n">
        <v>147</v>
      </c>
      <c r="DR1185" s="401" t="n">
        <v>214</v>
      </c>
      <c r="DS1185" s="401" t="n">
        <v>151</v>
      </c>
      <c r="DT1185" s="401" t="n">
        <v>218</v>
      </c>
      <c r="DU1185" s="401" t="n">
        <v>9</v>
      </c>
      <c r="DV1185" s="401" t="n">
        <v>157</v>
      </c>
      <c r="DW1185" s="401" t="n">
        <v>235</v>
      </c>
      <c r="DX1185" s="401" t="n">
        <v>229</v>
      </c>
      <c r="DY1185" s="401" t="n">
        <v>33</v>
      </c>
      <c r="DZ1185" s="401" t="n">
        <v>201</v>
      </c>
      <c r="EA1185" s="401" t="n">
        <v>204</v>
      </c>
      <c r="EB1185" s="401" t="n">
        <v>198</v>
      </c>
      <c r="EC1185" s="401" t="n">
        <v>144</v>
      </c>
      <c r="ED1185" s="401" t="n">
        <v>112</v>
      </c>
      <c r="EE1185" s="401" t="n">
        <v>122</v>
      </c>
      <c r="EF1185" s="401" t="n">
        <v>90</v>
      </c>
      <c r="EG1185" s="401" t="n">
        <v>110</v>
      </c>
      <c r="EH1185" s="401" t="n">
        <v>170</v>
      </c>
      <c r="EI1185" s="401" t="n">
        <v>38</v>
      </c>
      <c r="EJ1185" s="401" t="n">
        <v>202</v>
      </c>
      <c r="EK1185" s="401" t="n">
        <v>168</v>
      </c>
      <c r="EL1185" s="401" t="n">
        <v>208</v>
      </c>
      <c r="EM1185" s="401" t="n">
        <v>92</v>
      </c>
      <c r="EN1185" s="401" t="n">
        <v>6</v>
      </c>
      <c r="EO1185" s="401" t="n">
        <v>133</v>
      </c>
      <c r="EP1185" s="401" t="n">
        <v>70</v>
      </c>
      <c r="EQ1185" s="401" t="n">
        <v>1</v>
      </c>
      <c r="ER1185" s="401" t="n">
        <v>224</v>
      </c>
      <c r="ES1185" s="401" t="n">
        <v>76</v>
      </c>
      <c r="ET1185" s="401" t="n">
        <v>131</v>
      </c>
      <c r="EU1185" s="401" t="n">
        <v>48</v>
      </c>
      <c r="EV1185" s="401" t="n">
        <v>123</v>
      </c>
      <c r="EW1185" s="401" t="n">
        <v>137</v>
      </c>
      <c r="EX1185" s="401" t="n">
        <v>67</v>
      </c>
      <c r="EY1185" s="401" t="n">
        <v>187</v>
      </c>
      <c r="EZ1185" s="401" t="n">
        <v>95</v>
      </c>
      <c r="FA1185" s="401" t="n">
        <v>124</v>
      </c>
      <c r="FB1185" s="401" t="n">
        <v>51</v>
      </c>
      <c r="FC1185" s="401" t="n">
        <v>143</v>
      </c>
      <c r="FD1185" s="401" t="n">
        <v>127</v>
      </c>
      <c r="FE1185" s="401" t="n">
        <v>169</v>
      </c>
      <c r="FF1185" s="401" t="n">
        <v>163</v>
      </c>
      <c r="FG1185" s="401" t="n">
        <v>120</v>
      </c>
      <c r="FH1185" s="401" t="n">
        <v>15</v>
      </c>
      <c r="FI1185" s="401" t="n">
        <v>173</v>
      </c>
      <c r="FJ1185" s="401" t="n">
        <v>230</v>
      </c>
      <c r="FK1185" s="401" t="n">
        <v>184</v>
      </c>
      <c r="FL1185" s="401" t="n">
        <v>150</v>
      </c>
      <c r="FM1185" s="401" t="n">
        <v>106</v>
      </c>
      <c r="FN1185" s="401" t="n">
        <v>132</v>
      </c>
      <c r="FO1185" s="401" t="n">
        <v>138</v>
      </c>
      <c r="FP1185" s="401" t="n">
        <v>41</v>
      </c>
      <c r="FQ1185" s="401" t="n">
        <v>197</v>
      </c>
      <c r="FR1185" s="401" t="n">
        <v>162</v>
      </c>
      <c r="FS1185" s="401" t="n">
        <v>32</v>
      </c>
      <c r="FT1185" s="401" t="n">
        <v>158</v>
      </c>
      <c r="FU1185" s="401" t="n">
        <v>126</v>
      </c>
      <c r="FV1185" s="401" t="n">
        <v>30</v>
      </c>
      <c r="FW1185" s="401" t="n">
        <v>86</v>
      </c>
      <c r="FX1185" s="401" t="n">
        <v>52</v>
      </c>
      <c r="FY1185" s="401" t="n">
        <v>192</v>
      </c>
      <c r="FZ1185" s="401" t="n">
        <v>188</v>
      </c>
      <c r="GA1185" s="401" t="n">
        <v>16</v>
      </c>
      <c r="GB1185" s="401" t="n">
        <v>107</v>
      </c>
      <c r="GC1185" s="401" t="n">
        <v>181</v>
      </c>
      <c r="GD1185" s="401" t="n">
        <v>37</v>
      </c>
      <c r="GE1185" s="401" t="n">
        <v>200</v>
      </c>
      <c r="GF1185" s="401" t="n">
        <v>57</v>
      </c>
      <c r="GG1185" s="401" t="n">
        <v>22</v>
      </c>
      <c r="GH1185" s="401" t="n">
        <v>114</v>
      </c>
      <c r="GI1185" s="401" t="n">
        <v>14</v>
      </c>
      <c r="GJ1185" s="401" t="n">
        <v>140</v>
      </c>
      <c r="GK1185" s="401" t="n">
        <v>221</v>
      </c>
      <c r="GL1185" s="401" t="n">
        <v>116</v>
      </c>
      <c r="GM1185" s="401" t="n">
        <v>102</v>
      </c>
      <c r="GN1185" s="401" t="n">
        <v>167</v>
      </c>
      <c r="GO1185" s="401" t="n">
        <v>196</v>
      </c>
      <c r="GP1185" s="401" t="n">
        <v>47</v>
      </c>
      <c r="GQ1185" s="401" t="n">
        <v>26</v>
      </c>
      <c r="GR1185" s="401" t="n">
        <v>146</v>
      </c>
      <c r="GS1185" s="401" t="n">
        <v>8</v>
      </c>
      <c r="GT1185" s="401" t="n">
        <v>68</v>
      </c>
      <c r="GU1185" s="401" t="n">
        <v>54</v>
      </c>
      <c r="GV1185" s="401" t="n">
        <v>172</v>
      </c>
      <c r="GW1185" s="401" t="n">
        <v>94</v>
      </c>
      <c r="GX1185" s="401" t="n">
        <v>238</v>
      </c>
      <c r="GY1185" s="401" t="n">
        <v>85</v>
      </c>
      <c r="GZ1185" s="401" t="n">
        <v>141</v>
      </c>
      <c r="HA1185" s="401" t="n">
        <v>98</v>
      </c>
      <c r="HB1185" s="401" t="n">
        <v>176</v>
      </c>
      <c r="HC1185" s="401" t="n">
        <v>44</v>
      </c>
      <c r="HD1185" s="401" t="n">
        <v>180</v>
      </c>
      <c r="HE1185" s="401" t="n">
        <v>164</v>
      </c>
      <c r="HF1185" s="401" t="n">
        <v>61</v>
      </c>
      <c r="HG1185" s="401" t="n">
        <v>89</v>
      </c>
      <c r="HH1185" s="401" t="n">
        <v>75</v>
      </c>
      <c r="HI1185" s="401" t="n">
        <v>91</v>
      </c>
      <c r="HJ1185" s="401" t="n">
        <v>185</v>
      </c>
      <c r="HK1185" s="401" t="n">
        <v>13</v>
      </c>
      <c r="HL1185" s="401" t="n">
        <v>159</v>
      </c>
      <c r="HM1185" s="401" t="n">
        <v>93</v>
      </c>
      <c r="HN1185" s="401" t="n">
        <v>121</v>
      </c>
      <c r="HO1185" s="401" t="n">
        <v>59</v>
      </c>
      <c r="HP1185" s="401" t="n">
        <v>53</v>
      </c>
      <c r="HQ1185" s="401" t="n">
        <v>113</v>
      </c>
      <c r="HR1185" s="401" t="n">
        <v>99</v>
      </c>
      <c r="HS1185" s="401" t="n">
        <v>149</v>
      </c>
      <c r="HT1185" s="401" t="n">
        <v>194</v>
      </c>
      <c r="HU1185" s="401" t="n">
        <v>5</v>
      </c>
      <c r="HV1185" s="401" t="n">
        <v>152</v>
      </c>
      <c r="HW1185" s="401" t="n">
        <v>153</v>
      </c>
      <c r="HX1185" s="401" t="n">
        <v>195</v>
      </c>
      <c r="HY1185" s="401" t="n">
        <v>161</v>
      </c>
      <c r="HZ1185" s="401" t="n">
        <v>175</v>
      </c>
      <c r="IA1185" s="401" t="n">
        <v>81</v>
      </c>
      <c r="IB1185" s="401" t="n">
        <v>80</v>
      </c>
      <c r="IC1185" s="401" t="n">
        <v>34</v>
      </c>
      <c r="ID1185" s="401" t="n">
        <v>227</v>
      </c>
      <c r="IE1185" s="401" t="n">
        <v>236</v>
      </c>
      <c r="IF1185" s="401" t="n">
        <v>82</v>
      </c>
      <c r="IG1185" s="401" t="n">
        <v>64</v>
      </c>
      <c r="IH1185" s="401" t="n">
        <v>74</v>
      </c>
      <c r="II1185" s="401" t="n">
        <v>135</v>
      </c>
      <c r="IJ1185" s="401" t="n">
        <v>88</v>
      </c>
    </row>
    <row r="1187" customFormat="false" ht="12.75" hidden="false" customHeight="false" outlineLevel="0" collapsed="false">
      <c r="D1187" s="204" t="n">
        <v>240</v>
      </c>
      <c r="E1187" s="204" t="s">
        <v>250</v>
      </c>
    </row>
    <row r="1188" customFormat="false" ht="12.75" hidden="false" customHeight="false" outlineLevel="0" collapsed="false">
      <c r="E1188" s="444" t="s">
        <v>198</v>
      </c>
      <c r="F1188" s="401" t="n">
        <v>1</v>
      </c>
      <c r="G1188" s="401" t="n">
        <v>2</v>
      </c>
      <c r="H1188" s="401" t="n">
        <v>3</v>
      </c>
      <c r="I1188" s="401" t="n">
        <v>4</v>
      </c>
      <c r="J1188" s="401" t="n">
        <v>5</v>
      </c>
      <c r="K1188" s="401" t="n">
        <v>6</v>
      </c>
      <c r="L1188" s="401" t="n">
        <v>7</v>
      </c>
      <c r="M1188" s="401" t="n">
        <v>8</v>
      </c>
      <c r="N1188" s="401" t="n">
        <v>9</v>
      </c>
      <c r="O1188" s="401" t="n">
        <v>10</v>
      </c>
      <c r="P1188" s="401" t="n">
        <v>11</v>
      </c>
      <c r="Q1188" s="401" t="n">
        <v>12</v>
      </c>
      <c r="R1188" s="401" t="n">
        <v>13</v>
      </c>
      <c r="S1188" s="401" t="n">
        <v>14</v>
      </c>
      <c r="T1188" s="401" t="n">
        <v>15</v>
      </c>
      <c r="U1188" s="401" t="n">
        <v>16</v>
      </c>
      <c r="V1188" s="401" t="n">
        <v>17</v>
      </c>
      <c r="W1188" s="401" t="n">
        <v>18</v>
      </c>
      <c r="X1188" s="401" t="n">
        <v>19</v>
      </c>
      <c r="Y1188" s="401" t="n">
        <v>20</v>
      </c>
      <c r="Z1188" s="401" t="n">
        <v>21</v>
      </c>
      <c r="AA1188" s="401" t="n">
        <v>22</v>
      </c>
      <c r="AB1188" s="401" t="n">
        <v>23</v>
      </c>
      <c r="AC1188" s="401" t="n">
        <v>24</v>
      </c>
      <c r="AD1188" s="401" t="n">
        <v>25</v>
      </c>
      <c r="AE1188" s="401" t="n">
        <v>26</v>
      </c>
      <c r="AF1188" s="401" t="n">
        <v>27</v>
      </c>
      <c r="AG1188" s="401" t="n">
        <v>28</v>
      </c>
      <c r="AH1188" s="401" t="n">
        <v>29</v>
      </c>
      <c r="AI1188" s="401" t="n">
        <v>30</v>
      </c>
      <c r="AJ1188" s="401" t="n">
        <v>31</v>
      </c>
      <c r="AK1188" s="401" t="n">
        <v>32</v>
      </c>
      <c r="AL1188" s="401" t="n">
        <v>33</v>
      </c>
      <c r="AM1188" s="401" t="n">
        <v>34</v>
      </c>
      <c r="AN1188" s="401" t="n">
        <v>35</v>
      </c>
      <c r="AO1188" s="401" t="n">
        <v>36</v>
      </c>
      <c r="AP1188" s="401" t="n">
        <v>37</v>
      </c>
      <c r="AQ1188" s="401" t="n">
        <v>38</v>
      </c>
      <c r="AR1188" s="401" t="n">
        <v>39</v>
      </c>
      <c r="AS1188" s="401" t="n">
        <v>40</v>
      </c>
      <c r="AT1188" s="401" t="n">
        <v>41</v>
      </c>
      <c r="AU1188" s="401" t="n">
        <v>42</v>
      </c>
      <c r="AV1188" s="401" t="n">
        <v>43</v>
      </c>
      <c r="AW1188" s="401" t="n">
        <v>44</v>
      </c>
      <c r="AX1188" s="401" t="n">
        <v>45</v>
      </c>
      <c r="AY1188" s="401" t="n">
        <v>46</v>
      </c>
      <c r="AZ1188" s="401" t="n">
        <v>47</v>
      </c>
      <c r="BA1188" s="401" t="n">
        <v>48</v>
      </c>
      <c r="BB1188" s="401" t="n">
        <v>49</v>
      </c>
      <c r="BC1188" s="401" t="n">
        <v>50</v>
      </c>
      <c r="BD1188" s="401" t="n">
        <v>51</v>
      </c>
      <c r="BE1188" s="401" t="n">
        <v>52</v>
      </c>
      <c r="BF1188" s="401" t="n">
        <v>53</v>
      </c>
      <c r="BG1188" s="401" t="n">
        <v>54</v>
      </c>
      <c r="BH1188" s="401" t="n">
        <v>55</v>
      </c>
      <c r="BI1188" s="401" t="n">
        <v>56</v>
      </c>
      <c r="BJ1188" s="401" t="n">
        <v>57</v>
      </c>
      <c r="BK1188" s="401" t="n">
        <v>58</v>
      </c>
      <c r="BL1188" s="401" t="n">
        <v>59</v>
      </c>
      <c r="BM1188" s="401" t="n">
        <v>60</v>
      </c>
      <c r="BN1188" s="401" t="n">
        <v>61</v>
      </c>
      <c r="BO1188" s="401" t="n">
        <v>62</v>
      </c>
      <c r="BP1188" s="401" t="n">
        <v>63</v>
      </c>
      <c r="BQ1188" s="401" t="n">
        <v>64</v>
      </c>
      <c r="BR1188" s="401" t="n">
        <v>65</v>
      </c>
      <c r="BS1188" s="401" t="n">
        <v>66</v>
      </c>
      <c r="BT1188" s="401" t="n">
        <v>67</v>
      </c>
      <c r="BU1188" s="401" t="n">
        <v>68</v>
      </c>
      <c r="BV1188" s="401" t="n">
        <v>69</v>
      </c>
      <c r="BW1188" s="401" t="n">
        <v>70</v>
      </c>
      <c r="BX1188" s="401" t="n">
        <v>71</v>
      </c>
      <c r="BY1188" s="401" t="n">
        <v>72</v>
      </c>
      <c r="BZ1188" s="401" t="n">
        <v>73</v>
      </c>
      <c r="CA1188" s="401" t="n">
        <v>74</v>
      </c>
      <c r="CB1188" s="401" t="n">
        <v>75</v>
      </c>
      <c r="CC1188" s="401" t="n">
        <v>76</v>
      </c>
      <c r="CD1188" s="401" t="n">
        <v>77</v>
      </c>
      <c r="CE1188" s="401" t="n">
        <v>78</v>
      </c>
      <c r="CF1188" s="401" t="n">
        <v>79</v>
      </c>
      <c r="CG1188" s="401" t="n">
        <v>80</v>
      </c>
      <c r="CH1188" s="401" t="n">
        <v>81</v>
      </c>
      <c r="CI1188" s="401" t="n">
        <v>82</v>
      </c>
      <c r="CJ1188" s="401" t="n">
        <v>83</v>
      </c>
      <c r="CK1188" s="401" t="n">
        <v>84</v>
      </c>
      <c r="CL1188" s="401" t="n">
        <v>85</v>
      </c>
      <c r="CM1188" s="401" t="n">
        <v>86</v>
      </c>
      <c r="CN1188" s="401" t="n">
        <v>87</v>
      </c>
      <c r="CO1188" s="401" t="n">
        <v>88</v>
      </c>
      <c r="CP1188" s="401" t="n">
        <v>89</v>
      </c>
      <c r="CQ1188" s="401" t="n">
        <v>90</v>
      </c>
      <c r="CR1188" s="401" t="n">
        <v>91</v>
      </c>
      <c r="CS1188" s="401" t="n">
        <v>92</v>
      </c>
      <c r="CT1188" s="401" t="n">
        <v>93</v>
      </c>
      <c r="CU1188" s="401" t="n">
        <v>94</v>
      </c>
      <c r="CV1188" s="401" t="n">
        <v>95</v>
      </c>
      <c r="CW1188" s="401" t="n">
        <v>96</v>
      </c>
      <c r="CX1188" s="401" t="n">
        <v>97</v>
      </c>
      <c r="CY1188" s="401" t="n">
        <v>98</v>
      </c>
      <c r="CZ1188" s="401" t="n">
        <v>99</v>
      </c>
      <c r="DA1188" s="401" t="n">
        <v>100</v>
      </c>
      <c r="DB1188" s="401" t="n">
        <v>101</v>
      </c>
      <c r="DC1188" s="401" t="n">
        <v>102</v>
      </c>
      <c r="DD1188" s="401" t="n">
        <v>103</v>
      </c>
      <c r="DE1188" s="401" t="n">
        <v>104</v>
      </c>
      <c r="DF1188" s="401" t="n">
        <v>105</v>
      </c>
      <c r="DG1188" s="401" t="n">
        <v>106</v>
      </c>
      <c r="DH1188" s="401" t="n">
        <v>107</v>
      </c>
      <c r="DI1188" s="401" t="n">
        <v>108</v>
      </c>
      <c r="DJ1188" s="401" t="n">
        <v>109</v>
      </c>
      <c r="DK1188" s="401" t="n">
        <v>110</v>
      </c>
      <c r="DL1188" s="401" t="n">
        <v>111</v>
      </c>
      <c r="DM1188" s="401" t="n">
        <v>112</v>
      </c>
      <c r="DN1188" s="401" t="n">
        <v>113</v>
      </c>
      <c r="DO1188" s="401" t="n">
        <v>114</v>
      </c>
      <c r="DP1188" s="401" t="n">
        <v>115</v>
      </c>
      <c r="DQ1188" s="401" t="n">
        <v>116</v>
      </c>
      <c r="DR1188" s="401" t="n">
        <v>117</v>
      </c>
      <c r="DS1188" s="401" t="n">
        <v>118</v>
      </c>
      <c r="DT1188" s="401" t="n">
        <v>119</v>
      </c>
      <c r="DU1188" s="401" t="n">
        <v>120</v>
      </c>
      <c r="DV1188" s="401" t="n">
        <v>121</v>
      </c>
      <c r="DW1188" s="401" t="n">
        <v>122</v>
      </c>
      <c r="DX1188" s="401" t="n">
        <v>123</v>
      </c>
      <c r="DY1188" s="401" t="n">
        <v>124</v>
      </c>
      <c r="DZ1188" s="401" t="n">
        <v>125</v>
      </c>
      <c r="EA1188" s="401" t="n">
        <v>126</v>
      </c>
      <c r="EB1188" s="401" t="n">
        <v>127</v>
      </c>
      <c r="EC1188" s="401" t="n">
        <v>128</v>
      </c>
      <c r="ED1188" s="401" t="n">
        <v>129</v>
      </c>
      <c r="EE1188" s="401" t="n">
        <v>130</v>
      </c>
      <c r="EF1188" s="401" t="n">
        <v>131</v>
      </c>
      <c r="EG1188" s="401" t="n">
        <v>132</v>
      </c>
      <c r="EH1188" s="401" t="n">
        <v>133</v>
      </c>
      <c r="EI1188" s="401" t="n">
        <v>134</v>
      </c>
      <c r="EJ1188" s="401" t="n">
        <v>135</v>
      </c>
      <c r="EK1188" s="401" t="n">
        <v>136</v>
      </c>
      <c r="EL1188" s="401" t="n">
        <v>137</v>
      </c>
      <c r="EM1188" s="401" t="n">
        <v>138</v>
      </c>
      <c r="EN1188" s="401" t="n">
        <v>139</v>
      </c>
      <c r="EO1188" s="401" t="n">
        <v>140</v>
      </c>
      <c r="EP1188" s="401" t="n">
        <v>141</v>
      </c>
      <c r="EQ1188" s="401" t="n">
        <v>142</v>
      </c>
      <c r="ER1188" s="401" t="n">
        <v>143</v>
      </c>
      <c r="ES1188" s="401" t="n">
        <v>144</v>
      </c>
      <c r="ET1188" s="401" t="n">
        <v>145</v>
      </c>
      <c r="EU1188" s="401" t="n">
        <v>146</v>
      </c>
      <c r="EV1188" s="401" t="n">
        <v>147</v>
      </c>
      <c r="EW1188" s="401" t="n">
        <v>148</v>
      </c>
      <c r="EX1188" s="401" t="n">
        <v>149</v>
      </c>
      <c r="EY1188" s="401" t="n">
        <v>150</v>
      </c>
      <c r="EZ1188" s="401" t="n">
        <v>151</v>
      </c>
      <c r="FA1188" s="401" t="n">
        <v>152</v>
      </c>
      <c r="FB1188" s="401" t="n">
        <v>153</v>
      </c>
      <c r="FC1188" s="401" t="n">
        <v>154</v>
      </c>
      <c r="FD1188" s="401" t="n">
        <v>155</v>
      </c>
      <c r="FE1188" s="401" t="n">
        <v>156</v>
      </c>
      <c r="FF1188" s="401" t="n">
        <v>157</v>
      </c>
      <c r="FG1188" s="401" t="n">
        <v>158</v>
      </c>
      <c r="FH1188" s="401" t="n">
        <v>159</v>
      </c>
      <c r="FI1188" s="401" t="n">
        <v>160</v>
      </c>
      <c r="FJ1188" s="401" t="n">
        <v>161</v>
      </c>
      <c r="FK1188" s="401" t="n">
        <v>162</v>
      </c>
      <c r="FL1188" s="401" t="n">
        <v>163</v>
      </c>
      <c r="FM1188" s="401" t="n">
        <v>164</v>
      </c>
      <c r="FN1188" s="401" t="n">
        <v>165</v>
      </c>
      <c r="FO1188" s="401" t="n">
        <v>166</v>
      </c>
      <c r="FP1188" s="401" t="n">
        <v>167</v>
      </c>
      <c r="FQ1188" s="401" t="n">
        <v>168</v>
      </c>
      <c r="FR1188" s="401" t="n">
        <v>169</v>
      </c>
      <c r="FS1188" s="401" t="n">
        <v>170</v>
      </c>
      <c r="FT1188" s="401" t="n">
        <v>171</v>
      </c>
      <c r="FU1188" s="401" t="n">
        <v>172</v>
      </c>
      <c r="FV1188" s="401" t="n">
        <v>173</v>
      </c>
      <c r="FW1188" s="401" t="n">
        <v>174</v>
      </c>
      <c r="FX1188" s="401" t="n">
        <v>175</v>
      </c>
      <c r="FY1188" s="401" t="n">
        <v>176</v>
      </c>
      <c r="FZ1188" s="401" t="n">
        <v>177</v>
      </c>
      <c r="GA1188" s="401" t="n">
        <v>178</v>
      </c>
      <c r="GB1188" s="401" t="n">
        <v>179</v>
      </c>
      <c r="GC1188" s="401" t="n">
        <v>180</v>
      </c>
      <c r="GD1188" s="401" t="n">
        <v>181</v>
      </c>
      <c r="GE1188" s="401" t="n">
        <v>182</v>
      </c>
      <c r="GF1188" s="401" t="n">
        <v>183</v>
      </c>
      <c r="GG1188" s="401" t="n">
        <v>184</v>
      </c>
      <c r="GH1188" s="401" t="n">
        <v>185</v>
      </c>
      <c r="GI1188" s="401" t="n">
        <v>186</v>
      </c>
      <c r="GJ1188" s="401" t="n">
        <v>187</v>
      </c>
      <c r="GK1188" s="401" t="n">
        <v>188</v>
      </c>
      <c r="GL1188" s="401" t="n">
        <v>189</v>
      </c>
      <c r="GM1188" s="401" t="n">
        <v>190</v>
      </c>
      <c r="GN1188" s="401" t="n">
        <v>191</v>
      </c>
      <c r="GO1188" s="401" t="n">
        <v>192</v>
      </c>
      <c r="GP1188" s="401" t="n">
        <v>193</v>
      </c>
      <c r="GQ1188" s="401" t="n">
        <v>194</v>
      </c>
      <c r="GR1188" s="401" t="n">
        <v>195</v>
      </c>
      <c r="GS1188" s="401" t="n">
        <v>196</v>
      </c>
      <c r="GT1188" s="401" t="n">
        <v>197</v>
      </c>
      <c r="GU1188" s="401" t="n">
        <v>198</v>
      </c>
      <c r="GV1188" s="401" t="n">
        <v>199</v>
      </c>
      <c r="GW1188" s="401" t="n">
        <v>200</v>
      </c>
      <c r="GX1188" s="401" t="n">
        <v>201</v>
      </c>
      <c r="GY1188" s="401" t="n">
        <v>202</v>
      </c>
      <c r="GZ1188" s="401" t="n">
        <v>203</v>
      </c>
      <c r="HA1188" s="401" t="n">
        <v>204</v>
      </c>
      <c r="HB1188" s="401" t="n">
        <v>205</v>
      </c>
      <c r="HC1188" s="401" t="n">
        <v>206</v>
      </c>
      <c r="HD1188" s="401" t="n">
        <v>207</v>
      </c>
      <c r="HE1188" s="401" t="n">
        <v>208</v>
      </c>
      <c r="HF1188" s="401" t="n">
        <v>209</v>
      </c>
      <c r="HG1188" s="401" t="n">
        <v>210</v>
      </c>
      <c r="HH1188" s="401" t="n">
        <v>211</v>
      </c>
      <c r="HI1188" s="401" t="n">
        <v>212</v>
      </c>
      <c r="HJ1188" s="401" t="n">
        <v>213</v>
      </c>
      <c r="HK1188" s="401" t="n">
        <v>214</v>
      </c>
      <c r="HL1188" s="401" t="n">
        <v>215</v>
      </c>
      <c r="HM1188" s="401" t="n">
        <v>216</v>
      </c>
      <c r="HN1188" s="401" t="n">
        <v>217</v>
      </c>
      <c r="HO1188" s="401" t="n">
        <v>218</v>
      </c>
      <c r="HP1188" s="401" t="n">
        <v>219</v>
      </c>
      <c r="HQ1188" s="401" t="n">
        <v>220</v>
      </c>
      <c r="HR1188" s="401" t="n">
        <v>221</v>
      </c>
      <c r="HS1188" s="401" t="n">
        <v>222</v>
      </c>
      <c r="HT1188" s="401" t="n">
        <v>223</v>
      </c>
      <c r="HU1188" s="401" t="n">
        <v>224</v>
      </c>
      <c r="HV1188" s="401" t="n">
        <v>225</v>
      </c>
      <c r="HW1188" s="401" t="n">
        <v>226</v>
      </c>
      <c r="HX1188" s="401" t="n">
        <v>227</v>
      </c>
      <c r="HY1188" s="401" t="n">
        <v>228</v>
      </c>
      <c r="HZ1188" s="401" t="n">
        <v>229</v>
      </c>
      <c r="IA1188" s="401" t="n">
        <v>230</v>
      </c>
      <c r="IB1188" s="401" t="n">
        <v>231</v>
      </c>
      <c r="IC1188" s="401" t="n">
        <v>232</v>
      </c>
      <c r="ID1188" s="401" t="n">
        <v>233</v>
      </c>
      <c r="IE1188" s="401" t="n">
        <v>234</v>
      </c>
      <c r="IF1188" s="401" t="n">
        <v>235</v>
      </c>
      <c r="IG1188" s="401" t="n">
        <v>236</v>
      </c>
      <c r="IH1188" s="401" t="n">
        <v>237</v>
      </c>
      <c r="II1188" s="401" t="n">
        <v>238</v>
      </c>
      <c r="IJ1188" s="401" t="n">
        <v>239</v>
      </c>
      <c r="IK1188" s="401" t="n">
        <v>240</v>
      </c>
    </row>
    <row r="1189" customFormat="false" ht="12.75" hidden="false" customHeight="false" outlineLevel="0" collapsed="false">
      <c r="E1189" s="444" t="s">
        <v>225</v>
      </c>
      <c r="F1189" s="401" t="n">
        <v>209</v>
      </c>
      <c r="G1189" s="401" t="n">
        <v>234</v>
      </c>
      <c r="H1189" s="401" t="n">
        <v>192</v>
      </c>
      <c r="I1189" s="401" t="n">
        <v>71</v>
      </c>
      <c r="J1189" s="401" t="n">
        <v>227</v>
      </c>
      <c r="K1189" s="401" t="n">
        <v>15</v>
      </c>
      <c r="L1189" s="401" t="n">
        <v>113</v>
      </c>
      <c r="M1189" s="401" t="n">
        <v>137</v>
      </c>
      <c r="N1189" s="401" t="n">
        <v>161</v>
      </c>
      <c r="O1189" s="401" t="n">
        <v>132</v>
      </c>
      <c r="P1189" s="401" t="n">
        <v>222</v>
      </c>
      <c r="Q1189" s="401" t="n">
        <v>195</v>
      </c>
      <c r="R1189" s="401" t="n">
        <v>85</v>
      </c>
      <c r="S1189" s="401" t="n">
        <v>147</v>
      </c>
      <c r="T1189" s="401" t="n">
        <v>162</v>
      </c>
      <c r="U1189" s="401" t="n">
        <v>178</v>
      </c>
      <c r="V1189" s="401" t="n">
        <v>149</v>
      </c>
      <c r="W1189" s="401" t="n">
        <v>125</v>
      </c>
      <c r="X1189" s="401" t="n">
        <v>166</v>
      </c>
      <c r="Y1189" s="401" t="n">
        <v>197</v>
      </c>
      <c r="Z1189" s="401" t="n">
        <v>79</v>
      </c>
      <c r="AA1189" s="401" t="n">
        <v>128</v>
      </c>
      <c r="AB1189" s="401" t="n">
        <v>67</v>
      </c>
      <c r="AC1189" s="401" t="n">
        <v>131</v>
      </c>
      <c r="AD1189" s="401" t="n">
        <v>99</v>
      </c>
      <c r="AE1189" s="401" t="n">
        <v>84</v>
      </c>
      <c r="AF1189" s="401" t="n">
        <v>218</v>
      </c>
      <c r="AG1189" s="401" t="n">
        <v>64</v>
      </c>
      <c r="AH1189" s="401" t="n">
        <v>168</v>
      </c>
      <c r="AI1189" s="401" t="n">
        <v>193</v>
      </c>
      <c r="AJ1189" s="401" t="n">
        <v>165</v>
      </c>
      <c r="AK1189" s="401" t="n">
        <v>235</v>
      </c>
      <c r="AL1189" s="401" t="n">
        <v>32</v>
      </c>
      <c r="AM1189" s="401" t="n">
        <v>170</v>
      </c>
      <c r="AN1189" s="401" t="n">
        <v>88</v>
      </c>
      <c r="AO1189" s="401" t="n">
        <v>182</v>
      </c>
      <c r="AP1189" s="401" t="n">
        <v>8</v>
      </c>
      <c r="AQ1189" s="401" t="n">
        <v>40</v>
      </c>
      <c r="AR1189" s="401" t="n">
        <v>221</v>
      </c>
      <c r="AS1189" s="401" t="n">
        <v>189</v>
      </c>
      <c r="AT1189" s="401" t="n">
        <v>223</v>
      </c>
      <c r="AU1189" s="401" t="n">
        <v>109</v>
      </c>
      <c r="AV1189" s="401" t="n">
        <v>200</v>
      </c>
      <c r="AW1189" s="401" t="n">
        <v>47</v>
      </c>
      <c r="AX1189" s="401" t="n">
        <v>238</v>
      </c>
      <c r="AY1189" s="401" t="n">
        <v>144</v>
      </c>
      <c r="AZ1189" s="401" t="n">
        <v>34</v>
      </c>
      <c r="BA1189" s="401" t="n">
        <v>51</v>
      </c>
      <c r="BB1189" s="401" t="n">
        <v>82</v>
      </c>
      <c r="BC1189" s="401" t="n">
        <v>173</v>
      </c>
      <c r="BD1189" s="401" t="n">
        <v>154</v>
      </c>
      <c r="BE1189" s="401" t="n">
        <v>78</v>
      </c>
      <c r="BF1189" s="401" t="n">
        <v>232</v>
      </c>
      <c r="BG1189" s="401" t="n">
        <v>108</v>
      </c>
      <c r="BH1189" s="401" t="n">
        <v>6</v>
      </c>
      <c r="BI1189" s="401" t="n">
        <v>152</v>
      </c>
      <c r="BJ1189" s="401" t="n">
        <v>53</v>
      </c>
      <c r="BK1189" s="401" t="n">
        <v>20</v>
      </c>
      <c r="BL1189" s="401" t="n">
        <v>33</v>
      </c>
      <c r="BM1189" s="401" t="n">
        <v>194</v>
      </c>
      <c r="BN1189" s="401" t="n">
        <v>30</v>
      </c>
      <c r="BO1189" s="401" t="n">
        <v>240</v>
      </c>
      <c r="BP1189" s="401" t="n">
        <v>169</v>
      </c>
      <c r="BQ1189" s="401" t="n">
        <v>92</v>
      </c>
      <c r="BR1189" s="401" t="n">
        <v>12</v>
      </c>
      <c r="BS1189" s="401" t="n">
        <v>63</v>
      </c>
      <c r="BT1189" s="401" t="n">
        <v>89</v>
      </c>
      <c r="BU1189" s="401" t="n">
        <v>181</v>
      </c>
      <c r="BV1189" s="401" t="n">
        <v>157</v>
      </c>
      <c r="BW1189" s="401" t="n">
        <v>52</v>
      </c>
      <c r="BX1189" s="401" t="n">
        <v>14</v>
      </c>
      <c r="BY1189" s="401" t="n">
        <v>68</v>
      </c>
      <c r="BZ1189" s="401" t="n">
        <v>75</v>
      </c>
      <c r="CA1189" s="401" t="n">
        <v>185</v>
      </c>
      <c r="CB1189" s="401" t="n">
        <v>117</v>
      </c>
      <c r="CC1189" s="401" t="n">
        <v>24</v>
      </c>
      <c r="CD1189" s="401" t="n">
        <v>199</v>
      </c>
      <c r="CE1189" s="401" t="n">
        <v>46</v>
      </c>
      <c r="CF1189" s="401" t="n">
        <v>211</v>
      </c>
      <c r="CG1189" s="401" t="n">
        <v>86</v>
      </c>
      <c r="CH1189" s="401" t="n">
        <v>10</v>
      </c>
      <c r="CI1189" s="401" t="n">
        <v>133</v>
      </c>
      <c r="CJ1189" s="401" t="n">
        <v>37</v>
      </c>
      <c r="CK1189" s="401" t="n">
        <v>56</v>
      </c>
      <c r="CL1189" s="401" t="n">
        <v>172</v>
      </c>
      <c r="CM1189" s="401" t="n">
        <v>239</v>
      </c>
      <c r="CN1189" s="401" t="n">
        <v>180</v>
      </c>
      <c r="CO1189" s="401" t="n">
        <v>96</v>
      </c>
      <c r="CP1189" s="401" t="n">
        <v>202</v>
      </c>
      <c r="CQ1189" s="401" t="n">
        <v>61</v>
      </c>
      <c r="CR1189" s="401" t="n">
        <v>5</v>
      </c>
      <c r="CS1189" s="401" t="n">
        <v>104</v>
      </c>
      <c r="CT1189" s="401" t="n">
        <v>27</v>
      </c>
      <c r="CU1189" s="401" t="n">
        <v>142</v>
      </c>
      <c r="CV1189" s="401" t="n">
        <v>36</v>
      </c>
      <c r="CW1189" s="401" t="n">
        <v>19</v>
      </c>
      <c r="CX1189" s="401" t="n">
        <v>93</v>
      </c>
      <c r="CY1189" s="401" t="n">
        <v>177</v>
      </c>
      <c r="CZ1189" s="401" t="n">
        <v>171</v>
      </c>
      <c r="DA1189" s="401" t="n">
        <v>123</v>
      </c>
      <c r="DB1189" s="401" t="n">
        <v>115</v>
      </c>
      <c r="DC1189" s="401" t="n">
        <v>18</v>
      </c>
      <c r="DD1189" s="401" t="n">
        <v>175</v>
      </c>
      <c r="DE1189" s="401" t="n">
        <v>231</v>
      </c>
      <c r="DF1189" s="401" t="n">
        <v>127</v>
      </c>
      <c r="DG1189" s="401" t="n">
        <v>65</v>
      </c>
      <c r="DH1189" s="401" t="n">
        <v>143</v>
      </c>
      <c r="DI1189" s="401" t="n">
        <v>159</v>
      </c>
      <c r="DJ1189" s="401" t="n">
        <v>126</v>
      </c>
      <c r="DK1189" s="401" t="n">
        <v>148</v>
      </c>
      <c r="DL1189" s="401" t="n">
        <v>38</v>
      </c>
      <c r="DM1189" s="401" t="n">
        <v>140</v>
      </c>
      <c r="DN1189" s="401" t="n">
        <v>76</v>
      </c>
      <c r="DO1189" s="401" t="n">
        <v>100</v>
      </c>
      <c r="DP1189" s="401" t="n">
        <v>224</v>
      </c>
      <c r="DQ1189" s="401" t="n">
        <v>90</v>
      </c>
      <c r="DR1189" s="401" t="n">
        <v>83</v>
      </c>
      <c r="DS1189" s="401" t="n">
        <v>31</v>
      </c>
      <c r="DT1189" s="401" t="n">
        <v>230</v>
      </c>
      <c r="DU1189" s="401" t="n">
        <v>216</v>
      </c>
      <c r="DV1189" s="401" t="n">
        <v>54</v>
      </c>
      <c r="DW1189" s="401" t="n">
        <v>130</v>
      </c>
      <c r="DX1189" s="401" t="n">
        <v>150</v>
      </c>
      <c r="DY1189" s="401" t="n">
        <v>228</v>
      </c>
      <c r="DZ1189" s="401" t="n">
        <v>13</v>
      </c>
      <c r="EA1189" s="401" t="n">
        <v>4</v>
      </c>
      <c r="EB1189" s="401" t="n">
        <v>184</v>
      </c>
      <c r="EC1189" s="401" t="n">
        <v>212</v>
      </c>
      <c r="ED1189" s="401" t="n">
        <v>233</v>
      </c>
      <c r="EE1189" s="401" t="n">
        <v>217</v>
      </c>
      <c r="EF1189" s="401" t="n">
        <v>87</v>
      </c>
      <c r="EG1189" s="401" t="n">
        <v>60</v>
      </c>
      <c r="EH1189" s="401" t="n">
        <v>141</v>
      </c>
      <c r="EI1189" s="401" t="n">
        <v>72</v>
      </c>
      <c r="EJ1189" s="401" t="n">
        <v>122</v>
      </c>
      <c r="EK1189" s="401" t="n">
        <v>155</v>
      </c>
      <c r="EL1189" s="401" t="n">
        <v>220</v>
      </c>
      <c r="EM1189" s="401" t="n">
        <v>176</v>
      </c>
      <c r="EN1189" s="401" t="n">
        <v>190</v>
      </c>
      <c r="EO1189" s="401" t="n">
        <v>1</v>
      </c>
      <c r="EP1189" s="401" t="n">
        <v>135</v>
      </c>
      <c r="EQ1189" s="401" t="n">
        <v>129</v>
      </c>
      <c r="ER1189" s="401" t="n">
        <v>229</v>
      </c>
      <c r="ES1189" s="401" t="n">
        <v>201</v>
      </c>
      <c r="ET1189" s="401" t="n">
        <v>69</v>
      </c>
      <c r="EU1189" s="401" t="n">
        <v>58</v>
      </c>
      <c r="EV1189" s="401" t="n">
        <v>73</v>
      </c>
      <c r="EW1189" s="401" t="n">
        <v>107</v>
      </c>
      <c r="EX1189" s="401" t="n">
        <v>50</v>
      </c>
      <c r="EY1189" s="401" t="n">
        <v>16</v>
      </c>
      <c r="EZ1189" s="401" t="n">
        <v>35</v>
      </c>
      <c r="FA1189" s="401" t="n">
        <v>103</v>
      </c>
      <c r="FB1189" s="401" t="n">
        <v>124</v>
      </c>
      <c r="FC1189" s="401" t="n">
        <v>55</v>
      </c>
      <c r="FD1189" s="401" t="n">
        <v>146</v>
      </c>
      <c r="FE1189" s="401" t="n">
        <v>105</v>
      </c>
      <c r="FF1189" s="401" t="n">
        <v>70</v>
      </c>
      <c r="FG1189" s="401" t="n">
        <v>174</v>
      </c>
      <c r="FH1189" s="401" t="n">
        <v>43</v>
      </c>
      <c r="FI1189" s="401" t="n">
        <v>28</v>
      </c>
      <c r="FJ1189" s="401" t="n">
        <v>9</v>
      </c>
      <c r="FK1189" s="401" t="n">
        <v>136</v>
      </c>
      <c r="FL1189" s="401" t="n">
        <v>179</v>
      </c>
      <c r="FM1189" s="401" t="n">
        <v>207</v>
      </c>
      <c r="FN1189" s="401" t="n">
        <v>204</v>
      </c>
      <c r="FO1189" s="401" t="n">
        <v>77</v>
      </c>
      <c r="FP1189" s="401" t="n">
        <v>74</v>
      </c>
      <c r="FQ1189" s="401" t="n">
        <v>49</v>
      </c>
      <c r="FR1189" s="401" t="n">
        <v>153</v>
      </c>
      <c r="FS1189" s="401" t="n">
        <v>191</v>
      </c>
      <c r="FT1189" s="401" t="n">
        <v>94</v>
      </c>
      <c r="FU1189" s="401" t="n">
        <v>145</v>
      </c>
      <c r="FV1189" s="401" t="n">
        <v>151</v>
      </c>
      <c r="FW1189" s="401" t="n">
        <v>138</v>
      </c>
      <c r="FX1189" s="401" t="n">
        <v>7</v>
      </c>
      <c r="FY1189" s="401" t="n">
        <v>114</v>
      </c>
      <c r="FZ1189" s="401" t="n">
        <v>205</v>
      </c>
      <c r="GA1189" s="401" t="n">
        <v>139</v>
      </c>
      <c r="GB1189" s="401" t="n">
        <v>26</v>
      </c>
      <c r="GC1189" s="401" t="n">
        <v>22</v>
      </c>
      <c r="GD1189" s="401" t="n">
        <v>39</v>
      </c>
      <c r="GE1189" s="401" t="n">
        <v>25</v>
      </c>
      <c r="GF1189" s="401" t="n">
        <v>121</v>
      </c>
      <c r="GG1189" s="401" t="n">
        <v>118</v>
      </c>
      <c r="GH1189" s="401" t="n">
        <v>3</v>
      </c>
      <c r="GI1189" s="401" t="n">
        <v>57</v>
      </c>
      <c r="GJ1189" s="401" t="n">
        <v>66</v>
      </c>
      <c r="GK1189" s="401" t="n">
        <v>42</v>
      </c>
      <c r="GL1189" s="401" t="n">
        <v>196</v>
      </c>
      <c r="GM1189" s="401" t="n">
        <v>226</v>
      </c>
      <c r="GN1189" s="401" t="n">
        <v>214</v>
      </c>
      <c r="GO1189" s="401" t="n">
        <v>198</v>
      </c>
      <c r="GP1189" s="401" t="n">
        <v>187</v>
      </c>
      <c r="GQ1189" s="401" t="n">
        <v>95</v>
      </c>
      <c r="GR1189" s="401" t="n">
        <v>97</v>
      </c>
      <c r="GS1189" s="401" t="n">
        <v>98</v>
      </c>
      <c r="GT1189" s="401" t="n">
        <v>91</v>
      </c>
      <c r="GU1189" s="401" t="n">
        <v>206</v>
      </c>
      <c r="GV1189" s="401" t="n">
        <v>81</v>
      </c>
      <c r="GW1189" s="401" t="n">
        <v>59</v>
      </c>
      <c r="GX1189" s="401" t="n">
        <v>23</v>
      </c>
      <c r="GY1189" s="401" t="n">
        <v>219</v>
      </c>
      <c r="GZ1189" s="401" t="n">
        <v>164</v>
      </c>
      <c r="HA1189" s="401" t="n">
        <v>110</v>
      </c>
      <c r="HB1189" s="401" t="n">
        <v>213</v>
      </c>
      <c r="HC1189" s="401" t="n">
        <v>134</v>
      </c>
      <c r="HD1189" s="401" t="n">
        <v>160</v>
      </c>
      <c r="HE1189" s="401" t="n">
        <v>17</v>
      </c>
      <c r="HF1189" s="401" t="n">
        <v>163</v>
      </c>
      <c r="HG1189" s="401" t="n">
        <v>116</v>
      </c>
      <c r="HH1189" s="401" t="n">
        <v>120</v>
      </c>
      <c r="HI1189" s="401" t="n">
        <v>210</v>
      </c>
      <c r="HJ1189" s="401" t="n">
        <v>106</v>
      </c>
      <c r="HK1189" s="401" t="n">
        <v>203</v>
      </c>
      <c r="HL1189" s="401" t="n">
        <v>186</v>
      </c>
      <c r="HM1189" s="401" t="n">
        <v>215</v>
      </c>
      <c r="HN1189" s="401" t="n">
        <v>158</v>
      </c>
      <c r="HO1189" s="401" t="n">
        <v>237</v>
      </c>
      <c r="HP1189" s="401" t="n">
        <v>102</v>
      </c>
      <c r="HQ1189" s="401" t="n">
        <v>183</v>
      </c>
      <c r="HR1189" s="401" t="n">
        <v>188</v>
      </c>
      <c r="HS1189" s="401" t="n">
        <v>208</v>
      </c>
      <c r="HT1189" s="401" t="n">
        <v>29</v>
      </c>
      <c r="HU1189" s="401" t="n">
        <v>2</v>
      </c>
      <c r="HV1189" s="401" t="n">
        <v>156</v>
      </c>
      <c r="HW1189" s="401" t="n">
        <v>48</v>
      </c>
      <c r="HX1189" s="401" t="n">
        <v>119</v>
      </c>
      <c r="HY1189" s="401" t="n">
        <v>112</v>
      </c>
      <c r="HZ1189" s="401" t="n">
        <v>41</v>
      </c>
      <c r="IA1189" s="401" t="n">
        <v>167</v>
      </c>
      <c r="IB1189" s="401" t="n">
        <v>44</v>
      </c>
      <c r="IC1189" s="401" t="n">
        <v>21</v>
      </c>
      <c r="ID1189" s="401" t="n">
        <v>225</v>
      </c>
      <c r="IE1189" s="401" t="n">
        <v>11</v>
      </c>
      <c r="IF1189" s="401" t="n">
        <v>111</v>
      </c>
      <c r="IG1189" s="401" t="n">
        <v>62</v>
      </c>
      <c r="IH1189" s="401" t="n">
        <v>45</v>
      </c>
      <c r="II1189" s="401" t="n">
        <v>80</v>
      </c>
      <c r="IJ1189" s="401" t="n">
        <v>101</v>
      </c>
      <c r="IK1189" s="401" t="n">
        <v>236</v>
      </c>
    </row>
    <row r="1190" customFormat="false" ht="12.75" hidden="false" customHeight="false" outlineLevel="0" collapsed="false">
      <c r="E1190" s="444" t="s">
        <v>227</v>
      </c>
      <c r="F1190" s="401" t="n">
        <v>59</v>
      </c>
      <c r="G1190" s="401" t="n">
        <v>64</v>
      </c>
      <c r="H1190" s="401" t="n">
        <v>79</v>
      </c>
      <c r="I1190" s="401" t="n">
        <v>133</v>
      </c>
      <c r="J1190" s="401" t="n">
        <v>151</v>
      </c>
      <c r="K1190" s="401" t="n">
        <v>233</v>
      </c>
      <c r="L1190" s="401" t="n">
        <v>71</v>
      </c>
      <c r="M1190" s="401" t="n">
        <v>240</v>
      </c>
      <c r="N1190" s="401" t="n">
        <v>83</v>
      </c>
      <c r="O1190" s="401" t="n">
        <v>136</v>
      </c>
      <c r="P1190" s="401" t="n">
        <v>12</v>
      </c>
      <c r="Q1190" s="401" t="n">
        <v>183</v>
      </c>
      <c r="R1190" s="401" t="n">
        <v>167</v>
      </c>
      <c r="S1190" s="401" t="n">
        <v>37</v>
      </c>
      <c r="T1190" s="401" t="n">
        <v>171</v>
      </c>
      <c r="U1190" s="401" t="n">
        <v>25</v>
      </c>
      <c r="V1190" s="401" t="n">
        <v>153</v>
      </c>
      <c r="W1190" s="401" t="n">
        <v>219</v>
      </c>
      <c r="X1190" s="401" t="n">
        <v>91</v>
      </c>
      <c r="Y1190" s="401" t="n">
        <v>231</v>
      </c>
      <c r="Z1190" s="401" t="n">
        <v>145</v>
      </c>
      <c r="AA1190" s="401" t="n">
        <v>29</v>
      </c>
      <c r="AB1190" s="401" t="n">
        <v>82</v>
      </c>
      <c r="AC1190" s="401" t="n">
        <v>186</v>
      </c>
      <c r="AD1190" s="401" t="n">
        <v>218</v>
      </c>
      <c r="AE1190" s="401" t="n">
        <v>3</v>
      </c>
      <c r="AF1190" s="401" t="n">
        <v>48</v>
      </c>
      <c r="AG1190" s="401" t="n">
        <v>210</v>
      </c>
      <c r="AH1190" s="401" t="n">
        <v>178</v>
      </c>
      <c r="AI1190" s="401" t="n">
        <v>32</v>
      </c>
      <c r="AJ1190" s="401" t="n">
        <v>224</v>
      </c>
      <c r="AK1190" s="401" t="n">
        <v>20</v>
      </c>
      <c r="AL1190" s="401" t="n">
        <v>201</v>
      </c>
      <c r="AM1190" s="401" t="n">
        <v>117</v>
      </c>
      <c r="AN1190" s="401" t="n">
        <v>144</v>
      </c>
      <c r="AO1190" s="401" t="n">
        <v>88</v>
      </c>
      <c r="AP1190" s="401" t="n">
        <v>228</v>
      </c>
      <c r="AQ1190" s="401" t="n">
        <v>1</v>
      </c>
      <c r="AR1190" s="401" t="n">
        <v>58</v>
      </c>
      <c r="AS1190" s="401" t="n">
        <v>129</v>
      </c>
      <c r="AT1190" s="401" t="n">
        <v>127</v>
      </c>
      <c r="AU1190" s="401" t="n">
        <v>204</v>
      </c>
      <c r="AV1190" s="401" t="n">
        <v>92</v>
      </c>
      <c r="AW1190" s="401" t="n">
        <v>52</v>
      </c>
      <c r="AX1190" s="401" t="n">
        <v>211</v>
      </c>
      <c r="AY1190" s="401" t="n">
        <v>118</v>
      </c>
      <c r="AZ1190" s="401" t="n">
        <v>221</v>
      </c>
      <c r="BA1190" s="401" t="n">
        <v>26</v>
      </c>
      <c r="BB1190" s="401" t="n">
        <v>103</v>
      </c>
      <c r="BC1190" s="401" t="n">
        <v>131</v>
      </c>
      <c r="BD1190" s="401" t="n">
        <v>142</v>
      </c>
      <c r="BE1190" s="401" t="n">
        <v>101</v>
      </c>
      <c r="BF1190" s="401" t="n">
        <v>172</v>
      </c>
      <c r="BG1190" s="401" t="n">
        <v>121</v>
      </c>
      <c r="BH1190" s="401" t="n">
        <v>232</v>
      </c>
      <c r="BI1190" s="401" t="n">
        <v>217</v>
      </c>
      <c r="BJ1190" s="401" t="n">
        <v>124</v>
      </c>
      <c r="BK1190" s="401" t="n">
        <v>140</v>
      </c>
      <c r="BL1190" s="401" t="n">
        <v>135</v>
      </c>
      <c r="BM1190" s="401" t="n">
        <v>237</v>
      </c>
      <c r="BN1190" s="401" t="n">
        <v>194</v>
      </c>
      <c r="BO1190" s="401" t="n">
        <v>226</v>
      </c>
      <c r="BP1190" s="401" t="n">
        <v>207</v>
      </c>
      <c r="BQ1190" s="401" t="n">
        <v>146</v>
      </c>
      <c r="BR1190" s="401" t="n">
        <v>188</v>
      </c>
      <c r="BS1190" s="401" t="n">
        <v>7</v>
      </c>
      <c r="BT1190" s="401" t="n">
        <v>49</v>
      </c>
      <c r="BU1190" s="401" t="n">
        <v>5</v>
      </c>
      <c r="BV1190" s="401" t="n">
        <v>206</v>
      </c>
      <c r="BW1190" s="401" t="n">
        <v>73</v>
      </c>
      <c r="BX1190" s="401" t="n">
        <v>95</v>
      </c>
      <c r="BY1190" s="401" t="n">
        <v>75</v>
      </c>
      <c r="BZ1190" s="401" t="n">
        <v>227</v>
      </c>
      <c r="CA1190" s="401" t="n">
        <v>111</v>
      </c>
      <c r="CB1190" s="401" t="n">
        <v>46</v>
      </c>
      <c r="CC1190" s="401" t="n">
        <v>173</v>
      </c>
      <c r="CD1190" s="401" t="n">
        <v>86</v>
      </c>
      <c r="CE1190" s="401" t="n">
        <v>65</v>
      </c>
      <c r="CF1190" s="401" t="n">
        <v>76</v>
      </c>
      <c r="CG1190" s="401" t="n">
        <v>149</v>
      </c>
      <c r="CH1190" s="401" t="n">
        <v>160</v>
      </c>
      <c r="CI1190" s="401" t="n">
        <v>43</v>
      </c>
      <c r="CJ1190" s="401" t="n">
        <v>35</v>
      </c>
      <c r="CK1190" s="401" t="n">
        <v>6</v>
      </c>
      <c r="CL1190" s="401" t="n">
        <v>18</v>
      </c>
      <c r="CM1190" s="401" t="n">
        <v>169</v>
      </c>
      <c r="CN1190" s="401" t="n">
        <v>134</v>
      </c>
      <c r="CO1190" s="401" t="n">
        <v>15</v>
      </c>
      <c r="CP1190" s="401" t="n">
        <v>198</v>
      </c>
      <c r="CQ1190" s="401" t="n">
        <v>68</v>
      </c>
      <c r="CR1190" s="401" t="n">
        <v>139</v>
      </c>
      <c r="CS1190" s="401" t="n">
        <v>39</v>
      </c>
      <c r="CT1190" s="401" t="n">
        <v>97</v>
      </c>
      <c r="CU1190" s="401" t="n">
        <v>216</v>
      </c>
      <c r="CV1190" s="401" t="n">
        <v>107</v>
      </c>
      <c r="CW1190" s="401" t="n">
        <v>110</v>
      </c>
      <c r="CX1190" s="401" t="n">
        <v>203</v>
      </c>
      <c r="CY1190" s="401" t="n">
        <v>45</v>
      </c>
      <c r="CZ1190" s="401" t="n">
        <v>155</v>
      </c>
      <c r="DA1190" s="401" t="n">
        <v>53</v>
      </c>
      <c r="DB1190" s="401" t="n">
        <v>132</v>
      </c>
      <c r="DC1190" s="401" t="n">
        <v>13</v>
      </c>
      <c r="DD1190" s="401" t="n">
        <v>196</v>
      </c>
      <c r="DE1190" s="401" t="n">
        <v>152</v>
      </c>
      <c r="DF1190" s="401" t="n">
        <v>87</v>
      </c>
      <c r="DG1190" s="401" t="n">
        <v>230</v>
      </c>
      <c r="DH1190" s="401" t="n">
        <v>225</v>
      </c>
      <c r="DI1190" s="401" t="n">
        <v>60</v>
      </c>
      <c r="DJ1190" s="401" t="n">
        <v>191</v>
      </c>
      <c r="DK1190" s="401" t="n">
        <v>114</v>
      </c>
      <c r="DL1190" s="401" t="n">
        <v>69</v>
      </c>
      <c r="DM1190" s="401" t="n">
        <v>138</v>
      </c>
      <c r="DN1190" s="401" t="n">
        <v>209</v>
      </c>
      <c r="DO1190" s="401" t="n">
        <v>78</v>
      </c>
      <c r="DP1190" s="401" t="n">
        <v>113</v>
      </c>
      <c r="DQ1190" s="401" t="n">
        <v>102</v>
      </c>
      <c r="DR1190" s="401" t="n">
        <v>229</v>
      </c>
      <c r="DS1190" s="401" t="n">
        <v>11</v>
      </c>
      <c r="DT1190" s="401" t="n">
        <v>98</v>
      </c>
      <c r="DU1190" s="401" t="n">
        <v>128</v>
      </c>
      <c r="DV1190" s="401" t="n">
        <v>197</v>
      </c>
      <c r="DW1190" s="401" t="n">
        <v>164</v>
      </c>
      <c r="DX1190" s="401" t="n">
        <v>47</v>
      </c>
      <c r="DY1190" s="401" t="n">
        <v>205</v>
      </c>
      <c r="DZ1190" s="401" t="n">
        <v>41</v>
      </c>
      <c r="EA1190" s="401" t="n">
        <v>150</v>
      </c>
      <c r="EB1190" s="401" t="n">
        <v>24</v>
      </c>
      <c r="EC1190" s="401" t="n">
        <v>2</v>
      </c>
      <c r="ED1190" s="401" t="n">
        <v>176</v>
      </c>
      <c r="EE1190" s="401" t="n">
        <v>62</v>
      </c>
      <c r="EF1190" s="401" t="n">
        <v>202</v>
      </c>
      <c r="EG1190" s="401" t="n">
        <v>56</v>
      </c>
      <c r="EH1190" s="401" t="n">
        <v>36</v>
      </c>
      <c r="EI1190" s="401" t="n">
        <v>31</v>
      </c>
      <c r="EJ1190" s="401" t="n">
        <v>223</v>
      </c>
      <c r="EK1190" s="401" t="n">
        <v>28</v>
      </c>
      <c r="EL1190" s="401" t="n">
        <v>80</v>
      </c>
      <c r="EM1190" s="401" t="n">
        <v>239</v>
      </c>
      <c r="EN1190" s="401" t="n">
        <v>93</v>
      </c>
      <c r="EO1190" s="401" t="n">
        <v>8</v>
      </c>
      <c r="EP1190" s="401" t="n">
        <v>163</v>
      </c>
      <c r="EQ1190" s="401" t="n">
        <v>159</v>
      </c>
      <c r="ER1190" s="401" t="n">
        <v>44</v>
      </c>
      <c r="ES1190" s="401" t="n">
        <v>115</v>
      </c>
      <c r="ET1190" s="401" t="n">
        <v>166</v>
      </c>
      <c r="EU1190" s="401" t="n">
        <v>157</v>
      </c>
      <c r="EV1190" s="401" t="n">
        <v>125</v>
      </c>
      <c r="EW1190" s="401" t="n">
        <v>234</v>
      </c>
      <c r="EX1190" s="401" t="n">
        <v>182</v>
      </c>
      <c r="EY1190" s="401" t="n">
        <v>19</v>
      </c>
      <c r="EZ1190" s="401" t="n">
        <v>99</v>
      </c>
      <c r="FA1190" s="401" t="n">
        <v>40</v>
      </c>
      <c r="FB1190" s="401" t="n">
        <v>74</v>
      </c>
      <c r="FC1190" s="401" t="n">
        <v>141</v>
      </c>
      <c r="FD1190" s="401" t="n">
        <v>158</v>
      </c>
      <c r="FE1190" s="401" t="n">
        <v>199</v>
      </c>
      <c r="FF1190" s="401" t="n">
        <v>175</v>
      </c>
      <c r="FG1190" s="401" t="n">
        <v>54</v>
      </c>
      <c r="FH1190" s="401" t="n">
        <v>106</v>
      </c>
      <c r="FI1190" s="401" t="n">
        <v>23</v>
      </c>
      <c r="FJ1190" s="401" t="n">
        <v>190</v>
      </c>
      <c r="FK1190" s="401" t="n">
        <v>148</v>
      </c>
      <c r="FL1190" s="401" t="n">
        <v>61</v>
      </c>
      <c r="FM1190" s="401" t="n">
        <v>112</v>
      </c>
      <c r="FN1190" s="401" t="n">
        <v>81</v>
      </c>
      <c r="FO1190" s="401" t="n">
        <v>174</v>
      </c>
      <c r="FP1190" s="401" t="n">
        <v>123</v>
      </c>
      <c r="FQ1190" s="401" t="n">
        <v>116</v>
      </c>
      <c r="FR1190" s="401" t="n">
        <v>215</v>
      </c>
      <c r="FS1190" s="401" t="n">
        <v>42</v>
      </c>
      <c r="FT1190" s="401" t="n">
        <v>119</v>
      </c>
      <c r="FU1190" s="401" t="n">
        <v>189</v>
      </c>
      <c r="FV1190" s="401" t="n">
        <v>130</v>
      </c>
      <c r="FW1190" s="401" t="n">
        <v>96</v>
      </c>
      <c r="FX1190" s="401" t="n">
        <v>143</v>
      </c>
      <c r="FY1190" s="401" t="n">
        <v>168</v>
      </c>
      <c r="FZ1190" s="401" t="n">
        <v>90</v>
      </c>
      <c r="GA1190" s="401" t="n">
        <v>109</v>
      </c>
      <c r="GB1190" s="401" t="n">
        <v>162</v>
      </c>
      <c r="GC1190" s="401" t="n">
        <v>177</v>
      </c>
      <c r="GD1190" s="401" t="n">
        <v>122</v>
      </c>
      <c r="GE1190" s="401" t="n">
        <v>165</v>
      </c>
      <c r="GF1190" s="401" t="n">
        <v>147</v>
      </c>
      <c r="GG1190" s="401" t="n">
        <v>51</v>
      </c>
      <c r="GH1190" s="401" t="n">
        <v>14</v>
      </c>
      <c r="GI1190" s="401" t="n">
        <v>200</v>
      </c>
      <c r="GJ1190" s="401" t="n">
        <v>10</v>
      </c>
      <c r="GK1190" s="401" t="n">
        <v>22</v>
      </c>
      <c r="GL1190" s="401" t="n">
        <v>77</v>
      </c>
      <c r="GM1190" s="401" t="n">
        <v>84</v>
      </c>
      <c r="GN1190" s="401" t="n">
        <v>184</v>
      </c>
      <c r="GO1190" s="401" t="n">
        <v>193</v>
      </c>
      <c r="GP1190" s="401" t="n">
        <v>235</v>
      </c>
      <c r="GQ1190" s="401" t="n">
        <v>105</v>
      </c>
      <c r="GR1190" s="401" t="n">
        <v>222</v>
      </c>
      <c r="GS1190" s="401" t="n">
        <v>55</v>
      </c>
      <c r="GT1190" s="401" t="n">
        <v>120</v>
      </c>
      <c r="GU1190" s="401" t="n">
        <v>34</v>
      </c>
      <c r="GV1190" s="401" t="n">
        <v>192</v>
      </c>
      <c r="GW1190" s="401" t="n">
        <v>181</v>
      </c>
      <c r="GX1190" s="401" t="n">
        <v>50</v>
      </c>
      <c r="GY1190" s="401" t="n">
        <v>236</v>
      </c>
      <c r="GZ1190" s="401" t="n">
        <v>161</v>
      </c>
      <c r="HA1190" s="401" t="n">
        <v>57</v>
      </c>
      <c r="HB1190" s="401" t="n">
        <v>21</v>
      </c>
      <c r="HC1190" s="401" t="n">
        <v>180</v>
      </c>
      <c r="HD1190" s="401" t="n">
        <v>126</v>
      </c>
      <c r="HE1190" s="401" t="n">
        <v>72</v>
      </c>
      <c r="HF1190" s="401" t="n">
        <v>212</v>
      </c>
      <c r="HG1190" s="401" t="n">
        <v>66</v>
      </c>
      <c r="HH1190" s="401" t="n">
        <v>89</v>
      </c>
      <c r="HI1190" s="401" t="n">
        <v>213</v>
      </c>
      <c r="HJ1190" s="401" t="n">
        <v>94</v>
      </c>
      <c r="HK1190" s="401" t="n">
        <v>16</v>
      </c>
      <c r="HL1190" s="401" t="n">
        <v>27</v>
      </c>
      <c r="HM1190" s="401" t="n">
        <v>170</v>
      </c>
      <c r="HN1190" s="401" t="n">
        <v>238</v>
      </c>
      <c r="HO1190" s="401" t="n">
        <v>104</v>
      </c>
      <c r="HP1190" s="401" t="n">
        <v>63</v>
      </c>
      <c r="HQ1190" s="401" t="n">
        <v>137</v>
      </c>
      <c r="HR1190" s="401" t="n">
        <v>185</v>
      </c>
      <c r="HS1190" s="401" t="n">
        <v>179</v>
      </c>
      <c r="HT1190" s="401" t="n">
        <v>195</v>
      </c>
      <c r="HU1190" s="401" t="n">
        <v>67</v>
      </c>
      <c r="HV1190" s="401" t="n">
        <v>38</v>
      </c>
      <c r="HW1190" s="401" t="n">
        <v>100</v>
      </c>
      <c r="HX1190" s="401" t="n">
        <v>9</v>
      </c>
      <c r="HY1190" s="401" t="n">
        <v>30</v>
      </c>
      <c r="HZ1190" s="401" t="n">
        <v>156</v>
      </c>
      <c r="IA1190" s="401" t="n">
        <v>154</v>
      </c>
      <c r="IB1190" s="401" t="n">
        <v>85</v>
      </c>
      <c r="IC1190" s="401" t="n">
        <v>33</v>
      </c>
      <c r="ID1190" s="401" t="n">
        <v>4</v>
      </c>
      <c r="IE1190" s="401" t="n">
        <v>208</v>
      </c>
      <c r="IF1190" s="401" t="n">
        <v>187</v>
      </c>
      <c r="IG1190" s="401" t="n">
        <v>70</v>
      </c>
      <c r="IH1190" s="401" t="n">
        <v>108</v>
      </c>
      <c r="II1190" s="401" t="n">
        <v>220</v>
      </c>
      <c r="IJ1190" s="401" t="n">
        <v>17</v>
      </c>
      <c r="IK1190" s="401" t="n">
        <v>214</v>
      </c>
    </row>
    <row r="1192" customFormat="false" ht="12.75" hidden="false" customHeight="false" outlineLevel="0" collapsed="false">
      <c r="D1192" s="204" t="n">
        <v>241</v>
      </c>
      <c r="E1192" s="204" t="s">
        <v>250</v>
      </c>
    </row>
    <row r="1193" customFormat="false" ht="12.75" hidden="false" customHeight="false" outlineLevel="0" collapsed="false">
      <c r="E1193" s="444" t="s">
        <v>198</v>
      </c>
      <c r="F1193" s="401" t="n">
        <v>1</v>
      </c>
      <c r="G1193" s="401" t="n">
        <v>2</v>
      </c>
      <c r="H1193" s="401" t="n">
        <v>3</v>
      </c>
      <c r="I1193" s="401" t="n">
        <v>4</v>
      </c>
      <c r="J1193" s="401" t="n">
        <v>5</v>
      </c>
      <c r="K1193" s="401" t="n">
        <v>6</v>
      </c>
      <c r="L1193" s="401" t="n">
        <v>7</v>
      </c>
      <c r="M1193" s="401" t="n">
        <v>8</v>
      </c>
      <c r="N1193" s="401" t="n">
        <v>9</v>
      </c>
      <c r="O1193" s="401" t="n">
        <v>10</v>
      </c>
      <c r="P1193" s="401" t="n">
        <v>11</v>
      </c>
      <c r="Q1193" s="401" t="n">
        <v>12</v>
      </c>
      <c r="R1193" s="401" t="n">
        <v>13</v>
      </c>
      <c r="S1193" s="401" t="n">
        <v>14</v>
      </c>
      <c r="T1193" s="401" t="n">
        <v>15</v>
      </c>
      <c r="U1193" s="401" t="n">
        <v>16</v>
      </c>
      <c r="V1193" s="401" t="n">
        <v>17</v>
      </c>
      <c r="W1193" s="401" t="n">
        <v>18</v>
      </c>
      <c r="X1193" s="401" t="n">
        <v>19</v>
      </c>
      <c r="Y1193" s="401" t="n">
        <v>20</v>
      </c>
      <c r="Z1193" s="401" t="n">
        <v>21</v>
      </c>
      <c r="AA1193" s="401" t="n">
        <v>22</v>
      </c>
      <c r="AB1193" s="401" t="n">
        <v>23</v>
      </c>
      <c r="AC1193" s="401" t="n">
        <v>24</v>
      </c>
      <c r="AD1193" s="401" t="n">
        <v>25</v>
      </c>
      <c r="AE1193" s="401" t="n">
        <v>26</v>
      </c>
      <c r="AF1193" s="401" t="n">
        <v>27</v>
      </c>
      <c r="AG1193" s="401" t="n">
        <v>28</v>
      </c>
      <c r="AH1193" s="401" t="n">
        <v>29</v>
      </c>
      <c r="AI1193" s="401" t="n">
        <v>30</v>
      </c>
      <c r="AJ1193" s="401" t="n">
        <v>31</v>
      </c>
      <c r="AK1193" s="401" t="n">
        <v>32</v>
      </c>
      <c r="AL1193" s="401" t="n">
        <v>33</v>
      </c>
      <c r="AM1193" s="401" t="n">
        <v>34</v>
      </c>
      <c r="AN1193" s="401" t="n">
        <v>35</v>
      </c>
      <c r="AO1193" s="401" t="n">
        <v>36</v>
      </c>
      <c r="AP1193" s="401" t="n">
        <v>37</v>
      </c>
      <c r="AQ1193" s="401" t="n">
        <v>38</v>
      </c>
      <c r="AR1193" s="401" t="n">
        <v>39</v>
      </c>
      <c r="AS1193" s="401" t="n">
        <v>40</v>
      </c>
      <c r="AT1193" s="401" t="n">
        <v>41</v>
      </c>
      <c r="AU1193" s="401" t="n">
        <v>42</v>
      </c>
      <c r="AV1193" s="401" t="n">
        <v>43</v>
      </c>
      <c r="AW1193" s="401" t="n">
        <v>44</v>
      </c>
      <c r="AX1193" s="401" t="n">
        <v>45</v>
      </c>
      <c r="AY1193" s="401" t="n">
        <v>46</v>
      </c>
      <c r="AZ1193" s="401" t="n">
        <v>47</v>
      </c>
      <c r="BA1193" s="401" t="n">
        <v>48</v>
      </c>
      <c r="BB1193" s="401" t="n">
        <v>49</v>
      </c>
      <c r="BC1193" s="401" t="n">
        <v>50</v>
      </c>
      <c r="BD1193" s="401" t="n">
        <v>51</v>
      </c>
      <c r="BE1193" s="401" t="n">
        <v>52</v>
      </c>
      <c r="BF1193" s="401" t="n">
        <v>53</v>
      </c>
      <c r="BG1193" s="401" t="n">
        <v>54</v>
      </c>
      <c r="BH1193" s="401" t="n">
        <v>55</v>
      </c>
      <c r="BI1193" s="401" t="n">
        <v>56</v>
      </c>
      <c r="BJ1193" s="401" t="n">
        <v>57</v>
      </c>
      <c r="BK1193" s="401" t="n">
        <v>58</v>
      </c>
      <c r="BL1193" s="401" t="n">
        <v>59</v>
      </c>
      <c r="BM1193" s="401" t="n">
        <v>60</v>
      </c>
      <c r="BN1193" s="401" t="n">
        <v>61</v>
      </c>
      <c r="BO1193" s="401" t="n">
        <v>62</v>
      </c>
      <c r="BP1193" s="401" t="n">
        <v>63</v>
      </c>
      <c r="BQ1193" s="401" t="n">
        <v>64</v>
      </c>
      <c r="BR1193" s="401" t="n">
        <v>65</v>
      </c>
      <c r="BS1193" s="401" t="n">
        <v>66</v>
      </c>
      <c r="BT1193" s="401" t="n">
        <v>67</v>
      </c>
      <c r="BU1193" s="401" t="n">
        <v>68</v>
      </c>
      <c r="BV1193" s="401" t="n">
        <v>69</v>
      </c>
      <c r="BW1193" s="401" t="n">
        <v>70</v>
      </c>
      <c r="BX1193" s="401" t="n">
        <v>71</v>
      </c>
      <c r="BY1193" s="401" t="n">
        <v>72</v>
      </c>
      <c r="BZ1193" s="401" t="n">
        <v>73</v>
      </c>
      <c r="CA1193" s="401" t="n">
        <v>74</v>
      </c>
      <c r="CB1193" s="401" t="n">
        <v>75</v>
      </c>
      <c r="CC1193" s="401" t="n">
        <v>76</v>
      </c>
      <c r="CD1193" s="401" t="n">
        <v>77</v>
      </c>
      <c r="CE1193" s="401" t="n">
        <v>78</v>
      </c>
      <c r="CF1193" s="401" t="n">
        <v>79</v>
      </c>
      <c r="CG1193" s="401" t="n">
        <v>80</v>
      </c>
      <c r="CH1193" s="401" t="n">
        <v>81</v>
      </c>
      <c r="CI1193" s="401" t="n">
        <v>82</v>
      </c>
      <c r="CJ1193" s="401" t="n">
        <v>83</v>
      </c>
      <c r="CK1193" s="401" t="n">
        <v>84</v>
      </c>
      <c r="CL1193" s="401" t="n">
        <v>85</v>
      </c>
      <c r="CM1193" s="401" t="n">
        <v>86</v>
      </c>
      <c r="CN1193" s="401" t="n">
        <v>87</v>
      </c>
      <c r="CO1193" s="401" t="n">
        <v>88</v>
      </c>
      <c r="CP1193" s="401" t="n">
        <v>89</v>
      </c>
      <c r="CQ1193" s="401" t="n">
        <v>90</v>
      </c>
      <c r="CR1193" s="401" t="n">
        <v>91</v>
      </c>
      <c r="CS1193" s="401" t="n">
        <v>92</v>
      </c>
      <c r="CT1193" s="401" t="n">
        <v>93</v>
      </c>
      <c r="CU1193" s="401" t="n">
        <v>94</v>
      </c>
      <c r="CV1193" s="401" t="n">
        <v>95</v>
      </c>
      <c r="CW1193" s="401" t="n">
        <v>96</v>
      </c>
      <c r="CX1193" s="401" t="n">
        <v>97</v>
      </c>
      <c r="CY1193" s="401" t="n">
        <v>98</v>
      </c>
      <c r="CZ1193" s="401" t="n">
        <v>99</v>
      </c>
      <c r="DA1193" s="401" t="n">
        <v>100</v>
      </c>
      <c r="DB1193" s="401" t="n">
        <v>101</v>
      </c>
      <c r="DC1193" s="401" t="n">
        <v>102</v>
      </c>
      <c r="DD1193" s="401" t="n">
        <v>103</v>
      </c>
      <c r="DE1193" s="401" t="n">
        <v>104</v>
      </c>
      <c r="DF1193" s="401" t="n">
        <v>105</v>
      </c>
      <c r="DG1193" s="401" t="n">
        <v>106</v>
      </c>
      <c r="DH1193" s="401" t="n">
        <v>107</v>
      </c>
      <c r="DI1193" s="401" t="n">
        <v>108</v>
      </c>
      <c r="DJ1193" s="401" t="n">
        <v>109</v>
      </c>
      <c r="DK1193" s="401" t="n">
        <v>110</v>
      </c>
      <c r="DL1193" s="401" t="n">
        <v>111</v>
      </c>
      <c r="DM1193" s="401" t="n">
        <v>112</v>
      </c>
      <c r="DN1193" s="401" t="n">
        <v>113</v>
      </c>
      <c r="DO1193" s="401" t="n">
        <v>114</v>
      </c>
      <c r="DP1193" s="401" t="n">
        <v>115</v>
      </c>
      <c r="DQ1193" s="401" t="n">
        <v>116</v>
      </c>
      <c r="DR1193" s="401" t="n">
        <v>117</v>
      </c>
      <c r="DS1193" s="401" t="n">
        <v>118</v>
      </c>
      <c r="DT1193" s="401" t="n">
        <v>119</v>
      </c>
      <c r="DU1193" s="401" t="n">
        <v>120</v>
      </c>
      <c r="DV1193" s="401" t="n">
        <v>121</v>
      </c>
      <c r="DW1193" s="401" t="n">
        <v>122</v>
      </c>
      <c r="DX1193" s="401" t="n">
        <v>123</v>
      </c>
      <c r="DY1193" s="401" t="n">
        <v>124</v>
      </c>
      <c r="DZ1193" s="401" t="n">
        <v>125</v>
      </c>
      <c r="EA1193" s="401" t="n">
        <v>126</v>
      </c>
      <c r="EB1193" s="401" t="n">
        <v>127</v>
      </c>
      <c r="EC1193" s="401" t="n">
        <v>128</v>
      </c>
      <c r="ED1193" s="401" t="n">
        <v>129</v>
      </c>
      <c r="EE1193" s="401" t="n">
        <v>130</v>
      </c>
      <c r="EF1193" s="401" t="n">
        <v>131</v>
      </c>
      <c r="EG1193" s="401" t="n">
        <v>132</v>
      </c>
      <c r="EH1193" s="401" t="n">
        <v>133</v>
      </c>
      <c r="EI1193" s="401" t="n">
        <v>134</v>
      </c>
      <c r="EJ1193" s="401" t="n">
        <v>135</v>
      </c>
      <c r="EK1193" s="401" t="n">
        <v>136</v>
      </c>
      <c r="EL1193" s="401" t="n">
        <v>137</v>
      </c>
      <c r="EM1193" s="401" t="n">
        <v>138</v>
      </c>
      <c r="EN1193" s="401" t="n">
        <v>139</v>
      </c>
      <c r="EO1193" s="401" t="n">
        <v>140</v>
      </c>
      <c r="EP1193" s="401" t="n">
        <v>141</v>
      </c>
      <c r="EQ1193" s="401" t="n">
        <v>142</v>
      </c>
      <c r="ER1193" s="401" t="n">
        <v>143</v>
      </c>
      <c r="ES1193" s="401" t="n">
        <v>144</v>
      </c>
      <c r="ET1193" s="401" t="n">
        <v>145</v>
      </c>
      <c r="EU1193" s="401" t="n">
        <v>146</v>
      </c>
      <c r="EV1193" s="401" t="n">
        <v>147</v>
      </c>
      <c r="EW1193" s="401" t="n">
        <v>148</v>
      </c>
      <c r="EX1193" s="401" t="n">
        <v>149</v>
      </c>
      <c r="EY1193" s="401" t="n">
        <v>150</v>
      </c>
      <c r="EZ1193" s="401" t="n">
        <v>151</v>
      </c>
      <c r="FA1193" s="401" t="n">
        <v>152</v>
      </c>
      <c r="FB1193" s="401" t="n">
        <v>153</v>
      </c>
      <c r="FC1193" s="401" t="n">
        <v>154</v>
      </c>
      <c r="FD1193" s="401" t="n">
        <v>155</v>
      </c>
      <c r="FE1193" s="401" t="n">
        <v>156</v>
      </c>
      <c r="FF1193" s="401" t="n">
        <v>157</v>
      </c>
      <c r="FG1193" s="401" t="n">
        <v>158</v>
      </c>
      <c r="FH1193" s="401" t="n">
        <v>159</v>
      </c>
      <c r="FI1193" s="401" t="n">
        <v>160</v>
      </c>
      <c r="FJ1193" s="401" t="n">
        <v>161</v>
      </c>
      <c r="FK1193" s="401" t="n">
        <v>162</v>
      </c>
      <c r="FL1193" s="401" t="n">
        <v>163</v>
      </c>
      <c r="FM1193" s="401" t="n">
        <v>164</v>
      </c>
      <c r="FN1193" s="401" t="n">
        <v>165</v>
      </c>
      <c r="FO1193" s="401" t="n">
        <v>166</v>
      </c>
      <c r="FP1193" s="401" t="n">
        <v>167</v>
      </c>
      <c r="FQ1193" s="401" t="n">
        <v>168</v>
      </c>
      <c r="FR1193" s="401" t="n">
        <v>169</v>
      </c>
      <c r="FS1193" s="401" t="n">
        <v>170</v>
      </c>
      <c r="FT1193" s="401" t="n">
        <v>171</v>
      </c>
      <c r="FU1193" s="401" t="n">
        <v>172</v>
      </c>
      <c r="FV1193" s="401" t="n">
        <v>173</v>
      </c>
      <c r="FW1193" s="401" t="n">
        <v>174</v>
      </c>
      <c r="FX1193" s="401" t="n">
        <v>175</v>
      </c>
      <c r="FY1193" s="401" t="n">
        <v>176</v>
      </c>
      <c r="FZ1193" s="401" t="n">
        <v>177</v>
      </c>
      <c r="GA1193" s="401" t="n">
        <v>178</v>
      </c>
      <c r="GB1193" s="401" t="n">
        <v>179</v>
      </c>
      <c r="GC1193" s="401" t="n">
        <v>180</v>
      </c>
      <c r="GD1193" s="401" t="n">
        <v>181</v>
      </c>
      <c r="GE1193" s="401" t="n">
        <v>182</v>
      </c>
      <c r="GF1193" s="401" t="n">
        <v>183</v>
      </c>
      <c r="GG1193" s="401" t="n">
        <v>184</v>
      </c>
      <c r="GH1193" s="401" t="n">
        <v>185</v>
      </c>
      <c r="GI1193" s="401" t="n">
        <v>186</v>
      </c>
      <c r="GJ1193" s="401" t="n">
        <v>187</v>
      </c>
      <c r="GK1193" s="401" t="n">
        <v>188</v>
      </c>
      <c r="GL1193" s="401" t="n">
        <v>189</v>
      </c>
      <c r="GM1193" s="401" t="n">
        <v>190</v>
      </c>
      <c r="GN1193" s="401" t="n">
        <v>191</v>
      </c>
      <c r="GO1193" s="401" t="n">
        <v>192</v>
      </c>
      <c r="GP1193" s="401" t="n">
        <v>193</v>
      </c>
      <c r="GQ1193" s="401" t="n">
        <v>194</v>
      </c>
      <c r="GR1193" s="401" t="n">
        <v>195</v>
      </c>
      <c r="GS1193" s="401" t="n">
        <v>196</v>
      </c>
      <c r="GT1193" s="401" t="n">
        <v>197</v>
      </c>
      <c r="GU1193" s="401" t="n">
        <v>198</v>
      </c>
      <c r="GV1193" s="401" t="n">
        <v>199</v>
      </c>
      <c r="GW1193" s="401" t="n">
        <v>200</v>
      </c>
      <c r="GX1193" s="401" t="n">
        <v>201</v>
      </c>
      <c r="GY1193" s="401" t="n">
        <v>202</v>
      </c>
      <c r="GZ1193" s="401" t="n">
        <v>203</v>
      </c>
      <c r="HA1193" s="401" t="n">
        <v>204</v>
      </c>
      <c r="HB1193" s="401" t="n">
        <v>205</v>
      </c>
      <c r="HC1193" s="401" t="n">
        <v>206</v>
      </c>
      <c r="HD1193" s="401" t="n">
        <v>207</v>
      </c>
      <c r="HE1193" s="401" t="n">
        <v>208</v>
      </c>
      <c r="HF1193" s="401" t="n">
        <v>209</v>
      </c>
      <c r="HG1193" s="401" t="n">
        <v>210</v>
      </c>
      <c r="HH1193" s="401" t="n">
        <v>211</v>
      </c>
      <c r="HI1193" s="401" t="n">
        <v>212</v>
      </c>
      <c r="HJ1193" s="401" t="n">
        <v>213</v>
      </c>
      <c r="HK1193" s="401" t="n">
        <v>214</v>
      </c>
      <c r="HL1193" s="401" t="n">
        <v>215</v>
      </c>
      <c r="HM1193" s="401" t="n">
        <v>216</v>
      </c>
      <c r="HN1193" s="401" t="n">
        <v>217</v>
      </c>
      <c r="HO1193" s="401" t="n">
        <v>218</v>
      </c>
      <c r="HP1193" s="401" t="n">
        <v>219</v>
      </c>
      <c r="HQ1193" s="401" t="n">
        <v>220</v>
      </c>
      <c r="HR1193" s="401" t="n">
        <v>221</v>
      </c>
      <c r="HS1193" s="401" t="n">
        <v>222</v>
      </c>
      <c r="HT1193" s="401" t="n">
        <v>223</v>
      </c>
      <c r="HU1193" s="401" t="n">
        <v>224</v>
      </c>
      <c r="HV1193" s="401" t="n">
        <v>225</v>
      </c>
      <c r="HW1193" s="401" t="n">
        <v>226</v>
      </c>
      <c r="HX1193" s="401" t="n">
        <v>227</v>
      </c>
      <c r="HY1193" s="401" t="n">
        <v>228</v>
      </c>
      <c r="HZ1193" s="401" t="n">
        <v>229</v>
      </c>
      <c r="IB1193" s="401" t="n">
        <v>230</v>
      </c>
      <c r="IC1193" s="401" t="n">
        <v>231</v>
      </c>
      <c r="ID1193" s="401" t="n">
        <v>232</v>
      </c>
      <c r="IE1193" s="401" t="n">
        <v>233</v>
      </c>
      <c r="IG1193" s="401" t="n">
        <v>234</v>
      </c>
      <c r="IH1193" s="401" t="n">
        <v>235</v>
      </c>
      <c r="II1193" s="401" t="n">
        <v>236</v>
      </c>
      <c r="IJ1193" s="401" t="n">
        <v>237</v>
      </c>
      <c r="IL1193" s="401" t="n">
        <v>238</v>
      </c>
      <c r="IM1193" s="401" t="n">
        <v>239</v>
      </c>
      <c r="IN1193" s="401" t="n">
        <v>240</v>
      </c>
      <c r="IO1193" s="401" t="n">
        <v>241</v>
      </c>
    </row>
    <row r="1194" customFormat="false" ht="12.75" hidden="false" customHeight="false" outlineLevel="0" collapsed="false">
      <c r="E1194" s="444" t="s">
        <v>225</v>
      </c>
      <c r="F1194" s="401" t="n">
        <v>182</v>
      </c>
      <c r="G1194" s="401" t="n">
        <v>54</v>
      </c>
      <c r="H1194" s="401" t="n">
        <v>31</v>
      </c>
      <c r="I1194" s="401" t="n">
        <v>168</v>
      </c>
      <c r="J1194" s="401" t="n">
        <v>23</v>
      </c>
      <c r="K1194" s="401" t="n">
        <v>2</v>
      </c>
      <c r="L1194" s="401" t="n">
        <v>144</v>
      </c>
      <c r="M1194" s="401" t="n">
        <v>136</v>
      </c>
      <c r="N1194" s="401" t="n">
        <v>113</v>
      </c>
      <c r="O1194" s="401" t="n">
        <v>69</v>
      </c>
      <c r="P1194" s="401" t="n">
        <v>74</v>
      </c>
      <c r="Q1194" s="401" t="n">
        <v>36</v>
      </c>
      <c r="R1194" s="401" t="n">
        <v>114</v>
      </c>
      <c r="S1194" s="401" t="n">
        <v>53</v>
      </c>
      <c r="T1194" s="401" t="n">
        <v>57</v>
      </c>
      <c r="U1194" s="401" t="n">
        <v>59</v>
      </c>
      <c r="V1194" s="401" t="n">
        <v>65</v>
      </c>
      <c r="W1194" s="401" t="n">
        <v>231</v>
      </c>
      <c r="X1194" s="401" t="n">
        <v>152</v>
      </c>
      <c r="Y1194" s="401" t="n">
        <v>122</v>
      </c>
      <c r="Z1194" s="401" t="n">
        <v>109</v>
      </c>
      <c r="AA1194" s="401" t="n">
        <v>158</v>
      </c>
      <c r="AB1194" s="401" t="n">
        <v>166</v>
      </c>
      <c r="AC1194" s="401" t="n">
        <v>48</v>
      </c>
      <c r="AD1194" s="401" t="n">
        <v>7</v>
      </c>
      <c r="AE1194" s="401" t="n">
        <v>215</v>
      </c>
      <c r="AF1194" s="401" t="n">
        <v>34</v>
      </c>
      <c r="AG1194" s="401" t="n">
        <v>196</v>
      </c>
      <c r="AH1194" s="401" t="n">
        <v>46</v>
      </c>
      <c r="AI1194" s="401" t="n">
        <v>81</v>
      </c>
      <c r="AJ1194" s="401" t="n">
        <v>99</v>
      </c>
      <c r="AK1194" s="401" t="n">
        <v>10</v>
      </c>
      <c r="AL1194" s="401" t="n">
        <v>200</v>
      </c>
      <c r="AM1194" s="401" t="n">
        <v>211</v>
      </c>
      <c r="AN1194" s="401" t="n">
        <v>216</v>
      </c>
      <c r="AO1194" s="401" t="n">
        <v>173</v>
      </c>
      <c r="AP1194" s="401" t="n">
        <v>63</v>
      </c>
      <c r="AQ1194" s="401" t="n">
        <v>80</v>
      </c>
      <c r="AR1194" s="401" t="n">
        <v>239</v>
      </c>
      <c r="AS1194" s="401" t="n">
        <v>223</v>
      </c>
      <c r="AT1194" s="401" t="n">
        <v>233</v>
      </c>
      <c r="AU1194" s="401" t="n">
        <v>98</v>
      </c>
      <c r="AV1194" s="401" t="n">
        <v>146</v>
      </c>
      <c r="AW1194" s="401" t="n">
        <v>38</v>
      </c>
      <c r="AX1194" s="401" t="n">
        <v>193</v>
      </c>
      <c r="AY1194" s="401" t="n">
        <v>219</v>
      </c>
      <c r="AZ1194" s="401" t="n">
        <v>181</v>
      </c>
      <c r="BA1194" s="401" t="n">
        <v>177</v>
      </c>
      <c r="BB1194" s="401" t="n">
        <v>67</v>
      </c>
      <c r="BC1194" s="401" t="n">
        <v>202</v>
      </c>
      <c r="BD1194" s="401" t="n">
        <v>135</v>
      </c>
      <c r="BE1194" s="401" t="n">
        <v>64</v>
      </c>
      <c r="BF1194" s="401" t="n">
        <v>164</v>
      </c>
      <c r="BG1194" s="401" t="n">
        <v>78</v>
      </c>
      <c r="BH1194" s="401" t="n">
        <v>73</v>
      </c>
      <c r="BI1194" s="401" t="n">
        <v>94</v>
      </c>
      <c r="BJ1194" s="401" t="n">
        <v>201</v>
      </c>
      <c r="BK1194" s="401" t="n">
        <v>40</v>
      </c>
      <c r="BL1194" s="401" t="n">
        <v>156</v>
      </c>
      <c r="BM1194" s="401" t="n">
        <v>76</v>
      </c>
      <c r="BN1194" s="401" t="n">
        <v>220</v>
      </c>
      <c r="BO1194" s="401" t="n">
        <v>35</v>
      </c>
      <c r="BP1194" s="401" t="n">
        <v>25</v>
      </c>
      <c r="BQ1194" s="401" t="n">
        <v>141</v>
      </c>
      <c r="BR1194" s="401" t="n">
        <v>162</v>
      </c>
      <c r="BS1194" s="401" t="n">
        <v>105</v>
      </c>
      <c r="BT1194" s="401" t="n">
        <v>138</v>
      </c>
      <c r="BU1194" s="401" t="n">
        <v>21</v>
      </c>
      <c r="BV1194" s="401" t="n">
        <v>205</v>
      </c>
      <c r="BW1194" s="401" t="n">
        <v>208</v>
      </c>
      <c r="BX1194" s="401" t="n">
        <v>209</v>
      </c>
      <c r="BY1194" s="401" t="n">
        <v>148</v>
      </c>
      <c r="BZ1194" s="401" t="n">
        <v>50</v>
      </c>
      <c r="CA1194" s="401" t="n">
        <v>8</v>
      </c>
      <c r="CB1194" s="401" t="n">
        <v>62</v>
      </c>
      <c r="CC1194" s="401" t="n">
        <v>160</v>
      </c>
      <c r="CD1194" s="401" t="n">
        <v>110</v>
      </c>
      <c r="CE1194" s="401" t="n">
        <v>154</v>
      </c>
      <c r="CF1194" s="401" t="n">
        <v>87</v>
      </c>
      <c r="CG1194" s="401" t="n">
        <v>72</v>
      </c>
      <c r="CH1194" s="401" t="n">
        <v>149</v>
      </c>
      <c r="CI1194" s="401" t="n">
        <v>120</v>
      </c>
      <c r="CJ1194" s="401" t="n">
        <v>16</v>
      </c>
      <c r="CK1194" s="401" t="n">
        <v>121</v>
      </c>
      <c r="CL1194" s="401" t="n">
        <v>71</v>
      </c>
      <c r="CM1194" s="401" t="n">
        <v>102</v>
      </c>
      <c r="CN1194" s="401" t="n">
        <v>169</v>
      </c>
      <c r="CO1194" s="401" t="n">
        <v>241</v>
      </c>
      <c r="CP1194" s="401" t="n">
        <v>11</v>
      </c>
      <c r="CQ1194" s="401" t="n">
        <v>176</v>
      </c>
      <c r="CR1194" s="401" t="n">
        <v>128</v>
      </c>
      <c r="CS1194" s="401" t="n">
        <v>228</v>
      </c>
      <c r="CT1194" s="401" t="n">
        <v>192</v>
      </c>
      <c r="CU1194" s="401" t="n">
        <v>27</v>
      </c>
      <c r="CV1194" s="401" t="n">
        <v>213</v>
      </c>
      <c r="CW1194" s="401" t="n">
        <v>139</v>
      </c>
      <c r="CX1194" s="401" t="n">
        <v>145</v>
      </c>
      <c r="CY1194" s="401" t="n">
        <v>45</v>
      </c>
      <c r="CZ1194" s="401" t="n">
        <v>55</v>
      </c>
      <c r="DA1194" s="401" t="n">
        <v>116</v>
      </c>
      <c r="DB1194" s="401" t="n">
        <v>189</v>
      </c>
      <c r="DC1194" s="401" t="n">
        <v>108</v>
      </c>
      <c r="DD1194" s="401" t="n">
        <v>226</v>
      </c>
      <c r="DE1194" s="401" t="n">
        <v>6</v>
      </c>
      <c r="DF1194" s="401" t="n">
        <v>147</v>
      </c>
      <c r="DG1194" s="401" t="n">
        <v>194</v>
      </c>
      <c r="DH1194" s="401" t="n">
        <v>161</v>
      </c>
      <c r="DI1194" s="401" t="n">
        <v>187</v>
      </c>
      <c r="DJ1194" s="401" t="n">
        <v>203</v>
      </c>
      <c r="DK1194" s="401" t="n">
        <v>29</v>
      </c>
      <c r="DL1194" s="401" t="n">
        <v>39</v>
      </c>
      <c r="DM1194" s="401" t="n">
        <v>104</v>
      </c>
      <c r="DN1194" s="401" t="n">
        <v>30</v>
      </c>
      <c r="DO1194" s="401" t="n">
        <v>85</v>
      </c>
      <c r="DP1194" s="401" t="n">
        <v>179</v>
      </c>
      <c r="DQ1194" s="401" t="n">
        <v>170</v>
      </c>
      <c r="DR1194" s="401" t="n">
        <v>24</v>
      </c>
      <c r="DS1194" s="401" t="n">
        <v>101</v>
      </c>
      <c r="DT1194" s="401" t="n">
        <v>178</v>
      </c>
      <c r="DU1194" s="401" t="n">
        <v>229</v>
      </c>
      <c r="DV1194" s="401" t="n">
        <v>52</v>
      </c>
      <c r="DW1194" s="401" t="n">
        <v>18</v>
      </c>
      <c r="DX1194" s="401" t="n">
        <v>222</v>
      </c>
      <c r="DY1194" s="401" t="n">
        <v>153</v>
      </c>
      <c r="DZ1194" s="401" t="n">
        <v>214</v>
      </c>
      <c r="EA1194" s="401" t="n">
        <v>68</v>
      </c>
      <c r="EB1194" s="401" t="n">
        <v>190</v>
      </c>
      <c r="EC1194" s="401" t="n">
        <v>95</v>
      </c>
      <c r="ED1194" s="401" t="n">
        <v>230</v>
      </c>
      <c r="EE1194" s="401" t="n">
        <v>13</v>
      </c>
      <c r="EF1194" s="401" t="n">
        <v>130</v>
      </c>
      <c r="EG1194" s="401" t="n">
        <v>140</v>
      </c>
      <c r="EH1194" s="401" t="n">
        <v>171</v>
      </c>
      <c r="EI1194" s="401" t="n">
        <v>185</v>
      </c>
      <c r="EJ1194" s="401" t="n">
        <v>163</v>
      </c>
      <c r="EK1194" s="401" t="n">
        <v>150</v>
      </c>
      <c r="EL1194" s="401" t="n">
        <v>198</v>
      </c>
      <c r="EM1194" s="401" t="n">
        <v>111</v>
      </c>
      <c r="EN1194" s="401" t="n">
        <v>12</v>
      </c>
      <c r="EO1194" s="401" t="n">
        <v>106</v>
      </c>
      <c r="EP1194" s="401" t="n">
        <v>125</v>
      </c>
      <c r="EQ1194" s="401" t="n">
        <v>3</v>
      </c>
      <c r="ER1194" s="401" t="n">
        <v>227</v>
      </c>
      <c r="ES1194" s="401" t="n">
        <v>43</v>
      </c>
      <c r="ET1194" s="401" t="n">
        <v>235</v>
      </c>
      <c r="EU1194" s="401" t="n">
        <v>199</v>
      </c>
      <c r="EV1194" s="401" t="n">
        <v>236</v>
      </c>
      <c r="EW1194" s="401" t="n">
        <v>184</v>
      </c>
      <c r="EX1194" s="401" t="n">
        <v>41</v>
      </c>
      <c r="EY1194" s="401" t="n">
        <v>151</v>
      </c>
      <c r="EZ1194" s="401" t="n">
        <v>159</v>
      </c>
      <c r="FA1194" s="401" t="n">
        <v>174</v>
      </c>
      <c r="FB1194" s="401" t="n">
        <v>212</v>
      </c>
      <c r="FC1194" s="401" t="n">
        <v>186</v>
      </c>
      <c r="FD1194" s="401" t="n">
        <v>206</v>
      </c>
      <c r="FE1194" s="401" t="n">
        <v>15</v>
      </c>
      <c r="FF1194" s="401" t="n">
        <v>100</v>
      </c>
      <c r="FG1194" s="401" t="n">
        <v>77</v>
      </c>
      <c r="FH1194" s="401" t="n">
        <v>234</v>
      </c>
      <c r="FI1194" s="401" t="n">
        <v>127</v>
      </c>
      <c r="FJ1194" s="401" t="n">
        <v>134</v>
      </c>
      <c r="FK1194" s="401" t="n">
        <v>210</v>
      </c>
      <c r="FL1194" s="401" t="n">
        <v>180</v>
      </c>
      <c r="FM1194" s="401" t="n">
        <v>117</v>
      </c>
      <c r="FN1194" s="401" t="n">
        <v>191</v>
      </c>
      <c r="FO1194" s="401" t="n">
        <v>197</v>
      </c>
      <c r="FP1194" s="401" t="n">
        <v>19</v>
      </c>
      <c r="FQ1194" s="401" t="n">
        <v>221</v>
      </c>
      <c r="FR1194" s="401" t="n">
        <v>238</v>
      </c>
      <c r="FS1194" s="401" t="n">
        <v>207</v>
      </c>
      <c r="FT1194" s="401" t="n">
        <v>123</v>
      </c>
      <c r="FU1194" s="401" t="n">
        <v>96</v>
      </c>
      <c r="FV1194" s="401" t="n">
        <v>91</v>
      </c>
      <c r="FW1194" s="401" t="n">
        <v>218</v>
      </c>
      <c r="FX1194" s="401" t="n">
        <v>1</v>
      </c>
      <c r="FY1194" s="401" t="n">
        <v>58</v>
      </c>
      <c r="FZ1194" s="401" t="n">
        <v>237</v>
      </c>
      <c r="GA1194" s="401" t="n">
        <v>195</v>
      </c>
      <c r="GB1194" s="401" t="n">
        <v>107</v>
      </c>
      <c r="GC1194" s="401" t="n">
        <v>232</v>
      </c>
      <c r="GD1194" s="401" t="n">
        <v>124</v>
      </c>
      <c r="GE1194" s="401" t="n">
        <v>188</v>
      </c>
      <c r="GF1194" s="401" t="n">
        <v>129</v>
      </c>
      <c r="GG1194" s="401" t="n">
        <v>132</v>
      </c>
      <c r="GH1194" s="401" t="n">
        <v>33</v>
      </c>
      <c r="GI1194" s="401" t="n">
        <v>60</v>
      </c>
      <c r="GJ1194" s="401" t="n">
        <v>143</v>
      </c>
      <c r="GK1194" s="401" t="n">
        <v>157</v>
      </c>
      <c r="GL1194" s="401" t="n">
        <v>88</v>
      </c>
      <c r="GM1194" s="401" t="n">
        <v>93</v>
      </c>
      <c r="GN1194" s="401" t="n">
        <v>70</v>
      </c>
      <c r="GO1194" s="401" t="n">
        <v>5</v>
      </c>
      <c r="GP1194" s="401" t="n">
        <v>126</v>
      </c>
      <c r="GQ1194" s="401" t="n">
        <v>137</v>
      </c>
      <c r="GR1194" s="401" t="n">
        <v>83</v>
      </c>
      <c r="GS1194" s="401" t="n">
        <v>103</v>
      </c>
      <c r="GT1194" s="401" t="n">
        <v>44</v>
      </c>
      <c r="GU1194" s="401" t="n">
        <v>22</v>
      </c>
      <c r="GV1194" s="401" t="n">
        <v>26</v>
      </c>
      <c r="GW1194" s="401" t="n">
        <v>61</v>
      </c>
      <c r="GX1194" s="401" t="n">
        <v>28</v>
      </c>
      <c r="GY1194" s="401" t="n">
        <v>183</v>
      </c>
      <c r="GZ1194" s="401" t="n">
        <v>112</v>
      </c>
      <c r="HA1194" s="401" t="n">
        <v>131</v>
      </c>
      <c r="HB1194" s="401" t="n">
        <v>224</v>
      </c>
      <c r="HC1194" s="401" t="n">
        <v>14</v>
      </c>
      <c r="HD1194" s="401" t="n">
        <v>175</v>
      </c>
      <c r="HE1194" s="401" t="n">
        <v>47</v>
      </c>
      <c r="HF1194" s="401" t="n">
        <v>155</v>
      </c>
      <c r="HG1194" s="401" t="n">
        <v>84</v>
      </c>
      <c r="HH1194" s="401" t="n">
        <v>167</v>
      </c>
      <c r="HI1194" s="401" t="n">
        <v>240</v>
      </c>
      <c r="HJ1194" s="401" t="n">
        <v>142</v>
      </c>
      <c r="HK1194" s="401" t="n">
        <v>118</v>
      </c>
      <c r="HL1194" s="401" t="n">
        <v>172</v>
      </c>
      <c r="HM1194" s="401" t="n">
        <v>204</v>
      </c>
      <c r="HN1194" s="401" t="n">
        <v>133</v>
      </c>
      <c r="HO1194" s="401" t="n">
        <v>37</v>
      </c>
      <c r="HP1194" s="401" t="n">
        <v>56</v>
      </c>
      <c r="HQ1194" s="401" t="n">
        <v>17</v>
      </c>
      <c r="HR1194" s="401" t="n">
        <v>49</v>
      </c>
      <c r="HS1194" s="401" t="n">
        <v>66</v>
      </c>
      <c r="HT1194" s="401" t="n">
        <v>51</v>
      </c>
      <c r="HU1194" s="401" t="n">
        <v>217</v>
      </c>
      <c r="HV1194" s="401" t="n">
        <v>42</v>
      </c>
      <c r="HW1194" s="401" t="n">
        <v>225</v>
      </c>
      <c r="HX1194" s="401" t="n">
        <v>86</v>
      </c>
      <c r="HY1194" s="401" t="n">
        <v>97</v>
      </c>
      <c r="HZ1194" s="401" t="n">
        <v>20</v>
      </c>
      <c r="IB1194" s="401" t="n">
        <v>165</v>
      </c>
      <c r="IC1194" s="401" t="n">
        <v>119</v>
      </c>
      <c r="ID1194" s="401" t="n">
        <v>89</v>
      </c>
      <c r="IE1194" s="401" t="n">
        <v>75</v>
      </c>
      <c r="IG1194" s="401" t="n">
        <v>32</v>
      </c>
      <c r="IH1194" s="401" t="n">
        <v>115</v>
      </c>
      <c r="II1194" s="401" t="n">
        <v>92</v>
      </c>
      <c r="IJ1194" s="401" t="n">
        <v>82</v>
      </c>
      <c r="IL1194" s="401" t="n">
        <v>79</v>
      </c>
      <c r="IM1194" s="401" t="n">
        <v>9</v>
      </c>
      <c r="IN1194" s="401" t="n">
        <v>4</v>
      </c>
      <c r="IO1194" s="401" t="n">
        <v>90</v>
      </c>
    </row>
    <row r="1195" customFormat="false" ht="12.75" hidden="false" customHeight="false" outlineLevel="0" collapsed="false">
      <c r="E1195" s="444" t="s">
        <v>227</v>
      </c>
      <c r="F1195" s="401" t="n">
        <v>162</v>
      </c>
      <c r="G1195" s="401" t="n">
        <v>218</v>
      </c>
      <c r="H1195" s="401" t="n">
        <v>54</v>
      </c>
      <c r="I1195" s="401" t="n">
        <v>148</v>
      </c>
      <c r="J1195" s="401" t="n">
        <v>139</v>
      </c>
      <c r="K1195" s="401" t="n">
        <v>207</v>
      </c>
      <c r="L1195" s="401" t="n">
        <v>193</v>
      </c>
      <c r="M1195" s="401" t="n">
        <v>100</v>
      </c>
      <c r="N1195" s="401" t="n">
        <v>190</v>
      </c>
      <c r="O1195" s="401" t="n">
        <v>227</v>
      </c>
      <c r="P1195" s="401" t="n">
        <v>29</v>
      </c>
      <c r="Q1195" s="401" t="n">
        <v>88</v>
      </c>
      <c r="R1195" s="401" t="n">
        <v>59</v>
      </c>
      <c r="S1195" s="401" t="n">
        <v>2</v>
      </c>
      <c r="T1195" s="401" t="n">
        <v>74</v>
      </c>
      <c r="U1195" s="401" t="n">
        <v>45</v>
      </c>
      <c r="V1195" s="401" t="n">
        <v>50</v>
      </c>
      <c r="W1195" s="401" t="n">
        <v>225</v>
      </c>
      <c r="X1195" s="401" t="n">
        <v>220</v>
      </c>
      <c r="Y1195" s="401" t="n">
        <v>128</v>
      </c>
      <c r="Z1195" s="401" t="n">
        <v>239</v>
      </c>
      <c r="AA1195" s="401" t="n">
        <v>203</v>
      </c>
      <c r="AB1195" s="401" t="n">
        <v>19</v>
      </c>
      <c r="AC1195" s="401" t="n">
        <v>226</v>
      </c>
      <c r="AD1195" s="401" t="n">
        <v>141</v>
      </c>
      <c r="AE1195" s="401" t="n">
        <v>35</v>
      </c>
      <c r="AF1195" s="401" t="n">
        <v>238</v>
      </c>
      <c r="AG1195" s="401" t="n">
        <v>117</v>
      </c>
      <c r="AH1195" s="401" t="n">
        <v>127</v>
      </c>
      <c r="AI1195" s="401" t="n">
        <v>201</v>
      </c>
      <c r="AJ1195" s="401" t="n">
        <v>153</v>
      </c>
      <c r="AK1195" s="401" t="n">
        <v>176</v>
      </c>
      <c r="AL1195" s="401" t="n">
        <v>64</v>
      </c>
      <c r="AM1195" s="401" t="n">
        <v>236</v>
      </c>
      <c r="AN1195" s="401" t="n">
        <v>96</v>
      </c>
      <c r="AO1195" s="401" t="n">
        <v>13</v>
      </c>
      <c r="AP1195" s="401" t="n">
        <v>165</v>
      </c>
      <c r="AQ1195" s="401" t="n">
        <v>87</v>
      </c>
      <c r="AR1195" s="401" t="n">
        <v>102</v>
      </c>
      <c r="AS1195" s="401" t="n">
        <v>9</v>
      </c>
      <c r="AT1195" s="401" t="n">
        <v>84</v>
      </c>
      <c r="AU1195" s="401" t="n">
        <v>224</v>
      </c>
      <c r="AV1195" s="401" t="n">
        <v>107</v>
      </c>
      <c r="AW1195" s="401" t="n">
        <v>92</v>
      </c>
      <c r="AX1195" s="401" t="n">
        <v>31</v>
      </c>
      <c r="AY1195" s="401" t="n">
        <v>205</v>
      </c>
      <c r="AZ1195" s="401" t="n">
        <v>124</v>
      </c>
      <c r="BA1195" s="401" t="n">
        <v>199</v>
      </c>
      <c r="BB1195" s="401" t="n">
        <v>228</v>
      </c>
      <c r="BC1195" s="401" t="n">
        <v>28</v>
      </c>
      <c r="BD1195" s="401" t="n">
        <v>179</v>
      </c>
      <c r="BE1195" s="401" t="n">
        <v>164</v>
      </c>
      <c r="BF1195" s="401" t="n">
        <v>65</v>
      </c>
      <c r="BG1195" s="401" t="n">
        <v>36</v>
      </c>
      <c r="BH1195" s="401" t="n">
        <v>98</v>
      </c>
      <c r="BI1195" s="401" t="n">
        <v>83</v>
      </c>
      <c r="BJ1195" s="401" t="n">
        <v>79</v>
      </c>
      <c r="BK1195" s="401" t="n">
        <v>152</v>
      </c>
      <c r="BL1195" s="401" t="n">
        <v>188</v>
      </c>
      <c r="BM1195" s="401" t="n">
        <v>16</v>
      </c>
      <c r="BN1195" s="401" t="n">
        <v>147</v>
      </c>
      <c r="BO1195" s="401" t="n">
        <v>229</v>
      </c>
      <c r="BP1195" s="401" t="n">
        <v>7</v>
      </c>
      <c r="BQ1195" s="401" t="n">
        <v>71</v>
      </c>
      <c r="BR1195" s="401" t="n">
        <v>222</v>
      </c>
      <c r="BS1195" s="401" t="n">
        <v>78</v>
      </c>
      <c r="BT1195" s="401" t="n">
        <v>23</v>
      </c>
      <c r="BU1195" s="401" t="n">
        <v>206</v>
      </c>
      <c r="BV1195" s="401" t="n">
        <v>112</v>
      </c>
      <c r="BW1195" s="401" t="n">
        <v>196</v>
      </c>
      <c r="BX1195" s="401" t="n">
        <v>175</v>
      </c>
      <c r="BY1195" s="401" t="n">
        <v>186</v>
      </c>
      <c r="BZ1195" s="401" t="n">
        <v>131</v>
      </c>
      <c r="CA1195" s="401" t="n">
        <v>160</v>
      </c>
      <c r="CB1195" s="401" t="n">
        <v>161</v>
      </c>
      <c r="CC1195" s="401" t="n">
        <v>10</v>
      </c>
      <c r="CD1195" s="401" t="n">
        <v>191</v>
      </c>
      <c r="CE1195" s="401" t="n">
        <v>215</v>
      </c>
      <c r="CF1195" s="401" t="n">
        <v>126</v>
      </c>
      <c r="CG1195" s="401" t="n">
        <v>136</v>
      </c>
      <c r="CH1195" s="401" t="n">
        <v>185</v>
      </c>
      <c r="CI1195" s="401" t="n">
        <v>80</v>
      </c>
      <c r="CJ1195" s="401" t="n">
        <v>217</v>
      </c>
      <c r="CK1195" s="401" t="n">
        <v>133</v>
      </c>
      <c r="CL1195" s="401" t="n">
        <v>44</v>
      </c>
      <c r="CM1195" s="401" t="n">
        <v>163</v>
      </c>
      <c r="CN1195" s="401" t="n">
        <v>194</v>
      </c>
      <c r="CO1195" s="401" t="n">
        <v>209</v>
      </c>
      <c r="CP1195" s="401" t="n">
        <v>52</v>
      </c>
      <c r="CQ1195" s="401" t="n">
        <v>183</v>
      </c>
      <c r="CR1195" s="401" t="n">
        <v>200</v>
      </c>
      <c r="CS1195" s="401" t="n">
        <v>234</v>
      </c>
      <c r="CT1195" s="401" t="n">
        <v>27</v>
      </c>
      <c r="CU1195" s="401" t="n">
        <v>123</v>
      </c>
      <c r="CV1195" s="401" t="n">
        <v>219</v>
      </c>
      <c r="CW1195" s="401" t="n">
        <v>114</v>
      </c>
      <c r="CX1195" s="401" t="n">
        <v>89</v>
      </c>
      <c r="CY1195" s="401" t="n">
        <v>210</v>
      </c>
      <c r="CZ1195" s="401" t="n">
        <v>58</v>
      </c>
      <c r="DA1195" s="401" t="n">
        <v>167</v>
      </c>
      <c r="DB1195" s="401" t="n">
        <v>208</v>
      </c>
      <c r="DC1195" s="401" t="n">
        <v>150</v>
      </c>
      <c r="DD1195" s="401" t="n">
        <v>233</v>
      </c>
      <c r="DE1195" s="401" t="n">
        <v>3</v>
      </c>
      <c r="DF1195" s="401" t="n">
        <v>240</v>
      </c>
      <c r="DG1195" s="401" t="n">
        <v>40</v>
      </c>
      <c r="DH1195" s="401" t="n">
        <v>6</v>
      </c>
      <c r="DI1195" s="401" t="n">
        <v>5</v>
      </c>
      <c r="DJ1195" s="401" t="n">
        <v>143</v>
      </c>
      <c r="DK1195" s="401" t="n">
        <v>211</v>
      </c>
      <c r="DL1195" s="401" t="n">
        <v>138</v>
      </c>
      <c r="DM1195" s="401" t="n">
        <v>170</v>
      </c>
      <c r="DN1195" s="401" t="n">
        <v>172</v>
      </c>
      <c r="DO1195" s="401" t="n">
        <v>1</v>
      </c>
      <c r="DP1195" s="401" t="n">
        <v>149</v>
      </c>
      <c r="DQ1195" s="401" t="n">
        <v>75</v>
      </c>
      <c r="DR1195" s="401" t="n">
        <v>56</v>
      </c>
      <c r="DS1195" s="401" t="n">
        <v>109</v>
      </c>
      <c r="DT1195" s="401" t="n">
        <v>171</v>
      </c>
      <c r="DU1195" s="401" t="n">
        <v>101</v>
      </c>
      <c r="DV1195" s="401" t="n">
        <v>69</v>
      </c>
      <c r="DW1195" s="401" t="n">
        <v>25</v>
      </c>
      <c r="DX1195" s="401" t="n">
        <v>82</v>
      </c>
      <c r="DY1195" s="401" t="n">
        <v>97</v>
      </c>
      <c r="DZ1195" s="401" t="n">
        <v>39</v>
      </c>
      <c r="EA1195" s="401" t="n">
        <v>48</v>
      </c>
      <c r="EB1195" s="401" t="n">
        <v>14</v>
      </c>
      <c r="EC1195" s="401" t="n">
        <v>67</v>
      </c>
      <c r="ED1195" s="401" t="n">
        <v>182</v>
      </c>
      <c r="EE1195" s="401" t="n">
        <v>146</v>
      </c>
      <c r="EF1195" s="401" t="n">
        <v>72</v>
      </c>
      <c r="EG1195" s="401" t="n">
        <v>93</v>
      </c>
      <c r="EH1195" s="401" t="n">
        <v>230</v>
      </c>
      <c r="EI1195" s="401" t="n">
        <v>103</v>
      </c>
      <c r="EJ1195" s="401" t="n">
        <v>177</v>
      </c>
      <c r="EK1195" s="401" t="n">
        <v>95</v>
      </c>
      <c r="EL1195" s="401" t="n">
        <v>241</v>
      </c>
      <c r="EM1195" s="401" t="n">
        <v>106</v>
      </c>
      <c r="EN1195" s="401" t="n">
        <v>51</v>
      </c>
      <c r="EO1195" s="401" t="n">
        <v>212</v>
      </c>
      <c r="EP1195" s="401" t="n">
        <v>145</v>
      </c>
      <c r="EQ1195" s="401" t="n">
        <v>26</v>
      </c>
      <c r="ER1195" s="401" t="n">
        <v>94</v>
      </c>
      <c r="ES1195" s="401" t="n">
        <v>181</v>
      </c>
      <c r="ET1195" s="401" t="n">
        <v>187</v>
      </c>
      <c r="EU1195" s="401" t="n">
        <v>174</v>
      </c>
      <c r="EV1195" s="401" t="n">
        <v>195</v>
      </c>
      <c r="EW1195" s="401" t="n">
        <v>42</v>
      </c>
      <c r="EX1195" s="401" t="n">
        <v>216</v>
      </c>
      <c r="EY1195" s="401" t="n">
        <v>111</v>
      </c>
      <c r="EZ1195" s="401" t="n">
        <v>115</v>
      </c>
      <c r="FA1195" s="401" t="n">
        <v>134</v>
      </c>
      <c r="FB1195" s="401" t="n">
        <v>12</v>
      </c>
      <c r="FC1195" s="401" t="n">
        <v>22</v>
      </c>
      <c r="FD1195" s="401" t="n">
        <v>86</v>
      </c>
      <c r="FE1195" s="401" t="n">
        <v>20</v>
      </c>
      <c r="FF1195" s="401" t="n">
        <v>61</v>
      </c>
      <c r="FG1195" s="401" t="n">
        <v>235</v>
      </c>
      <c r="FH1195" s="401" t="n">
        <v>173</v>
      </c>
      <c r="FI1195" s="401" t="n">
        <v>46</v>
      </c>
      <c r="FJ1195" s="401" t="n">
        <v>119</v>
      </c>
      <c r="FK1195" s="401" t="n">
        <v>60</v>
      </c>
      <c r="FL1195" s="401" t="n">
        <v>169</v>
      </c>
      <c r="FM1195" s="401" t="n">
        <v>70</v>
      </c>
      <c r="FN1195" s="401" t="n">
        <v>41</v>
      </c>
      <c r="FO1195" s="401" t="n">
        <v>34</v>
      </c>
      <c r="FP1195" s="401" t="n">
        <v>155</v>
      </c>
      <c r="FQ1195" s="401" t="n">
        <v>132</v>
      </c>
      <c r="FR1195" s="401" t="n">
        <v>68</v>
      </c>
      <c r="FS1195" s="401" t="n">
        <v>142</v>
      </c>
      <c r="FT1195" s="401" t="n">
        <v>4</v>
      </c>
      <c r="FU1195" s="401" t="n">
        <v>30</v>
      </c>
      <c r="FV1195" s="401" t="n">
        <v>81</v>
      </c>
      <c r="FW1195" s="401" t="n">
        <v>158</v>
      </c>
      <c r="FX1195" s="401" t="n">
        <v>37</v>
      </c>
      <c r="FY1195" s="401" t="n">
        <v>90</v>
      </c>
      <c r="FZ1195" s="401" t="n">
        <v>184</v>
      </c>
      <c r="GA1195" s="401" t="n">
        <v>144</v>
      </c>
      <c r="GB1195" s="401" t="n">
        <v>198</v>
      </c>
      <c r="GC1195" s="401" t="n">
        <v>47</v>
      </c>
      <c r="GD1195" s="401" t="n">
        <v>154</v>
      </c>
      <c r="GE1195" s="401" t="n">
        <v>53</v>
      </c>
      <c r="GF1195" s="401" t="n">
        <v>120</v>
      </c>
      <c r="GG1195" s="401" t="n">
        <v>91</v>
      </c>
      <c r="GH1195" s="401" t="n">
        <v>77</v>
      </c>
      <c r="GI1195" s="401" t="n">
        <v>180</v>
      </c>
      <c r="GJ1195" s="401" t="n">
        <v>99</v>
      </c>
      <c r="GK1195" s="401" t="n">
        <v>62</v>
      </c>
      <c r="GL1195" s="401" t="n">
        <v>166</v>
      </c>
      <c r="GM1195" s="401" t="n">
        <v>49</v>
      </c>
      <c r="GN1195" s="401" t="n">
        <v>178</v>
      </c>
      <c r="GO1195" s="401" t="n">
        <v>15</v>
      </c>
      <c r="GP1195" s="401" t="n">
        <v>76</v>
      </c>
      <c r="GQ1195" s="401" t="n">
        <v>63</v>
      </c>
      <c r="GR1195" s="401" t="n">
        <v>21</v>
      </c>
      <c r="GS1195" s="401" t="n">
        <v>214</v>
      </c>
      <c r="GT1195" s="401" t="n">
        <v>33</v>
      </c>
      <c r="GU1195" s="401" t="n">
        <v>204</v>
      </c>
      <c r="GV1195" s="401" t="n">
        <v>130</v>
      </c>
      <c r="GW1195" s="401" t="n">
        <v>197</v>
      </c>
      <c r="GX1195" s="401" t="n">
        <v>237</v>
      </c>
      <c r="GY1195" s="401" t="n">
        <v>121</v>
      </c>
      <c r="GZ1195" s="401" t="n">
        <v>57</v>
      </c>
      <c r="HA1195" s="401" t="n">
        <v>151</v>
      </c>
      <c r="HB1195" s="401" t="n">
        <v>18</v>
      </c>
      <c r="HC1195" s="401" t="n">
        <v>232</v>
      </c>
      <c r="HD1195" s="401" t="n">
        <v>85</v>
      </c>
      <c r="HE1195" s="401" t="n">
        <v>24</v>
      </c>
      <c r="HF1195" s="401" t="n">
        <v>105</v>
      </c>
      <c r="HG1195" s="401" t="n">
        <v>156</v>
      </c>
      <c r="HH1195" s="401" t="n">
        <v>38</v>
      </c>
      <c r="HI1195" s="401" t="n">
        <v>189</v>
      </c>
      <c r="HJ1195" s="401" t="n">
        <v>140</v>
      </c>
      <c r="HK1195" s="401" t="n">
        <v>125</v>
      </c>
      <c r="HL1195" s="401" t="n">
        <v>66</v>
      </c>
      <c r="HM1195" s="401" t="n">
        <v>202</v>
      </c>
      <c r="HN1195" s="401" t="n">
        <v>11</v>
      </c>
      <c r="HO1195" s="401" t="n">
        <v>17</v>
      </c>
      <c r="HP1195" s="401" t="n">
        <v>108</v>
      </c>
      <c r="HQ1195" s="401" t="n">
        <v>157</v>
      </c>
      <c r="HR1195" s="401" t="n">
        <v>213</v>
      </c>
      <c r="HS1195" s="401" t="n">
        <v>43</v>
      </c>
      <c r="HT1195" s="401" t="n">
        <v>135</v>
      </c>
      <c r="HU1195" s="401" t="n">
        <v>32</v>
      </c>
      <c r="HV1195" s="401" t="n">
        <v>231</v>
      </c>
      <c r="HW1195" s="401" t="n">
        <v>55</v>
      </c>
      <c r="HX1195" s="401" t="n">
        <v>129</v>
      </c>
      <c r="HY1195" s="401" t="n">
        <v>137</v>
      </c>
      <c r="HZ1195" s="401" t="n">
        <v>221</v>
      </c>
      <c r="IB1195" s="401" t="n">
        <v>168</v>
      </c>
      <c r="IC1195" s="401" t="n">
        <v>118</v>
      </c>
      <c r="ID1195" s="401" t="n">
        <v>159</v>
      </c>
      <c r="IE1195" s="401" t="n">
        <v>122</v>
      </c>
      <c r="IG1195" s="401" t="n">
        <v>113</v>
      </c>
      <c r="IH1195" s="401" t="n">
        <v>73</v>
      </c>
      <c r="II1195" s="401" t="n">
        <v>110</v>
      </c>
      <c r="IJ1195" s="401" t="n">
        <v>192</v>
      </c>
      <c r="IL1195" s="401" t="n">
        <v>223</v>
      </c>
      <c r="IM1195" s="401" t="n">
        <v>8</v>
      </c>
      <c r="IN1195" s="401" t="n">
        <v>104</v>
      </c>
      <c r="IO1195" s="401" t="n">
        <v>116</v>
      </c>
    </row>
    <row r="1197" customFormat="false" ht="12.75" hidden="false" customHeight="false" outlineLevel="0" collapsed="false">
      <c r="D1197" s="204" t="n">
        <v>242</v>
      </c>
      <c r="E1197" s="204" t="s">
        <v>250</v>
      </c>
    </row>
    <row r="1198" customFormat="false" ht="12.75" hidden="false" customHeight="false" outlineLevel="0" collapsed="false">
      <c r="E1198" s="444" t="s">
        <v>198</v>
      </c>
      <c r="F1198" s="401" t="n">
        <v>1</v>
      </c>
      <c r="G1198" s="401" t="n">
        <v>2</v>
      </c>
      <c r="H1198" s="401" t="n">
        <v>3</v>
      </c>
      <c r="I1198" s="401" t="n">
        <v>4</v>
      </c>
      <c r="J1198" s="401" t="n">
        <v>5</v>
      </c>
      <c r="K1198" s="401" t="n">
        <v>6</v>
      </c>
      <c r="L1198" s="401" t="n">
        <v>7</v>
      </c>
      <c r="M1198" s="401" t="n">
        <v>8</v>
      </c>
      <c r="N1198" s="401" t="n">
        <v>9</v>
      </c>
      <c r="O1198" s="401" t="n">
        <v>10</v>
      </c>
      <c r="P1198" s="401" t="n">
        <v>11</v>
      </c>
      <c r="Q1198" s="401" t="n">
        <v>12</v>
      </c>
      <c r="R1198" s="401" t="n">
        <v>13</v>
      </c>
      <c r="S1198" s="401" t="n">
        <v>14</v>
      </c>
      <c r="T1198" s="401" t="n">
        <v>15</v>
      </c>
      <c r="U1198" s="401" t="n">
        <v>16</v>
      </c>
      <c r="V1198" s="401" t="n">
        <v>17</v>
      </c>
      <c r="W1198" s="401" t="n">
        <v>18</v>
      </c>
      <c r="X1198" s="401" t="n">
        <v>19</v>
      </c>
      <c r="Y1198" s="401" t="n">
        <v>20</v>
      </c>
      <c r="Z1198" s="401" t="n">
        <v>21</v>
      </c>
      <c r="AA1198" s="401" t="n">
        <v>22</v>
      </c>
      <c r="AB1198" s="401" t="n">
        <v>23</v>
      </c>
      <c r="AC1198" s="401" t="n">
        <v>24</v>
      </c>
      <c r="AD1198" s="401" t="n">
        <v>25</v>
      </c>
      <c r="AE1198" s="401" t="n">
        <v>26</v>
      </c>
      <c r="AF1198" s="401" t="n">
        <v>27</v>
      </c>
      <c r="AG1198" s="401" t="n">
        <v>28</v>
      </c>
      <c r="AH1198" s="401" t="n">
        <v>29</v>
      </c>
      <c r="AI1198" s="401" t="n">
        <v>30</v>
      </c>
      <c r="AJ1198" s="401" t="n">
        <v>31</v>
      </c>
      <c r="AK1198" s="401" t="n">
        <v>32</v>
      </c>
      <c r="AL1198" s="401" t="n">
        <v>33</v>
      </c>
      <c r="AM1198" s="401" t="n">
        <v>34</v>
      </c>
      <c r="AN1198" s="401" t="n">
        <v>35</v>
      </c>
      <c r="AO1198" s="401" t="n">
        <v>36</v>
      </c>
      <c r="AP1198" s="401" t="n">
        <v>37</v>
      </c>
      <c r="AQ1198" s="401" t="n">
        <v>38</v>
      </c>
      <c r="AR1198" s="401" t="n">
        <v>39</v>
      </c>
      <c r="AS1198" s="401" t="n">
        <v>40</v>
      </c>
      <c r="AT1198" s="401" t="n">
        <v>41</v>
      </c>
      <c r="AU1198" s="401" t="n">
        <v>42</v>
      </c>
      <c r="AV1198" s="401" t="n">
        <v>43</v>
      </c>
      <c r="AW1198" s="401" t="n">
        <v>44</v>
      </c>
      <c r="AX1198" s="401" t="n">
        <v>45</v>
      </c>
      <c r="AY1198" s="401" t="n">
        <v>46</v>
      </c>
      <c r="AZ1198" s="401" t="n">
        <v>47</v>
      </c>
      <c r="BA1198" s="401" t="n">
        <v>48</v>
      </c>
      <c r="BB1198" s="401" t="n">
        <v>49</v>
      </c>
      <c r="BC1198" s="401" t="n">
        <v>50</v>
      </c>
      <c r="BD1198" s="401" t="n">
        <v>51</v>
      </c>
      <c r="BE1198" s="401" t="n">
        <v>52</v>
      </c>
      <c r="BF1198" s="401" t="n">
        <v>53</v>
      </c>
      <c r="BG1198" s="401" t="n">
        <v>54</v>
      </c>
      <c r="BH1198" s="401" t="n">
        <v>55</v>
      </c>
      <c r="BI1198" s="401" t="n">
        <v>56</v>
      </c>
      <c r="BJ1198" s="401" t="n">
        <v>57</v>
      </c>
      <c r="BK1198" s="401" t="n">
        <v>58</v>
      </c>
      <c r="BL1198" s="401" t="n">
        <v>59</v>
      </c>
      <c r="BM1198" s="401" t="n">
        <v>60</v>
      </c>
      <c r="BN1198" s="401" t="n">
        <v>61</v>
      </c>
      <c r="BO1198" s="401" t="n">
        <v>62</v>
      </c>
      <c r="BP1198" s="401" t="n">
        <v>63</v>
      </c>
      <c r="BQ1198" s="401" t="n">
        <v>64</v>
      </c>
      <c r="BR1198" s="401" t="n">
        <v>65</v>
      </c>
      <c r="BS1198" s="401" t="n">
        <v>66</v>
      </c>
      <c r="BT1198" s="401" t="n">
        <v>67</v>
      </c>
      <c r="BU1198" s="401" t="n">
        <v>68</v>
      </c>
      <c r="BV1198" s="401" t="n">
        <v>69</v>
      </c>
      <c r="BW1198" s="401" t="n">
        <v>70</v>
      </c>
      <c r="BX1198" s="401" t="n">
        <v>71</v>
      </c>
      <c r="BY1198" s="401" t="n">
        <v>72</v>
      </c>
      <c r="BZ1198" s="401" t="n">
        <v>73</v>
      </c>
      <c r="CA1198" s="401" t="n">
        <v>74</v>
      </c>
      <c r="CB1198" s="401" t="n">
        <v>75</v>
      </c>
      <c r="CC1198" s="401" t="n">
        <v>76</v>
      </c>
      <c r="CD1198" s="401" t="n">
        <v>77</v>
      </c>
      <c r="CE1198" s="401" t="n">
        <v>78</v>
      </c>
      <c r="CF1198" s="401" t="n">
        <v>79</v>
      </c>
      <c r="CG1198" s="401" t="n">
        <v>80</v>
      </c>
      <c r="CH1198" s="401" t="n">
        <v>81</v>
      </c>
      <c r="CI1198" s="401" t="n">
        <v>82</v>
      </c>
      <c r="CJ1198" s="401" t="n">
        <v>83</v>
      </c>
      <c r="CK1198" s="401" t="n">
        <v>84</v>
      </c>
      <c r="CL1198" s="401" t="n">
        <v>85</v>
      </c>
      <c r="CM1198" s="401" t="n">
        <v>86</v>
      </c>
      <c r="CN1198" s="401" t="n">
        <v>87</v>
      </c>
      <c r="CO1198" s="401" t="n">
        <v>88</v>
      </c>
      <c r="CP1198" s="401" t="n">
        <v>89</v>
      </c>
      <c r="CQ1198" s="401" t="n">
        <v>90</v>
      </c>
      <c r="CR1198" s="401" t="n">
        <v>91</v>
      </c>
      <c r="CS1198" s="401" t="n">
        <v>92</v>
      </c>
      <c r="CT1198" s="401" t="n">
        <v>93</v>
      </c>
      <c r="CU1198" s="401" t="n">
        <v>94</v>
      </c>
      <c r="CV1198" s="401" t="n">
        <v>95</v>
      </c>
      <c r="CW1198" s="401" t="n">
        <v>96</v>
      </c>
      <c r="CX1198" s="401" t="n">
        <v>97</v>
      </c>
      <c r="CY1198" s="401" t="n">
        <v>98</v>
      </c>
      <c r="CZ1198" s="401" t="n">
        <v>99</v>
      </c>
      <c r="DA1198" s="401" t="n">
        <v>100</v>
      </c>
      <c r="DB1198" s="401" t="n">
        <v>101</v>
      </c>
      <c r="DC1198" s="401" t="n">
        <v>102</v>
      </c>
      <c r="DD1198" s="401" t="n">
        <v>103</v>
      </c>
      <c r="DE1198" s="401" t="n">
        <v>104</v>
      </c>
      <c r="DF1198" s="401" t="n">
        <v>105</v>
      </c>
      <c r="DG1198" s="401" t="n">
        <v>106</v>
      </c>
      <c r="DH1198" s="401" t="n">
        <v>107</v>
      </c>
      <c r="DI1198" s="401" t="n">
        <v>108</v>
      </c>
      <c r="DJ1198" s="401" t="n">
        <v>109</v>
      </c>
      <c r="DK1198" s="401" t="n">
        <v>110</v>
      </c>
      <c r="DL1198" s="401" t="n">
        <v>111</v>
      </c>
      <c r="DM1198" s="401" t="n">
        <v>112</v>
      </c>
      <c r="DN1198" s="401" t="n">
        <v>113</v>
      </c>
      <c r="DO1198" s="401" t="n">
        <v>114</v>
      </c>
      <c r="DP1198" s="401" t="n">
        <v>115</v>
      </c>
      <c r="DQ1198" s="401" t="n">
        <v>116</v>
      </c>
      <c r="DR1198" s="401" t="n">
        <v>117</v>
      </c>
      <c r="DS1198" s="401" t="n">
        <v>118</v>
      </c>
      <c r="DT1198" s="401" t="n">
        <v>119</v>
      </c>
      <c r="DU1198" s="401" t="n">
        <v>120</v>
      </c>
      <c r="DV1198" s="401" t="n">
        <v>121</v>
      </c>
      <c r="DW1198" s="401" t="n">
        <v>122</v>
      </c>
      <c r="DX1198" s="401" t="n">
        <v>123</v>
      </c>
      <c r="DY1198" s="401" t="n">
        <v>124</v>
      </c>
      <c r="DZ1198" s="401" t="n">
        <v>125</v>
      </c>
      <c r="EA1198" s="401" t="n">
        <v>126</v>
      </c>
      <c r="EB1198" s="401" t="n">
        <v>127</v>
      </c>
      <c r="EC1198" s="401" t="n">
        <v>128</v>
      </c>
      <c r="ED1198" s="401" t="n">
        <v>129</v>
      </c>
      <c r="EE1198" s="401" t="n">
        <v>130</v>
      </c>
      <c r="EF1198" s="401" t="n">
        <v>131</v>
      </c>
      <c r="EG1198" s="401" t="n">
        <v>132</v>
      </c>
      <c r="EH1198" s="401" t="n">
        <v>133</v>
      </c>
      <c r="EI1198" s="401" t="n">
        <v>134</v>
      </c>
      <c r="EJ1198" s="401" t="n">
        <v>135</v>
      </c>
      <c r="EK1198" s="401" t="n">
        <v>136</v>
      </c>
      <c r="EL1198" s="401" t="n">
        <v>137</v>
      </c>
      <c r="EM1198" s="401" t="n">
        <v>138</v>
      </c>
      <c r="EN1198" s="401" t="n">
        <v>139</v>
      </c>
      <c r="EO1198" s="401" t="n">
        <v>140</v>
      </c>
      <c r="EP1198" s="401" t="n">
        <v>141</v>
      </c>
      <c r="EQ1198" s="401" t="n">
        <v>142</v>
      </c>
      <c r="ER1198" s="401" t="n">
        <v>143</v>
      </c>
      <c r="ES1198" s="401" t="n">
        <v>144</v>
      </c>
      <c r="ET1198" s="401" t="n">
        <v>145</v>
      </c>
      <c r="EU1198" s="401" t="n">
        <v>146</v>
      </c>
      <c r="EV1198" s="401" t="n">
        <v>147</v>
      </c>
      <c r="EW1198" s="401" t="n">
        <v>148</v>
      </c>
      <c r="EX1198" s="401" t="n">
        <v>149</v>
      </c>
      <c r="EY1198" s="401" t="n">
        <v>150</v>
      </c>
      <c r="EZ1198" s="401" t="n">
        <v>151</v>
      </c>
      <c r="FA1198" s="401" t="n">
        <v>152</v>
      </c>
      <c r="FB1198" s="401" t="n">
        <v>153</v>
      </c>
      <c r="FC1198" s="401" t="n">
        <v>154</v>
      </c>
      <c r="FD1198" s="401" t="n">
        <v>155</v>
      </c>
      <c r="FE1198" s="401" t="n">
        <v>156</v>
      </c>
      <c r="FF1198" s="401" t="n">
        <v>157</v>
      </c>
      <c r="FG1198" s="401" t="n">
        <v>158</v>
      </c>
      <c r="FH1198" s="401" t="n">
        <v>159</v>
      </c>
      <c r="FI1198" s="401" t="n">
        <v>160</v>
      </c>
      <c r="FJ1198" s="401" t="n">
        <v>161</v>
      </c>
      <c r="FK1198" s="401" t="n">
        <v>162</v>
      </c>
      <c r="FL1198" s="401" t="n">
        <v>163</v>
      </c>
      <c r="FM1198" s="401" t="n">
        <v>164</v>
      </c>
      <c r="FN1198" s="401" t="n">
        <v>165</v>
      </c>
      <c r="FO1198" s="401" t="n">
        <v>166</v>
      </c>
      <c r="FP1198" s="401" t="n">
        <v>167</v>
      </c>
      <c r="FQ1198" s="401" t="n">
        <v>168</v>
      </c>
      <c r="FR1198" s="401" t="n">
        <v>169</v>
      </c>
      <c r="FS1198" s="401" t="n">
        <v>170</v>
      </c>
      <c r="FT1198" s="401" t="n">
        <v>171</v>
      </c>
      <c r="FU1198" s="401" t="n">
        <v>172</v>
      </c>
      <c r="FV1198" s="401" t="n">
        <v>173</v>
      </c>
      <c r="FW1198" s="401" t="n">
        <v>174</v>
      </c>
      <c r="FX1198" s="401" t="n">
        <v>175</v>
      </c>
      <c r="FY1198" s="401" t="n">
        <v>176</v>
      </c>
      <c r="FZ1198" s="401" t="n">
        <v>177</v>
      </c>
      <c r="GA1198" s="401" t="n">
        <v>178</v>
      </c>
      <c r="GB1198" s="401" t="n">
        <v>179</v>
      </c>
      <c r="GC1198" s="401" t="n">
        <v>180</v>
      </c>
      <c r="GD1198" s="401" t="n">
        <v>181</v>
      </c>
      <c r="GE1198" s="401" t="n">
        <v>182</v>
      </c>
      <c r="GF1198" s="401" t="n">
        <v>183</v>
      </c>
      <c r="GG1198" s="401" t="n">
        <v>184</v>
      </c>
      <c r="GH1198" s="401" t="n">
        <v>185</v>
      </c>
      <c r="GI1198" s="401" t="n">
        <v>186</v>
      </c>
      <c r="GJ1198" s="401" t="n">
        <v>187</v>
      </c>
      <c r="GK1198" s="401" t="n">
        <v>188</v>
      </c>
      <c r="GL1198" s="401" t="n">
        <v>189</v>
      </c>
      <c r="GM1198" s="401" t="n">
        <v>190</v>
      </c>
      <c r="GN1198" s="401" t="n">
        <v>191</v>
      </c>
      <c r="GO1198" s="401" t="n">
        <v>192</v>
      </c>
      <c r="GP1198" s="401" t="n">
        <v>193</v>
      </c>
      <c r="GQ1198" s="401" t="n">
        <v>194</v>
      </c>
      <c r="GR1198" s="401" t="n">
        <v>195</v>
      </c>
      <c r="GS1198" s="401" t="n">
        <v>196</v>
      </c>
      <c r="GT1198" s="401" t="n">
        <v>197</v>
      </c>
      <c r="GU1198" s="401" t="n">
        <v>198</v>
      </c>
      <c r="GV1198" s="401" t="n">
        <v>199</v>
      </c>
      <c r="GW1198" s="401" t="n">
        <v>200</v>
      </c>
      <c r="GX1198" s="401" t="n">
        <v>201</v>
      </c>
      <c r="GY1198" s="401" t="n">
        <v>202</v>
      </c>
      <c r="GZ1198" s="401" t="n">
        <v>203</v>
      </c>
      <c r="HA1198" s="401" t="n">
        <v>204</v>
      </c>
      <c r="HB1198" s="401" t="n">
        <v>205</v>
      </c>
      <c r="HC1198" s="401" t="n">
        <v>206</v>
      </c>
      <c r="HD1198" s="401" t="n">
        <v>207</v>
      </c>
      <c r="HE1198" s="401" t="n">
        <v>208</v>
      </c>
      <c r="HF1198" s="401" t="n">
        <v>209</v>
      </c>
      <c r="HG1198" s="401" t="n">
        <v>210</v>
      </c>
      <c r="HH1198" s="401" t="n">
        <v>211</v>
      </c>
      <c r="HI1198" s="401" t="n">
        <v>212</v>
      </c>
      <c r="HJ1198" s="401" t="n">
        <v>213</v>
      </c>
      <c r="HK1198" s="401" t="n">
        <v>214</v>
      </c>
      <c r="HL1198" s="401" t="n">
        <v>215</v>
      </c>
      <c r="HM1198" s="401" t="n">
        <v>216</v>
      </c>
      <c r="HN1198" s="401" t="n">
        <v>217</v>
      </c>
      <c r="HO1198" s="401" t="n">
        <v>218</v>
      </c>
      <c r="HP1198" s="401" t="n">
        <v>219</v>
      </c>
      <c r="HQ1198" s="401" t="n">
        <v>220</v>
      </c>
      <c r="HR1198" s="401" t="n">
        <v>221</v>
      </c>
      <c r="HS1198" s="401" t="n">
        <v>222</v>
      </c>
      <c r="HT1198" s="401" t="n">
        <v>223</v>
      </c>
      <c r="HU1198" s="401" t="n">
        <v>224</v>
      </c>
      <c r="HV1198" s="401" t="n">
        <v>225</v>
      </c>
      <c r="HW1198" s="401" t="n">
        <v>226</v>
      </c>
      <c r="HX1198" s="401" t="n">
        <v>227</v>
      </c>
      <c r="HY1198" s="401" t="n">
        <v>228</v>
      </c>
      <c r="HZ1198" s="401" t="n">
        <v>229</v>
      </c>
      <c r="IA1198" s="401" t="n">
        <v>230</v>
      </c>
      <c r="IB1198" s="401" t="n">
        <v>231</v>
      </c>
      <c r="IC1198" s="401" t="n">
        <v>232</v>
      </c>
      <c r="ID1198" s="401" t="n">
        <v>233</v>
      </c>
      <c r="IE1198" s="401" t="n">
        <v>234</v>
      </c>
      <c r="IG1198" s="401" t="n">
        <v>235</v>
      </c>
      <c r="IH1198" s="401" t="n">
        <v>236</v>
      </c>
      <c r="II1198" s="401" t="n">
        <v>237</v>
      </c>
      <c r="IJ1198" s="401" t="n">
        <v>238</v>
      </c>
      <c r="IL1198" s="401" t="n">
        <v>239</v>
      </c>
      <c r="IM1198" s="401" t="n">
        <v>240</v>
      </c>
      <c r="IN1198" s="401" t="n">
        <v>241</v>
      </c>
      <c r="IO1198" s="401" t="n">
        <v>242</v>
      </c>
    </row>
    <row r="1199" customFormat="false" ht="12.75" hidden="false" customHeight="false" outlineLevel="0" collapsed="false">
      <c r="E1199" s="444" t="s">
        <v>225</v>
      </c>
      <c r="F1199" s="401" t="n">
        <v>140</v>
      </c>
      <c r="G1199" s="401" t="n">
        <v>173</v>
      </c>
      <c r="H1199" s="401" t="n">
        <v>145</v>
      </c>
      <c r="I1199" s="401" t="n">
        <v>20</v>
      </c>
      <c r="J1199" s="401" t="n">
        <v>66</v>
      </c>
      <c r="K1199" s="401" t="n">
        <v>187</v>
      </c>
      <c r="L1199" s="401" t="n">
        <v>205</v>
      </c>
      <c r="M1199" s="401" t="n">
        <v>22</v>
      </c>
      <c r="N1199" s="401" t="n">
        <v>97</v>
      </c>
      <c r="O1199" s="401" t="n">
        <v>119</v>
      </c>
      <c r="P1199" s="401" t="n">
        <v>124</v>
      </c>
      <c r="Q1199" s="401" t="n">
        <v>181</v>
      </c>
      <c r="R1199" s="401" t="n">
        <v>225</v>
      </c>
      <c r="S1199" s="401" t="n">
        <v>7</v>
      </c>
      <c r="T1199" s="401" t="n">
        <v>64</v>
      </c>
      <c r="U1199" s="401" t="n">
        <v>35</v>
      </c>
      <c r="V1199" s="401" t="n">
        <v>230</v>
      </c>
      <c r="W1199" s="401" t="n">
        <v>111</v>
      </c>
      <c r="X1199" s="401" t="n">
        <v>53</v>
      </c>
      <c r="Y1199" s="401" t="n">
        <v>172</v>
      </c>
      <c r="Z1199" s="401" t="n">
        <v>15</v>
      </c>
      <c r="AA1199" s="401" t="n">
        <v>148</v>
      </c>
      <c r="AB1199" s="401" t="n">
        <v>202</v>
      </c>
      <c r="AC1199" s="401" t="n">
        <v>212</v>
      </c>
      <c r="AD1199" s="401" t="n">
        <v>103</v>
      </c>
      <c r="AE1199" s="401" t="n">
        <v>17</v>
      </c>
      <c r="AF1199" s="401" t="n">
        <v>11</v>
      </c>
      <c r="AG1199" s="401" t="n">
        <v>194</v>
      </c>
      <c r="AH1199" s="401" t="n">
        <v>37</v>
      </c>
      <c r="AI1199" s="401" t="n">
        <v>48</v>
      </c>
      <c r="AJ1199" s="401" t="n">
        <v>79</v>
      </c>
      <c r="AK1199" s="401" t="n">
        <v>106</v>
      </c>
      <c r="AL1199" s="401" t="n">
        <v>45</v>
      </c>
      <c r="AM1199" s="401" t="n">
        <v>92</v>
      </c>
      <c r="AN1199" s="401" t="n">
        <v>209</v>
      </c>
      <c r="AO1199" s="401" t="n">
        <v>19</v>
      </c>
      <c r="AP1199" s="401" t="n">
        <v>190</v>
      </c>
      <c r="AQ1199" s="401" t="n">
        <v>224</v>
      </c>
      <c r="AR1199" s="401" t="n">
        <v>138</v>
      </c>
      <c r="AS1199" s="401" t="n">
        <v>154</v>
      </c>
      <c r="AT1199" s="401" t="n">
        <v>40</v>
      </c>
      <c r="AU1199" s="401" t="n">
        <v>99</v>
      </c>
      <c r="AV1199" s="401" t="n">
        <v>165</v>
      </c>
      <c r="AW1199" s="401" t="n">
        <v>8</v>
      </c>
      <c r="AX1199" s="401" t="n">
        <v>67</v>
      </c>
      <c r="AY1199" s="401" t="n">
        <v>27</v>
      </c>
      <c r="AZ1199" s="401" t="n">
        <v>168</v>
      </c>
      <c r="BA1199" s="401" t="n">
        <v>115</v>
      </c>
      <c r="BB1199" s="401" t="n">
        <v>156</v>
      </c>
      <c r="BC1199" s="401" t="n">
        <v>123</v>
      </c>
      <c r="BD1199" s="401" t="n">
        <v>197</v>
      </c>
      <c r="BE1199" s="401" t="n">
        <v>46</v>
      </c>
      <c r="BF1199" s="401" t="n">
        <v>130</v>
      </c>
      <c r="BG1199" s="401" t="n">
        <v>28</v>
      </c>
      <c r="BH1199" s="401" t="n">
        <v>68</v>
      </c>
      <c r="BI1199" s="401" t="n">
        <v>25</v>
      </c>
      <c r="BJ1199" s="401" t="n">
        <v>150</v>
      </c>
      <c r="BK1199" s="401" t="n">
        <v>171</v>
      </c>
      <c r="BL1199" s="401" t="n">
        <v>177</v>
      </c>
      <c r="BM1199" s="401" t="n">
        <v>51</v>
      </c>
      <c r="BN1199" s="401" t="n">
        <v>217</v>
      </c>
      <c r="BO1199" s="401" t="n">
        <v>175</v>
      </c>
      <c r="BP1199" s="401" t="n">
        <v>142</v>
      </c>
      <c r="BQ1199" s="401" t="n">
        <v>16</v>
      </c>
      <c r="BR1199" s="401" t="n">
        <v>208</v>
      </c>
      <c r="BS1199" s="401" t="n">
        <v>60</v>
      </c>
      <c r="BT1199" s="401" t="n">
        <v>74</v>
      </c>
      <c r="BU1199" s="401" t="n">
        <v>105</v>
      </c>
      <c r="BV1199" s="401" t="n">
        <v>233</v>
      </c>
      <c r="BW1199" s="401" t="n">
        <v>41</v>
      </c>
      <c r="BX1199" s="401" t="n">
        <v>210</v>
      </c>
      <c r="BY1199" s="401" t="n">
        <v>166</v>
      </c>
      <c r="BZ1199" s="401" t="n">
        <v>139</v>
      </c>
      <c r="CA1199" s="401" t="n">
        <v>71</v>
      </c>
      <c r="CB1199" s="401" t="n">
        <v>56</v>
      </c>
      <c r="CC1199" s="401" t="n">
        <v>198</v>
      </c>
      <c r="CD1199" s="401" t="n">
        <v>73</v>
      </c>
      <c r="CE1199" s="401" t="n">
        <v>2</v>
      </c>
      <c r="CF1199" s="401" t="n">
        <v>38</v>
      </c>
      <c r="CG1199" s="401" t="n">
        <v>128</v>
      </c>
      <c r="CH1199" s="401" t="n">
        <v>195</v>
      </c>
      <c r="CI1199" s="401" t="n">
        <v>199</v>
      </c>
      <c r="CJ1199" s="401" t="n">
        <v>174</v>
      </c>
      <c r="CK1199" s="401" t="n">
        <v>31</v>
      </c>
      <c r="CL1199" s="401" t="n">
        <v>188</v>
      </c>
      <c r="CM1199" s="401" t="n">
        <v>34</v>
      </c>
      <c r="CN1199" s="401" t="n">
        <v>110</v>
      </c>
      <c r="CO1199" s="401" t="n">
        <v>24</v>
      </c>
      <c r="CP1199" s="401" t="n">
        <v>86</v>
      </c>
      <c r="CQ1199" s="401" t="n">
        <v>236</v>
      </c>
      <c r="CR1199" s="401" t="n">
        <v>117</v>
      </c>
      <c r="CS1199" s="401" t="n">
        <v>30</v>
      </c>
      <c r="CT1199" s="401" t="n">
        <v>132</v>
      </c>
      <c r="CU1199" s="401" t="n">
        <v>200</v>
      </c>
      <c r="CV1199" s="401" t="n">
        <v>216</v>
      </c>
      <c r="CW1199" s="401" t="n">
        <v>207</v>
      </c>
      <c r="CX1199" s="401" t="n">
        <v>241</v>
      </c>
      <c r="CY1199" s="401" t="n">
        <v>26</v>
      </c>
      <c r="CZ1199" s="401" t="n">
        <v>82</v>
      </c>
      <c r="DA1199" s="401" t="n">
        <v>201</v>
      </c>
      <c r="DB1199" s="401" t="n">
        <v>33</v>
      </c>
      <c r="DC1199" s="401" t="n">
        <v>151</v>
      </c>
      <c r="DD1199" s="401" t="n">
        <v>101</v>
      </c>
      <c r="DE1199" s="401" t="n">
        <v>183</v>
      </c>
      <c r="DF1199" s="401" t="n">
        <v>63</v>
      </c>
      <c r="DG1199" s="401" t="n">
        <v>5</v>
      </c>
      <c r="DH1199" s="401" t="n">
        <v>186</v>
      </c>
      <c r="DI1199" s="401" t="n">
        <v>14</v>
      </c>
      <c r="DJ1199" s="401" t="n">
        <v>55</v>
      </c>
      <c r="DK1199" s="401" t="n">
        <v>179</v>
      </c>
      <c r="DL1199" s="401" t="n">
        <v>98</v>
      </c>
      <c r="DM1199" s="401" t="n">
        <v>83</v>
      </c>
      <c r="DN1199" s="401" t="n">
        <v>90</v>
      </c>
      <c r="DO1199" s="401" t="n">
        <v>228</v>
      </c>
      <c r="DP1199" s="401" t="n">
        <v>94</v>
      </c>
      <c r="DQ1199" s="401" t="n">
        <v>4</v>
      </c>
      <c r="DR1199" s="401" t="n">
        <v>180</v>
      </c>
      <c r="DS1199" s="401" t="n">
        <v>52</v>
      </c>
      <c r="DT1199" s="401" t="n">
        <v>113</v>
      </c>
      <c r="DU1199" s="401" t="n">
        <v>159</v>
      </c>
      <c r="DV1199" s="401" t="n">
        <v>185</v>
      </c>
      <c r="DW1199" s="401" t="n">
        <v>61</v>
      </c>
      <c r="DX1199" s="401" t="n">
        <v>1</v>
      </c>
      <c r="DY1199" s="401" t="n">
        <v>143</v>
      </c>
      <c r="DZ1199" s="401" t="n">
        <v>59</v>
      </c>
      <c r="EA1199" s="401" t="n">
        <v>57</v>
      </c>
      <c r="EB1199" s="401" t="n">
        <v>136</v>
      </c>
      <c r="EC1199" s="401" t="n">
        <v>129</v>
      </c>
      <c r="ED1199" s="401" t="n">
        <v>76</v>
      </c>
      <c r="EE1199" s="401" t="n">
        <v>3</v>
      </c>
      <c r="EF1199" s="401" t="n">
        <v>84</v>
      </c>
      <c r="EG1199" s="401" t="n">
        <v>96</v>
      </c>
      <c r="EH1199" s="401" t="n">
        <v>91</v>
      </c>
      <c r="EI1199" s="401" t="n">
        <v>211</v>
      </c>
      <c r="EJ1199" s="401" t="n">
        <v>32</v>
      </c>
      <c r="EK1199" s="401" t="n">
        <v>144</v>
      </c>
      <c r="EL1199" s="401" t="n">
        <v>169</v>
      </c>
      <c r="EM1199" s="401" t="n">
        <v>44</v>
      </c>
      <c r="EN1199" s="401" t="n">
        <v>226</v>
      </c>
      <c r="EO1199" s="401" t="n">
        <v>137</v>
      </c>
      <c r="EP1199" s="401" t="n">
        <v>135</v>
      </c>
      <c r="EQ1199" s="401" t="n">
        <v>184</v>
      </c>
      <c r="ER1199" s="401" t="n">
        <v>229</v>
      </c>
      <c r="ES1199" s="401" t="n">
        <v>43</v>
      </c>
      <c r="ET1199" s="401" t="n">
        <v>118</v>
      </c>
      <c r="EU1199" s="401" t="n">
        <v>125</v>
      </c>
      <c r="EV1199" s="401" t="n">
        <v>39</v>
      </c>
      <c r="EW1199" s="401" t="n">
        <v>182</v>
      </c>
      <c r="EX1199" s="401" t="n">
        <v>77</v>
      </c>
      <c r="EY1199" s="401" t="n">
        <v>54</v>
      </c>
      <c r="EZ1199" s="401" t="n">
        <v>70</v>
      </c>
      <c r="FA1199" s="401" t="n">
        <v>58</v>
      </c>
      <c r="FB1199" s="401" t="n">
        <v>80</v>
      </c>
      <c r="FC1199" s="401" t="n">
        <v>153</v>
      </c>
      <c r="FD1199" s="401" t="n">
        <v>81</v>
      </c>
      <c r="FE1199" s="401" t="n">
        <v>87</v>
      </c>
      <c r="FF1199" s="401" t="n">
        <v>108</v>
      </c>
      <c r="FG1199" s="401" t="n">
        <v>167</v>
      </c>
      <c r="FH1199" s="401" t="n">
        <v>122</v>
      </c>
      <c r="FI1199" s="401" t="n">
        <v>231</v>
      </c>
      <c r="FJ1199" s="401" t="n">
        <v>234</v>
      </c>
      <c r="FK1199" s="401" t="n">
        <v>75</v>
      </c>
      <c r="FL1199" s="401" t="n">
        <v>240</v>
      </c>
      <c r="FM1199" s="401" t="n">
        <v>116</v>
      </c>
      <c r="FN1199" s="401" t="n">
        <v>149</v>
      </c>
      <c r="FO1199" s="401" t="n">
        <v>238</v>
      </c>
      <c r="FP1199" s="401" t="n">
        <v>85</v>
      </c>
      <c r="FQ1199" s="401" t="n">
        <v>112</v>
      </c>
      <c r="FR1199" s="401" t="n">
        <v>21</v>
      </c>
      <c r="FS1199" s="401" t="n">
        <v>158</v>
      </c>
      <c r="FT1199" s="401" t="n">
        <v>189</v>
      </c>
      <c r="FU1199" s="401" t="n">
        <v>36</v>
      </c>
      <c r="FV1199" s="401" t="n">
        <v>222</v>
      </c>
      <c r="FW1199" s="401" t="n">
        <v>88</v>
      </c>
      <c r="FX1199" s="401" t="n">
        <v>161</v>
      </c>
      <c r="FY1199" s="401" t="n">
        <v>133</v>
      </c>
      <c r="FZ1199" s="401" t="n">
        <v>23</v>
      </c>
      <c r="GA1199" s="401" t="n">
        <v>42</v>
      </c>
      <c r="GB1199" s="401" t="n">
        <v>220</v>
      </c>
      <c r="GC1199" s="401" t="n">
        <v>223</v>
      </c>
      <c r="GD1199" s="401" t="n">
        <v>193</v>
      </c>
      <c r="GE1199" s="401" t="n">
        <v>93</v>
      </c>
      <c r="GF1199" s="401" t="n">
        <v>219</v>
      </c>
      <c r="GG1199" s="401" t="n">
        <v>65</v>
      </c>
      <c r="GH1199" s="401" t="n">
        <v>13</v>
      </c>
      <c r="GI1199" s="401" t="n">
        <v>160</v>
      </c>
      <c r="GJ1199" s="401" t="n">
        <v>10</v>
      </c>
      <c r="GK1199" s="401" t="n">
        <v>155</v>
      </c>
      <c r="GL1199" s="401" t="n">
        <v>170</v>
      </c>
      <c r="GM1199" s="401" t="n">
        <v>163</v>
      </c>
      <c r="GN1199" s="401" t="n">
        <v>203</v>
      </c>
      <c r="GO1199" s="401" t="n">
        <v>100</v>
      </c>
      <c r="GP1199" s="401" t="n">
        <v>232</v>
      </c>
      <c r="GQ1199" s="401" t="n">
        <v>120</v>
      </c>
      <c r="GR1199" s="401" t="n">
        <v>157</v>
      </c>
      <c r="GS1199" s="401" t="n">
        <v>89</v>
      </c>
      <c r="GT1199" s="401" t="n">
        <v>114</v>
      </c>
      <c r="GU1199" s="401" t="n">
        <v>214</v>
      </c>
      <c r="GV1199" s="401" t="n">
        <v>131</v>
      </c>
      <c r="GW1199" s="401" t="n">
        <v>235</v>
      </c>
      <c r="GX1199" s="401" t="n">
        <v>134</v>
      </c>
      <c r="GY1199" s="401" t="n">
        <v>18</v>
      </c>
      <c r="GZ1199" s="401" t="n">
        <v>72</v>
      </c>
      <c r="HA1199" s="401" t="n">
        <v>221</v>
      </c>
      <c r="HB1199" s="401" t="n">
        <v>162</v>
      </c>
      <c r="HC1199" s="401" t="n">
        <v>104</v>
      </c>
      <c r="HD1199" s="401" t="n">
        <v>121</v>
      </c>
      <c r="HE1199" s="401" t="n">
        <v>191</v>
      </c>
      <c r="HF1199" s="401" t="n">
        <v>237</v>
      </c>
      <c r="HG1199" s="401" t="n">
        <v>147</v>
      </c>
      <c r="HH1199" s="401" t="n">
        <v>127</v>
      </c>
      <c r="HI1199" s="401" t="n">
        <v>196</v>
      </c>
      <c r="HJ1199" s="401" t="n">
        <v>69</v>
      </c>
      <c r="HK1199" s="401" t="n">
        <v>78</v>
      </c>
      <c r="HL1199" s="401" t="n">
        <v>213</v>
      </c>
      <c r="HM1199" s="401" t="n">
        <v>107</v>
      </c>
      <c r="HN1199" s="401" t="n">
        <v>242</v>
      </c>
      <c r="HO1199" s="401" t="n">
        <v>176</v>
      </c>
      <c r="HP1199" s="401" t="n">
        <v>62</v>
      </c>
      <c r="HQ1199" s="401" t="n">
        <v>192</v>
      </c>
      <c r="HR1199" s="401" t="n">
        <v>50</v>
      </c>
      <c r="HS1199" s="401" t="n">
        <v>204</v>
      </c>
      <c r="HT1199" s="401" t="n">
        <v>95</v>
      </c>
      <c r="HU1199" s="401" t="n">
        <v>206</v>
      </c>
      <c r="HV1199" s="401" t="n">
        <v>29</v>
      </c>
      <c r="HW1199" s="401" t="n">
        <v>12</v>
      </c>
      <c r="HX1199" s="401" t="n">
        <v>109</v>
      </c>
      <c r="HY1199" s="401" t="n">
        <v>215</v>
      </c>
      <c r="HZ1199" s="401" t="n">
        <v>239</v>
      </c>
      <c r="IA1199" s="401" t="n">
        <v>178</v>
      </c>
      <c r="IB1199" s="401" t="n">
        <v>164</v>
      </c>
      <c r="IC1199" s="401" t="n">
        <v>49</v>
      </c>
      <c r="ID1199" s="401" t="n">
        <v>6</v>
      </c>
      <c r="IE1199" s="401" t="n">
        <v>218</v>
      </c>
      <c r="IG1199" s="401" t="n">
        <v>152</v>
      </c>
      <c r="IH1199" s="401" t="n">
        <v>141</v>
      </c>
      <c r="II1199" s="401" t="n">
        <v>102</v>
      </c>
      <c r="IJ1199" s="401" t="n">
        <v>126</v>
      </c>
      <c r="IL1199" s="401" t="n">
        <v>47</v>
      </c>
      <c r="IM1199" s="401" t="n">
        <v>9</v>
      </c>
      <c r="IN1199" s="401" t="n">
        <v>227</v>
      </c>
      <c r="IO1199" s="401" t="n">
        <v>146</v>
      </c>
    </row>
    <row r="1200" customFormat="false" ht="12.75" hidden="false" customHeight="false" outlineLevel="0" collapsed="false">
      <c r="E1200" s="444" t="s">
        <v>227</v>
      </c>
      <c r="F1200" s="401" t="n">
        <v>233</v>
      </c>
      <c r="G1200" s="401" t="n">
        <v>163</v>
      </c>
      <c r="H1200" s="401" t="n">
        <v>150</v>
      </c>
      <c r="I1200" s="401" t="n">
        <v>23</v>
      </c>
      <c r="J1200" s="401" t="n">
        <v>168</v>
      </c>
      <c r="K1200" s="401" t="n">
        <v>170</v>
      </c>
      <c r="L1200" s="401" t="n">
        <v>146</v>
      </c>
      <c r="M1200" s="401" t="n">
        <v>49</v>
      </c>
      <c r="N1200" s="401" t="n">
        <v>135</v>
      </c>
      <c r="O1200" s="401" t="n">
        <v>73</v>
      </c>
      <c r="P1200" s="401" t="n">
        <v>59</v>
      </c>
      <c r="Q1200" s="401" t="n">
        <v>43</v>
      </c>
      <c r="R1200" s="401" t="n">
        <v>195</v>
      </c>
      <c r="S1200" s="401" t="n">
        <v>81</v>
      </c>
      <c r="T1200" s="401" t="n">
        <v>71</v>
      </c>
      <c r="U1200" s="401" t="n">
        <v>177</v>
      </c>
      <c r="V1200" s="401" t="n">
        <v>90</v>
      </c>
      <c r="W1200" s="401" t="n">
        <v>190</v>
      </c>
      <c r="X1200" s="401" t="n">
        <v>166</v>
      </c>
      <c r="Y1200" s="401" t="n">
        <v>22</v>
      </c>
      <c r="Z1200" s="401" t="n">
        <v>154</v>
      </c>
      <c r="AA1200" s="401" t="n">
        <v>44</v>
      </c>
      <c r="AB1200" s="401" t="n">
        <v>4</v>
      </c>
      <c r="AC1200" s="401" t="n">
        <v>127</v>
      </c>
      <c r="AD1200" s="401" t="n">
        <v>181</v>
      </c>
      <c r="AE1200" s="401" t="n">
        <v>65</v>
      </c>
      <c r="AF1200" s="401" t="n">
        <v>138</v>
      </c>
      <c r="AG1200" s="401" t="n">
        <v>230</v>
      </c>
      <c r="AH1200" s="401" t="n">
        <v>198</v>
      </c>
      <c r="AI1200" s="401" t="n">
        <v>17</v>
      </c>
      <c r="AJ1200" s="401" t="n">
        <v>212</v>
      </c>
      <c r="AK1200" s="401" t="n">
        <v>38</v>
      </c>
      <c r="AL1200" s="401" t="n">
        <v>84</v>
      </c>
      <c r="AM1200" s="401" t="n">
        <v>141</v>
      </c>
      <c r="AN1200" s="401" t="n">
        <v>101</v>
      </c>
      <c r="AO1200" s="401" t="n">
        <v>78</v>
      </c>
      <c r="AP1200" s="401" t="n">
        <v>221</v>
      </c>
      <c r="AQ1200" s="401" t="n">
        <v>147</v>
      </c>
      <c r="AR1200" s="401" t="n">
        <v>56</v>
      </c>
      <c r="AS1200" s="401" t="n">
        <v>83</v>
      </c>
      <c r="AT1200" s="401" t="n">
        <v>55</v>
      </c>
      <c r="AU1200" s="401" t="n">
        <v>8</v>
      </c>
      <c r="AV1200" s="401" t="n">
        <v>201</v>
      </c>
      <c r="AW1200" s="401" t="n">
        <v>111</v>
      </c>
      <c r="AX1200" s="401" t="n">
        <v>239</v>
      </c>
      <c r="AY1200" s="401" t="n">
        <v>69</v>
      </c>
      <c r="AZ1200" s="401" t="n">
        <v>225</v>
      </c>
      <c r="BA1200" s="401" t="n">
        <v>140</v>
      </c>
      <c r="BB1200" s="401" t="n">
        <v>132</v>
      </c>
      <c r="BC1200" s="401" t="n">
        <v>240</v>
      </c>
      <c r="BD1200" s="401" t="n">
        <v>169</v>
      </c>
      <c r="BE1200" s="401" t="n">
        <v>116</v>
      </c>
      <c r="BF1200" s="401" t="n">
        <v>242</v>
      </c>
      <c r="BG1200" s="401" t="n">
        <v>27</v>
      </c>
      <c r="BH1200" s="401" t="n">
        <v>189</v>
      </c>
      <c r="BI1200" s="401" t="n">
        <v>109</v>
      </c>
      <c r="BJ1200" s="401" t="n">
        <v>105</v>
      </c>
      <c r="BK1200" s="401" t="n">
        <v>192</v>
      </c>
      <c r="BL1200" s="401" t="n">
        <v>26</v>
      </c>
      <c r="BM1200" s="401" t="n">
        <v>16</v>
      </c>
      <c r="BN1200" s="401" t="n">
        <v>113</v>
      </c>
      <c r="BO1200" s="401" t="n">
        <v>185</v>
      </c>
      <c r="BP1200" s="401" t="n">
        <v>205</v>
      </c>
      <c r="BQ1200" s="401" t="n">
        <v>41</v>
      </c>
      <c r="BR1200" s="401" t="n">
        <v>196</v>
      </c>
      <c r="BS1200" s="401" t="n">
        <v>29</v>
      </c>
      <c r="BT1200" s="401" t="n">
        <v>155</v>
      </c>
      <c r="BU1200" s="401" t="n">
        <v>216</v>
      </c>
      <c r="BV1200" s="401" t="n">
        <v>96</v>
      </c>
      <c r="BW1200" s="401" t="n">
        <v>47</v>
      </c>
      <c r="BX1200" s="401" t="n">
        <v>9</v>
      </c>
      <c r="BY1200" s="401" t="n">
        <v>153</v>
      </c>
      <c r="BZ1200" s="401" t="n">
        <v>100</v>
      </c>
      <c r="CA1200" s="401" t="n">
        <v>91</v>
      </c>
      <c r="CB1200" s="401" t="n">
        <v>171</v>
      </c>
      <c r="CC1200" s="401" t="n">
        <v>223</v>
      </c>
      <c r="CD1200" s="401" t="n">
        <v>95</v>
      </c>
      <c r="CE1200" s="401" t="n">
        <v>87</v>
      </c>
      <c r="CF1200" s="401" t="n">
        <v>33</v>
      </c>
      <c r="CG1200" s="401" t="n">
        <v>76</v>
      </c>
      <c r="CH1200" s="401" t="n">
        <v>92</v>
      </c>
      <c r="CI1200" s="401" t="n">
        <v>226</v>
      </c>
      <c r="CJ1200" s="401" t="n">
        <v>162</v>
      </c>
      <c r="CK1200" s="401" t="n">
        <v>61</v>
      </c>
      <c r="CL1200" s="401" t="n">
        <v>11</v>
      </c>
      <c r="CM1200" s="401" t="n">
        <v>220</v>
      </c>
      <c r="CN1200" s="401" t="n">
        <v>178</v>
      </c>
      <c r="CO1200" s="401" t="n">
        <v>126</v>
      </c>
      <c r="CP1200" s="401" t="n">
        <v>93</v>
      </c>
      <c r="CQ1200" s="401" t="n">
        <v>232</v>
      </c>
      <c r="CR1200" s="401" t="n">
        <v>68</v>
      </c>
      <c r="CS1200" s="401" t="n">
        <v>213</v>
      </c>
      <c r="CT1200" s="401" t="n">
        <v>157</v>
      </c>
      <c r="CU1200" s="401" t="n">
        <v>42</v>
      </c>
      <c r="CV1200" s="401" t="n">
        <v>108</v>
      </c>
      <c r="CW1200" s="401" t="n">
        <v>200</v>
      </c>
      <c r="CX1200" s="401" t="n">
        <v>174</v>
      </c>
      <c r="CY1200" s="401" t="n">
        <v>97</v>
      </c>
      <c r="CZ1200" s="401" t="n">
        <v>186</v>
      </c>
      <c r="DA1200" s="401" t="n">
        <v>121</v>
      </c>
      <c r="DB1200" s="401" t="n">
        <v>209</v>
      </c>
      <c r="DC1200" s="401" t="n">
        <v>165</v>
      </c>
      <c r="DD1200" s="401" t="n">
        <v>131</v>
      </c>
      <c r="DE1200" s="401" t="n">
        <v>227</v>
      </c>
      <c r="DF1200" s="401" t="n">
        <v>193</v>
      </c>
      <c r="DG1200" s="401" t="n">
        <v>119</v>
      </c>
      <c r="DH1200" s="401" t="n">
        <v>183</v>
      </c>
      <c r="DI1200" s="401" t="n">
        <v>204</v>
      </c>
      <c r="DJ1200" s="401" t="n">
        <v>217</v>
      </c>
      <c r="DK1200" s="401" t="n">
        <v>167</v>
      </c>
      <c r="DL1200" s="401" t="n">
        <v>130</v>
      </c>
      <c r="DM1200" s="401" t="n">
        <v>24</v>
      </c>
      <c r="DN1200" s="401" t="n">
        <v>30</v>
      </c>
      <c r="DO1200" s="401" t="n">
        <v>15</v>
      </c>
      <c r="DP1200" s="401" t="n">
        <v>234</v>
      </c>
      <c r="DQ1200" s="401" t="n">
        <v>218</v>
      </c>
      <c r="DR1200" s="401" t="n">
        <v>128</v>
      </c>
      <c r="DS1200" s="401" t="n">
        <v>89</v>
      </c>
      <c r="DT1200" s="401" t="n">
        <v>57</v>
      </c>
      <c r="DU1200" s="401" t="n">
        <v>12</v>
      </c>
      <c r="DV1200" s="401" t="n">
        <v>28</v>
      </c>
      <c r="DW1200" s="401" t="n">
        <v>115</v>
      </c>
      <c r="DX1200" s="401" t="n">
        <v>184</v>
      </c>
      <c r="DY1200" s="401" t="n">
        <v>98</v>
      </c>
      <c r="DZ1200" s="401" t="n">
        <v>34</v>
      </c>
      <c r="EA1200" s="401" t="n">
        <v>143</v>
      </c>
      <c r="EB1200" s="401" t="n">
        <v>104</v>
      </c>
      <c r="EC1200" s="401" t="n">
        <v>85</v>
      </c>
      <c r="ED1200" s="401" t="n">
        <v>182</v>
      </c>
      <c r="EE1200" s="401" t="n">
        <v>18</v>
      </c>
      <c r="EF1200" s="401" t="n">
        <v>149</v>
      </c>
      <c r="EG1200" s="401" t="n">
        <v>214</v>
      </c>
      <c r="EH1200" s="401" t="n">
        <v>32</v>
      </c>
      <c r="EI1200" s="401" t="n">
        <v>58</v>
      </c>
      <c r="EJ1200" s="401" t="n">
        <v>36</v>
      </c>
      <c r="EK1200" s="401" t="n">
        <v>75</v>
      </c>
      <c r="EL1200" s="401" t="n">
        <v>129</v>
      </c>
      <c r="EM1200" s="401" t="n">
        <v>35</v>
      </c>
      <c r="EN1200" s="401" t="n">
        <v>187</v>
      </c>
      <c r="EO1200" s="401" t="n">
        <v>152</v>
      </c>
      <c r="EP1200" s="401" t="n">
        <v>20</v>
      </c>
      <c r="EQ1200" s="401" t="n">
        <v>208</v>
      </c>
      <c r="ER1200" s="401" t="n">
        <v>114</v>
      </c>
      <c r="ES1200" s="401" t="n">
        <v>160</v>
      </c>
      <c r="ET1200" s="401" t="n">
        <v>134</v>
      </c>
      <c r="EU1200" s="401" t="n">
        <v>14</v>
      </c>
      <c r="EV1200" s="401" t="n">
        <v>19</v>
      </c>
      <c r="EW1200" s="401" t="n">
        <v>99</v>
      </c>
      <c r="EX1200" s="401" t="n">
        <v>176</v>
      </c>
      <c r="EY1200" s="401" t="n">
        <v>241</v>
      </c>
      <c r="EZ1200" s="401" t="n">
        <v>219</v>
      </c>
      <c r="FA1200" s="401" t="n">
        <v>118</v>
      </c>
      <c r="FB1200" s="401" t="n">
        <v>180</v>
      </c>
      <c r="FC1200" s="401" t="n">
        <v>125</v>
      </c>
      <c r="FD1200" s="401" t="n">
        <v>102</v>
      </c>
      <c r="FE1200" s="401" t="n">
        <v>179</v>
      </c>
      <c r="FF1200" s="401" t="n">
        <v>48</v>
      </c>
      <c r="FG1200" s="401" t="n">
        <v>39</v>
      </c>
      <c r="FH1200" s="401" t="n">
        <v>222</v>
      </c>
      <c r="FI1200" s="401" t="n">
        <v>72</v>
      </c>
      <c r="FJ1200" s="401" t="n">
        <v>188</v>
      </c>
      <c r="FK1200" s="401" t="n">
        <v>139</v>
      </c>
      <c r="FL1200" s="401" t="n">
        <v>124</v>
      </c>
      <c r="FM1200" s="401" t="n">
        <v>1</v>
      </c>
      <c r="FN1200" s="401" t="n">
        <v>206</v>
      </c>
      <c r="FO1200" s="401" t="n">
        <v>103</v>
      </c>
      <c r="FP1200" s="401" t="n">
        <v>156</v>
      </c>
      <c r="FQ1200" s="401" t="n">
        <v>137</v>
      </c>
      <c r="FR1200" s="401" t="n">
        <v>142</v>
      </c>
      <c r="FS1200" s="401" t="n">
        <v>112</v>
      </c>
      <c r="FT1200" s="401" t="n">
        <v>37</v>
      </c>
      <c r="FU1200" s="401" t="n">
        <v>51</v>
      </c>
      <c r="FV1200" s="401" t="n">
        <v>62</v>
      </c>
      <c r="FW1200" s="401" t="n">
        <v>50</v>
      </c>
      <c r="FX1200" s="401" t="n">
        <v>151</v>
      </c>
      <c r="FY1200" s="401" t="n">
        <v>10</v>
      </c>
      <c r="FZ1200" s="401" t="n">
        <v>144</v>
      </c>
      <c r="GA1200" s="401" t="n">
        <v>231</v>
      </c>
      <c r="GB1200" s="401" t="n">
        <v>60</v>
      </c>
      <c r="GC1200" s="401" t="n">
        <v>148</v>
      </c>
      <c r="GD1200" s="401" t="n">
        <v>3</v>
      </c>
      <c r="GE1200" s="401" t="n">
        <v>45</v>
      </c>
      <c r="GF1200" s="401" t="n">
        <v>211</v>
      </c>
      <c r="GG1200" s="401" t="n">
        <v>70</v>
      </c>
      <c r="GH1200" s="401" t="n">
        <v>238</v>
      </c>
      <c r="GI1200" s="401" t="n">
        <v>94</v>
      </c>
      <c r="GJ1200" s="401" t="n">
        <v>229</v>
      </c>
      <c r="GK1200" s="401" t="n">
        <v>172</v>
      </c>
      <c r="GL1200" s="401" t="n">
        <v>136</v>
      </c>
      <c r="GM1200" s="401" t="n">
        <v>31</v>
      </c>
      <c r="GN1200" s="401" t="n">
        <v>158</v>
      </c>
      <c r="GO1200" s="401" t="n">
        <v>63</v>
      </c>
      <c r="GP1200" s="401" t="n">
        <v>175</v>
      </c>
      <c r="GQ1200" s="401" t="n">
        <v>6</v>
      </c>
      <c r="GR1200" s="401" t="n">
        <v>107</v>
      </c>
      <c r="GS1200" s="401" t="n">
        <v>159</v>
      </c>
      <c r="GT1200" s="401" t="n">
        <v>161</v>
      </c>
      <c r="GU1200" s="401" t="n">
        <v>21</v>
      </c>
      <c r="GV1200" s="401" t="n">
        <v>207</v>
      </c>
      <c r="GW1200" s="401" t="n">
        <v>106</v>
      </c>
      <c r="GX1200" s="401" t="n">
        <v>123</v>
      </c>
      <c r="GY1200" s="401" t="n">
        <v>13</v>
      </c>
      <c r="GZ1200" s="401" t="n">
        <v>67</v>
      </c>
      <c r="HA1200" s="401" t="n">
        <v>2</v>
      </c>
      <c r="HB1200" s="401" t="n">
        <v>164</v>
      </c>
      <c r="HC1200" s="401" t="n">
        <v>237</v>
      </c>
      <c r="HD1200" s="401" t="n">
        <v>145</v>
      </c>
      <c r="HE1200" s="401" t="n">
        <v>7</v>
      </c>
      <c r="HF1200" s="401" t="n">
        <v>133</v>
      </c>
      <c r="HG1200" s="401" t="n">
        <v>79</v>
      </c>
      <c r="HH1200" s="401" t="n">
        <v>215</v>
      </c>
      <c r="HI1200" s="401" t="n">
        <v>228</v>
      </c>
      <c r="HJ1200" s="401" t="n">
        <v>236</v>
      </c>
      <c r="HK1200" s="401" t="n">
        <v>173</v>
      </c>
      <c r="HL1200" s="401" t="n">
        <v>52</v>
      </c>
      <c r="HM1200" s="401" t="n">
        <v>120</v>
      </c>
      <c r="HN1200" s="401" t="n">
        <v>224</v>
      </c>
      <c r="HO1200" s="401" t="n">
        <v>82</v>
      </c>
      <c r="HP1200" s="401" t="n">
        <v>66</v>
      </c>
      <c r="HQ1200" s="401" t="n">
        <v>199</v>
      </c>
      <c r="HR1200" s="401" t="n">
        <v>54</v>
      </c>
      <c r="HS1200" s="401" t="n">
        <v>210</v>
      </c>
      <c r="HT1200" s="401" t="n">
        <v>235</v>
      </c>
      <c r="HU1200" s="401" t="n">
        <v>202</v>
      </c>
      <c r="HV1200" s="401" t="n">
        <v>191</v>
      </c>
      <c r="HW1200" s="401" t="n">
        <v>74</v>
      </c>
      <c r="HX1200" s="401" t="n">
        <v>25</v>
      </c>
      <c r="HY1200" s="401" t="n">
        <v>77</v>
      </c>
      <c r="HZ1200" s="401" t="n">
        <v>197</v>
      </c>
      <c r="IA1200" s="401" t="n">
        <v>117</v>
      </c>
      <c r="IB1200" s="401" t="n">
        <v>122</v>
      </c>
      <c r="IC1200" s="401" t="n">
        <v>194</v>
      </c>
      <c r="ID1200" s="401" t="n">
        <v>86</v>
      </c>
      <c r="IE1200" s="401" t="n">
        <v>203</v>
      </c>
      <c r="IG1200" s="401" t="n">
        <v>64</v>
      </c>
      <c r="IH1200" s="401" t="n">
        <v>80</v>
      </c>
      <c r="II1200" s="401" t="n">
        <v>110</v>
      </c>
      <c r="IJ1200" s="401" t="n">
        <v>40</v>
      </c>
      <c r="IL1200" s="401" t="n">
        <v>53</v>
      </c>
      <c r="IM1200" s="401" t="n">
        <v>88</v>
      </c>
      <c r="IN1200" s="401" t="n">
        <v>5</v>
      </c>
      <c r="IO1200" s="401" t="n">
        <v>46</v>
      </c>
    </row>
    <row r="1202" customFormat="false" ht="12.75" hidden="false" customHeight="false" outlineLevel="0" collapsed="false">
      <c r="D1202" s="204" t="n">
        <v>243</v>
      </c>
      <c r="E1202" s="204" t="s">
        <v>250</v>
      </c>
    </row>
    <row r="1203" customFormat="false" ht="12.75" hidden="false" customHeight="false" outlineLevel="0" collapsed="false">
      <c r="E1203" s="444" t="s">
        <v>198</v>
      </c>
      <c r="F1203" s="401" t="n">
        <v>1</v>
      </c>
      <c r="G1203" s="401" t="n">
        <v>2</v>
      </c>
      <c r="H1203" s="401" t="n">
        <v>3</v>
      </c>
      <c r="I1203" s="401" t="n">
        <v>4</v>
      </c>
      <c r="J1203" s="401" t="n">
        <v>5</v>
      </c>
      <c r="K1203" s="401" t="n">
        <v>6</v>
      </c>
      <c r="L1203" s="401" t="n">
        <v>7</v>
      </c>
      <c r="M1203" s="401" t="n">
        <v>8</v>
      </c>
      <c r="N1203" s="401" t="n">
        <v>9</v>
      </c>
      <c r="O1203" s="401" t="n">
        <v>10</v>
      </c>
      <c r="P1203" s="401" t="n">
        <v>11</v>
      </c>
      <c r="Q1203" s="401" t="n">
        <v>12</v>
      </c>
      <c r="R1203" s="401" t="n">
        <v>13</v>
      </c>
      <c r="S1203" s="401" t="n">
        <v>14</v>
      </c>
      <c r="T1203" s="401" t="n">
        <v>15</v>
      </c>
      <c r="U1203" s="401" t="n">
        <v>16</v>
      </c>
      <c r="V1203" s="401" t="n">
        <v>17</v>
      </c>
      <c r="W1203" s="401" t="n">
        <v>18</v>
      </c>
      <c r="X1203" s="401" t="n">
        <v>19</v>
      </c>
      <c r="Y1203" s="401" t="n">
        <v>20</v>
      </c>
      <c r="Z1203" s="401" t="n">
        <v>21</v>
      </c>
      <c r="AA1203" s="401" t="n">
        <v>22</v>
      </c>
      <c r="AB1203" s="401" t="n">
        <v>23</v>
      </c>
      <c r="AC1203" s="401" t="n">
        <v>24</v>
      </c>
      <c r="AD1203" s="401" t="n">
        <v>25</v>
      </c>
      <c r="AE1203" s="401" t="n">
        <v>26</v>
      </c>
      <c r="AF1203" s="401" t="n">
        <v>27</v>
      </c>
      <c r="AG1203" s="401" t="n">
        <v>28</v>
      </c>
      <c r="AH1203" s="401" t="n">
        <v>29</v>
      </c>
      <c r="AI1203" s="401" t="n">
        <v>30</v>
      </c>
      <c r="AJ1203" s="401" t="n">
        <v>31</v>
      </c>
      <c r="AK1203" s="401" t="n">
        <v>32</v>
      </c>
      <c r="AL1203" s="401" t="n">
        <v>33</v>
      </c>
      <c r="AM1203" s="401" t="n">
        <v>34</v>
      </c>
      <c r="AN1203" s="401" t="n">
        <v>35</v>
      </c>
      <c r="AO1203" s="401" t="n">
        <v>36</v>
      </c>
      <c r="AP1203" s="401" t="n">
        <v>37</v>
      </c>
      <c r="AQ1203" s="401" t="n">
        <v>38</v>
      </c>
      <c r="AR1203" s="401" t="n">
        <v>39</v>
      </c>
      <c r="AS1203" s="401" t="n">
        <v>40</v>
      </c>
      <c r="AT1203" s="401" t="n">
        <v>41</v>
      </c>
      <c r="AU1203" s="401" t="n">
        <v>42</v>
      </c>
      <c r="AV1203" s="401" t="n">
        <v>43</v>
      </c>
      <c r="AW1203" s="401" t="n">
        <v>44</v>
      </c>
      <c r="AX1203" s="401" t="n">
        <v>45</v>
      </c>
      <c r="AY1203" s="401" t="n">
        <v>46</v>
      </c>
      <c r="AZ1203" s="401" t="n">
        <v>47</v>
      </c>
      <c r="BA1203" s="401" t="n">
        <v>48</v>
      </c>
      <c r="BB1203" s="401" t="n">
        <v>49</v>
      </c>
      <c r="BC1203" s="401" t="n">
        <v>50</v>
      </c>
      <c r="BD1203" s="401" t="n">
        <v>51</v>
      </c>
      <c r="BE1203" s="401" t="n">
        <v>52</v>
      </c>
      <c r="BF1203" s="401" t="n">
        <v>53</v>
      </c>
      <c r="BG1203" s="401" t="n">
        <v>54</v>
      </c>
      <c r="BH1203" s="401" t="n">
        <v>55</v>
      </c>
      <c r="BI1203" s="401" t="n">
        <v>56</v>
      </c>
      <c r="BJ1203" s="401" t="n">
        <v>57</v>
      </c>
      <c r="BK1203" s="401" t="n">
        <v>58</v>
      </c>
      <c r="BL1203" s="401" t="n">
        <v>59</v>
      </c>
      <c r="BM1203" s="401" t="n">
        <v>60</v>
      </c>
      <c r="BN1203" s="401" t="n">
        <v>61</v>
      </c>
      <c r="BO1203" s="401" t="n">
        <v>62</v>
      </c>
      <c r="BP1203" s="401" t="n">
        <v>63</v>
      </c>
      <c r="BQ1203" s="401" t="n">
        <v>64</v>
      </c>
      <c r="BR1203" s="401" t="n">
        <v>65</v>
      </c>
      <c r="BS1203" s="401" t="n">
        <v>66</v>
      </c>
      <c r="BT1203" s="401" t="n">
        <v>67</v>
      </c>
      <c r="BU1203" s="401" t="n">
        <v>68</v>
      </c>
      <c r="BV1203" s="401" t="n">
        <v>69</v>
      </c>
      <c r="BW1203" s="401" t="n">
        <v>70</v>
      </c>
      <c r="BX1203" s="401" t="n">
        <v>71</v>
      </c>
      <c r="BY1203" s="401" t="n">
        <v>72</v>
      </c>
      <c r="BZ1203" s="401" t="n">
        <v>73</v>
      </c>
      <c r="CA1203" s="401" t="n">
        <v>74</v>
      </c>
      <c r="CB1203" s="401" t="n">
        <v>75</v>
      </c>
      <c r="CC1203" s="401" t="n">
        <v>76</v>
      </c>
      <c r="CD1203" s="401" t="n">
        <v>77</v>
      </c>
      <c r="CE1203" s="401" t="n">
        <v>78</v>
      </c>
      <c r="CF1203" s="401" t="n">
        <v>79</v>
      </c>
      <c r="CG1203" s="401" t="n">
        <v>80</v>
      </c>
      <c r="CH1203" s="401" t="n">
        <v>81</v>
      </c>
      <c r="CI1203" s="401" t="n">
        <v>82</v>
      </c>
      <c r="CJ1203" s="401" t="n">
        <v>83</v>
      </c>
      <c r="CK1203" s="401" t="n">
        <v>84</v>
      </c>
      <c r="CL1203" s="401" t="n">
        <v>85</v>
      </c>
      <c r="CM1203" s="401" t="n">
        <v>86</v>
      </c>
      <c r="CN1203" s="401" t="n">
        <v>87</v>
      </c>
      <c r="CO1203" s="401" t="n">
        <v>88</v>
      </c>
      <c r="CP1203" s="401" t="n">
        <v>89</v>
      </c>
      <c r="CQ1203" s="401" t="n">
        <v>90</v>
      </c>
      <c r="CR1203" s="401" t="n">
        <v>91</v>
      </c>
      <c r="CS1203" s="401" t="n">
        <v>92</v>
      </c>
      <c r="CT1203" s="401" t="n">
        <v>93</v>
      </c>
      <c r="CU1203" s="401" t="n">
        <v>94</v>
      </c>
      <c r="CV1203" s="401" t="n">
        <v>95</v>
      </c>
      <c r="CW1203" s="401" t="n">
        <v>96</v>
      </c>
      <c r="CX1203" s="401" t="n">
        <v>97</v>
      </c>
      <c r="CY1203" s="401" t="n">
        <v>98</v>
      </c>
      <c r="CZ1203" s="401" t="n">
        <v>99</v>
      </c>
      <c r="DA1203" s="401" t="n">
        <v>100</v>
      </c>
      <c r="DB1203" s="401" t="n">
        <v>101</v>
      </c>
      <c r="DC1203" s="401" t="n">
        <v>102</v>
      </c>
      <c r="DD1203" s="401" t="n">
        <v>103</v>
      </c>
      <c r="DE1203" s="401" t="n">
        <v>104</v>
      </c>
      <c r="DF1203" s="401" t="n">
        <v>105</v>
      </c>
      <c r="DG1203" s="401" t="n">
        <v>106</v>
      </c>
      <c r="DH1203" s="401" t="n">
        <v>107</v>
      </c>
      <c r="DI1203" s="401" t="n">
        <v>108</v>
      </c>
      <c r="DJ1203" s="401" t="n">
        <v>109</v>
      </c>
      <c r="DK1203" s="401" t="n">
        <v>110</v>
      </c>
      <c r="DL1203" s="401" t="n">
        <v>111</v>
      </c>
      <c r="DM1203" s="401" t="n">
        <v>112</v>
      </c>
      <c r="DN1203" s="401" t="n">
        <v>113</v>
      </c>
      <c r="DO1203" s="401" t="n">
        <v>114</v>
      </c>
      <c r="DP1203" s="401" t="n">
        <v>115</v>
      </c>
      <c r="DQ1203" s="401" t="n">
        <v>116</v>
      </c>
      <c r="DR1203" s="401" t="n">
        <v>117</v>
      </c>
      <c r="DS1203" s="401" t="n">
        <v>118</v>
      </c>
      <c r="DT1203" s="401" t="n">
        <v>119</v>
      </c>
      <c r="DU1203" s="401" t="n">
        <v>120</v>
      </c>
      <c r="DV1203" s="401" t="n">
        <v>121</v>
      </c>
      <c r="DW1203" s="401" t="n">
        <v>122</v>
      </c>
      <c r="DX1203" s="401" t="n">
        <v>123</v>
      </c>
      <c r="DY1203" s="401" t="n">
        <v>124</v>
      </c>
      <c r="DZ1203" s="401" t="n">
        <v>125</v>
      </c>
      <c r="EA1203" s="401" t="n">
        <v>126</v>
      </c>
      <c r="EB1203" s="401" t="n">
        <v>127</v>
      </c>
      <c r="EC1203" s="401" t="n">
        <v>128</v>
      </c>
      <c r="ED1203" s="401" t="n">
        <v>129</v>
      </c>
      <c r="EE1203" s="401" t="n">
        <v>130</v>
      </c>
      <c r="EF1203" s="401" t="n">
        <v>131</v>
      </c>
      <c r="EG1203" s="401" t="n">
        <v>132</v>
      </c>
      <c r="EH1203" s="401" t="n">
        <v>133</v>
      </c>
      <c r="EI1203" s="401" t="n">
        <v>134</v>
      </c>
      <c r="EJ1203" s="401" t="n">
        <v>135</v>
      </c>
      <c r="EK1203" s="401" t="n">
        <v>136</v>
      </c>
      <c r="EL1203" s="401" t="n">
        <v>137</v>
      </c>
      <c r="EM1203" s="401" t="n">
        <v>138</v>
      </c>
      <c r="EN1203" s="401" t="n">
        <v>139</v>
      </c>
      <c r="EO1203" s="401" t="n">
        <v>140</v>
      </c>
      <c r="EP1203" s="401" t="n">
        <v>141</v>
      </c>
      <c r="EQ1203" s="401" t="n">
        <v>142</v>
      </c>
      <c r="ER1203" s="401" t="n">
        <v>143</v>
      </c>
      <c r="ES1203" s="401" t="n">
        <v>144</v>
      </c>
      <c r="ET1203" s="401" t="n">
        <v>145</v>
      </c>
      <c r="EU1203" s="401" t="n">
        <v>146</v>
      </c>
      <c r="EV1203" s="401" t="n">
        <v>147</v>
      </c>
      <c r="EW1203" s="401" t="n">
        <v>148</v>
      </c>
      <c r="EX1203" s="401" t="n">
        <v>149</v>
      </c>
      <c r="EY1203" s="401" t="n">
        <v>150</v>
      </c>
      <c r="EZ1203" s="401" t="n">
        <v>151</v>
      </c>
      <c r="FA1203" s="401" t="n">
        <v>152</v>
      </c>
      <c r="FB1203" s="401" t="n">
        <v>153</v>
      </c>
      <c r="FC1203" s="401" t="n">
        <v>154</v>
      </c>
      <c r="FD1203" s="401" t="n">
        <v>155</v>
      </c>
      <c r="FE1203" s="401" t="n">
        <v>156</v>
      </c>
      <c r="FF1203" s="401" t="n">
        <v>157</v>
      </c>
      <c r="FG1203" s="401" t="n">
        <v>158</v>
      </c>
      <c r="FH1203" s="401" t="n">
        <v>159</v>
      </c>
      <c r="FI1203" s="401" t="n">
        <v>160</v>
      </c>
      <c r="FJ1203" s="401" t="n">
        <v>161</v>
      </c>
      <c r="FK1203" s="401" t="n">
        <v>162</v>
      </c>
      <c r="FL1203" s="401" t="n">
        <v>163</v>
      </c>
      <c r="FM1203" s="401" t="n">
        <v>164</v>
      </c>
      <c r="FN1203" s="401" t="n">
        <v>165</v>
      </c>
      <c r="FO1203" s="401" t="n">
        <v>166</v>
      </c>
      <c r="FP1203" s="401" t="n">
        <v>167</v>
      </c>
      <c r="FQ1203" s="401" t="n">
        <v>168</v>
      </c>
      <c r="FR1203" s="401" t="n">
        <v>169</v>
      </c>
      <c r="FS1203" s="401" t="n">
        <v>170</v>
      </c>
      <c r="FT1203" s="401" t="n">
        <v>171</v>
      </c>
      <c r="FU1203" s="401" t="n">
        <v>172</v>
      </c>
      <c r="FV1203" s="401" t="n">
        <v>173</v>
      </c>
      <c r="FW1203" s="401" t="n">
        <v>174</v>
      </c>
      <c r="FX1203" s="401" t="n">
        <v>175</v>
      </c>
      <c r="FY1203" s="401" t="n">
        <v>176</v>
      </c>
      <c r="FZ1203" s="401" t="n">
        <v>177</v>
      </c>
      <c r="GA1203" s="401" t="n">
        <v>178</v>
      </c>
      <c r="GB1203" s="401" t="n">
        <v>179</v>
      </c>
      <c r="GC1203" s="401" t="n">
        <v>180</v>
      </c>
      <c r="GD1203" s="401" t="n">
        <v>181</v>
      </c>
      <c r="GE1203" s="401" t="n">
        <v>182</v>
      </c>
      <c r="GF1203" s="401" t="n">
        <v>183</v>
      </c>
      <c r="GG1203" s="401" t="n">
        <v>184</v>
      </c>
      <c r="GH1203" s="401" t="n">
        <v>185</v>
      </c>
      <c r="GI1203" s="401" t="n">
        <v>186</v>
      </c>
      <c r="GJ1203" s="401" t="n">
        <v>187</v>
      </c>
      <c r="GK1203" s="401" t="n">
        <v>188</v>
      </c>
      <c r="GL1203" s="401" t="n">
        <v>189</v>
      </c>
      <c r="GM1203" s="401" t="n">
        <v>190</v>
      </c>
      <c r="GN1203" s="401" t="n">
        <v>191</v>
      </c>
      <c r="GO1203" s="401" t="n">
        <v>192</v>
      </c>
      <c r="GP1203" s="401" t="n">
        <v>193</v>
      </c>
      <c r="GQ1203" s="401" t="n">
        <v>194</v>
      </c>
      <c r="GR1203" s="401" t="n">
        <v>195</v>
      </c>
      <c r="GS1203" s="401" t="n">
        <v>196</v>
      </c>
      <c r="GT1203" s="401" t="n">
        <v>197</v>
      </c>
      <c r="GU1203" s="401" t="n">
        <v>198</v>
      </c>
      <c r="GV1203" s="401" t="n">
        <v>199</v>
      </c>
      <c r="GW1203" s="401" t="n">
        <v>200</v>
      </c>
      <c r="GX1203" s="401" t="n">
        <v>201</v>
      </c>
      <c r="GY1203" s="401" t="n">
        <v>202</v>
      </c>
      <c r="GZ1203" s="401" t="n">
        <v>203</v>
      </c>
      <c r="HA1203" s="401" t="n">
        <v>204</v>
      </c>
      <c r="HB1203" s="401" t="n">
        <v>205</v>
      </c>
      <c r="HC1203" s="401" t="n">
        <v>206</v>
      </c>
      <c r="HD1203" s="401" t="n">
        <v>207</v>
      </c>
      <c r="HE1203" s="401" t="n">
        <v>208</v>
      </c>
      <c r="HF1203" s="401" t="n">
        <v>209</v>
      </c>
      <c r="HG1203" s="401" t="n">
        <v>210</v>
      </c>
      <c r="HH1203" s="401" t="n">
        <v>211</v>
      </c>
      <c r="HI1203" s="401" t="n">
        <v>212</v>
      </c>
      <c r="HJ1203" s="401" t="n">
        <v>213</v>
      </c>
      <c r="HK1203" s="401" t="n">
        <v>214</v>
      </c>
      <c r="HL1203" s="401" t="n">
        <v>215</v>
      </c>
      <c r="HM1203" s="401" t="n">
        <v>216</v>
      </c>
      <c r="HN1203" s="401" t="n">
        <v>217</v>
      </c>
      <c r="HO1203" s="401" t="n">
        <v>218</v>
      </c>
      <c r="HP1203" s="401" t="n">
        <v>219</v>
      </c>
      <c r="HQ1203" s="401" t="n">
        <v>220</v>
      </c>
      <c r="HR1203" s="401" t="n">
        <v>221</v>
      </c>
      <c r="HS1203" s="401" t="n">
        <v>222</v>
      </c>
      <c r="HT1203" s="401" t="n">
        <v>223</v>
      </c>
      <c r="HU1203" s="401" t="n">
        <v>224</v>
      </c>
      <c r="HV1203" s="401" t="n">
        <v>225</v>
      </c>
      <c r="HW1203" s="401" t="n">
        <v>226</v>
      </c>
      <c r="HX1203" s="401" t="n">
        <v>227</v>
      </c>
      <c r="HY1203" s="401" t="n">
        <v>228</v>
      </c>
      <c r="HZ1203" s="401" t="n">
        <v>229</v>
      </c>
      <c r="IA1203" s="401" t="n">
        <v>230</v>
      </c>
      <c r="IB1203" s="401" t="n">
        <v>231</v>
      </c>
      <c r="IC1203" s="401" t="n">
        <v>232</v>
      </c>
      <c r="ID1203" s="401" t="n">
        <v>233</v>
      </c>
      <c r="IE1203" s="401" t="n">
        <v>234</v>
      </c>
      <c r="IF1203" s="401" t="n">
        <v>235</v>
      </c>
      <c r="IG1203" s="401" t="n">
        <v>236</v>
      </c>
      <c r="IH1203" s="401" t="n">
        <v>237</v>
      </c>
      <c r="II1203" s="401" t="n">
        <v>238</v>
      </c>
      <c r="IJ1203" s="401" t="n">
        <v>239</v>
      </c>
      <c r="IL1203" s="401" t="n">
        <v>240</v>
      </c>
      <c r="IM1203" s="401" t="n">
        <v>241</v>
      </c>
      <c r="IN1203" s="401" t="n">
        <v>242</v>
      </c>
      <c r="IO1203" s="401" t="n">
        <v>243</v>
      </c>
    </row>
    <row r="1204" customFormat="false" ht="12.75" hidden="false" customHeight="false" outlineLevel="0" collapsed="false">
      <c r="E1204" s="444" t="s">
        <v>225</v>
      </c>
      <c r="F1204" s="401" t="n">
        <v>158</v>
      </c>
      <c r="G1204" s="401" t="n">
        <v>70</v>
      </c>
      <c r="H1204" s="401" t="n">
        <v>35</v>
      </c>
      <c r="I1204" s="401" t="n">
        <v>75</v>
      </c>
      <c r="J1204" s="401" t="n">
        <v>202</v>
      </c>
      <c r="K1204" s="401" t="n">
        <v>90</v>
      </c>
      <c r="L1204" s="401" t="n">
        <v>40</v>
      </c>
      <c r="M1204" s="401" t="n">
        <v>145</v>
      </c>
      <c r="N1204" s="401" t="n">
        <v>106</v>
      </c>
      <c r="O1204" s="401" t="n">
        <v>126</v>
      </c>
      <c r="P1204" s="401" t="n">
        <v>175</v>
      </c>
      <c r="Q1204" s="401" t="n">
        <v>154</v>
      </c>
      <c r="R1204" s="401" t="n">
        <v>186</v>
      </c>
      <c r="S1204" s="401" t="n">
        <v>7</v>
      </c>
      <c r="T1204" s="401" t="n">
        <v>61</v>
      </c>
      <c r="U1204" s="401" t="n">
        <v>25</v>
      </c>
      <c r="V1204" s="401" t="n">
        <v>228</v>
      </c>
      <c r="W1204" s="401" t="n">
        <v>215</v>
      </c>
      <c r="X1204" s="401" t="n">
        <v>143</v>
      </c>
      <c r="Y1204" s="401" t="n">
        <v>164</v>
      </c>
      <c r="Z1204" s="401" t="n">
        <v>110</v>
      </c>
      <c r="AA1204" s="401" t="n">
        <v>85</v>
      </c>
      <c r="AB1204" s="401" t="n">
        <v>161</v>
      </c>
      <c r="AC1204" s="401" t="n">
        <v>240</v>
      </c>
      <c r="AD1204" s="401" t="n">
        <v>124</v>
      </c>
      <c r="AE1204" s="401" t="n">
        <v>65</v>
      </c>
      <c r="AF1204" s="401" t="n">
        <v>183</v>
      </c>
      <c r="AG1204" s="401" t="n">
        <v>135</v>
      </c>
      <c r="AH1204" s="401" t="n">
        <v>128</v>
      </c>
      <c r="AI1204" s="401" t="n">
        <v>46</v>
      </c>
      <c r="AJ1204" s="401" t="n">
        <v>190</v>
      </c>
      <c r="AK1204" s="401" t="n">
        <v>168</v>
      </c>
      <c r="AL1204" s="401" t="n">
        <v>27</v>
      </c>
      <c r="AM1204" s="401" t="n">
        <v>151</v>
      </c>
      <c r="AN1204" s="401" t="n">
        <v>2</v>
      </c>
      <c r="AO1204" s="401" t="n">
        <v>50</v>
      </c>
      <c r="AP1204" s="401" t="n">
        <v>188</v>
      </c>
      <c r="AQ1204" s="401" t="n">
        <v>239</v>
      </c>
      <c r="AR1204" s="401" t="n">
        <v>218</v>
      </c>
      <c r="AS1204" s="401" t="n">
        <v>178</v>
      </c>
      <c r="AT1204" s="401" t="n">
        <v>78</v>
      </c>
      <c r="AU1204" s="401" t="n">
        <v>211</v>
      </c>
      <c r="AV1204" s="401" t="n">
        <v>107</v>
      </c>
      <c r="AW1204" s="401" t="n">
        <v>231</v>
      </c>
      <c r="AX1204" s="401" t="n">
        <v>97</v>
      </c>
      <c r="AY1204" s="401" t="n">
        <v>150</v>
      </c>
      <c r="AZ1204" s="401" t="n">
        <v>43</v>
      </c>
      <c r="BA1204" s="401" t="n">
        <v>235</v>
      </c>
      <c r="BB1204" s="401" t="n">
        <v>101</v>
      </c>
      <c r="BC1204" s="401" t="n">
        <v>111</v>
      </c>
      <c r="BD1204" s="401" t="n">
        <v>199</v>
      </c>
      <c r="BE1204" s="401" t="n">
        <v>105</v>
      </c>
      <c r="BF1204" s="401" t="n">
        <v>230</v>
      </c>
      <c r="BG1204" s="401" t="n">
        <v>76</v>
      </c>
      <c r="BH1204" s="401" t="n">
        <v>63</v>
      </c>
      <c r="BI1204" s="401" t="n">
        <v>94</v>
      </c>
      <c r="BJ1204" s="401" t="n">
        <v>134</v>
      </c>
      <c r="BK1204" s="401" t="n">
        <v>195</v>
      </c>
      <c r="BL1204" s="401" t="n">
        <v>68</v>
      </c>
      <c r="BM1204" s="401" t="n">
        <v>37</v>
      </c>
      <c r="BN1204" s="401" t="n">
        <v>104</v>
      </c>
      <c r="BO1204" s="401" t="n">
        <v>60</v>
      </c>
      <c r="BP1204" s="401" t="n">
        <v>156</v>
      </c>
      <c r="BQ1204" s="401" t="n">
        <v>127</v>
      </c>
      <c r="BR1204" s="401" t="n">
        <v>42</v>
      </c>
      <c r="BS1204" s="401" t="n">
        <v>112</v>
      </c>
      <c r="BT1204" s="401" t="n">
        <v>133</v>
      </c>
      <c r="BU1204" s="401" t="n">
        <v>232</v>
      </c>
      <c r="BV1204" s="401" t="n">
        <v>1</v>
      </c>
      <c r="BW1204" s="401" t="n">
        <v>79</v>
      </c>
      <c r="BX1204" s="401" t="n">
        <v>114</v>
      </c>
      <c r="BY1204" s="401" t="n">
        <v>21</v>
      </c>
      <c r="BZ1204" s="401" t="n">
        <v>57</v>
      </c>
      <c r="CA1204" s="401" t="n">
        <v>86</v>
      </c>
      <c r="CB1204" s="401" t="n">
        <v>221</v>
      </c>
      <c r="CC1204" s="401" t="n">
        <v>5</v>
      </c>
      <c r="CD1204" s="401" t="n">
        <v>200</v>
      </c>
      <c r="CE1204" s="401" t="n">
        <v>179</v>
      </c>
      <c r="CF1204" s="401" t="n">
        <v>210</v>
      </c>
      <c r="CG1204" s="401" t="n">
        <v>13</v>
      </c>
      <c r="CH1204" s="401" t="n">
        <v>160</v>
      </c>
      <c r="CI1204" s="401" t="n">
        <v>233</v>
      </c>
      <c r="CJ1204" s="401" t="n">
        <v>236</v>
      </c>
      <c r="CK1204" s="401" t="n">
        <v>165</v>
      </c>
      <c r="CL1204" s="401" t="n">
        <v>192</v>
      </c>
      <c r="CM1204" s="401" t="n">
        <v>74</v>
      </c>
      <c r="CN1204" s="401" t="n">
        <v>125</v>
      </c>
      <c r="CO1204" s="401" t="n">
        <v>99</v>
      </c>
      <c r="CP1204" s="401" t="n">
        <v>136</v>
      </c>
      <c r="CQ1204" s="401" t="n">
        <v>203</v>
      </c>
      <c r="CR1204" s="401" t="n">
        <v>69</v>
      </c>
      <c r="CS1204" s="401" t="n">
        <v>219</v>
      </c>
      <c r="CT1204" s="401" t="n">
        <v>132</v>
      </c>
      <c r="CU1204" s="401" t="n">
        <v>52</v>
      </c>
      <c r="CV1204" s="401" t="n">
        <v>138</v>
      </c>
      <c r="CW1204" s="401" t="n">
        <v>30</v>
      </c>
      <c r="CX1204" s="401" t="n">
        <v>81</v>
      </c>
      <c r="CY1204" s="401" t="n">
        <v>120</v>
      </c>
      <c r="CZ1204" s="401" t="n">
        <v>205</v>
      </c>
      <c r="DA1204" s="401" t="n">
        <v>207</v>
      </c>
      <c r="DB1204" s="401" t="n">
        <v>84</v>
      </c>
      <c r="DC1204" s="401" t="n">
        <v>146</v>
      </c>
      <c r="DD1204" s="401" t="n">
        <v>185</v>
      </c>
      <c r="DE1204" s="401" t="n">
        <v>191</v>
      </c>
      <c r="DF1204" s="401" t="n">
        <v>162</v>
      </c>
      <c r="DG1204" s="401" t="n">
        <v>193</v>
      </c>
      <c r="DH1204" s="401" t="n">
        <v>98</v>
      </c>
      <c r="DI1204" s="401" t="n">
        <v>109</v>
      </c>
      <c r="DJ1204" s="401" t="n">
        <v>181</v>
      </c>
      <c r="DK1204" s="401" t="n">
        <v>6</v>
      </c>
      <c r="DL1204" s="401" t="n">
        <v>170</v>
      </c>
      <c r="DM1204" s="401" t="n">
        <v>45</v>
      </c>
      <c r="DN1204" s="401" t="n">
        <v>224</v>
      </c>
      <c r="DO1204" s="401" t="n">
        <v>32</v>
      </c>
      <c r="DP1204" s="401" t="n">
        <v>148</v>
      </c>
      <c r="DQ1204" s="401" t="n">
        <v>237</v>
      </c>
      <c r="DR1204" s="401" t="n">
        <v>14</v>
      </c>
      <c r="DS1204" s="401" t="n">
        <v>9</v>
      </c>
      <c r="DT1204" s="401" t="n">
        <v>92</v>
      </c>
      <c r="DU1204" s="401" t="n">
        <v>153</v>
      </c>
      <c r="DV1204" s="401" t="n">
        <v>108</v>
      </c>
      <c r="DW1204" s="401" t="n">
        <v>113</v>
      </c>
      <c r="DX1204" s="401" t="n">
        <v>241</v>
      </c>
      <c r="DY1204" s="401" t="n">
        <v>180</v>
      </c>
      <c r="DZ1204" s="401" t="n">
        <v>62</v>
      </c>
      <c r="EA1204" s="401" t="n">
        <v>54</v>
      </c>
      <c r="EB1204" s="401" t="n">
        <v>131</v>
      </c>
      <c r="EC1204" s="401" t="n">
        <v>91</v>
      </c>
      <c r="ED1204" s="401" t="n">
        <v>206</v>
      </c>
      <c r="EE1204" s="401" t="n">
        <v>33</v>
      </c>
      <c r="EF1204" s="401" t="n">
        <v>174</v>
      </c>
      <c r="EG1204" s="401" t="n">
        <v>24</v>
      </c>
      <c r="EH1204" s="401" t="n">
        <v>167</v>
      </c>
      <c r="EI1204" s="401" t="n">
        <v>216</v>
      </c>
      <c r="EJ1204" s="401" t="n">
        <v>122</v>
      </c>
      <c r="EK1204" s="401" t="n">
        <v>220</v>
      </c>
      <c r="EL1204" s="401" t="n">
        <v>201</v>
      </c>
      <c r="EM1204" s="401" t="n">
        <v>11</v>
      </c>
      <c r="EN1204" s="401" t="n">
        <v>20</v>
      </c>
      <c r="EO1204" s="401" t="n">
        <v>184</v>
      </c>
      <c r="EP1204" s="401" t="n">
        <v>140</v>
      </c>
      <c r="EQ1204" s="401" t="n">
        <v>208</v>
      </c>
      <c r="ER1204" s="401" t="n">
        <v>87</v>
      </c>
      <c r="ES1204" s="401" t="n">
        <v>171</v>
      </c>
      <c r="ET1204" s="401" t="n">
        <v>152</v>
      </c>
      <c r="EU1204" s="401" t="n">
        <v>38</v>
      </c>
      <c r="EV1204" s="401" t="n">
        <v>223</v>
      </c>
      <c r="EW1204" s="401" t="n">
        <v>59</v>
      </c>
      <c r="EX1204" s="401" t="n">
        <v>217</v>
      </c>
      <c r="EY1204" s="401" t="n">
        <v>119</v>
      </c>
      <c r="EZ1204" s="401" t="n">
        <v>149</v>
      </c>
      <c r="FA1204" s="401" t="n">
        <v>93</v>
      </c>
      <c r="FB1204" s="401" t="n">
        <v>16</v>
      </c>
      <c r="FC1204" s="401" t="n">
        <v>58</v>
      </c>
      <c r="FD1204" s="401" t="n">
        <v>96</v>
      </c>
      <c r="FE1204" s="401" t="n">
        <v>204</v>
      </c>
      <c r="FF1204" s="401" t="n">
        <v>196</v>
      </c>
      <c r="FG1204" s="401" t="n">
        <v>243</v>
      </c>
      <c r="FH1204" s="401" t="n">
        <v>56</v>
      </c>
      <c r="FI1204" s="401" t="n">
        <v>102</v>
      </c>
      <c r="FJ1204" s="401" t="n">
        <v>80</v>
      </c>
      <c r="FK1204" s="401" t="n">
        <v>163</v>
      </c>
      <c r="FL1204" s="401" t="n">
        <v>144</v>
      </c>
      <c r="FM1204" s="401" t="n">
        <v>95</v>
      </c>
      <c r="FN1204" s="401" t="n">
        <v>197</v>
      </c>
      <c r="FO1204" s="401" t="n">
        <v>225</v>
      </c>
      <c r="FP1204" s="401" t="n">
        <v>238</v>
      </c>
      <c r="FQ1204" s="401" t="n">
        <v>26</v>
      </c>
      <c r="FR1204" s="401" t="n">
        <v>147</v>
      </c>
      <c r="FS1204" s="401" t="n">
        <v>229</v>
      </c>
      <c r="FT1204" s="401" t="n">
        <v>182</v>
      </c>
      <c r="FU1204" s="401" t="n">
        <v>103</v>
      </c>
      <c r="FV1204" s="401" t="n">
        <v>31</v>
      </c>
      <c r="FW1204" s="401" t="n">
        <v>157</v>
      </c>
      <c r="FX1204" s="401" t="n">
        <v>226</v>
      </c>
      <c r="FY1204" s="401" t="n">
        <v>89</v>
      </c>
      <c r="FZ1204" s="401" t="n">
        <v>234</v>
      </c>
      <c r="GA1204" s="401" t="n">
        <v>141</v>
      </c>
      <c r="GB1204" s="401" t="n">
        <v>187</v>
      </c>
      <c r="GC1204" s="401" t="n">
        <v>117</v>
      </c>
      <c r="GD1204" s="401" t="n">
        <v>23</v>
      </c>
      <c r="GE1204" s="401" t="n">
        <v>3</v>
      </c>
      <c r="GF1204" s="401" t="n">
        <v>47</v>
      </c>
      <c r="GG1204" s="401" t="n">
        <v>137</v>
      </c>
      <c r="GH1204" s="401" t="n">
        <v>8</v>
      </c>
      <c r="GI1204" s="401" t="n">
        <v>39</v>
      </c>
      <c r="GJ1204" s="401" t="n">
        <v>49</v>
      </c>
      <c r="GK1204" s="401" t="n">
        <v>82</v>
      </c>
      <c r="GL1204" s="401" t="n">
        <v>142</v>
      </c>
      <c r="GM1204" s="401" t="n">
        <v>12</v>
      </c>
      <c r="GN1204" s="401" t="n">
        <v>10</v>
      </c>
      <c r="GO1204" s="401" t="n">
        <v>118</v>
      </c>
      <c r="GP1204" s="401" t="n">
        <v>34</v>
      </c>
      <c r="GQ1204" s="401" t="n">
        <v>83</v>
      </c>
      <c r="GR1204" s="401" t="n">
        <v>172</v>
      </c>
      <c r="GS1204" s="401" t="n">
        <v>213</v>
      </c>
      <c r="GT1204" s="401" t="n">
        <v>189</v>
      </c>
      <c r="GU1204" s="401" t="n">
        <v>72</v>
      </c>
      <c r="GV1204" s="401" t="n">
        <v>116</v>
      </c>
      <c r="GW1204" s="401" t="n">
        <v>177</v>
      </c>
      <c r="GX1204" s="401" t="n">
        <v>64</v>
      </c>
      <c r="GY1204" s="401" t="n">
        <v>53</v>
      </c>
      <c r="GZ1204" s="401" t="n">
        <v>71</v>
      </c>
      <c r="HA1204" s="401" t="n">
        <v>15</v>
      </c>
      <c r="HB1204" s="401" t="n">
        <v>212</v>
      </c>
      <c r="HC1204" s="401" t="n">
        <v>130</v>
      </c>
      <c r="HD1204" s="401" t="n">
        <v>169</v>
      </c>
      <c r="HE1204" s="401" t="n">
        <v>139</v>
      </c>
      <c r="HF1204" s="401" t="n">
        <v>227</v>
      </c>
      <c r="HG1204" s="401" t="n">
        <v>18</v>
      </c>
      <c r="HH1204" s="401" t="n">
        <v>17</v>
      </c>
      <c r="HI1204" s="401" t="n">
        <v>155</v>
      </c>
      <c r="HJ1204" s="401" t="n">
        <v>100</v>
      </c>
      <c r="HK1204" s="401" t="n">
        <v>176</v>
      </c>
      <c r="HL1204" s="401" t="n">
        <v>67</v>
      </c>
      <c r="HM1204" s="401" t="n">
        <v>28</v>
      </c>
      <c r="HN1204" s="401" t="n">
        <v>123</v>
      </c>
      <c r="HO1204" s="401" t="n">
        <v>222</v>
      </c>
      <c r="HP1204" s="401" t="n">
        <v>55</v>
      </c>
      <c r="HQ1204" s="401" t="n">
        <v>129</v>
      </c>
      <c r="HR1204" s="401" t="n">
        <v>73</v>
      </c>
      <c r="HS1204" s="401" t="n">
        <v>198</v>
      </c>
      <c r="HT1204" s="401" t="n">
        <v>66</v>
      </c>
      <c r="HU1204" s="401" t="n">
        <v>48</v>
      </c>
      <c r="HV1204" s="401" t="n">
        <v>242</v>
      </c>
      <c r="HW1204" s="401" t="n">
        <v>115</v>
      </c>
      <c r="HX1204" s="401" t="n">
        <v>194</v>
      </c>
      <c r="HY1204" s="401" t="n">
        <v>44</v>
      </c>
      <c r="HZ1204" s="401" t="n">
        <v>51</v>
      </c>
      <c r="IA1204" s="401" t="n">
        <v>77</v>
      </c>
      <c r="IB1204" s="401" t="n">
        <v>88</v>
      </c>
      <c r="IC1204" s="401" t="n">
        <v>19</v>
      </c>
      <c r="ID1204" s="401" t="n">
        <v>214</v>
      </c>
      <c r="IE1204" s="401" t="n">
        <v>121</v>
      </c>
      <c r="IF1204" s="401" t="n">
        <v>29</v>
      </c>
      <c r="IG1204" s="401" t="n">
        <v>209</v>
      </c>
      <c r="IH1204" s="401" t="n">
        <v>173</v>
      </c>
      <c r="II1204" s="401" t="n">
        <v>166</v>
      </c>
      <c r="IJ1204" s="401" t="n">
        <v>22</v>
      </c>
      <c r="IL1204" s="401" t="n">
        <v>4</v>
      </c>
      <c r="IM1204" s="401" t="n">
        <v>159</v>
      </c>
      <c r="IN1204" s="401" t="n">
        <v>36</v>
      </c>
      <c r="IO1204" s="401" t="n">
        <v>41</v>
      </c>
    </row>
    <row r="1205" customFormat="false" ht="12.75" hidden="false" customHeight="false" outlineLevel="0" collapsed="false">
      <c r="E1205" s="444" t="s">
        <v>227</v>
      </c>
      <c r="F1205" s="401" t="n">
        <v>138</v>
      </c>
      <c r="G1205" s="401" t="n">
        <v>220</v>
      </c>
      <c r="H1205" s="401" t="n">
        <v>7</v>
      </c>
      <c r="I1205" s="401" t="n">
        <v>50</v>
      </c>
      <c r="J1205" s="401" t="n">
        <v>121</v>
      </c>
      <c r="K1205" s="401" t="n">
        <v>34</v>
      </c>
      <c r="L1205" s="401" t="n">
        <v>8</v>
      </c>
      <c r="M1205" s="401" t="n">
        <v>4</v>
      </c>
      <c r="N1205" s="401" t="n">
        <v>103</v>
      </c>
      <c r="O1205" s="401" t="n">
        <v>198</v>
      </c>
      <c r="P1205" s="401" t="n">
        <v>95</v>
      </c>
      <c r="Q1205" s="401" t="n">
        <v>18</v>
      </c>
      <c r="R1205" s="401" t="n">
        <v>192</v>
      </c>
      <c r="S1205" s="401" t="n">
        <v>113</v>
      </c>
      <c r="T1205" s="401" t="n">
        <v>104</v>
      </c>
      <c r="U1205" s="401" t="n">
        <v>164</v>
      </c>
      <c r="V1205" s="401" t="n">
        <v>171</v>
      </c>
      <c r="W1205" s="401" t="n">
        <v>111</v>
      </c>
      <c r="X1205" s="401" t="n">
        <v>196</v>
      </c>
      <c r="Y1205" s="401" t="n">
        <v>181</v>
      </c>
      <c r="Z1205" s="401" t="n">
        <v>15</v>
      </c>
      <c r="AA1205" s="401" t="n">
        <v>54</v>
      </c>
      <c r="AB1205" s="401" t="n">
        <v>130</v>
      </c>
      <c r="AC1205" s="401" t="n">
        <v>118</v>
      </c>
      <c r="AD1205" s="401" t="n">
        <v>38</v>
      </c>
      <c r="AE1205" s="401" t="n">
        <v>218</v>
      </c>
      <c r="AF1205" s="401" t="n">
        <v>69</v>
      </c>
      <c r="AG1205" s="401" t="n">
        <v>10</v>
      </c>
      <c r="AH1205" s="401" t="n">
        <v>166</v>
      </c>
      <c r="AI1205" s="401" t="n">
        <v>163</v>
      </c>
      <c r="AJ1205" s="401" t="n">
        <v>184</v>
      </c>
      <c r="AK1205" s="401" t="n">
        <v>119</v>
      </c>
      <c r="AL1205" s="401" t="n">
        <v>216</v>
      </c>
      <c r="AM1205" s="401" t="n">
        <v>61</v>
      </c>
      <c r="AN1205" s="401" t="n">
        <v>136</v>
      </c>
      <c r="AO1205" s="401" t="n">
        <v>129</v>
      </c>
      <c r="AP1205" s="401" t="n">
        <v>9</v>
      </c>
      <c r="AQ1205" s="401" t="n">
        <v>150</v>
      </c>
      <c r="AR1205" s="401" t="n">
        <v>226</v>
      </c>
      <c r="AS1205" s="401" t="n">
        <v>108</v>
      </c>
      <c r="AT1205" s="401" t="n">
        <v>212</v>
      </c>
      <c r="AU1205" s="401" t="n">
        <v>242</v>
      </c>
      <c r="AV1205" s="401" t="n">
        <v>231</v>
      </c>
      <c r="AW1205" s="401" t="n">
        <v>167</v>
      </c>
      <c r="AX1205" s="401" t="n">
        <v>156</v>
      </c>
      <c r="AY1205" s="401" t="n">
        <v>75</v>
      </c>
      <c r="AZ1205" s="401" t="n">
        <v>68</v>
      </c>
      <c r="BA1205" s="401" t="n">
        <v>137</v>
      </c>
      <c r="BB1205" s="401" t="n">
        <v>155</v>
      </c>
      <c r="BC1205" s="401" t="n">
        <v>107</v>
      </c>
      <c r="BD1205" s="401" t="n">
        <v>145</v>
      </c>
      <c r="BE1205" s="401" t="n">
        <v>101</v>
      </c>
      <c r="BF1205" s="401" t="n">
        <v>30</v>
      </c>
      <c r="BG1205" s="401" t="n">
        <v>25</v>
      </c>
      <c r="BH1205" s="401" t="n">
        <v>16</v>
      </c>
      <c r="BI1205" s="401" t="n">
        <v>79</v>
      </c>
      <c r="BJ1205" s="401" t="n">
        <v>209</v>
      </c>
      <c r="BK1205" s="401" t="n">
        <v>5</v>
      </c>
      <c r="BL1205" s="401" t="n">
        <v>238</v>
      </c>
      <c r="BM1205" s="401" t="n">
        <v>146</v>
      </c>
      <c r="BN1205" s="401" t="n">
        <v>33</v>
      </c>
      <c r="BO1205" s="401" t="n">
        <v>215</v>
      </c>
      <c r="BP1205" s="401" t="n">
        <v>207</v>
      </c>
      <c r="BQ1205" s="401" t="n">
        <v>177</v>
      </c>
      <c r="BR1205" s="401" t="n">
        <v>36</v>
      </c>
      <c r="BS1205" s="401" t="n">
        <v>227</v>
      </c>
      <c r="BT1205" s="401" t="n">
        <v>41</v>
      </c>
      <c r="BU1205" s="401" t="n">
        <v>125</v>
      </c>
      <c r="BV1205" s="401" t="n">
        <v>213</v>
      </c>
      <c r="BW1205" s="401" t="n">
        <v>89</v>
      </c>
      <c r="BX1205" s="401" t="n">
        <v>120</v>
      </c>
      <c r="BY1205" s="401" t="n">
        <v>44</v>
      </c>
      <c r="BZ1205" s="401" t="n">
        <v>159</v>
      </c>
      <c r="CA1205" s="401" t="n">
        <v>233</v>
      </c>
      <c r="CB1205" s="401" t="n">
        <v>161</v>
      </c>
      <c r="CC1205" s="401" t="n">
        <v>202</v>
      </c>
      <c r="CD1205" s="401" t="n">
        <v>151</v>
      </c>
      <c r="CE1205" s="401" t="n">
        <v>22</v>
      </c>
      <c r="CF1205" s="401" t="n">
        <v>131</v>
      </c>
      <c r="CG1205" s="401" t="n">
        <v>223</v>
      </c>
      <c r="CH1205" s="401" t="n">
        <v>100</v>
      </c>
      <c r="CI1205" s="401" t="n">
        <v>235</v>
      </c>
      <c r="CJ1205" s="401" t="n">
        <v>46</v>
      </c>
      <c r="CK1205" s="401" t="n">
        <v>140</v>
      </c>
      <c r="CL1205" s="401" t="n">
        <v>240</v>
      </c>
      <c r="CM1205" s="401" t="n">
        <v>197</v>
      </c>
      <c r="CN1205" s="401" t="n">
        <v>59</v>
      </c>
      <c r="CO1205" s="401" t="n">
        <v>162</v>
      </c>
      <c r="CP1205" s="401" t="n">
        <v>190</v>
      </c>
      <c r="CQ1205" s="401" t="n">
        <v>31</v>
      </c>
      <c r="CR1205" s="401" t="n">
        <v>180</v>
      </c>
      <c r="CS1205" s="401" t="n">
        <v>128</v>
      </c>
      <c r="CT1205" s="401" t="n">
        <v>92</v>
      </c>
      <c r="CU1205" s="401" t="n">
        <v>186</v>
      </c>
      <c r="CV1205" s="401" t="n">
        <v>51</v>
      </c>
      <c r="CW1205" s="401" t="n">
        <v>172</v>
      </c>
      <c r="CX1205" s="401" t="n">
        <v>63</v>
      </c>
      <c r="CY1205" s="401" t="n">
        <v>219</v>
      </c>
      <c r="CZ1205" s="401" t="n">
        <v>47</v>
      </c>
      <c r="DA1205" s="401" t="n">
        <v>147</v>
      </c>
      <c r="DB1205" s="401" t="n">
        <v>189</v>
      </c>
      <c r="DC1205" s="401" t="n">
        <v>214</v>
      </c>
      <c r="DD1205" s="401" t="n">
        <v>142</v>
      </c>
      <c r="DE1205" s="401" t="n">
        <v>90</v>
      </c>
      <c r="DF1205" s="401" t="n">
        <v>14</v>
      </c>
      <c r="DG1205" s="401" t="n">
        <v>165</v>
      </c>
      <c r="DH1205" s="401" t="n">
        <v>204</v>
      </c>
      <c r="DI1205" s="401" t="n">
        <v>114</v>
      </c>
      <c r="DJ1205" s="401" t="n">
        <v>222</v>
      </c>
      <c r="DK1205" s="401" t="n">
        <v>91</v>
      </c>
      <c r="DL1205" s="401" t="n">
        <v>144</v>
      </c>
      <c r="DM1205" s="401" t="n">
        <v>206</v>
      </c>
      <c r="DN1205" s="401" t="n">
        <v>97</v>
      </c>
      <c r="DO1205" s="401" t="n">
        <v>170</v>
      </c>
      <c r="DP1205" s="401" t="n">
        <v>173</v>
      </c>
      <c r="DQ1205" s="401" t="n">
        <v>124</v>
      </c>
      <c r="DR1205" s="401" t="n">
        <v>76</v>
      </c>
      <c r="DS1205" s="401" t="n">
        <v>234</v>
      </c>
      <c r="DT1205" s="401" t="n">
        <v>175</v>
      </c>
      <c r="DU1205" s="401" t="n">
        <v>81</v>
      </c>
      <c r="DV1205" s="401" t="n">
        <v>127</v>
      </c>
      <c r="DW1205" s="401" t="n">
        <v>13</v>
      </c>
      <c r="DX1205" s="401" t="n">
        <v>19</v>
      </c>
      <c r="DY1205" s="401" t="n">
        <v>112</v>
      </c>
      <c r="DZ1205" s="401" t="n">
        <v>57</v>
      </c>
      <c r="EA1205" s="401" t="n">
        <v>135</v>
      </c>
      <c r="EB1205" s="401" t="n">
        <v>58</v>
      </c>
      <c r="EC1205" s="401" t="n">
        <v>117</v>
      </c>
      <c r="ED1205" s="401" t="n">
        <v>211</v>
      </c>
      <c r="EE1205" s="401" t="n">
        <v>88</v>
      </c>
      <c r="EF1205" s="401" t="n">
        <v>62</v>
      </c>
      <c r="EG1205" s="401" t="n">
        <v>139</v>
      </c>
      <c r="EH1205" s="401" t="n">
        <v>24</v>
      </c>
      <c r="EI1205" s="401" t="n">
        <v>221</v>
      </c>
      <c r="EJ1205" s="401" t="n">
        <v>72</v>
      </c>
      <c r="EK1205" s="401" t="n">
        <v>134</v>
      </c>
      <c r="EL1205" s="401" t="n">
        <v>199</v>
      </c>
      <c r="EM1205" s="401" t="n">
        <v>60</v>
      </c>
      <c r="EN1205" s="401" t="n">
        <v>28</v>
      </c>
      <c r="EO1205" s="401" t="n">
        <v>236</v>
      </c>
      <c r="EP1205" s="401" t="n">
        <v>122</v>
      </c>
      <c r="EQ1205" s="401" t="n">
        <v>148</v>
      </c>
      <c r="ER1205" s="401" t="n">
        <v>56</v>
      </c>
      <c r="ES1205" s="401" t="n">
        <v>133</v>
      </c>
      <c r="ET1205" s="401" t="n">
        <v>87</v>
      </c>
      <c r="EU1205" s="401" t="n">
        <v>210</v>
      </c>
      <c r="EV1205" s="401" t="n">
        <v>110</v>
      </c>
      <c r="EW1205" s="401" t="n">
        <v>67</v>
      </c>
      <c r="EX1205" s="401" t="n">
        <v>26</v>
      </c>
      <c r="EY1205" s="401" t="n">
        <v>123</v>
      </c>
      <c r="EZ1205" s="401" t="n">
        <v>200</v>
      </c>
      <c r="FA1205" s="401" t="n">
        <v>86</v>
      </c>
      <c r="FB1205" s="401" t="n">
        <v>194</v>
      </c>
      <c r="FC1205" s="401" t="n">
        <v>93</v>
      </c>
      <c r="FD1205" s="401" t="n">
        <v>11</v>
      </c>
      <c r="FE1205" s="401" t="n">
        <v>217</v>
      </c>
      <c r="FF1205" s="401" t="n">
        <v>35</v>
      </c>
      <c r="FG1205" s="401" t="n">
        <v>237</v>
      </c>
      <c r="FH1205" s="401" t="n">
        <v>193</v>
      </c>
      <c r="FI1205" s="401" t="n">
        <v>21</v>
      </c>
      <c r="FJ1205" s="401" t="n">
        <v>48</v>
      </c>
      <c r="FK1205" s="401" t="n">
        <v>106</v>
      </c>
      <c r="FL1205" s="401" t="n">
        <v>12</v>
      </c>
      <c r="FM1205" s="401" t="n">
        <v>98</v>
      </c>
      <c r="FN1205" s="401" t="n">
        <v>149</v>
      </c>
      <c r="FO1205" s="401" t="n">
        <v>20</v>
      </c>
      <c r="FP1205" s="401" t="n">
        <v>116</v>
      </c>
      <c r="FQ1205" s="401" t="n">
        <v>157</v>
      </c>
      <c r="FR1205" s="401" t="n">
        <v>65</v>
      </c>
      <c r="FS1205" s="401" t="n">
        <v>3</v>
      </c>
      <c r="FT1205" s="401" t="n">
        <v>243</v>
      </c>
      <c r="FU1205" s="401" t="n">
        <v>203</v>
      </c>
      <c r="FV1205" s="401" t="n">
        <v>187</v>
      </c>
      <c r="FW1205" s="401" t="n">
        <v>42</v>
      </c>
      <c r="FX1205" s="401" t="n">
        <v>78</v>
      </c>
      <c r="FY1205" s="401" t="n">
        <v>37</v>
      </c>
      <c r="FZ1205" s="401" t="n">
        <v>143</v>
      </c>
      <c r="GA1205" s="401" t="n">
        <v>70</v>
      </c>
      <c r="GB1205" s="401" t="n">
        <v>27</v>
      </c>
      <c r="GC1205" s="401" t="n">
        <v>169</v>
      </c>
      <c r="GD1205" s="401" t="n">
        <v>49</v>
      </c>
      <c r="GE1205" s="401" t="n">
        <v>224</v>
      </c>
      <c r="GF1205" s="401" t="n">
        <v>40</v>
      </c>
      <c r="GG1205" s="401" t="n">
        <v>71</v>
      </c>
      <c r="GH1205" s="401" t="n">
        <v>23</v>
      </c>
      <c r="GI1205" s="401" t="n">
        <v>83</v>
      </c>
      <c r="GJ1205" s="401" t="n">
        <v>178</v>
      </c>
      <c r="GK1205" s="401" t="n">
        <v>45</v>
      </c>
      <c r="GL1205" s="401" t="n">
        <v>73</v>
      </c>
      <c r="GM1205" s="401" t="n">
        <v>53</v>
      </c>
      <c r="GN1205" s="401" t="n">
        <v>205</v>
      </c>
      <c r="GO1205" s="401" t="n">
        <v>225</v>
      </c>
      <c r="GP1205" s="401" t="n">
        <v>191</v>
      </c>
      <c r="GQ1205" s="401" t="n">
        <v>82</v>
      </c>
      <c r="GR1205" s="401" t="n">
        <v>228</v>
      </c>
      <c r="GS1205" s="401" t="n">
        <v>55</v>
      </c>
      <c r="GT1205" s="401" t="n">
        <v>239</v>
      </c>
      <c r="GU1205" s="401" t="n">
        <v>77</v>
      </c>
      <c r="GV1205" s="401" t="n">
        <v>6</v>
      </c>
      <c r="GW1205" s="401" t="n">
        <v>208</v>
      </c>
      <c r="GX1205" s="401" t="n">
        <v>185</v>
      </c>
      <c r="GY1205" s="401" t="n">
        <v>99</v>
      </c>
      <c r="GZ1205" s="401" t="n">
        <v>152</v>
      </c>
      <c r="HA1205" s="401" t="n">
        <v>80</v>
      </c>
      <c r="HB1205" s="401" t="n">
        <v>17</v>
      </c>
      <c r="HC1205" s="401" t="n">
        <v>195</v>
      </c>
      <c r="HD1205" s="401" t="n">
        <v>126</v>
      </c>
      <c r="HE1205" s="401" t="n">
        <v>74</v>
      </c>
      <c r="HF1205" s="401" t="n">
        <v>160</v>
      </c>
      <c r="HG1205" s="401" t="n">
        <v>132</v>
      </c>
      <c r="HH1205" s="401" t="n">
        <v>109</v>
      </c>
      <c r="HI1205" s="401" t="n">
        <v>230</v>
      </c>
      <c r="HJ1205" s="401" t="n">
        <v>94</v>
      </c>
      <c r="HK1205" s="401" t="n">
        <v>241</v>
      </c>
      <c r="HL1205" s="401" t="n">
        <v>64</v>
      </c>
      <c r="HM1205" s="401" t="n">
        <v>229</v>
      </c>
      <c r="HN1205" s="401" t="n">
        <v>176</v>
      </c>
      <c r="HO1205" s="401" t="n">
        <v>85</v>
      </c>
      <c r="HP1205" s="401" t="n">
        <v>201</v>
      </c>
      <c r="HQ1205" s="401" t="n">
        <v>141</v>
      </c>
      <c r="HR1205" s="401" t="n">
        <v>32</v>
      </c>
      <c r="HS1205" s="401" t="n">
        <v>39</v>
      </c>
      <c r="HT1205" s="401" t="n">
        <v>1</v>
      </c>
      <c r="HU1205" s="401" t="n">
        <v>188</v>
      </c>
      <c r="HV1205" s="401" t="n">
        <v>182</v>
      </c>
      <c r="HW1205" s="401" t="n">
        <v>153</v>
      </c>
      <c r="HX1205" s="401" t="n">
        <v>179</v>
      </c>
      <c r="HY1205" s="401" t="n">
        <v>105</v>
      </c>
      <c r="HZ1205" s="401" t="n">
        <v>183</v>
      </c>
      <c r="IA1205" s="401" t="n">
        <v>232</v>
      </c>
      <c r="IB1205" s="401" t="n">
        <v>29</v>
      </c>
      <c r="IC1205" s="401" t="n">
        <v>96</v>
      </c>
      <c r="ID1205" s="401" t="n">
        <v>52</v>
      </c>
      <c r="IE1205" s="401" t="n">
        <v>168</v>
      </c>
      <c r="IF1205" s="401" t="n">
        <v>66</v>
      </c>
      <c r="IG1205" s="401" t="n">
        <v>2</v>
      </c>
      <c r="IH1205" s="401" t="n">
        <v>174</v>
      </c>
      <c r="II1205" s="401" t="n">
        <v>115</v>
      </c>
      <c r="IJ1205" s="401" t="n">
        <v>158</v>
      </c>
      <c r="IL1205" s="401" t="n">
        <v>102</v>
      </c>
      <c r="IM1205" s="401" t="n">
        <v>84</v>
      </c>
      <c r="IN1205" s="401" t="n">
        <v>154</v>
      </c>
      <c r="IO1205" s="401" t="n">
        <v>43</v>
      </c>
    </row>
    <row r="1207" customFormat="false" ht="12.75" hidden="false" customHeight="false" outlineLevel="0" collapsed="false">
      <c r="D1207" s="204" t="n">
        <v>244</v>
      </c>
      <c r="E1207" s="204" t="s">
        <v>250</v>
      </c>
    </row>
    <row r="1208" customFormat="false" ht="12.75" hidden="false" customHeight="false" outlineLevel="0" collapsed="false">
      <c r="E1208" s="444" t="s">
        <v>198</v>
      </c>
      <c r="F1208" s="401" t="n">
        <v>1</v>
      </c>
      <c r="G1208" s="401" t="n">
        <v>2</v>
      </c>
      <c r="H1208" s="401" t="n">
        <v>3</v>
      </c>
      <c r="I1208" s="401" t="n">
        <v>4</v>
      </c>
      <c r="J1208" s="401" t="n">
        <v>5</v>
      </c>
      <c r="K1208" s="401" t="n">
        <v>6</v>
      </c>
      <c r="L1208" s="401" t="n">
        <v>7</v>
      </c>
      <c r="M1208" s="401" t="n">
        <v>8</v>
      </c>
      <c r="N1208" s="401" t="n">
        <v>9</v>
      </c>
      <c r="O1208" s="401" t="n">
        <v>10</v>
      </c>
      <c r="P1208" s="401" t="n">
        <v>11</v>
      </c>
      <c r="Q1208" s="401" t="n">
        <v>12</v>
      </c>
      <c r="R1208" s="401" t="n">
        <v>13</v>
      </c>
      <c r="S1208" s="401" t="n">
        <v>14</v>
      </c>
      <c r="T1208" s="401" t="n">
        <v>15</v>
      </c>
      <c r="U1208" s="401" t="n">
        <v>16</v>
      </c>
      <c r="V1208" s="401" t="n">
        <v>17</v>
      </c>
      <c r="W1208" s="401" t="n">
        <v>18</v>
      </c>
      <c r="X1208" s="401" t="n">
        <v>19</v>
      </c>
      <c r="Y1208" s="401" t="n">
        <v>20</v>
      </c>
      <c r="Z1208" s="401" t="n">
        <v>21</v>
      </c>
      <c r="AA1208" s="401" t="n">
        <v>22</v>
      </c>
      <c r="AB1208" s="401" t="n">
        <v>23</v>
      </c>
      <c r="AC1208" s="401" t="n">
        <v>24</v>
      </c>
      <c r="AD1208" s="401" t="n">
        <v>25</v>
      </c>
      <c r="AE1208" s="401" t="n">
        <v>26</v>
      </c>
      <c r="AF1208" s="401" t="n">
        <v>27</v>
      </c>
      <c r="AG1208" s="401" t="n">
        <v>28</v>
      </c>
      <c r="AH1208" s="401" t="n">
        <v>29</v>
      </c>
      <c r="AI1208" s="401" t="n">
        <v>30</v>
      </c>
      <c r="AJ1208" s="401" t="n">
        <v>31</v>
      </c>
      <c r="AK1208" s="401" t="n">
        <v>32</v>
      </c>
      <c r="AL1208" s="401" t="n">
        <v>33</v>
      </c>
      <c r="AM1208" s="401" t="n">
        <v>34</v>
      </c>
      <c r="AN1208" s="401" t="n">
        <v>35</v>
      </c>
      <c r="AO1208" s="401" t="n">
        <v>36</v>
      </c>
      <c r="AP1208" s="401" t="n">
        <v>37</v>
      </c>
      <c r="AQ1208" s="401" t="n">
        <v>38</v>
      </c>
      <c r="AR1208" s="401" t="n">
        <v>39</v>
      </c>
      <c r="AS1208" s="401" t="n">
        <v>40</v>
      </c>
      <c r="AT1208" s="401" t="n">
        <v>41</v>
      </c>
      <c r="AU1208" s="401" t="n">
        <v>42</v>
      </c>
      <c r="AV1208" s="401" t="n">
        <v>43</v>
      </c>
      <c r="AW1208" s="401" t="n">
        <v>44</v>
      </c>
      <c r="AX1208" s="401" t="n">
        <v>45</v>
      </c>
      <c r="AY1208" s="401" t="n">
        <v>46</v>
      </c>
      <c r="AZ1208" s="401" t="n">
        <v>47</v>
      </c>
      <c r="BA1208" s="401" t="n">
        <v>48</v>
      </c>
      <c r="BB1208" s="401" t="n">
        <v>49</v>
      </c>
      <c r="BC1208" s="401" t="n">
        <v>50</v>
      </c>
      <c r="BD1208" s="401" t="n">
        <v>51</v>
      </c>
      <c r="BE1208" s="401" t="n">
        <v>52</v>
      </c>
      <c r="BF1208" s="401" t="n">
        <v>53</v>
      </c>
      <c r="BG1208" s="401" t="n">
        <v>54</v>
      </c>
      <c r="BH1208" s="401" t="n">
        <v>55</v>
      </c>
      <c r="BI1208" s="401" t="n">
        <v>56</v>
      </c>
      <c r="BJ1208" s="401" t="n">
        <v>57</v>
      </c>
      <c r="BK1208" s="401" t="n">
        <v>58</v>
      </c>
      <c r="BL1208" s="401" t="n">
        <v>59</v>
      </c>
      <c r="BM1208" s="401" t="n">
        <v>60</v>
      </c>
      <c r="BN1208" s="401" t="n">
        <v>61</v>
      </c>
      <c r="BO1208" s="401" t="n">
        <v>62</v>
      </c>
      <c r="BP1208" s="401" t="n">
        <v>63</v>
      </c>
      <c r="BQ1208" s="401" t="n">
        <v>64</v>
      </c>
      <c r="BR1208" s="401" t="n">
        <v>65</v>
      </c>
      <c r="BS1208" s="401" t="n">
        <v>66</v>
      </c>
      <c r="BT1208" s="401" t="n">
        <v>67</v>
      </c>
      <c r="BU1208" s="401" t="n">
        <v>68</v>
      </c>
      <c r="BV1208" s="401" t="n">
        <v>69</v>
      </c>
      <c r="BW1208" s="401" t="n">
        <v>70</v>
      </c>
      <c r="BX1208" s="401" t="n">
        <v>71</v>
      </c>
      <c r="BY1208" s="401" t="n">
        <v>72</v>
      </c>
      <c r="BZ1208" s="401" t="n">
        <v>73</v>
      </c>
      <c r="CA1208" s="401" t="n">
        <v>74</v>
      </c>
      <c r="CB1208" s="401" t="n">
        <v>75</v>
      </c>
      <c r="CC1208" s="401" t="n">
        <v>76</v>
      </c>
      <c r="CD1208" s="401" t="n">
        <v>77</v>
      </c>
      <c r="CE1208" s="401" t="n">
        <v>78</v>
      </c>
      <c r="CF1208" s="401" t="n">
        <v>79</v>
      </c>
      <c r="CG1208" s="401" t="n">
        <v>80</v>
      </c>
      <c r="CH1208" s="401" t="n">
        <v>81</v>
      </c>
      <c r="CI1208" s="401" t="n">
        <v>82</v>
      </c>
      <c r="CJ1208" s="401" t="n">
        <v>83</v>
      </c>
      <c r="CK1208" s="401" t="n">
        <v>84</v>
      </c>
      <c r="CL1208" s="401" t="n">
        <v>85</v>
      </c>
      <c r="CM1208" s="401" t="n">
        <v>86</v>
      </c>
      <c r="CN1208" s="401" t="n">
        <v>87</v>
      </c>
      <c r="CO1208" s="401" t="n">
        <v>88</v>
      </c>
      <c r="CP1208" s="401" t="n">
        <v>89</v>
      </c>
      <c r="CQ1208" s="401" t="n">
        <v>90</v>
      </c>
      <c r="CR1208" s="401" t="n">
        <v>91</v>
      </c>
      <c r="CS1208" s="401" t="n">
        <v>92</v>
      </c>
      <c r="CT1208" s="401" t="n">
        <v>93</v>
      </c>
      <c r="CU1208" s="401" t="n">
        <v>94</v>
      </c>
      <c r="CV1208" s="401" t="n">
        <v>95</v>
      </c>
      <c r="CW1208" s="401" t="n">
        <v>96</v>
      </c>
      <c r="CX1208" s="401" t="n">
        <v>97</v>
      </c>
      <c r="CY1208" s="401" t="n">
        <v>98</v>
      </c>
      <c r="CZ1208" s="401" t="n">
        <v>99</v>
      </c>
      <c r="DA1208" s="401" t="n">
        <v>100</v>
      </c>
      <c r="DB1208" s="401" t="n">
        <v>101</v>
      </c>
      <c r="DC1208" s="401" t="n">
        <v>102</v>
      </c>
      <c r="DD1208" s="401" t="n">
        <v>103</v>
      </c>
      <c r="DE1208" s="401" t="n">
        <v>104</v>
      </c>
      <c r="DF1208" s="401" t="n">
        <v>105</v>
      </c>
      <c r="DG1208" s="401" t="n">
        <v>106</v>
      </c>
      <c r="DH1208" s="401" t="n">
        <v>107</v>
      </c>
      <c r="DI1208" s="401" t="n">
        <v>108</v>
      </c>
      <c r="DJ1208" s="401" t="n">
        <v>109</v>
      </c>
      <c r="DK1208" s="401" t="n">
        <v>110</v>
      </c>
      <c r="DL1208" s="401" t="n">
        <v>111</v>
      </c>
      <c r="DM1208" s="401" t="n">
        <v>112</v>
      </c>
      <c r="DN1208" s="401" t="n">
        <v>113</v>
      </c>
      <c r="DO1208" s="401" t="n">
        <v>114</v>
      </c>
      <c r="DP1208" s="401" t="n">
        <v>115</v>
      </c>
      <c r="DQ1208" s="401" t="n">
        <v>116</v>
      </c>
      <c r="DR1208" s="401" t="n">
        <v>117</v>
      </c>
      <c r="DS1208" s="401" t="n">
        <v>118</v>
      </c>
      <c r="DT1208" s="401" t="n">
        <v>119</v>
      </c>
      <c r="DU1208" s="401" t="n">
        <v>120</v>
      </c>
      <c r="DV1208" s="401" t="n">
        <v>121</v>
      </c>
      <c r="DW1208" s="401" t="n">
        <v>122</v>
      </c>
      <c r="DX1208" s="401" t="n">
        <v>123</v>
      </c>
      <c r="DY1208" s="401" t="n">
        <v>124</v>
      </c>
      <c r="DZ1208" s="401" t="n">
        <v>125</v>
      </c>
      <c r="EA1208" s="401" t="n">
        <v>126</v>
      </c>
      <c r="EB1208" s="401" t="n">
        <v>127</v>
      </c>
      <c r="EC1208" s="401" t="n">
        <v>128</v>
      </c>
      <c r="ED1208" s="401" t="n">
        <v>129</v>
      </c>
      <c r="EE1208" s="401" t="n">
        <v>130</v>
      </c>
      <c r="EF1208" s="401" t="n">
        <v>131</v>
      </c>
      <c r="EG1208" s="401" t="n">
        <v>132</v>
      </c>
      <c r="EH1208" s="401" t="n">
        <v>133</v>
      </c>
      <c r="EI1208" s="401" t="n">
        <v>134</v>
      </c>
      <c r="EJ1208" s="401" t="n">
        <v>135</v>
      </c>
      <c r="EK1208" s="401" t="n">
        <v>136</v>
      </c>
      <c r="EL1208" s="401" t="n">
        <v>137</v>
      </c>
      <c r="EM1208" s="401" t="n">
        <v>138</v>
      </c>
      <c r="EN1208" s="401" t="n">
        <v>139</v>
      </c>
      <c r="EO1208" s="401" t="n">
        <v>140</v>
      </c>
      <c r="EP1208" s="401" t="n">
        <v>141</v>
      </c>
      <c r="EQ1208" s="401" t="n">
        <v>142</v>
      </c>
      <c r="ER1208" s="401" t="n">
        <v>143</v>
      </c>
      <c r="ES1208" s="401" t="n">
        <v>144</v>
      </c>
      <c r="ET1208" s="401" t="n">
        <v>145</v>
      </c>
      <c r="EU1208" s="401" t="n">
        <v>146</v>
      </c>
      <c r="EV1208" s="401" t="n">
        <v>147</v>
      </c>
      <c r="EW1208" s="401" t="n">
        <v>148</v>
      </c>
      <c r="EX1208" s="401" t="n">
        <v>149</v>
      </c>
      <c r="EY1208" s="401" t="n">
        <v>150</v>
      </c>
      <c r="EZ1208" s="401" t="n">
        <v>151</v>
      </c>
      <c r="FA1208" s="401" t="n">
        <v>152</v>
      </c>
      <c r="FB1208" s="401" t="n">
        <v>153</v>
      </c>
      <c r="FC1208" s="401" t="n">
        <v>154</v>
      </c>
      <c r="FD1208" s="401" t="n">
        <v>155</v>
      </c>
      <c r="FE1208" s="401" t="n">
        <v>156</v>
      </c>
      <c r="FF1208" s="401" t="n">
        <v>157</v>
      </c>
      <c r="FG1208" s="401" t="n">
        <v>158</v>
      </c>
      <c r="FH1208" s="401" t="n">
        <v>159</v>
      </c>
      <c r="FI1208" s="401" t="n">
        <v>160</v>
      </c>
      <c r="FJ1208" s="401" t="n">
        <v>161</v>
      </c>
      <c r="FK1208" s="401" t="n">
        <v>162</v>
      </c>
      <c r="FL1208" s="401" t="n">
        <v>163</v>
      </c>
      <c r="FM1208" s="401" t="n">
        <v>164</v>
      </c>
      <c r="FN1208" s="401" t="n">
        <v>165</v>
      </c>
      <c r="FO1208" s="401" t="n">
        <v>166</v>
      </c>
      <c r="FP1208" s="401" t="n">
        <v>167</v>
      </c>
      <c r="FQ1208" s="401" t="n">
        <v>168</v>
      </c>
      <c r="FR1208" s="401" t="n">
        <v>169</v>
      </c>
      <c r="FS1208" s="401" t="n">
        <v>170</v>
      </c>
      <c r="FT1208" s="401" t="n">
        <v>171</v>
      </c>
      <c r="FU1208" s="401" t="n">
        <v>172</v>
      </c>
      <c r="FV1208" s="401" t="n">
        <v>173</v>
      </c>
      <c r="FW1208" s="401" t="n">
        <v>174</v>
      </c>
      <c r="FX1208" s="401" t="n">
        <v>175</v>
      </c>
      <c r="FY1208" s="401" t="n">
        <v>176</v>
      </c>
      <c r="FZ1208" s="401" t="n">
        <v>177</v>
      </c>
      <c r="GA1208" s="401" t="n">
        <v>178</v>
      </c>
      <c r="GB1208" s="401" t="n">
        <v>179</v>
      </c>
      <c r="GC1208" s="401" t="n">
        <v>180</v>
      </c>
      <c r="GD1208" s="401" t="n">
        <v>181</v>
      </c>
      <c r="GE1208" s="401" t="n">
        <v>182</v>
      </c>
      <c r="GF1208" s="401" t="n">
        <v>183</v>
      </c>
      <c r="GG1208" s="401" t="n">
        <v>184</v>
      </c>
      <c r="GH1208" s="401" t="n">
        <v>185</v>
      </c>
      <c r="GI1208" s="401" t="n">
        <v>186</v>
      </c>
      <c r="GJ1208" s="401" t="n">
        <v>187</v>
      </c>
      <c r="GK1208" s="401" t="n">
        <v>188</v>
      </c>
      <c r="GL1208" s="401" t="n">
        <v>189</v>
      </c>
      <c r="GM1208" s="401" t="n">
        <v>190</v>
      </c>
      <c r="GN1208" s="401" t="n">
        <v>191</v>
      </c>
      <c r="GO1208" s="401" t="n">
        <v>192</v>
      </c>
      <c r="GP1208" s="401" t="n">
        <v>193</v>
      </c>
      <c r="GQ1208" s="401" t="n">
        <v>194</v>
      </c>
      <c r="GR1208" s="401" t="n">
        <v>195</v>
      </c>
      <c r="GS1208" s="401" t="n">
        <v>196</v>
      </c>
      <c r="GT1208" s="401" t="n">
        <v>197</v>
      </c>
      <c r="GU1208" s="401" t="n">
        <v>198</v>
      </c>
      <c r="GV1208" s="401" t="n">
        <v>199</v>
      </c>
      <c r="GW1208" s="401" t="n">
        <v>200</v>
      </c>
      <c r="GX1208" s="401" t="n">
        <v>201</v>
      </c>
      <c r="GY1208" s="401" t="n">
        <v>202</v>
      </c>
      <c r="GZ1208" s="401" t="n">
        <v>203</v>
      </c>
      <c r="HA1208" s="401" t="n">
        <v>204</v>
      </c>
      <c r="HB1208" s="401" t="n">
        <v>205</v>
      </c>
      <c r="HC1208" s="401" t="n">
        <v>206</v>
      </c>
      <c r="HD1208" s="401" t="n">
        <v>207</v>
      </c>
      <c r="HE1208" s="401" t="n">
        <v>208</v>
      </c>
      <c r="HF1208" s="401" t="n">
        <v>209</v>
      </c>
      <c r="HG1208" s="401" t="n">
        <v>210</v>
      </c>
      <c r="HH1208" s="401" t="n">
        <v>211</v>
      </c>
      <c r="HI1208" s="401" t="n">
        <v>212</v>
      </c>
      <c r="HJ1208" s="401" t="n">
        <v>213</v>
      </c>
      <c r="HK1208" s="401" t="n">
        <v>214</v>
      </c>
      <c r="HL1208" s="401" t="n">
        <v>215</v>
      </c>
      <c r="HM1208" s="401" t="n">
        <v>216</v>
      </c>
      <c r="HN1208" s="401" t="n">
        <v>217</v>
      </c>
      <c r="HO1208" s="401" t="n">
        <v>218</v>
      </c>
      <c r="HP1208" s="401" t="n">
        <v>219</v>
      </c>
      <c r="HQ1208" s="401" t="n">
        <v>220</v>
      </c>
      <c r="HR1208" s="401" t="n">
        <v>221</v>
      </c>
      <c r="HS1208" s="401" t="n">
        <v>222</v>
      </c>
      <c r="HT1208" s="401" t="n">
        <v>223</v>
      </c>
      <c r="HU1208" s="401" t="n">
        <v>224</v>
      </c>
      <c r="HV1208" s="401" t="n">
        <v>225</v>
      </c>
      <c r="HW1208" s="401" t="n">
        <v>226</v>
      </c>
      <c r="HX1208" s="401" t="n">
        <v>227</v>
      </c>
      <c r="HY1208" s="401" t="n">
        <v>228</v>
      </c>
      <c r="HZ1208" s="401" t="n">
        <v>229</v>
      </c>
      <c r="IA1208" s="401" t="n">
        <v>230</v>
      </c>
      <c r="IB1208" s="401" t="n">
        <v>231</v>
      </c>
      <c r="IC1208" s="401" t="n">
        <v>232</v>
      </c>
      <c r="ID1208" s="401" t="n">
        <v>233</v>
      </c>
      <c r="IE1208" s="401" t="n">
        <v>234</v>
      </c>
      <c r="IF1208" s="401" t="n">
        <v>235</v>
      </c>
      <c r="IG1208" s="401" t="n">
        <v>236</v>
      </c>
      <c r="IH1208" s="401" t="n">
        <v>237</v>
      </c>
      <c r="II1208" s="401" t="n">
        <v>238</v>
      </c>
      <c r="IJ1208" s="401" t="n">
        <v>239</v>
      </c>
      <c r="IK1208" s="401" t="n">
        <v>240</v>
      </c>
      <c r="IL1208" s="401" t="n">
        <v>241</v>
      </c>
      <c r="IM1208" s="401" t="n">
        <v>242</v>
      </c>
      <c r="IN1208" s="401" t="n">
        <v>243</v>
      </c>
      <c r="IO1208" s="401" t="n">
        <v>244</v>
      </c>
    </row>
    <row r="1209" customFormat="false" ht="12.75" hidden="false" customHeight="false" outlineLevel="0" collapsed="false">
      <c r="E1209" s="444" t="s">
        <v>225</v>
      </c>
      <c r="F1209" s="401" t="n">
        <v>99</v>
      </c>
      <c r="G1209" s="401" t="n">
        <v>26</v>
      </c>
      <c r="H1209" s="401" t="n">
        <v>171</v>
      </c>
      <c r="I1209" s="401" t="n">
        <v>228</v>
      </c>
      <c r="J1209" s="401" t="n">
        <v>123</v>
      </c>
      <c r="K1209" s="401" t="n">
        <v>180</v>
      </c>
      <c r="L1209" s="401" t="n">
        <v>140</v>
      </c>
      <c r="M1209" s="401" t="n">
        <v>109</v>
      </c>
      <c r="N1209" s="401" t="n">
        <v>211</v>
      </c>
      <c r="O1209" s="401" t="n">
        <v>184</v>
      </c>
      <c r="P1209" s="401" t="n">
        <v>100</v>
      </c>
      <c r="Q1209" s="401" t="n">
        <v>135</v>
      </c>
      <c r="R1209" s="401" t="n">
        <v>27</v>
      </c>
      <c r="S1209" s="401" t="n">
        <v>76</v>
      </c>
      <c r="T1209" s="401" t="n">
        <v>161</v>
      </c>
      <c r="U1209" s="401" t="n">
        <v>214</v>
      </c>
      <c r="V1209" s="401" t="n">
        <v>105</v>
      </c>
      <c r="W1209" s="401" t="n">
        <v>210</v>
      </c>
      <c r="X1209" s="401" t="n">
        <v>227</v>
      </c>
      <c r="Y1209" s="401" t="n">
        <v>98</v>
      </c>
      <c r="Z1209" s="401" t="n">
        <v>154</v>
      </c>
      <c r="AA1209" s="401" t="n">
        <v>43</v>
      </c>
      <c r="AB1209" s="401" t="n">
        <v>196</v>
      </c>
      <c r="AC1209" s="401" t="n">
        <v>183</v>
      </c>
      <c r="AD1209" s="401" t="n">
        <v>169</v>
      </c>
      <c r="AE1209" s="401" t="n">
        <v>139</v>
      </c>
      <c r="AF1209" s="401" t="n">
        <v>199</v>
      </c>
      <c r="AG1209" s="401" t="n">
        <v>72</v>
      </c>
      <c r="AH1209" s="401" t="n">
        <v>13</v>
      </c>
      <c r="AI1209" s="401" t="n">
        <v>19</v>
      </c>
      <c r="AJ1209" s="401" t="n">
        <v>195</v>
      </c>
      <c r="AK1209" s="401" t="n">
        <v>90</v>
      </c>
      <c r="AL1209" s="401" t="n">
        <v>25</v>
      </c>
      <c r="AM1209" s="401" t="n">
        <v>231</v>
      </c>
      <c r="AN1209" s="401" t="n">
        <v>217</v>
      </c>
      <c r="AO1209" s="401" t="n">
        <v>95</v>
      </c>
      <c r="AP1209" s="401" t="n">
        <v>40</v>
      </c>
      <c r="AQ1209" s="401" t="n">
        <v>7</v>
      </c>
      <c r="AR1209" s="401" t="n">
        <v>115</v>
      </c>
      <c r="AS1209" s="401" t="n">
        <v>188</v>
      </c>
      <c r="AT1209" s="401" t="n">
        <v>49</v>
      </c>
      <c r="AU1209" s="401" t="n">
        <v>149</v>
      </c>
      <c r="AV1209" s="401" t="n">
        <v>142</v>
      </c>
      <c r="AW1209" s="401" t="n">
        <v>57</v>
      </c>
      <c r="AX1209" s="401" t="n">
        <v>62</v>
      </c>
      <c r="AY1209" s="401" t="n">
        <v>145</v>
      </c>
      <c r="AZ1209" s="401" t="n">
        <v>80</v>
      </c>
      <c r="BA1209" s="401" t="n">
        <v>187</v>
      </c>
      <c r="BB1209" s="401" t="n">
        <v>12</v>
      </c>
      <c r="BC1209" s="401" t="n">
        <v>24</v>
      </c>
      <c r="BD1209" s="401" t="n">
        <v>63</v>
      </c>
      <c r="BE1209" s="401" t="n">
        <v>46</v>
      </c>
      <c r="BF1209" s="401" t="n">
        <v>127</v>
      </c>
      <c r="BG1209" s="401" t="n">
        <v>221</v>
      </c>
      <c r="BH1209" s="401" t="n">
        <v>192</v>
      </c>
      <c r="BI1209" s="401" t="n">
        <v>189</v>
      </c>
      <c r="BJ1209" s="401" t="n">
        <v>108</v>
      </c>
      <c r="BK1209" s="401" t="n">
        <v>244</v>
      </c>
      <c r="BL1209" s="401" t="n">
        <v>36</v>
      </c>
      <c r="BM1209" s="401" t="n">
        <v>163</v>
      </c>
      <c r="BN1209" s="401" t="n">
        <v>155</v>
      </c>
      <c r="BO1209" s="401" t="n">
        <v>206</v>
      </c>
      <c r="BP1209" s="401" t="n">
        <v>146</v>
      </c>
      <c r="BQ1209" s="401" t="n">
        <v>241</v>
      </c>
      <c r="BR1209" s="401" t="n">
        <v>17</v>
      </c>
      <c r="BS1209" s="401" t="n">
        <v>20</v>
      </c>
      <c r="BT1209" s="401" t="n">
        <v>85</v>
      </c>
      <c r="BU1209" s="401" t="n">
        <v>55</v>
      </c>
      <c r="BV1209" s="401" t="n">
        <v>242</v>
      </c>
      <c r="BW1209" s="401" t="n">
        <v>6</v>
      </c>
      <c r="BX1209" s="401" t="n">
        <v>158</v>
      </c>
      <c r="BY1209" s="401" t="n">
        <v>185</v>
      </c>
      <c r="BZ1209" s="401" t="n">
        <v>186</v>
      </c>
      <c r="CA1209" s="401" t="n">
        <v>107</v>
      </c>
      <c r="CB1209" s="401" t="n">
        <v>2</v>
      </c>
      <c r="CC1209" s="401" t="n">
        <v>34</v>
      </c>
      <c r="CD1209" s="401" t="n">
        <v>170</v>
      </c>
      <c r="CE1209" s="401" t="n">
        <v>9</v>
      </c>
      <c r="CF1209" s="401" t="n">
        <v>147</v>
      </c>
      <c r="CG1209" s="401" t="n">
        <v>22</v>
      </c>
      <c r="CH1209" s="401" t="n">
        <v>150</v>
      </c>
      <c r="CI1209" s="401" t="n">
        <v>193</v>
      </c>
      <c r="CJ1209" s="401" t="n">
        <v>112</v>
      </c>
      <c r="CK1209" s="401" t="n">
        <v>237</v>
      </c>
      <c r="CL1209" s="401" t="n">
        <v>234</v>
      </c>
      <c r="CM1209" s="401" t="n">
        <v>160</v>
      </c>
      <c r="CN1209" s="401" t="n">
        <v>238</v>
      </c>
      <c r="CO1209" s="401" t="n">
        <v>39</v>
      </c>
      <c r="CP1209" s="401" t="n">
        <v>216</v>
      </c>
      <c r="CQ1209" s="401" t="n">
        <v>11</v>
      </c>
      <c r="CR1209" s="401" t="n">
        <v>200</v>
      </c>
      <c r="CS1209" s="401" t="n">
        <v>191</v>
      </c>
      <c r="CT1209" s="401" t="n">
        <v>212</v>
      </c>
      <c r="CU1209" s="401" t="n">
        <v>68</v>
      </c>
      <c r="CV1209" s="401" t="n">
        <v>92</v>
      </c>
      <c r="CW1209" s="401" t="n">
        <v>240</v>
      </c>
      <c r="CX1209" s="401" t="n">
        <v>229</v>
      </c>
      <c r="CY1209" s="401" t="n">
        <v>172</v>
      </c>
      <c r="CZ1209" s="401" t="n">
        <v>66</v>
      </c>
      <c r="DA1209" s="401" t="n">
        <v>157</v>
      </c>
      <c r="DB1209" s="401" t="n">
        <v>204</v>
      </c>
      <c r="DC1209" s="401" t="n">
        <v>101</v>
      </c>
      <c r="DD1209" s="401" t="n">
        <v>176</v>
      </c>
      <c r="DE1209" s="401" t="n">
        <v>81</v>
      </c>
      <c r="DF1209" s="401" t="n">
        <v>141</v>
      </c>
      <c r="DG1209" s="401" t="n">
        <v>144</v>
      </c>
      <c r="DH1209" s="401" t="n">
        <v>119</v>
      </c>
      <c r="DI1209" s="401" t="n">
        <v>129</v>
      </c>
      <c r="DJ1209" s="401" t="n">
        <v>41</v>
      </c>
      <c r="DK1209" s="401" t="n">
        <v>111</v>
      </c>
      <c r="DL1209" s="401" t="n">
        <v>213</v>
      </c>
      <c r="DM1209" s="401" t="n">
        <v>23</v>
      </c>
      <c r="DN1209" s="401" t="n">
        <v>239</v>
      </c>
      <c r="DO1209" s="401" t="n">
        <v>151</v>
      </c>
      <c r="DP1209" s="401" t="n">
        <v>124</v>
      </c>
      <c r="DQ1209" s="401" t="n">
        <v>45</v>
      </c>
      <c r="DR1209" s="401" t="n">
        <v>125</v>
      </c>
      <c r="DS1209" s="401" t="n">
        <v>136</v>
      </c>
      <c r="DT1209" s="401" t="n">
        <v>162</v>
      </c>
      <c r="DU1209" s="401" t="n">
        <v>118</v>
      </c>
      <c r="DV1209" s="401" t="n">
        <v>114</v>
      </c>
      <c r="DW1209" s="401" t="n">
        <v>219</v>
      </c>
      <c r="DX1209" s="401" t="n">
        <v>164</v>
      </c>
      <c r="DY1209" s="401" t="n">
        <v>1</v>
      </c>
      <c r="DZ1209" s="401" t="n">
        <v>174</v>
      </c>
      <c r="EA1209" s="401" t="n">
        <v>84</v>
      </c>
      <c r="EB1209" s="401" t="n">
        <v>53</v>
      </c>
      <c r="EC1209" s="401" t="n">
        <v>59</v>
      </c>
      <c r="ED1209" s="401" t="n">
        <v>201</v>
      </c>
      <c r="EE1209" s="401" t="n">
        <v>86</v>
      </c>
      <c r="EF1209" s="401" t="n">
        <v>42</v>
      </c>
      <c r="EG1209" s="401" t="n">
        <v>83</v>
      </c>
      <c r="EH1209" s="401" t="n">
        <v>205</v>
      </c>
      <c r="EI1209" s="401" t="n">
        <v>167</v>
      </c>
      <c r="EJ1209" s="401" t="n">
        <v>88</v>
      </c>
      <c r="EK1209" s="401" t="n">
        <v>97</v>
      </c>
      <c r="EL1209" s="401" t="n">
        <v>133</v>
      </c>
      <c r="EM1209" s="401" t="n">
        <v>51</v>
      </c>
      <c r="EN1209" s="401" t="n">
        <v>47</v>
      </c>
      <c r="EO1209" s="401" t="n">
        <v>182</v>
      </c>
      <c r="EP1209" s="401" t="n">
        <v>134</v>
      </c>
      <c r="EQ1209" s="401" t="n">
        <v>208</v>
      </c>
      <c r="ER1209" s="401" t="n">
        <v>190</v>
      </c>
      <c r="ES1209" s="401" t="n">
        <v>30</v>
      </c>
      <c r="ET1209" s="401" t="n">
        <v>91</v>
      </c>
      <c r="EU1209" s="401" t="n">
        <v>137</v>
      </c>
      <c r="EV1209" s="401" t="n">
        <v>168</v>
      </c>
      <c r="EW1209" s="401" t="n">
        <v>152</v>
      </c>
      <c r="EX1209" s="401" t="n">
        <v>8</v>
      </c>
      <c r="EY1209" s="401" t="n">
        <v>79</v>
      </c>
      <c r="EZ1209" s="401" t="n">
        <v>159</v>
      </c>
      <c r="FA1209" s="401" t="n">
        <v>143</v>
      </c>
      <c r="FB1209" s="401" t="n">
        <v>165</v>
      </c>
      <c r="FC1209" s="401" t="n">
        <v>226</v>
      </c>
      <c r="FD1209" s="401" t="n">
        <v>194</v>
      </c>
      <c r="FE1209" s="401" t="n">
        <v>94</v>
      </c>
      <c r="FF1209" s="401" t="n">
        <v>29</v>
      </c>
      <c r="FG1209" s="401" t="n">
        <v>32</v>
      </c>
      <c r="FH1209" s="401" t="n">
        <v>77</v>
      </c>
      <c r="FI1209" s="401" t="n">
        <v>82</v>
      </c>
      <c r="FJ1209" s="401" t="n">
        <v>148</v>
      </c>
      <c r="FK1209" s="401" t="n">
        <v>50</v>
      </c>
      <c r="FL1209" s="401" t="n">
        <v>67</v>
      </c>
      <c r="FM1209" s="401" t="n">
        <v>78</v>
      </c>
      <c r="FN1209" s="401" t="n">
        <v>16</v>
      </c>
      <c r="FO1209" s="401" t="n">
        <v>198</v>
      </c>
      <c r="FP1209" s="401" t="n">
        <v>60</v>
      </c>
      <c r="FQ1209" s="401" t="n">
        <v>65</v>
      </c>
      <c r="FR1209" s="401" t="n">
        <v>126</v>
      </c>
      <c r="FS1209" s="401" t="n">
        <v>71</v>
      </c>
      <c r="FT1209" s="401" t="n">
        <v>35</v>
      </c>
      <c r="FU1209" s="401" t="n">
        <v>18</v>
      </c>
      <c r="FV1209" s="401" t="n">
        <v>117</v>
      </c>
      <c r="FW1209" s="401" t="n">
        <v>52</v>
      </c>
      <c r="FX1209" s="401" t="n">
        <v>138</v>
      </c>
      <c r="FY1209" s="401" t="n">
        <v>223</v>
      </c>
      <c r="FZ1209" s="401" t="n">
        <v>73</v>
      </c>
      <c r="GA1209" s="401" t="n">
        <v>235</v>
      </c>
      <c r="GB1209" s="401" t="n">
        <v>243</v>
      </c>
      <c r="GC1209" s="401" t="n">
        <v>14</v>
      </c>
      <c r="GD1209" s="401" t="n">
        <v>15</v>
      </c>
      <c r="GE1209" s="401" t="n">
        <v>75</v>
      </c>
      <c r="GF1209" s="401" t="n">
        <v>222</v>
      </c>
      <c r="GG1209" s="401" t="n">
        <v>116</v>
      </c>
      <c r="GH1209" s="401" t="n">
        <v>54</v>
      </c>
      <c r="GI1209" s="401" t="n">
        <v>175</v>
      </c>
      <c r="GJ1209" s="401" t="n">
        <v>48</v>
      </c>
      <c r="GK1209" s="401" t="n">
        <v>131</v>
      </c>
      <c r="GL1209" s="401" t="n">
        <v>120</v>
      </c>
      <c r="GM1209" s="401" t="n">
        <v>102</v>
      </c>
      <c r="GN1209" s="401" t="n">
        <v>93</v>
      </c>
      <c r="GO1209" s="401" t="n">
        <v>103</v>
      </c>
      <c r="GP1209" s="401" t="n">
        <v>177</v>
      </c>
      <c r="GQ1209" s="401" t="n">
        <v>113</v>
      </c>
      <c r="GR1209" s="401" t="n">
        <v>87</v>
      </c>
      <c r="GS1209" s="401" t="n">
        <v>104</v>
      </c>
      <c r="GT1209" s="401" t="n">
        <v>173</v>
      </c>
      <c r="GU1209" s="401" t="n">
        <v>69</v>
      </c>
      <c r="GV1209" s="401" t="n">
        <v>96</v>
      </c>
      <c r="GW1209" s="401" t="n">
        <v>179</v>
      </c>
      <c r="GX1209" s="401" t="n">
        <v>207</v>
      </c>
      <c r="GY1209" s="401" t="n">
        <v>70</v>
      </c>
      <c r="GZ1209" s="401" t="n">
        <v>220</v>
      </c>
      <c r="HA1209" s="401" t="n">
        <v>203</v>
      </c>
      <c r="HB1209" s="401" t="n">
        <v>106</v>
      </c>
      <c r="HC1209" s="401" t="n">
        <v>122</v>
      </c>
      <c r="HD1209" s="401" t="n">
        <v>89</v>
      </c>
      <c r="HE1209" s="401" t="n">
        <v>132</v>
      </c>
      <c r="HF1209" s="401" t="n">
        <v>197</v>
      </c>
      <c r="HG1209" s="401" t="n">
        <v>178</v>
      </c>
      <c r="HH1209" s="401" t="n">
        <v>10</v>
      </c>
      <c r="HI1209" s="401" t="n">
        <v>166</v>
      </c>
      <c r="HJ1209" s="401" t="n">
        <v>110</v>
      </c>
      <c r="HK1209" s="401" t="n">
        <v>21</v>
      </c>
      <c r="HL1209" s="401" t="n">
        <v>31</v>
      </c>
      <c r="HM1209" s="401" t="n">
        <v>202</v>
      </c>
      <c r="HN1209" s="401" t="n">
        <v>61</v>
      </c>
      <c r="HO1209" s="401" t="n">
        <v>130</v>
      </c>
      <c r="HP1209" s="401" t="n">
        <v>232</v>
      </c>
      <c r="HQ1209" s="401" t="n">
        <v>156</v>
      </c>
      <c r="HR1209" s="401" t="n">
        <v>28</v>
      </c>
      <c r="HS1209" s="401" t="n">
        <v>128</v>
      </c>
      <c r="HT1209" s="401" t="n">
        <v>236</v>
      </c>
      <c r="HU1209" s="401" t="n">
        <v>218</v>
      </c>
      <c r="HV1209" s="401" t="n">
        <v>153</v>
      </c>
      <c r="HW1209" s="401" t="n">
        <v>224</v>
      </c>
      <c r="HX1209" s="401" t="n">
        <v>74</v>
      </c>
      <c r="HY1209" s="401" t="n">
        <v>121</v>
      </c>
      <c r="HZ1209" s="401" t="n">
        <v>5</v>
      </c>
      <c r="IA1209" s="401" t="n">
        <v>181</v>
      </c>
      <c r="IB1209" s="401" t="n">
        <v>209</v>
      </c>
      <c r="IC1209" s="401" t="n">
        <v>215</v>
      </c>
      <c r="ID1209" s="401" t="n">
        <v>4</v>
      </c>
      <c r="IE1209" s="401" t="n">
        <v>225</v>
      </c>
      <c r="IF1209" s="401" t="n">
        <v>38</v>
      </c>
      <c r="IG1209" s="401" t="n">
        <v>44</v>
      </c>
      <c r="IH1209" s="401" t="n">
        <v>64</v>
      </c>
      <c r="II1209" s="401" t="n">
        <v>56</v>
      </c>
      <c r="IJ1209" s="401" t="n">
        <v>3</v>
      </c>
      <c r="IK1209" s="401" t="n">
        <v>37</v>
      </c>
      <c r="IL1209" s="401" t="n">
        <v>233</v>
      </c>
      <c r="IM1209" s="401" t="n">
        <v>58</v>
      </c>
      <c r="IN1209" s="401" t="n">
        <v>230</v>
      </c>
      <c r="IO1209" s="401" t="n">
        <v>33</v>
      </c>
    </row>
    <row r="1210" customFormat="false" ht="12.75" hidden="false" customHeight="false" outlineLevel="0" collapsed="false">
      <c r="E1210" s="444" t="s">
        <v>227</v>
      </c>
      <c r="F1210" s="401" t="n">
        <v>205</v>
      </c>
      <c r="G1210" s="401" t="n">
        <v>114</v>
      </c>
      <c r="H1210" s="401" t="n">
        <v>50</v>
      </c>
      <c r="I1210" s="401" t="n">
        <v>155</v>
      </c>
      <c r="J1210" s="401" t="n">
        <v>144</v>
      </c>
      <c r="K1210" s="401" t="n">
        <v>90</v>
      </c>
      <c r="L1210" s="401" t="n">
        <v>41</v>
      </c>
      <c r="M1210" s="401" t="n">
        <v>209</v>
      </c>
      <c r="N1210" s="401" t="n">
        <v>181</v>
      </c>
      <c r="O1210" s="401" t="n">
        <v>66</v>
      </c>
      <c r="P1210" s="401" t="n">
        <v>162</v>
      </c>
      <c r="Q1210" s="401" t="n">
        <v>10</v>
      </c>
      <c r="R1210" s="401" t="n">
        <v>119</v>
      </c>
      <c r="S1210" s="401" t="n">
        <v>106</v>
      </c>
      <c r="T1210" s="401" t="n">
        <v>94</v>
      </c>
      <c r="U1210" s="401" t="n">
        <v>215</v>
      </c>
      <c r="V1210" s="401" t="n">
        <v>210</v>
      </c>
      <c r="W1210" s="401" t="n">
        <v>47</v>
      </c>
      <c r="X1210" s="401" t="n">
        <v>161</v>
      </c>
      <c r="Y1210" s="401" t="n">
        <v>171</v>
      </c>
      <c r="Z1210" s="401" t="n">
        <v>82</v>
      </c>
      <c r="AA1210" s="401" t="n">
        <v>59</v>
      </c>
      <c r="AB1210" s="401" t="n">
        <v>70</v>
      </c>
      <c r="AC1210" s="401" t="n">
        <v>11</v>
      </c>
      <c r="AD1210" s="401" t="n">
        <v>241</v>
      </c>
      <c r="AE1210" s="401" t="n">
        <v>120</v>
      </c>
      <c r="AF1210" s="401" t="n">
        <v>156</v>
      </c>
      <c r="AG1210" s="401" t="n">
        <v>81</v>
      </c>
      <c r="AH1210" s="401" t="n">
        <v>95</v>
      </c>
      <c r="AI1210" s="401" t="n">
        <v>23</v>
      </c>
      <c r="AJ1210" s="401" t="n">
        <v>225</v>
      </c>
      <c r="AK1210" s="401" t="n">
        <v>204</v>
      </c>
      <c r="AL1210" s="401" t="n">
        <v>135</v>
      </c>
      <c r="AM1210" s="401" t="n">
        <v>31</v>
      </c>
      <c r="AN1210" s="401" t="n">
        <v>151</v>
      </c>
      <c r="AO1210" s="401" t="n">
        <v>89</v>
      </c>
      <c r="AP1210" s="401" t="n">
        <v>113</v>
      </c>
      <c r="AQ1210" s="401" t="n">
        <v>21</v>
      </c>
      <c r="AR1210" s="401" t="n">
        <v>102</v>
      </c>
      <c r="AS1210" s="401" t="n">
        <v>176</v>
      </c>
      <c r="AT1210" s="401" t="n">
        <v>12</v>
      </c>
      <c r="AU1210" s="401" t="n">
        <v>129</v>
      </c>
      <c r="AV1210" s="401" t="n">
        <v>192</v>
      </c>
      <c r="AW1210" s="401" t="n">
        <v>240</v>
      </c>
      <c r="AX1210" s="401" t="n">
        <v>148</v>
      </c>
      <c r="AY1210" s="401" t="n">
        <v>170</v>
      </c>
      <c r="AZ1210" s="401" t="n">
        <v>33</v>
      </c>
      <c r="BA1210" s="401" t="n">
        <v>62</v>
      </c>
      <c r="BB1210" s="401" t="n">
        <v>100</v>
      </c>
      <c r="BC1210" s="401" t="n">
        <v>198</v>
      </c>
      <c r="BD1210" s="401" t="n">
        <v>178</v>
      </c>
      <c r="BE1210" s="401" t="n">
        <v>130</v>
      </c>
      <c r="BF1210" s="401" t="n">
        <v>2</v>
      </c>
      <c r="BG1210" s="401" t="n">
        <v>143</v>
      </c>
      <c r="BH1210" s="401" t="n">
        <v>223</v>
      </c>
      <c r="BI1210" s="401" t="n">
        <v>183</v>
      </c>
      <c r="BJ1210" s="401" t="n">
        <v>5</v>
      </c>
      <c r="BK1210" s="401" t="n">
        <v>77</v>
      </c>
      <c r="BL1210" s="401" t="n">
        <v>145</v>
      </c>
      <c r="BM1210" s="401" t="n">
        <v>166</v>
      </c>
      <c r="BN1210" s="401" t="n">
        <v>194</v>
      </c>
      <c r="BO1210" s="401" t="n">
        <v>55</v>
      </c>
      <c r="BP1210" s="401" t="n">
        <v>180</v>
      </c>
      <c r="BQ1210" s="401" t="n">
        <v>173</v>
      </c>
      <c r="BR1210" s="401" t="n">
        <v>58</v>
      </c>
      <c r="BS1210" s="401" t="n">
        <v>190</v>
      </c>
      <c r="BT1210" s="401" t="n">
        <v>88</v>
      </c>
      <c r="BU1210" s="401" t="n">
        <v>20</v>
      </c>
      <c r="BV1210" s="401" t="n">
        <v>75</v>
      </c>
      <c r="BW1210" s="401" t="n">
        <v>32</v>
      </c>
      <c r="BX1210" s="401" t="n">
        <v>118</v>
      </c>
      <c r="BY1210" s="401" t="n">
        <v>19</v>
      </c>
      <c r="BZ1210" s="401" t="n">
        <v>197</v>
      </c>
      <c r="CA1210" s="401" t="n">
        <v>35</v>
      </c>
      <c r="CB1210" s="401" t="n">
        <v>189</v>
      </c>
      <c r="CC1210" s="401" t="n">
        <v>229</v>
      </c>
      <c r="CD1210" s="401" t="n">
        <v>165</v>
      </c>
      <c r="CE1210" s="401" t="n">
        <v>214</v>
      </c>
      <c r="CF1210" s="401" t="n">
        <v>122</v>
      </c>
      <c r="CG1210" s="401" t="n">
        <v>43</v>
      </c>
      <c r="CH1210" s="401" t="n">
        <v>54</v>
      </c>
      <c r="CI1210" s="401" t="n">
        <v>91</v>
      </c>
      <c r="CJ1210" s="401" t="n">
        <v>216</v>
      </c>
      <c r="CK1210" s="401" t="n">
        <v>202</v>
      </c>
      <c r="CL1210" s="401" t="n">
        <v>117</v>
      </c>
      <c r="CM1210" s="401" t="n">
        <v>232</v>
      </c>
      <c r="CN1210" s="401" t="n">
        <v>228</v>
      </c>
      <c r="CO1210" s="401" t="n">
        <v>175</v>
      </c>
      <c r="CP1210" s="401" t="n">
        <v>72</v>
      </c>
      <c r="CQ1210" s="401" t="n">
        <v>167</v>
      </c>
      <c r="CR1210" s="401" t="n">
        <v>14</v>
      </c>
      <c r="CS1210" s="401" t="n">
        <v>110</v>
      </c>
      <c r="CT1210" s="401" t="n">
        <v>29</v>
      </c>
      <c r="CU1210" s="401" t="n">
        <v>53</v>
      </c>
      <c r="CV1210" s="401" t="n">
        <v>134</v>
      </c>
      <c r="CW1210" s="401" t="n">
        <v>163</v>
      </c>
      <c r="CX1210" s="401" t="n">
        <v>243</v>
      </c>
      <c r="CY1210" s="401" t="n">
        <v>44</v>
      </c>
      <c r="CZ1210" s="401" t="n">
        <v>6</v>
      </c>
      <c r="DA1210" s="401" t="n">
        <v>222</v>
      </c>
      <c r="DB1210" s="401" t="n">
        <v>188</v>
      </c>
      <c r="DC1210" s="401" t="n">
        <v>169</v>
      </c>
      <c r="DD1210" s="401" t="n">
        <v>211</v>
      </c>
      <c r="DE1210" s="401" t="n">
        <v>61</v>
      </c>
      <c r="DF1210" s="401" t="n">
        <v>103</v>
      </c>
      <c r="DG1210" s="401" t="n">
        <v>219</v>
      </c>
      <c r="DH1210" s="401" t="n">
        <v>139</v>
      </c>
      <c r="DI1210" s="401" t="n">
        <v>125</v>
      </c>
      <c r="DJ1210" s="401" t="n">
        <v>196</v>
      </c>
      <c r="DK1210" s="401" t="n">
        <v>128</v>
      </c>
      <c r="DL1210" s="401" t="n">
        <v>24</v>
      </c>
      <c r="DM1210" s="401" t="n">
        <v>98</v>
      </c>
      <c r="DN1210" s="401" t="n">
        <v>45</v>
      </c>
      <c r="DO1210" s="401" t="n">
        <v>150</v>
      </c>
      <c r="DP1210" s="401" t="n">
        <v>104</v>
      </c>
      <c r="DQ1210" s="401" t="n">
        <v>234</v>
      </c>
      <c r="DR1210" s="401" t="n">
        <v>230</v>
      </c>
      <c r="DS1210" s="401" t="n">
        <v>217</v>
      </c>
      <c r="DT1210" s="401" t="n">
        <v>71</v>
      </c>
      <c r="DU1210" s="401" t="n">
        <v>133</v>
      </c>
      <c r="DV1210" s="401" t="n">
        <v>18</v>
      </c>
      <c r="DW1210" s="401" t="n">
        <v>34</v>
      </c>
      <c r="DX1210" s="401" t="n">
        <v>37</v>
      </c>
      <c r="DY1210" s="401" t="n">
        <v>97</v>
      </c>
      <c r="DZ1210" s="401" t="n">
        <v>132</v>
      </c>
      <c r="EA1210" s="401" t="n">
        <v>182</v>
      </c>
      <c r="EB1210" s="401" t="n">
        <v>218</v>
      </c>
      <c r="EC1210" s="401" t="n">
        <v>105</v>
      </c>
      <c r="ED1210" s="401" t="n">
        <v>186</v>
      </c>
      <c r="EE1210" s="401" t="n">
        <v>116</v>
      </c>
      <c r="EF1210" s="401" t="n">
        <v>235</v>
      </c>
      <c r="EG1210" s="401" t="n">
        <v>13</v>
      </c>
      <c r="EH1210" s="401" t="n">
        <v>201</v>
      </c>
      <c r="EI1210" s="401" t="n">
        <v>207</v>
      </c>
      <c r="EJ1210" s="401" t="n">
        <v>28</v>
      </c>
      <c r="EK1210" s="401" t="n">
        <v>147</v>
      </c>
      <c r="EL1210" s="401" t="n">
        <v>244</v>
      </c>
      <c r="EM1210" s="401" t="n">
        <v>57</v>
      </c>
      <c r="EN1210" s="401" t="n">
        <v>187</v>
      </c>
      <c r="EO1210" s="401" t="n">
        <v>26</v>
      </c>
      <c r="EP1210" s="401" t="n">
        <v>80</v>
      </c>
      <c r="EQ1210" s="401" t="n">
        <v>224</v>
      </c>
      <c r="ER1210" s="401" t="n">
        <v>17</v>
      </c>
      <c r="ES1210" s="401" t="n">
        <v>200</v>
      </c>
      <c r="ET1210" s="401" t="n">
        <v>1</v>
      </c>
      <c r="EU1210" s="401" t="n">
        <v>69</v>
      </c>
      <c r="EV1210" s="401" t="n">
        <v>109</v>
      </c>
      <c r="EW1210" s="401" t="n">
        <v>22</v>
      </c>
      <c r="EX1210" s="401" t="n">
        <v>158</v>
      </c>
      <c r="EY1210" s="401" t="n">
        <v>83</v>
      </c>
      <c r="EZ1210" s="401" t="n">
        <v>52</v>
      </c>
      <c r="FA1210" s="401" t="n">
        <v>203</v>
      </c>
      <c r="FB1210" s="401" t="n">
        <v>60</v>
      </c>
      <c r="FC1210" s="401" t="n">
        <v>15</v>
      </c>
      <c r="FD1210" s="401" t="n">
        <v>112</v>
      </c>
      <c r="FE1210" s="401" t="n">
        <v>30</v>
      </c>
      <c r="FF1210" s="401" t="n">
        <v>231</v>
      </c>
      <c r="FG1210" s="401" t="n">
        <v>226</v>
      </c>
      <c r="FH1210" s="401" t="n">
        <v>108</v>
      </c>
      <c r="FI1210" s="401" t="n">
        <v>46</v>
      </c>
      <c r="FJ1210" s="401" t="n">
        <v>157</v>
      </c>
      <c r="FK1210" s="401" t="n">
        <v>86</v>
      </c>
      <c r="FL1210" s="401" t="n">
        <v>99</v>
      </c>
      <c r="FM1210" s="401" t="n">
        <v>236</v>
      </c>
      <c r="FN1210" s="401" t="n">
        <v>193</v>
      </c>
      <c r="FO1210" s="401" t="n">
        <v>174</v>
      </c>
      <c r="FP1210" s="401" t="n">
        <v>221</v>
      </c>
      <c r="FQ1210" s="401" t="n">
        <v>40</v>
      </c>
      <c r="FR1210" s="401" t="n">
        <v>146</v>
      </c>
      <c r="FS1210" s="401" t="n">
        <v>3</v>
      </c>
      <c r="FT1210" s="401" t="n">
        <v>220</v>
      </c>
      <c r="FU1210" s="401" t="n">
        <v>164</v>
      </c>
      <c r="FV1210" s="401" t="n">
        <v>107</v>
      </c>
      <c r="FW1210" s="401" t="n">
        <v>206</v>
      </c>
      <c r="FX1210" s="401" t="n">
        <v>154</v>
      </c>
      <c r="FY1210" s="401" t="n">
        <v>179</v>
      </c>
      <c r="FZ1210" s="401" t="n">
        <v>78</v>
      </c>
      <c r="GA1210" s="401" t="n">
        <v>242</v>
      </c>
      <c r="GB1210" s="401" t="n">
        <v>56</v>
      </c>
      <c r="GC1210" s="401" t="n">
        <v>48</v>
      </c>
      <c r="GD1210" s="401" t="n">
        <v>74</v>
      </c>
      <c r="GE1210" s="401" t="n">
        <v>4</v>
      </c>
      <c r="GF1210" s="401" t="n">
        <v>160</v>
      </c>
      <c r="GG1210" s="401" t="n">
        <v>233</v>
      </c>
      <c r="GH1210" s="401" t="n">
        <v>7</v>
      </c>
      <c r="GI1210" s="401" t="n">
        <v>152</v>
      </c>
      <c r="GJ1210" s="401" t="n">
        <v>36</v>
      </c>
      <c r="GK1210" s="401" t="n">
        <v>126</v>
      </c>
      <c r="GL1210" s="401" t="n">
        <v>67</v>
      </c>
      <c r="GM1210" s="401" t="n">
        <v>177</v>
      </c>
      <c r="GN1210" s="401" t="n">
        <v>79</v>
      </c>
      <c r="GO1210" s="401" t="n">
        <v>123</v>
      </c>
      <c r="GP1210" s="401" t="n">
        <v>64</v>
      </c>
      <c r="GQ1210" s="401" t="n">
        <v>127</v>
      </c>
      <c r="GR1210" s="401" t="n">
        <v>51</v>
      </c>
      <c r="GS1210" s="401" t="n">
        <v>38</v>
      </c>
      <c r="GT1210" s="401" t="n">
        <v>68</v>
      </c>
      <c r="GU1210" s="401" t="n">
        <v>141</v>
      </c>
      <c r="GV1210" s="401" t="n">
        <v>136</v>
      </c>
      <c r="GW1210" s="401" t="n">
        <v>63</v>
      </c>
      <c r="GX1210" s="401" t="n">
        <v>115</v>
      </c>
      <c r="GY1210" s="401" t="n">
        <v>76</v>
      </c>
      <c r="GZ1210" s="401" t="n">
        <v>85</v>
      </c>
      <c r="HA1210" s="401" t="n">
        <v>42</v>
      </c>
      <c r="HB1210" s="401" t="n">
        <v>191</v>
      </c>
      <c r="HC1210" s="401" t="n">
        <v>124</v>
      </c>
      <c r="HD1210" s="401" t="n">
        <v>25</v>
      </c>
      <c r="HE1210" s="401" t="n">
        <v>16</v>
      </c>
      <c r="HF1210" s="401" t="n">
        <v>172</v>
      </c>
      <c r="HG1210" s="401" t="n">
        <v>131</v>
      </c>
      <c r="HH1210" s="401" t="n">
        <v>9</v>
      </c>
      <c r="HI1210" s="401" t="n">
        <v>138</v>
      </c>
      <c r="HJ1210" s="401" t="n">
        <v>149</v>
      </c>
      <c r="HK1210" s="401" t="n">
        <v>121</v>
      </c>
      <c r="HL1210" s="401" t="n">
        <v>27</v>
      </c>
      <c r="HM1210" s="401" t="n">
        <v>239</v>
      </c>
      <c r="HN1210" s="401" t="n">
        <v>159</v>
      </c>
      <c r="HO1210" s="401" t="n">
        <v>92</v>
      </c>
      <c r="HP1210" s="401" t="n">
        <v>137</v>
      </c>
      <c r="HQ1210" s="401" t="n">
        <v>49</v>
      </c>
      <c r="HR1210" s="401" t="n">
        <v>87</v>
      </c>
      <c r="HS1210" s="401" t="n">
        <v>195</v>
      </c>
      <c r="HT1210" s="401" t="n">
        <v>140</v>
      </c>
      <c r="HU1210" s="401" t="n">
        <v>208</v>
      </c>
      <c r="HV1210" s="401" t="n">
        <v>101</v>
      </c>
      <c r="HW1210" s="401" t="n">
        <v>65</v>
      </c>
      <c r="HX1210" s="401" t="n">
        <v>39</v>
      </c>
      <c r="HY1210" s="401" t="n">
        <v>185</v>
      </c>
      <c r="HZ1210" s="401" t="n">
        <v>168</v>
      </c>
      <c r="IA1210" s="401" t="n">
        <v>213</v>
      </c>
      <c r="IB1210" s="401" t="n">
        <v>199</v>
      </c>
      <c r="IC1210" s="401" t="n">
        <v>153</v>
      </c>
      <c r="ID1210" s="401" t="n">
        <v>84</v>
      </c>
      <c r="IE1210" s="401" t="n">
        <v>238</v>
      </c>
      <c r="IF1210" s="401" t="n">
        <v>96</v>
      </c>
      <c r="IG1210" s="401" t="n">
        <v>184</v>
      </c>
      <c r="IH1210" s="401" t="n">
        <v>8</v>
      </c>
      <c r="II1210" s="401" t="n">
        <v>237</v>
      </c>
      <c r="IJ1210" s="401" t="n">
        <v>73</v>
      </c>
      <c r="IK1210" s="401" t="n">
        <v>212</v>
      </c>
      <c r="IL1210" s="401" t="n">
        <v>227</v>
      </c>
      <c r="IM1210" s="401" t="n">
        <v>93</v>
      </c>
      <c r="IN1210" s="401" t="n">
        <v>111</v>
      </c>
      <c r="IO1210" s="401" t="n">
        <v>142</v>
      </c>
    </row>
    <row r="1212" customFormat="false" ht="12.75" hidden="false" customHeight="false" outlineLevel="0" collapsed="false">
      <c r="D1212" s="204" t="n">
        <v>245</v>
      </c>
      <c r="E1212" s="204" t="s">
        <v>250</v>
      </c>
    </row>
    <row r="1213" customFormat="false" ht="12.75" hidden="false" customHeight="false" outlineLevel="0" collapsed="false">
      <c r="E1213" s="444" t="s">
        <v>198</v>
      </c>
      <c r="F1213" s="401" t="n">
        <v>1</v>
      </c>
      <c r="G1213" s="401" t="n">
        <v>2</v>
      </c>
      <c r="H1213" s="401" t="n">
        <v>3</v>
      </c>
      <c r="I1213" s="401" t="n">
        <v>4</v>
      </c>
      <c r="J1213" s="401" t="n">
        <v>5</v>
      </c>
      <c r="K1213" s="401" t="n">
        <v>6</v>
      </c>
      <c r="L1213" s="401" t="n">
        <v>7</v>
      </c>
      <c r="M1213" s="401" t="n">
        <v>8</v>
      </c>
      <c r="N1213" s="401" t="n">
        <v>9</v>
      </c>
      <c r="O1213" s="401" t="n">
        <v>10</v>
      </c>
      <c r="P1213" s="401" t="n">
        <v>11</v>
      </c>
      <c r="Q1213" s="401" t="n">
        <v>12</v>
      </c>
      <c r="R1213" s="401" t="n">
        <v>13</v>
      </c>
      <c r="S1213" s="401" t="n">
        <v>14</v>
      </c>
      <c r="T1213" s="401" t="n">
        <v>15</v>
      </c>
      <c r="U1213" s="401" t="n">
        <v>16</v>
      </c>
      <c r="V1213" s="401" t="n">
        <v>17</v>
      </c>
      <c r="W1213" s="401" t="n">
        <v>18</v>
      </c>
      <c r="X1213" s="401" t="n">
        <v>19</v>
      </c>
      <c r="Y1213" s="401" t="n">
        <v>20</v>
      </c>
      <c r="Z1213" s="401" t="n">
        <v>21</v>
      </c>
      <c r="AA1213" s="401" t="n">
        <v>22</v>
      </c>
      <c r="AB1213" s="401" t="n">
        <v>23</v>
      </c>
      <c r="AC1213" s="401" t="n">
        <v>24</v>
      </c>
      <c r="AD1213" s="401" t="n">
        <v>25</v>
      </c>
      <c r="AE1213" s="401" t="n">
        <v>26</v>
      </c>
      <c r="AF1213" s="401" t="n">
        <v>27</v>
      </c>
      <c r="AG1213" s="401" t="n">
        <v>28</v>
      </c>
      <c r="AH1213" s="401" t="n">
        <v>29</v>
      </c>
      <c r="AI1213" s="401" t="n">
        <v>30</v>
      </c>
      <c r="AJ1213" s="401" t="n">
        <v>31</v>
      </c>
      <c r="AK1213" s="401" t="n">
        <v>32</v>
      </c>
      <c r="AL1213" s="401" t="n">
        <v>33</v>
      </c>
      <c r="AM1213" s="401" t="n">
        <v>34</v>
      </c>
      <c r="AN1213" s="401" t="n">
        <v>35</v>
      </c>
      <c r="AO1213" s="401" t="n">
        <v>36</v>
      </c>
      <c r="AP1213" s="401" t="n">
        <v>37</v>
      </c>
      <c r="AQ1213" s="401" t="n">
        <v>38</v>
      </c>
      <c r="AR1213" s="401" t="n">
        <v>39</v>
      </c>
      <c r="AS1213" s="401" t="n">
        <v>40</v>
      </c>
      <c r="AT1213" s="401" t="n">
        <v>41</v>
      </c>
      <c r="AU1213" s="401" t="n">
        <v>42</v>
      </c>
      <c r="AV1213" s="401" t="n">
        <v>43</v>
      </c>
      <c r="AW1213" s="401" t="n">
        <v>44</v>
      </c>
      <c r="AX1213" s="401" t="n">
        <v>45</v>
      </c>
      <c r="AY1213" s="401" t="n">
        <v>46</v>
      </c>
      <c r="AZ1213" s="401" t="n">
        <v>47</v>
      </c>
      <c r="BA1213" s="401" t="n">
        <v>48</v>
      </c>
      <c r="BB1213" s="401" t="n">
        <v>49</v>
      </c>
      <c r="BC1213" s="401" t="n">
        <v>50</v>
      </c>
      <c r="BD1213" s="401" t="n">
        <v>51</v>
      </c>
      <c r="BE1213" s="401" t="n">
        <v>52</v>
      </c>
      <c r="BF1213" s="401" t="n">
        <v>53</v>
      </c>
      <c r="BG1213" s="401" t="n">
        <v>54</v>
      </c>
      <c r="BH1213" s="401" t="n">
        <v>55</v>
      </c>
      <c r="BI1213" s="401" t="n">
        <v>56</v>
      </c>
      <c r="BJ1213" s="401" t="n">
        <v>57</v>
      </c>
      <c r="BK1213" s="401" t="n">
        <v>58</v>
      </c>
      <c r="BL1213" s="401" t="n">
        <v>59</v>
      </c>
      <c r="BM1213" s="401" t="n">
        <v>60</v>
      </c>
      <c r="BN1213" s="401" t="n">
        <v>61</v>
      </c>
      <c r="BO1213" s="401" t="n">
        <v>62</v>
      </c>
      <c r="BP1213" s="401" t="n">
        <v>63</v>
      </c>
      <c r="BQ1213" s="401" t="n">
        <v>64</v>
      </c>
      <c r="BR1213" s="401" t="n">
        <v>65</v>
      </c>
      <c r="BS1213" s="401" t="n">
        <v>66</v>
      </c>
      <c r="BT1213" s="401" t="n">
        <v>67</v>
      </c>
      <c r="BU1213" s="401" t="n">
        <v>68</v>
      </c>
      <c r="BV1213" s="401" t="n">
        <v>69</v>
      </c>
      <c r="BW1213" s="401" t="n">
        <v>70</v>
      </c>
      <c r="BX1213" s="401" t="n">
        <v>71</v>
      </c>
      <c r="BY1213" s="401" t="n">
        <v>72</v>
      </c>
      <c r="BZ1213" s="401" t="n">
        <v>73</v>
      </c>
      <c r="CA1213" s="401" t="n">
        <v>74</v>
      </c>
      <c r="CB1213" s="401" t="n">
        <v>75</v>
      </c>
      <c r="CC1213" s="401" t="n">
        <v>76</v>
      </c>
      <c r="CD1213" s="401" t="n">
        <v>77</v>
      </c>
      <c r="CE1213" s="401" t="n">
        <v>78</v>
      </c>
      <c r="CF1213" s="401" t="n">
        <v>79</v>
      </c>
      <c r="CG1213" s="401" t="n">
        <v>80</v>
      </c>
      <c r="CH1213" s="401" t="n">
        <v>81</v>
      </c>
      <c r="CI1213" s="401" t="n">
        <v>82</v>
      </c>
      <c r="CJ1213" s="401" t="n">
        <v>83</v>
      </c>
      <c r="CK1213" s="401" t="n">
        <v>84</v>
      </c>
      <c r="CL1213" s="401" t="n">
        <v>85</v>
      </c>
      <c r="CM1213" s="401" t="n">
        <v>86</v>
      </c>
      <c r="CN1213" s="401" t="n">
        <v>87</v>
      </c>
      <c r="CO1213" s="401" t="n">
        <v>88</v>
      </c>
      <c r="CP1213" s="401" t="n">
        <v>89</v>
      </c>
      <c r="CQ1213" s="401" t="n">
        <v>90</v>
      </c>
      <c r="CR1213" s="401" t="n">
        <v>91</v>
      </c>
      <c r="CS1213" s="401" t="n">
        <v>92</v>
      </c>
      <c r="CT1213" s="401" t="n">
        <v>93</v>
      </c>
      <c r="CU1213" s="401" t="n">
        <v>94</v>
      </c>
      <c r="CV1213" s="401" t="n">
        <v>95</v>
      </c>
      <c r="CW1213" s="401" t="n">
        <v>96</v>
      </c>
      <c r="CX1213" s="401" t="n">
        <v>97</v>
      </c>
      <c r="CY1213" s="401" t="n">
        <v>98</v>
      </c>
      <c r="CZ1213" s="401" t="n">
        <v>99</v>
      </c>
      <c r="DA1213" s="401" t="n">
        <v>100</v>
      </c>
      <c r="DB1213" s="401" t="n">
        <v>101</v>
      </c>
      <c r="DC1213" s="401" t="n">
        <v>102</v>
      </c>
      <c r="DD1213" s="401" t="n">
        <v>103</v>
      </c>
      <c r="DE1213" s="401" t="n">
        <v>104</v>
      </c>
      <c r="DF1213" s="401" t="n">
        <v>105</v>
      </c>
      <c r="DG1213" s="401" t="n">
        <v>106</v>
      </c>
      <c r="DH1213" s="401" t="n">
        <v>107</v>
      </c>
      <c r="DI1213" s="401" t="n">
        <v>108</v>
      </c>
      <c r="DJ1213" s="401" t="n">
        <v>109</v>
      </c>
      <c r="DK1213" s="401" t="n">
        <v>110</v>
      </c>
      <c r="DL1213" s="401" t="n">
        <v>111</v>
      </c>
      <c r="DM1213" s="401" t="n">
        <v>112</v>
      </c>
      <c r="DN1213" s="401" t="n">
        <v>113</v>
      </c>
      <c r="DO1213" s="401" t="n">
        <v>114</v>
      </c>
      <c r="DP1213" s="401" t="n">
        <v>115</v>
      </c>
      <c r="DQ1213" s="401" t="n">
        <v>116</v>
      </c>
      <c r="DR1213" s="401" t="n">
        <v>117</v>
      </c>
      <c r="DS1213" s="401" t="n">
        <v>118</v>
      </c>
      <c r="DT1213" s="401" t="n">
        <v>119</v>
      </c>
      <c r="DU1213" s="401" t="n">
        <v>120</v>
      </c>
      <c r="DV1213" s="401" t="n">
        <v>121</v>
      </c>
      <c r="DW1213" s="401" t="n">
        <v>122</v>
      </c>
      <c r="DX1213" s="401" t="n">
        <v>123</v>
      </c>
      <c r="DY1213" s="401" t="n">
        <v>124</v>
      </c>
      <c r="DZ1213" s="401" t="n">
        <v>125</v>
      </c>
      <c r="EA1213" s="401" t="n">
        <v>126</v>
      </c>
      <c r="EB1213" s="401" t="n">
        <v>127</v>
      </c>
      <c r="EC1213" s="401" t="n">
        <v>128</v>
      </c>
      <c r="ED1213" s="401" t="n">
        <v>129</v>
      </c>
      <c r="EE1213" s="401" t="n">
        <v>130</v>
      </c>
      <c r="EF1213" s="401" t="n">
        <v>131</v>
      </c>
      <c r="EG1213" s="401" t="n">
        <v>132</v>
      </c>
      <c r="EH1213" s="401" t="n">
        <v>133</v>
      </c>
      <c r="EI1213" s="401" t="n">
        <v>134</v>
      </c>
      <c r="EJ1213" s="401" t="n">
        <v>135</v>
      </c>
      <c r="EK1213" s="401" t="n">
        <v>136</v>
      </c>
      <c r="EL1213" s="401" t="n">
        <v>137</v>
      </c>
      <c r="EM1213" s="401" t="n">
        <v>138</v>
      </c>
      <c r="EN1213" s="401" t="n">
        <v>139</v>
      </c>
      <c r="EO1213" s="401" t="n">
        <v>140</v>
      </c>
      <c r="EP1213" s="401" t="n">
        <v>141</v>
      </c>
      <c r="EQ1213" s="401" t="n">
        <v>142</v>
      </c>
      <c r="ER1213" s="401" t="n">
        <v>143</v>
      </c>
      <c r="ES1213" s="401" t="n">
        <v>144</v>
      </c>
      <c r="ET1213" s="401" t="n">
        <v>145</v>
      </c>
      <c r="EU1213" s="401" t="n">
        <v>146</v>
      </c>
      <c r="EV1213" s="401" t="n">
        <v>147</v>
      </c>
      <c r="EW1213" s="401" t="n">
        <v>148</v>
      </c>
      <c r="EX1213" s="401" t="n">
        <v>149</v>
      </c>
      <c r="EY1213" s="401" t="n">
        <v>150</v>
      </c>
      <c r="EZ1213" s="401" t="n">
        <v>151</v>
      </c>
      <c r="FA1213" s="401" t="n">
        <v>152</v>
      </c>
      <c r="FB1213" s="401" t="n">
        <v>153</v>
      </c>
      <c r="FC1213" s="401" t="n">
        <v>154</v>
      </c>
      <c r="FD1213" s="401" t="n">
        <v>155</v>
      </c>
      <c r="FE1213" s="401" t="n">
        <v>156</v>
      </c>
      <c r="FF1213" s="401" t="n">
        <v>157</v>
      </c>
      <c r="FG1213" s="401" t="n">
        <v>158</v>
      </c>
      <c r="FH1213" s="401" t="n">
        <v>159</v>
      </c>
      <c r="FI1213" s="401" t="n">
        <v>160</v>
      </c>
      <c r="FJ1213" s="401" t="n">
        <v>161</v>
      </c>
      <c r="FK1213" s="401" t="n">
        <v>162</v>
      </c>
      <c r="FL1213" s="401" t="n">
        <v>163</v>
      </c>
      <c r="FM1213" s="401" t="n">
        <v>164</v>
      </c>
      <c r="FN1213" s="401" t="n">
        <v>165</v>
      </c>
      <c r="FO1213" s="401" t="n">
        <v>166</v>
      </c>
      <c r="FP1213" s="401" t="n">
        <v>167</v>
      </c>
      <c r="FQ1213" s="401" t="n">
        <v>168</v>
      </c>
      <c r="FR1213" s="401" t="n">
        <v>169</v>
      </c>
      <c r="FS1213" s="401" t="n">
        <v>170</v>
      </c>
      <c r="FT1213" s="401" t="n">
        <v>171</v>
      </c>
      <c r="FU1213" s="401" t="n">
        <v>172</v>
      </c>
      <c r="FV1213" s="401" t="n">
        <v>173</v>
      </c>
      <c r="FW1213" s="401" t="n">
        <v>174</v>
      </c>
      <c r="FX1213" s="401" t="n">
        <v>175</v>
      </c>
      <c r="FY1213" s="401" t="n">
        <v>176</v>
      </c>
      <c r="FZ1213" s="401" t="n">
        <v>177</v>
      </c>
      <c r="GA1213" s="401" t="n">
        <v>178</v>
      </c>
      <c r="GB1213" s="401" t="n">
        <v>179</v>
      </c>
      <c r="GC1213" s="401" t="n">
        <v>180</v>
      </c>
      <c r="GD1213" s="401" t="n">
        <v>181</v>
      </c>
      <c r="GE1213" s="401" t="n">
        <v>182</v>
      </c>
      <c r="GF1213" s="401" t="n">
        <v>183</v>
      </c>
      <c r="GG1213" s="401" t="n">
        <v>184</v>
      </c>
      <c r="GH1213" s="401" t="n">
        <v>185</v>
      </c>
      <c r="GI1213" s="401" t="n">
        <v>186</v>
      </c>
      <c r="GJ1213" s="401" t="n">
        <v>187</v>
      </c>
      <c r="GK1213" s="401" t="n">
        <v>188</v>
      </c>
      <c r="GL1213" s="401" t="n">
        <v>189</v>
      </c>
      <c r="GM1213" s="401" t="n">
        <v>190</v>
      </c>
      <c r="GN1213" s="401" t="n">
        <v>191</v>
      </c>
      <c r="GO1213" s="401" t="n">
        <v>192</v>
      </c>
      <c r="GP1213" s="401" t="n">
        <v>193</v>
      </c>
      <c r="GQ1213" s="401" t="n">
        <v>194</v>
      </c>
      <c r="GR1213" s="401" t="n">
        <v>195</v>
      </c>
      <c r="GS1213" s="401" t="n">
        <v>196</v>
      </c>
      <c r="GT1213" s="401" t="n">
        <v>197</v>
      </c>
      <c r="GU1213" s="401" t="n">
        <v>198</v>
      </c>
      <c r="GV1213" s="401" t="n">
        <v>199</v>
      </c>
      <c r="GW1213" s="401" t="n">
        <v>200</v>
      </c>
      <c r="GX1213" s="401" t="n">
        <v>201</v>
      </c>
      <c r="GY1213" s="401" t="n">
        <v>202</v>
      </c>
      <c r="GZ1213" s="401" t="n">
        <v>203</v>
      </c>
      <c r="HA1213" s="401" t="n">
        <v>204</v>
      </c>
      <c r="HB1213" s="401" t="n">
        <v>205</v>
      </c>
      <c r="HC1213" s="401" t="n">
        <v>206</v>
      </c>
      <c r="HD1213" s="401" t="n">
        <v>207</v>
      </c>
      <c r="HE1213" s="401" t="n">
        <v>208</v>
      </c>
      <c r="HF1213" s="401" t="n">
        <v>209</v>
      </c>
      <c r="HG1213" s="401" t="n">
        <v>210</v>
      </c>
      <c r="HH1213" s="401" t="n">
        <v>211</v>
      </c>
      <c r="HI1213" s="401" t="n">
        <v>212</v>
      </c>
      <c r="HJ1213" s="401" t="n">
        <v>213</v>
      </c>
      <c r="HK1213" s="401" t="n">
        <v>214</v>
      </c>
      <c r="HL1213" s="401" t="n">
        <v>215</v>
      </c>
      <c r="HM1213" s="401" t="n">
        <v>216</v>
      </c>
      <c r="HN1213" s="401" t="n">
        <v>217</v>
      </c>
      <c r="HO1213" s="401" t="n">
        <v>218</v>
      </c>
      <c r="HP1213" s="401" t="n">
        <v>219</v>
      </c>
      <c r="HQ1213" s="401" t="n">
        <v>220</v>
      </c>
      <c r="HR1213" s="401" t="n">
        <v>221</v>
      </c>
      <c r="HS1213" s="401" t="n">
        <v>222</v>
      </c>
      <c r="HT1213" s="401" t="n">
        <v>223</v>
      </c>
      <c r="HU1213" s="401" t="n">
        <v>224</v>
      </c>
      <c r="HV1213" s="401" t="n">
        <v>225</v>
      </c>
      <c r="HW1213" s="401" t="n">
        <v>226</v>
      </c>
      <c r="HX1213" s="401" t="n">
        <v>227</v>
      </c>
      <c r="HY1213" s="401" t="n">
        <v>228</v>
      </c>
      <c r="HZ1213" s="401" t="n">
        <v>229</v>
      </c>
      <c r="IA1213" s="401" t="n">
        <v>230</v>
      </c>
      <c r="IB1213" s="401" t="n">
        <v>231</v>
      </c>
      <c r="IC1213" s="401" t="n">
        <v>232</v>
      </c>
      <c r="ID1213" s="401" t="n">
        <v>233</v>
      </c>
      <c r="IE1213" s="401" t="n">
        <v>234</v>
      </c>
      <c r="IF1213" s="401" t="n">
        <v>235</v>
      </c>
      <c r="IG1213" s="401" t="n">
        <v>236</v>
      </c>
      <c r="IH1213" s="401" t="n">
        <v>237</v>
      </c>
      <c r="II1213" s="401" t="n">
        <v>238</v>
      </c>
      <c r="IJ1213" s="401" t="n">
        <v>239</v>
      </c>
      <c r="IK1213" s="401" t="n">
        <v>240</v>
      </c>
      <c r="IL1213" s="401" t="n">
        <v>241</v>
      </c>
      <c r="IM1213" s="401" t="n">
        <v>242</v>
      </c>
      <c r="IN1213" s="401" t="n">
        <v>243</v>
      </c>
      <c r="IO1213" s="401" t="n">
        <v>244</v>
      </c>
      <c r="IP1213" s="401" t="n">
        <v>245</v>
      </c>
    </row>
    <row r="1214" customFormat="false" ht="12.75" hidden="false" customHeight="false" outlineLevel="0" collapsed="false">
      <c r="E1214" s="444" t="s">
        <v>225</v>
      </c>
      <c r="F1214" s="401" t="n">
        <v>108</v>
      </c>
      <c r="G1214" s="401" t="n">
        <v>98</v>
      </c>
      <c r="H1214" s="401" t="n">
        <v>77</v>
      </c>
      <c r="I1214" s="401" t="n">
        <v>240</v>
      </c>
      <c r="J1214" s="401" t="n">
        <v>103</v>
      </c>
      <c r="K1214" s="401" t="n">
        <v>129</v>
      </c>
      <c r="L1214" s="401" t="n">
        <v>188</v>
      </c>
      <c r="M1214" s="401" t="n">
        <v>215</v>
      </c>
      <c r="N1214" s="401" t="n">
        <v>125</v>
      </c>
      <c r="O1214" s="401" t="n">
        <v>73</v>
      </c>
      <c r="P1214" s="401" t="n">
        <v>144</v>
      </c>
      <c r="Q1214" s="401" t="n">
        <v>226</v>
      </c>
      <c r="R1214" s="401" t="n">
        <v>81</v>
      </c>
      <c r="S1214" s="401" t="n">
        <v>126</v>
      </c>
      <c r="T1214" s="401" t="n">
        <v>33</v>
      </c>
      <c r="U1214" s="401" t="n">
        <v>39</v>
      </c>
      <c r="V1214" s="401" t="n">
        <v>114</v>
      </c>
      <c r="W1214" s="401" t="n">
        <v>107</v>
      </c>
      <c r="X1214" s="401" t="n">
        <v>153</v>
      </c>
      <c r="Y1214" s="401" t="n">
        <v>53</v>
      </c>
      <c r="Z1214" s="401" t="n">
        <v>110</v>
      </c>
      <c r="AA1214" s="401" t="n">
        <v>180</v>
      </c>
      <c r="AB1214" s="401" t="n">
        <v>192</v>
      </c>
      <c r="AC1214" s="401" t="n">
        <v>171</v>
      </c>
      <c r="AD1214" s="401" t="n">
        <v>113</v>
      </c>
      <c r="AE1214" s="401" t="n">
        <v>115</v>
      </c>
      <c r="AF1214" s="401" t="n">
        <v>161</v>
      </c>
      <c r="AG1214" s="401" t="n">
        <v>241</v>
      </c>
      <c r="AH1214" s="401" t="n">
        <v>187</v>
      </c>
      <c r="AI1214" s="401" t="n">
        <v>199</v>
      </c>
      <c r="AJ1214" s="401" t="n">
        <v>134</v>
      </c>
      <c r="AK1214" s="401" t="n">
        <v>123</v>
      </c>
      <c r="AL1214" s="401" t="n">
        <v>102</v>
      </c>
      <c r="AM1214" s="401" t="n">
        <v>136</v>
      </c>
      <c r="AN1214" s="401" t="n">
        <v>147</v>
      </c>
      <c r="AO1214" s="401" t="n">
        <v>170</v>
      </c>
      <c r="AP1214" s="401" t="n">
        <v>30</v>
      </c>
      <c r="AQ1214" s="401" t="n">
        <v>7</v>
      </c>
      <c r="AR1214" s="401" t="n">
        <v>220</v>
      </c>
      <c r="AS1214" s="401" t="n">
        <v>239</v>
      </c>
      <c r="AT1214" s="401" t="n">
        <v>9</v>
      </c>
      <c r="AU1214" s="401" t="n">
        <v>4</v>
      </c>
      <c r="AV1214" s="401" t="n">
        <v>66</v>
      </c>
      <c r="AW1214" s="401" t="n">
        <v>12</v>
      </c>
      <c r="AX1214" s="401" t="n">
        <v>152</v>
      </c>
      <c r="AY1214" s="401" t="n">
        <v>89</v>
      </c>
      <c r="AZ1214" s="401" t="n">
        <v>40</v>
      </c>
      <c r="BA1214" s="401" t="n">
        <v>175</v>
      </c>
      <c r="BB1214" s="401" t="n">
        <v>106</v>
      </c>
      <c r="BC1214" s="401" t="n">
        <v>112</v>
      </c>
      <c r="BD1214" s="401" t="n">
        <v>157</v>
      </c>
      <c r="BE1214" s="401" t="n">
        <v>3</v>
      </c>
      <c r="BF1214" s="401" t="n">
        <v>6</v>
      </c>
      <c r="BG1214" s="401" t="n">
        <v>67</v>
      </c>
      <c r="BH1214" s="401" t="n">
        <v>63</v>
      </c>
      <c r="BI1214" s="401" t="n">
        <v>140</v>
      </c>
      <c r="BJ1214" s="401" t="n">
        <v>48</v>
      </c>
      <c r="BK1214" s="401" t="n">
        <v>167</v>
      </c>
      <c r="BL1214" s="401" t="n">
        <v>18</v>
      </c>
      <c r="BM1214" s="401" t="n">
        <v>92</v>
      </c>
      <c r="BN1214" s="401" t="n">
        <v>70</v>
      </c>
      <c r="BO1214" s="401" t="n">
        <v>224</v>
      </c>
      <c r="BP1214" s="401" t="n">
        <v>14</v>
      </c>
      <c r="BQ1214" s="401" t="n">
        <v>86</v>
      </c>
      <c r="BR1214" s="401" t="n">
        <v>196</v>
      </c>
      <c r="BS1214" s="401" t="n">
        <v>195</v>
      </c>
      <c r="BT1214" s="401" t="n">
        <v>238</v>
      </c>
      <c r="BU1214" s="401" t="n">
        <v>229</v>
      </c>
      <c r="BV1214" s="401" t="n">
        <v>60</v>
      </c>
      <c r="BW1214" s="401" t="n">
        <v>137</v>
      </c>
      <c r="BX1214" s="401" t="n">
        <v>160</v>
      </c>
      <c r="BY1214" s="401" t="n">
        <v>219</v>
      </c>
      <c r="BZ1214" s="401" t="n">
        <v>59</v>
      </c>
      <c r="CA1214" s="401" t="n">
        <v>20</v>
      </c>
      <c r="CB1214" s="401" t="n">
        <v>82</v>
      </c>
      <c r="CC1214" s="401" t="n">
        <v>23</v>
      </c>
      <c r="CD1214" s="401" t="n">
        <v>96</v>
      </c>
      <c r="CE1214" s="401" t="n">
        <v>84</v>
      </c>
      <c r="CF1214" s="401" t="n">
        <v>131</v>
      </c>
      <c r="CG1214" s="401" t="n">
        <v>37</v>
      </c>
      <c r="CH1214" s="401" t="n">
        <v>94</v>
      </c>
      <c r="CI1214" s="401" t="n">
        <v>244</v>
      </c>
      <c r="CJ1214" s="401" t="n">
        <v>32</v>
      </c>
      <c r="CK1214" s="401" t="n">
        <v>182</v>
      </c>
      <c r="CL1214" s="401" t="n">
        <v>127</v>
      </c>
      <c r="CM1214" s="401" t="n">
        <v>99</v>
      </c>
      <c r="CN1214" s="401" t="n">
        <v>159</v>
      </c>
      <c r="CO1214" s="401" t="n">
        <v>207</v>
      </c>
      <c r="CP1214" s="401" t="n">
        <v>87</v>
      </c>
      <c r="CQ1214" s="401" t="n">
        <v>56</v>
      </c>
      <c r="CR1214" s="401" t="n">
        <v>132</v>
      </c>
      <c r="CS1214" s="401" t="n">
        <v>214</v>
      </c>
      <c r="CT1214" s="401" t="n">
        <v>174</v>
      </c>
      <c r="CU1214" s="401" t="n">
        <v>166</v>
      </c>
      <c r="CV1214" s="401" t="n">
        <v>49</v>
      </c>
      <c r="CW1214" s="401" t="n">
        <v>154</v>
      </c>
      <c r="CX1214" s="401" t="n">
        <v>44</v>
      </c>
      <c r="CY1214" s="401" t="n">
        <v>31</v>
      </c>
      <c r="CZ1214" s="401" t="n">
        <v>51</v>
      </c>
      <c r="DA1214" s="401" t="n">
        <v>97</v>
      </c>
      <c r="DB1214" s="401" t="n">
        <v>230</v>
      </c>
      <c r="DC1214" s="401" t="n">
        <v>74</v>
      </c>
      <c r="DD1214" s="401" t="n">
        <v>105</v>
      </c>
      <c r="DE1214" s="401" t="n">
        <v>222</v>
      </c>
      <c r="DF1214" s="401" t="n">
        <v>28</v>
      </c>
      <c r="DG1214" s="401" t="n">
        <v>55</v>
      </c>
      <c r="DH1214" s="401" t="n">
        <v>231</v>
      </c>
      <c r="DI1214" s="401" t="n">
        <v>15</v>
      </c>
      <c r="DJ1214" s="401" t="n">
        <v>35</v>
      </c>
      <c r="DK1214" s="401" t="n">
        <v>38</v>
      </c>
      <c r="DL1214" s="401" t="n">
        <v>200</v>
      </c>
      <c r="DM1214" s="401" t="n">
        <v>209</v>
      </c>
      <c r="DN1214" s="401" t="n">
        <v>122</v>
      </c>
      <c r="DO1214" s="401" t="n">
        <v>41</v>
      </c>
      <c r="DP1214" s="401" t="n">
        <v>21</v>
      </c>
      <c r="DQ1214" s="401" t="n">
        <v>210</v>
      </c>
      <c r="DR1214" s="401" t="n">
        <v>168</v>
      </c>
      <c r="DS1214" s="401" t="n">
        <v>235</v>
      </c>
      <c r="DT1214" s="401" t="n">
        <v>45</v>
      </c>
      <c r="DU1214" s="401" t="n">
        <v>183</v>
      </c>
      <c r="DV1214" s="401" t="n">
        <v>10</v>
      </c>
      <c r="DW1214" s="401" t="n">
        <v>191</v>
      </c>
      <c r="DX1214" s="401" t="n">
        <v>17</v>
      </c>
      <c r="DY1214" s="401" t="n">
        <v>203</v>
      </c>
      <c r="DZ1214" s="401" t="n">
        <v>2</v>
      </c>
      <c r="EA1214" s="401" t="n">
        <v>19</v>
      </c>
      <c r="EB1214" s="401" t="n">
        <v>185</v>
      </c>
      <c r="EC1214" s="401" t="n">
        <v>245</v>
      </c>
      <c r="ED1214" s="401" t="n">
        <v>206</v>
      </c>
      <c r="EE1214" s="401" t="n">
        <v>178</v>
      </c>
      <c r="EF1214" s="401" t="n">
        <v>198</v>
      </c>
      <c r="EG1214" s="401" t="n">
        <v>189</v>
      </c>
      <c r="EH1214" s="401" t="n">
        <v>72</v>
      </c>
      <c r="EI1214" s="401" t="n">
        <v>148</v>
      </c>
      <c r="EJ1214" s="401" t="n">
        <v>128</v>
      </c>
      <c r="EK1214" s="401" t="n">
        <v>164</v>
      </c>
      <c r="EL1214" s="401" t="n">
        <v>218</v>
      </c>
      <c r="EM1214" s="401" t="n">
        <v>100</v>
      </c>
      <c r="EN1214" s="401" t="n">
        <v>43</v>
      </c>
      <c r="EO1214" s="401" t="n">
        <v>119</v>
      </c>
      <c r="EP1214" s="401" t="n">
        <v>57</v>
      </c>
      <c r="EQ1214" s="401" t="n">
        <v>25</v>
      </c>
      <c r="ER1214" s="401" t="n">
        <v>62</v>
      </c>
      <c r="ES1214" s="401" t="n">
        <v>232</v>
      </c>
      <c r="ET1214" s="401" t="n">
        <v>163</v>
      </c>
      <c r="EU1214" s="401" t="n">
        <v>228</v>
      </c>
      <c r="EV1214" s="401" t="n">
        <v>83</v>
      </c>
      <c r="EW1214" s="401" t="n">
        <v>24</v>
      </c>
      <c r="EX1214" s="401" t="n">
        <v>117</v>
      </c>
      <c r="EY1214" s="401" t="n">
        <v>217</v>
      </c>
      <c r="EZ1214" s="401" t="n">
        <v>237</v>
      </c>
      <c r="FA1214" s="401" t="n">
        <v>146</v>
      </c>
      <c r="FB1214" s="401" t="n">
        <v>124</v>
      </c>
      <c r="FC1214" s="401" t="n">
        <v>111</v>
      </c>
      <c r="FD1214" s="401" t="n">
        <v>177</v>
      </c>
      <c r="FE1214" s="401" t="n">
        <v>69</v>
      </c>
      <c r="FF1214" s="401" t="n">
        <v>216</v>
      </c>
      <c r="FG1214" s="401" t="n">
        <v>34</v>
      </c>
      <c r="FH1214" s="401" t="n">
        <v>201</v>
      </c>
      <c r="FI1214" s="401" t="n">
        <v>76</v>
      </c>
      <c r="FJ1214" s="401" t="n">
        <v>8</v>
      </c>
      <c r="FK1214" s="401" t="n">
        <v>186</v>
      </c>
      <c r="FL1214" s="401" t="n">
        <v>16</v>
      </c>
      <c r="FM1214" s="401" t="n">
        <v>121</v>
      </c>
      <c r="FN1214" s="401" t="n">
        <v>47</v>
      </c>
      <c r="FO1214" s="401" t="n">
        <v>120</v>
      </c>
      <c r="FP1214" s="401" t="n">
        <v>78</v>
      </c>
      <c r="FQ1214" s="401" t="n">
        <v>135</v>
      </c>
      <c r="FR1214" s="401" t="n">
        <v>68</v>
      </c>
      <c r="FS1214" s="401" t="n">
        <v>181</v>
      </c>
      <c r="FT1214" s="401" t="n">
        <v>225</v>
      </c>
      <c r="FU1214" s="401" t="n">
        <v>190</v>
      </c>
      <c r="FV1214" s="401" t="n">
        <v>80</v>
      </c>
      <c r="FW1214" s="401" t="n">
        <v>158</v>
      </c>
      <c r="FX1214" s="401" t="n">
        <v>212</v>
      </c>
      <c r="FY1214" s="401" t="n">
        <v>242</v>
      </c>
      <c r="FZ1214" s="401" t="n">
        <v>5</v>
      </c>
      <c r="GA1214" s="401" t="n">
        <v>236</v>
      </c>
      <c r="GB1214" s="401" t="n">
        <v>36</v>
      </c>
      <c r="GC1214" s="401" t="n">
        <v>156</v>
      </c>
      <c r="GD1214" s="401" t="n">
        <v>75</v>
      </c>
      <c r="GE1214" s="401" t="n">
        <v>223</v>
      </c>
      <c r="GF1214" s="401" t="n">
        <v>234</v>
      </c>
      <c r="GG1214" s="401" t="n">
        <v>211</v>
      </c>
      <c r="GH1214" s="401" t="n">
        <v>208</v>
      </c>
      <c r="GI1214" s="401" t="n">
        <v>193</v>
      </c>
      <c r="GJ1214" s="401" t="n">
        <v>143</v>
      </c>
      <c r="GK1214" s="401" t="n">
        <v>162</v>
      </c>
      <c r="GL1214" s="401" t="n">
        <v>101</v>
      </c>
      <c r="GM1214" s="401" t="n">
        <v>52</v>
      </c>
      <c r="GN1214" s="401" t="n">
        <v>90</v>
      </c>
      <c r="GO1214" s="401" t="n">
        <v>13</v>
      </c>
      <c r="GP1214" s="401" t="n">
        <v>205</v>
      </c>
      <c r="GQ1214" s="401" t="n">
        <v>197</v>
      </c>
      <c r="GR1214" s="401" t="n">
        <v>213</v>
      </c>
      <c r="GS1214" s="401" t="n">
        <v>64</v>
      </c>
      <c r="GT1214" s="401" t="n">
        <v>165</v>
      </c>
      <c r="GU1214" s="401" t="n">
        <v>1</v>
      </c>
      <c r="GV1214" s="401" t="n">
        <v>133</v>
      </c>
      <c r="GW1214" s="401" t="n">
        <v>26</v>
      </c>
      <c r="GX1214" s="401" t="n">
        <v>130</v>
      </c>
      <c r="GY1214" s="401" t="n">
        <v>93</v>
      </c>
      <c r="GZ1214" s="401" t="n">
        <v>150</v>
      </c>
      <c r="HA1214" s="401" t="n">
        <v>176</v>
      </c>
      <c r="HB1214" s="401" t="n">
        <v>46</v>
      </c>
      <c r="HC1214" s="401" t="n">
        <v>145</v>
      </c>
      <c r="HD1214" s="401" t="n">
        <v>139</v>
      </c>
      <c r="HE1214" s="401" t="n">
        <v>61</v>
      </c>
      <c r="HF1214" s="401" t="n">
        <v>151</v>
      </c>
      <c r="HG1214" s="401" t="n">
        <v>221</v>
      </c>
      <c r="HH1214" s="401" t="n">
        <v>118</v>
      </c>
      <c r="HI1214" s="401" t="n">
        <v>50</v>
      </c>
      <c r="HJ1214" s="401" t="n">
        <v>141</v>
      </c>
      <c r="HK1214" s="401" t="n">
        <v>173</v>
      </c>
      <c r="HL1214" s="401" t="n">
        <v>204</v>
      </c>
      <c r="HM1214" s="401" t="n">
        <v>54</v>
      </c>
      <c r="HN1214" s="401" t="n">
        <v>138</v>
      </c>
      <c r="HO1214" s="401" t="n">
        <v>169</v>
      </c>
      <c r="HP1214" s="401" t="n">
        <v>155</v>
      </c>
      <c r="HQ1214" s="401" t="n">
        <v>233</v>
      </c>
      <c r="HR1214" s="401" t="n">
        <v>104</v>
      </c>
      <c r="HS1214" s="401" t="n">
        <v>149</v>
      </c>
      <c r="HT1214" s="401" t="n">
        <v>227</v>
      </c>
      <c r="HU1214" s="401" t="n">
        <v>58</v>
      </c>
      <c r="HV1214" s="401" t="n">
        <v>71</v>
      </c>
      <c r="HW1214" s="401" t="n">
        <v>194</v>
      </c>
      <c r="HX1214" s="401" t="n">
        <v>243</v>
      </c>
      <c r="HY1214" s="401" t="n">
        <v>85</v>
      </c>
      <c r="HZ1214" s="401" t="n">
        <v>42</v>
      </c>
      <c r="IA1214" s="401" t="n">
        <v>179</v>
      </c>
      <c r="IB1214" s="401" t="n">
        <v>95</v>
      </c>
      <c r="IC1214" s="401" t="n">
        <v>79</v>
      </c>
      <c r="ID1214" s="401" t="n">
        <v>27</v>
      </c>
      <c r="IE1214" s="401" t="n">
        <v>11</v>
      </c>
      <c r="IF1214" s="401" t="n">
        <v>142</v>
      </c>
      <c r="IG1214" s="401" t="n">
        <v>109</v>
      </c>
      <c r="IH1214" s="401" t="n">
        <v>65</v>
      </c>
      <c r="II1214" s="401" t="n">
        <v>172</v>
      </c>
      <c r="IJ1214" s="401" t="n">
        <v>116</v>
      </c>
      <c r="IK1214" s="401" t="n">
        <v>29</v>
      </c>
      <c r="IL1214" s="401" t="n">
        <v>184</v>
      </c>
      <c r="IM1214" s="401" t="n">
        <v>88</v>
      </c>
      <c r="IN1214" s="401" t="n">
        <v>202</v>
      </c>
      <c r="IO1214" s="401" t="n">
        <v>91</v>
      </c>
      <c r="IP1214" s="401" t="n">
        <v>22</v>
      </c>
    </row>
    <row r="1215" customFormat="false" ht="12.75" hidden="false" customHeight="false" outlineLevel="0" collapsed="false">
      <c r="E1215" s="444" t="s">
        <v>227</v>
      </c>
      <c r="F1215" s="401" t="n">
        <v>197</v>
      </c>
      <c r="G1215" s="401" t="n">
        <v>234</v>
      </c>
      <c r="H1215" s="401" t="n">
        <v>79</v>
      </c>
      <c r="I1215" s="401" t="n">
        <v>225</v>
      </c>
      <c r="J1215" s="401" t="n">
        <v>166</v>
      </c>
      <c r="K1215" s="401" t="n">
        <v>133</v>
      </c>
      <c r="L1215" s="401" t="n">
        <v>90</v>
      </c>
      <c r="M1215" s="401" t="n">
        <v>154</v>
      </c>
      <c r="N1215" s="401" t="n">
        <v>216</v>
      </c>
      <c r="O1215" s="401" t="n">
        <v>141</v>
      </c>
      <c r="P1215" s="401" t="n">
        <v>29</v>
      </c>
      <c r="Q1215" s="401" t="n">
        <v>201</v>
      </c>
      <c r="R1215" s="401" t="n">
        <v>21</v>
      </c>
      <c r="S1215" s="401" t="n">
        <v>88</v>
      </c>
      <c r="T1215" s="401" t="n">
        <v>231</v>
      </c>
      <c r="U1215" s="401" t="n">
        <v>165</v>
      </c>
      <c r="V1215" s="401" t="n">
        <v>140</v>
      </c>
      <c r="W1215" s="401" t="n">
        <v>171</v>
      </c>
      <c r="X1215" s="401" t="n">
        <v>16</v>
      </c>
      <c r="Y1215" s="401" t="n">
        <v>198</v>
      </c>
      <c r="Z1215" s="401" t="n">
        <v>179</v>
      </c>
      <c r="AA1215" s="401" t="n">
        <v>245</v>
      </c>
      <c r="AB1215" s="401" t="n">
        <v>41</v>
      </c>
      <c r="AC1215" s="401" t="n">
        <v>46</v>
      </c>
      <c r="AD1215" s="401" t="n">
        <v>78</v>
      </c>
      <c r="AE1215" s="401" t="n">
        <v>163</v>
      </c>
      <c r="AF1215" s="401" t="n">
        <v>104</v>
      </c>
      <c r="AG1215" s="401" t="n">
        <v>209</v>
      </c>
      <c r="AH1215" s="401" t="n">
        <v>160</v>
      </c>
      <c r="AI1215" s="401" t="n">
        <v>27</v>
      </c>
      <c r="AJ1215" s="401" t="n">
        <v>142</v>
      </c>
      <c r="AK1215" s="401" t="n">
        <v>15</v>
      </c>
      <c r="AL1215" s="401" t="n">
        <v>211</v>
      </c>
      <c r="AM1215" s="401" t="n">
        <v>10</v>
      </c>
      <c r="AN1215" s="401" t="n">
        <v>64</v>
      </c>
      <c r="AO1215" s="401" t="n">
        <v>117</v>
      </c>
      <c r="AP1215" s="401" t="n">
        <v>195</v>
      </c>
      <c r="AQ1215" s="401" t="n">
        <v>50</v>
      </c>
      <c r="AR1215" s="401" t="n">
        <v>122</v>
      </c>
      <c r="AS1215" s="401" t="n">
        <v>57</v>
      </c>
      <c r="AT1215" s="401" t="n">
        <v>189</v>
      </c>
      <c r="AU1215" s="401" t="n">
        <v>14</v>
      </c>
      <c r="AV1215" s="401" t="n">
        <v>134</v>
      </c>
      <c r="AW1215" s="401" t="n">
        <v>192</v>
      </c>
      <c r="AX1215" s="401" t="n">
        <v>23</v>
      </c>
      <c r="AY1215" s="401" t="n">
        <v>180</v>
      </c>
      <c r="AZ1215" s="401" t="n">
        <v>135</v>
      </c>
      <c r="BA1215" s="401" t="n">
        <v>182</v>
      </c>
      <c r="BB1215" s="401" t="n">
        <v>238</v>
      </c>
      <c r="BC1215" s="401" t="n">
        <v>83</v>
      </c>
      <c r="BD1215" s="401" t="n">
        <v>45</v>
      </c>
      <c r="BE1215" s="401" t="n">
        <v>158</v>
      </c>
      <c r="BF1215" s="401" t="n">
        <v>67</v>
      </c>
      <c r="BG1215" s="401" t="n">
        <v>145</v>
      </c>
      <c r="BH1215" s="401" t="n">
        <v>99</v>
      </c>
      <c r="BI1215" s="401" t="n">
        <v>22</v>
      </c>
      <c r="BJ1215" s="401" t="n">
        <v>129</v>
      </c>
      <c r="BK1215" s="401" t="n">
        <v>194</v>
      </c>
      <c r="BL1215" s="401" t="n">
        <v>207</v>
      </c>
      <c r="BM1215" s="401" t="n">
        <v>8</v>
      </c>
      <c r="BN1215" s="401" t="n">
        <v>204</v>
      </c>
      <c r="BO1215" s="401" t="n">
        <v>59</v>
      </c>
      <c r="BP1215" s="401" t="n">
        <v>144</v>
      </c>
      <c r="BQ1215" s="401" t="n">
        <v>157</v>
      </c>
      <c r="BR1215" s="401" t="n">
        <v>31</v>
      </c>
      <c r="BS1215" s="401" t="n">
        <v>125</v>
      </c>
      <c r="BT1215" s="401" t="n">
        <v>56</v>
      </c>
      <c r="BU1215" s="401" t="n">
        <v>139</v>
      </c>
      <c r="BV1215" s="401" t="n">
        <v>75</v>
      </c>
      <c r="BW1215" s="401" t="n">
        <v>244</v>
      </c>
      <c r="BX1215" s="401" t="n">
        <v>38</v>
      </c>
      <c r="BY1215" s="401" t="n">
        <v>63</v>
      </c>
      <c r="BZ1215" s="401" t="n">
        <v>101</v>
      </c>
      <c r="CA1215" s="401" t="n">
        <v>115</v>
      </c>
      <c r="CB1215" s="401" t="n">
        <v>109</v>
      </c>
      <c r="CC1215" s="401" t="n">
        <v>113</v>
      </c>
      <c r="CD1215" s="401" t="n">
        <v>80</v>
      </c>
      <c r="CE1215" s="401" t="n">
        <v>217</v>
      </c>
      <c r="CF1215" s="401" t="n">
        <v>132</v>
      </c>
      <c r="CG1215" s="401" t="n">
        <v>168</v>
      </c>
      <c r="CH1215" s="401" t="n">
        <v>185</v>
      </c>
      <c r="CI1215" s="401" t="n">
        <v>173</v>
      </c>
      <c r="CJ1215" s="401" t="n">
        <v>159</v>
      </c>
      <c r="CK1215" s="401" t="n">
        <v>70</v>
      </c>
      <c r="CL1215" s="401" t="n">
        <v>51</v>
      </c>
      <c r="CM1215" s="401" t="n">
        <v>239</v>
      </c>
      <c r="CN1215" s="401" t="n">
        <v>89</v>
      </c>
      <c r="CO1215" s="401" t="n">
        <v>212</v>
      </c>
      <c r="CP1215" s="401" t="n">
        <v>162</v>
      </c>
      <c r="CQ1215" s="401" t="n">
        <v>96</v>
      </c>
      <c r="CR1215" s="401" t="n">
        <v>150</v>
      </c>
      <c r="CS1215" s="401" t="n">
        <v>34</v>
      </c>
      <c r="CT1215" s="401" t="n">
        <v>106</v>
      </c>
      <c r="CU1215" s="401" t="n">
        <v>77</v>
      </c>
      <c r="CV1215" s="401" t="n">
        <v>48</v>
      </c>
      <c r="CW1215" s="401" t="n">
        <v>199</v>
      </c>
      <c r="CX1215" s="401" t="n">
        <v>86</v>
      </c>
      <c r="CY1215" s="401" t="n">
        <v>149</v>
      </c>
      <c r="CZ1215" s="401" t="n">
        <v>32</v>
      </c>
      <c r="DA1215" s="401" t="n">
        <v>226</v>
      </c>
      <c r="DB1215" s="401" t="n">
        <v>53</v>
      </c>
      <c r="DC1215" s="401" t="n">
        <v>33</v>
      </c>
      <c r="DD1215" s="401" t="n">
        <v>156</v>
      </c>
      <c r="DE1215" s="401" t="n">
        <v>26</v>
      </c>
      <c r="DF1215" s="401" t="n">
        <v>13</v>
      </c>
      <c r="DG1215" s="401" t="n">
        <v>105</v>
      </c>
      <c r="DH1215" s="401" t="n">
        <v>203</v>
      </c>
      <c r="DI1215" s="401" t="n">
        <v>131</v>
      </c>
      <c r="DJ1215" s="401" t="n">
        <v>188</v>
      </c>
      <c r="DK1215" s="401" t="n">
        <v>12</v>
      </c>
      <c r="DL1215" s="401" t="n">
        <v>65</v>
      </c>
      <c r="DM1215" s="401" t="n">
        <v>100</v>
      </c>
      <c r="DN1215" s="401" t="n">
        <v>127</v>
      </c>
      <c r="DO1215" s="401" t="n">
        <v>3</v>
      </c>
      <c r="DP1215" s="401" t="n">
        <v>224</v>
      </c>
      <c r="DQ1215" s="401" t="n">
        <v>37</v>
      </c>
      <c r="DR1215" s="401" t="n">
        <v>103</v>
      </c>
      <c r="DS1215" s="401" t="n">
        <v>5</v>
      </c>
      <c r="DT1215" s="401" t="n">
        <v>221</v>
      </c>
      <c r="DU1215" s="401" t="n">
        <v>186</v>
      </c>
      <c r="DV1215" s="401" t="n">
        <v>114</v>
      </c>
      <c r="DW1215" s="401" t="n">
        <v>181</v>
      </c>
      <c r="DX1215" s="401" t="n">
        <v>82</v>
      </c>
      <c r="DY1215" s="401" t="n">
        <v>161</v>
      </c>
      <c r="DZ1215" s="401" t="n">
        <v>116</v>
      </c>
      <c r="EA1215" s="401" t="n">
        <v>233</v>
      </c>
      <c r="EB1215" s="401" t="n">
        <v>175</v>
      </c>
      <c r="EC1215" s="401" t="n">
        <v>177</v>
      </c>
      <c r="ED1215" s="401" t="n">
        <v>218</v>
      </c>
      <c r="EE1215" s="401" t="n">
        <v>187</v>
      </c>
      <c r="EF1215" s="401" t="n">
        <v>52</v>
      </c>
      <c r="EG1215" s="401" t="n">
        <v>58</v>
      </c>
      <c r="EH1215" s="401" t="n">
        <v>76</v>
      </c>
      <c r="EI1215" s="401" t="n">
        <v>123</v>
      </c>
      <c r="EJ1215" s="401" t="n">
        <v>91</v>
      </c>
      <c r="EK1215" s="401" t="n">
        <v>85</v>
      </c>
      <c r="EL1215" s="401" t="n">
        <v>24</v>
      </c>
      <c r="EM1215" s="401" t="n">
        <v>147</v>
      </c>
      <c r="EN1215" s="401" t="n">
        <v>95</v>
      </c>
      <c r="EO1215" s="401" t="n">
        <v>176</v>
      </c>
      <c r="EP1215" s="401" t="n">
        <v>119</v>
      </c>
      <c r="EQ1215" s="401" t="n">
        <v>213</v>
      </c>
      <c r="ER1215" s="401" t="n">
        <v>196</v>
      </c>
      <c r="ES1215" s="401" t="n">
        <v>146</v>
      </c>
      <c r="ET1215" s="401" t="n">
        <v>44</v>
      </c>
      <c r="EU1215" s="401" t="n">
        <v>215</v>
      </c>
      <c r="EV1215" s="401" t="n">
        <v>84</v>
      </c>
      <c r="EW1215" s="401" t="n">
        <v>152</v>
      </c>
      <c r="EX1215" s="401" t="n">
        <v>72</v>
      </c>
      <c r="EY1215" s="401" t="n">
        <v>164</v>
      </c>
      <c r="EZ1215" s="401" t="n">
        <v>220</v>
      </c>
      <c r="FA1215" s="401" t="n">
        <v>43</v>
      </c>
      <c r="FB1215" s="401" t="n">
        <v>97</v>
      </c>
      <c r="FC1215" s="401" t="n">
        <v>236</v>
      </c>
      <c r="FD1215" s="401" t="n">
        <v>54</v>
      </c>
      <c r="FE1215" s="401" t="n">
        <v>155</v>
      </c>
      <c r="FF1215" s="401" t="n">
        <v>94</v>
      </c>
      <c r="FG1215" s="401" t="n">
        <v>210</v>
      </c>
      <c r="FH1215" s="401" t="n">
        <v>62</v>
      </c>
      <c r="FI1215" s="401" t="n">
        <v>237</v>
      </c>
      <c r="FJ1215" s="401" t="n">
        <v>178</v>
      </c>
      <c r="FK1215" s="401" t="n">
        <v>229</v>
      </c>
      <c r="FL1215" s="401" t="n">
        <v>136</v>
      </c>
      <c r="FM1215" s="401" t="n">
        <v>6</v>
      </c>
      <c r="FN1215" s="401" t="n">
        <v>184</v>
      </c>
      <c r="FO1215" s="401" t="n">
        <v>87</v>
      </c>
      <c r="FP1215" s="401" t="n">
        <v>9</v>
      </c>
      <c r="FQ1215" s="401" t="n">
        <v>25</v>
      </c>
      <c r="FR1215" s="401" t="n">
        <v>71</v>
      </c>
      <c r="FS1215" s="401" t="n">
        <v>118</v>
      </c>
      <c r="FT1215" s="401" t="n">
        <v>60</v>
      </c>
      <c r="FU1215" s="401" t="n">
        <v>124</v>
      </c>
      <c r="FV1215" s="401" t="n">
        <v>19</v>
      </c>
      <c r="FW1215" s="401" t="n">
        <v>66</v>
      </c>
      <c r="FX1215" s="401" t="n">
        <v>242</v>
      </c>
      <c r="FY1215" s="401" t="n">
        <v>68</v>
      </c>
      <c r="FZ1215" s="401" t="n">
        <v>208</v>
      </c>
      <c r="GA1215" s="401" t="n">
        <v>200</v>
      </c>
      <c r="GB1215" s="401" t="n">
        <v>227</v>
      </c>
      <c r="GC1215" s="401" t="n">
        <v>167</v>
      </c>
      <c r="GD1215" s="401" t="n">
        <v>190</v>
      </c>
      <c r="GE1215" s="401" t="n">
        <v>153</v>
      </c>
      <c r="GF1215" s="401" t="n">
        <v>74</v>
      </c>
      <c r="GG1215" s="401" t="n">
        <v>7</v>
      </c>
      <c r="GH1215" s="401" t="n">
        <v>243</v>
      </c>
      <c r="GI1215" s="401" t="n">
        <v>219</v>
      </c>
      <c r="GJ1215" s="401" t="n">
        <v>174</v>
      </c>
      <c r="GK1215" s="401" t="n">
        <v>30</v>
      </c>
      <c r="GL1215" s="401" t="n">
        <v>143</v>
      </c>
      <c r="GM1215" s="401" t="n">
        <v>17</v>
      </c>
      <c r="GN1215" s="401" t="n">
        <v>128</v>
      </c>
      <c r="GO1215" s="401" t="n">
        <v>73</v>
      </c>
      <c r="GP1215" s="401" t="n">
        <v>112</v>
      </c>
      <c r="GQ1215" s="401" t="n">
        <v>1</v>
      </c>
      <c r="GR1215" s="401" t="n">
        <v>191</v>
      </c>
      <c r="GS1215" s="401" t="n">
        <v>240</v>
      </c>
      <c r="GT1215" s="401" t="n">
        <v>183</v>
      </c>
      <c r="GU1215" s="401" t="n">
        <v>214</v>
      </c>
      <c r="GV1215" s="401" t="n">
        <v>61</v>
      </c>
      <c r="GW1215" s="401" t="n">
        <v>202</v>
      </c>
      <c r="GX1215" s="401" t="n">
        <v>4</v>
      </c>
      <c r="GY1215" s="401" t="n">
        <v>36</v>
      </c>
      <c r="GZ1215" s="401" t="n">
        <v>151</v>
      </c>
      <c r="HA1215" s="401" t="n">
        <v>47</v>
      </c>
      <c r="HB1215" s="401" t="n">
        <v>98</v>
      </c>
      <c r="HC1215" s="401" t="n">
        <v>20</v>
      </c>
      <c r="HD1215" s="401" t="n">
        <v>120</v>
      </c>
      <c r="HE1215" s="401" t="n">
        <v>55</v>
      </c>
      <c r="HF1215" s="401" t="n">
        <v>223</v>
      </c>
      <c r="HG1215" s="401" t="n">
        <v>102</v>
      </c>
      <c r="HH1215" s="401" t="n">
        <v>137</v>
      </c>
      <c r="HI1215" s="401" t="n">
        <v>148</v>
      </c>
      <c r="HJ1215" s="401" t="n">
        <v>40</v>
      </c>
      <c r="HK1215" s="401" t="n">
        <v>81</v>
      </c>
      <c r="HL1215" s="401" t="n">
        <v>93</v>
      </c>
      <c r="HM1215" s="401" t="n">
        <v>2</v>
      </c>
      <c r="HN1215" s="401" t="n">
        <v>35</v>
      </c>
      <c r="HO1215" s="401" t="n">
        <v>222</v>
      </c>
      <c r="HP1215" s="401" t="n">
        <v>108</v>
      </c>
      <c r="HQ1215" s="401" t="n">
        <v>111</v>
      </c>
      <c r="HR1215" s="401" t="n">
        <v>92</v>
      </c>
      <c r="HS1215" s="401" t="n">
        <v>230</v>
      </c>
      <c r="HT1215" s="401" t="n">
        <v>121</v>
      </c>
      <c r="HU1215" s="401" t="n">
        <v>172</v>
      </c>
      <c r="HV1215" s="401" t="n">
        <v>126</v>
      </c>
      <c r="HW1215" s="401" t="n">
        <v>49</v>
      </c>
      <c r="HX1215" s="401" t="n">
        <v>39</v>
      </c>
      <c r="HY1215" s="401" t="n">
        <v>110</v>
      </c>
      <c r="HZ1215" s="401" t="n">
        <v>228</v>
      </c>
      <c r="IA1215" s="401" t="n">
        <v>138</v>
      </c>
      <c r="IB1215" s="401" t="n">
        <v>169</v>
      </c>
      <c r="IC1215" s="401" t="n">
        <v>11</v>
      </c>
      <c r="ID1215" s="401" t="n">
        <v>232</v>
      </c>
      <c r="IE1215" s="401" t="n">
        <v>107</v>
      </c>
      <c r="IF1215" s="401" t="n">
        <v>241</v>
      </c>
      <c r="IG1215" s="401" t="n">
        <v>18</v>
      </c>
      <c r="IH1215" s="401" t="n">
        <v>235</v>
      </c>
      <c r="II1215" s="401" t="n">
        <v>130</v>
      </c>
      <c r="IJ1215" s="401" t="n">
        <v>170</v>
      </c>
      <c r="IK1215" s="401" t="n">
        <v>206</v>
      </c>
      <c r="IL1215" s="401" t="n">
        <v>205</v>
      </c>
      <c r="IM1215" s="401" t="n">
        <v>28</v>
      </c>
      <c r="IN1215" s="401" t="n">
        <v>42</v>
      </c>
      <c r="IO1215" s="401" t="n">
        <v>193</v>
      </c>
      <c r="IP1215" s="401" t="n">
        <v>69</v>
      </c>
    </row>
    <row r="1217" customFormat="false" ht="12.75" hidden="false" customHeight="false" outlineLevel="0" collapsed="false">
      <c r="D1217" s="204" t="n">
        <v>246</v>
      </c>
      <c r="E1217" s="204" t="s">
        <v>250</v>
      </c>
    </row>
    <row r="1218" customFormat="false" ht="12.75" hidden="false" customHeight="false" outlineLevel="0" collapsed="false">
      <c r="E1218" s="444" t="s">
        <v>198</v>
      </c>
      <c r="F1218" s="401" t="n">
        <v>1</v>
      </c>
      <c r="G1218" s="401" t="n">
        <v>2</v>
      </c>
      <c r="H1218" s="401" t="n">
        <v>3</v>
      </c>
      <c r="I1218" s="401" t="n">
        <v>4</v>
      </c>
      <c r="J1218" s="401" t="n">
        <v>5</v>
      </c>
      <c r="K1218" s="401" t="n">
        <v>6</v>
      </c>
      <c r="L1218" s="401" t="n">
        <v>7</v>
      </c>
      <c r="M1218" s="401" t="n">
        <v>8</v>
      </c>
      <c r="N1218" s="401" t="n">
        <v>9</v>
      </c>
      <c r="O1218" s="401" t="n">
        <v>10</v>
      </c>
      <c r="P1218" s="401" t="n">
        <v>11</v>
      </c>
      <c r="Q1218" s="401" t="n">
        <v>12</v>
      </c>
      <c r="R1218" s="401" t="n">
        <v>13</v>
      </c>
      <c r="S1218" s="401" t="n">
        <v>14</v>
      </c>
      <c r="T1218" s="401" t="n">
        <v>15</v>
      </c>
      <c r="U1218" s="401" t="n">
        <v>16</v>
      </c>
      <c r="V1218" s="401" t="n">
        <v>17</v>
      </c>
      <c r="W1218" s="401" t="n">
        <v>18</v>
      </c>
      <c r="X1218" s="401" t="n">
        <v>19</v>
      </c>
      <c r="Y1218" s="401" t="n">
        <v>20</v>
      </c>
      <c r="Z1218" s="401" t="n">
        <v>21</v>
      </c>
      <c r="AA1218" s="401" t="n">
        <v>22</v>
      </c>
      <c r="AB1218" s="401" t="n">
        <v>23</v>
      </c>
      <c r="AC1218" s="401" t="n">
        <v>24</v>
      </c>
      <c r="AD1218" s="401" t="n">
        <v>25</v>
      </c>
      <c r="AE1218" s="401" t="n">
        <v>26</v>
      </c>
      <c r="AF1218" s="401" t="n">
        <v>27</v>
      </c>
      <c r="AG1218" s="401" t="n">
        <v>28</v>
      </c>
      <c r="AH1218" s="401" t="n">
        <v>29</v>
      </c>
      <c r="AI1218" s="401" t="n">
        <v>30</v>
      </c>
      <c r="AJ1218" s="401" t="n">
        <v>31</v>
      </c>
      <c r="AK1218" s="401" t="n">
        <v>32</v>
      </c>
      <c r="AL1218" s="401" t="n">
        <v>33</v>
      </c>
      <c r="AM1218" s="401" t="n">
        <v>34</v>
      </c>
      <c r="AN1218" s="401" t="n">
        <v>35</v>
      </c>
      <c r="AO1218" s="401" t="n">
        <v>36</v>
      </c>
      <c r="AP1218" s="401" t="n">
        <v>37</v>
      </c>
      <c r="AQ1218" s="401" t="n">
        <v>38</v>
      </c>
      <c r="AR1218" s="401" t="n">
        <v>39</v>
      </c>
      <c r="AS1218" s="401" t="n">
        <v>40</v>
      </c>
      <c r="AT1218" s="401" t="n">
        <v>41</v>
      </c>
      <c r="AU1218" s="401" t="n">
        <v>42</v>
      </c>
      <c r="AV1218" s="401" t="n">
        <v>43</v>
      </c>
      <c r="AW1218" s="401" t="n">
        <v>44</v>
      </c>
      <c r="AX1218" s="401" t="n">
        <v>45</v>
      </c>
      <c r="AY1218" s="401" t="n">
        <v>46</v>
      </c>
      <c r="AZ1218" s="401" t="n">
        <v>47</v>
      </c>
      <c r="BA1218" s="401" t="n">
        <v>48</v>
      </c>
      <c r="BB1218" s="401" t="n">
        <v>49</v>
      </c>
      <c r="BC1218" s="401" t="n">
        <v>50</v>
      </c>
      <c r="BD1218" s="401" t="n">
        <v>51</v>
      </c>
      <c r="BE1218" s="401" t="n">
        <v>52</v>
      </c>
      <c r="BF1218" s="401" t="n">
        <v>53</v>
      </c>
      <c r="BG1218" s="401" t="n">
        <v>54</v>
      </c>
      <c r="BH1218" s="401" t="n">
        <v>55</v>
      </c>
      <c r="BI1218" s="401" t="n">
        <v>56</v>
      </c>
      <c r="BJ1218" s="401" t="n">
        <v>57</v>
      </c>
      <c r="BK1218" s="401" t="n">
        <v>58</v>
      </c>
      <c r="BL1218" s="401" t="n">
        <v>59</v>
      </c>
      <c r="BM1218" s="401" t="n">
        <v>60</v>
      </c>
      <c r="BN1218" s="401" t="n">
        <v>61</v>
      </c>
      <c r="BO1218" s="401" t="n">
        <v>62</v>
      </c>
      <c r="BP1218" s="401" t="n">
        <v>63</v>
      </c>
      <c r="BQ1218" s="401" t="n">
        <v>64</v>
      </c>
      <c r="BR1218" s="401" t="n">
        <v>65</v>
      </c>
      <c r="BS1218" s="401" t="n">
        <v>66</v>
      </c>
      <c r="BT1218" s="401" t="n">
        <v>67</v>
      </c>
      <c r="BU1218" s="401" t="n">
        <v>68</v>
      </c>
      <c r="BV1218" s="401" t="n">
        <v>69</v>
      </c>
      <c r="BW1218" s="401" t="n">
        <v>70</v>
      </c>
      <c r="BX1218" s="401" t="n">
        <v>71</v>
      </c>
      <c r="BY1218" s="401" t="n">
        <v>72</v>
      </c>
      <c r="BZ1218" s="401" t="n">
        <v>73</v>
      </c>
      <c r="CA1218" s="401" t="n">
        <v>74</v>
      </c>
      <c r="CB1218" s="401" t="n">
        <v>75</v>
      </c>
      <c r="CC1218" s="401" t="n">
        <v>76</v>
      </c>
      <c r="CD1218" s="401" t="n">
        <v>77</v>
      </c>
      <c r="CE1218" s="401" t="n">
        <v>78</v>
      </c>
      <c r="CF1218" s="401" t="n">
        <v>79</v>
      </c>
      <c r="CG1218" s="401" t="n">
        <v>80</v>
      </c>
      <c r="CH1218" s="401" t="n">
        <v>81</v>
      </c>
      <c r="CI1218" s="401" t="n">
        <v>82</v>
      </c>
      <c r="CJ1218" s="401" t="n">
        <v>83</v>
      </c>
      <c r="CK1218" s="401" t="n">
        <v>84</v>
      </c>
      <c r="CL1218" s="401" t="n">
        <v>85</v>
      </c>
      <c r="CM1218" s="401" t="n">
        <v>86</v>
      </c>
      <c r="CN1218" s="401" t="n">
        <v>87</v>
      </c>
      <c r="CO1218" s="401" t="n">
        <v>88</v>
      </c>
      <c r="CP1218" s="401" t="n">
        <v>89</v>
      </c>
      <c r="CQ1218" s="401" t="n">
        <v>90</v>
      </c>
      <c r="CR1218" s="401" t="n">
        <v>91</v>
      </c>
      <c r="CS1218" s="401" t="n">
        <v>92</v>
      </c>
      <c r="CT1218" s="401" t="n">
        <v>93</v>
      </c>
      <c r="CU1218" s="401" t="n">
        <v>94</v>
      </c>
      <c r="CV1218" s="401" t="n">
        <v>95</v>
      </c>
      <c r="CW1218" s="401" t="n">
        <v>96</v>
      </c>
      <c r="CX1218" s="401" t="n">
        <v>97</v>
      </c>
      <c r="CY1218" s="401" t="n">
        <v>98</v>
      </c>
      <c r="CZ1218" s="401" t="n">
        <v>99</v>
      </c>
      <c r="DA1218" s="401" t="n">
        <v>100</v>
      </c>
      <c r="DB1218" s="401" t="n">
        <v>101</v>
      </c>
      <c r="DC1218" s="401" t="n">
        <v>102</v>
      </c>
      <c r="DD1218" s="401" t="n">
        <v>103</v>
      </c>
      <c r="DE1218" s="401" t="n">
        <v>104</v>
      </c>
      <c r="DF1218" s="401" t="n">
        <v>105</v>
      </c>
      <c r="DG1218" s="401" t="n">
        <v>106</v>
      </c>
      <c r="DH1218" s="401" t="n">
        <v>107</v>
      </c>
      <c r="DI1218" s="401" t="n">
        <v>108</v>
      </c>
      <c r="DJ1218" s="401" t="n">
        <v>109</v>
      </c>
      <c r="DK1218" s="401" t="n">
        <v>110</v>
      </c>
      <c r="DL1218" s="401" t="n">
        <v>111</v>
      </c>
      <c r="DM1218" s="401" t="n">
        <v>112</v>
      </c>
      <c r="DN1218" s="401" t="n">
        <v>113</v>
      </c>
      <c r="DO1218" s="401" t="n">
        <v>114</v>
      </c>
      <c r="DP1218" s="401" t="n">
        <v>115</v>
      </c>
      <c r="DQ1218" s="401" t="n">
        <v>116</v>
      </c>
      <c r="DR1218" s="401" t="n">
        <v>117</v>
      </c>
      <c r="DS1218" s="401" t="n">
        <v>118</v>
      </c>
      <c r="DT1218" s="401" t="n">
        <v>119</v>
      </c>
      <c r="DU1218" s="401" t="n">
        <v>120</v>
      </c>
      <c r="DV1218" s="401" t="n">
        <v>121</v>
      </c>
      <c r="DW1218" s="401" t="n">
        <v>122</v>
      </c>
      <c r="DX1218" s="401" t="n">
        <v>123</v>
      </c>
      <c r="DY1218" s="401" t="n">
        <v>124</v>
      </c>
      <c r="DZ1218" s="401" t="n">
        <v>125</v>
      </c>
      <c r="EA1218" s="401" t="n">
        <v>126</v>
      </c>
      <c r="EB1218" s="401" t="n">
        <v>127</v>
      </c>
      <c r="EC1218" s="401" t="n">
        <v>128</v>
      </c>
      <c r="ED1218" s="401" t="n">
        <v>129</v>
      </c>
      <c r="EE1218" s="401" t="n">
        <v>130</v>
      </c>
      <c r="EF1218" s="401" t="n">
        <v>131</v>
      </c>
      <c r="EG1218" s="401" t="n">
        <v>132</v>
      </c>
      <c r="EH1218" s="401" t="n">
        <v>133</v>
      </c>
      <c r="EI1218" s="401" t="n">
        <v>134</v>
      </c>
      <c r="EJ1218" s="401" t="n">
        <v>135</v>
      </c>
      <c r="EK1218" s="401" t="n">
        <v>136</v>
      </c>
      <c r="EL1218" s="401" t="n">
        <v>137</v>
      </c>
      <c r="EM1218" s="401" t="n">
        <v>138</v>
      </c>
      <c r="EN1218" s="401" t="n">
        <v>139</v>
      </c>
      <c r="EO1218" s="401" t="n">
        <v>140</v>
      </c>
      <c r="EP1218" s="401" t="n">
        <v>141</v>
      </c>
      <c r="EQ1218" s="401" t="n">
        <v>142</v>
      </c>
      <c r="ER1218" s="401" t="n">
        <v>143</v>
      </c>
      <c r="ES1218" s="401" t="n">
        <v>144</v>
      </c>
      <c r="ET1218" s="401" t="n">
        <v>145</v>
      </c>
      <c r="EU1218" s="401" t="n">
        <v>146</v>
      </c>
      <c r="EV1218" s="401" t="n">
        <v>147</v>
      </c>
      <c r="EW1218" s="401" t="n">
        <v>148</v>
      </c>
      <c r="EX1218" s="401" t="n">
        <v>149</v>
      </c>
      <c r="EY1218" s="401" t="n">
        <v>150</v>
      </c>
      <c r="EZ1218" s="401" t="n">
        <v>151</v>
      </c>
      <c r="FA1218" s="401" t="n">
        <v>152</v>
      </c>
      <c r="FB1218" s="401" t="n">
        <v>153</v>
      </c>
      <c r="FC1218" s="401" t="n">
        <v>154</v>
      </c>
      <c r="FD1218" s="401" t="n">
        <v>155</v>
      </c>
      <c r="FE1218" s="401" t="n">
        <v>156</v>
      </c>
      <c r="FF1218" s="401" t="n">
        <v>157</v>
      </c>
      <c r="FG1218" s="401" t="n">
        <v>158</v>
      </c>
      <c r="FH1218" s="401" t="n">
        <v>159</v>
      </c>
      <c r="FI1218" s="401" t="n">
        <v>160</v>
      </c>
      <c r="FJ1218" s="401" t="n">
        <v>161</v>
      </c>
      <c r="FK1218" s="401" t="n">
        <v>162</v>
      </c>
      <c r="FL1218" s="401" t="n">
        <v>163</v>
      </c>
      <c r="FM1218" s="401" t="n">
        <v>164</v>
      </c>
      <c r="FN1218" s="401" t="n">
        <v>165</v>
      </c>
      <c r="FO1218" s="401" t="n">
        <v>166</v>
      </c>
      <c r="FP1218" s="401" t="n">
        <v>167</v>
      </c>
      <c r="FQ1218" s="401" t="n">
        <v>168</v>
      </c>
      <c r="FR1218" s="401" t="n">
        <v>169</v>
      </c>
      <c r="FS1218" s="401" t="n">
        <v>170</v>
      </c>
      <c r="FT1218" s="401" t="n">
        <v>171</v>
      </c>
      <c r="FU1218" s="401" t="n">
        <v>172</v>
      </c>
      <c r="FV1218" s="401" t="n">
        <v>173</v>
      </c>
      <c r="FW1218" s="401" t="n">
        <v>174</v>
      </c>
      <c r="FX1218" s="401" t="n">
        <v>175</v>
      </c>
      <c r="FY1218" s="401" t="n">
        <v>176</v>
      </c>
      <c r="FZ1218" s="401" t="n">
        <v>177</v>
      </c>
      <c r="GA1218" s="401" t="n">
        <v>178</v>
      </c>
      <c r="GB1218" s="401" t="n">
        <v>179</v>
      </c>
      <c r="GC1218" s="401" t="n">
        <v>180</v>
      </c>
      <c r="GD1218" s="401" t="n">
        <v>181</v>
      </c>
      <c r="GE1218" s="401" t="n">
        <v>182</v>
      </c>
      <c r="GF1218" s="401" t="n">
        <v>183</v>
      </c>
      <c r="GG1218" s="401" t="n">
        <v>184</v>
      </c>
      <c r="GH1218" s="401" t="n">
        <v>185</v>
      </c>
      <c r="GI1218" s="401" t="n">
        <v>186</v>
      </c>
      <c r="GJ1218" s="401" t="n">
        <v>187</v>
      </c>
      <c r="GK1218" s="401" t="n">
        <v>188</v>
      </c>
      <c r="GL1218" s="401" t="n">
        <v>189</v>
      </c>
      <c r="GM1218" s="401" t="n">
        <v>190</v>
      </c>
      <c r="GN1218" s="401" t="n">
        <v>191</v>
      </c>
      <c r="GO1218" s="401" t="n">
        <v>192</v>
      </c>
      <c r="GP1218" s="401" t="n">
        <v>193</v>
      </c>
      <c r="GQ1218" s="401" t="n">
        <v>194</v>
      </c>
      <c r="GR1218" s="401" t="n">
        <v>195</v>
      </c>
      <c r="GS1218" s="401" t="n">
        <v>196</v>
      </c>
      <c r="GT1218" s="401" t="n">
        <v>197</v>
      </c>
      <c r="GU1218" s="401" t="n">
        <v>198</v>
      </c>
      <c r="GV1218" s="401" t="n">
        <v>199</v>
      </c>
      <c r="GW1218" s="401" t="n">
        <v>200</v>
      </c>
      <c r="GX1218" s="401" t="n">
        <v>201</v>
      </c>
      <c r="GY1218" s="401" t="n">
        <v>202</v>
      </c>
      <c r="GZ1218" s="401" t="n">
        <v>203</v>
      </c>
      <c r="HA1218" s="401" t="n">
        <v>204</v>
      </c>
      <c r="HB1218" s="401" t="n">
        <v>205</v>
      </c>
      <c r="HC1218" s="401" t="n">
        <v>206</v>
      </c>
      <c r="HD1218" s="401" t="n">
        <v>207</v>
      </c>
      <c r="HE1218" s="401" t="n">
        <v>208</v>
      </c>
      <c r="HF1218" s="401" t="n">
        <v>209</v>
      </c>
      <c r="HG1218" s="401" t="n">
        <v>210</v>
      </c>
      <c r="HH1218" s="401" t="n">
        <v>211</v>
      </c>
      <c r="HI1218" s="401" t="n">
        <v>212</v>
      </c>
      <c r="HJ1218" s="401" t="n">
        <v>213</v>
      </c>
      <c r="HK1218" s="401" t="n">
        <v>214</v>
      </c>
      <c r="HL1218" s="401" t="n">
        <v>215</v>
      </c>
      <c r="HM1218" s="401" t="n">
        <v>216</v>
      </c>
      <c r="HN1218" s="401" t="n">
        <v>217</v>
      </c>
      <c r="HO1218" s="401" t="n">
        <v>218</v>
      </c>
      <c r="HP1218" s="401" t="n">
        <v>219</v>
      </c>
      <c r="HQ1218" s="401" t="n">
        <v>220</v>
      </c>
      <c r="HR1218" s="401" t="n">
        <v>221</v>
      </c>
      <c r="HS1218" s="401" t="n">
        <v>222</v>
      </c>
      <c r="HT1218" s="401" t="n">
        <v>223</v>
      </c>
      <c r="HU1218" s="401" t="n">
        <v>224</v>
      </c>
      <c r="HV1218" s="401" t="n">
        <v>225</v>
      </c>
      <c r="HW1218" s="401" t="n">
        <v>226</v>
      </c>
      <c r="HX1218" s="401" t="n">
        <v>227</v>
      </c>
      <c r="HY1218" s="401" t="n">
        <v>228</v>
      </c>
      <c r="HZ1218" s="401" t="n">
        <v>229</v>
      </c>
      <c r="IA1218" s="401" t="n">
        <v>230</v>
      </c>
      <c r="IB1218" s="401" t="n">
        <v>231</v>
      </c>
      <c r="IC1218" s="401" t="n">
        <v>232</v>
      </c>
      <c r="ID1218" s="401" t="n">
        <v>233</v>
      </c>
      <c r="IE1218" s="401" t="n">
        <v>234</v>
      </c>
      <c r="IG1218" s="401" t="n">
        <v>235</v>
      </c>
      <c r="IH1218" s="401" t="n">
        <v>236</v>
      </c>
      <c r="II1218" s="401" t="n">
        <v>237</v>
      </c>
      <c r="IJ1218" s="401" t="n">
        <v>238</v>
      </c>
      <c r="IL1218" s="401" t="n">
        <v>239</v>
      </c>
      <c r="IM1218" s="401" t="n">
        <v>240</v>
      </c>
      <c r="IN1218" s="401" t="n">
        <v>241</v>
      </c>
      <c r="IO1218" s="401" t="n">
        <v>242</v>
      </c>
      <c r="IQ1218" s="401" t="n">
        <v>243</v>
      </c>
      <c r="IR1218" s="401" t="n">
        <v>244</v>
      </c>
      <c r="IS1218" s="401" t="n">
        <v>245</v>
      </c>
      <c r="IT1218" s="401" t="n">
        <v>246</v>
      </c>
    </row>
    <row r="1219" customFormat="false" ht="12.75" hidden="false" customHeight="false" outlineLevel="0" collapsed="false">
      <c r="E1219" s="444" t="s">
        <v>225</v>
      </c>
      <c r="F1219" s="401" t="n">
        <v>214</v>
      </c>
      <c r="G1219" s="401" t="n">
        <v>58</v>
      </c>
      <c r="H1219" s="401" t="n">
        <v>104</v>
      </c>
      <c r="I1219" s="401" t="n">
        <v>231</v>
      </c>
      <c r="J1219" s="401" t="n">
        <v>94</v>
      </c>
      <c r="K1219" s="401" t="n">
        <v>30</v>
      </c>
      <c r="L1219" s="401" t="n">
        <v>243</v>
      </c>
      <c r="M1219" s="401" t="n">
        <v>195</v>
      </c>
      <c r="N1219" s="401" t="n">
        <v>180</v>
      </c>
      <c r="O1219" s="401" t="n">
        <v>203</v>
      </c>
      <c r="P1219" s="401" t="n">
        <v>57</v>
      </c>
      <c r="Q1219" s="401" t="n">
        <v>113</v>
      </c>
      <c r="R1219" s="401" t="n">
        <v>41</v>
      </c>
      <c r="S1219" s="401" t="n">
        <v>155</v>
      </c>
      <c r="T1219" s="401" t="n">
        <v>73</v>
      </c>
      <c r="U1219" s="401" t="n">
        <v>215</v>
      </c>
      <c r="V1219" s="401" t="n">
        <v>83</v>
      </c>
      <c r="W1219" s="401" t="n">
        <v>189</v>
      </c>
      <c r="X1219" s="401" t="n">
        <v>163</v>
      </c>
      <c r="Y1219" s="401" t="n">
        <v>78</v>
      </c>
      <c r="Z1219" s="401" t="n">
        <v>172</v>
      </c>
      <c r="AA1219" s="401" t="n">
        <v>220</v>
      </c>
      <c r="AB1219" s="401" t="n">
        <v>72</v>
      </c>
      <c r="AC1219" s="401" t="n">
        <v>236</v>
      </c>
      <c r="AD1219" s="401" t="n">
        <v>106</v>
      </c>
      <c r="AE1219" s="401" t="n">
        <v>32</v>
      </c>
      <c r="AF1219" s="401" t="n">
        <v>85</v>
      </c>
      <c r="AG1219" s="401" t="n">
        <v>24</v>
      </c>
      <c r="AH1219" s="401" t="n">
        <v>188</v>
      </c>
      <c r="AI1219" s="401" t="n">
        <v>219</v>
      </c>
      <c r="AJ1219" s="401" t="n">
        <v>245</v>
      </c>
      <c r="AK1219" s="401" t="n">
        <v>123</v>
      </c>
      <c r="AL1219" s="401" t="n">
        <v>80</v>
      </c>
      <c r="AM1219" s="401" t="n">
        <v>232</v>
      </c>
      <c r="AN1219" s="401" t="n">
        <v>49</v>
      </c>
      <c r="AO1219" s="401" t="n">
        <v>199</v>
      </c>
      <c r="AP1219" s="401" t="n">
        <v>136</v>
      </c>
      <c r="AQ1219" s="401" t="n">
        <v>244</v>
      </c>
      <c r="AR1219" s="401" t="n">
        <v>223</v>
      </c>
      <c r="AS1219" s="401" t="n">
        <v>111</v>
      </c>
      <c r="AT1219" s="401" t="n">
        <v>129</v>
      </c>
      <c r="AU1219" s="401" t="n">
        <v>165</v>
      </c>
      <c r="AV1219" s="401" t="n">
        <v>202</v>
      </c>
      <c r="AW1219" s="401" t="n">
        <v>65</v>
      </c>
      <c r="AX1219" s="401" t="n">
        <v>26</v>
      </c>
      <c r="AY1219" s="401" t="n">
        <v>153</v>
      </c>
      <c r="AZ1219" s="401" t="n">
        <v>141</v>
      </c>
      <c r="BA1219" s="401" t="n">
        <v>84</v>
      </c>
      <c r="BB1219" s="401" t="n">
        <v>117</v>
      </c>
      <c r="BC1219" s="401" t="n">
        <v>17</v>
      </c>
      <c r="BD1219" s="401" t="n">
        <v>149</v>
      </c>
      <c r="BE1219" s="401" t="n">
        <v>238</v>
      </c>
      <c r="BF1219" s="401" t="n">
        <v>187</v>
      </c>
      <c r="BG1219" s="401" t="n">
        <v>5</v>
      </c>
      <c r="BH1219" s="401" t="n">
        <v>198</v>
      </c>
      <c r="BI1219" s="401" t="n">
        <v>89</v>
      </c>
      <c r="BJ1219" s="401" t="n">
        <v>55</v>
      </c>
      <c r="BK1219" s="401" t="n">
        <v>169</v>
      </c>
      <c r="BL1219" s="401" t="n">
        <v>173</v>
      </c>
      <c r="BM1219" s="401" t="n">
        <v>131</v>
      </c>
      <c r="BN1219" s="401" t="n">
        <v>162</v>
      </c>
      <c r="BO1219" s="401" t="n">
        <v>126</v>
      </c>
      <c r="BP1219" s="401" t="n">
        <v>181</v>
      </c>
      <c r="BQ1219" s="401" t="n">
        <v>56</v>
      </c>
      <c r="BR1219" s="401" t="n">
        <v>138</v>
      </c>
      <c r="BS1219" s="401" t="n">
        <v>246</v>
      </c>
      <c r="BT1219" s="401" t="n">
        <v>59</v>
      </c>
      <c r="BU1219" s="401" t="n">
        <v>97</v>
      </c>
      <c r="BV1219" s="401" t="n">
        <v>81</v>
      </c>
      <c r="BW1219" s="401" t="n">
        <v>74</v>
      </c>
      <c r="BX1219" s="401" t="n">
        <v>95</v>
      </c>
      <c r="BY1219" s="401" t="n">
        <v>68</v>
      </c>
      <c r="BZ1219" s="401" t="n">
        <v>179</v>
      </c>
      <c r="CA1219" s="401" t="n">
        <v>121</v>
      </c>
      <c r="CB1219" s="401" t="n">
        <v>152</v>
      </c>
      <c r="CC1219" s="401" t="n">
        <v>13</v>
      </c>
      <c r="CD1219" s="401" t="n">
        <v>60</v>
      </c>
      <c r="CE1219" s="401" t="n">
        <v>92</v>
      </c>
      <c r="CF1219" s="401" t="n">
        <v>241</v>
      </c>
      <c r="CG1219" s="401" t="n">
        <v>227</v>
      </c>
      <c r="CH1219" s="401" t="n">
        <v>9</v>
      </c>
      <c r="CI1219" s="401" t="n">
        <v>90</v>
      </c>
      <c r="CJ1219" s="401" t="n">
        <v>210</v>
      </c>
      <c r="CK1219" s="401" t="n">
        <v>137</v>
      </c>
      <c r="CL1219" s="401" t="n">
        <v>53</v>
      </c>
      <c r="CM1219" s="401" t="n">
        <v>135</v>
      </c>
      <c r="CN1219" s="401" t="n">
        <v>184</v>
      </c>
      <c r="CO1219" s="401" t="n">
        <v>44</v>
      </c>
      <c r="CP1219" s="401" t="n">
        <v>37</v>
      </c>
      <c r="CQ1219" s="401" t="n">
        <v>6</v>
      </c>
      <c r="CR1219" s="401" t="n">
        <v>107</v>
      </c>
      <c r="CS1219" s="401" t="n">
        <v>39</v>
      </c>
      <c r="CT1219" s="401" t="n">
        <v>230</v>
      </c>
      <c r="CU1219" s="401" t="n">
        <v>168</v>
      </c>
      <c r="CV1219" s="401" t="n">
        <v>134</v>
      </c>
      <c r="CW1219" s="401" t="n">
        <v>177</v>
      </c>
      <c r="CX1219" s="401" t="n">
        <v>71</v>
      </c>
      <c r="CY1219" s="401" t="n">
        <v>61</v>
      </c>
      <c r="CZ1219" s="401" t="n">
        <v>27</v>
      </c>
      <c r="DA1219" s="401" t="n">
        <v>119</v>
      </c>
      <c r="DB1219" s="401" t="n">
        <v>209</v>
      </c>
      <c r="DC1219" s="401" t="n">
        <v>69</v>
      </c>
      <c r="DD1219" s="401" t="n">
        <v>29</v>
      </c>
      <c r="DE1219" s="401" t="n">
        <v>140</v>
      </c>
      <c r="DF1219" s="401" t="n">
        <v>47</v>
      </c>
      <c r="DG1219" s="401" t="n">
        <v>218</v>
      </c>
      <c r="DH1219" s="401" t="n">
        <v>128</v>
      </c>
      <c r="DI1219" s="401" t="n">
        <v>197</v>
      </c>
      <c r="DJ1219" s="401" t="n">
        <v>176</v>
      </c>
      <c r="DK1219" s="401" t="n">
        <v>132</v>
      </c>
      <c r="DL1219" s="401" t="n">
        <v>2</v>
      </c>
      <c r="DM1219" s="401" t="n">
        <v>31</v>
      </c>
      <c r="DN1219" s="401" t="n">
        <v>99</v>
      </c>
      <c r="DO1219" s="401" t="n">
        <v>115</v>
      </c>
      <c r="DP1219" s="401" t="n">
        <v>151</v>
      </c>
      <c r="DQ1219" s="401" t="n">
        <v>114</v>
      </c>
      <c r="DR1219" s="401" t="n">
        <v>93</v>
      </c>
      <c r="DS1219" s="401" t="n">
        <v>205</v>
      </c>
      <c r="DT1219" s="401" t="n">
        <v>171</v>
      </c>
      <c r="DU1219" s="401" t="n">
        <v>159</v>
      </c>
      <c r="DV1219" s="401" t="n">
        <v>154</v>
      </c>
      <c r="DW1219" s="401" t="n">
        <v>204</v>
      </c>
      <c r="DX1219" s="401" t="n">
        <v>14</v>
      </c>
      <c r="DY1219" s="401" t="n">
        <v>102</v>
      </c>
      <c r="DZ1219" s="401" t="n">
        <v>19</v>
      </c>
      <c r="EA1219" s="401" t="n">
        <v>120</v>
      </c>
      <c r="EB1219" s="401" t="n">
        <v>193</v>
      </c>
      <c r="EC1219" s="401" t="n">
        <v>222</v>
      </c>
      <c r="ED1219" s="401" t="n">
        <v>36</v>
      </c>
      <c r="EE1219" s="401" t="n">
        <v>167</v>
      </c>
      <c r="EF1219" s="401" t="n">
        <v>143</v>
      </c>
      <c r="EG1219" s="401" t="n">
        <v>170</v>
      </c>
      <c r="EH1219" s="401" t="n">
        <v>86</v>
      </c>
      <c r="EI1219" s="401" t="n">
        <v>20</v>
      </c>
      <c r="EJ1219" s="401" t="n">
        <v>67</v>
      </c>
      <c r="EK1219" s="401" t="n">
        <v>35</v>
      </c>
      <c r="EL1219" s="401" t="n">
        <v>150</v>
      </c>
      <c r="EM1219" s="401" t="n">
        <v>96</v>
      </c>
      <c r="EN1219" s="401" t="n">
        <v>156</v>
      </c>
      <c r="EO1219" s="401" t="n">
        <v>191</v>
      </c>
      <c r="EP1219" s="401" t="n">
        <v>8</v>
      </c>
      <c r="EQ1219" s="401" t="n">
        <v>239</v>
      </c>
      <c r="ER1219" s="401" t="n">
        <v>145</v>
      </c>
      <c r="ES1219" s="401" t="n">
        <v>11</v>
      </c>
      <c r="ET1219" s="401" t="n">
        <v>226</v>
      </c>
      <c r="EU1219" s="401" t="n">
        <v>103</v>
      </c>
      <c r="EV1219" s="401" t="n">
        <v>4</v>
      </c>
      <c r="EW1219" s="401" t="n">
        <v>175</v>
      </c>
      <c r="EX1219" s="401" t="n">
        <v>76</v>
      </c>
      <c r="EY1219" s="401" t="n">
        <v>21</v>
      </c>
      <c r="EZ1219" s="401" t="n">
        <v>50</v>
      </c>
      <c r="FA1219" s="401" t="n">
        <v>213</v>
      </c>
      <c r="FB1219" s="401" t="n">
        <v>127</v>
      </c>
      <c r="FC1219" s="401" t="n">
        <v>186</v>
      </c>
      <c r="FD1219" s="401" t="n">
        <v>228</v>
      </c>
      <c r="FE1219" s="401" t="n">
        <v>164</v>
      </c>
      <c r="FF1219" s="401" t="n">
        <v>79</v>
      </c>
      <c r="FG1219" s="401" t="n">
        <v>112</v>
      </c>
      <c r="FH1219" s="401" t="n">
        <v>46</v>
      </c>
      <c r="FI1219" s="401" t="n">
        <v>38</v>
      </c>
      <c r="FJ1219" s="401" t="n">
        <v>7</v>
      </c>
      <c r="FK1219" s="401" t="n">
        <v>211</v>
      </c>
      <c r="FL1219" s="401" t="n">
        <v>15</v>
      </c>
      <c r="FM1219" s="401" t="n">
        <v>87</v>
      </c>
      <c r="FN1219" s="401" t="n">
        <v>48</v>
      </c>
      <c r="FO1219" s="401" t="n">
        <v>200</v>
      </c>
      <c r="FP1219" s="401" t="n">
        <v>1</v>
      </c>
      <c r="FQ1219" s="401" t="n">
        <v>216</v>
      </c>
      <c r="FR1219" s="401" t="n">
        <v>42</v>
      </c>
      <c r="FS1219" s="401" t="n">
        <v>221</v>
      </c>
      <c r="FT1219" s="401" t="n">
        <v>40</v>
      </c>
      <c r="FU1219" s="401" t="n">
        <v>233</v>
      </c>
      <c r="FV1219" s="401" t="n">
        <v>22</v>
      </c>
      <c r="FW1219" s="401" t="n">
        <v>101</v>
      </c>
      <c r="FX1219" s="401" t="n">
        <v>196</v>
      </c>
      <c r="FY1219" s="401" t="n">
        <v>25</v>
      </c>
      <c r="FZ1219" s="401" t="n">
        <v>206</v>
      </c>
      <c r="GA1219" s="401" t="n">
        <v>109</v>
      </c>
      <c r="GB1219" s="401" t="n">
        <v>66</v>
      </c>
      <c r="GC1219" s="401" t="n">
        <v>174</v>
      </c>
      <c r="GD1219" s="401" t="n">
        <v>54</v>
      </c>
      <c r="GE1219" s="401" t="n">
        <v>124</v>
      </c>
      <c r="GF1219" s="401" t="n">
        <v>146</v>
      </c>
      <c r="GG1219" s="401" t="n">
        <v>88</v>
      </c>
      <c r="GH1219" s="401" t="n">
        <v>91</v>
      </c>
      <c r="GI1219" s="401" t="n">
        <v>147</v>
      </c>
      <c r="GJ1219" s="401" t="n">
        <v>160</v>
      </c>
      <c r="GK1219" s="401" t="n">
        <v>100</v>
      </c>
      <c r="GL1219" s="401" t="n">
        <v>185</v>
      </c>
      <c r="GM1219" s="401" t="n">
        <v>161</v>
      </c>
      <c r="GN1219" s="401" t="n">
        <v>208</v>
      </c>
      <c r="GO1219" s="401" t="n">
        <v>148</v>
      </c>
      <c r="GP1219" s="401" t="n">
        <v>194</v>
      </c>
      <c r="GQ1219" s="401" t="n">
        <v>3</v>
      </c>
      <c r="GR1219" s="401" t="n">
        <v>51</v>
      </c>
      <c r="GS1219" s="401" t="n">
        <v>105</v>
      </c>
      <c r="GT1219" s="401" t="n">
        <v>98</v>
      </c>
      <c r="GU1219" s="401" t="n">
        <v>75</v>
      </c>
      <c r="GV1219" s="401" t="n">
        <v>63</v>
      </c>
      <c r="GW1219" s="401" t="n">
        <v>16</v>
      </c>
      <c r="GX1219" s="401" t="n">
        <v>190</v>
      </c>
      <c r="GY1219" s="401" t="n">
        <v>133</v>
      </c>
      <c r="GZ1219" s="401" t="n">
        <v>182</v>
      </c>
      <c r="HA1219" s="401" t="n">
        <v>240</v>
      </c>
      <c r="HB1219" s="401" t="n">
        <v>139</v>
      </c>
      <c r="HC1219" s="401" t="n">
        <v>234</v>
      </c>
      <c r="HD1219" s="401" t="n">
        <v>166</v>
      </c>
      <c r="HE1219" s="401" t="n">
        <v>10</v>
      </c>
      <c r="HF1219" s="401" t="n">
        <v>235</v>
      </c>
      <c r="HG1219" s="401" t="n">
        <v>157</v>
      </c>
      <c r="HH1219" s="401" t="n">
        <v>43</v>
      </c>
      <c r="HI1219" s="401" t="n">
        <v>116</v>
      </c>
      <c r="HJ1219" s="401" t="n">
        <v>130</v>
      </c>
      <c r="HK1219" s="401" t="n">
        <v>201</v>
      </c>
      <c r="HL1219" s="401" t="n">
        <v>217</v>
      </c>
      <c r="HM1219" s="401" t="n">
        <v>207</v>
      </c>
      <c r="HN1219" s="401" t="n">
        <v>242</v>
      </c>
      <c r="HO1219" s="401" t="n">
        <v>192</v>
      </c>
      <c r="HP1219" s="401" t="n">
        <v>118</v>
      </c>
      <c r="HQ1219" s="401" t="n">
        <v>52</v>
      </c>
      <c r="HR1219" s="401" t="n">
        <v>45</v>
      </c>
      <c r="HS1219" s="401" t="n">
        <v>224</v>
      </c>
      <c r="HT1219" s="401" t="n">
        <v>142</v>
      </c>
      <c r="HU1219" s="401" t="n">
        <v>12</v>
      </c>
      <c r="HV1219" s="401" t="n">
        <v>33</v>
      </c>
      <c r="HW1219" s="401" t="n">
        <v>158</v>
      </c>
      <c r="HX1219" s="401" t="n">
        <v>34</v>
      </c>
      <c r="HY1219" s="401" t="n">
        <v>82</v>
      </c>
      <c r="HZ1219" s="401" t="n">
        <v>225</v>
      </c>
      <c r="IA1219" s="401" t="n">
        <v>237</v>
      </c>
      <c r="IB1219" s="401" t="n">
        <v>125</v>
      </c>
      <c r="IC1219" s="401" t="n">
        <v>64</v>
      </c>
      <c r="ID1219" s="401" t="n">
        <v>212</v>
      </c>
      <c r="IE1219" s="401" t="n">
        <v>183</v>
      </c>
      <c r="IG1219" s="401" t="n">
        <v>23</v>
      </c>
      <c r="IH1219" s="401" t="n">
        <v>18</v>
      </c>
      <c r="II1219" s="401" t="n">
        <v>77</v>
      </c>
      <c r="IJ1219" s="401" t="n">
        <v>108</v>
      </c>
      <c r="IL1219" s="401" t="n">
        <v>110</v>
      </c>
      <c r="IM1219" s="401" t="n">
        <v>144</v>
      </c>
      <c r="IN1219" s="401" t="n">
        <v>62</v>
      </c>
      <c r="IO1219" s="401" t="n">
        <v>28</v>
      </c>
      <c r="IQ1219" s="401" t="n">
        <v>178</v>
      </c>
      <c r="IR1219" s="401" t="n">
        <v>70</v>
      </c>
      <c r="IS1219" s="401" t="n">
        <v>229</v>
      </c>
      <c r="IT1219" s="401" t="n">
        <v>122</v>
      </c>
    </row>
    <row r="1220" customFormat="false" ht="12.75" hidden="false" customHeight="false" outlineLevel="0" collapsed="false">
      <c r="E1220" s="444" t="s">
        <v>227</v>
      </c>
      <c r="F1220" s="401" t="n">
        <v>84</v>
      </c>
      <c r="G1220" s="401" t="n">
        <v>35</v>
      </c>
      <c r="H1220" s="401" t="n">
        <v>36</v>
      </c>
      <c r="I1220" s="401" t="n">
        <v>21</v>
      </c>
      <c r="J1220" s="401" t="n">
        <v>98</v>
      </c>
      <c r="K1220" s="401" t="n">
        <v>228</v>
      </c>
      <c r="L1220" s="401" t="n">
        <v>234</v>
      </c>
      <c r="M1220" s="401" t="n">
        <v>238</v>
      </c>
      <c r="N1220" s="401" t="n">
        <v>133</v>
      </c>
      <c r="O1220" s="401" t="n">
        <v>222</v>
      </c>
      <c r="P1220" s="401" t="n">
        <v>14</v>
      </c>
      <c r="Q1220" s="401" t="n">
        <v>161</v>
      </c>
      <c r="R1220" s="401" t="n">
        <v>50</v>
      </c>
      <c r="S1220" s="401" t="n">
        <v>7</v>
      </c>
      <c r="T1220" s="401" t="n">
        <v>129</v>
      </c>
      <c r="U1220" s="401" t="n">
        <v>104</v>
      </c>
      <c r="V1220" s="401" t="n">
        <v>237</v>
      </c>
      <c r="W1220" s="401" t="n">
        <v>79</v>
      </c>
      <c r="X1220" s="401" t="n">
        <v>120</v>
      </c>
      <c r="Y1220" s="401" t="n">
        <v>126</v>
      </c>
      <c r="Z1220" s="401" t="n">
        <v>163</v>
      </c>
      <c r="AA1220" s="401" t="n">
        <v>173</v>
      </c>
      <c r="AB1220" s="401" t="n">
        <v>81</v>
      </c>
      <c r="AC1220" s="401" t="n">
        <v>125</v>
      </c>
      <c r="AD1220" s="401" t="n">
        <v>68</v>
      </c>
      <c r="AE1220" s="401" t="n">
        <v>63</v>
      </c>
      <c r="AF1220" s="401" t="n">
        <v>24</v>
      </c>
      <c r="AG1220" s="401" t="n">
        <v>132</v>
      </c>
      <c r="AH1220" s="401" t="n">
        <v>141</v>
      </c>
      <c r="AI1220" s="401" t="n">
        <v>12</v>
      </c>
      <c r="AJ1220" s="401" t="n">
        <v>167</v>
      </c>
      <c r="AK1220" s="401" t="n">
        <v>53</v>
      </c>
      <c r="AL1220" s="401" t="n">
        <v>131</v>
      </c>
      <c r="AM1220" s="401" t="n">
        <v>202</v>
      </c>
      <c r="AN1220" s="401" t="n">
        <v>231</v>
      </c>
      <c r="AO1220" s="401" t="n">
        <v>115</v>
      </c>
      <c r="AP1220" s="401" t="n">
        <v>149</v>
      </c>
      <c r="AQ1220" s="401" t="n">
        <v>214</v>
      </c>
      <c r="AR1220" s="401" t="n">
        <v>123</v>
      </c>
      <c r="AS1220" s="401" t="n">
        <v>193</v>
      </c>
      <c r="AT1220" s="401" t="n">
        <v>69</v>
      </c>
      <c r="AU1220" s="401" t="n">
        <v>10</v>
      </c>
      <c r="AV1220" s="401" t="n">
        <v>196</v>
      </c>
      <c r="AW1220" s="401" t="n">
        <v>30</v>
      </c>
      <c r="AX1220" s="401" t="n">
        <v>162</v>
      </c>
      <c r="AY1220" s="401" t="n">
        <v>28</v>
      </c>
      <c r="AZ1220" s="401" t="n">
        <v>246</v>
      </c>
      <c r="BA1220" s="401" t="n">
        <v>25</v>
      </c>
      <c r="BB1220" s="401" t="n">
        <v>86</v>
      </c>
      <c r="BC1220" s="401" t="n">
        <v>56</v>
      </c>
      <c r="BD1220" s="401" t="n">
        <v>80</v>
      </c>
      <c r="BE1220" s="401" t="n">
        <v>15</v>
      </c>
      <c r="BF1220" s="401" t="n">
        <v>170</v>
      </c>
      <c r="BG1220" s="401" t="n">
        <v>113</v>
      </c>
      <c r="BH1220" s="401" t="n">
        <v>1</v>
      </c>
      <c r="BI1220" s="401" t="n">
        <v>37</v>
      </c>
      <c r="BJ1220" s="401" t="n">
        <v>188</v>
      </c>
      <c r="BK1220" s="401" t="n">
        <v>70</v>
      </c>
      <c r="BL1220" s="401" t="n">
        <v>2</v>
      </c>
      <c r="BM1220" s="401" t="n">
        <v>71</v>
      </c>
      <c r="BN1220" s="401" t="n">
        <v>144</v>
      </c>
      <c r="BO1220" s="401" t="n">
        <v>130</v>
      </c>
      <c r="BP1220" s="401" t="n">
        <v>106</v>
      </c>
      <c r="BQ1220" s="401" t="n">
        <v>233</v>
      </c>
      <c r="BR1220" s="401" t="n">
        <v>97</v>
      </c>
      <c r="BS1220" s="401" t="n">
        <v>27</v>
      </c>
      <c r="BT1220" s="401" t="n">
        <v>169</v>
      </c>
      <c r="BU1220" s="401" t="n">
        <v>217</v>
      </c>
      <c r="BV1220" s="401" t="n">
        <v>72</v>
      </c>
      <c r="BW1220" s="401" t="n">
        <v>147</v>
      </c>
      <c r="BX1220" s="401" t="n">
        <v>112</v>
      </c>
      <c r="BY1220" s="401" t="n">
        <v>175</v>
      </c>
      <c r="BZ1220" s="401" t="n">
        <v>102</v>
      </c>
      <c r="CA1220" s="401" t="n">
        <v>181</v>
      </c>
      <c r="CB1220" s="401" t="n">
        <v>61</v>
      </c>
      <c r="CC1220" s="401" t="n">
        <v>117</v>
      </c>
      <c r="CD1220" s="401" t="n">
        <v>164</v>
      </c>
      <c r="CE1220" s="401" t="n">
        <v>52</v>
      </c>
      <c r="CF1220" s="401" t="n">
        <v>127</v>
      </c>
      <c r="CG1220" s="401" t="n">
        <v>41</v>
      </c>
      <c r="CH1220" s="401" t="n">
        <v>65</v>
      </c>
      <c r="CI1220" s="401" t="n">
        <v>114</v>
      </c>
      <c r="CJ1220" s="401" t="n">
        <v>89</v>
      </c>
      <c r="CK1220" s="401" t="n">
        <v>107</v>
      </c>
      <c r="CL1220" s="401" t="n">
        <v>46</v>
      </c>
      <c r="CM1220" s="401" t="n">
        <v>184</v>
      </c>
      <c r="CN1220" s="401" t="n">
        <v>230</v>
      </c>
      <c r="CO1220" s="401" t="n">
        <v>47</v>
      </c>
      <c r="CP1220" s="401" t="n">
        <v>142</v>
      </c>
      <c r="CQ1220" s="401" t="n">
        <v>206</v>
      </c>
      <c r="CR1220" s="401" t="n">
        <v>64</v>
      </c>
      <c r="CS1220" s="401" t="n">
        <v>159</v>
      </c>
      <c r="CT1220" s="401" t="n">
        <v>151</v>
      </c>
      <c r="CU1220" s="401" t="n">
        <v>177</v>
      </c>
      <c r="CV1220" s="401" t="n">
        <v>22</v>
      </c>
      <c r="CW1220" s="401" t="n">
        <v>225</v>
      </c>
      <c r="CX1220" s="401" t="n">
        <v>194</v>
      </c>
      <c r="CY1220" s="401" t="n">
        <v>236</v>
      </c>
      <c r="CZ1220" s="401" t="n">
        <v>216</v>
      </c>
      <c r="DA1220" s="401" t="n">
        <v>92</v>
      </c>
      <c r="DB1220" s="401" t="n">
        <v>148</v>
      </c>
      <c r="DC1220" s="401" t="n">
        <v>88</v>
      </c>
      <c r="DD1220" s="401" t="n">
        <v>9</v>
      </c>
      <c r="DE1220" s="401" t="n">
        <v>62</v>
      </c>
      <c r="DF1220" s="401" t="n">
        <v>166</v>
      </c>
      <c r="DG1220" s="401" t="n">
        <v>152</v>
      </c>
      <c r="DH1220" s="401" t="n">
        <v>51</v>
      </c>
      <c r="DI1220" s="401" t="n">
        <v>200</v>
      </c>
      <c r="DJ1220" s="401" t="n">
        <v>226</v>
      </c>
      <c r="DK1220" s="401" t="n">
        <v>245</v>
      </c>
      <c r="DL1220" s="401" t="n">
        <v>5</v>
      </c>
      <c r="DM1220" s="401" t="n">
        <v>38</v>
      </c>
      <c r="DN1220" s="401" t="n">
        <v>91</v>
      </c>
      <c r="DO1220" s="401" t="n">
        <v>135</v>
      </c>
      <c r="DP1220" s="401" t="n">
        <v>244</v>
      </c>
      <c r="DQ1220" s="401" t="n">
        <v>119</v>
      </c>
      <c r="DR1220" s="401" t="n">
        <v>99</v>
      </c>
      <c r="DS1220" s="401" t="n">
        <v>235</v>
      </c>
      <c r="DT1220" s="401" t="n">
        <v>146</v>
      </c>
      <c r="DU1220" s="401" t="n">
        <v>43</v>
      </c>
      <c r="DV1220" s="401" t="n">
        <v>94</v>
      </c>
      <c r="DW1220" s="401" t="n">
        <v>3</v>
      </c>
      <c r="DX1220" s="401" t="n">
        <v>160</v>
      </c>
      <c r="DY1220" s="401" t="n">
        <v>211</v>
      </c>
      <c r="DZ1220" s="401" t="n">
        <v>42</v>
      </c>
      <c r="EA1220" s="401" t="n">
        <v>134</v>
      </c>
      <c r="EB1220" s="401" t="n">
        <v>33</v>
      </c>
      <c r="EC1220" s="401" t="n">
        <v>165</v>
      </c>
      <c r="ED1220" s="401" t="n">
        <v>116</v>
      </c>
      <c r="EE1220" s="401" t="n">
        <v>101</v>
      </c>
      <c r="EF1220" s="401" t="n">
        <v>240</v>
      </c>
      <c r="EG1220" s="401" t="n">
        <v>210</v>
      </c>
      <c r="EH1220" s="401" t="n">
        <v>224</v>
      </c>
      <c r="EI1220" s="401" t="n">
        <v>220</v>
      </c>
      <c r="EJ1220" s="401" t="n">
        <v>77</v>
      </c>
      <c r="EK1220" s="401" t="n">
        <v>100</v>
      </c>
      <c r="EL1220" s="401" t="n">
        <v>26</v>
      </c>
      <c r="EM1220" s="401" t="n">
        <v>191</v>
      </c>
      <c r="EN1220" s="401" t="n">
        <v>31</v>
      </c>
      <c r="EO1220" s="401" t="n">
        <v>82</v>
      </c>
      <c r="EP1220" s="401" t="n">
        <v>198</v>
      </c>
      <c r="EQ1220" s="401" t="n">
        <v>105</v>
      </c>
      <c r="ER1220" s="401" t="n">
        <v>59</v>
      </c>
      <c r="ES1220" s="401" t="n">
        <v>213</v>
      </c>
      <c r="ET1220" s="401" t="n">
        <v>11</v>
      </c>
      <c r="EU1220" s="401" t="n">
        <v>145</v>
      </c>
      <c r="EV1220" s="401" t="n">
        <v>75</v>
      </c>
      <c r="EW1220" s="401" t="n">
        <v>121</v>
      </c>
      <c r="EX1220" s="401" t="n">
        <v>192</v>
      </c>
      <c r="EY1220" s="401" t="n">
        <v>103</v>
      </c>
      <c r="EZ1220" s="401" t="n">
        <v>138</v>
      </c>
      <c r="FA1220" s="401" t="n">
        <v>108</v>
      </c>
      <c r="FB1220" s="401" t="n">
        <v>67</v>
      </c>
      <c r="FC1220" s="401" t="n">
        <v>158</v>
      </c>
      <c r="FD1220" s="401" t="n">
        <v>13</v>
      </c>
      <c r="FE1220" s="401" t="n">
        <v>242</v>
      </c>
      <c r="FF1220" s="401" t="n">
        <v>171</v>
      </c>
      <c r="FG1220" s="401" t="n">
        <v>227</v>
      </c>
      <c r="FH1220" s="401" t="n">
        <v>136</v>
      </c>
      <c r="FI1220" s="401" t="n">
        <v>143</v>
      </c>
      <c r="FJ1220" s="401" t="n">
        <v>168</v>
      </c>
      <c r="FK1220" s="401" t="n">
        <v>95</v>
      </c>
      <c r="FL1220" s="401" t="n">
        <v>122</v>
      </c>
      <c r="FM1220" s="401" t="n">
        <v>40</v>
      </c>
      <c r="FN1220" s="401" t="n">
        <v>243</v>
      </c>
      <c r="FO1220" s="401" t="n">
        <v>49</v>
      </c>
      <c r="FP1220" s="401" t="n">
        <v>195</v>
      </c>
      <c r="FQ1220" s="401" t="n">
        <v>54</v>
      </c>
      <c r="FR1220" s="401" t="n">
        <v>110</v>
      </c>
      <c r="FS1220" s="401" t="n">
        <v>209</v>
      </c>
      <c r="FT1220" s="401" t="n">
        <v>174</v>
      </c>
      <c r="FU1220" s="401" t="n">
        <v>205</v>
      </c>
      <c r="FV1220" s="401" t="n">
        <v>215</v>
      </c>
      <c r="FW1220" s="401" t="n">
        <v>190</v>
      </c>
      <c r="FX1220" s="401" t="n">
        <v>199</v>
      </c>
      <c r="FY1220" s="401" t="n">
        <v>39</v>
      </c>
      <c r="FZ1220" s="401" t="n">
        <v>48</v>
      </c>
      <c r="GA1220" s="401" t="n">
        <v>55</v>
      </c>
      <c r="GB1220" s="401" t="n">
        <v>187</v>
      </c>
      <c r="GC1220" s="401" t="n">
        <v>207</v>
      </c>
      <c r="GD1220" s="401" t="n">
        <v>60</v>
      </c>
      <c r="GE1220" s="401" t="n">
        <v>229</v>
      </c>
      <c r="GF1220" s="401" t="n">
        <v>34</v>
      </c>
      <c r="GG1220" s="401" t="n">
        <v>111</v>
      </c>
      <c r="GH1220" s="401" t="n">
        <v>208</v>
      </c>
      <c r="GI1220" s="401" t="n">
        <v>180</v>
      </c>
      <c r="GJ1220" s="401" t="n">
        <v>241</v>
      </c>
      <c r="GK1220" s="401" t="n">
        <v>186</v>
      </c>
      <c r="GL1220" s="401" t="n">
        <v>45</v>
      </c>
      <c r="GM1220" s="401" t="n">
        <v>23</v>
      </c>
      <c r="GN1220" s="401" t="n">
        <v>219</v>
      </c>
      <c r="GO1220" s="401" t="n">
        <v>20</v>
      </c>
      <c r="GP1220" s="401" t="n">
        <v>204</v>
      </c>
      <c r="GQ1220" s="401" t="n">
        <v>221</v>
      </c>
      <c r="GR1220" s="401" t="n">
        <v>212</v>
      </c>
      <c r="GS1220" s="401" t="n">
        <v>118</v>
      </c>
      <c r="GT1220" s="401" t="n">
        <v>76</v>
      </c>
      <c r="GU1220" s="401" t="n">
        <v>232</v>
      </c>
      <c r="GV1220" s="401" t="n">
        <v>239</v>
      </c>
      <c r="GW1220" s="401" t="n">
        <v>18</v>
      </c>
      <c r="GX1220" s="401" t="n">
        <v>17</v>
      </c>
      <c r="GY1220" s="401" t="n">
        <v>223</v>
      </c>
      <c r="GZ1220" s="401" t="n">
        <v>124</v>
      </c>
      <c r="HA1220" s="401" t="n">
        <v>93</v>
      </c>
      <c r="HB1220" s="401" t="n">
        <v>154</v>
      </c>
      <c r="HC1220" s="401" t="n">
        <v>139</v>
      </c>
      <c r="HD1220" s="401" t="n">
        <v>183</v>
      </c>
      <c r="HE1220" s="401" t="n">
        <v>157</v>
      </c>
      <c r="HF1220" s="401" t="n">
        <v>58</v>
      </c>
      <c r="HG1220" s="401" t="n">
        <v>201</v>
      </c>
      <c r="HH1220" s="401" t="n">
        <v>128</v>
      </c>
      <c r="HI1220" s="401" t="n">
        <v>203</v>
      </c>
      <c r="HJ1220" s="401" t="n">
        <v>90</v>
      </c>
      <c r="HK1220" s="401" t="n">
        <v>96</v>
      </c>
      <c r="HL1220" s="401" t="n">
        <v>182</v>
      </c>
      <c r="HM1220" s="401" t="n">
        <v>137</v>
      </c>
      <c r="HN1220" s="401" t="n">
        <v>189</v>
      </c>
      <c r="HO1220" s="401" t="n">
        <v>87</v>
      </c>
      <c r="HP1220" s="401" t="n">
        <v>197</v>
      </c>
      <c r="HQ1220" s="401" t="n">
        <v>66</v>
      </c>
      <c r="HR1220" s="401" t="n">
        <v>74</v>
      </c>
      <c r="HS1220" s="401" t="n">
        <v>109</v>
      </c>
      <c r="HT1220" s="401" t="n">
        <v>4</v>
      </c>
      <c r="HU1220" s="401" t="n">
        <v>153</v>
      </c>
      <c r="HV1220" s="401" t="n">
        <v>178</v>
      </c>
      <c r="HW1220" s="401" t="n">
        <v>155</v>
      </c>
      <c r="HX1220" s="401" t="n">
        <v>44</v>
      </c>
      <c r="HY1220" s="401" t="n">
        <v>16</v>
      </c>
      <c r="HZ1220" s="401" t="n">
        <v>32</v>
      </c>
      <c r="IA1220" s="401" t="n">
        <v>218</v>
      </c>
      <c r="IB1220" s="401" t="n">
        <v>19</v>
      </c>
      <c r="IC1220" s="401" t="n">
        <v>6</v>
      </c>
      <c r="ID1220" s="401" t="n">
        <v>85</v>
      </c>
      <c r="IE1220" s="401" t="n">
        <v>150</v>
      </c>
      <c r="IG1220" s="401" t="n">
        <v>29</v>
      </c>
      <c r="IH1220" s="401" t="n">
        <v>179</v>
      </c>
      <c r="II1220" s="401" t="n">
        <v>57</v>
      </c>
      <c r="IJ1220" s="401" t="n">
        <v>83</v>
      </c>
      <c r="IL1220" s="401" t="n">
        <v>185</v>
      </c>
      <c r="IM1220" s="401" t="n">
        <v>73</v>
      </c>
      <c r="IN1220" s="401" t="n">
        <v>176</v>
      </c>
      <c r="IO1220" s="401" t="n">
        <v>8</v>
      </c>
      <c r="IQ1220" s="401" t="n">
        <v>140</v>
      </c>
      <c r="IR1220" s="401" t="n">
        <v>78</v>
      </c>
      <c r="IS1220" s="401" t="n">
        <v>156</v>
      </c>
      <c r="IT1220" s="401" t="n">
        <v>172</v>
      </c>
    </row>
    <row r="1222" customFormat="false" ht="12.75" hidden="false" customHeight="false" outlineLevel="0" collapsed="false">
      <c r="D1222" s="204" t="n">
        <v>247</v>
      </c>
      <c r="E1222" s="204" t="s">
        <v>250</v>
      </c>
    </row>
    <row r="1223" customFormat="false" ht="12.75" hidden="false" customHeight="false" outlineLevel="0" collapsed="false">
      <c r="E1223" s="444" t="s">
        <v>198</v>
      </c>
      <c r="F1223" s="401" t="n">
        <v>1</v>
      </c>
      <c r="G1223" s="401" t="n">
        <v>2</v>
      </c>
      <c r="H1223" s="401" t="n">
        <v>3</v>
      </c>
      <c r="I1223" s="401" t="n">
        <v>4</v>
      </c>
      <c r="J1223" s="401" t="n">
        <v>5</v>
      </c>
      <c r="K1223" s="401" t="n">
        <v>6</v>
      </c>
      <c r="L1223" s="401" t="n">
        <v>7</v>
      </c>
      <c r="M1223" s="401" t="n">
        <v>8</v>
      </c>
      <c r="N1223" s="401" t="n">
        <v>9</v>
      </c>
      <c r="O1223" s="401" t="n">
        <v>10</v>
      </c>
      <c r="P1223" s="401" t="n">
        <v>11</v>
      </c>
      <c r="Q1223" s="401" t="n">
        <v>12</v>
      </c>
      <c r="R1223" s="401" t="n">
        <v>13</v>
      </c>
      <c r="S1223" s="401" t="n">
        <v>14</v>
      </c>
      <c r="T1223" s="401" t="n">
        <v>15</v>
      </c>
      <c r="U1223" s="401" t="n">
        <v>16</v>
      </c>
      <c r="V1223" s="401" t="n">
        <v>17</v>
      </c>
      <c r="W1223" s="401" t="n">
        <v>18</v>
      </c>
      <c r="X1223" s="401" t="n">
        <v>19</v>
      </c>
      <c r="Y1223" s="401" t="n">
        <v>20</v>
      </c>
      <c r="Z1223" s="401" t="n">
        <v>21</v>
      </c>
      <c r="AA1223" s="401" t="n">
        <v>22</v>
      </c>
      <c r="AB1223" s="401" t="n">
        <v>23</v>
      </c>
      <c r="AC1223" s="401" t="n">
        <v>24</v>
      </c>
      <c r="AD1223" s="401" t="n">
        <v>25</v>
      </c>
      <c r="AE1223" s="401" t="n">
        <v>26</v>
      </c>
      <c r="AF1223" s="401" t="n">
        <v>27</v>
      </c>
      <c r="AG1223" s="401" t="n">
        <v>28</v>
      </c>
      <c r="AH1223" s="401" t="n">
        <v>29</v>
      </c>
      <c r="AI1223" s="401" t="n">
        <v>30</v>
      </c>
      <c r="AJ1223" s="401" t="n">
        <v>31</v>
      </c>
      <c r="AK1223" s="401" t="n">
        <v>32</v>
      </c>
      <c r="AL1223" s="401" t="n">
        <v>33</v>
      </c>
      <c r="AM1223" s="401" t="n">
        <v>34</v>
      </c>
      <c r="AN1223" s="401" t="n">
        <v>35</v>
      </c>
      <c r="AO1223" s="401" t="n">
        <v>36</v>
      </c>
      <c r="AP1223" s="401" t="n">
        <v>37</v>
      </c>
      <c r="AQ1223" s="401" t="n">
        <v>38</v>
      </c>
      <c r="AR1223" s="401" t="n">
        <v>39</v>
      </c>
      <c r="AS1223" s="401" t="n">
        <v>40</v>
      </c>
      <c r="AT1223" s="401" t="n">
        <v>41</v>
      </c>
      <c r="AU1223" s="401" t="n">
        <v>42</v>
      </c>
      <c r="AV1223" s="401" t="n">
        <v>43</v>
      </c>
      <c r="AW1223" s="401" t="n">
        <v>44</v>
      </c>
      <c r="AX1223" s="401" t="n">
        <v>45</v>
      </c>
      <c r="AY1223" s="401" t="n">
        <v>46</v>
      </c>
      <c r="AZ1223" s="401" t="n">
        <v>47</v>
      </c>
      <c r="BA1223" s="401" t="n">
        <v>48</v>
      </c>
      <c r="BB1223" s="401" t="n">
        <v>49</v>
      </c>
      <c r="BC1223" s="401" t="n">
        <v>50</v>
      </c>
      <c r="BD1223" s="401" t="n">
        <v>51</v>
      </c>
      <c r="BE1223" s="401" t="n">
        <v>52</v>
      </c>
      <c r="BF1223" s="401" t="n">
        <v>53</v>
      </c>
      <c r="BG1223" s="401" t="n">
        <v>54</v>
      </c>
      <c r="BH1223" s="401" t="n">
        <v>55</v>
      </c>
      <c r="BI1223" s="401" t="n">
        <v>56</v>
      </c>
      <c r="BJ1223" s="401" t="n">
        <v>57</v>
      </c>
      <c r="BK1223" s="401" t="n">
        <v>58</v>
      </c>
      <c r="BL1223" s="401" t="n">
        <v>59</v>
      </c>
      <c r="BM1223" s="401" t="n">
        <v>60</v>
      </c>
      <c r="BN1223" s="401" t="n">
        <v>61</v>
      </c>
      <c r="BO1223" s="401" t="n">
        <v>62</v>
      </c>
      <c r="BP1223" s="401" t="n">
        <v>63</v>
      </c>
      <c r="BQ1223" s="401" t="n">
        <v>64</v>
      </c>
      <c r="BR1223" s="401" t="n">
        <v>65</v>
      </c>
      <c r="BS1223" s="401" t="n">
        <v>66</v>
      </c>
      <c r="BT1223" s="401" t="n">
        <v>67</v>
      </c>
      <c r="BU1223" s="401" t="n">
        <v>68</v>
      </c>
      <c r="BV1223" s="401" t="n">
        <v>69</v>
      </c>
      <c r="BW1223" s="401" t="n">
        <v>70</v>
      </c>
      <c r="BX1223" s="401" t="n">
        <v>71</v>
      </c>
      <c r="BY1223" s="401" t="n">
        <v>72</v>
      </c>
      <c r="BZ1223" s="401" t="n">
        <v>73</v>
      </c>
      <c r="CA1223" s="401" t="n">
        <v>74</v>
      </c>
      <c r="CB1223" s="401" t="n">
        <v>75</v>
      </c>
      <c r="CC1223" s="401" t="n">
        <v>76</v>
      </c>
      <c r="CD1223" s="401" t="n">
        <v>77</v>
      </c>
      <c r="CE1223" s="401" t="n">
        <v>78</v>
      </c>
      <c r="CF1223" s="401" t="n">
        <v>79</v>
      </c>
      <c r="CG1223" s="401" t="n">
        <v>80</v>
      </c>
      <c r="CH1223" s="401" t="n">
        <v>81</v>
      </c>
      <c r="CI1223" s="401" t="n">
        <v>82</v>
      </c>
      <c r="CJ1223" s="401" t="n">
        <v>83</v>
      </c>
      <c r="CK1223" s="401" t="n">
        <v>84</v>
      </c>
      <c r="CL1223" s="401" t="n">
        <v>85</v>
      </c>
      <c r="CM1223" s="401" t="n">
        <v>86</v>
      </c>
      <c r="CN1223" s="401" t="n">
        <v>87</v>
      </c>
      <c r="CO1223" s="401" t="n">
        <v>88</v>
      </c>
      <c r="CP1223" s="401" t="n">
        <v>89</v>
      </c>
      <c r="CQ1223" s="401" t="n">
        <v>90</v>
      </c>
      <c r="CR1223" s="401" t="n">
        <v>91</v>
      </c>
      <c r="CS1223" s="401" t="n">
        <v>92</v>
      </c>
      <c r="CT1223" s="401" t="n">
        <v>93</v>
      </c>
      <c r="CU1223" s="401" t="n">
        <v>94</v>
      </c>
      <c r="CV1223" s="401" t="n">
        <v>95</v>
      </c>
      <c r="CW1223" s="401" t="n">
        <v>96</v>
      </c>
      <c r="CX1223" s="401" t="n">
        <v>97</v>
      </c>
      <c r="CY1223" s="401" t="n">
        <v>98</v>
      </c>
      <c r="CZ1223" s="401" t="n">
        <v>99</v>
      </c>
      <c r="DA1223" s="401" t="n">
        <v>100</v>
      </c>
      <c r="DB1223" s="401" t="n">
        <v>101</v>
      </c>
      <c r="DC1223" s="401" t="n">
        <v>102</v>
      </c>
      <c r="DD1223" s="401" t="n">
        <v>103</v>
      </c>
      <c r="DE1223" s="401" t="n">
        <v>104</v>
      </c>
      <c r="DF1223" s="401" t="n">
        <v>105</v>
      </c>
      <c r="DG1223" s="401" t="n">
        <v>106</v>
      </c>
      <c r="DH1223" s="401" t="n">
        <v>107</v>
      </c>
      <c r="DI1223" s="401" t="n">
        <v>108</v>
      </c>
      <c r="DJ1223" s="401" t="n">
        <v>109</v>
      </c>
      <c r="DK1223" s="401" t="n">
        <v>110</v>
      </c>
      <c r="DL1223" s="401" t="n">
        <v>111</v>
      </c>
      <c r="DM1223" s="401" t="n">
        <v>112</v>
      </c>
      <c r="DN1223" s="401" t="n">
        <v>113</v>
      </c>
      <c r="DO1223" s="401" t="n">
        <v>114</v>
      </c>
      <c r="DP1223" s="401" t="n">
        <v>115</v>
      </c>
      <c r="DQ1223" s="401" t="n">
        <v>116</v>
      </c>
      <c r="DR1223" s="401" t="n">
        <v>117</v>
      </c>
      <c r="DS1223" s="401" t="n">
        <v>118</v>
      </c>
      <c r="DT1223" s="401" t="n">
        <v>119</v>
      </c>
      <c r="DU1223" s="401" t="n">
        <v>120</v>
      </c>
      <c r="DV1223" s="401" t="n">
        <v>121</v>
      </c>
      <c r="DW1223" s="401" t="n">
        <v>122</v>
      </c>
      <c r="DX1223" s="401" t="n">
        <v>123</v>
      </c>
      <c r="DY1223" s="401" t="n">
        <v>124</v>
      </c>
      <c r="DZ1223" s="401" t="n">
        <v>125</v>
      </c>
      <c r="EA1223" s="401" t="n">
        <v>126</v>
      </c>
      <c r="EB1223" s="401" t="n">
        <v>127</v>
      </c>
      <c r="EC1223" s="401" t="n">
        <v>128</v>
      </c>
      <c r="ED1223" s="401" t="n">
        <v>129</v>
      </c>
      <c r="EE1223" s="401" t="n">
        <v>130</v>
      </c>
      <c r="EF1223" s="401" t="n">
        <v>131</v>
      </c>
      <c r="EG1223" s="401" t="n">
        <v>132</v>
      </c>
      <c r="EH1223" s="401" t="n">
        <v>133</v>
      </c>
      <c r="EI1223" s="401" t="n">
        <v>134</v>
      </c>
      <c r="EJ1223" s="401" t="n">
        <v>135</v>
      </c>
      <c r="EK1223" s="401" t="n">
        <v>136</v>
      </c>
      <c r="EL1223" s="401" t="n">
        <v>137</v>
      </c>
      <c r="EM1223" s="401" t="n">
        <v>138</v>
      </c>
      <c r="EN1223" s="401" t="n">
        <v>139</v>
      </c>
      <c r="EO1223" s="401" t="n">
        <v>140</v>
      </c>
      <c r="EP1223" s="401" t="n">
        <v>141</v>
      </c>
      <c r="EQ1223" s="401" t="n">
        <v>142</v>
      </c>
      <c r="ER1223" s="401" t="n">
        <v>143</v>
      </c>
      <c r="ES1223" s="401" t="n">
        <v>144</v>
      </c>
      <c r="ET1223" s="401" t="n">
        <v>145</v>
      </c>
      <c r="EU1223" s="401" t="n">
        <v>146</v>
      </c>
      <c r="EV1223" s="401" t="n">
        <v>147</v>
      </c>
      <c r="EW1223" s="401" t="n">
        <v>148</v>
      </c>
      <c r="EX1223" s="401" t="n">
        <v>149</v>
      </c>
      <c r="EY1223" s="401" t="n">
        <v>150</v>
      </c>
      <c r="EZ1223" s="401" t="n">
        <v>151</v>
      </c>
      <c r="FA1223" s="401" t="n">
        <v>152</v>
      </c>
      <c r="FB1223" s="401" t="n">
        <v>153</v>
      </c>
      <c r="FC1223" s="401" t="n">
        <v>154</v>
      </c>
      <c r="FD1223" s="401" t="n">
        <v>155</v>
      </c>
      <c r="FE1223" s="401" t="n">
        <v>156</v>
      </c>
      <c r="FF1223" s="401" t="n">
        <v>157</v>
      </c>
      <c r="FG1223" s="401" t="n">
        <v>158</v>
      </c>
      <c r="FH1223" s="401" t="n">
        <v>159</v>
      </c>
      <c r="FI1223" s="401" t="n">
        <v>160</v>
      </c>
      <c r="FJ1223" s="401" t="n">
        <v>161</v>
      </c>
      <c r="FK1223" s="401" t="n">
        <v>162</v>
      </c>
      <c r="FL1223" s="401" t="n">
        <v>163</v>
      </c>
      <c r="FM1223" s="401" t="n">
        <v>164</v>
      </c>
      <c r="FN1223" s="401" t="n">
        <v>165</v>
      </c>
      <c r="FO1223" s="401" t="n">
        <v>166</v>
      </c>
      <c r="FP1223" s="401" t="n">
        <v>167</v>
      </c>
      <c r="FQ1223" s="401" t="n">
        <v>168</v>
      </c>
      <c r="FR1223" s="401" t="n">
        <v>169</v>
      </c>
      <c r="FS1223" s="401" t="n">
        <v>170</v>
      </c>
      <c r="FT1223" s="401" t="n">
        <v>171</v>
      </c>
      <c r="FU1223" s="401" t="n">
        <v>172</v>
      </c>
      <c r="FV1223" s="401" t="n">
        <v>173</v>
      </c>
      <c r="FW1223" s="401" t="n">
        <v>174</v>
      </c>
      <c r="FX1223" s="401" t="n">
        <v>175</v>
      </c>
      <c r="FY1223" s="401" t="n">
        <v>176</v>
      </c>
      <c r="FZ1223" s="401" t="n">
        <v>177</v>
      </c>
      <c r="GA1223" s="401" t="n">
        <v>178</v>
      </c>
      <c r="GB1223" s="401" t="n">
        <v>179</v>
      </c>
      <c r="GC1223" s="401" t="n">
        <v>180</v>
      </c>
      <c r="GD1223" s="401" t="n">
        <v>181</v>
      </c>
      <c r="GE1223" s="401" t="n">
        <v>182</v>
      </c>
      <c r="GF1223" s="401" t="n">
        <v>183</v>
      </c>
      <c r="GG1223" s="401" t="n">
        <v>184</v>
      </c>
      <c r="GH1223" s="401" t="n">
        <v>185</v>
      </c>
      <c r="GI1223" s="401" t="n">
        <v>186</v>
      </c>
      <c r="GJ1223" s="401" t="n">
        <v>187</v>
      </c>
      <c r="GK1223" s="401" t="n">
        <v>188</v>
      </c>
      <c r="GL1223" s="401" t="n">
        <v>189</v>
      </c>
      <c r="GM1223" s="401" t="n">
        <v>190</v>
      </c>
      <c r="GN1223" s="401" t="n">
        <v>191</v>
      </c>
      <c r="GO1223" s="401" t="n">
        <v>192</v>
      </c>
      <c r="GP1223" s="401" t="n">
        <v>193</v>
      </c>
      <c r="GQ1223" s="401" t="n">
        <v>194</v>
      </c>
      <c r="GR1223" s="401" t="n">
        <v>195</v>
      </c>
      <c r="GS1223" s="401" t="n">
        <v>196</v>
      </c>
      <c r="GT1223" s="401" t="n">
        <v>197</v>
      </c>
      <c r="GU1223" s="401" t="n">
        <v>198</v>
      </c>
      <c r="GV1223" s="401" t="n">
        <v>199</v>
      </c>
      <c r="GW1223" s="401" t="n">
        <v>200</v>
      </c>
      <c r="GX1223" s="401" t="n">
        <v>201</v>
      </c>
      <c r="GY1223" s="401" t="n">
        <v>202</v>
      </c>
      <c r="GZ1223" s="401" t="n">
        <v>203</v>
      </c>
      <c r="HA1223" s="401" t="n">
        <v>204</v>
      </c>
      <c r="HB1223" s="401" t="n">
        <v>205</v>
      </c>
      <c r="HC1223" s="401" t="n">
        <v>206</v>
      </c>
      <c r="HD1223" s="401" t="n">
        <v>207</v>
      </c>
      <c r="HE1223" s="401" t="n">
        <v>208</v>
      </c>
      <c r="HF1223" s="401" t="n">
        <v>209</v>
      </c>
      <c r="HG1223" s="401" t="n">
        <v>210</v>
      </c>
      <c r="HH1223" s="401" t="n">
        <v>211</v>
      </c>
      <c r="HI1223" s="401" t="n">
        <v>212</v>
      </c>
      <c r="HJ1223" s="401" t="n">
        <v>213</v>
      </c>
      <c r="HK1223" s="401" t="n">
        <v>214</v>
      </c>
      <c r="HL1223" s="401" t="n">
        <v>215</v>
      </c>
      <c r="HM1223" s="401" t="n">
        <v>216</v>
      </c>
      <c r="HN1223" s="401" t="n">
        <v>217</v>
      </c>
      <c r="HO1223" s="401" t="n">
        <v>218</v>
      </c>
      <c r="HP1223" s="401" t="n">
        <v>219</v>
      </c>
      <c r="HQ1223" s="401" t="n">
        <v>220</v>
      </c>
      <c r="HR1223" s="401" t="n">
        <v>221</v>
      </c>
      <c r="HS1223" s="401" t="n">
        <v>222</v>
      </c>
      <c r="HT1223" s="401" t="n">
        <v>223</v>
      </c>
      <c r="HU1223" s="401" t="n">
        <v>224</v>
      </c>
      <c r="HV1223" s="401" t="n">
        <v>225</v>
      </c>
      <c r="HW1223" s="401" t="n">
        <v>226</v>
      </c>
      <c r="HX1223" s="401" t="n">
        <v>227</v>
      </c>
      <c r="HY1223" s="401" t="n">
        <v>228</v>
      </c>
      <c r="HZ1223" s="401" t="n">
        <v>229</v>
      </c>
      <c r="IA1223" s="401" t="n">
        <v>230</v>
      </c>
      <c r="IB1223" s="401" t="n">
        <v>231</v>
      </c>
      <c r="IC1223" s="401" t="n">
        <v>232</v>
      </c>
      <c r="ID1223" s="401" t="n">
        <v>233</v>
      </c>
      <c r="IE1223" s="401" t="n">
        <v>234</v>
      </c>
      <c r="IF1223" s="401" t="n">
        <v>235</v>
      </c>
      <c r="IG1223" s="401" t="n">
        <v>236</v>
      </c>
      <c r="IH1223" s="401" t="n">
        <v>237</v>
      </c>
      <c r="II1223" s="401" t="n">
        <v>238</v>
      </c>
      <c r="IJ1223" s="401" t="n">
        <v>239</v>
      </c>
      <c r="IL1223" s="401" t="n">
        <v>240</v>
      </c>
      <c r="IM1223" s="401" t="n">
        <v>241</v>
      </c>
      <c r="IN1223" s="401" t="n">
        <v>242</v>
      </c>
      <c r="IO1223" s="401" t="n">
        <v>243</v>
      </c>
      <c r="IQ1223" s="401" t="n">
        <v>244</v>
      </c>
      <c r="IR1223" s="401" t="n">
        <v>245</v>
      </c>
      <c r="IS1223" s="401" t="n">
        <v>246</v>
      </c>
      <c r="IT1223" s="401" t="n">
        <v>247</v>
      </c>
    </row>
    <row r="1224" customFormat="false" ht="12.75" hidden="false" customHeight="false" outlineLevel="0" collapsed="false">
      <c r="E1224" s="444" t="s">
        <v>225</v>
      </c>
      <c r="F1224" s="401" t="n">
        <v>22</v>
      </c>
      <c r="G1224" s="401" t="n">
        <v>4</v>
      </c>
      <c r="H1224" s="401" t="n">
        <v>177</v>
      </c>
      <c r="I1224" s="401" t="n">
        <v>67</v>
      </c>
      <c r="J1224" s="401" t="n">
        <v>103</v>
      </c>
      <c r="K1224" s="401" t="n">
        <v>105</v>
      </c>
      <c r="L1224" s="401" t="n">
        <v>16</v>
      </c>
      <c r="M1224" s="401" t="n">
        <v>171</v>
      </c>
      <c r="N1224" s="401" t="n">
        <v>207</v>
      </c>
      <c r="O1224" s="401" t="n">
        <v>52</v>
      </c>
      <c r="P1224" s="401" t="n">
        <v>78</v>
      </c>
      <c r="Q1224" s="401" t="n">
        <v>133</v>
      </c>
      <c r="R1224" s="401" t="n">
        <v>215</v>
      </c>
      <c r="S1224" s="401" t="n">
        <v>147</v>
      </c>
      <c r="T1224" s="401" t="n">
        <v>231</v>
      </c>
      <c r="U1224" s="401" t="n">
        <v>245</v>
      </c>
      <c r="V1224" s="401" t="n">
        <v>239</v>
      </c>
      <c r="W1224" s="401" t="n">
        <v>117</v>
      </c>
      <c r="X1224" s="401" t="n">
        <v>88</v>
      </c>
      <c r="Y1224" s="401" t="n">
        <v>47</v>
      </c>
      <c r="Z1224" s="401" t="n">
        <v>138</v>
      </c>
      <c r="AA1224" s="401" t="n">
        <v>208</v>
      </c>
      <c r="AB1224" s="401" t="n">
        <v>29</v>
      </c>
      <c r="AC1224" s="401" t="n">
        <v>178</v>
      </c>
      <c r="AD1224" s="401" t="n">
        <v>244</v>
      </c>
      <c r="AE1224" s="401" t="n">
        <v>84</v>
      </c>
      <c r="AF1224" s="401" t="n">
        <v>53</v>
      </c>
      <c r="AG1224" s="401" t="n">
        <v>159</v>
      </c>
      <c r="AH1224" s="401" t="n">
        <v>27</v>
      </c>
      <c r="AI1224" s="401" t="n">
        <v>96</v>
      </c>
      <c r="AJ1224" s="401" t="n">
        <v>154</v>
      </c>
      <c r="AK1224" s="401" t="n">
        <v>149</v>
      </c>
      <c r="AL1224" s="401" t="n">
        <v>70</v>
      </c>
      <c r="AM1224" s="401" t="n">
        <v>92</v>
      </c>
      <c r="AN1224" s="401" t="n">
        <v>137</v>
      </c>
      <c r="AO1224" s="401" t="n">
        <v>83</v>
      </c>
      <c r="AP1224" s="401" t="n">
        <v>234</v>
      </c>
      <c r="AQ1224" s="401" t="n">
        <v>227</v>
      </c>
      <c r="AR1224" s="401" t="n">
        <v>31</v>
      </c>
      <c r="AS1224" s="401" t="n">
        <v>222</v>
      </c>
      <c r="AT1224" s="401" t="n">
        <v>98</v>
      </c>
      <c r="AU1224" s="401" t="n">
        <v>115</v>
      </c>
      <c r="AV1224" s="401" t="n">
        <v>214</v>
      </c>
      <c r="AW1224" s="401" t="n">
        <v>203</v>
      </c>
      <c r="AX1224" s="401" t="n">
        <v>198</v>
      </c>
      <c r="AY1224" s="401" t="n">
        <v>97</v>
      </c>
      <c r="AZ1224" s="401" t="n">
        <v>213</v>
      </c>
      <c r="BA1224" s="401" t="n">
        <v>9</v>
      </c>
      <c r="BB1224" s="401" t="n">
        <v>221</v>
      </c>
      <c r="BC1224" s="401" t="n">
        <v>123</v>
      </c>
      <c r="BD1224" s="401" t="n">
        <v>37</v>
      </c>
      <c r="BE1224" s="401" t="n">
        <v>246</v>
      </c>
      <c r="BF1224" s="401" t="n">
        <v>69</v>
      </c>
      <c r="BG1224" s="401" t="n">
        <v>188</v>
      </c>
      <c r="BH1224" s="401" t="n">
        <v>81</v>
      </c>
      <c r="BI1224" s="401" t="n">
        <v>170</v>
      </c>
      <c r="BJ1224" s="401" t="n">
        <v>21</v>
      </c>
      <c r="BK1224" s="401" t="n">
        <v>225</v>
      </c>
      <c r="BL1224" s="401" t="n">
        <v>91</v>
      </c>
      <c r="BM1224" s="401" t="n">
        <v>6</v>
      </c>
      <c r="BN1224" s="401" t="n">
        <v>34</v>
      </c>
      <c r="BO1224" s="401" t="n">
        <v>38</v>
      </c>
      <c r="BP1224" s="401" t="n">
        <v>116</v>
      </c>
      <c r="BQ1224" s="401" t="n">
        <v>46</v>
      </c>
      <c r="BR1224" s="401" t="n">
        <v>57</v>
      </c>
      <c r="BS1224" s="401" t="n">
        <v>167</v>
      </c>
      <c r="BT1224" s="401" t="n">
        <v>63</v>
      </c>
      <c r="BU1224" s="401" t="n">
        <v>102</v>
      </c>
      <c r="BV1224" s="401" t="n">
        <v>60</v>
      </c>
      <c r="BW1224" s="401" t="n">
        <v>156</v>
      </c>
      <c r="BX1224" s="401" t="n">
        <v>5</v>
      </c>
      <c r="BY1224" s="401" t="n">
        <v>120</v>
      </c>
      <c r="BZ1224" s="401" t="n">
        <v>206</v>
      </c>
      <c r="CA1224" s="401" t="n">
        <v>76</v>
      </c>
      <c r="CB1224" s="401" t="n">
        <v>153</v>
      </c>
      <c r="CC1224" s="401" t="n">
        <v>204</v>
      </c>
      <c r="CD1224" s="401" t="n">
        <v>173</v>
      </c>
      <c r="CE1224" s="401" t="n">
        <v>186</v>
      </c>
      <c r="CF1224" s="401" t="n">
        <v>30</v>
      </c>
      <c r="CG1224" s="401" t="n">
        <v>118</v>
      </c>
      <c r="CH1224" s="401" t="n">
        <v>185</v>
      </c>
      <c r="CI1224" s="401" t="n">
        <v>85</v>
      </c>
      <c r="CJ1224" s="401" t="n">
        <v>90</v>
      </c>
      <c r="CK1224" s="401" t="n">
        <v>141</v>
      </c>
      <c r="CL1224" s="401" t="n">
        <v>240</v>
      </c>
      <c r="CM1224" s="401" t="n">
        <v>8</v>
      </c>
      <c r="CN1224" s="401" t="n">
        <v>139</v>
      </c>
      <c r="CO1224" s="401" t="n">
        <v>109</v>
      </c>
      <c r="CP1224" s="401" t="n">
        <v>72</v>
      </c>
      <c r="CQ1224" s="401" t="n">
        <v>168</v>
      </c>
      <c r="CR1224" s="401" t="n">
        <v>233</v>
      </c>
      <c r="CS1224" s="401" t="n">
        <v>158</v>
      </c>
      <c r="CT1224" s="401" t="n">
        <v>99</v>
      </c>
      <c r="CU1224" s="401" t="n">
        <v>217</v>
      </c>
      <c r="CV1224" s="401" t="n">
        <v>161</v>
      </c>
      <c r="CW1224" s="401" t="n">
        <v>162</v>
      </c>
      <c r="CX1224" s="401" t="n">
        <v>114</v>
      </c>
      <c r="CY1224" s="401" t="n">
        <v>181</v>
      </c>
      <c r="CZ1224" s="401" t="n">
        <v>160</v>
      </c>
      <c r="DA1224" s="401" t="n">
        <v>176</v>
      </c>
      <c r="DB1224" s="401" t="n">
        <v>192</v>
      </c>
      <c r="DC1224" s="401" t="n">
        <v>183</v>
      </c>
      <c r="DD1224" s="401" t="n">
        <v>124</v>
      </c>
      <c r="DE1224" s="401" t="n">
        <v>212</v>
      </c>
      <c r="DF1224" s="401" t="n">
        <v>237</v>
      </c>
      <c r="DG1224" s="401" t="n">
        <v>224</v>
      </c>
      <c r="DH1224" s="401" t="n">
        <v>15</v>
      </c>
      <c r="DI1224" s="401" t="n">
        <v>166</v>
      </c>
      <c r="DJ1224" s="401" t="n">
        <v>62</v>
      </c>
      <c r="DK1224" s="401" t="n">
        <v>87</v>
      </c>
      <c r="DL1224" s="401" t="n">
        <v>209</v>
      </c>
      <c r="DM1224" s="401" t="n">
        <v>199</v>
      </c>
      <c r="DN1224" s="401" t="n">
        <v>104</v>
      </c>
      <c r="DO1224" s="401" t="n">
        <v>51</v>
      </c>
      <c r="DP1224" s="401" t="n">
        <v>89</v>
      </c>
      <c r="DQ1224" s="401" t="n">
        <v>219</v>
      </c>
      <c r="DR1224" s="401" t="n">
        <v>65</v>
      </c>
      <c r="DS1224" s="401" t="n">
        <v>136</v>
      </c>
      <c r="DT1224" s="401" t="n">
        <v>56</v>
      </c>
      <c r="DU1224" s="401" t="n">
        <v>172</v>
      </c>
      <c r="DV1224" s="401" t="n">
        <v>18</v>
      </c>
      <c r="DW1224" s="401" t="n">
        <v>128</v>
      </c>
      <c r="DX1224" s="401" t="n">
        <v>125</v>
      </c>
      <c r="DY1224" s="401" t="n">
        <v>226</v>
      </c>
      <c r="DZ1224" s="401" t="n">
        <v>146</v>
      </c>
      <c r="EA1224" s="401" t="n">
        <v>80</v>
      </c>
      <c r="EB1224" s="401" t="n">
        <v>20</v>
      </c>
      <c r="EC1224" s="401" t="n">
        <v>7</v>
      </c>
      <c r="ED1224" s="401" t="n">
        <v>11</v>
      </c>
      <c r="EE1224" s="401" t="n">
        <v>196</v>
      </c>
      <c r="EF1224" s="401" t="n">
        <v>210</v>
      </c>
      <c r="EG1224" s="401" t="n">
        <v>228</v>
      </c>
      <c r="EH1224" s="401" t="n">
        <v>66</v>
      </c>
      <c r="EI1224" s="401" t="n">
        <v>127</v>
      </c>
      <c r="EJ1224" s="401" t="n">
        <v>1</v>
      </c>
      <c r="EK1224" s="401" t="n">
        <v>145</v>
      </c>
      <c r="EL1224" s="401" t="n">
        <v>44</v>
      </c>
      <c r="EM1224" s="401" t="n">
        <v>64</v>
      </c>
      <c r="EN1224" s="401" t="n">
        <v>132</v>
      </c>
      <c r="EO1224" s="401" t="n">
        <v>107</v>
      </c>
      <c r="EP1224" s="401" t="n">
        <v>10</v>
      </c>
      <c r="EQ1224" s="401" t="n">
        <v>48</v>
      </c>
      <c r="ER1224" s="401" t="n">
        <v>130</v>
      </c>
      <c r="ES1224" s="401" t="n">
        <v>201</v>
      </c>
      <c r="ET1224" s="401" t="n">
        <v>218</v>
      </c>
      <c r="EU1224" s="401" t="n">
        <v>129</v>
      </c>
      <c r="EV1224" s="401" t="n">
        <v>55</v>
      </c>
      <c r="EW1224" s="401" t="n">
        <v>41</v>
      </c>
      <c r="EX1224" s="401" t="n">
        <v>232</v>
      </c>
      <c r="EY1224" s="401" t="n">
        <v>216</v>
      </c>
      <c r="EZ1224" s="401" t="n">
        <v>140</v>
      </c>
      <c r="FA1224" s="401" t="n">
        <v>59</v>
      </c>
      <c r="FB1224" s="401" t="n">
        <v>77</v>
      </c>
      <c r="FC1224" s="401" t="n">
        <v>113</v>
      </c>
      <c r="FD1224" s="401" t="n">
        <v>121</v>
      </c>
      <c r="FE1224" s="401" t="n">
        <v>33</v>
      </c>
      <c r="FF1224" s="401" t="n">
        <v>14</v>
      </c>
      <c r="FG1224" s="401" t="n">
        <v>119</v>
      </c>
      <c r="FH1224" s="401" t="n">
        <v>148</v>
      </c>
      <c r="FI1224" s="401" t="n">
        <v>134</v>
      </c>
      <c r="FJ1224" s="401" t="n">
        <v>164</v>
      </c>
      <c r="FK1224" s="401" t="n">
        <v>179</v>
      </c>
      <c r="FL1224" s="401" t="n">
        <v>175</v>
      </c>
      <c r="FM1224" s="401" t="n">
        <v>238</v>
      </c>
      <c r="FN1224" s="401" t="n">
        <v>112</v>
      </c>
      <c r="FO1224" s="401" t="n">
        <v>3</v>
      </c>
      <c r="FP1224" s="401" t="n">
        <v>211</v>
      </c>
      <c r="FQ1224" s="401" t="n">
        <v>150</v>
      </c>
      <c r="FR1224" s="401" t="n">
        <v>195</v>
      </c>
      <c r="FS1224" s="401" t="n">
        <v>82</v>
      </c>
      <c r="FT1224" s="401" t="n">
        <v>205</v>
      </c>
      <c r="FU1224" s="401" t="n">
        <v>58</v>
      </c>
      <c r="FV1224" s="401" t="n">
        <v>142</v>
      </c>
      <c r="FW1224" s="401" t="n">
        <v>126</v>
      </c>
      <c r="FX1224" s="401" t="n">
        <v>184</v>
      </c>
      <c r="FY1224" s="401" t="n">
        <v>193</v>
      </c>
      <c r="FZ1224" s="401" t="n">
        <v>25</v>
      </c>
      <c r="GA1224" s="401" t="n">
        <v>241</v>
      </c>
      <c r="GB1224" s="401" t="n">
        <v>152</v>
      </c>
      <c r="GC1224" s="401" t="n">
        <v>143</v>
      </c>
      <c r="GD1224" s="401" t="n">
        <v>163</v>
      </c>
      <c r="GE1224" s="401" t="n">
        <v>144</v>
      </c>
      <c r="GF1224" s="401" t="n">
        <v>200</v>
      </c>
      <c r="GG1224" s="401" t="n">
        <v>86</v>
      </c>
      <c r="GH1224" s="401" t="n">
        <v>2</v>
      </c>
      <c r="GI1224" s="401" t="n">
        <v>243</v>
      </c>
      <c r="GJ1224" s="401" t="n">
        <v>191</v>
      </c>
      <c r="GK1224" s="401" t="n">
        <v>229</v>
      </c>
      <c r="GL1224" s="401" t="n">
        <v>151</v>
      </c>
      <c r="GM1224" s="401" t="n">
        <v>42</v>
      </c>
      <c r="GN1224" s="401" t="n">
        <v>155</v>
      </c>
      <c r="GO1224" s="401" t="n">
        <v>24</v>
      </c>
      <c r="GP1224" s="401" t="n">
        <v>74</v>
      </c>
      <c r="GQ1224" s="401" t="n">
        <v>32</v>
      </c>
      <c r="GR1224" s="401" t="n">
        <v>223</v>
      </c>
      <c r="GS1224" s="401" t="n">
        <v>122</v>
      </c>
      <c r="GT1224" s="401" t="n">
        <v>13</v>
      </c>
      <c r="GU1224" s="401" t="n">
        <v>236</v>
      </c>
      <c r="GV1224" s="401" t="n">
        <v>68</v>
      </c>
      <c r="GW1224" s="401" t="n">
        <v>26</v>
      </c>
      <c r="GX1224" s="401" t="n">
        <v>35</v>
      </c>
      <c r="GY1224" s="401" t="n">
        <v>39</v>
      </c>
      <c r="GZ1224" s="401" t="n">
        <v>202</v>
      </c>
      <c r="HA1224" s="401" t="n">
        <v>187</v>
      </c>
      <c r="HB1224" s="401" t="n">
        <v>73</v>
      </c>
      <c r="HC1224" s="401" t="n">
        <v>43</v>
      </c>
      <c r="HD1224" s="401" t="n">
        <v>235</v>
      </c>
      <c r="HE1224" s="401" t="n">
        <v>36</v>
      </c>
      <c r="HF1224" s="401" t="n">
        <v>220</v>
      </c>
      <c r="HG1224" s="401" t="n">
        <v>189</v>
      </c>
      <c r="HH1224" s="401" t="n">
        <v>157</v>
      </c>
      <c r="HI1224" s="401" t="n">
        <v>111</v>
      </c>
      <c r="HJ1224" s="401" t="n">
        <v>135</v>
      </c>
      <c r="HK1224" s="401" t="n">
        <v>28</v>
      </c>
      <c r="HL1224" s="401" t="n">
        <v>19</v>
      </c>
      <c r="HM1224" s="401" t="n">
        <v>94</v>
      </c>
      <c r="HN1224" s="401" t="n">
        <v>194</v>
      </c>
      <c r="HO1224" s="401" t="n">
        <v>197</v>
      </c>
      <c r="HP1224" s="401" t="n">
        <v>190</v>
      </c>
      <c r="HQ1224" s="401" t="n">
        <v>23</v>
      </c>
      <c r="HR1224" s="401" t="n">
        <v>169</v>
      </c>
      <c r="HS1224" s="401" t="n">
        <v>242</v>
      </c>
      <c r="HT1224" s="401" t="n">
        <v>40</v>
      </c>
      <c r="HU1224" s="401" t="n">
        <v>110</v>
      </c>
      <c r="HV1224" s="401" t="n">
        <v>17</v>
      </c>
      <c r="HW1224" s="401" t="n">
        <v>75</v>
      </c>
      <c r="HX1224" s="401" t="n">
        <v>100</v>
      </c>
      <c r="HY1224" s="401" t="n">
        <v>230</v>
      </c>
      <c r="HZ1224" s="401" t="n">
        <v>12</v>
      </c>
      <c r="IA1224" s="401" t="n">
        <v>174</v>
      </c>
      <c r="IB1224" s="401" t="n">
        <v>54</v>
      </c>
      <c r="IC1224" s="401" t="n">
        <v>50</v>
      </c>
      <c r="ID1224" s="401" t="n">
        <v>247</v>
      </c>
      <c r="IE1224" s="401" t="n">
        <v>93</v>
      </c>
      <c r="IF1224" s="401" t="n">
        <v>106</v>
      </c>
      <c r="IG1224" s="401" t="n">
        <v>95</v>
      </c>
      <c r="IH1224" s="401" t="n">
        <v>131</v>
      </c>
      <c r="II1224" s="401" t="n">
        <v>79</v>
      </c>
      <c r="IJ1224" s="401" t="n">
        <v>45</v>
      </c>
      <c r="IL1224" s="401" t="n">
        <v>49</v>
      </c>
      <c r="IM1224" s="401" t="n">
        <v>180</v>
      </c>
      <c r="IN1224" s="401" t="n">
        <v>165</v>
      </c>
      <c r="IO1224" s="401" t="n">
        <v>61</v>
      </c>
      <c r="IQ1224" s="401" t="n">
        <v>182</v>
      </c>
      <c r="IR1224" s="401" t="n">
        <v>108</v>
      </c>
      <c r="IS1224" s="401" t="n">
        <v>101</v>
      </c>
      <c r="IT1224" s="401" t="n">
        <v>71</v>
      </c>
    </row>
    <row r="1225" customFormat="false" ht="12.75" hidden="false" customHeight="false" outlineLevel="0" collapsed="false">
      <c r="E1225" s="444" t="s">
        <v>227</v>
      </c>
      <c r="F1225" s="401" t="n">
        <v>110</v>
      </c>
      <c r="G1225" s="401" t="n">
        <v>113</v>
      </c>
      <c r="H1225" s="401" t="n">
        <v>145</v>
      </c>
      <c r="I1225" s="401" t="n">
        <v>117</v>
      </c>
      <c r="J1225" s="401" t="n">
        <v>191</v>
      </c>
      <c r="K1225" s="401" t="n">
        <v>184</v>
      </c>
      <c r="L1225" s="401" t="n">
        <v>161</v>
      </c>
      <c r="M1225" s="401" t="n">
        <v>139</v>
      </c>
      <c r="N1225" s="401" t="n">
        <v>36</v>
      </c>
      <c r="O1225" s="401" t="n">
        <v>173</v>
      </c>
      <c r="P1225" s="401" t="n">
        <v>190</v>
      </c>
      <c r="Q1225" s="401" t="n">
        <v>64</v>
      </c>
      <c r="R1225" s="401" t="n">
        <v>114</v>
      </c>
      <c r="S1225" s="401" t="n">
        <v>5</v>
      </c>
      <c r="T1225" s="401" t="n">
        <v>126</v>
      </c>
      <c r="U1225" s="401" t="n">
        <v>223</v>
      </c>
      <c r="V1225" s="401" t="n">
        <v>216</v>
      </c>
      <c r="W1225" s="401" t="n">
        <v>147</v>
      </c>
      <c r="X1225" s="401" t="n">
        <v>108</v>
      </c>
      <c r="Y1225" s="401" t="n">
        <v>167</v>
      </c>
      <c r="Z1225" s="401" t="n">
        <v>88</v>
      </c>
      <c r="AA1225" s="401" t="n">
        <v>240</v>
      </c>
      <c r="AB1225" s="401" t="n">
        <v>237</v>
      </c>
      <c r="AC1225" s="401" t="n">
        <v>228</v>
      </c>
      <c r="AD1225" s="401" t="n">
        <v>136</v>
      </c>
      <c r="AE1225" s="401" t="n">
        <v>159</v>
      </c>
      <c r="AF1225" s="401" t="n">
        <v>218</v>
      </c>
      <c r="AG1225" s="401" t="n">
        <v>46</v>
      </c>
      <c r="AH1225" s="401" t="n">
        <v>122</v>
      </c>
      <c r="AI1225" s="401" t="n">
        <v>101</v>
      </c>
      <c r="AJ1225" s="401" t="n">
        <v>134</v>
      </c>
      <c r="AK1225" s="401" t="n">
        <v>200</v>
      </c>
      <c r="AL1225" s="401" t="n">
        <v>82</v>
      </c>
      <c r="AM1225" s="401" t="n">
        <v>182</v>
      </c>
      <c r="AN1225" s="401" t="n">
        <v>209</v>
      </c>
      <c r="AO1225" s="401" t="n">
        <v>239</v>
      </c>
      <c r="AP1225" s="401" t="n">
        <v>11</v>
      </c>
      <c r="AQ1225" s="401" t="n">
        <v>39</v>
      </c>
      <c r="AR1225" s="401" t="n">
        <v>131</v>
      </c>
      <c r="AS1225" s="401" t="n">
        <v>213</v>
      </c>
      <c r="AT1225" s="401" t="n">
        <v>25</v>
      </c>
      <c r="AU1225" s="401" t="n">
        <v>125</v>
      </c>
      <c r="AV1225" s="401" t="n">
        <v>112</v>
      </c>
      <c r="AW1225" s="401" t="n">
        <v>78</v>
      </c>
      <c r="AX1225" s="401" t="n">
        <v>158</v>
      </c>
      <c r="AY1225" s="401" t="n">
        <v>30</v>
      </c>
      <c r="AZ1225" s="401" t="n">
        <v>93</v>
      </c>
      <c r="BA1225" s="401" t="n">
        <v>140</v>
      </c>
      <c r="BB1225" s="401" t="n">
        <v>133</v>
      </c>
      <c r="BC1225" s="401" t="n">
        <v>63</v>
      </c>
      <c r="BD1225" s="401" t="n">
        <v>174</v>
      </c>
      <c r="BE1225" s="401" t="n">
        <v>76</v>
      </c>
      <c r="BF1225" s="401" t="n">
        <v>176</v>
      </c>
      <c r="BG1225" s="401" t="n">
        <v>1</v>
      </c>
      <c r="BH1225" s="401" t="n">
        <v>202</v>
      </c>
      <c r="BI1225" s="401" t="n">
        <v>70</v>
      </c>
      <c r="BJ1225" s="401" t="n">
        <v>79</v>
      </c>
      <c r="BK1225" s="401" t="n">
        <v>65</v>
      </c>
      <c r="BL1225" s="401" t="n">
        <v>38</v>
      </c>
      <c r="BM1225" s="401" t="n">
        <v>163</v>
      </c>
      <c r="BN1225" s="401" t="n">
        <v>123</v>
      </c>
      <c r="BO1225" s="401" t="n">
        <v>28</v>
      </c>
      <c r="BP1225" s="401" t="n">
        <v>2</v>
      </c>
      <c r="BQ1225" s="401" t="n">
        <v>100</v>
      </c>
      <c r="BR1225" s="401" t="n">
        <v>128</v>
      </c>
      <c r="BS1225" s="401" t="n">
        <v>160</v>
      </c>
      <c r="BT1225" s="401" t="n">
        <v>238</v>
      </c>
      <c r="BU1225" s="401" t="n">
        <v>106</v>
      </c>
      <c r="BV1225" s="401" t="n">
        <v>22</v>
      </c>
      <c r="BW1225" s="401" t="n">
        <v>48</v>
      </c>
      <c r="BX1225" s="401" t="n">
        <v>189</v>
      </c>
      <c r="BY1225" s="401" t="n">
        <v>49</v>
      </c>
      <c r="BZ1225" s="401" t="n">
        <v>85</v>
      </c>
      <c r="CA1225" s="401" t="n">
        <v>166</v>
      </c>
      <c r="CB1225" s="401" t="n">
        <v>98</v>
      </c>
      <c r="CC1225" s="401" t="n">
        <v>24</v>
      </c>
      <c r="CD1225" s="401" t="n">
        <v>9</v>
      </c>
      <c r="CE1225" s="401" t="n">
        <v>243</v>
      </c>
      <c r="CF1225" s="401" t="n">
        <v>53</v>
      </c>
      <c r="CG1225" s="401" t="n">
        <v>43</v>
      </c>
      <c r="CH1225" s="401" t="n">
        <v>23</v>
      </c>
      <c r="CI1225" s="401" t="n">
        <v>214</v>
      </c>
      <c r="CJ1225" s="401" t="n">
        <v>152</v>
      </c>
      <c r="CK1225" s="401" t="n">
        <v>7</v>
      </c>
      <c r="CL1225" s="401" t="n">
        <v>234</v>
      </c>
      <c r="CM1225" s="401" t="n">
        <v>99</v>
      </c>
      <c r="CN1225" s="401" t="n">
        <v>165</v>
      </c>
      <c r="CO1225" s="401" t="n">
        <v>127</v>
      </c>
      <c r="CP1225" s="401" t="n">
        <v>245</v>
      </c>
      <c r="CQ1225" s="401" t="n">
        <v>116</v>
      </c>
      <c r="CR1225" s="401" t="n">
        <v>168</v>
      </c>
      <c r="CS1225" s="401" t="n">
        <v>118</v>
      </c>
      <c r="CT1225" s="401" t="n">
        <v>62</v>
      </c>
      <c r="CU1225" s="401" t="n">
        <v>196</v>
      </c>
      <c r="CV1225" s="401" t="n">
        <v>164</v>
      </c>
      <c r="CW1225" s="401" t="n">
        <v>52</v>
      </c>
      <c r="CX1225" s="401" t="n">
        <v>198</v>
      </c>
      <c r="CY1225" s="401" t="n">
        <v>121</v>
      </c>
      <c r="CZ1225" s="401" t="n">
        <v>208</v>
      </c>
      <c r="DA1225" s="401" t="n">
        <v>97</v>
      </c>
      <c r="DB1225" s="401" t="n">
        <v>103</v>
      </c>
      <c r="DC1225" s="401" t="n">
        <v>169</v>
      </c>
      <c r="DD1225" s="401" t="n">
        <v>10</v>
      </c>
      <c r="DE1225" s="401" t="n">
        <v>96</v>
      </c>
      <c r="DF1225" s="401" t="n">
        <v>3</v>
      </c>
      <c r="DG1225" s="401" t="n">
        <v>89</v>
      </c>
      <c r="DH1225" s="401" t="n">
        <v>231</v>
      </c>
      <c r="DI1225" s="401" t="n">
        <v>187</v>
      </c>
      <c r="DJ1225" s="401" t="n">
        <v>41</v>
      </c>
      <c r="DK1225" s="401" t="n">
        <v>193</v>
      </c>
      <c r="DL1225" s="401" t="n">
        <v>92</v>
      </c>
      <c r="DM1225" s="401" t="n">
        <v>146</v>
      </c>
      <c r="DN1225" s="401" t="n">
        <v>156</v>
      </c>
      <c r="DO1225" s="401" t="n">
        <v>16</v>
      </c>
      <c r="DP1225" s="401" t="n">
        <v>246</v>
      </c>
      <c r="DQ1225" s="401" t="n">
        <v>124</v>
      </c>
      <c r="DR1225" s="401" t="n">
        <v>203</v>
      </c>
      <c r="DS1225" s="401" t="n">
        <v>72</v>
      </c>
      <c r="DT1225" s="401" t="n">
        <v>142</v>
      </c>
      <c r="DU1225" s="401" t="n">
        <v>18</v>
      </c>
      <c r="DV1225" s="401" t="n">
        <v>215</v>
      </c>
      <c r="DW1225" s="401" t="n">
        <v>54</v>
      </c>
      <c r="DX1225" s="401" t="n">
        <v>44</v>
      </c>
      <c r="DY1225" s="401" t="n">
        <v>66</v>
      </c>
      <c r="DZ1225" s="401" t="n">
        <v>181</v>
      </c>
      <c r="EA1225" s="401" t="n">
        <v>45</v>
      </c>
      <c r="EB1225" s="401" t="n">
        <v>74</v>
      </c>
      <c r="EC1225" s="401" t="n">
        <v>59</v>
      </c>
      <c r="ED1225" s="401" t="n">
        <v>105</v>
      </c>
      <c r="EE1225" s="401" t="n">
        <v>31</v>
      </c>
      <c r="EF1225" s="401" t="n">
        <v>225</v>
      </c>
      <c r="EG1225" s="401" t="n">
        <v>175</v>
      </c>
      <c r="EH1225" s="401" t="n">
        <v>57</v>
      </c>
      <c r="EI1225" s="401" t="n">
        <v>206</v>
      </c>
      <c r="EJ1225" s="401" t="n">
        <v>242</v>
      </c>
      <c r="EK1225" s="401" t="n">
        <v>104</v>
      </c>
      <c r="EL1225" s="401" t="n">
        <v>148</v>
      </c>
      <c r="EM1225" s="401" t="n">
        <v>27</v>
      </c>
      <c r="EN1225" s="401" t="n">
        <v>8</v>
      </c>
      <c r="EO1225" s="401" t="n">
        <v>138</v>
      </c>
      <c r="EP1225" s="401" t="n">
        <v>17</v>
      </c>
      <c r="EQ1225" s="401" t="n">
        <v>6</v>
      </c>
      <c r="ER1225" s="401" t="n">
        <v>15</v>
      </c>
      <c r="ES1225" s="401" t="n">
        <v>80</v>
      </c>
      <c r="ET1225" s="401" t="n">
        <v>84</v>
      </c>
      <c r="EU1225" s="401" t="n">
        <v>230</v>
      </c>
      <c r="EV1225" s="401" t="n">
        <v>185</v>
      </c>
      <c r="EW1225" s="401" t="n">
        <v>154</v>
      </c>
      <c r="EX1225" s="401" t="n">
        <v>211</v>
      </c>
      <c r="EY1225" s="401" t="n">
        <v>58</v>
      </c>
      <c r="EZ1225" s="401" t="n">
        <v>109</v>
      </c>
      <c r="FA1225" s="401" t="n">
        <v>178</v>
      </c>
      <c r="FB1225" s="401" t="n">
        <v>87</v>
      </c>
      <c r="FC1225" s="401" t="n">
        <v>197</v>
      </c>
      <c r="FD1225" s="401" t="n">
        <v>227</v>
      </c>
      <c r="FE1225" s="401" t="n">
        <v>229</v>
      </c>
      <c r="FF1225" s="401" t="n">
        <v>95</v>
      </c>
      <c r="FG1225" s="401" t="n">
        <v>4</v>
      </c>
      <c r="FH1225" s="401" t="n">
        <v>162</v>
      </c>
      <c r="FI1225" s="401" t="n">
        <v>207</v>
      </c>
      <c r="FJ1225" s="401" t="n">
        <v>144</v>
      </c>
      <c r="FK1225" s="401" t="n">
        <v>153</v>
      </c>
      <c r="FL1225" s="401" t="n">
        <v>56</v>
      </c>
      <c r="FM1225" s="401" t="n">
        <v>244</v>
      </c>
      <c r="FN1225" s="401" t="n">
        <v>129</v>
      </c>
      <c r="FO1225" s="401" t="n">
        <v>220</v>
      </c>
      <c r="FP1225" s="401" t="n">
        <v>204</v>
      </c>
      <c r="FQ1225" s="401" t="n">
        <v>67</v>
      </c>
      <c r="FR1225" s="401" t="n">
        <v>55</v>
      </c>
      <c r="FS1225" s="401" t="n">
        <v>33</v>
      </c>
      <c r="FT1225" s="401" t="n">
        <v>29</v>
      </c>
      <c r="FU1225" s="401" t="n">
        <v>90</v>
      </c>
      <c r="FV1225" s="401" t="n">
        <v>210</v>
      </c>
      <c r="FW1225" s="401" t="n">
        <v>37</v>
      </c>
      <c r="FX1225" s="401" t="n">
        <v>241</v>
      </c>
      <c r="FY1225" s="401" t="n">
        <v>14</v>
      </c>
      <c r="FZ1225" s="401" t="n">
        <v>130</v>
      </c>
      <c r="GA1225" s="401" t="n">
        <v>20</v>
      </c>
      <c r="GB1225" s="401" t="n">
        <v>177</v>
      </c>
      <c r="GC1225" s="401" t="n">
        <v>233</v>
      </c>
      <c r="GD1225" s="401" t="n">
        <v>40</v>
      </c>
      <c r="GE1225" s="401" t="n">
        <v>73</v>
      </c>
      <c r="GF1225" s="401" t="n">
        <v>212</v>
      </c>
      <c r="GG1225" s="401" t="n">
        <v>170</v>
      </c>
      <c r="GH1225" s="401" t="n">
        <v>102</v>
      </c>
      <c r="GI1225" s="401" t="n">
        <v>143</v>
      </c>
      <c r="GJ1225" s="401" t="n">
        <v>26</v>
      </c>
      <c r="GK1225" s="401" t="n">
        <v>180</v>
      </c>
      <c r="GL1225" s="401" t="n">
        <v>183</v>
      </c>
      <c r="GM1225" s="401" t="n">
        <v>91</v>
      </c>
      <c r="GN1225" s="401" t="n">
        <v>119</v>
      </c>
      <c r="GO1225" s="401" t="n">
        <v>69</v>
      </c>
      <c r="GP1225" s="401" t="n">
        <v>107</v>
      </c>
      <c r="GQ1225" s="401" t="n">
        <v>77</v>
      </c>
      <c r="GR1225" s="401" t="n">
        <v>192</v>
      </c>
      <c r="GS1225" s="401" t="n">
        <v>194</v>
      </c>
      <c r="GT1225" s="401" t="n">
        <v>61</v>
      </c>
      <c r="GU1225" s="401" t="n">
        <v>34</v>
      </c>
      <c r="GV1225" s="401" t="n">
        <v>83</v>
      </c>
      <c r="GW1225" s="401" t="n">
        <v>111</v>
      </c>
      <c r="GX1225" s="401" t="n">
        <v>179</v>
      </c>
      <c r="GY1225" s="401" t="n">
        <v>224</v>
      </c>
      <c r="GZ1225" s="401" t="n">
        <v>120</v>
      </c>
      <c r="HA1225" s="401" t="n">
        <v>236</v>
      </c>
      <c r="HB1225" s="401" t="n">
        <v>201</v>
      </c>
      <c r="HC1225" s="401" t="n">
        <v>19</v>
      </c>
      <c r="HD1225" s="401" t="n">
        <v>226</v>
      </c>
      <c r="HE1225" s="401" t="n">
        <v>235</v>
      </c>
      <c r="HF1225" s="401" t="n">
        <v>13</v>
      </c>
      <c r="HG1225" s="401" t="n">
        <v>151</v>
      </c>
      <c r="HH1225" s="401" t="n">
        <v>199</v>
      </c>
      <c r="HI1225" s="401" t="n">
        <v>188</v>
      </c>
      <c r="HJ1225" s="401" t="n">
        <v>12</v>
      </c>
      <c r="HK1225" s="401" t="n">
        <v>205</v>
      </c>
      <c r="HL1225" s="401" t="n">
        <v>171</v>
      </c>
      <c r="HM1225" s="401" t="n">
        <v>132</v>
      </c>
      <c r="HN1225" s="401" t="n">
        <v>219</v>
      </c>
      <c r="HO1225" s="401" t="n">
        <v>222</v>
      </c>
      <c r="HP1225" s="401" t="n">
        <v>157</v>
      </c>
      <c r="HQ1225" s="401" t="n">
        <v>71</v>
      </c>
      <c r="HR1225" s="401" t="n">
        <v>195</v>
      </c>
      <c r="HS1225" s="401" t="n">
        <v>221</v>
      </c>
      <c r="HT1225" s="401" t="n">
        <v>47</v>
      </c>
      <c r="HU1225" s="401" t="n">
        <v>115</v>
      </c>
      <c r="HV1225" s="401" t="n">
        <v>217</v>
      </c>
      <c r="HW1225" s="401" t="n">
        <v>232</v>
      </c>
      <c r="HX1225" s="401" t="n">
        <v>247</v>
      </c>
      <c r="HY1225" s="401" t="n">
        <v>94</v>
      </c>
      <c r="HZ1225" s="401" t="n">
        <v>81</v>
      </c>
      <c r="IA1225" s="401" t="n">
        <v>186</v>
      </c>
      <c r="IB1225" s="401" t="n">
        <v>60</v>
      </c>
      <c r="IC1225" s="401" t="n">
        <v>155</v>
      </c>
      <c r="ID1225" s="401" t="n">
        <v>86</v>
      </c>
      <c r="IE1225" s="401" t="n">
        <v>21</v>
      </c>
      <c r="IF1225" s="401" t="n">
        <v>141</v>
      </c>
      <c r="IG1225" s="401" t="n">
        <v>50</v>
      </c>
      <c r="IH1225" s="401" t="n">
        <v>51</v>
      </c>
      <c r="II1225" s="401" t="n">
        <v>149</v>
      </c>
      <c r="IJ1225" s="401" t="n">
        <v>75</v>
      </c>
      <c r="IL1225" s="401" t="n">
        <v>32</v>
      </c>
      <c r="IM1225" s="401" t="n">
        <v>150</v>
      </c>
      <c r="IN1225" s="401" t="n">
        <v>137</v>
      </c>
      <c r="IO1225" s="401" t="n">
        <v>135</v>
      </c>
      <c r="IQ1225" s="401" t="n">
        <v>172</v>
      </c>
      <c r="IR1225" s="401" t="n">
        <v>68</v>
      </c>
      <c r="IS1225" s="401" t="n">
        <v>42</v>
      </c>
      <c r="IT1225" s="401" t="n">
        <v>35</v>
      </c>
    </row>
    <row r="1227" customFormat="false" ht="12.75" hidden="false" customHeight="false" outlineLevel="0" collapsed="false">
      <c r="D1227" s="204" t="n">
        <v>248</v>
      </c>
      <c r="E1227" s="204" t="s">
        <v>250</v>
      </c>
    </row>
    <row r="1228" customFormat="false" ht="12.75" hidden="false" customHeight="false" outlineLevel="0" collapsed="false">
      <c r="E1228" s="444" t="s">
        <v>198</v>
      </c>
      <c r="F1228" s="401" t="n">
        <v>1</v>
      </c>
      <c r="G1228" s="401" t="n">
        <v>2</v>
      </c>
      <c r="H1228" s="401" t="n">
        <v>3</v>
      </c>
      <c r="I1228" s="401" t="n">
        <v>4</v>
      </c>
      <c r="J1228" s="401" t="n">
        <v>5</v>
      </c>
      <c r="K1228" s="401" t="n">
        <v>6</v>
      </c>
      <c r="L1228" s="401" t="n">
        <v>7</v>
      </c>
      <c r="M1228" s="401" t="n">
        <v>8</v>
      </c>
      <c r="N1228" s="401" t="n">
        <v>9</v>
      </c>
      <c r="O1228" s="401" t="n">
        <v>10</v>
      </c>
      <c r="P1228" s="401" t="n">
        <v>11</v>
      </c>
      <c r="Q1228" s="401" t="n">
        <v>12</v>
      </c>
      <c r="R1228" s="401" t="n">
        <v>13</v>
      </c>
      <c r="S1228" s="401" t="n">
        <v>14</v>
      </c>
      <c r="T1228" s="401" t="n">
        <v>15</v>
      </c>
      <c r="U1228" s="401" t="n">
        <v>16</v>
      </c>
      <c r="V1228" s="401" t="n">
        <v>17</v>
      </c>
      <c r="W1228" s="401" t="n">
        <v>18</v>
      </c>
      <c r="X1228" s="401" t="n">
        <v>19</v>
      </c>
      <c r="Y1228" s="401" t="n">
        <v>20</v>
      </c>
      <c r="Z1228" s="401" t="n">
        <v>21</v>
      </c>
      <c r="AA1228" s="401" t="n">
        <v>22</v>
      </c>
      <c r="AB1228" s="401" t="n">
        <v>23</v>
      </c>
      <c r="AC1228" s="401" t="n">
        <v>24</v>
      </c>
      <c r="AD1228" s="401" t="n">
        <v>25</v>
      </c>
      <c r="AE1228" s="401" t="n">
        <v>26</v>
      </c>
      <c r="AF1228" s="401" t="n">
        <v>27</v>
      </c>
      <c r="AG1228" s="401" t="n">
        <v>28</v>
      </c>
      <c r="AH1228" s="401" t="n">
        <v>29</v>
      </c>
      <c r="AI1228" s="401" t="n">
        <v>30</v>
      </c>
      <c r="AJ1228" s="401" t="n">
        <v>31</v>
      </c>
      <c r="AK1228" s="401" t="n">
        <v>32</v>
      </c>
      <c r="AL1228" s="401" t="n">
        <v>33</v>
      </c>
      <c r="AM1228" s="401" t="n">
        <v>34</v>
      </c>
      <c r="AN1228" s="401" t="n">
        <v>35</v>
      </c>
      <c r="AO1228" s="401" t="n">
        <v>36</v>
      </c>
      <c r="AP1228" s="401" t="n">
        <v>37</v>
      </c>
      <c r="AQ1228" s="401" t="n">
        <v>38</v>
      </c>
      <c r="AR1228" s="401" t="n">
        <v>39</v>
      </c>
      <c r="AS1228" s="401" t="n">
        <v>40</v>
      </c>
      <c r="AT1228" s="401" t="n">
        <v>41</v>
      </c>
      <c r="AU1228" s="401" t="n">
        <v>42</v>
      </c>
      <c r="AV1228" s="401" t="n">
        <v>43</v>
      </c>
      <c r="AW1228" s="401" t="n">
        <v>44</v>
      </c>
      <c r="AX1228" s="401" t="n">
        <v>45</v>
      </c>
      <c r="AY1228" s="401" t="n">
        <v>46</v>
      </c>
      <c r="AZ1228" s="401" t="n">
        <v>47</v>
      </c>
      <c r="BA1228" s="401" t="n">
        <v>48</v>
      </c>
      <c r="BB1228" s="401" t="n">
        <v>49</v>
      </c>
      <c r="BC1228" s="401" t="n">
        <v>50</v>
      </c>
      <c r="BD1228" s="401" t="n">
        <v>51</v>
      </c>
      <c r="BE1228" s="401" t="n">
        <v>52</v>
      </c>
      <c r="BF1228" s="401" t="n">
        <v>53</v>
      </c>
      <c r="BG1228" s="401" t="n">
        <v>54</v>
      </c>
      <c r="BH1228" s="401" t="n">
        <v>55</v>
      </c>
      <c r="BI1228" s="401" t="n">
        <v>56</v>
      </c>
      <c r="BJ1228" s="401" t="n">
        <v>57</v>
      </c>
      <c r="BK1228" s="401" t="n">
        <v>58</v>
      </c>
      <c r="BL1228" s="401" t="n">
        <v>59</v>
      </c>
      <c r="BM1228" s="401" t="n">
        <v>60</v>
      </c>
      <c r="BN1228" s="401" t="n">
        <v>61</v>
      </c>
      <c r="BO1228" s="401" t="n">
        <v>62</v>
      </c>
      <c r="BP1228" s="401" t="n">
        <v>63</v>
      </c>
      <c r="BQ1228" s="401" t="n">
        <v>64</v>
      </c>
      <c r="BR1228" s="401" t="n">
        <v>65</v>
      </c>
      <c r="BS1228" s="401" t="n">
        <v>66</v>
      </c>
      <c r="BT1228" s="401" t="n">
        <v>67</v>
      </c>
      <c r="BU1228" s="401" t="n">
        <v>68</v>
      </c>
      <c r="BV1228" s="401" t="n">
        <v>69</v>
      </c>
      <c r="BW1228" s="401" t="n">
        <v>70</v>
      </c>
      <c r="BX1228" s="401" t="n">
        <v>71</v>
      </c>
      <c r="BY1228" s="401" t="n">
        <v>72</v>
      </c>
      <c r="BZ1228" s="401" t="n">
        <v>73</v>
      </c>
      <c r="CA1228" s="401" t="n">
        <v>74</v>
      </c>
      <c r="CB1228" s="401" t="n">
        <v>75</v>
      </c>
      <c r="CC1228" s="401" t="n">
        <v>76</v>
      </c>
      <c r="CD1228" s="401" t="n">
        <v>77</v>
      </c>
      <c r="CE1228" s="401" t="n">
        <v>78</v>
      </c>
      <c r="CF1228" s="401" t="n">
        <v>79</v>
      </c>
      <c r="CG1228" s="401" t="n">
        <v>80</v>
      </c>
      <c r="CH1228" s="401" t="n">
        <v>81</v>
      </c>
      <c r="CI1228" s="401" t="n">
        <v>82</v>
      </c>
      <c r="CJ1228" s="401" t="n">
        <v>83</v>
      </c>
      <c r="CK1228" s="401" t="n">
        <v>84</v>
      </c>
      <c r="CL1228" s="401" t="n">
        <v>85</v>
      </c>
      <c r="CM1228" s="401" t="n">
        <v>86</v>
      </c>
      <c r="CN1228" s="401" t="n">
        <v>87</v>
      </c>
      <c r="CO1228" s="401" t="n">
        <v>88</v>
      </c>
      <c r="CP1228" s="401" t="n">
        <v>89</v>
      </c>
      <c r="CQ1228" s="401" t="n">
        <v>90</v>
      </c>
      <c r="CR1228" s="401" t="n">
        <v>91</v>
      </c>
      <c r="CS1228" s="401" t="n">
        <v>92</v>
      </c>
      <c r="CT1228" s="401" t="n">
        <v>93</v>
      </c>
      <c r="CU1228" s="401" t="n">
        <v>94</v>
      </c>
      <c r="CV1228" s="401" t="n">
        <v>95</v>
      </c>
      <c r="CW1228" s="401" t="n">
        <v>96</v>
      </c>
      <c r="CX1228" s="401" t="n">
        <v>97</v>
      </c>
      <c r="CY1228" s="401" t="n">
        <v>98</v>
      </c>
      <c r="CZ1228" s="401" t="n">
        <v>99</v>
      </c>
      <c r="DA1228" s="401" t="n">
        <v>100</v>
      </c>
      <c r="DB1228" s="401" t="n">
        <v>101</v>
      </c>
      <c r="DC1228" s="401" t="n">
        <v>102</v>
      </c>
      <c r="DD1228" s="401" t="n">
        <v>103</v>
      </c>
      <c r="DE1228" s="401" t="n">
        <v>104</v>
      </c>
      <c r="DF1228" s="401" t="n">
        <v>105</v>
      </c>
      <c r="DG1228" s="401" t="n">
        <v>106</v>
      </c>
      <c r="DH1228" s="401" t="n">
        <v>107</v>
      </c>
      <c r="DI1228" s="401" t="n">
        <v>108</v>
      </c>
      <c r="DJ1228" s="401" t="n">
        <v>109</v>
      </c>
      <c r="DK1228" s="401" t="n">
        <v>110</v>
      </c>
      <c r="DL1228" s="401" t="n">
        <v>111</v>
      </c>
      <c r="DM1228" s="401" t="n">
        <v>112</v>
      </c>
      <c r="DN1228" s="401" t="n">
        <v>113</v>
      </c>
      <c r="DO1228" s="401" t="n">
        <v>114</v>
      </c>
      <c r="DP1228" s="401" t="n">
        <v>115</v>
      </c>
      <c r="DQ1228" s="401" t="n">
        <v>116</v>
      </c>
      <c r="DR1228" s="401" t="n">
        <v>117</v>
      </c>
      <c r="DS1228" s="401" t="n">
        <v>118</v>
      </c>
      <c r="DT1228" s="401" t="n">
        <v>119</v>
      </c>
      <c r="DU1228" s="401" t="n">
        <v>120</v>
      </c>
      <c r="DV1228" s="401" t="n">
        <v>121</v>
      </c>
      <c r="DW1228" s="401" t="n">
        <v>122</v>
      </c>
      <c r="DX1228" s="401" t="n">
        <v>123</v>
      </c>
      <c r="DY1228" s="401" t="n">
        <v>124</v>
      </c>
      <c r="DZ1228" s="401" t="n">
        <v>125</v>
      </c>
      <c r="EA1228" s="401" t="n">
        <v>126</v>
      </c>
      <c r="EB1228" s="401" t="n">
        <v>127</v>
      </c>
      <c r="EC1228" s="401" t="n">
        <v>128</v>
      </c>
      <c r="ED1228" s="401" t="n">
        <v>129</v>
      </c>
      <c r="EE1228" s="401" t="n">
        <v>130</v>
      </c>
      <c r="EF1228" s="401" t="n">
        <v>131</v>
      </c>
      <c r="EG1228" s="401" t="n">
        <v>132</v>
      </c>
      <c r="EH1228" s="401" t="n">
        <v>133</v>
      </c>
      <c r="EI1228" s="401" t="n">
        <v>134</v>
      </c>
      <c r="EJ1228" s="401" t="n">
        <v>135</v>
      </c>
      <c r="EK1228" s="401" t="n">
        <v>136</v>
      </c>
      <c r="EL1228" s="401" t="n">
        <v>137</v>
      </c>
      <c r="EM1228" s="401" t="n">
        <v>138</v>
      </c>
      <c r="EN1228" s="401" t="n">
        <v>139</v>
      </c>
      <c r="EO1228" s="401" t="n">
        <v>140</v>
      </c>
      <c r="EP1228" s="401" t="n">
        <v>141</v>
      </c>
      <c r="EQ1228" s="401" t="n">
        <v>142</v>
      </c>
      <c r="ER1228" s="401" t="n">
        <v>143</v>
      </c>
      <c r="ES1228" s="401" t="n">
        <v>144</v>
      </c>
      <c r="ET1228" s="401" t="n">
        <v>145</v>
      </c>
      <c r="EU1228" s="401" t="n">
        <v>146</v>
      </c>
      <c r="EV1228" s="401" t="n">
        <v>147</v>
      </c>
      <c r="EW1228" s="401" t="n">
        <v>148</v>
      </c>
      <c r="EX1228" s="401" t="n">
        <v>149</v>
      </c>
      <c r="EY1228" s="401" t="n">
        <v>150</v>
      </c>
      <c r="EZ1228" s="401" t="n">
        <v>151</v>
      </c>
      <c r="FA1228" s="401" t="n">
        <v>152</v>
      </c>
      <c r="FB1228" s="401" t="n">
        <v>153</v>
      </c>
      <c r="FC1228" s="401" t="n">
        <v>154</v>
      </c>
      <c r="FD1228" s="401" t="n">
        <v>155</v>
      </c>
      <c r="FE1228" s="401" t="n">
        <v>156</v>
      </c>
      <c r="FF1228" s="401" t="n">
        <v>157</v>
      </c>
      <c r="FG1228" s="401" t="n">
        <v>158</v>
      </c>
      <c r="FH1228" s="401" t="n">
        <v>159</v>
      </c>
      <c r="FI1228" s="401" t="n">
        <v>160</v>
      </c>
      <c r="FJ1228" s="401" t="n">
        <v>161</v>
      </c>
      <c r="FK1228" s="401" t="n">
        <v>162</v>
      </c>
      <c r="FL1228" s="401" t="n">
        <v>163</v>
      </c>
      <c r="FM1228" s="401" t="n">
        <v>164</v>
      </c>
      <c r="FN1228" s="401" t="n">
        <v>165</v>
      </c>
      <c r="FO1228" s="401" t="n">
        <v>166</v>
      </c>
      <c r="FP1228" s="401" t="n">
        <v>167</v>
      </c>
      <c r="FQ1228" s="401" t="n">
        <v>168</v>
      </c>
      <c r="FR1228" s="401" t="n">
        <v>169</v>
      </c>
      <c r="FS1228" s="401" t="n">
        <v>170</v>
      </c>
      <c r="FT1228" s="401" t="n">
        <v>171</v>
      </c>
      <c r="FU1228" s="401" t="n">
        <v>172</v>
      </c>
      <c r="FV1228" s="401" t="n">
        <v>173</v>
      </c>
      <c r="FW1228" s="401" t="n">
        <v>174</v>
      </c>
      <c r="FX1228" s="401" t="n">
        <v>175</v>
      </c>
      <c r="FY1228" s="401" t="n">
        <v>176</v>
      </c>
      <c r="FZ1228" s="401" t="n">
        <v>177</v>
      </c>
      <c r="GA1228" s="401" t="n">
        <v>178</v>
      </c>
      <c r="GB1228" s="401" t="n">
        <v>179</v>
      </c>
      <c r="GC1228" s="401" t="n">
        <v>180</v>
      </c>
      <c r="GD1228" s="401" t="n">
        <v>181</v>
      </c>
      <c r="GE1228" s="401" t="n">
        <v>182</v>
      </c>
      <c r="GF1228" s="401" t="n">
        <v>183</v>
      </c>
      <c r="GG1228" s="401" t="n">
        <v>184</v>
      </c>
      <c r="GH1228" s="401" t="n">
        <v>185</v>
      </c>
      <c r="GI1228" s="401" t="n">
        <v>186</v>
      </c>
      <c r="GJ1228" s="401" t="n">
        <v>187</v>
      </c>
      <c r="GK1228" s="401" t="n">
        <v>188</v>
      </c>
      <c r="GL1228" s="401" t="n">
        <v>189</v>
      </c>
      <c r="GM1228" s="401" t="n">
        <v>190</v>
      </c>
      <c r="GN1228" s="401" t="n">
        <v>191</v>
      </c>
      <c r="GO1228" s="401" t="n">
        <v>192</v>
      </c>
      <c r="GP1228" s="401" t="n">
        <v>193</v>
      </c>
      <c r="GQ1228" s="401" t="n">
        <v>194</v>
      </c>
      <c r="GR1228" s="401" t="n">
        <v>195</v>
      </c>
      <c r="GS1228" s="401" t="n">
        <v>196</v>
      </c>
      <c r="GT1228" s="401" t="n">
        <v>197</v>
      </c>
      <c r="GU1228" s="401" t="n">
        <v>198</v>
      </c>
      <c r="GV1228" s="401" t="n">
        <v>199</v>
      </c>
      <c r="GW1228" s="401" t="n">
        <v>200</v>
      </c>
      <c r="GX1228" s="401" t="n">
        <v>201</v>
      </c>
      <c r="GY1228" s="401" t="n">
        <v>202</v>
      </c>
      <c r="GZ1228" s="401" t="n">
        <v>203</v>
      </c>
      <c r="HA1228" s="401" t="n">
        <v>204</v>
      </c>
      <c r="HB1228" s="401" t="n">
        <v>205</v>
      </c>
      <c r="HC1228" s="401" t="n">
        <v>206</v>
      </c>
      <c r="HD1228" s="401" t="n">
        <v>207</v>
      </c>
      <c r="HE1228" s="401" t="n">
        <v>208</v>
      </c>
      <c r="HF1228" s="401" t="n">
        <v>209</v>
      </c>
      <c r="HG1228" s="401" t="n">
        <v>210</v>
      </c>
      <c r="HH1228" s="401" t="n">
        <v>211</v>
      </c>
      <c r="HI1228" s="401" t="n">
        <v>212</v>
      </c>
      <c r="HJ1228" s="401" t="n">
        <v>213</v>
      </c>
      <c r="HK1228" s="401" t="n">
        <v>214</v>
      </c>
      <c r="HL1228" s="401" t="n">
        <v>215</v>
      </c>
      <c r="HM1228" s="401" t="n">
        <v>216</v>
      </c>
      <c r="HN1228" s="401" t="n">
        <v>217</v>
      </c>
      <c r="HO1228" s="401" t="n">
        <v>218</v>
      </c>
      <c r="HP1228" s="401" t="n">
        <v>219</v>
      </c>
      <c r="HQ1228" s="401" t="n">
        <v>220</v>
      </c>
      <c r="HR1228" s="401" t="n">
        <v>221</v>
      </c>
      <c r="HS1228" s="401" t="n">
        <v>222</v>
      </c>
      <c r="HT1228" s="401" t="n">
        <v>223</v>
      </c>
      <c r="HU1228" s="401" t="n">
        <v>224</v>
      </c>
      <c r="HV1228" s="401" t="n">
        <v>225</v>
      </c>
      <c r="HW1228" s="401" t="n">
        <v>226</v>
      </c>
      <c r="HX1228" s="401" t="n">
        <v>227</v>
      </c>
      <c r="HY1228" s="401" t="n">
        <v>228</v>
      </c>
      <c r="HZ1228" s="401" t="n">
        <v>229</v>
      </c>
      <c r="IA1228" s="401" t="n">
        <v>230</v>
      </c>
      <c r="IB1228" s="401" t="n">
        <v>231</v>
      </c>
      <c r="IC1228" s="401" t="n">
        <v>232</v>
      </c>
      <c r="ID1228" s="401" t="n">
        <v>233</v>
      </c>
      <c r="IE1228" s="401" t="n">
        <v>234</v>
      </c>
      <c r="IF1228" s="401" t="n">
        <v>235</v>
      </c>
      <c r="IG1228" s="401" t="n">
        <v>236</v>
      </c>
      <c r="IH1228" s="401" t="n">
        <v>237</v>
      </c>
      <c r="II1228" s="401" t="n">
        <v>238</v>
      </c>
      <c r="IJ1228" s="401" t="n">
        <v>239</v>
      </c>
      <c r="IK1228" s="401" t="n">
        <v>240</v>
      </c>
      <c r="IL1228" s="401" t="n">
        <v>241</v>
      </c>
      <c r="IM1228" s="401" t="n">
        <v>242</v>
      </c>
      <c r="IN1228" s="401" t="n">
        <v>243</v>
      </c>
      <c r="IO1228" s="401" t="n">
        <v>244</v>
      </c>
      <c r="IQ1228" s="401" t="n">
        <v>245</v>
      </c>
      <c r="IR1228" s="401" t="n">
        <v>246</v>
      </c>
      <c r="IS1228" s="401" t="n">
        <v>247</v>
      </c>
      <c r="IT1228" s="401" t="n">
        <v>248</v>
      </c>
    </row>
    <row r="1229" customFormat="false" ht="12.75" hidden="false" customHeight="false" outlineLevel="0" collapsed="false">
      <c r="E1229" s="444" t="s">
        <v>225</v>
      </c>
      <c r="F1229" s="401" t="n">
        <v>210</v>
      </c>
      <c r="G1229" s="401" t="n">
        <v>148</v>
      </c>
      <c r="H1229" s="401" t="n">
        <v>55</v>
      </c>
      <c r="I1229" s="401" t="n">
        <v>1</v>
      </c>
      <c r="J1229" s="401" t="n">
        <v>241</v>
      </c>
      <c r="K1229" s="401" t="n">
        <v>225</v>
      </c>
      <c r="L1229" s="401" t="n">
        <v>144</v>
      </c>
      <c r="M1229" s="401" t="n">
        <v>54</v>
      </c>
      <c r="N1229" s="401" t="n">
        <v>186</v>
      </c>
      <c r="O1229" s="401" t="n">
        <v>9</v>
      </c>
      <c r="P1229" s="401" t="n">
        <v>62</v>
      </c>
      <c r="Q1229" s="401" t="n">
        <v>126</v>
      </c>
      <c r="R1229" s="401" t="n">
        <v>25</v>
      </c>
      <c r="S1229" s="401" t="n">
        <v>237</v>
      </c>
      <c r="T1229" s="401" t="n">
        <v>26</v>
      </c>
      <c r="U1229" s="401" t="n">
        <v>84</v>
      </c>
      <c r="V1229" s="401" t="n">
        <v>23</v>
      </c>
      <c r="W1229" s="401" t="n">
        <v>100</v>
      </c>
      <c r="X1229" s="401" t="n">
        <v>247</v>
      </c>
      <c r="Y1229" s="401" t="n">
        <v>151</v>
      </c>
      <c r="Z1229" s="401" t="n">
        <v>119</v>
      </c>
      <c r="AA1229" s="401" t="n">
        <v>214</v>
      </c>
      <c r="AB1229" s="401" t="n">
        <v>196</v>
      </c>
      <c r="AC1229" s="401" t="n">
        <v>61</v>
      </c>
      <c r="AD1229" s="401" t="n">
        <v>183</v>
      </c>
      <c r="AE1229" s="401" t="n">
        <v>104</v>
      </c>
      <c r="AF1229" s="401" t="n">
        <v>248</v>
      </c>
      <c r="AG1229" s="401" t="n">
        <v>79</v>
      </c>
      <c r="AH1229" s="401" t="n">
        <v>88</v>
      </c>
      <c r="AI1229" s="401" t="n">
        <v>238</v>
      </c>
      <c r="AJ1229" s="401" t="n">
        <v>109</v>
      </c>
      <c r="AK1229" s="401" t="n">
        <v>240</v>
      </c>
      <c r="AL1229" s="401" t="n">
        <v>69</v>
      </c>
      <c r="AM1229" s="401" t="n">
        <v>153</v>
      </c>
      <c r="AN1229" s="401" t="n">
        <v>129</v>
      </c>
      <c r="AO1229" s="401" t="n">
        <v>29</v>
      </c>
      <c r="AP1229" s="401" t="n">
        <v>120</v>
      </c>
      <c r="AQ1229" s="401" t="n">
        <v>192</v>
      </c>
      <c r="AR1229" s="401" t="n">
        <v>158</v>
      </c>
      <c r="AS1229" s="401" t="n">
        <v>101</v>
      </c>
      <c r="AT1229" s="401" t="n">
        <v>63</v>
      </c>
      <c r="AU1229" s="401" t="n">
        <v>143</v>
      </c>
      <c r="AV1229" s="401" t="n">
        <v>235</v>
      </c>
      <c r="AW1229" s="401" t="n">
        <v>35</v>
      </c>
      <c r="AX1229" s="401" t="n">
        <v>82</v>
      </c>
      <c r="AY1229" s="401" t="n">
        <v>77</v>
      </c>
      <c r="AZ1229" s="401" t="n">
        <v>139</v>
      </c>
      <c r="BA1229" s="401" t="n">
        <v>89</v>
      </c>
      <c r="BB1229" s="401" t="n">
        <v>108</v>
      </c>
      <c r="BC1229" s="401" t="n">
        <v>163</v>
      </c>
      <c r="BD1229" s="401" t="n">
        <v>10</v>
      </c>
      <c r="BE1229" s="401" t="n">
        <v>226</v>
      </c>
      <c r="BF1229" s="401" t="n">
        <v>94</v>
      </c>
      <c r="BG1229" s="401" t="n">
        <v>86</v>
      </c>
      <c r="BH1229" s="401" t="n">
        <v>22</v>
      </c>
      <c r="BI1229" s="401" t="n">
        <v>42</v>
      </c>
      <c r="BJ1229" s="401" t="n">
        <v>5</v>
      </c>
      <c r="BK1229" s="401" t="n">
        <v>70</v>
      </c>
      <c r="BL1229" s="401" t="n">
        <v>177</v>
      </c>
      <c r="BM1229" s="401" t="n">
        <v>122</v>
      </c>
      <c r="BN1229" s="401" t="n">
        <v>189</v>
      </c>
      <c r="BO1229" s="401" t="n">
        <v>33</v>
      </c>
      <c r="BP1229" s="401" t="n">
        <v>155</v>
      </c>
      <c r="BQ1229" s="401" t="n">
        <v>165</v>
      </c>
      <c r="BR1229" s="401" t="n">
        <v>234</v>
      </c>
      <c r="BS1229" s="401" t="n">
        <v>227</v>
      </c>
      <c r="BT1229" s="401" t="n">
        <v>64</v>
      </c>
      <c r="BU1229" s="401" t="n">
        <v>15</v>
      </c>
      <c r="BV1229" s="401" t="n">
        <v>46</v>
      </c>
      <c r="BW1229" s="401" t="n">
        <v>83</v>
      </c>
      <c r="BX1229" s="401" t="n">
        <v>52</v>
      </c>
      <c r="BY1229" s="401" t="n">
        <v>180</v>
      </c>
      <c r="BZ1229" s="401" t="n">
        <v>110</v>
      </c>
      <c r="CA1229" s="401" t="n">
        <v>133</v>
      </c>
      <c r="CB1229" s="401" t="n">
        <v>218</v>
      </c>
      <c r="CC1229" s="401" t="n">
        <v>130</v>
      </c>
      <c r="CD1229" s="401" t="n">
        <v>124</v>
      </c>
      <c r="CE1229" s="401" t="n">
        <v>140</v>
      </c>
      <c r="CF1229" s="401" t="n">
        <v>187</v>
      </c>
      <c r="CG1229" s="401" t="n">
        <v>71</v>
      </c>
      <c r="CH1229" s="401" t="n">
        <v>39</v>
      </c>
      <c r="CI1229" s="401" t="n">
        <v>45</v>
      </c>
      <c r="CJ1229" s="401" t="n">
        <v>149</v>
      </c>
      <c r="CK1229" s="401" t="n">
        <v>80</v>
      </c>
      <c r="CL1229" s="401" t="n">
        <v>204</v>
      </c>
      <c r="CM1229" s="401" t="n">
        <v>219</v>
      </c>
      <c r="CN1229" s="401" t="n">
        <v>198</v>
      </c>
      <c r="CO1229" s="401" t="n">
        <v>49</v>
      </c>
      <c r="CP1229" s="401" t="n">
        <v>161</v>
      </c>
      <c r="CQ1229" s="401" t="n">
        <v>193</v>
      </c>
      <c r="CR1229" s="401" t="n">
        <v>159</v>
      </c>
      <c r="CS1229" s="401" t="n">
        <v>216</v>
      </c>
      <c r="CT1229" s="401" t="n">
        <v>59</v>
      </c>
      <c r="CU1229" s="401" t="n">
        <v>176</v>
      </c>
      <c r="CV1229" s="401" t="n">
        <v>28</v>
      </c>
      <c r="CW1229" s="401" t="n">
        <v>53</v>
      </c>
      <c r="CX1229" s="401" t="n">
        <v>103</v>
      </c>
      <c r="CY1229" s="401" t="n">
        <v>242</v>
      </c>
      <c r="CZ1229" s="401" t="n">
        <v>37</v>
      </c>
      <c r="DA1229" s="401" t="n">
        <v>2</v>
      </c>
      <c r="DB1229" s="401" t="n">
        <v>75</v>
      </c>
      <c r="DC1229" s="401" t="n">
        <v>123</v>
      </c>
      <c r="DD1229" s="401" t="n">
        <v>195</v>
      </c>
      <c r="DE1229" s="401" t="n">
        <v>243</v>
      </c>
      <c r="DF1229" s="401" t="n">
        <v>152</v>
      </c>
      <c r="DG1229" s="401" t="n">
        <v>24</v>
      </c>
      <c r="DH1229" s="401" t="n">
        <v>58</v>
      </c>
      <c r="DI1229" s="401" t="n">
        <v>182</v>
      </c>
      <c r="DJ1229" s="401" t="n">
        <v>65</v>
      </c>
      <c r="DK1229" s="401" t="n">
        <v>27</v>
      </c>
      <c r="DL1229" s="401" t="n">
        <v>244</v>
      </c>
      <c r="DM1229" s="401" t="n">
        <v>199</v>
      </c>
      <c r="DN1229" s="401" t="n">
        <v>95</v>
      </c>
      <c r="DO1229" s="401" t="n">
        <v>90</v>
      </c>
      <c r="DP1229" s="401" t="n">
        <v>178</v>
      </c>
      <c r="DQ1229" s="401" t="n">
        <v>223</v>
      </c>
      <c r="DR1229" s="401" t="n">
        <v>20</v>
      </c>
      <c r="DS1229" s="401" t="n">
        <v>7</v>
      </c>
      <c r="DT1229" s="401" t="n">
        <v>121</v>
      </c>
      <c r="DU1229" s="401" t="n">
        <v>173</v>
      </c>
      <c r="DV1229" s="401" t="n">
        <v>74</v>
      </c>
      <c r="DW1229" s="401" t="n">
        <v>99</v>
      </c>
      <c r="DX1229" s="401" t="n">
        <v>102</v>
      </c>
      <c r="DY1229" s="401" t="n">
        <v>85</v>
      </c>
      <c r="DZ1229" s="401" t="n">
        <v>34</v>
      </c>
      <c r="EA1229" s="401" t="n">
        <v>200</v>
      </c>
      <c r="EB1229" s="401" t="n">
        <v>44</v>
      </c>
      <c r="EC1229" s="401" t="n">
        <v>232</v>
      </c>
      <c r="ED1229" s="401" t="n">
        <v>136</v>
      </c>
      <c r="EE1229" s="401" t="n">
        <v>162</v>
      </c>
      <c r="EF1229" s="401" t="n">
        <v>8</v>
      </c>
      <c r="EG1229" s="401" t="n">
        <v>141</v>
      </c>
      <c r="EH1229" s="401" t="n">
        <v>212</v>
      </c>
      <c r="EI1229" s="401" t="n">
        <v>38</v>
      </c>
      <c r="EJ1229" s="401" t="n">
        <v>117</v>
      </c>
      <c r="EK1229" s="401" t="n">
        <v>138</v>
      </c>
      <c r="EL1229" s="401" t="n">
        <v>228</v>
      </c>
      <c r="EM1229" s="401" t="n">
        <v>207</v>
      </c>
      <c r="EN1229" s="401" t="n">
        <v>21</v>
      </c>
      <c r="EO1229" s="401" t="n">
        <v>147</v>
      </c>
      <c r="EP1229" s="401" t="n">
        <v>164</v>
      </c>
      <c r="EQ1229" s="401" t="n">
        <v>134</v>
      </c>
      <c r="ER1229" s="401" t="n">
        <v>32</v>
      </c>
      <c r="ES1229" s="401" t="n">
        <v>245</v>
      </c>
      <c r="ET1229" s="401" t="n">
        <v>206</v>
      </c>
      <c r="EU1229" s="401" t="n">
        <v>174</v>
      </c>
      <c r="EV1229" s="401" t="n">
        <v>239</v>
      </c>
      <c r="EW1229" s="401" t="n">
        <v>57</v>
      </c>
      <c r="EX1229" s="401" t="n">
        <v>3</v>
      </c>
      <c r="EY1229" s="401" t="n">
        <v>168</v>
      </c>
      <c r="EZ1229" s="401" t="n">
        <v>19</v>
      </c>
      <c r="FA1229" s="401" t="n">
        <v>184</v>
      </c>
      <c r="FB1229" s="401" t="n">
        <v>40</v>
      </c>
      <c r="FC1229" s="401" t="n">
        <v>128</v>
      </c>
      <c r="FD1229" s="401" t="n">
        <v>12</v>
      </c>
      <c r="FE1229" s="401" t="n">
        <v>78</v>
      </c>
      <c r="FF1229" s="401" t="n">
        <v>13</v>
      </c>
      <c r="FG1229" s="401" t="n">
        <v>142</v>
      </c>
      <c r="FH1229" s="401" t="n">
        <v>131</v>
      </c>
      <c r="FI1229" s="401" t="n">
        <v>18</v>
      </c>
      <c r="FJ1229" s="401" t="n">
        <v>98</v>
      </c>
      <c r="FK1229" s="401" t="n">
        <v>181</v>
      </c>
      <c r="FL1229" s="401" t="n">
        <v>217</v>
      </c>
      <c r="FM1229" s="401" t="n">
        <v>201</v>
      </c>
      <c r="FN1229" s="401" t="n">
        <v>47</v>
      </c>
      <c r="FO1229" s="401" t="n">
        <v>112</v>
      </c>
      <c r="FP1229" s="401" t="n">
        <v>231</v>
      </c>
      <c r="FQ1229" s="401" t="n">
        <v>197</v>
      </c>
      <c r="FR1229" s="401" t="n">
        <v>172</v>
      </c>
      <c r="FS1229" s="401" t="n">
        <v>72</v>
      </c>
      <c r="FT1229" s="401" t="n">
        <v>205</v>
      </c>
      <c r="FU1229" s="401" t="n">
        <v>169</v>
      </c>
      <c r="FV1229" s="401" t="n">
        <v>209</v>
      </c>
      <c r="FW1229" s="401" t="n">
        <v>137</v>
      </c>
      <c r="FX1229" s="401" t="n">
        <v>31</v>
      </c>
      <c r="FY1229" s="401" t="n">
        <v>97</v>
      </c>
      <c r="FZ1229" s="401" t="n">
        <v>118</v>
      </c>
      <c r="GA1229" s="401" t="n">
        <v>154</v>
      </c>
      <c r="GB1229" s="401" t="n">
        <v>208</v>
      </c>
      <c r="GC1229" s="401" t="n">
        <v>106</v>
      </c>
      <c r="GD1229" s="401" t="n">
        <v>135</v>
      </c>
      <c r="GE1229" s="401" t="n">
        <v>185</v>
      </c>
      <c r="GF1229" s="401" t="n">
        <v>224</v>
      </c>
      <c r="GG1229" s="401" t="n">
        <v>91</v>
      </c>
      <c r="GH1229" s="401" t="n">
        <v>166</v>
      </c>
      <c r="GI1229" s="401" t="n">
        <v>175</v>
      </c>
      <c r="GJ1229" s="401" t="n">
        <v>68</v>
      </c>
      <c r="GK1229" s="401" t="n">
        <v>190</v>
      </c>
      <c r="GL1229" s="401" t="n">
        <v>56</v>
      </c>
      <c r="GM1229" s="401" t="n">
        <v>73</v>
      </c>
      <c r="GN1229" s="401" t="n">
        <v>87</v>
      </c>
      <c r="GO1229" s="401" t="n">
        <v>203</v>
      </c>
      <c r="GP1229" s="401" t="n">
        <v>16</v>
      </c>
      <c r="GQ1229" s="401" t="n">
        <v>145</v>
      </c>
      <c r="GR1229" s="401" t="n">
        <v>114</v>
      </c>
      <c r="GS1229" s="401" t="n">
        <v>132</v>
      </c>
      <c r="GT1229" s="401" t="n">
        <v>220</v>
      </c>
      <c r="GU1229" s="401" t="n">
        <v>105</v>
      </c>
      <c r="GV1229" s="401" t="n">
        <v>43</v>
      </c>
      <c r="GW1229" s="401" t="n">
        <v>93</v>
      </c>
      <c r="GX1229" s="401" t="n">
        <v>233</v>
      </c>
      <c r="GY1229" s="401" t="n">
        <v>213</v>
      </c>
      <c r="GZ1229" s="401" t="n">
        <v>246</v>
      </c>
      <c r="HA1229" s="401" t="n">
        <v>107</v>
      </c>
      <c r="HB1229" s="401" t="n">
        <v>194</v>
      </c>
      <c r="HC1229" s="401" t="n">
        <v>230</v>
      </c>
      <c r="HD1229" s="401" t="n">
        <v>50</v>
      </c>
      <c r="HE1229" s="401" t="n">
        <v>6</v>
      </c>
      <c r="HF1229" s="401" t="n">
        <v>170</v>
      </c>
      <c r="HG1229" s="401" t="n">
        <v>66</v>
      </c>
      <c r="HH1229" s="401" t="n">
        <v>4</v>
      </c>
      <c r="HI1229" s="401" t="n">
        <v>188</v>
      </c>
      <c r="HJ1229" s="401" t="n">
        <v>222</v>
      </c>
      <c r="HK1229" s="401" t="n">
        <v>81</v>
      </c>
      <c r="HL1229" s="401" t="n">
        <v>36</v>
      </c>
      <c r="HM1229" s="401" t="n">
        <v>229</v>
      </c>
      <c r="HN1229" s="401" t="n">
        <v>96</v>
      </c>
      <c r="HO1229" s="401" t="n">
        <v>146</v>
      </c>
      <c r="HP1229" s="401" t="n">
        <v>111</v>
      </c>
      <c r="HQ1229" s="401" t="n">
        <v>14</v>
      </c>
      <c r="HR1229" s="401" t="n">
        <v>215</v>
      </c>
      <c r="HS1229" s="401" t="n">
        <v>41</v>
      </c>
      <c r="HT1229" s="401" t="n">
        <v>171</v>
      </c>
      <c r="HU1229" s="401" t="n">
        <v>191</v>
      </c>
      <c r="HV1229" s="401" t="n">
        <v>48</v>
      </c>
      <c r="HW1229" s="401" t="n">
        <v>125</v>
      </c>
      <c r="HX1229" s="401" t="n">
        <v>179</v>
      </c>
      <c r="HY1229" s="401" t="n">
        <v>92</v>
      </c>
      <c r="HZ1229" s="401" t="n">
        <v>202</v>
      </c>
      <c r="IA1229" s="401" t="n">
        <v>127</v>
      </c>
      <c r="IB1229" s="401" t="n">
        <v>150</v>
      </c>
      <c r="IC1229" s="401" t="n">
        <v>221</v>
      </c>
      <c r="ID1229" s="401" t="n">
        <v>160</v>
      </c>
      <c r="IE1229" s="401" t="n">
        <v>167</v>
      </c>
      <c r="IF1229" s="401" t="n">
        <v>116</v>
      </c>
      <c r="IG1229" s="401" t="n">
        <v>113</v>
      </c>
      <c r="IH1229" s="401" t="n">
        <v>60</v>
      </c>
      <c r="II1229" s="401" t="n">
        <v>157</v>
      </c>
      <c r="IJ1229" s="401" t="n">
        <v>11</v>
      </c>
      <c r="IK1229" s="401" t="n">
        <v>67</v>
      </c>
      <c r="IL1229" s="401" t="n">
        <v>30</v>
      </c>
      <c r="IM1229" s="401" t="n">
        <v>115</v>
      </c>
      <c r="IN1229" s="401" t="n">
        <v>211</v>
      </c>
      <c r="IO1229" s="401" t="n">
        <v>156</v>
      </c>
      <c r="IQ1229" s="401" t="n">
        <v>17</v>
      </c>
      <c r="IR1229" s="401" t="n">
        <v>51</v>
      </c>
      <c r="IS1229" s="401" t="n">
        <v>236</v>
      </c>
      <c r="IT1229" s="401" t="n">
        <v>76</v>
      </c>
    </row>
    <row r="1230" customFormat="false" ht="12.75" hidden="false" customHeight="false" outlineLevel="0" collapsed="false">
      <c r="E1230" s="444" t="s">
        <v>227</v>
      </c>
      <c r="F1230" s="401" t="n">
        <v>129</v>
      </c>
      <c r="G1230" s="401" t="n">
        <v>224</v>
      </c>
      <c r="H1230" s="401" t="n">
        <v>120</v>
      </c>
      <c r="I1230" s="401" t="n">
        <v>125</v>
      </c>
      <c r="J1230" s="401" t="n">
        <v>211</v>
      </c>
      <c r="K1230" s="401" t="n">
        <v>145</v>
      </c>
      <c r="L1230" s="401" t="n">
        <v>100</v>
      </c>
      <c r="M1230" s="401" t="n">
        <v>5</v>
      </c>
      <c r="N1230" s="401" t="n">
        <v>126</v>
      </c>
      <c r="O1230" s="401" t="n">
        <v>233</v>
      </c>
      <c r="P1230" s="401" t="n">
        <v>89</v>
      </c>
      <c r="Q1230" s="401" t="n">
        <v>174</v>
      </c>
      <c r="R1230" s="401" t="n">
        <v>31</v>
      </c>
      <c r="S1230" s="401" t="n">
        <v>53</v>
      </c>
      <c r="T1230" s="401" t="n">
        <v>201</v>
      </c>
      <c r="U1230" s="401" t="n">
        <v>50</v>
      </c>
      <c r="V1230" s="401" t="n">
        <v>79</v>
      </c>
      <c r="W1230" s="401" t="n">
        <v>191</v>
      </c>
      <c r="X1230" s="401" t="n">
        <v>106</v>
      </c>
      <c r="Y1230" s="401" t="n">
        <v>87</v>
      </c>
      <c r="Z1230" s="401" t="n">
        <v>12</v>
      </c>
      <c r="AA1230" s="401" t="n">
        <v>165</v>
      </c>
      <c r="AB1230" s="401" t="n">
        <v>30</v>
      </c>
      <c r="AC1230" s="401" t="n">
        <v>175</v>
      </c>
      <c r="AD1230" s="401" t="n">
        <v>24</v>
      </c>
      <c r="AE1230" s="401" t="n">
        <v>190</v>
      </c>
      <c r="AF1230" s="401" t="n">
        <v>3</v>
      </c>
      <c r="AG1230" s="401" t="n">
        <v>167</v>
      </c>
      <c r="AH1230" s="401" t="n">
        <v>135</v>
      </c>
      <c r="AI1230" s="401" t="n">
        <v>32</v>
      </c>
      <c r="AJ1230" s="401" t="n">
        <v>108</v>
      </c>
      <c r="AK1230" s="401" t="n">
        <v>119</v>
      </c>
      <c r="AL1230" s="401" t="n">
        <v>244</v>
      </c>
      <c r="AM1230" s="401" t="n">
        <v>123</v>
      </c>
      <c r="AN1230" s="401" t="n">
        <v>164</v>
      </c>
      <c r="AO1230" s="401" t="n">
        <v>60</v>
      </c>
      <c r="AP1230" s="401" t="n">
        <v>160</v>
      </c>
      <c r="AQ1230" s="401" t="n">
        <v>185</v>
      </c>
      <c r="AR1230" s="401" t="n">
        <v>98</v>
      </c>
      <c r="AS1230" s="401" t="n">
        <v>227</v>
      </c>
      <c r="AT1230" s="401" t="n">
        <v>234</v>
      </c>
      <c r="AU1230" s="401" t="n">
        <v>48</v>
      </c>
      <c r="AV1230" s="401" t="n">
        <v>230</v>
      </c>
      <c r="AW1230" s="401" t="n">
        <v>141</v>
      </c>
      <c r="AX1230" s="401" t="n">
        <v>196</v>
      </c>
      <c r="AY1230" s="401" t="n">
        <v>67</v>
      </c>
      <c r="AZ1230" s="401" t="n">
        <v>245</v>
      </c>
      <c r="BA1230" s="401" t="n">
        <v>137</v>
      </c>
      <c r="BB1230" s="401" t="n">
        <v>96</v>
      </c>
      <c r="BC1230" s="401" t="n">
        <v>64</v>
      </c>
      <c r="BD1230" s="401" t="n">
        <v>124</v>
      </c>
      <c r="BE1230" s="401" t="n">
        <v>28</v>
      </c>
      <c r="BF1230" s="401" t="n">
        <v>144</v>
      </c>
      <c r="BG1230" s="401" t="n">
        <v>215</v>
      </c>
      <c r="BH1230" s="401" t="n">
        <v>198</v>
      </c>
      <c r="BI1230" s="401" t="n">
        <v>155</v>
      </c>
      <c r="BJ1230" s="401" t="n">
        <v>54</v>
      </c>
      <c r="BK1230" s="401" t="n">
        <v>187</v>
      </c>
      <c r="BL1230" s="401" t="n">
        <v>127</v>
      </c>
      <c r="BM1230" s="401" t="n">
        <v>61</v>
      </c>
      <c r="BN1230" s="401" t="n">
        <v>115</v>
      </c>
      <c r="BO1230" s="401" t="n">
        <v>59</v>
      </c>
      <c r="BP1230" s="401" t="n">
        <v>84</v>
      </c>
      <c r="BQ1230" s="401" t="n">
        <v>116</v>
      </c>
      <c r="BR1230" s="401" t="n">
        <v>157</v>
      </c>
      <c r="BS1230" s="401" t="n">
        <v>72</v>
      </c>
      <c r="BT1230" s="401" t="n">
        <v>208</v>
      </c>
      <c r="BU1230" s="401" t="n">
        <v>45</v>
      </c>
      <c r="BV1230" s="401" t="n">
        <v>223</v>
      </c>
      <c r="BW1230" s="401" t="n">
        <v>13</v>
      </c>
      <c r="BX1230" s="401" t="n">
        <v>163</v>
      </c>
      <c r="BY1230" s="401" t="n">
        <v>95</v>
      </c>
      <c r="BZ1230" s="401" t="n">
        <v>122</v>
      </c>
      <c r="CA1230" s="401" t="n">
        <v>57</v>
      </c>
      <c r="CB1230" s="401" t="n">
        <v>228</v>
      </c>
      <c r="CC1230" s="401" t="n">
        <v>242</v>
      </c>
      <c r="CD1230" s="401" t="n">
        <v>200</v>
      </c>
      <c r="CE1230" s="401" t="n">
        <v>179</v>
      </c>
      <c r="CF1230" s="401" t="n">
        <v>52</v>
      </c>
      <c r="CG1230" s="401" t="n">
        <v>104</v>
      </c>
      <c r="CH1230" s="401" t="n">
        <v>38</v>
      </c>
      <c r="CI1230" s="401" t="n">
        <v>70</v>
      </c>
      <c r="CJ1230" s="401" t="n">
        <v>156</v>
      </c>
      <c r="CK1230" s="401" t="n">
        <v>216</v>
      </c>
      <c r="CL1230" s="401" t="n">
        <v>109</v>
      </c>
      <c r="CM1230" s="401" t="n">
        <v>194</v>
      </c>
      <c r="CN1230" s="401" t="n">
        <v>66</v>
      </c>
      <c r="CO1230" s="401" t="n">
        <v>176</v>
      </c>
      <c r="CP1230" s="401" t="n">
        <v>51</v>
      </c>
      <c r="CQ1230" s="401" t="n">
        <v>97</v>
      </c>
      <c r="CR1230" s="401" t="n">
        <v>37</v>
      </c>
      <c r="CS1230" s="401" t="n">
        <v>121</v>
      </c>
      <c r="CT1230" s="401" t="n">
        <v>47</v>
      </c>
      <c r="CU1230" s="401" t="n">
        <v>16</v>
      </c>
      <c r="CV1230" s="401" t="n">
        <v>112</v>
      </c>
      <c r="CW1230" s="401" t="n">
        <v>199</v>
      </c>
      <c r="CX1230" s="401" t="n">
        <v>18</v>
      </c>
      <c r="CY1230" s="401" t="n">
        <v>172</v>
      </c>
      <c r="CZ1230" s="401" t="n">
        <v>118</v>
      </c>
      <c r="DA1230" s="401" t="n">
        <v>229</v>
      </c>
      <c r="DB1230" s="401" t="n">
        <v>73</v>
      </c>
      <c r="DC1230" s="401" t="n">
        <v>4</v>
      </c>
      <c r="DD1230" s="401" t="n">
        <v>26</v>
      </c>
      <c r="DE1230" s="401" t="n">
        <v>10</v>
      </c>
      <c r="DF1230" s="401" t="n">
        <v>77</v>
      </c>
      <c r="DG1230" s="401" t="n">
        <v>247</v>
      </c>
      <c r="DH1230" s="401" t="n">
        <v>209</v>
      </c>
      <c r="DI1230" s="401" t="n">
        <v>11</v>
      </c>
      <c r="DJ1230" s="401" t="n">
        <v>27</v>
      </c>
      <c r="DK1230" s="401" t="n">
        <v>189</v>
      </c>
      <c r="DL1230" s="401" t="n">
        <v>162</v>
      </c>
      <c r="DM1230" s="401" t="n">
        <v>101</v>
      </c>
      <c r="DN1230" s="401" t="n">
        <v>177</v>
      </c>
      <c r="DO1230" s="401" t="n">
        <v>205</v>
      </c>
      <c r="DP1230" s="401" t="n">
        <v>236</v>
      </c>
      <c r="DQ1230" s="401" t="n">
        <v>214</v>
      </c>
      <c r="DR1230" s="401" t="n">
        <v>55</v>
      </c>
      <c r="DS1230" s="401" t="n">
        <v>22</v>
      </c>
      <c r="DT1230" s="401" t="n">
        <v>17</v>
      </c>
      <c r="DU1230" s="401" t="n">
        <v>207</v>
      </c>
      <c r="DV1230" s="401" t="n">
        <v>107</v>
      </c>
      <c r="DW1230" s="401" t="n">
        <v>158</v>
      </c>
      <c r="DX1230" s="401" t="n">
        <v>81</v>
      </c>
      <c r="DY1230" s="401" t="n">
        <v>166</v>
      </c>
      <c r="DZ1230" s="401" t="n">
        <v>56</v>
      </c>
      <c r="EA1230" s="401" t="n">
        <v>85</v>
      </c>
      <c r="EB1230" s="401" t="n">
        <v>88</v>
      </c>
      <c r="EC1230" s="401" t="n">
        <v>21</v>
      </c>
      <c r="ED1230" s="401" t="n">
        <v>6</v>
      </c>
      <c r="EE1230" s="401" t="n">
        <v>142</v>
      </c>
      <c r="EF1230" s="401" t="n">
        <v>105</v>
      </c>
      <c r="EG1230" s="401" t="n">
        <v>46</v>
      </c>
      <c r="EH1230" s="401" t="n">
        <v>136</v>
      </c>
      <c r="EI1230" s="401" t="n">
        <v>8</v>
      </c>
      <c r="EJ1230" s="401" t="n">
        <v>111</v>
      </c>
      <c r="EK1230" s="401" t="n">
        <v>168</v>
      </c>
      <c r="EL1230" s="401" t="n">
        <v>183</v>
      </c>
      <c r="EM1230" s="401" t="n">
        <v>131</v>
      </c>
      <c r="EN1230" s="401" t="n">
        <v>42</v>
      </c>
      <c r="EO1230" s="401" t="n">
        <v>226</v>
      </c>
      <c r="EP1230" s="401" t="n">
        <v>140</v>
      </c>
      <c r="EQ1230" s="401" t="n">
        <v>93</v>
      </c>
      <c r="ER1230" s="401" t="n">
        <v>240</v>
      </c>
      <c r="ES1230" s="401" t="n">
        <v>102</v>
      </c>
      <c r="ET1230" s="401" t="n">
        <v>143</v>
      </c>
      <c r="EU1230" s="401" t="n">
        <v>170</v>
      </c>
      <c r="EV1230" s="401" t="n">
        <v>238</v>
      </c>
      <c r="EW1230" s="401" t="n">
        <v>184</v>
      </c>
      <c r="EX1230" s="401" t="n">
        <v>231</v>
      </c>
      <c r="EY1230" s="401" t="n">
        <v>138</v>
      </c>
      <c r="EZ1230" s="401" t="n">
        <v>65</v>
      </c>
      <c r="FA1230" s="401" t="n">
        <v>219</v>
      </c>
      <c r="FB1230" s="401" t="n">
        <v>152</v>
      </c>
      <c r="FC1230" s="401" t="n">
        <v>92</v>
      </c>
      <c r="FD1230" s="401" t="n">
        <v>39</v>
      </c>
      <c r="FE1230" s="401" t="n">
        <v>128</v>
      </c>
      <c r="FF1230" s="401" t="n">
        <v>133</v>
      </c>
      <c r="FG1230" s="401" t="n">
        <v>99</v>
      </c>
      <c r="FH1230" s="401" t="n">
        <v>246</v>
      </c>
      <c r="FI1230" s="401" t="n">
        <v>68</v>
      </c>
      <c r="FJ1230" s="401" t="n">
        <v>204</v>
      </c>
      <c r="FK1230" s="401" t="n">
        <v>1</v>
      </c>
      <c r="FL1230" s="401" t="n">
        <v>134</v>
      </c>
      <c r="FM1230" s="401" t="n">
        <v>78</v>
      </c>
      <c r="FN1230" s="401" t="n">
        <v>19</v>
      </c>
      <c r="FO1230" s="401" t="n">
        <v>239</v>
      </c>
      <c r="FP1230" s="401" t="n">
        <v>154</v>
      </c>
      <c r="FQ1230" s="401" t="n">
        <v>44</v>
      </c>
      <c r="FR1230" s="401" t="n">
        <v>197</v>
      </c>
      <c r="FS1230" s="401" t="n">
        <v>23</v>
      </c>
      <c r="FT1230" s="401" t="n">
        <v>34</v>
      </c>
      <c r="FU1230" s="401" t="n">
        <v>83</v>
      </c>
      <c r="FV1230" s="401" t="n">
        <v>237</v>
      </c>
      <c r="FW1230" s="401" t="n">
        <v>110</v>
      </c>
      <c r="FX1230" s="401" t="n">
        <v>222</v>
      </c>
      <c r="FY1230" s="401" t="n">
        <v>9</v>
      </c>
      <c r="FZ1230" s="401" t="n">
        <v>43</v>
      </c>
      <c r="GA1230" s="401" t="n">
        <v>241</v>
      </c>
      <c r="GB1230" s="401" t="n">
        <v>218</v>
      </c>
      <c r="GC1230" s="401" t="n">
        <v>58</v>
      </c>
      <c r="GD1230" s="401" t="n">
        <v>147</v>
      </c>
      <c r="GE1230" s="401" t="n">
        <v>15</v>
      </c>
      <c r="GF1230" s="401" t="n">
        <v>130</v>
      </c>
      <c r="GG1230" s="401" t="n">
        <v>225</v>
      </c>
      <c r="GH1230" s="401" t="n">
        <v>103</v>
      </c>
      <c r="GI1230" s="401" t="n">
        <v>90</v>
      </c>
      <c r="GJ1230" s="401" t="n">
        <v>243</v>
      </c>
      <c r="GK1230" s="401" t="n">
        <v>151</v>
      </c>
      <c r="GL1230" s="401" t="n">
        <v>117</v>
      </c>
      <c r="GM1230" s="401" t="n">
        <v>221</v>
      </c>
      <c r="GN1230" s="401" t="n">
        <v>195</v>
      </c>
      <c r="GO1230" s="401" t="n">
        <v>186</v>
      </c>
      <c r="GP1230" s="401" t="n">
        <v>210</v>
      </c>
      <c r="GQ1230" s="401" t="n">
        <v>171</v>
      </c>
      <c r="GR1230" s="401" t="n">
        <v>232</v>
      </c>
      <c r="GS1230" s="401" t="n">
        <v>178</v>
      </c>
      <c r="GT1230" s="401" t="n">
        <v>49</v>
      </c>
      <c r="GU1230" s="401" t="n">
        <v>169</v>
      </c>
      <c r="GV1230" s="401" t="n">
        <v>181</v>
      </c>
      <c r="GW1230" s="401" t="n">
        <v>7</v>
      </c>
      <c r="GX1230" s="401" t="n">
        <v>114</v>
      </c>
      <c r="GY1230" s="401" t="n">
        <v>149</v>
      </c>
      <c r="GZ1230" s="401" t="n">
        <v>220</v>
      </c>
      <c r="HA1230" s="401" t="n">
        <v>213</v>
      </c>
      <c r="HB1230" s="401" t="n">
        <v>188</v>
      </c>
      <c r="HC1230" s="401" t="n">
        <v>25</v>
      </c>
      <c r="HD1230" s="401" t="n">
        <v>161</v>
      </c>
      <c r="HE1230" s="401" t="n">
        <v>75</v>
      </c>
      <c r="HF1230" s="401" t="n">
        <v>148</v>
      </c>
      <c r="HG1230" s="401" t="n">
        <v>217</v>
      </c>
      <c r="HH1230" s="401" t="n">
        <v>235</v>
      </c>
      <c r="HI1230" s="401" t="n">
        <v>173</v>
      </c>
      <c r="HJ1230" s="401" t="n">
        <v>74</v>
      </c>
      <c r="HK1230" s="401" t="n">
        <v>113</v>
      </c>
      <c r="HL1230" s="401" t="n">
        <v>192</v>
      </c>
      <c r="HM1230" s="401" t="n">
        <v>80</v>
      </c>
      <c r="HN1230" s="401" t="n">
        <v>91</v>
      </c>
      <c r="HO1230" s="401" t="n">
        <v>139</v>
      </c>
      <c r="HP1230" s="401" t="n">
        <v>132</v>
      </c>
      <c r="HQ1230" s="401" t="n">
        <v>33</v>
      </c>
      <c r="HR1230" s="401" t="n">
        <v>14</v>
      </c>
      <c r="HS1230" s="401" t="n">
        <v>69</v>
      </c>
      <c r="HT1230" s="401" t="n">
        <v>248</v>
      </c>
      <c r="HU1230" s="401" t="n">
        <v>41</v>
      </c>
      <c r="HV1230" s="401" t="n">
        <v>86</v>
      </c>
      <c r="HW1230" s="401" t="n">
        <v>193</v>
      </c>
      <c r="HX1230" s="401" t="n">
        <v>40</v>
      </c>
      <c r="HY1230" s="401" t="n">
        <v>20</v>
      </c>
      <c r="HZ1230" s="401" t="n">
        <v>63</v>
      </c>
      <c r="IA1230" s="401" t="n">
        <v>76</v>
      </c>
      <c r="IB1230" s="401" t="n">
        <v>94</v>
      </c>
      <c r="IC1230" s="401" t="n">
        <v>150</v>
      </c>
      <c r="ID1230" s="401" t="n">
        <v>29</v>
      </c>
      <c r="IE1230" s="401" t="n">
        <v>62</v>
      </c>
      <c r="IF1230" s="401" t="n">
        <v>212</v>
      </c>
      <c r="IG1230" s="401" t="n">
        <v>35</v>
      </c>
      <c r="IH1230" s="401" t="n">
        <v>159</v>
      </c>
      <c r="II1230" s="401" t="n">
        <v>71</v>
      </c>
      <c r="IJ1230" s="401" t="n">
        <v>36</v>
      </c>
      <c r="IK1230" s="401" t="n">
        <v>203</v>
      </c>
      <c r="IL1230" s="401" t="n">
        <v>82</v>
      </c>
      <c r="IM1230" s="401" t="n">
        <v>206</v>
      </c>
      <c r="IN1230" s="401" t="n">
        <v>2</v>
      </c>
      <c r="IO1230" s="401" t="n">
        <v>146</v>
      </c>
      <c r="IQ1230" s="401" t="n">
        <v>180</v>
      </c>
      <c r="IR1230" s="401" t="n">
        <v>153</v>
      </c>
      <c r="IS1230" s="401" t="n">
        <v>202</v>
      </c>
      <c r="IT1230" s="401" t="n">
        <v>182</v>
      </c>
    </row>
    <row r="1232" customFormat="false" ht="12.75" hidden="false" customHeight="false" outlineLevel="0" collapsed="false">
      <c r="D1232" s="204" t="n">
        <v>249</v>
      </c>
      <c r="E1232" s="204" t="s">
        <v>250</v>
      </c>
    </row>
    <row r="1233" customFormat="false" ht="12.75" hidden="false" customHeight="false" outlineLevel="0" collapsed="false">
      <c r="E1233" s="444" t="s">
        <v>198</v>
      </c>
      <c r="F1233" s="401" t="n">
        <v>1</v>
      </c>
      <c r="G1233" s="401" t="n">
        <v>2</v>
      </c>
      <c r="H1233" s="401" t="n">
        <v>3</v>
      </c>
      <c r="I1233" s="401" t="n">
        <v>4</v>
      </c>
      <c r="J1233" s="401" t="n">
        <v>5</v>
      </c>
      <c r="K1233" s="401" t="n">
        <v>6</v>
      </c>
      <c r="L1233" s="401" t="n">
        <v>7</v>
      </c>
      <c r="M1233" s="401" t="n">
        <v>8</v>
      </c>
      <c r="N1233" s="401" t="n">
        <v>9</v>
      </c>
      <c r="O1233" s="401" t="n">
        <v>10</v>
      </c>
      <c r="P1233" s="401" t="n">
        <v>11</v>
      </c>
      <c r="Q1233" s="401" t="n">
        <v>12</v>
      </c>
      <c r="R1233" s="401" t="n">
        <v>13</v>
      </c>
      <c r="S1233" s="401" t="n">
        <v>14</v>
      </c>
      <c r="T1233" s="401" t="n">
        <v>15</v>
      </c>
      <c r="U1233" s="401" t="n">
        <v>16</v>
      </c>
      <c r="V1233" s="401" t="n">
        <v>17</v>
      </c>
      <c r="W1233" s="401" t="n">
        <v>18</v>
      </c>
      <c r="X1233" s="401" t="n">
        <v>19</v>
      </c>
      <c r="Y1233" s="401" t="n">
        <v>20</v>
      </c>
      <c r="Z1233" s="401" t="n">
        <v>21</v>
      </c>
      <c r="AA1233" s="401" t="n">
        <v>22</v>
      </c>
      <c r="AB1233" s="401" t="n">
        <v>23</v>
      </c>
      <c r="AC1233" s="401" t="n">
        <v>24</v>
      </c>
      <c r="AD1233" s="401" t="n">
        <v>25</v>
      </c>
      <c r="AE1233" s="401" t="n">
        <v>26</v>
      </c>
      <c r="AF1233" s="401" t="n">
        <v>27</v>
      </c>
      <c r="AG1233" s="401" t="n">
        <v>28</v>
      </c>
      <c r="AH1233" s="401" t="n">
        <v>29</v>
      </c>
      <c r="AI1233" s="401" t="n">
        <v>30</v>
      </c>
      <c r="AJ1233" s="401" t="n">
        <v>31</v>
      </c>
      <c r="AK1233" s="401" t="n">
        <v>32</v>
      </c>
      <c r="AL1233" s="401" t="n">
        <v>33</v>
      </c>
      <c r="AM1233" s="401" t="n">
        <v>34</v>
      </c>
      <c r="AN1233" s="401" t="n">
        <v>35</v>
      </c>
      <c r="AO1233" s="401" t="n">
        <v>36</v>
      </c>
      <c r="AP1233" s="401" t="n">
        <v>37</v>
      </c>
      <c r="AQ1233" s="401" t="n">
        <v>38</v>
      </c>
      <c r="AR1233" s="401" t="n">
        <v>39</v>
      </c>
      <c r="AS1233" s="401" t="n">
        <v>40</v>
      </c>
      <c r="AT1233" s="401" t="n">
        <v>41</v>
      </c>
      <c r="AU1233" s="401" t="n">
        <v>42</v>
      </c>
      <c r="AV1233" s="401" t="n">
        <v>43</v>
      </c>
      <c r="AW1233" s="401" t="n">
        <v>44</v>
      </c>
      <c r="AX1233" s="401" t="n">
        <v>45</v>
      </c>
      <c r="AY1233" s="401" t="n">
        <v>46</v>
      </c>
      <c r="AZ1233" s="401" t="n">
        <v>47</v>
      </c>
      <c r="BA1233" s="401" t="n">
        <v>48</v>
      </c>
      <c r="BB1233" s="401" t="n">
        <v>49</v>
      </c>
      <c r="BC1233" s="401" t="n">
        <v>50</v>
      </c>
      <c r="BD1233" s="401" t="n">
        <v>51</v>
      </c>
      <c r="BE1233" s="401" t="n">
        <v>52</v>
      </c>
      <c r="BF1233" s="401" t="n">
        <v>53</v>
      </c>
      <c r="BG1233" s="401" t="n">
        <v>54</v>
      </c>
      <c r="BH1233" s="401" t="n">
        <v>55</v>
      </c>
      <c r="BI1233" s="401" t="n">
        <v>56</v>
      </c>
      <c r="BJ1233" s="401" t="n">
        <v>57</v>
      </c>
      <c r="BK1233" s="401" t="n">
        <v>58</v>
      </c>
      <c r="BL1233" s="401" t="n">
        <v>59</v>
      </c>
      <c r="BM1233" s="401" t="n">
        <v>60</v>
      </c>
      <c r="BN1233" s="401" t="n">
        <v>61</v>
      </c>
      <c r="BO1233" s="401" t="n">
        <v>62</v>
      </c>
      <c r="BP1233" s="401" t="n">
        <v>63</v>
      </c>
      <c r="BQ1233" s="401" t="n">
        <v>64</v>
      </c>
      <c r="BR1233" s="401" t="n">
        <v>65</v>
      </c>
      <c r="BS1233" s="401" t="n">
        <v>66</v>
      </c>
      <c r="BT1233" s="401" t="n">
        <v>67</v>
      </c>
      <c r="BU1233" s="401" t="n">
        <v>68</v>
      </c>
      <c r="BV1233" s="401" t="n">
        <v>69</v>
      </c>
      <c r="BW1233" s="401" t="n">
        <v>70</v>
      </c>
      <c r="BX1233" s="401" t="n">
        <v>71</v>
      </c>
      <c r="BY1233" s="401" t="n">
        <v>72</v>
      </c>
      <c r="BZ1233" s="401" t="n">
        <v>73</v>
      </c>
      <c r="CA1233" s="401" t="n">
        <v>74</v>
      </c>
      <c r="CB1233" s="401" t="n">
        <v>75</v>
      </c>
      <c r="CC1233" s="401" t="n">
        <v>76</v>
      </c>
      <c r="CD1233" s="401" t="n">
        <v>77</v>
      </c>
      <c r="CE1233" s="401" t="n">
        <v>78</v>
      </c>
      <c r="CF1233" s="401" t="n">
        <v>79</v>
      </c>
      <c r="CG1233" s="401" t="n">
        <v>80</v>
      </c>
      <c r="CH1233" s="401" t="n">
        <v>81</v>
      </c>
      <c r="CI1233" s="401" t="n">
        <v>82</v>
      </c>
      <c r="CJ1233" s="401" t="n">
        <v>83</v>
      </c>
      <c r="CK1233" s="401" t="n">
        <v>84</v>
      </c>
      <c r="CL1233" s="401" t="n">
        <v>85</v>
      </c>
      <c r="CM1233" s="401" t="n">
        <v>86</v>
      </c>
      <c r="CN1233" s="401" t="n">
        <v>87</v>
      </c>
      <c r="CO1233" s="401" t="n">
        <v>88</v>
      </c>
      <c r="CP1233" s="401" t="n">
        <v>89</v>
      </c>
      <c r="CQ1233" s="401" t="n">
        <v>90</v>
      </c>
      <c r="CR1233" s="401" t="n">
        <v>91</v>
      </c>
      <c r="CS1233" s="401" t="n">
        <v>92</v>
      </c>
      <c r="CT1233" s="401" t="n">
        <v>93</v>
      </c>
      <c r="CU1233" s="401" t="n">
        <v>94</v>
      </c>
      <c r="CV1233" s="401" t="n">
        <v>95</v>
      </c>
      <c r="CW1233" s="401" t="n">
        <v>96</v>
      </c>
      <c r="CX1233" s="401" t="n">
        <v>97</v>
      </c>
      <c r="CY1233" s="401" t="n">
        <v>98</v>
      </c>
      <c r="CZ1233" s="401" t="n">
        <v>99</v>
      </c>
      <c r="DA1233" s="401" t="n">
        <v>100</v>
      </c>
      <c r="DB1233" s="401" t="n">
        <v>101</v>
      </c>
      <c r="DC1233" s="401" t="n">
        <v>102</v>
      </c>
      <c r="DD1233" s="401" t="n">
        <v>103</v>
      </c>
      <c r="DE1233" s="401" t="n">
        <v>104</v>
      </c>
      <c r="DF1233" s="401" t="n">
        <v>105</v>
      </c>
      <c r="DG1233" s="401" t="n">
        <v>106</v>
      </c>
      <c r="DH1233" s="401" t="n">
        <v>107</v>
      </c>
      <c r="DI1233" s="401" t="n">
        <v>108</v>
      </c>
      <c r="DJ1233" s="401" t="n">
        <v>109</v>
      </c>
      <c r="DK1233" s="401" t="n">
        <v>110</v>
      </c>
      <c r="DL1233" s="401" t="n">
        <v>111</v>
      </c>
      <c r="DM1233" s="401" t="n">
        <v>112</v>
      </c>
      <c r="DN1233" s="401" t="n">
        <v>113</v>
      </c>
      <c r="DO1233" s="401" t="n">
        <v>114</v>
      </c>
      <c r="DP1233" s="401" t="n">
        <v>115</v>
      </c>
      <c r="DQ1233" s="401" t="n">
        <v>116</v>
      </c>
      <c r="DR1233" s="401" t="n">
        <v>117</v>
      </c>
      <c r="DS1233" s="401" t="n">
        <v>118</v>
      </c>
      <c r="DT1233" s="401" t="n">
        <v>119</v>
      </c>
      <c r="DU1233" s="401" t="n">
        <v>120</v>
      </c>
      <c r="DV1233" s="401" t="n">
        <v>121</v>
      </c>
      <c r="DW1233" s="401" t="n">
        <v>122</v>
      </c>
      <c r="DX1233" s="401" t="n">
        <v>123</v>
      </c>
      <c r="DY1233" s="401" t="n">
        <v>124</v>
      </c>
      <c r="DZ1233" s="401" t="n">
        <v>125</v>
      </c>
      <c r="EA1233" s="401" t="n">
        <v>126</v>
      </c>
      <c r="EB1233" s="401" t="n">
        <v>127</v>
      </c>
      <c r="EC1233" s="401" t="n">
        <v>128</v>
      </c>
      <c r="ED1233" s="401" t="n">
        <v>129</v>
      </c>
      <c r="EE1233" s="401" t="n">
        <v>130</v>
      </c>
      <c r="EF1233" s="401" t="n">
        <v>131</v>
      </c>
      <c r="EG1233" s="401" t="n">
        <v>132</v>
      </c>
      <c r="EH1233" s="401" t="n">
        <v>133</v>
      </c>
      <c r="EI1233" s="401" t="n">
        <v>134</v>
      </c>
      <c r="EJ1233" s="401" t="n">
        <v>135</v>
      </c>
      <c r="EK1233" s="401" t="n">
        <v>136</v>
      </c>
      <c r="EL1233" s="401" t="n">
        <v>137</v>
      </c>
      <c r="EM1233" s="401" t="n">
        <v>138</v>
      </c>
      <c r="EN1233" s="401" t="n">
        <v>139</v>
      </c>
      <c r="EO1233" s="401" t="n">
        <v>140</v>
      </c>
      <c r="EP1233" s="401" t="n">
        <v>141</v>
      </c>
      <c r="EQ1233" s="401" t="n">
        <v>142</v>
      </c>
      <c r="ER1233" s="401" t="n">
        <v>143</v>
      </c>
      <c r="ES1233" s="401" t="n">
        <v>144</v>
      </c>
      <c r="ET1233" s="401" t="n">
        <v>145</v>
      </c>
      <c r="EU1233" s="401" t="n">
        <v>146</v>
      </c>
      <c r="EV1233" s="401" t="n">
        <v>147</v>
      </c>
      <c r="EW1233" s="401" t="n">
        <v>148</v>
      </c>
      <c r="EX1233" s="401" t="n">
        <v>149</v>
      </c>
      <c r="EY1233" s="401" t="n">
        <v>150</v>
      </c>
      <c r="EZ1233" s="401" t="n">
        <v>151</v>
      </c>
      <c r="FA1233" s="401" t="n">
        <v>152</v>
      </c>
      <c r="FB1233" s="401" t="n">
        <v>153</v>
      </c>
      <c r="FC1233" s="401" t="n">
        <v>154</v>
      </c>
      <c r="FD1233" s="401" t="n">
        <v>155</v>
      </c>
      <c r="FE1233" s="401" t="n">
        <v>156</v>
      </c>
      <c r="FF1233" s="401" t="n">
        <v>157</v>
      </c>
      <c r="FG1233" s="401" t="n">
        <v>158</v>
      </c>
      <c r="FH1233" s="401" t="n">
        <v>159</v>
      </c>
      <c r="FI1233" s="401" t="n">
        <v>160</v>
      </c>
      <c r="FJ1233" s="401" t="n">
        <v>161</v>
      </c>
      <c r="FK1233" s="401" t="n">
        <v>162</v>
      </c>
      <c r="FL1233" s="401" t="n">
        <v>163</v>
      </c>
      <c r="FM1233" s="401" t="n">
        <v>164</v>
      </c>
      <c r="FN1233" s="401" t="n">
        <v>165</v>
      </c>
      <c r="FO1233" s="401" t="n">
        <v>166</v>
      </c>
      <c r="FP1233" s="401" t="n">
        <v>167</v>
      </c>
      <c r="FQ1233" s="401" t="n">
        <v>168</v>
      </c>
      <c r="FR1233" s="401" t="n">
        <v>169</v>
      </c>
      <c r="FS1233" s="401" t="n">
        <v>170</v>
      </c>
      <c r="FT1233" s="401" t="n">
        <v>171</v>
      </c>
      <c r="FU1233" s="401" t="n">
        <v>172</v>
      </c>
      <c r="FV1233" s="401" t="n">
        <v>173</v>
      </c>
      <c r="FW1233" s="401" t="n">
        <v>174</v>
      </c>
      <c r="FX1233" s="401" t="n">
        <v>175</v>
      </c>
      <c r="FY1233" s="401" t="n">
        <v>176</v>
      </c>
      <c r="FZ1233" s="401" t="n">
        <v>177</v>
      </c>
      <c r="GA1233" s="401" t="n">
        <v>178</v>
      </c>
      <c r="GB1233" s="401" t="n">
        <v>179</v>
      </c>
      <c r="GC1233" s="401" t="n">
        <v>180</v>
      </c>
      <c r="GD1233" s="401" t="n">
        <v>181</v>
      </c>
      <c r="GE1233" s="401" t="n">
        <v>182</v>
      </c>
      <c r="GF1233" s="401" t="n">
        <v>183</v>
      </c>
      <c r="GG1233" s="401" t="n">
        <v>184</v>
      </c>
      <c r="GH1233" s="401" t="n">
        <v>185</v>
      </c>
      <c r="GI1233" s="401" t="n">
        <v>186</v>
      </c>
      <c r="GJ1233" s="401" t="n">
        <v>187</v>
      </c>
      <c r="GK1233" s="401" t="n">
        <v>188</v>
      </c>
      <c r="GL1233" s="401" t="n">
        <v>189</v>
      </c>
      <c r="GM1233" s="401" t="n">
        <v>190</v>
      </c>
      <c r="GN1233" s="401" t="n">
        <v>191</v>
      </c>
      <c r="GO1233" s="401" t="n">
        <v>192</v>
      </c>
      <c r="GP1233" s="401" t="n">
        <v>193</v>
      </c>
      <c r="GQ1233" s="401" t="n">
        <v>194</v>
      </c>
      <c r="GR1233" s="401" t="n">
        <v>195</v>
      </c>
      <c r="GS1233" s="401" t="n">
        <v>196</v>
      </c>
      <c r="GT1233" s="401" t="n">
        <v>197</v>
      </c>
      <c r="GU1233" s="401" t="n">
        <v>198</v>
      </c>
      <c r="GV1233" s="401" t="n">
        <v>199</v>
      </c>
      <c r="GW1233" s="401" t="n">
        <v>200</v>
      </c>
      <c r="GX1233" s="401" t="n">
        <v>201</v>
      </c>
      <c r="GY1233" s="401" t="n">
        <v>202</v>
      </c>
      <c r="GZ1233" s="401" t="n">
        <v>203</v>
      </c>
      <c r="HA1233" s="401" t="n">
        <v>204</v>
      </c>
      <c r="HB1233" s="401" t="n">
        <v>205</v>
      </c>
      <c r="HC1233" s="401" t="n">
        <v>206</v>
      </c>
      <c r="HD1233" s="401" t="n">
        <v>207</v>
      </c>
      <c r="HE1233" s="401" t="n">
        <v>208</v>
      </c>
      <c r="HF1233" s="401" t="n">
        <v>209</v>
      </c>
      <c r="HG1233" s="401" t="n">
        <v>210</v>
      </c>
      <c r="HH1233" s="401" t="n">
        <v>211</v>
      </c>
      <c r="HI1233" s="401" t="n">
        <v>212</v>
      </c>
      <c r="HJ1233" s="401" t="n">
        <v>213</v>
      </c>
      <c r="HK1233" s="401" t="n">
        <v>214</v>
      </c>
      <c r="HL1233" s="401" t="n">
        <v>215</v>
      </c>
      <c r="HM1233" s="401" t="n">
        <v>216</v>
      </c>
      <c r="HN1233" s="401" t="n">
        <v>217</v>
      </c>
      <c r="HO1233" s="401" t="n">
        <v>218</v>
      </c>
      <c r="HP1233" s="401" t="n">
        <v>219</v>
      </c>
      <c r="HQ1233" s="401" t="n">
        <v>220</v>
      </c>
      <c r="HR1233" s="401" t="n">
        <v>221</v>
      </c>
      <c r="HS1233" s="401" t="n">
        <v>222</v>
      </c>
      <c r="HT1233" s="401" t="n">
        <v>223</v>
      </c>
      <c r="HU1233" s="401" t="n">
        <v>224</v>
      </c>
      <c r="HV1233" s="401" t="n">
        <v>225</v>
      </c>
      <c r="HW1233" s="401" t="n">
        <v>226</v>
      </c>
      <c r="HX1233" s="401" t="n">
        <v>227</v>
      </c>
      <c r="HY1233" s="401" t="n">
        <v>228</v>
      </c>
      <c r="HZ1233" s="401" t="n">
        <v>229</v>
      </c>
      <c r="IA1233" s="401" t="n">
        <v>230</v>
      </c>
      <c r="IB1233" s="401" t="n">
        <v>231</v>
      </c>
      <c r="IC1233" s="401" t="n">
        <v>232</v>
      </c>
      <c r="ID1233" s="401" t="n">
        <v>233</v>
      </c>
      <c r="IE1233" s="401" t="n">
        <v>234</v>
      </c>
      <c r="IF1233" s="401" t="n">
        <v>235</v>
      </c>
      <c r="IG1233" s="401" t="n">
        <v>236</v>
      </c>
      <c r="IH1233" s="401" t="n">
        <v>237</v>
      </c>
      <c r="II1233" s="401" t="n">
        <v>238</v>
      </c>
      <c r="IJ1233" s="401" t="n">
        <v>239</v>
      </c>
      <c r="IK1233" s="401" t="n">
        <v>240</v>
      </c>
      <c r="IL1233" s="401" t="n">
        <v>241</v>
      </c>
      <c r="IM1233" s="401" t="n">
        <v>242</v>
      </c>
      <c r="IN1233" s="401" t="n">
        <v>243</v>
      </c>
      <c r="IO1233" s="401" t="n">
        <v>244</v>
      </c>
      <c r="IP1233" s="401" t="n">
        <v>245</v>
      </c>
      <c r="IQ1233" s="401" t="n">
        <v>246</v>
      </c>
      <c r="IR1233" s="401" t="n">
        <v>247</v>
      </c>
      <c r="IS1233" s="401" t="n">
        <v>248</v>
      </c>
      <c r="IT1233" s="401" t="n">
        <v>249</v>
      </c>
    </row>
    <row r="1234" customFormat="false" ht="12.75" hidden="false" customHeight="false" outlineLevel="0" collapsed="false">
      <c r="E1234" s="444" t="s">
        <v>225</v>
      </c>
      <c r="F1234" s="401" t="n">
        <v>69</v>
      </c>
      <c r="G1234" s="401" t="n">
        <v>124</v>
      </c>
      <c r="H1234" s="401" t="n">
        <v>149</v>
      </c>
      <c r="I1234" s="401" t="n">
        <v>192</v>
      </c>
      <c r="J1234" s="401" t="n">
        <v>16</v>
      </c>
      <c r="K1234" s="401" t="n">
        <v>232</v>
      </c>
      <c r="L1234" s="401" t="n">
        <v>75</v>
      </c>
      <c r="M1234" s="401" t="n">
        <v>199</v>
      </c>
      <c r="N1234" s="401" t="n">
        <v>118</v>
      </c>
      <c r="O1234" s="401" t="n">
        <v>219</v>
      </c>
      <c r="P1234" s="401" t="n">
        <v>120</v>
      </c>
      <c r="Q1234" s="401" t="n">
        <v>183</v>
      </c>
      <c r="R1234" s="401" t="n">
        <v>71</v>
      </c>
      <c r="S1234" s="401" t="n">
        <v>202</v>
      </c>
      <c r="T1234" s="401" t="n">
        <v>67</v>
      </c>
      <c r="U1234" s="401" t="n">
        <v>57</v>
      </c>
      <c r="V1234" s="401" t="n">
        <v>189</v>
      </c>
      <c r="W1234" s="401" t="n">
        <v>119</v>
      </c>
      <c r="X1234" s="401" t="n">
        <v>223</v>
      </c>
      <c r="Y1234" s="401" t="n">
        <v>29</v>
      </c>
      <c r="Z1234" s="401" t="n">
        <v>204</v>
      </c>
      <c r="AA1234" s="401" t="n">
        <v>3</v>
      </c>
      <c r="AB1234" s="401" t="n">
        <v>172</v>
      </c>
      <c r="AC1234" s="401" t="n">
        <v>113</v>
      </c>
      <c r="AD1234" s="401" t="n">
        <v>212</v>
      </c>
      <c r="AE1234" s="401" t="n">
        <v>13</v>
      </c>
      <c r="AF1234" s="401" t="n">
        <v>153</v>
      </c>
      <c r="AG1234" s="401" t="n">
        <v>41</v>
      </c>
      <c r="AH1234" s="401" t="n">
        <v>88</v>
      </c>
      <c r="AI1234" s="401" t="n">
        <v>246</v>
      </c>
      <c r="AJ1234" s="401" t="n">
        <v>179</v>
      </c>
      <c r="AK1234" s="401" t="n">
        <v>243</v>
      </c>
      <c r="AL1234" s="401" t="n">
        <v>147</v>
      </c>
      <c r="AM1234" s="401" t="n">
        <v>233</v>
      </c>
      <c r="AN1234" s="401" t="n">
        <v>21</v>
      </c>
      <c r="AO1234" s="401" t="n">
        <v>7</v>
      </c>
      <c r="AP1234" s="401" t="n">
        <v>74</v>
      </c>
      <c r="AQ1234" s="401" t="n">
        <v>86</v>
      </c>
      <c r="AR1234" s="401" t="n">
        <v>146</v>
      </c>
      <c r="AS1234" s="401" t="n">
        <v>127</v>
      </c>
      <c r="AT1234" s="401" t="n">
        <v>140</v>
      </c>
      <c r="AU1234" s="401" t="n">
        <v>224</v>
      </c>
      <c r="AV1234" s="401" t="n">
        <v>249</v>
      </c>
      <c r="AW1234" s="401" t="n">
        <v>91</v>
      </c>
      <c r="AX1234" s="401" t="n">
        <v>241</v>
      </c>
      <c r="AY1234" s="401" t="n">
        <v>65</v>
      </c>
      <c r="AZ1234" s="401" t="n">
        <v>30</v>
      </c>
      <c r="BA1234" s="401" t="n">
        <v>247</v>
      </c>
      <c r="BB1234" s="401" t="n">
        <v>197</v>
      </c>
      <c r="BC1234" s="401" t="n">
        <v>82</v>
      </c>
      <c r="BD1234" s="401" t="n">
        <v>90</v>
      </c>
      <c r="BE1234" s="401" t="n">
        <v>80</v>
      </c>
      <c r="BF1234" s="401" t="n">
        <v>205</v>
      </c>
      <c r="BG1234" s="401" t="n">
        <v>27</v>
      </c>
      <c r="BH1234" s="401" t="n">
        <v>43</v>
      </c>
      <c r="BI1234" s="401" t="n">
        <v>165</v>
      </c>
      <c r="BJ1234" s="401" t="n">
        <v>175</v>
      </c>
      <c r="BK1234" s="401" t="n">
        <v>62</v>
      </c>
      <c r="BL1234" s="401" t="n">
        <v>93</v>
      </c>
      <c r="BM1234" s="401" t="n">
        <v>73</v>
      </c>
      <c r="BN1234" s="401" t="n">
        <v>33</v>
      </c>
      <c r="BO1234" s="401" t="n">
        <v>23</v>
      </c>
      <c r="BP1234" s="401" t="n">
        <v>211</v>
      </c>
      <c r="BQ1234" s="401" t="n">
        <v>221</v>
      </c>
      <c r="BR1234" s="401" t="n">
        <v>12</v>
      </c>
      <c r="BS1234" s="401" t="n">
        <v>125</v>
      </c>
      <c r="BT1234" s="401" t="n">
        <v>168</v>
      </c>
      <c r="BU1234" s="401" t="n">
        <v>70</v>
      </c>
      <c r="BV1234" s="401" t="n">
        <v>116</v>
      </c>
      <c r="BW1234" s="401" t="n">
        <v>99</v>
      </c>
      <c r="BX1234" s="401" t="n">
        <v>238</v>
      </c>
      <c r="BY1234" s="401" t="n">
        <v>194</v>
      </c>
      <c r="BZ1234" s="401" t="n">
        <v>122</v>
      </c>
      <c r="CA1234" s="401" t="n">
        <v>176</v>
      </c>
      <c r="CB1234" s="401" t="n">
        <v>229</v>
      </c>
      <c r="CC1234" s="401" t="n">
        <v>128</v>
      </c>
      <c r="CD1234" s="401" t="n">
        <v>89</v>
      </c>
      <c r="CE1234" s="401" t="n">
        <v>9</v>
      </c>
      <c r="CF1234" s="401" t="n">
        <v>112</v>
      </c>
      <c r="CG1234" s="401" t="n">
        <v>78</v>
      </c>
      <c r="CH1234" s="401" t="n">
        <v>54</v>
      </c>
      <c r="CI1234" s="401" t="n">
        <v>173</v>
      </c>
      <c r="CJ1234" s="401" t="n">
        <v>109</v>
      </c>
      <c r="CK1234" s="401" t="n">
        <v>196</v>
      </c>
      <c r="CL1234" s="401" t="n">
        <v>187</v>
      </c>
      <c r="CM1234" s="401" t="n">
        <v>144</v>
      </c>
      <c r="CN1234" s="401" t="n">
        <v>186</v>
      </c>
      <c r="CO1234" s="401" t="n">
        <v>156</v>
      </c>
      <c r="CP1234" s="401" t="n">
        <v>163</v>
      </c>
      <c r="CQ1234" s="401" t="n">
        <v>167</v>
      </c>
      <c r="CR1234" s="401" t="n">
        <v>184</v>
      </c>
      <c r="CS1234" s="401" t="n">
        <v>121</v>
      </c>
      <c r="CT1234" s="401" t="n">
        <v>170</v>
      </c>
      <c r="CU1234" s="401" t="n">
        <v>61</v>
      </c>
      <c r="CV1234" s="401" t="n">
        <v>142</v>
      </c>
      <c r="CW1234" s="401" t="n">
        <v>203</v>
      </c>
      <c r="CX1234" s="401" t="n">
        <v>215</v>
      </c>
      <c r="CY1234" s="401" t="n">
        <v>34</v>
      </c>
      <c r="CZ1234" s="401" t="n">
        <v>107</v>
      </c>
      <c r="DA1234" s="401" t="n">
        <v>137</v>
      </c>
      <c r="DB1234" s="401" t="n">
        <v>230</v>
      </c>
      <c r="DC1234" s="401" t="n">
        <v>59</v>
      </c>
      <c r="DD1234" s="401" t="n">
        <v>159</v>
      </c>
      <c r="DE1234" s="401" t="n">
        <v>95</v>
      </c>
      <c r="DF1234" s="401" t="n">
        <v>207</v>
      </c>
      <c r="DG1234" s="401" t="n">
        <v>210</v>
      </c>
      <c r="DH1234" s="401" t="n">
        <v>8</v>
      </c>
      <c r="DI1234" s="401" t="n">
        <v>44</v>
      </c>
      <c r="DJ1234" s="401" t="n">
        <v>123</v>
      </c>
      <c r="DK1234" s="401" t="n">
        <v>92</v>
      </c>
      <c r="DL1234" s="401" t="n">
        <v>228</v>
      </c>
      <c r="DM1234" s="401" t="n">
        <v>55</v>
      </c>
      <c r="DN1234" s="401" t="n">
        <v>79</v>
      </c>
      <c r="DO1234" s="401" t="n">
        <v>216</v>
      </c>
      <c r="DP1234" s="401" t="n">
        <v>237</v>
      </c>
      <c r="DQ1234" s="401" t="n">
        <v>245</v>
      </c>
      <c r="DR1234" s="401" t="n">
        <v>98</v>
      </c>
      <c r="DS1234" s="401" t="n">
        <v>214</v>
      </c>
      <c r="DT1234" s="401" t="n">
        <v>37</v>
      </c>
      <c r="DU1234" s="401" t="n">
        <v>46</v>
      </c>
      <c r="DV1234" s="401" t="n">
        <v>108</v>
      </c>
      <c r="DW1234" s="401" t="n">
        <v>103</v>
      </c>
      <c r="DX1234" s="401" t="n">
        <v>152</v>
      </c>
      <c r="DY1234" s="401" t="n">
        <v>68</v>
      </c>
      <c r="DZ1234" s="401" t="n">
        <v>117</v>
      </c>
      <c r="EA1234" s="401" t="n">
        <v>84</v>
      </c>
      <c r="EB1234" s="401" t="n">
        <v>14</v>
      </c>
      <c r="EC1234" s="401" t="n">
        <v>94</v>
      </c>
      <c r="ED1234" s="401" t="n">
        <v>193</v>
      </c>
      <c r="EE1234" s="401" t="n">
        <v>18</v>
      </c>
      <c r="EF1234" s="401" t="n">
        <v>10</v>
      </c>
      <c r="EG1234" s="401" t="n">
        <v>1</v>
      </c>
      <c r="EH1234" s="401" t="n">
        <v>22</v>
      </c>
      <c r="EI1234" s="401" t="n">
        <v>160</v>
      </c>
      <c r="EJ1234" s="401" t="n">
        <v>234</v>
      </c>
      <c r="EK1234" s="401" t="n">
        <v>240</v>
      </c>
      <c r="EL1234" s="401" t="n">
        <v>81</v>
      </c>
      <c r="EM1234" s="401" t="n">
        <v>15</v>
      </c>
      <c r="EN1234" s="401" t="n">
        <v>161</v>
      </c>
      <c r="EO1234" s="401" t="n">
        <v>66</v>
      </c>
      <c r="EP1234" s="401" t="n">
        <v>208</v>
      </c>
      <c r="EQ1234" s="401" t="n">
        <v>11</v>
      </c>
      <c r="ER1234" s="401" t="n">
        <v>24</v>
      </c>
      <c r="ES1234" s="401" t="n">
        <v>162</v>
      </c>
      <c r="ET1234" s="401" t="n">
        <v>58</v>
      </c>
      <c r="EU1234" s="401" t="n">
        <v>188</v>
      </c>
      <c r="EV1234" s="401" t="n">
        <v>114</v>
      </c>
      <c r="EW1234" s="401" t="n">
        <v>106</v>
      </c>
      <c r="EX1234" s="401" t="n">
        <v>136</v>
      </c>
      <c r="EY1234" s="401" t="n">
        <v>131</v>
      </c>
      <c r="EZ1234" s="401" t="n">
        <v>50</v>
      </c>
      <c r="FA1234" s="401" t="n">
        <v>213</v>
      </c>
      <c r="FB1234" s="401" t="n">
        <v>141</v>
      </c>
      <c r="FC1234" s="401" t="n">
        <v>218</v>
      </c>
      <c r="FD1234" s="401" t="n">
        <v>96</v>
      </c>
      <c r="FE1234" s="401" t="n">
        <v>105</v>
      </c>
      <c r="FF1234" s="401" t="n">
        <v>178</v>
      </c>
      <c r="FG1234" s="401" t="n">
        <v>181</v>
      </c>
      <c r="FH1234" s="401" t="n">
        <v>48</v>
      </c>
      <c r="FI1234" s="401" t="n">
        <v>32</v>
      </c>
      <c r="FJ1234" s="401" t="n">
        <v>209</v>
      </c>
      <c r="FK1234" s="401" t="n">
        <v>100</v>
      </c>
      <c r="FL1234" s="401" t="n">
        <v>164</v>
      </c>
      <c r="FM1234" s="401" t="n">
        <v>102</v>
      </c>
      <c r="FN1234" s="401" t="n">
        <v>171</v>
      </c>
      <c r="FO1234" s="401" t="n">
        <v>190</v>
      </c>
      <c r="FP1234" s="401" t="n">
        <v>200</v>
      </c>
      <c r="FQ1234" s="401" t="n">
        <v>52</v>
      </c>
      <c r="FR1234" s="401" t="n">
        <v>45</v>
      </c>
      <c r="FS1234" s="401" t="n">
        <v>38</v>
      </c>
      <c r="FT1234" s="401" t="n">
        <v>110</v>
      </c>
      <c r="FU1234" s="401" t="n">
        <v>4</v>
      </c>
      <c r="FV1234" s="401" t="n">
        <v>139</v>
      </c>
      <c r="FW1234" s="401" t="n">
        <v>126</v>
      </c>
      <c r="FX1234" s="401" t="n">
        <v>76</v>
      </c>
      <c r="FY1234" s="401" t="n">
        <v>133</v>
      </c>
      <c r="FZ1234" s="401" t="n">
        <v>60</v>
      </c>
      <c r="GA1234" s="401" t="n">
        <v>85</v>
      </c>
      <c r="GB1234" s="401" t="n">
        <v>166</v>
      </c>
      <c r="GC1234" s="401" t="n">
        <v>39</v>
      </c>
      <c r="GD1234" s="401" t="n">
        <v>158</v>
      </c>
      <c r="GE1234" s="401" t="n">
        <v>53</v>
      </c>
      <c r="GF1234" s="401" t="n">
        <v>130</v>
      </c>
      <c r="GG1234" s="401" t="n">
        <v>97</v>
      </c>
      <c r="GH1234" s="401" t="n">
        <v>242</v>
      </c>
      <c r="GI1234" s="401" t="n">
        <v>72</v>
      </c>
      <c r="GJ1234" s="401" t="n">
        <v>195</v>
      </c>
      <c r="GK1234" s="401" t="n">
        <v>2</v>
      </c>
      <c r="GL1234" s="401" t="n">
        <v>206</v>
      </c>
      <c r="GM1234" s="401" t="n">
        <v>248</v>
      </c>
      <c r="GN1234" s="401" t="n">
        <v>20</v>
      </c>
      <c r="GO1234" s="401" t="n">
        <v>169</v>
      </c>
      <c r="GP1234" s="401" t="n">
        <v>145</v>
      </c>
      <c r="GQ1234" s="401" t="n">
        <v>56</v>
      </c>
      <c r="GR1234" s="401" t="n">
        <v>6</v>
      </c>
      <c r="GS1234" s="401" t="n">
        <v>19</v>
      </c>
      <c r="GT1234" s="401" t="n">
        <v>64</v>
      </c>
      <c r="GU1234" s="401" t="n">
        <v>115</v>
      </c>
      <c r="GV1234" s="401" t="n">
        <v>226</v>
      </c>
      <c r="GW1234" s="401" t="n">
        <v>174</v>
      </c>
      <c r="GX1234" s="401" t="n">
        <v>35</v>
      </c>
      <c r="GY1234" s="401" t="n">
        <v>49</v>
      </c>
      <c r="GZ1234" s="401" t="n">
        <v>220</v>
      </c>
      <c r="HA1234" s="401" t="n">
        <v>5</v>
      </c>
      <c r="HB1234" s="401" t="n">
        <v>143</v>
      </c>
      <c r="HC1234" s="401" t="n">
        <v>40</v>
      </c>
      <c r="HD1234" s="401" t="n">
        <v>235</v>
      </c>
      <c r="HE1234" s="401" t="n">
        <v>222</v>
      </c>
      <c r="HF1234" s="401" t="n">
        <v>25</v>
      </c>
      <c r="HG1234" s="401" t="n">
        <v>236</v>
      </c>
      <c r="HH1234" s="401" t="n">
        <v>28</v>
      </c>
      <c r="HI1234" s="401" t="n">
        <v>244</v>
      </c>
      <c r="HJ1234" s="401" t="n">
        <v>111</v>
      </c>
      <c r="HK1234" s="401" t="n">
        <v>217</v>
      </c>
      <c r="HL1234" s="401" t="n">
        <v>77</v>
      </c>
      <c r="HM1234" s="401" t="n">
        <v>135</v>
      </c>
      <c r="HN1234" s="401" t="n">
        <v>185</v>
      </c>
      <c r="HO1234" s="401" t="n">
        <v>239</v>
      </c>
      <c r="HP1234" s="401" t="n">
        <v>36</v>
      </c>
      <c r="HQ1234" s="401" t="n">
        <v>17</v>
      </c>
      <c r="HR1234" s="401" t="n">
        <v>83</v>
      </c>
      <c r="HS1234" s="401" t="n">
        <v>63</v>
      </c>
      <c r="HT1234" s="401" t="n">
        <v>129</v>
      </c>
      <c r="HU1234" s="401" t="n">
        <v>231</v>
      </c>
      <c r="HV1234" s="401" t="n">
        <v>132</v>
      </c>
      <c r="HW1234" s="401" t="n">
        <v>47</v>
      </c>
      <c r="HX1234" s="401" t="n">
        <v>180</v>
      </c>
      <c r="HY1234" s="401" t="n">
        <v>26</v>
      </c>
      <c r="HZ1234" s="401" t="n">
        <v>51</v>
      </c>
      <c r="IA1234" s="401" t="n">
        <v>31</v>
      </c>
      <c r="IB1234" s="401" t="n">
        <v>227</v>
      </c>
      <c r="IC1234" s="401" t="n">
        <v>134</v>
      </c>
      <c r="ID1234" s="401" t="n">
        <v>225</v>
      </c>
      <c r="IE1234" s="401" t="n">
        <v>182</v>
      </c>
      <c r="IF1234" s="401" t="n">
        <v>154</v>
      </c>
      <c r="IG1234" s="401" t="n">
        <v>104</v>
      </c>
      <c r="IH1234" s="401" t="n">
        <v>191</v>
      </c>
      <c r="II1234" s="401" t="n">
        <v>150</v>
      </c>
      <c r="IJ1234" s="401" t="n">
        <v>151</v>
      </c>
      <c r="IK1234" s="401" t="n">
        <v>177</v>
      </c>
      <c r="IL1234" s="401" t="n">
        <v>87</v>
      </c>
      <c r="IM1234" s="401" t="n">
        <v>155</v>
      </c>
      <c r="IN1234" s="401" t="n">
        <v>42</v>
      </c>
      <c r="IO1234" s="401" t="n">
        <v>101</v>
      </c>
      <c r="IP1234" s="401" t="n">
        <v>201</v>
      </c>
      <c r="IQ1234" s="401" t="n">
        <v>148</v>
      </c>
      <c r="IR1234" s="401" t="n">
        <v>198</v>
      </c>
      <c r="IS1234" s="401" t="n">
        <v>157</v>
      </c>
      <c r="IT1234" s="401" t="n">
        <v>138</v>
      </c>
    </row>
    <row r="1235" customFormat="false" ht="12.75" hidden="false" customHeight="false" outlineLevel="0" collapsed="false">
      <c r="E1235" s="444" t="s">
        <v>227</v>
      </c>
      <c r="F1235" s="401" t="n">
        <v>109</v>
      </c>
      <c r="G1235" s="401" t="n">
        <v>93</v>
      </c>
      <c r="H1235" s="401" t="n">
        <v>244</v>
      </c>
      <c r="I1235" s="401" t="n">
        <v>57</v>
      </c>
      <c r="J1235" s="401" t="n">
        <v>52</v>
      </c>
      <c r="K1235" s="401" t="n">
        <v>130</v>
      </c>
      <c r="L1235" s="401" t="n">
        <v>145</v>
      </c>
      <c r="M1235" s="401" t="n">
        <v>10</v>
      </c>
      <c r="N1235" s="401" t="n">
        <v>152</v>
      </c>
      <c r="O1235" s="401" t="n">
        <v>107</v>
      </c>
      <c r="P1235" s="401" t="n">
        <v>95</v>
      </c>
      <c r="Q1235" s="401" t="n">
        <v>146</v>
      </c>
      <c r="R1235" s="401" t="n">
        <v>21</v>
      </c>
      <c r="S1235" s="401" t="n">
        <v>227</v>
      </c>
      <c r="T1235" s="401" t="n">
        <v>222</v>
      </c>
      <c r="U1235" s="401" t="n">
        <v>214</v>
      </c>
      <c r="V1235" s="401" t="n">
        <v>120</v>
      </c>
      <c r="W1235" s="401" t="n">
        <v>97</v>
      </c>
      <c r="X1235" s="401" t="n">
        <v>185</v>
      </c>
      <c r="Y1235" s="401" t="n">
        <v>191</v>
      </c>
      <c r="Z1235" s="401" t="n">
        <v>15</v>
      </c>
      <c r="AA1235" s="401" t="n">
        <v>73</v>
      </c>
      <c r="AB1235" s="401" t="n">
        <v>204</v>
      </c>
      <c r="AC1235" s="401" t="n">
        <v>46</v>
      </c>
      <c r="AD1235" s="401" t="n">
        <v>153</v>
      </c>
      <c r="AE1235" s="401" t="n">
        <v>229</v>
      </c>
      <c r="AF1235" s="401" t="n">
        <v>88</v>
      </c>
      <c r="AG1235" s="401" t="n">
        <v>37</v>
      </c>
      <c r="AH1235" s="401" t="n">
        <v>20</v>
      </c>
      <c r="AI1235" s="401" t="n">
        <v>232</v>
      </c>
      <c r="AJ1235" s="401" t="n">
        <v>29</v>
      </c>
      <c r="AK1235" s="401" t="n">
        <v>143</v>
      </c>
      <c r="AL1235" s="401" t="n">
        <v>91</v>
      </c>
      <c r="AM1235" s="401" t="n">
        <v>103</v>
      </c>
      <c r="AN1235" s="401" t="n">
        <v>61</v>
      </c>
      <c r="AO1235" s="401" t="n">
        <v>237</v>
      </c>
      <c r="AP1235" s="401" t="n">
        <v>39</v>
      </c>
      <c r="AQ1235" s="401" t="n">
        <v>30</v>
      </c>
      <c r="AR1235" s="401" t="n">
        <v>186</v>
      </c>
      <c r="AS1235" s="401" t="n">
        <v>182</v>
      </c>
      <c r="AT1235" s="401" t="n">
        <v>43</v>
      </c>
      <c r="AU1235" s="401" t="n">
        <v>123</v>
      </c>
      <c r="AV1235" s="401" t="n">
        <v>131</v>
      </c>
      <c r="AW1235" s="401" t="n">
        <v>17</v>
      </c>
      <c r="AX1235" s="401" t="n">
        <v>89</v>
      </c>
      <c r="AY1235" s="401" t="n">
        <v>164</v>
      </c>
      <c r="AZ1235" s="401" t="n">
        <v>84</v>
      </c>
      <c r="BA1235" s="401" t="n">
        <v>114</v>
      </c>
      <c r="BB1235" s="401" t="n">
        <v>203</v>
      </c>
      <c r="BC1235" s="401" t="n">
        <v>126</v>
      </c>
      <c r="BD1235" s="401" t="n">
        <v>137</v>
      </c>
      <c r="BE1235" s="401" t="n">
        <v>54</v>
      </c>
      <c r="BF1235" s="401" t="n">
        <v>27</v>
      </c>
      <c r="BG1235" s="401" t="n">
        <v>133</v>
      </c>
      <c r="BH1235" s="401" t="n">
        <v>69</v>
      </c>
      <c r="BI1235" s="401" t="n">
        <v>195</v>
      </c>
      <c r="BJ1235" s="401" t="n">
        <v>79</v>
      </c>
      <c r="BK1235" s="401" t="n">
        <v>142</v>
      </c>
      <c r="BL1235" s="401" t="n">
        <v>16</v>
      </c>
      <c r="BM1235" s="401" t="n">
        <v>247</v>
      </c>
      <c r="BN1235" s="401" t="n">
        <v>94</v>
      </c>
      <c r="BO1235" s="401" t="n">
        <v>138</v>
      </c>
      <c r="BP1235" s="401" t="n">
        <v>177</v>
      </c>
      <c r="BQ1235" s="401" t="n">
        <v>111</v>
      </c>
      <c r="BR1235" s="401" t="n">
        <v>11</v>
      </c>
      <c r="BS1235" s="401" t="n">
        <v>25</v>
      </c>
      <c r="BT1235" s="401" t="n">
        <v>190</v>
      </c>
      <c r="BU1235" s="401" t="n">
        <v>215</v>
      </c>
      <c r="BV1235" s="401" t="n">
        <v>178</v>
      </c>
      <c r="BW1235" s="401" t="n">
        <v>158</v>
      </c>
      <c r="BX1235" s="401" t="n">
        <v>234</v>
      </c>
      <c r="BY1235" s="401" t="n">
        <v>34</v>
      </c>
      <c r="BZ1235" s="401" t="n">
        <v>245</v>
      </c>
      <c r="CA1235" s="401" t="n">
        <v>236</v>
      </c>
      <c r="CB1235" s="401" t="n">
        <v>208</v>
      </c>
      <c r="CC1235" s="401" t="n">
        <v>127</v>
      </c>
      <c r="CD1235" s="401" t="n">
        <v>221</v>
      </c>
      <c r="CE1235" s="401" t="n">
        <v>80</v>
      </c>
      <c r="CF1235" s="401" t="n">
        <v>122</v>
      </c>
      <c r="CG1235" s="401" t="n">
        <v>218</v>
      </c>
      <c r="CH1235" s="401" t="n">
        <v>154</v>
      </c>
      <c r="CI1235" s="401" t="n">
        <v>9</v>
      </c>
      <c r="CJ1235" s="401" t="n">
        <v>140</v>
      </c>
      <c r="CK1235" s="401" t="n">
        <v>13</v>
      </c>
      <c r="CL1235" s="401" t="n">
        <v>53</v>
      </c>
      <c r="CM1235" s="401" t="n">
        <v>242</v>
      </c>
      <c r="CN1235" s="401" t="n">
        <v>205</v>
      </c>
      <c r="CO1235" s="401" t="n">
        <v>4</v>
      </c>
      <c r="CP1235" s="401" t="n">
        <v>40</v>
      </c>
      <c r="CQ1235" s="401" t="n">
        <v>108</v>
      </c>
      <c r="CR1235" s="401" t="n">
        <v>134</v>
      </c>
      <c r="CS1235" s="401" t="n">
        <v>96</v>
      </c>
      <c r="CT1235" s="401" t="n">
        <v>165</v>
      </c>
      <c r="CU1235" s="401" t="n">
        <v>246</v>
      </c>
      <c r="CV1235" s="401" t="n">
        <v>156</v>
      </c>
      <c r="CW1235" s="401" t="n">
        <v>115</v>
      </c>
      <c r="CX1235" s="401" t="n">
        <v>68</v>
      </c>
      <c r="CY1235" s="401" t="n">
        <v>196</v>
      </c>
      <c r="CZ1235" s="401" t="n">
        <v>60</v>
      </c>
      <c r="DA1235" s="401" t="n">
        <v>72</v>
      </c>
      <c r="DB1235" s="401" t="n">
        <v>174</v>
      </c>
      <c r="DC1235" s="401" t="n">
        <v>139</v>
      </c>
      <c r="DD1235" s="401" t="n">
        <v>231</v>
      </c>
      <c r="DE1235" s="401" t="n">
        <v>230</v>
      </c>
      <c r="DF1235" s="401" t="n">
        <v>22</v>
      </c>
      <c r="DG1235" s="401" t="n">
        <v>160</v>
      </c>
      <c r="DH1235" s="401" t="n">
        <v>225</v>
      </c>
      <c r="DI1235" s="401" t="n">
        <v>110</v>
      </c>
      <c r="DJ1235" s="401" t="n">
        <v>62</v>
      </c>
      <c r="DK1235" s="401" t="n">
        <v>211</v>
      </c>
      <c r="DL1235" s="401" t="n">
        <v>180</v>
      </c>
      <c r="DM1235" s="401" t="n">
        <v>150</v>
      </c>
      <c r="DN1235" s="401" t="n">
        <v>14</v>
      </c>
      <c r="DO1235" s="401" t="n">
        <v>65</v>
      </c>
      <c r="DP1235" s="401" t="n">
        <v>2</v>
      </c>
      <c r="DQ1235" s="401" t="n">
        <v>118</v>
      </c>
      <c r="DR1235" s="401" t="n">
        <v>76</v>
      </c>
      <c r="DS1235" s="401" t="n">
        <v>206</v>
      </c>
      <c r="DT1235" s="401" t="n">
        <v>50</v>
      </c>
      <c r="DU1235" s="401" t="n">
        <v>189</v>
      </c>
      <c r="DV1235" s="401" t="n">
        <v>217</v>
      </c>
      <c r="DW1235" s="401" t="n">
        <v>85</v>
      </c>
      <c r="DX1235" s="401" t="n">
        <v>59</v>
      </c>
      <c r="DY1235" s="401" t="n">
        <v>75</v>
      </c>
      <c r="DZ1235" s="401" t="n">
        <v>41</v>
      </c>
      <c r="EA1235" s="401" t="n">
        <v>194</v>
      </c>
      <c r="EB1235" s="401" t="n">
        <v>170</v>
      </c>
      <c r="EC1235" s="401" t="n">
        <v>56</v>
      </c>
      <c r="ED1235" s="401" t="n">
        <v>198</v>
      </c>
      <c r="EE1235" s="401" t="n">
        <v>63</v>
      </c>
      <c r="EF1235" s="401" t="n">
        <v>45</v>
      </c>
      <c r="EG1235" s="401" t="n">
        <v>201</v>
      </c>
      <c r="EH1235" s="401" t="n">
        <v>184</v>
      </c>
      <c r="EI1235" s="401" t="n">
        <v>28</v>
      </c>
      <c r="EJ1235" s="401" t="n">
        <v>226</v>
      </c>
      <c r="EK1235" s="401" t="n">
        <v>155</v>
      </c>
      <c r="EL1235" s="401" t="n">
        <v>19</v>
      </c>
      <c r="EM1235" s="401" t="n">
        <v>224</v>
      </c>
      <c r="EN1235" s="401" t="n">
        <v>172</v>
      </c>
      <c r="EO1235" s="401" t="n">
        <v>144</v>
      </c>
      <c r="EP1235" s="401" t="n">
        <v>249</v>
      </c>
      <c r="EQ1235" s="401" t="n">
        <v>159</v>
      </c>
      <c r="ER1235" s="401" t="n">
        <v>202</v>
      </c>
      <c r="ES1235" s="401" t="n">
        <v>98</v>
      </c>
      <c r="ET1235" s="401" t="n">
        <v>209</v>
      </c>
      <c r="EU1235" s="401" t="n">
        <v>58</v>
      </c>
      <c r="EV1235" s="401" t="n">
        <v>101</v>
      </c>
      <c r="EW1235" s="401" t="n">
        <v>64</v>
      </c>
      <c r="EX1235" s="401" t="n">
        <v>3</v>
      </c>
      <c r="EY1235" s="401" t="n">
        <v>121</v>
      </c>
      <c r="EZ1235" s="401" t="n">
        <v>82</v>
      </c>
      <c r="FA1235" s="401" t="n">
        <v>24</v>
      </c>
      <c r="FB1235" s="401" t="n">
        <v>187</v>
      </c>
      <c r="FC1235" s="401" t="n">
        <v>228</v>
      </c>
      <c r="FD1235" s="401" t="n">
        <v>86</v>
      </c>
      <c r="FE1235" s="401" t="n">
        <v>99</v>
      </c>
      <c r="FF1235" s="401" t="n">
        <v>36</v>
      </c>
      <c r="FG1235" s="401" t="n">
        <v>90</v>
      </c>
      <c r="FH1235" s="401" t="n">
        <v>147</v>
      </c>
      <c r="FI1235" s="401" t="n">
        <v>7</v>
      </c>
      <c r="FJ1235" s="401" t="n">
        <v>119</v>
      </c>
      <c r="FK1235" s="401" t="n">
        <v>216</v>
      </c>
      <c r="FL1235" s="401" t="n">
        <v>166</v>
      </c>
      <c r="FM1235" s="401" t="n">
        <v>181</v>
      </c>
      <c r="FN1235" s="401" t="n">
        <v>157</v>
      </c>
      <c r="FO1235" s="401" t="n">
        <v>192</v>
      </c>
      <c r="FP1235" s="401" t="n">
        <v>38</v>
      </c>
      <c r="FQ1235" s="401" t="n">
        <v>207</v>
      </c>
      <c r="FR1235" s="401" t="n">
        <v>83</v>
      </c>
      <c r="FS1235" s="401" t="n">
        <v>183</v>
      </c>
      <c r="FT1235" s="401" t="n">
        <v>239</v>
      </c>
      <c r="FU1235" s="401" t="n">
        <v>163</v>
      </c>
      <c r="FV1235" s="401" t="n">
        <v>136</v>
      </c>
      <c r="FW1235" s="401" t="n">
        <v>81</v>
      </c>
      <c r="FX1235" s="401" t="n">
        <v>151</v>
      </c>
      <c r="FY1235" s="401" t="n">
        <v>117</v>
      </c>
      <c r="FZ1235" s="401" t="n">
        <v>220</v>
      </c>
      <c r="GA1235" s="401" t="n">
        <v>55</v>
      </c>
      <c r="GB1235" s="401" t="n">
        <v>125</v>
      </c>
      <c r="GC1235" s="401" t="n">
        <v>173</v>
      </c>
      <c r="GD1235" s="401" t="n">
        <v>113</v>
      </c>
      <c r="GE1235" s="401" t="n">
        <v>210</v>
      </c>
      <c r="GF1235" s="401" t="n">
        <v>132</v>
      </c>
      <c r="GG1235" s="401" t="n">
        <v>168</v>
      </c>
      <c r="GH1235" s="401" t="n">
        <v>188</v>
      </c>
      <c r="GI1235" s="401" t="n">
        <v>197</v>
      </c>
      <c r="GJ1235" s="401" t="n">
        <v>70</v>
      </c>
      <c r="GK1235" s="401" t="n">
        <v>112</v>
      </c>
      <c r="GL1235" s="401" t="n">
        <v>33</v>
      </c>
      <c r="GM1235" s="401" t="n">
        <v>106</v>
      </c>
      <c r="GN1235" s="401" t="n">
        <v>162</v>
      </c>
      <c r="GO1235" s="401" t="n">
        <v>78</v>
      </c>
      <c r="GP1235" s="401" t="n">
        <v>116</v>
      </c>
      <c r="GQ1235" s="401" t="n">
        <v>6</v>
      </c>
      <c r="GR1235" s="401" t="n">
        <v>104</v>
      </c>
      <c r="GS1235" s="401" t="n">
        <v>219</v>
      </c>
      <c r="GT1235" s="401" t="n">
        <v>241</v>
      </c>
      <c r="GU1235" s="401" t="n">
        <v>67</v>
      </c>
      <c r="GV1235" s="401" t="n">
        <v>35</v>
      </c>
      <c r="GW1235" s="401" t="n">
        <v>128</v>
      </c>
      <c r="GX1235" s="401" t="n">
        <v>199</v>
      </c>
      <c r="GY1235" s="401" t="n">
        <v>51</v>
      </c>
      <c r="GZ1235" s="401" t="n">
        <v>135</v>
      </c>
      <c r="HA1235" s="401" t="n">
        <v>238</v>
      </c>
      <c r="HB1235" s="401" t="n">
        <v>8</v>
      </c>
      <c r="HC1235" s="401" t="n">
        <v>193</v>
      </c>
      <c r="HD1235" s="401" t="n">
        <v>171</v>
      </c>
      <c r="HE1235" s="401" t="n">
        <v>124</v>
      </c>
      <c r="HF1235" s="401" t="n">
        <v>167</v>
      </c>
      <c r="HG1235" s="401" t="n">
        <v>213</v>
      </c>
      <c r="HH1235" s="401" t="n">
        <v>100</v>
      </c>
      <c r="HI1235" s="401" t="n">
        <v>18</v>
      </c>
      <c r="HJ1235" s="401" t="n">
        <v>235</v>
      </c>
      <c r="HK1235" s="401" t="n">
        <v>105</v>
      </c>
      <c r="HL1235" s="401" t="n">
        <v>179</v>
      </c>
      <c r="HM1235" s="401" t="n">
        <v>49</v>
      </c>
      <c r="HN1235" s="401" t="n">
        <v>161</v>
      </c>
      <c r="HO1235" s="401" t="n">
        <v>169</v>
      </c>
      <c r="HP1235" s="401" t="n">
        <v>26</v>
      </c>
      <c r="HQ1235" s="401" t="n">
        <v>74</v>
      </c>
      <c r="HR1235" s="401" t="n">
        <v>48</v>
      </c>
      <c r="HS1235" s="401" t="n">
        <v>233</v>
      </c>
      <c r="HT1235" s="401" t="n">
        <v>212</v>
      </c>
      <c r="HU1235" s="401" t="n">
        <v>1</v>
      </c>
      <c r="HV1235" s="401" t="n">
        <v>149</v>
      </c>
      <c r="HW1235" s="401" t="n">
        <v>77</v>
      </c>
      <c r="HX1235" s="401" t="n">
        <v>66</v>
      </c>
      <c r="HY1235" s="401" t="n">
        <v>32</v>
      </c>
      <c r="HZ1235" s="401" t="n">
        <v>47</v>
      </c>
      <c r="IA1235" s="401" t="n">
        <v>23</v>
      </c>
      <c r="IB1235" s="401" t="n">
        <v>92</v>
      </c>
      <c r="IC1235" s="401" t="n">
        <v>240</v>
      </c>
      <c r="ID1235" s="401" t="n">
        <v>12</v>
      </c>
      <c r="IE1235" s="401" t="n">
        <v>42</v>
      </c>
      <c r="IF1235" s="401" t="n">
        <v>141</v>
      </c>
      <c r="IG1235" s="401" t="n">
        <v>200</v>
      </c>
      <c r="IH1235" s="401" t="n">
        <v>248</v>
      </c>
      <c r="II1235" s="401" t="n">
        <v>175</v>
      </c>
      <c r="IJ1235" s="401" t="n">
        <v>31</v>
      </c>
      <c r="IK1235" s="401" t="n">
        <v>148</v>
      </c>
      <c r="IL1235" s="401" t="n">
        <v>129</v>
      </c>
      <c r="IM1235" s="401" t="n">
        <v>5</v>
      </c>
      <c r="IN1235" s="401" t="n">
        <v>102</v>
      </c>
      <c r="IO1235" s="401" t="n">
        <v>87</v>
      </c>
      <c r="IP1235" s="401" t="n">
        <v>243</v>
      </c>
      <c r="IQ1235" s="401" t="n">
        <v>223</v>
      </c>
      <c r="IR1235" s="401" t="n">
        <v>44</v>
      </c>
      <c r="IS1235" s="401" t="n">
        <v>176</v>
      </c>
      <c r="IT1235" s="401" t="n">
        <v>71</v>
      </c>
    </row>
    <row r="1237" customFormat="false" ht="12.75" hidden="false" customHeight="false" outlineLevel="0" collapsed="false">
      <c r="D1237" s="204" t="n">
        <v>250</v>
      </c>
      <c r="E1237" s="204" t="s">
        <v>250</v>
      </c>
    </row>
    <row r="1238" customFormat="false" ht="12.75" hidden="false" customHeight="false" outlineLevel="0" collapsed="false">
      <c r="E1238" s="444" t="s">
        <v>198</v>
      </c>
      <c r="F1238" s="401" t="n">
        <v>1</v>
      </c>
      <c r="G1238" s="401" t="n">
        <v>2</v>
      </c>
      <c r="H1238" s="401" t="n">
        <v>3</v>
      </c>
      <c r="I1238" s="401" t="n">
        <v>4</v>
      </c>
      <c r="J1238" s="401" t="n">
        <v>5</v>
      </c>
      <c r="K1238" s="401" t="n">
        <v>6</v>
      </c>
      <c r="L1238" s="401" t="n">
        <v>7</v>
      </c>
      <c r="M1238" s="401" t="n">
        <v>8</v>
      </c>
      <c r="N1238" s="401" t="n">
        <v>9</v>
      </c>
      <c r="O1238" s="401" t="n">
        <v>10</v>
      </c>
      <c r="P1238" s="401" t="n">
        <v>11</v>
      </c>
      <c r="Q1238" s="401" t="n">
        <v>12</v>
      </c>
      <c r="R1238" s="401" t="n">
        <v>13</v>
      </c>
      <c r="S1238" s="401" t="n">
        <v>14</v>
      </c>
      <c r="T1238" s="401" t="n">
        <v>15</v>
      </c>
      <c r="U1238" s="401" t="n">
        <v>16</v>
      </c>
      <c r="V1238" s="401" t="n">
        <v>17</v>
      </c>
      <c r="W1238" s="401" t="n">
        <v>18</v>
      </c>
      <c r="X1238" s="401" t="n">
        <v>19</v>
      </c>
      <c r="Y1238" s="401" t="n">
        <v>20</v>
      </c>
      <c r="Z1238" s="401" t="n">
        <v>21</v>
      </c>
      <c r="AA1238" s="401" t="n">
        <v>22</v>
      </c>
      <c r="AB1238" s="401" t="n">
        <v>23</v>
      </c>
      <c r="AC1238" s="401" t="n">
        <v>24</v>
      </c>
      <c r="AD1238" s="401" t="n">
        <v>25</v>
      </c>
      <c r="AE1238" s="401" t="n">
        <v>26</v>
      </c>
      <c r="AF1238" s="401" t="n">
        <v>27</v>
      </c>
      <c r="AG1238" s="401" t="n">
        <v>28</v>
      </c>
      <c r="AH1238" s="401" t="n">
        <v>29</v>
      </c>
      <c r="AI1238" s="401" t="n">
        <v>30</v>
      </c>
      <c r="AJ1238" s="401" t="n">
        <v>31</v>
      </c>
      <c r="AK1238" s="401" t="n">
        <v>32</v>
      </c>
      <c r="AL1238" s="401" t="n">
        <v>33</v>
      </c>
      <c r="AM1238" s="401" t="n">
        <v>34</v>
      </c>
      <c r="AN1238" s="401" t="n">
        <v>35</v>
      </c>
      <c r="AO1238" s="401" t="n">
        <v>36</v>
      </c>
      <c r="AP1238" s="401" t="n">
        <v>37</v>
      </c>
      <c r="AQ1238" s="401" t="n">
        <v>38</v>
      </c>
      <c r="AR1238" s="401" t="n">
        <v>39</v>
      </c>
      <c r="AS1238" s="401" t="n">
        <v>40</v>
      </c>
      <c r="AT1238" s="401" t="n">
        <v>41</v>
      </c>
      <c r="AU1238" s="401" t="n">
        <v>42</v>
      </c>
      <c r="AV1238" s="401" t="n">
        <v>43</v>
      </c>
      <c r="AW1238" s="401" t="n">
        <v>44</v>
      </c>
      <c r="AX1238" s="401" t="n">
        <v>45</v>
      </c>
      <c r="AY1238" s="401" t="n">
        <v>46</v>
      </c>
      <c r="AZ1238" s="401" t="n">
        <v>47</v>
      </c>
      <c r="BA1238" s="401" t="n">
        <v>48</v>
      </c>
      <c r="BB1238" s="401" t="n">
        <v>49</v>
      </c>
      <c r="BC1238" s="401" t="n">
        <v>50</v>
      </c>
      <c r="BD1238" s="401" t="n">
        <v>51</v>
      </c>
      <c r="BE1238" s="401" t="n">
        <v>52</v>
      </c>
      <c r="BF1238" s="401" t="n">
        <v>53</v>
      </c>
      <c r="BG1238" s="401" t="n">
        <v>54</v>
      </c>
      <c r="BH1238" s="401" t="n">
        <v>55</v>
      </c>
      <c r="BI1238" s="401" t="n">
        <v>56</v>
      </c>
      <c r="BJ1238" s="401" t="n">
        <v>57</v>
      </c>
      <c r="BK1238" s="401" t="n">
        <v>58</v>
      </c>
      <c r="BL1238" s="401" t="n">
        <v>59</v>
      </c>
      <c r="BM1238" s="401" t="n">
        <v>60</v>
      </c>
      <c r="BN1238" s="401" t="n">
        <v>61</v>
      </c>
      <c r="BO1238" s="401" t="n">
        <v>62</v>
      </c>
      <c r="BP1238" s="401" t="n">
        <v>63</v>
      </c>
      <c r="BQ1238" s="401" t="n">
        <v>64</v>
      </c>
      <c r="BR1238" s="401" t="n">
        <v>65</v>
      </c>
      <c r="BS1238" s="401" t="n">
        <v>66</v>
      </c>
      <c r="BT1238" s="401" t="n">
        <v>67</v>
      </c>
      <c r="BU1238" s="401" t="n">
        <v>68</v>
      </c>
      <c r="BV1238" s="401" t="n">
        <v>69</v>
      </c>
      <c r="BW1238" s="401" t="n">
        <v>70</v>
      </c>
      <c r="BX1238" s="401" t="n">
        <v>71</v>
      </c>
      <c r="BY1238" s="401" t="n">
        <v>72</v>
      </c>
      <c r="BZ1238" s="401" t="n">
        <v>73</v>
      </c>
      <c r="CA1238" s="401" t="n">
        <v>74</v>
      </c>
      <c r="CB1238" s="401" t="n">
        <v>75</v>
      </c>
      <c r="CC1238" s="401" t="n">
        <v>76</v>
      </c>
      <c r="CD1238" s="401" t="n">
        <v>77</v>
      </c>
      <c r="CE1238" s="401" t="n">
        <v>78</v>
      </c>
      <c r="CF1238" s="401" t="n">
        <v>79</v>
      </c>
      <c r="CG1238" s="401" t="n">
        <v>80</v>
      </c>
      <c r="CH1238" s="401" t="n">
        <v>81</v>
      </c>
      <c r="CI1238" s="401" t="n">
        <v>82</v>
      </c>
      <c r="CJ1238" s="401" t="n">
        <v>83</v>
      </c>
      <c r="CK1238" s="401" t="n">
        <v>84</v>
      </c>
      <c r="CL1238" s="401" t="n">
        <v>85</v>
      </c>
      <c r="CM1238" s="401" t="n">
        <v>86</v>
      </c>
      <c r="CN1238" s="401" t="n">
        <v>87</v>
      </c>
      <c r="CO1238" s="401" t="n">
        <v>88</v>
      </c>
      <c r="CP1238" s="401" t="n">
        <v>89</v>
      </c>
      <c r="CQ1238" s="401" t="n">
        <v>90</v>
      </c>
      <c r="CR1238" s="401" t="n">
        <v>91</v>
      </c>
      <c r="CS1238" s="401" t="n">
        <v>92</v>
      </c>
      <c r="CT1238" s="401" t="n">
        <v>93</v>
      </c>
      <c r="CU1238" s="401" t="n">
        <v>94</v>
      </c>
      <c r="CV1238" s="401" t="n">
        <v>95</v>
      </c>
      <c r="CW1238" s="401" t="n">
        <v>96</v>
      </c>
      <c r="CX1238" s="401" t="n">
        <v>97</v>
      </c>
      <c r="CY1238" s="401" t="n">
        <v>98</v>
      </c>
      <c r="CZ1238" s="401" t="n">
        <v>99</v>
      </c>
      <c r="DA1238" s="401" t="n">
        <v>100</v>
      </c>
      <c r="DB1238" s="401" t="n">
        <v>101</v>
      </c>
      <c r="DC1238" s="401" t="n">
        <v>102</v>
      </c>
      <c r="DD1238" s="401" t="n">
        <v>103</v>
      </c>
      <c r="DE1238" s="401" t="n">
        <v>104</v>
      </c>
      <c r="DF1238" s="401" t="n">
        <v>105</v>
      </c>
      <c r="DG1238" s="401" t="n">
        <v>106</v>
      </c>
      <c r="DH1238" s="401" t="n">
        <v>107</v>
      </c>
      <c r="DI1238" s="401" t="n">
        <v>108</v>
      </c>
      <c r="DJ1238" s="401" t="n">
        <v>109</v>
      </c>
      <c r="DK1238" s="401" t="n">
        <v>110</v>
      </c>
      <c r="DL1238" s="401" t="n">
        <v>111</v>
      </c>
      <c r="DM1238" s="401" t="n">
        <v>112</v>
      </c>
      <c r="DN1238" s="401" t="n">
        <v>113</v>
      </c>
      <c r="DO1238" s="401" t="n">
        <v>114</v>
      </c>
      <c r="DP1238" s="401" t="n">
        <v>115</v>
      </c>
      <c r="DQ1238" s="401" t="n">
        <v>116</v>
      </c>
      <c r="DR1238" s="401" t="n">
        <v>117</v>
      </c>
      <c r="DS1238" s="401" t="n">
        <v>118</v>
      </c>
      <c r="DT1238" s="401" t="n">
        <v>119</v>
      </c>
      <c r="DU1238" s="401" t="n">
        <v>120</v>
      </c>
      <c r="DV1238" s="401" t="n">
        <v>121</v>
      </c>
      <c r="DW1238" s="401" t="n">
        <v>122</v>
      </c>
      <c r="DX1238" s="401" t="n">
        <v>123</v>
      </c>
      <c r="DY1238" s="401" t="n">
        <v>124</v>
      </c>
      <c r="DZ1238" s="401" t="n">
        <v>125</v>
      </c>
      <c r="EA1238" s="401" t="n">
        <v>126</v>
      </c>
      <c r="EB1238" s="401" t="n">
        <v>127</v>
      </c>
      <c r="EC1238" s="401" t="n">
        <v>128</v>
      </c>
      <c r="ED1238" s="401" t="n">
        <v>129</v>
      </c>
      <c r="EE1238" s="401" t="n">
        <v>130</v>
      </c>
      <c r="EF1238" s="401" t="n">
        <v>131</v>
      </c>
      <c r="EG1238" s="401" t="n">
        <v>132</v>
      </c>
      <c r="EH1238" s="401" t="n">
        <v>133</v>
      </c>
      <c r="EI1238" s="401" t="n">
        <v>134</v>
      </c>
      <c r="EJ1238" s="401" t="n">
        <v>135</v>
      </c>
      <c r="EK1238" s="401" t="n">
        <v>136</v>
      </c>
      <c r="EL1238" s="401" t="n">
        <v>137</v>
      </c>
      <c r="EM1238" s="401" t="n">
        <v>138</v>
      </c>
      <c r="EN1238" s="401" t="n">
        <v>139</v>
      </c>
      <c r="EO1238" s="401" t="n">
        <v>140</v>
      </c>
      <c r="EP1238" s="401" t="n">
        <v>141</v>
      </c>
      <c r="EQ1238" s="401" t="n">
        <v>142</v>
      </c>
      <c r="ER1238" s="401" t="n">
        <v>143</v>
      </c>
      <c r="ES1238" s="401" t="n">
        <v>144</v>
      </c>
      <c r="ET1238" s="401" t="n">
        <v>145</v>
      </c>
      <c r="EU1238" s="401" t="n">
        <v>146</v>
      </c>
      <c r="EV1238" s="401" t="n">
        <v>147</v>
      </c>
      <c r="EW1238" s="401" t="n">
        <v>148</v>
      </c>
      <c r="EX1238" s="401" t="n">
        <v>149</v>
      </c>
      <c r="EY1238" s="401" t="n">
        <v>150</v>
      </c>
      <c r="EZ1238" s="401" t="n">
        <v>151</v>
      </c>
      <c r="FA1238" s="401" t="n">
        <v>152</v>
      </c>
      <c r="FB1238" s="401" t="n">
        <v>153</v>
      </c>
      <c r="FC1238" s="401" t="n">
        <v>154</v>
      </c>
      <c r="FD1238" s="401" t="n">
        <v>155</v>
      </c>
      <c r="FE1238" s="401" t="n">
        <v>156</v>
      </c>
      <c r="FF1238" s="401" t="n">
        <v>157</v>
      </c>
      <c r="FG1238" s="401" t="n">
        <v>158</v>
      </c>
      <c r="FH1238" s="401" t="n">
        <v>159</v>
      </c>
      <c r="FI1238" s="401" t="n">
        <v>160</v>
      </c>
      <c r="FJ1238" s="401" t="n">
        <v>161</v>
      </c>
      <c r="FK1238" s="401" t="n">
        <v>162</v>
      </c>
      <c r="FL1238" s="401" t="n">
        <v>163</v>
      </c>
      <c r="FM1238" s="401" t="n">
        <v>164</v>
      </c>
      <c r="FN1238" s="401" t="n">
        <v>165</v>
      </c>
      <c r="FO1238" s="401" t="n">
        <v>166</v>
      </c>
      <c r="FP1238" s="401" t="n">
        <v>167</v>
      </c>
      <c r="FQ1238" s="401" t="n">
        <v>168</v>
      </c>
      <c r="FR1238" s="401" t="n">
        <v>169</v>
      </c>
      <c r="FS1238" s="401" t="n">
        <v>170</v>
      </c>
      <c r="FT1238" s="401" t="n">
        <v>171</v>
      </c>
      <c r="FU1238" s="401" t="n">
        <v>172</v>
      </c>
      <c r="FV1238" s="401" t="n">
        <v>173</v>
      </c>
      <c r="FW1238" s="401" t="n">
        <v>174</v>
      </c>
      <c r="FX1238" s="401" t="n">
        <v>175</v>
      </c>
      <c r="FY1238" s="401" t="n">
        <v>176</v>
      </c>
      <c r="FZ1238" s="401" t="n">
        <v>177</v>
      </c>
      <c r="GA1238" s="401" t="n">
        <v>178</v>
      </c>
      <c r="GB1238" s="401" t="n">
        <v>179</v>
      </c>
      <c r="GC1238" s="401" t="n">
        <v>180</v>
      </c>
      <c r="GD1238" s="401" t="n">
        <v>181</v>
      </c>
      <c r="GE1238" s="401" t="n">
        <v>182</v>
      </c>
      <c r="GF1238" s="401" t="n">
        <v>183</v>
      </c>
      <c r="GG1238" s="401" t="n">
        <v>184</v>
      </c>
      <c r="GH1238" s="401" t="n">
        <v>185</v>
      </c>
      <c r="GI1238" s="401" t="n">
        <v>186</v>
      </c>
      <c r="GJ1238" s="401" t="n">
        <v>187</v>
      </c>
      <c r="GK1238" s="401" t="n">
        <v>188</v>
      </c>
      <c r="GL1238" s="401" t="n">
        <v>189</v>
      </c>
      <c r="GM1238" s="401" t="n">
        <v>190</v>
      </c>
      <c r="GN1238" s="401" t="n">
        <v>191</v>
      </c>
      <c r="GO1238" s="401" t="n">
        <v>192</v>
      </c>
      <c r="GP1238" s="401" t="n">
        <v>193</v>
      </c>
      <c r="GQ1238" s="401" t="n">
        <v>194</v>
      </c>
      <c r="GR1238" s="401" t="n">
        <v>195</v>
      </c>
      <c r="GS1238" s="401" t="n">
        <v>196</v>
      </c>
      <c r="GT1238" s="401" t="n">
        <v>197</v>
      </c>
      <c r="GU1238" s="401" t="n">
        <v>198</v>
      </c>
      <c r="GV1238" s="401" t="n">
        <v>199</v>
      </c>
      <c r="GW1238" s="401" t="n">
        <v>200</v>
      </c>
      <c r="GX1238" s="401" t="n">
        <v>201</v>
      </c>
      <c r="GY1238" s="401" t="n">
        <v>202</v>
      </c>
      <c r="GZ1238" s="401" t="n">
        <v>203</v>
      </c>
      <c r="HA1238" s="401" t="n">
        <v>204</v>
      </c>
      <c r="HB1238" s="401" t="n">
        <v>205</v>
      </c>
      <c r="HC1238" s="401" t="n">
        <v>206</v>
      </c>
      <c r="HD1238" s="401" t="n">
        <v>207</v>
      </c>
      <c r="HE1238" s="401" t="n">
        <v>208</v>
      </c>
      <c r="HF1238" s="401" t="n">
        <v>209</v>
      </c>
      <c r="HG1238" s="401" t="n">
        <v>210</v>
      </c>
      <c r="HH1238" s="401" t="n">
        <v>211</v>
      </c>
      <c r="HI1238" s="401" t="n">
        <v>212</v>
      </c>
      <c r="HJ1238" s="401" t="n">
        <v>213</v>
      </c>
      <c r="HK1238" s="401" t="n">
        <v>214</v>
      </c>
      <c r="HL1238" s="401" t="n">
        <v>215</v>
      </c>
      <c r="HM1238" s="401" t="n">
        <v>216</v>
      </c>
      <c r="HN1238" s="401" t="n">
        <v>217</v>
      </c>
      <c r="HO1238" s="401" t="n">
        <v>218</v>
      </c>
      <c r="HP1238" s="401" t="n">
        <v>219</v>
      </c>
      <c r="HQ1238" s="401" t="n">
        <v>220</v>
      </c>
      <c r="HR1238" s="401" t="n">
        <v>221</v>
      </c>
      <c r="HS1238" s="401" t="n">
        <v>222</v>
      </c>
      <c r="HT1238" s="401" t="n">
        <v>223</v>
      </c>
      <c r="HU1238" s="401" t="n">
        <v>224</v>
      </c>
      <c r="HV1238" s="401" t="n">
        <v>225</v>
      </c>
      <c r="HW1238" s="401" t="n">
        <v>226</v>
      </c>
      <c r="HX1238" s="401" t="n">
        <v>227</v>
      </c>
      <c r="HY1238" s="401" t="n">
        <v>228</v>
      </c>
      <c r="HZ1238" s="401" t="n">
        <v>229</v>
      </c>
      <c r="IA1238" s="401" t="n">
        <v>230</v>
      </c>
      <c r="IB1238" s="401" t="n">
        <v>231</v>
      </c>
      <c r="IC1238" s="401" t="n">
        <v>232</v>
      </c>
      <c r="ID1238" s="401" t="n">
        <v>233</v>
      </c>
      <c r="IE1238" s="401" t="n">
        <v>234</v>
      </c>
      <c r="IF1238" s="401" t="n">
        <v>235</v>
      </c>
      <c r="IG1238" s="401" t="n">
        <v>236</v>
      </c>
      <c r="IH1238" s="401" t="n">
        <v>237</v>
      </c>
      <c r="II1238" s="401" t="n">
        <v>238</v>
      </c>
      <c r="IJ1238" s="401" t="n">
        <v>239</v>
      </c>
      <c r="IK1238" s="401" t="n">
        <v>240</v>
      </c>
      <c r="IL1238" s="401" t="n">
        <v>241</v>
      </c>
      <c r="IM1238" s="401" t="n">
        <v>242</v>
      </c>
      <c r="IN1238" s="401" t="n">
        <v>243</v>
      </c>
      <c r="IO1238" s="401" t="n">
        <v>244</v>
      </c>
      <c r="IP1238" s="401" t="n">
        <v>245</v>
      </c>
      <c r="IQ1238" s="401" t="n">
        <v>246</v>
      </c>
      <c r="IR1238" s="401" t="n">
        <v>247</v>
      </c>
      <c r="IS1238" s="401" t="n">
        <v>248</v>
      </c>
      <c r="IT1238" s="401" t="n">
        <v>249</v>
      </c>
      <c r="IU1238" s="401" t="n">
        <v>250</v>
      </c>
    </row>
    <row r="1239" customFormat="false" ht="12.75" hidden="false" customHeight="false" outlineLevel="0" collapsed="false">
      <c r="E1239" s="444" t="s">
        <v>225</v>
      </c>
      <c r="F1239" s="401" t="n">
        <v>93</v>
      </c>
      <c r="G1239" s="401" t="n">
        <v>200</v>
      </c>
      <c r="H1239" s="401" t="n">
        <v>214</v>
      </c>
      <c r="I1239" s="401" t="n">
        <v>57</v>
      </c>
      <c r="J1239" s="401" t="n">
        <v>43</v>
      </c>
      <c r="K1239" s="401" t="n">
        <v>175</v>
      </c>
      <c r="L1239" s="401" t="n">
        <v>119</v>
      </c>
      <c r="M1239" s="401" t="n">
        <v>67</v>
      </c>
      <c r="N1239" s="401" t="n">
        <v>177</v>
      </c>
      <c r="O1239" s="401" t="n">
        <v>17</v>
      </c>
      <c r="P1239" s="401" t="n">
        <v>12</v>
      </c>
      <c r="Q1239" s="401" t="n">
        <v>71</v>
      </c>
      <c r="R1239" s="401" t="n">
        <v>139</v>
      </c>
      <c r="S1239" s="401" t="n">
        <v>183</v>
      </c>
      <c r="T1239" s="401" t="n">
        <v>112</v>
      </c>
      <c r="U1239" s="401" t="n">
        <v>69</v>
      </c>
      <c r="V1239" s="401" t="n">
        <v>20</v>
      </c>
      <c r="W1239" s="401" t="n">
        <v>172</v>
      </c>
      <c r="X1239" s="401" t="n">
        <v>40</v>
      </c>
      <c r="Y1239" s="401" t="n">
        <v>241</v>
      </c>
      <c r="Z1239" s="401" t="n">
        <v>44</v>
      </c>
      <c r="AA1239" s="401" t="n">
        <v>29</v>
      </c>
      <c r="AB1239" s="401" t="n">
        <v>107</v>
      </c>
      <c r="AC1239" s="401" t="n">
        <v>143</v>
      </c>
      <c r="AD1239" s="401" t="n">
        <v>156</v>
      </c>
      <c r="AE1239" s="401" t="n">
        <v>195</v>
      </c>
      <c r="AF1239" s="401" t="n">
        <v>105</v>
      </c>
      <c r="AG1239" s="401" t="n">
        <v>21</v>
      </c>
      <c r="AH1239" s="401" t="n">
        <v>158</v>
      </c>
      <c r="AI1239" s="401" t="n">
        <v>211</v>
      </c>
      <c r="AJ1239" s="401" t="n">
        <v>194</v>
      </c>
      <c r="AK1239" s="401" t="n">
        <v>150</v>
      </c>
      <c r="AL1239" s="401" t="n">
        <v>212</v>
      </c>
      <c r="AM1239" s="401" t="n">
        <v>87</v>
      </c>
      <c r="AN1239" s="401" t="n">
        <v>109</v>
      </c>
      <c r="AO1239" s="401" t="n">
        <v>77</v>
      </c>
      <c r="AP1239" s="401" t="n">
        <v>81</v>
      </c>
      <c r="AQ1239" s="401" t="n">
        <v>226</v>
      </c>
      <c r="AR1239" s="401" t="n">
        <v>231</v>
      </c>
      <c r="AS1239" s="401" t="n">
        <v>98</v>
      </c>
      <c r="AT1239" s="401" t="n">
        <v>224</v>
      </c>
      <c r="AU1239" s="401" t="n">
        <v>48</v>
      </c>
      <c r="AV1239" s="401" t="n">
        <v>92</v>
      </c>
      <c r="AW1239" s="401" t="n">
        <v>145</v>
      </c>
      <c r="AX1239" s="401" t="n">
        <v>83</v>
      </c>
      <c r="AY1239" s="401" t="n">
        <v>167</v>
      </c>
      <c r="AZ1239" s="401" t="n">
        <v>58</v>
      </c>
      <c r="BA1239" s="401" t="n">
        <v>65</v>
      </c>
      <c r="BB1239" s="401" t="n">
        <v>202</v>
      </c>
      <c r="BC1239" s="401" t="n">
        <v>16</v>
      </c>
      <c r="BD1239" s="401" t="n">
        <v>97</v>
      </c>
      <c r="BE1239" s="401" t="n">
        <v>174</v>
      </c>
      <c r="BF1239" s="401" t="n">
        <v>64</v>
      </c>
      <c r="BG1239" s="401" t="n">
        <v>103</v>
      </c>
      <c r="BH1239" s="401" t="n">
        <v>32</v>
      </c>
      <c r="BI1239" s="401" t="n">
        <v>60</v>
      </c>
      <c r="BJ1239" s="401" t="n">
        <v>170</v>
      </c>
      <c r="BK1239" s="401" t="n">
        <v>135</v>
      </c>
      <c r="BL1239" s="401" t="n">
        <v>53</v>
      </c>
      <c r="BM1239" s="401" t="n">
        <v>118</v>
      </c>
      <c r="BN1239" s="401" t="n">
        <v>157</v>
      </c>
      <c r="BO1239" s="401" t="n">
        <v>73</v>
      </c>
      <c r="BP1239" s="401" t="n">
        <v>176</v>
      </c>
      <c r="BQ1239" s="401" t="n">
        <v>146</v>
      </c>
      <c r="BR1239" s="401" t="n">
        <v>11</v>
      </c>
      <c r="BS1239" s="401" t="n">
        <v>154</v>
      </c>
      <c r="BT1239" s="401" t="n">
        <v>234</v>
      </c>
      <c r="BU1239" s="401" t="n">
        <v>201</v>
      </c>
      <c r="BV1239" s="401" t="n">
        <v>221</v>
      </c>
      <c r="BW1239" s="401" t="n">
        <v>62</v>
      </c>
      <c r="BX1239" s="401" t="n">
        <v>149</v>
      </c>
      <c r="BY1239" s="401" t="n">
        <v>250</v>
      </c>
      <c r="BZ1239" s="401" t="n">
        <v>199</v>
      </c>
      <c r="CA1239" s="401" t="n">
        <v>18</v>
      </c>
      <c r="CB1239" s="401" t="n">
        <v>207</v>
      </c>
      <c r="CC1239" s="401" t="n">
        <v>90</v>
      </c>
      <c r="CD1239" s="401" t="n">
        <v>193</v>
      </c>
      <c r="CE1239" s="401" t="n">
        <v>161</v>
      </c>
      <c r="CF1239" s="401" t="n">
        <v>56</v>
      </c>
      <c r="CG1239" s="401" t="n">
        <v>94</v>
      </c>
      <c r="CH1239" s="401" t="n">
        <v>179</v>
      </c>
      <c r="CI1239" s="401" t="n">
        <v>8</v>
      </c>
      <c r="CJ1239" s="401" t="n">
        <v>26</v>
      </c>
      <c r="CK1239" s="401" t="n">
        <v>117</v>
      </c>
      <c r="CL1239" s="401" t="n">
        <v>99</v>
      </c>
      <c r="CM1239" s="401" t="n">
        <v>63</v>
      </c>
      <c r="CN1239" s="401" t="n">
        <v>70</v>
      </c>
      <c r="CO1239" s="401" t="n">
        <v>52</v>
      </c>
      <c r="CP1239" s="401" t="n">
        <v>31</v>
      </c>
      <c r="CQ1239" s="401" t="n">
        <v>74</v>
      </c>
      <c r="CR1239" s="401" t="n">
        <v>10</v>
      </c>
      <c r="CS1239" s="401" t="n">
        <v>173</v>
      </c>
      <c r="CT1239" s="401" t="n">
        <v>181</v>
      </c>
      <c r="CU1239" s="401" t="n">
        <v>36</v>
      </c>
      <c r="CV1239" s="401" t="n">
        <v>113</v>
      </c>
      <c r="CW1239" s="401" t="n">
        <v>110</v>
      </c>
      <c r="CX1239" s="401" t="n">
        <v>233</v>
      </c>
      <c r="CY1239" s="401" t="n">
        <v>210</v>
      </c>
      <c r="CZ1239" s="401" t="n">
        <v>136</v>
      </c>
      <c r="DA1239" s="401" t="n">
        <v>78</v>
      </c>
      <c r="DB1239" s="401" t="n">
        <v>213</v>
      </c>
      <c r="DC1239" s="401" t="n">
        <v>108</v>
      </c>
      <c r="DD1239" s="401" t="n">
        <v>196</v>
      </c>
      <c r="DE1239" s="401" t="n">
        <v>28</v>
      </c>
      <c r="DF1239" s="401" t="n">
        <v>162</v>
      </c>
      <c r="DG1239" s="401" t="n">
        <v>35</v>
      </c>
      <c r="DH1239" s="401" t="n">
        <v>245</v>
      </c>
      <c r="DI1239" s="401" t="n">
        <v>151</v>
      </c>
      <c r="DJ1239" s="401" t="n">
        <v>133</v>
      </c>
      <c r="DK1239" s="401" t="n">
        <v>238</v>
      </c>
      <c r="DL1239" s="401" t="n">
        <v>228</v>
      </c>
      <c r="DM1239" s="401" t="n">
        <v>163</v>
      </c>
      <c r="DN1239" s="401" t="n">
        <v>84</v>
      </c>
      <c r="DO1239" s="401" t="n">
        <v>217</v>
      </c>
      <c r="DP1239" s="401" t="n">
        <v>131</v>
      </c>
      <c r="DQ1239" s="401" t="n">
        <v>5</v>
      </c>
      <c r="DR1239" s="401" t="n">
        <v>205</v>
      </c>
      <c r="DS1239" s="401" t="n">
        <v>239</v>
      </c>
      <c r="DT1239" s="401" t="n">
        <v>126</v>
      </c>
      <c r="DU1239" s="401" t="n">
        <v>51</v>
      </c>
      <c r="DV1239" s="401" t="n">
        <v>197</v>
      </c>
      <c r="DW1239" s="401" t="n">
        <v>129</v>
      </c>
      <c r="DX1239" s="401" t="n">
        <v>120</v>
      </c>
      <c r="DY1239" s="401" t="n">
        <v>15</v>
      </c>
      <c r="DZ1239" s="401" t="n">
        <v>47</v>
      </c>
      <c r="EA1239" s="401" t="n">
        <v>160</v>
      </c>
      <c r="EB1239" s="401" t="n">
        <v>101</v>
      </c>
      <c r="EC1239" s="401" t="n">
        <v>184</v>
      </c>
      <c r="ED1239" s="401" t="n">
        <v>247</v>
      </c>
      <c r="EE1239" s="401" t="n">
        <v>6</v>
      </c>
      <c r="EF1239" s="401" t="n">
        <v>244</v>
      </c>
      <c r="EG1239" s="401" t="n">
        <v>225</v>
      </c>
      <c r="EH1239" s="401" t="n">
        <v>137</v>
      </c>
      <c r="EI1239" s="401" t="n">
        <v>23</v>
      </c>
      <c r="EJ1239" s="401" t="n">
        <v>127</v>
      </c>
      <c r="EK1239" s="401" t="n">
        <v>19</v>
      </c>
      <c r="EL1239" s="401" t="n">
        <v>203</v>
      </c>
      <c r="EM1239" s="401" t="n">
        <v>182</v>
      </c>
      <c r="EN1239" s="401" t="n">
        <v>206</v>
      </c>
      <c r="EO1239" s="401" t="n">
        <v>142</v>
      </c>
      <c r="EP1239" s="401" t="n">
        <v>30</v>
      </c>
      <c r="EQ1239" s="401" t="n">
        <v>91</v>
      </c>
      <c r="ER1239" s="401" t="n">
        <v>104</v>
      </c>
      <c r="ES1239" s="401" t="n">
        <v>230</v>
      </c>
      <c r="ET1239" s="401" t="n">
        <v>178</v>
      </c>
      <c r="EU1239" s="401" t="n">
        <v>219</v>
      </c>
      <c r="EV1239" s="401" t="n">
        <v>114</v>
      </c>
      <c r="EW1239" s="401" t="n">
        <v>1</v>
      </c>
      <c r="EX1239" s="401" t="n">
        <v>22</v>
      </c>
      <c r="EY1239" s="401" t="n">
        <v>237</v>
      </c>
      <c r="EZ1239" s="401" t="n">
        <v>220</v>
      </c>
      <c r="FA1239" s="401" t="n">
        <v>168</v>
      </c>
      <c r="FB1239" s="401" t="n">
        <v>2</v>
      </c>
      <c r="FC1239" s="401" t="n">
        <v>50</v>
      </c>
      <c r="FD1239" s="401" t="n">
        <v>148</v>
      </c>
      <c r="FE1239" s="401" t="n">
        <v>25</v>
      </c>
      <c r="FF1239" s="401" t="n">
        <v>159</v>
      </c>
      <c r="FG1239" s="401" t="n">
        <v>79</v>
      </c>
      <c r="FH1239" s="401" t="n">
        <v>232</v>
      </c>
      <c r="FI1239" s="401" t="n">
        <v>122</v>
      </c>
      <c r="FJ1239" s="401" t="n">
        <v>85</v>
      </c>
      <c r="FK1239" s="401" t="n">
        <v>24</v>
      </c>
      <c r="FL1239" s="401" t="n">
        <v>227</v>
      </c>
      <c r="FM1239" s="401" t="n">
        <v>33</v>
      </c>
      <c r="FN1239" s="401" t="n">
        <v>134</v>
      </c>
      <c r="FO1239" s="401" t="n">
        <v>14</v>
      </c>
      <c r="FP1239" s="401" t="n">
        <v>38</v>
      </c>
      <c r="FQ1239" s="401" t="n">
        <v>215</v>
      </c>
      <c r="FR1239" s="401" t="n">
        <v>198</v>
      </c>
      <c r="FS1239" s="401" t="n">
        <v>59</v>
      </c>
      <c r="FT1239" s="401" t="n">
        <v>153</v>
      </c>
      <c r="FU1239" s="401" t="n">
        <v>208</v>
      </c>
      <c r="FV1239" s="401" t="n">
        <v>7</v>
      </c>
      <c r="FW1239" s="401" t="n">
        <v>116</v>
      </c>
      <c r="FX1239" s="401" t="n">
        <v>3</v>
      </c>
      <c r="FY1239" s="401" t="n">
        <v>89</v>
      </c>
      <c r="FZ1239" s="401" t="n">
        <v>185</v>
      </c>
      <c r="GA1239" s="401" t="n">
        <v>229</v>
      </c>
      <c r="GB1239" s="401" t="n">
        <v>166</v>
      </c>
      <c r="GC1239" s="401" t="n">
        <v>248</v>
      </c>
      <c r="GD1239" s="401" t="n">
        <v>138</v>
      </c>
      <c r="GE1239" s="401" t="n">
        <v>169</v>
      </c>
      <c r="GF1239" s="401" t="n">
        <v>27</v>
      </c>
      <c r="GG1239" s="401" t="n">
        <v>192</v>
      </c>
      <c r="GH1239" s="401" t="n">
        <v>61</v>
      </c>
      <c r="GI1239" s="401" t="n">
        <v>4</v>
      </c>
      <c r="GJ1239" s="401" t="n">
        <v>144</v>
      </c>
      <c r="GK1239" s="401" t="n">
        <v>72</v>
      </c>
      <c r="GL1239" s="401" t="n">
        <v>240</v>
      </c>
      <c r="GM1239" s="401" t="n">
        <v>171</v>
      </c>
      <c r="GN1239" s="401" t="n">
        <v>235</v>
      </c>
      <c r="GO1239" s="401" t="n">
        <v>80</v>
      </c>
      <c r="GP1239" s="401" t="n">
        <v>147</v>
      </c>
      <c r="GQ1239" s="401" t="n">
        <v>243</v>
      </c>
      <c r="GR1239" s="401" t="n">
        <v>236</v>
      </c>
      <c r="GS1239" s="401" t="n">
        <v>34</v>
      </c>
      <c r="GT1239" s="401" t="n">
        <v>130</v>
      </c>
      <c r="GU1239" s="401" t="n">
        <v>204</v>
      </c>
      <c r="GV1239" s="401" t="n">
        <v>132</v>
      </c>
      <c r="GW1239" s="401" t="n">
        <v>121</v>
      </c>
      <c r="GX1239" s="401" t="n">
        <v>180</v>
      </c>
      <c r="GY1239" s="401" t="n">
        <v>49</v>
      </c>
      <c r="GZ1239" s="401" t="n">
        <v>66</v>
      </c>
      <c r="HA1239" s="401" t="n">
        <v>96</v>
      </c>
      <c r="HB1239" s="401" t="n">
        <v>152</v>
      </c>
      <c r="HC1239" s="401" t="n">
        <v>95</v>
      </c>
      <c r="HD1239" s="401" t="n">
        <v>191</v>
      </c>
      <c r="HE1239" s="401" t="n">
        <v>9</v>
      </c>
      <c r="HF1239" s="401" t="n">
        <v>100</v>
      </c>
      <c r="HG1239" s="401" t="n">
        <v>86</v>
      </c>
      <c r="HH1239" s="401" t="n">
        <v>88</v>
      </c>
      <c r="HI1239" s="401" t="n">
        <v>54</v>
      </c>
      <c r="HJ1239" s="401" t="n">
        <v>242</v>
      </c>
      <c r="HK1239" s="401" t="n">
        <v>165</v>
      </c>
      <c r="HL1239" s="401" t="n">
        <v>189</v>
      </c>
      <c r="HM1239" s="401" t="n">
        <v>223</v>
      </c>
      <c r="HN1239" s="401" t="n">
        <v>140</v>
      </c>
      <c r="HO1239" s="401" t="n">
        <v>249</v>
      </c>
      <c r="HP1239" s="401" t="n">
        <v>187</v>
      </c>
      <c r="HQ1239" s="401" t="n">
        <v>209</v>
      </c>
      <c r="HR1239" s="401" t="n">
        <v>39</v>
      </c>
      <c r="HS1239" s="401" t="n">
        <v>75</v>
      </c>
      <c r="HT1239" s="401" t="n">
        <v>106</v>
      </c>
      <c r="HU1239" s="401" t="n">
        <v>188</v>
      </c>
      <c r="HV1239" s="401" t="n">
        <v>46</v>
      </c>
      <c r="HW1239" s="401" t="n">
        <v>124</v>
      </c>
      <c r="HX1239" s="401" t="n">
        <v>68</v>
      </c>
      <c r="HY1239" s="401" t="n">
        <v>82</v>
      </c>
      <c r="HZ1239" s="401" t="n">
        <v>55</v>
      </c>
      <c r="IA1239" s="401" t="n">
        <v>42</v>
      </c>
      <c r="IB1239" s="401" t="n">
        <v>123</v>
      </c>
      <c r="IC1239" s="401" t="n">
        <v>216</v>
      </c>
      <c r="ID1239" s="401" t="n">
        <v>45</v>
      </c>
      <c r="IE1239" s="401" t="n">
        <v>155</v>
      </c>
      <c r="IF1239" s="401" t="n">
        <v>102</v>
      </c>
      <c r="IG1239" s="401" t="n">
        <v>13</v>
      </c>
      <c r="IH1239" s="401" t="n">
        <v>141</v>
      </c>
      <c r="II1239" s="401" t="n">
        <v>111</v>
      </c>
      <c r="IJ1239" s="401" t="n">
        <v>218</v>
      </c>
      <c r="IK1239" s="401" t="n">
        <v>186</v>
      </c>
      <c r="IL1239" s="401" t="n">
        <v>125</v>
      </c>
      <c r="IM1239" s="401" t="n">
        <v>164</v>
      </c>
      <c r="IN1239" s="401" t="n">
        <v>41</v>
      </c>
      <c r="IO1239" s="401" t="n">
        <v>128</v>
      </c>
      <c r="IP1239" s="401" t="n">
        <v>37</v>
      </c>
      <c r="IQ1239" s="401" t="n">
        <v>222</v>
      </c>
      <c r="IR1239" s="401" t="n">
        <v>115</v>
      </c>
      <c r="IS1239" s="401" t="n">
        <v>190</v>
      </c>
      <c r="IT1239" s="401" t="n">
        <v>76</v>
      </c>
      <c r="IU1239" s="401" t="n">
        <v>246</v>
      </c>
    </row>
    <row r="1240" customFormat="false" ht="12.75" hidden="false" customHeight="false" outlineLevel="0" collapsed="false">
      <c r="E1240" s="444" t="s">
        <v>227</v>
      </c>
      <c r="F1240" s="401" t="n">
        <v>218</v>
      </c>
      <c r="G1240" s="401" t="n">
        <v>5</v>
      </c>
      <c r="H1240" s="401" t="n">
        <v>54</v>
      </c>
      <c r="I1240" s="401" t="n">
        <v>37</v>
      </c>
      <c r="J1240" s="401" t="n">
        <v>221</v>
      </c>
      <c r="K1240" s="401" t="n">
        <v>15</v>
      </c>
      <c r="L1240" s="401" t="n">
        <v>183</v>
      </c>
      <c r="M1240" s="401" t="n">
        <v>217</v>
      </c>
      <c r="N1240" s="401" t="n">
        <v>236</v>
      </c>
      <c r="O1240" s="401" t="n">
        <v>91</v>
      </c>
      <c r="P1240" s="401" t="n">
        <v>214</v>
      </c>
      <c r="Q1240" s="401" t="n">
        <v>83</v>
      </c>
      <c r="R1240" s="401" t="n">
        <v>30</v>
      </c>
      <c r="S1240" s="401" t="n">
        <v>110</v>
      </c>
      <c r="T1240" s="401" t="n">
        <v>244</v>
      </c>
      <c r="U1240" s="401" t="n">
        <v>109</v>
      </c>
      <c r="V1240" s="401" t="n">
        <v>120</v>
      </c>
      <c r="W1240" s="401" t="n">
        <v>224</v>
      </c>
      <c r="X1240" s="401" t="n">
        <v>157</v>
      </c>
      <c r="Y1240" s="401" t="n">
        <v>138</v>
      </c>
      <c r="Z1240" s="401" t="n">
        <v>192</v>
      </c>
      <c r="AA1240" s="401" t="n">
        <v>249</v>
      </c>
      <c r="AB1240" s="401" t="n">
        <v>29</v>
      </c>
      <c r="AC1240" s="401" t="n">
        <v>7</v>
      </c>
      <c r="AD1240" s="401" t="n">
        <v>82</v>
      </c>
      <c r="AE1240" s="401" t="n">
        <v>177</v>
      </c>
      <c r="AF1240" s="401" t="n">
        <v>9</v>
      </c>
      <c r="AG1240" s="401" t="n">
        <v>207</v>
      </c>
      <c r="AH1240" s="401" t="n">
        <v>60</v>
      </c>
      <c r="AI1240" s="401" t="n">
        <v>196</v>
      </c>
      <c r="AJ1240" s="401" t="n">
        <v>40</v>
      </c>
      <c r="AK1240" s="401" t="n">
        <v>210</v>
      </c>
      <c r="AL1240" s="401" t="n">
        <v>49</v>
      </c>
      <c r="AM1240" s="401" t="n">
        <v>86</v>
      </c>
      <c r="AN1240" s="401" t="n">
        <v>167</v>
      </c>
      <c r="AO1240" s="401" t="n">
        <v>225</v>
      </c>
      <c r="AP1240" s="401" t="n">
        <v>79</v>
      </c>
      <c r="AQ1240" s="401" t="n">
        <v>195</v>
      </c>
      <c r="AR1240" s="401" t="n">
        <v>101</v>
      </c>
      <c r="AS1240" s="401" t="n">
        <v>242</v>
      </c>
      <c r="AT1240" s="401" t="n">
        <v>165</v>
      </c>
      <c r="AU1240" s="401" t="n">
        <v>23</v>
      </c>
      <c r="AV1240" s="401" t="n">
        <v>47</v>
      </c>
      <c r="AW1240" s="401" t="n">
        <v>123</v>
      </c>
      <c r="AX1240" s="401" t="n">
        <v>147</v>
      </c>
      <c r="AY1240" s="401" t="n">
        <v>134</v>
      </c>
      <c r="AZ1240" s="401" t="n">
        <v>158</v>
      </c>
      <c r="BA1240" s="401" t="n">
        <v>185</v>
      </c>
      <c r="BB1240" s="401" t="n">
        <v>141</v>
      </c>
      <c r="BC1240" s="401" t="n">
        <v>194</v>
      </c>
      <c r="BD1240" s="401" t="n">
        <v>170</v>
      </c>
      <c r="BE1240" s="401" t="n">
        <v>241</v>
      </c>
      <c r="BF1240" s="401" t="n">
        <v>246</v>
      </c>
      <c r="BG1240" s="401" t="n">
        <v>13</v>
      </c>
      <c r="BH1240" s="401" t="n">
        <v>67</v>
      </c>
      <c r="BI1240" s="401" t="n">
        <v>135</v>
      </c>
      <c r="BJ1240" s="401" t="n">
        <v>95</v>
      </c>
      <c r="BK1240" s="401" t="n">
        <v>105</v>
      </c>
      <c r="BL1240" s="401" t="n">
        <v>168</v>
      </c>
      <c r="BM1240" s="401" t="n">
        <v>19</v>
      </c>
      <c r="BN1240" s="401" t="n">
        <v>145</v>
      </c>
      <c r="BO1240" s="401" t="n">
        <v>206</v>
      </c>
      <c r="BP1240" s="401" t="n">
        <v>16</v>
      </c>
      <c r="BQ1240" s="401" t="n">
        <v>156</v>
      </c>
      <c r="BR1240" s="401" t="n">
        <v>108</v>
      </c>
      <c r="BS1240" s="401" t="n">
        <v>187</v>
      </c>
      <c r="BT1240" s="401" t="n">
        <v>39</v>
      </c>
      <c r="BU1240" s="401" t="n">
        <v>114</v>
      </c>
      <c r="BV1240" s="401" t="n">
        <v>233</v>
      </c>
      <c r="BW1240" s="401" t="n">
        <v>88</v>
      </c>
      <c r="BX1240" s="401" t="n">
        <v>247</v>
      </c>
      <c r="BY1240" s="401" t="n">
        <v>229</v>
      </c>
      <c r="BZ1240" s="401" t="n">
        <v>144</v>
      </c>
      <c r="CA1240" s="401" t="n">
        <v>161</v>
      </c>
      <c r="CB1240" s="401" t="n">
        <v>222</v>
      </c>
      <c r="CC1240" s="401" t="n">
        <v>102</v>
      </c>
      <c r="CD1240" s="401" t="n">
        <v>238</v>
      </c>
      <c r="CE1240" s="401" t="n">
        <v>119</v>
      </c>
      <c r="CF1240" s="401" t="n">
        <v>12</v>
      </c>
      <c r="CG1240" s="401" t="n">
        <v>8</v>
      </c>
      <c r="CH1240" s="401" t="n">
        <v>155</v>
      </c>
      <c r="CI1240" s="401" t="n">
        <v>3</v>
      </c>
      <c r="CJ1240" s="401" t="n">
        <v>87</v>
      </c>
      <c r="CK1240" s="401" t="n">
        <v>163</v>
      </c>
      <c r="CL1240" s="401" t="n">
        <v>56</v>
      </c>
      <c r="CM1240" s="401" t="n">
        <v>178</v>
      </c>
      <c r="CN1240" s="401" t="n">
        <v>239</v>
      </c>
      <c r="CO1240" s="401" t="n">
        <v>234</v>
      </c>
      <c r="CP1240" s="401" t="n">
        <v>151</v>
      </c>
      <c r="CQ1240" s="401" t="n">
        <v>63</v>
      </c>
      <c r="CR1240" s="401" t="n">
        <v>98</v>
      </c>
      <c r="CS1240" s="401" t="n">
        <v>65</v>
      </c>
      <c r="CT1240" s="401" t="n">
        <v>219</v>
      </c>
      <c r="CU1240" s="401" t="n">
        <v>2</v>
      </c>
      <c r="CV1240" s="401" t="n">
        <v>137</v>
      </c>
      <c r="CW1240" s="401" t="n">
        <v>70</v>
      </c>
      <c r="CX1240" s="401" t="n">
        <v>139</v>
      </c>
      <c r="CY1240" s="401" t="n">
        <v>129</v>
      </c>
      <c r="CZ1240" s="401" t="n">
        <v>152</v>
      </c>
      <c r="DA1240" s="401" t="n">
        <v>203</v>
      </c>
      <c r="DB1240" s="401" t="n">
        <v>184</v>
      </c>
      <c r="DC1240" s="401" t="n">
        <v>46</v>
      </c>
      <c r="DD1240" s="401" t="n">
        <v>24</v>
      </c>
      <c r="DE1240" s="401" t="n">
        <v>191</v>
      </c>
      <c r="DF1240" s="401" t="n">
        <v>72</v>
      </c>
      <c r="DG1240" s="401" t="n">
        <v>100</v>
      </c>
      <c r="DH1240" s="401" t="n">
        <v>124</v>
      </c>
      <c r="DI1240" s="401" t="n">
        <v>174</v>
      </c>
      <c r="DJ1240" s="401" t="n">
        <v>93</v>
      </c>
      <c r="DK1240" s="401" t="n">
        <v>21</v>
      </c>
      <c r="DL1240" s="401" t="n">
        <v>215</v>
      </c>
      <c r="DM1240" s="401" t="n">
        <v>96</v>
      </c>
      <c r="DN1240" s="401" t="n">
        <v>42</v>
      </c>
      <c r="DO1240" s="401" t="n">
        <v>227</v>
      </c>
      <c r="DP1240" s="401" t="n">
        <v>92</v>
      </c>
      <c r="DQ1240" s="401" t="n">
        <v>103</v>
      </c>
      <c r="DR1240" s="401" t="n">
        <v>61</v>
      </c>
      <c r="DS1240" s="401" t="n">
        <v>250</v>
      </c>
      <c r="DT1240" s="401" t="n">
        <v>181</v>
      </c>
      <c r="DU1240" s="401" t="n">
        <v>132</v>
      </c>
      <c r="DV1240" s="401" t="n">
        <v>55</v>
      </c>
      <c r="DW1240" s="401" t="n">
        <v>133</v>
      </c>
      <c r="DX1240" s="401" t="n">
        <v>235</v>
      </c>
      <c r="DY1240" s="401" t="n">
        <v>121</v>
      </c>
      <c r="DZ1240" s="401" t="n">
        <v>4</v>
      </c>
      <c r="EA1240" s="401" t="n">
        <v>209</v>
      </c>
      <c r="EB1240" s="401" t="n">
        <v>53</v>
      </c>
      <c r="EC1240" s="401" t="n">
        <v>126</v>
      </c>
      <c r="ED1240" s="401" t="n">
        <v>153</v>
      </c>
      <c r="EE1240" s="401" t="n">
        <v>81</v>
      </c>
      <c r="EF1240" s="401" t="n">
        <v>189</v>
      </c>
      <c r="EG1240" s="401" t="n">
        <v>113</v>
      </c>
      <c r="EH1240" s="401" t="n">
        <v>231</v>
      </c>
      <c r="EI1240" s="401" t="n">
        <v>41</v>
      </c>
      <c r="EJ1240" s="401" t="n">
        <v>27</v>
      </c>
      <c r="EK1240" s="401" t="n">
        <v>230</v>
      </c>
      <c r="EL1240" s="401" t="n">
        <v>25</v>
      </c>
      <c r="EM1240" s="401" t="n">
        <v>136</v>
      </c>
      <c r="EN1240" s="401" t="n">
        <v>68</v>
      </c>
      <c r="EO1240" s="401" t="n">
        <v>89</v>
      </c>
      <c r="EP1240" s="401" t="n">
        <v>22</v>
      </c>
      <c r="EQ1240" s="401" t="n">
        <v>188</v>
      </c>
      <c r="ER1240" s="401" t="n">
        <v>205</v>
      </c>
      <c r="ES1240" s="401" t="n">
        <v>228</v>
      </c>
      <c r="ET1240" s="401" t="n">
        <v>14</v>
      </c>
      <c r="EU1240" s="401" t="n">
        <v>33</v>
      </c>
      <c r="EV1240" s="401" t="n">
        <v>248</v>
      </c>
      <c r="EW1240" s="401" t="n">
        <v>211</v>
      </c>
      <c r="EX1240" s="401" t="n">
        <v>58</v>
      </c>
      <c r="EY1240" s="401" t="n">
        <v>71</v>
      </c>
      <c r="EZ1240" s="401" t="n">
        <v>57</v>
      </c>
      <c r="FA1240" s="401" t="n">
        <v>90</v>
      </c>
      <c r="FB1240" s="401" t="n">
        <v>20</v>
      </c>
      <c r="FC1240" s="401" t="n">
        <v>213</v>
      </c>
      <c r="FD1240" s="401" t="n">
        <v>76</v>
      </c>
      <c r="FE1240" s="401" t="n">
        <v>162</v>
      </c>
      <c r="FF1240" s="401" t="n">
        <v>143</v>
      </c>
      <c r="FG1240" s="401" t="n">
        <v>245</v>
      </c>
      <c r="FH1240" s="401" t="n">
        <v>52</v>
      </c>
      <c r="FI1240" s="401" t="n">
        <v>38</v>
      </c>
      <c r="FJ1240" s="401" t="n">
        <v>78</v>
      </c>
      <c r="FK1240" s="401" t="n">
        <v>34</v>
      </c>
      <c r="FL1240" s="401" t="n">
        <v>75</v>
      </c>
      <c r="FM1240" s="401" t="n">
        <v>11</v>
      </c>
      <c r="FN1240" s="401" t="n">
        <v>107</v>
      </c>
      <c r="FO1240" s="401" t="n">
        <v>50</v>
      </c>
      <c r="FP1240" s="401" t="n">
        <v>28</v>
      </c>
      <c r="FQ1240" s="401" t="n">
        <v>149</v>
      </c>
      <c r="FR1240" s="401" t="n">
        <v>17</v>
      </c>
      <c r="FS1240" s="401" t="n">
        <v>179</v>
      </c>
      <c r="FT1240" s="401" t="n">
        <v>128</v>
      </c>
      <c r="FU1240" s="401" t="n">
        <v>243</v>
      </c>
      <c r="FV1240" s="401" t="n">
        <v>169</v>
      </c>
      <c r="FW1240" s="401" t="n">
        <v>106</v>
      </c>
      <c r="FX1240" s="401" t="n">
        <v>77</v>
      </c>
      <c r="FY1240" s="401" t="n">
        <v>130</v>
      </c>
      <c r="FZ1240" s="401" t="n">
        <v>131</v>
      </c>
      <c r="GA1240" s="401" t="n">
        <v>125</v>
      </c>
      <c r="GB1240" s="401" t="n">
        <v>237</v>
      </c>
      <c r="GC1240" s="401" t="n">
        <v>208</v>
      </c>
      <c r="GD1240" s="401" t="n">
        <v>43</v>
      </c>
      <c r="GE1240" s="401" t="n">
        <v>31</v>
      </c>
      <c r="GF1240" s="401" t="n">
        <v>80</v>
      </c>
      <c r="GG1240" s="401" t="n">
        <v>10</v>
      </c>
      <c r="GH1240" s="401" t="n">
        <v>97</v>
      </c>
      <c r="GI1240" s="401" t="n">
        <v>99</v>
      </c>
      <c r="GJ1240" s="401" t="n">
        <v>69</v>
      </c>
      <c r="GK1240" s="401" t="n">
        <v>116</v>
      </c>
      <c r="GL1240" s="401" t="n">
        <v>201</v>
      </c>
      <c r="GM1240" s="401" t="n">
        <v>226</v>
      </c>
      <c r="GN1240" s="401" t="n">
        <v>240</v>
      </c>
      <c r="GO1240" s="401" t="n">
        <v>199</v>
      </c>
      <c r="GP1240" s="401" t="n">
        <v>150</v>
      </c>
      <c r="GQ1240" s="401" t="n">
        <v>176</v>
      </c>
      <c r="GR1240" s="401" t="n">
        <v>166</v>
      </c>
      <c r="GS1240" s="401" t="n">
        <v>74</v>
      </c>
      <c r="GT1240" s="401" t="n">
        <v>148</v>
      </c>
      <c r="GU1240" s="401" t="n">
        <v>62</v>
      </c>
      <c r="GV1240" s="401" t="n">
        <v>173</v>
      </c>
      <c r="GW1240" s="401" t="n">
        <v>193</v>
      </c>
      <c r="GX1240" s="401" t="n">
        <v>198</v>
      </c>
      <c r="GY1240" s="401" t="n">
        <v>6</v>
      </c>
      <c r="GZ1240" s="401" t="n">
        <v>142</v>
      </c>
      <c r="HA1240" s="401" t="n">
        <v>172</v>
      </c>
      <c r="HB1240" s="401" t="n">
        <v>48</v>
      </c>
      <c r="HC1240" s="401" t="n">
        <v>190</v>
      </c>
      <c r="HD1240" s="401" t="n">
        <v>104</v>
      </c>
      <c r="HE1240" s="401" t="n">
        <v>112</v>
      </c>
      <c r="HF1240" s="401" t="n">
        <v>175</v>
      </c>
      <c r="HG1240" s="401" t="n">
        <v>154</v>
      </c>
      <c r="HH1240" s="401" t="n">
        <v>200</v>
      </c>
      <c r="HI1240" s="401" t="n">
        <v>171</v>
      </c>
      <c r="HJ1240" s="401" t="n">
        <v>159</v>
      </c>
      <c r="HK1240" s="401" t="n">
        <v>35</v>
      </c>
      <c r="HL1240" s="401" t="n">
        <v>212</v>
      </c>
      <c r="HM1240" s="401" t="n">
        <v>204</v>
      </c>
      <c r="HN1240" s="401" t="n">
        <v>160</v>
      </c>
      <c r="HO1240" s="401" t="n">
        <v>232</v>
      </c>
      <c r="HP1240" s="401" t="n">
        <v>85</v>
      </c>
      <c r="HQ1240" s="401" t="n">
        <v>73</v>
      </c>
      <c r="HR1240" s="401" t="n">
        <v>115</v>
      </c>
      <c r="HS1240" s="401" t="n">
        <v>36</v>
      </c>
      <c r="HT1240" s="401" t="n">
        <v>220</v>
      </c>
      <c r="HU1240" s="401" t="n">
        <v>1</v>
      </c>
      <c r="HV1240" s="401" t="n">
        <v>197</v>
      </c>
      <c r="HW1240" s="401" t="n">
        <v>118</v>
      </c>
      <c r="HX1240" s="401" t="n">
        <v>64</v>
      </c>
      <c r="HY1240" s="401" t="n">
        <v>122</v>
      </c>
      <c r="HZ1240" s="401" t="n">
        <v>26</v>
      </c>
      <c r="IA1240" s="401" t="n">
        <v>44</v>
      </c>
      <c r="IB1240" s="401" t="n">
        <v>59</v>
      </c>
      <c r="IC1240" s="401" t="n">
        <v>18</v>
      </c>
      <c r="ID1240" s="401" t="n">
        <v>164</v>
      </c>
      <c r="IE1240" s="401" t="n">
        <v>111</v>
      </c>
      <c r="IF1240" s="401" t="n">
        <v>216</v>
      </c>
      <c r="IG1240" s="401" t="n">
        <v>94</v>
      </c>
      <c r="IH1240" s="401" t="n">
        <v>84</v>
      </c>
      <c r="II1240" s="401" t="n">
        <v>140</v>
      </c>
      <c r="IJ1240" s="401" t="n">
        <v>66</v>
      </c>
      <c r="IK1240" s="401" t="n">
        <v>182</v>
      </c>
      <c r="IL1240" s="401" t="n">
        <v>127</v>
      </c>
      <c r="IM1240" s="401" t="n">
        <v>146</v>
      </c>
      <c r="IN1240" s="401" t="n">
        <v>186</v>
      </c>
      <c r="IO1240" s="401" t="n">
        <v>51</v>
      </c>
      <c r="IP1240" s="401" t="n">
        <v>223</v>
      </c>
      <c r="IQ1240" s="401" t="n">
        <v>32</v>
      </c>
      <c r="IR1240" s="401" t="n">
        <v>45</v>
      </c>
      <c r="IS1240" s="401" t="n">
        <v>202</v>
      </c>
      <c r="IT1240" s="401" t="n">
        <v>180</v>
      </c>
      <c r="IU1240" s="401" t="n">
        <v>117</v>
      </c>
    </row>
    <row r="1242" customFormat="false" ht="12.75" hidden="false" customHeight="false" outlineLevel="0" collapsed="false">
      <c r="D1242" s="204" t="n">
        <v>251</v>
      </c>
      <c r="E1242" s="204" t="s">
        <v>250</v>
      </c>
    </row>
    <row r="1243" customFormat="false" ht="12.75" hidden="false" customHeight="false" outlineLevel="0" collapsed="false">
      <c r="E1243" s="444" t="s">
        <v>198</v>
      </c>
      <c r="F1243" s="401" t="n">
        <v>1</v>
      </c>
      <c r="G1243" s="401" t="n">
        <v>2</v>
      </c>
      <c r="H1243" s="401" t="n">
        <v>3</v>
      </c>
      <c r="I1243" s="401" t="n">
        <v>4</v>
      </c>
      <c r="J1243" s="401" t="n">
        <v>5</v>
      </c>
      <c r="K1243" s="401" t="n">
        <v>6</v>
      </c>
      <c r="L1243" s="401" t="n">
        <v>7</v>
      </c>
      <c r="M1243" s="401" t="n">
        <v>8</v>
      </c>
      <c r="N1243" s="401" t="n">
        <v>9</v>
      </c>
      <c r="O1243" s="401" t="n">
        <v>10</v>
      </c>
      <c r="P1243" s="401" t="n">
        <v>11</v>
      </c>
      <c r="Q1243" s="401" t="n">
        <v>12</v>
      </c>
      <c r="R1243" s="401" t="n">
        <v>13</v>
      </c>
      <c r="S1243" s="401" t="n">
        <v>14</v>
      </c>
      <c r="T1243" s="401" t="n">
        <v>15</v>
      </c>
      <c r="U1243" s="401" t="n">
        <v>16</v>
      </c>
      <c r="V1243" s="401" t="n">
        <v>17</v>
      </c>
      <c r="W1243" s="401" t="n">
        <v>18</v>
      </c>
      <c r="X1243" s="401" t="n">
        <v>19</v>
      </c>
      <c r="Y1243" s="401" t="n">
        <v>20</v>
      </c>
      <c r="Z1243" s="401" t="n">
        <v>21</v>
      </c>
      <c r="AA1243" s="401" t="n">
        <v>22</v>
      </c>
      <c r="AB1243" s="401" t="n">
        <v>23</v>
      </c>
      <c r="AC1243" s="401" t="n">
        <v>24</v>
      </c>
      <c r="AD1243" s="401" t="n">
        <v>25</v>
      </c>
      <c r="AE1243" s="401" t="n">
        <v>26</v>
      </c>
      <c r="AF1243" s="401" t="n">
        <v>27</v>
      </c>
      <c r="AG1243" s="401" t="n">
        <v>28</v>
      </c>
      <c r="AH1243" s="401" t="n">
        <v>29</v>
      </c>
      <c r="AI1243" s="401" t="n">
        <v>30</v>
      </c>
      <c r="AJ1243" s="401" t="n">
        <v>31</v>
      </c>
      <c r="AK1243" s="401" t="n">
        <v>32</v>
      </c>
      <c r="AL1243" s="401" t="n">
        <v>33</v>
      </c>
      <c r="AM1243" s="401" t="n">
        <v>34</v>
      </c>
      <c r="AN1243" s="401" t="n">
        <v>35</v>
      </c>
      <c r="AO1243" s="401" t="n">
        <v>36</v>
      </c>
      <c r="AP1243" s="401" t="n">
        <v>37</v>
      </c>
      <c r="AQ1243" s="401" t="n">
        <v>38</v>
      </c>
      <c r="AR1243" s="401" t="n">
        <v>39</v>
      </c>
      <c r="AS1243" s="401" t="n">
        <v>40</v>
      </c>
      <c r="AT1243" s="401" t="n">
        <v>41</v>
      </c>
      <c r="AU1243" s="401" t="n">
        <v>42</v>
      </c>
      <c r="AV1243" s="401" t="n">
        <v>43</v>
      </c>
      <c r="AW1243" s="401" t="n">
        <v>44</v>
      </c>
      <c r="AX1243" s="401" t="n">
        <v>45</v>
      </c>
      <c r="AY1243" s="401" t="n">
        <v>46</v>
      </c>
      <c r="AZ1243" s="401" t="n">
        <v>47</v>
      </c>
      <c r="BA1243" s="401" t="n">
        <v>48</v>
      </c>
      <c r="BB1243" s="401" t="n">
        <v>49</v>
      </c>
      <c r="BC1243" s="401" t="n">
        <v>50</v>
      </c>
      <c r="BD1243" s="401" t="n">
        <v>51</v>
      </c>
      <c r="BE1243" s="401" t="n">
        <v>52</v>
      </c>
      <c r="BF1243" s="401" t="n">
        <v>53</v>
      </c>
      <c r="BG1243" s="401" t="n">
        <v>54</v>
      </c>
      <c r="BH1243" s="401" t="n">
        <v>55</v>
      </c>
      <c r="BI1243" s="401" t="n">
        <v>56</v>
      </c>
      <c r="BJ1243" s="401" t="n">
        <v>57</v>
      </c>
      <c r="BK1243" s="401" t="n">
        <v>58</v>
      </c>
      <c r="BL1243" s="401" t="n">
        <v>59</v>
      </c>
      <c r="BM1243" s="401" t="n">
        <v>60</v>
      </c>
      <c r="BN1243" s="401" t="n">
        <v>61</v>
      </c>
      <c r="BO1243" s="401" t="n">
        <v>62</v>
      </c>
      <c r="BP1243" s="401" t="n">
        <v>63</v>
      </c>
      <c r="BQ1243" s="401" t="n">
        <v>64</v>
      </c>
      <c r="BR1243" s="401" t="n">
        <v>65</v>
      </c>
      <c r="BS1243" s="401" t="n">
        <v>66</v>
      </c>
      <c r="BT1243" s="401" t="n">
        <v>67</v>
      </c>
      <c r="BU1243" s="401" t="n">
        <v>68</v>
      </c>
      <c r="BV1243" s="401" t="n">
        <v>69</v>
      </c>
      <c r="BW1243" s="401" t="n">
        <v>70</v>
      </c>
      <c r="BX1243" s="401" t="n">
        <v>71</v>
      </c>
      <c r="BY1243" s="401" t="n">
        <v>72</v>
      </c>
      <c r="BZ1243" s="401" t="n">
        <v>73</v>
      </c>
      <c r="CA1243" s="401" t="n">
        <v>74</v>
      </c>
      <c r="CB1243" s="401" t="n">
        <v>75</v>
      </c>
      <c r="CC1243" s="401" t="n">
        <v>76</v>
      </c>
      <c r="CD1243" s="401" t="n">
        <v>77</v>
      </c>
      <c r="CE1243" s="401" t="n">
        <v>78</v>
      </c>
      <c r="CF1243" s="401" t="n">
        <v>79</v>
      </c>
      <c r="CG1243" s="401" t="n">
        <v>80</v>
      </c>
      <c r="CH1243" s="401" t="n">
        <v>81</v>
      </c>
      <c r="CI1243" s="401" t="n">
        <v>82</v>
      </c>
      <c r="CJ1243" s="401" t="n">
        <v>83</v>
      </c>
      <c r="CK1243" s="401" t="n">
        <v>84</v>
      </c>
      <c r="CL1243" s="401" t="n">
        <v>85</v>
      </c>
      <c r="CM1243" s="401" t="n">
        <v>86</v>
      </c>
      <c r="CN1243" s="401" t="n">
        <v>87</v>
      </c>
      <c r="CO1243" s="401" t="n">
        <v>88</v>
      </c>
      <c r="CP1243" s="401" t="n">
        <v>89</v>
      </c>
      <c r="CQ1243" s="401" t="n">
        <v>90</v>
      </c>
      <c r="CR1243" s="401" t="n">
        <v>91</v>
      </c>
      <c r="CS1243" s="401" t="n">
        <v>92</v>
      </c>
      <c r="CT1243" s="401" t="n">
        <v>93</v>
      </c>
      <c r="CU1243" s="401" t="n">
        <v>94</v>
      </c>
      <c r="CV1243" s="401" t="n">
        <v>95</v>
      </c>
      <c r="CW1243" s="401" t="n">
        <v>96</v>
      </c>
      <c r="CX1243" s="401" t="n">
        <v>97</v>
      </c>
      <c r="CY1243" s="401" t="n">
        <v>98</v>
      </c>
      <c r="CZ1243" s="401" t="n">
        <v>99</v>
      </c>
      <c r="DA1243" s="401" t="n">
        <v>100</v>
      </c>
      <c r="DB1243" s="401" t="n">
        <v>101</v>
      </c>
      <c r="DC1243" s="401" t="n">
        <v>102</v>
      </c>
      <c r="DD1243" s="401" t="n">
        <v>103</v>
      </c>
      <c r="DE1243" s="401" t="n">
        <v>104</v>
      </c>
      <c r="DF1243" s="401" t="n">
        <v>105</v>
      </c>
      <c r="DG1243" s="401" t="n">
        <v>106</v>
      </c>
      <c r="DH1243" s="401" t="n">
        <v>107</v>
      </c>
      <c r="DI1243" s="401" t="n">
        <v>108</v>
      </c>
      <c r="DJ1243" s="401" t="n">
        <v>109</v>
      </c>
      <c r="DK1243" s="401" t="n">
        <v>110</v>
      </c>
      <c r="DL1243" s="401" t="n">
        <v>111</v>
      </c>
      <c r="DM1243" s="401" t="n">
        <v>112</v>
      </c>
      <c r="DN1243" s="401" t="n">
        <v>113</v>
      </c>
      <c r="DO1243" s="401" t="n">
        <v>114</v>
      </c>
      <c r="DP1243" s="401" t="n">
        <v>115</v>
      </c>
      <c r="DQ1243" s="401" t="n">
        <v>116</v>
      </c>
      <c r="DR1243" s="401" t="n">
        <v>117</v>
      </c>
      <c r="DS1243" s="401" t="n">
        <v>118</v>
      </c>
      <c r="DT1243" s="401" t="n">
        <v>119</v>
      </c>
      <c r="DU1243" s="401" t="n">
        <v>120</v>
      </c>
      <c r="DV1243" s="401" t="n">
        <v>121</v>
      </c>
      <c r="DW1243" s="401" t="n">
        <v>122</v>
      </c>
      <c r="DX1243" s="401" t="n">
        <v>123</v>
      </c>
      <c r="DY1243" s="401" t="n">
        <v>124</v>
      </c>
      <c r="DZ1243" s="401" t="n">
        <v>125</v>
      </c>
      <c r="EA1243" s="401" t="n">
        <v>126</v>
      </c>
      <c r="EB1243" s="401" t="n">
        <v>127</v>
      </c>
      <c r="EC1243" s="401" t="n">
        <v>128</v>
      </c>
      <c r="ED1243" s="401" t="n">
        <v>129</v>
      </c>
      <c r="EE1243" s="401" t="n">
        <v>130</v>
      </c>
      <c r="EF1243" s="401" t="n">
        <v>131</v>
      </c>
      <c r="EG1243" s="401" t="n">
        <v>132</v>
      </c>
      <c r="EH1243" s="401" t="n">
        <v>133</v>
      </c>
      <c r="EI1243" s="401" t="n">
        <v>134</v>
      </c>
      <c r="EJ1243" s="401" t="n">
        <v>135</v>
      </c>
      <c r="EK1243" s="401" t="n">
        <v>136</v>
      </c>
      <c r="EL1243" s="401" t="n">
        <v>137</v>
      </c>
      <c r="EM1243" s="401" t="n">
        <v>138</v>
      </c>
      <c r="EN1243" s="401" t="n">
        <v>139</v>
      </c>
      <c r="EO1243" s="401" t="n">
        <v>140</v>
      </c>
      <c r="EP1243" s="401" t="n">
        <v>141</v>
      </c>
      <c r="EQ1243" s="401" t="n">
        <v>142</v>
      </c>
      <c r="ER1243" s="401" t="n">
        <v>143</v>
      </c>
      <c r="ES1243" s="401" t="n">
        <v>144</v>
      </c>
      <c r="ET1243" s="401" t="n">
        <v>145</v>
      </c>
      <c r="EU1243" s="401" t="n">
        <v>146</v>
      </c>
      <c r="EV1243" s="401" t="n">
        <v>147</v>
      </c>
      <c r="EW1243" s="401" t="n">
        <v>148</v>
      </c>
      <c r="EX1243" s="401" t="n">
        <v>149</v>
      </c>
      <c r="EY1243" s="401" t="n">
        <v>150</v>
      </c>
      <c r="EZ1243" s="401" t="n">
        <v>151</v>
      </c>
      <c r="FA1243" s="401" t="n">
        <v>152</v>
      </c>
      <c r="FB1243" s="401" t="n">
        <v>153</v>
      </c>
      <c r="FC1243" s="401" t="n">
        <v>154</v>
      </c>
      <c r="FD1243" s="401" t="n">
        <v>155</v>
      </c>
      <c r="FE1243" s="401" t="n">
        <v>156</v>
      </c>
      <c r="FF1243" s="401" t="n">
        <v>157</v>
      </c>
      <c r="FG1243" s="401" t="n">
        <v>158</v>
      </c>
      <c r="FH1243" s="401" t="n">
        <v>159</v>
      </c>
      <c r="FI1243" s="401" t="n">
        <v>160</v>
      </c>
      <c r="FJ1243" s="401" t="n">
        <v>161</v>
      </c>
      <c r="FK1243" s="401" t="n">
        <v>162</v>
      </c>
      <c r="FL1243" s="401" t="n">
        <v>163</v>
      </c>
      <c r="FM1243" s="401" t="n">
        <v>164</v>
      </c>
      <c r="FN1243" s="401" t="n">
        <v>165</v>
      </c>
      <c r="FO1243" s="401" t="n">
        <v>166</v>
      </c>
      <c r="FP1243" s="401" t="n">
        <v>167</v>
      </c>
      <c r="FQ1243" s="401" t="n">
        <v>168</v>
      </c>
      <c r="FR1243" s="401" t="n">
        <v>169</v>
      </c>
      <c r="FS1243" s="401" t="n">
        <v>170</v>
      </c>
      <c r="FT1243" s="401" t="n">
        <v>171</v>
      </c>
      <c r="FU1243" s="401" t="n">
        <v>172</v>
      </c>
      <c r="FV1243" s="401" t="n">
        <v>173</v>
      </c>
      <c r="FW1243" s="401" t="n">
        <v>174</v>
      </c>
      <c r="FX1243" s="401" t="n">
        <v>175</v>
      </c>
      <c r="FY1243" s="401" t="n">
        <v>176</v>
      </c>
      <c r="FZ1243" s="401" t="n">
        <v>177</v>
      </c>
      <c r="GA1243" s="401" t="n">
        <v>178</v>
      </c>
      <c r="GB1243" s="401" t="n">
        <v>179</v>
      </c>
      <c r="GC1243" s="401" t="n">
        <v>180</v>
      </c>
      <c r="GD1243" s="401" t="n">
        <v>181</v>
      </c>
      <c r="GE1243" s="401" t="n">
        <v>182</v>
      </c>
      <c r="GF1243" s="401" t="n">
        <v>183</v>
      </c>
      <c r="GG1243" s="401" t="n">
        <v>184</v>
      </c>
      <c r="GH1243" s="401" t="n">
        <v>185</v>
      </c>
      <c r="GI1243" s="401" t="n">
        <v>186</v>
      </c>
      <c r="GJ1243" s="401" t="n">
        <v>187</v>
      </c>
      <c r="GK1243" s="401" t="n">
        <v>188</v>
      </c>
      <c r="GL1243" s="401" t="n">
        <v>189</v>
      </c>
      <c r="GM1243" s="401" t="n">
        <v>190</v>
      </c>
      <c r="GN1243" s="401" t="n">
        <v>191</v>
      </c>
      <c r="GO1243" s="401" t="n">
        <v>192</v>
      </c>
      <c r="GP1243" s="401" t="n">
        <v>193</v>
      </c>
      <c r="GQ1243" s="401" t="n">
        <v>194</v>
      </c>
      <c r="GR1243" s="401" t="n">
        <v>195</v>
      </c>
      <c r="GS1243" s="401" t="n">
        <v>196</v>
      </c>
      <c r="GT1243" s="401" t="n">
        <v>197</v>
      </c>
      <c r="GU1243" s="401" t="n">
        <v>198</v>
      </c>
      <c r="GV1243" s="401" t="n">
        <v>199</v>
      </c>
      <c r="GW1243" s="401" t="n">
        <v>200</v>
      </c>
      <c r="GX1243" s="401" t="n">
        <v>201</v>
      </c>
      <c r="GY1243" s="401" t="n">
        <v>202</v>
      </c>
      <c r="GZ1243" s="401" t="n">
        <v>203</v>
      </c>
      <c r="HA1243" s="401" t="n">
        <v>204</v>
      </c>
      <c r="HB1243" s="401" t="n">
        <v>205</v>
      </c>
      <c r="HC1243" s="401" t="n">
        <v>206</v>
      </c>
      <c r="HD1243" s="401" t="n">
        <v>207</v>
      </c>
      <c r="HE1243" s="401" t="n">
        <v>208</v>
      </c>
      <c r="HF1243" s="401" t="n">
        <v>209</v>
      </c>
      <c r="HG1243" s="401" t="n">
        <v>210</v>
      </c>
      <c r="HH1243" s="401" t="n">
        <v>211</v>
      </c>
      <c r="HI1243" s="401" t="n">
        <v>212</v>
      </c>
      <c r="HJ1243" s="401" t="n">
        <v>213</v>
      </c>
      <c r="HK1243" s="401" t="n">
        <v>214</v>
      </c>
      <c r="HL1243" s="401" t="n">
        <v>215</v>
      </c>
      <c r="HM1243" s="401" t="n">
        <v>216</v>
      </c>
      <c r="HN1243" s="401" t="n">
        <v>217</v>
      </c>
      <c r="HO1243" s="401" t="n">
        <v>218</v>
      </c>
      <c r="HP1243" s="401" t="n">
        <v>219</v>
      </c>
      <c r="HQ1243" s="401" t="n">
        <v>220</v>
      </c>
      <c r="HR1243" s="401" t="n">
        <v>221</v>
      </c>
      <c r="HS1243" s="401" t="n">
        <v>222</v>
      </c>
      <c r="HT1243" s="401" t="n">
        <v>223</v>
      </c>
      <c r="HU1243" s="401" t="n">
        <v>224</v>
      </c>
      <c r="HV1243" s="401" t="n">
        <v>225</v>
      </c>
      <c r="HW1243" s="401" t="n">
        <v>226</v>
      </c>
      <c r="HX1243" s="401" t="n">
        <v>227</v>
      </c>
      <c r="HY1243" s="401" t="n">
        <v>228</v>
      </c>
      <c r="HZ1243" s="401" t="n">
        <v>229</v>
      </c>
      <c r="IA1243" s="401" t="n">
        <v>230</v>
      </c>
      <c r="IB1243" s="401" t="n">
        <v>231</v>
      </c>
      <c r="IC1243" s="401" t="n">
        <v>232</v>
      </c>
      <c r="ID1243" s="401" t="n">
        <v>233</v>
      </c>
      <c r="IE1243" s="401" t="n">
        <v>234</v>
      </c>
      <c r="IF1243" s="401" t="n">
        <v>235</v>
      </c>
      <c r="IG1243" s="401" t="n">
        <v>236</v>
      </c>
      <c r="IH1243" s="401" t="n">
        <v>237</v>
      </c>
      <c r="II1243" s="401" t="n">
        <v>238</v>
      </c>
      <c r="IJ1243" s="401" t="n">
        <v>239</v>
      </c>
      <c r="IL1243" s="401" t="n">
        <v>240</v>
      </c>
      <c r="IM1243" s="401" t="n">
        <v>241</v>
      </c>
      <c r="IN1243" s="401" t="n">
        <v>242</v>
      </c>
      <c r="IO1243" s="401" t="n">
        <v>243</v>
      </c>
      <c r="IQ1243" s="401" t="n">
        <v>244</v>
      </c>
      <c r="IR1243" s="401" t="n">
        <v>245</v>
      </c>
      <c r="IS1243" s="401" t="n">
        <v>246</v>
      </c>
      <c r="IT1243" s="401" t="n">
        <v>247</v>
      </c>
      <c r="IV1243" s="401" t="n">
        <v>248</v>
      </c>
      <c r="IW1243" s="401" t="n">
        <v>249</v>
      </c>
      <c r="IX1243" s="401" t="n">
        <v>250</v>
      </c>
      <c r="IY1243" s="401" t="n">
        <v>251</v>
      </c>
    </row>
    <row r="1244" customFormat="false" ht="12.75" hidden="false" customHeight="false" outlineLevel="0" collapsed="false">
      <c r="E1244" s="444" t="s">
        <v>225</v>
      </c>
      <c r="F1244" s="401" t="n">
        <v>100</v>
      </c>
      <c r="G1244" s="401" t="n">
        <v>14</v>
      </c>
      <c r="H1244" s="401" t="n">
        <v>187</v>
      </c>
      <c r="I1244" s="401" t="n">
        <v>248</v>
      </c>
      <c r="J1244" s="401" t="n">
        <v>141</v>
      </c>
      <c r="K1244" s="401" t="n">
        <v>58</v>
      </c>
      <c r="L1244" s="401" t="n">
        <v>169</v>
      </c>
      <c r="M1244" s="401" t="n">
        <v>86</v>
      </c>
      <c r="N1244" s="401" t="n">
        <v>213</v>
      </c>
      <c r="O1244" s="401" t="n">
        <v>77</v>
      </c>
      <c r="P1244" s="401" t="n">
        <v>54</v>
      </c>
      <c r="Q1244" s="401" t="n">
        <v>166</v>
      </c>
      <c r="R1244" s="401" t="n">
        <v>121</v>
      </c>
      <c r="S1244" s="401" t="n">
        <v>176</v>
      </c>
      <c r="T1244" s="401" t="n">
        <v>214</v>
      </c>
      <c r="U1244" s="401" t="n">
        <v>174</v>
      </c>
      <c r="V1244" s="401" t="n">
        <v>19</v>
      </c>
      <c r="W1244" s="401" t="n">
        <v>97</v>
      </c>
      <c r="X1244" s="401" t="n">
        <v>207</v>
      </c>
      <c r="Y1244" s="401" t="n">
        <v>76</v>
      </c>
      <c r="Z1244" s="401" t="n">
        <v>164</v>
      </c>
      <c r="AA1244" s="401" t="n">
        <v>91</v>
      </c>
      <c r="AB1244" s="401" t="n">
        <v>157</v>
      </c>
      <c r="AC1244" s="401" t="n">
        <v>30</v>
      </c>
      <c r="AD1244" s="401" t="n">
        <v>197</v>
      </c>
      <c r="AE1244" s="401" t="n">
        <v>204</v>
      </c>
      <c r="AF1244" s="401" t="n">
        <v>193</v>
      </c>
      <c r="AG1244" s="401" t="n">
        <v>114</v>
      </c>
      <c r="AH1244" s="401" t="n">
        <v>123</v>
      </c>
      <c r="AI1244" s="401" t="n">
        <v>132</v>
      </c>
      <c r="AJ1244" s="401" t="n">
        <v>32</v>
      </c>
      <c r="AK1244" s="401" t="n">
        <v>189</v>
      </c>
      <c r="AL1244" s="401" t="n">
        <v>147</v>
      </c>
      <c r="AM1244" s="401" t="n">
        <v>136</v>
      </c>
      <c r="AN1244" s="401" t="n">
        <v>122</v>
      </c>
      <c r="AO1244" s="401" t="n">
        <v>124</v>
      </c>
      <c r="AP1244" s="401" t="n">
        <v>36</v>
      </c>
      <c r="AQ1244" s="401" t="n">
        <v>200</v>
      </c>
      <c r="AR1244" s="401" t="n">
        <v>41</v>
      </c>
      <c r="AS1244" s="401" t="n">
        <v>78</v>
      </c>
      <c r="AT1244" s="401" t="n">
        <v>241</v>
      </c>
      <c r="AU1244" s="401" t="n">
        <v>119</v>
      </c>
      <c r="AV1244" s="401" t="n">
        <v>181</v>
      </c>
      <c r="AW1244" s="401" t="n">
        <v>110</v>
      </c>
      <c r="AX1244" s="401" t="n">
        <v>101</v>
      </c>
      <c r="AY1244" s="401" t="n">
        <v>160</v>
      </c>
      <c r="AZ1244" s="401" t="n">
        <v>10</v>
      </c>
      <c r="BA1244" s="401" t="n">
        <v>251</v>
      </c>
      <c r="BB1244" s="401" t="n">
        <v>102</v>
      </c>
      <c r="BC1244" s="401" t="n">
        <v>53</v>
      </c>
      <c r="BD1244" s="401" t="n">
        <v>162</v>
      </c>
      <c r="BE1244" s="401" t="n">
        <v>186</v>
      </c>
      <c r="BF1244" s="401" t="n">
        <v>49</v>
      </c>
      <c r="BG1244" s="401" t="n">
        <v>153</v>
      </c>
      <c r="BH1244" s="401" t="n">
        <v>89</v>
      </c>
      <c r="BI1244" s="401" t="n">
        <v>65</v>
      </c>
      <c r="BJ1244" s="401" t="n">
        <v>215</v>
      </c>
      <c r="BK1244" s="401" t="n">
        <v>217</v>
      </c>
      <c r="BL1244" s="401" t="n">
        <v>238</v>
      </c>
      <c r="BM1244" s="401" t="n">
        <v>66</v>
      </c>
      <c r="BN1244" s="401" t="n">
        <v>155</v>
      </c>
      <c r="BO1244" s="401" t="n">
        <v>21</v>
      </c>
      <c r="BP1244" s="401" t="n">
        <v>85</v>
      </c>
      <c r="BQ1244" s="401" t="n">
        <v>26</v>
      </c>
      <c r="BR1244" s="401" t="n">
        <v>179</v>
      </c>
      <c r="BS1244" s="401" t="n">
        <v>22</v>
      </c>
      <c r="BT1244" s="401" t="n">
        <v>5</v>
      </c>
      <c r="BU1244" s="401" t="n">
        <v>130</v>
      </c>
      <c r="BV1244" s="401" t="n">
        <v>218</v>
      </c>
      <c r="BW1244" s="401" t="n">
        <v>246</v>
      </c>
      <c r="BX1244" s="401" t="n">
        <v>44</v>
      </c>
      <c r="BY1244" s="401" t="n">
        <v>38</v>
      </c>
      <c r="BZ1244" s="401" t="n">
        <v>205</v>
      </c>
      <c r="CA1244" s="401" t="n">
        <v>33</v>
      </c>
      <c r="CB1244" s="401" t="n">
        <v>144</v>
      </c>
      <c r="CC1244" s="401" t="n">
        <v>67</v>
      </c>
      <c r="CD1244" s="401" t="n">
        <v>128</v>
      </c>
      <c r="CE1244" s="401" t="n">
        <v>190</v>
      </c>
      <c r="CF1244" s="401" t="n">
        <v>87</v>
      </c>
      <c r="CG1244" s="401" t="n">
        <v>7</v>
      </c>
      <c r="CH1244" s="401" t="n">
        <v>158</v>
      </c>
      <c r="CI1244" s="401" t="n">
        <v>233</v>
      </c>
      <c r="CJ1244" s="401" t="n">
        <v>45</v>
      </c>
      <c r="CK1244" s="401" t="n">
        <v>161</v>
      </c>
      <c r="CL1244" s="401" t="n">
        <v>216</v>
      </c>
      <c r="CM1244" s="401" t="n">
        <v>107</v>
      </c>
      <c r="CN1244" s="401" t="n">
        <v>165</v>
      </c>
      <c r="CO1244" s="401" t="n">
        <v>177</v>
      </c>
      <c r="CP1244" s="401" t="n">
        <v>52</v>
      </c>
      <c r="CQ1244" s="401" t="n">
        <v>73</v>
      </c>
      <c r="CR1244" s="401" t="n">
        <v>154</v>
      </c>
      <c r="CS1244" s="401" t="n">
        <v>140</v>
      </c>
      <c r="CT1244" s="401" t="n">
        <v>192</v>
      </c>
      <c r="CU1244" s="401" t="n">
        <v>1</v>
      </c>
      <c r="CV1244" s="401" t="n">
        <v>69</v>
      </c>
      <c r="CW1244" s="401" t="n">
        <v>103</v>
      </c>
      <c r="CX1244" s="401" t="n">
        <v>48</v>
      </c>
      <c r="CY1244" s="401" t="n">
        <v>226</v>
      </c>
      <c r="CZ1244" s="401" t="n">
        <v>250</v>
      </c>
      <c r="DA1244" s="401" t="n">
        <v>194</v>
      </c>
      <c r="DB1244" s="401" t="n">
        <v>178</v>
      </c>
      <c r="DC1244" s="401" t="n">
        <v>188</v>
      </c>
      <c r="DD1244" s="401" t="n">
        <v>199</v>
      </c>
      <c r="DE1244" s="401" t="n">
        <v>16</v>
      </c>
      <c r="DF1244" s="401" t="n">
        <v>222</v>
      </c>
      <c r="DG1244" s="401" t="n">
        <v>24</v>
      </c>
      <c r="DH1244" s="401" t="n">
        <v>39</v>
      </c>
      <c r="DI1244" s="401" t="n">
        <v>20</v>
      </c>
      <c r="DJ1244" s="401" t="n">
        <v>146</v>
      </c>
      <c r="DK1244" s="401" t="n">
        <v>11</v>
      </c>
      <c r="DL1244" s="401" t="n">
        <v>9</v>
      </c>
      <c r="DM1244" s="401" t="n">
        <v>242</v>
      </c>
      <c r="DN1244" s="401" t="n">
        <v>35</v>
      </c>
      <c r="DO1244" s="401" t="n">
        <v>56</v>
      </c>
      <c r="DP1244" s="401" t="n">
        <v>245</v>
      </c>
      <c r="DQ1244" s="401" t="n">
        <v>59</v>
      </c>
      <c r="DR1244" s="401" t="n">
        <v>247</v>
      </c>
      <c r="DS1244" s="401" t="n">
        <v>236</v>
      </c>
      <c r="DT1244" s="401" t="n">
        <v>115</v>
      </c>
      <c r="DU1244" s="401" t="n">
        <v>221</v>
      </c>
      <c r="DV1244" s="401" t="n">
        <v>104</v>
      </c>
      <c r="DW1244" s="401" t="n">
        <v>209</v>
      </c>
      <c r="DX1244" s="401" t="n">
        <v>42</v>
      </c>
      <c r="DY1244" s="401" t="n">
        <v>227</v>
      </c>
      <c r="DZ1244" s="401" t="n">
        <v>47</v>
      </c>
      <c r="EA1244" s="401" t="n">
        <v>152</v>
      </c>
      <c r="EB1244" s="401" t="n">
        <v>68</v>
      </c>
      <c r="EC1244" s="401" t="n">
        <v>175</v>
      </c>
      <c r="ED1244" s="401" t="n">
        <v>148</v>
      </c>
      <c r="EE1244" s="401" t="n">
        <v>79</v>
      </c>
      <c r="EF1244" s="401" t="n">
        <v>208</v>
      </c>
      <c r="EG1244" s="401" t="n">
        <v>15</v>
      </c>
      <c r="EH1244" s="401" t="n">
        <v>237</v>
      </c>
      <c r="EI1244" s="401" t="n">
        <v>235</v>
      </c>
      <c r="EJ1244" s="401" t="n">
        <v>131</v>
      </c>
      <c r="EK1244" s="401" t="n">
        <v>133</v>
      </c>
      <c r="EL1244" s="401" t="n">
        <v>228</v>
      </c>
      <c r="EM1244" s="401" t="n">
        <v>116</v>
      </c>
      <c r="EN1244" s="401" t="n">
        <v>50</v>
      </c>
      <c r="EO1244" s="401" t="n">
        <v>196</v>
      </c>
      <c r="EP1244" s="401" t="n">
        <v>55</v>
      </c>
      <c r="EQ1244" s="401" t="n">
        <v>195</v>
      </c>
      <c r="ER1244" s="401" t="n">
        <v>60</v>
      </c>
      <c r="ES1244" s="401" t="n">
        <v>212</v>
      </c>
      <c r="ET1244" s="401" t="n">
        <v>109</v>
      </c>
      <c r="EU1244" s="401" t="n">
        <v>202</v>
      </c>
      <c r="EV1244" s="401" t="n">
        <v>163</v>
      </c>
      <c r="EW1244" s="401" t="n">
        <v>117</v>
      </c>
      <c r="EX1244" s="401" t="n">
        <v>6</v>
      </c>
      <c r="EY1244" s="401" t="n">
        <v>17</v>
      </c>
      <c r="EZ1244" s="401" t="n">
        <v>25</v>
      </c>
      <c r="FA1244" s="401" t="n">
        <v>138</v>
      </c>
      <c r="FB1244" s="401" t="n">
        <v>149</v>
      </c>
      <c r="FC1244" s="401" t="n">
        <v>168</v>
      </c>
      <c r="FD1244" s="401" t="n">
        <v>99</v>
      </c>
      <c r="FE1244" s="401" t="n">
        <v>172</v>
      </c>
      <c r="FF1244" s="401" t="n">
        <v>88</v>
      </c>
      <c r="FG1244" s="401" t="n">
        <v>71</v>
      </c>
      <c r="FH1244" s="401" t="n">
        <v>61</v>
      </c>
      <c r="FI1244" s="401" t="n">
        <v>31</v>
      </c>
      <c r="FJ1244" s="401" t="n">
        <v>27</v>
      </c>
      <c r="FK1244" s="401" t="n">
        <v>145</v>
      </c>
      <c r="FL1244" s="401" t="n">
        <v>239</v>
      </c>
      <c r="FM1244" s="401" t="n">
        <v>156</v>
      </c>
      <c r="FN1244" s="401" t="n">
        <v>34</v>
      </c>
      <c r="FO1244" s="401" t="n">
        <v>223</v>
      </c>
      <c r="FP1244" s="401" t="n">
        <v>18</v>
      </c>
      <c r="FQ1244" s="401" t="n">
        <v>182</v>
      </c>
      <c r="FR1244" s="401" t="n">
        <v>125</v>
      </c>
      <c r="FS1244" s="401" t="n">
        <v>23</v>
      </c>
      <c r="FT1244" s="401" t="n">
        <v>92</v>
      </c>
      <c r="FU1244" s="401" t="n">
        <v>108</v>
      </c>
      <c r="FV1244" s="401" t="n">
        <v>231</v>
      </c>
      <c r="FW1244" s="401" t="n">
        <v>191</v>
      </c>
      <c r="FX1244" s="401" t="n">
        <v>112</v>
      </c>
      <c r="FY1244" s="401" t="n">
        <v>13</v>
      </c>
      <c r="FZ1244" s="401" t="n">
        <v>83</v>
      </c>
      <c r="GA1244" s="401" t="n">
        <v>137</v>
      </c>
      <c r="GB1244" s="401" t="n">
        <v>232</v>
      </c>
      <c r="GC1244" s="401" t="n">
        <v>143</v>
      </c>
      <c r="GD1244" s="401" t="n">
        <v>90</v>
      </c>
      <c r="GE1244" s="401" t="n">
        <v>40</v>
      </c>
      <c r="GF1244" s="401" t="n">
        <v>201</v>
      </c>
      <c r="GG1244" s="401" t="n">
        <v>70</v>
      </c>
      <c r="GH1244" s="401" t="n">
        <v>219</v>
      </c>
      <c r="GI1244" s="401" t="n">
        <v>95</v>
      </c>
      <c r="GJ1244" s="401" t="n">
        <v>244</v>
      </c>
      <c r="GK1244" s="401" t="n">
        <v>210</v>
      </c>
      <c r="GL1244" s="401" t="n">
        <v>43</v>
      </c>
      <c r="GM1244" s="401" t="n">
        <v>184</v>
      </c>
      <c r="GN1244" s="401" t="n">
        <v>113</v>
      </c>
      <c r="GO1244" s="401" t="n">
        <v>93</v>
      </c>
      <c r="GP1244" s="401" t="n">
        <v>74</v>
      </c>
      <c r="GQ1244" s="401" t="n">
        <v>203</v>
      </c>
      <c r="GR1244" s="401" t="n">
        <v>183</v>
      </c>
      <c r="GS1244" s="401" t="n">
        <v>225</v>
      </c>
      <c r="GT1244" s="401" t="n">
        <v>75</v>
      </c>
      <c r="GU1244" s="401" t="n">
        <v>111</v>
      </c>
      <c r="GV1244" s="401" t="n">
        <v>240</v>
      </c>
      <c r="GW1244" s="401" t="n">
        <v>167</v>
      </c>
      <c r="GX1244" s="401" t="n">
        <v>127</v>
      </c>
      <c r="GY1244" s="401" t="n">
        <v>84</v>
      </c>
      <c r="GZ1244" s="401" t="n">
        <v>57</v>
      </c>
      <c r="HA1244" s="401" t="n">
        <v>142</v>
      </c>
      <c r="HB1244" s="401" t="n">
        <v>2</v>
      </c>
      <c r="HC1244" s="401" t="n">
        <v>159</v>
      </c>
      <c r="HD1244" s="401" t="n">
        <v>8</v>
      </c>
      <c r="HE1244" s="401" t="n">
        <v>29</v>
      </c>
      <c r="HF1244" s="401" t="n">
        <v>180</v>
      </c>
      <c r="HG1244" s="401" t="n">
        <v>173</v>
      </c>
      <c r="HH1244" s="401" t="n">
        <v>82</v>
      </c>
      <c r="HI1244" s="401" t="n">
        <v>105</v>
      </c>
      <c r="HJ1244" s="401" t="n">
        <v>185</v>
      </c>
      <c r="HK1244" s="401" t="n">
        <v>28</v>
      </c>
      <c r="HL1244" s="401" t="n">
        <v>96</v>
      </c>
      <c r="HM1244" s="401" t="n">
        <v>64</v>
      </c>
      <c r="HN1244" s="401" t="n">
        <v>230</v>
      </c>
      <c r="HO1244" s="401" t="n">
        <v>135</v>
      </c>
      <c r="HP1244" s="401" t="n">
        <v>171</v>
      </c>
      <c r="HQ1244" s="401" t="n">
        <v>139</v>
      </c>
      <c r="HR1244" s="401" t="n">
        <v>134</v>
      </c>
      <c r="HS1244" s="401" t="n">
        <v>129</v>
      </c>
      <c r="HT1244" s="401" t="n">
        <v>120</v>
      </c>
      <c r="HU1244" s="401" t="n">
        <v>249</v>
      </c>
      <c r="HV1244" s="401" t="n">
        <v>81</v>
      </c>
      <c r="HW1244" s="401" t="n">
        <v>229</v>
      </c>
      <c r="HX1244" s="401" t="n">
        <v>63</v>
      </c>
      <c r="HY1244" s="401" t="n">
        <v>151</v>
      </c>
      <c r="HZ1244" s="401" t="n">
        <v>198</v>
      </c>
      <c r="IA1244" s="401" t="n">
        <v>243</v>
      </c>
      <c r="IB1244" s="401" t="n">
        <v>4</v>
      </c>
      <c r="IC1244" s="401" t="n">
        <v>46</v>
      </c>
      <c r="ID1244" s="401" t="n">
        <v>150</v>
      </c>
      <c r="IE1244" s="401" t="n">
        <v>118</v>
      </c>
      <c r="IF1244" s="401" t="n">
        <v>94</v>
      </c>
      <c r="IG1244" s="401" t="n">
        <v>170</v>
      </c>
      <c r="IH1244" s="401" t="n">
        <v>51</v>
      </c>
      <c r="II1244" s="401" t="n">
        <v>234</v>
      </c>
      <c r="IJ1244" s="401" t="n">
        <v>80</v>
      </c>
      <c r="IL1244" s="401" t="n">
        <v>224</v>
      </c>
      <c r="IM1244" s="401" t="n">
        <v>98</v>
      </c>
      <c r="IN1244" s="401" t="n">
        <v>126</v>
      </c>
      <c r="IO1244" s="401" t="n">
        <v>37</v>
      </c>
      <c r="IQ1244" s="401" t="n">
        <v>3</v>
      </c>
      <c r="IR1244" s="401" t="n">
        <v>206</v>
      </c>
      <c r="IS1244" s="401" t="n">
        <v>106</v>
      </c>
      <c r="IT1244" s="401" t="n">
        <v>72</v>
      </c>
      <c r="IV1244" s="401" t="n">
        <v>12</v>
      </c>
      <c r="IW1244" s="401" t="n">
        <v>211</v>
      </c>
      <c r="IX1244" s="401" t="n">
        <v>220</v>
      </c>
      <c r="IY1244" s="401" t="n">
        <v>62</v>
      </c>
    </row>
    <row r="1245" customFormat="false" ht="12.75" hidden="false" customHeight="false" outlineLevel="0" collapsed="false">
      <c r="E1245" s="444" t="s">
        <v>227</v>
      </c>
      <c r="F1245" s="401" t="n">
        <v>194</v>
      </c>
      <c r="G1245" s="401" t="n">
        <v>66</v>
      </c>
      <c r="H1245" s="401" t="n">
        <v>37</v>
      </c>
      <c r="I1245" s="401" t="n">
        <v>17</v>
      </c>
      <c r="J1245" s="401" t="n">
        <v>62</v>
      </c>
      <c r="K1245" s="401" t="n">
        <v>79</v>
      </c>
      <c r="L1245" s="401" t="n">
        <v>238</v>
      </c>
      <c r="M1245" s="401" t="n">
        <v>164</v>
      </c>
      <c r="N1245" s="401" t="n">
        <v>206</v>
      </c>
      <c r="O1245" s="401" t="n">
        <v>223</v>
      </c>
      <c r="P1245" s="401" t="n">
        <v>69</v>
      </c>
      <c r="Q1245" s="401" t="n">
        <v>150</v>
      </c>
      <c r="R1245" s="401" t="n">
        <v>229</v>
      </c>
      <c r="S1245" s="401" t="n">
        <v>18</v>
      </c>
      <c r="T1245" s="401" t="n">
        <v>27</v>
      </c>
      <c r="U1245" s="401" t="n">
        <v>33</v>
      </c>
      <c r="V1245" s="401" t="n">
        <v>135</v>
      </c>
      <c r="W1245" s="401" t="n">
        <v>90</v>
      </c>
      <c r="X1245" s="401" t="n">
        <v>151</v>
      </c>
      <c r="Y1245" s="401" t="n">
        <v>191</v>
      </c>
      <c r="Z1245" s="401" t="n">
        <v>35</v>
      </c>
      <c r="AA1245" s="401" t="n">
        <v>73</v>
      </c>
      <c r="AB1245" s="401" t="n">
        <v>180</v>
      </c>
      <c r="AC1245" s="401" t="n">
        <v>86</v>
      </c>
      <c r="AD1245" s="401" t="n">
        <v>240</v>
      </c>
      <c r="AE1245" s="401" t="n">
        <v>60</v>
      </c>
      <c r="AF1245" s="401" t="n">
        <v>53</v>
      </c>
      <c r="AG1245" s="401" t="n">
        <v>221</v>
      </c>
      <c r="AH1245" s="401" t="n">
        <v>193</v>
      </c>
      <c r="AI1245" s="401" t="n">
        <v>13</v>
      </c>
      <c r="AJ1245" s="401" t="n">
        <v>195</v>
      </c>
      <c r="AK1245" s="401" t="n">
        <v>104</v>
      </c>
      <c r="AL1245" s="401" t="n">
        <v>65</v>
      </c>
      <c r="AM1245" s="401" t="n">
        <v>170</v>
      </c>
      <c r="AN1245" s="401" t="n">
        <v>93</v>
      </c>
      <c r="AO1245" s="401" t="n">
        <v>235</v>
      </c>
      <c r="AP1245" s="401" t="n">
        <v>44</v>
      </c>
      <c r="AQ1245" s="401" t="n">
        <v>75</v>
      </c>
      <c r="AR1245" s="401" t="n">
        <v>82</v>
      </c>
      <c r="AS1245" s="401" t="n">
        <v>24</v>
      </c>
      <c r="AT1245" s="401" t="n">
        <v>110</v>
      </c>
      <c r="AU1245" s="401" t="n">
        <v>250</v>
      </c>
      <c r="AV1245" s="401" t="n">
        <v>12</v>
      </c>
      <c r="AW1245" s="401" t="n">
        <v>55</v>
      </c>
      <c r="AX1245" s="401" t="n">
        <v>136</v>
      </c>
      <c r="AY1245" s="401" t="n">
        <v>94</v>
      </c>
      <c r="AZ1245" s="401" t="n">
        <v>251</v>
      </c>
      <c r="BA1245" s="401" t="n">
        <v>207</v>
      </c>
      <c r="BB1245" s="401" t="n">
        <v>233</v>
      </c>
      <c r="BC1245" s="401" t="n">
        <v>3</v>
      </c>
      <c r="BD1245" s="401" t="n">
        <v>34</v>
      </c>
      <c r="BE1245" s="401" t="n">
        <v>45</v>
      </c>
      <c r="BF1245" s="401" t="n">
        <v>124</v>
      </c>
      <c r="BG1245" s="401" t="n">
        <v>172</v>
      </c>
      <c r="BH1245" s="401" t="n">
        <v>48</v>
      </c>
      <c r="BI1245" s="401" t="n">
        <v>49</v>
      </c>
      <c r="BJ1245" s="401" t="n">
        <v>224</v>
      </c>
      <c r="BK1245" s="401" t="n">
        <v>174</v>
      </c>
      <c r="BL1245" s="401" t="n">
        <v>83</v>
      </c>
      <c r="BM1245" s="401" t="n">
        <v>192</v>
      </c>
      <c r="BN1245" s="401" t="n">
        <v>243</v>
      </c>
      <c r="BO1245" s="401" t="n">
        <v>85</v>
      </c>
      <c r="BP1245" s="401" t="n">
        <v>222</v>
      </c>
      <c r="BQ1245" s="401" t="n">
        <v>127</v>
      </c>
      <c r="BR1245" s="401" t="n">
        <v>133</v>
      </c>
      <c r="BS1245" s="401" t="n">
        <v>5</v>
      </c>
      <c r="BT1245" s="401" t="n">
        <v>234</v>
      </c>
      <c r="BU1245" s="401" t="n">
        <v>197</v>
      </c>
      <c r="BV1245" s="401" t="n">
        <v>98</v>
      </c>
      <c r="BW1245" s="401" t="n">
        <v>181</v>
      </c>
      <c r="BX1245" s="401" t="n">
        <v>28</v>
      </c>
      <c r="BY1245" s="401" t="n">
        <v>139</v>
      </c>
      <c r="BZ1245" s="401" t="n">
        <v>119</v>
      </c>
      <c r="CA1245" s="401" t="n">
        <v>202</v>
      </c>
      <c r="CB1245" s="401" t="n">
        <v>208</v>
      </c>
      <c r="CC1245" s="401" t="n">
        <v>43</v>
      </c>
      <c r="CD1245" s="401" t="n">
        <v>23</v>
      </c>
      <c r="CE1245" s="401" t="n">
        <v>39</v>
      </c>
      <c r="CF1245" s="401" t="n">
        <v>97</v>
      </c>
      <c r="CG1245" s="401" t="n">
        <v>57</v>
      </c>
      <c r="CH1245" s="401" t="n">
        <v>185</v>
      </c>
      <c r="CI1245" s="401" t="n">
        <v>160</v>
      </c>
      <c r="CJ1245" s="401" t="n">
        <v>31</v>
      </c>
      <c r="CK1245" s="401" t="n">
        <v>92</v>
      </c>
      <c r="CL1245" s="401" t="n">
        <v>126</v>
      </c>
      <c r="CM1245" s="401" t="n">
        <v>30</v>
      </c>
      <c r="CN1245" s="401" t="n">
        <v>25</v>
      </c>
      <c r="CO1245" s="401" t="n">
        <v>77</v>
      </c>
      <c r="CP1245" s="401" t="n">
        <v>231</v>
      </c>
      <c r="CQ1245" s="401" t="n">
        <v>68</v>
      </c>
      <c r="CR1245" s="401" t="n">
        <v>114</v>
      </c>
      <c r="CS1245" s="401" t="n">
        <v>161</v>
      </c>
      <c r="CT1245" s="401" t="n">
        <v>10</v>
      </c>
      <c r="CU1245" s="401" t="n">
        <v>105</v>
      </c>
      <c r="CV1245" s="401" t="n">
        <v>152</v>
      </c>
      <c r="CW1245" s="401" t="n">
        <v>210</v>
      </c>
      <c r="CX1245" s="401" t="n">
        <v>56</v>
      </c>
      <c r="CY1245" s="401" t="n">
        <v>134</v>
      </c>
      <c r="CZ1245" s="401" t="n">
        <v>11</v>
      </c>
      <c r="DA1245" s="401" t="n">
        <v>176</v>
      </c>
      <c r="DB1245" s="401" t="n">
        <v>148</v>
      </c>
      <c r="DC1245" s="401" t="n">
        <v>130</v>
      </c>
      <c r="DD1245" s="401" t="n">
        <v>167</v>
      </c>
      <c r="DE1245" s="401" t="n">
        <v>36</v>
      </c>
      <c r="DF1245" s="401" t="n">
        <v>32</v>
      </c>
      <c r="DG1245" s="401" t="n">
        <v>149</v>
      </c>
      <c r="DH1245" s="401" t="n">
        <v>248</v>
      </c>
      <c r="DI1245" s="401" t="n">
        <v>2</v>
      </c>
      <c r="DJ1245" s="401" t="n">
        <v>117</v>
      </c>
      <c r="DK1245" s="401" t="n">
        <v>128</v>
      </c>
      <c r="DL1245" s="401" t="n">
        <v>29</v>
      </c>
      <c r="DM1245" s="401" t="n">
        <v>4</v>
      </c>
      <c r="DN1245" s="401" t="n">
        <v>72</v>
      </c>
      <c r="DO1245" s="401" t="n">
        <v>108</v>
      </c>
      <c r="DP1245" s="401" t="n">
        <v>187</v>
      </c>
      <c r="DQ1245" s="401" t="n">
        <v>40</v>
      </c>
      <c r="DR1245" s="401" t="n">
        <v>141</v>
      </c>
      <c r="DS1245" s="401" t="n">
        <v>15</v>
      </c>
      <c r="DT1245" s="401" t="n">
        <v>51</v>
      </c>
      <c r="DU1245" s="401" t="n">
        <v>162</v>
      </c>
      <c r="DV1245" s="401" t="n">
        <v>123</v>
      </c>
      <c r="DW1245" s="401" t="n">
        <v>203</v>
      </c>
      <c r="DX1245" s="401" t="n">
        <v>189</v>
      </c>
      <c r="DY1245" s="401" t="n">
        <v>217</v>
      </c>
      <c r="DZ1245" s="401" t="n">
        <v>41</v>
      </c>
      <c r="EA1245" s="401" t="n">
        <v>122</v>
      </c>
      <c r="EB1245" s="401" t="n">
        <v>200</v>
      </c>
      <c r="EC1245" s="401" t="n">
        <v>7</v>
      </c>
      <c r="ED1245" s="401" t="n">
        <v>225</v>
      </c>
      <c r="EE1245" s="401" t="n">
        <v>236</v>
      </c>
      <c r="EF1245" s="401" t="n">
        <v>213</v>
      </c>
      <c r="EG1245" s="401" t="n">
        <v>64</v>
      </c>
      <c r="EH1245" s="401" t="n">
        <v>232</v>
      </c>
      <c r="EI1245" s="401" t="n">
        <v>177</v>
      </c>
      <c r="EJ1245" s="401" t="n">
        <v>71</v>
      </c>
      <c r="EK1245" s="401" t="n">
        <v>19</v>
      </c>
      <c r="EL1245" s="401" t="n">
        <v>168</v>
      </c>
      <c r="EM1245" s="401" t="n">
        <v>165</v>
      </c>
      <c r="EN1245" s="401" t="n">
        <v>63</v>
      </c>
      <c r="EO1245" s="401" t="n">
        <v>244</v>
      </c>
      <c r="EP1245" s="401" t="n">
        <v>70</v>
      </c>
      <c r="EQ1245" s="401" t="n">
        <v>81</v>
      </c>
      <c r="ER1245" s="401" t="n">
        <v>14</v>
      </c>
      <c r="ES1245" s="401" t="n">
        <v>155</v>
      </c>
      <c r="ET1245" s="401" t="n">
        <v>211</v>
      </c>
      <c r="EU1245" s="401" t="n">
        <v>142</v>
      </c>
      <c r="EV1245" s="401" t="n">
        <v>26</v>
      </c>
      <c r="EW1245" s="401" t="n">
        <v>47</v>
      </c>
      <c r="EX1245" s="401" t="n">
        <v>111</v>
      </c>
      <c r="EY1245" s="401" t="n">
        <v>226</v>
      </c>
      <c r="EZ1245" s="401" t="n">
        <v>215</v>
      </c>
      <c r="FA1245" s="401" t="n">
        <v>220</v>
      </c>
      <c r="FB1245" s="401" t="n">
        <v>156</v>
      </c>
      <c r="FC1245" s="401" t="n">
        <v>137</v>
      </c>
      <c r="FD1245" s="401" t="n">
        <v>106</v>
      </c>
      <c r="FE1245" s="401" t="n">
        <v>115</v>
      </c>
      <c r="FF1245" s="401" t="n">
        <v>239</v>
      </c>
      <c r="FG1245" s="401" t="n">
        <v>102</v>
      </c>
      <c r="FH1245" s="401" t="n">
        <v>182</v>
      </c>
      <c r="FI1245" s="401" t="n">
        <v>54</v>
      </c>
      <c r="FJ1245" s="401" t="n">
        <v>184</v>
      </c>
      <c r="FK1245" s="401" t="n">
        <v>218</v>
      </c>
      <c r="FL1245" s="401" t="n">
        <v>209</v>
      </c>
      <c r="FM1245" s="401" t="n">
        <v>21</v>
      </c>
      <c r="FN1245" s="401" t="n">
        <v>166</v>
      </c>
      <c r="FO1245" s="401" t="n">
        <v>80</v>
      </c>
      <c r="FP1245" s="401" t="n">
        <v>173</v>
      </c>
      <c r="FQ1245" s="401" t="n">
        <v>204</v>
      </c>
      <c r="FR1245" s="401" t="n">
        <v>138</v>
      </c>
      <c r="FS1245" s="401" t="n">
        <v>237</v>
      </c>
      <c r="FT1245" s="401" t="n">
        <v>89</v>
      </c>
      <c r="FU1245" s="401" t="n">
        <v>61</v>
      </c>
      <c r="FV1245" s="401" t="n">
        <v>146</v>
      </c>
      <c r="FW1245" s="401" t="n">
        <v>116</v>
      </c>
      <c r="FX1245" s="401" t="n">
        <v>46</v>
      </c>
      <c r="FY1245" s="401" t="n">
        <v>125</v>
      </c>
      <c r="FZ1245" s="401" t="n">
        <v>190</v>
      </c>
      <c r="GA1245" s="401" t="n">
        <v>96</v>
      </c>
      <c r="GB1245" s="401" t="n">
        <v>8</v>
      </c>
      <c r="GC1245" s="401" t="n">
        <v>242</v>
      </c>
      <c r="GD1245" s="401" t="n">
        <v>140</v>
      </c>
      <c r="GE1245" s="401" t="n">
        <v>205</v>
      </c>
      <c r="GF1245" s="401" t="n">
        <v>84</v>
      </c>
      <c r="GG1245" s="401" t="n">
        <v>88</v>
      </c>
      <c r="GH1245" s="401" t="n">
        <v>157</v>
      </c>
      <c r="GI1245" s="401" t="n">
        <v>118</v>
      </c>
      <c r="GJ1245" s="401" t="n">
        <v>1</v>
      </c>
      <c r="GK1245" s="401" t="n">
        <v>245</v>
      </c>
      <c r="GL1245" s="401" t="n">
        <v>42</v>
      </c>
      <c r="GM1245" s="401" t="n">
        <v>188</v>
      </c>
      <c r="GN1245" s="401" t="n">
        <v>219</v>
      </c>
      <c r="GO1245" s="401" t="n">
        <v>131</v>
      </c>
      <c r="GP1245" s="401" t="n">
        <v>129</v>
      </c>
      <c r="GQ1245" s="401" t="n">
        <v>158</v>
      </c>
      <c r="GR1245" s="401" t="n">
        <v>58</v>
      </c>
      <c r="GS1245" s="401" t="n">
        <v>153</v>
      </c>
      <c r="GT1245" s="401" t="n">
        <v>20</v>
      </c>
      <c r="GU1245" s="401" t="n">
        <v>247</v>
      </c>
      <c r="GV1245" s="401" t="n">
        <v>163</v>
      </c>
      <c r="GW1245" s="401" t="n">
        <v>201</v>
      </c>
      <c r="GX1245" s="401" t="n">
        <v>175</v>
      </c>
      <c r="GY1245" s="401" t="n">
        <v>101</v>
      </c>
      <c r="GZ1245" s="401" t="n">
        <v>169</v>
      </c>
      <c r="HA1245" s="401" t="n">
        <v>100</v>
      </c>
      <c r="HB1245" s="401" t="n">
        <v>147</v>
      </c>
      <c r="HC1245" s="401" t="n">
        <v>99</v>
      </c>
      <c r="HD1245" s="401" t="n">
        <v>143</v>
      </c>
      <c r="HE1245" s="401" t="n">
        <v>249</v>
      </c>
      <c r="HF1245" s="401" t="n">
        <v>91</v>
      </c>
      <c r="HG1245" s="401" t="n">
        <v>38</v>
      </c>
      <c r="HH1245" s="401" t="n">
        <v>214</v>
      </c>
      <c r="HI1245" s="401" t="n">
        <v>59</v>
      </c>
      <c r="HJ1245" s="401" t="n">
        <v>52</v>
      </c>
      <c r="HK1245" s="401" t="n">
        <v>113</v>
      </c>
      <c r="HL1245" s="401" t="n">
        <v>159</v>
      </c>
      <c r="HM1245" s="401" t="n">
        <v>109</v>
      </c>
      <c r="HN1245" s="401" t="n">
        <v>120</v>
      </c>
      <c r="HO1245" s="401" t="n">
        <v>145</v>
      </c>
      <c r="HP1245" s="401" t="n">
        <v>67</v>
      </c>
      <c r="HQ1245" s="401" t="n">
        <v>178</v>
      </c>
      <c r="HR1245" s="401" t="n">
        <v>50</v>
      </c>
      <c r="HS1245" s="401" t="n">
        <v>198</v>
      </c>
      <c r="HT1245" s="401" t="n">
        <v>87</v>
      </c>
      <c r="HU1245" s="401" t="n">
        <v>241</v>
      </c>
      <c r="HV1245" s="401" t="n">
        <v>227</v>
      </c>
      <c r="HW1245" s="401" t="n">
        <v>179</v>
      </c>
      <c r="HX1245" s="401" t="n">
        <v>246</v>
      </c>
      <c r="HY1245" s="401" t="n">
        <v>76</v>
      </c>
      <c r="HZ1245" s="401" t="n">
        <v>121</v>
      </c>
      <c r="IA1245" s="401" t="n">
        <v>186</v>
      </c>
      <c r="IB1245" s="401" t="n">
        <v>212</v>
      </c>
      <c r="IC1245" s="401" t="n">
        <v>171</v>
      </c>
      <c r="ID1245" s="401" t="n">
        <v>132</v>
      </c>
      <c r="IE1245" s="401" t="n">
        <v>228</v>
      </c>
      <c r="IF1245" s="401" t="n">
        <v>22</v>
      </c>
      <c r="IG1245" s="401" t="n">
        <v>74</v>
      </c>
      <c r="IH1245" s="401" t="n">
        <v>6</v>
      </c>
      <c r="II1245" s="401" t="n">
        <v>230</v>
      </c>
      <c r="IJ1245" s="401" t="n">
        <v>103</v>
      </c>
      <c r="IL1245" s="401" t="n">
        <v>144</v>
      </c>
      <c r="IM1245" s="401" t="n">
        <v>78</v>
      </c>
      <c r="IN1245" s="401" t="n">
        <v>9</v>
      </c>
      <c r="IO1245" s="401" t="n">
        <v>196</v>
      </c>
      <c r="IQ1245" s="401" t="n">
        <v>183</v>
      </c>
      <c r="IR1245" s="401" t="n">
        <v>199</v>
      </c>
      <c r="IS1245" s="401" t="n">
        <v>95</v>
      </c>
      <c r="IT1245" s="401" t="n">
        <v>216</v>
      </c>
      <c r="IV1245" s="401" t="n">
        <v>112</v>
      </c>
      <c r="IW1245" s="401" t="n">
        <v>154</v>
      </c>
      <c r="IX1245" s="401" t="n">
        <v>16</v>
      </c>
      <c r="IY1245" s="401" t="n">
        <v>107</v>
      </c>
    </row>
    <row r="1247" customFormat="false" ht="12.75" hidden="false" customHeight="false" outlineLevel="0" collapsed="false">
      <c r="D1247" s="204" t="n">
        <v>252</v>
      </c>
      <c r="E1247" s="204" t="s">
        <v>250</v>
      </c>
    </row>
    <row r="1248" customFormat="false" ht="12.75" hidden="false" customHeight="false" outlineLevel="0" collapsed="false">
      <c r="E1248" s="444" t="s">
        <v>198</v>
      </c>
      <c r="F1248" s="401" t="n">
        <v>1</v>
      </c>
      <c r="G1248" s="401" t="n">
        <v>2</v>
      </c>
      <c r="H1248" s="401" t="n">
        <v>3</v>
      </c>
      <c r="I1248" s="401" t="n">
        <v>4</v>
      </c>
      <c r="J1248" s="401" t="n">
        <v>5</v>
      </c>
      <c r="K1248" s="401" t="n">
        <v>6</v>
      </c>
      <c r="L1248" s="401" t="n">
        <v>7</v>
      </c>
      <c r="M1248" s="401" t="n">
        <v>8</v>
      </c>
      <c r="N1248" s="401" t="n">
        <v>9</v>
      </c>
      <c r="O1248" s="401" t="n">
        <v>10</v>
      </c>
      <c r="P1248" s="401" t="n">
        <v>11</v>
      </c>
      <c r="Q1248" s="401" t="n">
        <v>12</v>
      </c>
      <c r="R1248" s="401" t="n">
        <v>13</v>
      </c>
      <c r="S1248" s="401" t="n">
        <v>14</v>
      </c>
      <c r="T1248" s="401" t="n">
        <v>15</v>
      </c>
      <c r="U1248" s="401" t="n">
        <v>16</v>
      </c>
      <c r="V1248" s="401" t="n">
        <v>17</v>
      </c>
      <c r="W1248" s="401" t="n">
        <v>18</v>
      </c>
      <c r="X1248" s="401" t="n">
        <v>19</v>
      </c>
      <c r="Y1248" s="401" t="n">
        <v>20</v>
      </c>
      <c r="Z1248" s="401" t="n">
        <v>21</v>
      </c>
      <c r="AA1248" s="401" t="n">
        <v>22</v>
      </c>
      <c r="AB1248" s="401" t="n">
        <v>23</v>
      </c>
      <c r="AC1248" s="401" t="n">
        <v>24</v>
      </c>
      <c r="AD1248" s="401" t="n">
        <v>25</v>
      </c>
      <c r="AE1248" s="401" t="n">
        <v>26</v>
      </c>
      <c r="AF1248" s="401" t="n">
        <v>27</v>
      </c>
      <c r="AG1248" s="401" t="n">
        <v>28</v>
      </c>
      <c r="AH1248" s="401" t="n">
        <v>29</v>
      </c>
      <c r="AI1248" s="401" t="n">
        <v>30</v>
      </c>
      <c r="AJ1248" s="401" t="n">
        <v>31</v>
      </c>
      <c r="AK1248" s="401" t="n">
        <v>32</v>
      </c>
      <c r="AL1248" s="401" t="n">
        <v>33</v>
      </c>
      <c r="AM1248" s="401" t="n">
        <v>34</v>
      </c>
      <c r="AN1248" s="401" t="n">
        <v>35</v>
      </c>
      <c r="AO1248" s="401" t="n">
        <v>36</v>
      </c>
      <c r="AP1248" s="401" t="n">
        <v>37</v>
      </c>
      <c r="AQ1248" s="401" t="n">
        <v>38</v>
      </c>
      <c r="AR1248" s="401" t="n">
        <v>39</v>
      </c>
      <c r="AS1248" s="401" t="n">
        <v>40</v>
      </c>
      <c r="AT1248" s="401" t="n">
        <v>41</v>
      </c>
      <c r="AU1248" s="401" t="n">
        <v>42</v>
      </c>
      <c r="AV1248" s="401" t="n">
        <v>43</v>
      </c>
      <c r="AW1248" s="401" t="n">
        <v>44</v>
      </c>
      <c r="AX1248" s="401" t="n">
        <v>45</v>
      </c>
      <c r="AY1248" s="401" t="n">
        <v>46</v>
      </c>
      <c r="AZ1248" s="401" t="n">
        <v>47</v>
      </c>
      <c r="BA1248" s="401" t="n">
        <v>48</v>
      </c>
      <c r="BB1248" s="401" t="n">
        <v>49</v>
      </c>
      <c r="BC1248" s="401" t="n">
        <v>50</v>
      </c>
      <c r="BD1248" s="401" t="n">
        <v>51</v>
      </c>
      <c r="BE1248" s="401" t="n">
        <v>52</v>
      </c>
      <c r="BF1248" s="401" t="n">
        <v>53</v>
      </c>
      <c r="BG1248" s="401" t="n">
        <v>54</v>
      </c>
      <c r="BH1248" s="401" t="n">
        <v>55</v>
      </c>
      <c r="BI1248" s="401" t="n">
        <v>56</v>
      </c>
      <c r="BJ1248" s="401" t="n">
        <v>57</v>
      </c>
      <c r="BK1248" s="401" t="n">
        <v>58</v>
      </c>
      <c r="BL1248" s="401" t="n">
        <v>59</v>
      </c>
      <c r="BM1248" s="401" t="n">
        <v>60</v>
      </c>
      <c r="BN1248" s="401" t="n">
        <v>61</v>
      </c>
      <c r="BO1248" s="401" t="n">
        <v>62</v>
      </c>
      <c r="BP1248" s="401" t="n">
        <v>63</v>
      </c>
      <c r="BQ1248" s="401" t="n">
        <v>64</v>
      </c>
      <c r="BR1248" s="401" t="n">
        <v>65</v>
      </c>
      <c r="BS1248" s="401" t="n">
        <v>66</v>
      </c>
      <c r="BT1248" s="401" t="n">
        <v>67</v>
      </c>
      <c r="BU1248" s="401" t="n">
        <v>68</v>
      </c>
      <c r="BV1248" s="401" t="n">
        <v>69</v>
      </c>
      <c r="BW1248" s="401" t="n">
        <v>70</v>
      </c>
      <c r="BX1248" s="401" t="n">
        <v>71</v>
      </c>
      <c r="BY1248" s="401" t="n">
        <v>72</v>
      </c>
      <c r="BZ1248" s="401" t="n">
        <v>73</v>
      </c>
      <c r="CA1248" s="401" t="n">
        <v>74</v>
      </c>
      <c r="CB1248" s="401" t="n">
        <v>75</v>
      </c>
      <c r="CC1248" s="401" t="n">
        <v>76</v>
      </c>
      <c r="CD1248" s="401" t="n">
        <v>77</v>
      </c>
      <c r="CE1248" s="401" t="n">
        <v>78</v>
      </c>
      <c r="CF1248" s="401" t="n">
        <v>79</v>
      </c>
      <c r="CG1248" s="401" t="n">
        <v>80</v>
      </c>
      <c r="CH1248" s="401" t="n">
        <v>81</v>
      </c>
      <c r="CI1248" s="401" t="n">
        <v>82</v>
      </c>
      <c r="CJ1248" s="401" t="n">
        <v>83</v>
      </c>
      <c r="CK1248" s="401" t="n">
        <v>84</v>
      </c>
      <c r="CL1248" s="401" t="n">
        <v>85</v>
      </c>
      <c r="CM1248" s="401" t="n">
        <v>86</v>
      </c>
      <c r="CN1248" s="401" t="n">
        <v>87</v>
      </c>
      <c r="CO1248" s="401" t="n">
        <v>88</v>
      </c>
      <c r="CP1248" s="401" t="n">
        <v>89</v>
      </c>
      <c r="CQ1248" s="401" t="n">
        <v>90</v>
      </c>
      <c r="CR1248" s="401" t="n">
        <v>91</v>
      </c>
      <c r="CS1248" s="401" t="n">
        <v>92</v>
      </c>
      <c r="CT1248" s="401" t="n">
        <v>93</v>
      </c>
      <c r="CU1248" s="401" t="n">
        <v>94</v>
      </c>
      <c r="CV1248" s="401" t="n">
        <v>95</v>
      </c>
      <c r="CW1248" s="401" t="n">
        <v>96</v>
      </c>
      <c r="CX1248" s="401" t="n">
        <v>97</v>
      </c>
      <c r="CY1248" s="401" t="n">
        <v>98</v>
      </c>
      <c r="CZ1248" s="401" t="n">
        <v>99</v>
      </c>
      <c r="DA1248" s="401" t="n">
        <v>100</v>
      </c>
      <c r="DB1248" s="401" t="n">
        <v>101</v>
      </c>
      <c r="DC1248" s="401" t="n">
        <v>102</v>
      </c>
      <c r="DD1248" s="401" t="n">
        <v>103</v>
      </c>
      <c r="DE1248" s="401" t="n">
        <v>104</v>
      </c>
      <c r="DF1248" s="401" t="n">
        <v>105</v>
      </c>
      <c r="DG1248" s="401" t="n">
        <v>106</v>
      </c>
      <c r="DH1248" s="401" t="n">
        <v>107</v>
      </c>
      <c r="DI1248" s="401" t="n">
        <v>108</v>
      </c>
      <c r="DJ1248" s="401" t="n">
        <v>109</v>
      </c>
      <c r="DK1248" s="401" t="n">
        <v>110</v>
      </c>
      <c r="DL1248" s="401" t="n">
        <v>111</v>
      </c>
      <c r="DM1248" s="401" t="n">
        <v>112</v>
      </c>
      <c r="DN1248" s="401" t="n">
        <v>113</v>
      </c>
      <c r="DO1248" s="401" t="n">
        <v>114</v>
      </c>
      <c r="DP1248" s="401" t="n">
        <v>115</v>
      </c>
      <c r="DQ1248" s="401" t="n">
        <v>116</v>
      </c>
      <c r="DR1248" s="401" t="n">
        <v>117</v>
      </c>
      <c r="DS1248" s="401" t="n">
        <v>118</v>
      </c>
      <c r="DT1248" s="401" t="n">
        <v>119</v>
      </c>
      <c r="DU1248" s="401" t="n">
        <v>120</v>
      </c>
      <c r="DV1248" s="401" t="n">
        <v>121</v>
      </c>
      <c r="DW1248" s="401" t="n">
        <v>122</v>
      </c>
      <c r="DX1248" s="401" t="n">
        <v>123</v>
      </c>
      <c r="DY1248" s="401" t="n">
        <v>124</v>
      </c>
      <c r="DZ1248" s="401" t="n">
        <v>125</v>
      </c>
      <c r="EA1248" s="401" t="n">
        <v>126</v>
      </c>
      <c r="EB1248" s="401" t="n">
        <v>127</v>
      </c>
      <c r="EC1248" s="401" t="n">
        <v>128</v>
      </c>
      <c r="ED1248" s="401" t="n">
        <v>129</v>
      </c>
      <c r="EE1248" s="401" t="n">
        <v>130</v>
      </c>
      <c r="EF1248" s="401" t="n">
        <v>131</v>
      </c>
      <c r="EG1248" s="401" t="n">
        <v>132</v>
      </c>
      <c r="EH1248" s="401" t="n">
        <v>133</v>
      </c>
      <c r="EI1248" s="401" t="n">
        <v>134</v>
      </c>
      <c r="EJ1248" s="401" t="n">
        <v>135</v>
      </c>
      <c r="EK1248" s="401" t="n">
        <v>136</v>
      </c>
      <c r="EL1248" s="401" t="n">
        <v>137</v>
      </c>
      <c r="EM1248" s="401" t="n">
        <v>138</v>
      </c>
      <c r="EN1248" s="401" t="n">
        <v>139</v>
      </c>
      <c r="EO1248" s="401" t="n">
        <v>140</v>
      </c>
      <c r="EP1248" s="401" t="n">
        <v>141</v>
      </c>
      <c r="EQ1248" s="401" t="n">
        <v>142</v>
      </c>
      <c r="ER1248" s="401" t="n">
        <v>143</v>
      </c>
      <c r="ES1248" s="401" t="n">
        <v>144</v>
      </c>
      <c r="ET1248" s="401" t="n">
        <v>145</v>
      </c>
      <c r="EU1248" s="401" t="n">
        <v>146</v>
      </c>
      <c r="EV1248" s="401" t="n">
        <v>147</v>
      </c>
      <c r="EW1248" s="401" t="n">
        <v>148</v>
      </c>
      <c r="EX1248" s="401" t="n">
        <v>149</v>
      </c>
      <c r="EY1248" s="401" t="n">
        <v>150</v>
      </c>
      <c r="EZ1248" s="401" t="n">
        <v>151</v>
      </c>
      <c r="FA1248" s="401" t="n">
        <v>152</v>
      </c>
      <c r="FB1248" s="401" t="n">
        <v>153</v>
      </c>
      <c r="FC1248" s="401" t="n">
        <v>154</v>
      </c>
      <c r="FD1248" s="401" t="n">
        <v>155</v>
      </c>
      <c r="FE1248" s="401" t="n">
        <v>156</v>
      </c>
      <c r="FF1248" s="401" t="n">
        <v>157</v>
      </c>
      <c r="FG1248" s="401" t="n">
        <v>158</v>
      </c>
      <c r="FH1248" s="401" t="n">
        <v>159</v>
      </c>
      <c r="FI1248" s="401" t="n">
        <v>160</v>
      </c>
      <c r="FJ1248" s="401" t="n">
        <v>161</v>
      </c>
      <c r="FK1248" s="401" t="n">
        <v>162</v>
      </c>
      <c r="FL1248" s="401" t="n">
        <v>163</v>
      </c>
      <c r="FM1248" s="401" t="n">
        <v>164</v>
      </c>
      <c r="FN1248" s="401" t="n">
        <v>165</v>
      </c>
      <c r="FO1248" s="401" t="n">
        <v>166</v>
      </c>
      <c r="FP1248" s="401" t="n">
        <v>167</v>
      </c>
      <c r="FQ1248" s="401" t="n">
        <v>168</v>
      </c>
      <c r="FR1248" s="401" t="n">
        <v>169</v>
      </c>
      <c r="FS1248" s="401" t="n">
        <v>170</v>
      </c>
      <c r="FT1248" s="401" t="n">
        <v>171</v>
      </c>
      <c r="FU1248" s="401" t="n">
        <v>172</v>
      </c>
      <c r="FV1248" s="401" t="n">
        <v>173</v>
      </c>
      <c r="FW1248" s="401" t="n">
        <v>174</v>
      </c>
      <c r="FX1248" s="401" t="n">
        <v>175</v>
      </c>
      <c r="FY1248" s="401" t="n">
        <v>176</v>
      </c>
      <c r="FZ1248" s="401" t="n">
        <v>177</v>
      </c>
      <c r="GA1248" s="401" t="n">
        <v>178</v>
      </c>
      <c r="GB1248" s="401" t="n">
        <v>179</v>
      </c>
      <c r="GC1248" s="401" t="n">
        <v>180</v>
      </c>
      <c r="GD1248" s="401" t="n">
        <v>181</v>
      </c>
      <c r="GE1248" s="401" t="n">
        <v>182</v>
      </c>
      <c r="GF1248" s="401" t="n">
        <v>183</v>
      </c>
      <c r="GG1248" s="401" t="n">
        <v>184</v>
      </c>
      <c r="GH1248" s="401" t="n">
        <v>185</v>
      </c>
      <c r="GI1248" s="401" t="n">
        <v>186</v>
      </c>
      <c r="GJ1248" s="401" t="n">
        <v>187</v>
      </c>
      <c r="GK1248" s="401" t="n">
        <v>188</v>
      </c>
      <c r="GL1248" s="401" t="n">
        <v>189</v>
      </c>
      <c r="GM1248" s="401" t="n">
        <v>190</v>
      </c>
      <c r="GN1248" s="401" t="n">
        <v>191</v>
      </c>
      <c r="GO1248" s="401" t="n">
        <v>192</v>
      </c>
      <c r="GP1248" s="401" t="n">
        <v>193</v>
      </c>
      <c r="GQ1248" s="401" t="n">
        <v>194</v>
      </c>
      <c r="GR1248" s="401" t="n">
        <v>195</v>
      </c>
      <c r="GS1248" s="401" t="n">
        <v>196</v>
      </c>
      <c r="GT1248" s="401" t="n">
        <v>197</v>
      </c>
      <c r="GU1248" s="401" t="n">
        <v>198</v>
      </c>
      <c r="GV1248" s="401" t="n">
        <v>199</v>
      </c>
      <c r="GW1248" s="401" t="n">
        <v>200</v>
      </c>
      <c r="GX1248" s="401" t="n">
        <v>201</v>
      </c>
      <c r="GY1248" s="401" t="n">
        <v>202</v>
      </c>
      <c r="GZ1248" s="401" t="n">
        <v>203</v>
      </c>
      <c r="HA1248" s="401" t="n">
        <v>204</v>
      </c>
      <c r="HB1248" s="401" t="n">
        <v>205</v>
      </c>
      <c r="HC1248" s="401" t="n">
        <v>206</v>
      </c>
      <c r="HD1248" s="401" t="n">
        <v>207</v>
      </c>
      <c r="HE1248" s="401" t="n">
        <v>208</v>
      </c>
      <c r="HF1248" s="401" t="n">
        <v>209</v>
      </c>
      <c r="HG1248" s="401" t="n">
        <v>210</v>
      </c>
      <c r="HH1248" s="401" t="n">
        <v>211</v>
      </c>
      <c r="HI1248" s="401" t="n">
        <v>212</v>
      </c>
      <c r="HJ1248" s="401" t="n">
        <v>213</v>
      </c>
      <c r="HK1248" s="401" t="n">
        <v>214</v>
      </c>
      <c r="HL1248" s="401" t="n">
        <v>215</v>
      </c>
      <c r="HM1248" s="401" t="n">
        <v>216</v>
      </c>
      <c r="HN1248" s="401" t="n">
        <v>217</v>
      </c>
      <c r="HO1248" s="401" t="n">
        <v>218</v>
      </c>
      <c r="HP1248" s="401" t="n">
        <v>219</v>
      </c>
      <c r="HQ1248" s="401" t="n">
        <v>220</v>
      </c>
      <c r="HR1248" s="401" t="n">
        <v>221</v>
      </c>
      <c r="HS1248" s="401" t="n">
        <v>222</v>
      </c>
      <c r="HT1248" s="401" t="n">
        <v>223</v>
      </c>
      <c r="HU1248" s="401" t="n">
        <v>224</v>
      </c>
      <c r="HV1248" s="401" t="n">
        <v>225</v>
      </c>
      <c r="HW1248" s="401" t="n">
        <v>226</v>
      </c>
      <c r="HX1248" s="401" t="n">
        <v>227</v>
      </c>
      <c r="HY1248" s="401" t="n">
        <v>228</v>
      </c>
      <c r="HZ1248" s="401" t="n">
        <v>229</v>
      </c>
      <c r="IA1248" s="401" t="n">
        <v>230</v>
      </c>
      <c r="IB1248" s="401" t="n">
        <v>231</v>
      </c>
      <c r="IC1248" s="401" t="n">
        <v>232</v>
      </c>
      <c r="ID1248" s="401" t="n">
        <v>233</v>
      </c>
      <c r="IE1248" s="401" t="n">
        <v>234</v>
      </c>
      <c r="IF1248" s="401" t="n">
        <v>235</v>
      </c>
      <c r="IG1248" s="401" t="n">
        <v>236</v>
      </c>
      <c r="IH1248" s="401" t="n">
        <v>237</v>
      </c>
      <c r="II1248" s="401" t="n">
        <v>238</v>
      </c>
      <c r="IJ1248" s="401" t="n">
        <v>239</v>
      </c>
      <c r="IK1248" s="401" t="n">
        <v>240</v>
      </c>
      <c r="IL1248" s="401" t="n">
        <v>241</v>
      </c>
      <c r="IM1248" s="401" t="n">
        <v>242</v>
      </c>
      <c r="IN1248" s="401" t="n">
        <v>243</v>
      </c>
      <c r="IO1248" s="401" t="n">
        <v>244</v>
      </c>
      <c r="IQ1248" s="401" t="n">
        <v>245</v>
      </c>
      <c r="IR1248" s="401" t="n">
        <v>246</v>
      </c>
      <c r="IS1248" s="401" t="n">
        <v>247</v>
      </c>
      <c r="IT1248" s="401" t="n">
        <v>248</v>
      </c>
      <c r="IV1248" s="401" t="n">
        <v>249</v>
      </c>
      <c r="IW1248" s="401" t="n">
        <v>250</v>
      </c>
      <c r="IX1248" s="401" t="n">
        <v>251</v>
      </c>
      <c r="IY1248" s="401" t="n">
        <v>252</v>
      </c>
    </row>
    <row r="1249" customFormat="false" ht="12.75" hidden="false" customHeight="false" outlineLevel="0" collapsed="false">
      <c r="E1249" s="444" t="s">
        <v>225</v>
      </c>
      <c r="F1249" s="401" t="n">
        <v>29</v>
      </c>
      <c r="G1249" s="401" t="n">
        <v>5</v>
      </c>
      <c r="H1249" s="401" t="n">
        <v>122</v>
      </c>
      <c r="I1249" s="401" t="n">
        <v>52</v>
      </c>
      <c r="J1249" s="401" t="n">
        <v>209</v>
      </c>
      <c r="K1249" s="401" t="n">
        <v>63</v>
      </c>
      <c r="L1249" s="401" t="n">
        <v>171</v>
      </c>
      <c r="M1249" s="401" t="n">
        <v>184</v>
      </c>
      <c r="N1249" s="401" t="n">
        <v>26</v>
      </c>
      <c r="O1249" s="401" t="n">
        <v>250</v>
      </c>
      <c r="P1249" s="401" t="n">
        <v>139</v>
      </c>
      <c r="Q1249" s="401" t="n">
        <v>247</v>
      </c>
      <c r="R1249" s="401" t="n">
        <v>69</v>
      </c>
      <c r="S1249" s="401" t="n">
        <v>56</v>
      </c>
      <c r="T1249" s="401" t="n">
        <v>121</v>
      </c>
      <c r="U1249" s="401" t="n">
        <v>194</v>
      </c>
      <c r="V1249" s="401" t="n">
        <v>219</v>
      </c>
      <c r="W1249" s="401" t="n">
        <v>40</v>
      </c>
      <c r="X1249" s="401" t="n">
        <v>103</v>
      </c>
      <c r="Y1249" s="401" t="n">
        <v>149</v>
      </c>
      <c r="Z1249" s="401" t="n">
        <v>83</v>
      </c>
      <c r="AA1249" s="401" t="n">
        <v>156</v>
      </c>
      <c r="AB1249" s="401" t="n">
        <v>100</v>
      </c>
      <c r="AC1249" s="401" t="n">
        <v>168</v>
      </c>
      <c r="AD1249" s="401" t="n">
        <v>113</v>
      </c>
      <c r="AE1249" s="401" t="n">
        <v>25</v>
      </c>
      <c r="AF1249" s="401" t="n">
        <v>124</v>
      </c>
      <c r="AG1249" s="401" t="n">
        <v>214</v>
      </c>
      <c r="AH1249" s="401" t="n">
        <v>151</v>
      </c>
      <c r="AI1249" s="401" t="n">
        <v>108</v>
      </c>
      <c r="AJ1249" s="401" t="n">
        <v>246</v>
      </c>
      <c r="AK1249" s="401" t="n">
        <v>239</v>
      </c>
      <c r="AL1249" s="401" t="n">
        <v>65</v>
      </c>
      <c r="AM1249" s="401" t="n">
        <v>186</v>
      </c>
      <c r="AN1249" s="401" t="n">
        <v>118</v>
      </c>
      <c r="AO1249" s="401" t="n">
        <v>212</v>
      </c>
      <c r="AP1249" s="401" t="n">
        <v>240</v>
      </c>
      <c r="AQ1249" s="401" t="n">
        <v>177</v>
      </c>
      <c r="AR1249" s="401" t="n">
        <v>233</v>
      </c>
      <c r="AS1249" s="401" t="n">
        <v>79</v>
      </c>
      <c r="AT1249" s="401" t="n">
        <v>179</v>
      </c>
      <c r="AU1249" s="401" t="n">
        <v>109</v>
      </c>
      <c r="AV1249" s="401" t="n">
        <v>191</v>
      </c>
      <c r="AW1249" s="401" t="n">
        <v>6</v>
      </c>
      <c r="AX1249" s="401" t="n">
        <v>67</v>
      </c>
      <c r="AY1249" s="401" t="n">
        <v>133</v>
      </c>
      <c r="AZ1249" s="401" t="n">
        <v>10</v>
      </c>
      <c r="BA1249" s="401" t="n">
        <v>157</v>
      </c>
      <c r="BB1249" s="401" t="n">
        <v>221</v>
      </c>
      <c r="BC1249" s="401" t="n">
        <v>36</v>
      </c>
      <c r="BD1249" s="401" t="n">
        <v>225</v>
      </c>
      <c r="BE1249" s="401" t="n">
        <v>68</v>
      </c>
      <c r="BF1249" s="401" t="n">
        <v>80</v>
      </c>
      <c r="BG1249" s="401" t="n">
        <v>96</v>
      </c>
      <c r="BH1249" s="401" t="n">
        <v>166</v>
      </c>
      <c r="BI1249" s="401" t="n">
        <v>60</v>
      </c>
      <c r="BJ1249" s="401" t="n">
        <v>93</v>
      </c>
      <c r="BK1249" s="401" t="n">
        <v>70</v>
      </c>
      <c r="BL1249" s="401" t="n">
        <v>136</v>
      </c>
      <c r="BM1249" s="401" t="n">
        <v>241</v>
      </c>
      <c r="BN1249" s="401" t="n">
        <v>55</v>
      </c>
      <c r="BO1249" s="401" t="n">
        <v>229</v>
      </c>
      <c r="BP1249" s="401" t="n">
        <v>245</v>
      </c>
      <c r="BQ1249" s="401" t="n">
        <v>1</v>
      </c>
      <c r="BR1249" s="401" t="n">
        <v>7</v>
      </c>
      <c r="BS1249" s="401" t="n">
        <v>244</v>
      </c>
      <c r="BT1249" s="401" t="n">
        <v>135</v>
      </c>
      <c r="BU1249" s="401" t="n">
        <v>92</v>
      </c>
      <c r="BV1249" s="401" t="n">
        <v>172</v>
      </c>
      <c r="BW1249" s="401" t="n">
        <v>58</v>
      </c>
      <c r="BX1249" s="401" t="n">
        <v>134</v>
      </c>
      <c r="BY1249" s="401" t="n">
        <v>130</v>
      </c>
      <c r="BZ1249" s="401" t="n">
        <v>101</v>
      </c>
      <c r="CA1249" s="401" t="n">
        <v>162</v>
      </c>
      <c r="CB1249" s="401" t="n">
        <v>12</v>
      </c>
      <c r="CC1249" s="401" t="n">
        <v>14</v>
      </c>
      <c r="CD1249" s="401" t="n">
        <v>39</v>
      </c>
      <c r="CE1249" s="401" t="n">
        <v>226</v>
      </c>
      <c r="CF1249" s="401" t="n">
        <v>211</v>
      </c>
      <c r="CG1249" s="401" t="n">
        <v>46</v>
      </c>
      <c r="CH1249" s="401" t="n">
        <v>50</v>
      </c>
      <c r="CI1249" s="401" t="n">
        <v>19</v>
      </c>
      <c r="CJ1249" s="401" t="n">
        <v>235</v>
      </c>
      <c r="CK1249" s="401" t="n">
        <v>107</v>
      </c>
      <c r="CL1249" s="401" t="n">
        <v>203</v>
      </c>
      <c r="CM1249" s="401" t="n">
        <v>33</v>
      </c>
      <c r="CN1249" s="401" t="n">
        <v>238</v>
      </c>
      <c r="CO1249" s="401" t="n">
        <v>94</v>
      </c>
      <c r="CP1249" s="401" t="n">
        <v>141</v>
      </c>
      <c r="CQ1249" s="401" t="n">
        <v>167</v>
      </c>
      <c r="CR1249" s="401" t="n">
        <v>95</v>
      </c>
      <c r="CS1249" s="401" t="n">
        <v>75</v>
      </c>
      <c r="CT1249" s="401" t="n">
        <v>187</v>
      </c>
      <c r="CU1249" s="401" t="n">
        <v>208</v>
      </c>
      <c r="CV1249" s="401" t="n">
        <v>2</v>
      </c>
      <c r="CW1249" s="401" t="n">
        <v>160</v>
      </c>
      <c r="CX1249" s="401" t="n">
        <v>23</v>
      </c>
      <c r="CY1249" s="401" t="n">
        <v>76</v>
      </c>
      <c r="CZ1249" s="401" t="n">
        <v>42</v>
      </c>
      <c r="DA1249" s="401" t="n">
        <v>223</v>
      </c>
      <c r="DB1249" s="401" t="n">
        <v>182</v>
      </c>
      <c r="DC1249" s="401" t="n">
        <v>252</v>
      </c>
      <c r="DD1249" s="401" t="n">
        <v>32</v>
      </c>
      <c r="DE1249" s="401" t="n">
        <v>147</v>
      </c>
      <c r="DF1249" s="401" t="n">
        <v>16</v>
      </c>
      <c r="DG1249" s="401" t="n">
        <v>198</v>
      </c>
      <c r="DH1249" s="401" t="n">
        <v>43</v>
      </c>
      <c r="DI1249" s="401" t="n">
        <v>205</v>
      </c>
      <c r="DJ1249" s="401" t="n">
        <v>62</v>
      </c>
      <c r="DK1249" s="401" t="n">
        <v>86</v>
      </c>
      <c r="DL1249" s="401" t="n">
        <v>230</v>
      </c>
      <c r="DM1249" s="401" t="n">
        <v>8</v>
      </c>
      <c r="DN1249" s="401" t="n">
        <v>170</v>
      </c>
      <c r="DO1249" s="401" t="n">
        <v>175</v>
      </c>
      <c r="DP1249" s="401" t="n">
        <v>97</v>
      </c>
      <c r="DQ1249" s="401" t="n">
        <v>112</v>
      </c>
      <c r="DR1249" s="401" t="n">
        <v>123</v>
      </c>
      <c r="DS1249" s="401" t="n">
        <v>117</v>
      </c>
      <c r="DT1249" s="401" t="n">
        <v>3</v>
      </c>
      <c r="DU1249" s="401" t="n">
        <v>192</v>
      </c>
      <c r="DV1249" s="401" t="n">
        <v>49</v>
      </c>
      <c r="DW1249" s="401" t="n">
        <v>53</v>
      </c>
      <c r="DX1249" s="401" t="n">
        <v>24</v>
      </c>
      <c r="DY1249" s="401" t="n">
        <v>106</v>
      </c>
      <c r="DZ1249" s="401" t="n">
        <v>77</v>
      </c>
      <c r="EA1249" s="401" t="n">
        <v>78</v>
      </c>
      <c r="EB1249" s="401" t="n">
        <v>4</v>
      </c>
      <c r="EC1249" s="401" t="n">
        <v>161</v>
      </c>
      <c r="ED1249" s="401" t="n">
        <v>153</v>
      </c>
      <c r="EE1249" s="401" t="n">
        <v>74</v>
      </c>
      <c r="EF1249" s="401" t="n">
        <v>47</v>
      </c>
      <c r="EG1249" s="401" t="n">
        <v>84</v>
      </c>
      <c r="EH1249" s="401" t="n">
        <v>164</v>
      </c>
      <c r="EI1249" s="401" t="n">
        <v>27</v>
      </c>
      <c r="EJ1249" s="401" t="n">
        <v>188</v>
      </c>
      <c r="EK1249" s="401" t="n">
        <v>99</v>
      </c>
      <c r="EL1249" s="401" t="n">
        <v>35</v>
      </c>
      <c r="EM1249" s="401" t="n">
        <v>120</v>
      </c>
      <c r="EN1249" s="401" t="n">
        <v>38</v>
      </c>
      <c r="EO1249" s="401" t="n">
        <v>59</v>
      </c>
      <c r="EP1249" s="401" t="n">
        <v>57</v>
      </c>
      <c r="EQ1249" s="401" t="n">
        <v>115</v>
      </c>
      <c r="ER1249" s="401" t="n">
        <v>227</v>
      </c>
      <c r="ES1249" s="401" t="n">
        <v>158</v>
      </c>
      <c r="ET1249" s="401" t="n">
        <v>206</v>
      </c>
      <c r="EU1249" s="401" t="n">
        <v>105</v>
      </c>
      <c r="EV1249" s="401" t="n">
        <v>34</v>
      </c>
      <c r="EW1249" s="401" t="n">
        <v>110</v>
      </c>
      <c r="EX1249" s="401" t="n">
        <v>28</v>
      </c>
      <c r="EY1249" s="401" t="n">
        <v>22</v>
      </c>
      <c r="EZ1249" s="401" t="n">
        <v>174</v>
      </c>
      <c r="FA1249" s="401" t="n">
        <v>85</v>
      </c>
      <c r="FB1249" s="401" t="n">
        <v>199</v>
      </c>
      <c r="FC1249" s="401" t="n">
        <v>41</v>
      </c>
      <c r="FD1249" s="401" t="n">
        <v>228</v>
      </c>
      <c r="FE1249" s="401" t="n">
        <v>152</v>
      </c>
      <c r="FF1249" s="401" t="n">
        <v>119</v>
      </c>
      <c r="FG1249" s="401" t="n">
        <v>237</v>
      </c>
      <c r="FH1249" s="401" t="n">
        <v>31</v>
      </c>
      <c r="FI1249" s="401" t="n">
        <v>243</v>
      </c>
      <c r="FJ1249" s="401" t="n">
        <v>114</v>
      </c>
      <c r="FK1249" s="401" t="n">
        <v>98</v>
      </c>
      <c r="FL1249" s="401" t="n">
        <v>248</v>
      </c>
      <c r="FM1249" s="401" t="n">
        <v>232</v>
      </c>
      <c r="FN1249" s="401" t="n">
        <v>48</v>
      </c>
      <c r="FO1249" s="401" t="n">
        <v>82</v>
      </c>
      <c r="FP1249" s="401" t="n">
        <v>111</v>
      </c>
      <c r="FQ1249" s="401" t="n">
        <v>176</v>
      </c>
      <c r="FR1249" s="401" t="n">
        <v>148</v>
      </c>
      <c r="FS1249" s="401" t="n">
        <v>131</v>
      </c>
      <c r="FT1249" s="401" t="n">
        <v>90</v>
      </c>
      <c r="FU1249" s="401" t="n">
        <v>181</v>
      </c>
      <c r="FV1249" s="401" t="n">
        <v>116</v>
      </c>
      <c r="FW1249" s="401" t="n">
        <v>11</v>
      </c>
      <c r="FX1249" s="401" t="n">
        <v>9</v>
      </c>
      <c r="FY1249" s="401" t="n">
        <v>64</v>
      </c>
      <c r="FZ1249" s="401" t="n">
        <v>251</v>
      </c>
      <c r="GA1249" s="401" t="n">
        <v>216</v>
      </c>
      <c r="GB1249" s="401" t="n">
        <v>201</v>
      </c>
      <c r="GC1249" s="401" t="n">
        <v>193</v>
      </c>
      <c r="GD1249" s="401" t="n">
        <v>163</v>
      </c>
      <c r="GE1249" s="401" t="n">
        <v>13</v>
      </c>
      <c r="GF1249" s="401" t="n">
        <v>89</v>
      </c>
      <c r="GG1249" s="401" t="n">
        <v>220</v>
      </c>
      <c r="GH1249" s="401" t="n">
        <v>72</v>
      </c>
      <c r="GI1249" s="401" t="n">
        <v>102</v>
      </c>
      <c r="GJ1249" s="401" t="n">
        <v>45</v>
      </c>
      <c r="GK1249" s="401" t="n">
        <v>200</v>
      </c>
      <c r="GL1249" s="401" t="n">
        <v>142</v>
      </c>
      <c r="GM1249" s="401" t="n">
        <v>54</v>
      </c>
      <c r="GN1249" s="401" t="n">
        <v>165</v>
      </c>
      <c r="GO1249" s="401" t="n">
        <v>88</v>
      </c>
      <c r="GP1249" s="401" t="n">
        <v>242</v>
      </c>
      <c r="GQ1249" s="401" t="n">
        <v>132</v>
      </c>
      <c r="GR1249" s="401" t="n">
        <v>159</v>
      </c>
      <c r="GS1249" s="401" t="n">
        <v>189</v>
      </c>
      <c r="GT1249" s="401" t="n">
        <v>154</v>
      </c>
      <c r="GU1249" s="401" t="n">
        <v>140</v>
      </c>
      <c r="GV1249" s="401" t="n">
        <v>185</v>
      </c>
      <c r="GW1249" s="401" t="n">
        <v>73</v>
      </c>
      <c r="GX1249" s="401" t="n">
        <v>138</v>
      </c>
      <c r="GY1249" s="401" t="n">
        <v>178</v>
      </c>
      <c r="GZ1249" s="401" t="n">
        <v>37</v>
      </c>
      <c r="HA1249" s="401" t="n">
        <v>51</v>
      </c>
      <c r="HB1249" s="401" t="n">
        <v>71</v>
      </c>
      <c r="HC1249" s="401" t="n">
        <v>150</v>
      </c>
      <c r="HD1249" s="401" t="n">
        <v>129</v>
      </c>
      <c r="HE1249" s="401" t="n">
        <v>249</v>
      </c>
      <c r="HF1249" s="401" t="n">
        <v>18</v>
      </c>
      <c r="HG1249" s="401" t="n">
        <v>66</v>
      </c>
      <c r="HH1249" s="401" t="n">
        <v>204</v>
      </c>
      <c r="HI1249" s="401" t="n">
        <v>180</v>
      </c>
      <c r="HJ1249" s="401" t="n">
        <v>234</v>
      </c>
      <c r="HK1249" s="401" t="n">
        <v>236</v>
      </c>
      <c r="HL1249" s="401" t="n">
        <v>128</v>
      </c>
      <c r="HM1249" s="401" t="n">
        <v>197</v>
      </c>
      <c r="HN1249" s="401" t="n">
        <v>143</v>
      </c>
      <c r="HO1249" s="401" t="n">
        <v>15</v>
      </c>
      <c r="HP1249" s="401" t="n">
        <v>217</v>
      </c>
      <c r="HQ1249" s="401" t="n">
        <v>169</v>
      </c>
      <c r="HR1249" s="401" t="n">
        <v>173</v>
      </c>
      <c r="HS1249" s="401" t="n">
        <v>218</v>
      </c>
      <c r="HT1249" s="401" t="n">
        <v>207</v>
      </c>
      <c r="HU1249" s="401" t="n">
        <v>231</v>
      </c>
      <c r="HV1249" s="401" t="n">
        <v>224</v>
      </c>
      <c r="HW1249" s="401" t="n">
        <v>195</v>
      </c>
      <c r="HX1249" s="401" t="n">
        <v>155</v>
      </c>
      <c r="HY1249" s="401" t="n">
        <v>196</v>
      </c>
      <c r="HZ1249" s="401" t="n">
        <v>202</v>
      </c>
      <c r="IA1249" s="401" t="n">
        <v>81</v>
      </c>
      <c r="IB1249" s="401" t="n">
        <v>145</v>
      </c>
      <c r="IC1249" s="401" t="n">
        <v>183</v>
      </c>
      <c r="ID1249" s="401" t="n">
        <v>30</v>
      </c>
      <c r="IE1249" s="401" t="n">
        <v>61</v>
      </c>
      <c r="IF1249" s="401" t="n">
        <v>213</v>
      </c>
      <c r="IG1249" s="401" t="n">
        <v>215</v>
      </c>
      <c r="IH1249" s="401" t="n">
        <v>44</v>
      </c>
      <c r="II1249" s="401" t="n">
        <v>222</v>
      </c>
      <c r="IJ1249" s="401" t="n">
        <v>146</v>
      </c>
      <c r="IK1249" s="401" t="n">
        <v>17</v>
      </c>
      <c r="IL1249" s="401" t="n">
        <v>137</v>
      </c>
      <c r="IM1249" s="401" t="n">
        <v>104</v>
      </c>
      <c r="IN1249" s="401" t="n">
        <v>144</v>
      </c>
      <c r="IO1249" s="401" t="n">
        <v>21</v>
      </c>
      <c r="IQ1249" s="401" t="n">
        <v>190</v>
      </c>
      <c r="IR1249" s="401" t="n">
        <v>126</v>
      </c>
      <c r="IS1249" s="401" t="n">
        <v>87</v>
      </c>
      <c r="IT1249" s="401" t="n">
        <v>125</v>
      </c>
      <c r="IV1249" s="401" t="n">
        <v>127</v>
      </c>
      <c r="IW1249" s="401" t="n">
        <v>210</v>
      </c>
      <c r="IX1249" s="401" t="n">
        <v>20</v>
      </c>
      <c r="IY1249" s="401" t="n">
        <v>91</v>
      </c>
    </row>
    <row r="1250" customFormat="false" ht="12.75" hidden="false" customHeight="false" outlineLevel="0" collapsed="false">
      <c r="E1250" s="444" t="s">
        <v>227</v>
      </c>
      <c r="F1250" s="401" t="n">
        <v>130</v>
      </c>
      <c r="G1250" s="401" t="n">
        <v>174</v>
      </c>
      <c r="H1250" s="401" t="n">
        <v>29</v>
      </c>
      <c r="I1250" s="401" t="n">
        <v>181</v>
      </c>
      <c r="J1250" s="401" t="n">
        <v>157</v>
      </c>
      <c r="K1250" s="401" t="n">
        <v>223</v>
      </c>
      <c r="L1250" s="401" t="n">
        <v>144</v>
      </c>
      <c r="M1250" s="401" t="n">
        <v>180</v>
      </c>
      <c r="N1250" s="401" t="n">
        <v>87</v>
      </c>
      <c r="O1250" s="401" t="n">
        <v>218</v>
      </c>
      <c r="P1250" s="401" t="n">
        <v>120</v>
      </c>
      <c r="Q1250" s="401" t="n">
        <v>40</v>
      </c>
      <c r="R1250" s="401" t="n">
        <v>56</v>
      </c>
      <c r="S1250" s="401" t="n">
        <v>195</v>
      </c>
      <c r="T1250" s="401" t="n">
        <v>134</v>
      </c>
      <c r="U1250" s="401" t="n">
        <v>162</v>
      </c>
      <c r="V1250" s="401" t="n">
        <v>25</v>
      </c>
      <c r="W1250" s="401" t="n">
        <v>75</v>
      </c>
      <c r="X1250" s="401" t="n">
        <v>197</v>
      </c>
      <c r="Y1250" s="401" t="n">
        <v>91</v>
      </c>
      <c r="Z1250" s="401" t="n">
        <v>9</v>
      </c>
      <c r="AA1250" s="401" t="n">
        <v>234</v>
      </c>
      <c r="AB1250" s="401" t="n">
        <v>219</v>
      </c>
      <c r="AC1250" s="401" t="n">
        <v>230</v>
      </c>
      <c r="AD1250" s="401" t="n">
        <v>156</v>
      </c>
      <c r="AE1250" s="401" t="n">
        <v>235</v>
      </c>
      <c r="AF1250" s="401" t="n">
        <v>24</v>
      </c>
      <c r="AG1250" s="401" t="n">
        <v>71</v>
      </c>
      <c r="AH1250" s="401" t="n">
        <v>88</v>
      </c>
      <c r="AI1250" s="401" t="n">
        <v>83</v>
      </c>
      <c r="AJ1250" s="401" t="n">
        <v>159</v>
      </c>
      <c r="AK1250" s="401" t="n">
        <v>140</v>
      </c>
      <c r="AL1250" s="401" t="n">
        <v>167</v>
      </c>
      <c r="AM1250" s="401" t="n">
        <v>117</v>
      </c>
      <c r="AN1250" s="401" t="n">
        <v>244</v>
      </c>
      <c r="AO1250" s="401" t="n">
        <v>12</v>
      </c>
      <c r="AP1250" s="401" t="n">
        <v>199</v>
      </c>
      <c r="AQ1250" s="401" t="n">
        <v>151</v>
      </c>
      <c r="AR1250" s="401" t="n">
        <v>8</v>
      </c>
      <c r="AS1250" s="401" t="n">
        <v>237</v>
      </c>
      <c r="AT1250" s="401" t="n">
        <v>220</v>
      </c>
      <c r="AU1250" s="401" t="n">
        <v>113</v>
      </c>
      <c r="AV1250" s="401" t="n">
        <v>129</v>
      </c>
      <c r="AW1250" s="401" t="n">
        <v>76</v>
      </c>
      <c r="AX1250" s="401" t="n">
        <v>177</v>
      </c>
      <c r="AY1250" s="401" t="n">
        <v>170</v>
      </c>
      <c r="AZ1250" s="401" t="n">
        <v>31</v>
      </c>
      <c r="BA1250" s="401" t="n">
        <v>124</v>
      </c>
      <c r="BB1250" s="401" t="n">
        <v>46</v>
      </c>
      <c r="BC1250" s="401" t="n">
        <v>136</v>
      </c>
      <c r="BD1250" s="401" t="n">
        <v>185</v>
      </c>
      <c r="BE1250" s="401" t="n">
        <v>20</v>
      </c>
      <c r="BF1250" s="401" t="n">
        <v>221</v>
      </c>
      <c r="BG1250" s="401" t="n">
        <v>249</v>
      </c>
      <c r="BH1250" s="401" t="n">
        <v>106</v>
      </c>
      <c r="BI1250" s="401" t="n">
        <v>59</v>
      </c>
      <c r="BJ1250" s="401" t="n">
        <v>26</v>
      </c>
      <c r="BK1250" s="401" t="n">
        <v>192</v>
      </c>
      <c r="BL1250" s="401" t="n">
        <v>22</v>
      </c>
      <c r="BM1250" s="401" t="n">
        <v>212</v>
      </c>
      <c r="BN1250" s="401" t="n">
        <v>67</v>
      </c>
      <c r="BO1250" s="401" t="n">
        <v>128</v>
      </c>
      <c r="BP1250" s="401" t="n">
        <v>240</v>
      </c>
      <c r="BQ1250" s="401" t="n">
        <v>102</v>
      </c>
      <c r="BR1250" s="401" t="n">
        <v>114</v>
      </c>
      <c r="BS1250" s="401" t="n">
        <v>224</v>
      </c>
      <c r="BT1250" s="401" t="n">
        <v>118</v>
      </c>
      <c r="BU1250" s="401" t="n">
        <v>97</v>
      </c>
      <c r="BV1250" s="401" t="n">
        <v>171</v>
      </c>
      <c r="BW1250" s="401" t="n">
        <v>227</v>
      </c>
      <c r="BX1250" s="401" t="n">
        <v>72</v>
      </c>
      <c r="BY1250" s="401" t="n">
        <v>148</v>
      </c>
      <c r="BZ1250" s="401" t="n">
        <v>45</v>
      </c>
      <c r="CA1250" s="401" t="n">
        <v>92</v>
      </c>
      <c r="CB1250" s="401" t="n">
        <v>216</v>
      </c>
      <c r="CC1250" s="401" t="n">
        <v>104</v>
      </c>
      <c r="CD1250" s="401" t="n">
        <v>1</v>
      </c>
      <c r="CE1250" s="401" t="n">
        <v>194</v>
      </c>
      <c r="CF1250" s="401" t="n">
        <v>32</v>
      </c>
      <c r="CG1250" s="401" t="n">
        <v>189</v>
      </c>
      <c r="CH1250" s="401" t="n">
        <v>48</v>
      </c>
      <c r="CI1250" s="401" t="n">
        <v>160</v>
      </c>
      <c r="CJ1250" s="401" t="n">
        <v>119</v>
      </c>
      <c r="CK1250" s="401" t="n">
        <v>68</v>
      </c>
      <c r="CL1250" s="401" t="n">
        <v>78</v>
      </c>
      <c r="CM1250" s="401" t="n">
        <v>193</v>
      </c>
      <c r="CN1250" s="401" t="n">
        <v>49</v>
      </c>
      <c r="CO1250" s="401" t="n">
        <v>121</v>
      </c>
      <c r="CP1250" s="401" t="n">
        <v>35</v>
      </c>
      <c r="CQ1250" s="401" t="n">
        <v>161</v>
      </c>
      <c r="CR1250" s="401" t="n">
        <v>89</v>
      </c>
      <c r="CS1250" s="401" t="n">
        <v>243</v>
      </c>
      <c r="CT1250" s="401" t="n">
        <v>2</v>
      </c>
      <c r="CU1250" s="401" t="n">
        <v>183</v>
      </c>
      <c r="CV1250" s="401" t="n">
        <v>112</v>
      </c>
      <c r="CW1250" s="401" t="n">
        <v>248</v>
      </c>
      <c r="CX1250" s="401" t="n">
        <v>200</v>
      </c>
      <c r="CY1250" s="401" t="n">
        <v>6</v>
      </c>
      <c r="CZ1250" s="401" t="n">
        <v>251</v>
      </c>
      <c r="DA1250" s="401" t="n">
        <v>122</v>
      </c>
      <c r="DB1250" s="401" t="n">
        <v>100</v>
      </c>
      <c r="DC1250" s="401" t="n">
        <v>90</v>
      </c>
      <c r="DD1250" s="401" t="n">
        <v>229</v>
      </c>
      <c r="DE1250" s="401" t="n">
        <v>137</v>
      </c>
      <c r="DF1250" s="401" t="n">
        <v>201</v>
      </c>
      <c r="DG1250" s="401" t="n">
        <v>30</v>
      </c>
      <c r="DH1250" s="401" t="n">
        <v>18</v>
      </c>
      <c r="DI1250" s="401" t="n">
        <v>81</v>
      </c>
      <c r="DJ1250" s="401" t="n">
        <v>190</v>
      </c>
      <c r="DK1250" s="401" t="n">
        <v>142</v>
      </c>
      <c r="DL1250" s="401" t="n">
        <v>175</v>
      </c>
      <c r="DM1250" s="401" t="n">
        <v>131</v>
      </c>
      <c r="DN1250" s="401" t="n">
        <v>7</v>
      </c>
      <c r="DO1250" s="401" t="n">
        <v>210</v>
      </c>
      <c r="DP1250" s="401" t="n">
        <v>238</v>
      </c>
      <c r="DQ1250" s="401" t="n">
        <v>233</v>
      </c>
      <c r="DR1250" s="401" t="n">
        <v>208</v>
      </c>
      <c r="DS1250" s="401" t="n">
        <v>34</v>
      </c>
      <c r="DT1250" s="401" t="n">
        <v>37</v>
      </c>
      <c r="DU1250" s="401" t="n">
        <v>204</v>
      </c>
      <c r="DV1250" s="401" t="n">
        <v>74</v>
      </c>
      <c r="DW1250" s="401" t="n">
        <v>179</v>
      </c>
      <c r="DX1250" s="401" t="n">
        <v>42</v>
      </c>
      <c r="DY1250" s="401" t="n">
        <v>241</v>
      </c>
      <c r="DZ1250" s="401" t="n">
        <v>222</v>
      </c>
      <c r="EA1250" s="401" t="n">
        <v>103</v>
      </c>
      <c r="EB1250" s="401" t="n">
        <v>228</v>
      </c>
      <c r="EC1250" s="401" t="n">
        <v>239</v>
      </c>
      <c r="ED1250" s="401" t="n">
        <v>196</v>
      </c>
      <c r="EE1250" s="401" t="n">
        <v>231</v>
      </c>
      <c r="EF1250" s="401" t="n">
        <v>19</v>
      </c>
      <c r="EG1250" s="401" t="n">
        <v>21</v>
      </c>
      <c r="EH1250" s="401" t="n">
        <v>41</v>
      </c>
      <c r="EI1250" s="401" t="n">
        <v>95</v>
      </c>
      <c r="EJ1250" s="401" t="n">
        <v>163</v>
      </c>
      <c r="EK1250" s="401" t="n">
        <v>250</v>
      </c>
      <c r="EL1250" s="401" t="n">
        <v>38</v>
      </c>
      <c r="EM1250" s="401" t="n">
        <v>27</v>
      </c>
      <c r="EN1250" s="401" t="n">
        <v>178</v>
      </c>
      <c r="EO1250" s="401" t="n">
        <v>186</v>
      </c>
      <c r="EP1250" s="401" t="n">
        <v>80</v>
      </c>
      <c r="EQ1250" s="401" t="n">
        <v>108</v>
      </c>
      <c r="ER1250" s="401" t="n">
        <v>39</v>
      </c>
      <c r="ES1250" s="401" t="n">
        <v>246</v>
      </c>
      <c r="ET1250" s="401" t="n">
        <v>11</v>
      </c>
      <c r="EU1250" s="401" t="n">
        <v>135</v>
      </c>
      <c r="EV1250" s="401" t="n">
        <v>145</v>
      </c>
      <c r="EW1250" s="401" t="n">
        <v>105</v>
      </c>
      <c r="EX1250" s="401" t="n">
        <v>206</v>
      </c>
      <c r="EY1250" s="401" t="n">
        <v>63</v>
      </c>
      <c r="EZ1250" s="401" t="n">
        <v>164</v>
      </c>
      <c r="FA1250" s="401" t="n">
        <v>70</v>
      </c>
      <c r="FB1250" s="401" t="n">
        <v>155</v>
      </c>
      <c r="FC1250" s="401" t="n">
        <v>50</v>
      </c>
      <c r="FD1250" s="401" t="n">
        <v>44</v>
      </c>
      <c r="FE1250" s="401" t="n">
        <v>232</v>
      </c>
      <c r="FF1250" s="401" t="n">
        <v>51</v>
      </c>
      <c r="FG1250" s="401" t="n">
        <v>84</v>
      </c>
      <c r="FH1250" s="401" t="n">
        <v>143</v>
      </c>
      <c r="FI1250" s="401" t="n">
        <v>123</v>
      </c>
      <c r="FJ1250" s="401" t="n">
        <v>147</v>
      </c>
      <c r="FK1250" s="401" t="n">
        <v>110</v>
      </c>
      <c r="FL1250" s="401" t="n">
        <v>17</v>
      </c>
      <c r="FM1250" s="401" t="n">
        <v>245</v>
      </c>
      <c r="FN1250" s="401" t="n">
        <v>33</v>
      </c>
      <c r="FO1250" s="401" t="n">
        <v>158</v>
      </c>
      <c r="FP1250" s="401" t="n">
        <v>213</v>
      </c>
      <c r="FQ1250" s="401" t="n">
        <v>96</v>
      </c>
      <c r="FR1250" s="401" t="n">
        <v>176</v>
      </c>
      <c r="FS1250" s="401" t="n">
        <v>207</v>
      </c>
      <c r="FT1250" s="401" t="n">
        <v>169</v>
      </c>
      <c r="FU1250" s="401" t="n">
        <v>146</v>
      </c>
      <c r="FV1250" s="401" t="n">
        <v>4</v>
      </c>
      <c r="FW1250" s="401" t="n">
        <v>127</v>
      </c>
      <c r="FX1250" s="401" t="n">
        <v>116</v>
      </c>
      <c r="FY1250" s="401" t="n">
        <v>125</v>
      </c>
      <c r="FZ1250" s="401" t="n">
        <v>28</v>
      </c>
      <c r="GA1250" s="401" t="n">
        <v>150</v>
      </c>
      <c r="GB1250" s="401" t="n">
        <v>182</v>
      </c>
      <c r="GC1250" s="401" t="n">
        <v>53</v>
      </c>
      <c r="GD1250" s="401" t="n">
        <v>209</v>
      </c>
      <c r="GE1250" s="401" t="n">
        <v>166</v>
      </c>
      <c r="GF1250" s="401" t="n">
        <v>252</v>
      </c>
      <c r="GG1250" s="401" t="n">
        <v>191</v>
      </c>
      <c r="GH1250" s="401" t="n">
        <v>111</v>
      </c>
      <c r="GI1250" s="401" t="n">
        <v>172</v>
      </c>
      <c r="GJ1250" s="401" t="n">
        <v>15</v>
      </c>
      <c r="GK1250" s="401" t="n">
        <v>141</v>
      </c>
      <c r="GL1250" s="401" t="n">
        <v>36</v>
      </c>
      <c r="GM1250" s="401" t="n">
        <v>202</v>
      </c>
      <c r="GN1250" s="401" t="n">
        <v>149</v>
      </c>
      <c r="GO1250" s="401" t="n">
        <v>79</v>
      </c>
      <c r="GP1250" s="401" t="n">
        <v>139</v>
      </c>
      <c r="GQ1250" s="401" t="n">
        <v>165</v>
      </c>
      <c r="GR1250" s="401" t="n">
        <v>99</v>
      </c>
      <c r="GS1250" s="401" t="n">
        <v>54</v>
      </c>
      <c r="GT1250" s="401" t="n">
        <v>69</v>
      </c>
      <c r="GU1250" s="401" t="n">
        <v>115</v>
      </c>
      <c r="GV1250" s="401" t="n">
        <v>13</v>
      </c>
      <c r="GW1250" s="401" t="n">
        <v>43</v>
      </c>
      <c r="GX1250" s="401" t="n">
        <v>93</v>
      </c>
      <c r="GY1250" s="401" t="n">
        <v>3</v>
      </c>
      <c r="GZ1250" s="401" t="n">
        <v>225</v>
      </c>
      <c r="HA1250" s="401" t="n">
        <v>152</v>
      </c>
      <c r="HB1250" s="401" t="n">
        <v>23</v>
      </c>
      <c r="HC1250" s="401" t="n">
        <v>184</v>
      </c>
      <c r="HD1250" s="401" t="n">
        <v>214</v>
      </c>
      <c r="HE1250" s="401" t="n">
        <v>107</v>
      </c>
      <c r="HF1250" s="401" t="n">
        <v>55</v>
      </c>
      <c r="HG1250" s="401" t="n">
        <v>64</v>
      </c>
      <c r="HH1250" s="401" t="n">
        <v>10</v>
      </c>
      <c r="HI1250" s="401" t="n">
        <v>94</v>
      </c>
      <c r="HJ1250" s="401" t="n">
        <v>215</v>
      </c>
      <c r="HK1250" s="401" t="n">
        <v>173</v>
      </c>
      <c r="HL1250" s="401" t="n">
        <v>57</v>
      </c>
      <c r="HM1250" s="401" t="n">
        <v>217</v>
      </c>
      <c r="HN1250" s="401" t="n">
        <v>65</v>
      </c>
      <c r="HO1250" s="401" t="n">
        <v>47</v>
      </c>
      <c r="HP1250" s="401" t="n">
        <v>187</v>
      </c>
      <c r="HQ1250" s="401" t="n">
        <v>242</v>
      </c>
      <c r="HR1250" s="401" t="n">
        <v>58</v>
      </c>
      <c r="HS1250" s="401" t="n">
        <v>211</v>
      </c>
      <c r="HT1250" s="401" t="n">
        <v>154</v>
      </c>
      <c r="HU1250" s="401" t="n">
        <v>98</v>
      </c>
      <c r="HV1250" s="401" t="n">
        <v>133</v>
      </c>
      <c r="HW1250" s="401" t="n">
        <v>153</v>
      </c>
      <c r="HX1250" s="401" t="n">
        <v>168</v>
      </c>
      <c r="HY1250" s="401" t="n">
        <v>62</v>
      </c>
      <c r="HZ1250" s="401" t="n">
        <v>247</v>
      </c>
      <c r="IA1250" s="401" t="n">
        <v>14</v>
      </c>
      <c r="IB1250" s="401" t="n">
        <v>73</v>
      </c>
      <c r="IC1250" s="401" t="n">
        <v>60</v>
      </c>
      <c r="ID1250" s="401" t="n">
        <v>109</v>
      </c>
      <c r="IE1250" s="401" t="n">
        <v>82</v>
      </c>
      <c r="IF1250" s="401" t="n">
        <v>126</v>
      </c>
      <c r="IG1250" s="401" t="n">
        <v>132</v>
      </c>
      <c r="IH1250" s="401" t="n">
        <v>66</v>
      </c>
      <c r="II1250" s="401" t="n">
        <v>77</v>
      </c>
      <c r="IJ1250" s="401" t="n">
        <v>86</v>
      </c>
      <c r="IK1250" s="401" t="n">
        <v>138</v>
      </c>
      <c r="IL1250" s="401" t="n">
        <v>52</v>
      </c>
      <c r="IM1250" s="401" t="n">
        <v>205</v>
      </c>
      <c r="IN1250" s="401" t="n">
        <v>85</v>
      </c>
      <c r="IO1250" s="401" t="n">
        <v>101</v>
      </c>
      <c r="IQ1250" s="401" t="n">
        <v>203</v>
      </c>
      <c r="IR1250" s="401" t="n">
        <v>236</v>
      </c>
      <c r="IS1250" s="401" t="n">
        <v>61</v>
      </c>
      <c r="IT1250" s="401" t="n">
        <v>226</v>
      </c>
      <c r="IV1250" s="401" t="n">
        <v>5</v>
      </c>
      <c r="IW1250" s="401" t="n">
        <v>188</v>
      </c>
      <c r="IX1250" s="401" t="n">
        <v>16</v>
      </c>
      <c r="IY1250" s="401" t="n">
        <v>198</v>
      </c>
    </row>
    <row r="1252" customFormat="false" ht="12.75" hidden="false" customHeight="false" outlineLevel="0" collapsed="false">
      <c r="D1252" s="204" t="n">
        <v>253</v>
      </c>
      <c r="E1252" s="204" t="s">
        <v>250</v>
      </c>
    </row>
    <row r="1253" customFormat="false" ht="12.75" hidden="false" customHeight="false" outlineLevel="0" collapsed="false">
      <c r="E1253" s="444" t="s">
        <v>198</v>
      </c>
      <c r="F1253" s="401" t="n">
        <v>1</v>
      </c>
      <c r="G1253" s="401" t="n">
        <v>2</v>
      </c>
      <c r="H1253" s="401" t="n">
        <v>3</v>
      </c>
      <c r="I1253" s="401" t="n">
        <v>4</v>
      </c>
      <c r="J1253" s="401" t="n">
        <v>5</v>
      </c>
      <c r="K1253" s="401" t="n">
        <v>6</v>
      </c>
      <c r="L1253" s="401" t="n">
        <v>7</v>
      </c>
      <c r="M1253" s="401" t="n">
        <v>8</v>
      </c>
      <c r="N1253" s="401" t="n">
        <v>9</v>
      </c>
      <c r="O1253" s="401" t="n">
        <v>10</v>
      </c>
      <c r="P1253" s="401" t="n">
        <v>11</v>
      </c>
      <c r="Q1253" s="401" t="n">
        <v>12</v>
      </c>
      <c r="R1253" s="401" t="n">
        <v>13</v>
      </c>
      <c r="S1253" s="401" t="n">
        <v>14</v>
      </c>
      <c r="T1253" s="401" t="n">
        <v>15</v>
      </c>
      <c r="U1253" s="401" t="n">
        <v>16</v>
      </c>
      <c r="V1253" s="401" t="n">
        <v>17</v>
      </c>
      <c r="W1253" s="401" t="n">
        <v>18</v>
      </c>
      <c r="X1253" s="401" t="n">
        <v>19</v>
      </c>
      <c r="Y1253" s="401" t="n">
        <v>20</v>
      </c>
      <c r="Z1253" s="401" t="n">
        <v>21</v>
      </c>
      <c r="AA1253" s="401" t="n">
        <v>22</v>
      </c>
      <c r="AB1253" s="401" t="n">
        <v>23</v>
      </c>
      <c r="AC1253" s="401" t="n">
        <v>24</v>
      </c>
      <c r="AD1253" s="401" t="n">
        <v>25</v>
      </c>
      <c r="AE1253" s="401" t="n">
        <v>26</v>
      </c>
      <c r="AF1253" s="401" t="n">
        <v>27</v>
      </c>
      <c r="AG1253" s="401" t="n">
        <v>28</v>
      </c>
      <c r="AH1253" s="401" t="n">
        <v>29</v>
      </c>
      <c r="AI1253" s="401" t="n">
        <v>30</v>
      </c>
      <c r="AJ1253" s="401" t="n">
        <v>31</v>
      </c>
      <c r="AK1253" s="401" t="n">
        <v>32</v>
      </c>
      <c r="AL1253" s="401" t="n">
        <v>33</v>
      </c>
      <c r="AM1253" s="401" t="n">
        <v>34</v>
      </c>
      <c r="AN1253" s="401" t="n">
        <v>35</v>
      </c>
      <c r="AO1253" s="401" t="n">
        <v>36</v>
      </c>
      <c r="AP1253" s="401" t="n">
        <v>37</v>
      </c>
      <c r="AQ1253" s="401" t="n">
        <v>38</v>
      </c>
      <c r="AR1253" s="401" t="n">
        <v>39</v>
      </c>
      <c r="AS1253" s="401" t="n">
        <v>40</v>
      </c>
      <c r="AT1253" s="401" t="n">
        <v>41</v>
      </c>
      <c r="AU1253" s="401" t="n">
        <v>42</v>
      </c>
      <c r="AV1253" s="401" t="n">
        <v>43</v>
      </c>
      <c r="AW1253" s="401" t="n">
        <v>44</v>
      </c>
      <c r="AX1253" s="401" t="n">
        <v>45</v>
      </c>
      <c r="AY1253" s="401" t="n">
        <v>46</v>
      </c>
      <c r="AZ1253" s="401" t="n">
        <v>47</v>
      </c>
      <c r="BA1253" s="401" t="n">
        <v>48</v>
      </c>
      <c r="BB1253" s="401" t="n">
        <v>49</v>
      </c>
      <c r="BC1253" s="401" t="n">
        <v>50</v>
      </c>
      <c r="BD1253" s="401" t="n">
        <v>51</v>
      </c>
      <c r="BE1253" s="401" t="n">
        <v>52</v>
      </c>
      <c r="BF1253" s="401" t="n">
        <v>53</v>
      </c>
      <c r="BG1253" s="401" t="n">
        <v>54</v>
      </c>
      <c r="BH1253" s="401" t="n">
        <v>55</v>
      </c>
      <c r="BI1253" s="401" t="n">
        <v>56</v>
      </c>
      <c r="BJ1253" s="401" t="n">
        <v>57</v>
      </c>
      <c r="BK1253" s="401" t="n">
        <v>58</v>
      </c>
      <c r="BL1253" s="401" t="n">
        <v>59</v>
      </c>
      <c r="BM1253" s="401" t="n">
        <v>60</v>
      </c>
      <c r="BN1253" s="401" t="n">
        <v>61</v>
      </c>
      <c r="BO1253" s="401" t="n">
        <v>62</v>
      </c>
      <c r="BP1253" s="401" t="n">
        <v>63</v>
      </c>
      <c r="BQ1253" s="401" t="n">
        <v>64</v>
      </c>
      <c r="BR1253" s="401" t="n">
        <v>65</v>
      </c>
      <c r="BS1253" s="401" t="n">
        <v>66</v>
      </c>
      <c r="BT1253" s="401" t="n">
        <v>67</v>
      </c>
      <c r="BU1253" s="401" t="n">
        <v>68</v>
      </c>
      <c r="BV1253" s="401" t="n">
        <v>69</v>
      </c>
      <c r="BW1253" s="401" t="n">
        <v>70</v>
      </c>
      <c r="BX1253" s="401" t="n">
        <v>71</v>
      </c>
      <c r="BY1253" s="401" t="n">
        <v>72</v>
      </c>
      <c r="BZ1253" s="401" t="n">
        <v>73</v>
      </c>
      <c r="CA1253" s="401" t="n">
        <v>74</v>
      </c>
      <c r="CB1253" s="401" t="n">
        <v>75</v>
      </c>
      <c r="CC1253" s="401" t="n">
        <v>76</v>
      </c>
      <c r="CD1253" s="401" t="n">
        <v>77</v>
      </c>
      <c r="CE1253" s="401" t="n">
        <v>78</v>
      </c>
      <c r="CF1253" s="401" t="n">
        <v>79</v>
      </c>
      <c r="CG1253" s="401" t="n">
        <v>80</v>
      </c>
      <c r="CH1253" s="401" t="n">
        <v>81</v>
      </c>
      <c r="CI1253" s="401" t="n">
        <v>82</v>
      </c>
      <c r="CJ1253" s="401" t="n">
        <v>83</v>
      </c>
      <c r="CK1253" s="401" t="n">
        <v>84</v>
      </c>
      <c r="CL1253" s="401" t="n">
        <v>85</v>
      </c>
      <c r="CM1253" s="401" t="n">
        <v>86</v>
      </c>
      <c r="CN1253" s="401" t="n">
        <v>87</v>
      </c>
      <c r="CO1253" s="401" t="n">
        <v>88</v>
      </c>
      <c r="CP1253" s="401" t="n">
        <v>89</v>
      </c>
      <c r="CQ1253" s="401" t="n">
        <v>90</v>
      </c>
      <c r="CR1253" s="401" t="n">
        <v>91</v>
      </c>
      <c r="CS1253" s="401" t="n">
        <v>92</v>
      </c>
      <c r="CT1253" s="401" t="n">
        <v>93</v>
      </c>
      <c r="CU1253" s="401" t="n">
        <v>94</v>
      </c>
      <c r="CV1253" s="401" t="n">
        <v>95</v>
      </c>
      <c r="CW1253" s="401" t="n">
        <v>96</v>
      </c>
      <c r="CX1253" s="401" t="n">
        <v>97</v>
      </c>
      <c r="CY1253" s="401" t="n">
        <v>98</v>
      </c>
      <c r="CZ1253" s="401" t="n">
        <v>99</v>
      </c>
      <c r="DA1253" s="401" t="n">
        <v>100</v>
      </c>
      <c r="DB1253" s="401" t="n">
        <v>101</v>
      </c>
      <c r="DC1253" s="401" t="n">
        <v>102</v>
      </c>
      <c r="DD1253" s="401" t="n">
        <v>103</v>
      </c>
      <c r="DE1253" s="401" t="n">
        <v>104</v>
      </c>
      <c r="DF1253" s="401" t="n">
        <v>105</v>
      </c>
      <c r="DG1253" s="401" t="n">
        <v>106</v>
      </c>
      <c r="DH1253" s="401" t="n">
        <v>107</v>
      </c>
      <c r="DI1253" s="401" t="n">
        <v>108</v>
      </c>
      <c r="DJ1253" s="401" t="n">
        <v>109</v>
      </c>
      <c r="DK1253" s="401" t="n">
        <v>110</v>
      </c>
      <c r="DL1253" s="401" t="n">
        <v>111</v>
      </c>
      <c r="DM1253" s="401" t="n">
        <v>112</v>
      </c>
      <c r="DN1253" s="401" t="n">
        <v>113</v>
      </c>
      <c r="DO1253" s="401" t="n">
        <v>114</v>
      </c>
      <c r="DP1253" s="401" t="n">
        <v>115</v>
      </c>
      <c r="DQ1253" s="401" t="n">
        <v>116</v>
      </c>
      <c r="DR1253" s="401" t="n">
        <v>117</v>
      </c>
      <c r="DS1253" s="401" t="n">
        <v>118</v>
      </c>
      <c r="DT1253" s="401" t="n">
        <v>119</v>
      </c>
      <c r="DU1253" s="401" t="n">
        <v>120</v>
      </c>
      <c r="DV1253" s="401" t="n">
        <v>121</v>
      </c>
      <c r="DW1253" s="401" t="n">
        <v>122</v>
      </c>
      <c r="DX1253" s="401" t="n">
        <v>123</v>
      </c>
      <c r="DY1253" s="401" t="n">
        <v>124</v>
      </c>
      <c r="DZ1253" s="401" t="n">
        <v>125</v>
      </c>
      <c r="EA1253" s="401" t="n">
        <v>126</v>
      </c>
      <c r="EB1253" s="401" t="n">
        <v>127</v>
      </c>
      <c r="EC1253" s="401" t="n">
        <v>128</v>
      </c>
      <c r="ED1253" s="401" t="n">
        <v>129</v>
      </c>
      <c r="EE1253" s="401" t="n">
        <v>130</v>
      </c>
      <c r="EF1253" s="401" t="n">
        <v>131</v>
      </c>
      <c r="EG1253" s="401" t="n">
        <v>132</v>
      </c>
      <c r="EH1253" s="401" t="n">
        <v>133</v>
      </c>
      <c r="EI1253" s="401" t="n">
        <v>134</v>
      </c>
      <c r="EJ1253" s="401" t="n">
        <v>135</v>
      </c>
      <c r="EK1253" s="401" t="n">
        <v>136</v>
      </c>
      <c r="EL1253" s="401" t="n">
        <v>137</v>
      </c>
      <c r="EM1253" s="401" t="n">
        <v>138</v>
      </c>
      <c r="EN1253" s="401" t="n">
        <v>139</v>
      </c>
      <c r="EO1253" s="401" t="n">
        <v>140</v>
      </c>
      <c r="EP1253" s="401" t="n">
        <v>141</v>
      </c>
      <c r="EQ1253" s="401" t="n">
        <v>142</v>
      </c>
      <c r="ER1253" s="401" t="n">
        <v>143</v>
      </c>
      <c r="ES1253" s="401" t="n">
        <v>144</v>
      </c>
      <c r="ET1253" s="401" t="n">
        <v>145</v>
      </c>
      <c r="EU1253" s="401" t="n">
        <v>146</v>
      </c>
      <c r="EV1253" s="401" t="n">
        <v>147</v>
      </c>
      <c r="EW1253" s="401" t="n">
        <v>148</v>
      </c>
      <c r="EX1253" s="401" t="n">
        <v>149</v>
      </c>
      <c r="EY1253" s="401" t="n">
        <v>150</v>
      </c>
      <c r="EZ1253" s="401" t="n">
        <v>151</v>
      </c>
      <c r="FA1253" s="401" t="n">
        <v>152</v>
      </c>
      <c r="FB1253" s="401" t="n">
        <v>153</v>
      </c>
      <c r="FC1253" s="401" t="n">
        <v>154</v>
      </c>
      <c r="FD1253" s="401" t="n">
        <v>155</v>
      </c>
      <c r="FE1253" s="401" t="n">
        <v>156</v>
      </c>
      <c r="FF1253" s="401" t="n">
        <v>157</v>
      </c>
      <c r="FG1253" s="401" t="n">
        <v>158</v>
      </c>
      <c r="FH1253" s="401" t="n">
        <v>159</v>
      </c>
      <c r="FI1253" s="401" t="n">
        <v>160</v>
      </c>
      <c r="FJ1253" s="401" t="n">
        <v>161</v>
      </c>
      <c r="FK1253" s="401" t="n">
        <v>162</v>
      </c>
      <c r="FL1253" s="401" t="n">
        <v>163</v>
      </c>
      <c r="FM1253" s="401" t="n">
        <v>164</v>
      </c>
      <c r="FN1253" s="401" t="n">
        <v>165</v>
      </c>
      <c r="FO1253" s="401" t="n">
        <v>166</v>
      </c>
      <c r="FP1253" s="401" t="n">
        <v>167</v>
      </c>
      <c r="FQ1253" s="401" t="n">
        <v>168</v>
      </c>
      <c r="FR1253" s="401" t="n">
        <v>169</v>
      </c>
      <c r="FS1253" s="401" t="n">
        <v>170</v>
      </c>
      <c r="FT1253" s="401" t="n">
        <v>171</v>
      </c>
      <c r="FU1253" s="401" t="n">
        <v>172</v>
      </c>
      <c r="FV1253" s="401" t="n">
        <v>173</v>
      </c>
      <c r="FW1253" s="401" t="n">
        <v>174</v>
      </c>
      <c r="FX1253" s="401" t="n">
        <v>175</v>
      </c>
      <c r="FY1253" s="401" t="n">
        <v>176</v>
      </c>
      <c r="FZ1253" s="401" t="n">
        <v>177</v>
      </c>
      <c r="GA1253" s="401" t="n">
        <v>178</v>
      </c>
      <c r="GB1253" s="401" t="n">
        <v>179</v>
      </c>
      <c r="GC1253" s="401" t="n">
        <v>180</v>
      </c>
      <c r="GD1253" s="401" t="n">
        <v>181</v>
      </c>
      <c r="GE1253" s="401" t="n">
        <v>182</v>
      </c>
      <c r="GF1253" s="401" t="n">
        <v>183</v>
      </c>
      <c r="GG1253" s="401" t="n">
        <v>184</v>
      </c>
      <c r="GH1253" s="401" t="n">
        <v>185</v>
      </c>
      <c r="GI1253" s="401" t="n">
        <v>186</v>
      </c>
      <c r="GJ1253" s="401" t="n">
        <v>187</v>
      </c>
      <c r="GK1253" s="401" t="n">
        <v>188</v>
      </c>
      <c r="GL1253" s="401" t="n">
        <v>189</v>
      </c>
      <c r="GM1253" s="401" t="n">
        <v>190</v>
      </c>
      <c r="GN1253" s="401" t="n">
        <v>191</v>
      </c>
      <c r="GO1253" s="401" t="n">
        <v>192</v>
      </c>
      <c r="GP1253" s="401" t="n">
        <v>193</v>
      </c>
      <c r="GQ1253" s="401" t="n">
        <v>194</v>
      </c>
      <c r="GR1253" s="401" t="n">
        <v>195</v>
      </c>
      <c r="GS1253" s="401" t="n">
        <v>196</v>
      </c>
      <c r="GT1253" s="401" t="n">
        <v>197</v>
      </c>
      <c r="GU1253" s="401" t="n">
        <v>198</v>
      </c>
      <c r="GV1253" s="401" t="n">
        <v>199</v>
      </c>
      <c r="GW1253" s="401" t="n">
        <v>200</v>
      </c>
      <c r="GX1253" s="401" t="n">
        <v>201</v>
      </c>
      <c r="GY1253" s="401" t="n">
        <v>202</v>
      </c>
      <c r="GZ1253" s="401" t="n">
        <v>203</v>
      </c>
      <c r="HA1253" s="401" t="n">
        <v>204</v>
      </c>
      <c r="HB1253" s="401" t="n">
        <v>205</v>
      </c>
      <c r="HC1253" s="401" t="n">
        <v>206</v>
      </c>
      <c r="HD1253" s="401" t="n">
        <v>207</v>
      </c>
      <c r="HE1253" s="401" t="n">
        <v>208</v>
      </c>
      <c r="HF1253" s="401" t="n">
        <v>209</v>
      </c>
      <c r="HG1253" s="401" t="n">
        <v>210</v>
      </c>
      <c r="HH1253" s="401" t="n">
        <v>211</v>
      </c>
      <c r="HI1253" s="401" t="n">
        <v>212</v>
      </c>
      <c r="HJ1253" s="401" t="n">
        <v>213</v>
      </c>
      <c r="HK1253" s="401" t="n">
        <v>214</v>
      </c>
      <c r="HL1253" s="401" t="n">
        <v>215</v>
      </c>
      <c r="HM1253" s="401" t="n">
        <v>216</v>
      </c>
      <c r="HN1253" s="401" t="n">
        <v>217</v>
      </c>
      <c r="HO1253" s="401" t="n">
        <v>218</v>
      </c>
      <c r="HP1253" s="401" t="n">
        <v>219</v>
      </c>
      <c r="HQ1253" s="401" t="n">
        <v>220</v>
      </c>
      <c r="HR1253" s="401" t="n">
        <v>221</v>
      </c>
      <c r="HS1253" s="401" t="n">
        <v>222</v>
      </c>
      <c r="HT1253" s="401" t="n">
        <v>223</v>
      </c>
      <c r="HU1253" s="401" t="n">
        <v>224</v>
      </c>
      <c r="HV1253" s="401" t="n">
        <v>225</v>
      </c>
      <c r="HW1253" s="401" t="n">
        <v>226</v>
      </c>
      <c r="HX1253" s="401" t="n">
        <v>227</v>
      </c>
      <c r="HY1253" s="401" t="n">
        <v>228</v>
      </c>
      <c r="HZ1253" s="401" t="n">
        <v>229</v>
      </c>
      <c r="IA1253" s="401" t="n">
        <v>230</v>
      </c>
      <c r="IB1253" s="401" t="n">
        <v>231</v>
      </c>
      <c r="IC1253" s="401" t="n">
        <v>232</v>
      </c>
      <c r="ID1253" s="401" t="n">
        <v>233</v>
      </c>
      <c r="IE1253" s="401" t="n">
        <v>234</v>
      </c>
      <c r="IF1253" s="401" t="n">
        <v>235</v>
      </c>
      <c r="IG1253" s="401" t="n">
        <v>236</v>
      </c>
      <c r="IH1253" s="401" t="n">
        <v>237</v>
      </c>
      <c r="II1253" s="401" t="n">
        <v>238</v>
      </c>
      <c r="IJ1253" s="401" t="n">
        <v>239</v>
      </c>
      <c r="IK1253" s="401" t="n">
        <v>240</v>
      </c>
      <c r="IL1253" s="401" t="n">
        <v>241</v>
      </c>
      <c r="IM1253" s="401" t="n">
        <v>242</v>
      </c>
      <c r="IN1253" s="401" t="n">
        <v>243</v>
      </c>
      <c r="IO1253" s="401" t="n">
        <v>244</v>
      </c>
      <c r="IP1253" s="401" t="n">
        <v>245</v>
      </c>
      <c r="IQ1253" s="401" t="n">
        <v>246</v>
      </c>
      <c r="IR1253" s="401" t="n">
        <v>247</v>
      </c>
      <c r="IS1253" s="401" t="n">
        <v>248</v>
      </c>
      <c r="IT1253" s="401" t="n">
        <v>249</v>
      </c>
      <c r="IV1253" s="401" t="n">
        <v>250</v>
      </c>
      <c r="IW1253" s="401" t="n">
        <v>251</v>
      </c>
      <c r="IX1253" s="401" t="n">
        <v>252</v>
      </c>
      <c r="IY1253" s="401" t="n">
        <v>253</v>
      </c>
    </row>
    <row r="1254" customFormat="false" ht="12.75" hidden="false" customHeight="false" outlineLevel="0" collapsed="false">
      <c r="E1254" s="444" t="s">
        <v>225</v>
      </c>
      <c r="F1254" s="401" t="n">
        <v>84</v>
      </c>
      <c r="G1254" s="401" t="n">
        <v>186</v>
      </c>
      <c r="H1254" s="401" t="n">
        <v>120</v>
      </c>
      <c r="I1254" s="401" t="n">
        <v>8</v>
      </c>
      <c r="J1254" s="401" t="n">
        <v>142</v>
      </c>
      <c r="K1254" s="401" t="n">
        <v>45</v>
      </c>
      <c r="L1254" s="401" t="n">
        <v>183</v>
      </c>
      <c r="M1254" s="401" t="n">
        <v>60</v>
      </c>
      <c r="N1254" s="401" t="n">
        <v>113</v>
      </c>
      <c r="O1254" s="401" t="n">
        <v>156</v>
      </c>
      <c r="P1254" s="401" t="n">
        <v>99</v>
      </c>
      <c r="Q1254" s="401" t="n">
        <v>53</v>
      </c>
      <c r="R1254" s="401" t="n">
        <v>195</v>
      </c>
      <c r="S1254" s="401" t="n">
        <v>62</v>
      </c>
      <c r="T1254" s="401" t="n">
        <v>223</v>
      </c>
      <c r="U1254" s="401" t="n">
        <v>202</v>
      </c>
      <c r="V1254" s="401" t="n">
        <v>13</v>
      </c>
      <c r="W1254" s="401" t="n">
        <v>175</v>
      </c>
      <c r="X1254" s="401" t="n">
        <v>212</v>
      </c>
      <c r="Y1254" s="401" t="n">
        <v>117</v>
      </c>
      <c r="Z1254" s="401" t="n">
        <v>204</v>
      </c>
      <c r="AA1254" s="401" t="n">
        <v>239</v>
      </c>
      <c r="AB1254" s="401" t="n">
        <v>75</v>
      </c>
      <c r="AC1254" s="401" t="n">
        <v>227</v>
      </c>
      <c r="AD1254" s="401" t="n">
        <v>79</v>
      </c>
      <c r="AE1254" s="401" t="n">
        <v>194</v>
      </c>
      <c r="AF1254" s="401" t="n">
        <v>118</v>
      </c>
      <c r="AG1254" s="401" t="n">
        <v>230</v>
      </c>
      <c r="AH1254" s="401" t="n">
        <v>221</v>
      </c>
      <c r="AI1254" s="401" t="n">
        <v>211</v>
      </c>
      <c r="AJ1254" s="401" t="n">
        <v>108</v>
      </c>
      <c r="AK1254" s="401" t="n">
        <v>73</v>
      </c>
      <c r="AL1254" s="401" t="n">
        <v>95</v>
      </c>
      <c r="AM1254" s="401" t="n">
        <v>196</v>
      </c>
      <c r="AN1254" s="401" t="n">
        <v>63</v>
      </c>
      <c r="AO1254" s="401" t="n">
        <v>148</v>
      </c>
      <c r="AP1254" s="401" t="n">
        <v>110</v>
      </c>
      <c r="AQ1254" s="401" t="n">
        <v>31</v>
      </c>
      <c r="AR1254" s="401" t="n">
        <v>217</v>
      </c>
      <c r="AS1254" s="401" t="n">
        <v>248</v>
      </c>
      <c r="AT1254" s="401" t="n">
        <v>40</v>
      </c>
      <c r="AU1254" s="401" t="n">
        <v>166</v>
      </c>
      <c r="AV1254" s="401" t="n">
        <v>29</v>
      </c>
      <c r="AW1254" s="401" t="n">
        <v>133</v>
      </c>
      <c r="AX1254" s="401" t="n">
        <v>47</v>
      </c>
      <c r="AY1254" s="401" t="n">
        <v>57</v>
      </c>
      <c r="AZ1254" s="401" t="n">
        <v>236</v>
      </c>
      <c r="BA1254" s="401" t="n">
        <v>37</v>
      </c>
      <c r="BB1254" s="401" t="n">
        <v>246</v>
      </c>
      <c r="BC1254" s="401" t="n">
        <v>88</v>
      </c>
      <c r="BD1254" s="401" t="n">
        <v>245</v>
      </c>
      <c r="BE1254" s="401" t="n">
        <v>173</v>
      </c>
      <c r="BF1254" s="401" t="n">
        <v>154</v>
      </c>
      <c r="BG1254" s="401" t="n">
        <v>210</v>
      </c>
      <c r="BH1254" s="401" t="n">
        <v>128</v>
      </c>
      <c r="BI1254" s="401" t="n">
        <v>160</v>
      </c>
      <c r="BJ1254" s="401" t="n">
        <v>14</v>
      </c>
      <c r="BK1254" s="401" t="n">
        <v>96</v>
      </c>
      <c r="BL1254" s="401" t="n">
        <v>78</v>
      </c>
      <c r="BM1254" s="401" t="n">
        <v>203</v>
      </c>
      <c r="BN1254" s="401" t="n">
        <v>64</v>
      </c>
      <c r="BO1254" s="401" t="n">
        <v>125</v>
      </c>
      <c r="BP1254" s="401" t="n">
        <v>147</v>
      </c>
      <c r="BQ1254" s="401" t="n">
        <v>71</v>
      </c>
      <c r="BR1254" s="401" t="n">
        <v>46</v>
      </c>
      <c r="BS1254" s="401" t="n">
        <v>143</v>
      </c>
      <c r="BT1254" s="401" t="n">
        <v>56</v>
      </c>
      <c r="BU1254" s="401" t="n">
        <v>94</v>
      </c>
      <c r="BV1254" s="401" t="n">
        <v>158</v>
      </c>
      <c r="BW1254" s="401" t="n">
        <v>214</v>
      </c>
      <c r="BX1254" s="401" t="n">
        <v>163</v>
      </c>
      <c r="BY1254" s="401" t="n">
        <v>238</v>
      </c>
      <c r="BZ1254" s="401" t="n">
        <v>216</v>
      </c>
      <c r="CA1254" s="401" t="n">
        <v>97</v>
      </c>
      <c r="CB1254" s="401" t="n">
        <v>149</v>
      </c>
      <c r="CC1254" s="401" t="n">
        <v>15</v>
      </c>
      <c r="CD1254" s="401" t="n">
        <v>30</v>
      </c>
      <c r="CE1254" s="401" t="n">
        <v>199</v>
      </c>
      <c r="CF1254" s="401" t="n">
        <v>153</v>
      </c>
      <c r="CG1254" s="401" t="n">
        <v>192</v>
      </c>
      <c r="CH1254" s="401" t="n">
        <v>224</v>
      </c>
      <c r="CI1254" s="401" t="n">
        <v>58</v>
      </c>
      <c r="CJ1254" s="401" t="n">
        <v>237</v>
      </c>
      <c r="CK1254" s="401" t="n">
        <v>111</v>
      </c>
      <c r="CL1254" s="401" t="n">
        <v>234</v>
      </c>
      <c r="CM1254" s="401" t="n">
        <v>20</v>
      </c>
      <c r="CN1254" s="401" t="n">
        <v>229</v>
      </c>
      <c r="CO1254" s="401" t="n">
        <v>100</v>
      </c>
      <c r="CP1254" s="401" t="n">
        <v>51</v>
      </c>
      <c r="CQ1254" s="401" t="n">
        <v>42</v>
      </c>
      <c r="CR1254" s="401" t="n">
        <v>23</v>
      </c>
      <c r="CS1254" s="401" t="n">
        <v>26</v>
      </c>
      <c r="CT1254" s="401" t="n">
        <v>35</v>
      </c>
      <c r="CU1254" s="401" t="n">
        <v>206</v>
      </c>
      <c r="CV1254" s="401" t="n">
        <v>169</v>
      </c>
      <c r="CW1254" s="401" t="n">
        <v>54</v>
      </c>
      <c r="CX1254" s="401" t="n">
        <v>24</v>
      </c>
      <c r="CY1254" s="401" t="n">
        <v>69</v>
      </c>
      <c r="CZ1254" s="401" t="n">
        <v>177</v>
      </c>
      <c r="DA1254" s="401" t="n">
        <v>36</v>
      </c>
      <c r="DB1254" s="401" t="n">
        <v>132</v>
      </c>
      <c r="DC1254" s="401" t="n">
        <v>174</v>
      </c>
      <c r="DD1254" s="401" t="n">
        <v>165</v>
      </c>
      <c r="DE1254" s="401" t="n">
        <v>232</v>
      </c>
      <c r="DF1254" s="401" t="n">
        <v>86</v>
      </c>
      <c r="DG1254" s="401" t="n">
        <v>134</v>
      </c>
      <c r="DH1254" s="401" t="n">
        <v>10</v>
      </c>
      <c r="DI1254" s="401" t="n">
        <v>130</v>
      </c>
      <c r="DJ1254" s="401" t="n">
        <v>242</v>
      </c>
      <c r="DK1254" s="401" t="n">
        <v>61</v>
      </c>
      <c r="DL1254" s="401" t="n">
        <v>144</v>
      </c>
      <c r="DM1254" s="401" t="n">
        <v>243</v>
      </c>
      <c r="DN1254" s="401" t="n">
        <v>191</v>
      </c>
      <c r="DO1254" s="401" t="n">
        <v>122</v>
      </c>
      <c r="DP1254" s="401" t="n">
        <v>38</v>
      </c>
      <c r="DQ1254" s="401" t="n">
        <v>87</v>
      </c>
      <c r="DR1254" s="401" t="n">
        <v>233</v>
      </c>
      <c r="DS1254" s="401" t="n">
        <v>146</v>
      </c>
      <c r="DT1254" s="401" t="n">
        <v>157</v>
      </c>
      <c r="DU1254" s="401" t="n">
        <v>3</v>
      </c>
      <c r="DV1254" s="401" t="n">
        <v>150</v>
      </c>
      <c r="DW1254" s="401" t="n">
        <v>9</v>
      </c>
      <c r="DX1254" s="401" t="n">
        <v>251</v>
      </c>
      <c r="DY1254" s="401" t="n">
        <v>16</v>
      </c>
      <c r="DZ1254" s="401" t="n">
        <v>22</v>
      </c>
      <c r="EA1254" s="401" t="n">
        <v>7</v>
      </c>
      <c r="EB1254" s="401" t="n">
        <v>240</v>
      </c>
      <c r="EC1254" s="401" t="n">
        <v>189</v>
      </c>
      <c r="ED1254" s="401" t="n">
        <v>70</v>
      </c>
      <c r="EE1254" s="401" t="n">
        <v>72</v>
      </c>
      <c r="EF1254" s="401" t="n">
        <v>220</v>
      </c>
      <c r="EG1254" s="401" t="n">
        <v>129</v>
      </c>
      <c r="EH1254" s="401" t="n">
        <v>139</v>
      </c>
      <c r="EI1254" s="401" t="n">
        <v>207</v>
      </c>
      <c r="EJ1254" s="401" t="n">
        <v>92</v>
      </c>
      <c r="EK1254" s="401" t="n">
        <v>43</v>
      </c>
      <c r="EL1254" s="401" t="n">
        <v>59</v>
      </c>
      <c r="EM1254" s="401" t="n">
        <v>74</v>
      </c>
      <c r="EN1254" s="401" t="n">
        <v>76</v>
      </c>
      <c r="EO1254" s="401" t="n">
        <v>228</v>
      </c>
      <c r="EP1254" s="401" t="n">
        <v>19</v>
      </c>
      <c r="EQ1254" s="401" t="n">
        <v>188</v>
      </c>
      <c r="ER1254" s="401" t="n">
        <v>89</v>
      </c>
      <c r="ES1254" s="401" t="n">
        <v>82</v>
      </c>
      <c r="ET1254" s="401" t="n">
        <v>193</v>
      </c>
      <c r="EU1254" s="401" t="n">
        <v>104</v>
      </c>
      <c r="EV1254" s="401" t="n">
        <v>185</v>
      </c>
      <c r="EW1254" s="401" t="n">
        <v>34</v>
      </c>
      <c r="EX1254" s="401" t="n">
        <v>121</v>
      </c>
      <c r="EY1254" s="401" t="n">
        <v>162</v>
      </c>
      <c r="EZ1254" s="401" t="n">
        <v>209</v>
      </c>
      <c r="FA1254" s="401" t="n">
        <v>140</v>
      </c>
      <c r="FB1254" s="401" t="n">
        <v>180</v>
      </c>
      <c r="FC1254" s="401" t="n">
        <v>27</v>
      </c>
      <c r="FD1254" s="401" t="n">
        <v>126</v>
      </c>
      <c r="FE1254" s="401" t="n">
        <v>179</v>
      </c>
      <c r="FF1254" s="401" t="n">
        <v>218</v>
      </c>
      <c r="FG1254" s="401" t="n">
        <v>171</v>
      </c>
      <c r="FH1254" s="401" t="n">
        <v>33</v>
      </c>
      <c r="FI1254" s="401" t="n">
        <v>21</v>
      </c>
      <c r="FJ1254" s="401" t="n">
        <v>225</v>
      </c>
      <c r="FK1254" s="401" t="n">
        <v>49</v>
      </c>
      <c r="FL1254" s="401" t="n">
        <v>44</v>
      </c>
      <c r="FM1254" s="401" t="n">
        <v>105</v>
      </c>
      <c r="FN1254" s="401" t="n">
        <v>116</v>
      </c>
      <c r="FO1254" s="401" t="n">
        <v>25</v>
      </c>
      <c r="FP1254" s="401" t="n">
        <v>170</v>
      </c>
      <c r="FQ1254" s="401" t="n">
        <v>85</v>
      </c>
      <c r="FR1254" s="401" t="n">
        <v>1</v>
      </c>
      <c r="FS1254" s="401" t="n">
        <v>6</v>
      </c>
      <c r="FT1254" s="401" t="n">
        <v>200</v>
      </c>
      <c r="FU1254" s="401" t="n">
        <v>205</v>
      </c>
      <c r="FV1254" s="401" t="n">
        <v>90</v>
      </c>
      <c r="FW1254" s="401" t="n">
        <v>102</v>
      </c>
      <c r="FX1254" s="401" t="n">
        <v>137</v>
      </c>
      <c r="FY1254" s="401" t="n">
        <v>182</v>
      </c>
      <c r="FZ1254" s="401" t="n">
        <v>103</v>
      </c>
      <c r="GA1254" s="401" t="n">
        <v>77</v>
      </c>
      <c r="GB1254" s="401" t="n">
        <v>241</v>
      </c>
      <c r="GC1254" s="401" t="n">
        <v>138</v>
      </c>
      <c r="GD1254" s="401" t="n">
        <v>50</v>
      </c>
      <c r="GE1254" s="401" t="n">
        <v>131</v>
      </c>
      <c r="GF1254" s="401" t="n">
        <v>222</v>
      </c>
      <c r="GG1254" s="401" t="n">
        <v>231</v>
      </c>
      <c r="GH1254" s="401" t="n">
        <v>152</v>
      </c>
      <c r="GI1254" s="401" t="n">
        <v>18</v>
      </c>
      <c r="GJ1254" s="401" t="n">
        <v>135</v>
      </c>
      <c r="GK1254" s="401" t="n">
        <v>145</v>
      </c>
      <c r="GL1254" s="401" t="n">
        <v>190</v>
      </c>
      <c r="GM1254" s="401" t="n">
        <v>250</v>
      </c>
      <c r="GN1254" s="401" t="n">
        <v>215</v>
      </c>
      <c r="GO1254" s="401" t="n">
        <v>98</v>
      </c>
      <c r="GP1254" s="401" t="n">
        <v>12</v>
      </c>
      <c r="GQ1254" s="401" t="n">
        <v>101</v>
      </c>
      <c r="GR1254" s="401" t="n">
        <v>127</v>
      </c>
      <c r="GS1254" s="401" t="n">
        <v>167</v>
      </c>
      <c r="GT1254" s="401" t="n">
        <v>178</v>
      </c>
      <c r="GU1254" s="401" t="n">
        <v>136</v>
      </c>
      <c r="GV1254" s="401" t="n">
        <v>155</v>
      </c>
      <c r="GW1254" s="401" t="n">
        <v>41</v>
      </c>
      <c r="GX1254" s="401" t="n">
        <v>2</v>
      </c>
      <c r="GY1254" s="401" t="n">
        <v>198</v>
      </c>
      <c r="GZ1254" s="401" t="n">
        <v>247</v>
      </c>
      <c r="HA1254" s="401" t="n">
        <v>112</v>
      </c>
      <c r="HB1254" s="401" t="n">
        <v>201</v>
      </c>
      <c r="HC1254" s="401" t="n">
        <v>253</v>
      </c>
      <c r="HD1254" s="401" t="n">
        <v>164</v>
      </c>
      <c r="HE1254" s="401" t="n">
        <v>107</v>
      </c>
      <c r="HF1254" s="401" t="n">
        <v>93</v>
      </c>
      <c r="HG1254" s="401" t="n">
        <v>226</v>
      </c>
      <c r="HH1254" s="401" t="n">
        <v>67</v>
      </c>
      <c r="HI1254" s="401" t="n">
        <v>83</v>
      </c>
      <c r="HJ1254" s="401" t="n">
        <v>52</v>
      </c>
      <c r="HK1254" s="401" t="n">
        <v>106</v>
      </c>
      <c r="HL1254" s="401" t="n">
        <v>114</v>
      </c>
      <c r="HM1254" s="401" t="n">
        <v>115</v>
      </c>
      <c r="HN1254" s="401" t="n">
        <v>81</v>
      </c>
      <c r="HO1254" s="401" t="n">
        <v>159</v>
      </c>
      <c r="HP1254" s="401" t="n">
        <v>151</v>
      </c>
      <c r="HQ1254" s="401" t="n">
        <v>208</v>
      </c>
      <c r="HR1254" s="401" t="n">
        <v>213</v>
      </c>
      <c r="HS1254" s="401" t="n">
        <v>249</v>
      </c>
      <c r="HT1254" s="401" t="n">
        <v>65</v>
      </c>
      <c r="HU1254" s="401" t="n">
        <v>123</v>
      </c>
      <c r="HV1254" s="401" t="n">
        <v>91</v>
      </c>
      <c r="HW1254" s="401" t="n">
        <v>28</v>
      </c>
      <c r="HX1254" s="401" t="n">
        <v>68</v>
      </c>
      <c r="HY1254" s="401" t="n">
        <v>161</v>
      </c>
      <c r="HZ1254" s="401" t="n">
        <v>17</v>
      </c>
      <c r="IA1254" s="401" t="n">
        <v>4</v>
      </c>
      <c r="IB1254" s="401" t="n">
        <v>252</v>
      </c>
      <c r="IC1254" s="401" t="n">
        <v>168</v>
      </c>
      <c r="ID1254" s="401" t="n">
        <v>181</v>
      </c>
      <c r="IE1254" s="401" t="n">
        <v>141</v>
      </c>
      <c r="IF1254" s="401" t="n">
        <v>48</v>
      </c>
      <c r="IG1254" s="401" t="n">
        <v>235</v>
      </c>
      <c r="IH1254" s="401" t="n">
        <v>39</v>
      </c>
      <c r="II1254" s="401" t="n">
        <v>55</v>
      </c>
      <c r="IJ1254" s="401" t="n">
        <v>32</v>
      </c>
      <c r="IK1254" s="401" t="n">
        <v>187</v>
      </c>
      <c r="IL1254" s="401" t="n">
        <v>109</v>
      </c>
      <c r="IM1254" s="401" t="n">
        <v>184</v>
      </c>
      <c r="IN1254" s="401" t="n">
        <v>197</v>
      </c>
      <c r="IO1254" s="401" t="n">
        <v>80</v>
      </c>
      <c r="IP1254" s="401" t="n">
        <v>172</v>
      </c>
      <c r="IQ1254" s="401" t="n">
        <v>124</v>
      </c>
      <c r="IR1254" s="401" t="n">
        <v>11</v>
      </c>
      <c r="IS1254" s="401" t="n">
        <v>244</v>
      </c>
      <c r="IT1254" s="401" t="n">
        <v>5</v>
      </c>
      <c r="IV1254" s="401" t="n">
        <v>119</v>
      </c>
      <c r="IW1254" s="401" t="n">
        <v>219</v>
      </c>
      <c r="IX1254" s="401" t="n">
        <v>176</v>
      </c>
      <c r="IY1254" s="401" t="n">
        <v>66</v>
      </c>
    </row>
    <row r="1255" customFormat="false" ht="12.75" hidden="false" customHeight="false" outlineLevel="0" collapsed="false">
      <c r="E1255" s="444" t="s">
        <v>227</v>
      </c>
      <c r="F1255" s="401" t="n">
        <v>90</v>
      </c>
      <c r="G1255" s="401" t="n">
        <v>84</v>
      </c>
      <c r="H1255" s="401" t="n">
        <v>66</v>
      </c>
      <c r="I1255" s="401" t="n">
        <v>252</v>
      </c>
      <c r="J1255" s="401" t="n">
        <v>171</v>
      </c>
      <c r="K1255" s="401" t="n">
        <v>8</v>
      </c>
      <c r="L1255" s="401" t="n">
        <v>95</v>
      </c>
      <c r="M1255" s="401" t="n">
        <v>72</v>
      </c>
      <c r="N1255" s="401" t="n">
        <v>11</v>
      </c>
      <c r="O1255" s="401" t="n">
        <v>106</v>
      </c>
      <c r="P1255" s="401" t="n">
        <v>158</v>
      </c>
      <c r="Q1255" s="401" t="n">
        <v>79</v>
      </c>
      <c r="R1255" s="401" t="n">
        <v>112</v>
      </c>
      <c r="S1255" s="401" t="n">
        <v>81</v>
      </c>
      <c r="T1255" s="401" t="n">
        <v>7</v>
      </c>
      <c r="U1255" s="401" t="n">
        <v>242</v>
      </c>
      <c r="V1255" s="401" t="n">
        <v>133</v>
      </c>
      <c r="W1255" s="401" t="n">
        <v>235</v>
      </c>
      <c r="X1255" s="401" t="n">
        <v>108</v>
      </c>
      <c r="Y1255" s="401" t="n">
        <v>111</v>
      </c>
      <c r="Z1255" s="401" t="n">
        <v>93</v>
      </c>
      <c r="AA1255" s="401" t="n">
        <v>55</v>
      </c>
      <c r="AB1255" s="401" t="n">
        <v>184</v>
      </c>
      <c r="AC1255" s="401" t="n">
        <v>73</v>
      </c>
      <c r="AD1255" s="401" t="n">
        <v>68</v>
      </c>
      <c r="AE1255" s="401" t="n">
        <v>249</v>
      </c>
      <c r="AF1255" s="401" t="n">
        <v>224</v>
      </c>
      <c r="AG1255" s="401" t="n">
        <v>177</v>
      </c>
      <c r="AH1255" s="401" t="n">
        <v>131</v>
      </c>
      <c r="AI1255" s="401" t="n">
        <v>98</v>
      </c>
      <c r="AJ1255" s="401" t="n">
        <v>164</v>
      </c>
      <c r="AK1255" s="401" t="n">
        <v>71</v>
      </c>
      <c r="AL1255" s="401" t="n">
        <v>45</v>
      </c>
      <c r="AM1255" s="401" t="n">
        <v>197</v>
      </c>
      <c r="AN1255" s="401" t="n">
        <v>53</v>
      </c>
      <c r="AO1255" s="401" t="n">
        <v>187</v>
      </c>
      <c r="AP1255" s="401" t="n">
        <v>228</v>
      </c>
      <c r="AQ1255" s="401" t="n">
        <v>116</v>
      </c>
      <c r="AR1255" s="401" t="n">
        <v>191</v>
      </c>
      <c r="AS1255" s="401" t="n">
        <v>136</v>
      </c>
      <c r="AT1255" s="401" t="n">
        <v>189</v>
      </c>
      <c r="AU1255" s="401" t="n">
        <v>154</v>
      </c>
      <c r="AV1255" s="401" t="n">
        <v>22</v>
      </c>
      <c r="AW1255" s="401" t="n">
        <v>183</v>
      </c>
      <c r="AX1255" s="401" t="n">
        <v>194</v>
      </c>
      <c r="AY1255" s="401" t="n">
        <v>100</v>
      </c>
      <c r="AZ1255" s="401" t="n">
        <v>196</v>
      </c>
      <c r="BA1255" s="401" t="n">
        <v>110</v>
      </c>
      <c r="BB1255" s="401" t="n">
        <v>87</v>
      </c>
      <c r="BC1255" s="401" t="n">
        <v>37</v>
      </c>
      <c r="BD1255" s="401" t="n">
        <v>105</v>
      </c>
      <c r="BE1255" s="401" t="n">
        <v>38</v>
      </c>
      <c r="BF1255" s="401" t="n">
        <v>140</v>
      </c>
      <c r="BG1255" s="401" t="n">
        <v>220</v>
      </c>
      <c r="BH1255" s="401" t="n">
        <v>83</v>
      </c>
      <c r="BI1255" s="401" t="n">
        <v>212</v>
      </c>
      <c r="BJ1255" s="401" t="n">
        <v>33</v>
      </c>
      <c r="BK1255" s="401" t="n">
        <v>205</v>
      </c>
      <c r="BL1255" s="401" t="n">
        <v>40</v>
      </c>
      <c r="BM1255" s="401" t="n">
        <v>161</v>
      </c>
      <c r="BN1255" s="401" t="n">
        <v>34</v>
      </c>
      <c r="BO1255" s="401" t="n">
        <v>94</v>
      </c>
      <c r="BP1255" s="401" t="n">
        <v>126</v>
      </c>
      <c r="BQ1255" s="401" t="n">
        <v>150</v>
      </c>
      <c r="BR1255" s="401" t="n">
        <v>213</v>
      </c>
      <c r="BS1255" s="401" t="n">
        <v>193</v>
      </c>
      <c r="BT1255" s="401" t="n">
        <v>244</v>
      </c>
      <c r="BU1255" s="401" t="n">
        <v>152</v>
      </c>
      <c r="BV1255" s="401" t="n">
        <v>125</v>
      </c>
      <c r="BW1255" s="401" t="n">
        <v>179</v>
      </c>
      <c r="BX1255" s="401" t="n">
        <v>122</v>
      </c>
      <c r="BY1255" s="401" t="n">
        <v>41</v>
      </c>
      <c r="BZ1255" s="401" t="n">
        <v>47</v>
      </c>
      <c r="CA1255" s="401" t="n">
        <v>61</v>
      </c>
      <c r="CB1255" s="401" t="n">
        <v>132</v>
      </c>
      <c r="CC1255" s="401" t="n">
        <v>127</v>
      </c>
      <c r="CD1255" s="401" t="n">
        <v>35</v>
      </c>
      <c r="CE1255" s="401" t="n">
        <v>10</v>
      </c>
      <c r="CF1255" s="401" t="n">
        <v>67</v>
      </c>
      <c r="CG1255" s="401" t="n">
        <v>16</v>
      </c>
      <c r="CH1255" s="401" t="n">
        <v>217</v>
      </c>
      <c r="CI1255" s="401" t="n">
        <v>121</v>
      </c>
      <c r="CJ1255" s="401" t="n">
        <v>20</v>
      </c>
      <c r="CK1255" s="401" t="n">
        <v>28</v>
      </c>
      <c r="CL1255" s="401" t="n">
        <v>99</v>
      </c>
      <c r="CM1255" s="401" t="n">
        <v>153</v>
      </c>
      <c r="CN1255" s="401" t="n">
        <v>165</v>
      </c>
      <c r="CO1255" s="401" t="n">
        <v>144</v>
      </c>
      <c r="CP1255" s="401" t="n">
        <v>77</v>
      </c>
      <c r="CQ1255" s="401" t="n">
        <v>247</v>
      </c>
      <c r="CR1255" s="401" t="n">
        <v>9</v>
      </c>
      <c r="CS1255" s="401" t="n">
        <v>156</v>
      </c>
      <c r="CT1255" s="401" t="n">
        <v>59</v>
      </c>
      <c r="CU1255" s="401" t="n">
        <v>198</v>
      </c>
      <c r="CV1255" s="401" t="n">
        <v>103</v>
      </c>
      <c r="CW1255" s="401" t="n">
        <v>192</v>
      </c>
      <c r="CX1255" s="401" t="n">
        <v>113</v>
      </c>
      <c r="CY1255" s="401" t="n">
        <v>229</v>
      </c>
      <c r="CZ1255" s="401" t="n">
        <v>57</v>
      </c>
      <c r="DA1255" s="401" t="n">
        <v>168</v>
      </c>
      <c r="DB1255" s="401" t="n">
        <v>190</v>
      </c>
      <c r="DC1255" s="401" t="n">
        <v>63</v>
      </c>
      <c r="DD1255" s="401" t="n">
        <v>49</v>
      </c>
      <c r="DE1255" s="401" t="n">
        <v>226</v>
      </c>
      <c r="DF1255" s="401" t="n">
        <v>141</v>
      </c>
      <c r="DG1255" s="401" t="n">
        <v>227</v>
      </c>
      <c r="DH1255" s="401" t="n">
        <v>44</v>
      </c>
      <c r="DI1255" s="401" t="n">
        <v>21</v>
      </c>
      <c r="DJ1255" s="401" t="n">
        <v>13</v>
      </c>
      <c r="DK1255" s="401" t="n">
        <v>18</v>
      </c>
      <c r="DL1255" s="401" t="n">
        <v>29</v>
      </c>
      <c r="DM1255" s="401" t="n">
        <v>149</v>
      </c>
      <c r="DN1255" s="401" t="n">
        <v>215</v>
      </c>
      <c r="DO1255" s="401" t="n">
        <v>178</v>
      </c>
      <c r="DP1255" s="401" t="n">
        <v>182</v>
      </c>
      <c r="DQ1255" s="401" t="n">
        <v>214</v>
      </c>
      <c r="DR1255" s="401" t="n">
        <v>130</v>
      </c>
      <c r="DS1255" s="401" t="n">
        <v>102</v>
      </c>
      <c r="DT1255" s="401" t="n">
        <v>243</v>
      </c>
      <c r="DU1255" s="401" t="n">
        <v>233</v>
      </c>
      <c r="DV1255" s="401" t="n">
        <v>88</v>
      </c>
      <c r="DW1255" s="401" t="n">
        <v>80</v>
      </c>
      <c r="DX1255" s="401" t="n">
        <v>17</v>
      </c>
      <c r="DY1255" s="401" t="n">
        <v>46</v>
      </c>
      <c r="DZ1255" s="401" t="n">
        <v>51</v>
      </c>
      <c r="EA1255" s="401" t="n">
        <v>114</v>
      </c>
      <c r="EB1255" s="401" t="n">
        <v>48</v>
      </c>
      <c r="EC1255" s="401" t="n">
        <v>19</v>
      </c>
      <c r="ED1255" s="401" t="n">
        <v>147</v>
      </c>
      <c r="EE1255" s="401" t="n">
        <v>186</v>
      </c>
      <c r="EF1255" s="401" t="n">
        <v>30</v>
      </c>
      <c r="EG1255" s="401" t="n">
        <v>74</v>
      </c>
      <c r="EH1255" s="401" t="n">
        <v>207</v>
      </c>
      <c r="EI1255" s="401" t="n">
        <v>250</v>
      </c>
      <c r="EJ1255" s="401" t="n">
        <v>24</v>
      </c>
      <c r="EK1255" s="401" t="n">
        <v>14</v>
      </c>
      <c r="EL1255" s="401" t="n">
        <v>75</v>
      </c>
      <c r="EM1255" s="401" t="n">
        <v>1</v>
      </c>
      <c r="EN1255" s="401" t="n">
        <v>181</v>
      </c>
      <c r="EO1255" s="401" t="n">
        <v>124</v>
      </c>
      <c r="EP1255" s="401" t="n">
        <v>157</v>
      </c>
      <c r="EQ1255" s="401" t="n">
        <v>208</v>
      </c>
      <c r="ER1255" s="401" t="n">
        <v>129</v>
      </c>
      <c r="ES1255" s="401" t="n">
        <v>167</v>
      </c>
      <c r="ET1255" s="401" t="n">
        <v>216</v>
      </c>
      <c r="EU1255" s="401" t="n">
        <v>145</v>
      </c>
      <c r="EV1255" s="401" t="n">
        <v>180</v>
      </c>
      <c r="EW1255" s="401" t="n">
        <v>239</v>
      </c>
      <c r="EX1255" s="401" t="n">
        <v>166</v>
      </c>
      <c r="EY1255" s="401" t="n">
        <v>231</v>
      </c>
      <c r="EZ1255" s="401" t="n">
        <v>62</v>
      </c>
      <c r="FA1255" s="401" t="n">
        <v>201</v>
      </c>
      <c r="FB1255" s="401" t="n">
        <v>117</v>
      </c>
      <c r="FC1255" s="401" t="n">
        <v>91</v>
      </c>
      <c r="FD1255" s="401" t="n">
        <v>96</v>
      </c>
      <c r="FE1255" s="401" t="n">
        <v>65</v>
      </c>
      <c r="FF1255" s="401" t="n">
        <v>209</v>
      </c>
      <c r="FG1255" s="401" t="n">
        <v>232</v>
      </c>
      <c r="FH1255" s="401" t="n">
        <v>58</v>
      </c>
      <c r="FI1255" s="401" t="n">
        <v>2</v>
      </c>
      <c r="FJ1255" s="401" t="n">
        <v>170</v>
      </c>
      <c r="FK1255" s="401" t="n">
        <v>64</v>
      </c>
      <c r="FL1255" s="401" t="n">
        <v>97</v>
      </c>
      <c r="FM1255" s="401" t="n">
        <v>222</v>
      </c>
      <c r="FN1255" s="401" t="n">
        <v>31</v>
      </c>
      <c r="FO1255" s="401" t="n">
        <v>174</v>
      </c>
      <c r="FP1255" s="401" t="n">
        <v>163</v>
      </c>
      <c r="FQ1255" s="401" t="n">
        <v>39</v>
      </c>
      <c r="FR1255" s="401" t="n">
        <v>237</v>
      </c>
      <c r="FS1255" s="401" t="n">
        <v>118</v>
      </c>
      <c r="FT1255" s="401" t="n">
        <v>92</v>
      </c>
      <c r="FU1255" s="401" t="n">
        <v>223</v>
      </c>
      <c r="FV1255" s="401" t="n">
        <v>32</v>
      </c>
      <c r="FW1255" s="401" t="n">
        <v>160</v>
      </c>
      <c r="FX1255" s="401" t="n">
        <v>218</v>
      </c>
      <c r="FY1255" s="401" t="n">
        <v>5</v>
      </c>
      <c r="FZ1255" s="401" t="n">
        <v>104</v>
      </c>
      <c r="GA1255" s="401" t="n">
        <v>42</v>
      </c>
      <c r="GB1255" s="401" t="n">
        <v>211</v>
      </c>
      <c r="GC1255" s="401" t="n">
        <v>251</v>
      </c>
      <c r="GD1255" s="401" t="n">
        <v>70</v>
      </c>
      <c r="GE1255" s="401" t="n">
        <v>120</v>
      </c>
      <c r="GF1255" s="401" t="n">
        <v>172</v>
      </c>
      <c r="GG1255" s="401" t="n">
        <v>25</v>
      </c>
      <c r="GH1255" s="401" t="n">
        <v>52</v>
      </c>
      <c r="GI1255" s="401" t="n">
        <v>210</v>
      </c>
      <c r="GJ1255" s="401" t="n">
        <v>230</v>
      </c>
      <c r="GK1255" s="401" t="n">
        <v>219</v>
      </c>
      <c r="GL1255" s="401" t="n">
        <v>43</v>
      </c>
      <c r="GM1255" s="401" t="n">
        <v>246</v>
      </c>
      <c r="GN1255" s="401" t="n">
        <v>155</v>
      </c>
      <c r="GO1255" s="401" t="n">
        <v>128</v>
      </c>
      <c r="GP1255" s="401" t="n">
        <v>76</v>
      </c>
      <c r="GQ1255" s="401" t="n">
        <v>115</v>
      </c>
      <c r="GR1255" s="401" t="n">
        <v>143</v>
      </c>
      <c r="GS1255" s="401" t="n">
        <v>169</v>
      </c>
      <c r="GT1255" s="401" t="n">
        <v>119</v>
      </c>
      <c r="GU1255" s="401" t="n">
        <v>142</v>
      </c>
      <c r="GV1255" s="401" t="n">
        <v>12</v>
      </c>
      <c r="GW1255" s="401" t="n">
        <v>54</v>
      </c>
      <c r="GX1255" s="401" t="n">
        <v>248</v>
      </c>
      <c r="GY1255" s="401" t="n">
        <v>159</v>
      </c>
      <c r="GZ1255" s="401" t="n">
        <v>6</v>
      </c>
      <c r="HA1255" s="401" t="n">
        <v>23</v>
      </c>
      <c r="HB1255" s="401" t="n">
        <v>107</v>
      </c>
      <c r="HC1255" s="401" t="n">
        <v>27</v>
      </c>
      <c r="HD1255" s="401" t="n">
        <v>151</v>
      </c>
      <c r="HE1255" s="401" t="n">
        <v>86</v>
      </c>
      <c r="HF1255" s="401" t="n">
        <v>236</v>
      </c>
      <c r="HG1255" s="401" t="n">
        <v>221</v>
      </c>
      <c r="HH1255" s="401" t="n">
        <v>234</v>
      </c>
      <c r="HI1255" s="401" t="n">
        <v>138</v>
      </c>
      <c r="HJ1255" s="401" t="n">
        <v>36</v>
      </c>
      <c r="HK1255" s="401" t="n">
        <v>188</v>
      </c>
      <c r="HL1255" s="401" t="n">
        <v>238</v>
      </c>
      <c r="HM1255" s="401" t="n">
        <v>4</v>
      </c>
      <c r="HN1255" s="401" t="n">
        <v>89</v>
      </c>
      <c r="HO1255" s="401" t="n">
        <v>134</v>
      </c>
      <c r="HP1255" s="401" t="n">
        <v>173</v>
      </c>
      <c r="HQ1255" s="401" t="n">
        <v>202</v>
      </c>
      <c r="HR1255" s="401" t="n">
        <v>78</v>
      </c>
      <c r="HS1255" s="401" t="n">
        <v>199</v>
      </c>
      <c r="HT1255" s="401" t="n">
        <v>82</v>
      </c>
      <c r="HU1255" s="401" t="n">
        <v>146</v>
      </c>
      <c r="HV1255" s="401" t="n">
        <v>206</v>
      </c>
      <c r="HW1255" s="401" t="n">
        <v>139</v>
      </c>
      <c r="HX1255" s="401" t="n">
        <v>123</v>
      </c>
      <c r="HY1255" s="401" t="n">
        <v>225</v>
      </c>
      <c r="HZ1255" s="401" t="n">
        <v>26</v>
      </c>
      <c r="IA1255" s="401" t="n">
        <v>253</v>
      </c>
      <c r="IB1255" s="401" t="n">
        <v>203</v>
      </c>
      <c r="IC1255" s="401" t="n">
        <v>60</v>
      </c>
      <c r="ID1255" s="401" t="n">
        <v>101</v>
      </c>
      <c r="IE1255" s="401" t="n">
        <v>185</v>
      </c>
      <c r="IF1255" s="401" t="n">
        <v>148</v>
      </c>
      <c r="IG1255" s="401" t="n">
        <v>69</v>
      </c>
      <c r="IH1255" s="401" t="n">
        <v>195</v>
      </c>
      <c r="II1255" s="401" t="n">
        <v>162</v>
      </c>
      <c r="IJ1255" s="401" t="n">
        <v>15</v>
      </c>
      <c r="IK1255" s="401" t="n">
        <v>176</v>
      </c>
      <c r="IL1255" s="401" t="n">
        <v>175</v>
      </c>
      <c r="IM1255" s="401" t="n">
        <v>245</v>
      </c>
      <c r="IN1255" s="401" t="n">
        <v>240</v>
      </c>
      <c r="IO1255" s="401" t="n">
        <v>200</v>
      </c>
      <c r="IP1255" s="401" t="n">
        <v>109</v>
      </c>
      <c r="IQ1255" s="401" t="n">
        <v>137</v>
      </c>
      <c r="IR1255" s="401" t="n">
        <v>85</v>
      </c>
      <c r="IS1255" s="401" t="n">
        <v>241</v>
      </c>
      <c r="IT1255" s="401" t="n">
        <v>50</v>
      </c>
      <c r="IV1255" s="401" t="n">
        <v>135</v>
      </c>
      <c r="IW1255" s="401" t="n">
        <v>3</v>
      </c>
      <c r="IX1255" s="401" t="n">
        <v>204</v>
      </c>
      <c r="IY1255" s="401" t="n">
        <v>56</v>
      </c>
    </row>
    <row r="1257" customFormat="false" ht="12.75" hidden="false" customHeight="false" outlineLevel="0" collapsed="false">
      <c r="D1257" s="204" t="n">
        <v>254</v>
      </c>
      <c r="E1257" s="204" t="s">
        <v>250</v>
      </c>
    </row>
    <row r="1258" customFormat="false" ht="12.75" hidden="false" customHeight="false" outlineLevel="0" collapsed="false">
      <c r="E1258" s="444" t="s">
        <v>198</v>
      </c>
      <c r="F1258" s="401" t="n">
        <v>1</v>
      </c>
      <c r="G1258" s="401" t="n">
        <v>2</v>
      </c>
      <c r="H1258" s="401" t="n">
        <v>3</v>
      </c>
      <c r="I1258" s="401" t="n">
        <v>4</v>
      </c>
      <c r="J1258" s="401" t="n">
        <v>5</v>
      </c>
      <c r="K1258" s="401" t="n">
        <v>6</v>
      </c>
      <c r="L1258" s="401" t="n">
        <v>7</v>
      </c>
      <c r="M1258" s="401" t="n">
        <v>8</v>
      </c>
      <c r="N1258" s="401" t="n">
        <v>9</v>
      </c>
      <c r="O1258" s="401" t="n">
        <v>10</v>
      </c>
      <c r="P1258" s="401" t="n">
        <v>11</v>
      </c>
      <c r="Q1258" s="401" t="n">
        <v>12</v>
      </c>
      <c r="R1258" s="401" t="n">
        <v>13</v>
      </c>
      <c r="S1258" s="401" t="n">
        <v>14</v>
      </c>
      <c r="T1258" s="401" t="n">
        <v>15</v>
      </c>
      <c r="U1258" s="401" t="n">
        <v>16</v>
      </c>
      <c r="V1258" s="401" t="n">
        <v>17</v>
      </c>
      <c r="W1258" s="401" t="n">
        <v>18</v>
      </c>
      <c r="X1258" s="401" t="n">
        <v>19</v>
      </c>
      <c r="Y1258" s="401" t="n">
        <v>20</v>
      </c>
      <c r="Z1258" s="401" t="n">
        <v>21</v>
      </c>
      <c r="AA1258" s="401" t="n">
        <v>22</v>
      </c>
      <c r="AB1258" s="401" t="n">
        <v>23</v>
      </c>
      <c r="AC1258" s="401" t="n">
        <v>24</v>
      </c>
      <c r="AD1258" s="401" t="n">
        <v>25</v>
      </c>
      <c r="AE1258" s="401" t="n">
        <v>26</v>
      </c>
      <c r="AF1258" s="401" t="n">
        <v>27</v>
      </c>
      <c r="AG1258" s="401" t="n">
        <v>28</v>
      </c>
      <c r="AH1258" s="401" t="n">
        <v>29</v>
      </c>
      <c r="AI1258" s="401" t="n">
        <v>30</v>
      </c>
      <c r="AJ1258" s="401" t="n">
        <v>31</v>
      </c>
      <c r="AK1258" s="401" t="n">
        <v>32</v>
      </c>
      <c r="AL1258" s="401" t="n">
        <v>33</v>
      </c>
      <c r="AM1258" s="401" t="n">
        <v>34</v>
      </c>
      <c r="AN1258" s="401" t="n">
        <v>35</v>
      </c>
      <c r="AO1258" s="401" t="n">
        <v>36</v>
      </c>
      <c r="AP1258" s="401" t="n">
        <v>37</v>
      </c>
      <c r="AQ1258" s="401" t="n">
        <v>38</v>
      </c>
      <c r="AR1258" s="401" t="n">
        <v>39</v>
      </c>
      <c r="AS1258" s="401" t="n">
        <v>40</v>
      </c>
      <c r="AT1258" s="401" t="n">
        <v>41</v>
      </c>
      <c r="AU1258" s="401" t="n">
        <v>42</v>
      </c>
      <c r="AV1258" s="401" t="n">
        <v>43</v>
      </c>
      <c r="AW1258" s="401" t="n">
        <v>44</v>
      </c>
      <c r="AX1258" s="401" t="n">
        <v>45</v>
      </c>
      <c r="AY1258" s="401" t="n">
        <v>46</v>
      </c>
      <c r="AZ1258" s="401" t="n">
        <v>47</v>
      </c>
      <c r="BA1258" s="401" t="n">
        <v>48</v>
      </c>
      <c r="BB1258" s="401" t="n">
        <v>49</v>
      </c>
      <c r="BC1258" s="401" t="n">
        <v>50</v>
      </c>
      <c r="BD1258" s="401" t="n">
        <v>51</v>
      </c>
      <c r="BE1258" s="401" t="n">
        <v>52</v>
      </c>
      <c r="BF1258" s="401" t="n">
        <v>53</v>
      </c>
      <c r="BG1258" s="401" t="n">
        <v>54</v>
      </c>
      <c r="BH1258" s="401" t="n">
        <v>55</v>
      </c>
      <c r="BI1258" s="401" t="n">
        <v>56</v>
      </c>
      <c r="BJ1258" s="401" t="n">
        <v>57</v>
      </c>
      <c r="BK1258" s="401" t="n">
        <v>58</v>
      </c>
      <c r="BL1258" s="401" t="n">
        <v>59</v>
      </c>
      <c r="BM1258" s="401" t="n">
        <v>60</v>
      </c>
      <c r="BN1258" s="401" t="n">
        <v>61</v>
      </c>
      <c r="BO1258" s="401" t="n">
        <v>62</v>
      </c>
      <c r="BP1258" s="401" t="n">
        <v>63</v>
      </c>
      <c r="BQ1258" s="401" t="n">
        <v>64</v>
      </c>
      <c r="BR1258" s="401" t="n">
        <v>65</v>
      </c>
      <c r="BS1258" s="401" t="n">
        <v>66</v>
      </c>
      <c r="BT1258" s="401" t="n">
        <v>67</v>
      </c>
      <c r="BU1258" s="401" t="n">
        <v>68</v>
      </c>
      <c r="BV1258" s="401" t="n">
        <v>69</v>
      </c>
      <c r="BW1258" s="401" t="n">
        <v>70</v>
      </c>
      <c r="BX1258" s="401" t="n">
        <v>71</v>
      </c>
      <c r="BY1258" s="401" t="n">
        <v>72</v>
      </c>
      <c r="BZ1258" s="401" t="n">
        <v>73</v>
      </c>
      <c r="CA1258" s="401" t="n">
        <v>74</v>
      </c>
      <c r="CB1258" s="401" t="n">
        <v>75</v>
      </c>
      <c r="CC1258" s="401" t="n">
        <v>76</v>
      </c>
      <c r="CD1258" s="401" t="n">
        <v>77</v>
      </c>
      <c r="CE1258" s="401" t="n">
        <v>78</v>
      </c>
      <c r="CF1258" s="401" t="n">
        <v>79</v>
      </c>
      <c r="CG1258" s="401" t="n">
        <v>80</v>
      </c>
      <c r="CH1258" s="401" t="n">
        <v>81</v>
      </c>
      <c r="CI1258" s="401" t="n">
        <v>82</v>
      </c>
      <c r="CJ1258" s="401" t="n">
        <v>83</v>
      </c>
      <c r="CK1258" s="401" t="n">
        <v>84</v>
      </c>
      <c r="CL1258" s="401" t="n">
        <v>85</v>
      </c>
      <c r="CM1258" s="401" t="n">
        <v>86</v>
      </c>
      <c r="CN1258" s="401" t="n">
        <v>87</v>
      </c>
      <c r="CO1258" s="401" t="n">
        <v>88</v>
      </c>
      <c r="CP1258" s="401" t="n">
        <v>89</v>
      </c>
      <c r="CQ1258" s="401" t="n">
        <v>90</v>
      </c>
      <c r="CR1258" s="401" t="n">
        <v>91</v>
      </c>
      <c r="CS1258" s="401" t="n">
        <v>92</v>
      </c>
      <c r="CT1258" s="401" t="n">
        <v>93</v>
      </c>
      <c r="CU1258" s="401" t="n">
        <v>94</v>
      </c>
      <c r="CV1258" s="401" t="n">
        <v>95</v>
      </c>
      <c r="CW1258" s="401" t="n">
        <v>96</v>
      </c>
      <c r="CX1258" s="401" t="n">
        <v>97</v>
      </c>
      <c r="CY1258" s="401" t="n">
        <v>98</v>
      </c>
      <c r="CZ1258" s="401" t="n">
        <v>99</v>
      </c>
      <c r="DA1258" s="401" t="n">
        <v>100</v>
      </c>
      <c r="DB1258" s="401" t="n">
        <v>101</v>
      </c>
      <c r="DC1258" s="401" t="n">
        <v>102</v>
      </c>
      <c r="DD1258" s="401" t="n">
        <v>103</v>
      </c>
      <c r="DE1258" s="401" t="n">
        <v>104</v>
      </c>
      <c r="DF1258" s="401" t="n">
        <v>105</v>
      </c>
      <c r="DG1258" s="401" t="n">
        <v>106</v>
      </c>
      <c r="DH1258" s="401" t="n">
        <v>107</v>
      </c>
      <c r="DI1258" s="401" t="n">
        <v>108</v>
      </c>
      <c r="DJ1258" s="401" t="n">
        <v>109</v>
      </c>
      <c r="DK1258" s="401" t="n">
        <v>110</v>
      </c>
      <c r="DL1258" s="401" t="n">
        <v>111</v>
      </c>
      <c r="DM1258" s="401" t="n">
        <v>112</v>
      </c>
      <c r="DN1258" s="401" t="n">
        <v>113</v>
      </c>
      <c r="DO1258" s="401" t="n">
        <v>114</v>
      </c>
      <c r="DP1258" s="401" t="n">
        <v>115</v>
      </c>
      <c r="DQ1258" s="401" t="n">
        <v>116</v>
      </c>
      <c r="DR1258" s="401" t="n">
        <v>117</v>
      </c>
      <c r="DS1258" s="401" t="n">
        <v>118</v>
      </c>
      <c r="DT1258" s="401" t="n">
        <v>119</v>
      </c>
      <c r="DU1258" s="401" t="n">
        <v>120</v>
      </c>
      <c r="DV1258" s="401" t="n">
        <v>121</v>
      </c>
      <c r="DW1258" s="401" t="n">
        <v>122</v>
      </c>
      <c r="DX1258" s="401" t="n">
        <v>123</v>
      </c>
      <c r="DY1258" s="401" t="n">
        <v>124</v>
      </c>
      <c r="DZ1258" s="401" t="n">
        <v>125</v>
      </c>
      <c r="EA1258" s="401" t="n">
        <v>126</v>
      </c>
      <c r="EB1258" s="401" t="n">
        <v>127</v>
      </c>
      <c r="EC1258" s="401" t="n">
        <v>128</v>
      </c>
      <c r="ED1258" s="401" t="n">
        <v>129</v>
      </c>
      <c r="EE1258" s="401" t="n">
        <v>130</v>
      </c>
      <c r="EF1258" s="401" t="n">
        <v>131</v>
      </c>
      <c r="EG1258" s="401" t="n">
        <v>132</v>
      </c>
      <c r="EH1258" s="401" t="n">
        <v>133</v>
      </c>
      <c r="EI1258" s="401" t="n">
        <v>134</v>
      </c>
      <c r="EJ1258" s="401" t="n">
        <v>135</v>
      </c>
      <c r="EK1258" s="401" t="n">
        <v>136</v>
      </c>
      <c r="EL1258" s="401" t="n">
        <v>137</v>
      </c>
      <c r="EM1258" s="401" t="n">
        <v>138</v>
      </c>
      <c r="EN1258" s="401" t="n">
        <v>139</v>
      </c>
      <c r="EO1258" s="401" t="n">
        <v>140</v>
      </c>
      <c r="EP1258" s="401" t="n">
        <v>141</v>
      </c>
      <c r="EQ1258" s="401" t="n">
        <v>142</v>
      </c>
      <c r="ER1258" s="401" t="n">
        <v>143</v>
      </c>
      <c r="ES1258" s="401" t="n">
        <v>144</v>
      </c>
      <c r="ET1258" s="401" t="n">
        <v>145</v>
      </c>
      <c r="EU1258" s="401" t="n">
        <v>146</v>
      </c>
      <c r="EV1258" s="401" t="n">
        <v>147</v>
      </c>
      <c r="EW1258" s="401" t="n">
        <v>148</v>
      </c>
      <c r="EX1258" s="401" t="n">
        <v>149</v>
      </c>
      <c r="EY1258" s="401" t="n">
        <v>150</v>
      </c>
      <c r="EZ1258" s="401" t="n">
        <v>151</v>
      </c>
      <c r="FA1258" s="401" t="n">
        <v>152</v>
      </c>
      <c r="FB1258" s="401" t="n">
        <v>153</v>
      </c>
      <c r="FC1258" s="401" t="n">
        <v>154</v>
      </c>
      <c r="FD1258" s="401" t="n">
        <v>155</v>
      </c>
      <c r="FE1258" s="401" t="n">
        <v>156</v>
      </c>
      <c r="FF1258" s="401" t="n">
        <v>157</v>
      </c>
      <c r="FG1258" s="401" t="n">
        <v>158</v>
      </c>
      <c r="FH1258" s="401" t="n">
        <v>159</v>
      </c>
      <c r="FI1258" s="401" t="n">
        <v>160</v>
      </c>
      <c r="FJ1258" s="401" t="n">
        <v>161</v>
      </c>
      <c r="FK1258" s="401" t="n">
        <v>162</v>
      </c>
      <c r="FL1258" s="401" t="n">
        <v>163</v>
      </c>
      <c r="FM1258" s="401" t="n">
        <v>164</v>
      </c>
      <c r="FN1258" s="401" t="n">
        <v>165</v>
      </c>
      <c r="FO1258" s="401" t="n">
        <v>166</v>
      </c>
      <c r="FP1258" s="401" t="n">
        <v>167</v>
      </c>
      <c r="FQ1258" s="401" t="n">
        <v>168</v>
      </c>
      <c r="FR1258" s="401" t="n">
        <v>169</v>
      </c>
      <c r="FS1258" s="401" t="n">
        <v>170</v>
      </c>
      <c r="FT1258" s="401" t="n">
        <v>171</v>
      </c>
      <c r="FU1258" s="401" t="n">
        <v>172</v>
      </c>
      <c r="FV1258" s="401" t="n">
        <v>173</v>
      </c>
      <c r="FW1258" s="401" t="n">
        <v>174</v>
      </c>
      <c r="FX1258" s="401" t="n">
        <v>175</v>
      </c>
      <c r="FY1258" s="401" t="n">
        <v>176</v>
      </c>
      <c r="FZ1258" s="401" t="n">
        <v>177</v>
      </c>
      <c r="GA1258" s="401" t="n">
        <v>178</v>
      </c>
      <c r="GB1258" s="401" t="n">
        <v>179</v>
      </c>
      <c r="GC1258" s="401" t="n">
        <v>180</v>
      </c>
      <c r="GD1258" s="401" t="n">
        <v>181</v>
      </c>
      <c r="GE1258" s="401" t="n">
        <v>182</v>
      </c>
      <c r="GF1258" s="401" t="n">
        <v>183</v>
      </c>
      <c r="GG1258" s="401" t="n">
        <v>184</v>
      </c>
      <c r="GH1258" s="401" t="n">
        <v>185</v>
      </c>
      <c r="GI1258" s="401" t="n">
        <v>186</v>
      </c>
      <c r="GJ1258" s="401" t="n">
        <v>187</v>
      </c>
      <c r="GK1258" s="401" t="n">
        <v>188</v>
      </c>
      <c r="GL1258" s="401" t="n">
        <v>189</v>
      </c>
      <c r="GM1258" s="401" t="n">
        <v>190</v>
      </c>
      <c r="GN1258" s="401" t="n">
        <v>191</v>
      </c>
      <c r="GO1258" s="401" t="n">
        <v>192</v>
      </c>
      <c r="GP1258" s="401" t="n">
        <v>193</v>
      </c>
      <c r="GQ1258" s="401" t="n">
        <v>194</v>
      </c>
      <c r="GR1258" s="401" t="n">
        <v>195</v>
      </c>
      <c r="GS1258" s="401" t="n">
        <v>196</v>
      </c>
      <c r="GT1258" s="401" t="n">
        <v>197</v>
      </c>
      <c r="GU1258" s="401" t="n">
        <v>198</v>
      </c>
      <c r="GV1258" s="401" t="n">
        <v>199</v>
      </c>
      <c r="GW1258" s="401" t="n">
        <v>200</v>
      </c>
      <c r="GX1258" s="401" t="n">
        <v>201</v>
      </c>
      <c r="GY1258" s="401" t="n">
        <v>202</v>
      </c>
      <c r="GZ1258" s="401" t="n">
        <v>203</v>
      </c>
      <c r="HA1258" s="401" t="n">
        <v>204</v>
      </c>
      <c r="HB1258" s="401" t="n">
        <v>205</v>
      </c>
      <c r="HC1258" s="401" t="n">
        <v>206</v>
      </c>
      <c r="HD1258" s="401" t="n">
        <v>207</v>
      </c>
      <c r="HE1258" s="401" t="n">
        <v>208</v>
      </c>
      <c r="HF1258" s="401" t="n">
        <v>209</v>
      </c>
      <c r="HG1258" s="401" t="n">
        <v>210</v>
      </c>
      <c r="HH1258" s="401" t="n">
        <v>211</v>
      </c>
      <c r="HI1258" s="401" t="n">
        <v>212</v>
      </c>
      <c r="HJ1258" s="401" t="n">
        <v>213</v>
      </c>
      <c r="HK1258" s="401" t="n">
        <v>214</v>
      </c>
      <c r="HL1258" s="401" t="n">
        <v>215</v>
      </c>
      <c r="HM1258" s="401" t="n">
        <v>216</v>
      </c>
      <c r="HN1258" s="401" t="n">
        <v>217</v>
      </c>
      <c r="HO1258" s="401" t="n">
        <v>218</v>
      </c>
      <c r="HP1258" s="401" t="n">
        <v>219</v>
      </c>
      <c r="HQ1258" s="401" t="n">
        <v>220</v>
      </c>
      <c r="HR1258" s="401" t="n">
        <v>221</v>
      </c>
      <c r="HS1258" s="401" t="n">
        <v>222</v>
      </c>
      <c r="HT1258" s="401" t="n">
        <v>223</v>
      </c>
      <c r="HU1258" s="401" t="n">
        <v>224</v>
      </c>
      <c r="HV1258" s="401" t="n">
        <v>225</v>
      </c>
      <c r="HW1258" s="401" t="n">
        <v>226</v>
      </c>
      <c r="HX1258" s="401" t="n">
        <v>227</v>
      </c>
      <c r="HY1258" s="401" t="n">
        <v>228</v>
      </c>
      <c r="HZ1258" s="401" t="n">
        <v>229</v>
      </c>
      <c r="IA1258" s="401" t="n">
        <v>230</v>
      </c>
      <c r="IB1258" s="401" t="n">
        <v>231</v>
      </c>
      <c r="IC1258" s="401" t="n">
        <v>232</v>
      </c>
      <c r="ID1258" s="401" t="n">
        <v>233</v>
      </c>
      <c r="IE1258" s="401" t="n">
        <v>234</v>
      </c>
      <c r="IF1258" s="401" t="n">
        <v>235</v>
      </c>
      <c r="IG1258" s="401" t="n">
        <v>236</v>
      </c>
      <c r="IH1258" s="401" t="n">
        <v>237</v>
      </c>
      <c r="II1258" s="401" t="n">
        <v>238</v>
      </c>
      <c r="IJ1258" s="401" t="n">
        <v>239</v>
      </c>
      <c r="IK1258" s="401" t="n">
        <v>240</v>
      </c>
      <c r="IL1258" s="401" t="n">
        <v>241</v>
      </c>
      <c r="IM1258" s="401" t="n">
        <v>242</v>
      </c>
      <c r="IN1258" s="401" t="n">
        <v>243</v>
      </c>
      <c r="IO1258" s="401" t="n">
        <v>244</v>
      </c>
      <c r="IP1258" s="401" t="n">
        <v>245</v>
      </c>
      <c r="IQ1258" s="401" t="n">
        <v>246</v>
      </c>
      <c r="IR1258" s="401" t="n">
        <v>247</v>
      </c>
      <c r="IS1258" s="401" t="n">
        <v>248</v>
      </c>
      <c r="IT1258" s="401" t="n">
        <v>249</v>
      </c>
      <c r="IU1258" s="401" t="n">
        <v>250</v>
      </c>
      <c r="IV1258" s="401" t="n">
        <v>251</v>
      </c>
      <c r="IW1258" s="401" t="n">
        <v>252</v>
      </c>
      <c r="IX1258" s="401" t="n">
        <v>253</v>
      </c>
      <c r="IY1258" s="401" t="n">
        <v>254</v>
      </c>
    </row>
    <row r="1259" customFormat="false" ht="12.75" hidden="false" customHeight="false" outlineLevel="0" collapsed="false">
      <c r="E1259" s="444" t="s">
        <v>225</v>
      </c>
      <c r="F1259" s="401" t="n">
        <v>119</v>
      </c>
      <c r="G1259" s="401" t="n">
        <v>154</v>
      </c>
      <c r="H1259" s="401" t="n">
        <v>32</v>
      </c>
      <c r="I1259" s="401" t="n">
        <v>181</v>
      </c>
      <c r="J1259" s="401" t="n">
        <v>223</v>
      </c>
      <c r="K1259" s="401" t="n">
        <v>244</v>
      </c>
      <c r="L1259" s="401" t="n">
        <v>51</v>
      </c>
      <c r="M1259" s="401" t="n">
        <v>110</v>
      </c>
      <c r="N1259" s="401" t="n">
        <v>92</v>
      </c>
      <c r="O1259" s="401" t="n">
        <v>33</v>
      </c>
      <c r="P1259" s="401" t="n">
        <v>113</v>
      </c>
      <c r="Q1259" s="401" t="n">
        <v>249</v>
      </c>
      <c r="R1259" s="401" t="n">
        <v>207</v>
      </c>
      <c r="S1259" s="401" t="n">
        <v>176</v>
      </c>
      <c r="T1259" s="401" t="n">
        <v>231</v>
      </c>
      <c r="U1259" s="401" t="n">
        <v>55</v>
      </c>
      <c r="V1259" s="401" t="n">
        <v>234</v>
      </c>
      <c r="W1259" s="401" t="n">
        <v>21</v>
      </c>
      <c r="X1259" s="401" t="n">
        <v>217</v>
      </c>
      <c r="Y1259" s="401" t="n">
        <v>3</v>
      </c>
      <c r="Z1259" s="401" t="n">
        <v>23</v>
      </c>
      <c r="AA1259" s="401" t="n">
        <v>98</v>
      </c>
      <c r="AB1259" s="401" t="n">
        <v>121</v>
      </c>
      <c r="AC1259" s="401" t="n">
        <v>178</v>
      </c>
      <c r="AD1259" s="401" t="n">
        <v>46</v>
      </c>
      <c r="AE1259" s="401" t="n">
        <v>239</v>
      </c>
      <c r="AF1259" s="401" t="n">
        <v>169</v>
      </c>
      <c r="AG1259" s="401" t="n">
        <v>242</v>
      </c>
      <c r="AH1259" s="401" t="n">
        <v>77</v>
      </c>
      <c r="AI1259" s="401" t="n">
        <v>211</v>
      </c>
      <c r="AJ1259" s="401" t="n">
        <v>60</v>
      </c>
      <c r="AK1259" s="401" t="n">
        <v>10</v>
      </c>
      <c r="AL1259" s="401" t="n">
        <v>14</v>
      </c>
      <c r="AM1259" s="401" t="n">
        <v>173</v>
      </c>
      <c r="AN1259" s="401" t="n">
        <v>218</v>
      </c>
      <c r="AO1259" s="401" t="n">
        <v>68</v>
      </c>
      <c r="AP1259" s="401" t="n">
        <v>135</v>
      </c>
      <c r="AQ1259" s="401" t="n">
        <v>194</v>
      </c>
      <c r="AR1259" s="401" t="n">
        <v>240</v>
      </c>
      <c r="AS1259" s="401" t="n">
        <v>209</v>
      </c>
      <c r="AT1259" s="401" t="n">
        <v>74</v>
      </c>
      <c r="AU1259" s="401" t="n">
        <v>36</v>
      </c>
      <c r="AV1259" s="401" t="n">
        <v>81</v>
      </c>
      <c r="AW1259" s="401" t="n">
        <v>15</v>
      </c>
      <c r="AX1259" s="401" t="n">
        <v>187</v>
      </c>
      <c r="AY1259" s="401" t="n">
        <v>7</v>
      </c>
      <c r="AZ1259" s="401" t="n">
        <v>185</v>
      </c>
      <c r="BA1259" s="401" t="n">
        <v>201</v>
      </c>
      <c r="BB1259" s="401" t="n">
        <v>1</v>
      </c>
      <c r="BC1259" s="401" t="n">
        <v>37</v>
      </c>
      <c r="BD1259" s="401" t="n">
        <v>124</v>
      </c>
      <c r="BE1259" s="401" t="n">
        <v>43</v>
      </c>
      <c r="BF1259" s="401" t="n">
        <v>91</v>
      </c>
      <c r="BG1259" s="401" t="n">
        <v>86</v>
      </c>
      <c r="BH1259" s="401" t="n">
        <v>129</v>
      </c>
      <c r="BI1259" s="401" t="n">
        <v>39</v>
      </c>
      <c r="BJ1259" s="401" t="n">
        <v>235</v>
      </c>
      <c r="BK1259" s="401" t="n">
        <v>82</v>
      </c>
      <c r="BL1259" s="401" t="n">
        <v>191</v>
      </c>
      <c r="BM1259" s="401" t="n">
        <v>127</v>
      </c>
      <c r="BN1259" s="401" t="n">
        <v>62</v>
      </c>
      <c r="BO1259" s="401" t="n">
        <v>136</v>
      </c>
      <c r="BP1259" s="401" t="n">
        <v>26</v>
      </c>
      <c r="BQ1259" s="401" t="n">
        <v>35</v>
      </c>
      <c r="BR1259" s="401" t="n">
        <v>114</v>
      </c>
      <c r="BS1259" s="401" t="n">
        <v>69</v>
      </c>
      <c r="BT1259" s="401" t="n">
        <v>168</v>
      </c>
      <c r="BU1259" s="401" t="n">
        <v>99</v>
      </c>
      <c r="BV1259" s="401" t="n">
        <v>111</v>
      </c>
      <c r="BW1259" s="401" t="n">
        <v>17</v>
      </c>
      <c r="BX1259" s="401" t="n">
        <v>254</v>
      </c>
      <c r="BY1259" s="401" t="n">
        <v>9</v>
      </c>
      <c r="BZ1259" s="401" t="n">
        <v>171</v>
      </c>
      <c r="CA1259" s="401" t="n">
        <v>202</v>
      </c>
      <c r="CB1259" s="401" t="n">
        <v>144</v>
      </c>
      <c r="CC1259" s="401" t="n">
        <v>180</v>
      </c>
      <c r="CD1259" s="401" t="n">
        <v>139</v>
      </c>
      <c r="CE1259" s="401" t="n">
        <v>161</v>
      </c>
      <c r="CF1259" s="401" t="n">
        <v>236</v>
      </c>
      <c r="CG1259" s="401" t="n">
        <v>228</v>
      </c>
      <c r="CH1259" s="401" t="n">
        <v>24</v>
      </c>
      <c r="CI1259" s="401" t="n">
        <v>44</v>
      </c>
      <c r="CJ1259" s="401" t="n">
        <v>65</v>
      </c>
      <c r="CK1259" s="401" t="n">
        <v>85</v>
      </c>
      <c r="CL1259" s="401" t="n">
        <v>59</v>
      </c>
      <c r="CM1259" s="401" t="n">
        <v>197</v>
      </c>
      <c r="CN1259" s="401" t="n">
        <v>6</v>
      </c>
      <c r="CO1259" s="401" t="n">
        <v>45</v>
      </c>
      <c r="CP1259" s="401" t="n">
        <v>116</v>
      </c>
      <c r="CQ1259" s="401" t="n">
        <v>122</v>
      </c>
      <c r="CR1259" s="401" t="n">
        <v>90</v>
      </c>
      <c r="CS1259" s="401" t="n">
        <v>123</v>
      </c>
      <c r="CT1259" s="401" t="n">
        <v>102</v>
      </c>
      <c r="CU1259" s="401" t="n">
        <v>212</v>
      </c>
      <c r="CV1259" s="401" t="n">
        <v>42</v>
      </c>
      <c r="CW1259" s="401" t="n">
        <v>193</v>
      </c>
      <c r="CX1259" s="401" t="n">
        <v>76</v>
      </c>
      <c r="CY1259" s="401" t="n">
        <v>47</v>
      </c>
      <c r="CZ1259" s="401" t="n">
        <v>251</v>
      </c>
      <c r="DA1259" s="401" t="n">
        <v>166</v>
      </c>
      <c r="DB1259" s="401" t="n">
        <v>199</v>
      </c>
      <c r="DC1259" s="401" t="n">
        <v>100</v>
      </c>
      <c r="DD1259" s="401" t="n">
        <v>140</v>
      </c>
      <c r="DE1259" s="401" t="n">
        <v>75</v>
      </c>
      <c r="DF1259" s="401" t="n">
        <v>117</v>
      </c>
      <c r="DG1259" s="401" t="n">
        <v>143</v>
      </c>
      <c r="DH1259" s="401" t="n">
        <v>183</v>
      </c>
      <c r="DI1259" s="401" t="n">
        <v>20</v>
      </c>
      <c r="DJ1259" s="401" t="n">
        <v>73</v>
      </c>
      <c r="DK1259" s="401" t="n">
        <v>222</v>
      </c>
      <c r="DL1259" s="401" t="n">
        <v>184</v>
      </c>
      <c r="DM1259" s="401" t="n">
        <v>58</v>
      </c>
      <c r="DN1259" s="401" t="n">
        <v>157</v>
      </c>
      <c r="DO1259" s="401" t="n">
        <v>186</v>
      </c>
      <c r="DP1259" s="401" t="n">
        <v>83</v>
      </c>
      <c r="DQ1259" s="401" t="n">
        <v>105</v>
      </c>
      <c r="DR1259" s="401" t="n">
        <v>13</v>
      </c>
      <c r="DS1259" s="401" t="n">
        <v>230</v>
      </c>
      <c r="DT1259" s="401" t="n">
        <v>247</v>
      </c>
      <c r="DU1259" s="401" t="n">
        <v>89</v>
      </c>
      <c r="DV1259" s="401" t="n">
        <v>252</v>
      </c>
      <c r="DW1259" s="401" t="n">
        <v>225</v>
      </c>
      <c r="DX1259" s="401" t="n">
        <v>137</v>
      </c>
      <c r="DY1259" s="401" t="n">
        <v>188</v>
      </c>
      <c r="DZ1259" s="401" t="n">
        <v>128</v>
      </c>
      <c r="EA1259" s="401" t="n">
        <v>210</v>
      </c>
      <c r="EB1259" s="401" t="n">
        <v>149</v>
      </c>
      <c r="EC1259" s="401" t="n">
        <v>250</v>
      </c>
      <c r="ED1259" s="401" t="n">
        <v>152</v>
      </c>
      <c r="EE1259" s="401" t="n">
        <v>52</v>
      </c>
      <c r="EF1259" s="401" t="n">
        <v>224</v>
      </c>
      <c r="EG1259" s="401" t="n">
        <v>146</v>
      </c>
      <c r="EH1259" s="401" t="n">
        <v>172</v>
      </c>
      <c r="EI1259" s="401" t="n">
        <v>95</v>
      </c>
      <c r="EJ1259" s="401" t="n">
        <v>88</v>
      </c>
      <c r="EK1259" s="401" t="n">
        <v>205</v>
      </c>
      <c r="EL1259" s="401" t="n">
        <v>226</v>
      </c>
      <c r="EM1259" s="401" t="n">
        <v>106</v>
      </c>
      <c r="EN1259" s="401" t="n">
        <v>150</v>
      </c>
      <c r="EO1259" s="401" t="n">
        <v>196</v>
      </c>
      <c r="EP1259" s="401" t="n">
        <v>130</v>
      </c>
      <c r="EQ1259" s="401" t="n">
        <v>120</v>
      </c>
      <c r="ER1259" s="401" t="n">
        <v>41</v>
      </c>
      <c r="ES1259" s="401" t="n">
        <v>133</v>
      </c>
      <c r="ET1259" s="401" t="n">
        <v>8</v>
      </c>
      <c r="EU1259" s="401" t="n">
        <v>18</v>
      </c>
      <c r="EV1259" s="401" t="n">
        <v>214</v>
      </c>
      <c r="EW1259" s="401" t="n">
        <v>57</v>
      </c>
      <c r="EX1259" s="401" t="n">
        <v>245</v>
      </c>
      <c r="EY1259" s="401" t="n">
        <v>49</v>
      </c>
      <c r="EZ1259" s="401" t="n">
        <v>115</v>
      </c>
      <c r="FA1259" s="401" t="n">
        <v>5</v>
      </c>
      <c r="FB1259" s="401" t="n">
        <v>87</v>
      </c>
      <c r="FC1259" s="401" t="n">
        <v>48</v>
      </c>
      <c r="FD1259" s="401" t="n">
        <v>156</v>
      </c>
      <c r="FE1259" s="401" t="n">
        <v>79</v>
      </c>
      <c r="FF1259" s="401" t="n">
        <v>204</v>
      </c>
      <c r="FG1259" s="401" t="n">
        <v>67</v>
      </c>
      <c r="FH1259" s="401" t="n">
        <v>198</v>
      </c>
      <c r="FI1259" s="401" t="n">
        <v>219</v>
      </c>
      <c r="FJ1259" s="401" t="n">
        <v>28</v>
      </c>
      <c r="FK1259" s="401" t="n">
        <v>170</v>
      </c>
      <c r="FL1259" s="401" t="n">
        <v>4</v>
      </c>
      <c r="FM1259" s="401" t="n">
        <v>107</v>
      </c>
      <c r="FN1259" s="401" t="n">
        <v>22</v>
      </c>
      <c r="FO1259" s="401" t="n">
        <v>70</v>
      </c>
      <c r="FP1259" s="401" t="n">
        <v>160</v>
      </c>
      <c r="FQ1259" s="401" t="n">
        <v>25</v>
      </c>
      <c r="FR1259" s="401" t="n">
        <v>56</v>
      </c>
      <c r="FS1259" s="401" t="n">
        <v>131</v>
      </c>
      <c r="FT1259" s="401" t="n">
        <v>148</v>
      </c>
      <c r="FU1259" s="401" t="n">
        <v>126</v>
      </c>
      <c r="FV1259" s="401" t="n">
        <v>216</v>
      </c>
      <c r="FW1259" s="401" t="n">
        <v>233</v>
      </c>
      <c r="FX1259" s="401" t="n">
        <v>237</v>
      </c>
      <c r="FY1259" s="401" t="n">
        <v>195</v>
      </c>
      <c r="FZ1259" s="401" t="n">
        <v>38</v>
      </c>
      <c r="GA1259" s="401" t="n">
        <v>97</v>
      </c>
      <c r="GB1259" s="401" t="n">
        <v>72</v>
      </c>
      <c r="GC1259" s="401" t="n">
        <v>138</v>
      </c>
      <c r="GD1259" s="401" t="n">
        <v>30</v>
      </c>
      <c r="GE1259" s="401" t="n">
        <v>190</v>
      </c>
      <c r="GF1259" s="401" t="n">
        <v>220</v>
      </c>
      <c r="GG1259" s="401" t="n">
        <v>238</v>
      </c>
      <c r="GH1259" s="401" t="n">
        <v>96</v>
      </c>
      <c r="GI1259" s="401" t="n">
        <v>200</v>
      </c>
      <c r="GJ1259" s="401" t="n">
        <v>125</v>
      </c>
      <c r="GK1259" s="401" t="n">
        <v>206</v>
      </c>
      <c r="GL1259" s="401" t="n">
        <v>101</v>
      </c>
      <c r="GM1259" s="401" t="n">
        <v>112</v>
      </c>
      <c r="GN1259" s="401" t="n">
        <v>109</v>
      </c>
      <c r="GO1259" s="401" t="n">
        <v>78</v>
      </c>
      <c r="GP1259" s="401" t="n">
        <v>179</v>
      </c>
      <c r="GQ1259" s="401" t="n">
        <v>248</v>
      </c>
      <c r="GR1259" s="401" t="n">
        <v>141</v>
      </c>
      <c r="GS1259" s="401" t="n">
        <v>94</v>
      </c>
      <c r="GT1259" s="401" t="n">
        <v>63</v>
      </c>
      <c r="GU1259" s="401" t="n">
        <v>50</v>
      </c>
      <c r="GV1259" s="401" t="n">
        <v>232</v>
      </c>
      <c r="GW1259" s="401" t="n">
        <v>158</v>
      </c>
      <c r="GX1259" s="401" t="n">
        <v>208</v>
      </c>
      <c r="GY1259" s="401" t="n">
        <v>80</v>
      </c>
      <c r="GZ1259" s="401" t="n">
        <v>12</v>
      </c>
      <c r="HA1259" s="401" t="n">
        <v>165</v>
      </c>
      <c r="HB1259" s="401" t="n">
        <v>147</v>
      </c>
      <c r="HC1259" s="401" t="n">
        <v>142</v>
      </c>
      <c r="HD1259" s="401" t="n">
        <v>64</v>
      </c>
      <c r="HE1259" s="401" t="n">
        <v>132</v>
      </c>
      <c r="HF1259" s="401" t="n">
        <v>241</v>
      </c>
      <c r="HG1259" s="401" t="n">
        <v>203</v>
      </c>
      <c r="HH1259" s="401" t="n">
        <v>182</v>
      </c>
      <c r="HI1259" s="401" t="n">
        <v>40</v>
      </c>
      <c r="HJ1259" s="401" t="n">
        <v>104</v>
      </c>
      <c r="HK1259" s="401" t="n">
        <v>71</v>
      </c>
      <c r="HL1259" s="401" t="n">
        <v>27</v>
      </c>
      <c r="HM1259" s="401" t="n">
        <v>145</v>
      </c>
      <c r="HN1259" s="401" t="n">
        <v>153</v>
      </c>
      <c r="HO1259" s="401" t="n">
        <v>215</v>
      </c>
      <c r="HP1259" s="401" t="n">
        <v>253</v>
      </c>
      <c r="HQ1259" s="401" t="n">
        <v>16</v>
      </c>
      <c r="HR1259" s="401" t="n">
        <v>54</v>
      </c>
      <c r="HS1259" s="401" t="n">
        <v>151</v>
      </c>
      <c r="HT1259" s="401" t="n">
        <v>2</v>
      </c>
      <c r="HU1259" s="401" t="n">
        <v>31</v>
      </c>
      <c r="HV1259" s="401" t="n">
        <v>29</v>
      </c>
      <c r="HW1259" s="401" t="n">
        <v>108</v>
      </c>
      <c r="HX1259" s="401" t="n">
        <v>213</v>
      </c>
      <c r="HY1259" s="401" t="n">
        <v>167</v>
      </c>
      <c r="HZ1259" s="401" t="n">
        <v>162</v>
      </c>
      <c r="IA1259" s="401" t="n">
        <v>19</v>
      </c>
      <c r="IB1259" s="401" t="n">
        <v>159</v>
      </c>
      <c r="IC1259" s="401" t="n">
        <v>175</v>
      </c>
      <c r="ID1259" s="401" t="n">
        <v>246</v>
      </c>
      <c r="IE1259" s="401" t="n">
        <v>163</v>
      </c>
      <c r="IF1259" s="401" t="n">
        <v>243</v>
      </c>
      <c r="IG1259" s="401" t="n">
        <v>93</v>
      </c>
      <c r="IH1259" s="401" t="n">
        <v>34</v>
      </c>
      <c r="II1259" s="401" t="n">
        <v>155</v>
      </c>
      <c r="IJ1259" s="401" t="n">
        <v>61</v>
      </c>
      <c r="IK1259" s="401" t="n">
        <v>66</v>
      </c>
      <c r="IL1259" s="401" t="n">
        <v>174</v>
      </c>
      <c r="IM1259" s="401" t="n">
        <v>134</v>
      </c>
      <c r="IN1259" s="401" t="n">
        <v>221</v>
      </c>
      <c r="IO1259" s="401" t="n">
        <v>118</v>
      </c>
      <c r="IP1259" s="401" t="n">
        <v>189</v>
      </c>
      <c r="IQ1259" s="401" t="n">
        <v>177</v>
      </c>
      <c r="IR1259" s="401" t="n">
        <v>164</v>
      </c>
      <c r="IS1259" s="401" t="n">
        <v>227</v>
      </c>
      <c r="IT1259" s="401" t="n">
        <v>53</v>
      </c>
      <c r="IU1259" s="401" t="n">
        <v>192</v>
      </c>
      <c r="IV1259" s="401" t="n">
        <v>103</v>
      </c>
      <c r="IW1259" s="401" t="n">
        <v>84</v>
      </c>
      <c r="IX1259" s="401" t="n">
        <v>229</v>
      </c>
      <c r="IY1259" s="401" t="n">
        <v>11</v>
      </c>
    </row>
    <row r="1260" customFormat="false" ht="12.75" hidden="false" customHeight="false" outlineLevel="0" collapsed="false">
      <c r="E1260" s="444" t="s">
        <v>227</v>
      </c>
      <c r="F1260" s="401" t="n">
        <v>5</v>
      </c>
      <c r="G1260" s="401" t="n">
        <v>99</v>
      </c>
      <c r="H1260" s="401" t="n">
        <v>124</v>
      </c>
      <c r="I1260" s="401" t="n">
        <v>41</v>
      </c>
      <c r="J1260" s="401" t="n">
        <v>12</v>
      </c>
      <c r="K1260" s="401" t="n">
        <v>209</v>
      </c>
      <c r="L1260" s="401" t="n">
        <v>39</v>
      </c>
      <c r="M1260" s="401" t="n">
        <v>232</v>
      </c>
      <c r="N1260" s="401" t="n">
        <v>108</v>
      </c>
      <c r="O1260" s="401" t="n">
        <v>6</v>
      </c>
      <c r="P1260" s="401" t="n">
        <v>165</v>
      </c>
      <c r="Q1260" s="401" t="n">
        <v>178</v>
      </c>
      <c r="R1260" s="401" t="n">
        <v>141</v>
      </c>
      <c r="S1260" s="401" t="n">
        <v>63</v>
      </c>
      <c r="T1260" s="401" t="n">
        <v>153</v>
      </c>
      <c r="U1260" s="401" t="n">
        <v>233</v>
      </c>
      <c r="V1260" s="401" t="n">
        <v>24</v>
      </c>
      <c r="W1260" s="401" t="n">
        <v>52</v>
      </c>
      <c r="X1260" s="401" t="n">
        <v>206</v>
      </c>
      <c r="Y1260" s="401" t="n">
        <v>81</v>
      </c>
      <c r="Z1260" s="401" t="n">
        <v>253</v>
      </c>
      <c r="AA1260" s="401" t="n">
        <v>50</v>
      </c>
      <c r="AB1260" s="401" t="n">
        <v>159</v>
      </c>
      <c r="AC1260" s="401" t="n">
        <v>30</v>
      </c>
      <c r="AD1260" s="401" t="n">
        <v>31</v>
      </c>
      <c r="AE1260" s="401" t="n">
        <v>92</v>
      </c>
      <c r="AF1260" s="401" t="n">
        <v>194</v>
      </c>
      <c r="AG1260" s="401" t="n">
        <v>61</v>
      </c>
      <c r="AH1260" s="401" t="n">
        <v>123</v>
      </c>
      <c r="AI1260" s="401" t="n">
        <v>44</v>
      </c>
      <c r="AJ1260" s="401" t="n">
        <v>149</v>
      </c>
      <c r="AK1260" s="401" t="n">
        <v>203</v>
      </c>
      <c r="AL1260" s="401" t="n">
        <v>195</v>
      </c>
      <c r="AM1260" s="401" t="n">
        <v>43</v>
      </c>
      <c r="AN1260" s="401" t="n">
        <v>161</v>
      </c>
      <c r="AO1260" s="401" t="n">
        <v>147</v>
      </c>
      <c r="AP1260" s="401" t="n">
        <v>219</v>
      </c>
      <c r="AQ1260" s="401" t="n">
        <v>234</v>
      </c>
      <c r="AR1260" s="401" t="n">
        <v>76</v>
      </c>
      <c r="AS1260" s="401" t="n">
        <v>103</v>
      </c>
      <c r="AT1260" s="401" t="n">
        <v>202</v>
      </c>
      <c r="AU1260" s="401" t="n">
        <v>65</v>
      </c>
      <c r="AV1260" s="401" t="n">
        <v>101</v>
      </c>
      <c r="AW1260" s="401" t="n">
        <v>117</v>
      </c>
      <c r="AX1260" s="401" t="n">
        <v>18</v>
      </c>
      <c r="AY1260" s="401" t="n">
        <v>192</v>
      </c>
      <c r="AZ1260" s="401" t="n">
        <v>105</v>
      </c>
      <c r="BA1260" s="401" t="n">
        <v>9</v>
      </c>
      <c r="BB1260" s="401" t="n">
        <v>211</v>
      </c>
      <c r="BC1260" s="401" t="n">
        <v>54</v>
      </c>
      <c r="BD1260" s="401" t="n">
        <v>217</v>
      </c>
      <c r="BE1260" s="401" t="n">
        <v>186</v>
      </c>
      <c r="BF1260" s="401" t="n">
        <v>214</v>
      </c>
      <c r="BG1260" s="401" t="n">
        <v>67</v>
      </c>
      <c r="BH1260" s="401" t="n">
        <v>247</v>
      </c>
      <c r="BI1260" s="401" t="n">
        <v>45</v>
      </c>
      <c r="BJ1260" s="401" t="n">
        <v>223</v>
      </c>
      <c r="BK1260" s="401" t="n">
        <v>191</v>
      </c>
      <c r="BL1260" s="401" t="n">
        <v>166</v>
      </c>
      <c r="BM1260" s="401" t="n">
        <v>86</v>
      </c>
      <c r="BN1260" s="401" t="n">
        <v>112</v>
      </c>
      <c r="BO1260" s="401" t="n">
        <v>198</v>
      </c>
      <c r="BP1260" s="401" t="n">
        <v>84</v>
      </c>
      <c r="BQ1260" s="401" t="n">
        <v>201</v>
      </c>
      <c r="BR1260" s="401" t="n">
        <v>251</v>
      </c>
      <c r="BS1260" s="401" t="n">
        <v>49</v>
      </c>
      <c r="BT1260" s="401" t="n">
        <v>140</v>
      </c>
      <c r="BU1260" s="401" t="n">
        <v>42</v>
      </c>
      <c r="BV1260" s="401" t="n">
        <v>193</v>
      </c>
      <c r="BW1260" s="401" t="n">
        <v>244</v>
      </c>
      <c r="BX1260" s="401" t="n">
        <v>188</v>
      </c>
      <c r="BY1260" s="401" t="n">
        <v>48</v>
      </c>
      <c r="BZ1260" s="401" t="n">
        <v>16</v>
      </c>
      <c r="CA1260" s="401" t="n">
        <v>121</v>
      </c>
      <c r="CB1260" s="401" t="n">
        <v>143</v>
      </c>
      <c r="CC1260" s="401" t="n">
        <v>59</v>
      </c>
      <c r="CD1260" s="401" t="n">
        <v>179</v>
      </c>
      <c r="CE1260" s="401" t="n">
        <v>190</v>
      </c>
      <c r="CF1260" s="401" t="n">
        <v>208</v>
      </c>
      <c r="CG1260" s="401" t="n">
        <v>26</v>
      </c>
      <c r="CH1260" s="401" t="n">
        <v>175</v>
      </c>
      <c r="CI1260" s="401" t="n">
        <v>158</v>
      </c>
      <c r="CJ1260" s="401" t="n">
        <v>204</v>
      </c>
      <c r="CK1260" s="401" t="n">
        <v>213</v>
      </c>
      <c r="CL1260" s="401" t="n">
        <v>207</v>
      </c>
      <c r="CM1260" s="401" t="n">
        <v>220</v>
      </c>
      <c r="CN1260" s="401" t="n">
        <v>229</v>
      </c>
      <c r="CO1260" s="401" t="n">
        <v>239</v>
      </c>
      <c r="CP1260" s="401" t="n">
        <v>23</v>
      </c>
      <c r="CQ1260" s="401" t="n">
        <v>197</v>
      </c>
      <c r="CR1260" s="401" t="n">
        <v>34</v>
      </c>
      <c r="CS1260" s="401" t="n">
        <v>130</v>
      </c>
      <c r="CT1260" s="401" t="n">
        <v>139</v>
      </c>
      <c r="CU1260" s="401" t="n">
        <v>148</v>
      </c>
      <c r="CV1260" s="401" t="n">
        <v>78</v>
      </c>
      <c r="CW1260" s="401" t="n">
        <v>243</v>
      </c>
      <c r="CX1260" s="401" t="n">
        <v>4</v>
      </c>
      <c r="CY1260" s="401" t="n">
        <v>120</v>
      </c>
      <c r="CZ1260" s="401" t="n">
        <v>222</v>
      </c>
      <c r="DA1260" s="401" t="n">
        <v>216</v>
      </c>
      <c r="DB1260" s="401" t="n">
        <v>53</v>
      </c>
      <c r="DC1260" s="401" t="n">
        <v>174</v>
      </c>
      <c r="DD1260" s="401" t="n">
        <v>66</v>
      </c>
      <c r="DE1260" s="401" t="n">
        <v>102</v>
      </c>
      <c r="DF1260" s="401" t="n">
        <v>142</v>
      </c>
      <c r="DG1260" s="401" t="n">
        <v>95</v>
      </c>
      <c r="DH1260" s="401" t="n">
        <v>163</v>
      </c>
      <c r="DI1260" s="401" t="n">
        <v>235</v>
      </c>
      <c r="DJ1260" s="401" t="n">
        <v>97</v>
      </c>
      <c r="DK1260" s="401" t="n">
        <v>111</v>
      </c>
      <c r="DL1260" s="401" t="n">
        <v>248</v>
      </c>
      <c r="DM1260" s="401" t="n">
        <v>25</v>
      </c>
      <c r="DN1260" s="401" t="n">
        <v>169</v>
      </c>
      <c r="DO1260" s="401" t="n">
        <v>113</v>
      </c>
      <c r="DP1260" s="401" t="n">
        <v>69</v>
      </c>
      <c r="DQ1260" s="401" t="n">
        <v>144</v>
      </c>
      <c r="DR1260" s="401" t="n">
        <v>83</v>
      </c>
      <c r="DS1260" s="401" t="n">
        <v>1</v>
      </c>
      <c r="DT1260" s="401" t="n">
        <v>40</v>
      </c>
      <c r="DU1260" s="401" t="n">
        <v>32</v>
      </c>
      <c r="DV1260" s="401" t="n">
        <v>170</v>
      </c>
      <c r="DW1260" s="401" t="n">
        <v>3</v>
      </c>
      <c r="DX1260" s="401" t="n">
        <v>70</v>
      </c>
      <c r="DY1260" s="401" t="n">
        <v>37</v>
      </c>
      <c r="DZ1260" s="401" t="n">
        <v>47</v>
      </c>
      <c r="EA1260" s="401" t="n">
        <v>133</v>
      </c>
      <c r="EB1260" s="401" t="n">
        <v>173</v>
      </c>
      <c r="EC1260" s="401" t="n">
        <v>115</v>
      </c>
      <c r="ED1260" s="401" t="n">
        <v>221</v>
      </c>
      <c r="EE1260" s="401" t="n">
        <v>183</v>
      </c>
      <c r="EF1260" s="401" t="n">
        <v>228</v>
      </c>
      <c r="EG1260" s="401" t="n">
        <v>218</v>
      </c>
      <c r="EH1260" s="401" t="n">
        <v>160</v>
      </c>
      <c r="EI1260" s="401" t="n">
        <v>205</v>
      </c>
      <c r="EJ1260" s="401" t="n">
        <v>252</v>
      </c>
      <c r="EK1260" s="401" t="n">
        <v>80</v>
      </c>
      <c r="EL1260" s="401" t="n">
        <v>224</v>
      </c>
      <c r="EM1260" s="401" t="n">
        <v>116</v>
      </c>
      <c r="EN1260" s="401" t="n">
        <v>231</v>
      </c>
      <c r="EO1260" s="401" t="n">
        <v>212</v>
      </c>
      <c r="EP1260" s="401" t="n">
        <v>225</v>
      </c>
      <c r="EQ1260" s="401" t="n">
        <v>250</v>
      </c>
      <c r="ER1260" s="401" t="n">
        <v>180</v>
      </c>
      <c r="ES1260" s="401" t="n">
        <v>151</v>
      </c>
      <c r="ET1260" s="401" t="n">
        <v>74</v>
      </c>
      <c r="EU1260" s="401" t="n">
        <v>185</v>
      </c>
      <c r="EV1260" s="401" t="n">
        <v>8</v>
      </c>
      <c r="EW1260" s="401" t="n">
        <v>100</v>
      </c>
      <c r="EX1260" s="401" t="n">
        <v>17</v>
      </c>
      <c r="EY1260" s="401" t="n">
        <v>167</v>
      </c>
      <c r="EZ1260" s="401" t="n">
        <v>129</v>
      </c>
      <c r="FA1260" s="401" t="n">
        <v>56</v>
      </c>
      <c r="FB1260" s="401" t="n">
        <v>72</v>
      </c>
      <c r="FC1260" s="401" t="n">
        <v>171</v>
      </c>
      <c r="FD1260" s="401" t="n">
        <v>93</v>
      </c>
      <c r="FE1260" s="401" t="n">
        <v>89</v>
      </c>
      <c r="FF1260" s="401" t="n">
        <v>238</v>
      </c>
      <c r="FG1260" s="401" t="n">
        <v>135</v>
      </c>
      <c r="FH1260" s="401" t="n">
        <v>136</v>
      </c>
      <c r="FI1260" s="401" t="n">
        <v>184</v>
      </c>
      <c r="FJ1260" s="401" t="n">
        <v>134</v>
      </c>
      <c r="FK1260" s="401" t="n">
        <v>241</v>
      </c>
      <c r="FL1260" s="401" t="n">
        <v>71</v>
      </c>
      <c r="FM1260" s="401" t="n">
        <v>168</v>
      </c>
      <c r="FN1260" s="401" t="n">
        <v>7</v>
      </c>
      <c r="FO1260" s="401" t="n">
        <v>35</v>
      </c>
      <c r="FP1260" s="401" t="n">
        <v>236</v>
      </c>
      <c r="FQ1260" s="401" t="n">
        <v>176</v>
      </c>
      <c r="FR1260" s="401" t="n">
        <v>90</v>
      </c>
      <c r="FS1260" s="401" t="n">
        <v>107</v>
      </c>
      <c r="FT1260" s="401" t="n">
        <v>77</v>
      </c>
      <c r="FU1260" s="401" t="n">
        <v>254</v>
      </c>
      <c r="FV1260" s="401" t="n">
        <v>237</v>
      </c>
      <c r="FW1260" s="401" t="n">
        <v>172</v>
      </c>
      <c r="FX1260" s="401" t="n">
        <v>227</v>
      </c>
      <c r="FY1260" s="401" t="n">
        <v>29</v>
      </c>
      <c r="FZ1260" s="401" t="n">
        <v>215</v>
      </c>
      <c r="GA1260" s="401" t="n">
        <v>199</v>
      </c>
      <c r="GB1260" s="401" t="n">
        <v>177</v>
      </c>
      <c r="GC1260" s="401" t="n">
        <v>137</v>
      </c>
      <c r="GD1260" s="401" t="n">
        <v>245</v>
      </c>
      <c r="GE1260" s="401" t="n">
        <v>79</v>
      </c>
      <c r="GF1260" s="401" t="n">
        <v>122</v>
      </c>
      <c r="GG1260" s="401" t="n">
        <v>145</v>
      </c>
      <c r="GH1260" s="401" t="n">
        <v>106</v>
      </c>
      <c r="GI1260" s="401" t="n">
        <v>118</v>
      </c>
      <c r="GJ1260" s="401" t="n">
        <v>110</v>
      </c>
      <c r="GK1260" s="401" t="n">
        <v>125</v>
      </c>
      <c r="GL1260" s="401" t="n">
        <v>58</v>
      </c>
      <c r="GM1260" s="401" t="n">
        <v>82</v>
      </c>
      <c r="GN1260" s="401" t="n">
        <v>162</v>
      </c>
      <c r="GO1260" s="401" t="n">
        <v>230</v>
      </c>
      <c r="GP1260" s="401" t="n">
        <v>127</v>
      </c>
      <c r="GQ1260" s="401" t="n">
        <v>242</v>
      </c>
      <c r="GR1260" s="401" t="n">
        <v>87</v>
      </c>
      <c r="GS1260" s="401" t="n">
        <v>19</v>
      </c>
      <c r="GT1260" s="401" t="n">
        <v>33</v>
      </c>
      <c r="GU1260" s="401" t="n">
        <v>55</v>
      </c>
      <c r="GV1260" s="401" t="n">
        <v>132</v>
      </c>
      <c r="GW1260" s="401" t="n">
        <v>246</v>
      </c>
      <c r="GX1260" s="401" t="n">
        <v>75</v>
      </c>
      <c r="GY1260" s="401" t="n">
        <v>94</v>
      </c>
      <c r="GZ1260" s="401" t="n">
        <v>187</v>
      </c>
      <c r="HA1260" s="401" t="n">
        <v>182</v>
      </c>
      <c r="HB1260" s="401" t="n">
        <v>126</v>
      </c>
      <c r="HC1260" s="401" t="n">
        <v>22</v>
      </c>
      <c r="HD1260" s="401" t="n">
        <v>155</v>
      </c>
      <c r="HE1260" s="401" t="n">
        <v>210</v>
      </c>
      <c r="HF1260" s="401" t="n">
        <v>96</v>
      </c>
      <c r="HG1260" s="401" t="n">
        <v>157</v>
      </c>
      <c r="HH1260" s="401" t="n">
        <v>154</v>
      </c>
      <c r="HI1260" s="401" t="n">
        <v>156</v>
      </c>
      <c r="HJ1260" s="401" t="n">
        <v>10</v>
      </c>
      <c r="HK1260" s="401" t="n">
        <v>28</v>
      </c>
      <c r="HL1260" s="401" t="n">
        <v>13</v>
      </c>
      <c r="HM1260" s="401" t="n">
        <v>114</v>
      </c>
      <c r="HN1260" s="401" t="n">
        <v>196</v>
      </c>
      <c r="HO1260" s="401" t="n">
        <v>27</v>
      </c>
      <c r="HP1260" s="401" t="n">
        <v>146</v>
      </c>
      <c r="HQ1260" s="401" t="n">
        <v>57</v>
      </c>
      <c r="HR1260" s="401" t="n">
        <v>249</v>
      </c>
      <c r="HS1260" s="401" t="n">
        <v>85</v>
      </c>
      <c r="HT1260" s="401" t="n">
        <v>131</v>
      </c>
      <c r="HU1260" s="401" t="n">
        <v>2</v>
      </c>
      <c r="HV1260" s="401" t="n">
        <v>36</v>
      </c>
      <c r="HW1260" s="401" t="n">
        <v>15</v>
      </c>
      <c r="HX1260" s="401" t="n">
        <v>104</v>
      </c>
      <c r="HY1260" s="401" t="n">
        <v>181</v>
      </c>
      <c r="HZ1260" s="401" t="n">
        <v>46</v>
      </c>
      <c r="IA1260" s="401" t="n">
        <v>109</v>
      </c>
      <c r="IB1260" s="401" t="n">
        <v>189</v>
      </c>
      <c r="IC1260" s="401" t="n">
        <v>200</v>
      </c>
      <c r="ID1260" s="401" t="n">
        <v>60</v>
      </c>
      <c r="IE1260" s="401" t="n">
        <v>68</v>
      </c>
      <c r="IF1260" s="401" t="n">
        <v>152</v>
      </c>
      <c r="IG1260" s="401" t="n">
        <v>128</v>
      </c>
      <c r="IH1260" s="401" t="n">
        <v>20</v>
      </c>
      <c r="II1260" s="401" t="n">
        <v>150</v>
      </c>
      <c r="IJ1260" s="401" t="n">
        <v>98</v>
      </c>
      <c r="IK1260" s="401" t="n">
        <v>38</v>
      </c>
      <c r="IL1260" s="401" t="n">
        <v>88</v>
      </c>
      <c r="IM1260" s="401" t="n">
        <v>11</v>
      </c>
      <c r="IN1260" s="401" t="n">
        <v>64</v>
      </c>
      <c r="IO1260" s="401" t="n">
        <v>91</v>
      </c>
      <c r="IP1260" s="401" t="n">
        <v>51</v>
      </c>
      <c r="IQ1260" s="401" t="n">
        <v>240</v>
      </c>
      <c r="IR1260" s="401" t="n">
        <v>14</v>
      </c>
      <c r="IS1260" s="401" t="n">
        <v>119</v>
      </c>
      <c r="IT1260" s="401" t="n">
        <v>62</v>
      </c>
      <c r="IU1260" s="401" t="n">
        <v>21</v>
      </c>
      <c r="IV1260" s="401" t="n">
        <v>73</v>
      </c>
      <c r="IW1260" s="401" t="n">
        <v>138</v>
      </c>
      <c r="IX1260" s="401" t="n">
        <v>164</v>
      </c>
      <c r="IY1260" s="401" t="n">
        <v>226</v>
      </c>
    </row>
    <row r="1262" customFormat="false" ht="12.75" hidden="false" customHeight="false" outlineLevel="0" collapsed="false">
      <c r="D1262" s="204" t="n">
        <v>255</v>
      </c>
      <c r="E1262" s="204" t="s">
        <v>250</v>
      </c>
    </row>
    <row r="1263" customFormat="false" ht="12.75" hidden="false" customHeight="false" outlineLevel="0" collapsed="false">
      <c r="E1263" s="444" t="s">
        <v>198</v>
      </c>
      <c r="F1263" s="401" t="n">
        <v>1</v>
      </c>
      <c r="G1263" s="401" t="n">
        <v>2</v>
      </c>
      <c r="H1263" s="401" t="n">
        <v>3</v>
      </c>
      <c r="I1263" s="401" t="n">
        <v>4</v>
      </c>
      <c r="J1263" s="401" t="n">
        <v>5</v>
      </c>
      <c r="K1263" s="401" t="n">
        <v>6</v>
      </c>
      <c r="L1263" s="401" t="n">
        <v>7</v>
      </c>
      <c r="M1263" s="401" t="n">
        <v>8</v>
      </c>
      <c r="N1263" s="401" t="n">
        <v>9</v>
      </c>
      <c r="O1263" s="401" t="n">
        <v>10</v>
      </c>
      <c r="P1263" s="401" t="n">
        <v>11</v>
      </c>
      <c r="Q1263" s="401" t="n">
        <v>12</v>
      </c>
      <c r="R1263" s="401" t="n">
        <v>13</v>
      </c>
      <c r="S1263" s="401" t="n">
        <v>14</v>
      </c>
      <c r="T1263" s="401" t="n">
        <v>15</v>
      </c>
      <c r="U1263" s="401" t="n">
        <v>16</v>
      </c>
      <c r="V1263" s="401" t="n">
        <v>17</v>
      </c>
      <c r="W1263" s="401" t="n">
        <v>18</v>
      </c>
      <c r="X1263" s="401" t="n">
        <v>19</v>
      </c>
      <c r="Y1263" s="401" t="n">
        <v>20</v>
      </c>
      <c r="Z1263" s="401" t="n">
        <v>21</v>
      </c>
      <c r="AA1263" s="401" t="n">
        <v>22</v>
      </c>
      <c r="AB1263" s="401" t="n">
        <v>23</v>
      </c>
      <c r="AC1263" s="401" t="n">
        <v>24</v>
      </c>
      <c r="AD1263" s="401" t="n">
        <v>25</v>
      </c>
      <c r="AE1263" s="401" t="n">
        <v>26</v>
      </c>
      <c r="AF1263" s="401" t="n">
        <v>27</v>
      </c>
      <c r="AG1263" s="401" t="n">
        <v>28</v>
      </c>
      <c r="AH1263" s="401" t="n">
        <v>29</v>
      </c>
      <c r="AI1263" s="401" t="n">
        <v>30</v>
      </c>
      <c r="AJ1263" s="401" t="n">
        <v>31</v>
      </c>
      <c r="AK1263" s="401" t="n">
        <v>32</v>
      </c>
      <c r="AL1263" s="401" t="n">
        <v>33</v>
      </c>
      <c r="AM1263" s="401" t="n">
        <v>34</v>
      </c>
      <c r="AN1263" s="401" t="n">
        <v>35</v>
      </c>
      <c r="AO1263" s="401" t="n">
        <v>36</v>
      </c>
      <c r="AP1263" s="401" t="n">
        <v>37</v>
      </c>
      <c r="AQ1263" s="401" t="n">
        <v>38</v>
      </c>
      <c r="AR1263" s="401" t="n">
        <v>39</v>
      </c>
      <c r="AS1263" s="401" t="n">
        <v>40</v>
      </c>
      <c r="AT1263" s="401" t="n">
        <v>41</v>
      </c>
      <c r="AU1263" s="401" t="n">
        <v>42</v>
      </c>
      <c r="AV1263" s="401" t="n">
        <v>43</v>
      </c>
      <c r="AW1263" s="401" t="n">
        <v>44</v>
      </c>
      <c r="AX1263" s="401" t="n">
        <v>45</v>
      </c>
      <c r="AY1263" s="401" t="n">
        <v>46</v>
      </c>
      <c r="AZ1263" s="401" t="n">
        <v>47</v>
      </c>
      <c r="BA1263" s="401" t="n">
        <v>48</v>
      </c>
      <c r="BB1263" s="401" t="n">
        <v>49</v>
      </c>
      <c r="BC1263" s="401" t="n">
        <v>50</v>
      </c>
      <c r="BD1263" s="401" t="n">
        <v>51</v>
      </c>
      <c r="BE1263" s="401" t="n">
        <v>52</v>
      </c>
      <c r="BF1263" s="401" t="n">
        <v>53</v>
      </c>
      <c r="BG1263" s="401" t="n">
        <v>54</v>
      </c>
      <c r="BH1263" s="401" t="n">
        <v>55</v>
      </c>
      <c r="BI1263" s="401" t="n">
        <v>56</v>
      </c>
      <c r="BJ1263" s="401" t="n">
        <v>57</v>
      </c>
      <c r="BK1263" s="401" t="n">
        <v>58</v>
      </c>
      <c r="BL1263" s="401" t="n">
        <v>59</v>
      </c>
      <c r="BM1263" s="401" t="n">
        <v>60</v>
      </c>
      <c r="BN1263" s="401" t="n">
        <v>61</v>
      </c>
      <c r="BO1263" s="401" t="n">
        <v>62</v>
      </c>
      <c r="BP1263" s="401" t="n">
        <v>63</v>
      </c>
      <c r="BQ1263" s="401" t="n">
        <v>64</v>
      </c>
      <c r="BR1263" s="401" t="n">
        <v>65</v>
      </c>
      <c r="BS1263" s="401" t="n">
        <v>66</v>
      </c>
      <c r="BT1263" s="401" t="n">
        <v>67</v>
      </c>
      <c r="BU1263" s="401" t="n">
        <v>68</v>
      </c>
      <c r="BV1263" s="401" t="n">
        <v>69</v>
      </c>
      <c r="BW1263" s="401" t="n">
        <v>70</v>
      </c>
      <c r="BX1263" s="401" t="n">
        <v>71</v>
      </c>
      <c r="BY1263" s="401" t="n">
        <v>72</v>
      </c>
      <c r="BZ1263" s="401" t="n">
        <v>73</v>
      </c>
      <c r="CA1263" s="401" t="n">
        <v>74</v>
      </c>
      <c r="CB1263" s="401" t="n">
        <v>75</v>
      </c>
      <c r="CC1263" s="401" t="n">
        <v>76</v>
      </c>
      <c r="CD1263" s="401" t="n">
        <v>77</v>
      </c>
      <c r="CE1263" s="401" t="n">
        <v>78</v>
      </c>
      <c r="CF1263" s="401" t="n">
        <v>79</v>
      </c>
      <c r="CG1263" s="401" t="n">
        <v>80</v>
      </c>
      <c r="CH1263" s="401" t="n">
        <v>81</v>
      </c>
      <c r="CI1263" s="401" t="n">
        <v>82</v>
      </c>
      <c r="CJ1263" s="401" t="n">
        <v>83</v>
      </c>
      <c r="CK1263" s="401" t="n">
        <v>84</v>
      </c>
      <c r="CL1263" s="401" t="n">
        <v>85</v>
      </c>
      <c r="CM1263" s="401" t="n">
        <v>86</v>
      </c>
      <c r="CN1263" s="401" t="n">
        <v>87</v>
      </c>
      <c r="CO1263" s="401" t="n">
        <v>88</v>
      </c>
      <c r="CP1263" s="401" t="n">
        <v>89</v>
      </c>
      <c r="CQ1263" s="401" t="n">
        <v>90</v>
      </c>
      <c r="CR1263" s="401" t="n">
        <v>91</v>
      </c>
      <c r="CS1263" s="401" t="n">
        <v>92</v>
      </c>
      <c r="CT1263" s="401" t="n">
        <v>93</v>
      </c>
      <c r="CU1263" s="401" t="n">
        <v>94</v>
      </c>
      <c r="CV1263" s="401" t="n">
        <v>95</v>
      </c>
      <c r="CW1263" s="401" t="n">
        <v>96</v>
      </c>
      <c r="CX1263" s="401" t="n">
        <v>97</v>
      </c>
      <c r="CY1263" s="401" t="n">
        <v>98</v>
      </c>
      <c r="CZ1263" s="401" t="n">
        <v>99</v>
      </c>
      <c r="DA1263" s="401" t="n">
        <v>100</v>
      </c>
      <c r="DB1263" s="401" t="n">
        <v>101</v>
      </c>
      <c r="DC1263" s="401" t="n">
        <v>102</v>
      </c>
      <c r="DD1263" s="401" t="n">
        <v>103</v>
      </c>
      <c r="DE1263" s="401" t="n">
        <v>104</v>
      </c>
      <c r="DF1263" s="401" t="n">
        <v>105</v>
      </c>
      <c r="DG1263" s="401" t="n">
        <v>106</v>
      </c>
      <c r="DH1263" s="401" t="n">
        <v>107</v>
      </c>
      <c r="DI1263" s="401" t="n">
        <v>108</v>
      </c>
      <c r="DJ1263" s="401" t="n">
        <v>109</v>
      </c>
      <c r="DK1263" s="401" t="n">
        <v>110</v>
      </c>
      <c r="DL1263" s="401" t="n">
        <v>111</v>
      </c>
      <c r="DM1263" s="401" t="n">
        <v>112</v>
      </c>
      <c r="DN1263" s="401" t="n">
        <v>113</v>
      </c>
      <c r="DO1263" s="401" t="n">
        <v>114</v>
      </c>
      <c r="DP1263" s="401" t="n">
        <v>115</v>
      </c>
      <c r="DQ1263" s="401" t="n">
        <v>116</v>
      </c>
      <c r="DR1263" s="401" t="n">
        <v>117</v>
      </c>
      <c r="DS1263" s="401" t="n">
        <v>118</v>
      </c>
      <c r="DT1263" s="401" t="n">
        <v>119</v>
      </c>
      <c r="DU1263" s="401" t="n">
        <v>120</v>
      </c>
      <c r="DV1263" s="401" t="n">
        <v>121</v>
      </c>
      <c r="DW1263" s="401" t="n">
        <v>122</v>
      </c>
      <c r="DX1263" s="401" t="n">
        <v>123</v>
      </c>
      <c r="DY1263" s="401" t="n">
        <v>124</v>
      </c>
      <c r="DZ1263" s="401" t="n">
        <v>125</v>
      </c>
      <c r="EA1263" s="401" t="n">
        <v>126</v>
      </c>
      <c r="EB1263" s="401" t="n">
        <v>127</v>
      </c>
      <c r="EC1263" s="401" t="n">
        <v>128</v>
      </c>
      <c r="ED1263" s="401" t="n">
        <v>129</v>
      </c>
      <c r="EE1263" s="401" t="n">
        <v>130</v>
      </c>
      <c r="EF1263" s="401" t="n">
        <v>131</v>
      </c>
      <c r="EG1263" s="401" t="n">
        <v>132</v>
      </c>
      <c r="EH1263" s="401" t="n">
        <v>133</v>
      </c>
      <c r="EI1263" s="401" t="n">
        <v>134</v>
      </c>
      <c r="EJ1263" s="401" t="n">
        <v>135</v>
      </c>
      <c r="EK1263" s="401" t="n">
        <v>136</v>
      </c>
      <c r="EL1263" s="401" t="n">
        <v>137</v>
      </c>
      <c r="EM1263" s="401" t="n">
        <v>138</v>
      </c>
      <c r="EN1263" s="401" t="n">
        <v>139</v>
      </c>
      <c r="EO1263" s="401" t="n">
        <v>140</v>
      </c>
      <c r="EP1263" s="401" t="n">
        <v>141</v>
      </c>
      <c r="EQ1263" s="401" t="n">
        <v>142</v>
      </c>
      <c r="ER1263" s="401" t="n">
        <v>143</v>
      </c>
      <c r="ES1263" s="401" t="n">
        <v>144</v>
      </c>
      <c r="ET1263" s="401" t="n">
        <v>145</v>
      </c>
      <c r="EU1263" s="401" t="n">
        <v>146</v>
      </c>
      <c r="EV1263" s="401" t="n">
        <v>147</v>
      </c>
      <c r="EW1263" s="401" t="n">
        <v>148</v>
      </c>
      <c r="EX1263" s="401" t="n">
        <v>149</v>
      </c>
      <c r="EY1263" s="401" t="n">
        <v>150</v>
      </c>
      <c r="EZ1263" s="401" t="n">
        <v>151</v>
      </c>
      <c r="FA1263" s="401" t="n">
        <v>152</v>
      </c>
      <c r="FB1263" s="401" t="n">
        <v>153</v>
      </c>
      <c r="FC1263" s="401" t="n">
        <v>154</v>
      </c>
      <c r="FD1263" s="401" t="n">
        <v>155</v>
      </c>
      <c r="FE1263" s="401" t="n">
        <v>156</v>
      </c>
      <c r="FF1263" s="401" t="n">
        <v>157</v>
      </c>
      <c r="FG1263" s="401" t="n">
        <v>158</v>
      </c>
      <c r="FH1263" s="401" t="n">
        <v>159</v>
      </c>
      <c r="FI1263" s="401" t="n">
        <v>160</v>
      </c>
      <c r="FJ1263" s="401" t="n">
        <v>161</v>
      </c>
      <c r="FK1263" s="401" t="n">
        <v>162</v>
      </c>
      <c r="FL1263" s="401" t="n">
        <v>163</v>
      </c>
      <c r="FM1263" s="401" t="n">
        <v>164</v>
      </c>
      <c r="FN1263" s="401" t="n">
        <v>165</v>
      </c>
      <c r="FO1263" s="401" t="n">
        <v>166</v>
      </c>
      <c r="FP1263" s="401" t="n">
        <v>167</v>
      </c>
      <c r="FQ1263" s="401" t="n">
        <v>168</v>
      </c>
      <c r="FR1263" s="401" t="n">
        <v>169</v>
      </c>
      <c r="FS1263" s="401" t="n">
        <v>170</v>
      </c>
      <c r="FT1263" s="401" t="n">
        <v>171</v>
      </c>
      <c r="FU1263" s="401" t="n">
        <v>172</v>
      </c>
      <c r="FV1263" s="401" t="n">
        <v>173</v>
      </c>
      <c r="FW1263" s="401" t="n">
        <v>174</v>
      </c>
      <c r="FX1263" s="401" t="n">
        <v>175</v>
      </c>
      <c r="FY1263" s="401" t="n">
        <v>176</v>
      </c>
      <c r="FZ1263" s="401" t="n">
        <v>177</v>
      </c>
      <c r="GA1263" s="401" t="n">
        <v>178</v>
      </c>
      <c r="GB1263" s="401" t="n">
        <v>179</v>
      </c>
      <c r="GC1263" s="401" t="n">
        <v>180</v>
      </c>
      <c r="GD1263" s="401" t="n">
        <v>181</v>
      </c>
      <c r="GE1263" s="401" t="n">
        <v>182</v>
      </c>
      <c r="GF1263" s="401" t="n">
        <v>183</v>
      </c>
      <c r="GG1263" s="401" t="n">
        <v>184</v>
      </c>
      <c r="GH1263" s="401" t="n">
        <v>185</v>
      </c>
      <c r="GI1263" s="401" t="n">
        <v>186</v>
      </c>
      <c r="GJ1263" s="401" t="n">
        <v>187</v>
      </c>
      <c r="GK1263" s="401" t="n">
        <v>188</v>
      </c>
      <c r="GL1263" s="401" t="n">
        <v>189</v>
      </c>
      <c r="GM1263" s="401" t="n">
        <v>190</v>
      </c>
      <c r="GN1263" s="401" t="n">
        <v>191</v>
      </c>
      <c r="GO1263" s="401" t="n">
        <v>192</v>
      </c>
      <c r="GP1263" s="401" t="n">
        <v>193</v>
      </c>
      <c r="GQ1263" s="401" t="n">
        <v>194</v>
      </c>
      <c r="GR1263" s="401" t="n">
        <v>195</v>
      </c>
      <c r="GS1263" s="401" t="n">
        <v>196</v>
      </c>
      <c r="GT1263" s="401" t="n">
        <v>197</v>
      </c>
      <c r="GU1263" s="401" t="n">
        <v>198</v>
      </c>
      <c r="GV1263" s="401" t="n">
        <v>199</v>
      </c>
      <c r="GW1263" s="401" t="n">
        <v>200</v>
      </c>
      <c r="GX1263" s="401" t="n">
        <v>201</v>
      </c>
      <c r="GY1263" s="401" t="n">
        <v>202</v>
      </c>
      <c r="GZ1263" s="401" t="n">
        <v>203</v>
      </c>
      <c r="HA1263" s="401" t="n">
        <v>204</v>
      </c>
      <c r="HB1263" s="401" t="n">
        <v>205</v>
      </c>
      <c r="HC1263" s="401" t="n">
        <v>206</v>
      </c>
      <c r="HD1263" s="401" t="n">
        <v>207</v>
      </c>
      <c r="HE1263" s="401" t="n">
        <v>208</v>
      </c>
      <c r="HF1263" s="401" t="n">
        <v>209</v>
      </c>
      <c r="HG1263" s="401" t="n">
        <v>210</v>
      </c>
      <c r="HH1263" s="401" t="n">
        <v>211</v>
      </c>
      <c r="HI1263" s="401" t="n">
        <v>212</v>
      </c>
      <c r="HJ1263" s="401" t="n">
        <v>213</v>
      </c>
      <c r="HK1263" s="401" t="n">
        <v>214</v>
      </c>
      <c r="HL1263" s="401" t="n">
        <v>215</v>
      </c>
      <c r="HM1263" s="401" t="n">
        <v>216</v>
      </c>
      <c r="HN1263" s="401" t="n">
        <v>217</v>
      </c>
      <c r="HO1263" s="401" t="n">
        <v>218</v>
      </c>
      <c r="HP1263" s="401" t="n">
        <v>219</v>
      </c>
      <c r="HQ1263" s="401" t="n">
        <v>220</v>
      </c>
      <c r="HR1263" s="401" t="n">
        <v>221</v>
      </c>
      <c r="HS1263" s="401" t="n">
        <v>222</v>
      </c>
      <c r="HT1263" s="401" t="n">
        <v>223</v>
      </c>
      <c r="HU1263" s="401" t="n">
        <v>224</v>
      </c>
      <c r="HV1263" s="401" t="n">
        <v>225</v>
      </c>
      <c r="HW1263" s="401" t="n">
        <v>226</v>
      </c>
      <c r="HX1263" s="401" t="n">
        <v>227</v>
      </c>
      <c r="HY1263" s="401" t="n">
        <v>228</v>
      </c>
      <c r="HZ1263" s="401" t="n">
        <v>229</v>
      </c>
      <c r="IA1263" s="401" t="n">
        <v>230</v>
      </c>
      <c r="IB1263" s="401" t="n">
        <v>231</v>
      </c>
      <c r="IC1263" s="401" t="n">
        <v>232</v>
      </c>
      <c r="ID1263" s="401" t="n">
        <v>233</v>
      </c>
      <c r="IE1263" s="401" t="n">
        <v>234</v>
      </c>
      <c r="IF1263" s="401" t="n">
        <v>235</v>
      </c>
      <c r="IG1263" s="401" t="n">
        <v>236</v>
      </c>
      <c r="IH1263" s="401" t="n">
        <v>237</v>
      </c>
      <c r="II1263" s="401" t="n">
        <v>238</v>
      </c>
      <c r="IJ1263" s="401" t="n">
        <v>239</v>
      </c>
      <c r="IK1263" s="401" t="n">
        <v>240</v>
      </c>
      <c r="IL1263" s="401" t="n">
        <v>241</v>
      </c>
      <c r="IM1263" s="401" t="n">
        <v>242</v>
      </c>
      <c r="IN1263" s="401" t="n">
        <v>243</v>
      </c>
      <c r="IO1263" s="401" t="n">
        <v>244</v>
      </c>
      <c r="IP1263" s="401" t="n">
        <v>245</v>
      </c>
      <c r="IQ1263" s="401" t="n">
        <v>246</v>
      </c>
      <c r="IR1263" s="401" t="n">
        <v>247</v>
      </c>
      <c r="IS1263" s="401" t="n">
        <v>248</v>
      </c>
      <c r="IT1263" s="401" t="n">
        <v>249</v>
      </c>
      <c r="IU1263" s="401" t="n">
        <v>250</v>
      </c>
      <c r="IV1263" s="401" t="n">
        <v>251</v>
      </c>
      <c r="IW1263" s="401" t="n">
        <v>252</v>
      </c>
      <c r="IX1263" s="401" t="n">
        <v>253</v>
      </c>
      <c r="IY1263" s="401" t="n">
        <v>254</v>
      </c>
      <c r="IZ1263" s="401" t="n">
        <v>255</v>
      </c>
    </row>
    <row r="1264" customFormat="false" ht="12.75" hidden="false" customHeight="false" outlineLevel="0" collapsed="false">
      <c r="E1264" s="444" t="s">
        <v>225</v>
      </c>
      <c r="F1264" s="401" t="n">
        <v>73</v>
      </c>
      <c r="G1264" s="401" t="n">
        <v>136</v>
      </c>
      <c r="H1264" s="401" t="n">
        <v>50</v>
      </c>
      <c r="I1264" s="401" t="n">
        <v>27</v>
      </c>
      <c r="J1264" s="401" t="n">
        <v>52</v>
      </c>
      <c r="K1264" s="401" t="n">
        <v>233</v>
      </c>
      <c r="L1264" s="401" t="n">
        <v>58</v>
      </c>
      <c r="M1264" s="401" t="n">
        <v>240</v>
      </c>
      <c r="N1264" s="401" t="n">
        <v>195</v>
      </c>
      <c r="O1264" s="401" t="n">
        <v>148</v>
      </c>
      <c r="P1264" s="401" t="n">
        <v>123</v>
      </c>
      <c r="Q1264" s="401" t="n">
        <v>198</v>
      </c>
      <c r="R1264" s="401" t="n">
        <v>64</v>
      </c>
      <c r="S1264" s="401" t="n">
        <v>140</v>
      </c>
      <c r="T1264" s="401" t="n">
        <v>98</v>
      </c>
      <c r="U1264" s="401" t="n">
        <v>253</v>
      </c>
      <c r="V1264" s="401" t="n">
        <v>1</v>
      </c>
      <c r="W1264" s="401" t="n">
        <v>115</v>
      </c>
      <c r="X1264" s="401" t="n">
        <v>68</v>
      </c>
      <c r="Y1264" s="401" t="n">
        <v>127</v>
      </c>
      <c r="Z1264" s="401" t="n">
        <v>14</v>
      </c>
      <c r="AA1264" s="401" t="n">
        <v>215</v>
      </c>
      <c r="AB1264" s="401" t="n">
        <v>60</v>
      </c>
      <c r="AC1264" s="401" t="n">
        <v>77</v>
      </c>
      <c r="AD1264" s="401" t="n">
        <v>238</v>
      </c>
      <c r="AE1264" s="401" t="n">
        <v>30</v>
      </c>
      <c r="AF1264" s="401" t="n">
        <v>241</v>
      </c>
      <c r="AG1264" s="401" t="n">
        <v>129</v>
      </c>
      <c r="AH1264" s="401" t="n">
        <v>187</v>
      </c>
      <c r="AI1264" s="401" t="n">
        <v>172</v>
      </c>
      <c r="AJ1264" s="401" t="n">
        <v>59</v>
      </c>
      <c r="AK1264" s="401" t="n">
        <v>105</v>
      </c>
      <c r="AL1264" s="401" t="n">
        <v>217</v>
      </c>
      <c r="AM1264" s="401" t="n">
        <v>200</v>
      </c>
      <c r="AN1264" s="401" t="n">
        <v>37</v>
      </c>
      <c r="AO1264" s="401" t="n">
        <v>18</v>
      </c>
      <c r="AP1264" s="401" t="n">
        <v>230</v>
      </c>
      <c r="AQ1264" s="401" t="n">
        <v>190</v>
      </c>
      <c r="AR1264" s="401" t="n">
        <v>118</v>
      </c>
      <c r="AS1264" s="401" t="n">
        <v>94</v>
      </c>
      <c r="AT1264" s="401" t="n">
        <v>47</v>
      </c>
      <c r="AU1264" s="401" t="n">
        <v>211</v>
      </c>
      <c r="AV1264" s="401" t="n">
        <v>111</v>
      </c>
      <c r="AW1264" s="401" t="n">
        <v>135</v>
      </c>
      <c r="AX1264" s="401" t="n">
        <v>9</v>
      </c>
      <c r="AY1264" s="401" t="n">
        <v>159</v>
      </c>
      <c r="AZ1264" s="401" t="n">
        <v>79</v>
      </c>
      <c r="BA1264" s="401" t="n">
        <v>117</v>
      </c>
      <c r="BB1264" s="401" t="n">
        <v>112</v>
      </c>
      <c r="BC1264" s="401" t="n">
        <v>6</v>
      </c>
      <c r="BD1264" s="401" t="n">
        <v>99</v>
      </c>
      <c r="BE1264" s="401" t="n">
        <v>220</v>
      </c>
      <c r="BF1264" s="401" t="n">
        <v>142</v>
      </c>
      <c r="BG1264" s="401" t="n">
        <v>46</v>
      </c>
      <c r="BH1264" s="401" t="n">
        <v>138</v>
      </c>
      <c r="BI1264" s="401" t="n">
        <v>63</v>
      </c>
      <c r="BJ1264" s="401" t="n">
        <v>205</v>
      </c>
      <c r="BK1264" s="401" t="n">
        <v>252</v>
      </c>
      <c r="BL1264" s="401" t="n">
        <v>166</v>
      </c>
      <c r="BM1264" s="401" t="n">
        <v>38</v>
      </c>
      <c r="BN1264" s="401" t="n">
        <v>45</v>
      </c>
      <c r="BO1264" s="401" t="n">
        <v>76</v>
      </c>
      <c r="BP1264" s="401" t="n">
        <v>134</v>
      </c>
      <c r="BQ1264" s="401" t="n">
        <v>155</v>
      </c>
      <c r="BR1264" s="401" t="n">
        <v>101</v>
      </c>
      <c r="BS1264" s="401" t="n">
        <v>243</v>
      </c>
      <c r="BT1264" s="401" t="n">
        <v>70</v>
      </c>
      <c r="BU1264" s="401" t="n">
        <v>175</v>
      </c>
      <c r="BV1264" s="401" t="n">
        <v>121</v>
      </c>
      <c r="BW1264" s="401" t="n">
        <v>34</v>
      </c>
      <c r="BX1264" s="401" t="n">
        <v>4</v>
      </c>
      <c r="BY1264" s="401" t="n">
        <v>239</v>
      </c>
      <c r="BZ1264" s="401" t="n">
        <v>179</v>
      </c>
      <c r="CA1264" s="401" t="n">
        <v>210</v>
      </c>
      <c r="CB1264" s="401" t="n">
        <v>61</v>
      </c>
      <c r="CC1264" s="401" t="n">
        <v>170</v>
      </c>
      <c r="CD1264" s="401" t="n">
        <v>65</v>
      </c>
      <c r="CE1264" s="401" t="n">
        <v>191</v>
      </c>
      <c r="CF1264" s="401" t="n">
        <v>132</v>
      </c>
      <c r="CG1264" s="401" t="n">
        <v>234</v>
      </c>
      <c r="CH1264" s="401" t="n">
        <v>72</v>
      </c>
      <c r="CI1264" s="401" t="n">
        <v>163</v>
      </c>
      <c r="CJ1264" s="401" t="n">
        <v>247</v>
      </c>
      <c r="CK1264" s="401" t="n">
        <v>146</v>
      </c>
      <c r="CL1264" s="401" t="n">
        <v>182</v>
      </c>
      <c r="CM1264" s="401" t="n">
        <v>203</v>
      </c>
      <c r="CN1264" s="401" t="n">
        <v>160</v>
      </c>
      <c r="CO1264" s="401" t="n">
        <v>242</v>
      </c>
      <c r="CP1264" s="401" t="n">
        <v>78</v>
      </c>
      <c r="CQ1264" s="401" t="n">
        <v>227</v>
      </c>
      <c r="CR1264" s="401" t="n">
        <v>69</v>
      </c>
      <c r="CS1264" s="401" t="n">
        <v>169</v>
      </c>
      <c r="CT1264" s="401" t="n">
        <v>51</v>
      </c>
      <c r="CU1264" s="401" t="n">
        <v>2</v>
      </c>
      <c r="CV1264" s="401" t="n">
        <v>17</v>
      </c>
      <c r="CW1264" s="401" t="n">
        <v>125</v>
      </c>
      <c r="CX1264" s="401" t="n">
        <v>180</v>
      </c>
      <c r="CY1264" s="401" t="n">
        <v>97</v>
      </c>
      <c r="CZ1264" s="401" t="n">
        <v>28</v>
      </c>
      <c r="DA1264" s="401" t="n">
        <v>43</v>
      </c>
      <c r="DB1264" s="401" t="n">
        <v>90</v>
      </c>
      <c r="DC1264" s="401" t="n">
        <v>174</v>
      </c>
      <c r="DD1264" s="401" t="n">
        <v>212</v>
      </c>
      <c r="DE1264" s="401" t="n">
        <v>96</v>
      </c>
      <c r="DF1264" s="401" t="n">
        <v>226</v>
      </c>
      <c r="DG1264" s="401" t="n">
        <v>145</v>
      </c>
      <c r="DH1264" s="401" t="n">
        <v>24</v>
      </c>
      <c r="DI1264" s="401" t="n">
        <v>62</v>
      </c>
      <c r="DJ1264" s="401" t="n">
        <v>93</v>
      </c>
      <c r="DK1264" s="401" t="n">
        <v>176</v>
      </c>
      <c r="DL1264" s="401" t="n">
        <v>19</v>
      </c>
      <c r="DM1264" s="401" t="n">
        <v>84</v>
      </c>
      <c r="DN1264" s="401" t="n">
        <v>224</v>
      </c>
      <c r="DO1264" s="401" t="n">
        <v>92</v>
      </c>
      <c r="DP1264" s="401" t="n">
        <v>154</v>
      </c>
      <c r="DQ1264" s="401" t="n">
        <v>255</v>
      </c>
      <c r="DR1264" s="401" t="n">
        <v>201</v>
      </c>
      <c r="DS1264" s="401" t="n">
        <v>89</v>
      </c>
      <c r="DT1264" s="401" t="n">
        <v>181</v>
      </c>
      <c r="DU1264" s="401" t="n">
        <v>171</v>
      </c>
      <c r="DV1264" s="401" t="n">
        <v>209</v>
      </c>
      <c r="DW1264" s="401" t="n">
        <v>16</v>
      </c>
      <c r="DX1264" s="401" t="n">
        <v>119</v>
      </c>
      <c r="DY1264" s="401" t="n">
        <v>126</v>
      </c>
      <c r="DZ1264" s="401" t="n">
        <v>56</v>
      </c>
      <c r="EA1264" s="401" t="n">
        <v>10</v>
      </c>
      <c r="EB1264" s="401" t="n">
        <v>128</v>
      </c>
      <c r="EC1264" s="401" t="n">
        <v>157</v>
      </c>
      <c r="ED1264" s="401" t="n">
        <v>192</v>
      </c>
      <c r="EE1264" s="401" t="n">
        <v>153</v>
      </c>
      <c r="EF1264" s="401" t="n">
        <v>228</v>
      </c>
      <c r="EG1264" s="401" t="n">
        <v>35</v>
      </c>
      <c r="EH1264" s="401" t="n">
        <v>189</v>
      </c>
      <c r="EI1264" s="401" t="n">
        <v>67</v>
      </c>
      <c r="EJ1264" s="401" t="n">
        <v>57</v>
      </c>
      <c r="EK1264" s="401" t="n">
        <v>104</v>
      </c>
      <c r="EL1264" s="401" t="n">
        <v>144</v>
      </c>
      <c r="EM1264" s="401" t="n">
        <v>219</v>
      </c>
      <c r="EN1264" s="401" t="n">
        <v>21</v>
      </c>
      <c r="EO1264" s="401" t="n">
        <v>41</v>
      </c>
      <c r="EP1264" s="401" t="n">
        <v>143</v>
      </c>
      <c r="EQ1264" s="401" t="n">
        <v>184</v>
      </c>
      <c r="ER1264" s="401" t="n">
        <v>40</v>
      </c>
      <c r="ES1264" s="401" t="n">
        <v>25</v>
      </c>
      <c r="ET1264" s="401" t="n">
        <v>194</v>
      </c>
      <c r="EU1264" s="401" t="n">
        <v>114</v>
      </c>
      <c r="EV1264" s="401" t="n">
        <v>29</v>
      </c>
      <c r="EW1264" s="401" t="n">
        <v>237</v>
      </c>
      <c r="EX1264" s="401" t="n">
        <v>206</v>
      </c>
      <c r="EY1264" s="401" t="n">
        <v>193</v>
      </c>
      <c r="EZ1264" s="401" t="n">
        <v>162</v>
      </c>
      <c r="FA1264" s="401" t="n">
        <v>150</v>
      </c>
      <c r="FB1264" s="401" t="n">
        <v>7</v>
      </c>
      <c r="FC1264" s="401" t="n">
        <v>22</v>
      </c>
      <c r="FD1264" s="401" t="n">
        <v>218</v>
      </c>
      <c r="FE1264" s="401" t="n">
        <v>49</v>
      </c>
      <c r="FF1264" s="401" t="n">
        <v>221</v>
      </c>
      <c r="FG1264" s="401" t="n">
        <v>31</v>
      </c>
      <c r="FH1264" s="401" t="n">
        <v>83</v>
      </c>
      <c r="FI1264" s="401" t="n">
        <v>151</v>
      </c>
      <c r="FJ1264" s="401" t="n">
        <v>20</v>
      </c>
      <c r="FK1264" s="401" t="n">
        <v>249</v>
      </c>
      <c r="FL1264" s="401" t="n">
        <v>80</v>
      </c>
      <c r="FM1264" s="401" t="n">
        <v>86</v>
      </c>
      <c r="FN1264" s="401" t="n">
        <v>102</v>
      </c>
      <c r="FO1264" s="401" t="n">
        <v>133</v>
      </c>
      <c r="FP1264" s="401" t="n">
        <v>48</v>
      </c>
      <c r="FQ1264" s="401" t="n">
        <v>141</v>
      </c>
      <c r="FR1264" s="401" t="n">
        <v>8</v>
      </c>
      <c r="FS1264" s="401" t="n">
        <v>216</v>
      </c>
      <c r="FT1264" s="401" t="n">
        <v>225</v>
      </c>
      <c r="FU1264" s="401" t="n">
        <v>244</v>
      </c>
      <c r="FV1264" s="401" t="n">
        <v>75</v>
      </c>
      <c r="FW1264" s="401" t="n">
        <v>177</v>
      </c>
      <c r="FX1264" s="401" t="n">
        <v>208</v>
      </c>
      <c r="FY1264" s="401" t="n">
        <v>100</v>
      </c>
      <c r="FZ1264" s="401" t="n">
        <v>44</v>
      </c>
      <c r="GA1264" s="401" t="n">
        <v>185</v>
      </c>
      <c r="GB1264" s="401" t="n">
        <v>103</v>
      </c>
      <c r="GC1264" s="401" t="n">
        <v>82</v>
      </c>
      <c r="GD1264" s="401" t="n">
        <v>5</v>
      </c>
      <c r="GE1264" s="401" t="n">
        <v>33</v>
      </c>
      <c r="GF1264" s="401" t="n">
        <v>235</v>
      </c>
      <c r="GG1264" s="401" t="n">
        <v>108</v>
      </c>
      <c r="GH1264" s="401" t="n">
        <v>246</v>
      </c>
      <c r="GI1264" s="401" t="n">
        <v>223</v>
      </c>
      <c r="GJ1264" s="401" t="n">
        <v>254</v>
      </c>
      <c r="GK1264" s="401" t="n">
        <v>32</v>
      </c>
      <c r="GL1264" s="401" t="n">
        <v>152</v>
      </c>
      <c r="GM1264" s="401" t="n">
        <v>248</v>
      </c>
      <c r="GN1264" s="401" t="n">
        <v>199</v>
      </c>
      <c r="GO1264" s="401" t="n">
        <v>124</v>
      </c>
      <c r="GP1264" s="401" t="n">
        <v>109</v>
      </c>
      <c r="GQ1264" s="401" t="n">
        <v>13</v>
      </c>
      <c r="GR1264" s="401" t="n">
        <v>54</v>
      </c>
      <c r="GS1264" s="401" t="n">
        <v>39</v>
      </c>
      <c r="GT1264" s="401" t="n">
        <v>156</v>
      </c>
      <c r="GU1264" s="401" t="n">
        <v>12</v>
      </c>
      <c r="GV1264" s="401" t="n">
        <v>87</v>
      </c>
      <c r="GW1264" s="401" t="n">
        <v>161</v>
      </c>
      <c r="GX1264" s="401" t="n">
        <v>110</v>
      </c>
      <c r="GY1264" s="401" t="n">
        <v>3</v>
      </c>
      <c r="GZ1264" s="401" t="n">
        <v>130</v>
      </c>
      <c r="HA1264" s="401" t="n">
        <v>36</v>
      </c>
      <c r="HB1264" s="401" t="n">
        <v>251</v>
      </c>
      <c r="HC1264" s="401" t="n">
        <v>120</v>
      </c>
      <c r="HD1264" s="401" t="n">
        <v>95</v>
      </c>
      <c r="HE1264" s="401" t="n">
        <v>231</v>
      </c>
      <c r="HF1264" s="401" t="n">
        <v>158</v>
      </c>
      <c r="HG1264" s="401" t="n">
        <v>131</v>
      </c>
      <c r="HH1264" s="401" t="n">
        <v>137</v>
      </c>
      <c r="HI1264" s="401" t="n">
        <v>11</v>
      </c>
      <c r="HJ1264" s="401" t="n">
        <v>245</v>
      </c>
      <c r="HK1264" s="401" t="n">
        <v>168</v>
      </c>
      <c r="HL1264" s="401" t="n">
        <v>222</v>
      </c>
      <c r="HM1264" s="401" t="n">
        <v>147</v>
      </c>
      <c r="HN1264" s="401" t="n">
        <v>85</v>
      </c>
      <c r="HO1264" s="401" t="n">
        <v>26</v>
      </c>
      <c r="HP1264" s="401" t="n">
        <v>250</v>
      </c>
      <c r="HQ1264" s="401" t="n">
        <v>197</v>
      </c>
      <c r="HR1264" s="401" t="n">
        <v>165</v>
      </c>
      <c r="HS1264" s="401" t="n">
        <v>178</v>
      </c>
      <c r="HT1264" s="401" t="n">
        <v>66</v>
      </c>
      <c r="HU1264" s="401" t="n">
        <v>107</v>
      </c>
      <c r="HV1264" s="401" t="n">
        <v>204</v>
      </c>
      <c r="HW1264" s="401" t="n">
        <v>149</v>
      </c>
      <c r="HX1264" s="401" t="n">
        <v>213</v>
      </c>
      <c r="HY1264" s="401" t="n">
        <v>122</v>
      </c>
      <c r="HZ1264" s="401" t="n">
        <v>188</v>
      </c>
      <c r="IA1264" s="401" t="n">
        <v>42</v>
      </c>
      <c r="IB1264" s="401" t="n">
        <v>232</v>
      </c>
      <c r="IC1264" s="401" t="n">
        <v>214</v>
      </c>
      <c r="ID1264" s="401" t="n">
        <v>202</v>
      </c>
      <c r="IE1264" s="401" t="n">
        <v>88</v>
      </c>
      <c r="IF1264" s="401" t="n">
        <v>74</v>
      </c>
      <c r="IG1264" s="401" t="n">
        <v>15</v>
      </c>
      <c r="IH1264" s="401" t="n">
        <v>196</v>
      </c>
      <c r="II1264" s="401" t="n">
        <v>186</v>
      </c>
      <c r="IJ1264" s="401" t="n">
        <v>116</v>
      </c>
      <c r="IK1264" s="401" t="n">
        <v>71</v>
      </c>
      <c r="IL1264" s="401" t="n">
        <v>164</v>
      </c>
      <c r="IM1264" s="401" t="n">
        <v>81</v>
      </c>
      <c r="IN1264" s="401" t="n">
        <v>106</v>
      </c>
      <c r="IO1264" s="401" t="n">
        <v>55</v>
      </c>
      <c r="IP1264" s="401" t="n">
        <v>23</v>
      </c>
      <c r="IQ1264" s="401" t="n">
        <v>53</v>
      </c>
      <c r="IR1264" s="401" t="n">
        <v>113</v>
      </c>
      <c r="IS1264" s="401" t="n">
        <v>207</v>
      </c>
      <c r="IT1264" s="401" t="n">
        <v>167</v>
      </c>
      <c r="IU1264" s="401" t="n">
        <v>91</v>
      </c>
      <c r="IV1264" s="401" t="n">
        <v>139</v>
      </c>
      <c r="IW1264" s="401" t="n">
        <v>183</v>
      </c>
      <c r="IX1264" s="401" t="n">
        <v>229</v>
      </c>
      <c r="IY1264" s="401" t="n">
        <v>173</v>
      </c>
      <c r="IZ1264" s="401" t="n">
        <v>236</v>
      </c>
    </row>
    <row r="1265" customFormat="false" ht="12.75" hidden="false" customHeight="false" outlineLevel="0" collapsed="false">
      <c r="E1265" s="444" t="s">
        <v>227</v>
      </c>
      <c r="F1265" s="401" t="n">
        <v>79</v>
      </c>
      <c r="G1265" s="401" t="n">
        <v>50</v>
      </c>
      <c r="H1265" s="401" t="n">
        <v>102</v>
      </c>
      <c r="I1265" s="401" t="n">
        <v>207</v>
      </c>
      <c r="J1265" s="401" t="n">
        <v>69</v>
      </c>
      <c r="K1265" s="401" t="n">
        <v>8</v>
      </c>
      <c r="L1265" s="401" t="n">
        <v>64</v>
      </c>
      <c r="M1265" s="401" t="n">
        <v>222</v>
      </c>
      <c r="N1265" s="401" t="n">
        <v>81</v>
      </c>
      <c r="O1265" s="401" t="n">
        <v>121</v>
      </c>
      <c r="P1265" s="401" t="n">
        <v>119</v>
      </c>
      <c r="Q1265" s="401" t="n">
        <v>43</v>
      </c>
      <c r="R1265" s="401" t="n">
        <v>254</v>
      </c>
      <c r="S1265" s="401" t="n">
        <v>178</v>
      </c>
      <c r="T1265" s="401" t="n">
        <v>137</v>
      </c>
      <c r="U1265" s="401" t="n">
        <v>88</v>
      </c>
      <c r="V1265" s="401" t="n">
        <v>130</v>
      </c>
      <c r="W1265" s="401" t="n">
        <v>160</v>
      </c>
      <c r="X1265" s="401" t="n">
        <v>213</v>
      </c>
      <c r="Y1265" s="401" t="n">
        <v>217</v>
      </c>
      <c r="Z1265" s="401" t="n">
        <v>129</v>
      </c>
      <c r="AA1265" s="401" t="n">
        <v>245</v>
      </c>
      <c r="AB1265" s="401" t="n">
        <v>70</v>
      </c>
      <c r="AC1265" s="401" t="n">
        <v>151</v>
      </c>
      <c r="AD1265" s="401" t="n">
        <v>76</v>
      </c>
      <c r="AE1265" s="401" t="n">
        <v>248</v>
      </c>
      <c r="AF1265" s="401" t="n">
        <v>179</v>
      </c>
      <c r="AG1265" s="401" t="n">
        <v>132</v>
      </c>
      <c r="AH1265" s="401" t="n">
        <v>111</v>
      </c>
      <c r="AI1265" s="401" t="n">
        <v>156</v>
      </c>
      <c r="AJ1265" s="401" t="n">
        <v>184</v>
      </c>
      <c r="AK1265" s="401" t="n">
        <v>55</v>
      </c>
      <c r="AL1265" s="401" t="n">
        <v>159</v>
      </c>
      <c r="AM1265" s="401" t="n">
        <v>237</v>
      </c>
      <c r="AN1265" s="401" t="n">
        <v>211</v>
      </c>
      <c r="AO1265" s="401" t="n">
        <v>177</v>
      </c>
      <c r="AP1265" s="401" t="n">
        <v>181</v>
      </c>
      <c r="AQ1265" s="401" t="n">
        <v>205</v>
      </c>
      <c r="AR1265" s="401" t="n">
        <v>61</v>
      </c>
      <c r="AS1265" s="401" t="n">
        <v>133</v>
      </c>
      <c r="AT1265" s="401" t="n">
        <v>153</v>
      </c>
      <c r="AU1265" s="401" t="n">
        <v>199</v>
      </c>
      <c r="AV1265" s="401" t="n">
        <v>52</v>
      </c>
      <c r="AW1265" s="401" t="n">
        <v>120</v>
      </c>
      <c r="AX1265" s="401" t="n">
        <v>146</v>
      </c>
      <c r="AY1265" s="401" t="n">
        <v>150</v>
      </c>
      <c r="AZ1265" s="401" t="n">
        <v>109</v>
      </c>
      <c r="BA1265" s="401" t="n">
        <v>95</v>
      </c>
      <c r="BB1265" s="401" t="n">
        <v>72</v>
      </c>
      <c r="BC1265" s="401" t="n">
        <v>136</v>
      </c>
      <c r="BD1265" s="401" t="n">
        <v>239</v>
      </c>
      <c r="BE1265" s="401" t="n">
        <v>138</v>
      </c>
      <c r="BF1265" s="401" t="n">
        <v>249</v>
      </c>
      <c r="BG1265" s="401" t="n">
        <v>5</v>
      </c>
      <c r="BH1265" s="401" t="n">
        <v>163</v>
      </c>
      <c r="BI1265" s="401" t="n">
        <v>250</v>
      </c>
      <c r="BJ1265" s="401" t="n">
        <v>89</v>
      </c>
      <c r="BK1265" s="401" t="n">
        <v>149</v>
      </c>
      <c r="BL1265" s="401" t="n">
        <v>63</v>
      </c>
      <c r="BM1265" s="401" t="n">
        <v>203</v>
      </c>
      <c r="BN1265" s="401" t="n">
        <v>2</v>
      </c>
      <c r="BO1265" s="401" t="n">
        <v>219</v>
      </c>
      <c r="BP1265" s="401" t="n">
        <v>67</v>
      </c>
      <c r="BQ1265" s="401" t="n">
        <v>191</v>
      </c>
      <c r="BR1265" s="401" t="n">
        <v>201</v>
      </c>
      <c r="BS1265" s="401" t="n">
        <v>37</v>
      </c>
      <c r="BT1265" s="401" t="n">
        <v>74</v>
      </c>
      <c r="BU1265" s="401" t="n">
        <v>167</v>
      </c>
      <c r="BV1265" s="401" t="n">
        <v>233</v>
      </c>
      <c r="BW1265" s="401" t="n">
        <v>19</v>
      </c>
      <c r="BX1265" s="401" t="n">
        <v>23</v>
      </c>
      <c r="BY1265" s="401" t="n">
        <v>175</v>
      </c>
      <c r="BZ1265" s="401" t="n">
        <v>85</v>
      </c>
      <c r="CA1265" s="401" t="n">
        <v>15</v>
      </c>
      <c r="CB1265" s="401" t="n">
        <v>253</v>
      </c>
      <c r="CC1265" s="401" t="n">
        <v>172</v>
      </c>
      <c r="CD1265" s="401" t="n">
        <v>208</v>
      </c>
      <c r="CE1265" s="401" t="n">
        <v>116</v>
      </c>
      <c r="CF1265" s="401" t="n">
        <v>31</v>
      </c>
      <c r="CG1265" s="401" t="n">
        <v>104</v>
      </c>
      <c r="CH1265" s="401" t="n">
        <v>124</v>
      </c>
      <c r="CI1265" s="401" t="n">
        <v>40</v>
      </c>
      <c r="CJ1265" s="401" t="n">
        <v>209</v>
      </c>
      <c r="CK1265" s="401" t="n">
        <v>183</v>
      </c>
      <c r="CL1265" s="401" t="n">
        <v>59</v>
      </c>
      <c r="CM1265" s="401" t="n">
        <v>193</v>
      </c>
      <c r="CN1265" s="401" t="n">
        <v>45</v>
      </c>
      <c r="CO1265" s="401" t="n">
        <v>230</v>
      </c>
      <c r="CP1265" s="401" t="n">
        <v>252</v>
      </c>
      <c r="CQ1265" s="401" t="n">
        <v>113</v>
      </c>
      <c r="CR1265" s="401" t="n">
        <v>197</v>
      </c>
      <c r="CS1265" s="401" t="n">
        <v>13</v>
      </c>
      <c r="CT1265" s="401" t="n">
        <v>46</v>
      </c>
      <c r="CU1265" s="401" t="n">
        <v>18</v>
      </c>
      <c r="CV1265" s="401" t="n">
        <v>206</v>
      </c>
      <c r="CW1265" s="401" t="n">
        <v>42</v>
      </c>
      <c r="CX1265" s="401" t="n">
        <v>114</v>
      </c>
      <c r="CY1265" s="401" t="n">
        <v>82</v>
      </c>
      <c r="CZ1265" s="401" t="n">
        <v>110</v>
      </c>
      <c r="DA1265" s="401" t="n">
        <v>186</v>
      </c>
      <c r="DB1265" s="401" t="n">
        <v>9</v>
      </c>
      <c r="DC1265" s="401" t="n">
        <v>126</v>
      </c>
      <c r="DD1265" s="401" t="n">
        <v>84</v>
      </c>
      <c r="DE1265" s="401" t="n">
        <v>157</v>
      </c>
      <c r="DF1265" s="401" t="n">
        <v>164</v>
      </c>
      <c r="DG1265" s="401" t="n">
        <v>194</v>
      </c>
      <c r="DH1265" s="401" t="n">
        <v>75</v>
      </c>
      <c r="DI1265" s="401" t="n">
        <v>35</v>
      </c>
      <c r="DJ1265" s="401" t="n">
        <v>226</v>
      </c>
      <c r="DK1265" s="401" t="n">
        <v>144</v>
      </c>
      <c r="DL1265" s="401" t="n">
        <v>140</v>
      </c>
      <c r="DM1265" s="401" t="n">
        <v>168</v>
      </c>
      <c r="DN1265" s="401" t="n">
        <v>215</v>
      </c>
      <c r="DO1265" s="401" t="n">
        <v>12</v>
      </c>
      <c r="DP1265" s="401" t="n">
        <v>7</v>
      </c>
      <c r="DQ1265" s="401" t="n">
        <v>200</v>
      </c>
      <c r="DR1265" s="401" t="n">
        <v>131</v>
      </c>
      <c r="DS1265" s="401" t="n">
        <v>36</v>
      </c>
      <c r="DT1265" s="401" t="n">
        <v>176</v>
      </c>
      <c r="DU1265" s="401" t="n">
        <v>1</v>
      </c>
      <c r="DV1265" s="401" t="n">
        <v>224</v>
      </c>
      <c r="DW1265" s="401" t="n">
        <v>251</v>
      </c>
      <c r="DX1265" s="401" t="n">
        <v>101</v>
      </c>
      <c r="DY1265" s="401" t="n">
        <v>33</v>
      </c>
      <c r="DZ1265" s="401" t="n">
        <v>122</v>
      </c>
      <c r="EA1265" s="401" t="n">
        <v>94</v>
      </c>
      <c r="EB1265" s="401" t="n">
        <v>173</v>
      </c>
      <c r="EC1265" s="401" t="n">
        <v>180</v>
      </c>
      <c r="ED1265" s="401" t="n">
        <v>221</v>
      </c>
      <c r="EE1265" s="401" t="n">
        <v>117</v>
      </c>
      <c r="EF1265" s="401" t="n">
        <v>34</v>
      </c>
      <c r="EG1265" s="401" t="n">
        <v>103</v>
      </c>
      <c r="EH1265" s="401" t="n">
        <v>171</v>
      </c>
      <c r="EI1265" s="401" t="n">
        <v>48</v>
      </c>
      <c r="EJ1265" s="401" t="n">
        <v>68</v>
      </c>
      <c r="EK1265" s="401" t="n">
        <v>148</v>
      </c>
      <c r="EL1265" s="401" t="n">
        <v>189</v>
      </c>
      <c r="EM1265" s="401" t="n">
        <v>39</v>
      </c>
      <c r="EN1265" s="401" t="n">
        <v>11</v>
      </c>
      <c r="EO1265" s="401" t="n">
        <v>192</v>
      </c>
      <c r="EP1265" s="401" t="n">
        <v>92</v>
      </c>
      <c r="EQ1265" s="401" t="n">
        <v>38</v>
      </c>
      <c r="ER1265" s="401" t="n">
        <v>107</v>
      </c>
      <c r="ES1265" s="401" t="n">
        <v>170</v>
      </c>
      <c r="ET1265" s="401" t="n">
        <v>32</v>
      </c>
      <c r="EU1265" s="401" t="n">
        <v>135</v>
      </c>
      <c r="EV1265" s="401" t="n">
        <v>108</v>
      </c>
      <c r="EW1265" s="401" t="n">
        <v>105</v>
      </c>
      <c r="EX1265" s="401" t="n">
        <v>30</v>
      </c>
      <c r="EY1265" s="401" t="n">
        <v>231</v>
      </c>
      <c r="EZ1265" s="401" t="n">
        <v>235</v>
      </c>
      <c r="FA1265" s="401" t="n">
        <v>49</v>
      </c>
      <c r="FB1265" s="401" t="n">
        <v>244</v>
      </c>
      <c r="FC1265" s="401" t="n">
        <v>247</v>
      </c>
      <c r="FD1265" s="401" t="n">
        <v>198</v>
      </c>
      <c r="FE1265" s="401" t="n">
        <v>240</v>
      </c>
      <c r="FF1265" s="401" t="n">
        <v>188</v>
      </c>
      <c r="FG1265" s="401" t="n">
        <v>6</v>
      </c>
      <c r="FH1265" s="401" t="n">
        <v>162</v>
      </c>
      <c r="FI1265" s="401" t="n">
        <v>51</v>
      </c>
      <c r="FJ1265" s="401" t="n">
        <v>238</v>
      </c>
      <c r="FK1265" s="401" t="n">
        <v>243</v>
      </c>
      <c r="FL1265" s="401" t="n">
        <v>214</v>
      </c>
      <c r="FM1265" s="401" t="n">
        <v>141</v>
      </c>
      <c r="FN1265" s="401" t="n">
        <v>169</v>
      </c>
      <c r="FO1265" s="401" t="n">
        <v>158</v>
      </c>
      <c r="FP1265" s="401" t="n">
        <v>78</v>
      </c>
      <c r="FQ1265" s="401" t="n">
        <v>21</v>
      </c>
      <c r="FR1265" s="401" t="n">
        <v>246</v>
      </c>
      <c r="FS1265" s="401" t="n">
        <v>202</v>
      </c>
      <c r="FT1265" s="401" t="n">
        <v>22</v>
      </c>
      <c r="FU1265" s="401" t="n">
        <v>28</v>
      </c>
      <c r="FV1265" s="401" t="n">
        <v>152</v>
      </c>
      <c r="FW1265" s="401" t="n">
        <v>212</v>
      </c>
      <c r="FX1265" s="401" t="n">
        <v>14</v>
      </c>
      <c r="FY1265" s="401" t="n">
        <v>112</v>
      </c>
      <c r="FZ1265" s="401" t="n">
        <v>165</v>
      </c>
      <c r="GA1265" s="401" t="n">
        <v>127</v>
      </c>
      <c r="GB1265" s="401" t="n">
        <v>90</v>
      </c>
      <c r="GC1265" s="401" t="n">
        <v>99</v>
      </c>
      <c r="GD1265" s="401" t="n">
        <v>25</v>
      </c>
      <c r="GE1265" s="401" t="n">
        <v>93</v>
      </c>
      <c r="GF1265" s="401" t="n">
        <v>196</v>
      </c>
      <c r="GG1265" s="401" t="n">
        <v>241</v>
      </c>
      <c r="GH1265" s="401" t="n">
        <v>58</v>
      </c>
      <c r="GI1265" s="401" t="n">
        <v>44</v>
      </c>
      <c r="GJ1265" s="401" t="n">
        <v>236</v>
      </c>
      <c r="GK1265" s="401" t="n">
        <v>145</v>
      </c>
      <c r="GL1265" s="401" t="n">
        <v>232</v>
      </c>
      <c r="GM1265" s="401" t="n">
        <v>242</v>
      </c>
      <c r="GN1265" s="401" t="n">
        <v>195</v>
      </c>
      <c r="GO1265" s="401" t="n">
        <v>98</v>
      </c>
      <c r="GP1265" s="401" t="n">
        <v>87</v>
      </c>
      <c r="GQ1265" s="401" t="n">
        <v>142</v>
      </c>
      <c r="GR1265" s="401" t="n">
        <v>73</v>
      </c>
      <c r="GS1265" s="401" t="n">
        <v>155</v>
      </c>
      <c r="GT1265" s="401" t="n">
        <v>115</v>
      </c>
      <c r="GU1265" s="401" t="n">
        <v>20</v>
      </c>
      <c r="GV1265" s="401" t="n">
        <v>123</v>
      </c>
      <c r="GW1265" s="401" t="n">
        <v>62</v>
      </c>
      <c r="GX1265" s="401" t="n">
        <v>182</v>
      </c>
      <c r="GY1265" s="401" t="n">
        <v>4</v>
      </c>
      <c r="GZ1265" s="401" t="n">
        <v>100</v>
      </c>
      <c r="HA1265" s="401" t="n">
        <v>128</v>
      </c>
      <c r="HB1265" s="401" t="n">
        <v>26</v>
      </c>
      <c r="HC1265" s="401" t="n">
        <v>204</v>
      </c>
      <c r="HD1265" s="401" t="n">
        <v>80</v>
      </c>
      <c r="HE1265" s="401" t="n">
        <v>29</v>
      </c>
      <c r="HF1265" s="401" t="n">
        <v>255</v>
      </c>
      <c r="HG1265" s="401" t="n">
        <v>228</v>
      </c>
      <c r="HH1265" s="401" t="n">
        <v>54</v>
      </c>
      <c r="HI1265" s="401" t="n">
        <v>83</v>
      </c>
      <c r="HJ1265" s="401" t="n">
        <v>10</v>
      </c>
      <c r="HK1265" s="401" t="n">
        <v>220</v>
      </c>
      <c r="HL1265" s="401" t="n">
        <v>96</v>
      </c>
      <c r="HM1265" s="401" t="n">
        <v>187</v>
      </c>
      <c r="HN1265" s="401" t="n">
        <v>91</v>
      </c>
      <c r="HO1265" s="401" t="n">
        <v>24</v>
      </c>
      <c r="HP1265" s="401" t="n">
        <v>47</v>
      </c>
      <c r="HQ1265" s="401" t="n">
        <v>16</v>
      </c>
      <c r="HR1265" s="401" t="n">
        <v>229</v>
      </c>
      <c r="HS1265" s="401" t="n">
        <v>234</v>
      </c>
      <c r="HT1265" s="401" t="n">
        <v>161</v>
      </c>
      <c r="HU1265" s="401" t="n">
        <v>143</v>
      </c>
      <c r="HV1265" s="401" t="n">
        <v>97</v>
      </c>
      <c r="HW1265" s="401" t="n">
        <v>65</v>
      </c>
      <c r="HX1265" s="401" t="n">
        <v>190</v>
      </c>
      <c r="HY1265" s="401" t="n">
        <v>17</v>
      </c>
      <c r="HZ1265" s="401" t="n">
        <v>125</v>
      </c>
      <c r="IA1265" s="401" t="n">
        <v>77</v>
      </c>
      <c r="IB1265" s="401" t="n">
        <v>174</v>
      </c>
      <c r="IC1265" s="401" t="n">
        <v>218</v>
      </c>
      <c r="ID1265" s="401" t="n">
        <v>57</v>
      </c>
      <c r="IE1265" s="401" t="n">
        <v>106</v>
      </c>
      <c r="IF1265" s="401" t="n">
        <v>147</v>
      </c>
      <c r="IG1265" s="401" t="n">
        <v>134</v>
      </c>
      <c r="IH1265" s="401" t="n">
        <v>166</v>
      </c>
      <c r="II1265" s="401" t="n">
        <v>227</v>
      </c>
      <c r="IJ1265" s="401" t="n">
        <v>71</v>
      </c>
      <c r="IK1265" s="401" t="n">
        <v>27</v>
      </c>
      <c r="IL1265" s="401" t="n">
        <v>118</v>
      </c>
      <c r="IM1265" s="401" t="n">
        <v>185</v>
      </c>
      <c r="IN1265" s="401" t="n">
        <v>56</v>
      </c>
      <c r="IO1265" s="401" t="n">
        <v>41</v>
      </c>
      <c r="IP1265" s="401" t="n">
        <v>66</v>
      </c>
      <c r="IQ1265" s="401" t="n">
        <v>210</v>
      </c>
      <c r="IR1265" s="401" t="n">
        <v>60</v>
      </c>
      <c r="IS1265" s="401" t="n">
        <v>139</v>
      </c>
      <c r="IT1265" s="401" t="n">
        <v>225</v>
      </c>
      <c r="IU1265" s="401" t="n">
        <v>3</v>
      </c>
      <c r="IV1265" s="401" t="n">
        <v>154</v>
      </c>
      <c r="IW1265" s="401" t="n">
        <v>216</v>
      </c>
      <c r="IX1265" s="401" t="n">
        <v>86</v>
      </c>
      <c r="IY1265" s="401" t="n">
        <v>223</v>
      </c>
      <c r="IZ1265" s="401" t="n">
        <v>53</v>
      </c>
    </row>
    <row r="1267" customFormat="false" ht="12.75" hidden="false" customHeight="false" outlineLevel="0" collapsed="false">
      <c r="D1267" s="204" t="n">
        <v>256</v>
      </c>
      <c r="E1267" s="204" t="s">
        <v>250</v>
      </c>
    </row>
    <row r="1268" customFormat="false" ht="12.75" hidden="false" customHeight="false" outlineLevel="0" collapsed="false">
      <c r="E1268" s="444" t="s">
        <v>198</v>
      </c>
      <c r="F1268" s="401" t="n">
        <v>1</v>
      </c>
      <c r="G1268" s="401" t="n">
        <v>2</v>
      </c>
      <c r="H1268" s="401" t="n">
        <v>3</v>
      </c>
      <c r="I1268" s="401" t="n">
        <v>4</v>
      </c>
      <c r="J1268" s="401" t="n">
        <v>5</v>
      </c>
      <c r="K1268" s="401" t="n">
        <v>6</v>
      </c>
      <c r="L1268" s="401" t="n">
        <v>7</v>
      </c>
      <c r="M1268" s="401" t="n">
        <v>8</v>
      </c>
      <c r="N1268" s="401" t="n">
        <v>9</v>
      </c>
      <c r="O1268" s="401" t="n">
        <v>10</v>
      </c>
      <c r="P1268" s="401" t="n">
        <v>11</v>
      </c>
      <c r="Q1268" s="401" t="n">
        <v>12</v>
      </c>
      <c r="R1268" s="401" t="n">
        <v>13</v>
      </c>
      <c r="S1268" s="401" t="n">
        <v>14</v>
      </c>
      <c r="T1268" s="401" t="n">
        <v>15</v>
      </c>
      <c r="U1268" s="401" t="n">
        <v>16</v>
      </c>
      <c r="V1268" s="401" t="n">
        <v>17</v>
      </c>
      <c r="W1268" s="401" t="n">
        <v>18</v>
      </c>
      <c r="X1268" s="401" t="n">
        <v>19</v>
      </c>
      <c r="Y1268" s="401" t="n">
        <v>20</v>
      </c>
      <c r="Z1268" s="401" t="n">
        <v>21</v>
      </c>
      <c r="AA1268" s="401" t="n">
        <v>22</v>
      </c>
      <c r="AB1268" s="401" t="n">
        <v>23</v>
      </c>
      <c r="AC1268" s="401" t="n">
        <v>24</v>
      </c>
      <c r="AD1268" s="401" t="n">
        <v>25</v>
      </c>
      <c r="AE1268" s="401" t="n">
        <v>26</v>
      </c>
      <c r="AF1268" s="401" t="n">
        <v>27</v>
      </c>
      <c r="AG1268" s="401" t="n">
        <v>28</v>
      </c>
      <c r="AH1268" s="401" t="n">
        <v>29</v>
      </c>
      <c r="AI1268" s="401" t="n">
        <v>30</v>
      </c>
      <c r="AJ1268" s="401" t="n">
        <v>31</v>
      </c>
      <c r="AK1268" s="401" t="n">
        <v>32</v>
      </c>
      <c r="AL1268" s="401" t="n">
        <v>33</v>
      </c>
      <c r="AM1268" s="401" t="n">
        <v>34</v>
      </c>
      <c r="AN1268" s="401" t="n">
        <v>35</v>
      </c>
      <c r="AO1268" s="401" t="n">
        <v>36</v>
      </c>
      <c r="AP1268" s="401" t="n">
        <v>37</v>
      </c>
      <c r="AQ1268" s="401" t="n">
        <v>38</v>
      </c>
      <c r="AR1268" s="401" t="n">
        <v>39</v>
      </c>
      <c r="AS1268" s="401" t="n">
        <v>40</v>
      </c>
      <c r="AT1268" s="401" t="n">
        <v>41</v>
      </c>
      <c r="AU1268" s="401" t="n">
        <v>42</v>
      </c>
      <c r="AV1268" s="401" t="n">
        <v>43</v>
      </c>
      <c r="AW1268" s="401" t="n">
        <v>44</v>
      </c>
      <c r="AX1268" s="401" t="n">
        <v>45</v>
      </c>
      <c r="AY1268" s="401" t="n">
        <v>46</v>
      </c>
      <c r="AZ1268" s="401" t="n">
        <v>47</v>
      </c>
      <c r="BA1268" s="401" t="n">
        <v>48</v>
      </c>
      <c r="BB1268" s="401" t="n">
        <v>49</v>
      </c>
      <c r="BC1268" s="401" t="n">
        <v>50</v>
      </c>
      <c r="BD1268" s="401" t="n">
        <v>51</v>
      </c>
      <c r="BE1268" s="401" t="n">
        <v>52</v>
      </c>
      <c r="BF1268" s="401" t="n">
        <v>53</v>
      </c>
      <c r="BG1268" s="401" t="n">
        <v>54</v>
      </c>
      <c r="BH1268" s="401" t="n">
        <v>55</v>
      </c>
      <c r="BI1268" s="401" t="n">
        <v>56</v>
      </c>
      <c r="BJ1268" s="401" t="n">
        <v>57</v>
      </c>
      <c r="BK1268" s="401" t="n">
        <v>58</v>
      </c>
      <c r="BL1268" s="401" t="n">
        <v>59</v>
      </c>
      <c r="BM1268" s="401" t="n">
        <v>60</v>
      </c>
      <c r="BN1268" s="401" t="n">
        <v>61</v>
      </c>
      <c r="BO1268" s="401" t="n">
        <v>62</v>
      </c>
      <c r="BP1268" s="401" t="n">
        <v>63</v>
      </c>
      <c r="BQ1268" s="401" t="n">
        <v>64</v>
      </c>
      <c r="BR1268" s="401" t="n">
        <v>65</v>
      </c>
      <c r="BS1268" s="401" t="n">
        <v>66</v>
      </c>
      <c r="BT1268" s="401" t="n">
        <v>67</v>
      </c>
      <c r="BU1268" s="401" t="n">
        <v>68</v>
      </c>
      <c r="BV1268" s="401" t="n">
        <v>69</v>
      </c>
      <c r="BW1268" s="401" t="n">
        <v>70</v>
      </c>
      <c r="BX1268" s="401" t="n">
        <v>71</v>
      </c>
      <c r="BY1268" s="401" t="n">
        <v>72</v>
      </c>
      <c r="BZ1268" s="401" t="n">
        <v>73</v>
      </c>
      <c r="CA1268" s="401" t="n">
        <v>74</v>
      </c>
      <c r="CB1268" s="401" t="n">
        <v>75</v>
      </c>
      <c r="CC1268" s="401" t="n">
        <v>76</v>
      </c>
      <c r="CD1268" s="401" t="n">
        <v>77</v>
      </c>
      <c r="CE1268" s="401" t="n">
        <v>78</v>
      </c>
      <c r="CF1268" s="401" t="n">
        <v>79</v>
      </c>
      <c r="CG1268" s="401" t="n">
        <v>80</v>
      </c>
      <c r="CH1268" s="401" t="n">
        <v>81</v>
      </c>
      <c r="CI1268" s="401" t="n">
        <v>82</v>
      </c>
      <c r="CJ1268" s="401" t="n">
        <v>83</v>
      </c>
      <c r="CK1268" s="401" t="n">
        <v>84</v>
      </c>
      <c r="CL1268" s="401" t="n">
        <v>85</v>
      </c>
      <c r="CM1268" s="401" t="n">
        <v>86</v>
      </c>
      <c r="CN1268" s="401" t="n">
        <v>87</v>
      </c>
      <c r="CO1268" s="401" t="n">
        <v>88</v>
      </c>
      <c r="CP1268" s="401" t="n">
        <v>89</v>
      </c>
      <c r="CQ1268" s="401" t="n">
        <v>90</v>
      </c>
      <c r="CR1268" s="401" t="n">
        <v>91</v>
      </c>
      <c r="CS1268" s="401" t="n">
        <v>92</v>
      </c>
      <c r="CT1268" s="401" t="n">
        <v>93</v>
      </c>
      <c r="CU1268" s="401" t="n">
        <v>94</v>
      </c>
      <c r="CV1268" s="401" t="n">
        <v>95</v>
      </c>
      <c r="CW1268" s="401" t="n">
        <v>96</v>
      </c>
      <c r="CX1268" s="401" t="n">
        <v>97</v>
      </c>
      <c r="CY1268" s="401" t="n">
        <v>98</v>
      </c>
      <c r="CZ1268" s="401" t="n">
        <v>99</v>
      </c>
      <c r="DA1268" s="401" t="n">
        <v>100</v>
      </c>
      <c r="DB1268" s="401" t="n">
        <v>101</v>
      </c>
      <c r="DC1268" s="401" t="n">
        <v>102</v>
      </c>
      <c r="DD1268" s="401" t="n">
        <v>103</v>
      </c>
      <c r="DE1268" s="401" t="n">
        <v>104</v>
      </c>
      <c r="DF1268" s="401" t="n">
        <v>105</v>
      </c>
      <c r="DG1268" s="401" t="n">
        <v>106</v>
      </c>
      <c r="DH1268" s="401" t="n">
        <v>107</v>
      </c>
      <c r="DI1268" s="401" t="n">
        <v>108</v>
      </c>
      <c r="DJ1268" s="401" t="n">
        <v>109</v>
      </c>
      <c r="DK1268" s="401" t="n">
        <v>110</v>
      </c>
      <c r="DL1268" s="401" t="n">
        <v>111</v>
      </c>
      <c r="DM1268" s="401" t="n">
        <v>112</v>
      </c>
      <c r="DN1268" s="401" t="n">
        <v>113</v>
      </c>
      <c r="DO1268" s="401" t="n">
        <v>114</v>
      </c>
      <c r="DP1268" s="401" t="n">
        <v>115</v>
      </c>
      <c r="DQ1268" s="401" t="n">
        <v>116</v>
      </c>
      <c r="DR1268" s="401" t="n">
        <v>117</v>
      </c>
      <c r="DS1268" s="401" t="n">
        <v>118</v>
      </c>
      <c r="DT1268" s="401" t="n">
        <v>119</v>
      </c>
      <c r="DU1268" s="401" t="n">
        <v>120</v>
      </c>
      <c r="DV1268" s="401" t="n">
        <v>121</v>
      </c>
      <c r="DW1268" s="401" t="n">
        <v>122</v>
      </c>
      <c r="DX1268" s="401" t="n">
        <v>123</v>
      </c>
      <c r="DY1268" s="401" t="n">
        <v>124</v>
      </c>
      <c r="DZ1268" s="401" t="n">
        <v>125</v>
      </c>
      <c r="EA1268" s="401" t="n">
        <v>126</v>
      </c>
      <c r="EB1268" s="401" t="n">
        <v>127</v>
      </c>
      <c r="EC1268" s="401" t="n">
        <v>128</v>
      </c>
      <c r="ED1268" s="401" t="n">
        <v>129</v>
      </c>
      <c r="EE1268" s="401" t="n">
        <v>130</v>
      </c>
      <c r="EF1268" s="401" t="n">
        <v>131</v>
      </c>
      <c r="EG1268" s="401" t="n">
        <v>132</v>
      </c>
      <c r="EH1268" s="401" t="n">
        <v>133</v>
      </c>
      <c r="EI1268" s="401" t="n">
        <v>134</v>
      </c>
      <c r="EJ1268" s="401" t="n">
        <v>135</v>
      </c>
      <c r="EK1268" s="401" t="n">
        <v>136</v>
      </c>
      <c r="EL1268" s="401" t="n">
        <v>137</v>
      </c>
      <c r="EM1268" s="401" t="n">
        <v>138</v>
      </c>
      <c r="EN1268" s="401" t="n">
        <v>139</v>
      </c>
      <c r="EO1268" s="401" t="n">
        <v>140</v>
      </c>
      <c r="EP1268" s="401" t="n">
        <v>141</v>
      </c>
      <c r="EQ1268" s="401" t="n">
        <v>142</v>
      </c>
      <c r="ER1268" s="401" t="n">
        <v>143</v>
      </c>
      <c r="ES1268" s="401" t="n">
        <v>144</v>
      </c>
      <c r="ET1268" s="401" t="n">
        <v>145</v>
      </c>
      <c r="EU1268" s="401" t="n">
        <v>146</v>
      </c>
      <c r="EV1268" s="401" t="n">
        <v>147</v>
      </c>
      <c r="EW1268" s="401" t="n">
        <v>148</v>
      </c>
      <c r="EX1268" s="401" t="n">
        <v>149</v>
      </c>
      <c r="EY1268" s="401" t="n">
        <v>150</v>
      </c>
      <c r="EZ1268" s="401" t="n">
        <v>151</v>
      </c>
      <c r="FA1268" s="401" t="n">
        <v>152</v>
      </c>
      <c r="FB1268" s="401" t="n">
        <v>153</v>
      </c>
      <c r="FC1268" s="401" t="n">
        <v>154</v>
      </c>
      <c r="FD1268" s="401" t="n">
        <v>155</v>
      </c>
      <c r="FE1268" s="401" t="n">
        <v>156</v>
      </c>
      <c r="FF1268" s="401" t="n">
        <v>157</v>
      </c>
      <c r="FG1268" s="401" t="n">
        <v>158</v>
      </c>
      <c r="FH1268" s="401" t="n">
        <v>159</v>
      </c>
      <c r="FI1268" s="401" t="n">
        <v>160</v>
      </c>
      <c r="FJ1268" s="401" t="n">
        <v>161</v>
      </c>
      <c r="FK1268" s="401" t="n">
        <v>162</v>
      </c>
      <c r="FL1268" s="401" t="n">
        <v>163</v>
      </c>
      <c r="FM1268" s="401" t="n">
        <v>164</v>
      </c>
      <c r="FN1268" s="401" t="n">
        <v>165</v>
      </c>
      <c r="FO1268" s="401" t="n">
        <v>166</v>
      </c>
      <c r="FP1268" s="401" t="n">
        <v>167</v>
      </c>
      <c r="FQ1268" s="401" t="n">
        <v>168</v>
      </c>
      <c r="FR1268" s="401" t="n">
        <v>169</v>
      </c>
      <c r="FS1268" s="401" t="n">
        <v>170</v>
      </c>
      <c r="FT1268" s="401" t="n">
        <v>171</v>
      </c>
      <c r="FU1268" s="401" t="n">
        <v>172</v>
      </c>
      <c r="FV1268" s="401" t="n">
        <v>173</v>
      </c>
      <c r="FW1268" s="401" t="n">
        <v>174</v>
      </c>
      <c r="FX1268" s="401" t="n">
        <v>175</v>
      </c>
      <c r="FY1268" s="401" t="n">
        <v>176</v>
      </c>
      <c r="FZ1268" s="401" t="n">
        <v>177</v>
      </c>
      <c r="GA1268" s="401" t="n">
        <v>178</v>
      </c>
      <c r="GB1268" s="401" t="n">
        <v>179</v>
      </c>
      <c r="GC1268" s="401" t="n">
        <v>180</v>
      </c>
      <c r="GD1268" s="401" t="n">
        <v>181</v>
      </c>
      <c r="GE1268" s="401" t="n">
        <v>182</v>
      </c>
      <c r="GF1268" s="401" t="n">
        <v>183</v>
      </c>
      <c r="GG1268" s="401" t="n">
        <v>184</v>
      </c>
      <c r="GH1268" s="401" t="n">
        <v>185</v>
      </c>
      <c r="GI1268" s="401" t="n">
        <v>186</v>
      </c>
      <c r="GJ1268" s="401" t="n">
        <v>187</v>
      </c>
      <c r="GK1268" s="401" t="n">
        <v>188</v>
      </c>
      <c r="GL1268" s="401" t="n">
        <v>189</v>
      </c>
      <c r="GM1268" s="401" t="n">
        <v>190</v>
      </c>
      <c r="GN1268" s="401" t="n">
        <v>191</v>
      </c>
      <c r="GO1268" s="401" t="n">
        <v>192</v>
      </c>
      <c r="GP1268" s="401" t="n">
        <v>193</v>
      </c>
      <c r="GQ1268" s="401" t="n">
        <v>194</v>
      </c>
      <c r="GR1268" s="401" t="n">
        <v>195</v>
      </c>
      <c r="GS1268" s="401" t="n">
        <v>196</v>
      </c>
      <c r="GT1268" s="401" t="n">
        <v>197</v>
      </c>
      <c r="GU1268" s="401" t="n">
        <v>198</v>
      </c>
      <c r="GV1268" s="401" t="n">
        <v>199</v>
      </c>
      <c r="GW1268" s="401" t="n">
        <v>200</v>
      </c>
      <c r="GX1268" s="401" t="n">
        <v>201</v>
      </c>
      <c r="GY1268" s="401" t="n">
        <v>202</v>
      </c>
      <c r="GZ1268" s="401" t="n">
        <v>203</v>
      </c>
      <c r="HA1268" s="401" t="n">
        <v>204</v>
      </c>
      <c r="HB1268" s="401" t="n">
        <v>205</v>
      </c>
      <c r="HC1268" s="401" t="n">
        <v>206</v>
      </c>
      <c r="HD1268" s="401" t="n">
        <v>207</v>
      </c>
      <c r="HE1268" s="401" t="n">
        <v>208</v>
      </c>
      <c r="HF1268" s="401" t="n">
        <v>209</v>
      </c>
      <c r="HG1268" s="401" t="n">
        <v>210</v>
      </c>
      <c r="HH1268" s="401" t="n">
        <v>211</v>
      </c>
      <c r="HI1268" s="401" t="n">
        <v>212</v>
      </c>
      <c r="HJ1268" s="401" t="n">
        <v>213</v>
      </c>
      <c r="HK1268" s="401" t="n">
        <v>214</v>
      </c>
      <c r="HL1268" s="401" t="n">
        <v>215</v>
      </c>
      <c r="HM1268" s="401" t="n">
        <v>216</v>
      </c>
      <c r="HN1268" s="401" t="n">
        <v>217</v>
      </c>
      <c r="HO1268" s="401" t="n">
        <v>218</v>
      </c>
      <c r="HP1268" s="401" t="n">
        <v>219</v>
      </c>
      <c r="HQ1268" s="401" t="n">
        <v>220</v>
      </c>
      <c r="HR1268" s="401" t="n">
        <v>221</v>
      </c>
      <c r="HS1268" s="401" t="n">
        <v>222</v>
      </c>
      <c r="HT1268" s="401" t="n">
        <v>223</v>
      </c>
      <c r="HU1268" s="401" t="n">
        <v>224</v>
      </c>
      <c r="HV1268" s="401" t="n">
        <v>225</v>
      </c>
      <c r="HW1268" s="401" t="n">
        <v>226</v>
      </c>
      <c r="HX1268" s="401" t="n">
        <v>227</v>
      </c>
      <c r="HY1268" s="401" t="n">
        <v>228</v>
      </c>
      <c r="HZ1268" s="401" t="n">
        <v>229</v>
      </c>
      <c r="IA1268" s="401" t="n">
        <v>230</v>
      </c>
      <c r="IB1268" s="401" t="n">
        <v>231</v>
      </c>
      <c r="IC1268" s="401" t="n">
        <v>232</v>
      </c>
      <c r="ID1268" s="401" t="n">
        <v>233</v>
      </c>
      <c r="IE1268" s="401" t="n">
        <v>234</v>
      </c>
      <c r="IF1268" s="401" t="n">
        <v>235</v>
      </c>
      <c r="IG1268" s="401" t="n">
        <v>236</v>
      </c>
      <c r="IH1268" s="401" t="n">
        <v>237</v>
      </c>
      <c r="II1268" s="401" t="n">
        <v>238</v>
      </c>
      <c r="IJ1268" s="401" t="n">
        <v>239</v>
      </c>
      <c r="IK1268" s="401" t="n">
        <v>240</v>
      </c>
      <c r="IL1268" s="401" t="n">
        <v>241</v>
      </c>
      <c r="IM1268" s="401" t="n">
        <v>242</v>
      </c>
      <c r="IN1268" s="401" t="n">
        <v>243</v>
      </c>
      <c r="IO1268" s="401" t="n">
        <v>244</v>
      </c>
      <c r="IQ1268" s="401" t="n">
        <v>245</v>
      </c>
      <c r="IR1268" s="401" t="n">
        <v>246</v>
      </c>
      <c r="IS1268" s="401" t="n">
        <v>247</v>
      </c>
      <c r="IT1268" s="401" t="n">
        <v>248</v>
      </c>
      <c r="IV1268" s="401" t="n">
        <v>249</v>
      </c>
      <c r="IW1268" s="401" t="n">
        <v>250</v>
      </c>
      <c r="IX1268" s="401" t="n">
        <v>251</v>
      </c>
      <c r="IY1268" s="401" t="n">
        <v>252</v>
      </c>
      <c r="JA1268" s="401" t="n">
        <v>253</v>
      </c>
      <c r="JB1268" s="401" t="n">
        <v>254</v>
      </c>
      <c r="JC1268" s="401" t="n">
        <v>255</v>
      </c>
      <c r="JD1268" s="401" t="n">
        <v>256</v>
      </c>
    </row>
    <row r="1269" customFormat="false" ht="12.75" hidden="false" customHeight="false" outlineLevel="0" collapsed="false">
      <c r="E1269" s="444" t="s">
        <v>225</v>
      </c>
      <c r="F1269" s="401" t="n">
        <v>235</v>
      </c>
      <c r="G1269" s="401" t="n">
        <v>150</v>
      </c>
      <c r="H1269" s="401" t="n">
        <v>65</v>
      </c>
      <c r="I1269" s="401" t="n">
        <v>22</v>
      </c>
      <c r="J1269" s="401" t="n">
        <v>106</v>
      </c>
      <c r="K1269" s="401" t="n">
        <v>78</v>
      </c>
      <c r="L1269" s="401" t="n">
        <v>70</v>
      </c>
      <c r="M1269" s="401" t="n">
        <v>14</v>
      </c>
      <c r="N1269" s="401" t="n">
        <v>86</v>
      </c>
      <c r="O1269" s="401" t="n">
        <v>187</v>
      </c>
      <c r="P1269" s="401" t="n">
        <v>217</v>
      </c>
      <c r="Q1269" s="401" t="n">
        <v>15</v>
      </c>
      <c r="R1269" s="401" t="n">
        <v>252</v>
      </c>
      <c r="S1269" s="401" t="n">
        <v>172</v>
      </c>
      <c r="T1269" s="401" t="n">
        <v>121</v>
      </c>
      <c r="U1269" s="401" t="n">
        <v>133</v>
      </c>
      <c r="V1269" s="401" t="n">
        <v>136</v>
      </c>
      <c r="W1269" s="401" t="n">
        <v>120</v>
      </c>
      <c r="X1269" s="401" t="n">
        <v>167</v>
      </c>
      <c r="Y1269" s="401" t="n">
        <v>228</v>
      </c>
      <c r="Z1269" s="401" t="n">
        <v>2</v>
      </c>
      <c r="AA1269" s="401" t="n">
        <v>71</v>
      </c>
      <c r="AB1269" s="401" t="n">
        <v>42</v>
      </c>
      <c r="AC1269" s="401" t="n">
        <v>46</v>
      </c>
      <c r="AD1269" s="401" t="n">
        <v>181</v>
      </c>
      <c r="AE1269" s="401" t="n">
        <v>18</v>
      </c>
      <c r="AF1269" s="401" t="n">
        <v>33</v>
      </c>
      <c r="AG1269" s="401" t="n">
        <v>149</v>
      </c>
      <c r="AH1269" s="401" t="n">
        <v>211</v>
      </c>
      <c r="AI1269" s="401" t="n">
        <v>253</v>
      </c>
      <c r="AJ1269" s="401" t="n">
        <v>5</v>
      </c>
      <c r="AK1269" s="401" t="n">
        <v>138</v>
      </c>
      <c r="AL1269" s="401" t="n">
        <v>200</v>
      </c>
      <c r="AM1269" s="401" t="n">
        <v>225</v>
      </c>
      <c r="AN1269" s="401" t="n">
        <v>193</v>
      </c>
      <c r="AO1269" s="401" t="n">
        <v>229</v>
      </c>
      <c r="AP1269" s="401" t="n">
        <v>39</v>
      </c>
      <c r="AQ1269" s="401" t="n">
        <v>240</v>
      </c>
      <c r="AR1269" s="401" t="n">
        <v>47</v>
      </c>
      <c r="AS1269" s="401" t="n">
        <v>221</v>
      </c>
      <c r="AT1269" s="401" t="n">
        <v>54</v>
      </c>
      <c r="AU1269" s="401" t="n">
        <v>210</v>
      </c>
      <c r="AV1269" s="401" t="n">
        <v>94</v>
      </c>
      <c r="AW1269" s="401" t="n">
        <v>227</v>
      </c>
      <c r="AX1269" s="401" t="n">
        <v>37</v>
      </c>
      <c r="AY1269" s="401" t="n">
        <v>100</v>
      </c>
      <c r="AZ1269" s="401" t="n">
        <v>30</v>
      </c>
      <c r="BA1269" s="401" t="n">
        <v>19</v>
      </c>
      <c r="BB1269" s="401" t="n">
        <v>113</v>
      </c>
      <c r="BC1269" s="401" t="n">
        <v>162</v>
      </c>
      <c r="BD1269" s="401" t="n">
        <v>103</v>
      </c>
      <c r="BE1269" s="401" t="n">
        <v>175</v>
      </c>
      <c r="BF1269" s="401" t="n">
        <v>224</v>
      </c>
      <c r="BG1269" s="401" t="n">
        <v>208</v>
      </c>
      <c r="BH1269" s="401" t="n">
        <v>13</v>
      </c>
      <c r="BI1269" s="401" t="n">
        <v>53</v>
      </c>
      <c r="BJ1269" s="401" t="n">
        <v>205</v>
      </c>
      <c r="BK1269" s="401" t="n">
        <v>129</v>
      </c>
      <c r="BL1269" s="401" t="n">
        <v>12</v>
      </c>
      <c r="BM1269" s="401" t="n">
        <v>3</v>
      </c>
      <c r="BN1269" s="401" t="n">
        <v>159</v>
      </c>
      <c r="BO1269" s="401" t="n">
        <v>230</v>
      </c>
      <c r="BP1269" s="401" t="n">
        <v>114</v>
      </c>
      <c r="BQ1269" s="401" t="n">
        <v>218</v>
      </c>
      <c r="BR1269" s="401" t="n">
        <v>41</v>
      </c>
      <c r="BS1269" s="401" t="n">
        <v>147</v>
      </c>
      <c r="BT1269" s="401" t="n">
        <v>195</v>
      </c>
      <c r="BU1269" s="401" t="n">
        <v>81</v>
      </c>
      <c r="BV1269" s="401" t="n">
        <v>222</v>
      </c>
      <c r="BW1269" s="401" t="n">
        <v>246</v>
      </c>
      <c r="BX1269" s="401" t="n">
        <v>49</v>
      </c>
      <c r="BY1269" s="401" t="n">
        <v>135</v>
      </c>
      <c r="BZ1269" s="401" t="n">
        <v>11</v>
      </c>
      <c r="CA1269" s="401" t="n">
        <v>87</v>
      </c>
      <c r="CB1269" s="401" t="n">
        <v>178</v>
      </c>
      <c r="CC1269" s="401" t="n">
        <v>123</v>
      </c>
      <c r="CD1269" s="401" t="n">
        <v>151</v>
      </c>
      <c r="CE1269" s="401" t="n">
        <v>256</v>
      </c>
      <c r="CF1269" s="401" t="n">
        <v>8</v>
      </c>
      <c r="CG1269" s="401" t="n">
        <v>245</v>
      </c>
      <c r="CH1269" s="401" t="n">
        <v>83</v>
      </c>
      <c r="CI1269" s="401" t="n">
        <v>34</v>
      </c>
      <c r="CJ1269" s="401" t="n">
        <v>7</v>
      </c>
      <c r="CK1269" s="401" t="n">
        <v>92</v>
      </c>
      <c r="CL1269" s="401" t="n">
        <v>144</v>
      </c>
      <c r="CM1269" s="401" t="n">
        <v>9</v>
      </c>
      <c r="CN1269" s="401" t="n">
        <v>173</v>
      </c>
      <c r="CO1269" s="401" t="n">
        <v>109</v>
      </c>
      <c r="CP1269" s="401" t="n">
        <v>122</v>
      </c>
      <c r="CQ1269" s="401" t="n">
        <v>68</v>
      </c>
      <c r="CR1269" s="401" t="n">
        <v>190</v>
      </c>
      <c r="CS1269" s="401" t="n">
        <v>64</v>
      </c>
      <c r="CT1269" s="401" t="n">
        <v>74</v>
      </c>
      <c r="CU1269" s="401" t="n">
        <v>26</v>
      </c>
      <c r="CV1269" s="401" t="n">
        <v>104</v>
      </c>
      <c r="CW1269" s="401" t="n">
        <v>23</v>
      </c>
      <c r="CX1269" s="401" t="n">
        <v>134</v>
      </c>
      <c r="CY1269" s="401" t="n">
        <v>127</v>
      </c>
      <c r="CZ1269" s="401" t="n">
        <v>31</v>
      </c>
      <c r="DA1269" s="401" t="n">
        <v>142</v>
      </c>
      <c r="DB1269" s="401" t="n">
        <v>90</v>
      </c>
      <c r="DC1269" s="401" t="n">
        <v>199</v>
      </c>
      <c r="DD1269" s="401" t="n">
        <v>69</v>
      </c>
      <c r="DE1269" s="401" t="n">
        <v>91</v>
      </c>
      <c r="DF1269" s="401" t="n">
        <v>29</v>
      </c>
      <c r="DG1269" s="401" t="n">
        <v>97</v>
      </c>
      <c r="DH1269" s="401" t="n">
        <v>170</v>
      </c>
      <c r="DI1269" s="401" t="n">
        <v>124</v>
      </c>
      <c r="DJ1269" s="401" t="n">
        <v>63</v>
      </c>
      <c r="DK1269" s="401" t="n">
        <v>209</v>
      </c>
      <c r="DL1269" s="401" t="n">
        <v>117</v>
      </c>
      <c r="DM1269" s="401" t="n">
        <v>131</v>
      </c>
      <c r="DN1269" s="401" t="n">
        <v>174</v>
      </c>
      <c r="DO1269" s="401" t="n">
        <v>82</v>
      </c>
      <c r="DP1269" s="401" t="n">
        <v>157</v>
      </c>
      <c r="DQ1269" s="401" t="n">
        <v>132</v>
      </c>
      <c r="DR1269" s="401" t="n">
        <v>198</v>
      </c>
      <c r="DS1269" s="401" t="n">
        <v>146</v>
      </c>
      <c r="DT1269" s="401" t="n">
        <v>51</v>
      </c>
      <c r="DU1269" s="401" t="n">
        <v>168</v>
      </c>
      <c r="DV1269" s="401" t="n">
        <v>130</v>
      </c>
      <c r="DW1269" s="401" t="n">
        <v>43</v>
      </c>
      <c r="DX1269" s="401" t="n">
        <v>140</v>
      </c>
      <c r="DY1269" s="401" t="n">
        <v>112</v>
      </c>
      <c r="DZ1269" s="401" t="n">
        <v>102</v>
      </c>
      <c r="EA1269" s="401" t="n">
        <v>84</v>
      </c>
      <c r="EB1269" s="401" t="n">
        <v>156</v>
      </c>
      <c r="EC1269" s="401" t="n">
        <v>164</v>
      </c>
      <c r="ED1269" s="401" t="n">
        <v>56</v>
      </c>
      <c r="EE1269" s="401" t="n">
        <v>186</v>
      </c>
      <c r="EF1269" s="401" t="n">
        <v>107</v>
      </c>
      <c r="EG1269" s="401" t="n">
        <v>45</v>
      </c>
      <c r="EH1269" s="401" t="n">
        <v>85</v>
      </c>
      <c r="EI1269" s="401" t="n">
        <v>128</v>
      </c>
      <c r="EJ1269" s="401" t="n">
        <v>77</v>
      </c>
      <c r="EK1269" s="401" t="n">
        <v>179</v>
      </c>
      <c r="EL1269" s="401" t="n">
        <v>38</v>
      </c>
      <c r="EM1269" s="401" t="n">
        <v>115</v>
      </c>
      <c r="EN1269" s="401" t="n">
        <v>17</v>
      </c>
      <c r="EO1269" s="401" t="n">
        <v>161</v>
      </c>
      <c r="EP1269" s="401" t="n">
        <v>160</v>
      </c>
      <c r="EQ1269" s="401" t="n">
        <v>99</v>
      </c>
      <c r="ER1269" s="401" t="n">
        <v>197</v>
      </c>
      <c r="ES1269" s="401" t="n">
        <v>241</v>
      </c>
      <c r="ET1269" s="401" t="n">
        <v>21</v>
      </c>
      <c r="EU1269" s="401" t="n">
        <v>119</v>
      </c>
      <c r="EV1269" s="401" t="n">
        <v>96</v>
      </c>
      <c r="EW1269" s="401" t="n">
        <v>171</v>
      </c>
      <c r="EX1269" s="401" t="n">
        <v>166</v>
      </c>
      <c r="EY1269" s="401" t="n">
        <v>66</v>
      </c>
      <c r="EZ1269" s="401" t="n">
        <v>215</v>
      </c>
      <c r="FA1269" s="401" t="n">
        <v>233</v>
      </c>
      <c r="FB1269" s="401" t="n">
        <v>27</v>
      </c>
      <c r="FC1269" s="401" t="n">
        <v>110</v>
      </c>
      <c r="FD1269" s="401" t="n">
        <v>201</v>
      </c>
      <c r="FE1269" s="401" t="n">
        <v>152</v>
      </c>
      <c r="FF1269" s="401" t="n">
        <v>118</v>
      </c>
      <c r="FG1269" s="401" t="n">
        <v>237</v>
      </c>
      <c r="FH1269" s="401" t="n">
        <v>183</v>
      </c>
      <c r="FI1269" s="401" t="n">
        <v>48</v>
      </c>
      <c r="FJ1269" s="401" t="n">
        <v>169</v>
      </c>
      <c r="FK1269" s="401" t="n">
        <v>20</v>
      </c>
      <c r="FL1269" s="401" t="n">
        <v>177</v>
      </c>
      <c r="FM1269" s="401" t="n">
        <v>141</v>
      </c>
      <c r="FN1269" s="401" t="n">
        <v>242</v>
      </c>
      <c r="FO1269" s="401" t="n">
        <v>243</v>
      </c>
      <c r="FP1269" s="401" t="n">
        <v>93</v>
      </c>
      <c r="FQ1269" s="401" t="n">
        <v>254</v>
      </c>
      <c r="FR1269" s="401" t="n">
        <v>196</v>
      </c>
      <c r="FS1269" s="401" t="n">
        <v>216</v>
      </c>
      <c r="FT1269" s="401" t="n">
        <v>80</v>
      </c>
      <c r="FU1269" s="401" t="n">
        <v>105</v>
      </c>
      <c r="FV1269" s="401" t="n">
        <v>32</v>
      </c>
      <c r="FW1269" s="401" t="n">
        <v>207</v>
      </c>
      <c r="FX1269" s="401" t="n">
        <v>255</v>
      </c>
      <c r="FY1269" s="401" t="n">
        <v>244</v>
      </c>
      <c r="FZ1269" s="401" t="n">
        <v>76</v>
      </c>
      <c r="GA1269" s="401" t="n">
        <v>57</v>
      </c>
      <c r="GB1269" s="401" t="n">
        <v>203</v>
      </c>
      <c r="GC1269" s="401" t="n">
        <v>101</v>
      </c>
      <c r="GD1269" s="401" t="n">
        <v>153</v>
      </c>
      <c r="GE1269" s="401" t="n">
        <v>1</v>
      </c>
      <c r="GF1269" s="401" t="n">
        <v>250</v>
      </c>
      <c r="GG1269" s="401" t="n">
        <v>95</v>
      </c>
      <c r="GH1269" s="401" t="n">
        <v>188</v>
      </c>
      <c r="GI1269" s="401" t="n">
        <v>234</v>
      </c>
      <c r="GJ1269" s="401" t="n">
        <v>143</v>
      </c>
      <c r="GK1269" s="401" t="n">
        <v>62</v>
      </c>
      <c r="GL1269" s="401" t="n">
        <v>58</v>
      </c>
      <c r="GM1269" s="401" t="n">
        <v>184</v>
      </c>
      <c r="GN1269" s="401" t="n">
        <v>248</v>
      </c>
      <c r="GO1269" s="401" t="n">
        <v>238</v>
      </c>
      <c r="GP1269" s="401" t="n">
        <v>6</v>
      </c>
      <c r="GQ1269" s="401" t="n">
        <v>126</v>
      </c>
      <c r="GR1269" s="401" t="n">
        <v>116</v>
      </c>
      <c r="GS1269" s="401" t="n">
        <v>79</v>
      </c>
      <c r="GT1269" s="401" t="n">
        <v>60</v>
      </c>
      <c r="GU1269" s="401" t="n">
        <v>182</v>
      </c>
      <c r="GV1269" s="401" t="n">
        <v>247</v>
      </c>
      <c r="GW1269" s="401" t="n">
        <v>236</v>
      </c>
      <c r="GX1269" s="401" t="n">
        <v>239</v>
      </c>
      <c r="GY1269" s="401" t="n">
        <v>165</v>
      </c>
      <c r="GZ1269" s="401" t="n">
        <v>55</v>
      </c>
      <c r="HA1269" s="401" t="n">
        <v>249</v>
      </c>
      <c r="HB1269" s="401" t="n">
        <v>194</v>
      </c>
      <c r="HC1269" s="401" t="n">
        <v>125</v>
      </c>
      <c r="HD1269" s="401" t="n">
        <v>4</v>
      </c>
      <c r="HE1269" s="401" t="n">
        <v>25</v>
      </c>
      <c r="HF1269" s="401" t="n">
        <v>202</v>
      </c>
      <c r="HG1269" s="401" t="n">
        <v>213</v>
      </c>
      <c r="HH1269" s="401" t="n">
        <v>137</v>
      </c>
      <c r="HI1269" s="401" t="n">
        <v>214</v>
      </c>
      <c r="HJ1269" s="401" t="n">
        <v>176</v>
      </c>
      <c r="HK1269" s="401" t="n">
        <v>50</v>
      </c>
      <c r="HL1269" s="401" t="n">
        <v>206</v>
      </c>
      <c r="HM1269" s="401" t="n">
        <v>251</v>
      </c>
      <c r="HN1269" s="401" t="n">
        <v>223</v>
      </c>
      <c r="HO1269" s="401" t="n">
        <v>59</v>
      </c>
      <c r="HP1269" s="401" t="n">
        <v>108</v>
      </c>
      <c r="HQ1269" s="401" t="n">
        <v>61</v>
      </c>
      <c r="HR1269" s="401" t="n">
        <v>139</v>
      </c>
      <c r="HS1269" s="401" t="n">
        <v>98</v>
      </c>
      <c r="HT1269" s="401" t="n">
        <v>75</v>
      </c>
      <c r="HU1269" s="401" t="n">
        <v>180</v>
      </c>
      <c r="HV1269" s="401" t="n">
        <v>189</v>
      </c>
      <c r="HW1269" s="401" t="n">
        <v>145</v>
      </c>
      <c r="HX1269" s="401" t="n">
        <v>185</v>
      </c>
      <c r="HY1269" s="401" t="n">
        <v>155</v>
      </c>
      <c r="HZ1269" s="401" t="n">
        <v>16</v>
      </c>
      <c r="IA1269" s="401" t="n">
        <v>52</v>
      </c>
      <c r="IB1269" s="401" t="n">
        <v>10</v>
      </c>
      <c r="IC1269" s="401" t="n">
        <v>28</v>
      </c>
      <c r="ID1269" s="401" t="n">
        <v>212</v>
      </c>
      <c r="IE1269" s="401" t="n">
        <v>226</v>
      </c>
      <c r="IF1269" s="401" t="n">
        <v>158</v>
      </c>
      <c r="IG1269" s="401" t="n">
        <v>154</v>
      </c>
      <c r="IH1269" s="401" t="n">
        <v>219</v>
      </c>
      <c r="II1269" s="401" t="n">
        <v>191</v>
      </c>
      <c r="IJ1269" s="401" t="n">
        <v>40</v>
      </c>
      <c r="IK1269" s="401" t="n">
        <v>73</v>
      </c>
      <c r="IL1269" s="401" t="n">
        <v>35</v>
      </c>
      <c r="IM1269" s="401" t="n">
        <v>44</v>
      </c>
      <c r="IN1269" s="401" t="n">
        <v>231</v>
      </c>
      <c r="IO1269" s="401" t="n">
        <v>192</v>
      </c>
      <c r="IQ1269" s="401" t="n">
        <v>89</v>
      </c>
      <c r="IR1269" s="401" t="n">
        <v>111</v>
      </c>
      <c r="IS1269" s="401" t="n">
        <v>72</v>
      </c>
      <c r="IT1269" s="401" t="n">
        <v>163</v>
      </c>
      <c r="IV1269" s="401" t="n">
        <v>220</v>
      </c>
      <c r="IW1269" s="401" t="n">
        <v>148</v>
      </c>
      <c r="IX1269" s="401" t="n">
        <v>36</v>
      </c>
      <c r="IY1269" s="401" t="n">
        <v>67</v>
      </c>
      <c r="JA1269" s="401" t="n">
        <v>204</v>
      </c>
      <c r="JB1269" s="401" t="n">
        <v>24</v>
      </c>
      <c r="JC1269" s="401" t="n">
        <v>232</v>
      </c>
      <c r="JD1269" s="401" t="n">
        <v>88</v>
      </c>
    </row>
    <row r="1270" customFormat="false" ht="12.75" hidden="false" customHeight="false" outlineLevel="0" collapsed="false">
      <c r="E1270" s="444" t="s">
        <v>227</v>
      </c>
      <c r="F1270" s="401" t="n">
        <v>180</v>
      </c>
      <c r="G1270" s="401" t="n">
        <v>256</v>
      </c>
      <c r="H1270" s="401" t="n">
        <v>67</v>
      </c>
      <c r="I1270" s="401" t="n">
        <v>57</v>
      </c>
      <c r="J1270" s="401" t="n">
        <v>111</v>
      </c>
      <c r="K1270" s="401" t="n">
        <v>112</v>
      </c>
      <c r="L1270" s="401" t="n">
        <v>161</v>
      </c>
      <c r="M1270" s="401" t="n">
        <v>159</v>
      </c>
      <c r="N1270" s="401" t="n">
        <v>36</v>
      </c>
      <c r="O1270" s="401" t="n">
        <v>26</v>
      </c>
      <c r="P1270" s="401" t="n">
        <v>87</v>
      </c>
      <c r="Q1270" s="401" t="n">
        <v>203</v>
      </c>
      <c r="R1270" s="401" t="n">
        <v>219</v>
      </c>
      <c r="S1270" s="401" t="n">
        <v>235</v>
      </c>
      <c r="T1270" s="401" t="n">
        <v>238</v>
      </c>
      <c r="U1270" s="401" t="n">
        <v>20</v>
      </c>
      <c r="V1270" s="401" t="n">
        <v>66</v>
      </c>
      <c r="W1270" s="401" t="n">
        <v>175</v>
      </c>
      <c r="X1270" s="401" t="n">
        <v>215</v>
      </c>
      <c r="Y1270" s="401" t="n">
        <v>154</v>
      </c>
      <c r="Z1270" s="401" t="n">
        <v>85</v>
      </c>
      <c r="AA1270" s="401" t="n">
        <v>63</v>
      </c>
      <c r="AB1270" s="401" t="n">
        <v>165</v>
      </c>
      <c r="AC1270" s="401" t="n">
        <v>98</v>
      </c>
      <c r="AD1270" s="401" t="n">
        <v>1</v>
      </c>
      <c r="AE1270" s="401" t="n">
        <v>45</v>
      </c>
      <c r="AF1270" s="401" t="n">
        <v>218</v>
      </c>
      <c r="AG1270" s="401" t="n">
        <v>22</v>
      </c>
      <c r="AH1270" s="401" t="n">
        <v>245</v>
      </c>
      <c r="AI1270" s="401" t="n">
        <v>223</v>
      </c>
      <c r="AJ1270" s="401" t="n">
        <v>108</v>
      </c>
      <c r="AK1270" s="401" t="n">
        <v>130</v>
      </c>
      <c r="AL1270" s="401" t="n">
        <v>91</v>
      </c>
      <c r="AM1270" s="401" t="n">
        <v>217</v>
      </c>
      <c r="AN1270" s="401" t="n">
        <v>2</v>
      </c>
      <c r="AO1270" s="401" t="n">
        <v>88</v>
      </c>
      <c r="AP1270" s="401" t="n">
        <v>224</v>
      </c>
      <c r="AQ1270" s="401" t="n">
        <v>205</v>
      </c>
      <c r="AR1270" s="401" t="n">
        <v>190</v>
      </c>
      <c r="AS1270" s="401" t="n">
        <v>56</v>
      </c>
      <c r="AT1270" s="401" t="n">
        <v>230</v>
      </c>
      <c r="AU1270" s="401" t="n">
        <v>241</v>
      </c>
      <c r="AV1270" s="401" t="n">
        <v>134</v>
      </c>
      <c r="AW1270" s="401" t="n">
        <v>198</v>
      </c>
      <c r="AX1270" s="401" t="n">
        <v>176</v>
      </c>
      <c r="AY1270" s="401" t="n">
        <v>168</v>
      </c>
      <c r="AZ1270" s="401" t="n">
        <v>200</v>
      </c>
      <c r="BA1270" s="401" t="n">
        <v>80</v>
      </c>
      <c r="BB1270" s="401" t="n">
        <v>233</v>
      </c>
      <c r="BC1270" s="401" t="n">
        <v>84</v>
      </c>
      <c r="BD1270" s="401" t="n">
        <v>74</v>
      </c>
      <c r="BE1270" s="401" t="n">
        <v>55</v>
      </c>
      <c r="BF1270" s="401" t="n">
        <v>236</v>
      </c>
      <c r="BG1270" s="401" t="n">
        <v>210</v>
      </c>
      <c r="BH1270" s="401" t="n">
        <v>136</v>
      </c>
      <c r="BI1270" s="401" t="n">
        <v>247</v>
      </c>
      <c r="BJ1270" s="401" t="n">
        <v>184</v>
      </c>
      <c r="BK1270" s="401" t="n">
        <v>77</v>
      </c>
      <c r="BL1270" s="401" t="n">
        <v>53</v>
      </c>
      <c r="BM1270" s="401" t="n">
        <v>38</v>
      </c>
      <c r="BN1270" s="401" t="n">
        <v>213</v>
      </c>
      <c r="BO1270" s="401" t="n">
        <v>186</v>
      </c>
      <c r="BP1270" s="401" t="n">
        <v>216</v>
      </c>
      <c r="BQ1270" s="401" t="n">
        <v>197</v>
      </c>
      <c r="BR1270" s="401" t="n">
        <v>182</v>
      </c>
      <c r="BS1270" s="401" t="n">
        <v>65</v>
      </c>
      <c r="BT1270" s="401" t="n">
        <v>8</v>
      </c>
      <c r="BU1270" s="401" t="n">
        <v>253</v>
      </c>
      <c r="BV1270" s="401" t="n">
        <v>212</v>
      </c>
      <c r="BW1270" s="401" t="n">
        <v>78</v>
      </c>
      <c r="BX1270" s="401" t="n">
        <v>12</v>
      </c>
      <c r="BY1270" s="401" t="n">
        <v>145</v>
      </c>
      <c r="BZ1270" s="401" t="n">
        <v>41</v>
      </c>
      <c r="CA1270" s="401" t="n">
        <v>71</v>
      </c>
      <c r="CB1270" s="401" t="n">
        <v>51</v>
      </c>
      <c r="CC1270" s="401" t="n">
        <v>140</v>
      </c>
      <c r="CD1270" s="401" t="n">
        <v>163</v>
      </c>
      <c r="CE1270" s="401" t="n">
        <v>166</v>
      </c>
      <c r="CF1270" s="401" t="n">
        <v>125</v>
      </c>
      <c r="CG1270" s="401" t="n">
        <v>173</v>
      </c>
      <c r="CH1270" s="401" t="n">
        <v>3</v>
      </c>
      <c r="CI1270" s="401" t="n">
        <v>106</v>
      </c>
      <c r="CJ1270" s="401" t="n">
        <v>221</v>
      </c>
      <c r="CK1270" s="401" t="n">
        <v>191</v>
      </c>
      <c r="CL1270" s="401" t="n">
        <v>179</v>
      </c>
      <c r="CM1270" s="401" t="n">
        <v>242</v>
      </c>
      <c r="CN1270" s="401" t="n">
        <v>209</v>
      </c>
      <c r="CO1270" s="401" t="n">
        <v>246</v>
      </c>
      <c r="CP1270" s="401" t="n">
        <v>137</v>
      </c>
      <c r="CQ1270" s="401" t="n">
        <v>42</v>
      </c>
      <c r="CR1270" s="401" t="n">
        <v>95</v>
      </c>
      <c r="CS1270" s="401" t="n">
        <v>116</v>
      </c>
      <c r="CT1270" s="401" t="n">
        <v>141</v>
      </c>
      <c r="CU1270" s="401" t="n">
        <v>61</v>
      </c>
      <c r="CV1270" s="401" t="n">
        <v>229</v>
      </c>
      <c r="CW1270" s="401" t="n">
        <v>113</v>
      </c>
      <c r="CX1270" s="401" t="n">
        <v>109</v>
      </c>
      <c r="CY1270" s="401" t="n">
        <v>4</v>
      </c>
      <c r="CZ1270" s="401" t="n">
        <v>96</v>
      </c>
      <c r="DA1270" s="401" t="n">
        <v>250</v>
      </c>
      <c r="DB1270" s="401" t="n">
        <v>225</v>
      </c>
      <c r="DC1270" s="401" t="n">
        <v>178</v>
      </c>
      <c r="DD1270" s="401" t="n">
        <v>248</v>
      </c>
      <c r="DE1270" s="401" t="n">
        <v>28</v>
      </c>
      <c r="DF1270" s="401" t="n">
        <v>23</v>
      </c>
      <c r="DG1270" s="401" t="n">
        <v>187</v>
      </c>
      <c r="DH1270" s="401" t="n">
        <v>89</v>
      </c>
      <c r="DI1270" s="401" t="n">
        <v>227</v>
      </c>
      <c r="DJ1270" s="401" t="n">
        <v>18</v>
      </c>
      <c r="DK1270" s="401" t="n">
        <v>126</v>
      </c>
      <c r="DL1270" s="401" t="n">
        <v>208</v>
      </c>
      <c r="DM1270" s="401" t="n">
        <v>139</v>
      </c>
      <c r="DN1270" s="401" t="n">
        <v>100</v>
      </c>
      <c r="DO1270" s="401" t="n">
        <v>72</v>
      </c>
      <c r="DP1270" s="401" t="n">
        <v>169</v>
      </c>
      <c r="DQ1270" s="401" t="n">
        <v>37</v>
      </c>
      <c r="DR1270" s="401" t="n">
        <v>158</v>
      </c>
      <c r="DS1270" s="401" t="n">
        <v>195</v>
      </c>
      <c r="DT1270" s="401" t="n">
        <v>97</v>
      </c>
      <c r="DU1270" s="401" t="n">
        <v>152</v>
      </c>
      <c r="DV1270" s="401" t="n">
        <v>115</v>
      </c>
      <c r="DW1270" s="401" t="n">
        <v>86</v>
      </c>
      <c r="DX1270" s="401" t="n">
        <v>47</v>
      </c>
      <c r="DY1270" s="401" t="n">
        <v>5</v>
      </c>
      <c r="DZ1270" s="401" t="n">
        <v>119</v>
      </c>
      <c r="EA1270" s="401" t="n">
        <v>150</v>
      </c>
      <c r="EB1270" s="401" t="n">
        <v>249</v>
      </c>
      <c r="EC1270" s="401" t="n">
        <v>122</v>
      </c>
      <c r="ED1270" s="401" t="n">
        <v>232</v>
      </c>
      <c r="EE1270" s="401" t="n">
        <v>16</v>
      </c>
      <c r="EF1270" s="401" t="n">
        <v>144</v>
      </c>
      <c r="EG1270" s="401" t="n">
        <v>189</v>
      </c>
      <c r="EH1270" s="401" t="n">
        <v>10</v>
      </c>
      <c r="EI1270" s="401" t="n">
        <v>93</v>
      </c>
      <c r="EJ1270" s="401" t="n">
        <v>46</v>
      </c>
      <c r="EK1270" s="401" t="n">
        <v>30</v>
      </c>
      <c r="EL1270" s="401" t="n">
        <v>35</v>
      </c>
      <c r="EM1270" s="401" t="n">
        <v>60</v>
      </c>
      <c r="EN1270" s="401" t="n">
        <v>138</v>
      </c>
      <c r="EO1270" s="401" t="n">
        <v>202</v>
      </c>
      <c r="EP1270" s="401" t="n">
        <v>94</v>
      </c>
      <c r="EQ1270" s="401" t="n">
        <v>188</v>
      </c>
      <c r="ER1270" s="401" t="n">
        <v>135</v>
      </c>
      <c r="ES1270" s="401" t="n">
        <v>181</v>
      </c>
      <c r="ET1270" s="401" t="n">
        <v>244</v>
      </c>
      <c r="EU1270" s="401" t="n">
        <v>64</v>
      </c>
      <c r="EV1270" s="401" t="n">
        <v>59</v>
      </c>
      <c r="EW1270" s="401" t="n">
        <v>121</v>
      </c>
      <c r="EX1270" s="401" t="n">
        <v>7</v>
      </c>
      <c r="EY1270" s="401" t="n">
        <v>156</v>
      </c>
      <c r="EZ1270" s="401" t="n">
        <v>110</v>
      </c>
      <c r="FA1270" s="401" t="n">
        <v>101</v>
      </c>
      <c r="FB1270" s="401" t="n">
        <v>90</v>
      </c>
      <c r="FC1270" s="401" t="n">
        <v>11</v>
      </c>
      <c r="FD1270" s="401" t="n">
        <v>92</v>
      </c>
      <c r="FE1270" s="401" t="n">
        <v>104</v>
      </c>
      <c r="FF1270" s="401" t="n">
        <v>193</v>
      </c>
      <c r="FG1270" s="401" t="n">
        <v>211</v>
      </c>
      <c r="FH1270" s="401" t="n">
        <v>107</v>
      </c>
      <c r="FI1270" s="401" t="n">
        <v>32</v>
      </c>
      <c r="FJ1270" s="401" t="n">
        <v>194</v>
      </c>
      <c r="FK1270" s="401" t="n">
        <v>124</v>
      </c>
      <c r="FL1270" s="401" t="n">
        <v>142</v>
      </c>
      <c r="FM1270" s="401" t="n">
        <v>132</v>
      </c>
      <c r="FN1270" s="401" t="n">
        <v>54</v>
      </c>
      <c r="FO1270" s="401" t="n">
        <v>214</v>
      </c>
      <c r="FP1270" s="401" t="n">
        <v>114</v>
      </c>
      <c r="FQ1270" s="401" t="n">
        <v>167</v>
      </c>
      <c r="FR1270" s="401" t="n">
        <v>243</v>
      </c>
      <c r="FS1270" s="401" t="n">
        <v>33</v>
      </c>
      <c r="FT1270" s="401" t="n">
        <v>69</v>
      </c>
      <c r="FU1270" s="401" t="n">
        <v>120</v>
      </c>
      <c r="FV1270" s="401" t="n">
        <v>172</v>
      </c>
      <c r="FW1270" s="401" t="n">
        <v>231</v>
      </c>
      <c r="FX1270" s="401" t="n">
        <v>9</v>
      </c>
      <c r="FY1270" s="401" t="n">
        <v>157</v>
      </c>
      <c r="FZ1270" s="401" t="n">
        <v>73</v>
      </c>
      <c r="GA1270" s="401" t="n">
        <v>185</v>
      </c>
      <c r="GB1270" s="401" t="n">
        <v>118</v>
      </c>
      <c r="GC1270" s="401" t="n">
        <v>196</v>
      </c>
      <c r="GD1270" s="401" t="n">
        <v>29</v>
      </c>
      <c r="GE1270" s="401" t="n">
        <v>239</v>
      </c>
      <c r="GF1270" s="401" t="n">
        <v>99</v>
      </c>
      <c r="GG1270" s="401" t="n">
        <v>143</v>
      </c>
      <c r="GH1270" s="401" t="n">
        <v>123</v>
      </c>
      <c r="GI1270" s="401" t="n">
        <v>52</v>
      </c>
      <c r="GJ1270" s="401" t="n">
        <v>255</v>
      </c>
      <c r="GK1270" s="401" t="n">
        <v>44</v>
      </c>
      <c r="GL1270" s="401" t="n">
        <v>76</v>
      </c>
      <c r="GM1270" s="401" t="n">
        <v>62</v>
      </c>
      <c r="GN1270" s="401" t="n">
        <v>102</v>
      </c>
      <c r="GO1270" s="401" t="n">
        <v>19</v>
      </c>
      <c r="GP1270" s="401" t="n">
        <v>70</v>
      </c>
      <c r="GQ1270" s="401" t="n">
        <v>237</v>
      </c>
      <c r="GR1270" s="401" t="n">
        <v>192</v>
      </c>
      <c r="GS1270" s="401" t="n">
        <v>155</v>
      </c>
      <c r="GT1270" s="401" t="n">
        <v>129</v>
      </c>
      <c r="GU1270" s="401" t="n">
        <v>17</v>
      </c>
      <c r="GV1270" s="401" t="n">
        <v>6</v>
      </c>
      <c r="GW1270" s="401" t="n">
        <v>148</v>
      </c>
      <c r="GX1270" s="401" t="n">
        <v>164</v>
      </c>
      <c r="GY1270" s="401" t="n">
        <v>48</v>
      </c>
      <c r="GZ1270" s="401" t="n">
        <v>160</v>
      </c>
      <c r="HA1270" s="401" t="n">
        <v>117</v>
      </c>
      <c r="HB1270" s="401" t="n">
        <v>103</v>
      </c>
      <c r="HC1270" s="401" t="n">
        <v>128</v>
      </c>
      <c r="HD1270" s="401" t="n">
        <v>13</v>
      </c>
      <c r="HE1270" s="401" t="n">
        <v>170</v>
      </c>
      <c r="HF1270" s="401" t="n">
        <v>146</v>
      </c>
      <c r="HG1270" s="401" t="n">
        <v>81</v>
      </c>
      <c r="HH1270" s="401" t="n">
        <v>174</v>
      </c>
      <c r="HI1270" s="401" t="n">
        <v>14</v>
      </c>
      <c r="HJ1270" s="401" t="n">
        <v>34</v>
      </c>
      <c r="HK1270" s="401" t="n">
        <v>153</v>
      </c>
      <c r="HL1270" s="401" t="n">
        <v>254</v>
      </c>
      <c r="HM1270" s="401" t="n">
        <v>40</v>
      </c>
      <c r="HN1270" s="401" t="n">
        <v>226</v>
      </c>
      <c r="HO1270" s="401" t="n">
        <v>162</v>
      </c>
      <c r="HP1270" s="401" t="n">
        <v>171</v>
      </c>
      <c r="HQ1270" s="401" t="n">
        <v>27</v>
      </c>
      <c r="HR1270" s="401" t="n">
        <v>252</v>
      </c>
      <c r="HS1270" s="401" t="n">
        <v>228</v>
      </c>
      <c r="HT1270" s="401" t="n">
        <v>206</v>
      </c>
      <c r="HU1270" s="401" t="n">
        <v>21</v>
      </c>
      <c r="HV1270" s="401" t="n">
        <v>43</v>
      </c>
      <c r="HW1270" s="401" t="n">
        <v>24</v>
      </c>
      <c r="HX1270" s="401" t="n">
        <v>149</v>
      </c>
      <c r="HY1270" s="401" t="n">
        <v>82</v>
      </c>
      <c r="HZ1270" s="401" t="n">
        <v>220</v>
      </c>
      <c r="IA1270" s="401" t="n">
        <v>151</v>
      </c>
      <c r="IB1270" s="401" t="n">
        <v>39</v>
      </c>
      <c r="IC1270" s="401" t="n">
        <v>204</v>
      </c>
      <c r="ID1270" s="401" t="n">
        <v>199</v>
      </c>
      <c r="IE1270" s="401" t="n">
        <v>133</v>
      </c>
      <c r="IF1270" s="401" t="n">
        <v>251</v>
      </c>
      <c r="IG1270" s="401" t="n">
        <v>105</v>
      </c>
      <c r="IH1270" s="401" t="n">
        <v>58</v>
      </c>
      <c r="II1270" s="401" t="n">
        <v>15</v>
      </c>
      <c r="IJ1270" s="401" t="n">
        <v>127</v>
      </c>
      <c r="IK1270" s="401" t="n">
        <v>79</v>
      </c>
      <c r="IL1270" s="401" t="n">
        <v>68</v>
      </c>
      <c r="IM1270" s="401" t="n">
        <v>201</v>
      </c>
      <c r="IN1270" s="401" t="n">
        <v>49</v>
      </c>
      <c r="IO1270" s="401" t="n">
        <v>83</v>
      </c>
      <c r="IQ1270" s="401" t="n">
        <v>50</v>
      </c>
      <c r="IR1270" s="401" t="n">
        <v>240</v>
      </c>
      <c r="IS1270" s="401" t="n">
        <v>234</v>
      </c>
      <c r="IT1270" s="401" t="n">
        <v>147</v>
      </c>
      <c r="IV1270" s="401" t="n">
        <v>183</v>
      </c>
      <c r="IW1270" s="401" t="n">
        <v>25</v>
      </c>
      <c r="IX1270" s="401" t="n">
        <v>222</v>
      </c>
      <c r="IY1270" s="401" t="n">
        <v>177</v>
      </c>
      <c r="JA1270" s="401" t="n">
        <v>207</v>
      </c>
      <c r="JB1270" s="401" t="n">
        <v>75</v>
      </c>
      <c r="JC1270" s="401" t="n">
        <v>31</v>
      </c>
      <c r="JD1270" s="401" t="n">
        <v>131</v>
      </c>
    </row>
    <row r="1272" customFormat="false" ht="12.75" hidden="false" customHeight="false" outlineLevel="0" collapsed="false">
      <c r="D1272" s="204" t="n">
        <v>257</v>
      </c>
      <c r="E1272" s="204" t="s">
        <v>250</v>
      </c>
    </row>
    <row r="1273" customFormat="false" ht="12.75" hidden="false" customHeight="false" outlineLevel="0" collapsed="false">
      <c r="E1273" s="444" t="s">
        <v>198</v>
      </c>
      <c r="F1273" s="401" t="n">
        <v>1</v>
      </c>
      <c r="G1273" s="401" t="n">
        <v>2</v>
      </c>
      <c r="H1273" s="401" t="n">
        <v>3</v>
      </c>
      <c r="I1273" s="401" t="n">
        <v>4</v>
      </c>
      <c r="J1273" s="401" t="n">
        <v>5</v>
      </c>
      <c r="K1273" s="401" t="n">
        <v>6</v>
      </c>
      <c r="L1273" s="401" t="n">
        <v>7</v>
      </c>
      <c r="M1273" s="401" t="n">
        <v>8</v>
      </c>
      <c r="N1273" s="401" t="n">
        <v>9</v>
      </c>
      <c r="O1273" s="401" t="n">
        <v>10</v>
      </c>
      <c r="P1273" s="401" t="n">
        <v>11</v>
      </c>
      <c r="Q1273" s="401" t="n">
        <v>12</v>
      </c>
      <c r="R1273" s="401" t="n">
        <v>13</v>
      </c>
      <c r="S1273" s="401" t="n">
        <v>14</v>
      </c>
      <c r="T1273" s="401" t="n">
        <v>15</v>
      </c>
      <c r="U1273" s="401" t="n">
        <v>16</v>
      </c>
      <c r="V1273" s="401" t="n">
        <v>17</v>
      </c>
      <c r="W1273" s="401" t="n">
        <v>18</v>
      </c>
      <c r="X1273" s="401" t="n">
        <v>19</v>
      </c>
      <c r="Y1273" s="401" t="n">
        <v>20</v>
      </c>
      <c r="Z1273" s="401" t="n">
        <v>21</v>
      </c>
      <c r="AA1273" s="401" t="n">
        <v>22</v>
      </c>
      <c r="AB1273" s="401" t="n">
        <v>23</v>
      </c>
      <c r="AC1273" s="401" t="n">
        <v>24</v>
      </c>
      <c r="AD1273" s="401" t="n">
        <v>25</v>
      </c>
      <c r="AE1273" s="401" t="n">
        <v>26</v>
      </c>
      <c r="AF1273" s="401" t="n">
        <v>27</v>
      </c>
      <c r="AG1273" s="401" t="n">
        <v>28</v>
      </c>
      <c r="AH1273" s="401" t="n">
        <v>29</v>
      </c>
      <c r="AI1273" s="401" t="n">
        <v>30</v>
      </c>
      <c r="AJ1273" s="401" t="n">
        <v>31</v>
      </c>
      <c r="AK1273" s="401" t="n">
        <v>32</v>
      </c>
      <c r="AL1273" s="401" t="n">
        <v>33</v>
      </c>
      <c r="AM1273" s="401" t="n">
        <v>34</v>
      </c>
      <c r="AN1273" s="401" t="n">
        <v>35</v>
      </c>
      <c r="AO1273" s="401" t="n">
        <v>36</v>
      </c>
      <c r="AP1273" s="401" t="n">
        <v>37</v>
      </c>
      <c r="AQ1273" s="401" t="n">
        <v>38</v>
      </c>
      <c r="AR1273" s="401" t="n">
        <v>39</v>
      </c>
      <c r="AS1273" s="401" t="n">
        <v>40</v>
      </c>
      <c r="AT1273" s="401" t="n">
        <v>41</v>
      </c>
      <c r="AU1273" s="401" t="n">
        <v>42</v>
      </c>
      <c r="AV1273" s="401" t="n">
        <v>43</v>
      </c>
      <c r="AW1273" s="401" t="n">
        <v>44</v>
      </c>
      <c r="AX1273" s="401" t="n">
        <v>45</v>
      </c>
      <c r="AY1273" s="401" t="n">
        <v>46</v>
      </c>
      <c r="AZ1273" s="401" t="n">
        <v>47</v>
      </c>
      <c r="BA1273" s="401" t="n">
        <v>48</v>
      </c>
      <c r="BB1273" s="401" t="n">
        <v>49</v>
      </c>
      <c r="BC1273" s="401" t="n">
        <v>50</v>
      </c>
      <c r="BD1273" s="401" t="n">
        <v>51</v>
      </c>
      <c r="BE1273" s="401" t="n">
        <v>52</v>
      </c>
      <c r="BF1273" s="401" t="n">
        <v>53</v>
      </c>
      <c r="BG1273" s="401" t="n">
        <v>54</v>
      </c>
      <c r="BH1273" s="401" t="n">
        <v>55</v>
      </c>
      <c r="BI1273" s="401" t="n">
        <v>56</v>
      </c>
      <c r="BJ1273" s="401" t="n">
        <v>57</v>
      </c>
      <c r="BK1273" s="401" t="n">
        <v>58</v>
      </c>
      <c r="BL1273" s="401" t="n">
        <v>59</v>
      </c>
      <c r="BM1273" s="401" t="n">
        <v>60</v>
      </c>
      <c r="BN1273" s="401" t="n">
        <v>61</v>
      </c>
      <c r="BO1273" s="401" t="n">
        <v>62</v>
      </c>
      <c r="BP1273" s="401" t="n">
        <v>63</v>
      </c>
      <c r="BQ1273" s="401" t="n">
        <v>64</v>
      </c>
      <c r="BR1273" s="401" t="n">
        <v>65</v>
      </c>
      <c r="BS1273" s="401" t="n">
        <v>66</v>
      </c>
      <c r="BT1273" s="401" t="n">
        <v>67</v>
      </c>
      <c r="BU1273" s="401" t="n">
        <v>68</v>
      </c>
      <c r="BV1273" s="401" t="n">
        <v>69</v>
      </c>
      <c r="BW1273" s="401" t="n">
        <v>70</v>
      </c>
      <c r="BX1273" s="401" t="n">
        <v>71</v>
      </c>
      <c r="BY1273" s="401" t="n">
        <v>72</v>
      </c>
      <c r="BZ1273" s="401" t="n">
        <v>73</v>
      </c>
      <c r="CA1273" s="401" t="n">
        <v>74</v>
      </c>
      <c r="CB1273" s="401" t="n">
        <v>75</v>
      </c>
      <c r="CC1273" s="401" t="n">
        <v>76</v>
      </c>
      <c r="CD1273" s="401" t="n">
        <v>77</v>
      </c>
      <c r="CE1273" s="401" t="n">
        <v>78</v>
      </c>
      <c r="CF1273" s="401" t="n">
        <v>79</v>
      </c>
      <c r="CG1273" s="401" t="n">
        <v>80</v>
      </c>
      <c r="CH1273" s="401" t="n">
        <v>81</v>
      </c>
      <c r="CI1273" s="401" t="n">
        <v>82</v>
      </c>
      <c r="CJ1273" s="401" t="n">
        <v>83</v>
      </c>
      <c r="CK1273" s="401" t="n">
        <v>84</v>
      </c>
      <c r="CL1273" s="401" t="n">
        <v>85</v>
      </c>
      <c r="CM1273" s="401" t="n">
        <v>86</v>
      </c>
      <c r="CN1273" s="401" t="n">
        <v>87</v>
      </c>
      <c r="CO1273" s="401" t="n">
        <v>88</v>
      </c>
      <c r="CP1273" s="401" t="n">
        <v>89</v>
      </c>
      <c r="CQ1273" s="401" t="n">
        <v>90</v>
      </c>
      <c r="CR1273" s="401" t="n">
        <v>91</v>
      </c>
      <c r="CS1273" s="401" t="n">
        <v>92</v>
      </c>
      <c r="CT1273" s="401" t="n">
        <v>93</v>
      </c>
      <c r="CU1273" s="401" t="n">
        <v>94</v>
      </c>
      <c r="CV1273" s="401" t="n">
        <v>95</v>
      </c>
      <c r="CW1273" s="401" t="n">
        <v>96</v>
      </c>
      <c r="CX1273" s="401" t="n">
        <v>97</v>
      </c>
      <c r="CY1273" s="401" t="n">
        <v>98</v>
      </c>
      <c r="CZ1273" s="401" t="n">
        <v>99</v>
      </c>
      <c r="DA1273" s="401" t="n">
        <v>100</v>
      </c>
      <c r="DB1273" s="401" t="n">
        <v>101</v>
      </c>
      <c r="DC1273" s="401" t="n">
        <v>102</v>
      </c>
      <c r="DD1273" s="401" t="n">
        <v>103</v>
      </c>
      <c r="DE1273" s="401" t="n">
        <v>104</v>
      </c>
      <c r="DF1273" s="401" t="n">
        <v>105</v>
      </c>
      <c r="DG1273" s="401" t="n">
        <v>106</v>
      </c>
      <c r="DH1273" s="401" t="n">
        <v>107</v>
      </c>
      <c r="DI1273" s="401" t="n">
        <v>108</v>
      </c>
      <c r="DJ1273" s="401" t="n">
        <v>109</v>
      </c>
      <c r="DK1273" s="401" t="n">
        <v>110</v>
      </c>
      <c r="DL1273" s="401" t="n">
        <v>111</v>
      </c>
      <c r="DM1273" s="401" t="n">
        <v>112</v>
      </c>
      <c r="DN1273" s="401" t="n">
        <v>113</v>
      </c>
      <c r="DO1273" s="401" t="n">
        <v>114</v>
      </c>
      <c r="DP1273" s="401" t="n">
        <v>115</v>
      </c>
      <c r="DQ1273" s="401" t="n">
        <v>116</v>
      </c>
      <c r="DR1273" s="401" t="n">
        <v>117</v>
      </c>
      <c r="DS1273" s="401" t="n">
        <v>118</v>
      </c>
      <c r="DT1273" s="401" t="n">
        <v>119</v>
      </c>
      <c r="DU1273" s="401" t="n">
        <v>120</v>
      </c>
      <c r="DV1273" s="401" t="n">
        <v>121</v>
      </c>
      <c r="DW1273" s="401" t="n">
        <v>122</v>
      </c>
      <c r="DX1273" s="401" t="n">
        <v>123</v>
      </c>
      <c r="DY1273" s="401" t="n">
        <v>124</v>
      </c>
      <c r="DZ1273" s="401" t="n">
        <v>125</v>
      </c>
      <c r="EA1273" s="401" t="n">
        <v>126</v>
      </c>
      <c r="EB1273" s="401" t="n">
        <v>127</v>
      </c>
      <c r="EC1273" s="401" t="n">
        <v>128</v>
      </c>
      <c r="ED1273" s="401" t="n">
        <v>129</v>
      </c>
      <c r="EE1273" s="401" t="n">
        <v>130</v>
      </c>
      <c r="EF1273" s="401" t="n">
        <v>131</v>
      </c>
      <c r="EG1273" s="401" t="n">
        <v>132</v>
      </c>
      <c r="EH1273" s="401" t="n">
        <v>133</v>
      </c>
      <c r="EI1273" s="401" t="n">
        <v>134</v>
      </c>
      <c r="EJ1273" s="401" t="n">
        <v>135</v>
      </c>
      <c r="EK1273" s="401" t="n">
        <v>136</v>
      </c>
      <c r="EL1273" s="401" t="n">
        <v>137</v>
      </c>
      <c r="EM1273" s="401" t="n">
        <v>138</v>
      </c>
      <c r="EN1273" s="401" t="n">
        <v>139</v>
      </c>
      <c r="EO1273" s="401" t="n">
        <v>140</v>
      </c>
      <c r="EP1273" s="401" t="n">
        <v>141</v>
      </c>
      <c r="EQ1273" s="401" t="n">
        <v>142</v>
      </c>
      <c r="ER1273" s="401" t="n">
        <v>143</v>
      </c>
      <c r="ES1273" s="401" t="n">
        <v>144</v>
      </c>
      <c r="ET1273" s="401" t="n">
        <v>145</v>
      </c>
      <c r="EU1273" s="401" t="n">
        <v>146</v>
      </c>
      <c r="EV1273" s="401" t="n">
        <v>147</v>
      </c>
      <c r="EW1273" s="401" t="n">
        <v>148</v>
      </c>
      <c r="EX1273" s="401" t="n">
        <v>149</v>
      </c>
      <c r="EY1273" s="401" t="n">
        <v>150</v>
      </c>
      <c r="EZ1273" s="401" t="n">
        <v>151</v>
      </c>
      <c r="FA1273" s="401" t="n">
        <v>152</v>
      </c>
      <c r="FB1273" s="401" t="n">
        <v>153</v>
      </c>
      <c r="FC1273" s="401" t="n">
        <v>154</v>
      </c>
      <c r="FD1273" s="401" t="n">
        <v>155</v>
      </c>
      <c r="FE1273" s="401" t="n">
        <v>156</v>
      </c>
      <c r="FF1273" s="401" t="n">
        <v>157</v>
      </c>
      <c r="FG1273" s="401" t="n">
        <v>158</v>
      </c>
      <c r="FH1273" s="401" t="n">
        <v>159</v>
      </c>
      <c r="FI1273" s="401" t="n">
        <v>160</v>
      </c>
      <c r="FJ1273" s="401" t="n">
        <v>161</v>
      </c>
      <c r="FK1273" s="401" t="n">
        <v>162</v>
      </c>
      <c r="FL1273" s="401" t="n">
        <v>163</v>
      </c>
      <c r="FM1273" s="401" t="n">
        <v>164</v>
      </c>
      <c r="FN1273" s="401" t="n">
        <v>165</v>
      </c>
      <c r="FO1273" s="401" t="n">
        <v>166</v>
      </c>
      <c r="FP1273" s="401" t="n">
        <v>167</v>
      </c>
      <c r="FQ1273" s="401" t="n">
        <v>168</v>
      </c>
      <c r="FR1273" s="401" t="n">
        <v>169</v>
      </c>
      <c r="FS1273" s="401" t="n">
        <v>170</v>
      </c>
      <c r="FT1273" s="401" t="n">
        <v>171</v>
      </c>
      <c r="FU1273" s="401" t="n">
        <v>172</v>
      </c>
      <c r="FV1273" s="401" t="n">
        <v>173</v>
      </c>
      <c r="FW1273" s="401" t="n">
        <v>174</v>
      </c>
      <c r="FX1273" s="401" t="n">
        <v>175</v>
      </c>
      <c r="FY1273" s="401" t="n">
        <v>176</v>
      </c>
      <c r="FZ1273" s="401" t="n">
        <v>177</v>
      </c>
      <c r="GA1273" s="401" t="n">
        <v>178</v>
      </c>
      <c r="GB1273" s="401" t="n">
        <v>179</v>
      </c>
      <c r="GC1273" s="401" t="n">
        <v>180</v>
      </c>
      <c r="GD1273" s="401" t="n">
        <v>181</v>
      </c>
      <c r="GE1273" s="401" t="n">
        <v>182</v>
      </c>
      <c r="GF1273" s="401" t="n">
        <v>183</v>
      </c>
      <c r="GG1273" s="401" t="n">
        <v>184</v>
      </c>
      <c r="GH1273" s="401" t="n">
        <v>185</v>
      </c>
      <c r="GI1273" s="401" t="n">
        <v>186</v>
      </c>
      <c r="GJ1273" s="401" t="n">
        <v>187</v>
      </c>
      <c r="GK1273" s="401" t="n">
        <v>188</v>
      </c>
      <c r="GL1273" s="401" t="n">
        <v>189</v>
      </c>
      <c r="GM1273" s="401" t="n">
        <v>190</v>
      </c>
      <c r="GN1273" s="401" t="n">
        <v>191</v>
      </c>
      <c r="GO1273" s="401" t="n">
        <v>192</v>
      </c>
      <c r="GP1273" s="401" t="n">
        <v>193</v>
      </c>
      <c r="GQ1273" s="401" t="n">
        <v>194</v>
      </c>
      <c r="GR1273" s="401" t="n">
        <v>195</v>
      </c>
      <c r="GS1273" s="401" t="n">
        <v>196</v>
      </c>
      <c r="GT1273" s="401" t="n">
        <v>197</v>
      </c>
      <c r="GU1273" s="401" t="n">
        <v>198</v>
      </c>
      <c r="GV1273" s="401" t="n">
        <v>199</v>
      </c>
      <c r="GW1273" s="401" t="n">
        <v>200</v>
      </c>
      <c r="GX1273" s="401" t="n">
        <v>201</v>
      </c>
      <c r="GY1273" s="401" t="n">
        <v>202</v>
      </c>
      <c r="GZ1273" s="401" t="n">
        <v>203</v>
      </c>
      <c r="HA1273" s="401" t="n">
        <v>204</v>
      </c>
      <c r="HB1273" s="401" t="n">
        <v>205</v>
      </c>
      <c r="HC1273" s="401" t="n">
        <v>206</v>
      </c>
      <c r="HD1273" s="401" t="n">
        <v>207</v>
      </c>
      <c r="HE1273" s="401" t="n">
        <v>208</v>
      </c>
      <c r="HF1273" s="401" t="n">
        <v>209</v>
      </c>
      <c r="HG1273" s="401" t="n">
        <v>210</v>
      </c>
      <c r="HH1273" s="401" t="n">
        <v>211</v>
      </c>
      <c r="HI1273" s="401" t="n">
        <v>212</v>
      </c>
      <c r="HJ1273" s="401" t="n">
        <v>213</v>
      </c>
      <c r="HK1273" s="401" t="n">
        <v>214</v>
      </c>
      <c r="HL1273" s="401" t="n">
        <v>215</v>
      </c>
      <c r="HM1273" s="401" t="n">
        <v>216</v>
      </c>
      <c r="HN1273" s="401" t="n">
        <v>217</v>
      </c>
      <c r="HO1273" s="401" t="n">
        <v>218</v>
      </c>
      <c r="HP1273" s="401" t="n">
        <v>219</v>
      </c>
      <c r="HQ1273" s="401" t="n">
        <v>220</v>
      </c>
      <c r="HR1273" s="401" t="n">
        <v>221</v>
      </c>
      <c r="HS1273" s="401" t="n">
        <v>222</v>
      </c>
      <c r="HT1273" s="401" t="n">
        <v>223</v>
      </c>
      <c r="HU1273" s="401" t="n">
        <v>224</v>
      </c>
      <c r="HV1273" s="401" t="n">
        <v>225</v>
      </c>
      <c r="HW1273" s="401" t="n">
        <v>226</v>
      </c>
      <c r="HX1273" s="401" t="n">
        <v>227</v>
      </c>
      <c r="HY1273" s="401" t="n">
        <v>228</v>
      </c>
      <c r="HZ1273" s="401" t="n">
        <v>229</v>
      </c>
      <c r="IA1273" s="401" t="n">
        <v>230</v>
      </c>
      <c r="IB1273" s="401" t="n">
        <v>231</v>
      </c>
      <c r="IC1273" s="401" t="n">
        <v>232</v>
      </c>
      <c r="ID1273" s="401" t="n">
        <v>233</v>
      </c>
      <c r="IE1273" s="401" t="n">
        <v>234</v>
      </c>
      <c r="IF1273" s="401" t="n">
        <v>235</v>
      </c>
      <c r="IG1273" s="401" t="n">
        <v>236</v>
      </c>
      <c r="IH1273" s="401" t="n">
        <v>237</v>
      </c>
      <c r="II1273" s="401" t="n">
        <v>238</v>
      </c>
      <c r="IJ1273" s="401" t="n">
        <v>239</v>
      </c>
      <c r="IK1273" s="401" t="n">
        <v>240</v>
      </c>
      <c r="IL1273" s="401" t="n">
        <v>241</v>
      </c>
      <c r="IM1273" s="401" t="n">
        <v>242</v>
      </c>
      <c r="IN1273" s="401" t="n">
        <v>243</v>
      </c>
      <c r="IO1273" s="401" t="n">
        <v>244</v>
      </c>
      <c r="IP1273" s="401" t="n">
        <v>245</v>
      </c>
      <c r="IQ1273" s="401" t="n">
        <v>246</v>
      </c>
      <c r="IR1273" s="401" t="n">
        <v>247</v>
      </c>
      <c r="IS1273" s="401" t="n">
        <v>248</v>
      </c>
      <c r="IT1273" s="401" t="n">
        <v>249</v>
      </c>
      <c r="IV1273" s="401" t="n">
        <v>250</v>
      </c>
      <c r="IW1273" s="401" t="n">
        <v>251</v>
      </c>
      <c r="IX1273" s="401" t="n">
        <v>252</v>
      </c>
      <c r="IY1273" s="401" t="n">
        <v>253</v>
      </c>
      <c r="JA1273" s="401" t="n">
        <v>254</v>
      </c>
      <c r="JB1273" s="401" t="n">
        <v>255</v>
      </c>
      <c r="JC1273" s="401" t="n">
        <v>256</v>
      </c>
      <c r="JD1273" s="401" t="n">
        <v>257</v>
      </c>
    </row>
    <row r="1274" customFormat="false" ht="12.75" hidden="false" customHeight="false" outlineLevel="0" collapsed="false">
      <c r="E1274" s="444" t="s">
        <v>225</v>
      </c>
      <c r="F1274" s="401" t="n">
        <v>232</v>
      </c>
      <c r="G1274" s="401" t="n">
        <v>174</v>
      </c>
      <c r="H1274" s="401" t="n">
        <v>200</v>
      </c>
      <c r="I1274" s="401" t="n">
        <v>158</v>
      </c>
      <c r="J1274" s="401" t="n">
        <v>211</v>
      </c>
      <c r="K1274" s="401" t="n">
        <v>49</v>
      </c>
      <c r="L1274" s="401" t="n">
        <v>41</v>
      </c>
      <c r="M1274" s="401" t="n">
        <v>79</v>
      </c>
      <c r="N1274" s="401" t="n">
        <v>72</v>
      </c>
      <c r="O1274" s="401" t="n">
        <v>227</v>
      </c>
      <c r="P1274" s="401" t="n">
        <v>50</v>
      </c>
      <c r="Q1274" s="401" t="n">
        <v>60</v>
      </c>
      <c r="R1274" s="401" t="n">
        <v>117</v>
      </c>
      <c r="S1274" s="401" t="n">
        <v>148</v>
      </c>
      <c r="T1274" s="401" t="n">
        <v>28</v>
      </c>
      <c r="U1274" s="401" t="n">
        <v>249</v>
      </c>
      <c r="V1274" s="401" t="n">
        <v>73</v>
      </c>
      <c r="W1274" s="401" t="n">
        <v>90</v>
      </c>
      <c r="X1274" s="401" t="n">
        <v>121</v>
      </c>
      <c r="Y1274" s="401" t="n">
        <v>143</v>
      </c>
      <c r="Z1274" s="401" t="n">
        <v>24</v>
      </c>
      <c r="AA1274" s="401" t="n">
        <v>29</v>
      </c>
      <c r="AB1274" s="401" t="n">
        <v>47</v>
      </c>
      <c r="AC1274" s="401" t="n">
        <v>173</v>
      </c>
      <c r="AD1274" s="401" t="n">
        <v>234</v>
      </c>
      <c r="AE1274" s="401" t="n">
        <v>129</v>
      </c>
      <c r="AF1274" s="401" t="n">
        <v>95</v>
      </c>
      <c r="AG1274" s="401" t="n">
        <v>156</v>
      </c>
      <c r="AH1274" s="401" t="n">
        <v>108</v>
      </c>
      <c r="AI1274" s="401" t="n">
        <v>11</v>
      </c>
      <c r="AJ1274" s="401" t="n">
        <v>115</v>
      </c>
      <c r="AK1274" s="401" t="n">
        <v>244</v>
      </c>
      <c r="AL1274" s="401" t="n">
        <v>180</v>
      </c>
      <c r="AM1274" s="401" t="n">
        <v>181</v>
      </c>
      <c r="AN1274" s="401" t="n">
        <v>26</v>
      </c>
      <c r="AO1274" s="401" t="n">
        <v>137</v>
      </c>
      <c r="AP1274" s="401" t="n">
        <v>248</v>
      </c>
      <c r="AQ1274" s="401" t="n">
        <v>250</v>
      </c>
      <c r="AR1274" s="401" t="n">
        <v>202</v>
      </c>
      <c r="AS1274" s="401" t="n">
        <v>12</v>
      </c>
      <c r="AT1274" s="401" t="n">
        <v>219</v>
      </c>
      <c r="AU1274" s="401" t="n">
        <v>208</v>
      </c>
      <c r="AV1274" s="401" t="n">
        <v>189</v>
      </c>
      <c r="AW1274" s="401" t="n">
        <v>222</v>
      </c>
      <c r="AX1274" s="401" t="n">
        <v>147</v>
      </c>
      <c r="AY1274" s="401" t="n">
        <v>30</v>
      </c>
      <c r="AZ1274" s="401" t="n">
        <v>75</v>
      </c>
      <c r="BA1274" s="401" t="n">
        <v>161</v>
      </c>
      <c r="BB1274" s="401" t="n">
        <v>105</v>
      </c>
      <c r="BC1274" s="401" t="n">
        <v>99</v>
      </c>
      <c r="BD1274" s="401" t="n">
        <v>92</v>
      </c>
      <c r="BE1274" s="401" t="n">
        <v>88</v>
      </c>
      <c r="BF1274" s="401" t="n">
        <v>37</v>
      </c>
      <c r="BG1274" s="401" t="n">
        <v>116</v>
      </c>
      <c r="BH1274" s="401" t="n">
        <v>62</v>
      </c>
      <c r="BI1274" s="401" t="n">
        <v>23</v>
      </c>
      <c r="BJ1274" s="401" t="n">
        <v>35</v>
      </c>
      <c r="BK1274" s="401" t="n">
        <v>150</v>
      </c>
      <c r="BL1274" s="401" t="n">
        <v>97</v>
      </c>
      <c r="BM1274" s="401" t="n">
        <v>254</v>
      </c>
      <c r="BN1274" s="401" t="n">
        <v>118</v>
      </c>
      <c r="BO1274" s="401" t="n">
        <v>8</v>
      </c>
      <c r="BP1274" s="401" t="n">
        <v>22</v>
      </c>
      <c r="BQ1274" s="401" t="n">
        <v>5</v>
      </c>
      <c r="BR1274" s="401" t="n">
        <v>43</v>
      </c>
      <c r="BS1274" s="401" t="n">
        <v>233</v>
      </c>
      <c r="BT1274" s="401" t="n">
        <v>63</v>
      </c>
      <c r="BU1274" s="401" t="n">
        <v>149</v>
      </c>
      <c r="BV1274" s="401" t="n">
        <v>51</v>
      </c>
      <c r="BW1274" s="401" t="n">
        <v>87</v>
      </c>
      <c r="BX1274" s="401" t="n">
        <v>59</v>
      </c>
      <c r="BY1274" s="401" t="n">
        <v>83</v>
      </c>
      <c r="BZ1274" s="401" t="n">
        <v>70</v>
      </c>
      <c r="CA1274" s="401" t="n">
        <v>206</v>
      </c>
      <c r="CB1274" s="401" t="n">
        <v>192</v>
      </c>
      <c r="CC1274" s="401" t="n">
        <v>183</v>
      </c>
      <c r="CD1274" s="401" t="n">
        <v>164</v>
      </c>
      <c r="CE1274" s="401" t="n">
        <v>61</v>
      </c>
      <c r="CF1274" s="401" t="n">
        <v>221</v>
      </c>
      <c r="CG1274" s="401" t="n">
        <v>218</v>
      </c>
      <c r="CH1274" s="401" t="n">
        <v>210</v>
      </c>
      <c r="CI1274" s="401" t="n">
        <v>101</v>
      </c>
      <c r="CJ1274" s="401" t="n">
        <v>109</v>
      </c>
      <c r="CK1274" s="401" t="n">
        <v>255</v>
      </c>
      <c r="CL1274" s="401" t="n">
        <v>216</v>
      </c>
      <c r="CM1274" s="401" t="n">
        <v>204</v>
      </c>
      <c r="CN1274" s="401" t="n">
        <v>44</v>
      </c>
      <c r="CO1274" s="401" t="n">
        <v>122</v>
      </c>
      <c r="CP1274" s="401" t="n">
        <v>243</v>
      </c>
      <c r="CQ1274" s="401" t="n">
        <v>86</v>
      </c>
      <c r="CR1274" s="401" t="n">
        <v>167</v>
      </c>
      <c r="CS1274" s="401" t="n">
        <v>3</v>
      </c>
      <c r="CT1274" s="401" t="n">
        <v>239</v>
      </c>
      <c r="CU1274" s="401" t="n">
        <v>102</v>
      </c>
      <c r="CV1274" s="401" t="n">
        <v>66</v>
      </c>
      <c r="CW1274" s="401" t="n">
        <v>235</v>
      </c>
      <c r="CX1274" s="401" t="n">
        <v>178</v>
      </c>
      <c r="CY1274" s="401" t="n">
        <v>214</v>
      </c>
      <c r="CZ1274" s="401" t="n">
        <v>132</v>
      </c>
      <c r="DA1274" s="401" t="n">
        <v>186</v>
      </c>
      <c r="DB1274" s="401" t="n">
        <v>84</v>
      </c>
      <c r="DC1274" s="401" t="n">
        <v>154</v>
      </c>
      <c r="DD1274" s="401" t="n">
        <v>191</v>
      </c>
      <c r="DE1274" s="401" t="n">
        <v>32</v>
      </c>
      <c r="DF1274" s="401" t="n">
        <v>57</v>
      </c>
      <c r="DG1274" s="401" t="n">
        <v>224</v>
      </c>
      <c r="DH1274" s="401" t="n">
        <v>155</v>
      </c>
      <c r="DI1274" s="401" t="n">
        <v>157</v>
      </c>
      <c r="DJ1274" s="401" t="n">
        <v>182</v>
      </c>
      <c r="DK1274" s="401" t="n">
        <v>98</v>
      </c>
      <c r="DL1274" s="401" t="n">
        <v>190</v>
      </c>
      <c r="DM1274" s="401" t="n">
        <v>114</v>
      </c>
      <c r="DN1274" s="401" t="n">
        <v>247</v>
      </c>
      <c r="DO1274" s="401" t="n">
        <v>142</v>
      </c>
      <c r="DP1274" s="401" t="n">
        <v>93</v>
      </c>
      <c r="DQ1274" s="401" t="n">
        <v>134</v>
      </c>
      <c r="DR1274" s="401" t="n">
        <v>36</v>
      </c>
      <c r="DS1274" s="401" t="n">
        <v>100</v>
      </c>
      <c r="DT1274" s="401" t="n">
        <v>193</v>
      </c>
      <c r="DU1274" s="401" t="n">
        <v>126</v>
      </c>
      <c r="DV1274" s="401" t="n">
        <v>128</v>
      </c>
      <c r="DW1274" s="401" t="n">
        <v>55</v>
      </c>
      <c r="DX1274" s="401" t="n">
        <v>96</v>
      </c>
      <c r="DY1274" s="401" t="n">
        <v>201</v>
      </c>
      <c r="DZ1274" s="401" t="n">
        <v>207</v>
      </c>
      <c r="EA1274" s="401" t="n">
        <v>113</v>
      </c>
      <c r="EB1274" s="401" t="n">
        <v>65</v>
      </c>
      <c r="EC1274" s="401" t="n">
        <v>124</v>
      </c>
      <c r="ED1274" s="401" t="n">
        <v>165</v>
      </c>
      <c r="EE1274" s="401" t="n">
        <v>187</v>
      </c>
      <c r="EF1274" s="401" t="n">
        <v>205</v>
      </c>
      <c r="EG1274" s="401" t="n">
        <v>38</v>
      </c>
      <c r="EH1274" s="401" t="n">
        <v>107</v>
      </c>
      <c r="EI1274" s="401" t="n">
        <v>13</v>
      </c>
      <c r="EJ1274" s="401" t="n">
        <v>196</v>
      </c>
      <c r="EK1274" s="401" t="n">
        <v>78</v>
      </c>
      <c r="EL1274" s="401" t="n">
        <v>225</v>
      </c>
      <c r="EM1274" s="401" t="n">
        <v>34</v>
      </c>
      <c r="EN1274" s="401" t="n">
        <v>27</v>
      </c>
      <c r="EO1274" s="401" t="n">
        <v>42</v>
      </c>
      <c r="EP1274" s="401" t="n">
        <v>103</v>
      </c>
      <c r="EQ1274" s="401" t="n">
        <v>245</v>
      </c>
      <c r="ER1274" s="401" t="n">
        <v>39</v>
      </c>
      <c r="ES1274" s="401" t="n">
        <v>177</v>
      </c>
      <c r="ET1274" s="401" t="n">
        <v>238</v>
      </c>
      <c r="EU1274" s="401" t="n">
        <v>52</v>
      </c>
      <c r="EV1274" s="401" t="n">
        <v>176</v>
      </c>
      <c r="EW1274" s="401" t="n">
        <v>127</v>
      </c>
      <c r="EX1274" s="401" t="n">
        <v>85</v>
      </c>
      <c r="EY1274" s="401" t="n">
        <v>151</v>
      </c>
      <c r="EZ1274" s="401" t="n">
        <v>217</v>
      </c>
      <c r="FA1274" s="401" t="n">
        <v>64</v>
      </c>
      <c r="FB1274" s="401" t="n">
        <v>69</v>
      </c>
      <c r="FC1274" s="401" t="n">
        <v>163</v>
      </c>
      <c r="FD1274" s="401" t="n">
        <v>139</v>
      </c>
      <c r="FE1274" s="401" t="n">
        <v>120</v>
      </c>
      <c r="FF1274" s="401" t="n">
        <v>48</v>
      </c>
      <c r="FG1274" s="401" t="n">
        <v>215</v>
      </c>
      <c r="FH1274" s="401" t="n">
        <v>160</v>
      </c>
      <c r="FI1274" s="401" t="n">
        <v>256</v>
      </c>
      <c r="FJ1274" s="401" t="n">
        <v>110</v>
      </c>
      <c r="FK1274" s="401" t="n">
        <v>166</v>
      </c>
      <c r="FL1274" s="401" t="n">
        <v>94</v>
      </c>
      <c r="FM1274" s="401" t="n">
        <v>162</v>
      </c>
      <c r="FN1274" s="401" t="n">
        <v>1</v>
      </c>
      <c r="FO1274" s="401" t="n">
        <v>198</v>
      </c>
      <c r="FP1274" s="401" t="n">
        <v>10</v>
      </c>
      <c r="FQ1274" s="401" t="n">
        <v>171</v>
      </c>
      <c r="FR1274" s="401" t="n">
        <v>2</v>
      </c>
      <c r="FS1274" s="401" t="n">
        <v>141</v>
      </c>
      <c r="FT1274" s="401" t="n">
        <v>240</v>
      </c>
      <c r="FU1274" s="401" t="n">
        <v>199</v>
      </c>
      <c r="FV1274" s="401" t="n">
        <v>242</v>
      </c>
      <c r="FW1274" s="401" t="n">
        <v>18</v>
      </c>
      <c r="FX1274" s="401" t="n">
        <v>144</v>
      </c>
      <c r="FY1274" s="401" t="n">
        <v>54</v>
      </c>
      <c r="FZ1274" s="401" t="n">
        <v>229</v>
      </c>
      <c r="GA1274" s="401" t="n">
        <v>31</v>
      </c>
      <c r="GB1274" s="401" t="n">
        <v>111</v>
      </c>
      <c r="GC1274" s="401" t="n">
        <v>241</v>
      </c>
      <c r="GD1274" s="401" t="n">
        <v>257</v>
      </c>
      <c r="GE1274" s="401" t="n">
        <v>20</v>
      </c>
      <c r="GF1274" s="401" t="n">
        <v>140</v>
      </c>
      <c r="GG1274" s="401" t="n">
        <v>220</v>
      </c>
      <c r="GH1274" s="401" t="n">
        <v>253</v>
      </c>
      <c r="GI1274" s="401" t="n">
        <v>195</v>
      </c>
      <c r="GJ1274" s="401" t="n">
        <v>184</v>
      </c>
      <c r="GK1274" s="401" t="n">
        <v>76</v>
      </c>
      <c r="GL1274" s="401" t="n">
        <v>135</v>
      </c>
      <c r="GM1274" s="401" t="n">
        <v>172</v>
      </c>
      <c r="GN1274" s="401" t="n">
        <v>169</v>
      </c>
      <c r="GO1274" s="401" t="n">
        <v>252</v>
      </c>
      <c r="GP1274" s="401" t="n">
        <v>246</v>
      </c>
      <c r="GQ1274" s="401" t="n">
        <v>213</v>
      </c>
      <c r="GR1274" s="401" t="n">
        <v>112</v>
      </c>
      <c r="GS1274" s="401" t="n">
        <v>159</v>
      </c>
      <c r="GT1274" s="401" t="n">
        <v>131</v>
      </c>
      <c r="GU1274" s="401" t="n">
        <v>16</v>
      </c>
      <c r="GV1274" s="401" t="n">
        <v>40</v>
      </c>
      <c r="GW1274" s="401" t="n">
        <v>21</v>
      </c>
      <c r="GX1274" s="401" t="n">
        <v>170</v>
      </c>
      <c r="GY1274" s="401" t="n">
        <v>89</v>
      </c>
      <c r="GZ1274" s="401" t="n">
        <v>91</v>
      </c>
      <c r="HA1274" s="401" t="n">
        <v>231</v>
      </c>
      <c r="HB1274" s="401" t="n">
        <v>209</v>
      </c>
      <c r="HC1274" s="401" t="n">
        <v>104</v>
      </c>
      <c r="HD1274" s="401" t="n">
        <v>133</v>
      </c>
      <c r="HE1274" s="401" t="n">
        <v>7</v>
      </c>
      <c r="HF1274" s="401" t="n">
        <v>185</v>
      </c>
      <c r="HG1274" s="401" t="n">
        <v>67</v>
      </c>
      <c r="HH1274" s="401" t="n">
        <v>152</v>
      </c>
      <c r="HI1274" s="401" t="n">
        <v>168</v>
      </c>
      <c r="HJ1274" s="401" t="n">
        <v>125</v>
      </c>
      <c r="HK1274" s="401" t="n">
        <v>82</v>
      </c>
      <c r="HL1274" s="401" t="n">
        <v>68</v>
      </c>
      <c r="HM1274" s="401" t="n">
        <v>123</v>
      </c>
      <c r="HN1274" s="401" t="n">
        <v>223</v>
      </c>
      <c r="HO1274" s="401" t="n">
        <v>212</v>
      </c>
      <c r="HP1274" s="401" t="n">
        <v>130</v>
      </c>
      <c r="HQ1274" s="401" t="n">
        <v>56</v>
      </c>
      <c r="HR1274" s="401" t="n">
        <v>194</v>
      </c>
      <c r="HS1274" s="401" t="n">
        <v>53</v>
      </c>
      <c r="HT1274" s="401" t="n">
        <v>9</v>
      </c>
      <c r="HU1274" s="401" t="n">
        <v>237</v>
      </c>
      <c r="HV1274" s="401" t="n">
        <v>188</v>
      </c>
      <c r="HW1274" s="401" t="n">
        <v>197</v>
      </c>
      <c r="HX1274" s="401" t="n">
        <v>71</v>
      </c>
      <c r="HY1274" s="401" t="n">
        <v>175</v>
      </c>
      <c r="HZ1274" s="401" t="n">
        <v>236</v>
      </c>
      <c r="IA1274" s="401" t="n">
        <v>33</v>
      </c>
      <c r="IB1274" s="401" t="n">
        <v>153</v>
      </c>
      <c r="IC1274" s="401" t="n">
        <v>19</v>
      </c>
      <c r="ID1274" s="401" t="n">
        <v>4</v>
      </c>
      <c r="IE1274" s="401" t="n">
        <v>81</v>
      </c>
      <c r="IF1274" s="401" t="n">
        <v>119</v>
      </c>
      <c r="IG1274" s="401" t="n">
        <v>17</v>
      </c>
      <c r="IH1274" s="401" t="n">
        <v>228</v>
      </c>
      <c r="II1274" s="401" t="n">
        <v>106</v>
      </c>
      <c r="IJ1274" s="401" t="n">
        <v>46</v>
      </c>
      <c r="IK1274" s="401" t="n">
        <v>6</v>
      </c>
      <c r="IL1274" s="401" t="n">
        <v>145</v>
      </c>
      <c r="IM1274" s="401" t="n">
        <v>45</v>
      </c>
      <c r="IN1274" s="401" t="n">
        <v>74</v>
      </c>
      <c r="IO1274" s="401" t="n">
        <v>251</v>
      </c>
      <c r="IP1274" s="401" t="n">
        <v>203</v>
      </c>
      <c r="IQ1274" s="401" t="n">
        <v>179</v>
      </c>
      <c r="IR1274" s="401" t="n">
        <v>14</v>
      </c>
      <c r="IS1274" s="401" t="n">
        <v>230</v>
      </c>
      <c r="IT1274" s="401" t="n">
        <v>77</v>
      </c>
      <c r="IV1274" s="401" t="n">
        <v>15</v>
      </c>
      <c r="IW1274" s="401" t="n">
        <v>58</v>
      </c>
      <c r="IX1274" s="401" t="n">
        <v>136</v>
      </c>
      <c r="IY1274" s="401" t="n">
        <v>226</v>
      </c>
      <c r="JA1274" s="401" t="n">
        <v>25</v>
      </c>
      <c r="JB1274" s="401" t="n">
        <v>138</v>
      </c>
      <c r="JC1274" s="401" t="n">
        <v>80</v>
      </c>
      <c r="JD1274" s="401" t="n">
        <v>146</v>
      </c>
    </row>
    <row r="1275" customFormat="false" ht="12.75" hidden="false" customHeight="false" outlineLevel="0" collapsed="false">
      <c r="E1275" s="444" t="s">
        <v>227</v>
      </c>
      <c r="F1275" s="401" t="n">
        <v>29</v>
      </c>
      <c r="G1275" s="401" t="n">
        <v>211</v>
      </c>
      <c r="H1275" s="401" t="n">
        <v>44</v>
      </c>
      <c r="I1275" s="401" t="n">
        <v>136</v>
      </c>
      <c r="J1275" s="401" t="n">
        <v>250</v>
      </c>
      <c r="K1275" s="401" t="n">
        <v>132</v>
      </c>
      <c r="L1275" s="401" t="n">
        <v>124</v>
      </c>
      <c r="M1275" s="401" t="n">
        <v>35</v>
      </c>
      <c r="N1275" s="401" t="n">
        <v>138</v>
      </c>
      <c r="O1275" s="401" t="n">
        <v>236</v>
      </c>
      <c r="P1275" s="401" t="n">
        <v>2</v>
      </c>
      <c r="Q1275" s="401" t="n">
        <v>165</v>
      </c>
      <c r="R1275" s="401" t="n">
        <v>244</v>
      </c>
      <c r="S1275" s="401" t="n">
        <v>25</v>
      </c>
      <c r="T1275" s="401" t="n">
        <v>167</v>
      </c>
      <c r="U1275" s="401" t="n">
        <v>140</v>
      </c>
      <c r="V1275" s="401" t="n">
        <v>90</v>
      </c>
      <c r="W1275" s="401" t="n">
        <v>115</v>
      </c>
      <c r="X1275" s="401" t="n">
        <v>106</v>
      </c>
      <c r="Y1275" s="401" t="n">
        <v>96</v>
      </c>
      <c r="Z1275" s="401" t="n">
        <v>185</v>
      </c>
      <c r="AA1275" s="401" t="n">
        <v>146</v>
      </c>
      <c r="AB1275" s="401" t="n">
        <v>102</v>
      </c>
      <c r="AC1275" s="401" t="n">
        <v>120</v>
      </c>
      <c r="AD1275" s="401" t="n">
        <v>78</v>
      </c>
      <c r="AE1275" s="401" t="n">
        <v>174</v>
      </c>
      <c r="AF1275" s="401" t="n">
        <v>46</v>
      </c>
      <c r="AG1275" s="401" t="n">
        <v>170</v>
      </c>
      <c r="AH1275" s="401" t="n">
        <v>122</v>
      </c>
      <c r="AI1275" s="401" t="n">
        <v>208</v>
      </c>
      <c r="AJ1275" s="401" t="n">
        <v>234</v>
      </c>
      <c r="AK1275" s="401" t="n">
        <v>121</v>
      </c>
      <c r="AL1275" s="401" t="n">
        <v>87</v>
      </c>
      <c r="AM1275" s="401" t="n">
        <v>6</v>
      </c>
      <c r="AN1275" s="401" t="n">
        <v>181</v>
      </c>
      <c r="AO1275" s="401" t="n">
        <v>40</v>
      </c>
      <c r="AP1275" s="401" t="n">
        <v>163</v>
      </c>
      <c r="AQ1275" s="401" t="n">
        <v>222</v>
      </c>
      <c r="AR1275" s="401" t="n">
        <v>191</v>
      </c>
      <c r="AS1275" s="401" t="n">
        <v>63</v>
      </c>
      <c r="AT1275" s="401" t="n">
        <v>5</v>
      </c>
      <c r="AU1275" s="401" t="n">
        <v>18</v>
      </c>
      <c r="AV1275" s="401" t="n">
        <v>179</v>
      </c>
      <c r="AW1275" s="401" t="n">
        <v>254</v>
      </c>
      <c r="AX1275" s="401" t="n">
        <v>51</v>
      </c>
      <c r="AY1275" s="401" t="n">
        <v>238</v>
      </c>
      <c r="AZ1275" s="401" t="n">
        <v>216</v>
      </c>
      <c r="BA1275" s="401" t="n">
        <v>134</v>
      </c>
      <c r="BB1275" s="401" t="n">
        <v>76</v>
      </c>
      <c r="BC1275" s="401" t="n">
        <v>37</v>
      </c>
      <c r="BD1275" s="401" t="n">
        <v>4</v>
      </c>
      <c r="BE1275" s="401" t="n">
        <v>66</v>
      </c>
      <c r="BF1275" s="401" t="n">
        <v>145</v>
      </c>
      <c r="BG1275" s="401" t="n">
        <v>88</v>
      </c>
      <c r="BH1275" s="401" t="n">
        <v>246</v>
      </c>
      <c r="BI1275" s="401" t="n">
        <v>225</v>
      </c>
      <c r="BJ1275" s="401" t="n">
        <v>141</v>
      </c>
      <c r="BK1275" s="401" t="n">
        <v>72</v>
      </c>
      <c r="BL1275" s="401" t="n">
        <v>47</v>
      </c>
      <c r="BM1275" s="401" t="n">
        <v>81</v>
      </c>
      <c r="BN1275" s="401" t="n">
        <v>70</v>
      </c>
      <c r="BO1275" s="401" t="n">
        <v>39</v>
      </c>
      <c r="BP1275" s="401" t="n">
        <v>142</v>
      </c>
      <c r="BQ1275" s="401" t="n">
        <v>52</v>
      </c>
      <c r="BR1275" s="401" t="n">
        <v>131</v>
      </c>
      <c r="BS1275" s="401" t="n">
        <v>237</v>
      </c>
      <c r="BT1275" s="401" t="n">
        <v>28</v>
      </c>
      <c r="BU1275" s="401" t="n">
        <v>10</v>
      </c>
      <c r="BV1275" s="401" t="n">
        <v>156</v>
      </c>
      <c r="BW1275" s="401" t="n">
        <v>92</v>
      </c>
      <c r="BX1275" s="401" t="n">
        <v>32</v>
      </c>
      <c r="BY1275" s="401" t="n">
        <v>196</v>
      </c>
      <c r="BZ1275" s="401" t="n">
        <v>155</v>
      </c>
      <c r="CA1275" s="401" t="n">
        <v>171</v>
      </c>
      <c r="CB1275" s="401" t="n">
        <v>73</v>
      </c>
      <c r="CC1275" s="401" t="n">
        <v>135</v>
      </c>
      <c r="CD1275" s="401" t="n">
        <v>189</v>
      </c>
      <c r="CE1275" s="401" t="n">
        <v>224</v>
      </c>
      <c r="CF1275" s="401" t="n">
        <v>91</v>
      </c>
      <c r="CG1275" s="401" t="n">
        <v>77</v>
      </c>
      <c r="CH1275" s="401" t="n">
        <v>119</v>
      </c>
      <c r="CI1275" s="401" t="n">
        <v>215</v>
      </c>
      <c r="CJ1275" s="401" t="n">
        <v>164</v>
      </c>
      <c r="CK1275" s="401" t="n">
        <v>187</v>
      </c>
      <c r="CL1275" s="401" t="n">
        <v>169</v>
      </c>
      <c r="CM1275" s="401" t="n">
        <v>199</v>
      </c>
      <c r="CN1275" s="401" t="n">
        <v>235</v>
      </c>
      <c r="CO1275" s="401" t="n">
        <v>89</v>
      </c>
      <c r="CP1275" s="401" t="n">
        <v>126</v>
      </c>
      <c r="CQ1275" s="401" t="n">
        <v>71</v>
      </c>
      <c r="CR1275" s="401" t="n">
        <v>33</v>
      </c>
      <c r="CS1275" s="401" t="n">
        <v>98</v>
      </c>
      <c r="CT1275" s="401" t="n">
        <v>14</v>
      </c>
      <c r="CU1275" s="401" t="n">
        <v>228</v>
      </c>
      <c r="CV1275" s="401" t="n">
        <v>137</v>
      </c>
      <c r="CW1275" s="401" t="n">
        <v>65</v>
      </c>
      <c r="CX1275" s="401" t="n">
        <v>93</v>
      </c>
      <c r="CY1275" s="401" t="n">
        <v>184</v>
      </c>
      <c r="CZ1275" s="401" t="n">
        <v>118</v>
      </c>
      <c r="DA1275" s="401" t="n">
        <v>24</v>
      </c>
      <c r="DB1275" s="401" t="n">
        <v>182</v>
      </c>
      <c r="DC1275" s="401" t="n">
        <v>173</v>
      </c>
      <c r="DD1275" s="401" t="n">
        <v>249</v>
      </c>
      <c r="DE1275" s="401" t="n">
        <v>127</v>
      </c>
      <c r="DF1275" s="401" t="n">
        <v>23</v>
      </c>
      <c r="DG1275" s="401" t="n">
        <v>227</v>
      </c>
      <c r="DH1275" s="401" t="n">
        <v>109</v>
      </c>
      <c r="DI1275" s="401" t="n">
        <v>177</v>
      </c>
      <c r="DJ1275" s="401" t="n">
        <v>195</v>
      </c>
      <c r="DK1275" s="401" t="n">
        <v>166</v>
      </c>
      <c r="DL1275" s="401" t="n">
        <v>80</v>
      </c>
      <c r="DM1275" s="401" t="n">
        <v>84</v>
      </c>
      <c r="DN1275" s="401" t="n">
        <v>95</v>
      </c>
      <c r="DO1275" s="401" t="n">
        <v>232</v>
      </c>
      <c r="DP1275" s="401" t="n">
        <v>157</v>
      </c>
      <c r="DQ1275" s="401" t="n">
        <v>144</v>
      </c>
      <c r="DR1275" s="401" t="n">
        <v>175</v>
      </c>
      <c r="DS1275" s="401" t="n">
        <v>20</v>
      </c>
      <c r="DT1275" s="401" t="n">
        <v>212</v>
      </c>
      <c r="DU1275" s="401" t="n">
        <v>22</v>
      </c>
      <c r="DV1275" s="401" t="n">
        <v>160</v>
      </c>
      <c r="DW1275" s="401" t="n">
        <v>204</v>
      </c>
      <c r="DX1275" s="401" t="n">
        <v>207</v>
      </c>
      <c r="DY1275" s="401" t="n">
        <v>36</v>
      </c>
      <c r="DZ1275" s="401" t="n">
        <v>113</v>
      </c>
      <c r="EA1275" s="401" t="n">
        <v>253</v>
      </c>
      <c r="EB1275" s="401" t="n">
        <v>150</v>
      </c>
      <c r="EC1275" s="401" t="n">
        <v>229</v>
      </c>
      <c r="ED1275" s="401" t="n">
        <v>7</v>
      </c>
      <c r="EE1275" s="401" t="n">
        <v>129</v>
      </c>
      <c r="EF1275" s="401" t="n">
        <v>158</v>
      </c>
      <c r="EG1275" s="401" t="n">
        <v>108</v>
      </c>
      <c r="EH1275" s="401" t="n">
        <v>55</v>
      </c>
      <c r="EI1275" s="401" t="n">
        <v>183</v>
      </c>
      <c r="EJ1275" s="401" t="n">
        <v>8</v>
      </c>
      <c r="EK1275" s="401" t="n">
        <v>220</v>
      </c>
      <c r="EL1275" s="401" t="n">
        <v>43</v>
      </c>
      <c r="EM1275" s="401" t="n">
        <v>26</v>
      </c>
      <c r="EN1275" s="401" t="n">
        <v>1</v>
      </c>
      <c r="EO1275" s="401" t="n">
        <v>242</v>
      </c>
      <c r="EP1275" s="401" t="n">
        <v>130</v>
      </c>
      <c r="EQ1275" s="401" t="n">
        <v>159</v>
      </c>
      <c r="ER1275" s="401" t="n">
        <v>49</v>
      </c>
      <c r="ES1275" s="401" t="n">
        <v>205</v>
      </c>
      <c r="ET1275" s="401" t="n">
        <v>226</v>
      </c>
      <c r="EU1275" s="401" t="n">
        <v>79</v>
      </c>
      <c r="EV1275" s="401" t="n">
        <v>100</v>
      </c>
      <c r="EW1275" s="401" t="n">
        <v>15</v>
      </c>
      <c r="EX1275" s="401" t="n">
        <v>30</v>
      </c>
      <c r="EY1275" s="401" t="n">
        <v>104</v>
      </c>
      <c r="EZ1275" s="401" t="n">
        <v>139</v>
      </c>
      <c r="FA1275" s="401" t="n">
        <v>111</v>
      </c>
      <c r="FB1275" s="401" t="n">
        <v>12</v>
      </c>
      <c r="FC1275" s="401" t="n">
        <v>197</v>
      </c>
      <c r="FD1275" s="401" t="n">
        <v>38</v>
      </c>
      <c r="FE1275" s="401" t="n">
        <v>74</v>
      </c>
      <c r="FF1275" s="401" t="n">
        <v>94</v>
      </c>
      <c r="FG1275" s="401" t="n">
        <v>201</v>
      </c>
      <c r="FH1275" s="401" t="n">
        <v>50</v>
      </c>
      <c r="FI1275" s="401" t="n">
        <v>116</v>
      </c>
      <c r="FJ1275" s="401" t="n">
        <v>85</v>
      </c>
      <c r="FK1275" s="401" t="n">
        <v>194</v>
      </c>
      <c r="FL1275" s="401" t="n">
        <v>64</v>
      </c>
      <c r="FM1275" s="401" t="n">
        <v>58</v>
      </c>
      <c r="FN1275" s="401" t="n">
        <v>162</v>
      </c>
      <c r="FO1275" s="401" t="n">
        <v>180</v>
      </c>
      <c r="FP1275" s="401" t="n">
        <v>256</v>
      </c>
      <c r="FQ1275" s="401" t="n">
        <v>192</v>
      </c>
      <c r="FR1275" s="401" t="n">
        <v>103</v>
      </c>
      <c r="FS1275" s="401" t="n">
        <v>107</v>
      </c>
      <c r="FT1275" s="401" t="n">
        <v>34</v>
      </c>
      <c r="FU1275" s="401" t="n">
        <v>21</v>
      </c>
      <c r="FV1275" s="401" t="n">
        <v>154</v>
      </c>
      <c r="FW1275" s="401" t="n">
        <v>128</v>
      </c>
      <c r="FX1275" s="401" t="n">
        <v>252</v>
      </c>
      <c r="FY1275" s="401" t="n">
        <v>143</v>
      </c>
      <c r="FZ1275" s="401" t="n">
        <v>243</v>
      </c>
      <c r="GA1275" s="401" t="n">
        <v>255</v>
      </c>
      <c r="GB1275" s="401" t="n">
        <v>152</v>
      </c>
      <c r="GC1275" s="401" t="n">
        <v>54</v>
      </c>
      <c r="GD1275" s="401" t="n">
        <v>223</v>
      </c>
      <c r="GE1275" s="401" t="n">
        <v>11</v>
      </c>
      <c r="GF1275" s="401" t="n">
        <v>114</v>
      </c>
      <c r="GG1275" s="401" t="n">
        <v>133</v>
      </c>
      <c r="GH1275" s="401" t="n">
        <v>59</v>
      </c>
      <c r="GI1275" s="401" t="n">
        <v>19</v>
      </c>
      <c r="GJ1275" s="401" t="n">
        <v>13</v>
      </c>
      <c r="GK1275" s="401" t="n">
        <v>202</v>
      </c>
      <c r="GL1275" s="401" t="n">
        <v>3</v>
      </c>
      <c r="GM1275" s="401" t="n">
        <v>48</v>
      </c>
      <c r="GN1275" s="401" t="n">
        <v>99</v>
      </c>
      <c r="GO1275" s="401" t="n">
        <v>200</v>
      </c>
      <c r="GP1275" s="401" t="n">
        <v>245</v>
      </c>
      <c r="GQ1275" s="401" t="n">
        <v>147</v>
      </c>
      <c r="GR1275" s="401" t="n">
        <v>41</v>
      </c>
      <c r="GS1275" s="401" t="n">
        <v>239</v>
      </c>
      <c r="GT1275" s="401" t="n">
        <v>213</v>
      </c>
      <c r="GU1275" s="401" t="n">
        <v>186</v>
      </c>
      <c r="GV1275" s="401" t="n">
        <v>61</v>
      </c>
      <c r="GW1275" s="401" t="n">
        <v>206</v>
      </c>
      <c r="GX1275" s="401" t="n">
        <v>62</v>
      </c>
      <c r="GY1275" s="401" t="n">
        <v>110</v>
      </c>
      <c r="GZ1275" s="401" t="n">
        <v>45</v>
      </c>
      <c r="HA1275" s="401" t="n">
        <v>178</v>
      </c>
      <c r="HB1275" s="401" t="n">
        <v>248</v>
      </c>
      <c r="HC1275" s="401" t="n">
        <v>9</v>
      </c>
      <c r="HD1275" s="401" t="n">
        <v>190</v>
      </c>
      <c r="HE1275" s="401" t="n">
        <v>221</v>
      </c>
      <c r="HF1275" s="401" t="n">
        <v>83</v>
      </c>
      <c r="HG1275" s="401" t="n">
        <v>176</v>
      </c>
      <c r="HH1275" s="401" t="n">
        <v>149</v>
      </c>
      <c r="HI1275" s="401" t="n">
        <v>188</v>
      </c>
      <c r="HJ1275" s="401" t="n">
        <v>67</v>
      </c>
      <c r="HK1275" s="401" t="n">
        <v>241</v>
      </c>
      <c r="HL1275" s="401" t="n">
        <v>217</v>
      </c>
      <c r="HM1275" s="401" t="n">
        <v>214</v>
      </c>
      <c r="HN1275" s="401" t="n">
        <v>218</v>
      </c>
      <c r="HO1275" s="401" t="n">
        <v>257</v>
      </c>
      <c r="HP1275" s="401" t="n">
        <v>101</v>
      </c>
      <c r="HQ1275" s="401" t="n">
        <v>31</v>
      </c>
      <c r="HR1275" s="401" t="n">
        <v>60</v>
      </c>
      <c r="HS1275" s="401" t="n">
        <v>219</v>
      </c>
      <c r="HT1275" s="401" t="n">
        <v>251</v>
      </c>
      <c r="HU1275" s="401" t="n">
        <v>17</v>
      </c>
      <c r="HV1275" s="401" t="n">
        <v>198</v>
      </c>
      <c r="HW1275" s="401" t="n">
        <v>203</v>
      </c>
      <c r="HX1275" s="401" t="n">
        <v>230</v>
      </c>
      <c r="HY1275" s="401" t="n">
        <v>57</v>
      </c>
      <c r="HZ1275" s="401" t="n">
        <v>53</v>
      </c>
      <c r="IA1275" s="401" t="n">
        <v>168</v>
      </c>
      <c r="IB1275" s="401" t="n">
        <v>42</v>
      </c>
      <c r="IC1275" s="401" t="n">
        <v>153</v>
      </c>
      <c r="ID1275" s="401" t="n">
        <v>112</v>
      </c>
      <c r="IE1275" s="401" t="n">
        <v>16</v>
      </c>
      <c r="IF1275" s="401" t="n">
        <v>161</v>
      </c>
      <c r="IG1275" s="401" t="n">
        <v>148</v>
      </c>
      <c r="IH1275" s="401" t="n">
        <v>209</v>
      </c>
      <c r="II1275" s="401" t="n">
        <v>172</v>
      </c>
      <c r="IJ1275" s="401" t="n">
        <v>56</v>
      </c>
      <c r="IK1275" s="401" t="n">
        <v>27</v>
      </c>
      <c r="IL1275" s="401" t="n">
        <v>105</v>
      </c>
      <c r="IM1275" s="401" t="n">
        <v>69</v>
      </c>
      <c r="IN1275" s="401" t="n">
        <v>82</v>
      </c>
      <c r="IO1275" s="401" t="n">
        <v>247</v>
      </c>
      <c r="IP1275" s="401" t="n">
        <v>123</v>
      </c>
      <c r="IQ1275" s="401" t="n">
        <v>68</v>
      </c>
      <c r="IR1275" s="401" t="n">
        <v>151</v>
      </c>
      <c r="IS1275" s="401" t="n">
        <v>97</v>
      </c>
      <c r="IT1275" s="401" t="n">
        <v>233</v>
      </c>
      <c r="IV1275" s="401" t="n">
        <v>193</v>
      </c>
      <c r="IW1275" s="401" t="n">
        <v>231</v>
      </c>
      <c r="IX1275" s="401" t="n">
        <v>86</v>
      </c>
      <c r="IY1275" s="401" t="n">
        <v>210</v>
      </c>
      <c r="JA1275" s="401" t="n">
        <v>125</v>
      </c>
      <c r="JB1275" s="401" t="n">
        <v>240</v>
      </c>
      <c r="JC1275" s="401" t="n">
        <v>75</v>
      </c>
      <c r="JD1275" s="401" t="n">
        <v>117</v>
      </c>
    </row>
    <row r="1277" customFormat="false" ht="12.75" hidden="false" customHeight="false" outlineLevel="0" collapsed="false">
      <c r="D1277" s="204" t="n">
        <v>258</v>
      </c>
      <c r="E1277" s="204" t="s">
        <v>250</v>
      </c>
    </row>
    <row r="1278" customFormat="false" ht="12.75" hidden="false" customHeight="false" outlineLevel="0" collapsed="false">
      <c r="E1278" s="444" t="s">
        <v>198</v>
      </c>
      <c r="F1278" s="401" t="n">
        <v>1</v>
      </c>
      <c r="G1278" s="401" t="n">
        <v>2</v>
      </c>
      <c r="H1278" s="401" t="n">
        <v>3</v>
      </c>
      <c r="I1278" s="401" t="n">
        <v>4</v>
      </c>
      <c r="J1278" s="401" t="n">
        <v>5</v>
      </c>
      <c r="K1278" s="401" t="n">
        <v>6</v>
      </c>
      <c r="L1278" s="401" t="n">
        <v>7</v>
      </c>
      <c r="M1278" s="401" t="n">
        <v>8</v>
      </c>
      <c r="N1278" s="401" t="n">
        <v>9</v>
      </c>
      <c r="O1278" s="401" t="n">
        <v>10</v>
      </c>
      <c r="P1278" s="401" t="n">
        <v>11</v>
      </c>
      <c r="Q1278" s="401" t="n">
        <v>12</v>
      </c>
      <c r="R1278" s="401" t="n">
        <v>13</v>
      </c>
      <c r="S1278" s="401" t="n">
        <v>14</v>
      </c>
      <c r="T1278" s="401" t="n">
        <v>15</v>
      </c>
      <c r="U1278" s="401" t="n">
        <v>16</v>
      </c>
      <c r="V1278" s="401" t="n">
        <v>17</v>
      </c>
      <c r="W1278" s="401" t="n">
        <v>18</v>
      </c>
      <c r="X1278" s="401" t="n">
        <v>19</v>
      </c>
      <c r="Y1278" s="401" t="n">
        <v>20</v>
      </c>
      <c r="Z1278" s="401" t="n">
        <v>21</v>
      </c>
      <c r="AA1278" s="401" t="n">
        <v>22</v>
      </c>
      <c r="AB1278" s="401" t="n">
        <v>23</v>
      </c>
      <c r="AC1278" s="401" t="n">
        <v>24</v>
      </c>
      <c r="AD1278" s="401" t="n">
        <v>25</v>
      </c>
      <c r="AE1278" s="401" t="n">
        <v>26</v>
      </c>
      <c r="AF1278" s="401" t="n">
        <v>27</v>
      </c>
      <c r="AG1278" s="401" t="n">
        <v>28</v>
      </c>
      <c r="AH1278" s="401" t="n">
        <v>29</v>
      </c>
      <c r="AI1278" s="401" t="n">
        <v>30</v>
      </c>
      <c r="AJ1278" s="401" t="n">
        <v>31</v>
      </c>
      <c r="AK1278" s="401" t="n">
        <v>32</v>
      </c>
      <c r="AL1278" s="401" t="n">
        <v>33</v>
      </c>
      <c r="AM1278" s="401" t="n">
        <v>34</v>
      </c>
      <c r="AN1278" s="401" t="n">
        <v>35</v>
      </c>
      <c r="AO1278" s="401" t="n">
        <v>36</v>
      </c>
      <c r="AP1278" s="401" t="n">
        <v>37</v>
      </c>
      <c r="AQ1278" s="401" t="n">
        <v>38</v>
      </c>
      <c r="AR1278" s="401" t="n">
        <v>39</v>
      </c>
      <c r="AS1278" s="401" t="n">
        <v>40</v>
      </c>
      <c r="AT1278" s="401" t="n">
        <v>41</v>
      </c>
      <c r="AU1278" s="401" t="n">
        <v>42</v>
      </c>
      <c r="AV1278" s="401" t="n">
        <v>43</v>
      </c>
      <c r="AW1278" s="401" t="n">
        <v>44</v>
      </c>
      <c r="AX1278" s="401" t="n">
        <v>45</v>
      </c>
      <c r="AY1278" s="401" t="n">
        <v>46</v>
      </c>
      <c r="AZ1278" s="401" t="n">
        <v>47</v>
      </c>
      <c r="BA1278" s="401" t="n">
        <v>48</v>
      </c>
      <c r="BB1278" s="401" t="n">
        <v>49</v>
      </c>
      <c r="BC1278" s="401" t="n">
        <v>50</v>
      </c>
      <c r="BD1278" s="401" t="n">
        <v>51</v>
      </c>
      <c r="BE1278" s="401" t="n">
        <v>52</v>
      </c>
      <c r="BF1278" s="401" t="n">
        <v>53</v>
      </c>
      <c r="BG1278" s="401" t="n">
        <v>54</v>
      </c>
      <c r="BH1278" s="401" t="n">
        <v>55</v>
      </c>
      <c r="BI1278" s="401" t="n">
        <v>56</v>
      </c>
      <c r="BJ1278" s="401" t="n">
        <v>57</v>
      </c>
      <c r="BK1278" s="401" t="n">
        <v>58</v>
      </c>
      <c r="BL1278" s="401" t="n">
        <v>59</v>
      </c>
      <c r="BM1278" s="401" t="n">
        <v>60</v>
      </c>
      <c r="BN1278" s="401" t="n">
        <v>61</v>
      </c>
      <c r="BO1278" s="401" t="n">
        <v>62</v>
      </c>
      <c r="BP1278" s="401" t="n">
        <v>63</v>
      </c>
      <c r="BQ1278" s="401" t="n">
        <v>64</v>
      </c>
      <c r="BR1278" s="401" t="n">
        <v>65</v>
      </c>
      <c r="BS1278" s="401" t="n">
        <v>66</v>
      </c>
      <c r="BT1278" s="401" t="n">
        <v>67</v>
      </c>
      <c r="BU1278" s="401" t="n">
        <v>68</v>
      </c>
      <c r="BV1278" s="401" t="n">
        <v>69</v>
      </c>
      <c r="BW1278" s="401" t="n">
        <v>70</v>
      </c>
      <c r="BX1278" s="401" t="n">
        <v>71</v>
      </c>
      <c r="BY1278" s="401" t="n">
        <v>72</v>
      </c>
      <c r="BZ1278" s="401" t="n">
        <v>73</v>
      </c>
      <c r="CA1278" s="401" t="n">
        <v>74</v>
      </c>
      <c r="CB1278" s="401" t="n">
        <v>75</v>
      </c>
      <c r="CC1278" s="401" t="n">
        <v>76</v>
      </c>
      <c r="CD1278" s="401" t="n">
        <v>77</v>
      </c>
      <c r="CE1278" s="401" t="n">
        <v>78</v>
      </c>
      <c r="CF1278" s="401" t="n">
        <v>79</v>
      </c>
      <c r="CG1278" s="401" t="n">
        <v>80</v>
      </c>
      <c r="CH1278" s="401" t="n">
        <v>81</v>
      </c>
      <c r="CI1278" s="401" t="n">
        <v>82</v>
      </c>
      <c r="CJ1278" s="401" t="n">
        <v>83</v>
      </c>
      <c r="CK1278" s="401" t="n">
        <v>84</v>
      </c>
      <c r="CL1278" s="401" t="n">
        <v>85</v>
      </c>
      <c r="CM1278" s="401" t="n">
        <v>86</v>
      </c>
      <c r="CN1278" s="401" t="n">
        <v>87</v>
      </c>
      <c r="CO1278" s="401" t="n">
        <v>88</v>
      </c>
      <c r="CP1278" s="401" t="n">
        <v>89</v>
      </c>
      <c r="CQ1278" s="401" t="n">
        <v>90</v>
      </c>
      <c r="CR1278" s="401" t="n">
        <v>91</v>
      </c>
      <c r="CS1278" s="401" t="n">
        <v>92</v>
      </c>
      <c r="CT1278" s="401" t="n">
        <v>93</v>
      </c>
      <c r="CU1278" s="401" t="n">
        <v>94</v>
      </c>
      <c r="CV1278" s="401" t="n">
        <v>95</v>
      </c>
      <c r="CW1278" s="401" t="n">
        <v>96</v>
      </c>
      <c r="CX1278" s="401" t="n">
        <v>97</v>
      </c>
      <c r="CY1278" s="401" t="n">
        <v>98</v>
      </c>
      <c r="CZ1278" s="401" t="n">
        <v>99</v>
      </c>
      <c r="DA1278" s="401" t="n">
        <v>100</v>
      </c>
      <c r="DB1278" s="401" t="n">
        <v>101</v>
      </c>
      <c r="DC1278" s="401" t="n">
        <v>102</v>
      </c>
      <c r="DD1278" s="401" t="n">
        <v>103</v>
      </c>
      <c r="DE1278" s="401" t="n">
        <v>104</v>
      </c>
      <c r="DF1278" s="401" t="n">
        <v>105</v>
      </c>
      <c r="DG1278" s="401" t="n">
        <v>106</v>
      </c>
      <c r="DH1278" s="401" t="n">
        <v>107</v>
      </c>
      <c r="DI1278" s="401" t="n">
        <v>108</v>
      </c>
      <c r="DJ1278" s="401" t="n">
        <v>109</v>
      </c>
      <c r="DK1278" s="401" t="n">
        <v>110</v>
      </c>
      <c r="DL1278" s="401" t="n">
        <v>111</v>
      </c>
      <c r="DM1278" s="401" t="n">
        <v>112</v>
      </c>
      <c r="DN1278" s="401" t="n">
        <v>113</v>
      </c>
      <c r="DO1278" s="401" t="n">
        <v>114</v>
      </c>
      <c r="DP1278" s="401" t="n">
        <v>115</v>
      </c>
      <c r="DQ1278" s="401" t="n">
        <v>116</v>
      </c>
      <c r="DR1278" s="401" t="n">
        <v>117</v>
      </c>
      <c r="DS1278" s="401" t="n">
        <v>118</v>
      </c>
      <c r="DT1278" s="401" t="n">
        <v>119</v>
      </c>
      <c r="DU1278" s="401" t="n">
        <v>120</v>
      </c>
      <c r="DV1278" s="401" t="n">
        <v>121</v>
      </c>
      <c r="DW1278" s="401" t="n">
        <v>122</v>
      </c>
      <c r="DX1278" s="401" t="n">
        <v>123</v>
      </c>
      <c r="DY1278" s="401" t="n">
        <v>124</v>
      </c>
      <c r="DZ1278" s="401" t="n">
        <v>125</v>
      </c>
      <c r="EA1278" s="401" t="n">
        <v>126</v>
      </c>
      <c r="EB1278" s="401" t="n">
        <v>127</v>
      </c>
      <c r="EC1278" s="401" t="n">
        <v>128</v>
      </c>
      <c r="ED1278" s="401" t="n">
        <v>129</v>
      </c>
      <c r="EE1278" s="401" t="n">
        <v>130</v>
      </c>
      <c r="EF1278" s="401" t="n">
        <v>131</v>
      </c>
      <c r="EG1278" s="401" t="n">
        <v>132</v>
      </c>
      <c r="EH1278" s="401" t="n">
        <v>133</v>
      </c>
      <c r="EI1278" s="401" t="n">
        <v>134</v>
      </c>
      <c r="EJ1278" s="401" t="n">
        <v>135</v>
      </c>
      <c r="EK1278" s="401" t="n">
        <v>136</v>
      </c>
      <c r="EL1278" s="401" t="n">
        <v>137</v>
      </c>
      <c r="EM1278" s="401" t="n">
        <v>138</v>
      </c>
      <c r="EN1278" s="401" t="n">
        <v>139</v>
      </c>
      <c r="EO1278" s="401" t="n">
        <v>140</v>
      </c>
      <c r="EP1278" s="401" t="n">
        <v>141</v>
      </c>
      <c r="EQ1278" s="401" t="n">
        <v>142</v>
      </c>
      <c r="ER1278" s="401" t="n">
        <v>143</v>
      </c>
      <c r="ES1278" s="401" t="n">
        <v>144</v>
      </c>
      <c r="ET1278" s="401" t="n">
        <v>145</v>
      </c>
      <c r="EU1278" s="401" t="n">
        <v>146</v>
      </c>
      <c r="EV1278" s="401" t="n">
        <v>147</v>
      </c>
      <c r="EW1278" s="401" t="n">
        <v>148</v>
      </c>
      <c r="EX1278" s="401" t="n">
        <v>149</v>
      </c>
      <c r="EY1278" s="401" t="n">
        <v>150</v>
      </c>
      <c r="EZ1278" s="401" t="n">
        <v>151</v>
      </c>
      <c r="FA1278" s="401" t="n">
        <v>152</v>
      </c>
      <c r="FB1278" s="401" t="n">
        <v>153</v>
      </c>
      <c r="FC1278" s="401" t="n">
        <v>154</v>
      </c>
      <c r="FD1278" s="401" t="n">
        <v>155</v>
      </c>
      <c r="FE1278" s="401" t="n">
        <v>156</v>
      </c>
      <c r="FF1278" s="401" t="n">
        <v>157</v>
      </c>
      <c r="FG1278" s="401" t="n">
        <v>158</v>
      </c>
      <c r="FH1278" s="401" t="n">
        <v>159</v>
      </c>
      <c r="FI1278" s="401" t="n">
        <v>160</v>
      </c>
      <c r="FJ1278" s="401" t="n">
        <v>161</v>
      </c>
      <c r="FK1278" s="401" t="n">
        <v>162</v>
      </c>
      <c r="FL1278" s="401" t="n">
        <v>163</v>
      </c>
      <c r="FM1278" s="401" t="n">
        <v>164</v>
      </c>
      <c r="FN1278" s="401" t="n">
        <v>165</v>
      </c>
      <c r="FO1278" s="401" t="n">
        <v>166</v>
      </c>
      <c r="FP1278" s="401" t="n">
        <v>167</v>
      </c>
      <c r="FQ1278" s="401" t="n">
        <v>168</v>
      </c>
      <c r="FR1278" s="401" t="n">
        <v>169</v>
      </c>
      <c r="FS1278" s="401" t="n">
        <v>170</v>
      </c>
      <c r="FT1278" s="401" t="n">
        <v>171</v>
      </c>
      <c r="FU1278" s="401" t="n">
        <v>172</v>
      </c>
      <c r="FV1278" s="401" t="n">
        <v>173</v>
      </c>
      <c r="FW1278" s="401" t="n">
        <v>174</v>
      </c>
      <c r="FX1278" s="401" t="n">
        <v>175</v>
      </c>
      <c r="FY1278" s="401" t="n">
        <v>176</v>
      </c>
      <c r="FZ1278" s="401" t="n">
        <v>177</v>
      </c>
      <c r="GA1278" s="401" t="n">
        <v>178</v>
      </c>
      <c r="GB1278" s="401" t="n">
        <v>179</v>
      </c>
      <c r="GC1278" s="401" t="n">
        <v>180</v>
      </c>
      <c r="GD1278" s="401" t="n">
        <v>181</v>
      </c>
      <c r="GE1278" s="401" t="n">
        <v>182</v>
      </c>
      <c r="GF1278" s="401" t="n">
        <v>183</v>
      </c>
      <c r="GG1278" s="401" t="n">
        <v>184</v>
      </c>
      <c r="GH1278" s="401" t="n">
        <v>185</v>
      </c>
      <c r="GI1278" s="401" t="n">
        <v>186</v>
      </c>
      <c r="GJ1278" s="401" t="n">
        <v>187</v>
      </c>
      <c r="GK1278" s="401" t="n">
        <v>188</v>
      </c>
      <c r="GL1278" s="401" t="n">
        <v>189</v>
      </c>
      <c r="GM1278" s="401" t="n">
        <v>190</v>
      </c>
      <c r="GN1278" s="401" t="n">
        <v>191</v>
      </c>
      <c r="GO1278" s="401" t="n">
        <v>192</v>
      </c>
      <c r="GP1278" s="401" t="n">
        <v>193</v>
      </c>
      <c r="GQ1278" s="401" t="n">
        <v>194</v>
      </c>
      <c r="GR1278" s="401" t="n">
        <v>195</v>
      </c>
      <c r="GS1278" s="401" t="n">
        <v>196</v>
      </c>
      <c r="GT1278" s="401" t="n">
        <v>197</v>
      </c>
      <c r="GU1278" s="401" t="n">
        <v>198</v>
      </c>
      <c r="GV1278" s="401" t="n">
        <v>199</v>
      </c>
      <c r="GW1278" s="401" t="n">
        <v>200</v>
      </c>
      <c r="GX1278" s="401" t="n">
        <v>201</v>
      </c>
      <c r="GY1278" s="401" t="n">
        <v>202</v>
      </c>
      <c r="GZ1278" s="401" t="n">
        <v>203</v>
      </c>
      <c r="HA1278" s="401" t="n">
        <v>204</v>
      </c>
      <c r="HB1278" s="401" t="n">
        <v>205</v>
      </c>
      <c r="HC1278" s="401" t="n">
        <v>206</v>
      </c>
      <c r="HD1278" s="401" t="n">
        <v>207</v>
      </c>
      <c r="HE1278" s="401" t="n">
        <v>208</v>
      </c>
      <c r="HF1278" s="401" t="n">
        <v>209</v>
      </c>
      <c r="HG1278" s="401" t="n">
        <v>210</v>
      </c>
      <c r="HH1278" s="401" t="n">
        <v>211</v>
      </c>
      <c r="HI1278" s="401" t="n">
        <v>212</v>
      </c>
      <c r="HJ1278" s="401" t="n">
        <v>213</v>
      </c>
      <c r="HK1278" s="401" t="n">
        <v>214</v>
      </c>
      <c r="HL1278" s="401" t="n">
        <v>215</v>
      </c>
      <c r="HM1278" s="401" t="n">
        <v>216</v>
      </c>
      <c r="HN1278" s="401" t="n">
        <v>217</v>
      </c>
      <c r="HO1278" s="401" t="n">
        <v>218</v>
      </c>
      <c r="HP1278" s="401" t="n">
        <v>219</v>
      </c>
      <c r="HQ1278" s="401" t="n">
        <v>220</v>
      </c>
      <c r="HR1278" s="401" t="n">
        <v>221</v>
      </c>
      <c r="HS1278" s="401" t="n">
        <v>222</v>
      </c>
      <c r="HT1278" s="401" t="n">
        <v>223</v>
      </c>
      <c r="HU1278" s="401" t="n">
        <v>224</v>
      </c>
      <c r="HV1278" s="401" t="n">
        <v>225</v>
      </c>
      <c r="HW1278" s="401" t="n">
        <v>226</v>
      </c>
      <c r="HX1278" s="401" t="n">
        <v>227</v>
      </c>
      <c r="HY1278" s="401" t="n">
        <v>228</v>
      </c>
      <c r="HZ1278" s="401" t="n">
        <v>229</v>
      </c>
      <c r="IA1278" s="401" t="n">
        <v>230</v>
      </c>
      <c r="IB1278" s="401" t="n">
        <v>231</v>
      </c>
      <c r="IC1278" s="401" t="n">
        <v>232</v>
      </c>
      <c r="ID1278" s="401" t="n">
        <v>233</v>
      </c>
      <c r="IE1278" s="401" t="n">
        <v>234</v>
      </c>
      <c r="IF1278" s="401" t="n">
        <v>235</v>
      </c>
      <c r="IG1278" s="401" t="n">
        <v>236</v>
      </c>
      <c r="IH1278" s="401" t="n">
        <v>237</v>
      </c>
      <c r="II1278" s="401" t="n">
        <v>238</v>
      </c>
      <c r="IJ1278" s="401" t="n">
        <v>239</v>
      </c>
      <c r="IK1278" s="401" t="n">
        <v>240</v>
      </c>
      <c r="IL1278" s="401" t="n">
        <v>241</v>
      </c>
      <c r="IM1278" s="401" t="n">
        <v>242</v>
      </c>
      <c r="IN1278" s="401" t="n">
        <v>243</v>
      </c>
      <c r="IO1278" s="401" t="n">
        <v>244</v>
      </c>
      <c r="IP1278" s="401" t="n">
        <v>245</v>
      </c>
      <c r="IQ1278" s="401" t="n">
        <v>246</v>
      </c>
      <c r="IR1278" s="401" t="n">
        <v>247</v>
      </c>
      <c r="IS1278" s="401" t="n">
        <v>248</v>
      </c>
      <c r="IT1278" s="401" t="n">
        <v>249</v>
      </c>
      <c r="IU1278" s="401" t="n">
        <v>250</v>
      </c>
      <c r="IV1278" s="401" t="n">
        <v>251</v>
      </c>
      <c r="IW1278" s="401" t="n">
        <v>252</v>
      </c>
      <c r="IX1278" s="401" t="n">
        <v>253</v>
      </c>
      <c r="IY1278" s="401" t="n">
        <v>254</v>
      </c>
      <c r="JA1278" s="401" t="n">
        <v>255</v>
      </c>
      <c r="JB1278" s="401" t="n">
        <v>256</v>
      </c>
      <c r="JC1278" s="401" t="n">
        <v>257</v>
      </c>
      <c r="JD1278" s="401" t="n">
        <v>258</v>
      </c>
    </row>
    <row r="1279" customFormat="false" ht="12.75" hidden="false" customHeight="false" outlineLevel="0" collapsed="false">
      <c r="E1279" s="444" t="s">
        <v>225</v>
      </c>
      <c r="F1279" s="401" t="n">
        <v>142</v>
      </c>
      <c r="G1279" s="401" t="n">
        <v>154</v>
      </c>
      <c r="H1279" s="401" t="n">
        <v>205</v>
      </c>
      <c r="I1279" s="401" t="n">
        <v>122</v>
      </c>
      <c r="J1279" s="401" t="n">
        <v>178</v>
      </c>
      <c r="K1279" s="401" t="n">
        <v>108</v>
      </c>
      <c r="L1279" s="401" t="n">
        <v>131</v>
      </c>
      <c r="M1279" s="401" t="n">
        <v>69</v>
      </c>
      <c r="N1279" s="401" t="n">
        <v>150</v>
      </c>
      <c r="O1279" s="401" t="n">
        <v>241</v>
      </c>
      <c r="P1279" s="401" t="n">
        <v>225</v>
      </c>
      <c r="Q1279" s="401" t="n">
        <v>220</v>
      </c>
      <c r="R1279" s="401" t="n">
        <v>180</v>
      </c>
      <c r="S1279" s="401" t="n">
        <v>232</v>
      </c>
      <c r="T1279" s="401" t="n">
        <v>186</v>
      </c>
      <c r="U1279" s="401" t="n">
        <v>198</v>
      </c>
      <c r="V1279" s="401" t="n">
        <v>68</v>
      </c>
      <c r="W1279" s="401" t="n">
        <v>34</v>
      </c>
      <c r="X1279" s="401" t="n">
        <v>141</v>
      </c>
      <c r="Y1279" s="401" t="n">
        <v>224</v>
      </c>
      <c r="Z1279" s="401" t="n">
        <v>258</v>
      </c>
      <c r="AA1279" s="401" t="n">
        <v>248</v>
      </c>
      <c r="AB1279" s="401" t="n">
        <v>179</v>
      </c>
      <c r="AC1279" s="401" t="n">
        <v>166</v>
      </c>
      <c r="AD1279" s="401" t="n">
        <v>56</v>
      </c>
      <c r="AE1279" s="401" t="n">
        <v>133</v>
      </c>
      <c r="AF1279" s="401" t="n">
        <v>235</v>
      </c>
      <c r="AG1279" s="401" t="n">
        <v>152</v>
      </c>
      <c r="AH1279" s="401" t="n">
        <v>137</v>
      </c>
      <c r="AI1279" s="401" t="n">
        <v>39</v>
      </c>
      <c r="AJ1279" s="401" t="n">
        <v>169</v>
      </c>
      <c r="AK1279" s="401" t="n">
        <v>199</v>
      </c>
      <c r="AL1279" s="401" t="n">
        <v>217</v>
      </c>
      <c r="AM1279" s="401" t="n">
        <v>11</v>
      </c>
      <c r="AN1279" s="401" t="n">
        <v>136</v>
      </c>
      <c r="AO1279" s="401" t="n">
        <v>125</v>
      </c>
      <c r="AP1279" s="401" t="n">
        <v>170</v>
      </c>
      <c r="AQ1279" s="401" t="n">
        <v>66</v>
      </c>
      <c r="AR1279" s="401" t="n">
        <v>226</v>
      </c>
      <c r="AS1279" s="401" t="n">
        <v>182</v>
      </c>
      <c r="AT1279" s="401" t="n">
        <v>223</v>
      </c>
      <c r="AU1279" s="401" t="n">
        <v>218</v>
      </c>
      <c r="AV1279" s="401" t="n">
        <v>210</v>
      </c>
      <c r="AW1279" s="401" t="n">
        <v>91</v>
      </c>
      <c r="AX1279" s="401" t="n">
        <v>38</v>
      </c>
      <c r="AY1279" s="401" t="n">
        <v>50</v>
      </c>
      <c r="AZ1279" s="401" t="n">
        <v>240</v>
      </c>
      <c r="BA1279" s="401" t="n">
        <v>100</v>
      </c>
      <c r="BB1279" s="401" t="n">
        <v>102</v>
      </c>
      <c r="BC1279" s="401" t="n">
        <v>72</v>
      </c>
      <c r="BD1279" s="401" t="n">
        <v>10</v>
      </c>
      <c r="BE1279" s="401" t="n">
        <v>73</v>
      </c>
      <c r="BF1279" s="401" t="n">
        <v>52</v>
      </c>
      <c r="BG1279" s="401" t="n">
        <v>60</v>
      </c>
      <c r="BH1279" s="401" t="n">
        <v>167</v>
      </c>
      <c r="BI1279" s="401" t="n">
        <v>47</v>
      </c>
      <c r="BJ1279" s="401" t="n">
        <v>118</v>
      </c>
      <c r="BK1279" s="401" t="n">
        <v>249</v>
      </c>
      <c r="BL1279" s="401" t="n">
        <v>206</v>
      </c>
      <c r="BM1279" s="401" t="n">
        <v>156</v>
      </c>
      <c r="BN1279" s="401" t="n">
        <v>158</v>
      </c>
      <c r="BO1279" s="401" t="n">
        <v>138</v>
      </c>
      <c r="BP1279" s="401" t="n">
        <v>4</v>
      </c>
      <c r="BQ1279" s="401" t="n">
        <v>143</v>
      </c>
      <c r="BR1279" s="401" t="n">
        <v>247</v>
      </c>
      <c r="BS1279" s="401" t="n">
        <v>165</v>
      </c>
      <c r="BT1279" s="401" t="n">
        <v>160</v>
      </c>
      <c r="BU1279" s="401" t="n">
        <v>45</v>
      </c>
      <c r="BV1279" s="401" t="n">
        <v>116</v>
      </c>
      <c r="BW1279" s="401" t="n">
        <v>151</v>
      </c>
      <c r="BX1279" s="401" t="n">
        <v>155</v>
      </c>
      <c r="BY1279" s="401" t="n">
        <v>95</v>
      </c>
      <c r="BZ1279" s="401" t="n">
        <v>115</v>
      </c>
      <c r="CA1279" s="401" t="n">
        <v>185</v>
      </c>
      <c r="CB1279" s="401" t="n">
        <v>83</v>
      </c>
      <c r="CC1279" s="401" t="n">
        <v>234</v>
      </c>
      <c r="CD1279" s="401" t="n">
        <v>64</v>
      </c>
      <c r="CE1279" s="401" t="n">
        <v>2</v>
      </c>
      <c r="CF1279" s="401" t="n">
        <v>27</v>
      </c>
      <c r="CG1279" s="401" t="n">
        <v>86</v>
      </c>
      <c r="CH1279" s="401" t="n">
        <v>104</v>
      </c>
      <c r="CI1279" s="401" t="n">
        <v>80</v>
      </c>
      <c r="CJ1279" s="401" t="n">
        <v>35</v>
      </c>
      <c r="CK1279" s="401" t="n">
        <v>177</v>
      </c>
      <c r="CL1279" s="401" t="n">
        <v>187</v>
      </c>
      <c r="CM1279" s="401" t="n">
        <v>74</v>
      </c>
      <c r="CN1279" s="401" t="n">
        <v>194</v>
      </c>
      <c r="CO1279" s="401" t="n">
        <v>256</v>
      </c>
      <c r="CP1279" s="401" t="n">
        <v>213</v>
      </c>
      <c r="CQ1279" s="401" t="n">
        <v>183</v>
      </c>
      <c r="CR1279" s="401" t="n">
        <v>88</v>
      </c>
      <c r="CS1279" s="401" t="n">
        <v>15</v>
      </c>
      <c r="CT1279" s="401" t="n">
        <v>190</v>
      </c>
      <c r="CU1279" s="401" t="n">
        <v>21</v>
      </c>
      <c r="CV1279" s="401" t="n">
        <v>19</v>
      </c>
      <c r="CW1279" s="401" t="n">
        <v>107</v>
      </c>
      <c r="CX1279" s="401" t="n">
        <v>23</v>
      </c>
      <c r="CY1279" s="401" t="n">
        <v>211</v>
      </c>
      <c r="CZ1279" s="401" t="n">
        <v>101</v>
      </c>
      <c r="DA1279" s="401" t="n">
        <v>98</v>
      </c>
      <c r="DB1279" s="401" t="n">
        <v>57</v>
      </c>
      <c r="DC1279" s="401" t="n">
        <v>129</v>
      </c>
      <c r="DD1279" s="401" t="n">
        <v>246</v>
      </c>
      <c r="DE1279" s="401" t="n">
        <v>227</v>
      </c>
      <c r="DF1279" s="401" t="n">
        <v>121</v>
      </c>
      <c r="DG1279" s="401" t="n">
        <v>244</v>
      </c>
      <c r="DH1279" s="401" t="n">
        <v>144</v>
      </c>
      <c r="DI1279" s="401" t="n">
        <v>62</v>
      </c>
      <c r="DJ1279" s="401" t="n">
        <v>153</v>
      </c>
      <c r="DK1279" s="401" t="n">
        <v>1</v>
      </c>
      <c r="DL1279" s="401" t="n">
        <v>89</v>
      </c>
      <c r="DM1279" s="401" t="n">
        <v>55</v>
      </c>
      <c r="DN1279" s="401" t="n">
        <v>70</v>
      </c>
      <c r="DO1279" s="401" t="n">
        <v>238</v>
      </c>
      <c r="DP1279" s="401" t="n">
        <v>171</v>
      </c>
      <c r="DQ1279" s="401" t="n">
        <v>204</v>
      </c>
      <c r="DR1279" s="401" t="n">
        <v>128</v>
      </c>
      <c r="DS1279" s="401" t="n">
        <v>236</v>
      </c>
      <c r="DT1279" s="401" t="n">
        <v>230</v>
      </c>
      <c r="DU1279" s="401" t="n">
        <v>77</v>
      </c>
      <c r="DV1279" s="401" t="n">
        <v>174</v>
      </c>
      <c r="DW1279" s="401" t="n">
        <v>176</v>
      </c>
      <c r="DX1279" s="401" t="n">
        <v>71</v>
      </c>
      <c r="DY1279" s="401" t="n">
        <v>146</v>
      </c>
      <c r="DZ1279" s="401" t="n">
        <v>191</v>
      </c>
      <c r="EA1279" s="401" t="n">
        <v>94</v>
      </c>
      <c r="EB1279" s="401" t="n">
        <v>124</v>
      </c>
      <c r="EC1279" s="401" t="n">
        <v>5</v>
      </c>
      <c r="ED1279" s="401" t="n">
        <v>43</v>
      </c>
      <c r="EE1279" s="401" t="n">
        <v>181</v>
      </c>
      <c r="EF1279" s="401" t="n">
        <v>29</v>
      </c>
      <c r="EG1279" s="401" t="n">
        <v>111</v>
      </c>
      <c r="EH1279" s="401" t="n">
        <v>85</v>
      </c>
      <c r="EI1279" s="401" t="n">
        <v>18</v>
      </c>
      <c r="EJ1279" s="401" t="n">
        <v>193</v>
      </c>
      <c r="EK1279" s="401" t="n">
        <v>53</v>
      </c>
      <c r="EL1279" s="401" t="n">
        <v>257</v>
      </c>
      <c r="EM1279" s="401" t="n">
        <v>30</v>
      </c>
      <c r="EN1279" s="401" t="n">
        <v>36</v>
      </c>
      <c r="EO1279" s="401" t="n">
        <v>3</v>
      </c>
      <c r="EP1279" s="401" t="n">
        <v>219</v>
      </c>
      <c r="EQ1279" s="401" t="n">
        <v>113</v>
      </c>
      <c r="ER1279" s="401" t="n">
        <v>184</v>
      </c>
      <c r="ES1279" s="401" t="n">
        <v>173</v>
      </c>
      <c r="ET1279" s="401" t="n">
        <v>44</v>
      </c>
      <c r="EU1279" s="401" t="n">
        <v>163</v>
      </c>
      <c r="EV1279" s="401" t="n">
        <v>148</v>
      </c>
      <c r="EW1279" s="401" t="n">
        <v>46</v>
      </c>
      <c r="EX1279" s="401" t="n">
        <v>228</v>
      </c>
      <c r="EY1279" s="401" t="n">
        <v>252</v>
      </c>
      <c r="EZ1279" s="401" t="n">
        <v>8</v>
      </c>
      <c r="FA1279" s="401" t="n">
        <v>16</v>
      </c>
      <c r="FB1279" s="401" t="n">
        <v>255</v>
      </c>
      <c r="FC1279" s="401" t="n">
        <v>251</v>
      </c>
      <c r="FD1279" s="401" t="n">
        <v>212</v>
      </c>
      <c r="FE1279" s="401" t="n">
        <v>149</v>
      </c>
      <c r="FF1279" s="401" t="n">
        <v>6</v>
      </c>
      <c r="FG1279" s="401" t="n">
        <v>112</v>
      </c>
      <c r="FH1279" s="401" t="n">
        <v>250</v>
      </c>
      <c r="FI1279" s="401" t="n">
        <v>231</v>
      </c>
      <c r="FJ1279" s="401" t="n">
        <v>90</v>
      </c>
      <c r="FK1279" s="401" t="n">
        <v>239</v>
      </c>
      <c r="FL1279" s="401" t="n">
        <v>189</v>
      </c>
      <c r="FM1279" s="401" t="n">
        <v>13</v>
      </c>
      <c r="FN1279" s="401" t="n">
        <v>162</v>
      </c>
      <c r="FO1279" s="401" t="n">
        <v>135</v>
      </c>
      <c r="FP1279" s="401" t="n">
        <v>175</v>
      </c>
      <c r="FQ1279" s="401" t="n">
        <v>92</v>
      </c>
      <c r="FR1279" s="401" t="n">
        <v>196</v>
      </c>
      <c r="FS1279" s="401" t="n">
        <v>37</v>
      </c>
      <c r="FT1279" s="401" t="n">
        <v>119</v>
      </c>
      <c r="FU1279" s="401" t="n">
        <v>229</v>
      </c>
      <c r="FV1279" s="401" t="n">
        <v>159</v>
      </c>
      <c r="FW1279" s="401" t="n">
        <v>215</v>
      </c>
      <c r="FX1279" s="401" t="n">
        <v>202</v>
      </c>
      <c r="FY1279" s="401" t="n">
        <v>20</v>
      </c>
      <c r="FZ1279" s="401" t="n">
        <v>164</v>
      </c>
      <c r="GA1279" s="401" t="n">
        <v>59</v>
      </c>
      <c r="GB1279" s="401" t="n">
        <v>147</v>
      </c>
      <c r="GC1279" s="401" t="n">
        <v>237</v>
      </c>
      <c r="GD1279" s="401" t="n">
        <v>157</v>
      </c>
      <c r="GE1279" s="401" t="n">
        <v>134</v>
      </c>
      <c r="GF1279" s="401" t="n">
        <v>9</v>
      </c>
      <c r="GG1279" s="401" t="n">
        <v>12</v>
      </c>
      <c r="GH1279" s="401" t="n">
        <v>106</v>
      </c>
      <c r="GI1279" s="401" t="n">
        <v>24</v>
      </c>
      <c r="GJ1279" s="401" t="n">
        <v>221</v>
      </c>
      <c r="GK1279" s="401" t="n">
        <v>97</v>
      </c>
      <c r="GL1279" s="401" t="n">
        <v>216</v>
      </c>
      <c r="GM1279" s="401" t="n">
        <v>161</v>
      </c>
      <c r="GN1279" s="401" t="n">
        <v>78</v>
      </c>
      <c r="GO1279" s="401" t="n">
        <v>49</v>
      </c>
      <c r="GP1279" s="401" t="n">
        <v>139</v>
      </c>
      <c r="GQ1279" s="401" t="n">
        <v>26</v>
      </c>
      <c r="GR1279" s="401" t="n">
        <v>109</v>
      </c>
      <c r="GS1279" s="401" t="n">
        <v>110</v>
      </c>
      <c r="GT1279" s="401" t="n">
        <v>14</v>
      </c>
      <c r="GU1279" s="401" t="n">
        <v>214</v>
      </c>
      <c r="GV1279" s="401" t="n">
        <v>65</v>
      </c>
      <c r="GW1279" s="401" t="n">
        <v>207</v>
      </c>
      <c r="GX1279" s="401" t="n">
        <v>208</v>
      </c>
      <c r="GY1279" s="401" t="n">
        <v>93</v>
      </c>
      <c r="GZ1279" s="401" t="n">
        <v>41</v>
      </c>
      <c r="HA1279" s="401" t="n">
        <v>28</v>
      </c>
      <c r="HB1279" s="401" t="n">
        <v>67</v>
      </c>
      <c r="HC1279" s="401" t="n">
        <v>253</v>
      </c>
      <c r="HD1279" s="401" t="n">
        <v>75</v>
      </c>
      <c r="HE1279" s="401" t="n">
        <v>40</v>
      </c>
      <c r="HF1279" s="401" t="n">
        <v>201</v>
      </c>
      <c r="HG1279" s="401" t="n">
        <v>127</v>
      </c>
      <c r="HH1279" s="401" t="n">
        <v>87</v>
      </c>
      <c r="HI1279" s="401" t="n">
        <v>48</v>
      </c>
      <c r="HJ1279" s="401" t="n">
        <v>81</v>
      </c>
      <c r="HK1279" s="401" t="n">
        <v>140</v>
      </c>
      <c r="HL1279" s="401" t="n">
        <v>222</v>
      </c>
      <c r="HM1279" s="401" t="n">
        <v>130</v>
      </c>
      <c r="HN1279" s="401" t="n">
        <v>58</v>
      </c>
      <c r="HO1279" s="401" t="n">
        <v>117</v>
      </c>
      <c r="HP1279" s="401" t="n">
        <v>7</v>
      </c>
      <c r="HQ1279" s="401" t="n">
        <v>172</v>
      </c>
      <c r="HR1279" s="401" t="n">
        <v>243</v>
      </c>
      <c r="HS1279" s="401" t="n">
        <v>188</v>
      </c>
      <c r="HT1279" s="401" t="n">
        <v>192</v>
      </c>
      <c r="HU1279" s="401" t="n">
        <v>33</v>
      </c>
      <c r="HV1279" s="401" t="n">
        <v>126</v>
      </c>
      <c r="HW1279" s="401" t="n">
        <v>82</v>
      </c>
      <c r="HX1279" s="401" t="n">
        <v>168</v>
      </c>
      <c r="HY1279" s="401" t="n">
        <v>132</v>
      </c>
      <c r="HZ1279" s="401" t="n">
        <v>42</v>
      </c>
      <c r="IA1279" s="401" t="n">
        <v>254</v>
      </c>
      <c r="IB1279" s="401" t="n">
        <v>195</v>
      </c>
      <c r="IC1279" s="401" t="n">
        <v>103</v>
      </c>
      <c r="ID1279" s="401" t="n">
        <v>54</v>
      </c>
      <c r="IE1279" s="401" t="n">
        <v>200</v>
      </c>
      <c r="IF1279" s="401" t="n">
        <v>209</v>
      </c>
      <c r="IG1279" s="401" t="n">
        <v>245</v>
      </c>
      <c r="IH1279" s="401" t="n">
        <v>96</v>
      </c>
      <c r="II1279" s="401" t="n">
        <v>32</v>
      </c>
      <c r="IJ1279" s="401" t="n">
        <v>61</v>
      </c>
      <c r="IK1279" s="401" t="n">
        <v>51</v>
      </c>
      <c r="IL1279" s="401" t="n">
        <v>84</v>
      </c>
      <c r="IM1279" s="401" t="n">
        <v>25</v>
      </c>
      <c r="IN1279" s="401" t="n">
        <v>17</v>
      </c>
      <c r="IO1279" s="401" t="n">
        <v>242</v>
      </c>
      <c r="IP1279" s="401" t="n">
        <v>233</v>
      </c>
      <c r="IQ1279" s="401" t="n">
        <v>114</v>
      </c>
      <c r="IR1279" s="401" t="n">
        <v>123</v>
      </c>
      <c r="IS1279" s="401" t="n">
        <v>22</v>
      </c>
      <c r="IT1279" s="401" t="n">
        <v>120</v>
      </c>
      <c r="IU1279" s="401" t="n">
        <v>31</v>
      </c>
      <c r="IV1279" s="401" t="n">
        <v>145</v>
      </c>
      <c r="IW1279" s="401" t="n">
        <v>99</v>
      </c>
      <c r="IX1279" s="401" t="n">
        <v>79</v>
      </c>
      <c r="IY1279" s="401" t="n">
        <v>105</v>
      </c>
      <c r="JA1279" s="401" t="n">
        <v>203</v>
      </c>
      <c r="JB1279" s="401" t="n">
        <v>63</v>
      </c>
      <c r="JC1279" s="401" t="n">
        <v>197</v>
      </c>
      <c r="JD1279" s="401" t="n">
        <v>76</v>
      </c>
    </row>
    <row r="1280" customFormat="false" ht="12.75" hidden="false" customHeight="false" outlineLevel="0" collapsed="false">
      <c r="E1280" s="444" t="s">
        <v>227</v>
      </c>
      <c r="F1280" s="401" t="n">
        <v>164</v>
      </c>
      <c r="G1280" s="401" t="n">
        <v>180</v>
      </c>
      <c r="H1280" s="401" t="n">
        <v>80</v>
      </c>
      <c r="I1280" s="401" t="n">
        <v>151</v>
      </c>
      <c r="J1280" s="401" t="n">
        <v>244</v>
      </c>
      <c r="K1280" s="401" t="n">
        <v>118</v>
      </c>
      <c r="L1280" s="401" t="n">
        <v>1</v>
      </c>
      <c r="M1280" s="401" t="n">
        <v>219</v>
      </c>
      <c r="N1280" s="401" t="n">
        <v>111</v>
      </c>
      <c r="O1280" s="401" t="n">
        <v>251</v>
      </c>
      <c r="P1280" s="401" t="n">
        <v>227</v>
      </c>
      <c r="Q1280" s="401" t="n">
        <v>31</v>
      </c>
      <c r="R1280" s="401" t="n">
        <v>136</v>
      </c>
      <c r="S1280" s="401" t="n">
        <v>93</v>
      </c>
      <c r="T1280" s="401" t="n">
        <v>21</v>
      </c>
      <c r="U1280" s="401" t="n">
        <v>224</v>
      </c>
      <c r="V1280" s="401" t="n">
        <v>241</v>
      </c>
      <c r="W1280" s="401" t="n">
        <v>122</v>
      </c>
      <c r="X1280" s="401" t="n">
        <v>32</v>
      </c>
      <c r="Y1280" s="401" t="n">
        <v>201</v>
      </c>
      <c r="Z1280" s="401" t="n">
        <v>167</v>
      </c>
      <c r="AA1280" s="401" t="n">
        <v>210</v>
      </c>
      <c r="AB1280" s="401" t="n">
        <v>220</v>
      </c>
      <c r="AC1280" s="401" t="n">
        <v>148</v>
      </c>
      <c r="AD1280" s="401" t="n">
        <v>188</v>
      </c>
      <c r="AE1280" s="401" t="n">
        <v>222</v>
      </c>
      <c r="AF1280" s="401" t="n">
        <v>44</v>
      </c>
      <c r="AG1280" s="401" t="n">
        <v>155</v>
      </c>
      <c r="AH1280" s="401" t="n">
        <v>103</v>
      </c>
      <c r="AI1280" s="401" t="n">
        <v>58</v>
      </c>
      <c r="AJ1280" s="401" t="n">
        <v>189</v>
      </c>
      <c r="AK1280" s="401" t="n">
        <v>171</v>
      </c>
      <c r="AL1280" s="401" t="n">
        <v>37</v>
      </c>
      <c r="AM1280" s="401" t="n">
        <v>197</v>
      </c>
      <c r="AN1280" s="401" t="n">
        <v>142</v>
      </c>
      <c r="AO1280" s="401" t="n">
        <v>215</v>
      </c>
      <c r="AP1280" s="401" t="n">
        <v>193</v>
      </c>
      <c r="AQ1280" s="401" t="n">
        <v>245</v>
      </c>
      <c r="AR1280" s="401" t="n">
        <v>131</v>
      </c>
      <c r="AS1280" s="401" t="n">
        <v>87</v>
      </c>
      <c r="AT1280" s="401" t="n">
        <v>3</v>
      </c>
      <c r="AU1280" s="401" t="n">
        <v>153</v>
      </c>
      <c r="AV1280" s="401" t="n">
        <v>27</v>
      </c>
      <c r="AW1280" s="401" t="n">
        <v>88</v>
      </c>
      <c r="AX1280" s="401" t="n">
        <v>226</v>
      </c>
      <c r="AY1280" s="401" t="n">
        <v>109</v>
      </c>
      <c r="AZ1280" s="401" t="n">
        <v>59</v>
      </c>
      <c r="BA1280" s="401" t="n">
        <v>127</v>
      </c>
      <c r="BB1280" s="401" t="n">
        <v>50</v>
      </c>
      <c r="BC1280" s="401" t="n">
        <v>24</v>
      </c>
      <c r="BD1280" s="401" t="n">
        <v>173</v>
      </c>
      <c r="BE1280" s="401" t="n">
        <v>101</v>
      </c>
      <c r="BF1280" s="401" t="n">
        <v>137</v>
      </c>
      <c r="BG1280" s="401" t="n">
        <v>22</v>
      </c>
      <c r="BH1280" s="401" t="n">
        <v>16</v>
      </c>
      <c r="BI1280" s="401" t="n">
        <v>34</v>
      </c>
      <c r="BJ1280" s="401" t="n">
        <v>238</v>
      </c>
      <c r="BK1280" s="401" t="n">
        <v>202</v>
      </c>
      <c r="BL1280" s="401" t="n">
        <v>156</v>
      </c>
      <c r="BM1280" s="401" t="n">
        <v>253</v>
      </c>
      <c r="BN1280" s="401" t="n">
        <v>159</v>
      </c>
      <c r="BO1280" s="401" t="n">
        <v>179</v>
      </c>
      <c r="BP1280" s="401" t="n">
        <v>99</v>
      </c>
      <c r="BQ1280" s="401" t="n">
        <v>86</v>
      </c>
      <c r="BR1280" s="401" t="n">
        <v>196</v>
      </c>
      <c r="BS1280" s="401" t="n">
        <v>254</v>
      </c>
      <c r="BT1280" s="401" t="n">
        <v>51</v>
      </c>
      <c r="BU1280" s="401" t="n">
        <v>182</v>
      </c>
      <c r="BV1280" s="401" t="n">
        <v>163</v>
      </c>
      <c r="BW1280" s="401" t="n">
        <v>257</v>
      </c>
      <c r="BX1280" s="401" t="n">
        <v>60</v>
      </c>
      <c r="BY1280" s="401" t="n">
        <v>195</v>
      </c>
      <c r="BZ1280" s="401" t="n">
        <v>252</v>
      </c>
      <c r="CA1280" s="401" t="n">
        <v>96</v>
      </c>
      <c r="CB1280" s="401" t="n">
        <v>78</v>
      </c>
      <c r="CC1280" s="401" t="n">
        <v>154</v>
      </c>
      <c r="CD1280" s="401" t="n">
        <v>165</v>
      </c>
      <c r="CE1280" s="401" t="n">
        <v>95</v>
      </c>
      <c r="CF1280" s="401" t="n">
        <v>77</v>
      </c>
      <c r="CG1280" s="401" t="n">
        <v>176</v>
      </c>
      <c r="CH1280" s="401" t="n">
        <v>140</v>
      </c>
      <c r="CI1280" s="401" t="n">
        <v>114</v>
      </c>
      <c r="CJ1280" s="401" t="n">
        <v>231</v>
      </c>
      <c r="CK1280" s="401" t="n">
        <v>47</v>
      </c>
      <c r="CL1280" s="401" t="n">
        <v>97</v>
      </c>
      <c r="CM1280" s="401" t="n">
        <v>49</v>
      </c>
      <c r="CN1280" s="401" t="n">
        <v>249</v>
      </c>
      <c r="CO1280" s="401" t="n">
        <v>181</v>
      </c>
      <c r="CP1280" s="401" t="n">
        <v>121</v>
      </c>
      <c r="CQ1280" s="401" t="n">
        <v>102</v>
      </c>
      <c r="CR1280" s="401" t="n">
        <v>67</v>
      </c>
      <c r="CS1280" s="401" t="n">
        <v>45</v>
      </c>
      <c r="CT1280" s="401" t="n">
        <v>15</v>
      </c>
      <c r="CU1280" s="401" t="n">
        <v>192</v>
      </c>
      <c r="CV1280" s="401" t="n">
        <v>218</v>
      </c>
      <c r="CW1280" s="401" t="n">
        <v>14</v>
      </c>
      <c r="CX1280" s="401" t="n">
        <v>70</v>
      </c>
      <c r="CY1280" s="401" t="n">
        <v>174</v>
      </c>
      <c r="CZ1280" s="401" t="n">
        <v>198</v>
      </c>
      <c r="DA1280" s="401" t="n">
        <v>116</v>
      </c>
      <c r="DB1280" s="401" t="n">
        <v>175</v>
      </c>
      <c r="DC1280" s="401" t="n">
        <v>143</v>
      </c>
      <c r="DD1280" s="401" t="n">
        <v>91</v>
      </c>
      <c r="DE1280" s="401" t="n">
        <v>221</v>
      </c>
      <c r="DF1280" s="401" t="n">
        <v>256</v>
      </c>
      <c r="DG1280" s="401" t="n">
        <v>5</v>
      </c>
      <c r="DH1280" s="401" t="n">
        <v>178</v>
      </c>
      <c r="DI1280" s="401" t="n">
        <v>129</v>
      </c>
      <c r="DJ1280" s="401" t="n">
        <v>81</v>
      </c>
      <c r="DK1280" s="401" t="n">
        <v>217</v>
      </c>
      <c r="DL1280" s="401" t="n">
        <v>30</v>
      </c>
      <c r="DM1280" s="401" t="n">
        <v>184</v>
      </c>
      <c r="DN1280" s="401" t="n">
        <v>20</v>
      </c>
      <c r="DO1280" s="401" t="n">
        <v>128</v>
      </c>
      <c r="DP1280" s="401" t="n">
        <v>203</v>
      </c>
      <c r="DQ1280" s="401" t="n">
        <v>7</v>
      </c>
      <c r="DR1280" s="401" t="n">
        <v>234</v>
      </c>
      <c r="DS1280" s="401" t="n">
        <v>12</v>
      </c>
      <c r="DT1280" s="401" t="n">
        <v>41</v>
      </c>
      <c r="DU1280" s="401" t="n">
        <v>46</v>
      </c>
      <c r="DV1280" s="401" t="n">
        <v>147</v>
      </c>
      <c r="DW1280" s="401" t="n">
        <v>100</v>
      </c>
      <c r="DX1280" s="401" t="n">
        <v>84</v>
      </c>
      <c r="DY1280" s="401" t="n">
        <v>108</v>
      </c>
      <c r="DZ1280" s="401" t="n">
        <v>61</v>
      </c>
      <c r="EA1280" s="401" t="n">
        <v>207</v>
      </c>
      <c r="EB1280" s="401" t="n">
        <v>205</v>
      </c>
      <c r="EC1280" s="401" t="n">
        <v>237</v>
      </c>
      <c r="ED1280" s="401" t="n">
        <v>158</v>
      </c>
      <c r="EE1280" s="401" t="n">
        <v>112</v>
      </c>
      <c r="EF1280" s="401" t="n">
        <v>13</v>
      </c>
      <c r="EG1280" s="401" t="n">
        <v>33</v>
      </c>
      <c r="EH1280" s="401" t="n">
        <v>229</v>
      </c>
      <c r="EI1280" s="401" t="n">
        <v>125</v>
      </c>
      <c r="EJ1280" s="401" t="n">
        <v>71</v>
      </c>
      <c r="EK1280" s="401" t="n">
        <v>185</v>
      </c>
      <c r="EL1280" s="401" t="n">
        <v>40</v>
      </c>
      <c r="EM1280" s="401" t="n">
        <v>232</v>
      </c>
      <c r="EN1280" s="401" t="n">
        <v>117</v>
      </c>
      <c r="EO1280" s="401" t="n">
        <v>134</v>
      </c>
      <c r="EP1280" s="401" t="n">
        <v>105</v>
      </c>
      <c r="EQ1280" s="401" t="n">
        <v>233</v>
      </c>
      <c r="ER1280" s="401" t="n">
        <v>199</v>
      </c>
      <c r="ES1280" s="401" t="n">
        <v>211</v>
      </c>
      <c r="ET1280" s="401" t="n">
        <v>123</v>
      </c>
      <c r="EU1280" s="401" t="n">
        <v>162</v>
      </c>
      <c r="EV1280" s="401" t="n">
        <v>69</v>
      </c>
      <c r="EW1280" s="401" t="n">
        <v>247</v>
      </c>
      <c r="EX1280" s="401" t="n">
        <v>6</v>
      </c>
      <c r="EY1280" s="401" t="n">
        <v>63</v>
      </c>
      <c r="EZ1280" s="401" t="n">
        <v>150</v>
      </c>
      <c r="FA1280" s="401" t="n">
        <v>56</v>
      </c>
      <c r="FB1280" s="401" t="n">
        <v>212</v>
      </c>
      <c r="FC1280" s="401" t="n">
        <v>145</v>
      </c>
      <c r="FD1280" s="401" t="n">
        <v>157</v>
      </c>
      <c r="FE1280" s="401" t="n">
        <v>120</v>
      </c>
      <c r="FF1280" s="401" t="n">
        <v>26</v>
      </c>
      <c r="FG1280" s="401" t="n">
        <v>204</v>
      </c>
      <c r="FH1280" s="401" t="n">
        <v>2</v>
      </c>
      <c r="FI1280" s="401" t="n">
        <v>132</v>
      </c>
      <c r="FJ1280" s="401" t="n">
        <v>65</v>
      </c>
      <c r="FK1280" s="401" t="n">
        <v>216</v>
      </c>
      <c r="FL1280" s="401" t="n">
        <v>75</v>
      </c>
      <c r="FM1280" s="401" t="n">
        <v>152</v>
      </c>
      <c r="FN1280" s="401" t="n">
        <v>236</v>
      </c>
      <c r="FO1280" s="401" t="n">
        <v>160</v>
      </c>
      <c r="FP1280" s="401" t="n">
        <v>214</v>
      </c>
      <c r="FQ1280" s="401" t="n">
        <v>239</v>
      </c>
      <c r="FR1280" s="401" t="n">
        <v>48</v>
      </c>
      <c r="FS1280" s="401" t="n">
        <v>92</v>
      </c>
      <c r="FT1280" s="401" t="n">
        <v>19</v>
      </c>
      <c r="FU1280" s="401" t="n">
        <v>89</v>
      </c>
      <c r="FV1280" s="401" t="n">
        <v>187</v>
      </c>
      <c r="FW1280" s="401" t="n">
        <v>246</v>
      </c>
      <c r="FX1280" s="401" t="n">
        <v>73</v>
      </c>
      <c r="FY1280" s="401" t="n">
        <v>54</v>
      </c>
      <c r="FZ1280" s="401" t="n">
        <v>43</v>
      </c>
      <c r="GA1280" s="401" t="n">
        <v>110</v>
      </c>
      <c r="GB1280" s="401" t="n">
        <v>66</v>
      </c>
      <c r="GC1280" s="401" t="n">
        <v>74</v>
      </c>
      <c r="GD1280" s="401" t="n">
        <v>85</v>
      </c>
      <c r="GE1280" s="401" t="n">
        <v>4</v>
      </c>
      <c r="GF1280" s="401" t="n">
        <v>55</v>
      </c>
      <c r="GG1280" s="401" t="n">
        <v>168</v>
      </c>
      <c r="GH1280" s="401" t="n">
        <v>113</v>
      </c>
      <c r="GI1280" s="401" t="n">
        <v>9</v>
      </c>
      <c r="GJ1280" s="401" t="n">
        <v>169</v>
      </c>
      <c r="GK1280" s="401" t="n">
        <v>72</v>
      </c>
      <c r="GL1280" s="401" t="n">
        <v>161</v>
      </c>
      <c r="GM1280" s="401" t="n">
        <v>62</v>
      </c>
      <c r="GN1280" s="401" t="n">
        <v>115</v>
      </c>
      <c r="GO1280" s="401" t="n">
        <v>38</v>
      </c>
      <c r="GP1280" s="401" t="n">
        <v>149</v>
      </c>
      <c r="GQ1280" s="401" t="n">
        <v>10</v>
      </c>
      <c r="GR1280" s="401" t="n">
        <v>82</v>
      </c>
      <c r="GS1280" s="401" t="n">
        <v>18</v>
      </c>
      <c r="GT1280" s="401" t="n">
        <v>141</v>
      </c>
      <c r="GU1280" s="401" t="n">
        <v>11</v>
      </c>
      <c r="GV1280" s="401" t="n">
        <v>52</v>
      </c>
      <c r="GW1280" s="401" t="n">
        <v>258</v>
      </c>
      <c r="GX1280" s="401" t="n">
        <v>230</v>
      </c>
      <c r="GY1280" s="401" t="n">
        <v>166</v>
      </c>
      <c r="GZ1280" s="401" t="n">
        <v>94</v>
      </c>
      <c r="HA1280" s="401" t="n">
        <v>133</v>
      </c>
      <c r="HB1280" s="401" t="n">
        <v>194</v>
      </c>
      <c r="HC1280" s="401" t="n">
        <v>228</v>
      </c>
      <c r="HD1280" s="401" t="n">
        <v>83</v>
      </c>
      <c r="HE1280" s="401" t="n">
        <v>25</v>
      </c>
      <c r="HF1280" s="401" t="n">
        <v>255</v>
      </c>
      <c r="HG1280" s="401" t="n">
        <v>144</v>
      </c>
      <c r="HH1280" s="401" t="n">
        <v>200</v>
      </c>
      <c r="HI1280" s="401" t="n">
        <v>79</v>
      </c>
      <c r="HJ1280" s="401" t="n">
        <v>29</v>
      </c>
      <c r="HK1280" s="401" t="n">
        <v>208</v>
      </c>
      <c r="HL1280" s="401" t="n">
        <v>8</v>
      </c>
      <c r="HM1280" s="401" t="n">
        <v>242</v>
      </c>
      <c r="HN1280" s="401" t="n">
        <v>130</v>
      </c>
      <c r="HO1280" s="401" t="n">
        <v>170</v>
      </c>
      <c r="HP1280" s="401" t="n">
        <v>107</v>
      </c>
      <c r="HQ1280" s="401" t="n">
        <v>36</v>
      </c>
      <c r="HR1280" s="401" t="n">
        <v>235</v>
      </c>
      <c r="HS1280" s="401" t="n">
        <v>209</v>
      </c>
      <c r="HT1280" s="401" t="n">
        <v>177</v>
      </c>
      <c r="HU1280" s="401" t="n">
        <v>223</v>
      </c>
      <c r="HV1280" s="401" t="n">
        <v>23</v>
      </c>
      <c r="HW1280" s="401" t="n">
        <v>39</v>
      </c>
      <c r="HX1280" s="401" t="n">
        <v>35</v>
      </c>
      <c r="HY1280" s="401" t="n">
        <v>206</v>
      </c>
      <c r="HZ1280" s="401" t="n">
        <v>135</v>
      </c>
      <c r="IA1280" s="401" t="n">
        <v>124</v>
      </c>
      <c r="IB1280" s="401" t="n">
        <v>183</v>
      </c>
      <c r="IC1280" s="401" t="n">
        <v>186</v>
      </c>
      <c r="ID1280" s="401" t="n">
        <v>126</v>
      </c>
      <c r="IE1280" s="401" t="n">
        <v>53</v>
      </c>
      <c r="IF1280" s="401" t="n">
        <v>248</v>
      </c>
      <c r="IG1280" s="401" t="n">
        <v>250</v>
      </c>
      <c r="IH1280" s="401" t="n">
        <v>28</v>
      </c>
      <c r="II1280" s="401" t="n">
        <v>76</v>
      </c>
      <c r="IJ1280" s="401" t="n">
        <v>57</v>
      </c>
      <c r="IK1280" s="401" t="n">
        <v>119</v>
      </c>
      <c r="IL1280" s="401" t="n">
        <v>213</v>
      </c>
      <c r="IM1280" s="401" t="n">
        <v>106</v>
      </c>
      <c r="IN1280" s="401" t="n">
        <v>240</v>
      </c>
      <c r="IO1280" s="401" t="n">
        <v>243</v>
      </c>
      <c r="IP1280" s="401" t="n">
        <v>138</v>
      </c>
      <c r="IQ1280" s="401" t="n">
        <v>98</v>
      </c>
      <c r="IR1280" s="401" t="n">
        <v>190</v>
      </c>
      <c r="IS1280" s="401" t="n">
        <v>146</v>
      </c>
      <c r="IT1280" s="401" t="n">
        <v>68</v>
      </c>
      <c r="IU1280" s="401" t="n">
        <v>17</v>
      </c>
      <c r="IV1280" s="401" t="n">
        <v>139</v>
      </c>
      <c r="IW1280" s="401" t="n">
        <v>225</v>
      </c>
      <c r="IX1280" s="401" t="n">
        <v>64</v>
      </c>
      <c r="IY1280" s="401" t="n">
        <v>90</v>
      </c>
      <c r="JA1280" s="401" t="n">
        <v>42</v>
      </c>
      <c r="JB1280" s="401" t="n">
        <v>104</v>
      </c>
      <c r="JC1280" s="401" t="n">
        <v>172</v>
      </c>
      <c r="JD1280" s="401" t="n">
        <v>191</v>
      </c>
    </row>
    <row r="1282" customFormat="false" ht="12.75" hidden="false" customHeight="false" outlineLevel="0" collapsed="false">
      <c r="D1282" s="204" t="n">
        <v>259</v>
      </c>
      <c r="E1282" s="204" t="s">
        <v>250</v>
      </c>
    </row>
    <row r="1283" customFormat="false" ht="12.75" hidden="false" customHeight="false" outlineLevel="0" collapsed="false">
      <c r="E1283" s="444" t="s">
        <v>198</v>
      </c>
      <c r="F1283" s="401" t="n">
        <v>1</v>
      </c>
      <c r="G1283" s="401" t="n">
        <v>2</v>
      </c>
      <c r="H1283" s="401" t="n">
        <v>3</v>
      </c>
      <c r="I1283" s="401" t="n">
        <v>4</v>
      </c>
      <c r="J1283" s="401" t="n">
        <v>5</v>
      </c>
      <c r="K1283" s="401" t="n">
        <v>6</v>
      </c>
      <c r="L1283" s="401" t="n">
        <v>7</v>
      </c>
      <c r="M1283" s="401" t="n">
        <v>8</v>
      </c>
      <c r="N1283" s="401" t="n">
        <v>9</v>
      </c>
      <c r="O1283" s="401" t="n">
        <v>10</v>
      </c>
      <c r="P1283" s="401" t="n">
        <v>11</v>
      </c>
      <c r="Q1283" s="401" t="n">
        <v>12</v>
      </c>
      <c r="R1283" s="401" t="n">
        <v>13</v>
      </c>
      <c r="S1283" s="401" t="n">
        <v>14</v>
      </c>
      <c r="T1283" s="401" t="n">
        <v>15</v>
      </c>
      <c r="U1283" s="401" t="n">
        <v>16</v>
      </c>
      <c r="V1283" s="401" t="n">
        <v>17</v>
      </c>
      <c r="W1283" s="401" t="n">
        <v>18</v>
      </c>
      <c r="X1283" s="401" t="n">
        <v>19</v>
      </c>
      <c r="Y1283" s="401" t="n">
        <v>20</v>
      </c>
      <c r="Z1283" s="401" t="n">
        <v>21</v>
      </c>
      <c r="AA1283" s="401" t="n">
        <v>22</v>
      </c>
      <c r="AB1283" s="401" t="n">
        <v>23</v>
      </c>
      <c r="AC1283" s="401" t="n">
        <v>24</v>
      </c>
      <c r="AD1283" s="401" t="n">
        <v>25</v>
      </c>
      <c r="AE1283" s="401" t="n">
        <v>26</v>
      </c>
      <c r="AF1283" s="401" t="n">
        <v>27</v>
      </c>
      <c r="AG1283" s="401" t="n">
        <v>28</v>
      </c>
      <c r="AH1283" s="401" t="n">
        <v>29</v>
      </c>
      <c r="AI1283" s="401" t="n">
        <v>30</v>
      </c>
      <c r="AJ1283" s="401" t="n">
        <v>31</v>
      </c>
      <c r="AK1283" s="401" t="n">
        <v>32</v>
      </c>
      <c r="AL1283" s="401" t="n">
        <v>33</v>
      </c>
      <c r="AM1283" s="401" t="n">
        <v>34</v>
      </c>
      <c r="AN1283" s="401" t="n">
        <v>35</v>
      </c>
      <c r="AO1283" s="401" t="n">
        <v>36</v>
      </c>
      <c r="AP1283" s="401" t="n">
        <v>37</v>
      </c>
      <c r="AQ1283" s="401" t="n">
        <v>38</v>
      </c>
      <c r="AR1283" s="401" t="n">
        <v>39</v>
      </c>
      <c r="AS1283" s="401" t="n">
        <v>40</v>
      </c>
      <c r="AT1283" s="401" t="n">
        <v>41</v>
      </c>
      <c r="AU1283" s="401" t="n">
        <v>42</v>
      </c>
      <c r="AV1283" s="401" t="n">
        <v>43</v>
      </c>
      <c r="AW1283" s="401" t="n">
        <v>44</v>
      </c>
      <c r="AX1283" s="401" t="n">
        <v>45</v>
      </c>
      <c r="AY1283" s="401" t="n">
        <v>46</v>
      </c>
      <c r="AZ1283" s="401" t="n">
        <v>47</v>
      </c>
      <c r="BA1283" s="401" t="n">
        <v>48</v>
      </c>
      <c r="BB1283" s="401" t="n">
        <v>49</v>
      </c>
      <c r="BC1283" s="401" t="n">
        <v>50</v>
      </c>
      <c r="BD1283" s="401" t="n">
        <v>51</v>
      </c>
      <c r="BE1283" s="401" t="n">
        <v>52</v>
      </c>
      <c r="BF1283" s="401" t="n">
        <v>53</v>
      </c>
      <c r="BG1283" s="401" t="n">
        <v>54</v>
      </c>
      <c r="BH1283" s="401" t="n">
        <v>55</v>
      </c>
      <c r="BI1283" s="401" t="n">
        <v>56</v>
      </c>
      <c r="BJ1283" s="401" t="n">
        <v>57</v>
      </c>
      <c r="BK1283" s="401" t="n">
        <v>58</v>
      </c>
      <c r="BL1283" s="401" t="n">
        <v>59</v>
      </c>
      <c r="BM1283" s="401" t="n">
        <v>60</v>
      </c>
      <c r="BN1283" s="401" t="n">
        <v>61</v>
      </c>
      <c r="BO1283" s="401" t="n">
        <v>62</v>
      </c>
      <c r="BP1283" s="401" t="n">
        <v>63</v>
      </c>
      <c r="BQ1283" s="401" t="n">
        <v>64</v>
      </c>
      <c r="BR1283" s="401" t="n">
        <v>65</v>
      </c>
      <c r="BS1283" s="401" t="n">
        <v>66</v>
      </c>
      <c r="BT1283" s="401" t="n">
        <v>67</v>
      </c>
      <c r="BU1283" s="401" t="n">
        <v>68</v>
      </c>
      <c r="BV1283" s="401" t="n">
        <v>69</v>
      </c>
      <c r="BW1283" s="401" t="n">
        <v>70</v>
      </c>
      <c r="BX1283" s="401" t="n">
        <v>71</v>
      </c>
      <c r="BY1283" s="401" t="n">
        <v>72</v>
      </c>
      <c r="BZ1283" s="401" t="n">
        <v>73</v>
      </c>
      <c r="CA1283" s="401" t="n">
        <v>74</v>
      </c>
      <c r="CB1283" s="401" t="n">
        <v>75</v>
      </c>
      <c r="CC1283" s="401" t="n">
        <v>76</v>
      </c>
      <c r="CD1283" s="401" t="n">
        <v>77</v>
      </c>
      <c r="CE1283" s="401" t="n">
        <v>78</v>
      </c>
      <c r="CF1283" s="401" t="n">
        <v>79</v>
      </c>
      <c r="CG1283" s="401" t="n">
        <v>80</v>
      </c>
      <c r="CH1283" s="401" t="n">
        <v>81</v>
      </c>
      <c r="CI1283" s="401" t="n">
        <v>82</v>
      </c>
      <c r="CJ1283" s="401" t="n">
        <v>83</v>
      </c>
      <c r="CK1283" s="401" t="n">
        <v>84</v>
      </c>
      <c r="CL1283" s="401" t="n">
        <v>85</v>
      </c>
      <c r="CM1283" s="401" t="n">
        <v>86</v>
      </c>
      <c r="CN1283" s="401" t="n">
        <v>87</v>
      </c>
      <c r="CO1283" s="401" t="n">
        <v>88</v>
      </c>
      <c r="CP1283" s="401" t="n">
        <v>89</v>
      </c>
      <c r="CQ1283" s="401" t="n">
        <v>90</v>
      </c>
      <c r="CR1283" s="401" t="n">
        <v>91</v>
      </c>
      <c r="CS1283" s="401" t="n">
        <v>92</v>
      </c>
      <c r="CT1283" s="401" t="n">
        <v>93</v>
      </c>
      <c r="CU1283" s="401" t="n">
        <v>94</v>
      </c>
      <c r="CV1283" s="401" t="n">
        <v>95</v>
      </c>
      <c r="CW1283" s="401" t="n">
        <v>96</v>
      </c>
      <c r="CX1283" s="401" t="n">
        <v>97</v>
      </c>
      <c r="CY1283" s="401" t="n">
        <v>98</v>
      </c>
      <c r="CZ1283" s="401" t="n">
        <v>99</v>
      </c>
      <c r="DA1283" s="401" t="n">
        <v>100</v>
      </c>
      <c r="DB1283" s="401" t="n">
        <v>101</v>
      </c>
      <c r="DC1283" s="401" t="n">
        <v>102</v>
      </c>
      <c r="DD1283" s="401" t="n">
        <v>103</v>
      </c>
      <c r="DE1283" s="401" t="n">
        <v>104</v>
      </c>
      <c r="DF1283" s="401" t="n">
        <v>105</v>
      </c>
      <c r="DG1283" s="401" t="n">
        <v>106</v>
      </c>
      <c r="DH1283" s="401" t="n">
        <v>107</v>
      </c>
      <c r="DI1283" s="401" t="n">
        <v>108</v>
      </c>
      <c r="DJ1283" s="401" t="n">
        <v>109</v>
      </c>
      <c r="DK1283" s="401" t="n">
        <v>110</v>
      </c>
      <c r="DL1283" s="401" t="n">
        <v>111</v>
      </c>
      <c r="DM1283" s="401" t="n">
        <v>112</v>
      </c>
      <c r="DN1283" s="401" t="n">
        <v>113</v>
      </c>
      <c r="DO1283" s="401" t="n">
        <v>114</v>
      </c>
      <c r="DP1283" s="401" t="n">
        <v>115</v>
      </c>
      <c r="DQ1283" s="401" t="n">
        <v>116</v>
      </c>
      <c r="DR1283" s="401" t="n">
        <v>117</v>
      </c>
      <c r="DS1283" s="401" t="n">
        <v>118</v>
      </c>
      <c r="DT1283" s="401" t="n">
        <v>119</v>
      </c>
      <c r="DU1283" s="401" t="n">
        <v>120</v>
      </c>
      <c r="DV1283" s="401" t="n">
        <v>121</v>
      </c>
      <c r="DW1283" s="401" t="n">
        <v>122</v>
      </c>
      <c r="DX1283" s="401" t="n">
        <v>123</v>
      </c>
      <c r="DY1283" s="401" t="n">
        <v>124</v>
      </c>
      <c r="DZ1283" s="401" t="n">
        <v>125</v>
      </c>
      <c r="EA1283" s="401" t="n">
        <v>126</v>
      </c>
      <c r="EB1283" s="401" t="n">
        <v>127</v>
      </c>
      <c r="EC1283" s="401" t="n">
        <v>128</v>
      </c>
      <c r="ED1283" s="401" t="n">
        <v>129</v>
      </c>
      <c r="EE1283" s="401" t="n">
        <v>130</v>
      </c>
      <c r="EF1283" s="401" t="n">
        <v>131</v>
      </c>
      <c r="EG1283" s="401" t="n">
        <v>132</v>
      </c>
      <c r="EH1283" s="401" t="n">
        <v>133</v>
      </c>
      <c r="EI1283" s="401" t="n">
        <v>134</v>
      </c>
      <c r="EJ1283" s="401" t="n">
        <v>135</v>
      </c>
      <c r="EK1283" s="401" t="n">
        <v>136</v>
      </c>
      <c r="EL1283" s="401" t="n">
        <v>137</v>
      </c>
      <c r="EM1283" s="401" t="n">
        <v>138</v>
      </c>
      <c r="EN1283" s="401" t="n">
        <v>139</v>
      </c>
      <c r="EO1283" s="401" t="n">
        <v>140</v>
      </c>
      <c r="EP1283" s="401" t="n">
        <v>141</v>
      </c>
      <c r="EQ1283" s="401" t="n">
        <v>142</v>
      </c>
      <c r="ER1283" s="401" t="n">
        <v>143</v>
      </c>
      <c r="ES1283" s="401" t="n">
        <v>144</v>
      </c>
      <c r="ET1283" s="401" t="n">
        <v>145</v>
      </c>
      <c r="EU1283" s="401" t="n">
        <v>146</v>
      </c>
      <c r="EV1283" s="401" t="n">
        <v>147</v>
      </c>
      <c r="EW1283" s="401" t="n">
        <v>148</v>
      </c>
      <c r="EX1283" s="401" t="n">
        <v>149</v>
      </c>
      <c r="EY1283" s="401" t="n">
        <v>150</v>
      </c>
      <c r="EZ1283" s="401" t="n">
        <v>151</v>
      </c>
      <c r="FA1283" s="401" t="n">
        <v>152</v>
      </c>
      <c r="FB1283" s="401" t="n">
        <v>153</v>
      </c>
      <c r="FC1283" s="401" t="n">
        <v>154</v>
      </c>
      <c r="FD1283" s="401" t="n">
        <v>155</v>
      </c>
      <c r="FE1283" s="401" t="n">
        <v>156</v>
      </c>
      <c r="FF1283" s="401" t="n">
        <v>157</v>
      </c>
      <c r="FG1283" s="401" t="n">
        <v>158</v>
      </c>
      <c r="FH1283" s="401" t="n">
        <v>159</v>
      </c>
      <c r="FI1283" s="401" t="n">
        <v>160</v>
      </c>
      <c r="FJ1283" s="401" t="n">
        <v>161</v>
      </c>
      <c r="FK1283" s="401" t="n">
        <v>162</v>
      </c>
      <c r="FL1283" s="401" t="n">
        <v>163</v>
      </c>
      <c r="FM1283" s="401" t="n">
        <v>164</v>
      </c>
      <c r="FN1283" s="401" t="n">
        <v>165</v>
      </c>
      <c r="FO1283" s="401" t="n">
        <v>166</v>
      </c>
      <c r="FP1283" s="401" t="n">
        <v>167</v>
      </c>
      <c r="FQ1283" s="401" t="n">
        <v>168</v>
      </c>
      <c r="FR1283" s="401" t="n">
        <v>169</v>
      </c>
      <c r="FS1283" s="401" t="n">
        <v>170</v>
      </c>
      <c r="FT1283" s="401" t="n">
        <v>171</v>
      </c>
      <c r="FU1283" s="401" t="n">
        <v>172</v>
      </c>
      <c r="FV1283" s="401" t="n">
        <v>173</v>
      </c>
      <c r="FW1283" s="401" t="n">
        <v>174</v>
      </c>
      <c r="FX1283" s="401" t="n">
        <v>175</v>
      </c>
      <c r="FY1283" s="401" t="n">
        <v>176</v>
      </c>
      <c r="FZ1283" s="401" t="n">
        <v>177</v>
      </c>
      <c r="GA1283" s="401" t="n">
        <v>178</v>
      </c>
      <c r="GB1283" s="401" t="n">
        <v>179</v>
      </c>
      <c r="GC1283" s="401" t="n">
        <v>180</v>
      </c>
      <c r="GD1283" s="401" t="n">
        <v>181</v>
      </c>
      <c r="GE1283" s="401" t="n">
        <v>182</v>
      </c>
      <c r="GF1283" s="401" t="n">
        <v>183</v>
      </c>
      <c r="GG1283" s="401" t="n">
        <v>184</v>
      </c>
      <c r="GH1283" s="401" t="n">
        <v>185</v>
      </c>
      <c r="GI1283" s="401" t="n">
        <v>186</v>
      </c>
      <c r="GJ1283" s="401" t="n">
        <v>187</v>
      </c>
      <c r="GK1283" s="401" t="n">
        <v>188</v>
      </c>
      <c r="GL1283" s="401" t="n">
        <v>189</v>
      </c>
      <c r="GM1283" s="401" t="n">
        <v>190</v>
      </c>
      <c r="GN1283" s="401" t="n">
        <v>191</v>
      </c>
      <c r="GO1283" s="401" t="n">
        <v>192</v>
      </c>
      <c r="GP1283" s="401" t="n">
        <v>193</v>
      </c>
      <c r="GQ1283" s="401" t="n">
        <v>194</v>
      </c>
      <c r="GR1283" s="401" t="n">
        <v>195</v>
      </c>
      <c r="GS1283" s="401" t="n">
        <v>196</v>
      </c>
      <c r="GT1283" s="401" t="n">
        <v>197</v>
      </c>
      <c r="GU1283" s="401" t="n">
        <v>198</v>
      </c>
      <c r="GV1283" s="401" t="n">
        <v>199</v>
      </c>
      <c r="GW1283" s="401" t="n">
        <v>200</v>
      </c>
      <c r="GX1283" s="401" t="n">
        <v>201</v>
      </c>
      <c r="GY1283" s="401" t="n">
        <v>202</v>
      </c>
      <c r="GZ1283" s="401" t="n">
        <v>203</v>
      </c>
      <c r="HA1283" s="401" t="n">
        <v>204</v>
      </c>
      <c r="HB1283" s="401" t="n">
        <v>205</v>
      </c>
      <c r="HC1283" s="401" t="n">
        <v>206</v>
      </c>
      <c r="HD1283" s="401" t="n">
        <v>207</v>
      </c>
      <c r="HE1283" s="401" t="n">
        <v>208</v>
      </c>
      <c r="HF1283" s="401" t="n">
        <v>209</v>
      </c>
      <c r="HG1283" s="401" t="n">
        <v>210</v>
      </c>
      <c r="HH1283" s="401" t="n">
        <v>211</v>
      </c>
      <c r="HI1283" s="401" t="n">
        <v>212</v>
      </c>
      <c r="HJ1283" s="401" t="n">
        <v>213</v>
      </c>
      <c r="HK1283" s="401" t="n">
        <v>214</v>
      </c>
      <c r="HL1283" s="401" t="n">
        <v>215</v>
      </c>
      <c r="HM1283" s="401" t="n">
        <v>216</v>
      </c>
      <c r="HN1283" s="401" t="n">
        <v>217</v>
      </c>
      <c r="HO1283" s="401" t="n">
        <v>218</v>
      </c>
      <c r="HP1283" s="401" t="n">
        <v>219</v>
      </c>
      <c r="HQ1283" s="401" t="n">
        <v>220</v>
      </c>
      <c r="HR1283" s="401" t="n">
        <v>221</v>
      </c>
      <c r="HS1283" s="401" t="n">
        <v>222</v>
      </c>
      <c r="HT1283" s="401" t="n">
        <v>223</v>
      </c>
      <c r="HU1283" s="401" t="n">
        <v>224</v>
      </c>
      <c r="HV1283" s="401" t="n">
        <v>225</v>
      </c>
      <c r="HW1283" s="401" t="n">
        <v>226</v>
      </c>
      <c r="HX1283" s="401" t="n">
        <v>227</v>
      </c>
      <c r="HY1283" s="401" t="n">
        <v>228</v>
      </c>
      <c r="HZ1283" s="401" t="n">
        <v>229</v>
      </c>
      <c r="IA1283" s="401" t="n">
        <v>230</v>
      </c>
      <c r="IB1283" s="401" t="n">
        <v>231</v>
      </c>
      <c r="IC1283" s="401" t="n">
        <v>232</v>
      </c>
      <c r="ID1283" s="401" t="n">
        <v>233</v>
      </c>
      <c r="IE1283" s="401" t="n">
        <v>234</v>
      </c>
      <c r="IF1283" s="401" t="n">
        <v>235</v>
      </c>
      <c r="IG1283" s="401" t="n">
        <v>236</v>
      </c>
      <c r="IH1283" s="401" t="n">
        <v>237</v>
      </c>
      <c r="II1283" s="401" t="n">
        <v>238</v>
      </c>
      <c r="IJ1283" s="401" t="n">
        <v>239</v>
      </c>
      <c r="IK1283" s="401" t="n">
        <v>240</v>
      </c>
      <c r="IL1283" s="401" t="n">
        <v>241</v>
      </c>
      <c r="IM1283" s="401" t="n">
        <v>242</v>
      </c>
      <c r="IN1283" s="401" t="n">
        <v>243</v>
      </c>
      <c r="IO1283" s="401" t="n">
        <v>244</v>
      </c>
      <c r="IP1283" s="401" t="n">
        <v>245</v>
      </c>
      <c r="IQ1283" s="401" t="n">
        <v>246</v>
      </c>
      <c r="IR1283" s="401" t="n">
        <v>247</v>
      </c>
      <c r="IS1283" s="401" t="n">
        <v>248</v>
      </c>
      <c r="IT1283" s="401" t="n">
        <v>249</v>
      </c>
      <c r="IU1283" s="401" t="n">
        <v>250</v>
      </c>
      <c r="IV1283" s="401" t="n">
        <v>251</v>
      </c>
      <c r="IW1283" s="401" t="n">
        <v>252</v>
      </c>
      <c r="IX1283" s="401" t="n">
        <v>253</v>
      </c>
      <c r="IY1283" s="401" t="n">
        <v>254</v>
      </c>
      <c r="IZ1283" s="401" t="n">
        <v>255</v>
      </c>
      <c r="JA1283" s="401" t="n">
        <v>256</v>
      </c>
      <c r="JB1283" s="401" t="n">
        <v>257</v>
      </c>
      <c r="JC1283" s="401" t="n">
        <v>258</v>
      </c>
      <c r="JD1283" s="401" t="n">
        <v>259</v>
      </c>
    </row>
    <row r="1284" customFormat="false" ht="12.75" hidden="false" customHeight="false" outlineLevel="0" collapsed="false">
      <c r="E1284" s="444" t="s">
        <v>225</v>
      </c>
      <c r="F1284" s="401" t="n">
        <v>24</v>
      </c>
      <c r="G1284" s="401" t="n">
        <v>219</v>
      </c>
      <c r="H1284" s="401" t="n">
        <v>164</v>
      </c>
      <c r="I1284" s="401" t="n">
        <v>255</v>
      </c>
      <c r="J1284" s="401" t="n">
        <v>51</v>
      </c>
      <c r="K1284" s="401" t="n">
        <v>92</v>
      </c>
      <c r="L1284" s="401" t="n">
        <v>90</v>
      </c>
      <c r="M1284" s="401" t="n">
        <v>195</v>
      </c>
      <c r="N1284" s="401" t="n">
        <v>156</v>
      </c>
      <c r="O1284" s="401" t="n">
        <v>161</v>
      </c>
      <c r="P1284" s="401" t="n">
        <v>179</v>
      </c>
      <c r="Q1284" s="401" t="n">
        <v>169</v>
      </c>
      <c r="R1284" s="401" t="n">
        <v>1</v>
      </c>
      <c r="S1284" s="401" t="n">
        <v>70</v>
      </c>
      <c r="T1284" s="401" t="n">
        <v>133</v>
      </c>
      <c r="U1284" s="401" t="n">
        <v>222</v>
      </c>
      <c r="V1284" s="401" t="n">
        <v>123</v>
      </c>
      <c r="W1284" s="401" t="n">
        <v>35</v>
      </c>
      <c r="X1284" s="401" t="n">
        <v>183</v>
      </c>
      <c r="Y1284" s="401" t="n">
        <v>3</v>
      </c>
      <c r="Z1284" s="401" t="n">
        <v>135</v>
      </c>
      <c r="AA1284" s="401" t="n">
        <v>225</v>
      </c>
      <c r="AB1284" s="401" t="n">
        <v>239</v>
      </c>
      <c r="AC1284" s="401" t="n">
        <v>101</v>
      </c>
      <c r="AD1284" s="401" t="n">
        <v>151</v>
      </c>
      <c r="AE1284" s="401" t="n">
        <v>220</v>
      </c>
      <c r="AF1284" s="401" t="n">
        <v>214</v>
      </c>
      <c r="AG1284" s="401" t="n">
        <v>19</v>
      </c>
      <c r="AH1284" s="401" t="n">
        <v>258</v>
      </c>
      <c r="AI1284" s="401" t="n">
        <v>103</v>
      </c>
      <c r="AJ1284" s="401" t="n">
        <v>68</v>
      </c>
      <c r="AK1284" s="401" t="n">
        <v>238</v>
      </c>
      <c r="AL1284" s="401" t="n">
        <v>114</v>
      </c>
      <c r="AM1284" s="401" t="n">
        <v>61</v>
      </c>
      <c r="AN1284" s="401" t="n">
        <v>253</v>
      </c>
      <c r="AO1284" s="401" t="n">
        <v>208</v>
      </c>
      <c r="AP1284" s="401" t="n">
        <v>126</v>
      </c>
      <c r="AQ1284" s="401" t="n">
        <v>170</v>
      </c>
      <c r="AR1284" s="401" t="n">
        <v>96</v>
      </c>
      <c r="AS1284" s="401" t="n">
        <v>257</v>
      </c>
      <c r="AT1284" s="401" t="n">
        <v>184</v>
      </c>
      <c r="AU1284" s="401" t="n">
        <v>18</v>
      </c>
      <c r="AV1284" s="401" t="n">
        <v>2</v>
      </c>
      <c r="AW1284" s="401" t="n">
        <v>113</v>
      </c>
      <c r="AX1284" s="401" t="n">
        <v>63</v>
      </c>
      <c r="AY1284" s="401" t="n">
        <v>163</v>
      </c>
      <c r="AZ1284" s="401" t="n">
        <v>48</v>
      </c>
      <c r="BA1284" s="401" t="n">
        <v>11</v>
      </c>
      <c r="BB1284" s="401" t="n">
        <v>138</v>
      </c>
      <c r="BC1284" s="401" t="n">
        <v>82</v>
      </c>
      <c r="BD1284" s="401" t="n">
        <v>139</v>
      </c>
      <c r="BE1284" s="401" t="n">
        <v>5</v>
      </c>
      <c r="BF1284" s="401" t="n">
        <v>30</v>
      </c>
      <c r="BG1284" s="401" t="n">
        <v>21</v>
      </c>
      <c r="BH1284" s="401" t="n">
        <v>216</v>
      </c>
      <c r="BI1284" s="401" t="n">
        <v>52</v>
      </c>
      <c r="BJ1284" s="401" t="n">
        <v>15</v>
      </c>
      <c r="BK1284" s="401" t="n">
        <v>95</v>
      </c>
      <c r="BL1284" s="401" t="n">
        <v>71</v>
      </c>
      <c r="BM1284" s="401" t="n">
        <v>227</v>
      </c>
      <c r="BN1284" s="401" t="n">
        <v>110</v>
      </c>
      <c r="BO1284" s="401" t="n">
        <v>116</v>
      </c>
      <c r="BP1284" s="401" t="n">
        <v>250</v>
      </c>
      <c r="BQ1284" s="401" t="n">
        <v>206</v>
      </c>
      <c r="BR1284" s="401" t="n">
        <v>29</v>
      </c>
      <c r="BS1284" s="401" t="n">
        <v>180</v>
      </c>
      <c r="BT1284" s="401" t="n">
        <v>50</v>
      </c>
      <c r="BU1284" s="401" t="n">
        <v>102</v>
      </c>
      <c r="BV1284" s="401" t="n">
        <v>246</v>
      </c>
      <c r="BW1284" s="401" t="n">
        <v>207</v>
      </c>
      <c r="BX1284" s="401" t="n">
        <v>215</v>
      </c>
      <c r="BY1284" s="401" t="n">
        <v>66</v>
      </c>
      <c r="BZ1284" s="401" t="n">
        <v>177</v>
      </c>
      <c r="CA1284" s="401" t="n">
        <v>77</v>
      </c>
      <c r="CB1284" s="401" t="n">
        <v>224</v>
      </c>
      <c r="CC1284" s="401" t="n">
        <v>199</v>
      </c>
      <c r="CD1284" s="401" t="n">
        <v>131</v>
      </c>
      <c r="CE1284" s="401" t="n">
        <v>37</v>
      </c>
      <c r="CF1284" s="401" t="n">
        <v>121</v>
      </c>
      <c r="CG1284" s="401" t="n">
        <v>79</v>
      </c>
      <c r="CH1284" s="401" t="n">
        <v>223</v>
      </c>
      <c r="CI1284" s="401" t="n">
        <v>108</v>
      </c>
      <c r="CJ1284" s="401" t="n">
        <v>136</v>
      </c>
      <c r="CK1284" s="401" t="n">
        <v>256</v>
      </c>
      <c r="CL1284" s="401" t="n">
        <v>166</v>
      </c>
      <c r="CM1284" s="401" t="n">
        <v>143</v>
      </c>
      <c r="CN1284" s="401" t="n">
        <v>14</v>
      </c>
      <c r="CO1284" s="401" t="n">
        <v>91</v>
      </c>
      <c r="CP1284" s="401" t="n">
        <v>132</v>
      </c>
      <c r="CQ1284" s="401" t="n">
        <v>167</v>
      </c>
      <c r="CR1284" s="401" t="n">
        <v>259</v>
      </c>
      <c r="CS1284" s="401" t="n">
        <v>194</v>
      </c>
      <c r="CT1284" s="401" t="n">
        <v>252</v>
      </c>
      <c r="CU1284" s="401" t="n">
        <v>25</v>
      </c>
      <c r="CV1284" s="401" t="n">
        <v>57</v>
      </c>
      <c r="CW1284" s="401" t="n">
        <v>175</v>
      </c>
      <c r="CX1284" s="401" t="n">
        <v>106</v>
      </c>
      <c r="CY1284" s="401" t="n">
        <v>240</v>
      </c>
      <c r="CZ1284" s="401" t="n">
        <v>105</v>
      </c>
      <c r="DA1284" s="401" t="n">
        <v>122</v>
      </c>
      <c r="DB1284" s="401" t="n">
        <v>165</v>
      </c>
      <c r="DC1284" s="401" t="n">
        <v>209</v>
      </c>
      <c r="DD1284" s="401" t="n">
        <v>12</v>
      </c>
      <c r="DE1284" s="401" t="n">
        <v>58</v>
      </c>
      <c r="DF1284" s="401" t="n">
        <v>46</v>
      </c>
      <c r="DG1284" s="401" t="n">
        <v>234</v>
      </c>
      <c r="DH1284" s="401" t="n">
        <v>115</v>
      </c>
      <c r="DI1284" s="401" t="n">
        <v>159</v>
      </c>
      <c r="DJ1284" s="401" t="n">
        <v>191</v>
      </c>
      <c r="DK1284" s="401" t="n">
        <v>84</v>
      </c>
      <c r="DL1284" s="401" t="n">
        <v>4</v>
      </c>
      <c r="DM1284" s="401" t="n">
        <v>193</v>
      </c>
      <c r="DN1284" s="401" t="n">
        <v>17</v>
      </c>
      <c r="DO1284" s="401" t="n">
        <v>186</v>
      </c>
      <c r="DP1284" s="401" t="n">
        <v>39</v>
      </c>
      <c r="DQ1284" s="401" t="n">
        <v>73</v>
      </c>
      <c r="DR1284" s="401" t="n">
        <v>111</v>
      </c>
      <c r="DS1284" s="401" t="n">
        <v>211</v>
      </c>
      <c r="DT1284" s="401" t="n">
        <v>245</v>
      </c>
      <c r="DU1284" s="401" t="n">
        <v>168</v>
      </c>
      <c r="DV1284" s="401" t="n">
        <v>60</v>
      </c>
      <c r="DW1284" s="401" t="n">
        <v>10</v>
      </c>
      <c r="DX1284" s="401" t="n">
        <v>54</v>
      </c>
      <c r="DY1284" s="401" t="n">
        <v>181</v>
      </c>
      <c r="DZ1284" s="401" t="n">
        <v>226</v>
      </c>
      <c r="EA1284" s="401" t="n">
        <v>9</v>
      </c>
      <c r="EB1284" s="401" t="n">
        <v>141</v>
      </c>
      <c r="EC1284" s="401" t="n">
        <v>20</v>
      </c>
      <c r="ED1284" s="401" t="n">
        <v>231</v>
      </c>
      <c r="EE1284" s="401" t="n">
        <v>172</v>
      </c>
      <c r="EF1284" s="401" t="n">
        <v>134</v>
      </c>
      <c r="EG1284" s="401" t="n">
        <v>249</v>
      </c>
      <c r="EH1284" s="401" t="n">
        <v>45</v>
      </c>
      <c r="EI1284" s="401" t="n">
        <v>76</v>
      </c>
      <c r="EJ1284" s="401" t="n">
        <v>13</v>
      </c>
      <c r="EK1284" s="401" t="n">
        <v>69</v>
      </c>
      <c r="EL1284" s="401" t="n">
        <v>98</v>
      </c>
      <c r="EM1284" s="401" t="n">
        <v>6</v>
      </c>
      <c r="EN1284" s="401" t="n">
        <v>148</v>
      </c>
      <c r="EO1284" s="401" t="n">
        <v>142</v>
      </c>
      <c r="EP1284" s="401" t="n">
        <v>23</v>
      </c>
      <c r="EQ1284" s="401" t="n">
        <v>100</v>
      </c>
      <c r="ER1284" s="401" t="n">
        <v>86</v>
      </c>
      <c r="ES1284" s="401" t="n">
        <v>233</v>
      </c>
      <c r="ET1284" s="401" t="n">
        <v>62</v>
      </c>
      <c r="EU1284" s="401" t="n">
        <v>190</v>
      </c>
      <c r="EV1284" s="401" t="n">
        <v>198</v>
      </c>
      <c r="EW1284" s="401" t="n">
        <v>119</v>
      </c>
      <c r="EX1284" s="401" t="n">
        <v>22</v>
      </c>
      <c r="EY1284" s="401" t="n">
        <v>241</v>
      </c>
      <c r="EZ1284" s="401" t="n">
        <v>244</v>
      </c>
      <c r="FA1284" s="401" t="n">
        <v>40</v>
      </c>
      <c r="FB1284" s="401" t="n">
        <v>85</v>
      </c>
      <c r="FC1284" s="401" t="n">
        <v>192</v>
      </c>
      <c r="FD1284" s="401" t="n">
        <v>118</v>
      </c>
      <c r="FE1284" s="401" t="n">
        <v>109</v>
      </c>
      <c r="FF1284" s="401" t="n">
        <v>16</v>
      </c>
      <c r="FG1284" s="401" t="n">
        <v>144</v>
      </c>
      <c r="FH1284" s="401" t="n">
        <v>201</v>
      </c>
      <c r="FI1284" s="401" t="n">
        <v>112</v>
      </c>
      <c r="FJ1284" s="401" t="n">
        <v>129</v>
      </c>
      <c r="FK1284" s="401" t="n">
        <v>174</v>
      </c>
      <c r="FL1284" s="401" t="n">
        <v>200</v>
      </c>
      <c r="FM1284" s="401" t="n">
        <v>162</v>
      </c>
      <c r="FN1284" s="401" t="n">
        <v>47</v>
      </c>
      <c r="FO1284" s="401" t="n">
        <v>173</v>
      </c>
      <c r="FP1284" s="401" t="n">
        <v>65</v>
      </c>
      <c r="FQ1284" s="401" t="n">
        <v>36</v>
      </c>
      <c r="FR1284" s="401" t="n">
        <v>83</v>
      </c>
      <c r="FS1284" s="401" t="n">
        <v>197</v>
      </c>
      <c r="FT1284" s="401" t="n">
        <v>153</v>
      </c>
      <c r="FU1284" s="401" t="n">
        <v>185</v>
      </c>
      <c r="FV1284" s="401" t="n">
        <v>212</v>
      </c>
      <c r="FW1284" s="401" t="n">
        <v>31</v>
      </c>
      <c r="FX1284" s="401" t="n">
        <v>171</v>
      </c>
      <c r="FY1284" s="401" t="n">
        <v>204</v>
      </c>
      <c r="FZ1284" s="401" t="n">
        <v>56</v>
      </c>
      <c r="GA1284" s="401" t="n">
        <v>74</v>
      </c>
      <c r="GB1284" s="401" t="n">
        <v>127</v>
      </c>
      <c r="GC1284" s="401" t="n">
        <v>43</v>
      </c>
      <c r="GD1284" s="401" t="n">
        <v>152</v>
      </c>
      <c r="GE1284" s="401" t="n">
        <v>229</v>
      </c>
      <c r="GF1284" s="401" t="n">
        <v>196</v>
      </c>
      <c r="GG1284" s="401" t="n">
        <v>97</v>
      </c>
      <c r="GH1284" s="401" t="n">
        <v>232</v>
      </c>
      <c r="GI1284" s="401" t="n">
        <v>99</v>
      </c>
      <c r="GJ1284" s="401" t="n">
        <v>78</v>
      </c>
      <c r="GK1284" s="401" t="n">
        <v>107</v>
      </c>
      <c r="GL1284" s="401" t="n">
        <v>72</v>
      </c>
      <c r="GM1284" s="401" t="n">
        <v>27</v>
      </c>
      <c r="GN1284" s="401" t="n">
        <v>217</v>
      </c>
      <c r="GO1284" s="401" t="n">
        <v>33</v>
      </c>
      <c r="GP1284" s="401" t="n">
        <v>149</v>
      </c>
      <c r="GQ1284" s="401" t="n">
        <v>178</v>
      </c>
      <c r="GR1284" s="401" t="n">
        <v>202</v>
      </c>
      <c r="GS1284" s="401" t="n">
        <v>130</v>
      </c>
      <c r="GT1284" s="401" t="n">
        <v>81</v>
      </c>
      <c r="GU1284" s="401" t="n">
        <v>160</v>
      </c>
      <c r="GV1284" s="401" t="n">
        <v>188</v>
      </c>
      <c r="GW1284" s="401" t="n">
        <v>88</v>
      </c>
      <c r="GX1284" s="401" t="n">
        <v>44</v>
      </c>
      <c r="GY1284" s="401" t="n">
        <v>38</v>
      </c>
      <c r="GZ1284" s="401" t="n">
        <v>230</v>
      </c>
      <c r="HA1284" s="401" t="n">
        <v>7</v>
      </c>
      <c r="HB1284" s="401" t="n">
        <v>254</v>
      </c>
      <c r="HC1284" s="401" t="n">
        <v>64</v>
      </c>
      <c r="HD1284" s="401" t="n">
        <v>189</v>
      </c>
      <c r="HE1284" s="401" t="n">
        <v>235</v>
      </c>
      <c r="HF1284" s="401" t="n">
        <v>80</v>
      </c>
      <c r="HG1284" s="401" t="n">
        <v>147</v>
      </c>
      <c r="HH1284" s="401" t="n">
        <v>55</v>
      </c>
      <c r="HI1284" s="401" t="n">
        <v>128</v>
      </c>
      <c r="HJ1284" s="401" t="n">
        <v>205</v>
      </c>
      <c r="HK1284" s="401" t="n">
        <v>213</v>
      </c>
      <c r="HL1284" s="401" t="n">
        <v>67</v>
      </c>
      <c r="HM1284" s="401" t="n">
        <v>154</v>
      </c>
      <c r="HN1284" s="401" t="n">
        <v>94</v>
      </c>
      <c r="HO1284" s="401" t="n">
        <v>236</v>
      </c>
      <c r="HP1284" s="401" t="n">
        <v>182</v>
      </c>
      <c r="HQ1284" s="401" t="n">
        <v>247</v>
      </c>
      <c r="HR1284" s="401" t="n">
        <v>125</v>
      </c>
      <c r="HS1284" s="401" t="n">
        <v>41</v>
      </c>
      <c r="HT1284" s="401" t="n">
        <v>157</v>
      </c>
      <c r="HU1284" s="401" t="n">
        <v>26</v>
      </c>
      <c r="HV1284" s="401" t="n">
        <v>32</v>
      </c>
      <c r="HW1284" s="401" t="n">
        <v>34</v>
      </c>
      <c r="HX1284" s="401" t="n">
        <v>8</v>
      </c>
      <c r="HY1284" s="401" t="n">
        <v>251</v>
      </c>
      <c r="HZ1284" s="401" t="n">
        <v>117</v>
      </c>
      <c r="IA1284" s="401" t="n">
        <v>203</v>
      </c>
      <c r="IB1284" s="401" t="n">
        <v>59</v>
      </c>
      <c r="IC1284" s="401" t="n">
        <v>218</v>
      </c>
      <c r="ID1284" s="401" t="n">
        <v>210</v>
      </c>
      <c r="IE1284" s="401" t="n">
        <v>87</v>
      </c>
      <c r="IF1284" s="401" t="n">
        <v>137</v>
      </c>
      <c r="IG1284" s="401" t="n">
        <v>248</v>
      </c>
      <c r="IH1284" s="401" t="n">
        <v>146</v>
      </c>
      <c r="II1284" s="401" t="n">
        <v>221</v>
      </c>
      <c r="IJ1284" s="401" t="n">
        <v>120</v>
      </c>
      <c r="IK1284" s="401" t="n">
        <v>49</v>
      </c>
      <c r="IL1284" s="401" t="n">
        <v>158</v>
      </c>
      <c r="IM1284" s="401" t="n">
        <v>93</v>
      </c>
      <c r="IN1284" s="401" t="n">
        <v>124</v>
      </c>
      <c r="IO1284" s="401" t="n">
        <v>237</v>
      </c>
      <c r="IP1284" s="401" t="n">
        <v>243</v>
      </c>
      <c r="IQ1284" s="401" t="n">
        <v>228</v>
      </c>
      <c r="IR1284" s="401" t="n">
        <v>104</v>
      </c>
      <c r="IS1284" s="401" t="n">
        <v>145</v>
      </c>
      <c r="IT1284" s="401" t="n">
        <v>176</v>
      </c>
      <c r="IU1284" s="401" t="n">
        <v>89</v>
      </c>
      <c r="IV1284" s="401" t="n">
        <v>242</v>
      </c>
      <c r="IW1284" s="401" t="n">
        <v>53</v>
      </c>
      <c r="IX1284" s="401" t="n">
        <v>150</v>
      </c>
      <c r="IY1284" s="401" t="n">
        <v>187</v>
      </c>
      <c r="IZ1284" s="401" t="n">
        <v>28</v>
      </c>
      <c r="JA1284" s="401" t="n">
        <v>42</v>
      </c>
      <c r="JB1284" s="401" t="n">
        <v>75</v>
      </c>
      <c r="JC1284" s="401" t="n">
        <v>155</v>
      </c>
      <c r="JD1284" s="401" t="n">
        <v>140</v>
      </c>
    </row>
    <row r="1285" customFormat="false" ht="12.75" hidden="false" customHeight="false" outlineLevel="0" collapsed="false">
      <c r="E1285" s="444" t="s">
        <v>227</v>
      </c>
      <c r="F1285" s="401" t="n">
        <v>243</v>
      </c>
      <c r="G1285" s="401" t="n">
        <v>46</v>
      </c>
      <c r="H1285" s="401" t="n">
        <v>99</v>
      </c>
      <c r="I1285" s="401" t="n">
        <v>227</v>
      </c>
      <c r="J1285" s="401" t="n">
        <v>218</v>
      </c>
      <c r="K1285" s="401" t="n">
        <v>192</v>
      </c>
      <c r="L1285" s="401" t="n">
        <v>35</v>
      </c>
      <c r="M1285" s="401" t="n">
        <v>237</v>
      </c>
      <c r="N1285" s="401" t="n">
        <v>55</v>
      </c>
      <c r="O1285" s="401" t="n">
        <v>26</v>
      </c>
      <c r="P1285" s="401" t="n">
        <v>40</v>
      </c>
      <c r="Q1285" s="401" t="n">
        <v>80</v>
      </c>
      <c r="R1285" s="401" t="n">
        <v>44</v>
      </c>
      <c r="S1285" s="401" t="n">
        <v>68</v>
      </c>
      <c r="T1285" s="401" t="n">
        <v>211</v>
      </c>
      <c r="U1285" s="401" t="n">
        <v>104</v>
      </c>
      <c r="V1285" s="401" t="n">
        <v>240</v>
      </c>
      <c r="W1285" s="401" t="n">
        <v>82</v>
      </c>
      <c r="X1285" s="401" t="n">
        <v>116</v>
      </c>
      <c r="Y1285" s="401" t="n">
        <v>193</v>
      </c>
      <c r="Z1285" s="401" t="n">
        <v>140</v>
      </c>
      <c r="AA1285" s="401" t="n">
        <v>201</v>
      </c>
      <c r="AB1285" s="401" t="n">
        <v>64</v>
      </c>
      <c r="AC1285" s="401" t="n">
        <v>128</v>
      </c>
      <c r="AD1285" s="401" t="n">
        <v>238</v>
      </c>
      <c r="AE1285" s="401" t="n">
        <v>29</v>
      </c>
      <c r="AF1285" s="401" t="n">
        <v>85</v>
      </c>
      <c r="AG1285" s="401" t="n">
        <v>65</v>
      </c>
      <c r="AH1285" s="401" t="n">
        <v>106</v>
      </c>
      <c r="AI1285" s="401" t="n">
        <v>56</v>
      </c>
      <c r="AJ1285" s="401" t="n">
        <v>97</v>
      </c>
      <c r="AK1285" s="401" t="n">
        <v>124</v>
      </c>
      <c r="AL1285" s="401" t="n">
        <v>22</v>
      </c>
      <c r="AM1285" s="401" t="n">
        <v>173</v>
      </c>
      <c r="AN1285" s="401" t="n">
        <v>86</v>
      </c>
      <c r="AO1285" s="401" t="n">
        <v>144</v>
      </c>
      <c r="AP1285" s="401" t="n">
        <v>259</v>
      </c>
      <c r="AQ1285" s="401" t="n">
        <v>62</v>
      </c>
      <c r="AR1285" s="401" t="n">
        <v>202</v>
      </c>
      <c r="AS1285" s="401" t="n">
        <v>8</v>
      </c>
      <c r="AT1285" s="401" t="n">
        <v>239</v>
      </c>
      <c r="AU1285" s="401" t="n">
        <v>159</v>
      </c>
      <c r="AV1285" s="401" t="n">
        <v>180</v>
      </c>
      <c r="AW1285" s="401" t="n">
        <v>91</v>
      </c>
      <c r="AX1285" s="401" t="n">
        <v>212</v>
      </c>
      <c r="AY1285" s="401" t="n">
        <v>39</v>
      </c>
      <c r="AZ1285" s="401" t="n">
        <v>119</v>
      </c>
      <c r="BA1285" s="401" t="n">
        <v>77</v>
      </c>
      <c r="BB1285" s="401" t="n">
        <v>107</v>
      </c>
      <c r="BC1285" s="401" t="n">
        <v>41</v>
      </c>
      <c r="BD1285" s="401" t="n">
        <v>132</v>
      </c>
      <c r="BE1285" s="401" t="n">
        <v>69</v>
      </c>
      <c r="BF1285" s="401" t="n">
        <v>256</v>
      </c>
      <c r="BG1285" s="401" t="n">
        <v>208</v>
      </c>
      <c r="BH1285" s="401" t="n">
        <v>236</v>
      </c>
      <c r="BI1285" s="401" t="n">
        <v>197</v>
      </c>
      <c r="BJ1285" s="401" t="n">
        <v>186</v>
      </c>
      <c r="BK1285" s="401" t="n">
        <v>135</v>
      </c>
      <c r="BL1285" s="401" t="n">
        <v>51</v>
      </c>
      <c r="BM1285" s="401" t="n">
        <v>234</v>
      </c>
      <c r="BN1285" s="401" t="n">
        <v>203</v>
      </c>
      <c r="BO1285" s="401" t="n">
        <v>154</v>
      </c>
      <c r="BP1285" s="401" t="n">
        <v>100</v>
      </c>
      <c r="BQ1285" s="401" t="n">
        <v>131</v>
      </c>
      <c r="BR1285" s="401" t="n">
        <v>16</v>
      </c>
      <c r="BS1285" s="401" t="n">
        <v>50</v>
      </c>
      <c r="BT1285" s="401" t="n">
        <v>145</v>
      </c>
      <c r="BU1285" s="401" t="n">
        <v>134</v>
      </c>
      <c r="BV1285" s="401" t="n">
        <v>190</v>
      </c>
      <c r="BW1285" s="401" t="n">
        <v>73</v>
      </c>
      <c r="BX1285" s="401" t="n">
        <v>25</v>
      </c>
      <c r="BY1285" s="401" t="n">
        <v>19</v>
      </c>
      <c r="BZ1285" s="401" t="n">
        <v>15</v>
      </c>
      <c r="CA1285" s="401" t="n">
        <v>130</v>
      </c>
      <c r="CB1285" s="401" t="n">
        <v>42</v>
      </c>
      <c r="CC1285" s="401" t="n">
        <v>49</v>
      </c>
      <c r="CD1285" s="401" t="n">
        <v>20</v>
      </c>
      <c r="CE1285" s="401" t="n">
        <v>185</v>
      </c>
      <c r="CF1285" s="401" t="n">
        <v>110</v>
      </c>
      <c r="CG1285" s="401" t="n">
        <v>252</v>
      </c>
      <c r="CH1285" s="401" t="n">
        <v>254</v>
      </c>
      <c r="CI1285" s="401" t="n">
        <v>103</v>
      </c>
      <c r="CJ1285" s="401" t="n">
        <v>127</v>
      </c>
      <c r="CK1285" s="401" t="n">
        <v>66</v>
      </c>
      <c r="CL1285" s="401" t="n">
        <v>81</v>
      </c>
      <c r="CM1285" s="401" t="n">
        <v>162</v>
      </c>
      <c r="CN1285" s="401" t="n">
        <v>121</v>
      </c>
      <c r="CO1285" s="401" t="n">
        <v>244</v>
      </c>
      <c r="CP1285" s="401" t="n">
        <v>98</v>
      </c>
      <c r="CQ1285" s="401" t="n">
        <v>52</v>
      </c>
      <c r="CR1285" s="401" t="n">
        <v>89</v>
      </c>
      <c r="CS1285" s="401" t="n">
        <v>250</v>
      </c>
      <c r="CT1285" s="401" t="n">
        <v>189</v>
      </c>
      <c r="CU1285" s="401" t="n">
        <v>165</v>
      </c>
      <c r="CV1285" s="401" t="n">
        <v>179</v>
      </c>
      <c r="CW1285" s="401" t="n">
        <v>178</v>
      </c>
      <c r="CX1285" s="401" t="n">
        <v>150</v>
      </c>
      <c r="CY1285" s="401" t="n">
        <v>225</v>
      </c>
      <c r="CZ1285" s="401" t="n">
        <v>153</v>
      </c>
      <c r="DA1285" s="401" t="n">
        <v>76</v>
      </c>
      <c r="DB1285" s="401" t="n">
        <v>183</v>
      </c>
      <c r="DC1285" s="401" t="n">
        <v>205</v>
      </c>
      <c r="DD1285" s="401" t="n">
        <v>219</v>
      </c>
      <c r="DE1285" s="401" t="n">
        <v>57</v>
      </c>
      <c r="DF1285" s="401" t="n">
        <v>141</v>
      </c>
      <c r="DG1285" s="401" t="n">
        <v>155</v>
      </c>
      <c r="DH1285" s="401" t="n">
        <v>74</v>
      </c>
      <c r="DI1285" s="401" t="n">
        <v>241</v>
      </c>
      <c r="DJ1285" s="401" t="n">
        <v>102</v>
      </c>
      <c r="DK1285" s="401" t="n">
        <v>228</v>
      </c>
      <c r="DL1285" s="401" t="n">
        <v>210</v>
      </c>
      <c r="DM1285" s="401" t="n">
        <v>253</v>
      </c>
      <c r="DN1285" s="401" t="n">
        <v>122</v>
      </c>
      <c r="DO1285" s="401" t="n">
        <v>171</v>
      </c>
      <c r="DP1285" s="401" t="n">
        <v>176</v>
      </c>
      <c r="DQ1285" s="401" t="n">
        <v>160</v>
      </c>
      <c r="DR1285" s="401" t="n">
        <v>113</v>
      </c>
      <c r="DS1285" s="401" t="n">
        <v>167</v>
      </c>
      <c r="DT1285" s="401" t="n">
        <v>17</v>
      </c>
      <c r="DU1285" s="401" t="n">
        <v>187</v>
      </c>
      <c r="DV1285" s="401" t="n">
        <v>194</v>
      </c>
      <c r="DW1285" s="401" t="n">
        <v>156</v>
      </c>
      <c r="DX1285" s="401" t="n">
        <v>151</v>
      </c>
      <c r="DY1285" s="401" t="n">
        <v>223</v>
      </c>
      <c r="DZ1285" s="401" t="n">
        <v>18</v>
      </c>
      <c r="EA1285" s="401" t="n">
        <v>120</v>
      </c>
      <c r="EB1285" s="401" t="n">
        <v>170</v>
      </c>
      <c r="EC1285" s="401" t="n">
        <v>214</v>
      </c>
      <c r="ED1285" s="401" t="n">
        <v>222</v>
      </c>
      <c r="EE1285" s="401" t="n">
        <v>182</v>
      </c>
      <c r="EF1285" s="401" t="n">
        <v>79</v>
      </c>
      <c r="EG1285" s="401" t="n">
        <v>95</v>
      </c>
      <c r="EH1285" s="401" t="n">
        <v>137</v>
      </c>
      <c r="EI1285" s="401" t="n">
        <v>53</v>
      </c>
      <c r="EJ1285" s="401" t="n">
        <v>96</v>
      </c>
      <c r="EK1285" s="401" t="n">
        <v>28</v>
      </c>
      <c r="EL1285" s="401" t="n">
        <v>175</v>
      </c>
      <c r="EM1285" s="401" t="n">
        <v>147</v>
      </c>
      <c r="EN1285" s="401" t="n">
        <v>143</v>
      </c>
      <c r="EO1285" s="401" t="n">
        <v>139</v>
      </c>
      <c r="EP1285" s="401" t="n">
        <v>138</v>
      </c>
      <c r="EQ1285" s="401" t="n">
        <v>43</v>
      </c>
      <c r="ER1285" s="401" t="n">
        <v>161</v>
      </c>
      <c r="ES1285" s="401" t="n">
        <v>177</v>
      </c>
      <c r="ET1285" s="401" t="n">
        <v>72</v>
      </c>
      <c r="EU1285" s="401" t="n">
        <v>148</v>
      </c>
      <c r="EV1285" s="401" t="n">
        <v>9</v>
      </c>
      <c r="EW1285" s="401" t="n">
        <v>249</v>
      </c>
      <c r="EX1285" s="401" t="n">
        <v>152</v>
      </c>
      <c r="EY1285" s="401" t="n">
        <v>33</v>
      </c>
      <c r="EZ1285" s="401" t="n">
        <v>54</v>
      </c>
      <c r="FA1285" s="401" t="n">
        <v>88</v>
      </c>
      <c r="FB1285" s="401" t="n">
        <v>142</v>
      </c>
      <c r="FC1285" s="401" t="n">
        <v>23</v>
      </c>
      <c r="FD1285" s="401" t="n">
        <v>246</v>
      </c>
      <c r="FE1285" s="401" t="n">
        <v>258</v>
      </c>
      <c r="FF1285" s="401" t="n">
        <v>71</v>
      </c>
      <c r="FG1285" s="401" t="n">
        <v>4</v>
      </c>
      <c r="FH1285" s="401" t="n">
        <v>111</v>
      </c>
      <c r="FI1285" s="401" t="n">
        <v>61</v>
      </c>
      <c r="FJ1285" s="401" t="n">
        <v>168</v>
      </c>
      <c r="FK1285" s="401" t="n">
        <v>31</v>
      </c>
      <c r="FL1285" s="401" t="n">
        <v>247</v>
      </c>
      <c r="FM1285" s="401" t="n">
        <v>221</v>
      </c>
      <c r="FN1285" s="401" t="n">
        <v>191</v>
      </c>
      <c r="FO1285" s="401" t="n">
        <v>149</v>
      </c>
      <c r="FP1285" s="401" t="n">
        <v>133</v>
      </c>
      <c r="FQ1285" s="401" t="n">
        <v>229</v>
      </c>
      <c r="FR1285" s="401" t="n">
        <v>126</v>
      </c>
      <c r="FS1285" s="401" t="n">
        <v>101</v>
      </c>
      <c r="FT1285" s="401" t="n">
        <v>84</v>
      </c>
      <c r="FU1285" s="401" t="n">
        <v>114</v>
      </c>
      <c r="FV1285" s="401" t="n">
        <v>117</v>
      </c>
      <c r="FW1285" s="401" t="n">
        <v>11</v>
      </c>
      <c r="FX1285" s="401" t="n">
        <v>181</v>
      </c>
      <c r="FY1285" s="401" t="n">
        <v>70</v>
      </c>
      <c r="FZ1285" s="401" t="n">
        <v>164</v>
      </c>
      <c r="GA1285" s="401" t="n">
        <v>207</v>
      </c>
      <c r="GB1285" s="401" t="n">
        <v>90</v>
      </c>
      <c r="GC1285" s="401" t="n">
        <v>2</v>
      </c>
      <c r="GD1285" s="401" t="n">
        <v>105</v>
      </c>
      <c r="GE1285" s="401" t="n">
        <v>125</v>
      </c>
      <c r="GF1285" s="401" t="n">
        <v>215</v>
      </c>
      <c r="GG1285" s="401" t="n">
        <v>37</v>
      </c>
      <c r="GH1285" s="401" t="n">
        <v>204</v>
      </c>
      <c r="GI1285" s="401" t="n">
        <v>233</v>
      </c>
      <c r="GJ1285" s="401" t="n">
        <v>216</v>
      </c>
      <c r="GK1285" s="401" t="n">
        <v>87</v>
      </c>
      <c r="GL1285" s="401" t="n">
        <v>123</v>
      </c>
      <c r="GM1285" s="401" t="n">
        <v>136</v>
      </c>
      <c r="GN1285" s="401" t="n">
        <v>112</v>
      </c>
      <c r="GO1285" s="401" t="n">
        <v>200</v>
      </c>
      <c r="GP1285" s="401" t="n">
        <v>59</v>
      </c>
      <c r="GQ1285" s="401" t="n">
        <v>12</v>
      </c>
      <c r="GR1285" s="401" t="n">
        <v>38</v>
      </c>
      <c r="GS1285" s="401" t="n">
        <v>257</v>
      </c>
      <c r="GT1285" s="401" t="n">
        <v>60</v>
      </c>
      <c r="GU1285" s="401" t="n">
        <v>206</v>
      </c>
      <c r="GV1285" s="401" t="n">
        <v>248</v>
      </c>
      <c r="GW1285" s="401" t="n">
        <v>1</v>
      </c>
      <c r="GX1285" s="401" t="n">
        <v>172</v>
      </c>
      <c r="GY1285" s="401" t="n">
        <v>188</v>
      </c>
      <c r="GZ1285" s="401" t="n">
        <v>94</v>
      </c>
      <c r="HA1285" s="401" t="n">
        <v>6</v>
      </c>
      <c r="HB1285" s="401" t="n">
        <v>108</v>
      </c>
      <c r="HC1285" s="401" t="n">
        <v>232</v>
      </c>
      <c r="HD1285" s="401" t="n">
        <v>3</v>
      </c>
      <c r="HE1285" s="401" t="n">
        <v>169</v>
      </c>
      <c r="HF1285" s="401" t="n">
        <v>163</v>
      </c>
      <c r="HG1285" s="401" t="n">
        <v>158</v>
      </c>
      <c r="HH1285" s="401" t="n">
        <v>32</v>
      </c>
      <c r="HI1285" s="401" t="n">
        <v>213</v>
      </c>
      <c r="HJ1285" s="401" t="n">
        <v>27</v>
      </c>
      <c r="HK1285" s="401" t="n">
        <v>166</v>
      </c>
      <c r="HL1285" s="401" t="n">
        <v>36</v>
      </c>
      <c r="HM1285" s="401" t="n">
        <v>13</v>
      </c>
      <c r="HN1285" s="401" t="n">
        <v>195</v>
      </c>
      <c r="HO1285" s="401" t="n">
        <v>7</v>
      </c>
      <c r="HP1285" s="401" t="n">
        <v>75</v>
      </c>
      <c r="HQ1285" s="401" t="n">
        <v>93</v>
      </c>
      <c r="HR1285" s="401" t="n">
        <v>255</v>
      </c>
      <c r="HS1285" s="401" t="n">
        <v>231</v>
      </c>
      <c r="HT1285" s="401" t="n">
        <v>115</v>
      </c>
      <c r="HU1285" s="401" t="n">
        <v>78</v>
      </c>
      <c r="HV1285" s="401" t="n">
        <v>109</v>
      </c>
      <c r="HW1285" s="401" t="n">
        <v>58</v>
      </c>
      <c r="HX1285" s="401" t="n">
        <v>30</v>
      </c>
      <c r="HY1285" s="401" t="n">
        <v>174</v>
      </c>
      <c r="HZ1285" s="401" t="n">
        <v>92</v>
      </c>
      <c r="IA1285" s="401" t="n">
        <v>146</v>
      </c>
      <c r="IB1285" s="401" t="n">
        <v>67</v>
      </c>
      <c r="IC1285" s="401" t="n">
        <v>226</v>
      </c>
      <c r="ID1285" s="401" t="n">
        <v>209</v>
      </c>
      <c r="IE1285" s="401" t="n">
        <v>217</v>
      </c>
      <c r="IF1285" s="401" t="n">
        <v>198</v>
      </c>
      <c r="IG1285" s="401" t="n">
        <v>245</v>
      </c>
      <c r="IH1285" s="401" t="n">
        <v>230</v>
      </c>
      <c r="II1285" s="401" t="n">
        <v>47</v>
      </c>
      <c r="IJ1285" s="401" t="n">
        <v>196</v>
      </c>
      <c r="IK1285" s="401" t="n">
        <v>184</v>
      </c>
      <c r="IL1285" s="401" t="n">
        <v>63</v>
      </c>
      <c r="IM1285" s="401" t="n">
        <v>83</v>
      </c>
      <c r="IN1285" s="401" t="n">
        <v>129</v>
      </c>
      <c r="IO1285" s="401" t="n">
        <v>157</v>
      </c>
      <c r="IP1285" s="401" t="n">
        <v>199</v>
      </c>
      <c r="IQ1285" s="401" t="n">
        <v>224</v>
      </c>
      <c r="IR1285" s="401" t="n">
        <v>235</v>
      </c>
      <c r="IS1285" s="401" t="n">
        <v>34</v>
      </c>
      <c r="IT1285" s="401" t="n">
        <v>242</v>
      </c>
      <c r="IU1285" s="401" t="n">
        <v>24</v>
      </c>
      <c r="IV1285" s="401" t="n">
        <v>5</v>
      </c>
      <c r="IW1285" s="401" t="n">
        <v>220</v>
      </c>
      <c r="IX1285" s="401" t="n">
        <v>14</v>
      </c>
      <c r="IY1285" s="401" t="n">
        <v>10</v>
      </c>
      <c r="IZ1285" s="401" t="n">
        <v>48</v>
      </c>
      <c r="JA1285" s="401" t="n">
        <v>118</v>
      </c>
      <c r="JB1285" s="401" t="n">
        <v>45</v>
      </c>
      <c r="JC1285" s="401" t="n">
        <v>21</v>
      </c>
      <c r="JD1285" s="401" t="n">
        <v>251</v>
      </c>
    </row>
    <row r="1287" customFormat="false" ht="12.75" hidden="false" customHeight="false" outlineLevel="0" collapsed="false">
      <c r="D1287" s="204" t="n">
        <v>260</v>
      </c>
      <c r="E1287" s="204" t="s">
        <v>250</v>
      </c>
    </row>
    <row r="1288" customFormat="false" ht="12.75" hidden="false" customHeight="false" outlineLevel="0" collapsed="false">
      <c r="E1288" s="444" t="s">
        <v>198</v>
      </c>
      <c r="F1288" s="401" t="n">
        <v>1</v>
      </c>
      <c r="G1288" s="401" t="n">
        <v>2</v>
      </c>
      <c r="H1288" s="401" t="n">
        <v>3</v>
      </c>
      <c r="I1288" s="401" t="n">
        <v>4</v>
      </c>
      <c r="J1288" s="401" t="n">
        <v>5</v>
      </c>
      <c r="K1288" s="401" t="n">
        <v>6</v>
      </c>
      <c r="L1288" s="401" t="n">
        <v>7</v>
      </c>
      <c r="M1288" s="401" t="n">
        <v>8</v>
      </c>
      <c r="N1288" s="401" t="n">
        <v>9</v>
      </c>
      <c r="O1288" s="401" t="n">
        <v>10</v>
      </c>
      <c r="P1288" s="401" t="n">
        <v>11</v>
      </c>
      <c r="Q1288" s="401" t="n">
        <v>12</v>
      </c>
      <c r="R1288" s="401" t="n">
        <v>13</v>
      </c>
      <c r="S1288" s="401" t="n">
        <v>14</v>
      </c>
      <c r="T1288" s="401" t="n">
        <v>15</v>
      </c>
      <c r="U1288" s="401" t="n">
        <v>16</v>
      </c>
      <c r="V1288" s="401" t="n">
        <v>17</v>
      </c>
      <c r="W1288" s="401" t="n">
        <v>18</v>
      </c>
      <c r="X1288" s="401" t="n">
        <v>19</v>
      </c>
      <c r="Y1288" s="401" t="n">
        <v>20</v>
      </c>
      <c r="Z1288" s="401" t="n">
        <v>21</v>
      </c>
      <c r="AA1288" s="401" t="n">
        <v>22</v>
      </c>
      <c r="AB1288" s="401" t="n">
        <v>23</v>
      </c>
      <c r="AC1288" s="401" t="n">
        <v>24</v>
      </c>
      <c r="AD1288" s="401" t="n">
        <v>25</v>
      </c>
      <c r="AE1288" s="401" t="n">
        <v>26</v>
      </c>
      <c r="AF1288" s="401" t="n">
        <v>27</v>
      </c>
      <c r="AG1288" s="401" t="n">
        <v>28</v>
      </c>
      <c r="AH1288" s="401" t="n">
        <v>29</v>
      </c>
      <c r="AI1288" s="401" t="n">
        <v>30</v>
      </c>
      <c r="AJ1288" s="401" t="n">
        <v>31</v>
      </c>
      <c r="AK1288" s="401" t="n">
        <v>32</v>
      </c>
      <c r="AL1288" s="401" t="n">
        <v>33</v>
      </c>
      <c r="AM1288" s="401" t="n">
        <v>34</v>
      </c>
      <c r="AN1288" s="401" t="n">
        <v>35</v>
      </c>
      <c r="AO1288" s="401" t="n">
        <v>36</v>
      </c>
      <c r="AP1288" s="401" t="n">
        <v>37</v>
      </c>
      <c r="AQ1288" s="401" t="n">
        <v>38</v>
      </c>
      <c r="AR1288" s="401" t="n">
        <v>39</v>
      </c>
      <c r="AS1288" s="401" t="n">
        <v>40</v>
      </c>
      <c r="AT1288" s="401" t="n">
        <v>41</v>
      </c>
      <c r="AU1288" s="401" t="n">
        <v>42</v>
      </c>
      <c r="AV1288" s="401" t="n">
        <v>43</v>
      </c>
      <c r="AW1288" s="401" t="n">
        <v>44</v>
      </c>
      <c r="AX1288" s="401" t="n">
        <v>45</v>
      </c>
      <c r="AY1288" s="401" t="n">
        <v>46</v>
      </c>
      <c r="AZ1288" s="401" t="n">
        <v>47</v>
      </c>
      <c r="BA1288" s="401" t="n">
        <v>48</v>
      </c>
      <c r="BB1288" s="401" t="n">
        <v>49</v>
      </c>
      <c r="BC1288" s="401" t="n">
        <v>50</v>
      </c>
      <c r="BD1288" s="401" t="n">
        <v>51</v>
      </c>
      <c r="BE1288" s="401" t="n">
        <v>52</v>
      </c>
      <c r="BF1288" s="401" t="n">
        <v>53</v>
      </c>
      <c r="BG1288" s="401" t="n">
        <v>54</v>
      </c>
      <c r="BH1288" s="401" t="n">
        <v>55</v>
      </c>
      <c r="BI1288" s="401" t="n">
        <v>56</v>
      </c>
      <c r="BJ1288" s="401" t="n">
        <v>57</v>
      </c>
      <c r="BK1288" s="401" t="n">
        <v>58</v>
      </c>
      <c r="BL1288" s="401" t="n">
        <v>59</v>
      </c>
      <c r="BM1288" s="401" t="n">
        <v>60</v>
      </c>
      <c r="BN1288" s="401" t="n">
        <v>61</v>
      </c>
      <c r="BO1288" s="401" t="n">
        <v>62</v>
      </c>
      <c r="BP1288" s="401" t="n">
        <v>63</v>
      </c>
      <c r="BQ1288" s="401" t="n">
        <v>64</v>
      </c>
      <c r="BR1288" s="401" t="n">
        <v>65</v>
      </c>
      <c r="BS1288" s="401" t="n">
        <v>66</v>
      </c>
      <c r="BT1288" s="401" t="n">
        <v>67</v>
      </c>
      <c r="BU1288" s="401" t="n">
        <v>68</v>
      </c>
      <c r="BV1288" s="401" t="n">
        <v>69</v>
      </c>
      <c r="BW1288" s="401" t="n">
        <v>70</v>
      </c>
      <c r="BX1288" s="401" t="n">
        <v>71</v>
      </c>
      <c r="BY1288" s="401" t="n">
        <v>72</v>
      </c>
      <c r="BZ1288" s="401" t="n">
        <v>73</v>
      </c>
      <c r="CA1288" s="401" t="n">
        <v>74</v>
      </c>
      <c r="CB1288" s="401" t="n">
        <v>75</v>
      </c>
      <c r="CC1288" s="401" t="n">
        <v>76</v>
      </c>
      <c r="CD1288" s="401" t="n">
        <v>77</v>
      </c>
      <c r="CE1288" s="401" t="n">
        <v>78</v>
      </c>
      <c r="CF1288" s="401" t="n">
        <v>79</v>
      </c>
      <c r="CG1288" s="401" t="n">
        <v>80</v>
      </c>
      <c r="CH1288" s="401" t="n">
        <v>81</v>
      </c>
      <c r="CI1288" s="401" t="n">
        <v>82</v>
      </c>
      <c r="CJ1288" s="401" t="n">
        <v>83</v>
      </c>
      <c r="CK1288" s="401" t="n">
        <v>84</v>
      </c>
      <c r="CL1288" s="401" t="n">
        <v>85</v>
      </c>
      <c r="CM1288" s="401" t="n">
        <v>86</v>
      </c>
      <c r="CN1288" s="401" t="n">
        <v>87</v>
      </c>
      <c r="CO1288" s="401" t="n">
        <v>88</v>
      </c>
      <c r="CP1288" s="401" t="n">
        <v>89</v>
      </c>
      <c r="CQ1288" s="401" t="n">
        <v>90</v>
      </c>
      <c r="CR1288" s="401" t="n">
        <v>91</v>
      </c>
      <c r="CS1288" s="401" t="n">
        <v>92</v>
      </c>
      <c r="CT1288" s="401" t="n">
        <v>93</v>
      </c>
      <c r="CU1288" s="401" t="n">
        <v>94</v>
      </c>
      <c r="CV1288" s="401" t="n">
        <v>95</v>
      </c>
      <c r="CW1288" s="401" t="n">
        <v>96</v>
      </c>
      <c r="CX1288" s="401" t="n">
        <v>97</v>
      </c>
      <c r="CY1288" s="401" t="n">
        <v>98</v>
      </c>
      <c r="CZ1288" s="401" t="n">
        <v>99</v>
      </c>
      <c r="DA1288" s="401" t="n">
        <v>100</v>
      </c>
      <c r="DB1288" s="401" t="n">
        <v>101</v>
      </c>
      <c r="DC1288" s="401" t="n">
        <v>102</v>
      </c>
      <c r="DD1288" s="401" t="n">
        <v>103</v>
      </c>
      <c r="DE1288" s="401" t="n">
        <v>104</v>
      </c>
      <c r="DF1288" s="401" t="n">
        <v>105</v>
      </c>
      <c r="DG1288" s="401" t="n">
        <v>106</v>
      </c>
      <c r="DH1288" s="401" t="n">
        <v>107</v>
      </c>
      <c r="DI1288" s="401" t="n">
        <v>108</v>
      </c>
      <c r="DJ1288" s="401" t="n">
        <v>109</v>
      </c>
      <c r="DK1288" s="401" t="n">
        <v>110</v>
      </c>
      <c r="DL1288" s="401" t="n">
        <v>111</v>
      </c>
      <c r="DM1288" s="401" t="n">
        <v>112</v>
      </c>
      <c r="DN1288" s="401" t="n">
        <v>113</v>
      </c>
      <c r="DO1288" s="401" t="n">
        <v>114</v>
      </c>
      <c r="DP1288" s="401" t="n">
        <v>115</v>
      </c>
      <c r="DQ1288" s="401" t="n">
        <v>116</v>
      </c>
      <c r="DR1288" s="401" t="n">
        <v>117</v>
      </c>
      <c r="DS1288" s="401" t="n">
        <v>118</v>
      </c>
      <c r="DT1288" s="401" t="n">
        <v>119</v>
      </c>
      <c r="DU1288" s="401" t="n">
        <v>120</v>
      </c>
      <c r="DV1288" s="401" t="n">
        <v>121</v>
      </c>
      <c r="DW1288" s="401" t="n">
        <v>122</v>
      </c>
      <c r="DX1288" s="401" t="n">
        <v>123</v>
      </c>
      <c r="DY1288" s="401" t="n">
        <v>124</v>
      </c>
      <c r="DZ1288" s="401" t="n">
        <v>125</v>
      </c>
      <c r="EA1288" s="401" t="n">
        <v>126</v>
      </c>
      <c r="EB1288" s="401" t="n">
        <v>127</v>
      </c>
      <c r="EC1288" s="401" t="n">
        <v>128</v>
      </c>
      <c r="ED1288" s="401" t="n">
        <v>129</v>
      </c>
      <c r="EE1288" s="401" t="n">
        <v>130</v>
      </c>
      <c r="EF1288" s="401" t="n">
        <v>131</v>
      </c>
      <c r="EG1288" s="401" t="n">
        <v>132</v>
      </c>
      <c r="EH1288" s="401" t="n">
        <v>133</v>
      </c>
      <c r="EI1288" s="401" t="n">
        <v>134</v>
      </c>
      <c r="EJ1288" s="401" t="n">
        <v>135</v>
      </c>
      <c r="EK1288" s="401" t="n">
        <v>136</v>
      </c>
      <c r="EL1288" s="401" t="n">
        <v>137</v>
      </c>
      <c r="EM1288" s="401" t="n">
        <v>138</v>
      </c>
      <c r="EN1288" s="401" t="n">
        <v>139</v>
      </c>
      <c r="EO1288" s="401" t="n">
        <v>140</v>
      </c>
      <c r="EP1288" s="401" t="n">
        <v>141</v>
      </c>
      <c r="EQ1288" s="401" t="n">
        <v>142</v>
      </c>
      <c r="ER1288" s="401" t="n">
        <v>143</v>
      </c>
      <c r="ES1288" s="401" t="n">
        <v>144</v>
      </c>
      <c r="ET1288" s="401" t="n">
        <v>145</v>
      </c>
      <c r="EU1288" s="401" t="n">
        <v>146</v>
      </c>
      <c r="EV1288" s="401" t="n">
        <v>147</v>
      </c>
      <c r="EW1288" s="401" t="n">
        <v>148</v>
      </c>
      <c r="EX1288" s="401" t="n">
        <v>149</v>
      </c>
      <c r="EY1288" s="401" t="n">
        <v>150</v>
      </c>
      <c r="EZ1288" s="401" t="n">
        <v>151</v>
      </c>
      <c r="FA1288" s="401" t="n">
        <v>152</v>
      </c>
      <c r="FB1288" s="401" t="n">
        <v>153</v>
      </c>
      <c r="FC1288" s="401" t="n">
        <v>154</v>
      </c>
      <c r="FD1288" s="401" t="n">
        <v>155</v>
      </c>
      <c r="FE1288" s="401" t="n">
        <v>156</v>
      </c>
      <c r="FF1288" s="401" t="n">
        <v>157</v>
      </c>
      <c r="FG1288" s="401" t="n">
        <v>158</v>
      </c>
      <c r="FH1288" s="401" t="n">
        <v>159</v>
      </c>
      <c r="FI1288" s="401" t="n">
        <v>160</v>
      </c>
      <c r="FJ1288" s="401" t="n">
        <v>161</v>
      </c>
      <c r="FK1288" s="401" t="n">
        <v>162</v>
      </c>
      <c r="FL1288" s="401" t="n">
        <v>163</v>
      </c>
      <c r="FM1288" s="401" t="n">
        <v>164</v>
      </c>
      <c r="FN1288" s="401" t="n">
        <v>165</v>
      </c>
      <c r="FO1288" s="401" t="n">
        <v>166</v>
      </c>
      <c r="FP1288" s="401" t="n">
        <v>167</v>
      </c>
      <c r="FQ1288" s="401" t="n">
        <v>168</v>
      </c>
      <c r="FR1288" s="401" t="n">
        <v>169</v>
      </c>
      <c r="FS1288" s="401" t="n">
        <v>170</v>
      </c>
      <c r="FT1288" s="401" t="n">
        <v>171</v>
      </c>
      <c r="FU1288" s="401" t="n">
        <v>172</v>
      </c>
      <c r="FV1288" s="401" t="n">
        <v>173</v>
      </c>
      <c r="FW1288" s="401" t="n">
        <v>174</v>
      </c>
      <c r="FX1288" s="401" t="n">
        <v>175</v>
      </c>
      <c r="FY1288" s="401" t="n">
        <v>176</v>
      </c>
      <c r="FZ1288" s="401" t="n">
        <v>177</v>
      </c>
      <c r="GA1288" s="401" t="n">
        <v>178</v>
      </c>
      <c r="GB1288" s="401" t="n">
        <v>179</v>
      </c>
      <c r="GC1288" s="401" t="n">
        <v>180</v>
      </c>
      <c r="GD1288" s="401" t="n">
        <v>181</v>
      </c>
      <c r="GE1288" s="401" t="n">
        <v>182</v>
      </c>
      <c r="GF1288" s="401" t="n">
        <v>183</v>
      </c>
      <c r="GG1288" s="401" t="n">
        <v>184</v>
      </c>
      <c r="GH1288" s="401" t="n">
        <v>185</v>
      </c>
      <c r="GI1288" s="401" t="n">
        <v>186</v>
      </c>
      <c r="GJ1288" s="401" t="n">
        <v>187</v>
      </c>
      <c r="GK1288" s="401" t="n">
        <v>188</v>
      </c>
      <c r="GL1288" s="401" t="n">
        <v>189</v>
      </c>
      <c r="GM1288" s="401" t="n">
        <v>190</v>
      </c>
      <c r="GN1288" s="401" t="n">
        <v>191</v>
      </c>
      <c r="GO1288" s="401" t="n">
        <v>192</v>
      </c>
      <c r="GP1288" s="401" t="n">
        <v>193</v>
      </c>
      <c r="GQ1288" s="401" t="n">
        <v>194</v>
      </c>
      <c r="GR1288" s="401" t="n">
        <v>195</v>
      </c>
      <c r="GS1288" s="401" t="n">
        <v>196</v>
      </c>
      <c r="GT1288" s="401" t="n">
        <v>197</v>
      </c>
      <c r="GU1288" s="401" t="n">
        <v>198</v>
      </c>
      <c r="GV1288" s="401" t="n">
        <v>199</v>
      </c>
      <c r="GW1288" s="401" t="n">
        <v>200</v>
      </c>
      <c r="GX1288" s="401" t="n">
        <v>201</v>
      </c>
      <c r="GY1288" s="401" t="n">
        <v>202</v>
      </c>
      <c r="GZ1288" s="401" t="n">
        <v>203</v>
      </c>
      <c r="HA1288" s="401" t="n">
        <v>204</v>
      </c>
      <c r="HB1288" s="401" t="n">
        <v>205</v>
      </c>
      <c r="HC1288" s="401" t="n">
        <v>206</v>
      </c>
      <c r="HD1288" s="401" t="n">
        <v>207</v>
      </c>
      <c r="HE1288" s="401" t="n">
        <v>208</v>
      </c>
      <c r="HF1288" s="401" t="n">
        <v>209</v>
      </c>
      <c r="HG1288" s="401" t="n">
        <v>210</v>
      </c>
      <c r="HH1288" s="401" t="n">
        <v>211</v>
      </c>
      <c r="HI1288" s="401" t="n">
        <v>212</v>
      </c>
      <c r="HJ1288" s="401" t="n">
        <v>213</v>
      </c>
      <c r="HK1288" s="401" t="n">
        <v>214</v>
      </c>
      <c r="HL1288" s="401" t="n">
        <v>215</v>
      </c>
      <c r="HM1288" s="401" t="n">
        <v>216</v>
      </c>
      <c r="HN1288" s="401" t="n">
        <v>217</v>
      </c>
      <c r="HO1288" s="401" t="n">
        <v>218</v>
      </c>
      <c r="HP1288" s="401" t="n">
        <v>219</v>
      </c>
      <c r="HQ1288" s="401" t="n">
        <v>220</v>
      </c>
      <c r="HR1288" s="401" t="n">
        <v>221</v>
      </c>
      <c r="HS1288" s="401" t="n">
        <v>222</v>
      </c>
      <c r="HT1288" s="401" t="n">
        <v>223</v>
      </c>
      <c r="HU1288" s="401" t="n">
        <v>224</v>
      </c>
      <c r="HV1288" s="401" t="n">
        <v>225</v>
      </c>
      <c r="HW1288" s="401" t="n">
        <v>226</v>
      </c>
      <c r="HX1288" s="401" t="n">
        <v>227</v>
      </c>
      <c r="HY1288" s="401" t="n">
        <v>228</v>
      </c>
      <c r="HZ1288" s="401" t="n">
        <v>229</v>
      </c>
      <c r="IA1288" s="401" t="n">
        <v>230</v>
      </c>
      <c r="IB1288" s="401" t="n">
        <v>231</v>
      </c>
      <c r="IC1288" s="401" t="n">
        <v>232</v>
      </c>
      <c r="ID1288" s="401" t="n">
        <v>233</v>
      </c>
      <c r="IE1288" s="401" t="n">
        <v>234</v>
      </c>
      <c r="IF1288" s="401" t="n">
        <v>235</v>
      </c>
      <c r="IG1288" s="401" t="n">
        <v>236</v>
      </c>
      <c r="IH1288" s="401" t="n">
        <v>237</v>
      </c>
      <c r="II1288" s="401" t="n">
        <v>238</v>
      </c>
      <c r="IJ1288" s="401" t="n">
        <v>239</v>
      </c>
      <c r="IK1288" s="401" t="n">
        <v>240</v>
      </c>
      <c r="IL1288" s="401" t="n">
        <v>241</v>
      </c>
      <c r="IM1288" s="401" t="n">
        <v>242</v>
      </c>
      <c r="IN1288" s="401" t="n">
        <v>243</v>
      </c>
      <c r="IO1288" s="401" t="n">
        <v>244</v>
      </c>
      <c r="IP1288" s="401" t="n">
        <v>245</v>
      </c>
      <c r="IQ1288" s="401" t="n">
        <v>246</v>
      </c>
      <c r="IR1288" s="401" t="n">
        <v>247</v>
      </c>
      <c r="IS1288" s="401" t="n">
        <v>248</v>
      </c>
      <c r="IT1288" s="401" t="n">
        <v>249</v>
      </c>
      <c r="IU1288" s="401" t="n">
        <v>250</v>
      </c>
      <c r="IV1288" s="401" t="n">
        <v>251</v>
      </c>
      <c r="IW1288" s="401" t="n">
        <v>252</v>
      </c>
      <c r="IX1288" s="401" t="n">
        <v>253</v>
      </c>
      <c r="IY1288" s="401" t="n">
        <v>254</v>
      </c>
      <c r="IZ1288" s="401" t="n">
        <v>255</v>
      </c>
      <c r="JA1288" s="401" t="n">
        <v>256</v>
      </c>
      <c r="JB1288" s="401" t="n">
        <v>257</v>
      </c>
      <c r="JC1288" s="401" t="n">
        <v>258</v>
      </c>
      <c r="JD1288" s="401" t="n">
        <v>259</v>
      </c>
      <c r="JE1288" s="401" t="n">
        <v>260</v>
      </c>
    </row>
    <row r="1289" customFormat="false" ht="12.75" hidden="false" customHeight="false" outlineLevel="0" collapsed="false">
      <c r="E1289" s="444" t="s">
        <v>225</v>
      </c>
      <c r="F1289" s="401" t="n">
        <v>132</v>
      </c>
      <c r="G1289" s="401" t="n">
        <v>19</v>
      </c>
      <c r="H1289" s="401" t="n">
        <v>129</v>
      </c>
      <c r="I1289" s="401" t="n">
        <v>205</v>
      </c>
      <c r="J1289" s="401" t="n">
        <v>52</v>
      </c>
      <c r="K1289" s="401" t="n">
        <v>164</v>
      </c>
      <c r="L1289" s="401" t="n">
        <v>190</v>
      </c>
      <c r="M1289" s="401" t="n">
        <v>100</v>
      </c>
      <c r="N1289" s="401" t="n">
        <v>215</v>
      </c>
      <c r="O1289" s="401" t="n">
        <v>102</v>
      </c>
      <c r="P1289" s="401" t="n">
        <v>253</v>
      </c>
      <c r="Q1289" s="401" t="n">
        <v>71</v>
      </c>
      <c r="R1289" s="401" t="n">
        <v>24</v>
      </c>
      <c r="S1289" s="401" t="n">
        <v>117</v>
      </c>
      <c r="T1289" s="401" t="n">
        <v>97</v>
      </c>
      <c r="U1289" s="401" t="n">
        <v>139</v>
      </c>
      <c r="V1289" s="401" t="n">
        <v>108</v>
      </c>
      <c r="W1289" s="401" t="n">
        <v>172</v>
      </c>
      <c r="X1289" s="401" t="n">
        <v>72</v>
      </c>
      <c r="Y1289" s="401" t="n">
        <v>11</v>
      </c>
      <c r="Z1289" s="401" t="n">
        <v>207</v>
      </c>
      <c r="AA1289" s="401" t="n">
        <v>5</v>
      </c>
      <c r="AB1289" s="401" t="n">
        <v>15</v>
      </c>
      <c r="AC1289" s="401" t="n">
        <v>185</v>
      </c>
      <c r="AD1289" s="401" t="n">
        <v>36</v>
      </c>
      <c r="AE1289" s="401" t="n">
        <v>58</v>
      </c>
      <c r="AF1289" s="401" t="n">
        <v>234</v>
      </c>
      <c r="AG1289" s="401" t="n">
        <v>6</v>
      </c>
      <c r="AH1289" s="401" t="n">
        <v>183</v>
      </c>
      <c r="AI1289" s="401" t="n">
        <v>53</v>
      </c>
      <c r="AJ1289" s="401" t="n">
        <v>60</v>
      </c>
      <c r="AK1289" s="401" t="n">
        <v>21</v>
      </c>
      <c r="AL1289" s="401" t="n">
        <v>137</v>
      </c>
      <c r="AM1289" s="401" t="n">
        <v>68</v>
      </c>
      <c r="AN1289" s="401" t="n">
        <v>194</v>
      </c>
      <c r="AO1289" s="401" t="n">
        <v>50</v>
      </c>
      <c r="AP1289" s="401" t="n">
        <v>193</v>
      </c>
      <c r="AQ1289" s="401" t="n">
        <v>170</v>
      </c>
      <c r="AR1289" s="401" t="n">
        <v>86</v>
      </c>
      <c r="AS1289" s="401" t="n">
        <v>161</v>
      </c>
      <c r="AT1289" s="401" t="n">
        <v>39</v>
      </c>
      <c r="AU1289" s="401" t="n">
        <v>118</v>
      </c>
      <c r="AV1289" s="401" t="n">
        <v>151</v>
      </c>
      <c r="AW1289" s="401" t="n">
        <v>191</v>
      </c>
      <c r="AX1289" s="401" t="n">
        <v>94</v>
      </c>
      <c r="AY1289" s="401" t="n">
        <v>29</v>
      </c>
      <c r="AZ1289" s="401" t="n">
        <v>224</v>
      </c>
      <c r="BA1289" s="401" t="n">
        <v>74</v>
      </c>
      <c r="BB1289" s="401" t="n">
        <v>107</v>
      </c>
      <c r="BC1289" s="401" t="n">
        <v>87</v>
      </c>
      <c r="BD1289" s="401" t="n">
        <v>93</v>
      </c>
      <c r="BE1289" s="401" t="n">
        <v>179</v>
      </c>
      <c r="BF1289" s="401" t="n">
        <v>156</v>
      </c>
      <c r="BG1289" s="401" t="n">
        <v>101</v>
      </c>
      <c r="BH1289" s="401" t="n">
        <v>192</v>
      </c>
      <c r="BI1289" s="401" t="n">
        <v>83</v>
      </c>
      <c r="BJ1289" s="401" t="n">
        <v>66</v>
      </c>
      <c r="BK1289" s="401" t="n">
        <v>252</v>
      </c>
      <c r="BL1289" s="401" t="n">
        <v>125</v>
      </c>
      <c r="BM1289" s="401" t="n">
        <v>28</v>
      </c>
      <c r="BN1289" s="401" t="n">
        <v>187</v>
      </c>
      <c r="BO1289" s="401" t="n">
        <v>200</v>
      </c>
      <c r="BP1289" s="401" t="n">
        <v>61</v>
      </c>
      <c r="BQ1289" s="401" t="n">
        <v>47</v>
      </c>
      <c r="BR1289" s="401" t="n">
        <v>134</v>
      </c>
      <c r="BS1289" s="401" t="n">
        <v>199</v>
      </c>
      <c r="BT1289" s="401" t="n">
        <v>175</v>
      </c>
      <c r="BU1289" s="401" t="n">
        <v>115</v>
      </c>
      <c r="BV1289" s="401" t="n">
        <v>242</v>
      </c>
      <c r="BW1289" s="401" t="n">
        <v>163</v>
      </c>
      <c r="BX1289" s="401" t="n">
        <v>147</v>
      </c>
      <c r="BY1289" s="401" t="n">
        <v>73</v>
      </c>
      <c r="BZ1289" s="401" t="n">
        <v>237</v>
      </c>
      <c r="CA1289" s="401" t="n">
        <v>122</v>
      </c>
      <c r="CB1289" s="401" t="n">
        <v>201</v>
      </c>
      <c r="CC1289" s="401" t="n">
        <v>90</v>
      </c>
      <c r="CD1289" s="401" t="n">
        <v>188</v>
      </c>
      <c r="CE1289" s="401" t="n">
        <v>95</v>
      </c>
      <c r="CF1289" s="401" t="n">
        <v>223</v>
      </c>
      <c r="CG1289" s="401" t="n">
        <v>141</v>
      </c>
      <c r="CH1289" s="401" t="n">
        <v>260</v>
      </c>
      <c r="CI1289" s="401" t="n">
        <v>225</v>
      </c>
      <c r="CJ1289" s="401" t="n">
        <v>9</v>
      </c>
      <c r="CK1289" s="401" t="n">
        <v>80</v>
      </c>
      <c r="CL1289" s="401" t="n">
        <v>153</v>
      </c>
      <c r="CM1289" s="401" t="n">
        <v>23</v>
      </c>
      <c r="CN1289" s="401" t="n">
        <v>244</v>
      </c>
      <c r="CO1289" s="401" t="n">
        <v>246</v>
      </c>
      <c r="CP1289" s="401" t="n">
        <v>41</v>
      </c>
      <c r="CQ1289" s="401" t="n">
        <v>113</v>
      </c>
      <c r="CR1289" s="401" t="n">
        <v>167</v>
      </c>
      <c r="CS1289" s="401" t="n">
        <v>251</v>
      </c>
      <c r="CT1289" s="401" t="n">
        <v>44</v>
      </c>
      <c r="CU1289" s="401" t="n">
        <v>96</v>
      </c>
      <c r="CV1289" s="401" t="n">
        <v>26</v>
      </c>
      <c r="CW1289" s="401" t="n">
        <v>119</v>
      </c>
      <c r="CX1289" s="401" t="n">
        <v>85</v>
      </c>
      <c r="CY1289" s="401" t="n">
        <v>159</v>
      </c>
      <c r="CZ1289" s="401" t="n">
        <v>8</v>
      </c>
      <c r="DA1289" s="401" t="n">
        <v>121</v>
      </c>
      <c r="DB1289" s="401" t="n">
        <v>248</v>
      </c>
      <c r="DC1289" s="401" t="n">
        <v>180</v>
      </c>
      <c r="DD1289" s="401" t="n">
        <v>49</v>
      </c>
      <c r="DE1289" s="401" t="n">
        <v>38</v>
      </c>
      <c r="DF1289" s="401" t="n">
        <v>136</v>
      </c>
      <c r="DG1289" s="401" t="n">
        <v>219</v>
      </c>
      <c r="DH1289" s="401" t="n">
        <v>14</v>
      </c>
      <c r="DI1289" s="401" t="n">
        <v>154</v>
      </c>
      <c r="DJ1289" s="401" t="n">
        <v>171</v>
      </c>
      <c r="DK1289" s="401" t="n">
        <v>106</v>
      </c>
      <c r="DL1289" s="401" t="n">
        <v>4</v>
      </c>
      <c r="DM1289" s="401" t="n">
        <v>243</v>
      </c>
      <c r="DN1289" s="401" t="n">
        <v>226</v>
      </c>
      <c r="DO1289" s="401" t="n">
        <v>75</v>
      </c>
      <c r="DP1289" s="401" t="n">
        <v>211</v>
      </c>
      <c r="DQ1289" s="401" t="n">
        <v>165</v>
      </c>
      <c r="DR1289" s="401" t="n">
        <v>65</v>
      </c>
      <c r="DS1289" s="401" t="n">
        <v>20</v>
      </c>
      <c r="DT1289" s="401" t="n">
        <v>227</v>
      </c>
      <c r="DU1289" s="401" t="n">
        <v>142</v>
      </c>
      <c r="DV1289" s="401" t="n">
        <v>197</v>
      </c>
      <c r="DW1289" s="401" t="n">
        <v>51</v>
      </c>
      <c r="DX1289" s="401" t="n">
        <v>104</v>
      </c>
      <c r="DY1289" s="401" t="n">
        <v>206</v>
      </c>
      <c r="DZ1289" s="401" t="n">
        <v>33</v>
      </c>
      <c r="EA1289" s="401" t="n">
        <v>229</v>
      </c>
      <c r="EB1289" s="401" t="n">
        <v>84</v>
      </c>
      <c r="EC1289" s="401" t="n">
        <v>247</v>
      </c>
      <c r="ED1289" s="401" t="n">
        <v>2</v>
      </c>
      <c r="EE1289" s="401" t="n">
        <v>232</v>
      </c>
      <c r="EF1289" s="401" t="n">
        <v>184</v>
      </c>
      <c r="EG1289" s="401" t="n">
        <v>55</v>
      </c>
      <c r="EH1289" s="401" t="n">
        <v>22</v>
      </c>
      <c r="EI1289" s="401" t="n">
        <v>138</v>
      </c>
      <c r="EJ1289" s="401" t="n">
        <v>13</v>
      </c>
      <c r="EK1289" s="401" t="n">
        <v>40</v>
      </c>
      <c r="EL1289" s="401" t="n">
        <v>221</v>
      </c>
      <c r="EM1289" s="401" t="n">
        <v>30</v>
      </c>
      <c r="EN1289" s="401" t="n">
        <v>32</v>
      </c>
      <c r="EO1289" s="401" t="n">
        <v>114</v>
      </c>
      <c r="EP1289" s="401" t="n">
        <v>210</v>
      </c>
      <c r="EQ1289" s="401" t="n">
        <v>31</v>
      </c>
      <c r="ER1289" s="401" t="n">
        <v>195</v>
      </c>
      <c r="ES1289" s="401" t="n">
        <v>12</v>
      </c>
      <c r="ET1289" s="401" t="n">
        <v>133</v>
      </c>
      <c r="EU1289" s="401" t="n">
        <v>168</v>
      </c>
      <c r="EV1289" s="401" t="n">
        <v>146</v>
      </c>
      <c r="EW1289" s="401" t="n">
        <v>231</v>
      </c>
      <c r="EX1289" s="401" t="n">
        <v>216</v>
      </c>
      <c r="EY1289" s="401" t="n">
        <v>3</v>
      </c>
      <c r="EZ1289" s="401" t="n">
        <v>198</v>
      </c>
      <c r="FA1289" s="401" t="n">
        <v>99</v>
      </c>
      <c r="FB1289" s="401" t="n">
        <v>241</v>
      </c>
      <c r="FC1289" s="401" t="n">
        <v>103</v>
      </c>
      <c r="FD1289" s="401" t="n">
        <v>143</v>
      </c>
      <c r="FE1289" s="401" t="n">
        <v>152</v>
      </c>
      <c r="FF1289" s="401" t="n">
        <v>105</v>
      </c>
      <c r="FG1289" s="401" t="n">
        <v>130</v>
      </c>
      <c r="FH1289" s="401" t="n">
        <v>238</v>
      </c>
      <c r="FI1289" s="401" t="n">
        <v>149</v>
      </c>
      <c r="FJ1289" s="401" t="n">
        <v>204</v>
      </c>
      <c r="FK1289" s="401" t="n">
        <v>214</v>
      </c>
      <c r="FL1289" s="401" t="n">
        <v>160</v>
      </c>
      <c r="FM1289" s="401" t="n">
        <v>155</v>
      </c>
      <c r="FN1289" s="401" t="n">
        <v>37</v>
      </c>
      <c r="FO1289" s="401" t="n">
        <v>233</v>
      </c>
      <c r="FP1289" s="401" t="n">
        <v>59</v>
      </c>
      <c r="FQ1289" s="401" t="n">
        <v>196</v>
      </c>
      <c r="FR1289" s="401" t="n">
        <v>222</v>
      </c>
      <c r="FS1289" s="401" t="n">
        <v>259</v>
      </c>
      <c r="FT1289" s="401" t="n">
        <v>189</v>
      </c>
      <c r="FU1289" s="401" t="n">
        <v>228</v>
      </c>
      <c r="FV1289" s="401" t="n">
        <v>239</v>
      </c>
      <c r="FW1289" s="401" t="n">
        <v>131</v>
      </c>
      <c r="FX1289" s="401" t="n">
        <v>208</v>
      </c>
      <c r="FY1289" s="401" t="n">
        <v>157</v>
      </c>
      <c r="FZ1289" s="401" t="n">
        <v>128</v>
      </c>
      <c r="GA1289" s="401" t="n">
        <v>17</v>
      </c>
      <c r="GB1289" s="401" t="n">
        <v>92</v>
      </c>
      <c r="GC1289" s="401" t="n">
        <v>258</v>
      </c>
      <c r="GD1289" s="401" t="n">
        <v>140</v>
      </c>
      <c r="GE1289" s="401" t="n">
        <v>109</v>
      </c>
      <c r="GF1289" s="401" t="n">
        <v>57</v>
      </c>
      <c r="GG1289" s="401" t="n">
        <v>127</v>
      </c>
      <c r="GH1289" s="401" t="n">
        <v>254</v>
      </c>
      <c r="GI1289" s="401" t="n">
        <v>257</v>
      </c>
      <c r="GJ1289" s="401" t="n">
        <v>18</v>
      </c>
      <c r="GK1289" s="401" t="n">
        <v>212</v>
      </c>
      <c r="GL1289" s="401" t="n">
        <v>111</v>
      </c>
      <c r="GM1289" s="401" t="n">
        <v>81</v>
      </c>
      <c r="GN1289" s="401" t="n">
        <v>145</v>
      </c>
      <c r="GO1289" s="401" t="n">
        <v>34</v>
      </c>
      <c r="GP1289" s="401" t="n">
        <v>46</v>
      </c>
      <c r="GQ1289" s="401" t="n">
        <v>16</v>
      </c>
      <c r="GR1289" s="401" t="n">
        <v>88</v>
      </c>
      <c r="GS1289" s="401" t="n">
        <v>148</v>
      </c>
      <c r="GT1289" s="401" t="n">
        <v>10</v>
      </c>
      <c r="GU1289" s="401" t="n">
        <v>245</v>
      </c>
      <c r="GV1289" s="401" t="n">
        <v>48</v>
      </c>
      <c r="GW1289" s="401" t="n">
        <v>98</v>
      </c>
      <c r="GX1289" s="401" t="n">
        <v>203</v>
      </c>
      <c r="GY1289" s="401" t="n">
        <v>110</v>
      </c>
      <c r="GZ1289" s="401" t="n">
        <v>91</v>
      </c>
      <c r="HA1289" s="401" t="n">
        <v>77</v>
      </c>
      <c r="HB1289" s="401" t="n">
        <v>43</v>
      </c>
      <c r="HC1289" s="401" t="n">
        <v>240</v>
      </c>
      <c r="HD1289" s="401" t="n">
        <v>123</v>
      </c>
      <c r="HE1289" s="401" t="n">
        <v>209</v>
      </c>
      <c r="HF1289" s="401" t="n">
        <v>235</v>
      </c>
      <c r="HG1289" s="401" t="n">
        <v>27</v>
      </c>
      <c r="HH1289" s="401" t="n">
        <v>120</v>
      </c>
      <c r="HI1289" s="401" t="n">
        <v>56</v>
      </c>
      <c r="HJ1289" s="401" t="n">
        <v>220</v>
      </c>
      <c r="HK1289" s="401" t="n">
        <v>112</v>
      </c>
      <c r="HL1289" s="401" t="n">
        <v>173</v>
      </c>
      <c r="HM1289" s="401" t="n">
        <v>182</v>
      </c>
      <c r="HN1289" s="401" t="n">
        <v>150</v>
      </c>
      <c r="HO1289" s="401" t="n">
        <v>230</v>
      </c>
      <c r="HP1289" s="401" t="n">
        <v>186</v>
      </c>
      <c r="HQ1289" s="401" t="n">
        <v>124</v>
      </c>
      <c r="HR1289" s="401" t="n">
        <v>45</v>
      </c>
      <c r="HS1289" s="401" t="n">
        <v>69</v>
      </c>
      <c r="HT1289" s="401" t="n">
        <v>79</v>
      </c>
      <c r="HU1289" s="401" t="n">
        <v>176</v>
      </c>
      <c r="HV1289" s="401" t="n">
        <v>62</v>
      </c>
      <c r="HW1289" s="401" t="n">
        <v>67</v>
      </c>
      <c r="HX1289" s="401" t="n">
        <v>25</v>
      </c>
      <c r="HY1289" s="401" t="n">
        <v>174</v>
      </c>
      <c r="HZ1289" s="401" t="n">
        <v>135</v>
      </c>
      <c r="IA1289" s="401" t="n">
        <v>64</v>
      </c>
      <c r="IB1289" s="401" t="n">
        <v>255</v>
      </c>
      <c r="IC1289" s="401" t="n">
        <v>249</v>
      </c>
      <c r="ID1289" s="401" t="n">
        <v>70</v>
      </c>
      <c r="IE1289" s="401" t="n">
        <v>82</v>
      </c>
      <c r="IF1289" s="401" t="n">
        <v>218</v>
      </c>
      <c r="IG1289" s="401" t="n">
        <v>54</v>
      </c>
      <c r="IH1289" s="401" t="n">
        <v>236</v>
      </c>
      <c r="II1289" s="401" t="n">
        <v>116</v>
      </c>
      <c r="IJ1289" s="401" t="n">
        <v>76</v>
      </c>
      <c r="IK1289" s="401" t="n">
        <v>177</v>
      </c>
      <c r="IL1289" s="401" t="n">
        <v>250</v>
      </c>
      <c r="IM1289" s="401" t="n">
        <v>178</v>
      </c>
      <c r="IN1289" s="401" t="n">
        <v>217</v>
      </c>
      <c r="IO1289" s="401" t="n">
        <v>162</v>
      </c>
      <c r="IP1289" s="401" t="n">
        <v>63</v>
      </c>
      <c r="IQ1289" s="401" t="n">
        <v>35</v>
      </c>
      <c r="IR1289" s="401" t="n">
        <v>144</v>
      </c>
      <c r="IS1289" s="401" t="n">
        <v>89</v>
      </c>
      <c r="IT1289" s="401" t="n">
        <v>256</v>
      </c>
      <c r="IU1289" s="401" t="n">
        <v>166</v>
      </c>
      <c r="IV1289" s="401" t="n">
        <v>78</v>
      </c>
      <c r="IW1289" s="401" t="n">
        <v>169</v>
      </c>
      <c r="IX1289" s="401" t="n">
        <v>7</v>
      </c>
      <c r="IY1289" s="401" t="n">
        <v>1</v>
      </c>
      <c r="IZ1289" s="401" t="n">
        <v>213</v>
      </c>
      <c r="JA1289" s="401" t="n">
        <v>202</v>
      </c>
      <c r="JB1289" s="401" t="n">
        <v>158</v>
      </c>
      <c r="JC1289" s="401" t="n">
        <v>126</v>
      </c>
      <c r="JD1289" s="401" t="n">
        <v>42</v>
      </c>
      <c r="JE1289" s="401" t="n">
        <v>181</v>
      </c>
    </row>
    <row r="1290" customFormat="false" ht="12.75" hidden="false" customHeight="false" outlineLevel="0" collapsed="false">
      <c r="E1290" s="444" t="s">
        <v>227</v>
      </c>
      <c r="F1290" s="401" t="n">
        <v>114</v>
      </c>
      <c r="G1290" s="401" t="n">
        <v>100</v>
      </c>
      <c r="H1290" s="401" t="n">
        <v>92</v>
      </c>
      <c r="I1290" s="401" t="n">
        <v>252</v>
      </c>
      <c r="J1290" s="401" t="n">
        <v>203</v>
      </c>
      <c r="K1290" s="401" t="n">
        <v>82</v>
      </c>
      <c r="L1290" s="401" t="n">
        <v>3</v>
      </c>
      <c r="M1290" s="401" t="n">
        <v>127</v>
      </c>
      <c r="N1290" s="401" t="n">
        <v>156</v>
      </c>
      <c r="O1290" s="401" t="n">
        <v>61</v>
      </c>
      <c r="P1290" s="401" t="n">
        <v>88</v>
      </c>
      <c r="Q1290" s="401" t="n">
        <v>201</v>
      </c>
      <c r="R1290" s="401" t="n">
        <v>244</v>
      </c>
      <c r="S1290" s="401" t="n">
        <v>120</v>
      </c>
      <c r="T1290" s="401" t="n">
        <v>51</v>
      </c>
      <c r="U1290" s="401" t="n">
        <v>259</v>
      </c>
      <c r="V1290" s="401" t="n">
        <v>70</v>
      </c>
      <c r="W1290" s="401" t="n">
        <v>55</v>
      </c>
      <c r="X1290" s="401" t="n">
        <v>207</v>
      </c>
      <c r="Y1290" s="401" t="n">
        <v>182</v>
      </c>
      <c r="Z1290" s="401" t="n">
        <v>134</v>
      </c>
      <c r="AA1290" s="401" t="n">
        <v>166</v>
      </c>
      <c r="AB1290" s="401" t="n">
        <v>210</v>
      </c>
      <c r="AC1290" s="401" t="n">
        <v>141</v>
      </c>
      <c r="AD1290" s="401" t="n">
        <v>243</v>
      </c>
      <c r="AE1290" s="401" t="n">
        <v>144</v>
      </c>
      <c r="AF1290" s="401" t="n">
        <v>15</v>
      </c>
      <c r="AG1290" s="401" t="n">
        <v>202</v>
      </c>
      <c r="AH1290" s="401" t="n">
        <v>50</v>
      </c>
      <c r="AI1290" s="401" t="n">
        <v>242</v>
      </c>
      <c r="AJ1290" s="401" t="n">
        <v>30</v>
      </c>
      <c r="AK1290" s="401" t="n">
        <v>163</v>
      </c>
      <c r="AL1290" s="401" t="n">
        <v>200</v>
      </c>
      <c r="AM1290" s="401" t="n">
        <v>7</v>
      </c>
      <c r="AN1290" s="401" t="n">
        <v>191</v>
      </c>
      <c r="AO1290" s="401" t="n">
        <v>124</v>
      </c>
      <c r="AP1290" s="401" t="n">
        <v>45</v>
      </c>
      <c r="AQ1290" s="401" t="n">
        <v>225</v>
      </c>
      <c r="AR1290" s="401" t="n">
        <v>132</v>
      </c>
      <c r="AS1290" s="401" t="n">
        <v>233</v>
      </c>
      <c r="AT1290" s="401" t="n">
        <v>235</v>
      </c>
      <c r="AU1290" s="401" t="n">
        <v>130</v>
      </c>
      <c r="AV1290" s="401" t="n">
        <v>76</v>
      </c>
      <c r="AW1290" s="401" t="n">
        <v>31</v>
      </c>
      <c r="AX1290" s="401" t="n">
        <v>198</v>
      </c>
      <c r="AY1290" s="401" t="n">
        <v>174</v>
      </c>
      <c r="AZ1290" s="401" t="n">
        <v>205</v>
      </c>
      <c r="BA1290" s="401" t="n">
        <v>69</v>
      </c>
      <c r="BB1290" s="401" t="n">
        <v>148</v>
      </c>
      <c r="BC1290" s="401" t="n">
        <v>83</v>
      </c>
      <c r="BD1290" s="401" t="n">
        <v>149</v>
      </c>
      <c r="BE1290" s="401" t="n">
        <v>129</v>
      </c>
      <c r="BF1290" s="401" t="n">
        <v>42</v>
      </c>
      <c r="BG1290" s="401" t="n">
        <v>136</v>
      </c>
      <c r="BH1290" s="401" t="n">
        <v>251</v>
      </c>
      <c r="BI1290" s="401" t="n">
        <v>125</v>
      </c>
      <c r="BJ1290" s="401" t="n">
        <v>16</v>
      </c>
      <c r="BK1290" s="401" t="n">
        <v>161</v>
      </c>
      <c r="BL1290" s="401" t="n">
        <v>58</v>
      </c>
      <c r="BM1290" s="401" t="n">
        <v>247</v>
      </c>
      <c r="BN1290" s="401" t="n">
        <v>113</v>
      </c>
      <c r="BO1290" s="401" t="n">
        <v>223</v>
      </c>
      <c r="BP1290" s="401" t="n">
        <v>26</v>
      </c>
      <c r="BQ1290" s="401" t="n">
        <v>110</v>
      </c>
      <c r="BR1290" s="401" t="n">
        <v>34</v>
      </c>
      <c r="BS1290" s="401" t="n">
        <v>109</v>
      </c>
      <c r="BT1290" s="401" t="n">
        <v>49</v>
      </c>
      <c r="BU1290" s="401" t="n">
        <v>227</v>
      </c>
      <c r="BV1290" s="401" t="n">
        <v>181</v>
      </c>
      <c r="BW1290" s="401" t="n">
        <v>253</v>
      </c>
      <c r="BX1290" s="401" t="n">
        <v>85</v>
      </c>
      <c r="BY1290" s="401" t="n">
        <v>173</v>
      </c>
      <c r="BZ1290" s="401" t="n">
        <v>140</v>
      </c>
      <c r="CA1290" s="401" t="n">
        <v>150</v>
      </c>
      <c r="CB1290" s="401" t="n">
        <v>93</v>
      </c>
      <c r="CC1290" s="401" t="n">
        <v>24</v>
      </c>
      <c r="CD1290" s="401" t="n">
        <v>255</v>
      </c>
      <c r="CE1290" s="401" t="n">
        <v>39</v>
      </c>
      <c r="CF1290" s="401" t="n">
        <v>157</v>
      </c>
      <c r="CG1290" s="401" t="n">
        <v>46</v>
      </c>
      <c r="CH1290" s="401" t="n">
        <v>97</v>
      </c>
      <c r="CI1290" s="401" t="n">
        <v>160</v>
      </c>
      <c r="CJ1290" s="401" t="n">
        <v>105</v>
      </c>
      <c r="CK1290" s="401" t="n">
        <v>90</v>
      </c>
      <c r="CL1290" s="401" t="n">
        <v>187</v>
      </c>
      <c r="CM1290" s="401" t="n">
        <v>143</v>
      </c>
      <c r="CN1290" s="401" t="n">
        <v>101</v>
      </c>
      <c r="CO1290" s="401" t="n">
        <v>12</v>
      </c>
      <c r="CP1290" s="401" t="n">
        <v>236</v>
      </c>
      <c r="CQ1290" s="401" t="n">
        <v>257</v>
      </c>
      <c r="CR1290" s="401" t="n">
        <v>48</v>
      </c>
      <c r="CS1290" s="401" t="n">
        <v>8</v>
      </c>
      <c r="CT1290" s="401" t="n">
        <v>234</v>
      </c>
      <c r="CU1290" s="401" t="n">
        <v>60</v>
      </c>
      <c r="CV1290" s="401" t="n">
        <v>217</v>
      </c>
      <c r="CW1290" s="401" t="n">
        <v>72</v>
      </c>
      <c r="CX1290" s="401" t="n">
        <v>219</v>
      </c>
      <c r="CY1290" s="401" t="n">
        <v>199</v>
      </c>
      <c r="CZ1290" s="401" t="n">
        <v>248</v>
      </c>
      <c r="DA1290" s="401" t="n">
        <v>54</v>
      </c>
      <c r="DB1290" s="401" t="n">
        <v>142</v>
      </c>
      <c r="DC1290" s="401" t="n">
        <v>245</v>
      </c>
      <c r="DD1290" s="401" t="n">
        <v>229</v>
      </c>
      <c r="DE1290" s="401" t="n">
        <v>21</v>
      </c>
      <c r="DF1290" s="401" t="n">
        <v>117</v>
      </c>
      <c r="DG1290" s="401" t="n">
        <v>63</v>
      </c>
      <c r="DH1290" s="401" t="n">
        <v>206</v>
      </c>
      <c r="DI1290" s="401" t="n">
        <v>107</v>
      </c>
      <c r="DJ1290" s="401" t="n">
        <v>193</v>
      </c>
      <c r="DK1290" s="401" t="n">
        <v>111</v>
      </c>
      <c r="DL1290" s="401" t="n">
        <v>194</v>
      </c>
      <c r="DM1290" s="401" t="n">
        <v>170</v>
      </c>
      <c r="DN1290" s="401" t="n">
        <v>62</v>
      </c>
      <c r="DO1290" s="401" t="n">
        <v>27</v>
      </c>
      <c r="DP1290" s="401" t="n">
        <v>237</v>
      </c>
      <c r="DQ1290" s="401" t="n">
        <v>214</v>
      </c>
      <c r="DR1290" s="401" t="n">
        <v>164</v>
      </c>
      <c r="DS1290" s="401" t="n">
        <v>2</v>
      </c>
      <c r="DT1290" s="401" t="n">
        <v>197</v>
      </c>
      <c r="DU1290" s="401" t="n">
        <v>6</v>
      </c>
      <c r="DV1290" s="401" t="n">
        <v>28</v>
      </c>
      <c r="DW1290" s="401" t="n">
        <v>215</v>
      </c>
      <c r="DX1290" s="401" t="n">
        <v>10</v>
      </c>
      <c r="DY1290" s="401" t="n">
        <v>221</v>
      </c>
      <c r="DZ1290" s="401" t="n">
        <v>4</v>
      </c>
      <c r="EA1290" s="401" t="n">
        <v>185</v>
      </c>
      <c r="EB1290" s="401" t="n">
        <v>256</v>
      </c>
      <c r="EC1290" s="401" t="n">
        <v>192</v>
      </c>
      <c r="ED1290" s="401" t="n">
        <v>158</v>
      </c>
      <c r="EE1290" s="401" t="n">
        <v>116</v>
      </c>
      <c r="EF1290" s="401" t="n">
        <v>159</v>
      </c>
      <c r="EG1290" s="401" t="n">
        <v>98</v>
      </c>
      <c r="EH1290" s="401" t="n">
        <v>190</v>
      </c>
      <c r="EI1290" s="401" t="n">
        <v>232</v>
      </c>
      <c r="EJ1290" s="401" t="n">
        <v>23</v>
      </c>
      <c r="EK1290" s="401" t="n">
        <v>94</v>
      </c>
      <c r="EL1290" s="401" t="n">
        <v>218</v>
      </c>
      <c r="EM1290" s="401" t="n">
        <v>122</v>
      </c>
      <c r="EN1290" s="401" t="n">
        <v>240</v>
      </c>
      <c r="EO1290" s="401" t="n">
        <v>96</v>
      </c>
      <c r="EP1290" s="401" t="n">
        <v>25</v>
      </c>
      <c r="EQ1290" s="401" t="n">
        <v>119</v>
      </c>
      <c r="ER1290" s="401" t="n">
        <v>14</v>
      </c>
      <c r="ES1290" s="401" t="n">
        <v>78</v>
      </c>
      <c r="ET1290" s="401" t="n">
        <v>176</v>
      </c>
      <c r="EU1290" s="401" t="n">
        <v>75</v>
      </c>
      <c r="EV1290" s="401" t="n">
        <v>254</v>
      </c>
      <c r="EW1290" s="401" t="n">
        <v>177</v>
      </c>
      <c r="EX1290" s="401" t="n">
        <v>188</v>
      </c>
      <c r="EY1290" s="401" t="n">
        <v>241</v>
      </c>
      <c r="EZ1290" s="401" t="n">
        <v>59</v>
      </c>
      <c r="FA1290" s="401" t="n">
        <v>43</v>
      </c>
      <c r="FB1290" s="401" t="n">
        <v>19</v>
      </c>
      <c r="FC1290" s="401" t="n">
        <v>22</v>
      </c>
      <c r="FD1290" s="401" t="n">
        <v>1</v>
      </c>
      <c r="FE1290" s="401" t="n">
        <v>68</v>
      </c>
      <c r="FF1290" s="401" t="n">
        <v>13</v>
      </c>
      <c r="FG1290" s="401" t="n">
        <v>84</v>
      </c>
      <c r="FH1290" s="401" t="n">
        <v>250</v>
      </c>
      <c r="FI1290" s="401" t="n">
        <v>118</v>
      </c>
      <c r="FJ1290" s="401" t="n">
        <v>179</v>
      </c>
      <c r="FK1290" s="401" t="n">
        <v>103</v>
      </c>
      <c r="FL1290" s="401" t="n">
        <v>216</v>
      </c>
      <c r="FM1290" s="401" t="n">
        <v>137</v>
      </c>
      <c r="FN1290" s="401" t="n">
        <v>152</v>
      </c>
      <c r="FO1290" s="401" t="n">
        <v>80</v>
      </c>
      <c r="FP1290" s="401" t="n">
        <v>121</v>
      </c>
      <c r="FQ1290" s="401" t="n">
        <v>102</v>
      </c>
      <c r="FR1290" s="401" t="n">
        <v>211</v>
      </c>
      <c r="FS1290" s="401" t="n">
        <v>86</v>
      </c>
      <c r="FT1290" s="401" t="n">
        <v>175</v>
      </c>
      <c r="FU1290" s="401" t="n">
        <v>186</v>
      </c>
      <c r="FV1290" s="401" t="n">
        <v>32</v>
      </c>
      <c r="FW1290" s="401" t="n">
        <v>228</v>
      </c>
      <c r="FX1290" s="401" t="n">
        <v>108</v>
      </c>
      <c r="FY1290" s="401" t="n">
        <v>104</v>
      </c>
      <c r="FZ1290" s="401" t="n">
        <v>183</v>
      </c>
      <c r="GA1290" s="401" t="n">
        <v>65</v>
      </c>
      <c r="GB1290" s="401" t="n">
        <v>226</v>
      </c>
      <c r="GC1290" s="401" t="n">
        <v>71</v>
      </c>
      <c r="GD1290" s="401" t="n">
        <v>95</v>
      </c>
      <c r="GE1290" s="401" t="n">
        <v>29</v>
      </c>
      <c r="GF1290" s="401" t="n">
        <v>222</v>
      </c>
      <c r="GG1290" s="401" t="n">
        <v>18</v>
      </c>
      <c r="GH1290" s="401" t="n">
        <v>184</v>
      </c>
      <c r="GI1290" s="401" t="n">
        <v>64</v>
      </c>
      <c r="GJ1290" s="401" t="n">
        <v>230</v>
      </c>
      <c r="GK1290" s="401" t="n">
        <v>112</v>
      </c>
      <c r="GL1290" s="401" t="n">
        <v>11</v>
      </c>
      <c r="GM1290" s="401" t="n">
        <v>146</v>
      </c>
      <c r="GN1290" s="401" t="n">
        <v>153</v>
      </c>
      <c r="GO1290" s="401" t="n">
        <v>239</v>
      </c>
      <c r="GP1290" s="401" t="n">
        <v>87</v>
      </c>
      <c r="GQ1290" s="401" t="n">
        <v>246</v>
      </c>
      <c r="GR1290" s="401" t="n">
        <v>178</v>
      </c>
      <c r="GS1290" s="401" t="n">
        <v>44</v>
      </c>
      <c r="GT1290" s="401" t="n">
        <v>74</v>
      </c>
      <c r="GU1290" s="401" t="n">
        <v>5</v>
      </c>
      <c r="GV1290" s="401" t="n">
        <v>196</v>
      </c>
      <c r="GW1290" s="401" t="n">
        <v>131</v>
      </c>
      <c r="GX1290" s="401" t="n">
        <v>52</v>
      </c>
      <c r="GY1290" s="401" t="n">
        <v>33</v>
      </c>
      <c r="GZ1290" s="401" t="n">
        <v>139</v>
      </c>
      <c r="HA1290" s="401" t="n">
        <v>147</v>
      </c>
      <c r="HB1290" s="401" t="n">
        <v>77</v>
      </c>
      <c r="HC1290" s="401" t="n">
        <v>258</v>
      </c>
      <c r="HD1290" s="401" t="n">
        <v>9</v>
      </c>
      <c r="HE1290" s="401" t="n">
        <v>37</v>
      </c>
      <c r="HF1290" s="401" t="n">
        <v>145</v>
      </c>
      <c r="HG1290" s="401" t="n">
        <v>47</v>
      </c>
      <c r="HH1290" s="401" t="n">
        <v>79</v>
      </c>
      <c r="HI1290" s="401" t="n">
        <v>38</v>
      </c>
      <c r="HJ1290" s="401" t="n">
        <v>260</v>
      </c>
      <c r="HK1290" s="401" t="n">
        <v>35</v>
      </c>
      <c r="HL1290" s="401" t="n">
        <v>231</v>
      </c>
      <c r="HM1290" s="401" t="n">
        <v>238</v>
      </c>
      <c r="HN1290" s="401" t="n">
        <v>36</v>
      </c>
      <c r="HO1290" s="401" t="n">
        <v>162</v>
      </c>
      <c r="HP1290" s="401" t="n">
        <v>128</v>
      </c>
      <c r="HQ1290" s="401" t="n">
        <v>57</v>
      </c>
      <c r="HR1290" s="401" t="n">
        <v>209</v>
      </c>
      <c r="HS1290" s="401" t="n">
        <v>171</v>
      </c>
      <c r="HT1290" s="401" t="n">
        <v>180</v>
      </c>
      <c r="HU1290" s="401" t="n">
        <v>151</v>
      </c>
      <c r="HV1290" s="401" t="n">
        <v>91</v>
      </c>
      <c r="HW1290" s="401" t="n">
        <v>133</v>
      </c>
      <c r="HX1290" s="401" t="n">
        <v>41</v>
      </c>
      <c r="HY1290" s="401" t="n">
        <v>99</v>
      </c>
      <c r="HZ1290" s="401" t="n">
        <v>73</v>
      </c>
      <c r="IA1290" s="401" t="n">
        <v>204</v>
      </c>
      <c r="IB1290" s="401" t="n">
        <v>53</v>
      </c>
      <c r="IC1290" s="401" t="n">
        <v>154</v>
      </c>
      <c r="ID1290" s="401" t="n">
        <v>169</v>
      </c>
      <c r="IE1290" s="401" t="n">
        <v>123</v>
      </c>
      <c r="IF1290" s="401" t="n">
        <v>126</v>
      </c>
      <c r="IG1290" s="401" t="n">
        <v>135</v>
      </c>
      <c r="IH1290" s="401" t="n">
        <v>195</v>
      </c>
      <c r="II1290" s="401" t="n">
        <v>249</v>
      </c>
      <c r="IJ1290" s="401" t="n">
        <v>66</v>
      </c>
      <c r="IK1290" s="401" t="n">
        <v>17</v>
      </c>
      <c r="IL1290" s="401" t="n">
        <v>20</v>
      </c>
      <c r="IM1290" s="401" t="n">
        <v>220</v>
      </c>
      <c r="IN1290" s="401" t="n">
        <v>224</v>
      </c>
      <c r="IO1290" s="401" t="n">
        <v>81</v>
      </c>
      <c r="IP1290" s="401" t="n">
        <v>189</v>
      </c>
      <c r="IQ1290" s="401" t="n">
        <v>138</v>
      </c>
      <c r="IR1290" s="401" t="n">
        <v>115</v>
      </c>
      <c r="IS1290" s="401" t="n">
        <v>165</v>
      </c>
      <c r="IT1290" s="401" t="n">
        <v>168</v>
      </c>
      <c r="IU1290" s="401" t="n">
        <v>212</v>
      </c>
      <c r="IV1290" s="401" t="n">
        <v>155</v>
      </c>
      <c r="IW1290" s="401" t="n">
        <v>213</v>
      </c>
      <c r="IX1290" s="401" t="n">
        <v>40</v>
      </c>
      <c r="IY1290" s="401" t="n">
        <v>56</v>
      </c>
      <c r="IZ1290" s="401" t="n">
        <v>167</v>
      </c>
      <c r="JA1290" s="401" t="n">
        <v>208</v>
      </c>
      <c r="JB1290" s="401" t="n">
        <v>89</v>
      </c>
      <c r="JC1290" s="401" t="n">
        <v>106</v>
      </c>
      <c r="JD1290" s="401" t="n">
        <v>172</v>
      </c>
      <c r="JE1290" s="401" t="n">
        <v>67</v>
      </c>
    </row>
    <row r="1292" customFormat="false" ht="12.75" hidden="false" customHeight="false" outlineLevel="0" collapsed="false">
      <c r="D1292" s="204" t="n">
        <v>261</v>
      </c>
      <c r="E1292" s="204" t="s">
        <v>250</v>
      </c>
    </row>
    <row r="1293" customFormat="false" ht="12.75" hidden="false" customHeight="false" outlineLevel="0" collapsed="false">
      <c r="E1293" s="444" t="s">
        <v>198</v>
      </c>
      <c r="F1293" s="401" t="n">
        <v>1</v>
      </c>
      <c r="G1293" s="401" t="n">
        <v>2</v>
      </c>
      <c r="H1293" s="401" t="n">
        <v>3</v>
      </c>
      <c r="I1293" s="401" t="n">
        <v>4</v>
      </c>
      <c r="J1293" s="401" t="n">
        <v>5</v>
      </c>
      <c r="K1293" s="401" t="n">
        <v>6</v>
      </c>
      <c r="L1293" s="401" t="n">
        <v>7</v>
      </c>
      <c r="M1293" s="401" t="n">
        <v>8</v>
      </c>
      <c r="N1293" s="401" t="n">
        <v>9</v>
      </c>
      <c r="O1293" s="401" t="n">
        <v>10</v>
      </c>
      <c r="P1293" s="401" t="n">
        <v>11</v>
      </c>
      <c r="Q1293" s="401" t="n">
        <v>12</v>
      </c>
      <c r="R1293" s="401" t="n">
        <v>13</v>
      </c>
      <c r="S1293" s="401" t="n">
        <v>14</v>
      </c>
      <c r="T1293" s="401" t="n">
        <v>15</v>
      </c>
      <c r="U1293" s="401" t="n">
        <v>16</v>
      </c>
      <c r="V1293" s="401" t="n">
        <v>17</v>
      </c>
      <c r="W1293" s="401" t="n">
        <v>18</v>
      </c>
      <c r="X1293" s="401" t="n">
        <v>19</v>
      </c>
      <c r="Y1293" s="401" t="n">
        <v>20</v>
      </c>
      <c r="Z1293" s="401" t="n">
        <v>21</v>
      </c>
      <c r="AA1293" s="401" t="n">
        <v>22</v>
      </c>
      <c r="AB1293" s="401" t="n">
        <v>23</v>
      </c>
      <c r="AC1293" s="401" t="n">
        <v>24</v>
      </c>
      <c r="AD1293" s="401" t="n">
        <v>25</v>
      </c>
      <c r="AE1293" s="401" t="n">
        <v>26</v>
      </c>
      <c r="AF1293" s="401" t="n">
        <v>27</v>
      </c>
      <c r="AG1293" s="401" t="n">
        <v>28</v>
      </c>
      <c r="AH1293" s="401" t="n">
        <v>29</v>
      </c>
      <c r="AI1293" s="401" t="n">
        <v>30</v>
      </c>
      <c r="AJ1293" s="401" t="n">
        <v>31</v>
      </c>
      <c r="AK1293" s="401" t="n">
        <v>32</v>
      </c>
      <c r="AL1293" s="401" t="n">
        <v>33</v>
      </c>
      <c r="AM1293" s="401" t="n">
        <v>34</v>
      </c>
      <c r="AN1293" s="401" t="n">
        <v>35</v>
      </c>
      <c r="AO1293" s="401" t="n">
        <v>36</v>
      </c>
      <c r="AP1293" s="401" t="n">
        <v>37</v>
      </c>
      <c r="AQ1293" s="401" t="n">
        <v>38</v>
      </c>
      <c r="AR1293" s="401" t="n">
        <v>39</v>
      </c>
      <c r="AS1293" s="401" t="n">
        <v>40</v>
      </c>
      <c r="AT1293" s="401" t="n">
        <v>41</v>
      </c>
      <c r="AU1293" s="401" t="n">
        <v>42</v>
      </c>
      <c r="AV1293" s="401" t="n">
        <v>43</v>
      </c>
      <c r="AW1293" s="401" t="n">
        <v>44</v>
      </c>
      <c r="AX1293" s="401" t="n">
        <v>45</v>
      </c>
      <c r="AY1293" s="401" t="n">
        <v>46</v>
      </c>
      <c r="AZ1293" s="401" t="n">
        <v>47</v>
      </c>
      <c r="BA1293" s="401" t="n">
        <v>48</v>
      </c>
      <c r="BB1293" s="401" t="n">
        <v>49</v>
      </c>
      <c r="BC1293" s="401" t="n">
        <v>50</v>
      </c>
      <c r="BD1293" s="401" t="n">
        <v>51</v>
      </c>
      <c r="BE1293" s="401" t="n">
        <v>52</v>
      </c>
      <c r="BF1293" s="401" t="n">
        <v>53</v>
      </c>
      <c r="BG1293" s="401" t="n">
        <v>54</v>
      </c>
      <c r="BH1293" s="401" t="n">
        <v>55</v>
      </c>
      <c r="BI1293" s="401" t="n">
        <v>56</v>
      </c>
      <c r="BJ1293" s="401" t="n">
        <v>57</v>
      </c>
      <c r="BK1293" s="401" t="n">
        <v>58</v>
      </c>
      <c r="BL1293" s="401" t="n">
        <v>59</v>
      </c>
      <c r="BM1293" s="401" t="n">
        <v>60</v>
      </c>
      <c r="BN1293" s="401" t="n">
        <v>61</v>
      </c>
      <c r="BO1293" s="401" t="n">
        <v>62</v>
      </c>
      <c r="BP1293" s="401" t="n">
        <v>63</v>
      </c>
      <c r="BQ1293" s="401" t="n">
        <v>64</v>
      </c>
      <c r="BR1293" s="401" t="n">
        <v>65</v>
      </c>
      <c r="BS1293" s="401" t="n">
        <v>66</v>
      </c>
      <c r="BT1293" s="401" t="n">
        <v>67</v>
      </c>
      <c r="BU1293" s="401" t="n">
        <v>68</v>
      </c>
      <c r="BV1293" s="401" t="n">
        <v>69</v>
      </c>
      <c r="BW1293" s="401" t="n">
        <v>70</v>
      </c>
      <c r="BX1293" s="401" t="n">
        <v>71</v>
      </c>
      <c r="BY1293" s="401" t="n">
        <v>72</v>
      </c>
      <c r="BZ1293" s="401" t="n">
        <v>73</v>
      </c>
      <c r="CA1293" s="401" t="n">
        <v>74</v>
      </c>
      <c r="CB1293" s="401" t="n">
        <v>75</v>
      </c>
      <c r="CC1293" s="401" t="n">
        <v>76</v>
      </c>
      <c r="CD1293" s="401" t="n">
        <v>77</v>
      </c>
      <c r="CE1293" s="401" t="n">
        <v>78</v>
      </c>
      <c r="CF1293" s="401" t="n">
        <v>79</v>
      </c>
      <c r="CG1293" s="401" t="n">
        <v>80</v>
      </c>
      <c r="CH1293" s="401" t="n">
        <v>81</v>
      </c>
      <c r="CI1293" s="401" t="n">
        <v>82</v>
      </c>
      <c r="CJ1293" s="401" t="n">
        <v>83</v>
      </c>
      <c r="CK1293" s="401" t="n">
        <v>84</v>
      </c>
      <c r="CL1293" s="401" t="n">
        <v>85</v>
      </c>
      <c r="CM1293" s="401" t="n">
        <v>86</v>
      </c>
      <c r="CN1293" s="401" t="n">
        <v>87</v>
      </c>
      <c r="CO1293" s="401" t="n">
        <v>88</v>
      </c>
      <c r="CP1293" s="401" t="n">
        <v>89</v>
      </c>
      <c r="CQ1293" s="401" t="n">
        <v>90</v>
      </c>
      <c r="CR1293" s="401" t="n">
        <v>91</v>
      </c>
      <c r="CS1293" s="401" t="n">
        <v>92</v>
      </c>
      <c r="CT1293" s="401" t="n">
        <v>93</v>
      </c>
      <c r="CU1293" s="401" t="n">
        <v>94</v>
      </c>
      <c r="CV1293" s="401" t="n">
        <v>95</v>
      </c>
      <c r="CW1293" s="401" t="n">
        <v>96</v>
      </c>
      <c r="CX1293" s="401" t="n">
        <v>97</v>
      </c>
      <c r="CY1293" s="401" t="n">
        <v>98</v>
      </c>
      <c r="CZ1293" s="401" t="n">
        <v>99</v>
      </c>
      <c r="DA1293" s="401" t="n">
        <v>100</v>
      </c>
      <c r="DB1293" s="401" t="n">
        <v>101</v>
      </c>
      <c r="DC1293" s="401" t="n">
        <v>102</v>
      </c>
      <c r="DD1293" s="401" t="n">
        <v>103</v>
      </c>
      <c r="DE1293" s="401" t="n">
        <v>104</v>
      </c>
      <c r="DF1293" s="401" t="n">
        <v>105</v>
      </c>
      <c r="DG1293" s="401" t="n">
        <v>106</v>
      </c>
      <c r="DH1293" s="401" t="n">
        <v>107</v>
      </c>
      <c r="DI1293" s="401" t="n">
        <v>108</v>
      </c>
      <c r="DJ1293" s="401" t="n">
        <v>109</v>
      </c>
      <c r="DK1293" s="401" t="n">
        <v>110</v>
      </c>
      <c r="DL1293" s="401" t="n">
        <v>111</v>
      </c>
      <c r="DM1293" s="401" t="n">
        <v>112</v>
      </c>
      <c r="DN1293" s="401" t="n">
        <v>113</v>
      </c>
      <c r="DO1293" s="401" t="n">
        <v>114</v>
      </c>
      <c r="DP1293" s="401" t="n">
        <v>115</v>
      </c>
      <c r="DQ1293" s="401" t="n">
        <v>116</v>
      </c>
      <c r="DR1293" s="401" t="n">
        <v>117</v>
      </c>
      <c r="DS1293" s="401" t="n">
        <v>118</v>
      </c>
      <c r="DT1293" s="401" t="n">
        <v>119</v>
      </c>
      <c r="DU1293" s="401" t="n">
        <v>120</v>
      </c>
      <c r="DV1293" s="401" t="n">
        <v>121</v>
      </c>
      <c r="DW1293" s="401" t="n">
        <v>122</v>
      </c>
      <c r="DX1293" s="401" t="n">
        <v>123</v>
      </c>
      <c r="DY1293" s="401" t="n">
        <v>124</v>
      </c>
      <c r="DZ1293" s="401" t="n">
        <v>125</v>
      </c>
      <c r="EA1293" s="401" t="n">
        <v>126</v>
      </c>
      <c r="EB1293" s="401" t="n">
        <v>127</v>
      </c>
      <c r="EC1293" s="401" t="n">
        <v>128</v>
      </c>
      <c r="ED1293" s="401" t="n">
        <v>129</v>
      </c>
      <c r="EE1293" s="401" t="n">
        <v>130</v>
      </c>
      <c r="EF1293" s="401" t="n">
        <v>131</v>
      </c>
      <c r="EG1293" s="401" t="n">
        <v>132</v>
      </c>
      <c r="EH1293" s="401" t="n">
        <v>133</v>
      </c>
      <c r="EI1293" s="401" t="n">
        <v>134</v>
      </c>
      <c r="EJ1293" s="401" t="n">
        <v>135</v>
      </c>
      <c r="EK1293" s="401" t="n">
        <v>136</v>
      </c>
      <c r="EL1293" s="401" t="n">
        <v>137</v>
      </c>
      <c r="EM1293" s="401" t="n">
        <v>138</v>
      </c>
      <c r="EN1293" s="401" t="n">
        <v>139</v>
      </c>
      <c r="EO1293" s="401" t="n">
        <v>140</v>
      </c>
      <c r="EP1293" s="401" t="n">
        <v>141</v>
      </c>
      <c r="EQ1293" s="401" t="n">
        <v>142</v>
      </c>
      <c r="ER1293" s="401" t="n">
        <v>143</v>
      </c>
      <c r="ES1293" s="401" t="n">
        <v>144</v>
      </c>
      <c r="ET1293" s="401" t="n">
        <v>145</v>
      </c>
      <c r="EU1293" s="401" t="n">
        <v>146</v>
      </c>
      <c r="EV1293" s="401" t="n">
        <v>147</v>
      </c>
      <c r="EW1293" s="401" t="n">
        <v>148</v>
      </c>
      <c r="EX1293" s="401" t="n">
        <v>149</v>
      </c>
      <c r="EY1293" s="401" t="n">
        <v>150</v>
      </c>
      <c r="EZ1293" s="401" t="n">
        <v>151</v>
      </c>
      <c r="FA1293" s="401" t="n">
        <v>152</v>
      </c>
      <c r="FB1293" s="401" t="n">
        <v>153</v>
      </c>
      <c r="FC1293" s="401" t="n">
        <v>154</v>
      </c>
      <c r="FD1293" s="401" t="n">
        <v>155</v>
      </c>
      <c r="FE1293" s="401" t="n">
        <v>156</v>
      </c>
      <c r="FF1293" s="401" t="n">
        <v>157</v>
      </c>
      <c r="FG1293" s="401" t="n">
        <v>158</v>
      </c>
      <c r="FH1293" s="401" t="n">
        <v>159</v>
      </c>
      <c r="FI1293" s="401" t="n">
        <v>160</v>
      </c>
      <c r="FJ1293" s="401" t="n">
        <v>161</v>
      </c>
      <c r="FK1293" s="401" t="n">
        <v>162</v>
      </c>
      <c r="FL1293" s="401" t="n">
        <v>163</v>
      </c>
      <c r="FM1293" s="401" t="n">
        <v>164</v>
      </c>
      <c r="FN1293" s="401" t="n">
        <v>165</v>
      </c>
      <c r="FO1293" s="401" t="n">
        <v>166</v>
      </c>
      <c r="FP1293" s="401" t="n">
        <v>167</v>
      </c>
      <c r="FQ1293" s="401" t="n">
        <v>168</v>
      </c>
      <c r="FR1293" s="401" t="n">
        <v>169</v>
      </c>
      <c r="FS1293" s="401" t="n">
        <v>170</v>
      </c>
      <c r="FT1293" s="401" t="n">
        <v>171</v>
      </c>
      <c r="FU1293" s="401" t="n">
        <v>172</v>
      </c>
      <c r="FV1293" s="401" t="n">
        <v>173</v>
      </c>
      <c r="FW1293" s="401" t="n">
        <v>174</v>
      </c>
      <c r="FX1293" s="401" t="n">
        <v>175</v>
      </c>
      <c r="FY1293" s="401" t="n">
        <v>176</v>
      </c>
      <c r="FZ1293" s="401" t="n">
        <v>177</v>
      </c>
      <c r="GA1293" s="401" t="n">
        <v>178</v>
      </c>
      <c r="GB1293" s="401" t="n">
        <v>179</v>
      </c>
      <c r="GC1293" s="401" t="n">
        <v>180</v>
      </c>
      <c r="GD1293" s="401" t="n">
        <v>181</v>
      </c>
      <c r="GE1293" s="401" t="n">
        <v>182</v>
      </c>
      <c r="GF1293" s="401" t="n">
        <v>183</v>
      </c>
      <c r="GG1293" s="401" t="n">
        <v>184</v>
      </c>
      <c r="GH1293" s="401" t="n">
        <v>185</v>
      </c>
      <c r="GI1293" s="401" t="n">
        <v>186</v>
      </c>
      <c r="GJ1293" s="401" t="n">
        <v>187</v>
      </c>
      <c r="GK1293" s="401" t="n">
        <v>188</v>
      </c>
      <c r="GL1293" s="401" t="n">
        <v>189</v>
      </c>
      <c r="GM1293" s="401" t="n">
        <v>190</v>
      </c>
      <c r="GN1293" s="401" t="n">
        <v>191</v>
      </c>
      <c r="GO1293" s="401" t="n">
        <v>192</v>
      </c>
      <c r="GP1293" s="401" t="n">
        <v>193</v>
      </c>
      <c r="GQ1293" s="401" t="n">
        <v>194</v>
      </c>
      <c r="GR1293" s="401" t="n">
        <v>195</v>
      </c>
      <c r="GS1293" s="401" t="n">
        <v>196</v>
      </c>
      <c r="GT1293" s="401" t="n">
        <v>197</v>
      </c>
      <c r="GU1293" s="401" t="n">
        <v>198</v>
      </c>
      <c r="GV1293" s="401" t="n">
        <v>199</v>
      </c>
      <c r="GW1293" s="401" t="n">
        <v>200</v>
      </c>
      <c r="GX1293" s="401" t="n">
        <v>201</v>
      </c>
      <c r="GY1293" s="401" t="n">
        <v>202</v>
      </c>
      <c r="GZ1293" s="401" t="n">
        <v>203</v>
      </c>
      <c r="HA1293" s="401" t="n">
        <v>204</v>
      </c>
      <c r="HB1293" s="401" t="n">
        <v>205</v>
      </c>
      <c r="HC1293" s="401" t="n">
        <v>206</v>
      </c>
      <c r="HD1293" s="401" t="n">
        <v>207</v>
      </c>
      <c r="HE1293" s="401" t="n">
        <v>208</v>
      </c>
      <c r="HF1293" s="401" t="n">
        <v>209</v>
      </c>
      <c r="HG1293" s="401" t="n">
        <v>210</v>
      </c>
      <c r="HH1293" s="401" t="n">
        <v>211</v>
      </c>
      <c r="HI1293" s="401" t="n">
        <v>212</v>
      </c>
      <c r="HJ1293" s="401" t="n">
        <v>213</v>
      </c>
      <c r="HK1293" s="401" t="n">
        <v>214</v>
      </c>
      <c r="HL1293" s="401" t="n">
        <v>215</v>
      </c>
      <c r="HM1293" s="401" t="n">
        <v>216</v>
      </c>
      <c r="HN1293" s="401" t="n">
        <v>217</v>
      </c>
      <c r="HO1293" s="401" t="n">
        <v>218</v>
      </c>
      <c r="HP1293" s="401" t="n">
        <v>219</v>
      </c>
      <c r="HQ1293" s="401" t="n">
        <v>220</v>
      </c>
      <c r="HR1293" s="401" t="n">
        <v>221</v>
      </c>
      <c r="HS1293" s="401" t="n">
        <v>222</v>
      </c>
      <c r="HT1293" s="401" t="n">
        <v>223</v>
      </c>
      <c r="HU1293" s="401" t="n">
        <v>224</v>
      </c>
      <c r="HV1293" s="401" t="n">
        <v>225</v>
      </c>
      <c r="HW1293" s="401" t="n">
        <v>226</v>
      </c>
      <c r="HX1293" s="401" t="n">
        <v>227</v>
      </c>
      <c r="HY1293" s="401" t="n">
        <v>228</v>
      </c>
      <c r="HZ1293" s="401" t="n">
        <v>229</v>
      </c>
      <c r="IA1293" s="401" t="n">
        <v>230</v>
      </c>
      <c r="IB1293" s="401" t="n">
        <v>231</v>
      </c>
      <c r="IC1293" s="401" t="n">
        <v>232</v>
      </c>
      <c r="ID1293" s="401" t="n">
        <v>233</v>
      </c>
      <c r="IE1293" s="401" t="n">
        <v>234</v>
      </c>
      <c r="IF1293" s="401" t="n">
        <v>235</v>
      </c>
      <c r="IG1293" s="401" t="n">
        <v>236</v>
      </c>
      <c r="IH1293" s="401" t="n">
        <v>237</v>
      </c>
      <c r="II1293" s="401" t="n">
        <v>238</v>
      </c>
      <c r="IJ1293" s="401" t="n">
        <v>239</v>
      </c>
      <c r="IK1293" s="401" t="n">
        <v>240</v>
      </c>
      <c r="IL1293" s="401" t="n">
        <v>241</v>
      </c>
      <c r="IM1293" s="401" t="n">
        <v>242</v>
      </c>
      <c r="IN1293" s="401" t="n">
        <v>243</v>
      </c>
      <c r="IO1293" s="401" t="n">
        <v>244</v>
      </c>
      <c r="IP1293" s="401" t="n">
        <v>245</v>
      </c>
      <c r="IQ1293" s="401" t="n">
        <v>246</v>
      </c>
      <c r="IR1293" s="401" t="n">
        <v>247</v>
      </c>
      <c r="IS1293" s="401" t="n">
        <v>248</v>
      </c>
      <c r="IT1293" s="401" t="n">
        <v>249</v>
      </c>
      <c r="IV1293" s="401" t="n">
        <v>250</v>
      </c>
      <c r="IW1293" s="401" t="n">
        <v>251</v>
      </c>
      <c r="IX1293" s="401" t="n">
        <v>252</v>
      </c>
      <c r="IY1293" s="401" t="n">
        <v>253</v>
      </c>
      <c r="JA1293" s="401" t="n">
        <v>254</v>
      </c>
      <c r="JB1293" s="401" t="n">
        <v>255</v>
      </c>
      <c r="JC1293" s="401" t="n">
        <v>256</v>
      </c>
      <c r="JD1293" s="401" t="n">
        <v>257</v>
      </c>
      <c r="JF1293" s="401" t="n">
        <v>258</v>
      </c>
      <c r="JG1293" s="401" t="n">
        <v>259</v>
      </c>
      <c r="JH1293" s="401" t="n">
        <v>260</v>
      </c>
      <c r="JI1293" s="401" t="n">
        <v>261</v>
      </c>
    </row>
    <row r="1294" customFormat="false" ht="12.75" hidden="false" customHeight="false" outlineLevel="0" collapsed="false">
      <c r="E1294" s="444" t="s">
        <v>225</v>
      </c>
      <c r="F1294" s="401" t="n">
        <v>224</v>
      </c>
      <c r="G1294" s="401" t="n">
        <v>48</v>
      </c>
      <c r="H1294" s="401" t="n">
        <v>231</v>
      </c>
      <c r="I1294" s="401" t="n">
        <v>102</v>
      </c>
      <c r="J1294" s="401" t="n">
        <v>107</v>
      </c>
      <c r="K1294" s="401" t="n">
        <v>164</v>
      </c>
      <c r="L1294" s="401" t="n">
        <v>19</v>
      </c>
      <c r="M1294" s="401" t="n">
        <v>37</v>
      </c>
      <c r="N1294" s="401" t="n">
        <v>132</v>
      </c>
      <c r="O1294" s="401" t="n">
        <v>113</v>
      </c>
      <c r="P1294" s="401" t="n">
        <v>140</v>
      </c>
      <c r="Q1294" s="401" t="n">
        <v>33</v>
      </c>
      <c r="R1294" s="401" t="n">
        <v>57</v>
      </c>
      <c r="S1294" s="401" t="n">
        <v>25</v>
      </c>
      <c r="T1294" s="401" t="n">
        <v>256</v>
      </c>
      <c r="U1294" s="401" t="n">
        <v>53</v>
      </c>
      <c r="V1294" s="401" t="n">
        <v>160</v>
      </c>
      <c r="W1294" s="401" t="n">
        <v>194</v>
      </c>
      <c r="X1294" s="401" t="n">
        <v>220</v>
      </c>
      <c r="Y1294" s="401" t="n">
        <v>18</v>
      </c>
      <c r="Z1294" s="401" t="n">
        <v>59</v>
      </c>
      <c r="AA1294" s="401" t="n">
        <v>210</v>
      </c>
      <c r="AB1294" s="401" t="n">
        <v>115</v>
      </c>
      <c r="AC1294" s="401" t="n">
        <v>85</v>
      </c>
      <c r="AD1294" s="401" t="n">
        <v>67</v>
      </c>
      <c r="AE1294" s="401" t="n">
        <v>29</v>
      </c>
      <c r="AF1294" s="401" t="n">
        <v>165</v>
      </c>
      <c r="AG1294" s="401" t="n">
        <v>200</v>
      </c>
      <c r="AH1294" s="401" t="n">
        <v>193</v>
      </c>
      <c r="AI1294" s="401" t="n">
        <v>241</v>
      </c>
      <c r="AJ1294" s="401" t="n">
        <v>104</v>
      </c>
      <c r="AK1294" s="401" t="n">
        <v>190</v>
      </c>
      <c r="AL1294" s="401" t="n">
        <v>20</v>
      </c>
      <c r="AM1294" s="401" t="n">
        <v>87</v>
      </c>
      <c r="AN1294" s="401" t="n">
        <v>206</v>
      </c>
      <c r="AO1294" s="401" t="n">
        <v>209</v>
      </c>
      <c r="AP1294" s="401" t="n">
        <v>31</v>
      </c>
      <c r="AQ1294" s="401" t="n">
        <v>170</v>
      </c>
      <c r="AR1294" s="401" t="n">
        <v>28</v>
      </c>
      <c r="AS1294" s="401" t="n">
        <v>116</v>
      </c>
      <c r="AT1294" s="401" t="n">
        <v>84</v>
      </c>
      <c r="AU1294" s="401" t="n">
        <v>261</v>
      </c>
      <c r="AV1294" s="401" t="n">
        <v>110</v>
      </c>
      <c r="AW1294" s="401" t="n">
        <v>72</v>
      </c>
      <c r="AX1294" s="401" t="n">
        <v>24</v>
      </c>
      <c r="AY1294" s="401" t="n">
        <v>205</v>
      </c>
      <c r="AZ1294" s="401" t="n">
        <v>43</v>
      </c>
      <c r="BA1294" s="401" t="n">
        <v>182</v>
      </c>
      <c r="BB1294" s="401" t="n">
        <v>100</v>
      </c>
      <c r="BC1294" s="401" t="n">
        <v>74</v>
      </c>
      <c r="BD1294" s="401" t="n">
        <v>123</v>
      </c>
      <c r="BE1294" s="401" t="n">
        <v>252</v>
      </c>
      <c r="BF1294" s="401" t="n">
        <v>42</v>
      </c>
      <c r="BG1294" s="401" t="n">
        <v>238</v>
      </c>
      <c r="BH1294" s="401" t="n">
        <v>52</v>
      </c>
      <c r="BI1294" s="401" t="n">
        <v>122</v>
      </c>
      <c r="BJ1294" s="401" t="n">
        <v>56</v>
      </c>
      <c r="BK1294" s="401" t="n">
        <v>12</v>
      </c>
      <c r="BL1294" s="401" t="n">
        <v>32</v>
      </c>
      <c r="BM1294" s="401" t="n">
        <v>86</v>
      </c>
      <c r="BN1294" s="401" t="n">
        <v>240</v>
      </c>
      <c r="BO1294" s="401" t="n">
        <v>38</v>
      </c>
      <c r="BP1294" s="401" t="n">
        <v>134</v>
      </c>
      <c r="BQ1294" s="401" t="n">
        <v>207</v>
      </c>
      <c r="BR1294" s="401" t="n">
        <v>228</v>
      </c>
      <c r="BS1294" s="401" t="n">
        <v>13</v>
      </c>
      <c r="BT1294" s="401" t="n">
        <v>196</v>
      </c>
      <c r="BU1294" s="401" t="n">
        <v>162</v>
      </c>
      <c r="BV1294" s="401" t="n">
        <v>167</v>
      </c>
      <c r="BW1294" s="401" t="n">
        <v>183</v>
      </c>
      <c r="BX1294" s="401" t="n">
        <v>195</v>
      </c>
      <c r="BY1294" s="401" t="n">
        <v>78</v>
      </c>
      <c r="BZ1294" s="401" t="n">
        <v>15</v>
      </c>
      <c r="CA1294" s="401" t="n">
        <v>46</v>
      </c>
      <c r="CB1294" s="401" t="n">
        <v>147</v>
      </c>
      <c r="CC1294" s="401" t="n">
        <v>75</v>
      </c>
      <c r="CD1294" s="401" t="n">
        <v>26</v>
      </c>
      <c r="CE1294" s="401" t="n">
        <v>192</v>
      </c>
      <c r="CF1294" s="401" t="n">
        <v>187</v>
      </c>
      <c r="CG1294" s="401" t="n">
        <v>260</v>
      </c>
      <c r="CH1294" s="401" t="n">
        <v>82</v>
      </c>
      <c r="CI1294" s="401" t="n">
        <v>121</v>
      </c>
      <c r="CJ1294" s="401" t="n">
        <v>227</v>
      </c>
      <c r="CK1294" s="401" t="n">
        <v>112</v>
      </c>
      <c r="CL1294" s="401" t="n">
        <v>258</v>
      </c>
      <c r="CM1294" s="401" t="n">
        <v>64</v>
      </c>
      <c r="CN1294" s="401" t="n">
        <v>250</v>
      </c>
      <c r="CO1294" s="401" t="n">
        <v>49</v>
      </c>
      <c r="CP1294" s="401" t="n">
        <v>222</v>
      </c>
      <c r="CQ1294" s="401" t="n">
        <v>233</v>
      </c>
      <c r="CR1294" s="401" t="n">
        <v>99</v>
      </c>
      <c r="CS1294" s="401" t="n">
        <v>148</v>
      </c>
      <c r="CT1294" s="401" t="n">
        <v>91</v>
      </c>
      <c r="CU1294" s="401" t="n">
        <v>106</v>
      </c>
      <c r="CV1294" s="401" t="n">
        <v>137</v>
      </c>
      <c r="CW1294" s="401" t="n">
        <v>50</v>
      </c>
      <c r="CX1294" s="401" t="n">
        <v>254</v>
      </c>
      <c r="CY1294" s="401" t="n">
        <v>17</v>
      </c>
      <c r="CZ1294" s="401" t="n">
        <v>181</v>
      </c>
      <c r="DA1294" s="401" t="n">
        <v>108</v>
      </c>
      <c r="DB1294" s="401" t="n">
        <v>97</v>
      </c>
      <c r="DC1294" s="401" t="n">
        <v>6</v>
      </c>
      <c r="DD1294" s="401" t="n">
        <v>186</v>
      </c>
      <c r="DE1294" s="401" t="n">
        <v>225</v>
      </c>
      <c r="DF1294" s="401" t="n">
        <v>68</v>
      </c>
      <c r="DG1294" s="401" t="n">
        <v>249</v>
      </c>
      <c r="DH1294" s="401" t="n">
        <v>179</v>
      </c>
      <c r="DI1294" s="401" t="n">
        <v>69</v>
      </c>
      <c r="DJ1294" s="401" t="n">
        <v>71</v>
      </c>
      <c r="DK1294" s="401" t="n">
        <v>171</v>
      </c>
      <c r="DL1294" s="401" t="n">
        <v>9</v>
      </c>
      <c r="DM1294" s="401" t="n">
        <v>155</v>
      </c>
      <c r="DN1294" s="401" t="n">
        <v>39</v>
      </c>
      <c r="DO1294" s="401" t="n">
        <v>30</v>
      </c>
      <c r="DP1294" s="401" t="n">
        <v>236</v>
      </c>
      <c r="DQ1294" s="401" t="n">
        <v>118</v>
      </c>
      <c r="DR1294" s="401" t="n">
        <v>141</v>
      </c>
      <c r="DS1294" s="401" t="n">
        <v>166</v>
      </c>
      <c r="DT1294" s="401" t="n">
        <v>76</v>
      </c>
      <c r="DU1294" s="401" t="n">
        <v>226</v>
      </c>
      <c r="DV1294" s="401" t="n">
        <v>174</v>
      </c>
      <c r="DW1294" s="401" t="n">
        <v>203</v>
      </c>
      <c r="DX1294" s="401" t="n">
        <v>217</v>
      </c>
      <c r="DY1294" s="401" t="n">
        <v>66</v>
      </c>
      <c r="DZ1294" s="401" t="n">
        <v>23</v>
      </c>
      <c r="EA1294" s="401" t="n">
        <v>105</v>
      </c>
      <c r="EB1294" s="401" t="n">
        <v>143</v>
      </c>
      <c r="EC1294" s="401" t="n">
        <v>131</v>
      </c>
      <c r="ED1294" s="401" t="n">
        <v>27</v>
      </c>
      <c r="EE1294" s="401" t="n">
        <v>223</v>
      </c>
      <c r="EF1294" s="401" t="n">
        <v>7</v>
      </c>
      <c r="EG1294" s="401" t="n">
        <v>185</v>
      </c>
      <c r="EH1294" s="401" t="n">
        <v>36</v>
      </c>
      <c r="EI1294" s="401" t="n">
        <v>175</v>
      </c>
      <c r="EJ1294" s="401" t="n">
        <v>243</v>
      </c>
      <c r="EK1294" s="401" t="n">
        <v>120</v>
      </c>
      <c r="EL1294" s="401" t="n">
        <v>83</v>
      </c>
      <c r="EM1294" s="401" t="n">
        <v>34</v>
      </c>
      <c r="EN1294" s="401" t="n">
        <v>245</v>
      </c>
      <c r="EO1294" s="401" t="n">
        <v>219</v>
      </c>
      <c r="EP1294" s="401" t="n">
        <v>150</v>
      </c>
      <c r="EQ1294" s="401" t="n">
        <v>156</v>
      </c>
      <c r="ER1294" s="401" t="n">
        <v>239</v>
      </c>
      <c r="ES1294" s="401" t="n">
        <v>127</v>
      </c>
      <c r="ET1294" s="401" t="n">
        <v>73</v>
      </c>
      <c r="EU1294" s="401" t="n">
        <v>44</v>
      </c>
      <c r="EV1294" s="401" t="n">
        <v>216</v>
      </c>
      <c r="EW1294" s="401" t="n">
        <v>16</v>
      </c>
      <c r="EX1294" s="401" t="n">
        <v>111</v>
      </c>
      <c r="EY1294" s="401" t="n">
        <v>237</v>
      </c>
      <c r="EZ1294" s="401" t="n">
        <v>163</v>
      </c>
      <c r="FA1294" s="401" t="n">
        <v>35</v>
      </c>
      <c r="FB1294" s="401" t="n">
        <v>145</v>
      </c>
      <c r="FC1294" s="401" t="n">
        <v>259</v>
      </c>
      <c r="FD1294" s="401" t="n">
        <v>248</v>
      </c>
      <c r="FE1294" s="401" t="n">
        <v>251</v>
      </c>
      <c r="FF1294" s="401" t="n">
        <v>10</v>
      </c>
      <c r="FG1294" s="401" t="n">
        <v>151</v>
      </c>
      <c r="FH1294" s="401" t="n">
        <v>247</v>
      </c>
      <c r="FI1294" s="401" t="n">
        <v>158</v>
      </c>
      <c r="FJ1294" s="401" t="n">
        <v>142</v>
      </c>
      <c r="FK1294" s="401" t="n">
        <v>235</v>
      </c>
      <c r="FL1294" s="401" t="n">
        <v>152</v>
      </c>
      <c r="FM1294" s="401" t="n">
        <v>41</v>
      </c>
      <c r="FN1294" s="401" t="n">
        <v>191</v>
      </c>
      <c r="FO1294" s="401" t="n">
        <v>109</v>
      </c>
      <c r="FP1294" s="401" t="n">
        <v>93</v>
      </c>
      <c r="FQ1294" s="401" t="n">
        <v>90</v>
      </c>
      <c r="FR1294" s="401" t="n">
        <v>61</v>
      </c>
      <c r="FS1294" s="401" t="n">
        <v>172</v>
      </c>
      <c r="FT1294" s="401" t="n">
        <v>60</v>
      </c>
      <c r="FU1294" s="401" t="n">
        <v>188</v>
      </c>
      <c r="FV1294" s="401" t="n">
        <v>80</v>
      </c>
      <c r="FW1294" s="401" t="n">
        <v>168</v>
      </c>
      <c r="FX1294" s="401" t="n">
        <v>54</v>
      </c>
      <c r="FY1294" s="401" t="n">
        <v>154</v>
      </c>
      <c r="FZ1294" s="401" t="n">
        <v>65</v>
      </c>
      <c r="GA1294" s="401" t="n">
        <v>124</v>
      </c>
      <c r="GB1294" s="401" t="n">
        <v>202</v>
      </c>
      <c r="GC1294" s="401" t="n">
        <v>198</v>
      </c>
      <c r="GD1294" s="401" t="n">
        <v>244</v>
      </c>
      <c r="GE1294" s="401" t="n">
        <v>95</v>
      </c>
      <c r="GF1294" s="401" t="n">
        <v>197</v>
      </c>
      <c r="GG1294" s="401" t="n">
        <v>136</v>
      </c>
      <c r="GH1294" s="401" t="n">
        <v>2</v>
      </c>
      <c r="GI1294" s="401" t="n">
        <v>230</v>
      </c>
      <c r="GJ1294" s="401" t="n">
        <v>11</v>
      </c>
      <c r="GK1294" s="401" t="n">
        <v>169</v>
      </c>
      <c r="GL1294" s="401" t="n">
        <v>1</v>
      </c>
      <c r="GM1294" s="401" t="n">
        <v>212</v>
      </c>
      <c r="GN1294" s="401" t="n">
        <v>47</v>
      </c>
      <c r="GO1294" s="401" t="n">
        <v>208</v>
      </c>
      <c r="GP1294" s="401" t="n">
        <v>45</v>
      </c>
      <c r="GQ1294" s="401" t="n">
        <v>255</v>
      </c>
      <c r="GR1294" s="401" t="n">
        <v>177</v>
      </c>
      <c r="GS1294" s="401" t="n">
        <v>3</v>
      </c>
      <c r="GT1294" s="401" t="n">
        <v>176</v>
      </c>
      <c r="GU1294" s="401" t="n">
        <v>161</v>
      </c>
      <c r="GV1294" s="401" t="n">
        <v>92</v>
      </c>
      <c r="GW1294" s="401" t="n">
        <v>153</v>
      </c>
      <c r="GX1294" s="401" t="n">
        <v>189</v>
      </c>
      <c r="GY1294" s="401" t="n">
        <v>94</v>
      </c>
      <c r="GZ1294" s="401" t="n">
        <v>149</v>
      </c>
      <c r="HA1294" s="401" t="n">
        <v>98</v>
      </c>
      <c r="HB1294" s="401" t="n">
        <v>63</v>
      </c>
      <c r="HC1294" s="401" t="n">
        <v>128</v>
      </c>
      <c r="HD1294" s="401" t="n">
        <v>199</v>
      </c>
      <c r="HE1294" s="401" t="n">
        <v>62</v>
      </c>
      <c r="HF1294" s="401" t="n">
        <v>81</v>
      </c>
      <c r="HG1294" s="401" t="n">
        <v>88</v>
      </c>
      <c r="HH1294" s="401" t="n">
        <v>173</v>
      </c>
      <c r="HI1294" s="401" t="n">
        <v>79</v>
      </c>
      <c r="HJ1294" s="401" t="n">
        <v>126</v>
      </c>
      <c r="HK1294" s="401" t="n">
        <v>58</v>
      </c>
      <c r="HL1294" s="401" t="n">
        <v>139</v>
      </c>
      <c r="HM1294" s="401" t="n">
        <v>138</v>
      </c>
      <c r="HN1294" s="401" t="n">
        <v>51</v>
      </c>
      <c r="HO1294" s="401" t="n">
        <v>144</v>
      </c>
      <c r="HP1294" s="401" t="n">
        <v>70</v>
      </c>
      <c r="HQ1294" s="401" t="n">
        <v>253</v>
      </c>
      <c r="HR1294" s="401" t="n">
        <v>22</v>
      </c>
      <c r="HS1294" s="401" t="n">
        <v>96</v>
      </c>
      <c r="HT1294" s="401" t="n">
        <v>130</v>
      </c>
      <c r="HU1294" s="401" t="n">
        <v>246</v>
      </c>
      <c r="HV1294" s="401" t="n">
        <v>204</v>
      </c>
      <c r="HW1294" s="401" t="n">
        <v>178</v>
      </c>
      <c r="HX1294" s="401" t="n">
        <v>221</v>
      </c>
      <c r="HY1294" s="401" t="n">
        <v>229</v>
      </c>
      <c r="HZ1294" s="401" t="n">
        <v>232</v>
      </c>
      <c r="IA1294" s="401" t="n">
        <v>21</v>
      </c>
      <c r="IB1294" s="401" t="n">
        <v>117</v>
      </c>
      <c r="IC1294" s="401" t="n">
        <v>89</v>
      </c>
      <c r="ID1294" s="401" t="n">
        <v>257</v>
      </c>
      <c r="IE1294" s="401" t="n">
        <v>103</v>
      </c>
      <c r="IF1294" s="401" t="n">
        <v>201</v>
      </c>
      <c r="IG1294" s="401" t="n">
        <v>40</v>
      </c>
      <c r="IH1294" s="401" t="n">
        <v>114</v>
      </c>
      <c r="II1294" s="401" t="n">
        <v>242</v>
      </c>
      <c r="IJ1294" s="401" t="n">
        <v>213</v>
      </c>
      <c r="IK1294" s="401" t="n">
        <v>14</v>
      </c>
      <c r="IL1294" s="401" t="n">
        <v>77</v>
      </c>
      <c r="IM1294" s="401" t="n">
        <v>184</v>
      </c>
      <c r="IN1294" s="401" t="n">
        <v>159</v>
      </c>
      <c r="IO1294" s="401" t="n">
        <v>146</v>
      </c>
      <c r="IP1294" s="401" t="n">
        <v>211</v>
      </c>
      <c r="IQ1294" s="401" t="n">
        <v>129</v>
      </c>
      <c r="IR1294" s="401" t="n">
        <v>218</v>
      </c>
      <c r="IS1294" s="401" t="n">
        <v>4</v>
      </c>
      <c r="IT1294" s="401" t="n">
        <v>135</v>
      </c>
      <c r="IV1294" s="401" t="n">
        <v>234</v>
      </c>
      <c r="IW1294" s="401" t="n">
        <v>5</v>
      </c>
      <c r="IX1294" s="401" t="n">
        <v>214</v>
      </c>
      <c r="IY1294" s="401" t="n">
        <v>101</v>
      </c>
      <c r="JA1294" s="401" t="n">
        <v>215</v>
      </c>
      <c r="JB1294" s="401" t="n">
        <v>133</v>
      </c>
      <c r="JC1294" s="401" t="n">
        <v>157</v>
      </c>
      <c r="JD1294" s="401" t="n">
        <v>55</v>
      </c>
      <c r="JF1294" s="401" t="n">
        <v>8</v>
      </c>
      <c r="JG1294" s="401" t="n">
        <v>119</v>
      </c>
      <c r="JH1294" s="401" t="n">
        <v>125</v>
      </c>
      <c r="JI1294" s="401" t="n">
        <v>180</v>
      </c>
    </row>
    <row r="1295" customFormat="false" ht="12.75" hidden="false" customHeight="false" outlineLevel="0" collapsed="false">
      <c r="E1295" s="444" t="s">
        <v>227</v>
      </c>
      <c r="F1295" s="401" t="n">
        <v>220</v>
      </c>
      <c r="G1295" s="401" t="n">
        <v>90</v>
      </c>
      <c r="H1295" s="401" t="n">
        <v>107</v>
      </c>
      <c r="I1295" s="401" t="n">
        <v>151</v>
      </c>
      <c r="J1295" s="401" t="n">
        <v>41</v>
      </c>
      <c r="K1295" s="401" t="n">
        <v>98</v>
      </c>
      <c r="L1295" s="401" t="n">
        <v>159</v>
      </c>
      <c r="M1295" s="401" t="n">
        <v>259</v>
      </c>
      <c r="N1295" s="401" t="n">
        <v>140</v>
      </c>
      <c r="O1295" s="401" t="n">
        <v>196</v>
      </c>
      <c r="P1295" s="401" t="n">
        <v>183</v>
      </c>
      <c r="Q1295" s="401" t="n">
        <v>34</v>
      </c>
      <c r="R1295" s="401" t="n">
        <v>92</v>
      </c>
      <c r="S1295" s="401" t="n">
        <v>227</v>
      </c>
      <c r="T1295" s="401" t="n">
        <v>218</v>
      </c>
      <c r="U1295" s="401" t="n">
        <v>180</v>
      </c>
      <c r="V1295" s="401" t="n">
        <v>109</v>
      </c>
      <c r="W1295" s="401" t="n">
        <v>135</v>
      </c>
      <c r="X1295" s="401" t="n">
        <v>3</v>
      </c>
      <c r="Y1295" s="401" t="n">
        <v>91</v>
      </c>
      <c r="Z1295" s="401" t="n">
        <v>33</v>
      </c>
      <c r="AA1295" s="401" t="n">
        <v>106</v>
      </c>
      <c r="AB1295" s="401" t="n">
        <v>94</v>
      </c>
      <c r="AC1295" s="401" t="n">
        <v>21</v>
      </c>
      <c r="AD1295" s="401" t="n">
        <v>27</v>
      </c>
      <c r="AE1295" s="401" t="n">
        <v>139</v>
      </c>
      <c r="AF1295" s="401" t="n">
        <v>169</v>
      </c>
      <c r="AG1295" s="401" t="n">
        <v>114</v>
      </c>
      <c r="AH1295" s="401" t="n">
        <v>172</v>
      </c>
      <c r="AI1295" s="401" t="n">
        <v>97</v>
      </c>
      <c r="AJ1295" s="401" t="n">
        <v>23</v>
      </c>
      <c r="AK1295" s="401" t="n">
        <v>233</v>
      </c>
      <c r="AL1295" s="401" t="n">
        <v>207</v>
      </c>
      <c r="AM1295" s="401" t="n">
        <v>37</v>
      </c>
      <c r="AN1295" s="401" t="n">
        <v>252</v>
      </c>
      <c r="AO1295" s="401" t="n">
        <v>18</v>
      </c>
      <c r="AP1295" s="401" t="n">
        <v>193</v>
      </c>
      <c r="AQ1295" s="401" t="n">
        <v>129</v>
      </c>
      <c r="AR1295" s="401" t="n">
        <v>138</v>
      </c>
      <c r="AS1295" s="401" t="n">
        <v>44</v>
      </c>
      <c r="AT1295" s="401" t="n">
        <v>247</v>
      </c>
      <c r="AU1295" s="401" t="n">
        <v>68</v>
      </c>
      <c r="AV1295" s="401" t="n">
        <v>236</v>
      </c>
      <c r="AW1295" s="401" t="n">
        <v>254</v>
      </c>
      <c r="AX1295" s="401" t="n">
        <v>11</v>
      </c>
      <c r="AY1295" s="401" t="n">
        <v>185</v>
      </c>
      <c r="AZ1295" s="401" t="n">
        <v>115</v>
      </c>
      <c r="BA1295" s="401" t="n">
        <v>81</v>
      </c>
      <c r="BB1295" s="401" t="n">
        <v>231</v>
      </c>
      <c r="BC1295" s="401" t="n">
        <v>26</v>
      </c>
      <c r="BD1295" s="401" t="n">
        <v>2</v>
      </c>
      <c r="BE1295" s="401" t="n">
        <v>223</v>
      </c>
      <c r="BF1295" s="401" t="n">
        <v>127</v>
      </c>
      <c r="BG1295" s="401" t="n">
        <v>121</v>
      </c>
      <c r="BH1295" s="401" t="n">
        <v>164</v>
      </c>
      <c r="BI1295" s="401" t="n">
        <v>80</v>
      </c>
      <c r="BJ1295" s="401" t="n">
        <v>228</v>
      </c>
      <c r="BK1295" s="401" t="n">
        <v>190</v>
      </c>
      <c r="BL1295" s="401" t="n">
        <v>116</v>
      </c>
      <c r="BM1295" s="401" t="n">
        <v>59</v>
      </c>
      <c r="BN1295" s="401" t="n">
        <v>222</v>
      </c>
      <c r="BO1295" s="401" t="n">
        <v>229</v>
      </c>
      <c r="BP1295" s="401" t="n">
        <v>206</v>
      </c>
      <c r="BQ1295" s="401" t="n">
        <v>152</v>
      </c>
      <c r="BR1295" s="401" t="n">
        <v>122</v>
      </c>
      <c r="BS1295" s="401" t="n">
        <v>89</v>
      </c>
      <c r="BT1295" s="401" t="n">
        <v>63</v>
      </c>
      <c r="BU1295" s="401" t="n">
        <v>1</v>
      </c>
      <c r="BV1295" s="401" t="n">
        <v>142</v>
      </c>
      <c r="BW1295" s="401" t="n">
        <v>56</v>
      </c>
      <c r="BX1295" s="401" t="n">
        <v>67</v>
      </c>
      <c r="BY1295" s="401" t="n">
        <v>194</v>
      </c>
      <c r="BZ1295" s="401" t="n">
        <v>86</v>
      </c>
      <c r="CA1295" s="401" t="n">
        <v>17</v>
      </c>
      <c r="CB1295" s="401" t="n">
        <v>38</v>
      </c>
      <c r="CC1295" s="401" t="n">
        <v>100</v>
      </c>
      <c r="CD1295" s="401" t="n">
        <v>170</v>
      </c>
      <c r="CE1295" s="401" t="n">
        <v>105</v>
      </c>
      <c r="CF1295" s="401" t="n">
        <v>141</v>
      </c>
      <c r="CG1295" s="401" t="n">
        <v>112</v>
      </c>
      <c r="CH1295" s="401" t="n">
        <v>30</v>
      </c>
      <c r="CI1295" s="401" t="n">
        <v>168</v>
      </c>
      <c r="CJ1295" s="401" t="n">
        <v>202</v>
      </c>
      <c r="CK1295" s="401" t="n">
        <v>16</v>
      </c>
      <c r="CL1295" s="401" t="n">
        <v>246</v>
      </c>
      <c r="CM1295" s="401" t="n">
        <v>177</v>
      </c>
      <c r="CN1295" s="401" t="n">
        <v>258</v>
      </c>
      <c r="CO1295" s="401" t="n">
        <v>32</v>
      </c>
      <c r="CP1295" s="401" t="n">
        <v>51</v>
      </c>
      <c r="CQ1295" s="401" t="n">
        <v>22</v>
      </c>
      <c r="CR1295" s="401" t="n">
        <v>243</v>
      </c>
      <c r="CS1295" s="401" t="n">
        <v>66</v>
      </c>
      <c r="CT1295" s="401" t="n">
        <v>191</v>
      </c>
      <c r="CU1295" s="401" t="n">
        <v>186</v>
      </c>
      <c r="CV1295" s="401" t="n">
        <v>221</v>
      </c>
      <c r="CW1295" s="401" t="n">
        <v>175</v>
      </c>
      <c r="CX1295" s="401" t="n">
        <v>150</v>
      </c>
      <c r="CY1295" s="401" t="n">
        <v>102</v>
      </c>
      <c r="CZ1295" s="401" t="n">
        <v>8</v>
      </c>
      <c r="DA1295" s="401" t="n">
        <v>82</v>
      </c>
      <c r="DB1295" s="401" t="n">
        <v>95</v>
      </c>
      <c r="DC1295" s="401" t="n">
        <v>39</v>
      </c>
      <c r="DD1295" s="401" t="n">
        <v>199</v>
      </c>
      <c r="DE1295" s="401" t="n">
        <v>157</v>
      </c>
      <c r="DF1295" s="401" t="n">
        <v>123</v>
      </c>
      <c r="DG1295" s="401" t="n">
        <v>147</v>
      </c>
      <c r="DH1295" s="401" t="n">
        <v>108</v>
      </c>
      <c r="DI1295" s="401" t="n">
        <v>84</v>
      </c>
      <c r="DJ1295" s="401" t="n">
        <v>242</v>
      </c>
      <c r="DK1295" s="401" t="n">
        <v>42</v>
      </c>
      <c r="DL1295" s="401" t="n">
        <v>145</v>
      </c>
      <c r="DM1295" s="401" t="n">
        <v>76</v>
      </c>
      <c r="DN1295" s="401" t="n">
        <v>234</v>
      </c>
      <c r="DO1295" s="401" t="n">
        <v>133</v>
      </c>
      <c r="DP1295" s="401" t="n">
        <v>12</v>
      </c>
      <c r="DQ1295" s="401" t="n">
        <v>253</v>
      </c>
      <c r="DR1295" s="401" t="n">
        <v>213</v>
      </c>
      <c r="DS1295" s="401" t="n">
        <v>19</v>
      </c>
      <c r="DT1295" s="401" t="n">
        <v>182</v>
      </c>
      <c r="DU1295" s="401" t="n">
        <v>161</v>
      </c>
      <c r="DV1295" s="401" t="n">
        <v>119</v>
      </c>
      <c r="DW1295" s="401" t="n">
        <v>211</v>
      </c>
      <c r="DX1295" s="401" t="n">
        <v>235</v>
      </c>
      <c r="DY1295" s="401" t="n">
        <v>43</v>
      </c>
      <c r="DZ1295" s="401" t="n">
        <v>250</v>
      </c>
      <c r="EA1295" s="401" t="n">
        <v>204</v>
      </c>
      <c r="EB1295" s="401" t="n">
        <v>249</v>
      </c>
      <c r="EC1295" s="401" t="n">
        <v>181</v>
      </c>
      <c r="ED1295" s="401" t="n">
        <v>60</v>
      </c>
      <c r="EE1295" s="401" t="n">
        <v>104</v>
      </c>
      <c r="EF1295" s="401" t="n">
        <v>184</v>
      </c>
      <c r="EG1295" s="401" t="n">
        <v>144</v>
      </c>
      <c r="EH1295" s="401" t="n">
        <v>187</v>
      </c>
      <c r="EI1295" s="401" t="n">
        <v>201</v>
      </c>
      <c r="EJ1295" s="401" t="n">
        <v>62</v>
      </c>
      <c r="EK1295" s="401" t="n">
        <v>45</v>
      </c>
      <c r="EL1295" s="401" t="n">
        <v>239</v>
      </c>
      <c r="EM1295" s="401" t="n">
        <v>99</v>
      </c>
      <c r="EN1295" s="401" t="n">
        <v>31</v>
      </c>
      <c r="EO1295" s="401" t="n">
        <v>36</v>
      </c>
      <c r="EP1295" s="401" t="n">
        <v>14</v>
      </c>
      <c r="EQ1295" s="401" t="n">
        <v>55</v>
      </c>
      <c r="ER1295" s="401" t="n">
        <v>146</v>
      </c>
      <c r="ES1295" s="401" t="n">
        <v>117</v>
      </c>
      <c r="ET1295" s="401" t="n">
        <v>166</v>
      </c>
      <c r="EU1295" s="401" t="n">
        <v>25</v>
      </c>
      <c r="EV1295" s="401" t="n">
        <v>110</v>
      </c>
      <c r="EW1295" s="401" t="n">
        <v>167</v>
      </c>
      <c r="EX1295" s="401" t="n">
        <v>93</v>
      </c>
      <c r="EY1295" s="401" t="n">
        <v>7</v>
      </c>
      <c r="EZ1295" s="401" t="n">
        <v>49</v>
      </c>
      <c r="FA1295" s="401" t="n">
        <v>69</v>
      </c>
      <c r="FB1295" s="401" t="n">
        <v>65</v>
      </c>
      <c r="FC1295" s="401" t="n">
        <v>173</v>
      </c>
      <c r="FD1295" s="401" t="n">
        <v>156</v>
      </c>
      <c r="FE1295" s="401" t="n">
        <v>103</v>
      </c>
      <c r="FF1295" s="401" t="n">
        <v>134</v>
      </c>
      <c r="FG1295" s="401" t="n">
        <v>232</v>
      </c>
      <c r="FH1295" s="401" t="n">
        <v>195</v>
      </c>
      <c r="FI1295" s="401" t="n">
        <v>77</v>
      </c>
      <c r="FJ1295" s="401" t="n">
        <v>78</v>
      </c>
      <c r="FK1295" s="401" t="n">
        <v>4</v>
      </c>
      <c r="FL1295" s="401" t="n">
        <v>215</v>
      </c>
      <c r="FM1295" s="401" t="n">
        <v>118</v>
      </c>
      <c r="FN1295" s="401" t="n">
        <v>6</v>
      </c>
      <c r="FO1295" s="401" t="n">
        <v>74</v>
      </c>
      <c r="FP1295" s="401" t="n">
        <v>88</v>
      </c>
      <c r="FQ1295" s="401" t="n">
        <v>155</v>
      </c>
      <c r="FR1295" s="401" t="n">
        <v>217</v>
      </c>
      <c r="FS1295" s="401" t="n">
        <v>61</v>
      </c>
      <c r="FT1295" s="401" t="n">
        <v>225</v>
      </c>
      <c r="FU1295" s="401" t="n">
        <v>113</v>
      </c>
      <c r="FV1295" s="401" t="n">
        <v>46</v>
      </c>
      <c r="FW1295" s="401" t="n">
        <v>197</v>
      </c>
      <c r="FX1295" s="401" t="n">
        <v>101</v>
      </c>
      <c r="FY1295" s="401" t="n">
        <v>245</v>
      </c>
      <c r="FZ1295" s="401" t="n">
        <v>15</v>
      </c>
      <c r="GA1295" s="401" t="n">
        <v>87</v>
      </c>
      <c r="GB1295" s="401" t="n">
        <v>240</v>
      </c>
      <c r="GC1295" s="401" t="n">
        <v>251</v>
      </c>
      <c r="GD1295" s="401" t="n">
        <v>261</v>
      </c>
      <c r="GE1295" s="401" t="n">
        <v>230</v>
      </c>
      <c r="GF1295" s="401" t="n">
        <v>171</v>
      </c>
      <c r="GG1295" s="401" t="n">
        <v>208</v>
      </c>
      <c r="GH1295" s="401" t="n">
        <v>57</v>
      </c>
      <c r="GI1295" s="401" t="n">
        <v>5</v>
      </c>
      <c r="GJ1295" s="401" t="n">
        <v>40</v>
      </c>
      <c r="GK1295" s="401" t="n">
        <v>52</v>
      </c>
      <c r="GL1295" s="401" t="n">
        <v>176</v>
      </c>
      <c r="GM1295" s="401" t="n">
        <v>189</v>
      </c>
      <c r="GN1295" s="401" t="n">
        <v>248</v>
      </c>
      <c r="GO1295" s="401" t="n">
        <v>124</v>
      </c>
      <c r="GP1295" s="401" t="n">
        <v>75</v>
      </c>
      <c r="GQ1295" s="401" t="n">
        <v>126</v>
      </c>
      <c r="GR1295" s="401" t="n">
        <v>203</v>
      </c>
      <c r="GS1295" s="401" t="n">
        <v>85</v>
      </c>
      <c r="GT1295" s="401" t="n">
        <v>9</v>
      </c>
      <c r="GU1295" s="401" t="n">
        <v>255</v>
      </c>
      <c r="GV1295" s="401" t="n">
        <v>216</v>
      </c>
      <c r="GW1295" s="401" t="n">
        <v>209</v>
      </c>
      <c r="GX1295" s="401" t="n">
        <v>260</v>
      </c>
      <c r="GY1295" s="401" t="n">
        <v>58</v>
      </c>
      <c r="GZ1295" s="401" t="n">
        <v>71</v>
      </c>
      <c r="HA1295" s="401" t="n">
        <v>131</v>
      </c>
      <c r="HB1295" s="401" t="n">
        <v>13</v>
      </c>
      <c r="HC1295" s="401" t="n">
        <v>79</v>
      </c>
      <c r="HD1295" s="401" t="n">
        <v>205</v>
      </c>
      <c r="HE1295" s="401" t="n">
        <v>50</v>
      </c>
      <c r="HF1295" s="401" t="n">
        <v>128</v>
      </c>
      <c r="HG1295" s="401" t="n">
        <v>64</v>
      </c>
      <c r="HH1295" s="401" t="n">
        <v>219</v>
      </c>
      <c r="HI1295" s="401" t="n">
        <v>73</v>
      </c>
      <c r="HJ1295" s="401" t="n">
        <v>165</v>
      </c>
      <c r="HK1295" s="401" t="n">
        <v>212</v>
      </c>
      <c r="HL1295" s="401" t="n">
        <v>136</v>
      </c>
      <c r="HM1295" s="401" t="n">
        <v>125</v>
      </c>
      <c r="HN1295" s="401" t="n">
        <v>149</v>
      </c>
      <c r="HO1295" s="401" t="n">
        <v>132</v>
      </c>
      <c r="HP1295" s="401" t="n">
        <v>53</v>
      </c>
      <c r="HQ1295" s="401" t="n">
        <v>192</v>
      </c>
      <c r="HR1295" s="401" t="n">
        <v>54</v>
      </c>
      <c r="HS1295" s="401" t="n">
        <v>198</v>
      </c>
      <c r="HT1295" s="401" t="n">
        <v>241</v>
      </c>
      <c r="HU1295" s="401" t="n">
        <v>96</v>
      </c>
      <c r="HV1295" s="401" t="n">
        <v>143</v>
      </c>
      <c r="HW1295" s="401" t="n">
        <v>137</v>
      </c>
      <c r="HX1295" s="401" t="n">
        <v>20</v>
      </c>
      <c r="HY1295" s="401" t="n">
        <v>160</v>
      </c>
      <c r="HZ1295" s="401" t="n">
        <v>83</v>
      </c>
      <c r="IA1295" s="401" t="n">
        <v>154</v>
      </c>
      <c r="IB1295" s="401" t="n">
        <v>24</v>
      </c>
      <c r="IC1295" s="401" t="n">
        <v>256</v>
      </c>
      <c r="ID1295" s="401" t="n">
        <v>244</v>
      </c>
      <c r="IE1295" s="401" t="n">
        <v>47</v>
      </c>
      <c r="IF1295" s="401" t="n">
        <v>224</v>
      </c>
      <c r="IG1295" s="401" t="n">
        <v>238</v>
      </c>
      <c r="IH1295" s="401" t="n">
        <v>111</v>
      </c>
      <c r="II1295" s="401" t="n">
        <v>72</v>
      </c>
      <c r="IJ1295" s="401" t="n">
        <v>162</v>
      </c>
      <c r="IK1295" s="401" t="n">
        <v>178</v>
      </c>
      <c r="IL1295" s="401" t="n">
        <v>214</v>
      </c>
      <c r="IM1295" s="401" t="n">
        <v>257</v>
      </c>
      <c r="IN1295" s="401" t="n">
        <v>237</v>
      </c>
      <c r="IO1295" s="401" t="n">
        <v>48</v>
      </c>
      <c r="IP1295" s="401" t="n">
        <v>163</v>
      </c>
      <c r="IQ1295" s="401" t="n">
        <v>210</v>
      </c>
      <c r="IR1295" s="401" t="n">
        <v>158</v>
      </c>
      <c r="IS1295" s="401" t="n">
        <v>179</v>
      </c>
      <c r="IT1295" s="401" t="n">
        <v>35</v>
      </c>
      <c r="IV1295" s="401" t="n">
        <v>70</v>
      </c>
      <c r="IW1295" s="401" t="n">
        <v>200</v>
      </c>
      <c r="IX1295" s="401" t="n">
        <v>10</v>
      </c>
      <c r="IY1295" s="401" t="n">
        <v>226</v>
      </c>
      <c r="JA1295" s="401" t="n">
        <v>153</v>
      </c>
      <c r="JB1295" s="401" t="n">
        <v>29</v>
      </c>
      <c r="JC1295" s="401" t="n">
        <v>120</v>
      </c>
      <c r="JD1295" s="401" t="n">
        <v>188</v>
      </c>
      <c r="JF1295" s="401" t="n">
        <v>130</v>
      </c>
      <c r="JG1295" s="401" t="n">
        <v>28</v>
      </c>
      <c r="JH1295" s="401" t="n">
        <v>174</v>
      </c>
      <c r="JI1295" s="401" t="n">
        <v>148</v>
      </c>
    </row>
    <row r="1297" customFormat="false" ht="12.75" hidden="false" customHeight="false" outlineLevel="0" collapsed="false">
      <c r="D1297" s="204" t="n">
        <v>262</v>
      </c>
      <c r="E1297" s="204" t="s">
        <v>250</v>
      </c>
    </row>
    <row r="1298" customFormat="false" ht="12.75" hidden="false" customHeight="false" outlineLevel="0" collapsed="false">
      <c r="E1298" s="444" t="s">
        <v>198</v>
      </c>
      <c r="F1298" s="401" t="n">
        <v>1</v>
      </c>
      <c r="G1298" s="401" t="n">
        <v>2</v>
      </c>
      <c r="H1298" s="401" t="n">
        <v>3</v>
      </c>
      <c r="I1298" s="401" t="n">
        <v>4</v>
      </c>
      <c r="J1298" s="401" t="n">
        <v>5</v>
      </c>
      <c r="K1298" s="401" t="n">
        <v>6</v>
      </c>
      <c r="L1298" s="401" t="n">
        <v>7</v>
      </c>
      <c r="M1298" s="401" t="n">
        <v>8</v>
      </c>
      <c r="N1298" s="401" t="n">
        <v>9</v>
      </c>
      <c r="O1298" s="401" t="n">
        <v>10</v>
      </c>
      <c r="P1298" s="401" t="n">
        <v>11</v>
      </c>
      <c r="Q1298" s="401" t="n">
        <v>12</v>
      </c>
      <c r="R1298" s="401" t="n">
        <v>13</v>
      </c>
      <c r="S1298" s="401" t="n">
        <v>14</v>
      </c>
      <c r="T1298" s="401" t="n">
        <v>15</v>
      </c>
      <c r="U1298" s="401" t="n">
        <v>16</v>
      </c>
      <c r="V1298" s="401" t="n">
        <v>17</v>
      </c>
      <c r="W1298" s="401" t="n">
        <v>18</v>
      </c>
      <c r="X1298" s="401" t="n">
        <v>19</v>
      </c>
      <c r="Y1298" s="401" t="n">
        <v>20</v>
      </c>
      <c r="Z1298" s="401" t="n">
        <v>21</v>
      </c>
      <c r="AA1298" s="401" t="n">
        <v>22</v>
      </c>
      <c r="AB1298" s="401" t="n">
        <v>23</v>
      </c>
      <c r="AC1298" s="401" t="n">
        <v>24</v>
      </c>
      <c r="AD1298" s="401" t="n">
        <v>25</v>
      </c>
      <c r="AE1298" s="401" t="n">
        <v>26</v>
      </c>
      <c r="AF1298" s="401" t="n">
        <v>27</v>
      </c>
      <c r="AG1298" s="401" t="n">
        <v>28</v>
      </c>
      <c r="AH1298" s="401" t="n">
        <v>29</v>
      </c>
      <c r="AI1298" s="401" t="n">
        <v>30</v>
      </c>
      <c r="AJ1298" s="401" t="n">
        <v>31</v>
      </c>
      <c r="AK1298" s="401" t="n">
        <v>32</v>
      </c>
      <c r="AL1298" s="401" t="n">
        <v>33</v>
      </c>
      <c r="AM1298" s="401" t="n">
        <v>34</v>
      </c>
      <c r="AN1298" s="401" t="n">
        <v>35</v>
      </c>
      <c r="AO1298" s="401" t="n">
        <v>36</v>
      </c>
      <c r="AP1298" s="401" t="n">
        <v>37</v>
      </c>
      <c r="AQ1298" s="401" t="n">
        <v>38</v>
      </c>
      <c r="AR1298" s="401" t="n">
        <v>39</v>
      </c>
      <c r="AS1298" s="401" t="n">
        <v>40</v>
      </c>
      <c r="AT1298" s="401" t="n">
        <v>41</v>
      </c>
      <c r="AU1298" s="401" t="n">
        <v>42</v>
      </c>
      <c r="AV1298" s="401" t="n">
        <v>43</v>
      </c>
      <c r="AW1298" s="401" t="n">
        <v>44</v>
      </c>
      <c r="AX1298" s="401" t="n">
        <v>45</v>
      </c>
      <c r="AY1298" s="401" t="n">
        <v>46</v>
      </c>
      <c r="AZ1298" s="401" t="n">
        <v>47</v>
      </c>
      <c r="BA1298" s="401" t="n">
        <v>48</v>
      </c>
      <c r="BB1298" s="401" t="n">
        <v>49</v>
      </c>
      <c r="BC1298" s="401" t="n">
        <v>50</v>
      </c>
      <c r="BD1298" s="401" t="n">
        <v>51</v>
      </c>
      <c r="BE1298" s="401" t="n">
        <v>52</v>
      </c>
      <c r="BF1298" s="401" t="n">
        <v>53</v>
      </c>
      <c r="BG1298" s="401" t="n">
        <v>54</v>
      </c>
      <c r="BH1298" s="401" t="n">
        <v>55</v>
      </c>
      <c r="BI1298" s="401" t="n">
        <v>56</v>
      </c>
      <c r="BJ1298" s="401" t="n">
        <v>57</v>
      </c>
      <c r="BK1298" s="401" t="n">
        <v>58</v>
      </c>
      <c r="BL1298" s="401" t="n">
        <v>59</v>
      </c>
      <c r="BM1298" s="401" t="n">
        <v>60</v>
      </c>
      <c r="BN1298" s="401" t="n">
        <v>61</v>
      </c>
      <c r="BO1298" s="401" t="n">
        <v>62</v>
      </c>
      <c r="BP1298" s="401" t="n">
        <v>63</v>
      </c>
      <c r="BQ1298" s="401" t="n">
        <v>64</v>
      </c>
      <c r="BR1298" s="401" t="n">
        <v>65</v>
      </c>
      <c r="BS1298" s="401" t="n">
        <v>66</v>
      </c>
      <c r="BT1298" s="401" t="n">
        <v>67</v>
      </c>
      <c r="BU1298" s="401" t="n">
        <v>68</v>
      </c>
      <c r="BV1298" s="401" t="n">
        <v>69</v>
      </c>
      <c r="BW1298" s="401" t="n">
        <v>70</v>
      </c>
      <c r="BX1298" s="401" t="n">
        <v>71</v>
      </c>
      <c r="BY1298" s="401" t="n">
        <v>72</v>
      </c>
      <c r="BZ1298" s="401" t="n">
        <v>73</v>
      </c>
      <c r="CA1298" s="401" t="n">
        <v>74</v>
      </c>
      <c r="CB1298" s="401" t="n">
        <v>75</v>
      </c>
      <c r="CC1298" s="401" t="n">
        <v>76</v>
      </c>
      <c r="CD1298" s="401" t="n">
        <v>77</v>
      </c>
      <c r="CE1298" s="401" t="n">
        <v>78</v>
      </c>
      <c r="CF1298" s="401" t="n">
        <v>79</v>
      </c>
      <c r="CG1298" s="401" t="n">
        <v>80</v>
      </c>
      <c r="CH1298" s="401" t="n">
        <v>81</v>
      </c>
      <c r="CI1298" s="401" t="n">
        <v>82</v>
      </c>
      <c r="CJ1298" s="401" t="n">
        <v>83</v>
      </c>
      <c r="CK1298" s="401" t="n">
        <v>84</v>
      </c>
      <c r="CL1298" s="401" t="n">
        <v>85</v>
      </c>
      <c r="CM1298" s="401" t="n">
        <v>86</v>
      </c>
      <c r="CN1298" s="401" t="n">
        <v>87</v>
      </c>
      <c r="CO1298" s="401" t="n">
        <v>88</v>
      </c>
      <c r="CP1298" s="401" t="n">
        <v>89</v>
      </c>
      <c r="CQ1298" s="401" t="n">
        <v>90</v>
      </c>
      <c r="CR1298" s="401" t="n">
        <v>91</v>
      </c>
      <c r="CS1298" s="401" t="n">
        <v>92</v>
      </c>
      <c r="CT1298" s="401" t="n">
        <v>93</v>
      </c>
      <c r="CU1298" s="401" t="n">
        <v>94</v>
      </c>
      <c r="CV1298" s="401" t="n">
        <v>95</v>
      </c>
      <c r="CW1298" s="401" t="n">
        <v>96</v>
      </c>
      <c r="CX1298" s="401" t="n">
        <v>97</v>
      </c>
      <c r="CY1298" s="401" t="n">
        <v>98</v>
      </c>
      <c r="CZ1298" s="401" t="n">
        <v>99</v>
      </c>
      <c r="DA1298" s="401" t="n">
        <v>100</v>
      </c>
      <c r="DB1298" s="401" t="n">
        <v>101</v>
      </c>
      <c r="DC1298" s="401" t="n">
        <v>102</v>
      </c>
      <c r="DD1298" s="401" t="n">
        <v>103</v>
      </c>
      <c r="DE1298" s="401" t="n">
        <v>104</v>
      </c>
      <c r="DF1298" s="401" t="n">
        <v>105</v>
      </c>
      <c r="DG1298" s="401" t="n">
        <v>106</v>
      </c>
      <c r="DH1298" s="401" t="n">
        <v>107</v>
      </c>
      <c r="DI1298" s="401" t="n">
        <v>108</v>
      </c>
      <c r="DJ1298" s="401" t="n">
        <v>109</v>
      </c>
      <c r="DK1298" s="401" t="n">
        <v>110</v>
      </c>
      <c r="DL1298" s="401" t="n">
        <v>111</v>
      </c>
      <c r="DM1298" s="401" t="n">
        <v>112</v>
      </c>
      <c r="DN1298" s="401" t="n">
        <v>113</v>
      </c>
      <c r="DO1298" s="401" t="n">
        <v>114</v>
      </c>
      <c r="DP1298" s="401" t="n">
        <v>115</v>
      </c>
      <c r="DQ1298" s="401" t="n">
        <v>116</v>
      </c>
      <c r="DR1298" s="401" t="n">
        <v>117</v>
      </c>
      <c r="DS1298" s="401" t="n">
        <v>118</v>
      </c>
      <c r="DT1298" s="401" t="n">
        <v>119</v>
      </c>
      <c r="DU1298" s="401" t="n">
        <v>120</v>
      </c>
      <c r="DV1298" s="401" t="n">
        <v>121</v>
      </c>
      <c r="DW1298" s="401" t="n">
        <v>122</v>
      </c>
      <c r="DX1298" s="401" t="n">
        <v>123</v>
      </c>
      <c r="DY1298" s="401" t="n">
        <v>124</v>
      </c>
      <c r="DZ1298" s="401" t="n">
        <v>125</v>
      </c>
      <c r="EA1298" s="401" t="n">
        <v>126</v>
      </c>
      <c r="EB1298" s="401" t="n">
        <v>127</v>
      </c>
      <c r="EC1298" s="401" t="n">
        <v>128</v>
      </c>
      <c r="ED1298" s="401" t="n">
        <v>129</v>
      </c>
      <c r="EE1298" s="401" t="n">
        <v>130</v>
      </c>
      <c r="EF1298" s="401" t="n">
        <v>131</v>
      </c>
      <c r="EG1298" s="401" t="n">
        <v>132</v>
      </c>
      <c r="EH1298" s="401" t="n">
        <v>133</v>
      </c>
      <c r="EI1298" s="401" t="n">
        <v>134</v>
      </c>
      <c r="EJ1298" s="401" t="n">
        <v>135</v>
      </c>
      <c r="EK1298" s="401" t="n">
        <v>136</v>
      </c>
      <c r="EL1298" s="401" t="n">
        <v>137</v>
      </c>
      <c r="EM1298" s="401" t="n">
        <v>138</v>
      </c>
      <c r="EN1298" s="401" t="n">
        <v>139</v>
      </c>
      <c r="EO1298" s="401" t="n">
        <v>140</v>
      </c>
      <c r="EP1298" s="401" t="n">
        <v>141</v>
      </c>
      <c r="EQ1298" s="401" t="n">
        <v>142</v>
      </c>
      <c r="ER1298" s="401" t="n">
        <v>143</v>
      </c>
      <c r="ES1298" s="401" t="n">
        <v>144</v>
      </c>
      <c r="ET1298" s="401" t="n">
        <v>145</v>
      </c>
      <c r="EU1298" s="401" t="n">
        <v>146</v>
      </c>
      <c r="EV1298" s="401" t="n">
        <v>147</v>
      </c>
      <c r="EW1298" s="401" t="n">
        <v>148</v>
      </c>
      <c r="EX1298" s="401" t="n">
        <v>149</v>
      </c>
      <c r="EY1298" s="401" t="n">
        <v>150</v>
      </c>
      <c r="EZ1298" s="401" t="n">
        <v>151</v>
      </c>
      <c r="FA1298" s="401" t="n">
        <v>152</v>
      </c>
      <c r="FB1298" s="401" t="n">
        <v>153</v>
      </c>
      <c r="FC1298" s="401" t="n">
        <v>154</v>
      </c>
      <c r="FD1298" s="401" t="n">
        <v>155</v>
      </c>
      <c r="FE1298" s="401" t="n">
        <v>156</v>
      </c>
      <c r="FF1298" s="401" t="n">
        <v>157</v>
      </c>
      <c r="FG1298" s="401" t="n">
        <v>158</v>
      </c>
      <c r="FH1298" s="401" t="n">
        <v>159</v>
      </c>
      <c r="FI1298" s="401" t="n">
        <v>160</v>
      </c>
      <c r="FJ1298" s="401" t="n">
        <v>161</v>
      </c>
      <c r="FK1298" s="401" t="n">
        <v>162</v>
      </c>
      <c r="FL1298" s="401" t="n">
        <v>163</v>
      </c>
      <c r="FM1298" s="401" t="n">
        <v>164</v>
      </c>
      <c r="FN1298" s="401" t="n">
        <v>165</v>
      </c>
      <c r="FO1298" s="401" t="n">
        <v>166</v>
      </c>
      <c r="FP1298" s="401" t="n">
        <v>167</v>
      </c>
      <c r="FQ1298" s="401" t="n">
        <v>168</v>
      </c>
      <c r="FR1298" s="401" t="n">
        <v>169</v>
      </c>
      <c r="FS1298" s="401" t="n">
        <v>170</v>
      </c>
      <c r="FT1298" s="401" t="n">
        <v>171</v>
      </c>
      <c r="FU1298" s="401" t="n">
        <v>172</v>
      </c>
      <c r="FV1298" s="401" t="n">
        <v>173</v>
      </c>
      <c r="FW1298" s="401" t="n">
        <v>174</v>
      </c>
      <c r="FX1298" s="401" t="n">
        <v>175</v>
      </c>
      <c r="FY1298" s="401" t="n">
        <v>176</v>
      </c>
      <c r="FZ1298" s="401" t="n">
        <v>177</v>
      </c>
      <c r="GA1298" s="401" t="n">
        <v>178</v>
      </c>
      <c r="GB1298" s="401" t="n">
        <v>179</v>
      </c>
      <c r="GC1298" s="401" t="n">
        <v>180</v>
      </c>
      <c r="GD1298" s="401" t="n">
        <v>181</v>
      </c>
      <c r="GE1298" s="401" t="n">
        <v>182</v>
      </c>
      <c r="GF1298" s="401" t="n">
        <v>183</v>
      </c>
      <c r="GG1298" s="401" t="n">
        <v>184</v>
      </c>
      <c r="GH1298" s="401" t="n">
        <v>185</v>
      </c>
      <c r="GI1298" s="401" t="n">
        <v>186</v>
      </c>
      <c r="GJ1298" s="401" t="n">
        <v>187</v>
      </c>
      <c r="GK1298" s="401" t="n">
        <v>188</v>
      </c>
      <c r="GL1298" s="401" t="n">
        <v>189</v>
      </c>
      <c r="GM1298" s="401" t="n">
        <v>190</v>
      </c>
      <c r="GN1298" s="401" t="n">
        <v>191</v>
      </c>
      <c r="GO1298" s="401" t="n">
        <v>192</v>
      </c>
      <c r="GP1298" s="401" t="n">
        <v>193</v>
      </c>
      <c r="GQ1298" s="401" t="n">
        <v>194</v>
      </c>
      <c r="GR1298" s="401" t="n">
        <v>195</v>
      </c>
      <c r="GS1298" s="401" t="n">
        <v>196</v>
      </c>
      <c r="GT1298" s="401" t="n">
        <v>197</v>
      </c>
      <c r="GU1298" s="401" t="n">
        <v>198</v>
      </c>
      <c r="GV1298" s="401" t="n">
        <v>199</v>
      </c>
      <c r="GW1298" s="401" t="n">
        <v>200</v>
      </c>
      <c r="GX1298" s="401" t="n">
        <v>201</v>
      </c>
      <c r="GY1298" s="401" t="n">
        <v>202</v>
      </c>
      <c r="GZ1298" s="401" t="n">
        <v>203</v>
      </c>
      <c r="HA1298" s="401" t="n">
        <v>204</v>
      </c>
      <c r="HB1298" s="401" t="n">
        <v>205</v>
      </c>
      <c r="HC1298" s="401" t="n">
        <v>206</v>
      </c>
      <c r="HD1298" s="401" t="n">
        <v>207</v>
      </c>
      <c r="HE1298" s="401" t="n">
        <v>208</v>
      </c>
      <c r="HF1298" s="401" t="n">
        <v>209</v>
      </c>
      <c r="HG1298" s="401" t="n">
        <v>210</v>
      </c>
      <c r="HH1298" s="401" t="n">
        <v>211</v>
      </c>
      <c r="HI1298" s="401" t="n">
        <v>212</v>
      </c>
      <c r="HJ1298" s="401" t="n">
        <v>213</v>
      </c>
      <c r="HK1298" s="401" t="n">
        <v>214</v>
      </c>
      <c r="HL1298" s="401" t="n">
        <v>215</v>
      </c>
      <c r="HM1298" s="401" t="n">
        <v>216</v>
      </c>
      <c r="HN1298" s="401" t="n">
        <v>217</v>
      </c>
      <c r="HO1298" s="401" t="n">
        <v>218</v>
      </c>
      <c r="HP1298" s="401" t="n">
        <v>219</v>
      </c>
      <c r="HQ1298" s="401" t="n">
        <v>220</v>
      </c>
      <c r="HR1298" s="401" t="n">
        <v>221</v>
      </c>
      <c r="HS1298" s="401" t="n">
        <v>222</v>
      </c>
      <c r="HT1298" s="401" t="n">
        <v>223</v>
      </c>
      <c r="HU1298" s="401" t="n">
        <v>224</v>
      </c>
      <c r="HV1298" s="401" t="n">
        <v>225</v>
      </c>
      <c r="HW1298" s="401" t="n">
        <v>226</v>
      </c>
      <c r="HX1298" s="401" t="n">
        <v>227</v>
      </c>
      <c r="HY1298" s="401" t="n">
        <v>228</v>
      </c>
      <c r="HZ1298" s="401" t="n">
        <v>229</v>
      </c>
      <c r="IA1298" s="401" t="n">
        <v>230</v>
      </c>
      <c r="IB1298" s="401" t="n">
        <v>231</v>
      </c>
      <c r="IC1298" s="401" t="n">
        <v>232</v>
      </c>
      <c r="ID1298" s="401" t="n">
        <v>233</v>
      </c>
      <c r="IE1298" s="401" t="n">
        <v>234</v>
      </c>
      <c r="IF1298" s="401" t="n">
        <v>235</v>
      </c>
      <c r="IG1298" s="401" t="n">
        <v>236</v>
      </c>
      <c r="IH1298" s="401" t="n">
        <v>237</v>
      </c>
      <c r="II1298" s="401" t="n">
        <v>238</v>
      </c>
      <c r="IJ1298" s="401" t="n">
        <v>239</v>
      </c>
      <c r="IK1298" s="401" t="n">
        <v>240</v>
      </c>
      <c r="IL1298" s="401" t="n">
        <v>241</v>
      </c>
      <c r="IM1298" s="401" t="n">
        <v>242</v>
      </c>
      <c r="IN1298" s="401" t="n">
        <v>243</v>
      </c>
      <c r="IO1298" s="401" t="n">
        <v>244</v>
      </c>
      <c r="IP1298" s="401" t="n">
        <v>245</v>
      </c>
      <c r="IQ1298" s="401" t="n">
        <v>246</v>
      </c>
      <c r="IR1298" s="401" t="n">
        <v>247</v>
      </c>
      <c r="IS1298" s="401" t="n">
        <v>248</v>
      </c>
      <c r="IT1298" s="401" t="n">
        <v>249</v>
      </c>
      <c r="IU1298" s="401" t="n">
        <v>250</v>
      </c>
      <c r="IV1298" s="401" t="n">
        <v>251</v>
      </c>
      <c r="IW1298" s="401" t="n">
        <v>252</v>
      </c>
      <c r="IX1298" s="401" t="n">
        <v>253</v>
      </c>
      <c r="IY1298" s="401" t="n">
        <v>254</v>
      </c>
      <c r="JA1298" s="401" t="n">
        <v>255</v>
      </c>
      <c r="JB1298" s="401" t="n">
        <v>256</v>
      </c>
      <c r="JC1298" s="401" t="n">
        <v>257</v>
      </c>
      <c r="JD1298" s="401" t="n">
        <v>258</v>
      </c>
      <c r="JF1298" s="401" t="n">
        <v>259</v>
      </c>
      <c r="JG1298" s="401" t="n">
        <v>260</v>
      </c>
      <c r="JH1298" s="401" t="n">
        <v>261</v>
      </c>
      <c r="JI1298" s="401" t="n">
        <v>262</v>
      </c>
    </row>
    <row r="1299" customFormat="false" ht="12.75" hidden="false" customHeight="false" outlineLevel="0" collapsed="false">
      <c r="E1299" s="444" t="s">
        <v>225</v>
      </c>
      <c r="F1299" s="401" t="n">
        <v>54</v>
      </c>
      <c r="G1299" s="401" t="n">
        <v>103</v>
      </c>
      <c r="H1299" s="401" t="n">
        <v>17</v>
      </c>
      <c r="I1299" s="401" t="n">
        <v>123</v>
      </c>
      <c r="J1299" s="401" t="n">
        <v>97</v>
      </c>
      <c r="K1299" s="401" t="n">
        <v>98</v>
      </c>
      <c r="L1299" s="401" t="n">
        <v>78</v>
      </c>
      <c r="M1299" s="401" t="n">
        <v>1</v>
      </c>
      <c r="N1299" s="401" t="n">
        <v>188</v>
      </c>
      <c r="O1299" s="401" t="n">
        <v>191</v>
      </c>
      <c r="P1299" s="401" t="n">
        <v>92</v>
      </c>
      <c r="Q1299" s="401" t="n">
        <v>108</v>
      </c>
      <c r="R1299" s="401" t="n">
        <v>154</v>
      </c>
      <c r="S1299" s="401" t="n">
        <v>226</v>
      </c>
      <c r="T1299" s="401" t="n">
        <v>61</v>
      </c>
      <c r="U1299" s="401" t="n">
        <v>137</v>
      </c>
      <c r="V1299" s="401" t="n">
        <v>258</v>
      </c>
      <c r="W1299" s="401" t="n">
        <v>172</v>
      </c>
      <c r="X1299" s="401" t="n">
        <v>35</v>
      </c>
      <c r="Y1299" s="401" t="n">
        <v>124</v>
      </c>
      <c r="Z1299" s="401" t="n">
        <v>13</v>
      </c>
      <c r="AA1299" s="401" t="n">
        <v>33</v>
      </c>
      <c r="AB1299" s="401" t="n">
        <v>62</v>
      </c>
      <c r="AC1299" s="401" t="n">
        <v>182</v>
      </c>
      <c r="AD1299" s="401" t="n">
        <v>72</v>
      </c>
      <c r="AE1299" s="401" t="n">
        <v>77</v>
      </c>
      <c r="AF1299" s="401" t="n">
        <v>213</v>
      </c>
      <c r="AG1299" s="401" t="n">
        <v>81</v>
      </c>
      <c r="AH1299" s="401" t="n">
        <v>200</v>
      </c>
      <c r="AI1299" s="401" t="n">
        <v>27</v>
      </c>
      <c r="AJ1299" s="401" t="n">
        <v>177</v>
      </c>
      <c r="AK1299" s="401" t="n">
        <v>5</v>
      </c>
      <c r="AL1299" s="401" t="n">
        <v>104</v>
      </c>
      <c r="AM1299" s="401" t="n">
        <v>192</v>
      </c>
      <c r="AN1299" s="401" t="n">
        <v>22</v>
      </c>
      <c r="AO1299" s="401" t="n">
        <v>135</v>
      </c>
      <c r="AP1299" s="401" t="n">
        <v>118</v>
      </c>
      <c r="AQ1299" s="401" t="n">
        <v>25</v>
      </c>
      <c r="AR1299" s="401" t="n">
        <v>261</v>
      </c>
      <c r="AS1299" s="401" t="n">
        <v>208</v>
      </c>
      <c r="AT1299" s="401" t="n">
        <v>125</v>
      </c>
      <c r="AU1299" s="401" t="n">
        <v>29</v>
      </c>
      <c r="AV1299" s="401" t="n">
        <v>211</v>
      </c>
      <c r="AW1299" s="401" t="n">
        <v>197</v>
      </c>
      <c r="AX1299" s="401" t="n">
        <v>41</v>
      </c>
      <c r="AY1299" s="401" t="n">
        <v>230</v>
      </c>
      <c r="AZ1299" s="401" t="n">
        <v>189</v>
      </c>
      <c r="BA1299" s="401" t="n">
        <v>4</v>
      </c>
      <c r="BB1299" s="401" t="n">
        <v>28</v>
      </c>
      <c r="BC1299" s="401" t="n">
        <v>11</v>
      </c>
      <c r="BD1299" s="401" t="n">
        <v>175</v>
      </c>
      <c r="BE1299" s="401" t="n">
        <v>218</v>
      </c>
      <c r="BF1299" s="401" t="n">
        <v>42</v>
      </c>
      <c r="BG1299" s="401" t="n">
        <v>12</v>
      </c>
      <c r="BH1299" s="401" t="n">
        <v>248</v>
      </c>
      <c r="BI1299" s="401" t="n">
        <v>117</v>
      </c>
      <c r="BJ1299" s="401" t="n">
        <v>68</v>
      </c>
      <c r="BK1299" s="401" t="n">
        <v>159</v>
      </c>
      <c r="BL1299" s="401" t="n">
        <v>195</v>
      </c>
      <c r="BM1299" s="401" t="n">
        <v>37</v>
      </c>
      <c r="BN1299" s="401" t="n">
        <v>168</v>
      </c>
      <c r="BO1299" s="401" t="n">
        <v>235</v>
      </c>
      <c r="BP1299" s="401" t="n">
        <v>239</v>
      </c>
      <c r="BQ1299" s="401" t="n">
        <v>16</v>
      </c>
      <c r="BR1299" s="401" t="n">
        <v>116</v>
      </c>
      <c r="BS1299" s="401" t="n">
        <v>110</v>
      </c>
      <c r="BT1299" s="401" t="n">
        <v>233</v>
      </c>
      <c r="BU1299" s="401" t="n">
        <v>229</v>
      </c>
      <c r="BV1299" s="401" t="n">
        <v>55</v>
      </c>
      <c r="BW1299" s="401" t="n">
        <v>164</v>
      </c>
      <c r="BX1299" s="401" t="n">
        <v>224</v>
      </c>
      <c r="BY1299" s="401" t="n">
        <v>44</v>
      </c>
      <c r="BZ1299" s="401" t="n">
        <v>52</v>
      </c>
      <c r="CA1299" s="401" t="n">
        <v>156</v>
      </c>
      <c r="CB1299" s="401" t="n">
        <v>231</v>
      </c>
      <c r="CC1299" s="401" t="n">
        <v>120</v>
      </c>
      <c r="CD1299" s="401" t="n">
        <v>249</v>
      </c>
      <c r="CE1299" s="401" t="n">
        <v>214</v>
      </c>
      <c r="CF1299" s="401" t="n">
        <v>66</v>
      </c>
      <c r="CG1299" s="401" t="n">
        <v>38</v>
      </c>
      <c r="CH1299" s="401" t="n">
        <v>132</v>
      </c>
      <c r="CI1299" s="401" t="n">
        <v>225</v>
      </c>
      <c r="CJ1299" s="401" t="n">
        <v>162</v>
      </c>
      <c r="CK1299" s="401" t="n">
        <v>21</v>
      </c>
      <c r="CL1299" s="401" t="n">
        <v>56</v>
      </c>
      <c r="CM1299" s="401" t="n">
        <v>165</v>
      </c>
      <c r="CN1299" s="401" t="n">
        <v>24</v>
      </c>
      <c r="CO1299" s="401" t="n">
        <v>36</v>
      </c>
      <c r="CP1299" s="401" t="n">
        <v>259</v>
      </c>
      <c r="CQ1299" s="401" t="n">
        <v>127</v>
      </c>
      <c r="CR1299" s="401" t="n">
        <v>142</v>
      </c>
      <c r="CS1299" s="401" t="n">
        <v>185</v>
      </c>
      <c r="CT1299" s="401" t="n">
        <v>260</v>
      </c>
      <c r="CU1299" s="401" t="n">
        <v>196</v>
      </c>
      <c r="CV1299" s="401" t="n">
        <v>206</v>
      </c>
      <c r="CW1299" s="401" t="n">
        <v>256</v>
      </c>
      <c r="CX1299" s="401" t="n">
        <v>65</v>
      </c>
      <c r="CY1299" s="401" t="n">
        <v>74</v>
      </c>
      <c r="CZ1299" s="401" t="n">
        <v>151</v>
      </c>
      <c r="DA1299" s="401" t="n">
        <v>133</v>
      </c>
      <c r="DB1299" s="401" t="n">
        <v>204</v>
      </c>
      <c r="DC1299" s="401" t="n">
        <v>63</v>
      </c>
      <c r="DD1299" s="401" t="n">
        <v>215</v>
      </c>
      <c r="DE1299" s="401" t="n">
        <v>240</v>
      </c>
      <c r="DF1299" s="401" t="n">
        <v>26</v>
      </c>
      <c r="DG1299" s="401" t="n">
        <v>39</v>
      </c>
      <c r="DH1299" s="401" t="n">
        <v>100</v>
      </c>
      <c r="DI1299" s="401" t="n">
        <v>71</v>
      </c>
      <c r="DJ1299" s="401" t="n">
        <v>221</v>
      </c>
      <c r="DK1299" s="401" t="n">
        <v>157</v>
      </c>
      <c r="DL1299" s="401" t="n">
        <v>80</v>
      </c>
      <c r="DM1299" s="401" t="n">
        <v>234</v>
      </c>
      <c r="DN1299" s="401" t="n">
        <v>222</v>
      </c>
      <c r="DO1299" s="401" t="n">
        <v>102</v>
      </c>
      <c r="DP1299" s="401" t="n">
        <v>238</v>
      </c>
      <c r="DQ1299" s="401" t="n">
        <v>180</v>
      </c>
      <c r="DR1299" s="401" t="n">
        <v>43</v>
      </c>
      <c r="DS1299" s="401" t="n">
        <v>236</v>
      </c>
      <c r="DT1299" s="401" t="n">
        <v>48</v>
      </c>
      <c r="DU1299" s="401" t="n">
        <v>247</v>
      </c>
      <c r="DV1299" s="401" t="n">
        <v>210</v>
      </c>
      <c r="DW1299" s="401" t="n">
        <v>193</v>
      </c>
      <c r="DX1299" s="401" t="n">
        <v>50</v>
      </c>
      <c r="DY1299" s="401" t="n">
        <v>32</v>
      </c>
      <c r="DZ1299" s="401" t="n">
        <v>174</v>
      </c>
      <c r="EA1299" s="401" t="n">
        <v>64</v>
      </c>
      <c r="EB1299" s="401" t="n">
        <v>23</v>
      </c>
      <c r="EC1299" s="401" t="n">
        <v>130</v>
      </c>
      <c r="ED1299" s="401" t="n">
        <v>58</v>
      </c>
      <c r="EE1299" s="401" t="n">
        <v>69</v>
      </c>
      <c r="EF1299" s="401" t="n">
        <v>152</v>
      </c>
      <c r="EG1299" s="401" t="n">
        <v>220</v>
      </c>
      <c r="EH1299" s="401" t="n">
        <v>252</v>
      </c>
      <c r="EI1299" s="401" t="n">
        <v>95</v>
      </c>
      <c r="EJ1299" s="401" t="n">
        <v>176</v>
      </c>
      <c r="EK1299" s="401" t="n">
        <v>134</v>
      </c>
      <c r="EL1299" s="401" t="n">
        <v>245</v>
      </c>
      <c r="EM1299" s="401" t="n">
        <v>109</v>
      </c>
      <c r="EN1299" s="401" t="n">
        <v>7</v>
      </c>
      <c r="EO1299" s="401" t="n">
        <v>67</v>
      </c>
      <c r="EP1299" s="401" t="n">
        <v>75</v>
      </c>
      <c r="EQ1299" s="401" t="n">
        <v>51</v>
      </c>
      <c r="ER1299" s="401" t="n">
        <v>106</v>
      </c>
      <c r="ES1299" s="401" t="n">
        <v>86</v>
      </c>
      <c r="ET1299" s="401" t="n">
        <v>141</v>
      </c>
      <c r="EU1299" s="401" t="n">
        <v>20</v>
      </c>
      <c r="EV1299" s="401" t="n">
        <v>31</v>
      </c>
      <c r="EW1299" s="401" t="n">
        <v>244</v>
      </c>
      <c r="EX1299" s="401" t="n">
        <v>70</v>
      </c>
      <c r="EY1299" s="401" t="n">
        <v>113</v>
      </c>
      <c r="EZ1299" s="401" t="n">
        <v>89</v>
      </c>
      <c r="FA1299" s="401" t="n">
        <v>30</v>
      </c>
      <c r="FB1299" s="401" t="n">
        <v>2</v>
      </c>
      <c r="FC1299" s="401" t="n">
        <v>217</v>
      </c>
      <c r="FD1299" s="401" t="n">
        <v>91</v>
      </c>
      <c r="FE1299" s="401" t="n">
        <v>60</v>
      </c>
      <c r="FF1299" s="401" t="n">
        <v>148</v>
      </c>
      <c r="FG1299" s="401" t="n">
        <v>232</v>
      </c>
      <c r="FH1299" s="401" t="n">
        <v>183</v>
      </c>
      <c r="FI1299" s="401" t="n">
        <v>246</v>
      </c>
      <c r="FJ1299" s="401" t="n">
        <v>128</v>
      </c>
      <c r="FK1299" s="401" t="n">
        <v>251</v>
      </c>
      <c r="FL1299" s="401" t="n">
        <v>19</v>
      </c>
      <c r="FM1299" s="401" t="n">
        <v>136</v>
      </c>
      <c r="FN1299" s="401" t="n">
        <v>144</v>
      </c>
      <c r="FO1299" s="401" t="n">
        <v>153</v>
      </c>
      <c r="FP1299" s="401" t="n">
        <v>88</v>
      </c>
      <c r="FQ1299" s="401" t="n">
        <v>99</v>
      </c>
      <c r="FR1299" s="401" t="n">
        <v>85</v>
      </c>
      <c r="FS1299" s="401" t="n">
        <v>121</v>
      </c>
      <c r="FT1299" s="401" t="n">
        <v>82</v>
      </c>
      <c r="FU1299" s="401" t="n">
        <v>161</v>
      </c>
      <c r="FV1299" s="401" t="n">
        <v>139</v>
      </c>
      <c r="FW1299" s="401" t="n">
        <v>207</v>
      </c>
      <c r="FX1299" s="401" t="n">
        <v>59</v>
      </c>
      <c r="FY1299" s="401" t="n">
        <v>199</v>
      </c>
      <c r="FZ1299" s="401" t="n">
        <v>9</v>
      </c>
      <c r="GA1299" s="401" t="n">
        <v>262</v>
      </c>
      <c r="GB1299" s="401" t="n">
        <v>253</v>
      </c>
      <c r="GC1299" s="401" t="n">
        <v>46</v>
      </c>
      <c r="GD1299" s="401" t="n">
        <v>242</v>
      </c>
      <c r="GE1299" s="401" t="n">
        <v>145</v>
      </c>
      <c r="GF1299" s="401" t="n">
        <v>114</v>
      </c>
      <c r="GG1299" s="401" t="n">
        <v>223</v>
      </c>
      <c r="GH1299" s="401" t="n">
        <v>181</v>
      </c>
      <c r="GI1299" s="401" t="n">
        <v>143</v>
      </c>
      <c r="GJ1299" s="401" t="n">
        <v>179</v>
      </c>
      <c r="GK1299" s="401" t="n">
        <v>90</v>
      </c>
      <c r="GL1299" s="401" t="n">
        <v>10</v>
      </c>
      <c r="GM1299" s="401" t="n">
        <v>94</v>
      </c>
      <c r="GN1299" s="401" t="n">
        <v>155</v>
      </c>
      <c r="GO1299" s="401" t="n">
        <v>150</v>
      </c>
      <c r="GP1299" s="401" t="n">
        <v>129</v>
      </c>
      <c r="GQ1299" s="401" t="n">
        <v>101</v>
      </c>
      <c r="GR1299" s="401" t="n">
        <v>194</v>
      </c>
      <c r="GS1299" s="401" t="n">
        <v>209</v>
      </c>
      <c r="GT1299" s="401" t="n">
        <v>219</v>
      </c>
      <c r="GU1299" s="401" t="n">
        <v>112</v>
      </c>
      <c r="GV1299" s="401" t="n">
        <v>186</v>
      </c>
      <c r="GW1299" s="401" t="n">
        <v>53</v>
      </c>
      <c r="GX1299" s="401" t="n">
        <v>149</v>
      </c>
      <c r="GY1299" s="401" t="n">
        <v>96</v>
      </c>
      <c r="GZ1299" s="401" t="n">
        <v>255</v>
      </c>
      <c r="HA1299" s="401" t="n">
        <v>57</v>
      </c>
      <c r="HB1299" s="401" t="n">
        <v>158</v>
      </c>
      <c r="HC1299" s="401" t="n">
        <v>15</v>
      </c>
      <c r="HD1299" s="401" t="n">
        <v>105</v>
      </c>
      <c r="HE1299" s="401" t="n">
        <v>254</v>
      </c>
      <c r="HF1299" s="401" t="n">
        <v>40</v>
      </c>
      <c r="HG1299" s="401" t="n">
        <v>111</v>
      </c>
      <c r="HH1299" s="401" t="n">
        <v>107</v>
      </c>
      <c r="HI1299" s="401" t="n">
        <v>6</v>
      </c>
      <c r="HJ1299" s="401" t="n">
        <v>227</v>
      </c>
      <c r="HK1299" s="401" t="n">
        <v>171</v>
      </c>
      <c r="HL1299" s="401" t="n">
        <v>166</v>
      </c>
      <c r="HM1299" s="401" t="n">
        <v>184</v>
      </c>
      <c r="HN1299" s="401" t="n">
        <v>93</v>
      </c>
      <c r="HO1299" s="401" t="n">
        <v>167</v>
      </c>
      <c r="HP1299" s="401" t="n">
        <v>163</v>
      </c>
      <c r="HQ1299" s="401" t="n">
        <v>126</v>
      </c>
      <c r="HR1299" s="401" t="n">
        <v>205</v>
      </c>
      <c r="HS1299" s="401" t="n">
        <v>76</v>
      </c>
      <c r="HT1299" s="401" t="n">
        <v>119</v>
      </c>
      <c r="HU1299" s="401" t="n">
        <v>122</v>
      </c>
      <c r="HV1299" s="401" t="n">
        <v>216</v>
      </c>
      <c r="HW1299" s="401" t="n">
        <v>257</v>
      </c>
      <c r="HX1299" s="401" t="n">
        <v>170</v>
      </c>
      <c r="HY1299" s="401" t="n">
        <v>14</v>
      </c>
      <c r="HZ1299" s="401" t="n">
        <v>173</v>
      </c>
      <c r="IA1299" s="401" t="n">
        <v>241</v>
      </c>
      <c r="IB1299" s="401" t="n">
        <v>250</v>
      </c>
      <c r="IC1299" s="401" t="n">
        <v>45</v>
      </c>
      <c r="ID1299" s="401" t="n">
        <v>169</v>
      </c>
      <c r="IE1299" s="401" t="n">
        <v>243</v>
      </c>
      <c r="IF1299" s="401" t="n">
        <v>131</v>
      </c>
      <c r="IG1299" s="401" t="n">
        <v>34</v>
      </c>
      <c r="IH1299" s="401" t="n">
        <v>178</v>
      </c>
      <c r="II1299" s="401" t="n">
        <v>202</v>
      </c>
      <c r="IJ1299" s="401" t="n">
        <v>83</v>
      </c>
      <c r="IK1299" s="401" t="n">
        <v>73</v>
      </c>
      <c r="IL1299" s="401" t="n">
        <v>138</v>
      </c>
      <c r="IM1299" s="401" t="n">
        <v>146</v>
      </c>
      <c r="IN1299" s="401" t="n">
        <v>87</v>
      </c>
      <c r="IO1299" s="401" t="n">
        <v>198</v>
      </c>
      <c r="IP1299" s="401" t="n">
        <v>8</v>
      </c>
      <c r="IQ1299" s="401" t="n">
        <v>115</v>
      </c>
      <c r="IR1299" s="401" t="n">
        <v>203</v>
      </c>
      <c r="IS1299" s="401" t="n">
        <v>190</v>
      </c>
      <c r="IT1299" s="401" t="n">
        <v>3</v>
      </c>
      <c r="IU1299" s="401" t="n">
        <v>18</v>
      </c>
      <c r="IV1299" s="401" t="n">
        <v>49</v>
      </c>
      <c r="IW1299" s="401" t="n">
        <v>79</v>
      </c>
      <c r="IX1299" s="401" t="n">
        <v>160</v>
      </c>
      <c r="IY1299" s="401" t="n">
        <v>212</v>
      </c>
      <c r="JA1299" s="401" t="n">
        <v>84</v>
      </c>
      <c r="JB1299" s="401" t="n">
        <v>228</v>
      </c>
      <c r="JC1299" s="401" t="n">
        <v>187</v>
      </c>
      <c r="JD1299" s="401" t="n">
        <v>201</v>
      </c>
      <c r="JF1299" s="401" t="n">
        <v>147</v>
      </c>
      <c r="JG1299" s="401" t="n">
        <v>140</v>
      </c>
      <c r="JH1299" s="401" t="n">
        <v>47</v>
      </c>
      <c r="JI1299" s="401" t="n">
        <v>237</v>
      </c>
    </row>
    <row r="1300" customFormat="false" ht="12.75" hidden="false" customHeight="false" outlineLevel="0" collapsed="false">
      <c r="E1300" s="444" t="s">
        <v>227</v>
      </c>
      <c r="F1300" s="401" t="n">
        <v>8</v>
      </c>
      <c r="G1300" s="401" t="n">
        <v>3</v>
      </c>
      <c r="H1300" s="401" t="n">
        <v>72</v>
      </c>
      <c r="I1300" s="401" t="n">
        <v>211</v>
      </c>
      <c r="J1300" s="401" t="n">
        <v>184</v>
      </c>
      <c r="K1300" s="401" t="n">
        <v>200</v>
      </c>
      <c r="L1300" s="401" t="n">
        <v>66</v>
      </c>
      <c r="M1300" s="401" t="n">
        <v>225</v>
      </c>
      <c r="N1300" s="401" t="n">
        <v>23</v>
      </c>
      <c r="O1300" s="401" t="n">
        <v>232</v>
      </c>
      <c r="P1300" s="401" t="n">
        <v>219</v>
      </c>
      <c r="Q1300" s="401" t="n">
        <v>95</v>
      </c>
      <c r="R1300" s="401" t="n">
        <v>15</v>
      </c>
      <c r="S1300" s="401" t="n">
        <v>228</v>
      </c>
      <c r="T1300" s="401" t="n">
        <v>203</v>
      </c>
      <c r="U1300" s="401" t="n">
        <v>207</v>
      </c>
      <c r="V1300" s="401" t="n">
        <v>126</v>
      </c>
      <c r="W1300" s="401" t="n">
        <v>46</v>
      </c>
      <c r="X1300" s="401" t="n">
        <v>71</v>
      </c>
      <c r="Y1300" s="401" t="n">
        <v>256</v>
      </c>
      <c r="Z1300" s="401" t="n">
        <v>50</v>
      </c>
      <c r="AA1300" s="401" t="n">
        <v>21</v>
      </c>
      <c r="AB1300" s="401" t="n">
        <v>220</v>
      </c>
      <c r="AC1300" s="401" t="n">
        <v>131</v>
      </c>
      <c r="AD1300" s="401" t="n">
        <v>43</v>
      </c>
      <c r="AE1300" s="401" t="n">
        <v>258</v>
      </c>
      <c r="AF1300" s="401" t="n">
        <v>25</v>
      </c>
      <c r="AG1300" s="401" t="n">
        <v>176</v>
      </c>
      <c r="AH1300" s="401" t="n">
        <v>216</v>
      </c>
      <c r="AI1300" s="401" t="n">
        <v>77</v>
      </c>
      <c r="AJ1300" s="401" t="n">
        <v>195</v>
      </c>
      <c r="AK1300" s="401" t="n">
        <v>229</v>
      </c>
      <c r="AL1300" s="401" t="n">
        <v>151</v>
      </c>
      <c r="AM1300" s="401" t="n">
        <v>75</v>
      </c>
      <c r="AN1300" s="401" t="n">
        <v>82</v>
      </c>
      <c r="AO1300" s="401" t="n">
        <v>59</v>
      </c>
      <c r="AP1300" s="401" t="n">
        <v>61</v>
      </c>
      <c r="AQ1300" s="401" t="n">
        <v>97</v>
      </c>
      <c r="AR1300" s="401" t="n">
        <v>227</v>
      </c>
      <c r="AS1300" s="401" t="n">
        <v>51</v>
      </c>
      <c r="AT1300" s="401" t="n">
        <v>133</v>
      </c>
      <c r="AU1300" s="401" t="n">
        <v>244</v>
      </c>
      <c r="AV1300" s="401" t="n">
        <v>186</v>
      </c>
      <c r="AW1300" s="401" t="n">
        <v>78</v>
      </c>
      <c r="AX1300" s="401" t="n">
        <v>12</v>
      </c>
      <c r="AY1300" s="401" t="n">
        <v>254</v>
      </c>
      <c r="AZ1300" s="401" t="n">
        <v>28</v>
      </c>
      <c r="BA1300" s="401" t="n">
        <v>67</v>
      </c>
      <c r="BB1300" s="401" t="n">
        <v>187</v>
      </c>
      <c r="BC1300" s="401" t="n">
        <v>36</v>
      </c>
      <c r="BD1300" s="401" t="n">
        <v>27</v>
      </c>
      <c r="BE1300" s="401" t="n">
        <v>248</v>
      </c>
      <c r="BF1300" s="401" t="n">
        <v>231</v>
      </c>
      <c r="BG1300" s="401" t="n">
        <v>60</v>
      </c>
      <c r="BH1300" s="401" t="n">
        <v>193</v>
      </c>
      <c r="BI1300" s="401" t="n">
        <v>30</v>
      </c>
      <c r="BJ1300" s="401" t="n">
        <v>18</v>
      </c>
      <c r="BK1300" s="401" t="n">
        <v>57</v>
      </c>
      <c r="BL1300" s="401" t="n">
        <v>157</v>
      </c>
      <c r="BM1300" s="401" t="n">
        <v>172</v>
      </c>
      <c r="BN1300" s="401" t="n">
        <v>212</v>
      </c>
      <c r="BO1300" s="401" t="n">
        <v>85</v>
      </c>
      <c r="BP1300" s="401" t="n">
        <v>24</v>
      </c>
      <c r="BQ1300" s="401" t="n">
        <v>11</v>
      </c>
      <c r="BR1300" s="401" t="n">
        <v>162</v>
      </c>
      <c r="BS1300" s="401" t="n">
        <v>190</v>
      </c>
      <c r="BT1300" s="401" t="n">
        <v>109</v>
      </c>
      <c r="BU1300" s="401" t="n">
        <v>246</v>
      </c>
      <c r="BV1300" s="401" t="n">
        <v>233</v>
      </c>
      <c r="BW1300" s="401" t="n">
        <v>224</v>
      </c>
      <c r="BX1300" s="401" t="n">
        <v>253</v>
      </c>
      <c r="BY1300" s="401" t="n">
        <v>4</v>
      </c>
      <c r="BZ1300" s="401" t="n">
        <v>100</v>
      </c>
      <c r="CA1300" s="401" t="n">
        <v>106</v>
      </c>
      <c r="CB1300" s="401" t="n">
        <v>63</v>
      </c>
      <c r="CC1300" s="401" t="n">
        <v>69</v>
      </c>
      <c r="CD1300" s="401" t="n">
        <v>214</v>
      </c>
      <c r="CE1300" s="401" t="n">
        <v>155</v>
      </c>
      <c r="CF1300" s="401" t="n">
        <v>205</v>
      </c>
      <c r="CG1300" s="401" t="n">
        <v>17</v>
      </c>
      <c r="CH1300" s="401" t="n">
        <v>159</v>
      </c>
      <c r="CI1300" s="401" t="n">
        <v>226</v>
      </c>
      <c r="CJ1300" s="401" t="n">
        <v>80</v>
      </c>
      <c r="CK1300" s="401" t="n">
        <v>206</v>
      </c>
      <c r="CL1300" s="401" t="n">
        <v>161</v>
      </c>
      <c r="CM1300" s="401" t="n">
        <v>194</v>
      </c>
      <c r="CN1300" s="401" t="n">
        <v>86</v>
      </c>
      <c r="CO1300" s="401" t="n">
        <v>235</v>
      </c>
      <c r="CP1300" s="401" t="n">
        <v>112</v>
      </c>
      <c r="CQ1300" s="401" t="n">
        <v>108</v>
      </c>
      <c r="CR1300" s="401" t="n">
        <v>188</v>
      </c>
      <c r="CS1300" s="401" t="n">
        <v>243</v>
      </c>
      <c r="CT1300" s="401" t="n">
        <v>116</v>
      </c>
      <c r="CU1300" s="401" t="n">
        <v>165</v>
      </c>
      <c r="CV1300" s="401" t="n">
        <v>81</v>
      </c>
      <c r="CW1300" s="401" t="n">
        <v>73</v>
      </c>
      <c r="CX1300" s="401" t="n">
        <v>223</v>
      </c>
      <c r="CY1300" s="401" t="n">
        <v>7</v>
      </c>
      <c r="CZ1300" s="401" t="n">
        <v>103</v>
      </c>
      <c r="DA1300" s="401" t="n">
        <v>132</v>
      </c>
      <c r="DB1300" s="401" t="n">
        <v>198</v>
      </c>
      <c r="DC1300" s="401" t="n">
        <v>262</v>
      </c>
      <c r="DD1300" s="401" t="n">
        <v>166</v>
      </c>
      <c r="DE1300" s="401" t="n">
        <v>177</v>
      </c>
      <c r="DF1300" s="401" t="n">
        <v>62</v>
      </c>
      <c r="DG1300" s="401" t="n">
        <v>160</v>
      </c>
      <c r="DH1300" s="401" t="n">
        <v>130</v>
      </c>
      <c r="DI1300" s="401" t="n">
        <v>32</v>
      </c>
      <c r="DJ1300" s="401" t="n">
        <v>141</v>
      </c>
      <c r="DK1300" s="401" t="n">
        <v>257</v>
      </c>
      <c r="DL1300" s="401" t="n">
        <v>249</v>
      </c>
      <c r="DM1300" s="401" t="n">
        <v>84</v>
      </c>
      <c r="DN1300" s="401" t="n">
        <v>189</v>
      </c>
      <c r="DO1300" s="401" t="n">
        <v>135</v>
      </c>
      <c r="DP1300" s="401" t="n">
        <v>259</v>
      </c>
      <c r="DQ1300" s="401" t="n">
        <v>174</v>
      </c>
      <c r="DR1300" s="401" t="n">
        <v>196</v>
      </c>
      <c r="DS1300" s="401" t="n">
        <v>217</v>
      </c>
      <c r="DT1300" s="401" t="n">
        <v>92</v>
      </c>
      <c r="DU1300" s="401" t="n">
        <v>221</v>
      </c>
      <c r="DV1300" s="401" t="n">
        <v>29</v>
      </c>
      <c r="DW1300" s="401" t="n">
        <v>241</v>
      </c>
      <c r="DX1300" s="401" t="n">
        <v>201</v>
      </c>
      <c r="DY1300" s="401" t="n">
        <v>2</v>
      </c>
      <c r="DZ1300" s="401" t="n">
        <v>136</v>
      </c>
      <c r="EA1300" s="401" t="n">
        <v>183</v>
      </c>
      <c r="EB1300" s="401" t="n">
        <v>156</v>
      </c>
      <c r="EC1300" s="401" t="n">
        <v>39</v>
      </c>
      <c r="ED1300" s="401" t="n">
        <v>168</v>
      </c>
      <c r="EE1300" s="401" t="n">
        <v>33</v>
      </c>
      <c r="EF1300" s="401" t="n">
        <v>208</v>
      </c>
      <c r="EG1300" s="401" t="n">
        <v>38</v>
      </c>
      <c r="EH1300" s="401" t="n">
        <v>127</v>
      </c>
      <c r="EI1300" s="401" t="n">
        <v>107</v>
      </c>
      <c r="EJ1300" s="401" t="n">
        <v>222</v>
      </c>
      <c r="EK1300" s="401" t="n">
        <v>90</v>
      </c>
      <c r="EL1300" s="401" t="n">
        <v>34</v>
      </c>
      <c r="EM1300" s="401" t="n">
        <v>102</v>
      </c>
      <c r="EN1300" s="401" t="n">
        <v>210</v>
      </c>
      <c r="EO1300" s="401" t="n">
        <v>171</v>
      </c>
      <c r="EP1300" s="401" t="n">
        <v>154</v>
      </c>
      <c r="EQ1300" s="401" t="n">
        <v>104</v>
      </c>
      <c r="ER1300" s="401" t="n">
        <v>9</v>
      </c>
      <c r="ES1300" s="401" t="n">
        <v>120</v>
      </c>
      <c r="ET1300" s="401" t="n">
        <v>167</v>
      </c>
      <c r="EU1300" s="401" t="n">
        <v>170</v>
      </c>
      <c r="EV1300" s="401" t="n">
        <v>139</v>
      </c>
      <c r="EW1300" s="401" t="n">
        <v>79</v>
      </c>
      <c r="EX1300" s="401" t="n">
        <v>47</v>
      </c>
      <c r="EY1300" s="401" t="n">
        <v>58</v>
      </c>
      <c r="EZ1300" s="401" t="n">
        <v>164</v>
      </c>
      <c r="FA1300" s="401" t="n">
        <v>238</v>
      </c>
      <c r="FB1300" s="401" t="n">
        <v>245</v>
      </c>
      <c r="FC1300" s="401" t="n">
        <v>252</v>
      </c>
      <c r="FD1300" s="401" t="n">
        <v>54</v>
      </c>
      <c r="FE1300" s="401" t="n">
        <v>35</v>
      </c>
      <c r="FF1300" s="401" t="n">
        <v>114</v>
      </c>
      <c r="FG1300" s="401" t="n">
        <v>134</v>
      </c>
      <c r="FH1300" s="401" t="n">
        <v>143</v>
      </c>
      <c r="FI1300" s="401" t="n">
        <v>147</v>
      </c>
      <c r="FJ1300" s="401" t="n">
        <v>145</v>
      </c>
      <c r="FK1300" s="401" t="n">
        <v>240</v>
      </c>
      <c r="FL1300" s="401" t="n">
        <v>37</v>
      </c>
      <c r="FM1300" s="401" t="n">
        <v>230</v>
      </c>
      <c r="FN1300" s="401" t="n">
        <v>146</v>
      </c>
      <c r="FO1300" s="401" t="n">
        <v>124</v>
      </c>
      <c r="FP1300" s="401" t="n">
        <v>41</v>
      </c>
      <c r="FQ1300" s="401" t="n">
        <v>101</v>
      </c>
      <c r="FR1300" s="401" t="n">
        <v>218</v>
      </c>
      <c r="FS1300" s="401" t="n">
        <v>118</v>
      </c>
      <c r="FT1300" s="401" t="n">
        <v>163</v>
      </c>
      <c r="FU1300" s="401" t="n">
        <v>16</v>
      </c>
      <c r="FV1300" s="401" t="n">
        <v>209</v>
      </c>
      <c r="FW1300" s="401" t="n">
        <v>31</v>
      </c>
      <c r="FX1300" s="401" t="n">
        <v>204</v>
      </c>
      <c r="FY1300" s="401" t="n">
        <v>178</v>
      </c>
      <c r="FZ1300" s="401" t="n">
        <v>173</v>
      </c>
      <c r="GA1300" s="401" t="n">
        <v>125</v>
      </c>
      <c r="GB1300" s="401" t="n">
        <v>213</v>
      </c>
      <c r="GC1300" s="401" t="n">
        <v>68</v>
      </c>
      <c r="GD1300" s="401" t="n">
        <v>113</v>
      </c>
      <c r="GE1300" s="401" t="n">
        <v>119</v>
      </c>
      <c r="GF1300" s="401" t="n">
        <v>192</v>
      </c>
      <c r="GG1300" s="401" t="n">
        <v>6</v>
      </c>
      <c r="GH1300" s="401" t="n">
        <v>251</v>
      </c>
      <c r="GI1300" s="401" t="n">
        <v>179</v>
      </c>
      <c r="GJ1300" s="401" t="n">
        <v>215</v>
      </c>
      <c r="GK1300" s="401" t="n">
        <v>197</v>
      </c>
      <c r="GL1300" s="401" t="n">
        <v>140</v>
      </c>
      <c r="GM1300" s="401" t="n">
        <v>87</v>
      </c>
      <c r="GN1300" s="401" t="n">
        <v>169</v>
      </c>
      <c r="GO1300" s="401" t="n">
        <v>83</v>
      </c>
      <c r="GP1300" s="401" t="n">
        <v>110</v>
      </c>
      <c r="GQ1300" s="401" t="n">
        <v>153</v>
      </c>
      <c r="GR1300" s="401" t="n">
        <v>49</v>
      </c>
      <c r="GS1300" s="401" t="n">
        <v>55</v>
      </c>
      <c r="GT1300" s="401" t="n">
        <v>158</v>
      </c>
      <c r="GU1300" s="401" t="n">
        <v>89</v>
      </c>
      <c r="GV1300" s="401" t="n">
        <v>202</v>
      </c>
      <c r="GW1300" s="401" t="n">
        <v>128</v>
      </c>
      <c r="GX1300" s="401" t="n">
        <v>144</v>
      </c>
      <c r="GY1300" s="401" t="n">
        <v>121</v>
      </c>
      <c r="GZ1300" s="401" t="n">
        <v>20</v>
      </c>
      <c r="HA1300" s="401" t="n">
        <v>137</v>
      </c>
      <c r="HB1300" s="401" t="n">
        <v>236</v>
      </c>
      <c r="HC1300" s="401" t="n">
        <v>70</v>
      </c>
      <c r="HD1300" s="401" t="n">
        <v>129</v>
      </c>
      <c r="HE1300" s="401" t="n">
        <v>65</v>
      </c>
      <c r="HF1300" s="401" t="n">
        <v>13</v>
      </c>
      <c r="HG1300" s="401" t="n">
        <v>52</v>
      </c>
      <c r="HH1300" s="401" t="n">
        <v>239</v>
      </c>
      <c r="HI1300" s="401" t="n">
        <v>191</v>
      </c>
      <c r="HJ1300" s="401" t="n">
        <v>250</v>
      </c>
      <c r="HK1300" s="401" t="n">
        <v>175</v>
      </c>
      <c r="HL1300" s="401" t="n">
        <v>148</v>
      </c>
      <c r="HM1300" s="401" t="n">
        <v>234</v>
      </c>
      <c r="HN1300" s="401" t="n">
        <v>123</v>
      </c>
      <c r="HO1300" s="401" t="n">
        <v>22</v>
      </c>
      <c r="HP1300" s="401" t="n">
        <v>255</v>
      </c>
      <c r="HQ1300" s="401" t="n">
        <v>138</v>
      </c>
      <c r="HR1300" s="401" t="n">
        <v>237</v>
      </c>
      <c r="HS1300" s="401" t="n">
        <v>74</v>
      </c>
      <c r="HT1300" s="401" t="n">
        <v>96</v>
      </c>
      <c r="HU1300" s="401" t="n">
        <v>111</v>
      </c>
      <c r="HV1300" s="401" t="n">
        <v>142</v>
      </c>
      <c r="HW1300" s="401" t="n">
        <v>94</v>
      </c>
      <c r="HX1300" s="401" t="n">
        <v>56</v>
      </c>
      <c r="HY1300" s="401" t="n">
        <v>182</v>
      </c>
      <c r="HZ1300" s="401" t="n">
        <v>42</v>
      </c>
      <c r="IA1300" s="401" t="n">
        <v>242</v>
      </c>
      <c r="IB1300" s="401" t="n">
        <v>48</v>
      </c>
      <c r="IC1300" s="401" t="n">
        <v>181</v>
      </c>
      <c r="ID1300" s="401" t="n">
        <v>45</v>
      </c>
      <c r="IE1300" s="401" t="n">
        <v>98</v>
      </c>
      <c r="IF1300" s="401" t="n">
        <v>76</v>
      </c>
      <c r="IG1300" s="401" t="n">
        <v>40</v>
      </c>
      <c r="IH1300" s="401" t="n">
        <v>14</v>
      </c>
      <c r="II1300" s="401" t="n">
        <v>149</v>
      </c>
      <c r="IJ1300" s="401" t="n">
        <v>260</v>
      </c>
      <c r="IK1300" s="401" t="n">
        <v>88</v>
      </c>
      <c r="IL1300" s="401" t="n">
        <v>5</v>
      </c>
      <c r="IM1300" s="401" t="n">
        <v>99</v>
      </c>
      <c r="IN1300" s="401" t="n">
        <v>150</v>
      </c>
      <c r="IO1300" s="401" t="n">
        <v>91</v>
      </c>
      <c r="IP1300" s="401" t="n">
        <v>64</v>
      </c>
      <c r="IQ1300" s="401" t="n">
        <v>53</v>
      </c>
      <c r="IR1300" s="401" t="n">
        <v>261</v>
      </c>
      <c r="IS1300" s="401" t="n">
        <v>44</v>
      </c>
      <c r="IT1300" s="401" t="n">
        <v>117</v>
      </c>
      <c r="IU1300" s="401" t="n">
        <v>199</v>
      </c>
      <c r="IV1300" s="401" t="n">
        <v>122</v>
      </c>
      <c r="IW1300" s="401" t="n">
        <v>19</v>
      </c>
      <c r="IX1300" s="401" t="n">
        <v>180</v>
      </c>
      <c r="IY1300" s="401" t="n">
        <v>152</v>
      </c>
      <c r="JA1300" s="401" t="n">
        <v>247</v>
      </c>
      <c r="JB1300" s="401" t="n">
        <v>115</v>
      </c>
      <c r="JC1300" s="401" t="n">
        <v>185</v>
      </c>
      <c r="JD1300" s="401" t="n">
        <v>1</v>
      </c>
      <c r="JF1300" s="401" t="n">
        <v>10</v>
      </c>
      <c r="JG1300" s="401" t="n">
        <v>26</v>
      </c>
      <c r="JH1300" s="401" t="n">
        <v>105</v>
      </c>
      <c r="JI1300" s="401" t="n">
        <v>93</v>
      </c>
    </row>
    <row r="1302" customFormat="false" ht="12.75" hidden="false" customHeight="false" outlineLevel="0" collapsed="false">
      <c r="D1302" s="204" t="n">
        <v>263</v>
      </c>
      <c r="E1302" s="204" t="s">
        <v>250</v>
      </c>
    </row>
    <row r="1303" customFormat="false" ht="12.75" hidden="false" customHeight="false" outlineLevel="0" collapsed="false">
      <c r="E1303" s="444" t="s">
        <v>198</v>
      </c>
      <c r="F1303" s="401" t="n">
        <v>1</v>
      </c>
      <c r="G1303" s="401" t="n">
        <v>2</v>
      </c>
      <c r="H1303" s="401" t="n">
        <v>3</v>
      </c>
      <c r="I1303" s="401" t="n">
        <v>4</v>
      </c>
      <c r="J1303" s="401" t="n">
        <v>5</v>
      </c>
      <c r="K1303" s="401" t="n">
        <v>6</v>
      </c>
      <c r="L1303" s="401" t="n">
        <v>7</v>
      </c>
      <c r="M1303" s="401" t="n">
        <v>8</v>
      </c>
      <c r="N1303" s="401" t="n">
        <v>9</v>
      </c>
      <c r="O1303" s="401" t="n">
        <v>10</v>
      </c>
      <c r="P1303" s="401" t="n">
        <v>11</v>
      </c>
      <c r="Q1303" s="401" t="n">
        <v>12</v>
      </c>
      <c r="R1303" s="401" t="n">
        <v>13</v>
      </c>
      <c r="S1303" s="401" t="n">
        <v>14</v>
      </c>
      <c r="T1303" s="401" t="n">
        <v>15</v>
      </c>
      <c r="U1303" s="401" t="n">
        <v>16</v>
      </c>
      <c r="V1303" s="401" t="n">
        <v>17</v>
      </c>
      <c r="W1303" s="401" t="n">
        <v>18</v>
      </c>
      <c r="X1303" s="401" t="n">
        <v>19</v>
      </c>
      <c r="Y1303" s="401" t="n">
        <v>20</v>
      </c>
      <c r="Z1303" s="401" t="n">
        <v>21</v>
      </c>
      <c r="AA1303" s="401" t="n">
        <v>22</v>
      </c>
      <c r="AB1303" s="401" t="n">
        <v>23</v>
      </c>
      <c r="AC1303" s="401" t="n">
        <v>24</v>
      </c>
      <c r="AD1303" s="401" t="n">
        <v>25</v>
      </c>
      <c r="AE1303" s="401" t="n">
        <v>26</v>
      </c>
      <c r="AF1303" s="401" t="n">
        <v>27</v>
      </c>
      <c r="AG1303" s="401" t="n">
        <v>28</v>
      </c>
      <c r="AH1303" s="401" t="n">
        <v>29</v>
      </c>
      <c r="AI1303" s="401" t="n">
        <v>30</v>
      </c>
      <c r="AJ1303" s="401" t="n">
        <v>31</v>
      </c>
      <c r="AK1303" s="401" t="n">
        <v>32</v>
      </c>
      <c r="AL1303" s="401" t="n">
        <v>33</v>
      </c>
      <c r="AM1303" s="401" t="n">
        <v>34</v>
      </c>
      <c r="AN1303" s="401" t="n">
        <v>35</v>
      </c>
      <c r="AO1303" s="401" t="n">
        <v>36</v>
      </c>
      <c r="AP1303" s="401" t="n">
        <v>37</v>
      </c>
      <c r="AQ1303" s="401" t="n">
        <v>38</v>
      </c>
      <c r="AR1303" s="401" t="n">
        <v>39</v>
      </c>
      <c r="AS1303" s="401" t="n">
        <v>40</v>
      </c>
      <c r="AT1303" s="401" t="n">
        <v>41</v>
      </c>
      <c r="AU1303" s="401" t="n">
        <v>42</v>
      </c>
      <c r="AV1303" s="401" t="n">
        <v>43</v>
      </c>
      <c r="AW1303" s="401" t="n">
        <v>44</v>
      </c>
      <c r="AX1303" s="401" t="n">
        <v>45</v>
      </c>
      <c r="AY1303" s="401" t="n">
        <v>46</v>
      </c>
      <c r="AZ1303" s="401" t="n">
        <v>47</v>
      </c>
      <c r="BA1303" s="401" t="n">
        <v>48</v>
      </c>
      <c r="BB1303" s="401" t="n">
        <v>49</v>
      </c>
      <c r="BC1303" s="401" t="n">
        <v>50</v>
      </c>
      <c r="BD1303" s="401" t="n">
        <v>51</v>
      </c>
      <c r="BE1303" s="401" t="n">
        <v>52</v>
      </c>
      <c r="BF1303" s="401" t="n">
        <v>53</v>
      </c>
      <c r="BG1303" s="401" t="n">
        <v>54</v>
      </c>
      <c r="BH1303" s="401" t="n">
        <v>55</v>
      </c>
      <c r="BI1303" s="401" t="n">
        <v>56</v>
      </c>
      <c r="BJ1303" s="401" t="n">
        <v>57</v>
      </c>
      <c r="BK1303" s="401" t="n">
        <v>58</v>
      </c>
      <c r="BL1303" s="401" t="n">
        <v>59</v>
      </c>
      <c r="BM1303" s="401" t="n">
        <v>60</v>
      </c>
      <c r="BN1303" s="401" t="n">
        <v>61</v>
      </c>
      <c r="BO1303" s="401" t="n">
        <v>62</v>
      </c>
      <c r="BP1303" s="401" t="n">
        <v>63</v>
      </c>
      <c r="BQ1303" s="401" t="n">
        <v>64</v>
      </c>
      <c r="BR1303" s="401" t="n">
        <v>65</v>
      </c>
      <c r="BS1303" s="401" t="n">
        <v>66</v>
      </c>
      <c r="BT1303" s="401" t="n">
        <v>67</v>
      </c>
      <c r="BU1303" s="401" t="n">
        <v>68</v>
      </c>
      <c r="BV1303" s="401" t="n">
        <v>69</v>
      </c>
      <c r="BW1303" s="401" t="n">
        <v>70</v>
      </c>
      <c r="BX1303" s="401" t="n">
        <v>71</v>
      </c>
      <c r="BY1303" s="401" t="n">
        <v>72</v>
      </c>
      <c r="BZ1303" s="401" t="n">
        <v>73</v>
      </c>
      <c r="CA1303" s="401" t="n">
        <v>74</v>
      </c>
      <c r="CB1303" s="401" t="n">
        <v>75</v>
      </c>
      <c r="CC1303" s="401" t="n">
        <v>76</v>
      </c>
      <c r="CD1303" s="401" t="n">
        <v>77</v>
      </c>
      <c r="CE1303" s="401" t="n">
        <v>78</v>
      </c>
      <c r="CF1303" s="401" t="n">
        <v>79</v>
      </c>
      <c r="CG1303" s="401" t="n">
        <v>80</v>
      </c>
      <c r="CH1303" s="401" t="n">
        <v>81</v>
      </c>
      <c r="CI1303" s="401" t="n">
        <v>82</v>
      </c>
      <c r="CJ1303" s="401" t="n">
        <v>83</v>
      </c>
      <c r="CK1303" s="401" t="n">
        <v>84</v>
      </c>
      <c r="CL1303" s="401" t="n">
        <v>85</v>
      </c>
      <c r="CM1303" s="401" t="n">
        <v>86</v>
      </c>
      <c r="CN1303" s="401" t="n">
        <v>87</v>
      </c>
      <c r="CO1303" s="401" t="n">
        <v>88</v>
      </c>
      <c r="CP1303" s="401" t="n">
        <v>89</v>
      </c>
      <c r="CQ1303" s="401" t="n">
        <v>90</v>
      </c>
      <c r="CR1303" s="401" t="n">
        <v>91</v>
      </c>
      <c r="CS1303" s="401" t="n">
        <v>92</v>
      </c>
      <c r="CT1303" s="401" t="n">
        <v>93</v>
      </c>
      <c r="CU1303" s="401" t="n">
        <v>94</v>
      </c>
      <c r="CV1303" s="401" t="n">
        <v>95</v>
      </c>
      <c r="CW1303" s="401" t="n">
        <v>96</v>
      </c>
      <c r="CX1303" s="401" t="n">
        <v>97</v>
      </c>
      <c r="CY1303" s="401" t="n">
        <v>98</v>
      </c>
      <c r="CZ1303" s="401" t="n">
        <v>99</v>
      </c>
      <c r="DA1303" s="401" t="n">
        <v>100</v>
      </c>
      <c r="DB1303" s="401" t="n">
        <v>101</v>
      </c>
      <c r="DC1303" s="401" t="n">
        <v>102</v>
      </c>
      <c r="DD1303" s="401" t="n">
        <v>103</v>
      </c>
      <c r="DE1303" s="401" t="n">
        <v>104</v>
      </c>
      <c r="DF1303" s="401" t="n">
        <v>105</v>
      </c>
      <c r="DG1303" s="401" t="n">
        <v>106</v>
      </c>
      <c r="DH1303" s="401" t="n">
        <v>107</v>
      </c>
      <c r="DI1303" s="401" t="n">
        <v>108</v>
      </c>
      <c r="DJ1303" s="401" t="n">
        <v>109</v>
      </c>
      <c r="DK1303" s="401" t="n">
        <v>110</v>
      </c>
      <c r="DL1303" s="401" t="n">
        <v>111</v>
      </c>
      <c r="DM1303" s="401" t="n">
        <v>112</v>
      </c>
      <c r="DN1303" s="401" t="n">
        <v>113</v>
      </c>
      <c r="DO1303" s="401" t="n">
        <v>114</v>
      </c>
      <c r="DP1303" s="401" t="n">
        <v>115</v>
      </c>
      <c r="DQ1303" s="401" t="n">
        <v>116</v>
      </c>
      <c r="DR1303" s="401" t="n">
        <v>117</v>
      </c>
      <c r="DS1303" s="401" t="n">
        <v>118</v>
      </c>
      <c r="DT1303" s="401" t="n">
        <v>119</v>
      </c>
      <c r="DU1303" s="401" t="n">
        <v>120</v>
      </c>
      <c r="DV1303" s="401" t="n">
        <v>121</v>
      </c>
      <c r="DW1303" s="401" t="n">
        <v>122</v>
      </c>
      <c r="DX1303" s="401" t="n">
        <v>123</v>
      </c>
      <c r="DY1303" s="401" t="n">
        <v>124</v>
      </c>
      <c r="DZ1303" s="401" t="n">
        <v>125</v>
      </c>
      <c r="EA1303" s="401" t="n">
        <v>126</v>
      </c>
      <c r="EB1303" s="401" t="n">
        <v>127</v>
      </c>
      <c r="EC1303" s="401" t="n">
        <v>128</v>
      </c>
      <c r="ED1303" s="401" t="n">
        <v>129</v>
      </c>
      <c r="EE1303" s="401" t="n">
        <v>130</v>
      </c>
      <c r="EF1303" s="401" t="n">
        <v>131</v>
      </c>
      <c r="EG1303" s="401" t="n">
        <v>132</v>
      </c>
      <c r="EH1303" s="401" t="n">
        <v>133</v>
      </c>
      <c r="EI1303" s="401" t="n">
        <v>134</v>
      </c>
      <c r="EJ1303" s="401" t="n">
        <v>135</v>
      </c>
      <c r="EK1303" s="401" t="n">
        <v>136</v>
      </c>
      <c r="EL1303" s="401" t="n">
        <v>137</v>
      </c>
      <c r="EM1303" s="401" t="n">
        <v>138</v>
      </c>
      <c r="EN1303" s="401" t="n">
        <v>139</v>
      </c>
      <c r="EO1303" s="401" t="n">
        <v>140</v>
      </c>
      <c r="EP1303" s="401" t="n">
        <v>141</v>
      </c>
      <c r="EQ1303" s="401" t="n">
        <v>142</v>
      </c>
      <c r="ER1303" s="401" t="n">
        <v>143</v>
      </c>
      <c r="ES1303" s="401" t="n">
        <v>144</v>
      </c>
      <c r="ET1303" s="401" t="n">
        <v>145</v>
      </c>
      <c r="EU1303" s="401" t="n">
        <v>146</v>
      </c>
      <c r="EV1303" s="401" t="n">
        <v>147</v>
      </c>
      <c r="EW1303" s="401" t="n">
        <v>148</v>
      </c>
      <c r="EX1303" s="401" t="n">
        <v>149</v>
      </c>
      <c r="EY1303" s="401" t="n">
        <v>150</v>
      </c>
      <c r="EZ1303" s="401" t="n">
        <v>151</v>
      </c>
      <c r="FA1303" s="401" t="n">
        <v>152</v>
      </c>
      <c r="FB1303" s="401" t="n">
        <v>153</v>
      </c>
      <c r="FC1303" s="401" t="n">
        <v>154</v>
      </c>
      <c r="FD1303" s="401" t="n">
        <v>155</v>
      </c>
      <c r="FE1303" s="401" t="n">
        <v>156</v>
      </c>
      <c r="FF1303" s="401" t="n">
        <v>157</v>
      </c>
      <c r="FG1303" s="401" t="n">
        <v>158</v>
      </c>
      <c r="FH1303" s="401" t="n">
        <v>159</v>
      </c>
      <c r="FI1303" s="401" t="n">
        <v>160</v>
      </c>
      <c r="FJ1303" s="401" t="n">
        <v>161</v>
      </c>
      <c r="FK1303" s="401" t="n">
        <v>162</v>
      </c>
      <c r="FL1303" s="401" t="n">
        <v>163</v>
      </c>
      <c r="FM1303" s="401" t="n">
        <v>164</v>
      </c>
      <c r="FN1303" s="401" t="n">
        <v>165</v>
      </c>
      <c r="FO1303" s="401" t="n">
        <v>166</v>
      </c>
      <c r="FP1303" s="401" t="n">
        <v>167</v>
      </c>
      <c r="FQ1303" s="401" t="n">
        <v>168</v>
      </c>
      <c r="FR1303" s="401" t="n">
        <v>169</v>
      </c>
      <c r="FS1303" s="401" t="n">
        <v>170</v>
      </c>
      <c r="FT1303" s="401" t="n">
        <v>171</v>
      </c>
      <c r="FU1303" s="401" t="n">
        <v>172</v>
      </c>
      <c r="FV1303" s="401" t="n">
        <v>173</v>
      </c>
      <c r="FW1303" s="401" t="n">
        <v>174</v>
      </c>
      <c r="FX1303" s="401" t="n">
        <v>175</v>
      </c>
      <c r="FY1303" s="401" t="n">
        <v>176</v>
      </c>
      <c r="FZ1303" s="401" t="n">
        <v>177</v>
      </c>
      <c r="GA1303" s="401" t="n">
        <v>178</v>
      </c>
      <c r="GB1303" s="401" t="n">
        <v>179</v>
      </c>
      <c r="GC1303" s="401" t="n">
        <v>180</v>
      </c>
      <c r="GD1303" s="401" t="n">
        <v>181</v>
      </c>
      <c r="GE1303" s="401" t="n">
        <v>182</v>
      </c>
      <c r="GF1303" s="401" t="n">
        <v>183</v>
      </c>
      <c r="GG1303" s="401" t="n">
        <v>184</v>
      </c>
      <c r="GH1303" s="401" t="n">
        <v>185</v>
      </c>
      <c r="GI1303" s="401" t="n">
        <v>186</v>
      </c>
      <c r="GJ1303" s="401" t="n">
        <v>187</v>
      </c>
      <c r="GK1303" s="401" t="n">
        <v>188</v>
      </c>
      <c r="GL1303" s="401" t="n">
        <v>189</v>
      </c>
      <c r="GM1303" s="401" t="n">
        <v>190</v>
      </c>
      <c r="GN1303" s="401" t="n">
        <v>191</v>
      </c>
      <c r="GO1303" s="401" t="n">
        <v>192</v>
      </c>
      <c r="GP1303" s="401" t="n">
        <v>193</v>
      </c>
      <c r="GQ1303" s="401" t="n">
        <v>194</v>
      </c>
      <c r="GR1303" s="401" t="n">
        <v>195</v>
      </c>
      <c r="GS1303" s="401" t="n">
        <v>196</v>
      </c>
      <c r="GT1303" s="401" t="n">
        <v>197</v>
      </c>
      <c r="GU1303" s="401" t="n">
        <v>198</v>
      </c>
      <c r="GV1303" s="401" t="n">
        <v>199</v>
      </c>
      <c r="GW1303" s="401" t="n">
        <v>200</v>
      </c>
      <c r="GX1303" s="401" t="n">
        <v>201</v>
      </c>
      <c r="GY1303" s="401" t="n">
        <v>202</v>
      </c>
      <c r="GZ1303" s="401" t="n">
        <v>203</v>
      </c>
      <c r="HA1303" s="401" t="n">
        <v>204</v>
      </c>
      <c r="HB1303" s="401" t="n">
        <v>205</v>
      </c>
      <c r="HC1303" s="401" t="n">
        <v>206</v>
      </c>
      <c r="HD1303" s="401" t="n">
        <v>207</v>
      </c>
      <c r="HE1303" s="401" t="n">
        <v>208</v>
      </c>
      <c r="HF1303" s="401" t="n">
        <v>209</v>
      </c>
      <c r="HG1303" s="401" t="n">
        <v>210</v>
      </c>
      <c r="HH1303" s="401" t="n">
        <v>211</v>
      </c>
      <c r="HI1303" s="401" t="n">
        <v>212</v>
      </c>
      <c r="HJ1303" s="401" t="n">
        <v>213</v>
      </c>
      <c r="HK1303" s="401" t="n">
        <v>214</v>
      </c>
      <c r="HL1303" s="401" t="n">
        <v>215</v>
      </c>
      <c r="HM1303" s="401" t="n">
        <v>216</v>
      </c>
      <c r="HN1303" s="401" t="n">
        <v>217</v>
      </c>
      <c r="HO1303" s="401" t="n">
        <v>218</v>
      </c>
      <c r="HP1303" s="401" t="n">
        <v>219</v>
      </c>
      <c r="HQ1303" s="401" t="n">
        <v>220</v>
      </c>
      <c r="HR1303" s="401" t="n">
        <v>221</v>
      </c>
      <c r="HS1303" s="401" t="n">
        <v>222</v>
      </c>
      <c r="HT1303" s="401" t="n">
        <v>223</v>
      </c>
      <c r="HU1303" s="401" t="n">
        <v>224</v>
      </c>
      <c r="HV1303" s="401" t="n">
        <v>225</v>
      </c>
      <c r="HW1303" s="401" t="n">
        <v>226</v>
      </c>
      <c r="HX1303" s="401" t="n">
        <v>227</v>
      </c>
      <c r="HY1303" s="401" t="n">
        <v>228</v>
      </c>
      <c r="HZ1303" s="401" t="n">
        <v>229</v>
      </c>
      <c r="IA1303" s="401" t="n">
        <v>230</v>
      </c>
      <c r="IB1303" s="401" t="n">
        <v>231</v>
      </c>
      <c r="IC1303" s="401" t="n">
        <v>232</v>
      </c>
      <c r="ID1303" s="401" t="n">
        <v>233</v>
      </c>
      <c r="IE1303" s="401" t="n">
        <v>234</v>
      </c>
      <c r="IF1303" s="401" t="n">
        <v>235</v>
      </c>
      <c r="IG1303" s="401" t="n">
        <v>236</v>
      </c>
      <c r="IH1303" s="401" t="n">
        <v>237</v>
      </c>
      <c r="II1303" s="401" t="n">
        <v>238</v>
      </c>
      <c r="IJ1303" s="401" t="n">
        <v>239</v>
      </c>
      <c r="IK1303" s="401" t="n">
        <v>240</v>
      </c>
      <c r="IL1303" s="401" t="n">
        <v>241</v>
      </c>
      <c r="IM1303" s="401" t="n">
        <v>242</v>
      </c>
      <c r="IN1303" s="401" t="n">
        <v>243</v>
      </c>
      <c r="IO1303" s="401" t="n">
        <v>244</v>
      </c>
      <c r="IP1303" s="401" t="n">
        <v>245</v>
      </c>
      <c r="IQ1303" s="401" t="n">
        <v>246</v>
      </c>
      <c r="IR1303" s="401" t="n">
        <v>247</v>
      </c>
      <c r="IS1303" s="401" t="n">
        <v>248</v>
      </c>
      <c r="IT1303" s="401" t="n">
        <v>249</v>
      </c>
      <c r="IU1303" s="401" t="n">
        <v>250</v>
      </c>
      <c r="IV1303" s="401" t="n">
        <v>251</v>
      </c>
      <c r="IW1303" s="401" t="n">
        <v>252</v>
      </c>
      <c r="IX1303" s="401" t="n">
        <v>253</v>
      </c>
      <c r="IY1303" s="401" t="n">
        <v>254</v>
      </c>
      <c r="IZ1303" s="401" t="n">
        <v>255</v>
      </c>
      <c r="JA1303" s="401" t="n">
        <v>256</v>
      </c>
      <c r="JB1303" s="401" t="n">
        <v>257</v>
      </c>
      <c r="JC1303" s="401" t="n">
        <v>258</v>
      </c>
      <c r="JD1303" s="401" t="n">
        <v>259</v>
      </c>
      <c r="JF1303" s="401" t="n">
        <v>260</v>
      </c>
      <c r="JG1303" s="401" t="n">
        <v>261</v>
      </c>
      <c r="JH1303" s="401" t="n">
        <v>262</v>
      </c>
      <c r="JI1303" s="401" t="n">
        <v>263</v>
      </c>
    </row>
    <row r="1304" customFormat="false" ht="12.75" hidden="false" customHeight="false" outlineLevel="0" collapsed="false">
      <c r="E1304" s="444" t="s">
        <v>225</v>
      </c>
      <c r="F1304" s="401" t="n">
        <v>124</v>
      </c>
      <c r="G1304" s="401" t="n">
        <v>160</v>
      </c>
      <c r="H1304" s="401" t="n">
        <v>194</v>
      </c>
      <c r="I1304" s="401" t="n">
        <v>110</v>
      </c>
      <c r="J1304" s="401" t="n">
        <v>118</v>
      </c>
      <c r="K1304" s="401" t="n">
        <v>125</v>
      </c>
      <c r="L1304" s="401" t="n">
        <v>183</v>
      </c>
      <c r="M1304" s="401" t="n">
        <v>67</v>
      </c>
      <c r="N1304" s="401" t="n">
        <v>63</v>
      </c>
      <c r="O1304" s="401" t="n">
        <v>263</v>
      </c>
      <c r="P1304" s="401" t="n">
        <v>74</v>
      </c>
      <c r="Q1304" s="401" t="n">
        <v>234</v>
      </c>
      <c r="R1304" s="401" t="n">
        <v>59</v>
      </c>
      <c r="S1304" s="401" t="n">
        <v>28</v>
      </c>
      <c r="T1304" s="401" t="n">
        <v>142</v>
      </c>
      <c r="U1304" s="401" t="n">
        <v>135</v>
      </c>
      <c r="V1304" s="401" t="n">
        <v>148</v>
      </c>
      <c r="W1304" s="401" t="n">
        <v>101</v>
      </c>
      <c r="X1304" s="401" t="n">
        <v>97</v>
      </c>
      <c r="Y1304" s="401" t="n">
        <v>233</v>
      </c>
      <c r="Z1304" s="401" t="n">
        <v>83</v>
      </c>
      <c r="AA1304" s="401" t="n">
        <v>253</v>
      </c>
      <c r="AB1304" s="401" t="n">
        <v>126</v>
      </c>
      <c r="AC1304" s="401" t="n">
        <v>17</v>
      </c>
      <c r="AD1304" s="401" t="n">
        <v>167</v>
      </c>
      <c r="AE1304" s="401" t="n">
        <v>50</v>
      </c>
      <c r="AF1304" s="401" t="n">
        <v>188</v>
      </c>
      <c r="AG1304" s="401" t="n">
        <v>219</v>
      </c>
      <c r="AH1304" s="401" t="n">
        <v>211</v>
      </c>
      <c r="AI1304" s="401" t="n">
        <v>177</v>
      </c>
      <c r="AJ1304" s="401" t="n">
        <v>24</v>
      </c>
      <c r="AK1304" s="401" t="n">
        <v>225</v>
      </c>
      <c r="AL1304" s="401" t="n">
        <v>214</v>
      </c>
      <c r="AM1304" s="401" t="n">
        <v>51</v>
      </c>
      <c r="AN1304" s="401" t="n">
        <v>116</v>
      </c>
      <c r="AO1304" s="401" t="n">
        <v>245</v>
      </c>
      <c r="AP1304" s="401" t="n">
        <v>76</v>
      </c>
      <c r="AQ1304" s="401" t="n">
        <v>132</v>
      </c>
      <c r="AR1304" s="401" t="n">
        <v>166</v>
      </c>
      <c r="AS1304" s="401" t="n">
        <v>82</v>
      </c>
      <c r="AT1304" s="401" t="n">
        <v>54</v>
      </c>
      <c r="AU1304" s="401" t="n">
        <v>136</v>
      </c>
      <c r="AV1304" s="401" t="n">
        <v>152</v>
      </c>
      <c r="AW1304" s="401" t="n">
        <v>41</v>
      </c>
      <c r="AX1304" s="401" t="n">
        <v>13</v>
      </c>
      <c r="AY1304" s="401" t="n">
        <v>25</v>
      </c>
      <c r="AZ1304" s="401" t="n">
        <v>153</v>
      </c>
      <c r="BA1304" s="401" t="n">
        <v>129</v>
      </c>
      <c r="BB1304" s="401" t="n">
        <v>61</v>
      </c>
      <c r="BC1304" s="401" t="n">
        <v>168</v>
      </c>
      <c r="BD1304" s="401" t="n">
        <v>95</v>
      </c>
      <c r="BE1304" s="401" t="n">
        <v>34</v>
      </c>
      <c r="BF1304" s="401" t="n">
        <v>246</v>
      </c>
      <c r="BG1304" s="401" t="n">
        <v>30</v>
      </c>
      <c r="BH1304" s="401" t="n">
        <v>81</v>
      </c>
      <c r="BI1304" s="401" t="n">
        <v>88</v>
      </c>
      <c r="BJ1304" s="401" t="n">
        <v>69</v>
      </c>
      <c r="BK1304" s="401" t="n">
        <v>207</v>
      </c>
      <c r="BL1304" s="401" t="n">
        <v>140</v>
      </c>
      <c r="BM1304" s="401" t="n">
        <v>38</v>
      </c>
      <c r="BN1304" s="401" t="n">
        <v>139</v>
      </c>
      <c r="BO1304" s="401" t="n">
        <v>235</v>
      </c>
      <c r="BP1304" s="401" t="n">
        <v>209</v>
      </c>
      <c r="BQ1304" s="401" t="n">
        <v>121</v>
      </c>
      <c r="BR1304" s="401" t="n">
        <v>106</v>
      </c>
      <c r="BS1304" s="401" t="n">
        <v>200</v>
      </c>
      <c r="BT1304" s="401" t="n">
        <v>228</v>
      </c>
      <c r="BU1304" s="401" t="n">
        <v>45</v>
      </c>
      <c r="BV1304" s="401" t="n">
        <v>220</v>
      </c>
      <c r="BW1304" s="401" t="n">
        <v>236</v>
      </c>
      <c r="BX1304" s="401" t="n">
        <v>157</v>
      </c>
      <c r="BY1304" s="401" t="n">
        <v>29</v>
      </c>
      <c r="BZ1304" s="401" t="n">
        <v>72</v>
      </c>
      <c r="CA1304" s="401" t="n">
        <v>162</v>
      </c>
      <c r="CB1304" s="401" t="n">
        <v>232</v>
      </c>
      <c r="CC1304" s="401" t="n">
        <v>90</v>
      </c>
      <c r="CD1304" s="401" t="n">
        <v>218</v>
      </c>
      <c r="CE1304" s="401" t="n">
        <v>212</v>
      </c>
      <c r="CF1304" s="401" t="n">
        <v>68</v>
      </c>
      <c r="CG1304" s="401" t="n">
        <v>3</v>
      </c>
      <c r="CH1304" s="401" t="n">
        <v>64</v>
      </c>
      <c r="CI1304" s="401" t="n">
        <v>98</v>
      </c>
      <c r="CJ1304" s="401" t="n">
        <v>172</v>
      </c>
      <c r="CK1304" s="401" t="n">
        <v>241</v>
      </c>
      <c r="CL1304" s="401" t="n">
        <v>187</v>
      </c>
      <c r="CM1304" s="401" t="n">
        <v>79</v>
      </c>
      <c r="CN1304" s="401" t="n">
        <v>40</v>
      </c>
      <c r="CO1304" s="401" t="n">
        <v>201</v>
      </c>
      <c r="CP1304" s="401" t="n">
        <v>247</v>
      </c>
      <c r="CQ1304" s="401" t="n">
        <v>192</v>
      </c>
      <c r="CR1304" s="401" t="n">
        <v>127</v>
      </c>
      <c r="CS1304" s="401" t="n">
        <v>151</v>
      </c>
      <c r="CT1304" s="401" t="n">
        <v>36</v>
      </c>
      <c r="CU1304" s="401" t="n">
        <v>191</v>
      </c>
      <c r="CV1304" s="401" t="n">
        <v>197</v>
      </c>
      <c r="CW1304" s="401" t="n">
        <v>120</v>
      </c>
      <c r="CX1304" s="401" t="n">
        <v>70</v>
      </c>
      <c r="CY1304" s="401" t="n">
        <v>35</v>
      </c>
      <c r="CZ1304" s="401" t="n">
        <v>156</v>
      </c>
      <c r="DA1304" s="401" t="n">
        <v>128</v>
      </c>
      <c r="DB1304" s="401" t="n">
        <v>10</v>
      </c>
      <c r="DC1304" s="401" t="n">
        <v>43</v>
      </c>
      <c r="DD1304" s="401" t="n">
        <v>117</v>
      </c>
      <c r="DE1304" s="401" t="n">
        <v>137</v>
      </c>
      <c r="DF1304" s="401" t="n">
        <v>242</v>
      </c>
      <c r="DG1304" s="401" t="n">
        <v>189</v>
      </c>
      <c r="DH1304" s="401" t="n">
        <v>195</v>
      </c>
      <c r="DI1304" s="401" t="n">
        <v>2</v>
      </c>
      <c r="DJ1304" s="401" t="n">
        <v>87</v>
      </c>
      <c r="DK1304" s="401" t="n">
        <v>171</v>
      </c>
      <c r="DL1304" s="401" t="n">
        <v>122</v>
      </c>
      <c r="DM1304" s="401" t="n">
        <v>109</v>
      </c>
      <c r="DN1304" s="401" t="n">
        <v>4</v>
      </c>
      <c r="DO1304" s="401" t="n">
        <v>260</v>
      </c>
      <c r="DP1304" s="401" t="n">
        <v>71</v>
      </c>
      <c r="DQ1304" s="401" t="n">
        <v>165</v>
      </c>
      <c r="DR1304" s="401" t="n">
        <v>181</v>
      </c>
      <c r="DS1304" s="401" t="n">
        <v>144</v>
      </c>
      <c r="DT1304" s="401" t="n">
        <v>31</v>
      </c>
      <c r="DU1304" s="401" t="n">
        <v>213</v>
      </c>
      <c r="DV1304" s="401" t="n">
        <v>33</v>
      </c>
      <c r="DW1304" s="401" t="n">
        <v>262</v>
      </c>
      <c r="DX1304" s="401" t="n">
        <v>47</v>
      </c>
      <c r="DY1304" s="401" t="n">
        <v>243</v>
      </c>
      <c r="DZ1304" s="401" t="n">
        <v>112</v>
      </c>
      <c r="EA1304" s="401" t="n">
        <v>174</v>
      </c>
      <c r="EB1304" s="401" t="n">
        <v>164</v>
      </c>
      <c r="EC1304" s="401" t="n">
        <v>186</v>
      </c>
      <c r="ED1304" s="401" t="n">
        <v>80</v>
      </c>
      <c r="EE1304" s="401" t="n">
        <v>239</v>
      </c>
      <c r="EF1304" s="401" t="n">
        <v>185</v>
      </c>
      <c r="EG1304" s="401" t="n">
        <v>49</v>
      </c>
      <c r="EH1304" s="401" t="n">
        <v>217</v>
      </c>
      <c r="EI1304" s="401" t="n">
        <v>203</v>
      </c>
      <c r="EJ1304" s="401" t="n">
        <v>73</v>
      </c>
      <c r="EK1304" s="401" t="n">
        <v>60</v>
      </c>
      <c r="EL1304" s="401" t="n">
        <v>258</v>
      </c>
      <c r="EM1304" s="401" t="n">
        <v>77</v>
      </c>
      <c r="EN1304" s="401" t="n">
        <v>27</v>
      </c>
      <c r="EO1304" s="401" t="n">
        <v>9</v>
      </c>
      <c r="EP1304" s="401" t="n">
        <v>169</v>
      </c>
      <c r="EQ1304" s="401" t="n">
        <v>145</v>
      </c>
      <c r="ER1304" s="401" t="n">
        <v>22</v>
      </c>
      <c r="ES1304" s="401" t="n">
        <v>252</v>
      </c>
      <c r="ET1304" s="401" t="n">
        <v>206</v>
      </c>
      <c r="EU1304" s="401" t="n">
        <v>240</v>
      </c>
      <c r="EV1304" s="401" t="n">
        <v>78</v>
      </c>
      <c r="EW1304" s="401" t="n">
        <v>91</v>
      </c>
      <c r="EX1304" s="401" t="n">
        <v>180</v>
      </c>
      <c r="EY1304" s="401" t="n">
        <v>227</v>
      </c>
      <c r="EZ1304" s="401" t="n">
        <v>223</v>
      </c>
      <c r="FA1304" s="401" t="n">
        <v>161</v>
      </c>
      <c r="FB1304" s="401" t="n">
        <v>250</v>
      </c>
      <c r="FC1304" s="401" t="n">
        <v>147</v>
      </c>
      <c r="FD1304" s="401" t="n">
        <v>231</v>
      </c>
      <c r="FE1304" s="401" t="n">
        <v>48</v>
      </c>
      <c r="FF1304" s="401" t="n">
        <v>55</v>
      </c>
      <c r="FG1304" s="401" t="n">
        <v>62</v>
      </c>
      <c r="FH1304" s="401" t="n">
        <v>26</v>
      </c>
      <c r="FI1304" s="401" t="n">
        <v>56</v>
      </c>
      <c r="FJ1304" s="401" t="n">
        <v>204</v>
      </c>
      <c r="FK1304" s="401" t="n">
        <v>158</v>
      </c>
      <c r="FL1304" s="401" t="n">
        <v>154</v>
      </c>
      <c r="FM1304" s="401" t="n">
        <v>100</v>
      </c>
      <c r="FN1304" s="401" t="n">
        <v>14</v>
      </c>
      <c r="FO1304" s="401" t="n">
        <v>115</v>
      </c>
      <c r="FP1304" s="401" t="n">
        <v>248</v>
      </c>
      <c r="FQ1304" s="401" t="n">
        <v>99</v>
      </c>
      <c r="FR1304" s="401" t="n">
        <v>11</v>
      </c>
      <c r="FS1304" s="401" t="n">
        <v>107</v>
      </c>
      <c r="FT1304" s="401" t="n">
        <v>224</v>
      </c>
      <c r="FU1304" s="401" t="n">
        <v>86</v>
      </c>
      <c r="FV1304" s="401" t="n">
        <v>39</v>
      </c>
      <c r="FW1304" s="401" t="n">
        <v>66</v>
      </c>
      <c r="FX1304" s="401" t="n">
        <v>176</v>
      </c>
      <c r="FY1304" s="401" t="n">
        <v>229</v>
      </c>
      <c r="FZ1304" s="401" t="n">
        <v>23</v>
      </c>
      <c r="GA1304" s="401" t="n">
        <v>32</v>
      </c>
      <c r="GB1304" s="401" t="n">
        <v>222</v>
      </c>
      <c r="GC1304" s="401" t="n">
        <v>249</v>
      </c>
      <c r="GD1304" s="401" t="n">
        <v>215</v>
      </c>
      <c r="GE1304" s="401" t="n">
        <v>244</v>
      </c>
      <c r="GF1304" s="401" t="n">
        <v>199</v>
      </c>
      <c r="GG1304" s="401" t="n">
        <v>138</v>
      </c>
      <c r="GH1304" s="401" t="n">
        <v>131</v>
      </c>
      <c r="GI1304" s="401" t="n">
        <v>8</v>
      </c>
      <c r="GJ1304" s="401" t="n">
        <v>18</v>
      </c>
      <c r="GK1304" s="401" t="n">
        <v>37</v>
      </c>
      <c r="GL1304" s="401" t="n">
        <v>1</v>
      </c>
      <c r="GM1304" s="401" t="n">
        <v>178</v>
      </c>
      <c r="GN1304" s="401" t="n">
        <v>134</v>
      </c>
      <c r="GO1304" s="401" t="n">
        <v>170</v>
      </c>
      <c r="GP1304" s="401" t="n">
        <v>19</v>
      </c>
      <c r="GQ1304" s="401" t="n">
        <v>202</v>
      </c>
      <c r="GR1304" s="401" t="n">
        <v>259</v>
      </c>
      <c r="GS1304" s="401" t="n">
        <v>208</v>
      </c>
      <c r="GT1304" s="401" t="n">
        <v>150</v>
      </c>
      <c r="GU1304" s="401" t="n">
        <v>92</v>
      </c>
      <c r="GV1304" s="401" t="n">
        <v>163</v>
      </c>
      <c r="GW1304" s="401" t="n">
        <v>84</v>
      </c>
      <c r="GX1304" s="401" t="n">
        <v>65</v>
      </c>
      <c r="GY1304" s="401" t="n">
        <v>254</v>
      </c>
      <c r="GZ1304" s="401" t="n">
        <v>111</v>
      </c>
      <c r="HA1304" s="401" t="n">
        <v>216</v>
      </c>
      <c r="HB1304" s="401" t="n">
        <v>57</v>
      </c>
      <c r="HC1304" s="401" t="n">
        <v>5</v>
      </c>
      <c r="HD1304" s="401" t="n">
        <v>238</v>
      </c>
      <c r="HE1304" s="401" t="n">
        <v>42</v>
      </c>
      <c r="HF1304" s="401" t="n">
        <v>96</v>
      </c>
      <c r="HG1304" s="401" t="n">
        <v>119</v>
      </c>
      <c r="HH1304" s="401" t="n">
        <v>44</v>
      </c>
      <c r="HI1304" s="401" t="n">
        <v>15</v>
      </c>
      <c r="HJ1304" s="401" t="n">
        <v>7</v>
      </c>
      <c r="HK1304" s="401" t="n">
        <v>85</v>
      </c>
      <c r="HL1304" s="401" t="n">
        <v>103</v>
      </c>
      <c r="HM1304" s="401" t="n">
        <v>184</v>
      </c>
      <c r="HN1304" s="401" t="n">
        <v>53</v>
      </c>
      <c r="HO1304" s="401" t="n">
        <v>20</v>
      </c>
      <c r="HP1304" s="401" t="n">
        <v>141</v>
      </c>
      <c r="HQ1304" s="401" t="n">
        <v>257</v>
      </c>
      <c r="HR1304" s="401" t="n">
        <v>75</v>
      </c>
      <c r="HS1304" s="401" t="n">
        <v>226</v>
      </c>
      <c r="HT1304" s="401" t="n">
        <v>105</v>
      </c>
      <c r="HU1304" s="401" t="n">
        <v>237</v>
      </c>
      <c r="HV1304" s="401" t="n">
        <v>256</v>
      </c>
      <c r="HW1304" s="401" t="n">
        <v>230</v>
      </c>
      <c r="HX1304" s="401" t="n">
        <v>159</v>
      </c>
      <c r="HY1304" s="401" t="n">
        <v>149</v>
      </c>
      <c r="HZ1304" s="401" t="n">
        <v>113</v>
      </c>
      <c r="IA1304" s="401" t="n">
        <v>16</v>
      </c>
      <c r="IB1304" s="401" t="n">
        <v>173</v>
      </c>
      <c r="IC1304" s="401" t="n">
        <v>205</v>
      </c>
      <c r="ID1304" s="401" t="n">
        <v>155</v>
      </c>
      <c r="IE1304" s="401" t="n">
        <v>251</v>
      </c>
      <c r="IF1304" s="401" t="n">
        <v>123</v>
      </c>
      <c r="IG1304" s="401" t="n">
        <v>114</v>
      </c>
      <c r="IH1304" s="401" t="n">
        <v>255</v>
      </c>
      <c r="II1304" s="401" t="n">
        <v>130</v>
      </c>
      <c r="IJ1304" s="401" t="n">
        <v>210</v>
      </c>
      <c r="IK1304" s="401" t="n">
        <v>52</v>
      </c>
      <c r="IL1304" s="401" t="n">
        <v>93</v>
      </c>
      <c r="IM1304" s="401" t="n">
        <v>89</v>
      </c>
      <c r="IN1304" s="401" t="n">
        <v>261</v>
      </c>
      <c r="IO1304" s="401" t="n">
        <v>12</v>
      </c>
      <c r="IP1304" s="401" t="n">
        <v>221</v>
      </c>
      <c r="IQ1304" s="401" t="n">
        <v>143</v>
      </c>
      <c r="IR1304" s="401" t="n">
        <v>198</v>
      </c>
      <c r="IS1304" s="401" t="n">
        <v>21</v>
      </c>
      <c r="IT1304" s="401" t="n">
        <v>46</v>
      </c>
      <c r="IU1304" s="401" t="n">
        <v>58</v>
      </c>
      <c r="IV1304" s="401" t="n">
        <v>108</v>
      </c>
      <c r="IW1304" s="401" t="n">
        <v>104</v>
      </c>
      <c r="IX1304" s="401" t="n">
        <v>190</v>
      </c>
      <c r="IY1304" s="401" t="n">
        <v>193</v>
      </c>
      <c r="IZ1304" s="401" t="n">
        <v>6</v>
      </c>
      <c r="JA1304" s="401" t="n">
        <v>94</v>
      </c>
      <c r="JB1304" s="401" t="n">
        <v>133</v>
      </c>
      <c r="JC1304" s="401" t="n">
        <v>175</v>
      </c>
      <c r="JD1304" s="401" t="n">
        <v>182</v>
      </c>
      <c r="JF1304" s="401" t="n">
        <v>102</v>
      </c>
      <c r="JG1304" s="401" t="n">
        <v>179</v>
      </c>
      <c r="JH1304" s="401" t="n">
        <v>196</v>
      </c>
      <c r="JI1304" s="401" t="n">
        <v>146</v>
      </c>
    </row>
    <row r="1305" customFormat="false" ht="12.75" hidden="false" customHeight="false" outlineLevel="0" collapsed="false">
      <c r="E1305" s="444" t="s">
        <v>227</v>
      </c>
      <c r="F1305" s="401" t="n">
        <v>17</v>
      </c>
      <c r="G1305" s="401" t="n">
        <v>46</v>
      </c>
      <c r="H1305" s="401" t="n">
        <v>66</v>
      </c>
      <c r="I1305" s="401" t="n">
        <v>22</v>
      </c>
      <c r="J1305" s="401" t="n">
        <v>8</v>
      </c>
      <c r="K1305" s="401" t="n">
        <v>237</v>
      </c>
      <c r="L1305" s="401" t="n">
        <v>250</v>
      </c>
      <c r="M1305" s="401" t="n">
        <v>200</v>
      </c>
      <c r="N1305" s="401" t="n">
        <v>158</v>
      </c>
      <c r="O1305" s="401" t="n">
        <v>262</v>
      </c>
      <c r="P1305" s="401" t="n">
        <v>145</v>
      </c>
      <c r="Q1305" s="401" t="n">
        <v>68</v>
      </c>
      <c r="R1305" s="401" t="n">
        <v>26</v>
      </c>
      <c r="S1305" s="401" t="n">
        <v>157</v>
      </c>
      <c r="T1305" s="401" t="n">
        <v>98</v>
      </c>
      <c r="U1305" s="401" t="n">
        <v>182</v>
      </c>
      <c r="V1305" s="401" t="n">
        <v>213</v>
      </c>
      <c r="W1305" s="401" t="n">
        <v>24</v>
      </c>
      <c r="X1305" s="401" t="n">
        <v>186</v>
      </c>
      <c r="Y1305" s="401" t="n">
        <v>143</v>
      </c>
      <c r="Z1305" s="401" t="n">
        <v>140</v>
      </c>
      <c r="AA1305" s="401" t="n">
        <v>236</v>
      </c>
      <c r="AB1305" s="401" t="n">
        <v>142</v>
      </c>
      <c r="AC1305" s="401" t="n">
        <v>90</v>
      </c>
      <c r="AD1305" s="401" t="n">
        <v>91</v>
      </c>
      <c r="AE1305" s="401" t="n">
        <v>13</v>
      </c>
      <c r="AF1305" s="401" t="n">
        <v>259</v>
      </c>
      <c r="AG1305" s="401" t="n">
        <v>164</v>
      </c>
      <c r="AH1305" s="401" t="n">
        <v>33</v>
      </c>
      <c r="AI1305" s="401" t="n">
        <v>44</v>
      </c>
      <c r="AJ1305" s="401" t="n">
        <v>252</v>
      </c>
      <c r="AK1305" s="401" t="n">
        <v>219</v>
      </c>
      <c r="AL1305" s="401" t="n">
        <v>162</v>
      </c>
      <c r="AM1305" s="401" t="n">
        <v>21</v>
      </c>
      <c r="AN1305" s="401" t="n">
        <v>223</v>
      </c>
      <c r="AO1305" s="401" t="n">
        <v>84</v>
      </c>
      <c r="AP1305" s="401" t="n">
        <v>224</v>
      </c>
      <c r="AQ1305" s="401" t="n">
        <v>121</v>
      </c>
      <c r="AR1305" s="401" t="n">
        <v>78</v>
      </c>
      <c r="AS1305" s="401" t="n">
        <v>62</v>
      </c>
      <c r="AT1305" s="401" t="n">
        <v>167</v>
      </c>
      <c r="AU1305" s="401" t="n">
        <v>204</v>
      </c>
      <c r="AV1305" s="401" t="n">
        <v>112</v>
      </c>
      <c r="AW1305" s="401" t="n">
        <v>261</v>
      </c>
      <c r="AX1305" s="401" t="n">
        <v>27</v>
      </c>
      <c r="AY1305" s="401" t="n">
        <v>73</v>
      </c>
      <c r="AZ1305" s="401" t="n">
        <v>245</v>
      </c>
      <c r="BA1305" s="401" t="n">
        <v>34</v>
      </c>
      <c r="BB1305" s="401" t="n">
        <v>125</v>
      </c>
      <c r="BC1305" s="401" t="n">
        <v>111</v>
      </c>
      <c r="BD1305" s="401" t="n">
        <v>4</v>
      </c>
      <c r="BE1305" s="401" t="n">
        <v>178</v>
      </c>
      <c r="BF1305" s="401" t="n">
        <v>82</v>
      </c>
      <c r="BG1305" s="401" t="n">
        <v>42</v>
      </c>
      <c r="BH1305" s="401" t="n">
        <v>67</v>
      </c>
      <c r="BI1305" s="401" t="n">
        <v>205</v>
      </c>
      <c r="BJ1305" s="401" t="n">
        <v>191</v>
      </c>
      <c r="BK1305" s="401" t="n">
        <v>242</v>
      </c>
      <c r="BL1305" s="401" t="n">
        <v>233</v>
      </c>
      <c r="BM1305" s="401" t="n">
        <v>47</v>
      </c>
      <c r="BN1305" s="401" t="n">
        <v>263</v>
      </c>
      <c r="BO1305" s="401" t="n">
        <v>50</v>
      </c>
      <c r="BP1305" s="401" t="n">
        <v>235</v>
      </c>
      <c r="BQ1305" s="401" t="n">
        <v>53</v>
      </c>
      <c r="BR1305" s="401" t="n">
        <v>173</v>
      </c>
      <c r="BS1305" s="401" t="n">
        <v>55</v>
      </c>
      <c r="BT1305" s="401" t="n">
        <v>199</v>
      </c>
      <c r="BU1305" s="401" t="n">
        <v>107</v>
      </c>
      <c r="BV1305" s="401" t="n">
        <v>148</v>
      </c>
      <c r="BW1305" s="401" t="n">
        <v>211</v>
      </c>
      <c r="BX1305" s="401" t="n">
        <v>155</v>
      </c>
      <c r="BY1305" s="401" t="n">
        <v>176</v>
      </c>
      <c r="BZ1305" s="401" t="n">
        <v>135</v>
      </c>
      <c r="CA1305" s="401" t="n">
        <v>77</v>
      </c>
      <c r="CB1305" s="401" t="n">
        <v>108</v>
      </c>
      <c r="CC1305" s="401" t="n">
        <v>35</v>
      </c>
      <c r="CD1305" s="401" t="n">
        <v>54</v>
      </c>
      <c r="CE1305" s="401" t="n">
        <v>141</v>
      </c>
      <c r="CF1305" s="401" t="n">
        <v>240</v>
      </c>
      <c r="CG1305" s="401" t="n">
        <v>207</v>
      </c>
      <c r="CH1305" s="401" t="n">
        <v>40</v>
      </c>
      <c r="CI1305" s="401" t="n">
        <v>120</v>
      </c>
      <c r="CJ1305" s="401" t="n">
        <v>114</v>
      </c>
      <c r="CK1305" s="401" t="n">
        <v>212</v>
      </c>
      <c r="CL1305" s="401" t="n">
        <v>102</v>
      </c>
      <c r="CM1305" s="401" t="n">
        <v>170</v>
      </c>
      <c r="CN1305" s="401" t="n">
        <v>74</v>
      </c>
      <c r="CO1305" s="401" t="n">
        <v>6</v>
      </c>
      <c r="CP1305" s="401" t="n">
        <v>198</v>
      </c>
      <c r="CQ1305" s="401" t="n">
        <v>183</v>
      </c>
      <c r="CR1305" s="401" t="n">
        <v>160</v>
      </c>
      <c r="CS1305" s="401" t="n">
        <v>168</v>
      </c>
      <c r="CT1305" s="401" t="n">
        <v>216</v>
      </c>
      <c r="CU1305" s="401" t="n">
        <v>185</v>
      </c>
      <c r="CV1305" s="401" t="n">
        <v>48</v>
      </c>
      <c r="CW1305" s="401" t="n">
        <v>210</v>
      </c>
      <c r="CX1305" s="401" t="n">
        <v>241</v>
      </c>
      <c r="CY1305" s="401" t="n">
        <v>56</v>
      </c>
      <c r="CZ1305" s="401" t="n">
        <v>165</v>
      </c>
      <c r="DA1305" s="401" t="n">
        <v>228</v>
      </c>
      <c r="DB1305" s="401" t="n">
        <v>14</v>
      </c>
      <c r="DC1305" s="401" t="n">
        <v>229</v>
      </c>
      <c r="DD1305" s="401" t="n">
        <v>124</v>
      </c>
      <c r="DE1305" s="401" t="n">
        <v>127</v>
      </c>
      <c r="DF1305" s="401" t="n">
        <v>166</v>
      </c>
      <c r="DG1305" s="401" t="n">
        <v>150</v>
      </c>
      <c r="DH1305" s="401" t="n">
        <v>243</v>
      </c>
      <c r="DI1305" s="401" t="n">
        <v>225</v>
      </c>
      <c r="DJ1305" s="401" t="n">
        <v>75</v>
      </c>
      <c r="DK1305" s="401" t="n">
        <v>32</v>
      </c>
      <c r="DL1305" s="401" t="n">
        <v>128</v>
      </c>
      <c r="DM1305" s="401" t="n">
        <v>58</v>
      </c>
      <c r="DN1305" s="401" t="n">
        <v>255</v>
      </c>
      <c r="DO1305" s="401" t="n">
        <v>230</v>
      </c>
      <c r="DP1305" s="401" t="n">
        <v>11</v>
      </c>
      <c r="DQ1305" s="401" t="n">
        <v>63</v>
      </c>
      <c r="DR1305" s="401" t="n">
        <v>130</v>
      </c>
      <c r="DS1305" s="401" t="n">
        <v>109</v>
      </c>
      <c r="DT1305" s="401" t="n">
        <v>72</v>
      </c>
      <c r="DU1305" s="401" t="n">
        <v>36</v>
      </c>
      <c r="DV1305" s="401" t="n">
        <v>222</v>
      </c>
      <c r="DW1305" s="401" t="n">
        <v>38</v>
      </c>
      <c r="DX1305" s="401" t="n">
        <v>25</v>
      </c>
      <c r="DY1305" s="401" t="n">
        <v>171</v>
      </c>
      <c r="DZ1305" s="401" t="n">
        <v>139</v>
      </c>
      <c r="EA1305" s="401" t="n">
        <v>179</v>
      </c>
      <c r="EB1305" s="401" t="n">
        <v>203</v>
      </c>
      <c r="EC1305" s="401" t="n">
        <v>9</v>
      </c>
      <c r="ED1305" s="401" t="n">
        <v>92</v>
      </c>
      <c r="EE1305" s="401" t="n">
        <v>88</v>
      </c>
      <c r="EF1305" s="401" t="n">
        <v>87</v>
      </c>
      <c r="EG1305" s="401" t="n">
        <v>184</v>
      </c>
      <c r="EH1305" s="401" t="n">
        <v>60</v>
      </c>
      <c r="EI1305" s="401" t="n">
        <v>256</v>
      </c>
      <c r="EJ1305" s="401" t="n">
        <v>253</v>
      </c>
      <c r="EK1305" s="401" t="n">
        <v>192</v>
      </c>
      <c r="EL1305" s="401" t="n">
        <v>175</v>
      </c>
      <c r="EM1305" s="401" t="n">
        <v>231</v>
      </c>
      <c r="EN1305" s="401" t="n">
        <v>196</v>
      </c>
      <c r="EO1305" s="401" t="n">
        <v>117</v>
      </c>
      <c r="EP1305" s="401" t="n">
        <v>45</v>
      </c>
      <c r="EQ1305" s="401" t="n">
        <v>260</v>
      </c>
      <c r="ER1305" s="401" t="n">
        <v>159</v>
      </c>
      <c r="ES1305" s="401" t="n">
        <v>226</v>
      </c>
      <c r="ET1305" s="401" t="n">
        <v>174</v>
      </c>
      <c r="EU1305" s="401" t="n">
        <v>180</v>
      </c>
      <c r="EV1305" s="401" t="n">
        <v>214</v>
      </c>
      <c r="EW1305" s="401" t="n">
        <v>69</v>
      </c>
      <c r="EX1305" s="401" t="n">
        <v>258</v>
      </c>
      <c r="EY1305" s="401" t="n">
        <v>218</v>
      </c>
      <c r="EZ1305" s="401" t="n">
        <v>249</v>
      </c>
      <c r="FA1305" s="401" t="n">
        <v>79</v>
      </c>
      <c r="FB1305" s="401" t="n">
        <v>52</v>
      </c>
      <c r="FC1305" s="401" t="n">
        <v>115</v>
      </c>
      <c r="FD1305" s="401" t="n">
        <v>61</v>
      </c>
      <c r="FE1305" s="401" t="n">
        <v>103</v>
      </c>
      <c r="FF1305" s="401" t="n">
        <v>30</v>
      </c>
      <c r="FG1305" s="401" t="n">
        <v>89</v>
      </c>
      <c r="FH1305" s="401" t="n">
        <v>238</v>
      </c>
      <c r="FI1305" s="401" t="n">
        <v>76</v>
      </c>
      <c r="FJ1305" s="401" t="n">
        <v>137</v>
      </c>
      <c r="FK1305" s="401" t="n">
        <v>154</v>
      </c>
      <c r="FL1305" s="401" t="n">
        <v>12</v>
      </c>
      <c r="FM1305" s="401" t="n">
        <v>65</v>
      </c>
      <c r="FN1305" s="401" t="n">
        <v>31</v>
      </c>
      <c r="FO1305" s="401" t="n">
        <v>110</v>
      </c>
      <c r="FP1305" s="401" t="n">
        <v>134</v>
      </c>
      <c r="FQ1305" s="401" t="n">
        <v>116</v>
      </c>
      <c r="FR1305" s="401" t="n">
        <v>208</v>
      </c>
      <c r="FS1305" s="401" t="n">
        <v>94</v>
      </c>
      <c r="FT1305" s="401" t="n">
        <v>104</v>
      </c>
      <c r="FU1305" s="401" t="n">
        <v>20</v>
      </c>
      <c r="FV1305" s="401" t="n">
        <v>64</v>
      </c>
      <c r="FW1305" s="401" t="n">
        <v>2</v>
      </c>
      <c r="FX1305" s="401" t="n">
        <v>86</v>
      </c>
      <c r="FY1305" s="401" t="n">
        <v>163</v>
      </c>
      <c r="FZ1305" s="401" t="n">
        <v>19</v>
      </c>
      <c r="GA1305" s="401" t="n">
        <v>195</v>
      </c>
      <c r="GB1305" s="401" t="n">
        <v>206</v>
      </c>
      <c r="GC1305" s="401" t="n">
        <v>136</v>
      </c>
      <c r="GD1305" s="401" t="n">
        <v>59</v>
      </c>
      <c r="GE1305" s="401" t="n">
        <v>105</v>
      </c>
      <c r="GF1305" s="401" t="n">
        <v>227</v>
      </c>
      <c r="GG1305" s="401" t="n">
        <v>43</v>
      </c>
      <c r="GH1305" s="401" t="n">
        <v>18</v>
      </c>
      <c r="GI1305" s="401" t="n">
        <v>194</v>
      </c>
      <c r="GJ1305" s="401" t="n">
        <v>96</v>
      </c>
      <c r="GK1305" s="401" t="n">
        <v>15</v>
      </c>
      <c r="GL1305" s="401" t="n">
        <v>95</v>
      </c>
      <c r="GM1305" s="401" t="n">
        <v>23</v>
      </c>
      <c r="GN1305" s="401" t="n">
        <v>39</v>
      </c>
      <c r="GO1305" s="401" t="n">
        <v>149</v>
      </c>
      <c r="GP1305" s="401" t="n">
        <v>57</v>
      </c>
      <c r="GQ1305" s="401" t="n">
        <v>132</v>
      </c>
      <c r="GR1305" s="401" t="n">
        <v>41</v>
      </c>
      <c r="GS1305" s="401" t="n">
        <v>193</v>
      </c>
      <c r="GT1305" s="401" t="n">
        <v>123</v>
      </c>
      <c r="GU1305" s="401" t="n">
        <v>177</v>
      </c>
      <c r="GV1305" s="401" t="n">
        <v>246</v>
      </c>
      <c r="GW1305" s="401" t="n">
        <v>189</v>
      </c>
      <c r="GX1305" s="401" t="n">
        <v>197</v>
      </c>
      <c r="GY1305" s="401" t="n">
        <v>209</v>
      </c>
      <c r="GZ1305" s="401" t="n">
        <v>70</v>
      </c>
      <c r="HA1305" s="401" t="n">
        <v>101</v>
      </c>
      <c r="HB1305" s="401" t="n">
        <v>217</v>
      </c>
      <c r="HC1305" s="401" t="n">
        <v>100</v>
      </c>
      <c r="HD1305" s="401" t="n">
        <v>131</v>
      </c>
      <c r="HE1305" s="401" t="n">
        <v>106</v>
      </c>
      <c r="HF1305" s="401" t="n">
        <v>248</v>
      </c>
      <c r="HG1305" s="401" t="n">
        <v>172</v>
      </c>
      <c r="HH1305" s="401" t="n">
        <v>220</v>
      </c>
      <c r="HI1305" s="401" t="n">
        <v>28</v>
      </c>
      <c r="HJ1305" s="401" t="n">
        <v>187</v>
      </c>
      <c r="HK1305" s="401" t="n">
        <v>153</v>
      </c>
      <c r="HL1305" s="401" t="n">
        <v>181</v>
      </c>
      <c r="HM1305" s="401" t="n">
        <v>85</v>
      </c>
      <c r="HN1305" s="401" t="n">
        <v>129</v>
      </c>
      <c r="HO1305" s="401" t="n">
        <v>257</v>
      </c>
      <c r="HP1305" s="401" t="n">
        <v>37</v>
      </c>
      <c r="HQ1305" s="401" t="n">
        <v>152</v>
      </c>
      <c r="HR1305" s="401" t="n">
        <v>239</v>
      </c>
      <c r="HS1305" s="401" t="n">
        <v>138</v>
      </c>
      <c r="HT1305" s="401" t="n">
        <v>254</v>
      </c>
      <c r="HU1305" s="401" t="n">
        <v>151</v>
      </c>
      <c r="HV1305" s="401" t="n">
        <v>83</v>
      </c>
      <c r="HW1305" s="401" t="n">
        <v>144</v>
      </c>
      <c r="HX1305" s="401" t="n">
        <v>113</v>
      </c>
      <c r="HY1305" s="401" t="n">
        <v>97</v>
      </c>
      <c r="HZ1305" s="401" t="n">
        <v>10</v>
      </c>
      <c r="IA1305" s="401" t="n">
        <v>93</v>
      </c>
      <c r="IB1305" s="401" t="n">
        <v>118</v>
      </c>
      <c r="IC1305" s="401" t="n">
        <v>5</v>
      </c>
      <c r="ID1305" s="401" t="n">
        <v>232</v>
      </c>
      <c r="IE1305" s="401" t="n">
        <v>133</v>
      </c>
      <c r="IF1305" s="401" t="n">
        <v>201</v>
      </c>
      <c r="IG1305" s="401" t="n">
        <v>244</v>
      </c>
      <c r="IH1305" s="401" t="n">
        <v>71</v>
      </c>
      <c r="II1305" s="401" t="n">
        <v>247</v>
      </c>
      <c r="IJ1305" s="401" t="n">
        <v>161</v>
      </c>
      <c r="IK1305" s="401" t="n">
        <v>251</v>
      </c>
      <c r="IL1305" s="401" t="n">
        <v>119</v>
      </c>
      <c r="IM1305" s="401" t="n">
        <v>190</v>
      </c>
      <c r="IN1305" s="401" t="n">
        <v>169</v>
      </c>
      <c r="IO1305" s="401" t="n">
        <v>16</v>
      </c>
      <c r="IP1305" s="401" t="n">
        <v>7</v>
      </c>
      <c r="IQ1305" s="401" t="n">
        <v>49</v>
      </c>
      <c r="IR1305" s="401" t="n">
        <v>146</v>
      </c>
      <c r="IS1305" s="401" t="n">
        <v>221</v>
      </c>
      <c r="IT1305" s="401" t="n">
        <v>122</v>
      </c>
      <c r="IU1305" s="401" t="n">
        <v>1</v>
      </c>
      <c r="IV1305" s="401" t="n">
        <v>29</v>
      </c>
      <c r="IW1305" s="401" t="n">
        <v>3</v>
      </c>
      <c r="IX1305" s="401" t="n">
        <v>156</v>
      </c>
      <c r="IY1305" s="401" t="n">
        <v>126</v>
      </c>
      <c r="IZ1305" s="401" t="n">
        <v>188</v>
      </c>
      <c r="JA1305" s="401" t="n">
        <v>202</v>
      </c>
      <c r="JB1305" s="401" t="n">
        <v>99</v>
      </c>
      <c r="JC1305" s="401" t="n">
        <v>147</v>
      </c>
      <c r="JD1305" s="401" t="n">
        <v>81</v>
      </c>
      <c r="JF1305" s="401" t="n">
        <v>234</v>
      </c>
      <c r="JG1305" s="401" t="n">
        <v>80</v>
      </c>
      <c r="JH1305" s="401" t="n">
        <v>51</v>
      </c>
      <c r="JI1305" s="401" t="n">
        <v>215</v>
      </c>
    </row>
    <row r="1307" customFormat="false" ht="12.75" hidden="false" customHeight="false" outlineLevel="0" collapsed="false">
      <c r="D1307" s="204" t="n">
        <v>264</v>
      </c>
      <c r="E1307" s="204" t="s">
        <v>250</v>
      </c>
    </row>
    <row r="1308" customFormat="false" ht="12.75" hidden="false" customHeight="false" outlineLevel="0" collapsed="false">
      <c r="E1308" s="444" t="s">
        <v>198</v>
      </c>
      <c r="F1308" s="401" t="n">
        <v>1</v>
      </c>
      <c r="G1308" s="401" t="n">
        <v>2</v>
      </c>
      <c r="H1308" s="401" t="n">
        <v>3</v>
      </c>
      <c r="I1308" s="401" t="n">
        <v>4</v>
      </c>
      <c r="J1308" s="401" t="n">
        <v>5</v>
      </c>
      <c r="K1308" s="401" t="n">
        <v>6</v>
      </c>
      <c r="L1308" s="401" t="n">
        <v>7</v>
      </c>
      <c r="M1308" s="401" t="n">
        <v>8</v>
      </c>
      <c r="N1308" s="401" t="n">
        <v>9</v>
      </c>
      <c r="O1308" s="401" t="n">
        <v>10</v>
      </c>
      <c r="P1308" s="401" t="n">
        <v>11</v>
      </c>
      <c r="Q1308" s="401" t="n">
        <v>12</v>
      </c>
      <c r="R1308" s="401" t="n">
        <v>13</v>
      </c>
      <c r="S1308" s="401" t="n">
        <v>14</v>
      </c>
      <c r="T1308" s="401" t="n">
        <v>15</v>
      </c>
      <c r="U1308" s="401" t="n">
        <v>16</v>
      </c>
      <c r="V1308" s="401" t="n">
        <v>17</v>
      </c>
      <c r="W1308" s="401" t="n">
        <v>18</v>
      </c>
      <c r="X1308" s="401" t="n">
        <v>19</v>
      </c>
      <c r="Y1308" s="401" t="n">
        <v>20</v>
      </c>
      <c r="Z1308" s="401" t="n">
        <v>21</v>
      </c>
      <c r="AA1308" s="401" t="n">
        <v>22</v>
      </c>
      <c r="AB1308" s="401" t="n">
        <v>23</v>
      </c>
      <c r="AC1308" s="401" t="n">
        <v>24</v>
      </c>
      <c r="AD1308" s="401" t="n">
        <v>25</v>
      </c>
      <c r="AE1308" s="401" t="n">
        <v>26</v>
      </c>
      <c r="AF1308" s="401" t="n">
        <v>27</v>
      </c>
      <c r="AG1308" s="401" t="n">
        <v>28</v>
      </c>
      <c r="AH1308" s="401" t="n">
        <v>29</v>
      </c>
      <c r="AI1308" s="401" t="n">
        <v>30</v>
      </c>
      <c r="AJ1308" s="401" t="n">
        <v>31</v>
      </c>
      <c r="AK1308" s="401" t="n">
        <v>32</v>
      </c>
      <c r="AL1308" s="401" t="n">
        <v>33</v>
      </c>
      <c r="AM1308" s="401" t="n">
        <v>34</v>
      </c>
      <c r="AN1308" s="401" t="n">
        <v>35</v>
      </c>
      <c r="AO1308" s="401" t="n">
        <v>36</v>
      </c>
      <c r="AP1308" s="401" t="n">
        <v>37</v>
      </c>
      <c r="AQ1308" s="401" t="n">
        <v>38</v>
      </c>
      <c r="AR1308" s="401" t="n">
        <v>39</v>
      </c>
      <c r="AS1308" s="401" t="n">
        <v>40</v>
      </c>
      <c r="AT1308" s="401" t="n">
        <v>41</v>
      </c>
      <c r="AU1308" s="401" t="n">
        <v>42</v>
      </c>
      <c r="AV1308" s="401" t="n">
        <v>43</v>
      </c>
      <c r="AW1308" s="401" t="n">
        <v>44</v>
      </c>
      <c r="AX1308" s="401" t="n">
        <v>45</v>
      </c>
      <c r="AY1308" s="401" t="n">
        <v>46</v>
      </c>
      <c r="AZ1308" s="401" t="n">
        <v>47</v>
      </c>
      <c r="BA1308" s="401" t="n">
        <v>48</v>
      </c>
      <c r="BB1308" s="401" t="n">
        <v>49</v>
      </c>
      <c r="BC1308" s="401" t="n">
        <v>50</v>
      </c>
      <c r="BD1308" s="401" t="n">
        <v>51</v>
      </c>
      <c r="BE1308" s="401" t="n">
        <v>52</v>
      </c>
      <c r="BF1308" s="401" t="n">
        <v>53</v>
      </c>
      <c r="BG1308" s="401" t="n">
        <v>54</v>
      </c>
      <c r="BH1308" s="401" t="n">
        <v>55</v>
      </c>
      <c r="BI1308" s="401" t="n">
        <v>56</v>
      </c>
      <c r="BJ1308" s="401" t="n">
        <v>57</v>
      </c>
      <c r="BK1308" s="401" t="n">
        <v>58</v>
      </c>
      <c r="BL1308" s="401" t="n">
        <v>59</v>
      </c>
      <c r="BM1308" s="401" t="n">
        <v>60</v>
      </c>
      <c r="BN1308" s="401" t="n">
        <v>61</v>
      </c>
      <c r="BO1308" s="401" t="n">
        <v>62</v>
      </c>
      <c r="BP1308" s="401" t="n">
        <v>63</v>
      </c>
      <c r="BQ1308" s="401" t="n">
        <v>64</v>
      </c>
      <c r="BR1308" s="401" t="n">
        <v>65</v>
      </c>
      <c r="BS1308" s="401" t="n">
        <v>66</v>
      </c>
      <c r="BT1308" s="401" t="n">
        <v>67</v>
      </c>
      <c r="BU1308" s="401" t="n">
        <v>68</v>
      </c>
      <c r="BV1308" s="401" t="n">
        <v>69</v>
      </c>
      <c r="BW1308" s="401" t="n">
        <v>70</v>
      </c>
      <c r="BX1308" s="401" t="n">
        <v>71</v>
      </c>
      <c r="BY1308" s="401" t="n">
        <v>72</v>
      </c>
      <c r="BZ1308" s="401" t="n">
        <v>73</v>
      </c>
      <c r="CA1308" s="401" t="n">
        <v>74</v>
      </c>
      <c r="CB1308" s="401" t="n">
        <v>75</v>
      </c>
      <c r="CC1308" s="401" t="n">
        <v>76</v>
      </c>
      <c r="CD1308" s="401" t="n">
        <v>77</v>
      </c>
      <c r="CE1308" s="401" t="n">
        <v>78</v>
      </c>
      <c r="CF1308" s="401" t="n">
        <v>79</v>
      </c>
      <c r="CG1308" s="401" t="n">
        <v>80</v>
      </c>
      <c r="CH1308" s="401" t="n">
        <v>81</v>
      </c>
      <c r="CI1308" s="401" t="n">
        <v>82</v>
      </c>
      <c r="CJ1308" s="401" t="n">
        <v>83</v>
      </c>
      <c r="CK1308" s="401" t="n">
        <v>84</v>
      </c>
      <c r="CL1308" s="401" t="n">
        <v>85</v>
      </c>
      <c r="CM1308" s="401" t="n">
        <v>86</v>
      </c>
      <c r="CN1308" s="401" t="n">
        <v>87</v>
      </c>
      <c r="CO1308" s="401" t="n">
        <v>88</v>
      </c>
      <c r="CP1308" s="401" t="n">
        <v>89</v>
      </c>
      <c r="CQ1308" s="401" t="n">
        <v>90</v>
      </c>
      <c r="CR1308" s="401" t="n">
        <v>91</v>
      </c>
      <c r="CS1308" s="401" t="n">
        <v>92</v>
      </c>
      <c r="CT1308" s="401" t="n">
        <v>93</v>
      </c>
      <c r="CU1308" s="401" t="n">
        <v>94</v>
      </c>
      <c r="CV1308" s="401" t="n">
        <v>95</v>
      </c>
      <c r="CW1308" s="401" t="n">
        <v>96</v>
      </c>
      <c r="CX1308" s="401" t="n">
        <v>97</v>
      </c>
      <c r="CY1308" s="401" t="n">
        <v>98</v>
      </c>
      <c r="CZ1308" s="401" t="n">
        <v>99</v>
      </c>
      <c r="DA1308" s="401" t="n">
        <v>100</v>
      </c>
      <c r="DB1308" s="401" t="n">
        <v>101</v>
      </c>
      <c r="DC1308" s="401" t="n">
        <v>102</v>
      </c>
      <c r="DD1308" s="401" t="n">
        <v>103</v>
      </c>
      <c r="DE1308" s="401" t="n">
        <v>104</v>
      </c>
      <c r="DF1308" s="401" t="n">
        <v>105</v>
      </c>
      <c r="DG1308" s="401" t="n">
        <v>106</v>
      </c>
      <c r="DH1308" s="401" t="n">
        <v>107</v>
      </c>
      <c r="DI1308" s="401" t="n">
        <v>108</v>
      </c>
      <c r="DJ1308" s="401" t="n">
        <v>109</v>
      </c>
      <c r="DK1308" s="401" t="n">
        <v>110</v>
      </c>
      <c r="DL1308" s="401" t="n">
        <v>111</v>
      </c>
      <c r="DM1308" s="401" t="n">
        <v>112</v>
      </c>
      <c r="DN1308" s="401" t="n">
        <v>113</v>
      </c>
      <c r="DO1308" s="401" t="n">
        <v>114</v>
      </c>
      <c r="DP1308" s="401" t="n">
        <v>115</v>
      </c>
      <c r="DQ1308" s="401" t="n">
        <v>116</v>
      </c>
      <c r="DR1308" s="401" t="n">
        <v>117</v>
      </c>
      <c r="DS1308" s="401" t="n">
        <v>118</v>
      </c>
      <c r="DT1308" s="401" t="n">
        <v>119</v>
      </c>
      <c r="DU1308" s="401" t="n">
        <v>120</v>
      </c>
      <c r="DV1308" s="401" t="n">
        <v>121</v>
      </c>
      <c r="DW1308" s="401" t="n">
        <v>122</v>
      </c>
      <c r="DX1308" s="401" t="n">
        <v>123</v>
      </c>
      <c r="DY1308" s="401" t="n">
        <v>124</v>
      </c>
      <c r="DZ1308" s="401" t="n">
        <v>125</v>
      </c>
      <c r="EA1308" s="401" t="n">
        <v>126</v>
      </c>
      <c r="EB1308" s="401" t="n">
        <v>127</v>
      </c>
      <c r="EC1308" s="401" t="n">
        <v>128</v>
      </c>
      <c r="ED1308" s="401" t="n">
        <v>129</v>
      </c>
      <c r="EE1308" s="401" t="n">
        <v>130</v>
      </c>
      <c r="EF1308" s="401" t="n">
        <v>131</v>
      </c>
      <c r="EG1308" s="401" t="n">
        <v>132</v>
      </c>
      <c r="EH1308" s="401" t="n">
        <v>133</v>
      </c>
      <c r="EI1308" s="401" t="n">
        <v>134</v>
      </c>
      <c r="EJ1308" s="401" t="n">
        <v>135</v>
      </c>
      <c r="EK1308" s="401" t="n">
        <v>136</v>
      </c>
      <c r="EL1308" s="401" t="n">
        <v>137</v>
      </c>
      <c r="EM1308" s="401" t="n">
        <v>138</v>
      </c>
      <c r="EN1308" s="401" t="n">
        <v>139</v>
      </c>
      <c r="EO1308" s="401" t="n">
        <v>140</v>
      </c>
      <c r="EP1308" s="401" t="n">
        <v>141</v>
      </c>
      <c r="EQ1308" s="401" t="n">
        <v>142</v>
      </c>
      <c r="ER1308" s="401" t="n">
        <v>143</v>
      </c>
      <c r="ES1308" s="401" t="n">
        <v>144</v>
      </c>
      <c r="ET1308" s="401" t="n">
        <v>145</v>
      </c>
      <c r="EU1308" s="401" t="n">
        <v>146</v>
      </c>
      <c r="EV1308" s="401" t="n">
        <v>147</v>
      </c>
      <c r="EW1308" s="401" t="n">
        <v>148</v>
      </c>
      <c r="EX1308" s="401" t="n">
        <v>149</v>
      </c>
      <c r="EY1308" s="401" t="n">
        <v>150</v>
      </c>
      <c r="EZ1308" s="401" t="n">
        <v>151</v>
      </c>
      <c r="FA1308" s="401" t="n">
        <v>152</v>
      </c>
      <c r="FB1308" s="401" t="n">
        <v>153</v>
      </c>
      <c r="FC1308" s="401" t="n">
        <v>154</v>
      </c>
      <c r="FD1308" s="401" t="n">
        <v>155</v>
      </c>
      <c r="FE1308" s="401" t="n">
        <v>156</v>
      </c>
      <c r="FF1308" s="401" t="n">
        <v>157</v>
      </c>
      <c r="FG1308" s="401" t="n">
        <v>158</v>
      </c>
      <c r="FH1308" s="401" t="n">
        <v>159</v>
      </c>
      <c r="FI1308" s="401" t="n">
        <v>160</v>
      </c>
      <c r="FJ1308" s="401" t="n">
        <v>161</v>
      </c>
      <c r="FK1308" s="401" t="n">
        <v>162</v>
      </c>
      <c r="FL1308" s="401" t="n">
        <v>163</v>
      </c>
      <c r="FM1308" s="401" t="n">
        <v>164</v>
      </c>
      <c r="FN1308" s="401" t="n">
        <v>165</v>
      </c>
      <c r="FO1308" s="401" t="n">
        <v>166</v>
      </c>
      <c r="FP1308" s="401" t="n">
        <v>167</v>
      </c>
      <c r="FQ1308" s="401" t="n">
        <v>168</v>
      </c>
      <c r="FR1308" s="401" t="n">
        <v>169</v>
      </c>
      <c r="FS1308" s="401" t="n">
        <v>170</v>
      </c>
      <c r="FT1308" s="401" t="n">
        <v>171</v>
      </c>
      <c r="FU1308" s="401" t="n">
        <v>172</v>
      </c>
      <c r="FV1308" s="401" t="n">
        <v>173</v>
      </c>
      <c r="FW1308" s="401" t="n">
        <v>174</v>
      </c>
      <c r="FX1308" s="401" t="n">
        <v>175</v>
      </c>
      <c r="FY1308" s="401" t="n">
        <v>176</v>
      </c>
      <c r="FZ1308" s="401" t="n">
        <v>177</v>
      </c>
      <c r="GA1308" s="401" t="n">
        <v>178</v>
      </c>
      <c r="GB1308" s="401" t="n">
        <v>179</v>
      </c>
      <c r="GC1308" s="401" t="n">
        <v>180</v>
      </c>
      <c r="GD1308" s="401" t="n">
        <v>181</v>
      </c>
      <c r="GE1308" s="401" t="n">
        <v>182</v>
      </c>
      <c r="GF1308" s="401" t="n">
        <v>183</v>
      </c>
      <c r="GG1308" s="401" t="n">
        <v>184</v>
      </c>
      <c r="GH1308" s="401" t="n">
        <v>185</v>
      </c>
      <c r="GI1308" s="401" t="n">
        <v>186</v>
      </c>
      <c r="GJ1308" s="401" t="n">
        <v>187</v>
      </c>
      <c r="GK1308" s="401" t="n">
        <v>188</v>
      </c>
      <c r="GL1308" s="401" t="n">
        <v>189</v>
      </c>
      <c r="GM1308" s="401" t="n">
        <v>190</v>
      </c>
      <c r="GN1308" s="401" t="n">
        <v>191</v>
      </c>
      <c r="GO1308" s="401" t="n">
        <v>192</v>
      </c>
      <c r="GP1308" s="401" t="n">
        <v>193</v>
      </c>
      <c r="GQ1308" s="401" t="n">
        <v>194</v>
      </c>
      <c r="GR1308" s="401" t="n">
        <v>195</v>
      </c>
      <c r="GS1308" s="401" t="n">
        <v>196</v>
      </c>
      <c r="GT1308" s="401" t="n">
        <v>197</v>
      </c>
      <c r="GU1308" s="401" t="n">
        <v>198</v>
      </c>
      <c r="GV1308" s="401" t="n">
        <v>199</v>
      </c>
      <c r="GW1308" s="401" t="n">
        <v>200</v>
      </c>
      <c r="GX1308" s="401" t="n">
        <v>201</v>
      </c>
      <c r="GY1308" s="401" t="n">
        <v>202</v>
      </c>
      <c r="GZ1308" s="401" t="n">
        <v>203</v>
      </c>
      <c r="HA1308" s="401" t="n">
        <v>204</v>
      </c>
      <c r="HB1308" s="401" t="n">
        <v>205</v>
      </c>
      <c r="HC1308" s="401" t="n">
        <v>206</v>
      </c>
      <c r="HD1308" s="401" t="n">
        <v>207</v>
      </c>
      <c r="HE1308" s="401" t="n">
        <v>208</v>
      </c>
      <c r="HF1308" s="401" t="n">
        <v>209</v>
      </c>
      <c r="HG1308" s="401" t="n">
        <v>210</v>
      </c>
      <c r="HH1308" s="401" t="n">
        <v>211</v>
      </c>
      <c r="HI1308" s="401" t="n">
        <v>212</v>
      </c>
      <c r="HJ1308" s="401" t="n">
        <v>213</v>
      </c>
      <c r="HK1308" s="401" t="n">
        <v>214</v>
      </c>
      <c r="HL1308" s="401" t="n">
        <v>215</v>
      </c>
      <c r="HM1308" s="401" t="n">
        <v>216</v>
      </c>
      <c r="HN1308" s="401" t="n">
        <v>217</v>
      </c>
      <c r="HO1308" s="401" t="n">
        <v>218</v>
      </c>
      <c r="HP1308" s="401" t="n">
        <v>219</v>
      </c>
      <c r="HQ1308" s="401" t="n">
        <v>220</v>
      </c>
      <c r="HR1308" s="401" t="n">
        <v>221</v>
      </c>
      <c r="HS1308" s="401" t="n">
        <v>222</v>
      </c>
      <c r="HT1308" s="401" t="n">
        <v>223</v>
      </c>
      <c r="HU1308" s="401" t="n">
        <v>224</v>
      </c>
      <c r="HV1308" s="401" t="n">
        <v>225</v>
      </c>
      <c r="HW1308" s="401" t="n">
        <v>226</v>
      </c>
      <c r="HX1308" s="401" t="n">
        <v>227</v>
      </c>
      <c r="HY1308" s="401" t="n">
        <v>228</v>
      </c>
      <c r="HZ1308" s="401" t="n">
        <v>229</v>
      </c>
      <c r="IA1308" s="401" t="n">
        <v>230</v>
      </c>
      <c r="IB1308" s="401" t="n">
        <v>231</v>
      </c>
      <c r="IC1308" s="401" t="n">
        <v>232</v>
      </c>
      <c r="ID1308" s="401" t="n">
        <v>233</v>
      </c>
      <c r="IE1308" s="401" t="n">
        <v>234</v>
      </c>
      <c r="IF1308" s="401" t="n">
        <v>235</v>
      </c>
      <c r="IG1308" s="401" t="n">
        <v>236</v>
      </c>
      <c r="IH1308" s="401" t="n">
        <v>237</v>
      </c>
      <c r="II1308" s="401" t="n">
        <v>238</v>
      </c>
      <c r="IJ1308" s="401" t="n">
        <v>239</v>
      </c>
      <c r="IK1308" s="401" t="n">
        <v>240</v>
      </c>
      <c r="IL1308" s="401" t="n">
        <v>241</v>
      </c>
      <c r="IM1308" s="401" t="n">
        <v>242</v>
      </c>
      <c r="IN1308" s="401" t="n">
        <v>243</v>
      </c>
      <c r="IO1308" s="401" t="n">
        <v>244</v>
      </c>
      <c r="IP1308" s="401" t="n">
        <v>245</v>
      </c>
      <c r="IQ1308" s="401" t="n">
        <v>246</v>
      </c>
      <c r="IR1308" s="401" t="n">
        <v>247</v>
      </c>
      <c r="IS1308" s="401" t="n">
        <v>248</v>
      </c>
      <c r="IT1308" s="401" t="n">
        <v>249</v>
      </c>
      <c r="IU1308" s="401" t="n">
        <v>250</v>
      </c>
      <c r="IV1308" s="401" t="n">
        <v>251</v>
      </c>
      <c r="IW1308" s="401" t="n">
        <v>252</v>
      </c>
      <c r="IX1308" s="401" t="n">
        <v>253</v>
      </c>
      <c r="IY1308" s="401" t="n">
        <v>254</v>
      </c>
      <c r="IZ1308" s="401" t="n">
        <v>255</v>
      </c>
      <c r="JA1308" s="401" t="n">
        <v>256</v>
      </c>
      <c r="JB1308" s="401" t="n">
        <v>257</v>
      </c>
      <c r="JC1308" s="401" t="n">
        <v>258</v>
      </c>
      <c r="JD1308" s="401" t="n">
        <v>259</v>
      </c>
      <c r="JE1308" s="401" t="n">
        <v>260</v>
      </c>
      <c r="JF1308" s="401" t="n">
        <v>261</v>
      </c>
      <c r="JG1308" s="401" t="n">
        <v>262</v>
      </c>
      <c r="JH1308" s="401" t="n">
        <v>263</v>
      </c>
      <c r="JI1308" s="401" t="n">
        <v>264</v>
      </c>
    </row>
    <row r="1309" customFormat="false" ht="12.75" hidden="false" customHeight="false" outlineLevel="0" collapsed="false">
      <c r="E1309" s="444" t="s">
        <v>225</v>
      </c>
      <c r="F1309" s="401" t="n">
        <v>260</v>
      </c>
      <c r="G1309" s="401" t="n">
        <v>9</v>
      </c>
      <c r="H1309" s="401" t="n">
        <v>92</v>
      </c>
      <c r="I1309" s="401" t="n">
        <v>188</v>
      </c>
      <c r="J1309" s="401" t="n">
        <v>36</v>
      </c>
      <c r="K1309" s="401" t="n">
        <v>255</v>
      </c>
      <c r="L1309" s="401" t="n">
        <v>113</v>
      </c>
      <c r="M1309" s="401" t="n">
        <v>222</v>
      </c>
      <c r="N1309" s="401" t="n">
        <v>216</v>
      </c>
      <c r="O1309" s="401" t="n">
        <v>233</v>
      </c>
      <c r="P1309" s="401" t="n">
        <v>112</v>
      </c>
      <c r="Q1309" s="401" t="n">
        <v>91</v>
      </c>
      <c r="R1309" s="401" t="n">
        <v>264</v>
      </c>
      <c r="S1309" s="401" t="n">
        <v>38</v>
      </c>
      <c r="T1309" s="401" t="n">
        <v>203</v>
      </c>
      <c r="U1309" s="401" t="n">
        <v>37</v>
      </c>
      <c r="V1309" s="401" t="n">
        <v>50</v>
      </c>
      <c r="W1309" s="401" t="n">
        <v>124</v>
      </c>
      <c r="X1309" s="401" t="n">
        <v>235</v>
      </c>
      <c r="Y1309" s="401" t="n">
        <v>116</v>
      </c>
      <c r="Z1309" s="401" t="n">
        <v>20</v>
      </c>
      <c r="AA1309" s="401" t="n">
        <v>73</v>
      </c>
      <c r="AB1309" s="401" t="n">
        <v>76</v>
      </c>
      <c r="AC1309" s="401" t="n">
        <v>182</v>
      </c>
      <c r="AD1309" s="401" t="n">
        <v>171</v>
      </c>
      <c r="AE1309" s="401" t="n">
        <v>115</v>
      </c>
      <c r="AF1309" s="401" t="n">
        <v>31</v>
      </c>
      <c r="AG1309" s="401" t="n">
        <v>77</v>
      </c>
      <c r="AH1309" s="401" t="n">
        <v>241</v>
      </c>
      <c r="AI1309" s="401" t="n">
        <v>176</v>
      </c>
      <c r="AJ1309" s="401" t="n">
        <v>259</v>
      </c>
      <c r="AK1309" s="401" t="n">
        <v>53</v>
      </c>
      <c r="AL1309" s="401" t="n">
        <v>242</v>
      </c>
      <c r="AM1309" s="401" t="n">
        <v>177</v>
      </c>
      <c r="AN1309" s="401" t="n">
        <v>87</v>
      </c>
      <c r="AO1309" s="401" t="n">
        <v>130</v>
      </c>
      <c r="AP1309" s="401" t="n">
        <v>84</v>
      </c>
      <c r="AQ1309" s="401" t="n">
        <v>60</v>
      </c>
      <c r="AR1309" s="401" t="n">
        <v>197</v>
      </c>
      <c r="AS1309" s="401" t="n">
        <v>21</v>
      </c>
      <c r="AT1309" s="401" t="n">
        <v>78</v>
      </c>
      <c r="AU1309" s="401" t="n">
        <v>181</v>
      </c>
      <c r="AV1309" s="401" t="n">
        <v>117</v>
      </c>
      <c r="AW1309" s="401" t="n">
        <v>225</v>
      </c>
      <c r="AX1309" s="401" t="n">
        <v>248</v>
      </c>
      <c r="AY1309" s="401" t="n">
        <v>54</v>
      </c>
      <c r="AZ1309" s="401" t="n">
        <v>169</v>
      </c>
      <c r="BA1309" s="401" t="n">
        <v>105</v>
      </c>
      <c r="BB1309" s="401" t="n">
        <v>63</v>
      </c>
      <c r="BC1309" s="401" t="n">
        <v>156</v>
      </c>
      <c r="BD1309" s="401" t="n">
        <v>79</v>
      </c>
      <c r="BE1309" s="401" t="n">
        <v>254</v>
      </c>
      <c r="BF1309" s="401" t="n">
        <v>175</v>
      </c>
      <c r="BG1309" s="401" t="n">
        <v>243</v>
      </c>
      <c r="BH1309" s="401" t="n">
        <v>22</v>
      </c>
      <c r="BI1309" s="401" t="n">
        <v>104</v>
      </c>
      <c r="BJ1309" s="401" t="n">
        <v>106</v>
      </c>
      <c r="BK1309" s="401" t="n">
        <v>194</v>
      </c>
      <c r="BL1309" s="401" t="n">
        <v>220</v>
      </c>
      <c r="BM1309" s="401" t="n">
        <v>52</v>
      </c>
      <c r="BN1309" s="401" t="n">
        <v>55</v>
      </c>
      <c r="BO1309" s="401" t="n">
        <v>98</v>
      </c>
      <c r="BP1309" s="401" t="n">
        <v>150</v>
      </c>
      <c r="BQ1309" s="401" t="n">
        <v>67</v>
      </c>
      <c r="BR1309" s="401" t="n">
        <v>212</v>
      </c>
      <c r="BS1309" s="401" t="n">
        <v>247</v>
      </c>
      <c r="BT1309" s="401" t="n">
        <v>40</v>
      </c>
      <c r="BU1309" s="401" t="n">
        <v>135</v>
      </c>
      <c r="BV1309" s="401" t="n">
        <v>33</v>
      </c>
      <c r="BW1309" s="401" t="n">
        <v>232</v>
      </c>
      <c r="BX1309" s="401" t="n">
        <v>202</v>
      </c>
      <c r="BY1309" s="401" t="n">
        <v>163</v>
      </c>
      <c r="BZ1309" s="401" t="n">
        <v>47</v>
      </c>
      <c r="CA1309" s="401" t="n">
        <v>56</v>
      </c>
      <c r="CB1309" s="401" t="n">
        <v>71</v>
      </c>
      <c r="CC1309" s="401" t="n">
        <v>109</v>
      </c>
      <c r="CD1309" s="401" t="n">
        <v>35</v>
      </c>
      <c r="CE1309" s="401" t="n">
        <v>185</v>
      </c>
      <c r="CF1309" s="401" t="n">
        <v>187</v>
      </c>
      <c r="CG1309" s="401" t="n">
        <v>62</v>
      </c>
      <c r="CH1309" s="401" t="n">
        <v>239</v>
      </c>
      <c r="CI1309" s="401" t="n">
        <v>94</v>
      </c>
      <c r="CJ1309" s="401" t="n">
        <v>34</v>
      </c>
      <c r="CK1309" s="401" t="n">
        <v>107</v>
      </c>
      <c r="CL1309" s="401" t="n">
        <v>111</v>
      </c>
      <c r="CM1309" s="401" t="n">
        <v>219</v>
      </c>
      <c r="CN1309" s="401" t="n">
        <v>136</v>
      </c>
      <c r="CO1309" s="401" t="n">
        <v>190</v>
      </c>
      <c r="CP1309" s="401" t="n">
        <v>208</v>
      </c>
      <c r="CQ1309" s="401" t="n">
        <v>11</v>
      </c>
      <c r="CR1309" s="401" t="n">
        <v>44</v>
      </c>
      <c r="CS1309" s="401" t="n">
        <v>191</v>
      </c>
      <c r="CT1309" s="401" t="n">
        <v>95</v>
      </c>
      <c r="CU1309" s="401" t="n">
        <v>10</v>
      </c>
      <c r="CV1309" s="401" t="n">
        <v>27</v>
      </c>
      <c r="CW1309" s="401" t="n">
        <v>25</v>
      </c>
      <c r="CX1309" s="401" t="n">
        <v>13</v>
      </c>
      <c r="CY1309" s="401" t="n">
        <v>137</v>
      </c>
      <c r="CZ1309" s="401" t="n">
        <v>257</v>
      </c>
      <c r="DA1309" s="401" t="n">
        <v>162</v>
      </c>
      <c r="DB1309" s="401" t="n">
        <v>134</v>
      </c>
      <c r="DC1309" s="401" t="n">
        <v>26</v>
      </c>
      <c r="DD1309" s="401" t="n">
        <v>139</v>
      </c>
      <c r="DE1309" s="401" t="n">
        <v>86</v>
      </c>
      <c r="DF1309" s="401" t="n">
        <v>166</v>
      </c>
      <c r="DG1309" s="401" t="n">
        <v>192</v>
      </c>
      <c r="DH1309" s="401" t="n">
        <v>1</v>
      </c>
      <c r="DI1309" s="401" t="n">
        <v>234</v>
      </c>
      <c r="DJ1309" s="401" t="n">
        <v>51</v>
      </c>
      <c r="DK1309" s="401" t="n">
        <v>152</v>
      </c>
      <c r="DL1309" s="401" t="n">
        <v>262</v>
      </c>
      <c r="DM1309" s="401" t="n">
        <v>19</v>
      </c>
      <c r="DN1309" s="401" t="n">
        <v>119</v>
      </c>
      <c r="DO1309" s="401" t="n">
        <v>132</v>
      </c>
      <c r="DP1309" s="401" t="n">
        <v>127</v>
      </c>
      <c r="DQ1309" s="401" t="n">
        <v>65</v>
      </c>
      <c r="DR1309" s="401" t="n">
        <v>108</v>
      </c>
      <c r="DS1309" s="401" t="n">
        <v>189</v>
      </c>
      <c r="DT1309" s="401" t="n">
        <v>167</v>
      </c>
      <c r="DU1309" s="401" t="n">
        <v>8</v>
      </c>
      <c r="DV1309" s="401" t="n">
        <v>102</v>
      </c>
      <c r="DW1309" s="401" t="n">
        <v>230</v>
      </c>
      <c r="DX1309" s="401" t="n">
        <v>172</v>
      </c>
      <c r="DY1309" s="401" t="n">
        <v>120</v>
      </c>
      <c r="DZ1309" s="401" t="n">
        <v>16</v>
      </c>
      <c r="EA1309" s="401" t="n">
        <v>39</v>
      </c>
      <c r="EB1309" s="401" t="n">
        <v>14</v>
      </c>
      <c r="EC1309" s="401" t="n">
        <v>207</v>
      </c>
      <c r="ED1309" s="401" t="n">
        <v>90</v>
      </c>
      <c r="EE1309" s="401" t="n">
        <v>131</v>
      </c>
      <c r="EF1309" s="401" t="n">
        <v>42</v>
      </c>
      <c r="EG1309" s="401" t="n">
        <v>99</v>
      </c>
      <c r="EH1309" s="401" t="n">
        <v>252</v>
      </c>
      <c r="EI1309" s="401" t="n">
        <v>138</v>
      </c>
      <c r="EJ1309" s="401" t="n">
        <v>3</v>
      </c>
      <c r="EK1309" s="401" t="n">
        <v>89</v>
      </c>
      <c r="EL1309" s="401" t="n">
        <v>143</v>
      </c>
      <c r="EM1309" s="401" t="n">
        <v>159</v>
      </c>
      <c r="EN1309" s="401" t="n">
        <v>221</v>
      </c>
      <c r="EO1309" s="401" t="n">
        <v>74</v>
      </c>
      <c r="EP1309" s="401" t="n">
        <v>128</v>
      </c>
      <c r="EQ1309" s="401" t="n">
        <v>198</v>
      </c>
      <c r="ER1309" s="401" t="n">
        <v>4</v>
      </c>
      <c r="ES1309" s="401" t="n">
        <v>66</v>
      </c>
      <c r="ET1309" s="401" t="n">
        <v>17</v>
      </c>
      <c r="EU1309" s="401" t="n">
        <v>227</v>
      </c>
      <c r="EV1309" s="401" t="n">
        <v>141</v>
      </c>
      <c r="EW1309" s="401" t="n">
        <v>251</v>
      </c>
      <c r="EX1309" s="401" t="n">
        <v>83</v>
      </c>
      <c r="EY1309" s="401" t="n">
        <v>214</v>
      </c>
      <c r="EZ1309" s="401" t="n">
        <v>178</v>
      </c>
      <c r="FA1309" s="401" t="n">
        <v>18</v>
      </c>
      <c r="FB1309" s="401" t="n">
        <v>2</v>
      </c>
      <c r="FC1309" s="401" t="n">
        <v>201</v>
      </c>
      <c r="FD1309" s="401" t="n">
        <v>82</v>
      </c>
      <c r="FE1309" s="401" t="n">
        <v>114</v>
      </c>
      <c r="FF1309" s="401" t="n">
        <v>263</v>
      </c>
      <c r="FG1309" s="401" t="n">
        <v>244</v>
      </c>
      <c r="FH1309" s="401" t="n">
        <v>88</v>
      </c>
      <c r="FI1309" s="401" t="n">
        <v>246</v>
      </c>
      <c r="FJ1309" s="401" t="n">
        <v>123</v>
      </c>
      <c r="FK1309" s="401" t="n">
        <v>168</v>
      </c>
      <c r="FL1309" s="401" t="n">
        <v>209</v>
      </c>
      <c r="FM1309" s="401" t="n">
        <v>81</v>
      </c>
      <c r="FN1309" s="401" t="n">
        <v>133</v>
      </c>
      <c r="FO1309" s="401" t="n">
        <v>49</v>
      </c>
      <c r="FP1309" s="401" t="n">
        <v>231</v>
      </c>
      <c r="FQ1309" s="401" t="n">
        <v>30</v>
      </c>
      <c r="FR1309" s="401" t="n">
        <v>160</v>
      </c>
      <c r="FS1309" s="401" t="n">
        <v>118</v>
      </c>
      <c r="FT1309" s="401" t="n">
        <v>43</v>
      </c>
      <c r="FU1309" s="401" t="n">
        <v>96</v>
      </c>
      <c r="FV1309" s="401" t="n">
        <v>121</v>
      </c>
      <c r="FW1309" s="401" t="n">
        <v>6</v>
      </c>
      <c r="FX1309" s="401" t="n">
        <v>237</v>
      </c>
      <c r="FY1309" s="401" t="n">
        <v>48</v>
      </c>
      <c r="FZ1309" s="401" t="n">
        <v>165</v>
      </c>
      <c r="GA1309" s="401" t="n">
        <v>154</v>
      </c>
      <c r="GB1309" s="401" t="n">
        <v>146</v>
      </c>
      <c r="GC1309" s="401" t="n">
        <v>103</v>
      </c>
      <c r="GD1309" s="401" t="n">
        <v>180</v>
      </c>
      <c r="GE1309" s="401" t="n">
        <v>238</v>
      </c>
      <c r="GF1309" s="401" t="n">
        <v>5</v>
      </c>
      <c r="GG1309" s="401" t="n">
        <v>93</v>
      </c>
      <c r="GH1309" s="401" t="n">
        <v>12</v>
      </c>
      <c r="GI1309" s="401" t="n">
        <v>145</v>
      </c>
      <c r="GJ1309" s="401" t="n">
        <v>151</v>
      </c>
      <c r="GK1309" s="401" t="n">
        <v>226</v>
      </c>
      <c r="GL1309" s="401" t="n">
        <v>211</v>
      </c>
      <c r="GM1309" s="401" t="n">
        <v>236</v>
      </c>
      <c r="GN1309" s="401" t="n">
        <v>158</v>
      </c>
      <c r="GO1309" s="401" t="n">
        <v>195</v>
      </c>
      <c r="GP1309" s="401" t="n">
        <v>140</v>
      </c>
      <c r="GQ1309" s="401" t="n">
        <v>101</v>
      </c>
      <c r="GR1309" s="401" t="n">
        <v>149</v>
      </c>
      <c r="GS1309" s="401" t="n">
        <v>129</v>
      </c>
      <c r="GT1309" s="401" t="n">
        <v>41</v>
      </c>
      <c r="GU1309" s="401" t="n">
        <v>69</v>
      </c>
      <c r="GV1309" s="401" t="n">
        <v>58</v>
      </c>
      <c r="GW1309" s="401" t="n">
        <v>161</v>
      </c>
      <c r="GX1309" s="401" t="n">
        <v>250</v>
      </c>
      <c r="GY1309" s="401" t="n">
        <v>199</v>
      </c>
      <c r="GZ1309" s="401" t="n">
        <v>224</v>
      </c>
      <c r="HA1309" s="401" t="n">
        <v>157</v>
      </c>
      <c r="HB1309" s="401" t="n">
        <v>144</v>
      </c>
      <c r="HC1309" s="401" t="n">
        <v>147</v>
      </c>
      <c r="HD1309" s="401" t="n">
        <v>85</v>
      </c>
      <c r="HE1309" s="401" t="n">
        <v>97</v>
      </c>
      <c r="HF1309" s="401" t="n">
        <v>256</v>
      </c>
      <c r="HG1309" s="401" t="n">
        <v>206</v>
      </c>
      <c r="HH1309" s="401" t="n">
        <v>249</v>
      </c>
      <c r="HI1309" s="401" t="n">
        <v>193</v>
      </c>
      <c r="HJ1309" s="401" t="n">
        <v>205</v>
      </c>
      <c r="HK1309" s="401" t="n">
        <v>155</v>
      </c>
      <c r="HL1309" s="401" t="n">
        <v>28</v>
      </c>
      <c r="HM1309" s="401" t="n">
        <v>213</v>
      </c>
      <c r="HN1309" s="401" t="n">
        <v>164</v>
      </c>
      <c r="HO1309" s="401" t="n">
        <v>80</v>
      </c>
      <c r="HP1309" s="401" t="n">
        <v>23</v>
      </c>
      <c r="HQ1309" s="401" t="n">
        <v>223</v>
      </c>
      <c r="HR1309" s="401" t="n">
        <v>100</v>
      </c>
      <c r="HS1309" s="401" t="n">
        <v>75</v>
      </c>
      <c r="HT1309" s="401" t="n">
        <v>126</v>
      </c>
      <c r="HU1309" s="401" t="n">
        <v>217</v>
      </c>
      <c r="HV1309" s="401" t="n">
        <v>64</v>
      </c>
      <c r="HW1309" s="401" t="n">
        <v>110</v>
      </c>
      <c r="HX1309" s="401" t="n">
        <v>15</v>
      </c>
      <c r="HY1309" s="401" t="n">
        <v>61</v>
      </c>
      <c r="HZ1309" s="401" t="n">
        <v>57</v>
      </c>
      <c r="IA1309" s="401" t="n">
        <v>142</v>
      </c>
      <c r="IB1309" s="401" t="n">
        <v>215</v>
      </c>
      <c r="IC1309" s="401" t="n">
        <v>179</v>
      </c>
      <c r="ID1309" s="401" t="n">
        <v>24</v>
      </c>
      <c r="IE1309" s="401" t="n">
        <v>196</v>
      </c>
      <c r="IF1309" s="401" t="n">
        <v>253</v>
      </c>
      <c r="IG1309" s="401" t="n">
        <v>45</v>
      </c>
      <c r="IH1309" s="401" t="n">
        <v>170</v>
      </c>
      <c r="II1309" s="401" t="n">
        <v>240</v>
      </c>
      <c r="IJ1309" s="401" t="n">
        <v>68</v>
      </c>
      <c r="IK1309" s="401" t="n">
        <v>7</v>
      </c>
      <c r="IL1309" s="401" t="n">
        <v>245</v>
      </c>
      <c r="IM1309" s="401" t="n">
        <v>29</v>
      </c>
      <c r="IN1309" s="401" t="n">
        <v>229</v>
      </c>
      <c r="IO1309" s="401" t="n">
        <v>70</v>
      </c>
      <c r="IP1309" s="401" t="n">
        <v>186</v>
      </c>
      <c r="IQ1309" s="401" t="n">
        <v>204</v>
      </c>
      <c r="IR1309" s="401" t="n">
        <v>59</v>
      </c>
      <c r="IS1309" s="401" t="n">
        <v>122</v>
      </c>
      <c r="IT1309" s="401" t="n">
        <v>218</v>
      </c>
      <c r="IU1309" s="401" t="n">
        <v>148</v>
      </c>
      <c r="IV1309" s="401" t="n">
        <v>174</v>
      </c>
      <c r="IW1309" s="401" t="n">
        <v>258</v>
      </c>
      <c r="IX1309" s="401" t="n">
        <v>72</v>
      </c>
      <c r="IY1309" s="401" t="n">
        <v>46</v>
      </c>
      <c r="IZ1309" s="401" t="n">
        <v>183</v>
      </c>
      <c r="JA1309" s="401" t="n">
        <v>200</v>
      </c>
      <c r="JB1309" s="401" t="n">
        <v>261</v>
      </c>
      <c r="JC1309" s="401" t="n">
        <v>184</v>
      </c>
      <c r="JD1309" s="401" t="n">
        <v>153</v>
      </c>
      <c r="JE1309" s="401" t="n">
        <v>173</v>
      </c>
      <c r="JF1309" s="401" t="n">
        <v>228</v>
      </c>
      <c r="JG1309" s="401" t="n">
        <v>210</v>
      </c>
      <c r="JH1309" s="401" t="n">
        <v>32</v>
      </c>
      <c r="JI1309" s="401" t="n">
        <v>125</v>
      </c>
    </row>
    <row r="1310" customFormat="false" ht="12.75" hidden="false" customHeight="false" outlineLevel="0" collapsed="false">
      <c r="E1310" s="444" t="s">
        <v>227</v>
      </c>
      <c r="F1310" s="401" t="n">
        <v>210</v>
      </c>
      <c r="G1310" s="401" t="n">
        <v>11</v>
      </c>
      <c r="H1310" s="401" t="n">
        <v>249</v>
      </c>
      <c r="I1310" s="401" t="n">
        <v>158</v>
      </c>
      <c r="J1310" s="401" t="n">
        <v>53</v>
      </c>
      <c r="K1310" s="401" t="n">
        <v>184</v>
      </c>
      <c r="L1310" s="401" t="n">
        <v>180</v>
      </c>
      <c r="M1310" s="401" t="n">
        <v>9</v>
      </c>
      <c r="N1310" s="401" t="n">
        <v>117</v>
      </c>
      <c r="O1310" s="401" t="n">
        <v>192</v>
      </c>
      <c r="P1310" s="401" t="n">
        <v>28</v>
      </c>
      <c r="Q1310" s="401" t="n">
        <v>173</v>
      </c>
      <c r="R1310" s="401" t="n">
        <v>127</v>
      </c>
      <c r="S1310" s="401" t="n">
        <v>236</v>
      </c>
      <c r="T1310" s="401" t="n">
        <v>96</v>
      </c>
      <c r="U1310" s="401" t="n">
        <v>220</v>
      </c>
      <c r="V1310" s="401" t="n">
        <v>119</v>
      </c>
      <c r="W1310" s="401" t="n">
        <v>75</v>
      </c>
      <c r="X1310" s="401" t="n">
        <v>31</v>
      </c>
      <c r="Y1310" s="401" t="n">
        <v>6</v>
      </c>
      <c r="Z1310" s="401" t="n">
        <v>90</v>
      </c>
      <c r="AA1310" s="401" t="n">
        <v>63</v>
      </c>
      <c r="AB1310" s="401" t="n">
        <v>245</v>
      </c>
      <c r="AC1310" s="401" t="n">
        <v>13</v>
      </c>
      <c r="AD1310" s="401" t="n">
        <v>181</v>
      </c>
      <c r="AE1310" s="401" t="n">
        <v>69</v>
      </c>
      <c r="AF1310" s="401" t="n">
        <v>183</v>
      </c>
      <c r="AG1310" s="401" t="n">
        <v>116</v>
      </c>
      <c r="AH1310" s="401" t="n">
        <v>98</v>
      </c>
      <c r="AI1310" s="401" t="n">
        <v>113</v>
      </c>
      <c r="AJ1310" s="401" t="n">
        <v>52</v>
      </c>
      <c r="AK1310" s="401" t="n">
        <v>3</v>
      </c>
      <c r="AL1310" s="401" t="n">
        <v>17</v>
      </c>
      <c r="AM1310" s="401" t="n">
        <v>32</v>
      </c>
      <c r="AN1310" s="401" t="n">
        <v>259</v>
      </c>
      <c r="AO1310" s="401" t="n">
        <v>217</v>
      </c>
      <c r="AP1310" s="401" t="n">
        <v>124</v>
      </c>
      <c r="AQ1310" s="401" t="n">
        <v>156</v>
      </c>
      <c r="AR1310" s="401" t="n">
        <v>77</v>
      </c>
      <c r="AS1310" s="401" t="n">
        <v>56</v>
      </c>
      <c r="AT1310" s="401" t="n">
        <v>235</v>
      </c>
      <c r="AU1310" s="401" t="n">
        <v>159</v>
      </c>
      <c r="AV1310" s="401" t="n">
        <v>129</v>
      </c>
      <c r="AW1310" s="401" t="n">
        <v>122</v>
      </c>
      <c r="AX1310" s="401" t="n">
        <v>1</v>
      </c>
      <c r="AY1310" s="401" t="n">
        <v>83</v>
      </c>
      <c r="AZ1310" s="401" t="n">
        <v>39</v>
      </c>
      <c r="BA1310" s="401" t="n">
        <v>216</v>
      </c>
      <c r="BB1310" s="401" t="n">
        <v>108</v>
      </c>
      <c r="BC1310" s="401" t="n">
        <v>172</v>
      </c>
      <c r="BD1310" s="401" t="n">
        <v>248</v>
      </c>
      <c r="BE1310" s="401" t="n">
        <v>71</v>
      </c>
      <c r="BF1310" s="401" t="n">
        <v>22</v>
      </c>
      <c r="BG1310" s="401" t="n">
        <v>16</v>
      </c>
      <c r="BH1310" s="401" t="n">
        <v>261</v>
      </c>
      <c r="BI1310" s="401" t="n">
        <v>194</v>
      </c>
      <c r="BJ1310" s="401" t="n">
        <v>118</v>
      </c>
      <c r="BK1310" s="401" t="n">
        <v>152</v>
      </c>
      <c r="BL1310" s="401" t="n">
        <v>215</v>
      </c>
      <c r="BM1310" s="401" t="n">
        <v>178</v>
      </c>
      <c r="BN1310" s="401" t="n">
        <v>225</v>
      </c>
      <c r="BO1310" s="401" t="n">
        <v>188</v>
      </c>
      <c r="BP1310" s="401" t="n">
        <v>99</v>
      </c>
      <c r="BQ1310" s="401" t="n">
        <v>25</v>
      </c>
      <c r="BR1310" s="401" t="n">
        <v>262</v>
      </c>
      <c r="BS1310" s="401" t="n">
        <v>187</v>
      </c>
      <c r="BT1310" s="401" t="n">
        <v>209</v>
      </c>
      <c r="BU1310" s="401" t="n">
        <v>114</v>
      </c>
      <c r="BV1310" s="401" t="n">
        <v>166</v>
      </c>
      <c r="BW1310" s="401" t="n">
        <v>137</v>
      </c>
      <c r="BX1310" s="401" t="n">
        <v>62</v>
      </c>
      <c r="BY1310" s="401" t="n">
        <v>223</v>
      </c>
      <c r="BZ1310" s="401" t="n">
        <v>142</v>
      </c>
      <c r="CA1310" s="401" t="n">
        <v>106</v>
      </c>
      <c r="CB1310" s="401" t="n">
        <v>196</v>
      </c>
      <c r="CC1310" s="401" t="n">
        <v>34</v>
      </c>
      <c r="CD1310" s="401" t="n">
        <v>148</v>
      </c>
      <c r="CE1310" s="401" t="n">
        <v>176</v>
      </c>
      <c r="CF1310" s="401" t="n">
        <v>226</v>
      </c>
      <c r="CG1310" s="401" t="n">
        <v>126</v>
      </c>
      <c r="CH1310" s="401" t="n">
        <v>95</v>
      </c>
      <c r="CI1310" s="401" t="n">
        <v>43</v>
      </c>
      <c r="CJ1310" s="401" t="n">
        <v>19</v>
      </c>
      <c r="CK1310" s="401" t="n">
        <v>143</v>
      </c>
      <c r="CL1310" s="401" t="n">
        <v>84</v>
      </c>
      <c r="CM1310" s="401" t="n">
        <v>144</v>
      </c>
      <c r="CN1310" s="401" t="n">
        <v>253</v>
      </c>
      <c r="CO1310" s="401" t="n">
        <v>14</v>
      </c>
      <c r="CP1310" s="401" t="n">
        <v>121</v>
      </c>
      <c r="CQ1310" s="401" t="n">
        <v>136</v>
      </c>
      <c r="CR1310" s="401" t="n">
        <v>120</v>
      </c>
      <c r="CS1310" s="401" t="n">
        <v>264</v>
      </c>
      <c r="CT1310" s="401" t="n">
        <v>161</v>
      </c>
      <c r="CU1310" s="401" t="n">
        <v>186</v>
      </c>
      <c r="CV1310" s="401" t="n">
        <v>138</v>
      </c>
      <c r="CW1310" s="401" t="n">
        <v>164</v>
      </c>
      <c r="CX1310" s="401" t="n">
        <v>89</v>
      </c>
      <c r="CY1310" s="401" t="n">
        <v>59</v>
      </c>
      <c r="CZ1310" s="401" t="n">
        <v>247</v>
      </c>
      <c r="DA1310" s="401" t="n">
        <v>112</v>
      </c>
      <c r="DB1310" s="401" t="n">
        <v>157</v>
      </c>
      <c r="DC1310" s="401" t="n">
        <v>86</v>
      </c>
      <c r="DD1310" s="401" t="n">
        <v>67</v>
      </c>
      <c r="DE1310" s="401" t="n">
        <v>131</v>
      </c>
      <c r="DF1310" s="401" t="n">
        <v>174</v>
      </c>
      <c r="DG1310" s="401" t="n">
        <v>218</v>
      </c>
      <c r="DH1310" s="401" t="n">
        <v>81</v>
      </c>
      <c r="DI1310" s="401" t="n">
        <v>87</v>
      </c>
      <c r="DJ1310" s="401" t="n">
        <v>163</v>
      </c>
      <c r="DK1310" s="401" t="n">
        <v>92</v>
      </c>
      <c r="DL1310" s="401" t="n">
        <v>229</v>
      </c>
      <c r="DM1310" s="401" t="n">
        <v>133</v>
      </c>
      <c r="DN1310" s="401" t="n">
        <v>49</v>
      </c>
      <c r="DO1310" s="401" t="n">
        <v>115</v>
      </c>
      <c r="DP1310" s="401" t="n">
        <v>193</v>
      </c>
      <c r="DQ1310" s="401" t="n">
        <v>212</v>
      </c>
      <c r="DR1310" s="401" t="n">
        <v>79</v>
      </c>
      <c r="DS1310" s="401" t="n">
        <v>170</v>
      </c>
      <c r="DT1310" s="401" t="n">
        <v>260</v>
      </c>
      <c r="DU1310" s="401" t="n">
        <v>141</v>
      </c>
      <c r="DV1310" s="401" t="n">
        <v>149</v>
      </c>
      <c r="DW1310" s="401" t="n">
        <v>154</v>
      </c>
      <c r="DX1310" s="401" t="n">
        <v>109</v>
      </c>
      <c r="DY1310" s="401" t="n">
        <v>100</v>
      </c>
      <c r="DZ1310" s="401" t="n">
        <v>238</v>
      </c>
      <c r="EA1310" s="401" t="n">
        <v>230</v>
      </c>
      <c r="EB1310" s="401" t="n">
        <v>221</v>
      </c>
      <c r="EC1310" s="401" t="n">
        <v>36</v>
      </c>
      <c r="ED1310" s="401" t="n">
        <v>200</v>
      </c>
      <c r="EE1310" s="401" t="n">
        <v>151</v>
      </c>
      <c r="EF1310" s="401" t="n">
        <v>237</v>
      </c>
      <c r="EG1310" s="401" t="n">
        <v>5</v>
      </c>
      <c r="EH1310" s="401" t="n">
        <v>111</v>
      </c>
      <c r="EI1310" s="401" t="n">
        <v>147</v>
      </c>
      <c r="EJ1310" s="401" t="n">
        <v>179</v>
      </c>
      <c r="EK1310" s="401" t="n">
        <v>10</v>
      </c>
      <c r="EL1310" s="401" t="n">
        <v>189</v>
      </c>
      <c r="EM1310" s="401" t="n">
        <v>57</v>
      </c>
      <c r="EN1310" s="401" t="n">
        <v>168</v>
      </c>
      <c r="EO1310" s="401" t="n">
        <v>26</v>
      </c>
      <c r="EP1310" s="401" t="n">
        <v>153</v>
      </c>
      <c r="EQ1310" s="401" t="n">
        <v>88</v>
      </c>
      <c r="ER1310" s="401" t="n">
        <v>201</v>
      </c>
      <c r="ES1310" s="401" t="n">
        <v>47</v>
      </c>
      <c r="ET1310" s="401" t="n">
        <v>44</v>
      </c>
      <c r="EU1310" s="401" t="n">
        <v>155</v>
      </c>
      <c r="EV1310" s="401" t="n">
        <v>146</v>
      </c>
      <c r="EW1310" s="401" t="n">
        <v>37</v>
      </c>
      <c r="EX1310" s="401" t="n">
        <v>250</v>
      </c>
      <c r="EY1310" s="401" t="n">
        <v>191</v>
      </c>
      <c r="EZ1310" s="401" t="n">
        <v>205</v>
      </c>
      <c r="FA1310" s="401" t="n">
        <v>190</v>
      </c>
      <c r="FB1310" s="401" t="n">
        <v>254</v>
      </c>
      <c r="FC1310" s="401" t="n">
        <v>110</v>
      </c>
      <c r="FD1310" s="401" t="n">
        <v>41</v>
      </c>
      <c r="FE1310" s="401" t="n">
        <v>203</v>
      </c>
      <c r="FF1310" s="401" t="n">
        <v>240</v>
      </c>
      <c r="FG1310" s="401" t="n">
        <v>167</v>
      </c>
      <c r="FH1310" s="401" t="n">
        <v>130</v>
      </c>
      <c r="FI1310" s="401" t="n">
        <v>211</v>
      </c>
      <c r="FJ1310" s="401" t="n">
        <v>214</v>
      </c>
      <c r="FK1310" s="401" t="n">
        <v>175</v>
      </c>
      <c r="FL1310" s="401" t="n">
        <v>64</v>
      </c>
      <c r="FM1310" s="401" t="n">
        <v>97</v>
      </c>
      <c r="FN1310" s="401" t="n">
        <v>51</v>
      </c>
      <c r="FO1310" s="401" t="n">
        <v>74</v>
      </c>
      <c r="FP1310" s="401" t="n">
        <v>150</v>
      </c>
      <c r="FQ1310" s="401" t="n">
        <v>15</v>
      </c>
      <c r="FR1310" s="401" t="n">
        <v>76</v>
      </c>
      <c r="FS1310" s="401" t="n">
        <v>213</v>
      </c>
      <c r="FT1310" s="401" t="n">
        <v>243</v>
      </c>
      <c r="FU1310" s="401" t="n">
        <v>60</v>
      </c>
      <c r="FV1310" s="401" t="n">
        <v>82</v>
      </c>
      <c r="FW1310" s="401" t="n">
        <v>227</v>
      </c>
      <c r="FX1310" s="401" t="n">
        <v>78</v>
      </c>
      <c r="FY1310" s="401" t="n">
        <v>68</v>
      </c>
      <c r="FZ1310" s="401" t="n">
        <v>4</v>
      </c>
      <c r="GA1310" s="401" t="n">
        <v>199</v>
      </c>
      <c r="GB1310" s="401" t="n">
        <v>55</v>
      </c>
      <c r="GC1310" s="401" t="n">
        <v>134</v>
      </c>
      <c r="GD1310" s="401" t="n">
        <v>182</v>
      </c>
      <c r="GE1310" s="401" t="n">
        <v>54</v>
      </c>
      <c r="GF1310" s="401" t="n">
        <v>12</v>
      </c>
      <c r="GG1310" s="401" t="n">
        <v>255</v>
      </c>
      <c r="GH1310" s="401" t="n">
        <v>256</v>
      </c>
      <c r="GI1310" s="401" t="n">
        <v>94</v>
      </c>
      <c r="GJ1310" s="401" t="n">
        <v>224</v>
      </c>
      <c r="GK1310" s="401" t="n">
        <v>45</v>
      </c>
      <c r="GL1310" s="401" t="n">
        <v>72</v>
      </c>
      <c r="GM1310" s="401" t="n">
        <v>128</v>
      </c>
      <c r="GN1310" s="401" t="n">
        <v>70</v>
      </c>
      <c r="GO1310" s="401" t="n">
        <v>185</v>
      </c>
      <c r="GP1310" s="401" t="n">
        <v>132</v>
      </c>
      <c r="GQ1310" s="401" t="n">
        <v>251</v>
      </c>
      <c r="GR1310" s="401" t="n">
        <v>202</v>
      </c>
      <c r="GS1310" s="401" t="n">
        <v>35</v>
      </c>
      <c r="GT1310" s="401" t="n">
        <v>46</v>
      </c>
      <c r="GU1310" s="401" t="n">
        <v>241</v>
      </c>
      <c r="GV1310" s="401" t="n">
        <v>228</v>
      </c>
      <c r="GW1310" s="401" t="n">
        <v>42</v>
      </c>
      <c r="GX1310" s="401" t="n">
        <v>24</v>
      </c>
      <c r="GY1310" s="401" t="n">
        <v>38</v>
      </c>
      <c r="GZ1310" s="401" t="n">
        <v>7</v>
      </c>
      <c r="HA1310" s="401" t="n">
        <v>85</v>
      </c>
      <c r="HB1310" s="401" t="n">
        <v>198</v>
      </c>
      <c r="HC1310" s="401" t="n">
        <v>232</v>
      </c>
      <c r="HD1310" s="401" t="n">
        <v>139</v>
      </c>
      <c r="HE1310" s="401" t="n">
        <v>257</v>
      </c>
      <c r="HF1310" s="401" t="n">
        <v>102</v>
      </c>
      <c r="HG1310" s="401" t="n">
        <v>239</v>
      </c>
      <c r="HH1310" s="401" t="n">
        <v>125</v>
      </c>
      <c r="HI1310" s="401" t="n">
        <v>80</v>
      </c>
      <c r="HJ1310" s="401" t="n">
        <v>165</v>
      </c>
      <c r="HK1310" s="401" t="n">
        <v>20</v>
      </c>
      <c r="HL1310" s="401" t="n">
        <v>66</v>
      </c>
      <c r="HM1310" s="401" t="n">
        <v>58</v>
      </c>
      <c r="HN1310" s="401" t="n">
        <v>246</v>
      </c>
      <c r="HO1310" s="401" t="n">
        <v>40</v>
      </c>
      <c r="HP1310" s="401" t="n">
        <v>21</v>
      </c>
      <c r="HQ1310" s="401" t="n">
        <v>258</v>
      </c>
      <c r="HR1310" s="401" t="n">
        <v>208</v>
      </c>
      <c r="HS1310" s="401" t="n">
        <v>233</v>
      </c>
      <c r="HT1310" s="401" t="n">
        <v>177</v>
      </c>
      <c r="HU1310" s="401" t="n">
        <v>91</v>
      </c>
      <c r="HV1310" s="401" t="n">
        <v>101</v>
      </c>
      <c r="HW1310" s="401" t="n">
        <v>160</v>
      </c>
      <c r="HX1310" s="401" t="n">
        <v>8</v>
      </c>
      <c r="HY1310" s="401" t="n">
        <v>195</v>
      </c>
      <c r="HZ1310" s="401" t="n">
        <v>171</v>
      </c>
      <c r="IA1310" s="401" t="n">
        <v>18</v>
      </c>
      <c r="IB1310" s="401" t="n">
        <v>2</v>
      </c>
      <c r="IC1310" s="401" t="n">
        <v>219</v>
      </c>
      <c r="ID1310" s="401" t="n">
        <v>50</v>
      </c>
      <c r="IE1310" s="401" t="n">
        <v>206</v>
      </c>
      <c r="IF1310" s="401" t="n">
        <v>222</v>
      </c>
      <c r="IG1310" s="401" t="n">
        <v>107</v>
      </c>
      <c r="IH1310" s="401" t="n">
        <v>105</v>
      </c>
      <c r="II1310" s="401" t="n">
        <v>29</v>
      </c>
      <c r="IJ1310" s="401" t="n">
        <v>242</v>
      </c>
      <c r="IK1310" s="401" t="n">
        <v>263</v>
      </c>
      <c r="IL1310" s="401" t="n">
        <v>140</v>
      </c>
      <c r="IM1310" s="401" t="n">
        <v>234</v>
      </c>
      <c r="IN1310" s="401" t="n">
        <v>169</v>
      </c>
      <c r="IO1310" s="401" t="n">
        <v>73</v>
      </c>
      <c r="IP1310" s="401" t="n">
        <v>252</v>
      </c>
      <c r="IQ1310" s="401" t="n">
        <v>244</v>
      </c>
      <c r="IR1310" s="401" t="n">
        <v>23</v>
      </c>
      <c r="IS1310" s="401" t="n">
        <v>145</v>
      </c>
      <c r="IT1310" s="401" t="n">
        <v>65</v>
      </c>
      <c r="IU1310" s="401" t="n">
        <v>231</v>
      </c>
      <c r="IV1310" s="401" t="n">
        <v>27</v>
      </c>
      <c r="IW1310" s="401" t="n">
        <v>135</v>
      </c>
      <c r="IX1310" s="401" t="n">
        <v>197</v>
      </c>
      <c r="IY1310" s="401" t="n">
        <v>123</v>
      </c>
      <c r="IZ1310" s="401" t="n">
        <v>104</v>
      </c>
      <c r="JA1310" s="401" t="n">
        <v>33</v>
      </c>
      <c r="JB1310" s="401" t="n">
        <v>93</v>
      </c>
      <c r="JC1310" s="401" t="n">
        <v>204</v>
      </c>
      <c r="JD1310" s="401" t="n">
        <v>48</v>
      </c>
      <c r="JE1310" s="401" t="n">
        <v>61</v>
      </c>
      <c r="JF1310" s="401" t="n">
        <v>103</v>
      </c>
      <c r="JG1310" s="401" t="n">
        <v>30</v>
      </c>
      <c r="JH1310" s="401" t="n">
        <v>162</v>
      </c>
      <c r="JI1310" s="401" t="n">
        <v>207</v>
      </c>
    </row>
    <row r="1312" customFormat="false" ht="12.75" hidden="false" customHeight="false" outlineLevel="0" collapsed="false">
      <c r="D1312" s="204" t="n">
        <v>265</v>
      </c>
      <c r="E1312" s="204" t="s">
        <v>250</v>
      </c>
    </row>
    <row r="1313" customFormat="false" ht="12.75" hidden="false" customHeight="false" outlineLevel="0" collapsed="false">
      <c r="E1313" s="444" t="s">
        <v>198</v>
      </c>
      <c r="F1313" s="401" t="n">
        <v>1</v>
      </c>
      <c r="G1313" s="401" t="n">
        <v>2</v>
      </c>
      <c r="H1313" s="401" t="n">
        <v>3</v>
      </c>
      <c r="I1313" s="401" t="n">
        <v>4</v>
      </c>
      <c r="J1313" s="401" t="n">
        <v>5</v>
      </c>
      <c r="K1313" s="401" t="n">
        <v>6</v>
      </c>
      <c r="L1313" s="401" t="n">
        <v>7</v>
      </c>
      <c r="M1313" s="401" t="n">
        <v>8</v>
      </c>
      <c r="N1313" s="401" t="n">
        <v>9</v>
      </c>
      <c r="O1313" s="401" t="n">
        <v>10</v>
      </c>
      <c r="P1313" s="401" t="n">
        <v>11</v>
      </c>
      <c r="Q1313" s="401" t="n">
        <v>12</v>
      </c>
      <c r="R1313" s="401" t="n">
        <v>13</v>
      </c>
      <c r="S1313" s="401" t="n">
        <v>14</v>
      </c>
      <c r="T1313" s="401" t="n">
        <v>15</v>
      </c>
      <c r="U1313" s="401" t="n">
        <v>16</v>
      </c>
      <c r="V1313" s="401" t="n">
        <v>17</v>
      </c>
      <c r="W1313" s="401" t="n">
        <v>18</v>
      </c>
      <c r="X1313" s="401" t="n">
        <v>19</v>
      </c>
      <c r="Y1313" s="401" t="n">
        <v>20</v>
      </c>
      <c r="Z1313" s="401" t="n">
        <v>21</v>
      </c>
      <c r="AA1313" s="401" t="n">
        <v>22</v>
      </c>
      <c r="AB1313" s="401" t="n">
        <v>23</v>
      </c>
      <c r="AC1313" s="401" t="n">
        <v>24</v>
      </c>
      <c r="AD1313" s="401" t="n">
        <v>25</v>
      </c>
      <c r="AE1313" s="401" t="n">
        <v>26</v>
      </c>
      <c r="AF1313" s="401" t="n">
        <v>27</v>
      </c>
      <c r="AG1313" s="401" t="n">
        <v>28</v>
      </c>
      <c r="AH1313" s="401" t="n">
        <v>29</v>
      </c>
      <c r="AI1313" s="401" t="n">
        <v>30</v>
      </c>
      <c r="AJ1313" s="401" t="n">
        <v>31</v>
      </c>
      <c r="AK1313" s="401" t="n">
        <v>32</v>
      </c>
      <c r="AL1313" s="401" t="n">
        <v>33</v>
      </c>
      <c r="AM1313" s="401" t="n">
        <v>34</v>
      </c>
      <c r="AN1313" s="401" t="n">
        <v>35</v>
      </c>
      <c r="AO1313" s="401" t="n">
        <v>36</v>
      </c>
      <c r="AP1313" s="401" t="n">
        <v>37</v>
      </c>
      <c r="AQ1313" s="401" t="n">
        <v>38</v>
      </c>
      <c r="AR1313" s="401" t="n">
        <v>39</v>
      </c>
      <c r="AS1313" s="401" t="n">
        <v>40</v>
      </c>
      <c r="AT1313" s="401" t="n">
        <v>41</v>
      </c>
      <c r="AU1313" s="401" t="n">
        <v>42</v>
      </c>
      <c r="AV1313" s="401" t="n">
        <v>43</v>
      </c>
      <c r="AW1313" s="401" t="n">
        <v>44</v>
      </c>
      <c r="AX1313" s="401" t="n">
        <v>45</v>
      </c>
      <c r="AY1313" s="401" t="n">
        <v>46</v>
      </c>
      <c r="AZ1313" s="401" t="n">
        <v>47</v>
      </c>
      <c r="BA1313" s="401" t="n">
        <v>48</v>
      </c>
      <c r="BB1313" s="401" t="n">
        <v>49</v>
      </c>
      <c r="BC1313" s="401" t="n">
        <v>50</v>
      </c>
      <c r="BD1313" s="401" t="n">
        <v>51</v>
      </c>
      <c r="BE1313" s="401" t="n">
        <v>52</v>
      </c>
      <c r="BF1313" s="401" t="n">
        <v>53</v>
      </c>
      <c r="BG1313" s="401" t="n">
        <v>54</v>
      </c>
      <c r="BH1313" s="401" t="n">
        <v>55</v>
      </c>
      <c r="BI1313" s="401" t="n">
        <v>56</v>
      </c>
      <c r="BJ1313" s="401" t="n">
        <v>57</v>
      </c>
      <c r="BK1313" s="401" t="n">
        <v>58</v>
      </c>
      <c r="BL1313" s="401" t="n">
        <v>59</v>
      </c>
      <c r="BM1313" s="401" t="n">
        <v>60</v>
      </c>
      <c r="BN1313" s="401" t="n">
        <v>61</v>
      </c>
      <c r="BO1313" s="401" t="n">
        <v>62</v>
      </c>
      <c r="BP1313" s="401" t="n">
        <v>63</v>
      </c>
      <c r="BQ1313" s="401" t="n">
        <v>64</v>
      </c>
      <c r="BR1313" s="401" t="n">
        <v>65</v>
      </c>
      <c r="BS1313" s="401" t="n">
        <v>66</v>
      </c>
      <c r="BT1313" s="401" t="n">
        <v>67</v>
      </c>
      <c r="BU1313" s="401" t="n">
        <v>68</v>
      </c>
      <c r="BV1313" s="401" t="n">
        <v>69</v>
      </c>
      <c r="BW1313" s="401" t="n">
        <v>70</v>
      </c>
      <c r="BX1313" s="401" t="n">
        <v>71</v>
      </c>
      <c r="BY1313" s="401" t="n">
        <v>72</v>
      </c>
      <c r="BZ1313" s="401" t="n">
        <v>73</v>
      </c>
      <c r="CA1313" s="401" t="n">
        <v>74</v>
      </c>
      <c r="CB1313" s="401" t="n">
        <v>75</v>
      </c>
      <c r="CC1313" s="401" t="n">
        <v>76</v>
      </c>
      <c r="CD1313" s="401" t="n">
        <v>77</v>
      </c>
      <c r="CE1313" s="401" t="n">
        <v>78</v>
      </c>
      <c r="CF1313" s="401" t="n">
        <v>79</v>
      </c>
      <c r="CG1313" s="401" t="n">
        <v>80</v>
      </c>
      <c r="CH1313" s="401" t="n">
        <v>81</v>
      </c>
      <c r="CI1313" s="401" t="n">
        <v>82</v>
      </c>
      <c r="CJ1313" s="401" t="n">
        <v>83</v>
      </c>
      <c r="CK1313" s="401" t="n">
        <v>84</v>
      </c>
      <c r="CL1313" s="401" t="n">
        <v>85</v>
      </c>
      <c r="CM1313" s="401" t="n">
        <v>86</v>
      </c>
      <c r="CN1313" s="401" t="n">
        <v>87</v>
      </c>
      <c r="CO1313" s="401" t="n">
        <v>88</v>
      </c>
      <c r="CP1313" s="401" t="n">
        <v>89</v>
      </c>
      <c r="CQ1313" s="401" t="n">
        <v>90</v>
      </c>
      <c r="CR1313" s="401" t="n">
        <v>91</v>
      </c>
      <c r="CS1313" s="401" t="n">
        <v>92</v>
      </c>
      <c r="CT1313" s="401" t="n">
        <v>93</v>
      </c>
      <c r="CU1313" s="401" t="n">
        <v>94</v>
      </c>
      <c r="CV1313" s="401" t="n">
        <v>95</v>
      </c>
      <c r="CW1313" s="401" t="n">
        <v>96</v>
      </c>
      <c r="CX1313" s="401" t="n">
        <v>97</v>
      </c>
      <c r="CY1313" s="401" t="n">
        <v>98</v>
      </c>
      <c r="CZ1313" s="401" t="n">
        <v>99</v>
      </c>
      <c r="DA1313" s="401" t="n">
        <v>100</v>
      </c>
      <c r="DB1313" s="401" t="n">
        <v>101</v>
      </c>
      <c r="DC1313" s="401" t="n">
        <v>102</v>
      </c>
      <c r="DD1313" s="401" t="n">
        <v>103</v>
      </c>
      <c r="DE1313" s="401" t="n">
        <v>104</v>
      </c>
      <c r="DF1313" s="401" t="n">
        <v>105</v>
      </c>
      <c r="DG1313" s="401" t="n">
        <v>106</v>
      </c>
      <c r="DH1313" s="401" t="n">
        <v>107</v>
      </c>
      <c r="DI1313" s="401" t="n">
        <v>108</v>
      </c>
      <c r="DJ1313" s="401" t="n">
        <v>109</v>
      </c>
      <c r="DK1313" s="401" t="n">
        <v>110</v>
      </c>
      <c r="DL1313" s="401" t="n">
        <v>111</v>
      </c>
      <c r="DM1313" s="401" t="n">
        <v>112</v>
      </c>
      <c r="DN1313" s="401" t="n">
        <v>113</v>
      </c>
      <c r="DO1313" s="401" t="n">
        <v>114</v>
      </c>
      <c r="DP1313" s="401" t="n">
        <v>115</v>
      </c>
      <c r="DQ1313" s="401" t="n">
        <v>116</v>
      </c>
      <c r="DR1313" s="401" t="n">
        <v>117</v>
      </c>
      <c r="DS1313" s="401" t="n">
        <v>118</v>
      </c>
      <c r="DT1313" s="401" t="n">
        <v>119</v>
      </c>
      <c r="DU1313" s="401" t="n">
        <v>120</v>
      </c>
      <c r="DV1313" s="401" t="n">
        <v>121</v>
      </c>
      <c r="DW1313" s="401" t="n">
        <v>122</v>
      </c>
      <c r="DX1313" s="401" t="n">
        <v>123</v>
      </c>
      <c r="DY1313" s="401" t="n">
        <v>124</v>
      </c>
      <c r="DZ1313" s="401" t="n">
        <v>125</v>
      </c>
      <c r="EA1313" s="401" t="n">
        <v>126</v>
      </c>
      <c r="EB1313" s="401" t="n">
        <v>127</v>
      </c>
      <c r="EC1313" s="401" t="n">
        <v>128</v>
      </c>
      <c r="ED1313" s="401" t="n">
        <v>129</v>
      </c>
      <c r="EE1313" s="401" t="n">
        <v>130</v>
      </c>
      <c r="EF1313" s="401" t="n">
        <v>131</v>
      </c>
      <c r="EG1313" s="401" t="n">
        <v>132</v>
      </c>
      <c r="EH1313" s="401" t="n">
        <v>133</v>
      </c>
      <c r="EI1313" s="401" t="n">
        <v>134</v>
      </c>
      <c r="EJ1313" s="401" t="n">
        <v>135</v>
      </c>
      <c r="EK1313" s="401" t="n">
        <v>136</v>
      </c>
      <c r="EL1313" s="401" t="n">
        <v>137</v>
      </c>
      <c r="EM1313" s="401" t="n">
        <v>138</v>
      </c>
      <c r="EN1313" s="401" t="n">
        <v>139</v>
      </c>
      <c r="EO1313" s="401" t="n">
        <v>140</v>
      </c>
      <c r="EP1313" s="401" t="n">
        <v>141</v>
      </c>
      <c r="EQ1313" s="401" t="n">
        <v>142</v>
      </c>
      <c r="ER1313" s="401" t="n">
        <v>143</v>
      </c>
      <c r="ES1313" s="401" t="n">
        <v>144</v>
      </c>
      <c r="ET1313" s="401" t="n">
        <v>145</v>
      </c>
      <c r="EU1313" s="401" t="n">
        <v>146</v>
      </c>
      <c r="EV1313" s="401" t="n">
        <v>147</v>
      </c>
      <c r="EW1313" s="401" t="n">
        <v>148</v>
      </c>
      <c r="EX1313" s="401" t="n">
        <v>149</v>
      </c>
      <c r="EY1313" s="401" t="n">
        <v>150</v>
      </c>
      <c r="EZ1313" s="401" t="n">
        <v>151</v>
      </c>
      <c r="FA1313" s="401" t="n">
        <v>152</v>
      </c>
      <c r="FB1313" s="401" t="n">
        <v>153</v>
      </c>
      <c r="FC1313" s="401" t="n">
        <v>154</v>
      </c>
      <c r="FD1313" s="401" t="n">
        <v>155</v>
      </c>
      <c r="FE1313" s="401" t="n">
        <v>156</v>
      </c>
      <c r="FF1313" s="401" t="n">
        <v>157</v>
      </c>
      <c r="FG1313" s="401" t="n">
        <v>158</v>
      </c>
      <c r="FH1313" s="401" t="n">
        <v>159</v>
      </c>
      <c r="FI1313" s="401" t="n">
        <v>160</v>
      </c>
      <c r="FJ1313" s="401" t="n">
        <v>161</v>
      </c>
      <c r="FK1313" s="401" t="n">
        <v>162</v>
      </c>
      <c r="FL1313" s="401" t="n">
        <v>163</v>
      </c>
      <c r="FM1313" s="401" t="n">
        <v>164</v>
      </c>
      <c r="FN1313" s="401" t="n">
        <v>165</v>
      </c>
      <c r="FO1313" s="401" t="n">
        <v>166</v>
      </c>
      <c r="FP1313" s="401" t="n">
        <v>167</v>
      </c>
      <c r="FQ1313" s="401" t="n">
        <v>168</v>
      </c>
      <c r="FR1313" s="401" t="n">
        <v>169</v>
      </c>
      <c r="FS1313" s="401" t="n">
        <v>170</v>
      </c>
      <c r="FT1313" s="401" t="n">
        <v>171</v>
      </c>
      <c r="FU1313" s="401" t="n">
        <v>172</v>
      </c>
      <c r="FV1313" s="401" t="n">
        <v>173</v>
      </c>
      <c r="FW1313" s="401" t="n">
        <v>174</v>
      </c>
      <c r="FX1313" s="401" t="n">
        <v>175</v>
      </c>
      <c r="FY1313" s="401" t="n">
        <v>176</v>
      </c>
      <c r="FZ1313" s="401" t="n">
        <v>177</v>
      </c>
      <c r="GA1313" s="401" t="n">
        <v>178</v>
      </c>
      <c r="GB1313" s="401" t="n">
        <v>179</v>
      </c>
      <c r="GC1313" s="401" t="n">
        <v>180</v>
      </c>
      <c r="GD1313" s="401" t="n">
        <v>181</v>
      </c>
      <c r="GE1313" s="401" t="n">
        <v>182</v>
      </c>
      <c r="GF1313" s="401" t="n">
        <v>183</v>
      </c>
      <c r="GG1313" s="401" t="n">
        <v>184</v>
      </c>
      <c r="GH1313" s="401" t="n">
        <v>185</v>
      </c>
      <c r="GI1313" s="401" t="n">
        <v>186</v>
      </c>
      <c r="GJ1313" s="401" t="n">
        <v>187</v>
      </c>
      <c r="GK1313" s="401" t="n">
        <v>188</v>
      </c>
      <c r="GL1313" s="401" t="n">
        <v>189</v>
      </c>
      <c r="GM1313" s="401" t="n">
        <v>190</v>
      </c>
      <c r="GN1313" s="401" t="n">
        <v>191</v>
      </c>
      <c r="GO1313" s="401" t="n">
        <v>192</v>
      </c>
      <c r="GP1313" s="401" t="n">
        <v>193</v>
      </c>
      <c r="GQ1313" s="401" t="n">
        <v>194</v>
      </c>
      <c r="GR1313" s="401" t="n">
        <v>195</v>
      </c>
      <c r="GS1313" s="401" t="n">
        <v>196</v>
      </c>
      <c r="GT1313" s="401" t="n">
        <v>197</v>
      </c>
      <c r="GU1313" s="401" t="n">
        <v>198</v>
      </c>
      <c r="GV1313" s="401" t="n">
        <v>199</v>
      </c>
      <c r="GW1313" s="401" t="n">
        <v>200</v>
      </c>
      <c r="GX1313" s="401" t="n">
        <v>201</v>
      </c>
      <c r="GY1313" s="401" t="n">
        <v>202</v>
      </c>
      <c r="GZ1313" s="401" t="n">
        <v>203</v>
      </c>
      <c r="HA1313" s="401" t="n">
        <v>204</v>
      </c>
      <c r="HB1313" s="401" t="n">
        <v>205</v>
      </c>
      <c r="HC1313" s="401" t="n">
        <v>206</v>
      </c>
      <c r="HD1313" s="401" t="n">
        <v>207</v>
      </c>
      <c r="HE1313" s="401" t="n">
        <v>208</v>
      </c>
      <c r="HF1313" s="401" t="n">
        <v>209</v>
      </c>
      <c r="HG1313" s="401" t="n">
        <v>210</v>
      </c>
      <c r="HH1313" s="401" t="n">
        <v>211</v>
      </c>
      <c r="HI1313" s="401" t="n">
        <v>212</v>
      </c>
      <c r="HJ1313" s="401" t="n">
        <v>213</v>
      </c>
      <c r="HK1313" s="401" t="n">
        <v>214</v>
      </c>
      <c r="HL1313" s="401" t="n">
        <v>215</v>
      </c>
      <c r="HM1313" s="401" t="n">
        <v>216</v>
      </c>
      <c r="HN1313" s="401" t="n">
        <v>217</v>
      </c>
      <c r="HO1313" s="401" t="n">
        <v>218</v>
      </c>
      <c r="HP1313" s="401" t="n">
        <v>219</v>
      </c>
      <c r="HQ1313" s="401" t="n">
        <v>220</v>
      </c>
      <c r="HR1313" s="401" t="n">
        <v>221</v>
      </c>
      <c r="HS1313" s="401" t="n">
        <v>222</v>
      </c>
      <c r="HT1313" s="401" t="n">
        <v>223</v>
      </c>
      <c r="HU1313" s="401" t="n">
        <v>224</v>
      </c>
      <c r="HV1313" s="401" t="n">
        <v>225</v>
      </c>
      <c r="HW1313" s="401" t="n">
        <v>226</v>
      </c>
      <c r="HX1313" s="401" t="n">
        <v>227</v>
      </c>
      <c r="HY1313" s="401" t="n">
        <v>228</v>
      </c>
      <c r="HZ1313" s="401" t="n">
        <v>229</v>
      </c>
      <c r="IA1313" s="401" t="n">
        <v>230</v>
      </c>
      <c r="IB1313" s="401" t="n">
        <v>231</v>
      </c>
      <c r="IC1313" s="401" t="n">
        <v>232</v>
      </c>
      <c r="ID1313" s="401" t="n">
        <v>233</v>
      </c>
      <c r="IE1313" s="401" t="n">
        <v>234</v>
      </c>
      <c r="IF1313" s="401" t="n">
        <v>235</v>
      </c>
      <c r="IG1313" s="401" t="n">
        <v>236</v>
      </c>
      <c r="IH1313" s="401" t="n">
        <v>237</v>
      </c>
      <c r="II1313" s="401" t="n">
        <v>238</v>
      </c>
      <c r="IJ1313" s="401" t="n">
        <v>239</v>
      </c>
      <c r="IK1313" s="401" t="n">
        <v>240</v>
      </c>
      <c r="IL1313" s="401" t="n">
        <v>241</v>
      </c>
      <c r="IM1313" s="401" t="n">
        <v>242</v>
      </c>
      <c r="IN1313" s="401" t="n">
        <v>243</v>
      </c>
      <c r="IO1313" s="401" t="n">
        <v>244</v>
      </c>
      <c r="IP1313" s="401" t="n">
        <v>245</v>
      </c>
      <c r="IQ1313" s="401" t="n">
        <v>246</v>
      </c>
      <c r="IR1313" s="401" t="n">
        <v>247</v>
      </c>
      <c r="IS1313" s="401" t="n">
        <v>248</v>
      </c>
      <c r="IT1313" s="401" t="n">
        <v>249</v>
      </c>
      <c r="IU1313" s="401" t="n">
        <v>250</v>
      </c>
      <c r="IV1313" s="401" t="n">
        <v>251</v>
      </c>
      <c r="IW1313" s="401" t="n">
        <v>252</v>
      </c>
      <c r="IX1313" s="401" t="n">
        <v>253</v>
      </c>
      <c r="IY1313" s="401" t="n">
        <v>254</v>
      </c>
      <c r="IZ1313" s="401" t="n">
        <v>255</v>
      </c>
      <c r="JA1313" s="401" t="n">
        <v>256</v>
      </c>
      <c r="JB1313" s="401" t="n">
        <v>257</v>
      </c>
      <c r="JC1313" s="401" t="n">
        <v>258</v>
      </c>
      <c r="JD1313" s="401" t="n">
        <v>259</v>
      </c>
      <c r="JE1313" s="401" t="n">
        <v>260</v>
      </c>
      <c r="JF1313" s="401" t="n">
        <v>261</v>
      </c>
      <c r="JG1313" s="401" t="n">
        <v>262</v>
      </c>
      <c r="JH1313" s="401" t="n">
        <v>263</v>
      </c>
      <c r="JI1313" s="401" t="n">
        <v>264</v>
      </c>
      <c r="JJ1313" s="401" t="n">
        <v>265</v>
      </c>
    </row>
    <row r="1314" customFormat="false" ht="12.75" hidden="false" customHeight="false" outlineLevel="0" collapsed="false">
      <c r="E1314" s="444" t="s">
        <v>225</v>
      </c>
      <c r="F1314" s="401" t="n">
        <v>140</v>
      </c>
      <c r="G1314" s="401" t="n">
        <v>219</v>
      </c>
      <c r="H1314" s="401" t="n">
        <v>22</v>
      </c>
      <c r="I1314" s="401" t="n">
        <v>205</v>
      </c>
      <c r="J1314" s="401" t="n">
        <v>98</v>
      </c>
      <c r="K1314" s="401" t="n">
        <v>4</v>
      </c>
      <c r="L1314" s="401" t="n">
        <v>89</v>
      </c>
      <c r="M1314" s="401" t="n">
        <v>235</v>
      </c>
      <c r="N1314" s="401" t="n">
        <v>227</v>
      </c>
      <c r="O1314" s="401" t="n">
        <v>94</v>
      </c>
      <c r="P1314" s="401" t="n">
        <v>204</v>
      </c>
      <c r="Q1314" s="401" t="n">
        <v>216</v>
      </c>
      <c r="R1314" s="401" t="n">
        <v>52</v>
      </c>
      <c r="S1314" s="401" t="n">
        <v>161</v>
      </c>
      <c r="T1314" s="401" t="n">
        <v>186</v>
      </c>
      <c r="U1314" s="401" t="n">
        <v>212</v>
      </c>
      <c r="V1314" s="401" t="n">
        <v>99</v>
      </c>
      <c r="W1314" s="401" t="n">
        <v>124</v>
      </c>
      <c r="X1314" s="401" t="n">
        <v>263</v>
      </c>
      <c r="Y1314" s="401" t="n">
        <v>33</v>
      </c>
      <c r="Z1314" s="401" t="n">
        <v>224</v>
      </c>
      <c r="AA1314" s="401" t="n">
        <v>31</v>
      </c>
      <c r="AB1314" s="401" t="n">
        <v>146</v>
      </c>
      <c r="AC1314" s="401" t="n">
        <v>201</v>
      </c>
      <c r="AD1314" s="401" t="n">
        <v>218</v>
      </c>
      <c r="AE1314" s="401" t="n">
        <v>200</v>
      </c>
      <c r="AF1314" s="401" t="n">
        <v>171</v>
      </c>
      <c r="AG1314" s="401" t="n">
        <v>247</v>
      </c>
      <c r="AH1314" s="401" t="n">
        <v>143</v>
      </c>
      <c r="AI1314" s="401" t="n">
        <v>68</v>
      </c>
      <c r="AJ1314" s="401" t="n">
        <v>160</v>
      </c>
      <c r="AK1314" s="401" t="n">
        <v>179</v>
      </c>
      <c r="AL1314" s="401" t="n">
        <v>197</v>
      </c>
      <c r="AM1314" s="401" t="n">
        <v>88</v>
      </c>
      <c r="AN1314" s="401" t="n">
        <v>223</v>
      </c>
      <c r="AO1314" s="401" t="n">
        <v>79</v>
      </c>
      <c r="AP1314" s="401" t="n">
        <v>121</v>
      </c>
      <c r="AQ1314" s="401" t="n">
        <v>236</v>
      </c>
      <c r="AR1314" s="401" t="n">
        <v>262</v>
      </c>
      <c r="AS1314" s="401" t="n">
        <v>14</v>
      </c>
      <c r="AT1314" s="401" t="n">
        <v>162</v>
      </c>
      <c r="AU1314" s="401" t="n">
        <v>184</v>
      </c>
      <c r="AV1314" s="401" t="n">
        <v>192</v>
      </c>
      <c r="AW1314" s="401" t="n">
        <v>250</v>
      </c>
      <c r="AX1314" s="401" t="n">
        <v>152</v>
      </c>
      <c r="AY1314" s="401" t="n">
        <v>85</v>
      </c>
      <c r="AZ1314" s="401" t="n">
        <v>120</v>
      </c>
      <c r="BA1314" s="401" t="n">
        <v>41</v>
      </c>
      <c r="BB1314" s="401" t="n">
        <v>165</v>
      </c>
      <c r="BC1314" s="401" t="n">
        <v>122</v>
      </c>
      <c r="BD1314" s="401" t="n">
        <v>265</v>
      </c>
      <c r="BE1314" s="401" t="n">
        <v>238</v>
      </c>
      <c r="BF1314" s="401" t="n">
        <v>65</v>
      </c>
      <c r="BG1314" s="401" t="n">
        <v>1</v>
      </c>
      <c r="BH1314" s="401" t="n">
        <v>113</v>
      </c>
      <c r="BI1314" s="401" t="n">
        <v>100</v>
      </c>
      <c r="BJ1314" s="401" t="n">
        <v>115</v>
      </c>
      <c r="BK1314" s="401" t="n">
        <v>249</v>
      </c>
      <c r="BL1314" s="401" t="n">
        <v>62</v>
      </c>
      <c r="BM1314" s="401" t="n">
        <v>2</v>
      </c>
      <c r="BN1314" s="401" t="n">
        <v>144</v>
      </c>
      <c r="BO1314" s="401" t="n">
        <v>244</v>
      </c>
      <c r="BP1314" s="401" t="n">
        <v>185</v>
      </c>
      <c r="BQ1314" s="401" t="n">
        <v>166</v>
      </c>
      <c r="BR1314" s="401" t="n">
        <v>133</v>
      </c>
      <c r="BS1314" s="401" t="n">
        <v>134</v>
      </c>
      <c r="BT1314" s="401" t="n">
        <v>214</v>
      </c>
      <c r="BU1314" s="401" t="n">
        <v>241</v>
      </c>
      <c r="BV1314" s="401" t="n">
        <v>167</v>
      </c>
      <c r="BW1314" s="401" t="n">
        <v>208</v>
      </c>
      <c r="BX1314" s="401" t="n">
        <v>164</v>
      </c>
      <c r="BY1314" s="401" t="n">
        <v>193</v>
      </c>
      <c r="BZ1314" s="401" t="n">
        <v>157</v>
      </c>
      <c r="CA1314" s="401" t="n">
        <v>50</v>
      </c>
      <c r="CB1314" s="401" t="n">
        <v>96</v>
      </c>
      <c r="CC1314" s="401" t="n">
        <v>24</v>
      </c>
      <c r="CD1314" s="401" t="n">
        <v>169</v>
      </c>
      <c r="CE1314" s="401" t="n">
        <v>57</v>
      </c>
      <c r="CF1314" s="401" t="n">
        <v>181</v>
      </c>
      <c r="CG1314" s="401" t="n">
        <v>252</v>
      </c>
      <c r="CH1314" s="401" t="n">
        <v>80</v>
      </c>
      <c r="CI1314" s="401" t="n">
        <v>154</v>
      </c>
      <c r="CJ1314" s="401" t="n">
        <v>105</v>
      </c>
      <c r="CK1314" s="401" t="n">
        <v>17</v>
      </c>
      <c r="CL1314" s="401" t="n">
        <v>116</v>
      </c>
      <c r="CM1314" s="401" t="n">
        <v>138</v>
      </c>
      <c r="CN1314" s="401" t="n">
        <v>81</v>
      </c>
      <c r="CO1314" s="401" t="n">
        <v>225</v>
      </c>
      <c r="CP1314" s="401" t="n">
        <v>195</v>
      </c>
      <c r="CQ1314" s="401" t="n">
        <v>69</v>
      </c>
      <c r="CR1314" s="401" t="n">
        <v>29</v>
      </c>
      <c r="CS1314" s="401" t="n">
        <v>191</v>
      </c>
      <c r="CT1314" s="401" t="n">
        <v>256</v>
      </c>
      <c r="CU1314" s="401" t="n">
        <v>8</v>
      </c>
      <c r="CV1314" s="401" t="n">
        <v>189</v>
      </c>
      <c r="CW1314" s="401" t="n">
        <v>74</v>
      </c>
      <c r="CX1314" s="401" t="n">
        <v>150</v>
      </c>
      <c r="CY1314" s="401" t="n">
        <v>190</v>
      </c>
      <c r="CZ1314" s="401" t="n">
        <v>126</v>
      </c>
      <c r="DA1314" s="401" t="n">
        <v>97</v>
      </c>
      <c r="DB1314" s="401" t="n">
        <v>90</v>
      </c>
      <c r="DC1314" s="401" t="n">
        <v>173</v>
      </c>
      <c r="DD1314" s="401" t="n">
        <v>142</v>
      </c>
      <c r="DE1314" s="401" t="n">
        <v>111</v>
      </c>
      <c r="DF1314" s="401" t="n">
        <v>64</v>
      </c>
      <c r="DG1314" s="401" t="n">
        <v>209</v>
      </c>
      <c r="DH1314" s="401" t="n">
        <v>261</v>
      </c>
      <c r="DI1314" s="401" t="n">
        <v>5</v>
      </c>
      <c r="DJ1314" s="401" t="n">
        <v>21</v>
      </c>
      <c r="DK1314" s="401" t="n">
        <v>149</v>
      </c>
      <c r="DL1314" s="401" t="n">
        <v>253</v>
      </c>
      <c r="DM1314" s="401" t="n">
        <v>168</v>
      </c>
      <c r="DN1314" s="401" t="n">
        <v>226</v>
      </c>
      <c r="DO1314" s="401" t="n">
        <v>213</v>
      </c>
      <c r="DP1314" s="401" t="n">
        <v>3</v>
      </c>
      <c r="DQ1314" s="401" t="n">
        <v>107</v>
      </c>
      <c r="DR1314" s="401" t="n">
        <v>155</v>
      </c>
      <c r="DS1314" s="401" t="n">
        <v>259</v>
      </c>
      <c r="DT1314" s="401" t="n">
        <v>11</v>
      </c>
      <c r="DU1314" s="401" t="n">
        <v>56</v>
      </c>
      <c r="DV1314" s="401" t="n">
        <v>170</v>
      </c>
      <c r="DW1314" s="401" t="n">
        <v>228</v>
      </c>
      <c r="DX1314" s="401" t="n">
        <v>7</v>
      </c>
      <c r="DY1314" s="401" t="n">
        <v>67</v>
      </c>
      <c r="DZ1314" s="401" t="n">
        <v>129</v>
      </c>
      <c r="EA1314" s="401" t="n">
        <v>207</v>
      </c>
      <c r="EB1314" s="401" t="n">
        <v>203</v>
      </c>
      <c r="EC1314" s="401" t="n">
        <v>39</v>
      </c>
      <c r="ED1314" s="401" t="n">
        <v>233</v>
      </c>
      <c r="EE1314" s="401" t="n">
        <v>46</v>
      </c>
      <c r="EF1314" s="401" t="n">
        <v>255</v>
      </c>
      <c r="EG1314" s="401" t="n">
        <v>49</v>
      </c>
      <c r="EH1314" s="401" t="n">
        <v>145</v>
      </c>
      <c r="EI1314" s="401" t="n">
        <v>72</v>
      </c>
      <c r="EJ1314" s="401" t="n">
        <v>34</v>
      </c>
      <c r="EK1314" s="401" t="n">
        <v>199</v>
      </c>
      <c r="EL1314" s="401" t="n">
        <v>55</v>
      </c>
      <c r="EM1314" s="401" t="n">
        <v>86</v>
      </c>
      <c r="EN1314" s="401" t="n">
        <v>141</v>
      </c>
      <c r="EO1314" s="401" t="n">
        <v>36</v>
      </c>
      <c r="EP1314" s="401" t="n">
        <v>104</v>
      </c>
      <c r="EQ1314" s="401" t="n">
        <v>9</v>
      </c>
      <c r="ER1314" s="401" t="n">
        <v>19</v>
      </c>
      <c r="ES1314" s="401" t="n">
        <v>148</v>
      </c>
      <c r="ET1314" s="401" t="n">
        <v>112</v>
      </c>
      <c r="EU1314" s="401" t="n">
        <v>54</v>
      </c>
      <c r="EV1314" s="401" t="n">
        <v>73</v>
      </c>
      <c r="EW1314" s="401" t="n">
        <v>60</v>
      </c>
      <c r="EX1314" s="401" t="n">
        <v>102</v>
      </c>
      <c r="EY1314" s="401" t="n">
        <v>118</v>
      </c>
      <c r="EZ1314" s="401" t="n">
        <v>30</v>
      </c>
      <c r="FA1314" s="401" t="n">
        <v>51</v>
      </c>
      <c r="FB1314" s="401" t="n">
        <v>229</v>
      </c>
      <c r="FC1314" s="401" t="n">
        <v>106</v>
      </c>
      <c r="FD1314" s="401" t="n">
        <v>239</v>
      </c>
      <c r="FE1314" s="401" t="n">
        <v>82</v>
      </c>
      <c r="FF1314" s="401" t="n">
        <v>53</v>
      </c>
      <c r="FG1314" s="401" t="n">
        <v>202</v>
      </c>
      <c r="FH1314" s="401" t="n">
        <v>211</v>
      </c>
      <c r="FI1314" s="401" t="n">
        <v>128</v>
      </c>
      <c r="FJ1314" s="401" t="n">
        <v>159</v>
      </c>
      <c r="FK1314" s="401" t="n">
        <v>63</v>
      </c>
      <c r="FL1314" s="401" t="n">
        <v>187</v>
      </c>
      <c r="FM1314" s="401" t="n">
        <v>123</v>
      </c>
      <c r="FN1314" s="401" t="n">
        <v>163</v>
      </c>
      <c r="FO1314" s="401" t="n">
        <v>230</v>
      </c>
      <c r="FP1314" s="401" t="n">
        <v>215</v>
      </c>
      <c r="FQ1314" s="401" t="n">
        <v>37</v>
      </c>
      <c r="FR1314" s="401" t="n">
        <v>12</v>
      </c>
      <c r="FS1314" s="401" t="n">
        <v>127</v>
      </c>
      <c r="FT1314" s="401" t="n">
        <v>254</v>
      </c>
      <c r="FU1314" s="401" t="n">
        <v>44</v>
      </c>
      <c r="FV1314" s="401" t="n">
        <v>217</v>
      </c>
      <c r="FW1314" s="401" t="n">
        <v>35</v>
      </c>
      <c r="FX1314" s="401" t="n">
        <v>28</v>
      </c>
      <c r="FY1314" s="401" t="n">
        <v>245</v>
      </c>
      <c r="FZ1314" s="401" t="n">
        <v>210</v>
      </c>
      <c r="GA1314" s="401" t="n">
        <v>109</v>
      </c>
      <c r="GB1314" s="401" t="n">
        <v>103</v>
      </c>
      <c r="GC1314" s="401" t="n">
        <v>16</v>
      </c>
      <c r="GD1314" s="401" t="n">
        <v>20</v>
      </c>
      <c r="GE1314" s="401" t="n">
        <v>183</v>
      </c>
      <c r="GF1314" s="401" t="n">
        <v>42</v>
      </c>
      <c r="GG1314" s="401" t="n">
        <v>188</v>
      </c>
      <c r="GH1314" s="401" t="n">
        <v>93</v>
      </c>
      <c r="GI1314" s="401" t="n">
        <v>75</v>
      </c>
      <c r="GJ1314" s="401" t="n">
        <v>76</v>
      </c>
      <c r="GK1314" s="401" t="n">
        <v>47</v>
      </c>
      <c r="GL1314" s="401" t="n">
        <v>172</v>
      </c>
      <c r="GM1314" s="401" t="n">
        <v>84</v>
      </c>
      <c r="GN1314" s="401" t="n">
        <v>114</v>
      </c>
      <c r="GO1314" s="401" t="n">
        <v>83</v>
      </c>
      <c r="GP1314" s="401" t="n">
        <v>117</v>
      </c>
      <c r="GQ1314" s="401" t="n">
        <v>251</v>
      </c>
      <c r="GR1314" s="401" t="n">
        <v>108</v>
      </c>
      <c r="GS1314" s="401" t="n">
        <v>153</v>
      </c>
      <c r="GT1314" s="401" t="n">
        <v>45</v>
      </c>
      <c r="GU1314" s="401" t="n">
        <v>177</v>
      </c>
      <c r="GV1314" s="401" t="n">
        <v>136</v>
      </c>
      <c r="GW1314" s="401" t="n">
        <v>58</v>
      </c>
      <c r="GX1314" s="401" t="n">
        <v>178</v>
      </c>
      <c r="GY1314" s="401" t="n">
        <v>25</v>
      </c>
      <c r="GZ1314" s="401" t="n">
        <v>110</v>
      </c>
      <c r="HA1314" s="401" t="n">
        <v>248</v>
      </c>
      <c r="HB1314" s="401" t="n">
        <v>78</v>
      </c>
      <c r="HC1314" s="401" t="n">
        <v>125</v>
      </c>
      <c r="HD1314" s="401" t="n">
        <v>66</v>
      </c>
      <c r="HE1314" s="401" t="n">
        <v>151</v>
      </c>
      <c r="HF1314" s="401" t="n">
        <v>243</v>
      </c>
      <c r="HG1314" s="401" t="n">
        <v>206</v>
      </c>
      <c r="HH1314" s="401" t="n">
        <v>130</v>
      </c>
      <c r="HI1314" s="401" t="n">
        <v>260</v>
      </c>
      <c r="HJ1314" s="401" t="n">
        <v>196</v>
      </c>
      <c r="HK1314" s="401" t="n">
        <v>158</v>
      </c>
      <c r="HL1314" s="401" t="n">
        <v>234</v>
      </c>
      <c r="HM1314" s="401" t="n">
        <v>175</v>
      </c>
      <c r="HN1314" s="401" t="n">
        <v>43</v>
      </c>
      <c r="HO1314" s="401" t="n">
        <v>180</v>
      </c>
      <c r="HP1314" s="401" t="n">
        <v>147</v>
      </c>
      <c r="HQ1314" s="401" t="n">
        <v>101</v>
      </c>
      <c r="HR1314" s="401" t="n">
        <v>232</v>
      </c>
      <c r="HS1314" s="401" t="n">
        <v>174</v>
      </c>
      <c r="HT1314" s="401" t="n">
        <v>237</v>
      </c>
      <c r="HU1314" s="401" t="n">
        <v>23</v>
      </c>
      <c r="HV1314" s="401" t="n">
        <v>182</v>
      </c>
      <c r="HW1314" s="401" t="n">
        <v>10</v>
      </c>
      <c r="HX1314" s="401" t="n">
        <v>194</v>
      </c>
      <c r="HY1314" s="401" t="n">
        <v>92</v>
      </c>
      <c r="HZ1314" s="401" t="n">
        <v>18</v>
      </c>
      <c r="IA1314" s="401" t="n">
        <v>26</v>
      </c>
      <c r="IB1314" s="401" t="n">
        <v>13</v>
      </c>
      <c r="IC1314" s="401" t="n">
        <v>240</v>
      </c>
      <c r="ID1314" s="401" t="n">
        <v>231</v>
      </c>
      <c r="IE1314" s="401" t="n">
        <v>132</v>
      </c>
      <c r="IF1314" s="401" t="n">
        <v>87</v>
      </c>
      <c r="IG1314" s="401" t="n">
        <v>220</v>
      </c>
      <c r="IH1314" s="401" t="n">
        <v>258</v>
      </c>
      <c r="II1314" s="401" t="n">
        <v>264</v>
      </c>
      <c r="IJ1314" s="401" t="n">
        <v>95</v>
      </c>
      <c r="IK1314" s="401" t="n">
        <v>48</v>
      </c>
      <c r="IL1314" s="401" t="n">
        <v>40</v>
      </c>
      <c r="IM1314" s="401" t="n">
        <v>221</v>
      </c>
      <c r="IN1314" s="401" t="n">
        <v>176</v>
      </c>
      <c r="IO1314" s="401" t="n">
        <v>257</v>
      </c>
      <c r="IP1314" s="401" t="n">
        <v>32</v>
      </c>
      <c r="IQ1314" s="401" t="n">
        <v>119</v>
      </c>
      <c r="IR1314" s="401" t="n">
        <v>156</v>
      </c>
      <c r="IS1314" s="401" t="n">
        <v>137</v>
      </c>
      <c r="IT1314" s="401" t="n">
        <v>77</v>
      </c>
      <c r="IU1314" s="401" t="n">
        <v>91</v>
      </c>
      <c r="IV1314" s="401" t="n">
        <v>139</v>
      </c>
      <c r="IW1314" s="401" t="n">
        <v>135</v>
      </c>
      <c r="IX1314" s="401" t="n">
        <v>242</v>
      </c>
      <c r="IY1314" s="401" t="n">
        <v>222</v>
      </c>
      <c r="IZ1314" s="401" t="n">
        <v>6</v>
      </c>
      <c r="JA1314" s="401" t="n">
        <v>70</v>
      </c>
      <c r="JB1314" s="401" t="n">
        <v>59</v>
      </c>
      <c r="JC1314" s="401" t="n">
        <v>71</v>
      </c>
      <c r="JD1314" s="401" t="n">
        <v>61</v>
      </c>
      <c r="JE1314" s="401" t="n">
        <v>198</v>
      </c>
      <c r="JF1314" s="401" t="n">
        <v>38</v>
      </c>
      <c r="JG1314" s="401" t="n">
        <v>15</v>
      </c>
      <c r="JH1314" s="401" t="n">
        <v>27</v>
      </c>
      <c r="JI1314" s="401" t="n">
        <v>131</v>
      </c>
      <c r="JJ1314" s="401" t="n">
        <v>246</v>
      </c>
    </row>
    <row r="1315" customFormat="false" ht="12.75" hidden="false" customHeight="false" outlineLevel="0" collapsed="false">
      <c r="E1315" s="444" t="s">
        <v>227</v>
      </c>
      <c r="F1315" s="401" t="n">
        <v>129</v>
      </c>
      <c r="G1315" s="401" t="n">
        <v>263</v>
      </c>
      <c r="H1315" s="401" t="n">
        <v>245</v>
      </c>
      <c r="I1315" s="401" t="n">
        <v>22</v>
      </c>
      <c r="J1315" s="401" t="n">
        <v>172</v>
      </c>
      <c r="K1315" s="401" t="n">
        <v>128</v>
      </c>
      <c r="L1315" s="401" t="n">
        <v>30</v>
      </c>
      <c r="M1315" s="401" t="n">
        <v>46</v>
      </c>
      <c r="N1315" s="401" t="n">
        <v>116</v>
      </c>
      <c r="O1315" s="401" t="n">
        <v>7</v>
      </c>
      <c r="P1315" s="401" t="n">
        <v>15</v>
      </c>
      <c r="Q1315" s="401" t="n">
        <v>224</v>
      </c>
      <c r="R1315" s="401" t="n">
        <v>194</v>
      </c>
      <c r="S1315" s="401" t="n">
        <v>56</v>
      </c>
      <c r="T1315" s="401" t="n">
        <v>86</v>
      </c>
      <c r="U1315" s="401" t="n">
        <v>222</v>
      </c>
      <c r="V1315" s="401" t="n">
        <v>109</v>
      </c>
      <c r="W1315" s="401" t="n">
        <v>240</v>
      </c>
      <c r="X1315" s="401" t="n">
        <v>10</v>
      </c>
      <c r="Y1315" s="401" t="n">
        <v>258</v>
      </c>
      <c r="Z1315" s="401" t="n">
        <v>135</v>
      </c>
      <c r="AA1315" s="401" t="n">
        <v>113</v>
      </c>
      <c r="AB1315" s="401" t="n">
        <v>67</v>
      </c>
      <c r="AC1315" s="401" t="n">
        <v>178</v>
      </c>
      <c r="AD1315" s="401" t="n">
        <v>221</v>
      </c>
      <c r="AE1315" s="401" t="n">
        <v>45</v>
      </c>
      <c r="AF1315" s="401" t="n">
        <v>246</v>
      </c>
      <c r="AG1315" s="401" t="n">
        <v>6</v>
      </c>
      <c r="AH1315" s="401" t="n">
        <v>183</v>
      </c>
      <c r="AI1315" s="401" t="n">
        <v>57</v>
      </c>
      <c r="AJ1315" s="401" t="n">
        <v>180</v>
      </c>
      <c r="AK1315" s="401" t="n">
        <v>205</v>
      </c>
      <c r="AL1315" s="401" t="n">
        <v>99</v>
      </c>
      <c r="AM1315" s="401" t="n">
        <v>87</v>
      </c>
      <c r="AN1315" s="401" t="n">
        <v>42</v>
      </c>
      <c r="AO1315" s="401" t="n">
        <v>18</v>
      </c>
      <c r="AP1315" s="401" t="n">
        <v>70</v>
      </c>
      <c r="AQ1315" s="401" t="n">
        <v>161</v>
      </c>
      <c r="AR1315" s="401" t="n">
        <v>53</v>
      </c>
      <c r="AS1315" s="401" t="n">
        <v>119</v>
      </c>
      <c r="AT1315" s="401" t="n">
        <v>142</v>
      </c>
      <c r="AU1315" s="401" t="n">
        <v>259</v>
      </c>
      <c r="AV1315" s="401" t="n">
        <v>80</v>
      </c>
      <c r="AW1315" s="401" t="n">
        <v>20</v>
      </c>
      <c r="AX1315" s="401" t="n">
        <v>193</v>
      </c>
      <c r="AY1315" s="401" t="n">
        <v>39</v>
      </c>
      <c r="AZ1315" s="401" t="n">
        <v>65</v>
      </c>
      <c r="BA1315" s="401" t="n">
        <v>167</v>
      </c>
      <c r="BB1315" s="401" t="n">
        <v>112</v>
      </c>
      <c r="BC1315" s="401" t="n">
        <v>121</v>
      </c>
      <c r="BD1315" s="401" t="n">
        <v>122</v>
      </c>
      <c r="BE1315" s="401" t="n">
        <v>8</v>
      </c>
      <c r="BF1315" s="401" t="n">
        <v>101</v>
      </c>
      <c r="BG1315" s="401" t="n">
        <v>31</v>
      </c>
      <c r="BH1315" s="401" t="n">
        <v>63</v>
      </c>
      <c r="BI1315" s="401" t="n">
        <v>154</v>
      </c>
      <c r="BJ1315" s="401" t="n">
        <v>118</v>
      </c>
      <c r="BK1315" s="401" t="n">
        <v>182</v>
      </c>
      <c r="BL1315" s="401" t="n">
        <v>168</v>
      </c>
      <c r="BM1315" s="401" t="n">
        <v>146</v>
      </c>
      <c r="BN1315" s="401" t="n">
        <v>229</v>
      </c>
      <c r="BO1315" s="401" t="n">
        <v>123</v>
      </c>
      <c r="BP1315" s="401" t="n">
        <v>12</v>
      </c>
      <c r="BQ1315" s="401" t="n">
        <v>52</v>
      </c>
      <c r="BR1315" s="401" t="n">
        <v>232</v>
      </c>
      <c r="BS1315" s="401" t="n">
        <v>239</v>
      </c>
      <c r="BT1315" s="401" t="n">
        <v>218</v>
      </c>
      <c r="BU1315" s="401" t="n">
        <v>125</v>
      </c>
      <c r="BV1315" s="401" t="n">
        <v>76</v>
      </c>
      <c r="BW1315" s="401" t="n">
        <v>241</v>
      </c>
      <c r="BX1315" s="401" t="n">
        <v>72</v>
      </c>
      <c r="BY1315" s="401" t="n">
        <v>198</v>
      </c>
      <c r="BZ1315" s="401" t="n">
        <v>9</v>
      </c>
      <c r="CA1315" s="401" t="n">
        <v>16</v>
      </c>
      <c r="CB1315" s="401" t="n">
        <v>211</v>
      </c>
      <c r="CC1315" s="401" t="n">
        <v>25</v>
      </c>
      <c r="CD1315" s="401" t="n">
        <v>243</v>
      </c>
      <c r="CE1315" s="401" t="n">
        <v>174</v>
      </c>
      <c r="CF1315" s="401" t="n">
        <v>212</v>
      </c>
      <c r="CG1315" s="401" t="n">
        <v>251</v>
      </c>
      <c r="CH1315" s="401" t="n">
        <v>68</v>
      </c>
      <c r="CI1315" s="401" t="n">
        <v>130</v>
      </c>
      <c r="CJ1315" s="401" t="n">
        <v>252</v>
      </c>
      <c r="CK1315" s="401" t="n">
        <v>177</v>
      </c>
      <c r="CL1315" s="401" t="n">
        <v>141</v>
      </c>
      <c r="CM1315" s="401" t="n">
        <v>59</v>
      </c>
      <c r="CN1315" s="401" t="n">
        <v>28</v>
      </c>
      <c r="CO1315" s="401" t="n">
        <v>132</v>
      </c>
      <c r="CP1315" s="401" t="n">
        <v>100</v>
      </c>
      <c r="CQ1315" s="401" t="n">
        <v>171</v>
      </c>
      <c r="CR1315" s="401" t="n">
        <v>102</v>
      </c>
      <c r="CS1315" s="401" t="n">
        <v>208</v>
      </c>
      <c r="CT1315" s="401" t="n">
        <v>260</v>
      </c>
      <c r="CU1315" s="401" t="n">
        <v>216</v>
      </c>
      <c r="CV1315" s="401" t="n">
        <v>202</v>
      </c>
      <c r="CW1315" s="401" t="n">
        <v>64</v>
      </c>
      <c r="CX1315" s="401" t="n">
        <v>160</v>
      </c>
      <c r="CY1315" s="401" t="n">
        <v>254</v>
      </c>
      <c r="CZ1315" s="401" t="n">
        <v>27</v>
      </c>
      <c r="DA1315" s="401" t="n">
        <v>187</v>
      </c>
      <c r="DB1315" s="401" t="n">
        <v>189</v>
      </c>
      <c r="DC1315" s="401" t="n">
        <v>79</v>
      </c>
      <c r="DD1315" s="401" t="n">
        <v>40</v>
      </c>
      <c r="DE1315" s="401" t="n">
        <v>43</v>
      </c>
      <c r="DF1315" s="401" t="n">
        <v>151</v>
      </c>
      <c r="DG1315" s="401" t="n">
        <v>250</v>
      </c>
      <c r="DH1315" s="401" t="n">
        <v>74</v>
      </c>
      <c r="DI1315" s="401" t="n">
        <v>120</v>
      </c>
      <c r="DJ1315" s="401" t="n">
        <v>197</v>
      </c>
      <c r="DK1315" s="401" t="n">
        <v>256</v>
      </c>
      <c r="DL1315" s="401" t="n">
        <v>93</v>
      </c>
      <c r="DM1315" s="401" t="n">
        <v>265</v>
      </c>
      <c r="DN1315" s="401" t="n">
        <v>201</v>
      </c>
      <c r="DO1315" s="401" t="n">
        <v>170</v>
      </c>
      <c r="DP1315" s="401" t="n">
        <v>131</v>
      </c>
      <c r="DQ1315" s="401" t="n">
        <v>184</v>
      </c>
      <c r="DR1315" s="401" t="n">
        <v>164</v>
      </c>
      <c r="DS1315" s="401" t="n">
        <v>150</v>
      </c>
      <c r="DT1315" s="401" t="n">
        <v>83</v>
      </c>
      <c r="DU1315" s="401" t="n">
        <v>4</v>
      </c>
      <c r="DV1315" s="401" t="n">
        <v>149</v>
      </c>
      <c r="DW1315" s="401" t="n">
        <v>181</v>
      </c>
      <c r="DX1315" s="401" t="n">
        <v>155</v>
      </c>
      <c r="DY1315" s="401" t="n">
        <v>81</v>
      </c>
      <c r="DZ1315" s="401" t="n">
        <v>226</v>
      </c>
      <c r="EA1315" s="401" t="n">
        <v>14</v>
      </c>
      <c r="EB1315" s="401" t="n">
        <v>235</v>
      </c>
      <c r="EC1315" s="401" t="n">
        <v>134</v>
      </c>
      <c r="ED1315" s="401" t="n">
        <v>261</v>
      </c>
      <c r="EE1315" s="401" t="n">
        <v>157</v>
      </c>
      <c r="EF1315" s="401" t="n">
        <v>152</v>
      </c>
      <c r="EG1315" s="401" t="n">
        <v>124</v>
      </c>
      <c r="EH1315" s="401" t="n">
        <v>207</v>
      </c>
      <c r="EI1315" s="401" t="n">
        <v>13</v>
      </c>
      <c r="EJ1315" s="401" t="n">
        <v>159</v>
      </c>
      <c r="EK1315" s="401" t="n">
        <v>94</v>
      </c>
      <c r="EL1315" s="401" t="n">
        <v>33</v>
      </c>
      <c r="EM1315" s="401" t="n">
        <v>147</v>
      </c>
      <c r="EN1315" s="401" t="n">
        <v>230</v>
      </c>
      <c r="EO1315" s="401" t="n">
        <v>51</v>
      </c>
      <c r="EP1315" s="401" t="n">
        <v>23</v>
      </c>
      <c r="EQ1315" s="401" t="n">
        <v>105</v>
      </c>
      <c r="ER1315" s="401" t="n">
        <v>1</v>
      </c>
      <c r="ES1315" s="401" t="n">
        <v>36</v>
      </c>
      <c r="ET1315" s="401" t="n">
        <v>71</v>
      </c>
      <c r="EU1315" s="401" t="n">
        <v>195</v>
      </c>
      <c r="EV1315" s="401" t="n">
        <v>110</v>
      </c>
      <c r="EW1315" s="401" t="n">
        <v>21</v>
      </c>
      <c r="EX1315" s="401" t="n">
        <v>26</v>
      </c>
      <c r="EY1315" s="401" t="n">
        <v>41</v>
      </c>
      <c r="EZ1315" s="401" t="n">
        <v>115</v>
      </c>
      <c r="FA1315" s="401" t="n">
        <v>225</v>
      </c>
      <c r="FB1315" s="401" t="n">
        <v>139</v>
      </c>
      <c r="FC1315" s="401" t="n">
        <v>173</v>
      </c>
      <c r="FD1315" s="401" t="n">
        <v>37</v>
      </c>
      <c r="FE1315" s="401" t="n">
        <v>34</v>
      </c>
      <c r="FF1315" s="401" t="n">
        <v>233</v>
      </c>
      <c r="FG1315" s="401" t="n">
        <v>114</v>
      </c>
      <c r="FH1315" s="401" t="n">
        <v>96</v>
      </c>
      <c r="FI1315" s="401" t="n">
        <v>196</v>
      </c>
      <c r="FJ1315" s="401" t="n">
        <v>165</v>
      </c>
      <c r="FK1315" s="401" t="n">
        <v>190</v>
      </c>
      <c r="FL1315" s="401" t="n">
        <v>214</v>
      </c>
      <c r="FM1315" s="401" t="n">
        <v>117</v>
      </c>
      <c r="FN1315" s="401" t="n">
        <v>61</v>
      </c>
      <c r="FO1315" s="401" t="n">
        <v>95</v>
      </c>
      <c r="FP1315" s="401" t="n">
        <v>60</v>
      </c>
      <c r="FQ1315" s="401" t="n">
        <v>32</v>
      </c>
      <c r="FR1315" s="401" t="n">
        <v>90</v>
      </c>
      <c r="FS1315" s="401" t="n">
        <v>153</v>
      </c>
      <c r="FT1315" s="401" t="n">
        <v>133</v>
      </c>
      <c r="FU1315" s="401" t="n">
        <v>5</v>
      </c>
      <c r="FV1315" s="401" t="n">
        <v>126</v>
      </c>
      <c r="FW1315" s="401" t="n">
        <v>228</v>
      </c>
      <c r="FX1315" s="401" t="n">
        <v>237</v>
      </c>
      <c r="FY1315" s="401" t="n">
        <v>238</v>
      </c>
      <c r="FZ1315" s="401" t="n">
        <v>158</v>
      </c>
      <c r="GA1315" s="401" t="n">
        <v>169</v>
      </c>
      <c r="GB1315" s="401" t="n">
        <v>92</v>
      </c>
      <c r="GC1315" s="401" t="n">
        <v>107</v>
      </c>
      <c r="GD1315" s="401" t="n">
        <v>69</v>
      </c>
      <c r="GE1315" s="401" t="n">
        <v>111</v>
      </c>
      <c r="GF1315" s="401" t="n">
        <v>55</v>
      </c>
      <c r="GG1315" s="401" t="n">
        <v>175</v>
      </c>
      <c r="GH1315" s="401" t="n">
        <v>44</v>
      </c>
      <c r="GI1315" s="401" t="n">
        <v>248</v>
      </c>
      <c r="GJ1315" s="401" t="n">
        <v>108</v>
      </c>
      <c r="GK1315" s="401" t="n">
        <v>179</v>
      </c>
      <c r="GL1315" s="401" t="n">
        <v>85</v>
      </c>
      <c r="GM1315" s="401" t="n">
        <v>166</v>
      </c>
      <c r="GN1315" s="401" t="n">
        <v>210</v>
      </c>
      <c r="GO1315" s="401" t="n">
        <v>54</v>
      </c>
      <c r="GP1315" s="401" t="n">
        <v>227</v>
      </c>
      <c r="GQ1315" s="401" t="n">
        <v>140</v>
      </c>
      <c r="GR1315" s="401" t="n">
        <v>17</v>
      </c>
      <c r="GS1315" s="401" t="n">
        <v>264</v>
      </c>
      <c r="GT1315" s="401" t="n">
        <v>163</v>
      </c>
      <c r="GU1315" s="401" t="n">
        <v>106</v>
      </c>
      <c r="GV1315" s="401" t="n">
        <v>192</v>
      </c>
      <c r="GW1315" s="401" t="n">
        <v>137</v>
      </c>
      <c r="GX1315" s="401" t="n">
        <v>77</v>
      </c>
      <c r="GY1315" s="401" t="n">
        <v>11</v>
      </c>
      <c r="GZ1315" s="401" t="n">
        <v>262</v>
      </c>
      <c r="HA1315" s="401" t="n">
        <v>200</v>
      </c>
      <c r="HB1315" s="401" t="n">
        <v>217</v>
      </c>
      <c r="HC1315" s="401" t="n">
        <v>143</v>
      </c>
      <c r="HD1315" s="401" t="n">
        <v>249</v>
      </c>
      <c r="HE1315" s="401" t="n">
        <v>186</v>
      </c>
      <c r="HF1315" s="401" t="n">
        <v>253</v>
      </c>
      <c r="HG1315" s="401" t="n">
        <v>29</v>
      </c>
      <c r="HH1315" s="401" t="n">
        <v>244</v>
      </c>
      <c r="HI1315" s="401" t="n">
        <v>213</v>
      </c>
      <c r="HJ1315" s="401" t="n">
        <v>2</v>
      </c>
      <c r="HK1315" s="401" t="n">
        <v>176</v>
      </c>
      <c r="HL1315" s="401" t="n">
        <v>138</v>
      </c>
      <c r="HM1315" s="401" t="n">
        <v>185</v>
      </c>
      <c r="HN1315" s="401" t="n">
        <v>223</v>
      </c>
      <c r="HO1315" s="401" t="n">
        <v>24</v>
      </c>
      <c r="HP1315" s="401" t="n">
        <v>231</v>
      </c>
      <c r="HQ1315" s="401" t="n">
        <v>191</v>
      </c>
      <c r="HR1315" s="401" t="n">
        <v>188</v>
      </c>
      <c r="HS1315" s="401" t="n">
        <v>48</v>
      </c>
      <c r="HT1315" s="401" t="n">
        <v>136</v>
      </c>
      <c r="HU1315" s="401" t="n">
        <v>203</v>
      </c>
      <c r="HV1315" s="401" t="n">
        <v>38</v>
      </c>
      <c r="HW1315" s="401" t="n">
        <v>84</v>
      </c>
      <c r="HX1315" s="401" t="n">
        <v>148</v>
      </c>
      <c r="HY1315" s="401" t="n">
        <v>199</v>
      </c>
      <c r="HZ1315" s="401" t="n">
        <v>242</v>
      </c>
      <c r="IA1315" s="401" t="n">
        <v>209</v>
      </c>
      <c r="IB1315" s="401" t="n">
        <v>234</v>
      </c>
      <c r="IC1315" s="401" t="n">
        <v>145</v>
      </c>
      <c r="ID1315" s="401" t="n">
        <v>257</v>
      </c>
      <c r="IE1315" s="401" t="n">
        <v>78</v>
      </c>
      <c r="IF1315" s="401" t="n">
        <v>82</v>
      </c>
      <c r="IG1315" s="401" t="n">
        <v>35</v>
      </c>
      <c r="IH1315" s="401" t="n">
        <v>50</v>
      </c>
      <c r="II1315" s="401" t="n">
        <v>204</v>
      </c>
      <c r="IJ1315" s="401" t="n">
        <v>91</v>
      </c>
      <c r="IK1315" s="401" t="n">
        <v>73</v>
      </c>
      <c r="IL1315" s="401" t="n">
        <v>127</v>
      </c>
      <c r="IM1315" s="401" t="n">
        <v>88</v>
      </c>
      <c r="IN1315" s="401" t="n">
        <v>97</v>
      </c>
      <c r="IO1315" s="401" t="n">
        <v>206</v>
      </c>
      <c r="IP1315" s="401" t="n">
        <v>104</v>
      </c>
      <c r="IQ1315" s="401" t="n">
        <v>58</v>
      </c>
      <c r="IR1315" s="401" t="n">
        <v>255</v>
      </c>
      <c r="IS1315" s="401" t="n">
        <v>215</v>
      </c>
      <c r="IT1315" s="401" t="n">
        <v>156</v>
      </c>
      <c r="IU1315" s="401" t="n">
        <v>236</v>
      </c>
      <c r="IV1315" s="401" t="n">
        <v>98</v>
      </c>
      <c r="IW1315" s="401" t="n">
        <v>19</v>
      </c>
      <c r="IX1315" s="401" t="n">
        <v>49</v>
      </c>
      <c r="IY1315" s="401" t="n">
        <v>220</v>
      </c>
      <c r="IZ1315" s="401" t="n">
        <v>247</v>
      </c>
      <c r="JA1315" s="401" t="n">
        <v>62</v>
      </c>
      <c r="JB1315" s="401" t="n">
        <v>103</v>
      </c>
      <c r="JC1315" s="401" t="n">
        <v>89</v>
      </c>
      <c r="JD1315" s="401" t="n">
        <v>75</v>
      </c>
      <c r="JE1315" s="401" t="n">
        <v>66</v>
      </c>
      <c r="JF1315" s="401" t="n">
        <v>219</v>
      </c>
      <c r="JG1315" s="401" t="n">
        <v>3</v>
      </c>
      <c r="JH1315" s="401" t="n">
        <v>144</v>
      </c>
      <c r="JI1315" s="401" t="n">
        <v>47</v>
      </c>
      <c r="JJ1315" s="401" t="n">
        <v>162</v>
      </c>
    </row>
    <row r="1317" customFormat="false" ht="12.75" hidden="false" customHeight="false" outlineLevel="0" collapsed="false">
      <c r="D1317" s="204" t="n">
        <v>266</v>
      </c>
      <c r="E1317" s="204" t="s">
        <v>250</v>
      </c>
    </row>
    <row r="1318" customFormat="false" ht="12.75" hidden="false" customHeight="false" outlineLevel="0" collapsed="false">
      <c r="E1318" s="444" t="s">
        <v>198</v>
      </c>
      <c r="F1318" s="401" t="n">
        <v>1</v>
      </c>
      <c r="G1318" s="401" t="n">
        <v>2</v>
      </c>
      <c r="H1318" s="401" t="n">
        <v>3</v>
      </c>
      <c r="I1318" s="401" t="n">
        <v>4</v>
      </c>
      <c r="J1318" s="401" t="n">
        <v>5</v>
      </c>
      <c r="K1318" s="401" t="n">
        <v>6</v>
      </c>
      <c r="L1318" s="401" t="n">
        <v>7</v>
      </c>
      <c r="M1318" s="401" t="n">
        <v>8</v>
      </c>
      <c r="N1318" s="401" t="n">
        <v>9</v>
      </c>
      <c r="O1318" s="401" t="n">
        <v>10</v>
      </c>
      <c r="P1318" s="401" t="n">
        <v>11</v>
      </c>
      <c r="Q1318" s="401" t="n">
        <v>12</v>
      </c>
      <c r="R1318" s="401" t="n">
        <v>13</v>
      </c>
      <c r="S1318" s="401" t="n">
        <v>14</v>
      </c>
      <c r="T1318" s="401" t="n">
        <v>15</v>
      </c>
      <c r="U1318" s="401" t="n">
        <v>16</v>
      </c>
      <c r="V1318" s="401" t="n">
        <v>17</v>
      </c>
      <c r="W1318" s="401" t="n">
        <v>18</v>
      </c>
      <c r="X1318" s="401" t="n">
        <v>19</v>
      </c>
      <c r="Y1318" s="401" t="n">
        <v>20</v>
      </c>
      <c r="Z1318" s="401" t="n">
        <v>21</v>
      </c>
      <c r="AA1318" s="401" t="n">
        <v>22</v>
      </c>
      <c r="AB1318" s="401" t="n">
        <v>23</v>
      </c>
      <c r="AC1318" s="401" t="n">
        <v>24</v>
      </c>
      <c r="AD1318" s="401" t="n">
        <v>25</v>
      </c>
      <c r="AE1318" s="401" t="n">
        <v>26</v>
      </c>
      <c r="AF1318" s="401" t="n">
        <v>27</v>
      </c>
      <c r="AG1318" s="401" t="n">
        <v>28</v>
      </c>
      <c r="AH1318" s="401" t="n">
        <v>29</v>
      </c>
      <c r="AI1318" s="401" t="n">
        <v>30</v>
      </c>
      <c r="AJ1318" s="401" t="n">
        <v>31</v>
      </c>
      <c r="AK1318" s="401" t="n">
        <v>32</v>
      </c>
      <c r="AL1318" s="401" t="n">
        <v>33</v>
      </c>
      <c r="AM1318" s="401" t="n">
        <v>34</v>
      </c>
      <c r="AN1318" s="401" t="n">
        <v>35</v>
      </c>
      <c r="AO1318" s="401" t="n">
        <v>36</v>
      </c>
      <c r="AP1318" s="401" t="n">
        <v>37</v>
      </c>
      <c r="AQ1318" s="401" t="n">
        <v>38</v>
      </c>
      <c r="AR1318" s="401" t="n">
        <v>39</v>
      </c>
      <c r="AS1318" s="401" t="n">
        <v>40</v>
      </c>
      <c r="AT1318" s="401" t="n">
        <v>41</v>
      </c>
      <c r="AU1318" s="401" t="n">
        <v>42</v>
      </c>
      <c r="AV1318" s="401" t="n">
        <v>43</v>
      </c>
      <c r="AW1318" s="401" t="n">
        <v>44</v>
      </c>
      <c r="AX1318" s="401" t="n">
        <v>45</v>
      </c>
      <c r="AY1318" s="401" t="n">
        <v>46</v>
      </c>
      <c r="AZ1318" s="401" t="n">
        <v>47</v>
      </c>
      <c r="BA1318" s="401" t="n">
        <v>48</v>
      </c>
      <c r="BB1318" s="401" t="n">
        <v>49</v>
      </c>
      <c r="BC1318" s="401" t="n">
        <v>50</v>
      </c>
      <c r="BD1318" s="401" t="n">
        <v>51</v>
      </c>
      <c r="BE1318" s="401" t="n">
        <v>52</v>
      </c>
      <c r="BF1318" s="401" t="n">
        <v>53</v>
      </c>
      <c r="BG1318" s="401" t="n">
        <v>54</v>
      </c>
      <c r="BH1318" s="401" t="n">
        <v>55</v>
      </c>
      <c r="BI1318" s="401" t="n">
        <v>56</v>
      </c>
      <c r="BJ1318" s="401" t="n">
        <v>57</v>
      </c>
      <c r="BK1318" s="401" t="n">
        <v>58</v>
      </c>
      <c r="BL1318" s="401" t="n">
        <v>59</v>
      </c>
      <c r="BM1318" s="401" t="n">
        <v>60</v>
      </c>
      <c r="BN1318" s="401" t="n">
        <v>61</v>
      </c>
      <c r="BO1318" s="401" t="n">
        <v>62</v>
      </c>
      <c r="BP1318" s="401" t="n">
        <v>63</v>
      </c>
      <c r="BQ1318" s="401" t="n">
        <v>64</v>
      </c>
      <c r="BR1318" s="401" t="n">
        <v>65</v>
      </c>
      <c r="BS1318" s="401" t="n">
        <v>66</v>
      </c>
      <c r="BT1318" s="401" t="n">
        <v>67</v>
      </c>
      <c r="BU1318" s="401" t="n">
        <v>68</v>
      </c>
      <c r="BV1318" s="401" t="n">
        <v>69</v>
      </c>
      <c r="BW1318" s="401" t="n">
        <v>70</v>
      </c>
      <c r="BX1318" s="401" t="n">
        <v>71</v>
      </c>
      <c r="BY1318" s="401" t="n">
        <v>72</v>
      </c>
      <c r="BZ1318" s="401" t="n">
        <v>73</v>
      </c>
      <c r="CA1318" s="401" t="n">
        <v>74</v>
      </c>
      <c r="CB1318" s="401" t="n">
        <v>75</v>
      </c>
      <c r="CC1318" s="401" t="n">
        <v>76</v>
      </c>
      <c r="CD1318" s="401" t="n">
        <v>77</v>
      </c>
      <c r="CE1318" s="401" t="n">
        <v>78</v>
      </c>
      <c r="CF1318" s="401" t="n">
        <v>79</v>
      </c>
      <c r="CG1318" s="401" t="n">
        <v>80</v>
      </c>
      <c r="CH1318" s="401" t="n">
        <v>81</v>
      </c>
      <c r="CI1318" s="401" t="n">
        <v>82</v>
      </c>
      <c r="CJ1318" s="401" t="n">
        <v>83</v>
      </c>
      <c r="CK1318" s="401" t="n">
        <v>84</v>
      </c>
      <c r="CL1318" s="401" t="n">
        <v>85</v>
      </c>
      <c r="CM1318" s="401" t="n">
        <v>86</v>
      </c>
      <c r="CN1318" s="401" t="n">
        <v>87</v>
      </c>
      <c r="CO1318" s="401" t="n">
        <v>88</v>
      </c>
      <c r="CP1318" s="401" t="n">
        <v>89</v>
      </c>
      <c r="CQ1318" s="401" t="n">
        <v>90</v>
      </c>
      <c r="CR1318" s="401" t="n">
        <v>91</v>
      </c>
      <c r="CS1318" s="401" t="n">
        <v>92</v>
      </c>
      <c r="CT1318" s="401" t="n">
        <v>93</v>
      </c>
      <c r="CU1318" s="401" t="n">
        <v>94</v>
      </c>
      <c r="CV1318" s="401" t="n">
        <v>95</v>
      </c>
      <c r="CW1318" s="401" t="n">
        <v>96</v>
      </c>
      <c r="CX1318" s="401" t="n">
        <v>97</v>
      </c>
      <c r="CY1318" s="401" t="n">
        <v>98</v>
      </c>
      <c r="CZ1318" s="401" t="n">
        <v>99</v>
      </c>
      <c r="DA1318" s="401" t="n">
        <v>100</v>
      </c>
      <c r="DB1318" s="401" t="n">
        <v>101</v>
      </c>
      <c r="DC1318" s="401" t="n">
        <v>102</v>
      </c>
      <c r="DD1318" s="401" t="n">
        <v>103</v>
      </c>
      <c r="DE1318" s="401" t="n">
        <v>104</v>
      </c>
      <c r="DF1318" s="401" t="n">
        <v>105</v>
      </c>
      <c r="DG1318" s="401" t="n">
        <v>106</v>
      </c>
      <c r="DH1318" s="401" t="n">
        <v>107</v>
      </c>
      <c r="DI1318" s="401" t="n">
        <v>108</v>
      </c>
      <c r="DJ1318" s="401" t="n">
        <v>109</v>
      </c>
      <c r="DK1318" s="401" t="n">
        <v>110</v>
      </c>
      <c r="DL1318" s="401" t="n">
        <v>111</v>
      </c>
      <c r="DM1318" s="401" t="n">
        <v>112</v>
      </c>
      <c r="DN1318" s="401" t="n">
        <v>113</v>
      </c>
      <c r="DO1318" s="401" t="n">
        <v>114</v>
      </c>
      <c r="DP1318" s="401" t="n">
        <v>115</v>
      </c>
      <c r="DQ1318" s="401" t="n">
        <v>116</v>
      </c>
      <c r="DR1318" s="401" t="n">
        <v>117</v>
      </c>
      <c r="DS1318" s="401" t="n">
        <v>118</v>
      </c>
      <c r="DT1318" s="401" t="n">
        <v>119</v>
      </c>
      <c r="DU1318" s="401" t="n">
        <v>120</v>
      </c>
      <c r="DV1318" s="401" t="n">
        <v>121</v>
      </c>
      <c r="DW1318" s="401" t="n">
        <v>122</v>
      </c>
      <c r="DX1318" s="401" t="n">
        <v>123</v>
      </c>
      <c r="DY1318" s="401" t="n">
        <v>124</v>
      </c>
      <c r="DZ1318" s="401" t="n">
        <v>125</v>
      </c>
      <c r="EA1318" s="401" t="n">
        <v>126</v>
      </c>
      <c r="EB1318" s="401" t="n">
        <v>127</v>
      </c>
      <c r="EC1318" s="401" t="n">
        <v>128</v>
      </c>
      <c r="ED1318" s="401" t="n">
        <v>129</v>
      </c>
      <c r="EE1318" s="401" t="n">
        <v>130</v>
      </c>
      <c r="EF1318" s="401" t="n">
        <v>131</v>
      </c>
      <c r="EG1318" s="401" t="n">
        <v>132</v>
      </c>
      <c r="EH1318" s="401" t="n">
        <v>133</v>
      </c>
      <c r="EI1318" s="401" t="n">
        <v>134</v>
      </c>
      <c r="EJ1318" s="401" t="n">
        <v>135</v>
      </c>
      <c r="EK1318" s="401" t="n">
        <v>136</v>
      </c>
      <c r="EL1318" s="401" t="n">
        <v>137</v>
      </c>
      <c r="EM1318" s="401" t="n">
        <v>138</v>
      </c>
      <c r="EN1318" s="401" t="n">
        <v>139</v>
      </c>
      <c r="EO1318" s="401" t="n">
        <v>140</v>
      </c>
      <c r="EP1318" s="401" t="n">
        <v>141</v>
      </c>
      <c r="EQ1318" s="401" t="n">
        <v>142</v>
      </c>
      <c r="ER1318" s="401" t="n">
        <v>143</v>
      </c>
      <c r="ES1318" s="401" t="n">
        <v>144</v>
      </c>
      <c r="ET1318" s="401" t="n">
        <v>145</v>
      </c>
      <c r="EU1318" s="401" t="n">
        <v>146</v>
      </c>
      <c r="EV1318" s="401" t="n">
        <v>147</v>
      </c>
      <c r="EW1318" s="401" t="n">
        <v>148</v>
      </c>
      <c r="EX1318" s="401" t="n">
        <v>149</v>
      </c>
      <c r="EY1318" s="401" t="n">
        <v>150</v>
      </c>
      <c r="EZ1318" s="401" t="n">
        <v>151</v>
      </c>
      <c r="FA1318" s="401" t="n">
        <v>152</v>
      </c>
      <c r="FB1318" s="401" t="n">
        <v>153</v>
      </c>
      <c r="FC1318" s="401" t="n">
        <v>154</v>
      </c>
      <c r="FD1318" s="401" t="n">
        <v>155</v>
      </c>
      <c r="FE1318" s="401" t="n">
        <v>156</v>
      </c>
      <c r="FF1318" s="401" t="n">
        <v>157</v>
      </c>
      <c r="FG1318" s="401" t="n">
        <v>158</v>
      </c>
      <c r="FH1318" s="401" t="n">
        <v>159</v>
      </c>
      <c r="FI1318" s="401" t="n">
        <v>160</v>
      </c>
      <c r="FJ1318" s="401" t="n">
        <v>161</v>
      </c>
      <c r="FK1318" s="401" t="n">
        <v>162</v>
      </c>
      <c r="FL1318" s="401" t="n">
        <v>163</v>
      </c>
      <c r="FM1318" s="401" t="n">
        <v>164</v>
      </c>
      <c r="FN1318" s="401" t="n">
        <v>165</v>
      </c>
      <c r="FO1318" s="401" t="n">
        <v>166</v>
      </c>
      <c r="FP1318" s="401" t="n">
        <v>167</v>
      </c>
      <c r="FQ1318" s="401" t="n">
        <v>168</v>
      </c>
      <c r="FR1318" s="401" t="n">
        <v>169</v>
      </c>
      <c r="FS1318" s="401" t="n">
        <v>170</v>
      </c>
      <c r="FT1318" s="401" t="n">
        <v>171</v>
      </c>
      <c r="FU1318" s="401" t="n">
        <v>172</v>
      </c>
      <c r="FV1318" s="401" t="n">
        <v>173</v>
      </c>
      <c r="FW1318" s="401" t="n">
        <v>174</v>
      </c>
      <c r="FX1318" s="401" t="n">
        <v>175</v>
      </c>
      <c r="FY1318" s="401" t="n">
        <v>176</v>
      </c>
      <c r="FZ1318" s="401" t="n">
        <v>177</v>
      </c>
      <c r="GA1318" s="401" t="n">
        <v>178</v>
      </c>
      <c r="GB1318" s="401" t="n">
        <v>179</v>
      </c>
      <c r="GC1318" s="401" t="n">
        <v>180</v>
      </c>
      <c r="GD1318" s="401" t="n">
        <v>181</v>
      </c>
      <c r="GE1318" s="401" t="n">
        <v>182</v>
      </c>
      <c r="GF1318" s="401" t="n">
        <v>183</v>
      </c>
      <c r="GG1318" s="401" t="n">
        <v>184</v>
      </c>
      <c r="GH1318" s="401" t="n">
        <v>185</v>
      </c>
      <c r="GI1318" s="401" t="n">
        <v>186</v>
      </c>
      <c r="GJ1318" s="401" t="n">
        <v>187</v>
      </c>
      <c r="GK1318" s="401" t="n">
        <v>188</v>
      </c>
      <c r="GL1318" s="401" t="n">
        <v>189</v>
      </c>
      <c r="GM1318" s="401" t="n">
        <v>190</v>
      </c>
      <c r="GN1318" s="401" t="n">
        <v>191</v>
      </c>
      <c r="GO1318" s="401" t="n">
        <v>192</v>
      </c>
      <c r="GP1318" s="401" t="n">
        <v>193</v>
      </c>
      <c r="GQ1318" s="401" t="n">
        <v>194</v>
      </c>
      <c r="GR1318" s="401" t="n">
        <v>195</v>
      </c>
      <c r="GS1318" s="401" t="n">
        <v>196</v>
      </c>
      <c r="GT1318" s="401" t="n">
        <v>197</v>
      </c>
      <c r="GU1318" s="401" t="n">
        <v>198</v>
      </c>
      <c r="GV1318" s="401" t="n">
        <v>199</v>
      </c>
      <c r="GW1318" s="401" t="n">
        <v>200</v>
      </c>
      <c r="GX1318" s="401" t="n">
        <v>201</v>
      </c>
      <c r="GY1318" s="401" t="n">
        <v>202</v>
      </c>
      <c r="GZ1318" s="401" t="n">
        <v>203</v>
      </c>
      <c r="HA1318" s="401" t="n">
        <v>204</v>
      </c>
      <c r="HB1318" s="401" t="n">
        <v>205</v>
      </c>
      <c r="HC1318" s="401" t="n">
        <v>206</v>
      </c>
      <c r="HD1318" s="401" t="n">
        <v>207</v>
      </c>
      <c r="HE1318" s="401" t="n">
        <v>208</v>
      </c>
      <c r="HF1318" s="401" t="n">
        <v>209</v>
      </c>
      <c r="HG1318" s="401" t="n">
        <v>210</v>
      </c>
      <c r="HH1318" s="401" t="n">
        <v>211</v>
      </c>
      <c r="HI1318" s="401" t="n">
        <v>212</v>
      </c>
      <c r="HJ1318" s="401" t="n">
        <v>213</v>
      </c>
      <c r="HK1318" s="401" t="n">
        <v>214</v>
      </c>
      <c r="HL1318" s="401" t="n">
        <v>215</v>
      </c>
      <c r="HM1318" s="401" t="n">
        <v>216</v>
      </c>
      <c r="HN1318" s="401" t="n">
        <v>217</v>
      </c>
      <c r="HO1318" s="401" t="n">
        <v>218</v>
      </c>
      <c r="HP1318" s="401" t="n">
        <v>219</v>
      </c>
      <c r="HQ1318" s="401" t="n">
        <v>220</v>
      </c>
      <c r="HR1318" s="401" t="n">
        <v>221</v>
      </c>
      <c r="HS1318" s="401" t="n">
        <v>222</v>
      </c>
      <c r="HT1318" s="401" t="n">
        <v>223</v>
      </c>
      <c r="HU1318" s="401" t="n">
        <v>224</v>
      </c>
      <c r="HV1318" s="401" t="n">
        <v>225</v>
      </c>
      <c r="HW1318" s="401" t="n">
        <v>226</v>
      </c>
      <c r="HX1318" s="401" t="n">
        <v>227</v>
      </c>
      <c r="HY1318" s="401" t="n">
        <v>228</v>
      </c>
      <c r="HZ1318" s="401" t="n">
        <v>229</v>
      </c>
      <c r="IA1318" s="401" t="n">
        <v>230</v>
      </c>
      <c r="IB1318" s="401" t="n">
        <v>231</v>
      </c>
      <c r="IC1318" s="401" t="n">
        <v>232</v>
      </c>
      <c r="ID1318" s="401" t="n">
        <v>233</v>
      </c>
      <c r="IE1318" s="401" t="n">
        <v>234</v>
      </c>
      <c r="IF1318" s="401" t="n">
        <v>235</v>
      </c>
      <c r="IG1318" s="401" t="n">
        <v>236</v>
      </c>
      <c r="IH1318" s="401" t="n">
        <v>237</v>
      </c>
      <c r="II1318" s="401" t="n">
        <v>238</v>
      </c>
      <c r="IJ1318" s="401" t="n">
        <v>239</v>
      </c>
      <c r="IK1318" s="401" t="n">
        <v>240</v>
      </c>
      <c r="IL1318" s="401" t="n">
        <v>241</v>
      </c>
      <c r="IM1318" s="401" t="n">
        <v>242</v>
      </c>
      <c r="IN1318" s="401" t="n">
        <v>243</v>
      </c>
      <c r="IO1318" s="401" t="n">
        <v>244</v>
      </c>
      <c r="IP1318" s="401" t="n">
        <v>245</v>
      </c>
      <c r="IQ1318" s="401" t="n">
        <v>246</v>
      </c>
      <c r="IR1318" s="401" t="n">
        <v>247</v>
      </c>
      <c r="IS1318" s="401" t="n">
        <v>248</v>
      </c>
      <c r="IT1318" s="401" t="n">
        <v>249</v>
      </c>
      <c r="IU1318" s="401" t="n">
        <v>250</v>
      </c>
      <c r="IV1318" s="401" t="n">
        <v>251</v>
      </c>
      <c r="IW1318" s="401" t="n">
        <v>252</v>
      </c>
      <c r="IX1318" s="401" t="n">
        <v>253</v>
      </c>
      <c r="IY1318" s="401" t="n">
        <v>254</v>
      </c>
      <c r="JA1318" s="401" t="n">
        <v>255</v>
      </c>
      <c r="JB1318" s="401" t="n">
        <v>256</v>
      </c>
      <c r="JC1318" s="401" t="n">
        <v>257</v>
      </c>
      <c r="JD1318" s="401" t="n">
        <v>258</v>
      </c>
      <c r="JF1318" s="401" t="n">
        <v>259</v>
      </c>
      <c r="JG1318" s="401" t="n">
        <v>260</v>
      </c>
      <c r="JH1318" s="401" t="n">
        <v>261</v>
      </c>
      <c r="JI1318" s="401" t="n">
        <v>262</v>
      </c>
      <c r="JK1318" s="401" t="n">
        <v>263</v>
      </c>
      <c r="JL1318" s="401" t="n">
        <v>264</v>
      </c>
      <c r="JM1318" s="401" t="n">
        <v>265</v>
      </c>
      <c r="JN1318" s="401" t="n">
        <v>266</v>
      </c>
    </row>
    <row r="1319" customFormat="false" ht="12.75" hidden="false" customHeight="false" outlineLevel="0" collapsed="false">
      <c r="E1319" s="444" t="s">
        <v>225</v>
      </c>
      <c r="F1319" s="401" t="n">
        <v>35</v>
      </c>
      <c r="G1319" s="401" t="n">
        <v>156</v>
      </c>
      <c r="H1319" s="401" t="n">
        <v>254</v>
      </c>
      <c r="I1319" s="401" t="n">
        <v>80</v>
      </c>
      <c r="J1319" s="401" t="n">
        <v>128</v>
      </c>
      <c r="K1319" s="401" t="n">
        <v>117</v>
      </c>
      <c r="L1319" s="401" t="n">
        <v>233</v>
      </c>
      <c r="M1319" s="401" t="n">
        <v>181</v>
      </c>
      <c r="N1319" s="401" t="n">
        <v>65</v>
      </c>
      <c r="O1319" s="401" t="n">
        <v>77</v>
      </c>
      <c r="P1319" s="401" t="n">
        <v>199</v>
      </c>
      <c r="Q1319" s="401" t="n">
        <v>130</v>
      </c>
      <c r="R1319" s="401" t="n">
        <v>171</v>
      </c>
      <c r="S1319" s="401" t="n">
        <v>187</v>
      </c>
      <c r="T1319" s="401" t="n">
        <v>21</v>
      </c>
      <c r="U1319" s="401" t="n">
        <v>258</v>
      </c>
      <c r="V1319" s="401" t="n">
        <v>239</v>
      </c>
      <c r="W1319" s="401" t="n">
        <v>29</v>
      </c>
      <c r="X1319" s="401" t="n">
        <v>146</v>
      </c>
      <c r="Y1319" s="401" t="n">
        <v>61</v>
      </c>
      <c r="Z1319" s="401" t="n">
        <v>78</v>
      </c>
      <c r="AA1319" s="401" t="n">
        <v>195</v>
      </c>
      <c r="AB1319" s="401" t="n">
        <v>36</v>
      </c>
      <c r="AC1319" s="401" t="n">
        <v>145</v>
      </c>
      <c r="AD1319" s="401" t="n">
        <v>242</v>
      </c>
      <c r="AE1319" s="401" t="n">
        <v>149</v>
      </c>
      <c r="AF1319" s="401" t="n">
        <v>245</v>
      </c>
      <c r="AG1319" s="401" t="n">
        <v>212</v>
      </c>
      <c r="AH1319" s="401" t="n">
        <v>91</v>
      </c>
      <c r="AI1319" s="401" t="n">
        <v>19</v>
      </c>
      <c r="AJ1319" s="401" t="n">
        <v>67</v>
      </c>
      <c r="AK1319" s="401" t="n">
        <v>224</v>
      </c>
      <c r="AL1319" s="401" t="n">
        <v>120</v>
      </c>
      <c r="AM1319" s="401" t="n">
        <v>248</v>
      </c>
      <c r="AN1319" s="401" t="n">
        <v>167</v>
      </c>
      <c r="AO1319" s="401" t="n">
        <v>110</v>
      </c>
      <c r="AP1319" s="401" t="n">
        <v>26</v>
      </c>
      <c r="AQ1319" s="401" t="n">
        <v>24</v>
      </c>
      <c r="AR1319" s="401" t="n">
        <v>47</v>
      </c>
      <c r="AS1319" s="401" t="n">
        <v>62</v>
      </c>
      <c r="AT1319" s="401" t="n">
        <v>8</v>
      </c>
      <c r="AU1319" s="401" t="n">
        <v>230</v>
      </c>
      <c r="AV1319" s="401" t="n">
        <v>72</v>
      </c>
      <c r="AW1319" s="401" t="n">
        <v>98</v>
      </c>
      <c r="AX1319" s="401" t="n">
        <v>189</v>
      </c>
      <c r="AY1319" s="401" t="n">
        <v>53</v>
      </c>
      <c r="AZ1319" s="401" t="n">
        <v>48</v>
      </c>
      <c r="BA1319" s="401" t="n">
        <v>112</v>
      </c>
      <c r="BB1319" s="401" t="n">
        <v>140</v>
      </c>
      <c r="BC1319" s="401" t="n">
        <v>43</v>
      </c>
      <c r="BD1319" s="401" t="n">
        <v>169</v>
      </c>
      <c r="BE1319" s="401" t="n">
        <v>259</v>
      </c>
      <c r="BF1319" s="401" t="n">
        <v>214</v>
      </c>
      <c r="BG1319" s="401" t="n">
        <v>75</v>
      </c>
      <c r="BH1319" s="401" t="n">
        <v>81</v>
      </c>
      <c r="BI1319" s="401" t="n">
        <v>15</v>
      </c>
      <c r="BJ1319" s="401" t="n">
        <v>115</v>
      </c>
      <c r="BK1319" s="401" t="n">
        <v>126</v>
      </c>
      <c r="BL1319" s="401" t="n">
        <v>168</v>
      </c>
      <c r="BM1319" s="401" t="n">
        <v>9</v>
      </c>
      <c r="BN1319" s="401" t="n">
        <v>63</v>
      </c>
      <c r="BO1319" s="401" t="n">
        <v>135</v>
      </c>
      <c r="BP1319" s="401" t="n">
        <v>150</v>
      </c>
      <c r="BQ1319" s="401" t="n">
        <v>38</v>
      </c>
      <c r="BR1319" s="401" t="n">
        <v>99</v>
      </c>
      <c r="BS1319" s="401" t="n">
        <v>207</v>
      </c>
      <c r="BT1319" s="401" t="n">
        <v>180</v>
      </c>
      <c r="BU1319" s="401" t="n">
        <v>157</v>
      </c>
      <c r="BV1319" s="401" t="n">
        <v>111</v>
      </c>
      <c r="BW1319" s="401" t="n">
        <v>71</v>
      </c>
      <c r="BX1319" s="401" t="n">
        <v>129</v>
      </c>
      <c r="BY1319" s="401" t="n">
        <v>74</v>
      </c>
      <c r="BZ1319" s="401" t="n">
        <v>132</v>
      </c>
      <c r="CA1319" s="401" t="n">
        <v>121</v>
      </c>
      <c r="CB1319" s="401" t="n">
        <v>192</v>
      </c>
      <c r="CC1319" s="401" t="n">
        <v>170</v>
      </c>
      <c r="CD1319" s="401" t="n">
        <v>70</v>
      </c>
      <c r="CE1319" s="401" t="n">
        <v>191</v>
      </c>
      <c r="CF1319" s="401" t="n">
        <v>87</v>
      </c>
      <c r="CG1319" s="401" t="n">
        <v>97</v>
      </c>
      <c r="CH1319" s="401" t="n">
        <v>119</v>
      </c>
      <c r="CI1319" s="401" t="n">
        <v>28</v>
      </c>
      <c r="CJ1319" s="401" t="n">
        <v>222</v>
      </c>
      <c r="CK1319" s="401" t="n">
        <v>1</v>
      </c>
      <c r="CL1319" s="401" t="n">
        <v>64</v>
      </c>
      <c r="CM1319" s="401" t="n">
        <v>250</v>
      </c>
      <c r="CN1319" s="401" t="n">
        <v>158</v>
      </c>
      <c r="CO1319" s="401" t="n">
        <v>227</v>
      </c>
      <c r="CP1319" s="401" t="n">
        <v>206</v>
      </c>
      <c r="CQ1319" s="401" t="n">
        <v>127</v>
      </c>
      <c r="CR1319" s="401" t="n">
        <v>109</v>
      </c>
      <c r="CS1319" s="401" t="n">
        <v>139</v>
      </c>
      <c r="CT1319" s="401" t="n">
        <v>76</v>
      </c>
      <c r="CU1319" s="401" t="n">
        <v>56</v>
      </c>
      <c r="CV1319" s="401" t="n">
        <v>188</v>
      </c>
      <c r="CW1319" s="401" t="n">
        <v>164</v>
      </c>
      <c r="CX1319" s="401" t="n">
        <v>174</v>
      </c>
      <c r="CY1319" s="401" t="n">
        <v>249</v>
      </c>
      <c r="CZ1319" s="401" t="n">
        <v>13</v>
      </c>
      <c r="DA1319" s="401" t="n">
        <v>89</v>
      </c>
      <c r="DB1319" s="401" t="n">
        <v>165</v>
      </c>
      <c r="DC1319" s="401" t="n">
        <v>266</v>
      </c>
      <c r="DD1319" s="401" t="n">
        <v>232</v>
      </c>
      <c r="DE1319" s="401" t="n">
        <v>51</v>
      </c>
      <c r="DF1319" s="401" t="n">
        <v>27</v>
      </c>
      <c r="DG1319" s="401" t="n">
        <v>69</v>
      </c>
      <c r="DH1319" s="401" t="n">
        <v>176</v>
      </c>
      <c r="DI1319" s="401" t="n">
        <v>59</v>
      </c>
      <c r="DJ1319" s="401" t="n">
        <v>163</v>
      </c>
      <c r="DK1319" s="401" t="n">
        <v>234</v>
      </c>
      <c r="DL1319" s="401" t="n">
        <v>159</v>
      </c>
      <c r="DM1319" s="401" t="n">
        <v>58</v>
      </c>
      <c r="DN1319" s="401" t="n">
        <v>225</v>
      </c>
      <c r="DO1319" s="401" t="n">
        <v>201</v>
      </c>
      <c r="DP1319" s="401" t="n">
        <v>32</v>
      </c>
      <c r="DQ1319" s="401" t="n">
        <v>33</v>
      </c>
      <c r="DR1319" s="401" t="n">
        <v>40</v>
      </c>
      <c r="DS1319" s="401" t="n">
        <v>54</v>
      </c>
      <c r="DT1319" s="401" t="n">
        <v>16</v>
      </c>
      <c r="DU1319" s="401" t="n">
        <v>142</v>
      </c>
      <c r="DV1319" s="401" t="n">
        <v>37</v>
      </c>
      <c r="DW1319" s="401" t="n">
        <v>105</v>
      </c>
      <c r="DX1319" s="401" t="n">
        <v>137</v>
      </c>
      <c r="DY1319" s="401" t="n">
        <v>46</v>
      </c>
      <c r="DZ1319" s="401" t="n">
        <v>213</v>
      </c>
      <c r="EA1319" s="401" t="n">
        <v>200</v>
      </c>
      <c r="EB1319" s="401" t="n">
        <v>153</v>
      </c>
      <c r="EC1319" s="401" t="n">
        <v>184</v>
      </c>
      <c r="ED1319" s="401" t="n">
        <v>17</v>
      </c>
      <c r="EE1319" s="401" t="n">
        <v>92</v>
      </c>
      <c r="EF1319" s="401" t="n">
        <v>104</v>
      </c>
      <c r="EG1319" s="401" t="n">
        <v>18</v>
      </c>
      <c r="EH1319" s="401" t="n">
        <v>11</v>
      </c>
      <c r="EI1319" s="401" t="n">
        <v>256</v>
      </c>
      <c r="EJ1319" s="401" t="n">
        <v>203</v>
      </c>
      <c r="EK1319" s="401" t="n">
        <v>23</v>
      </c>
      <c r="EL1319" s="401" t="n">
        <v>73</v>
      </c>
      <c r="EM1319" s="401" t="n">
        <v>161</v>
      </c>
      <c r="EN1319" s="401" t="n">
        <v>151</v>
      </c>
      <c r="EO1319" s="401" t="n">
        <v>173</v>
      </c>
      <c r="EP1319" s="401" t="n">
        <v>4</v>
      </c>
      <c r="EQ1319" s="401" t="n">
        <v>39</v>
      </c>
      <c r="ER1319" s="401" t="n">
        <v>221</v>
      </c>
      <c r="ES1319" s="401" t="n">
        <v>116</v>
      </c>
      <c r="ET1319" s="401" t="n">
        <v>93</v>
      </c>
      <c r="EU1319" s="401" t="n">
        <v>83</v>
      </c>
      <c r="EV1319" s="401" t="n">
        <v>179</v>
      </c>
      <c r="EW1319" s="401" t="n">
        <v>216</v>
      </c>
      <c r="EX1319" s="401" t="n">
        <v>183</v>
      </c>
      <c r="EY1319" s="401" t="n">
        <v>101</v>
      </c>
      <c r="EZ1319" s="401" t="n">
        <v>194</v>
      </c>
      <c r="FA1319" s="401" t="n">
        <v>125</v>
      </c>
      <c r="FB1319" s="401" t="n">
        <v>34</v>
      </c>
      <c r="FC1319" s="401" t="n">
        <v>57</v>
      </c>
      <c r="FD1319" s="401" t="n">
        <v>147</v>
      </c>
      <c r="FE1319" s="401" t="n">
        <v>5</v>
      </c>
      <c r="FF1319" s="401" t="n">
        <v>175</v>
      </c>
      <c r="FG1319" s="401" t="n">
        <v>131</v>
      </c>
      <c r="FH1319" s="401" t="n">
        <v>257</v>
      </c>
      <c r="FI1319" s="401" t="n">
        <v>251</v>
      </c>
      <c r="FJ1319" s="401" t="n">
        <v>252</v>
      </c>
      <c r="FK1319" s="401" t="n">
        <v>219</v>
      </c>
      <c r="FL1319" s="401" t="n">
        <v>215</v>
      </c>
      <c r="FM1319" s="401" t="n">
        <v>226</v>
      </c>
      <c r="FN1319" s="401" t="n">
        <v>82</v>
      </c>
      <c r="FO1319" s="401" t="n">
        <v>49</v>
      </c>
      <c r="FP1319" s="401" t="n">
        <v>6</v>
      </c>
      <c r="FQ1319" s="401" t="n">
        <v>42</v>
      </c>
      <c r="FR1319" s="401" t="n">
        <v>25</v>
      </c>
      <c r="FS1319" s="401" t="n">
        <v>263</v>
      </c>
      <c r="FT1319" s="401" t="n">
        <v>84</v>
      </c>
      <c r="FU1319" s="401" t="n">
        <v>143</v>
      </c>
      <c r="FV1319" s="401" t="n">
        <v>205</v>
      </c>
      <c r="FW1319" s="401" t="n">
        <v>86</v>
      </c>
      <c r="FX1319" s="401" t="n">
        <v>255</v>
      </c>
      <c r="FY1319" s="401" t="n">
        <v>30</v>
      </c>
      <c r="FZ1319" s="401" t="n">
        <v>186</v>
      </c>
      <c r="GA1319" s="401" t="n">
        <v>177</v>
      </c>
      <c r="GB1319" s="401" t="n">
        <v>197</v>
      </c>
      <c r="GC1319" s="401" t="n">
        <v>113</v>
      </c>
      <c r="GD1319" s="401" t="n">
        <v>262</v>
      </c>
      <c r="GE1319" s="401" t="n">
        <v>123</v>
      </c>
      <c r="GF1319" s="401" t="n">
        <v>136</v>
      </c>
      <c r="GG1319" s="401" t="n">
        <v>68</v>
      </c>
      <c r="GH1319" s="401" t="n">
        <v>88</v>
      </c>
      <c r="GI1319" s="401" t="n">
        <v>220</v>
      </c>
      <c r="GJ1319" s="401" t="n">
        <v>85</v>
      </c>
      <c r="GK1319" s="401" t="n">
        <v>247</v>
      </c>
      <c r="GL1319" s="401" t="n">
        <v>103</v>
      </c>
      <c r="GM1319" s="401" t="n">
        <v>193</v>
      </c>
      <c r="GN1319" s="401" t="n">
        <v>144</v>
      </c>
      <c r="GO1319" s="401" t="n">
        <v>208</v>
      </c>
      <c r="GP1319" s="401" t="n">
        <v>202</v>
      </c>
      <c r="GQ1319" s="401" t="n">
        <v>90</v>
      </c>
      <c r="GR1319" s="401" t="n">
        <v>162</v>
      </c>
      <c r="GS1319" s="401" t="n">
        <v>2</v>
      </c>
      <c r="GT1319" s="401" t="n">
        <v>238</v>
      </c>
      <c r="GU1319" s="401" t="n">
        <v>244</v>
      </c>
      <c r="GV1319" s="401" t="n">
        <v>160</v>
      </c>
      <c r="GW1319" s="401" t="n">
        <v>246</v>
      </c>
      <c r="GX1319" s="401" t="n">
        <v>94</v>
      </c>
      <c r="GY1319" s="401" t="n">
        <v>55</v>
      </c>
      <c r="GZ1319" s="401" t="n">
        <v>182</v>
      </c>
      <c r="HA1319" s="401" t="n">
        <v>190</v>
      </c>
      <c r="HB1319" s="401" t="n">
        <v>124</v>
      </c>
      <c r="HC1319" s="401" t="n">
        <v>260</v>
      </c>
      <c r="HD1319" s="401" t="n">
        <v>60</v>
      </c>
      <c r="HE1319" s="401" t="n">
        <v>114</v>
      </c>
      <c r="HF1319" s="401" t="n">
        <v>52</v>
      </c>
      <c r="HG1319" s="401" t="n">
        <v>217</v>
      </c>
      <c r="HH1319" s="401" t="n">
        <v>264</v>
      </c>
      <c r="HI1319" s="401" t="n">
        <v>79</v>
      </c>
      <c r="HJ1319" s="401" t="n">
        <v>95</v>
      </c>
      <c r="HK1319" s="401" t="n">
        <v>211</v>
      </c>
      <c r="HL1319" s="401" t="n">
        <v>133</v>
      </c>
      <c r="HM1319" s="401" t="n">
        <v>134</v>
      </c>
      <c r="HN1319" s="401" t="n">
        <v>236</v>
      </c>
      <c r="HO1319" s="401" t="n">
        <v>102</v>
      </c>
      <c r="HP1319" s="401" t="n">
        <v>66</v>
      </c>
      <c r="HQ1319" s="401" t="n">
        <v>261</v>
      </c>
      <c r="HR1319" s="401" t="n">
        <v>198</v>
      </c>
      <c r="HS1319" s="401" t="n">
        <v>45</v>
      </c>
      <c r="HT1319" s="401" t="n">
        <v>210</v>
      </c>
      <c r="HU1319" s="401" t="n">
        <v>31</v>
      </c>
      <c r="HV1319" s="401" t="n">
        <v>218</v>
      </c>
      <c r="HW1319" s="401" t="n">
        <v>10</v>
      </c>
      <c r="HX1319" s="401" t="n">
        <v>241</v>
      </c>
      <c r="HY1319" s="401" t="n">
        <v>196</v>
      </c>
      <c r="HZ1319" s="401" t="n">
        <v>12</v>
      </c>
      <c r="IA1319" s="401" t="n">
        <v>172</v>
      </c>
      <c r="IB1319" s="401" t="n">
        <v>235</v>
      </c>
      <c r="IC1319" s="401" t="n">
        <v>118</v>
      </c>
      <c r="ID1319" s="401" t="n">
        <v>204</v>
      </c>
      <c r="IE1319" s="401" t="n">
        <v>237</v>
      </c>
      <c r="IF1319" s="401" t="n">
        <v>166</v>
      </c>
      <c r="IG1319" s="401" t="n">
        <v>50</v>
      </c>
      <c r="IH1319" s="401" t="n">
        <v>265</v>
      </c>
      <c r="II1319" s="401" t="n">
        <v>229</v>
      </c>
      <c r="IJ1319" s="401" t="n">
        <v>96</v>
      </c>
      <c r="IK1319" s="401" t="n">
        <v>138</v>
      </c>
      <c r="IL1319" s="401" t="n">
        <v>20</v>
      </c>
      <c r="IM1319" s="401" t="n">
        <v>253</v>
      </c>
      <c r="IN1319" s="401" t="n">
        <v>44</v>
      </c>
      <c r="IO1319" s="401" t="n">
        <v>223</v>
      </c>
      <c r="IP1319" s="401" t="n">
        <v>152</v>
      </c>
      <c r="IQ1319" s="401" t="n">
        <v>14</v>
      </c>
      <c r="IR1319" s="401" t="n">
        <v>209</v>
      </c>
      <c r="IS1319" s="401" t="n">
        <v>154</v>
      </c>
      <c r="IT1319" s="401" t="n">
        <v>107</v>
      </c>
      <c r="IU1319" s="401" t="n">
        <v>3</v>
      </c>
      <c r="IV1319" s="401" t="n">
        <v>243</v>
      </c>
      <c r="IW1319" s="401" t="n">
        <v>178</v>
      </c>
      <c r="IX1319" s="401" t="n">
        <v>240</v>
      </c>
      <c r="IY1319" s="401" t="n">
        <v>22</v>
      </c>
      <c r="JA1319" s="401" t="n">
        <v>228</v>
      </c>
      <c r="JB1319" s="401" t="n">
        <v>148</v>
      </c>
      <c r="JC1319" s="401" t="n">
        <v>106</v>
      </c>
      <c r="JD1319" s="401" t="n">
        <v>100</v>
      </c>
      <c r="JF1319" s="401" t="n">
        <v>185</v>
      </c>
      <c r="JG1319" s="401" t="n">
        <v>41</v>
      </c>
      <c r="JH1319" s="401" t="n">
        <v>155</v>
      </c>
      <c r="JI1319" s="401" t="n">
        <v>108</v>
      </c>
      <c r="JK1319" s="401" t="n">
        <v>7</v>
      </c>
      <c r="JL1319" s="401" t="n">
        <v>141</v>
      </c>
      <c r="JM1319" s="401" t="n">
        <v>122</v>
      </c>
      <c r="JN1319" s="401" t="n">
        <v>231</v>
      </c>
    </row>
    <row r="1320" customFormat="false" ht="12.75" hidden="false" customHeight="false" outlineLevel="0" collapsed="false">
      <c r="E1320" s="444" t="s">
        <v>227</v>
      </c>
      <c r="F1320" s="401" t="n">
        <v>120</v>
      </c>
      <c r="G1320" s="401" t="n">
        <v>234</v>
      </c>
      <c r="H1320" s="401" t="n">
        <v>199</v>
      </c>
      <c r="I1320" s="401" t="n">
        <v>48</v>
      </c>
      <c r="J1320" s="401" t="n">
        <v>169</v>
      </c>
      <c r="K1320" s="401" t="n">
        <v>43</v>
      </c>
      <c r="L1320" s="401" t="n">
        <v>185</v>
      </c>
      <c r="M1320" s="401" t="n">
        <v>197</v>
      </c>
      <c r="N1320" s="401" t="n">
        <v>236</v>
      </c>
      <c r="O1320" s="401" t="n">
        <v>161</v>
      </c>
      <c r="P1320" s="401" t="n">
        <v>261</v>
      </c>
      <c r="Q1320" s="401" t="n">
        <v>255</v>
      </c>
      <c r="R1320" s="401" t="n">
        <v>35</v>
      </c>
      <c r="S1320" s="401" t="n">
        <v>136</v>
      </c>
      <c r="T1320" s="401" t="n">
        <v>37</v>
      </c>
      <c r="U1320" s="401" t="n">
        <v>187</v>
      </c>
      <c r="V1320" s="401" t="n">
        <v>101</v>
      </c>
      <c r="W1320" s="401" t="n">
        <v>147</v>
      </c>
      <c r="X1320" s="401" t="n">
        <v>182</v>
      </c>
      <c r="Y1320" s="401" t="n">
        <v>226</v>
      </c>
      <c r="Z1320" s="401" t="n">
        <v>75</v>
      </c>
      <c r="AA1320" s="401" t="n">
        <v>254</v>
      </c>
      <c r="AB1320" s="401" t="n">
        <v>121</v>
      </c>
      <c r="AC1320" s="401" t="n">
        <v>200</v>
      </c>
      <c r="AD1320" s="401" t="n">
        <v>53</v>
      </c>
      <c r="AE1320" s="401" t="n">
        <v>115</v>
      </c>
      <c r="AF1320" s="401" t="n">
        <v>206</v>
      </c>
      <c r="AG1320" s="401" t="n">
        <v>20</v>
      </c>
      <c r="AH1320" s="401" t="n">
        <v>246</v>
      </c>
      <c r="AI1320" s="401" t="n">
        <v>196</v>
      </c>
      <c r="AJ1320" s="401" t="n">
        <v>65</v>
      </c>
      <c r="AK1320" s="401" t="n">
        <v>211</v>
      </c>
      <c r="AL1320" s="401" t="n">
        <v>129</v>
      </c>
      <c r="AM1320" s="401" t="n">
        <v>123</v>
      </c>
      <c r="AN1320" s="401" t="n">
        <v>208</v>
      </c>
      <c r="AO1320" s="401" t="n">
        <v>22</v>
      </c>
      <c r="AP1320" s="401" t="n">
        <v>138</v>
      </c>
      <c r="AQ1320" s="401" t="n">
        <v>61</v>
      </c>
      <c r="AR1320" s="401" t="n">
        <v>76</v>
      </c>
      <c r="AS1320" s="401" t="n">
        <v>42</v>
      </c>
      <c r="AT1320" s="401" t="n">
        <v>189</v>
      </c>
      <c r="AU1320" s="401" t="n">
        <v>119</v>
      </c>
      <c r="AV1320" s="401" t="n">
        <v>15</v>
      </c>
      <c r="AW1320" s="401" t="n">
        <v>243</v>
      </c>
      <c r="AX1320" s="401" t="n">
        <v>66</v>
      </c>
      <c r="AY1320" s="401" t="n">
        <v>190</v>
      </c>
      <c r="AZ1320" s="401" t="n">
        <v>257</v>
      </c>
      <c r="BA1320" s="401" t="n">
        <v>239</v>
      </c>
      <c r="BB1320" s="401" t="n">
        <v>260</v>
      </c>
      <c r="BC1320" s="401" t="n">
        <v>14</v>
      </c>
      <c r="BD1320" s="401" t="n">
        <v>25</v>
      </c>
      <c r="BE1320" s="401" t="n">
        <v>13</v>
      </c>
      <c r="BF1320" s="401" t="n">
        <v>237</v>
      </c>
      <c r="BG1320" s="401" t="n">
        <v>191</v>
      </c>
      <c r="BH1320" s="401" t="n">
        <v>264</v>
      </c>
      <c r="BI1320" s="401" t="n">
        <v>107</v>
      </c>
      <c r="BJ1320" s="401" t="n">
        <v>159</v>
      </c>
      <c r="BK1320" s="401" t="n">
        <v>180</v>
      </c>
      <c r="BL1320" s="401" t="n">
        <v>148</v>
      </c>
      <c r="BM1320" s="401" t="n">
        <v>74</v>
      </c>
      <c r="BN1320" s="401" t="n">
        <v>93</v>
      </c>
      <c r="BO1320" s="401" t="n">
        <v>244</v>
      </c>
      <c r="BP1320" s="401" t="n">
        <v>135</v>
      </c>
      <c r="BQ1320" s="401" t="n">
        <v>233</v>
      </c>
      <c r="BR1320" s="401" t="n">
        <v>153</v>
      </c>
      <c r="BS1320" s="401" t="n">
        <v>125</v>
      </c>
      <c r="BT1320" s="401" t="n">
        <v>164</v>
      </c>
      <c r="BU1320" s="401" t="n">
        <v>82</v>
      </c>
      <c r="BV1320" s="401" t="n">
        <v>202</v>
      </c>
      <c r="BW1320" s="401" t="n">
        <v>17</v>
      </c>
      <c r="BX1320" s="401" t="n">
        <v>108</v>
      </c>
      <c r="BY1320" s="401" t="n">
        <v>214</v>
      </c>
      <c r="BZ1320" s="401" t="n">
        <v>231</v>
      </c>
      <c r="CA1320" s="401" t="n">
        <v>251</v>
      </c>
      <c r="CB1320" s="401" t="n">
        <v>134</v>
      </c>
      <c r="CC1320" s="401" t="n">
        <v>64</v>
      </c>
      <c r="CD1320" s="401" t="n">
        <v>109</v>
      </c>
      <c r="CE1320" s="401" t="n">
        <v>194</v>
      </c>
      <c r="CF1320" s="401" t="n">
        <v>23</v>
      </c>
      <c r="CG1320" s="401" t="n">
        <v>181</v>
      </c>
      <c r="CH1320" s="401" t="n">
        <v>47</v>
      </c>
      <c r="CI1320" s="401" t="n">
        <v>83</v>
      </c>
      <c r="CJ1320" s="401" t="n">
        <v>195</v>
      </c>
      <c r="CK1320" s="401" t="n">
        <v>178</v>
      </c>
      <c r="CL1320" s="401" t="n">
        <v>8</v>
      </c>
      <c r="CM1320" s="401" t="n">
        <v>128</v>
      </c>
      <c r="CN1320" s="401" t="n">
        <v>165</v>
      </c>
      <c r="CO1320" s="401" t="n">
        <v>142</v>
      </c>
      <c r="CP1320" s="401" t="n">
        <v>21</v>
      </c>
      <c r="CQ1320" s="401" t="n">
        <v>262</v>
      </c>
      <c r="CR1320" s="401" t="n">
        <v>60</v>
      </c>
      <c r="CS1320" s="401" t="n">
        <v>88</v>
      </c>
      <c r="CT1320" s="401" t="n">
        <v>51</v>
      </c>
      <c r="CU1320" s="401" t="n">
        <v>77</v>
      </c>
      <c r="CV1320" s="401" t="n">
        <v>146</v>
      </c>
      <c r="CW1320" s="401" t="n">
        <v>145</v>
      </c>
      <c r="CX1320" s="401" t="n">
        <v>149</v>
      </c>
      <c r="CY1320" s="401" t="n">
        <v>167</v>
      </c>
      <c r="CZ1320" s="401" t="n">
        <v>106</v>
      </c>
      <c r="DA1320" s="401" t="n">
        <v>73</v>
      </c>
      <c r="DB1320" s="401" t="n">
        <v>57</v>
      </c>
      <c r="DC1320" s="401" t="n">
        <v>223</v>
      </c>
      <c r="DD1320" s="401" t="n">
        <v>46</v>
      </c>
      <c r="DE1320" s="401" t="n">
        <v>265</v>
      </c>
      <c r="DF1320" s="401" t="n">
        <v>67</v>
      </c>
      <c r="DG1320" s="401" t="n">
        <v>242</v>
      </c>
      <c r="DH1320" s="401" t="n">
        <v>248</v>
      </c>
      <c r="DI1320" s="401" t="n">
        <v>81</v>
      </c>
      <c r="DJ1320" s="401" t="n">
        <v>230</v>
      </c>
      <c r="DK1320" s="401" t="n">
        <v>212</v>
      </c>
      <c r="DL1320" s="401" t="n">
        <v>225</v>
      </c>
      <c r="DM1320" s="401" t="n">
        <v>151</v>
      </c>
      <c r="DN1320" s="401" t="n">
        <v>85</v>
      </c>
      <c r="DO1320" s="401" t="n">
        <v>158</v>
      </c>
      <c r="DP1320" s="401" t="n">
        <v>91</v>
      </c>
      <c r="DQ1320" s="401" t="n">
        <v>99</v>
      </c>
      <c r="DR1320" s="401" t="n">
        <v>215</v>
      </c>
      <c r="DS1320" s="401" t="n">
        <v>127</v>
      </c>
      <c r="DT1320" s="401" t="n">
        <v>2</v>
      </c>
      <c r="DU1320" s="401" t="n">
        <v>102</v>
      </c>
      <c r="DV1320" s="401" t="n">
        <v>39</v>
      </c>
      <c r="DW1320" s="401" t="n">
        <v>84</v>
      </c>
      <c r="DX1320" s="401" t="n">
        <v>97</v>
      </c>
      <c r="DY1320" s="401" t="n">
        <v>78</v>
      </c>
      <c r="DZ1320" s="401" t="n">
        <v>6</v>
      </c>
      <c r="EA1320" s="401" t="n">
        <v>163</v>
      </c>
      <c r="EB1320" s="401" t="n">
        <v>44</v>
      </c>
      <c r="EC1320" s="401" t="n">
        <v>79</v>
      </c>
      <c r="ED1320" s="401" t="n">
        <v>7</v>
      </c>
      <c r="EE1320" s="401" t="n">
        <v>238</v>
      </c>
      <c r="EF1320" s="401" t="n">
        <v>19</v>
      </c>
      <c r="EG1320" s="401" t="n">
        <v>210</v>
      </c>
      <c r="EH1320" s="401" t="n">
        <v>105</v>
      </c>
      <c r="EI1320" s="401" t="n">
        <v>176</v>
      </c>
      <c r="EJ1320" s="401" t="n">
        <v>227</v>
      </c>
      <c r="EK1320" s="401" t="n">
        <v>29</v>
      </c>
      <c r="EL1320" s="401" t="n">
        <v>144</v>
      </c>
      <c r="EM1320" s="401" t="n">
        <v>220</v>
      </c>
      <c r="EN1320" s="401" t="n">
        <v>137</v>
      </c>
      <c r="EO1320" s="401" t="n">
        <v>171</v>
      </c>
      <c r="EP1320" s="401" t="n">
        <v>124</v>
      </c>
      <c r="EQ1320" s="401" t="n">
        <v>68</v>
      </c>
      <c r="ER1320" s="401" t="n">
        <v>62</v>
      </c>
      <c r="ES1320" s="401" t="n">
        <v>156</v>
      </c>
      <c r="ET1320" s="401" t="n">
        <v>131</v>
      </c>
      <c r="EU1320" s="401" t="n">
        <v>160</v>
      </c>
      <c r="EV1320" s="401" t="n">
        <v>1</v>
      </c>
      <c r="EW1320" s="401" t="n">
        <v>111</v>
      </c>
      <c r="EX1320" s="401" t="n">
        <v>259</v>
      </c>
      <c r="EY1320" s="401" t="n">
        <v>258</v>
      </c>
      <c r="EZ1320" s="401" t="n">
        <v>203</v>
      </c>
      <c r="FA1320" s="401" t="n">
        <v>240</v>
      </c>
      <c r="FB1320" s="401" t="n">
        <v>55</v>
      </c>
      <c r="FC1320" s="401" t="n">
        <v>72</v>
      </c>
      <c r="FD1320" s="401" t="n">
        <v>16</v>
      </c>
      <c r="FE1320" s="401" t="n">
        <v>34</v>
      </c>
      <c r="FF1320" s="401" t="n">
        <v>166</v>
      </c>
      <c r="FG1320" s="401" t="n">
        <v>162</v>
      </c>
      <c r="FH1320" s="401" t="n">
        <v>110</v>
      </c>
      <c r="FI1320" s="401" t="n">
        <v>252</v>
      </c>
      <c r="FJ1320" s="401" t="n">
        <v>266</v>
      </c>
      <c r="FK1320" s="401" t="n">
        <v>168</v>
      </c>
      <c r="FL1320" s="401" t="n">
        <v>174</v>
      </c>
      <c r="FM1320" s="401" t="n">
        <v>241</v>
      </c>
      <c r="FN1320" s="401" t="n">
        <v>116</v>
      </c>
      <c r="FO1320" s="401" t="n">
        <v>100</v>
      </c>
      <c r="FP1320" s="401" t="n">
        <v>218</v>
      </c>
      <c r="FQ1320" s="401" t="n">
        <v>179</v>
      </c>
      <c r="FR1320" s="401" t="n">
        <v>232</v>
      </c>
      <c r="FS1320" s="401" t="n">
        <v>112</v>
      </c>
      <c r="FT1320" s="401" t="n">
        <v>52</v>
      </c>
      <c r="FU1320" s="401" t="n">
        <v>205</v>
      </c>
      <c r="FV1320" s="401" t="n">
        <v>30</v>
      </c>
      <c r="FW1320" s="401" t="n">
        <v>253</v>
      </c>
      <c r="FX1320" s="401" t="n">
        <v>49</v>
      </c>
      <c r="FY1320" s="401" t="n">
        <v>32</v>
      </c>
      <c r="FZ1320" s="401" t="n">
        <v>54</v>
      </c>
      <c r="GA1320" s="401" t="n">
        <v>87</v>
      </c>
      <c r="GB1320" s="401" t="n">
        <v>216</v>
      </c>
      <c r="GC1320" s="401" t="n">
        <v>139</v>
      </c>
      <c r="GD1320" s="401" t="n">
        <v>80</v>
      </c>
      <c r="GE1320" s="401" t="n">
        <v>201</v>
      </c>
      <c r="GF1320" s="401" t="n">
        <v>96</v>
      </c>
      <c r="GG1320" s="401" t="n">
        <v>117</v>
      </c>
      <c r="GH1320" s="401" t="n">
        <v>28</v>
      </c>
      <c r="GI1320" s="401" t="n">
        <v>256</v>
      </c>
      <c r="GJ1320" s="401" t="n">
        <v>114</v>
      </c>
      <c r="GK1320" s="401" t="n">
        <v>56</v>
      </c>
      <c r="GL1320" s="401" t="n">
        <v>235</v>
      </c>
      <c r="GM1320" s="401" t="n">
        <v>63</v>
      </c>
      <c r="GN1320" s="401" t="n">
        <v>204</v>
      </c>
      <c r="GO1320" s="401" t="n">
        <v>184</v>
      </c>
      <c r="GP1320" s="401" t="n">
        <v>4</v>
      </c>
      <c r="GQ1320" s="401" t="n">
        <v>157</v>
      </c>
      <c r="GR1320" s="401" t="n">
        <v>11</v>
      </c>
      <c r="GS1320" s="401" t="n">
        <v>98</v>
      </c>
      <c r="GT1320" s="401" t="n">
        <v>154</v>
      </c>
      <c r="GU1320" s="401" t="n">
        <v>192</v>
      </c>
      <c r="GV1320" s="401" t="n">
        <v>58</v>
      </c>
      <c r="GW1320" s="401" t="n">
        <v>122</v>
      </c>
      <c r="GX1320" s="401" t="n">
        <v>59</v>
      </c>
      <c r="GY1320" s="401" t="n">
        <v>10</v>
      </c>
      <c r="GZ1320" s="401" t="n">
        <v>71</v>
      </c>
      <c r="HA1320" s="401" t="n">
        <v>228</v>
      </c>
      <c r="HB1320" s="401" t="n">
        <v>41</v>
      </c>
      <c r="HC1320" s="401" t="n">
        <v>27</v>
      </c>
      <c r="HD1320" s="401" t="n">
        <v>103</v>
      </c>
      <c r="HE1320" s="401" t="n">
        <v>45</v>
      </c>
      <c r="HF1320" s="401" t="n">
        <v>36</v>
      </c>
      <c r="HG1320" s="401" t="n">
        <v>132</v>
      </c>
      <c r="HH1320" s="401" t="n">
        <v>89</v>
      </c>
      <c r="HI1320" s="401" t="n">
        <v>155</v>
      </c>
      <c r="HJ1320" s="401" t="n">
        <v>219</v>
      </c>
      <c r="HK1320" s="401" t="n">
        <v>126</v>
      </c>
      <c r="HL1320" s="401" t="n">
        <v>33</v>
      </c>
      <c r="HM1320" s="401" t="n">
        <v>133</v>
      </c>
      <c r="HN1320" s="401" t="n">
        <v>173</v>
      </c>
      <c r="HO1320" s="401" t="n">
        <v>224</v>
      </c>
      <c r="HP1320" s="401" t="n">
        <v>186</v>
      </c>
      <c r="HQ1320" s="401" t="n">
        <v>141</v>
      </c>
      <c r="HR1320" s="401" t="n">
        <v>113</v>
      </c>
      <c r="HS1320" s="401" t="n">
        <v>3</v>
      </c>
      <c r="HT1320" s="401" t="n">
        <v>250</v>
      </c>
      <c r="HU1320" s="401" t="n">
        <v>118</v>
      </c>
      <c r="HV1320" s="401" t="n">
        <v>18</v>
      </c>
      <c r="HW1320" s="401" t="n">
        <v>172</v>
      </c>
      <c r="HX1320" s="401" t="n">
        <v>193</v>
      </c>
      <c r="HY1320" s="401" t="n">
        <v>69</v>
      </c>
      <c r="HZ1320" s="401" t="n">
        <v>177</v>
      </c>
      <c r="IA1320" s="401" t="n">
        <v>143</v>
      </c>
      <c r="IB1320" s="401" t="n">
        <v>92</v>
      </c>
      <c r="IC1320" s="401" t="n">
        <v>140</v>
      </c>
      <c r="ID1320" s="401" t="n">
        <v>12</v>
      </c>
      <c r="IE1320" s="401" t="n">
        <v>263</v>
      </c>
      <c r="IF1320" s="401" t="n">
        <v>247</v>
      </c>
      <c r="IG1320" s="401" t="n">
        <v>24</v>
      </c>
      <c r="IH1320" s="401" t="n">
        <v>38</v>
      </c>
      <c r="II1320" s="401" t="n">
        <v>217</v>
      </c>
      <c r="IJ1320" s="401" t="n">
        <v>207</v>
      </c>
      <c r="IK1320" s="401" t="n">
        <v>31</v>
      </c>
      <c r="IL1320" s="401" t="n">
        <v>150</v>
      </c>
      <c r="IM1320" s="401" t="n">
        <v>183</v>
      </c>
      <c r="IN1320" s="401" t="n">
        <v>245</v>
      </c>
      <c r="IO1320" s="401" t="n">
        <v>5</v>
      </c>
      <c r="IP1320" s="401" t="n">
        <v>222</v>
      </c>
      <c r="IQ1320" s="401" t="n">
        <v>152</v>
      </c>
      <c r="IR1320" s="401" t="n">
        <v>229</v>
      </c>
      <c r="IS1320" s="401" t="n">
        <v>130</v>
      </c>
      <c r="IT1320" s="401" t="n">
        <v>221</v>
      </c>
      <c r="IU1320" s="401" t="n">
        <v>104</v>
      </c>
      <c r="IV1320" s="401" t="n">
        <v>90</v>
      </c>
      <c r="IW1320" s="401" t="n">
        <v>95</v>
      </c>
      <c r="IX1320" s="401" t="n">
        <v>209</v>
      </c>
      <c r="IY1320" s="401" t="n">
        <v>50</v>
      </c>
      <c r="JA1320" s="401" t="n">
        <v>40</v>
      </c>
      <c r="JB1320" s="401" t="n">
        <v>94</v>
      </c>
      <c r="JC1320" s="401" t="n">
        <v>86</v>
      </c>
      <c r="JD1320" s="401" t="n">
        <v>170</v>
      </c>
      <c r="JF1320" s="401" t="n">
        <v>188</v>
      </c>
      <c r="JG1320" s="401" t="n">
        <v>249</v>
      </c>
      <c r="JH1320" s="401" t="n">
        <v>175</v>
      </c>
      <c r="JI1320" s="401" t="n">
        <v>198</v>
      </c>
      <c r="JK1320" s="401" t="n">
        <v>9</v>
      </c>
      <c r="JL1320" s="401" t="n">
        <v>213</v>
      </c>
      <c r="JM1320" s="401" t="n">
        <v>70</v>
      </c>
      <c r="JN1320" s="401" t="n">
        <v>26</v>
      </c>
    </row>
    <row r="1322" customFormat="false" ht="12.75" hidden="false" customHeight="false" outlineLevel="0" collapsed="false">
      <c r="D1322" s="204" t="n">
        <v>267</v>
      </c>
      <c r="E1322" s="204" t="s">
        <v>250</v>
      </c>
    </row>
    <row r="1323" customFormat="false" ht="12.75" hidden="false" customHeight="false" outlineLevel="0" collapsed="false">
      <c r="E1323" s="444" t="s">
        <v>198</v>
      </c>
      <c r="F1323" s="401" t="n">
        <v>1</v>
      </c>
      <c r="G1323" s="401" t="n">
        <v>2</v>
      </c>
      <c r="H1323" s="401" t="n">
        <v>3</v>
      </c>
      <c r="I1323" s="401" t="n">
        <v>4</v>
      </c>
      <c r="J1323" s="401" t="n">
        <v>5</v>
      </c>
      <c r="K1323" s="401" t="n">
        <v>6</v>
      </c>
      <c r="L1323" s="401" t="n">
        <v>7</v>
      </c>
      <c r="M1323" s="401" t="n">
        <v>8</v>
      </c>
      <c r="N1323" s="401" t="n">
        <v>9</v>
      </c>
      <c r="O1323" s="401" t="n">
        <v>10</v>
      </c>
      <c r="P1323" s="401" t="n">
        <v>11</v>
      </c>
      <c r="Q1323" s="401" t="n">
        <v>12</v>
      </c>
      <c r="R1323" s="401" t="n">
        <v>13</v>
      </c>
      <c r="S1323" s="401" t="n">
        <v>14</v>
      </c>
      <c r="T1323" s="401" t="n">
        <v>15</v>
      </c>
      <c r="U1323" s="401" t="n">
        <v>16</v>
      </c>
      <c r="V1323" s="401" t="n">
        <v>17</v>
      </c>
      <c r="W1323" s="401" t="n">
        <v>18</v>
      </c>
      <c r="X1323" s="401" t="n">
        <v>19</v>
      </c>
      <c r="Y1323" s="401" t="n">
        <v>20</v>
      </c>
      <c r="Z1323" s="401" t="n">
        <v>21</v>
      </c>
      <c r="AA1323" s="401" t="n">
        <v>22</v>
      </c>
      <c r="AB1323" s="401" t="n">
        <v>23</v>
      </c>
      <c r="AC1323" s="401" t="n">
        <v>24</v>
      </c>
      <c r="AD1323" s="401" t="n">
        <v>25</v>
      </c>
      <c r="AE1323" s="401" t="n">
        <v>26</v>
      </c>
      <c r="AF1323" s="401" t="n">
        <v>27</v>
      </c>
      <c r="AG1323" s="401" t="n">
        <v>28</v>
      </c>
      <c r="AH1323" s="401" t="n">
        <v>29</v>
      </c>
      <c r="AI1323" s="401" t="n">
        <v>30</v>
      </c>
      <c r="AJ1323" s="401" t="n">
        <v>31</v>
      </c>
      <c r="AK1323" s="401" t="n">
        <v>32</v>
      </c>
      <c r="AL1323" s="401" t="n">
        <v>33</v>
      </c>
      <c r="AM1323" s="401" t="n">
        <v>34</v>
      </c>
      <c r="AN1323" s="401" t="n">
        <v>35</v>
      </c>
      <c r="AO1323" s="401" t="n">
        <v>36</v>
      </c>
      <c r="AP1323" s="401" t="n">
        <v>37</v>
      </c>
      <c r="AQ1323" s="401" t="n">
        <v>38</v>
      </c>
      <c r="AR1323" s="401" t="n">
        <v>39</v>
      </c>
      <c r="AS1323" s="401" t="n">
        <v>40</v>
      </c>
      <c r="AT1323" s="401" t="n">
        <v>41</v>
      </c>
      <c r="AU1323" s="401" t="n">
        <v>42</v>
      </c>
      <c r="AV1323" s="401" t="n">
        <v>43</v>
      </c>
      <c r="AW1323" s="401" t="n">
        <v>44</v>
      </c>
      <c r="AX1323" s="401" t="n">
        <v>45</v>
      </c>
      <c r="AY1323" s="401" t="n">
        <v>46</v>
      </c>
      <c r="AZ1323" s="401" t="n">
        <v>47</v>
      </c>
      <c r="BA1323" s="401" t="n">
        <v>48</v>
      </c>
      <c r="BB1323" s="401" t="n">
        <v>49</v>
      </c>
      <c r="BC1323" s="401" t="n">
        <v>50</v>
      </c>
      <c r="BD1323" s="401" t="n">
        <v>51</v>
      </c>
      <c r="BE1323" s="401" t="n">
        <v>52</v>
      </c>
      <c r="BF1323" s="401" t="n">
        <v>53</v>
      </c>
      <c r="BG1323" s="401" t="n">
        <v>54</v>
      </c>
      <c r="BH1323" s="401" t="n">
        <v>55</v>
      </c>
      <c r="BI1323" s="401" t="n">
        <v>56</v>
      </c>
      <c r="BJ1323" s="401" t="n">
        <v>57</v>
      </c>
      <c r="BK1323" s="401" t="n">
        <v>58</v>
      </c>
      <c r="BL1323" s="401" t="n">
        <v>59</v>
      </c>
      <c r="BM1323" s="401" t="n">
        <v>60</v>
      </c>
      <c r="BN1323" s="401" t="n">
        <v>61</v>
      </c>
      <c r="BO1323" s="401" t="n">
        <v>62</v>
      </c>
      <c r="BP1323" s="401" t="n">
        <v>63</v>
      </c>
      <c r="BQ1323" s="401" t="n">
        <v>64</v>
      </c>
      <c r="BR1323" s="401" t="n">
        <v>65</v>
      </c>
      <c r="BS1323" s="401" t="n">
        <v>66</v>
      </c>
      <c r="BT1323" s="401" t="n">
        <v>67</v>
      </c>
      <c r="BU1323" s="401" t="n">
        <v>68</v>
      </c>
      <c r="BV1323" s="401" t="n">
        <v>69</v>
      </c>
      <c r="BW1323" s="401" t="n">
        <v>70</v>
      </c>
      <c r="BX1323" s="401" t="n">
        <v>71</v>
      </c>
      <c r="BY1323" s="401" t="n">
        <v>72</v>
      </c>
      <c r="BZ1323" s="401" t="n">
        <v>73</v>
      </c>
      <c r="CA1323" s="401" t="n">
        <v>74</v>
      </c>
      <c r="CB1323" s="401" t="n">
        <v>75</v>
      </c>
      <c r="CC1323" s="401" t="n">
        <v>76</v>
      </c>
      <c r="CD1323" s="401" t="n">
        <v>77</v>
      </c>
      <c r="CE1323" s="401" t="n">
        <v>78</v>
      </c>
      <c r="CF1323" s="401" t="n">
        <v>79</v>
      </c>
      <c r="CG1323" s="401" t="n">
        <v>80</v>
      </c>
      <c r="CH1323" s="401" t="n">
        <v>81</v>
      </c>
      <c r="CI1323" s="401" t="n">
        <v>82</v>
      </c>
      <c r="CJ1323" s="401" t="n">
        <v>83</v>
      </c>
      <c r="CK1323" s="401" t="n">
        <v>84</v>
      </c>
      <c r="CL1323" s="401" t="n">
        <v>85</v>
      </c>
      <c r="CM1323" s="401" t="n">
        <v>86</v>
      </c>
      <c r="CN1323" s="401" t="n">
        <v>87</v>
      </c>
      <c r="CO1323" s="401" t="n">
        <v>88</v>
      </c>
      <c r="CP1323" s="401" t="n">
        <v>89</v>
      </c>
      <c r="CQ1323" s="401" t="n">
        <v>90</v>
      </c>
      <c r="CR1323" s="401" t="n">
        <v>91</v>
      </c>
      <c r="CS1323" s="401" t="n">
        <v>92</v>
      </c>
      <c r="CT1323" s="401" t="n">
        <v>93</v>
      </c>
      <c r="CU1323" s="401" t="n">
        <v>94</v>
      </c>
      <c r="CV1323" s="401" t="n">
        <v>95</v>
      </c>
      <c r="CW1323" s="401" t="n">
        <v>96</v>
      </c>
      <c r="CX1323" s="401" t="n">
        <v>97</v>
      </c>
      <c r="CY1323" s="401" t="n">
        <v>98</v>
      </c>
      <c r="CZ1323" s="401" t="n">
        <v>99</v>
      </c>
      <c r="DA1323" s="401" t="n">
        <v>100</v>
      </c>
      <c r="DB1323" s="401" t="n">
        <v>101</v>
      </c>
      <c r="DC1323" s="401" t="n">
        <v>102</v>
      </c>
      <c r="DD1323" s="401" t="n">
        <v>103</v>
      </c>
      <c r="DE1323" s="401" t="n">
        <v>104</v>
      </c>
      <c r="DF1323" s="401" t="n">
        <v>105</v>
      </c>
      <c r="DG1323" s="401" t="n">
        <v>106</v>
      </c>
      <c r="DH1323" s="401" t="n">
        <v>107</v>
      </c>
      <c r="DI1323" s="401" t="n">
        <v>108</v>
      </c>
      <c r="DJ1323" s="401" t="n">
        <v>109</v>
      </c>
      <c r="DK1323" s="401" t="n">
        <v>110</v>
      </c>
      <c r="DL1323" s="401" t="n">
        <v>111</v>
      </c>
      <c r="DM1323" s="401" t="n">
        <v>112</v>
      </c>
      <c r="DN1323" s="401" t="n">
        <v>113</v>
      </c>
      <c r="DO1323" s="401" t="n">
        <v>114</v>
      </c>
      <c r="DP1323" s="401" t="n">
        <v>115</v>
      </c>
      <c r="DQ1323" s="401" t="n">
        <v>116</v>
      </c>
      <c r="DR1323" s="401" t="n">
        <v>117</v>
      </c>
      <c r="DS1323" s="401" t="n">
        <v>118</v>
      </c>
      <c r="DT1323" s="401" t="n">
        <v>119</v>
      </c>
      <c r="DU1323" s="401" t="n">
        <v>120</v>
      </c>
      <c r="DV1323" s="401" t="n">
        <v>121</v>
      </c>
      <c r="DW1323" s="401" t="n">
        <v>122</v>
      </c>
      <c r="DX1323" s="401" t="n">
        <v>123</v>
      </c>
      <c r="DY1323" s="401" t="n">
        <v>124</v>
      </c>
      <c r="DZ1323" s="401" t="n">
        <v>125</v>
      </c>
      <c r="EA1323" s="401" t="n">
        <v>126</v>
      </c>
      <c r="EB1323" s="401" t="n">
        <v>127</v>
      </c>
      <c r="EC1323" s="401" t="n">
        <v>128</v>
      </c>
      <c r="ED1323" s="401" t="n">
        <v>129</v>
      </c>
      <c r="EE1323" s="401" t="n">
        <v>130</v>
      </c>
      <c r="EF1323" s="401" t="n">
        <v>131</v>
      </c>
      <c r="EG1323" s="401" t="n">
        <v>132</v>
      </c>
      <c r="EH1323" s="401" t="n">
        <v>133</v>
      </c>
      <c r="EI1323" s="401" t="n">
        <v>134</v>
      </c>
      <c r="EJ1323" s="401" t="n">
        <v>135</v>
      </c>
      <c r="EK1323" s="401" t="n">
        <v>136</v>
      </c>
      <c r="EL1323" s="401" t="n">
        <v>137</v>
      </c>
      <c r="EM1323" s="401" t="n">
        <v>138</v>
      </c>
      <c r="EN1323" s="401" t="n">
        <v>139</v>
      </c>
      <c r="EO1323" s="401" t="n">
        <v>140</v>
      </c>
      <c r="EP1323" s="401" t="n">
        <v>141</v>
      </c>
      <c r="EQ1323" s="401" t="n">
        <v>142</v>
      </c>
      <c r="ER1323" s="401" t="n">
        <v>143</v>
      </c>
      <c r="ES1323" s="401" t="n">
        <v>144</v>
      </c>
      <c r="ET1323" s="401" t="n">
        <v>145</v>
      </c>
      <c r="EU1323" s="401" t="n">
        <v>146</v>
      </c>
      <c r="EV1323" s="401" t="n">
        <v>147</v>
      </c>
      <c r="EW1323" s="401" t="n">
        <v>148</v>
      </c>
      <c r="EX1323" s="401" t="n">
        <v>149</v>
      </c>
      <c r="EY1323" s="401" t="n">
        <v>150</v>
      </c>
      <c r="EZ1323" s="401" t="n">
        <v>151</v>
      </c>
      <c r="FA1323" s="401" t="n">
        <v>152</v>
      </c>
      <c r="FB1323" s="401" t="n">
        <v>153</v>
      </c>
      <c r="FC1323" s="401" t="n">
        <v>154</v>
      </c>
      <c r="FD1323" s="401" t="n">
        <v>155</v>
      </c>
      <c r="FE1323" s="401" t="n">
        <v>156</v>
      </c>
      <c r="FF1323" s="401" t="n">
        <v>157</v>
      </c>
      <c r="FG1323" s="401" t="n">
        <v>158</v>
      </c>
      <c r="FH1323" s="401" t="n">
        <v>159</v>
      </c>
      <c r="FI1323" s="401" t="n">
        <v>160</v>
      </c>
      <c r="FJ1323" s="401" t="n">
        <v>161</v>
      </c>
      <c r="FK1323" s="401" t="n">
        <v>162</v>
      </c>
      <c r="FL1323" s="401" t="n">
        <v>163</v>
      </c>
      <c r="FM1323" s="401" t="n">
        <v>164</v>
      </c>
      <c r="FN1323" s="401" t="n">
        <v>165</v>
      </c>
      <c r="FO1323" s="401" t="n">
        <v>166</v>
      </c>
      <c r="FP1323" s="401" t="n">
        <v>167</v>
      </c>
      <c r="FQ1323" s="401" t="n">
        <v>168</v>
      </c>
      <c r="FR1323" s="401" t="n">
        <v>169</v>
      </c>
      <c r="FS1323" s="401" t="n">
        <v>170</v>
      </c>
      <c r="FT1323" s="401" t="n">
        <v>171</v>
      </c>
      <c r="FU1323" s="401" t="n">
        <v>172</v>
      </c>
      <c r="FV1323" s="401" t="n">
        <v>173</v>
      </c>
      <c r="FW1323" s="401" t="n">
        <v>174</v>
      </c>
      <c r="FX1323" s="401" t="n">
        <v>175</v>
      </c>
      <c r="FY1323" s="401" t="n">
        <v>176</v>
      </c>
      <c r="FZ1323" s="401" t="n">
        <v>177</v>
      </c>
      <c r="GA1323" s="401" t="n">
        <v>178</v>
      </c>
      <c r="GB1323" s="401" t="n">
        <v>179</v>
      </c>
      <c r="GC1323" s="401" t="n">
        <v>180</v>
      </c>
      <c r="GD1323" s="401" t="n">
        <v>181</v>
      </c>
      <c r="GE1323" s="401" t="n">
        <v>182</v>
      </c>
      <c r="GF1323" s="401" t="n">
        <v>183</v>
      </c>
      <c r="GG1323" s="401" t="n">
        <v>184</v>
      </c>
      <c r="GH1323" s="401" t="n">
        <v>185</v>
      </c>
      <c r="GI1323" s="401" t="n">
        <v>186</v>
      </c>
      <c r="GJ1323" s="401" t="n">
        <v>187</v>
      </c>
      <c r="GK1323" s="401" t="n">
        <v>188</v>
      </c>
      <c r="GL1323" s="401" t="n">
        <v>189</v>
      </c>
      <c r="GM1323" s="401" t="n">
        <v>190</v>
      </c>
      <c r="GN1323" s="401" t="n">
        <v>191</v>
      </c>
      <c r="GO1323" s="401" t="n">
        <v>192</v>
      </c>
      <c r="GP1323" s="401" t="n">
        <v>193</v>
      </c>
      <c r="GQ1323" s="401" t="n">
        <v>194</v>
      </c>
      <c r="GR1323" s="401" t="n">
        <v>195</v>
      </c>
      <c r="GS1323" s="401" t="n">
        <v>196</v>
      </c>
      <c r="GT1323" s="401" t="n">
        <v>197</v>
      </c>
      <c r="GU1323" s="401" t="n">
        <v>198</v>
      </c>
      <c r="GV1323" s="401" t="n">
        <v>199</v>
      </c>
      <c r="GW1323" s="401" t="n">
        <v>200</v>
      </c>
      <c r="GX1323" s="401" t="n">
        <v>201</v>
      </c>
      <c r="GY1323" s="401" t="n">
        <v>202</v>
      </c>
      <c r="GZ1323" s="401" t="n">
        <v>203</v>
      </c>
      <c r="HA1323" s="401" t="n">
        <v>204</v>
      </c>
      <c r="HB1323" s="401" t="n">
        <v>205</v>
      </c>
      <c r="HC1323" s="401" t="n">
        <v>206</v>
      </c>
      <c r="HD1323" s="401" t="n">
        <v>207</v>
      </c>
      <c r="HE1323" s="401" t="n">
        <v>208</v>
      </c>
      <c r="HF1323" s="401" t="n">
        <v>209</v>
      </c>
      <c r="HG1323" s="401" t="n">
        <v>210</v>
      </c>
      <c r="HH1323" s="401" t="n">
        <v>211</v>
      </c>
      <c r="HI1323" s="401" t="n">
        <v>212</v>
      </c>
      <c r="HJ1323" s="401" t="n">
        <v>213</v>
      </c>
      <c r="HK1323" s="401" t="n">
        <v>214</v>
      </c>
      <c r="HL1323" s="401" t="n">
        <v>215</v>
      </c>
      <c r="HM1323" s="401" t="n">
        <v>216</v>
      </c>
      <c r="HN1323" s="401" t="n">
        <v>217</v>
      </c>
      <c r="HO1323" s="401" t="n">
        <v>218</v>
      </c>
      <c r="HP1323" s="401" t="n">
        <v>219</v>
      </c>
      <c r="HQ1323" s="401" t="n">
        <v>220</v>
      </c>
      <c r="HR1323" s="401" t="n">
        <v>221</v>
      </c>
      <c r="HS1323" s="401" t="n">
        <v>222</v>
      </c>
      <c r="HT1323" s="401" t="n">
        <v>223</v>
      </c>
      <c r="HU1323" s="401" t="n">
        <v>224</v>
      </c>
      <c r="HV1323" s="401" t="n">
        <v>225</v>
      </c>
      <c r="HW1323" s="401" t="n">
        <v>226</v>
      </c>
      <c r="HX1323" s="401" t="n">
        <v>227</v>
      </c>
      <c r="HY1323" s="401" t="n">
        <v>228</v>
      </c>
      <c r="HZ1323" s="401" t="n">
        <v>229</v>
      </c>
      <c r="IA1323" s="401" t="n">
        <v>230</v>
      </c>
      <c r="IB1323" s="401" t="n">
        <v>231</v>
      </c>
      <c r="IC1323" s="401" t="n">
        <v>232</v>
      </c>
      <c r="ID1323" s="401" t="n">
        <v>233</v>
      </c>
      <c r="IE1323" s="401" t="n">
        <v>234</v>
      </c>
      <c r="IF1323" s="401" t="n">
        <v>235</v>
      </c>
      <c r="IG1323" s="401" t="n">
        <v>236</v>
      </c>
      <c r="IH1323" s="401" t="n">
        <v>237</v>
      </c>
      <c r="II1323" s="401" t="n">
        <v>238</v>
      </c>
      <c r="IJ1323" s="401" t="n">
        <v>239</v>
      </c>
      <c r="IK1323" s="401" t="n">
        <v>240</v>
      </c>
      <c r="IL1323" s="401" t="n">
        <v>241</v>
      </c>
      <c r="IM1323" s="401" t="n">
        <v>242</v>
      </c>
      <c r="IN1323" s="401" t="n">
        <v>243</v>
      </c>
      <c r="IO1323" s="401" t="n">
        <v>244</v>
      </c>
      <c r="IP1323" s="401" t="n">
        <v>245</v>
      </c>
      <c r="IQ1323" s="401" t="n">
        <v>246</v>
      </c>
      <c r="IR1323" s="401" t="n">
        <v>247</v>
      </c>
      <c r="IS1323" s="401" t="n">
        <v>248</v>
      </c>
      <c r="IT1323" s="401" t="n">
        <v>249</v>
      </c>
      <c r="IU1323" s="401" t="n">
        <v>250</v>
      </c>
      <c r="IV1323" s="401" t="n">
        <v>251</v>
      </c>
      <c r="IW1323" s="401" t="n">
        <v>252</v>
      </c>
      <c r="IX1323" s="401" t="n">
        <v>253</v>
      </c>
      <c r="IY1323" s="401" t="n">
        <v>254</v>
      </c>
      <c r="IZ1323" s="401" t="n">
        <v>255</v>
      </c>
      <c r="JA1323" s="401" t="n">
        <v>256</v>
      </c>
      <c r="JB1323" s="401" t="n">
        <v>257</v>
      </c>
      <c r="JC1323" s="401" t="n">
        <v>258</v>
      </c>
      <c r="JD1323" s="401" t="n">
        <v>259</v>
      </c>
      <c r="JF1323" s="401" t="n">
        <v>260</v>
      </c>
      <c r="JG1323" s="401" t="n">
        <v>261</v>
      </c>
      <c r="JH1323" s="401" t="n">
        <v>262</v>
      </c>
      <c r="JI1323" s="401" t="n">
        <v>263</v>
      </c>
      <c r="JK1323" s="401" t="n">
        <v>264</v>
      </c>
      <c r="JL1323" s="401" t="n">
        <v>265</v>
      </c>
      <c r="JM1323" s="401" t="n">
        <v>266</v>
      </c>
      <c r="JN1323" s="401" t="n">
        <v>267</v>
      </c>
    </row>
    <row r="1324" customFormat="false" ht="12.75" hidden="false" customHeight="false" outlineLevel="0" collapsed="false">
      <c r="E1324" s="444" t="s">
        <v>225</v>
      </c>
      <c r="F1324" s="401" t="n">
        <v>242</v>
      </c>
      <c r="G1324" s="401" t="n">
        <v>198</v>
      </c>
      <c r="H1324" s="401" t="n">
        <v>124</v>
      </c>
      <c r="I1324" s="401" t="n">
        <v>66</v>
      </c>
      <c r="J1324" s="401" t="n">
        <v>203</v>
      </c>
      <c r="K1324" s="401" t="n">
        <v>119</v>
      </c>
      <c r="L1324" s="401" t="n">
        <v>30</v>
      </c>
      <c r="M1324" s="401" t="n">
        <v>206</v>
      </c>
      <c r="N1324" s="401" t="n">
        <v>95</v>
      </c>
      <c r="O1324" s="401" t="n">
        <v>78</v>
      </c>
      <c r="P1324" s="401" t="n">
        <v>180</v>
      </c>
      <c r="Q1324" s="401" t="n">
        <v>249</v>
      </c>
      <c r="R1324" s="401" t="n">
        <v>117</v>
      </c>
      <c r="S1324" s="401" t="n">
        <v>36</v>
      </c>
      <c r="T1324" s="401" t="n">
        <v>196</v>
      </c>
      <c r="U1324" s="401" t="n">
        <v>94</v>
      </c>
      <c r="V1324" s="401" t="n">
        <v>43</v>
      </c>
      <c r="W1324" s="401" t="n">
        <v>239</v>
      </c>
      <c r="X1324" s="401" t="n">
        <v>112</v>
      </c>
      <c r="Y1324" s="401" t="n">
        <v>217</v>
      </c>
      <c r="Z1324" s="401" t="n">
        <v>109</v>
      </c>
      <c r="AA1324" s="401" t="n">
        <v>156</v>
      </c>
      <c r="AB1324" s="401" t="n">
        <v>186</v>
      </c>
      <c r="AC1324" s="401" t="n">
        <v>215</v>
      </c>
      <c r="AD1324" s="401" t="n">
        <v>226</v>
      </c>
      <c r="AE1324" s="401" t="n">
        <v>60</v>
      </c>
      <c r="AF1324" s="401" t="n">
        <v>16</v>
      </c>
      <c r="AG1324" s="401" t="n">
        <v>32</v>
      </c>
      <c r="AH1324" s="401" t="n">
        <v>80</v>
      </c>
      <c r="AI1324" s="401" t="n">
        <v>127</v>
      </c>
      <c r="AJ1324" s="401" t="n">
        <v>153</v>
      </c>
      <c r="AK1324" s="401" t="n">
        <v>75</v>
      </c>
      <c r="AL1324" s="401" t="n">
        <v>197</v>
      </c>
      <c r="AM1324" s="401" t="n">
        <v>247</v>
      </c>
      <c r="AN1324" s="401" t="n">
        <v>18</v>
      </c>
      <c r="AO1324" s="401" t="n">
        <v>157</v>
      </c>
      <c r="AP1324" s="401" t="n">
        <v>15</v>
      </c>
      <c r="AQ1324" s="401" t="n">
        <v>230</v>
      </c>
      <c r="AR1324" s="401" t="n">
        <v>146</v>
      </c>
      <c r="AS1324" s="401" t="n">
        <v>118</v>
      </c>
      <c r="AT1324" s="401" t="n">
        <v>155</v>
      </c>
      <c r="AU1324" s="401" t="n">
        <v>14</v>
      </c>
      <c r="AV1324" s="401" t="n">
        <v>99</v>
      </c>
      <c r="AW1324" s="401" t="n">
        <v>161</v>
      </c>
      <c r="AX1324" s="401" t="n">
        <v>173</v>
      </c>
      <c r="AY1324" s="401" t="n">
        <v>228</v>
      </c>
      <c r="AZ1324" s="401" t="n">
        <v>149</v>
      </c>
      <c r="BA1324" s="401" t="n">
        <v>164</v>
      </c>
      <c r="BB1324" s="401" t="n">
        <v>52</v>
      </c>
      <c r="BC1324" s="401" t="n">
        <v>234</v>
      </c>
      <c r="BD1324" s="401" t="n">
        <v>140</v>
      </c>
      <c r="BE1324" s="401" t="n">
        <v>63</v>
      </c>
      <c r="BF1324" s="401" t="n">
        <v>45</v>
      </c>
      <c r="BG1324" s="401" t="n">
        <v>67</v>
      </c>
      <c r="BH1324" s="401" t="n">
        <v>259</v>
      </c>
      <c r="BI1324" s="401" t="n">
        <v>42</v>
      </c>
      <c r="BJ1324" s="401" t="n">
        <v>53</v>
      </c>
      <c r="BK1324" s="401" t="n">
        <v>159</v>
      </c>
      <c r="BL1324" s="401" t="n">
        <v>216</v>
      </c>
      <c r="BM1324" s="401" t="n">
        <v>108</v>
      </c>
      <c r="BN1324" s="401" t="n">
        <v>28</v>
      </c>
      <c r="BO1324" s="401" t="n">
        <v>41</v>
      </c>
      <c r="BP1324" s="401" t="n">
        <v>64</v>
      </c>
      <c r="BQ1324" s="401" t="n">
        <v>167</v>
      </c>
      <c r="BR1324" s="401" t="n">
        <v>77</v>
      </c>
      <c r="BS1324" s="401" t="n">
        <v>84</v>
      </c>
      <c r="BT1324" s="401" t="n">
        <v>218</v>
      </c>
      <c r="BU1324" s="401" t="n">
        <v>142</v>
      </c>
      <c r="BV1324" s="401" t="n">
        <v>76</v>
      </c>
      <c r="BW1324" s="401" t="n">
        <v>26</v>
      </c>
      <c r="BX1324" s="401" t="n">
        <v>199</v>
      </c>
      <c r="BY1324" s="401" t="n">
        <v>174</v>
      </c>
      <c r="BZ1324" s="401" t="n">
        <v>39</v>
      </c>
      <c r="CA1324" s="401" t="n">
        <v>222</v>
      </c>
      <c r="CB1324" s="401" t="n">
        <v>162</v>
      </c>
      <c r="CC1324" s="401" t="n">
        <v>49</v>
      </c>
      <c r="CD1324" s="401" t="n">
        <v>96</v>
      </c>
      <c r="CE1324" s="401" t="n">
        <v>220</v>
      </c>
      <c r="CF1324" s="401" t="n">
        <v>70</v>
      </c>
      <c r="CG1324" s="401" t="n">
        <v>21</v>
      </c>
      <c r="CH1324" s="401" t="n">
        <v>4</v>
      </c>
      <c r="CI1324" s="401" t="n">
        <v>158</v>
      </c>
      <c r="CJ1324" s="401" t="n">
        <v>74</v>
      </c>
      <c r="CK1324" s="401" t="n">
        <v>101</v>
      </c>
      <c r="CL1324" s="401" t="n">
        <v>264</v>
      </c>
      <c r="CM1324" s="401" t="n">
        <v>207</v>
      </c>
      <c r="CN1324" s="401" t="n">
        <v>8</v>
      </c>
      <c r="CO1324" s="401" t="n">
        <v>192</v>
      </c>
      <c r="CP1324" s="401" t="n">
        <v>223</v>
      </c>
      <c r="CQ1324" s="401" t="n">
        <v>1</v>
      </c>
      <c r="CR1324" s="401" t="n">
        <v>79</v>
      </c>
      <c r="CS1324" s="401" t="n">
        <v>3</v>
      </c>
      <c r="CT1324" s="401" t="n">
        <v>179</v>
      </c>
      <c r="CU1324" s="401" t="n">
        <v>152</v>
      </c>
      <c r="CV1324" s="401" t="n">
        <v>114</v>
      </c>
      <c r="CW1324" s="401" t="n">
        <v>147</v>
      </c>
      <c r="CX1324" s="401" t="n">
        <v>260</v>
      </c>
      <c r="CY1324" s="401" t="n">
        <v>265</v>
      </c>
      <c r="CZ1324" s="401" t="n">
        <v>106</v>
      </c>
      <c r="DA1324" s="401" t="n">
        <v>258</v>
      </c>
      <c r="DB1324" s="401" t="n">
        <v>97</v>
      </c>
      <c r="DC1324" s="401" t="n">
        <v>83</v>
      </c>
      <c r="DD1324" s="401" t="n">
        <v>34</v>
      </c>
      <c r="DE1324" s="401" t="n">
        <v>181</v>
      </c>
      <c r="DF1324" s="401" t="n">
        <v>194</v>
      </c>
      <c r="DG1324" s="401" t="n">
        <v>57</v>
      </c>
      <c r="DH1324" s="401" t="n">
        <v>29</v>
      </c>
      <c r="DI1324" s="401" t="n">
        <v>25</v>
      </c>
      <c r="DJ1324" s="401" t="n">
        <v>111</v>
      </c>
      <c r="DK1324" s="401" t="n">
        <v>89</v>
      </c>
      <c r="DL1324" s="401" t="n">
        <v>255</v>
      </c>
      <c r="DM1324" s="401" t="n">
        <v>24</v>
      </c>
      <c r="DN1324" s="401" t="n">
        <v>100</v>
      </c>
      <c r="DO1324" s="401" t="n">
        <v>2</v>
      </c>
      <c r="DP1324" s="401" t="n">
        <v>17</v>
      </c>
      <c r="DQ1324" s="401" t="n">
        <v>214</v>
      </c>
      <c r="DR1324" s="401" t="n">
        <v>48</v>
      </c>
      <c r="DS1324" s="401" t="n">
        <v>257</v>
      </c>
      <c r="DT1324" s="401" t="n">
        <v>73</v>
      </c>
      <c r="DU1324" s="401" t="n">
        <v>141</v>
      </c>
      <c r="DV1324" s="401" t="n">
        <v>195</v>
      </c>
      <c r="DW1324" s="401" t="n">
        <v>267</v>
      </c>
      <c r="DX1324" s="401" t="n">
        <v>225</v>
      </c>
      <c r="DY1324" s="401" t="n">
        <v>262</v>
      </c>
      <c r="DZ1324" s="401" t="n">
        <v>31</v>
      </c>
      <c r="EA1324" s="401" t="n">
        <v>263</v>
      </c>
      <c r="EB1324" s="401" t="n">
        <v>104</v>
      </c>
      <c r="EC1324" s="401" t="n">
        <v>55</v>
      </c>
      <c r="ED1324" s="401" t="n">
        <v>187</v>
      </c>
      <c r="EE1324" s="401" t="n">
        <v>59</v>
      </c>
      <c r="EF1324" s="401" t="n">
        <v>235</v>
      </c>
      <c r="EG1324" s="401" t="n">
        <v>98</v>
      </c>
      <c r="EH1324" s="401" t="n">
        <v>87</v>
      </c>
      <c r="EI1324" s="401" t="n">
        <v>126</v>
      </c>
      <c r="EJ1324" s="401" t="n">
        <v>163</v>
      </c>
      <c r="EK1324" s="401" t="n">
        <v>240</v>
      </c>
      <c r="EL1324" s="401" t="n">
        <v>190</v>
      </c>
      <c r="EM1324" s="401" t="n">
        <v>221</v>
      </c>
      <c r="EN1324" s="401" t="n">
        <v>86</v>
      </c>
      <c r="EO1324" s="401" t="n">
        <v>37</v>
      </c>
      <c r="EP1324" s="401" t="n">
        <v>238</v>
      </c>
      <c r="EQ1324" s="401" t="n">
        <v>248</v>
      </c>
      <c r="ER1324" s="401" t="n">
        <v>231</v>
      </c>
      <c r="ES1324" s="401" t="n">
        <v>90</v>
      </c>
      <c r="ET1324" s="401" t="n">
        <v>243</v>
      </c>
      <c r="EU1324" s="401" t="n">
        <v>69</v>
      </c>
      <c r="EV1324" s="401" t="n">
        <v>54</v>
      </c>
      <c r="EW1324" s="401" t="n">
        <v>11</v>
      </c>
      <c r="EX1324" s="401" t="n">
        <v>253</v>
      </c>
      <c r="EY1324" s="401" t="n">
        <v>46</v>
      </c>
      <c r="EZ1324" s="401" t="n">
        <v>47</v>
      </c>
      <c r="FA1324" s="401" t="n">
        <v>135</v>
      </c>
      <c r="FB1324" s="401" t="n">
        <v>122</v>
      </c>
      <c r="FC1324" s="401" t="n">
        <v>103</v>
      </c>
      <c r="FD1324" s="401" t="n">
        <v>68</v>
      </c>
      <c r="FE1324" s="401" t="n">
        <v>172</v>
      </c>
      <c r="FF1324" s="401" t="n">
        <v>13</v>
      </c>
      <c r="FG1324" s="401" t="n">
        <v>237</v>
      </c>
      <c r="FH1324" s="401" t="n">
        <v>71</v>
      </c>
      <c r="FI1324" s="401" t="n">
        <v>137</v>
      </c>
      <c r="FJ1324" s="401" t="n">
        <v>165</v>
      </c>
      <c r="FK1324" s="401" t="n">
        <v>151</v>
      </c>
      <c r="FL1324" s="401" t="n">
        <v>182</v>
      </c>
      <c r="FM1324" s="401" t="n">
        <v>168</v>
      </c>
      <c r="FN1324" s="401" t="n">
        <v>62</v>
      </c>
      <c r="FO1324" s="401" t="n">
        <v>184</v>
      </c>
      <c r="FP1324" s="401" t="n">
        <v>170</v>
      </c>
      <c r="FQ1324" s="401" t="n">
        <v>5</v>
      </c>
      <c r="FR1324" s="401" t="n">
        <v>27</v>
      </c>
      <c r="FS1324" s="401" t="n">
        <v>139</v>
      </c>
      <c r="FT1324" s="401" t="n">
        <v>110</v>
      </c>
      <c r="FU1324" s="401" t="n">
        <v>113</v>
      </c>
      <c r="FV1324" s="401" t="n">
        <v>211</v>
      </c>
      <c r="FW1324" s="401" t="n">
        <v>252</v>
      </c>
      <c r="FX1324" s="401" t="n">
        <v>91</v>
      </c>
      <c r="FY1324" s="401" t="n">
        <v>229</v>
      </c>
      <c r="FZ1324" s="401" t="n">
        <v>266</v>
      </c>
      <c r="GA1324" s="401" t="n">
        <v>132</v>
      </c>
      <c r="GB1324" s="401" t="n">
        <v>56</v>
      </c>
      <c r="GC1324" s="401" t="n">
        <v>224</v>
      </c>
      <c r="GD1324" s="401" t="n">
        <v>212</v>
      </c>
      <c r="GE1324" s="401" t="n">
        <v>176</v>
      </c>
      <c r="GF1324" s="401" t="n">
        <v>102</v>
      </c>
      <c r="GG1324" s="401" t="n">
        <v>251</v>
      </c>
      <c r="GH1324" s="401" t="n">
        <v>154</v>
      </c>
      <c r="GI1324" s="401" t="n">
        <v>250</v>
      </c>
      <c r="GJ1324" s="401" t="n">
        <v>209</v>
      </c>
      <c r="GK1324" s="401" t="n">
        <v>185</v>
      </c>
      <c r="GL1324" s="401" t="n">
        <v>22</v>
      </c>
      <c r="GM1324" s="401" t="n">
        <v>171</v>
      </c>
      <c r="GN1324" s="401" t="n">
        <v>200</v>
      </c>
      <c r="GO1324" s="401" t="n">
        <v>189</v>
      </c>
      <c r="GP1324" s="401" t="n">
        <v>6</v>
      </c>
      <c r="GQ1324" s="401" t="n">
        <v>81</v>
      </c>
      <c r="GR1324" s="401" t="n">
        <v>33</v>
      </c>
      <c r="GS1324" s="401" t="n">
        <v>72</v>
      </c>
      <c r="GT1324" s="401" t="n">
        <v>213</v>
      </c>
      <c r="GU1324" s="401" t="n">
        <v>136</v>
      </c>
      <c r="GV1324" s="401" t="n">
        <v>143</v>
      </c>
      <c r="GW1324" s="401" t="n">
        <v>241</v>
      </c>
      <c r="GX1324" s="401" t="n">
        <v>123</v>
      </c>
      <c r="GY1324" s="401" t="n">
        <v>93</v>
      </c>
      <c r="GZ1324" s="401" t="n">
        <v>10</v>
      </c>
      <c r="HA1324" s="401" t="n">
        <v>131</v>
      </c>
      <c r="HB1324" s="401" t="n">
        <v>88</v>
      </c>
      <c r="HC1324" s="401" t="n">
        <v>150</v>
      </c>
      <c r="HD1324" s="401" t="n">
        <v>219</v>
      </c>
      <c r="HE1324" s="401" t="n">
        <v>254</v>
      </c>
      <c r="HF1324" s="401" t="n">
        <v>116</v>
      </c>
      <c r="HG1324" s="401" t="n">
        <v>227</v>
      </c>
      <c r="HH1324" s="401" t="n">
        <v>205</v>
      </c>
      <c r="HI1324" s="401" t="n">
        <v>175</v>
      </c>
      <c r="HJ1324" s="401" t="n">
        <v>9</v>
      </c>
      <c r="HK1324" s="401" t="n">
        <v>128</v>
      </c>
      <c r="HL1324" s="401" t="n">
        <v>61</v>
      </c>
      <c r="HM1324" s="401" t="n">
        <v>58</v>
      </c>
      <c r="HN1324" s="401" t="n">
        <v>44</v>
      </c>
      <c r="HO1324" s="401" t="n">
        <v>129</v>
      </c>
      <c r="HP1324" s="401" t="n">
        <v>145</v>
      </c>
      <c r="HQ1324" s="401" t="n">
        <v>107</v>
      </c>
      <c r="HR1324" s="401" t="n">
        <v>138</v>
      </c>
      <c r="HS1324" s="401" t="n">
        <v>244</v>
      </c>
      <c r="HT1324" s="401" t="n">
        <v>19</v>
      </c>
      <c r="HU1324" s="401" t="n">
        <v>178</v>
      </c>
      <c r="HV1324" s="401" t="n">
        <v>23</v>
      </c>
      <c r="HW1324" s="401" t="n">
        <v>115</v>
      </c>
      <c r="HX1324" s="401" t="n">
        <v>65</v>
      </c>
      <c r="HY1324" s="401" t="n">
        <v>20</v>
      </c>
      <c r="HZ1324" s="401" t="n">
        <v>191</v>
      </c>
      <c r="IA1324" s="401" t="n">
        <v>183</v>
      </c>
      <c r="IB1324" s="401" t="n">
        <v>261</v>
      </c>
      <c r="IC1324" s="401" t="n">
        <v>50</v>
      </c>
      <c r="ID1324" s="401" t="n">
        <v>12</v>
      </c>
      <c r="IE1324" s="401" t="n">
        <v>120</v>
      </c>
      <c r="IF1324" s="401" t="n">
        <v>256</v>
      </c>
      <c r="IG1324" s="401" t="n">
        <v>38</v>
      </c>
      <c r="IH1324" s="401" t="n">
        <v>201</v>
      </c>
      <c r="II1324" s="401" t="n">
        <v>210</v>
      </c>
      <c r="IJ1324" s="401" t="n">
        <v>233</v>
      </c>
      <c r="IK1324" s="401" t="n">
        <v>121</v>
      </c>
      <c r="IL1324" s="401" t="n">
        <v>144</v>
      </c>
      <c r="IM1324" s="401" t="n">
        <v>40</v>
      </c>
      <c r="IN1324" s="401" t="n">
        <v>7</v>
      </c>
      <c r="IO1324" s="401" t="n">
        <v>236</v>
      </c>
      <c r="IP1324" s="401" t="n">
        <v>246</v>
      </c>
      <c r="IQ1324" s="401" t="n">
        <v>208</v>
      </c>
      <c r="IR1324" s="401" t="n">
        <v>188</v>
      </c>
      <c r="IS1324" s="401" t="n">
        <v>105</v>
      </c>
      <c r="IT1324" s="401" t="n">
        <v>133</v>
      </c>
      <c r="IU1324" s="401" t="n">
        <v>193</v>
      </c>
      <c r="IV1324" s="401" t="n">
        <v>169</v>
      </c>
      <c r="IW1324" s="401" t="n">
        <v>51</v>
      </c>
      <c r="IX1324" s="401" t="n">
        <v>125</v>
      </c>
      <c r="IY1324" s="401" t="n">
        <v>82</v>
      </c>
      <c r="IZ1324" s="401" t="n">
        <v>177</v>
      </c>
      <c r="JA1324" s="401" t="n">
        <v>245</v>
      </c>
      <c r="JB1324" s="401" t="n">
        <v>85</v>
      </c>
      <c r="JC1324" s="401" t="n">
        <v>35</v>
      </c>
      <c r="JD1324" s="401" t="n">
        <v>92</v>
      </c>
      <c r="JF1324" s="401" t="n">
        <v>134</v>
      </c>
      <c r="JG1324" s="401" t="n">
        <v>160</v>
      </c>
      <c r="JH1324" s="401" t="n">
        <v>166</v>
      </c>
      <c r="JI1324" s="401" t="n">
        <v>202</v>
      </c>
      <c r="JK1324" s="401" t="n">
        <v>148</v>
      </c>
      <c r="JL1324" s="401" t="n">
        <v>130</v>
      </c>
      <c r="JM1324" s="401" t="n">
        <v>204</v>
      </c>
      <c r="JN1324" s="401" t="n">
        <v>232</v>
      </c>
    </row>
    <row r="1325" customFormat="false" ht="12.75" hidden="false" customHeight="false" outlineLevel="0" collapsed="false">
      <c r="E1325" s="444" t="s">
        <v>227</v>
      </c>
      <c r="F1325" s="401" t="n">
        <v>65</v>
      </c>
      <c r="G1325" s="401" t="n">
        <v>105</v>
      </c>
      <c r="H1325" s="401" t="n">
        <v>127</v>
      </c>
      <c r="I1325" s="401" t="n">
        <v>256</v>
      </c>
      <c r="J1325" s="401" t="n">
        <v>132</v>
      </c>
      <c r="K1325" s="401" t="n">
        <v>23</v>
      </c>
      <c r="L1325" s="401" t="n">
        <v>159</v>
      </c>
      <c r="M1325" s="401" t="n">
        <v>226</v>
      </c>
      <c r="N1325" s="401" t="n">
        <v>212</v>
      </c>
      <c r="O1325" s="401" t="n">
        <v>16</v>
      </c>
      <c r="P1325" s="401" t="n">
        <v>59</v>
      </c>
      <c r="Q1325" s="401" t="n">
        <v>141</v>
      </c>
      <c r="R1325" s="401" t="n">
        <v>71</v>
      </c>
      <c r="S1325" s="401" t="n">
        <v>198</v>
      </c>
      <c r="T1325" s="401" t="n">
        <v>69</v>
      </c>
      <c r="U1325" s="401" t="n">
        <v>90</v>
      </c>
      <c r="V1325" s="401" t="n">
        <v>173</v>
      </c>
      <c r="W1325" s="401" t="n">
        <v>219</v>
      </c>
      <c r="X1325" s="401" t="n">
        <v>110</v>
      </c>
      <c r="Y1325" s="401" t="n">
        <v>136</v>
      </c>
      <c r="Z1325" s="401" t="n">
        <v>9</v>
      </c>
      <c r="AA1325" s="401" t="n">
        <v>79</v>
      </c>
      <c r="AB1325" s="401" t="n">
        <v>27</v>
      </c>
      <c r="AC1325" s="401" t="n">
        <v>57</v>
      </c>
      <c r="AD1325" s="401" t="n">
        <v>38</v>
      </c>
      <c r="AE1325" s="401" t="n">
        <v>194</v>
      </c>
      <c r="AF1325" s="401" t="n">
        <v>258</v>
      </c>
      <c r="AG1325" s="401" t="n">
        <v>155</v>
      </c>
      <c r="AH1325" s="401" t="n">
        <v>235</v>
      </c>
      <c r="AI1325" s="401" t="n">
        <v>84</v>
      </c>
      <c r="AJ1325" s="401" t="n">
        <v>85</v>
      </c>
      <c r="AK1325" s="401" t="n">
        <v>78</v>
      </c>
      <c r="AL1325" s="401" t="n">
        <v>91</v>
      </c>
      <c r="AM1325" s="401" t="n">
        <v>205</v>
      </c>
      <c r="AN1325" s="401" t="n">
        <v>260</v>
      </c>
      <c r="AO1325" s="401" t="n">
        <v>203</v>
      </c>
      <c r="AP1325" s="401" t="n">
        <v>128</v>
      </c>
      <c r="AQ1325" s="401" t="n">
        <v>161</v>
      </c>
      <c r="AR1325" s="401" t="n">
        <v>53</v>
      </c>
      <c r="AS1325" s="401" t="n">
        <v>158</v>
      </c>
      <c r="AT1325" s="401" t="n">
        <v>149</v>
      </c>
      <c r="AU1325" s="401" t="n">
        <v>129</v>
      </c>
      <c r="AV1325" s="401" t="n">
        <v>250</v>
      </c>
      <c r="AW1325" s="401" t="n">
        <v>264</v>
      </c>
      <c r="AX1325" s="401" t="n">
        <v>42</v>
      </c>
      <c r="AY1325" s="401" t="n">
        <v>120</v>
      </c>
      <c r="AZ1325" s="401" t="n">
        <v>39</v>
      </c>
      <c r="BA1325" s="401" t="n">
        <v>247</v>
      </c>
      <c r="BB1325" s="401" t="n">
        <v>28</v>
      </c>
      <c r="BC1325" s="401" t="n">
        <v>266</v>
      </c>
      <c r="BD1325" s="401" t="n">
        <v>243</v>
      </c>
      <c r="BE1325" s="401" t="n">
        <v>115</v>
      </c>
      <c r="BF1325" s="401" t="n">
        <v>46</v>
      </c>
      <c r="BG1325" s="401" t="n">
        <v>51</v>
      </c>
      <c r="BH1325" s="401" t="n">
        <v>109</v>
      </c>
      <c r="BI1325" s="401" t="n">
        <v>40</v>
      </c>
      <c r="BJ1325" s="401" t="n">
        <v>220</v>
      </c>
      <c r="BK1325" s="401" t="n">
        <v>14</v>
      </c>
      <c r="BL1325" s="401" t="n">
        <v>147</v>
      </c>
      <c r="BM1325" s="401" t="n">
        <v>229</v>
      </c>
      <c r="BN1325" s="401" t="n">
        <v>190</v>
      </c>
      <c r="BO1325" s="401" t="n">
        <v>133</v>
      </c>
      <c r="BP1325" s="401" t="n">
        <v>160</v>
      </c>
      <c r="BQ1325" s="401" t="n">
        <v>48</v>
      </c>
      <c r="BR1325" s="401" t="n">
        <v>56</v>
      </c>
      <c r="BS1325" s="401" t="n">
        <v>154</v>
      </c>
      <c r="BT1325" s="401" t="n">
        <v>134</v>
      </c>
      <c r="BU1325" s="401" t="n">
        <v>26</v>
      </c>
      <c r="BV1325" s="401" t="n">
        <v>13</v>
      </c>
      <c r="BW1325" s="401" t="n">
        <v>214</v>
      </c>
      <c r="BX1325" s="401" t="n">
        <v>174</v>
      </c>
      <c r="BY1325" s="401" t="n">
        <v>223</v>
      </c>
      <c r="BZ1325" s="401" t="n">
        <v>232</v>
      </c>
      <c r="CA1325" s="401" t="n">
        <v>257</v>
      </c>
      <c r="CB1325" s="401" t="n">
        <v>36</v>
      </c>
      <c r="CC1325" s="401" t="n">
        <v>179</v>
      </c>
      <c r="CD1325" s="401" t="n">
        <v>168</v>
      </c>
      <c r="CE1325" s="401" t="n">
        <v>77</v>
      </c>
      <c r="CF1325" s="401" t="n">
        <v>207</v>
      </c>
      <c r="CG1325" s="401" t="n">
        <v>144</v>
      </c>
      <c r="CH1325" s="401" t="n">
        <v>35</v>
      </c>
      <c r="CI1325" s="401" t="n">
        <v>139</v>
      </c>
      <c r="CJ1325" s="401" t="n">
        <v>131</v>
      </c>
      <c r="CK1325" s="401" t="n">
        <v>156</v>
      </c>
      <c r="CL1325" s="401" t="n">
        <v>119</v>
      </c>
      <c r="CM1325" s="401" t="n">
        <v>5</v>
      </c>
      <c r="CN1325" s="401" t="n">
        <v>245</v>
      </c>
      <c r="CO1325" s="401" t="n">
        <v>217</v>
      </c>
      <c r="CP1325" s="401" t="n">
        <v>63</v>
      </c>
      <c r="CQ1325" s="401" t="n">
        <v>148</v>
      </c>
      <c r="CR1325" s="401" t="n">
        <v>224</v>
      </c>
      <c r="CS1325" s="401" t="n">
        <v>76</v>
      </c>
      <c r="CT1325" s="401" t="n">
        <v>112</v>
      </c>
      <c r="CU1325" s="401" t="n">
        <v>166</v>
      </c>
      <c r="CV1325" s="401" t="n">
        <v>252</v>
      </c>
      <c r="CW1325" s="401" t="n">
        <v>62</v>
      </c>
      <c r="CX1325" s="401" t="n">
        <v>193</v>
      </c>
      <c r="CY1325" s="401" t="n">
        <v>209</v>
      </c>
      <c r="CZ1325" s="401" t="n">
        <v>58</v>
      </c>
      <c r="DA1325" s="401" t="n">
        <v>202</v>
      </c>
      <c r="DB1325" s="401" t="n">
        <v>70</v>
      </c>
      <c r="DC1325" s="401" t="n">
        <v>239</v>
      </c>
      <c r="DD1325" s="401" t="n">
        <v>195</v>
      </c>
      <c r="DE1325" s="401" t="n">
        <v>186</v>
      </c>
      <c r="DF1325" s="401" t="n">
        <v>106</v>
      </c>
      <c r="DG1325" s="401" t="n">
        <v>253</v>
      </c>
      <c r="DH1325" s="401" t="n">
        <v>18</v>
      </c>
      <c r="DI1325" s="401" t="n">
        <v>180</v>
      </c>
      <c r="DJ1325" s="401" t="n">
        <v>122</v>
      </c>
      <c r="DK1325" s="401" t="n">
        <v>52</v>
      </c>
      <c r="DL1325" s="401" t="n">
        <v>124</v>
      </c>
      <c r="DM1325" s="401" t="n">
        <v>99</v>
      </c>
      <c r="DN1325" s="401" t="n">
        <v>222</v>
      </c>
      <c r="DO1325" s="401" t="n">
        <v>102</v>
      </c>
      <c r="DP1325" s="401" t="n">
        <v>153</v>
      </c>
      <c r="DQ1325" s="401" t="n">
        <v>108</v>
      </c>
      <c r="DR1325" s="401" t="n">
        <v>80</v>
      </c>
      <c r="DS1325" s="401" t="n">
        <v>31</v>
      </c>
      <c r="DT1325" s="401" t="n">
        <v>192</v>
      </c>
      <c r="DU1325" s="401" t="n">
        <v>151</v>
      </c>
      <c r="DV1325" s="401" t="n">
        <v>130</v>
      </c>
      <c r="DW1325" s="401" t="n">
        <v>55</v>
      </c>
      <c r="DX1325" s="401" t="n">
        <v>267</v>
      </c>
      <c r="DY1325" s="401" t="n">
        <v>1</v>
      </c>
      <c r="DZ1325" s="401" t="n">
        <v>138</v>
      </c>
      <c r="EA1325" s="401" t="n">
        <v>244</v>
      </c>
      <c r="EB1325" s="401" t="n">
        <v>233</v>
      </c>
      <c r="EC1325" s="401" t="n">
        <v>200</v>
      </c>
      <c r="ED1325" s="401" t="n">
        <v>47</v>
      </c>
      <c r="EE1325" s="401" t="n">
        <v>236</v>
      </c>
      <c r="EF1325" s="401" t="n">
        <v>10</v>
      </c>
      <c r="EG1325" s="401" t="n">
        <v>255</v>
      </c>
      <c r="EH1325" s="401" t="n">
        <v>92</v>
      </c>
      <c r="EI1325" s="401" t="n">
        <v>238</v>
      </c>
      <c r="EJ1325" s="401" t="n">
        <v>96</v>
      </c>
      <c r="EK1325" s="401" t="n">
        <v>30</v>
      </c>
      <c r="EL1325" s="401" t="n">
        <v>73</v>
      </c>
      <c r="EM1325" s="401" t="n">
        <v>189</v>
      </c>
      <c r="EN1325" s="401" t="n">
        <v>246</v>
      </c>
      <c r="EO1325" s="401" t="n">
        <v>11</v>
      </c>
      <c r="EP1325" s="401" t="n">
        <v>178</v>
      </c>
      <c r="EQ1325" s="401" t="n">
        <v>230</v>
      </c>
      <c r="ER1325" s="401" t="n">
        <v>22</v>
      </c>
      <c r="ES1325" s="401" t="n">
        <v>7</v>
      </c>
      <c r="ET1325" s="401" t="n">
        <v>206</v>
      </c>
      <c r="EU1325" s="401" t="n">
        <v>204</v>
      </c>
      <c r="EV1325" s="401" t="n">
        <v>45</v>
      </c>
      <c r="EW1325" s="401" t="n">
        <v>94</v>
      </c>
      <c r="EX1325" s="401" t="n">
        <v>240</v>
      </c>
      <c r="EY1325" s="401" t="n">
        <v>199</v>
      </c>
      <c r="EZ1325" s="401" t="n">
        <v>254</v>
      </c>
      <c r="FA1325" s="401" t="n">
        <v>126</v>
      </c>
      <c r="FB1325" s="401" t="n">
        <v>175</v>
      </c>
      <c r="FC1325" s="401" t="n">
        <v>188</v>
      </c>
      <c r="FD1325" s="401" t="n">
        <v>4</v>
      </c>
      <c r="FE1325" s="401" t="n">
        <v>163</v>
      </c>
      <c r="FF1325" s="401" t="n">
        <v>262</v>
      </c>
      <c r="FG1325" s="401" t="n">
        <v>177</v>
      </c>
      <c r="FH1325" s="401" t="n">
        <v>17</v>
      </c>
      <c r="FI1325" s="401" t="n">
        <v>117</v>
      </c>
      <c r="FJ1325" s="401" t="n">
        <v>143</v>
      </c>
      <c r="FK1325" s="401" t="n">
        <v>216</v>
      </c>
      <c r="FL1325" s="401" t="n">
        <v>227</v>
      </c>
      <c r="FM1325" s="401" t="n">
        <v>41</v>
      </c>
      <c r="FN1325" s="401" t="n">
        <v>3</v>
      </c>
      <c r="FO1325" s="401" t="n">
        <v>37</v>
      </c>
      <c r="FP1325" s="401" t="n">
        <v>259</v>
      </c>
      <c r="FQ1325" s="401" t="n">
        <v>61</v>
      </c>
      <c r="FR1325" s="401" t="n">
        <v>228</v>
      </c>
      <c r="FS1325" s="401" t="n">
        <v>93</v>
      </c>
      <c r="FT1325" s="401" t="n">
        <v>210</v>
      </c>
      <c r="FU1325" s="401" t="n">
        <v>171</v>
      </c>
      <c r="FV1325" s="401" t="n">
        <v>75</v>
      </c>
      <c r="FW1325" s="401" t="n">
        <v>98</v>
      </c>
      <c r="FX1325" s="401" t="n">
        <v>237</v>
      </c>
      <c r="FY1325" s="401" t="n">
        <v>234</v>
      </c>
      <c r="FZ1325" s="401" t="n">
        <v>20</v>
      </c>
      <c r="GA1325" s="401" t="n">
        <v>249</v>
      </c>
      <c r="GB1325" s="401" t="n">
        <v>6</v>
      </c>
      <c r="GC1325" s="401" t="n">
        <v>146</v>
      </c>
      <c r="GD1325" s="401" t="n">
        <v>103</v>
      </c>
      <c r="GE1325" s="401" t="n">
        <v>125</v>
      </c>
      <c r="GF1325" s="401" t="n">
        <v>29</v>
      </c>
      <c r="GG1325" s="401" t="n">
        <v>182</v>
      </c>
      <c r="GH1325" s="401" t="n">
        <v>43</v>
      </c>
      <c r="GI1325" s="401" t="n">
        <v>68</v>
      </c>
      <c r="GJ1325" s="401" t="n">
        <v>145</v>
      </c>
      <c r="GK1325" s="401" t="n">
        <v>170</v>
      </c>
      <c r="GL1325" s="401" t="n">
        <v>87</v>
      </c>
      <c r="GM1325" s="401" t="n">
        <v>265</v>
      </c>
      <c r="GN1325" s="401" t="n">
        <v>95</v>
      </c>
      <c r="GO1325" s="401" t="n">
        <v>74</v>
      </c>
      <c r="GP1325" s="401" t="n">
        <v>104</v>
      </c>
      <c r="GQ1325" s="401" t="n">
        <v>83</v>
      </c>
      <c r="GR1325" s="401" t="n">
        <v>197</v>
      </c>
      <c r="GS1325" s="401" t="n">
        <v>187</v>
      </c>
      <c r="GT1325" s="401" t="n">
        <v>181</v>
      </c>
      <c r="GU1325" s="401" t="n">
        <v>54</v>
      </c>
      <c r="GV1325" s="401" t="n">
        <v>248</v>
      </c>
      <c r="GW1325" s="401" t="n">
        <v>81</v>
      </c>
      <c r="GX1325" s="401" t="n">
        <v>2</v>
      </c>
      <c r="GY1325" s="401" t="n">
        <v>191</v>
      </c>
      <c r="GZ1325" s="401" t="n">
        <v>49</v>
      </c>
      <c r="HA1325" s="401" t="n">
        <v>113</v>
      </c>
      <c r="HB1325" s="401" t="n">
        <v>213</v>
      </c>
      <c r="HC1325" s="401" t="n">
        <v>12</v>
      </c>
      <c r="HD1325" s="401" t="n">
        <v>116</v>
      </c>
      <c r="HE1325" s="401" t="n">
        <v>196</v>
      </c>
      <c r="HF1325" s="401" t="n">
        <v>72</v>
      </c>
      <c r="HG1325" s="401" t="n">
        <v>101</v>
      </c>
      <c r="HH1325" s="401" t="n">
        <v>19</v>
      </c>
      <c r="HI1325" s="401" t="n">
        <v>66</v>
      </c>
      <c r="HJ1325" s="401" t="n">
        <v>169</v>
      </c>
      <c r="HK1325" s="401" t="n">
        <v>176</v>
      </c>
      <c r="HL1325" s="401" t="n">
        <v>157</v>
      </c>
      <c r="HM1325" s="401" t="n">
        <v>185</v>
      </c>
      <c r="HN1325" s="401" t="n">
        <v>34</v>
      </c>
      <c r="HO1325" s="401" t="n">
        <v>241</v>
      </c>
      <c r="HP1325" s="401" t="n">
        <v>21</v>
      </c>
      <c r="HQ1325" s="401" t="n">
        <v>231</v>
      </c>
      <c r="HR1325" s="401" t="n">
        <v>24</v>
      </c>
      <c r="HS1325" s="401" t="n">
        <v>215</v>
      </c>
      <c r="HT1325" s="401" t="n">
        <v>165</v>
      </c>
      <c r="HU1325" s="401" t="n">
        <v>201</v>
      </c>
      <c r="HV1325" s="401" t="n">
        <v>261</v>
      </c>
      <c r="HW1325" s="401" t="n">
        <v>33</v>
      </c>
      <c r="HX1325" s="401" t="n">
        <v>251</v>
      </c>
      <c r="HY1325" s="401" t="n">
        <v>44</v>
      </c>
      <c r="HZ1325" s="401" t="n">
        <v>221</v>
      </c>
      <c r="IA1325" s="401" t="n">
        <v>8</v>
      </c>
      <c r="IB1325" s="401" t="n">
        <v>225</v>
      </c>
      <c r="IC1325" s="401" t="n">
        <v>64</v>
      </c>
      <c r="ID1325" s="401" t="n">
        <v>152</v>
      </c>
      <c r="IE1325" s="401" t="n">
        <v>97</v>
      </c>
      <c r="IF1325" s="401" t="n">
        <v>172</v>
      </c>
      <c r="IG1325" s="401" t="n">
        <v>50</v>
      </c>
      <c r="IH1325" s="401" t="n">
        <v>100</v>
      </c>
      <c r="II1325" s="401" t="n">
        <v>107</v>
      </c>
      <c r="IJ1325" s="401" t="n">
        <v>211</v>
      </c>
      <c r="IK1325" s="401" t="n">
        <v>263</v>
      </c>
      <c r="IL1325" s="401" t="n">
        <v>15</v>
      </c>
      <c r="IM1325" s="401" t="n">
        <v>86</v>
      </c>
      <c r="IN1325" s="401" t="n">
        <v>135</v>
      </c>
      <c r="IO1325" s="401" t="n">
        <v>218</v>
      </c>
      <c r="IP1325" s="401" t="n">
        <v>208</v>
      </c>
      <c r="IQ1325" s="401" t="n">
        <v>137</v>
      </c>
      <c r="IR1325" s="401" t="n">
        <v>118</v>
      </c>
      <c r="IS1325" s="401" t="n">
        <v>162</v>
      </c>
      <c r="IT1325" s="401" t="n">
        <v>121</v>
      </c>
      <c r="IU1325" s="401" t="n">
        <v>111</v>
      </c>
      <c r="IV1325" s="401" t="n">
        <v>89</v>
      </c>
      <c r="IW1325" s="401" t="n">
        <v>164</v>
      </c>
      <c r="IX1325" s="401" t="n">
        <v>67</v>
      </c>
      <c r="IY1325" s="401" t="n">
        <v>142</v>
      </c>
      <c r="IZ1325" s="401" t="n">
        <v>123</v>
      </c>
      <c r="JA1325" s="401" t="n">
        <v>88</v>
      </c>
      <c r="JB1325" s="401" t="n">
        <v>184</v>
      </c>
      <c r="JC1325" s="401" t="n">
        <v>82</v>
      </c>
      <c r="JD1325" s="401" t="n">
        <v>32</v>
      </c>
      <c r="JF1325" s="401" t="n">
        <v>114</v>
      </c>
      <c r="JG1325" s="401" t="n">
        <v>150</v>
      </c>
      <c r="JH1325" s="401" t="n">
        <v>167</v>
      </c>
      <c r="JI1325" s="401" t="n">
        <v>242</v>
      </c>
      <c r="JK1325" s="401" t="n">
        <v>183</v>
      </c>
      <c r="JL1325" s="401" t="n">
        <v>25</v>
      </c>
      <c r="JM1325" s="401" t="n">
        <v>60</v>
      </c>
      <c r="JN1325" s="401" t="n">
        <v>140</v>
      </c>
    </row>
    <row r="1327" customFormat="false" ht="12.75" hidden="false" customHeight="false" outlineLevel="0" collapsed="false">
      <c r="D1327" s="204" t="n">
        <v>268</v>
      </c>
      <c r="E1327" s="204" t="s">
        <v>250</v>
      </c>
    </row>
    <row r="1328" customFormat="false" ht="12.75" hidden="false" customHeight="false" outlineLevel="0" collapsed="false">
      <c r="E1328" s="444" t="s">
        <v>198</v>
      </c>
      <c r="F1328" s="401" t="n">
        <v>1</v>
      </c>
      <c r="G1328" s="401" t="n">
        <v>2</v>
      </c>
      <c r="H1328" s="401" t="n">
        <v>3</v>
      </c>
      <c r="I1328" s="401" t="n">
        <v>4</v>
      </c>
      <c r="J1328" s="401" t="n">
        <v>5</v>
      </c>
      <c r="K1328" s="401" t="n">
        <v>6</v>
      </c>
      <c r="L1328" s="401" t="n">
        <v>7</v>
      </c>
      <c r="M1328" s="401" t="n">
        <v>8</v>
      </c>
      <c r="N1328" s="401" t="n">
        <v>9</v>
      </c>
      <c r="O1328" s="401" t="n">
        <v>10</v>
      </c>
      <c r="P1328" s="401" t="n">
        <v>11</v>
      </c>
      <c r="Q1328" s="401" t="n">
        <v>12</v>
      </c>
      <c r="R1328" s="401" t="n">
        <v>13</v>
      </c>
      <c r="S1328" s="401" t="n">
        <v>14</v>
      </c>
      <c r="T1328" s="401" t="n">
        <v>15</v>
      </c>
      <c r="U1328" s="401" t="n">
        <v>16</v>
      </c>
      <c r="V1328" s="401" t="n">
        <v>17</v>
      </c>
      <c r="W1328" s="401" t="n">
        <v>18</v>
      </c>
      <c r="X1328" s="401" t="n">
        <v>19</v>
      </c>
      <c r="Y1328" s="401" t="n">
        <v>20</v>
      </c>
      <c r="Z1328" s="401" t="n">
        <v>21</v>
      </c>
      <c r="AA1328" s="401" t="n">
        <v>22</v>
      </c>
      <c r="AB1328" s="401" t="n">
        <v>23</v>
      </c>
      <c r="AC1328" s="401" t="n">
        <v>24</v>
      </c>
      <c r="AD1328" s="401" t="n">
        <v>25</v>
      </c>
      <c r="AE1328" s="401" t="n">
        <v>26</v>
      </c>
      <c r="AF1328" s="401" t="n">
        <v>27</v>
      </c>
      <c r="AG1328" s="401" t="n">
        <v>28</v>
      </c>
      <c r="AH1328" s="401" t="n">
        <v>29</v>
      </c>
      <c r="AI1328" s="401" t="n">
        <v>30</v>
      </c>
      <c r="AJ1328" s="401" t="n">
        <v>31</v>
      </c>
      <c r="AK1328" s="401" t="n">
        <v>32</v>
      </c>
      <c r="AL1328" s="401" t="n">
        <v>33</v>
      </c>
      <c r="AM1328" s="401" t="n">
        <v>34</v>
      </c>
      <c r="AN1328" s="401" t="n">
        <v>35</v>
      </c>
      <c r="AO1328" s="401" t="n">
        <v>36</v>
      </c>
      <c r="AP1328" s="401" t="n">
        <v>37</v>
      </c>
      <c r="AQ1328" s="401" t="n">
        <v>38</v>
      </c>
      <c r="AR1328" s="401" t="n">
        <v>39</v>
      </c>
      <c r="AS1328" s="401" t="n">
        <v>40</v>
      </c>
      <c r="AT1328" s="401" t="n">
        <v>41</v>
      </c>
      <c r="AU1328" s="401" t="n">
        <v>42</v>
      </c>
      <c r="AV1328" s="401" t="n">
        <v>43</v>
      </c>
      <c r="AW1328" s="401" t="n">
        <v>44</v>
      </c>
      <c r="AX1328" s="401" t="n">
        <v>45</v>
      </c>
      <c r="AY1328" s="401" t="n">
        <v>46</v>
      </c>
      <c r="AZ1328" s="401" t="n">
        <v>47</v>
      </c>
      <c r="BA1328" s="401" t="n">
        <v>48</v>
      </c>
      <c r="BB1328" s="401" t="n">
        <v>49</v>
      </c>
      <c r="BC1328" s="401" t="n">
        <v>50</v>
      </c>
      <c r="BD1328" s="401" t="n">
        <v>51</v>
      </c>
      <c r="BE1328" s="401" t="n">
        <v>52</v>
      </c>
      <c r="BF1328" s="401" t="n">
        <v>53</v>
      </c>
      <c r="BG1328" s="401" t="n">
        <v>54</v>
      </c>
      <c r="BH1328" s="401" t="n">
        <v>55</v>
      </c>
      <c r="BI1328" s="401" t="n">
        <v>56</v>
      </c>
      <c r="BJ1328" s="401" t="n">
        <v>57</v>
      </c>
      <c r="BK1328" s="401" t="n">
        <v>58</v>
      </c>
      <c r="BL1328" s="401" t="n">
        <v>59</v>
      </c>
      <c r="BM1328" s="401" t="n">
        <v>60</v>
      </c>
      <c r="BN1328" s="401" t="n">
        <v>61</v>
      </c>
      <c r="BO1328" s="401" t="n">
        <v>62</v>
      </c>
      <c r="BP1328" s="401" t="n">
        <v>63</v>
      </c>
      <c r="BQ1328" s="401" t="n">
        <v>64</v>
      </c>
      <c r="BR1328" s="401" t="n">
        <v>65</v>
      </c>
      <c r="BS1328" s="401" t="n">
        <v>66</v>
      </c>
      <c r="BT1328" s="401" t="n">
        <v>67</v>
      </c>
      <c r="BU1328" s="401" t="n">
        <v>68</v>
      </c>
      <c r="BV1328" s="401" t="n">
        <v>69</v>
      </c>
      <c r="BW1328" s="401" t="n">
        <v>70</v>
      </c>
      <c r="BX1328" s="401" t="n">
        <v>71</v>
      </c>
      <c r="BY1328" s="401" t="n">
        <v>72</v>
      </c>
      <c r="BZ1328" s="401" t="n">
        <v>73</v>
      </c>
      <c r="CA1328" s="401" t="n">
        <v>74</v>
      </c>
      <c r="CB1328" s="401" t="n">
        <v>75</v>
      </c>
      <c r="CC1328" s="401" t="n">
        <v>76</v>
      </c>
      <c r="CD1328" s="401" t="n">
        <v>77</v>
      </c>
      <c r="CE1328" s="401" t="n">
        <v>78</v>
      </c>
      <c r="CF1328" s="401" t="n">
        <v>79</v>
      </c>
      <c r="CG1328" s="401" t="n">
        <v>80</v>
      </c>
      <c r="CH1328" s="401" t="n">
        <v>81</v>
      </c>
      <c r="CI1328" s="401" t="n">
        <v>82</v>
      </c>
      <c r="CJ1328" s="401" t="n">
        <v>83</v>
      </c>
      <c r="CK1328" s="401" t="n">
        <v>84</v>
      </c>
      <c r="CL1328" s="401" t="n">
        <v>85</v>
      </c>
      <c r="CM1328" s="401" t="n">
        <v>86</v>
      </c>
      <c r="CN1328" s="401" t="n">
        <v>87</v>
      </c>
      <c r="CO1328" s="401" t="n">
        <v>88</v>
      </c>
      <c r="CP1328" s="401" t="n">
        <v>89</v>
      </c>
      <c r="CQ1328" s="401" t="n">
        <v>90</v>
      </c>
      <c r="CR1328" s="401" t="n">
        <v>91</v>
      </c>
      <c r="CS1328" s="401" t="n">
        <v>92</v>
      </c>
      <c r="CT1328" s="401" t="n">
        <v>93</v>
      </c>
      <c r="CU1328" s="401" t="n">
        <v>94</v>
      </c>
      <c r="CV1328" s="401" t="n">
        <v>95</v>
      </c>
      <c r="CW1328" s="401" t="n">
        <v>96</v>
      </c>
      <c r="CX1328" s="401" t="n">
        <v>97</v>
      </c>
      <c r="CY1328" s="401" t="n">
        <v>98</v>
      </c>
      <c r="CZ1328" s="401" t="n">
        <v>99</v>
      </c>
      <c r="DA1328" s="401" t="n">
        <v>100</v>
      </c>
      <c r="DB1328" s="401" t="n">
        <v>101</v>
      </c>
      <c r="DC1328" s="401" t="n">
        <v>102</v>
      </c>
      <c r="DD1328" s="401" t="n">
        <v>103</v>
      </c>
      <c r="DE1328" s="401" t="n">
        <v>104</v>
      </c>
      <c r="DF1328" s="401" t="n">
        <v>105</v>
      </c>
      <c r="DG1328" s="401" t="n">
        <v>106</v>
      </c>
      <c r="DH1328" s="401" t="n">
        <v>107</v>
      </c>
      <c r="DI1328" s="401" t="n">
        <v>108</v>
      </c>
      <c r="DJ1328" s="401" t="n">
        <v>109</v>
      </c>
      <c r="DK1328" s="401" t="n">
        <v>110</v>
      </c>
      <c r="DL1328" s="401" t="n">
        <v>111</v>
      </c>
      <c r="DM1328" s="401" t="n">
        <v>112</v>
      </c>
      <c r="DN1328" s="401" t="n">
        <v>113</v>
      </c>
      <c r="DO1328" s="401" t="n">
        <v>114</v>
      </c>
      <c r="DP1328" s="401" t="n">
        <v>115</v>
      </c>
      <c r="DQ1328" s="401" t="n">
        <v>116</v>
      </c>
      <c r="DR1328" s="401" t="n">
        <v>117</v>
      </c>
      <c r="DS1328" s="401" t="n">
        <v>118</v>
      </c>
      <c r="DT1328" s="401" t="n">
        <v>119</v>
      </c>
      <c r="DU1328" s="401" t="n">
        <v>120</v>
      </c>
      <c r="DV1328" s="401" t="n">
        <v>121</v>
      </c>
      <c r="DW1328" s="401" t="n">
        <v>122</v>
      </c>
      <c r="DX1328" s="401" t="n">
        <v>123</v>
      </c>
      <c r="DY1328" s="401" t="n">
        <v>124</v>
      </c>
      <c r="DZ1328" s="401" t="n">
        <v>125</v>
      </c>
      <c r="EA1328" s="401" t="n">
        <v>126</v>
      </c>
      <c r="EB1328" s="401" t="n">
        <v>127</v>
      </c>
      <c r="EC1328" s="401" t="n">
        <v>128</v>
      </c>
      <c r="ED1328" s="401" t="n">
        <v>129</v>
      </c>
      <c r="EE1328" s="401" t="n">
        <v>130</v>
      </c>
      <c r="EF1328" s="401" t="n">
        <v>131</v>
      </c>
      <c r="EG1328" s="401" t="n">
        <v>132</v>
      </c>
      <c r="EH1328" s="401" t="n">
        <v>133</v>
      </c>
      <c r="EI1328" s="401" t="n">
        <v>134</v>
      </c>
      <c r="EJ1328" s="401" t="n">
        <v>135</v>
      </c>
      <c r="EK1328" s="401" t="n">
        <v>136</v>
      </c>
      <c r="EL1328" s="401" t="n">
        <v>137</v>
      </c>
      <c r="EM1328" s="401" t="n">
        <v>138</v>
      </c>
      <c r="EN1328" s="401" t="n">
        <v>139</v>
      </c>
      <c r="EO1328" s="401" t="n">
        <v>140</v>
      </c>
      <c r="EP1328" s="401" t="n">
        <v>141</v>
      </c>
      <c r="EQ1328" s="401" t="n">
        <v>142</v>
      </c>
      <c r="ER1328" s="401" t="n">
        <v>143</v>
      </c>
      <c r="ES1328" s="401" t="n">
        <v>144</v>
      </c>
      <c r="ET1328" s="401" t="n">
        <v>145</v>
      </c>
      <c r="EU1328" s="401" t="n">
        <v>146</v>
      </c>
      <c r="EV1328" s="401" t="n">
        <v>147</v>
      </c>
      <c r="EW1328" s="401" t="n">
        <v>148</v>
      </c>
      <c r="EX1328" s="401" t="n">
        <v>149</v>
      </c>
      <c r="EY1328" s="401" t="n">
        <v>150</v>
      </c>
      <c r="EZ1328" s="401" t="n">
        <v>151</v>
      </c>
      <c r="FA1328" s="401" t="n">
        <v>152</v>
      </c>
      <c r="FB1328" s="401" t="n">
        <v>153</v>
      </c>
      <c r="FC1328" s="401" t="n">
        <v>154</v>
      </c>
      <c r="FD1328" s="401" t="n">
        <v>155</v>
      </c>
      <c r="FE1328" s="401" t="n">
        <v>156</v>
      </c>
      <c r="FF1328" s="401" t="n">
        <v>157</v>
      </c>
      <c r="FG1328" s="401" t="n">
        <v>158</v>
      </c>
      <c r="FH1328" s="401" t="n">
        <v>159</v>
      </c>
      <c r="FI1328" s="401" t="n">
        <v>160</v>
      </c>
      <c r="FJ1328" s="401" t="n">
        <v>161</v>
      </c>
      <c r="FK1328" s="401" t="n">
        <v>162</v>
      </c>
      <c r="FL1328" s="401" t="n">
        <v>163</v>
      </c>
      <c r="FM1328" s="401" t="n">
        <v>164</v>
      </c>
      <c r="FN1328" s="401" t="n">
        <v>165</v>
      </c>
      <c r="FO1328" s="401" t="n">
        <v>166</v>
      </c>
      <c r="FP1328" s="401" t="n">
        <v>167</v>
      </c>
      <c r="FQ1328" s="401" t="n">
        <v>168</v>
      </c>
      <c r="FR1328" s="401" t="n">
        <v>169</v>
      </c>
      <c r="FS1328" s="401" t="n">
        <v>170</v>
      </c>
      <c r="FT1328" s="401" t="n">
        <v>171</v>
      </c>
      <c r="FU1328" s="401" t="n">
        <v>172</v>
      </c>
      <c r="FV1328" s="401" t="n">
        <v>173</v>
      </c>
      <c r="FW1328" s="401" t="n">
        <v>174</v>
      </c>
      <c r="FX1328" s="401" t="n">
        <v>175</v>
      </c>
      <c r="FY1328" s="401" t="n">
        <v>176</v>
      </c>
      <c r="FZ1328" s="401" t="n">
        <v>177</v>
      </c>
      <c r="GA1328" s="401" t="n">
        <v>178</v>
      </c>
      <c r="GB1328" s="401" t="n">
        <v>179</v>
      </c>
      <c r="GC1328" s="401" t="n">
        <v>180</v>
      </c>
      <c r="GD1328" s="401" t="n">
        <v>181</v>
      </c>
      <c r="GE1328" s="401" t="n">
        <v>182</v>
      </c>
      <c r="GF1328" s="401" t="n">
        <v>183</v>
      </c>
      <c r="GG1328" s="401" t="n">
        <v>184</v>
      </c>
      <c r="GH1328" s="401" t="n">
        <v>185</v>
      </c>
      <c r="GI1328" s="401" t="n">
        <v>186</v>
      </c>
      <c r="GJ1328" s="401" t="n">
        <v>187</v>
      </c>
      <c r="GK1328" s="401" t="n">
        <v>188</v>
      </c>
      <c r="GL1328" s="401" t="n">
        <v>189</v>
      </c>
      <c r="GM1328" s="401" t="n">
        <v>190</v>
      </c>
      <c r="GN1328" s="401" t="n">
        <v>191</v>
      </c>
      <c r="GO1328" s="401" t="n">
        <v>192</v>
      </c>
      <c r="GP1328" s="401" t="n">
        <v>193</v>
      </c>
      <c r="GQ1328" s="401" t="n">
        <v>194</v>
      </c>
      <c r="GR1328" s="401" t="n">
        <v>195</v>
      </c>
      <c r="GS1328" s="401" t="n">
        <v>196</v>
      </c>
      <c r="GT1328" s="401" t="n">
        <v>197</v>
      </c>
      <c r="GU1328" s="401" t="n">
        <v>198</v>
      </c>
      <c r="GV1328" s="401" t="n">
        <v>199</v>
      </c>
      <c r="GW1328" s="401" t="n">
        <v>200</v>
      </c>
      <c r="GX1328" s="401" t="n">
        <v>201</v>
      </c>
      <c r="GY1328" s="401" t="n">
        <v>202</v>
      </c>
      <c r="GZ1328" s="401" t="n">
        <v>203</v>
      </c>
      <c r="HA1328" s="401" t="n">
        <v>204</v>
      </c>
      <c r="HB1328" s="401" t="n">
        <v>205</v>
      </c>
      <c r="HC1328" s="401" t="n">
        <v>206</v>
      </c>
      <c r="HD1328" s="401" t="n">
        <v>207</v>
      </c>
      <c r="HE1328" s="401" t="n">
        <v>208</v>
      </c>
      <c r="HF1328" s="401" t="n">
        <v>209</v>
      </c>
      <c r="HG1328" s="401" t="n">
        <v>210</v>
      </c>
      <c r="HH1328" s="401" t="n">
        <v>211</v>
      </c>
      <c r="HI1328" s="401" t="n">
        <v>212</v>
      </c>
      <c r="HJ1328" s="401" t="n">
        <v>213</v>
      </c>
      <c r="HK1328" s="401" t="n">
        <v>214</v>
      </c>
      <c r="HL1328" s="401" t="n">
        <v>215</v>
      </c>
      <c r="HM1328" s="401" t="n">
        <v>216</v>
      </c>
      <c r="HN1328" s="401" t="n">
        <v>217</v>
      </c>
      <c r="HO1328" s="401" t="n">
        <v>218</v>
      </c>
      <c r="HP1328" s="401" t="n">
        <v>219</v>
      </c>
      <c r="HQ1328" s="401" t="n">
        <v>220</v>
      </c>
      <c r="HR1328" s="401" t="n">
        <v>221</v>
      </c>
      <c r="HS1328" s="401" t="n">
        <v>222</v>
      </c>
      <c r="HT1328" s="401" t="n">
        <v>223</v>
      </c>
      <c r="HU1328" s="401" t="n">
        <v>224</v>
      </c>
      <c r="HV1328" s="401" t="n">
        <v>225</v>
      </c>
      <c r="HW1328" s="401" t="n">
        <v>226</v>
      </c>
      <c r="HX1328" s="401" t="n">
        <v>227</v>
      </c>
      <c r="HY1328" s="401" t="n">
        <v>228</v>
      </c>
      <c r="HZ1328" s="401" t="n">
        <v>229</v>
      </c>
      <c r="IA1328" s="401" t="n">
        <v>230</v>
      </c>
      <c r="IB1328" s="401" t="n">
        <v>231</v>
      </c>
      <c r="IC1328" s="401" t="n">
        <v>232</v>
      </c>
      <c r="ID1328" s="401" t="n">
        <v>233</v>
      </c>
      <c r="IE1328" s="401" t="n">
        <v>234</v>
      </c>
      <c r="IF1328" s="401" t="n">
        <v>235</v>
      </c>
      <c r="IG1328" s="401" t="n">
        <v>236</v>
      </c>
      <c r="IH1328" s="401" t="n">
        <v>237</v>
      </c>
      <c r="II1328" s="401" t="n">
        <v>238</v>
      </c>
      <c r="IJ1328" s="401" t="n">
        <v>239</v>
      </c>
      <c r="IK1328" s="401" t="n">
        <v>240</v>
      </c>
      <c r="IL1328" s="401" t="n">
        <v>241</v>
      </c>
      <c r="IM1328" s="401" t="n">
        <v>242</v>
      </c>
      <c r="IN1328" s="401" t="n">
        <v>243</v>
      </c>
      <c r="IO1328" s="401" t="n">
        <v>244</v>
      </c>
      <c r="IP1328" s="401" t="n">
        <v>245</v>
      </c>
      <c r="IQ1328" s="401" t="n">
        <v>246</v>
      </c>
      <c r="IR1328" s="401" t="n">
        <v>247</v>
      </c>
      <c r="IS1328" s="401" t="n">
        <v>248</v>
      </c>
      <c r="IT1328" s="401" t="n">
        <v>249</v>
      </c>
      <c r="IU1328" s="401" t="n">
        <v>250</v>
      </c>
      <c r="IV1328" s="401" t="n">
        <v>251</v>
      </c>
      <c r="IW1328" s="401" t="n">
        <v>252</v>
      </c>
      <c r="IX1328" s="401" t="n">
        <v>253</v>
      </c>
      <c r="IY1328" s="401" t="n">
        <v>254</v>
      </c>
      <c r="IZ1328" s="401" t="n">
        <v>255</v>
      </c>
      <c r="JA1328" s="401" t="n">
        <v>256</v>
      </c>
      <c r="JB1328" s="401" t="n">
        <v>257</v>
      </c>
      <c r="JC1328" s="401" t="n">
        <v>258</v>
      </c>
      <c r="JD1328" s="401" t="n">
        <v>259</v>
      </c>
      <c r="JE1328" s="401" t="n">
        <v>260</v>
      </c>
      <c r="JF1328" s="401" t="n">
        <v>261</v>
      </c>
      <c r="JG1328" s="401" t="n">
        <v>262</v>
      </c>
      <c r="JH1328" s="401" t="n">
        <v>263</v>
      </c>
      <c r="JI1328" s="401" t="n">
        <v>264</v>
      </c>
      <c r="JK1328" s="401" t="n">
        <v>265</v>
      </c>
      <c r="JL1328" s="401" t="n">
        <v>266</v>
      </c>
      <c r="JM1328" s="401" t="n">
        <v>267</v>
      </c>
      <c r="JN1328" s="401" t="n">
        <v>268</v>
      </c>
    </row>
    <row r="1329" customFormat="false" ht="12.75" hidden="false" customHeight="false" outlineLevel="0" collapsed="false">
      <c r="E1329" s="444" t="s">
        <v>225</v>
      </c>
      <c r="F1329" s="401" t="n">
        <v>232</v>
      </c>
      <c r="G1329" s="401" t="n">
        <v>248</v>
      </c>
      <c r="H1329" s="401" t="n">
        <v>257</v>
      </c>
      <c r="I1329" s="401" t="n">
        <v>191</v>
      </c>
      <c r="J1329" s="401" t="n">
        <v>79</v>
      </c>
      <c r="K1329" s="401" t="n">
        <v>85</v>
      </c>
      <c r="L1329" s="401" t="n">
        <v>159</v>
      </c>
      <c r="M1329" s="401" t="n">
        <v>61</v>
      </c>
      <c r="N1329" s="401" t="n">
        <v>57</v>
      </c>
      <c r="O1329" s="401" t="n">
        <v>162</v>
      </c>
      <c r="P1329" s="401" t="n">
        <v>90</v>
      </c>
      <c r="Q1329" s="401" t="n">
        <v>129</v>
      </c>
      <c r="R1329" s="401" t="n">
        <v>25</v>
      </c>
      <c r="S1329" s="401" t="n">
        <v>208</v>
      </c>
      <c r="T1329" s="401" t="n">
        <v>29</v>
      </c>
      <c r="U1329" s="401" t="n">
        <v>247</v>
      </c>
      <c r="V1329" s="401" t="n">
        <v>53</v>
      </c>
      <c r="W1329" s="401" t="n">
        <v>99</v>
      </c>
      <c r="X1329" s="401" t="n">
        <v>118</v>
      </c>
      <c r="Y1329" s="401" t="n">
        <v>66</v>
      </c>
      <c r="Z1329" s="401" t="n">
        <v>188</v>
      </c>
      <c r="AA1329" s="401" t="n">
        <v>136</v>
      </c>
      <c r="AB1329" s="401" t="n">
        <v>222</v>
      </c>
      <c r="AC1329" s="401" t="n">
        <v>20</v>
      </c>
      <c r="AD1329" s="401" t="n">
        <v>216</v>
      </c>
      <c r="AE1329" s="401" t="n">
        <v>65</v>
      </c>
      <c r="AF1329" s="401" t="n">
        <v>76</v>
      </c>
      <c r="AG1329" s="401" t="n">
        <v>115</v>
      </c>
      <c r="AH1329" s="401" t="n">
        <v>47</v>
      </c>
      <c r="AI1329" s="401" t="n">
        <v>6</v>
      </c>
      <c r="AJ1329" s="401" t="n">
        <v>199</v>
      </c>
      <c r="AK1329" s="401" t="n">
        <v>39</v>
      </c>
      <c r="AL1329" s="401" t="n">
        <v>24</v>
      </c>
      <c r="AM1329" s="401" t="n">
        <v>68</v>
      </c>
      <c r="AN1329" s="401" t="n">
        <v>123</v>
      </c>
      <c r="AO1329" s="401" t="n">
        <v>267</v>
      </c>
      <c r="AP1329" s="401" t="n">
        <v>88</v>
      </c>
      <c r="AQ1329" s="401" t="n">
        <v>217</v>
      </c>
      <c r="AR1329" s="401" t="n">
        <v>228</v>
      </c>
      <c r="AS1329" s="401" t="n">
        <v>36</v>
      </c>
      <c r="AT1329" s="401" t="n">
        <v>259</v>
      </c>
      <c r="AU1329" s="401" t="n">
        <v>33</v>
      </c>
      <c r="AV1329" s="401" t="n">
        <v>104</v>
      </c>
      <c r="AW1329" s="401" t="n">
        <v>230</v>
      </c>
      <c r="AX1329" s="401" t="n">
        <v>223</v>
      </c>
      <c r="AY1329" s="401" t="n">
        <v>157</v>
      </c>
      <c r="AZ1329" s="401" t="n">
        <v>28</v>
      </c>
      <c r="BA1329" s="401" t="n">
        <v>119</v>
      </c>
      <c r="BB1329" s="401" t="n">
        <v>163</v>
      </c>
      <c r="BC1329" s="401" t="n">
        <v>131</v>
      </c>
      <c r="BD1329" s="401" t="n">
        <v>15</v>
      </c>
      <c r="BE1329" s="401" t="n">
        <v>245</v>
      </c>
      <c r="BF1329" s="401" t="n">
        <v>106</v>
      </c>
      <c r="BG1329" s="401" t="n">
        <v>258</v>
      </c>
      <c r="BH1329" s="401" t="n">
        <v>236</v>
      </c>
      <c r="BI1329" s="401" t="n">
        <v>229</v>
      </c>
      <c r="BJ1329" s="401" t="n">
        <v>96</v>
      </c>
      <c r="BK1329" s="401" t="n">
        <v>190</v>
      </c>
      <c r="BL1329" s="401" t="n">
        <v>213</v>
      </c>
      <c r="BM1329" s="401" t="n">
        <v>246</v>
      </c>
      <c r="BN1329" s="401" t="n">
        <v>42</v>
      </c>
      <c r="BO1329" s="401" t="n">
        <v>176</v>
      </c>
      <c r="BP1329" s="401" t="n">
        <v>195</v>
      </c>
      <c r="BQ1329" s="401" t="n">
        <v>235</v>
      </c>
      <c r="BR1329" s="401" t="n">
        <v>166</v>
      </c>
      <c r="BS1329" s="401" t="n">
        <v>184</v>
      </c>
      <c r="BT1329" s="401" t="n">
        <v>54</v>
      </c>
      <c r="BU1329" s="401" t="n">
        <v>114</v>
      </c>
      <c r="BV1329" s="401" t="n">
        <v>110</v>
      </c>
      <c r="BW1329" s="401" t="n">
        <v>87</v>
      </c>
      <c r="BX1329" s="401" t="n">
        <v>4</v>
      </c>
      <c r="BY1329" s="401" t="n">
        <v>241</v>
      </c>
      <c r="BZ1329" s="401" t="n">
        <v>264</v>
      </c>
      <c r="CA1329" s="401" t="n">
        <v>93</v>
      </c>
      <c r="CB1329" s="401" t="n">
        <v>133</v>
      </c>
      <c r="CC1329" s="401" t="n">
        <v>128</v>
      </c>
      <c r="CD1329" s="401" t="n">
        <v>14</v>
      </c>
      <c r="CE1329" s="401" t="n">
        <v>242</v>
      </c>
      <c r="CF1329" s="401" t="n">
        <v>18</v>
      </c>
      <c r="CG1329" s="401" t="n">
        <v>207</v>
      </c>
      <c r="CH1329" s="401" t="n">
        <v>177</v>
      </c>
      <c r="CI1329" s="401" t="n">
        <v>260</v>
      </c>
      <c r="CJ1329" s="401" t="n">
        <v>219</v>
      </c>
      <c r="CK1329" s="401" t="n">
        <v>127</v>
      </c>
      <c r="CL1329" s="401" t="n">
        <v>64</v>
      </c>
      <c r="CM1329" s="401" t="n">
        <v>63</v>
      </c>
      <c r="CN1329" s="401" t="n">
        <v>83</v>
      </c>
      <c r="CO1329" s="401" t="n">
        <v>107</v>
      </c>
      <c r="CP1329" s="401" t="n">
        <v>97</v>
      </c>
      <c r="CQ1329" s="401" t="n">
        <v>197</v>
      </c>
      <c r="CR1329" s="401" t="n">
        <v>74</v>
      </c>
      <c r="CS1329" s="401" t="n">
        <v>158</v>
      </c>
      <c r="CT1329" s="401" t="n">
        <v>111</v>
      </c>
      <c r="CU1329" s="401" t="n">
        <v>2</v>
      </c>
      <c r="CV1329" s="401" t="n">
        <v>211</v>
      </c>
      <c r="CW1329" s="401" t="n">
        <v>148</v>
      </c>
      <c r="CX1329" s="401" t="n">
        <v>239</v>
      </c>
      <c r="CY1329" s="401" t="n">
        <v>10</v>
      </c>
      <c r="CZ1329" s="401" t="n">
        <v>160</v>
      </c>
      <c r="DA1329" s="401" t="n">
        <v>182</v>
      </c>
      <c r="DB1329" s="401" t="n">
        <v>167</v>
      </c>
      <c r="DC1329" s="401" t="n">
        <v>13</v>
      </c>
      <c r="DD1329" s="401" t="n">
        <v>185</v>
      </c>
      <c r="DE1329" s="401" t="n">
        <v>221</v>
      </c>
      <c r="DF1329" s="401" t="n">
        <v>204</v>
      </c>
      <c r="DG1329" s="401" t="n">
        <v>122</v>
      </c>
      <c r="DH1329" s="401" t="n">
        <v>194</v>
      </c>
      <c r="DI1329" s="401" t="n">
        <v>12</v>
      </c>
      <c r="DJ1329" s="401" t="n">
        <v>21</v>
      </c>
      <c r="DK1329" s="401" t="n">
        <v>252</v>
      </c>
      <c r="DL1329" s="401" t="n">
        <v>165</v>
      </c>
      <c r="DM1329" s="401" t="n">
        <v>95</v>
      </c>
      <c r="DN1329" s="401" t="n">
        <v>116</v>
      </c>
      <c r="DO1329" s="401" t="n">
        <v>137</v>
      </c>
      <c r="DP1329" s="401" t="n">
        <v>71</v>
      </c>
      <c r="DQ1329" s="401" t="n">
        <v>73</v>
      </c>
      <c r="DR1329" s="401" t="n">
        <v>234</v>
      </c>
      <c r="DS1329" s="401" t="n">
        <v>262</v>
      </c>
      <c r="DT1329" s="401" t="n">
        <v>226</v>
      </c>
      <c r="DU1329" s="401" t="n">
        <v>37</v>
      </c>
      <c r="DV1329" s="401" t="n">
        <v>225</v>
      </c>
      <c r="DW1329" s="401" t="n">
        <v>124</v>
      </c>
      <c r="DX1329" s="401" t="n">
        <v>80</v>
      </c>
      <c r="DY1329" s="401" t="n">
        <v>173</v>
      </c>
      <c r="DZ1329" s="401" t="n">
        <v>238</v>
      </c>
      <c r="EA1329" s="401" t="n">
        <v>143</v>
      </c>
      <c r="EB1329" s="401" t="n">
        <v>201</v>
      </c>
      <c r="EC1329" s="401" t="n">
        <v>89</v>
      </c>
      <c r="ED1329" s="401" t="n">
        <v>75</v>
      </c>
      <c r="EE1329" s="401" t="n">
        <v>227</v>
      </c>
      <c r="EF1329" s="401" t="n">
        <v>49</v>
      </c>
      <c r="EG1329" s="401" t="n">
        <v>38</v>
      </c>
      <c r="EH1329" s="401" t="n">
        <v>60</v>
      </c>
      <c r="EI1329" s="401" t="n">
        <v>117</v>
      </c>
      <c r="EJ1329" s="401" t="n">
        <v>43</v>
      </c>
      <c r="EK1329" s="401" t="n">
        <v>209</v>
      </c>
      <c r="EL1329" s="401" t="n">
        <v>164</v>
      </c>
      <c r="EM1329" s="401" t="n">
        <v>69</v>
      </c>
      <c r="EN1329" s="401" t="n">
        <v>26</v>
      </c>
      <c r="EO1329" s="401" t="n">
        <v>138</v>
      </c>
      <c r="EP1329" s="401" t="n">
        <v>200</v>
      </c>
      <c r="EQ1329" s="401" t="n">
        <v>189</v>
      </c>
      <c r="ER1329" s="401" t="n">
        <v>145</v>
      </c>
      <c r="ES1329" s="401" t="n">
        <v>77</v>
      </c>
      <c r="ET1329" s="401" t="n">
        <v>101</v>
      </c>
      <c r="EU1329" s="401" t="n">
        <v>45</v>
      </c>
      <c r="EV1329" s="401" t="n">
        <v>100</v>
      </c>
      <c r="EW1329" s="401" t="n">
        <v>62</v>
      </c>
      <c r="EX1329" s="401" t="n">
        <v>67</v>
      </c>
      <c r="EY1329" s="401" t="n">
        <v>23</v>
      </c>
      <c r="EZ1329" s="401" t="n">
        <v>253</v>
      </c>
      <c r="FA1329" s="401" t="n">
        <v>155</v>
      </c>
      <c r="FB1329" s="401" t="n">
        <v>174</v>
      </c>
      <c r="FC1329" s="401" t="n">
        <v>212</v>
      </c>
      <c r="FD1329" s="401" t="n">
        <v>203</v>
      </c>
      <c r="FE1329" s="401" t="n">
        <v>94</v>
      </c>
      <c r="FF1329" s="401" t="n">
        <v>218</v>
      </c>
      <c r="FG1329" s="401" t="n">
        <v>125</v>
      </c>
      <c r="FH1329" s="401" t="n">
        <v>120</v>
      </c>
      <c r="FI1329" s="401" t="n">
        <v>56</v>
      </c>
      <c r="FJ1329" s="401" t="n">
        <v>244</v>
      </c>
      <c r="FK1329" s="401" t="n">
        <v>175</v>
      </c>
      <c r="FL1329" s="401" t="n">
        <v>92</v>
      </c>
      <c r="FM1329" s="401" t="n">
        <v>126</v>
      </c>
      <c r="FN1329" s="401" t="n">
        <v>17</v>
      </c>
      <c r="FO1329" s="401" t="n">
        <v>7</v>
      </c>
      <c r="FP1329" s="401" t="n">
        <v>263</v>
      </c>
      <c r="FQ1329" s="401" t="n">
        <v>11</v>
      </c>
      <c r="FR1329" s="401" t="n">
        <v>161</v>
      </c>
      <c r="FS1329" s="401" t="n">
        <v>109</v>
      </c>
      <c r="FT1329" s="401" t="n">
        <v>98</v>
      </c>
      <c r="FU1329" s="401" t="n">
        <v>256</v>
      </c>
      <c r="FV1329" s="401" t="n">
        <v>266</v>
      </c>
      <c r="FW1329" s="401" t="n">
        <v>78</v>
      </c>
      <c r="FX1329" s="401" t="n">
        <v>237</v>
      </c>
      <c r="FY1329" s="401" t="n">
        <v>8</v>
      </c>
      <c r="FZ1329" s="401" t="n">
        <v>169</v>
      </c>
      <c r="GA1329" s="401" t="n">
        <v>135</v>
      </c>
      <c r="GB1329" s="401" t="n">
        <v>243</v>
      </c>
      <c r="GC1329" s="401" t="n">
        <v>81</v>
      </c>
      <c r="GD1329" s="401" t="n">
        <v>205</v>
      </c>
      <c r="GE1329" s="401" t="n">
        <v>186</v>
      </c>
      <c r="GF1329" s="401" t="n">
        <v>84</v>
      </c>
      <c r="GG1329" s="401" t="n">
        <v>27</v>
      </c>
      <c r="GH1329" s="401" t="n">
        <v>72</v>
      </c>
      <c r="GI1329" s="401" t="n">
        <v>210</v>
      </c>
      <c r="GJ1329" s="401" t="n">
        <v>250</v>
      </c>
      <c r="GK1329" s="401" t="n">
        <v>261</v>
      </c>
      <c r="GL1329" s="401" t="n">
        <v>31</v>
      </c>
      <c r="GM1329" s="401" t="n">
        <v>108</v>
      </c>
      <c r="GN1329" s="401" t="n">
        <v>113</v>
      </c>
      <c r="GO1329" s="401" t="n">
        <v>206</v>
      </c>
      <c r="GP1329" s="401" t="n">
        <v>170</v>
      </c>
      <c r="GQ1329" s="401" t="n">
        <v>22</v>
      </c>
      <c r="GR1329" s="401" t="n">
        <v>86</v>
      </c>
      <c r="GS1329" s="401" t="n">
        <v>255</v>
      </c>
      <c r="GT1329" s="401" t="n">
        <v>198</v>
      </c>
      <c r="GU1329" s="401" t="n">
        <v>5</v>
      </c>
      <c r="GV1329" s="401" t="n">
        <v>192</v>
      </c>
      <c r="GW1329" s="401" t="n">
        <v>151</v>
      </c>
      <c r="GX1329" s="401" t="n">
        <v>52</v>
      </c>
      <c r="GY1329" s="401" t="n">
        <v>233</v>
      </c>
      <c r="GZ1329" s="401" t="n">
        <v>130</v>
      </c>
      <c r="HA1329" s="401" t="n">
        <v>172</v>
      </c>
      <c r="HB1329" s="401" t="n">
        <v>48</v>
      </c>
      <c r="HC1329" s="401" t="n">
        <v>70</v>
      </c>
      <c r="HD1329" s="401" t="n">
        <v>149</v>
      </c>
      <c r="HE1329" s="401" t="n">
        <v>171</v>
      </c>
      <c r="HF1329" s="401" t="n">
        <v>156</v>
      </c>
      <c r="HG1329" s="401" t="n">
        <v>121</v>
      </c>
      <c r="HH1329" s="401" t="n">
        <v>220</v>
      </c>
      <c r="HI1329" s="401" t="n">
        <v>153</v>
      </c>
      <c r="HJ1329" s="401" t="n">
        <v>268</v>
      </c>
      <c r="HK1329" s="401" t="n">
        <v>32</v>
      </c>
      <c r="HL1329" s="401" t="n">
        <v>202</v>
      </c>
      <c r="HM1329" s="401" t="n">
        <v>19</v>
      </c>
      <c r="HN1329" s="401" t="n">
        <v>150</v>
      </c>
      <c r="HO1329" s="401" t="n">
        <v>249</v>
      </c>
      <c r="HP1329" s="401" t="n">
        <v>102</v>
      </c>
      <c r="HQ1329" s="401" t="n">
        <v>251</v>
      </c>
      <c r="HR1329" s="401" t="n">
        <v>142</v>
      </c>
      <c r="HS1329" s="401" t="n">
        <v>240</v>
      </c>
      <c r="HT1329" s="401" t="n">
        <v>30</v>
      </c>
      <c r="HU1329" s="401" t="n">
        <v>91</v>
      </c>
      <c r="HV1329" s="401" t="n">
        <v>152</v>
      </c>
      <c r="HW1329" s="401" t="n">
        <v>134</v>
      </c>
      <c r="HX1329" s="401" t="n">
        <v>196</v>
      </c>
      <c r="HY1329" s="401" t="n">
        <v>9</v>
      </c>
      <c r="HZ1329" s="401" t="n">
        <v>41</v>
      </c>
      <c r="IA1329" s="401" t="n">
        <v>82</v>
      </c>
      <c r="IB1329" s="401" t="n">
        <v>139</v>
      </c>
      <c r="IC1329" s="401" t="n">
        <v>46</v>
      </c>
      <c r="ID1329" s="401" t="n">
        <v>1</v>
      </c>
      <c r="IE1329" s="401" t="n">
        <v>16</v>
      </c>
      <c r="IF1329" s="401" t="n">
        <v>144</v>
      </c>
      <c r="IG1329" s="401" t="n">
        <v>58</v>
      </c>
      <c r="IH1329" s="401" t="n">
        <v>50</v>
      </c>
      <c r="II1329" s="401" t="n">
        <v>214</v>
      </c>
      <c r="IJ1329" s="401" t="n">
        <v>51</v>
      </c>
      <c r="IK1329" s="401" t="n">
        <v>103</v>
      </c>
      <c r="IL1329" s="401" t="n">
        <v>154</v>
      </c>
      <c r="IM1329" s="401" t="n">
        <v>34</v>
      </c>
      <c r="IN1329" s="401" t="n">
        <v>187</v>
      </c>
      <c r="IO1329" s="401" t="n">
        <v>55</v>
      </c>
      <c r="IP1329" s="401" t="n">
        <v>168</v>
      </c>
      <c r="IQ1329" s="401" t="n">
        <v>132</v>
      </c>
      <c r="IR1329" s="401" t="n">
        <v>231</v>
      </c>
      <c r="IS1329" s="401" t="n">
        <v>35</v>
      </c>
      <c r="IT1329" s="401" t="n">
        <v>105</v>
      </c>
      <c r="IU1329" s="401" t="n">
        <v>265</v>
      </c>
      <c r="IV1329" s="401" t="n">
        <v>224</v>
      </c>
      <c r="IW1329" s="401" t="n">
        <v>3</v>
      </c>
      <c r="IX1329" s="401" t="n">
        <v>147</v>
      </c>
      <c r="IY1329" s="401" t="n">
        <v>140</v>
      </c>
      <c r="IZ1329" s="401" t="n">
        <v>193</v>
      </c>
      <c r="JA1329" s="401" t="n">
        <v>215</v>
      </c>
      <c r="JB1329" s="401" t="n">
        <v>146</v>
      </c>
      <c r="JC1329" s="401" t="n">
        <v>181</v>
      </c>
      <c r="JD1329" s="401" t="n">
        <v>178</v>
      </c>
      <c r="JE1329" s="401" t="n">
        <v>141</v>
      </c>
      <c r="JF1329" s="401" t="n">
        <v>179</v>
      </c>
      <c r="JG1329" s="401" t="n">
        <v>183</v>
      </c>
      <c r="JH1329" s="401" t="n">
        <v>44</v>
      </c>
      <c r="JI1329" s="401" t="n">
        <v>40</v>
      </c>
      <c r="JK1329" s="401" t="n">
        <v>59</v>
      </c>
      <c r="JL1329" s="401" t="n">
        <v>254</v>
      </c>
      <c r="JM1329" s="401" t="n">
        <v>180</v>
      </c>
      <c r="JN1329" s="401" t="n">
        <v>112</v>
      </c>
    </row>
    <row r="1330" customFormat="false" ht="12.75" hidden="false" customHeight="false" outlineLevel="0" collapsed="false">
      <c r="E1330" s="444" t="s">
        <v>227</v>
      </c>
      <c r="F1330" s="401" t="n">
        <v>228</v>
      </c>
      <c r="G1330" s="401" t="n">
        <v>21</v>
      </c>
      <c r="H1330" s="401" t="n">
        <v>31</v>
      </c>
      <c r="I1330" s="401" t="n">
        <v>146</v>
      </c>
      <c r="J1330" s="401" t="n">
        <v>158</v>
      </c>
      <c r="K1330" s="401" t="n">
        <v>243</v>
      </c>
      <c r="L1330" s="401" t="n">
        <v>90</v>
      </c>
      <c r="M1330" s="401" t="n">
        <v>205</v>
      </c>
      <c r="N1330" s="401" t="n">
        <v>256</v>
      </c>
      <c r="O1330" s="401" t="n">
        <v>126</v>
      </c>
      <c r="P1330" s="401" t="n">
        <v>117</v>
      </c>
      <c r="Q1330" s="401" t="n">
        <v>103</v>
      </c>
      <c r="R1330" s="401" t="n">
        <v>254</v>
      </c>
      <c r="S1330" s="401" t="n">
        <v>247</v>
      </c>
      <c r="T1330" s="401" t="n">
        <v>19</v>
      </c>
      <c r="U1330" s="401" t="n">
        <v>54</v>
      </c>
      <c r="V1330" s="401" t="n">
        <v>6</v>
      </c>
      <c r="W1330" s="401" t="n">
        <v>67</v>
      </c>
      <c r="X1330" s="401" t="n">
        <v>42</v>
      </c>
      <c r="Y1330" s="401" t="n">
        <v>28</v>
      </c>
      <c r="Z1330" s="401" t="n">
        <v>115</v>
      </c>
      <c r="AA1330" s="401" t="n">
        <v>133</v>
      </c>
      <c r="AB1330" s="401" t="n">
        <v>155</v>
      </c>
      <c r="AC1330" s="401" t="n">
        <v>46</v>
      </c>
      <c r="AD1330" s="401" t="n">
        <v>33</v>
      </c>
      <c r="AE1330" s="401" t="n">
        <v>80</v>
      </c>
      <c r="AF1330" s="401" t="n">
        <v>190</v>
      </c>
      <c r="AG1330" s="401" t="n">
        <v>154</v>
      </c>
      <c r="AH1330" s="401" t="n">
        <v>143</v>
      </c>
      <c r="AI1330" s="401" t="n">
        <v>181</v>
      </c>
      <c r="AJ1330" s="401" t="n">
        <v>29</v>
      </c>
      <c r="AK1330" s="401" t="n">
        <v>68</v>
      </c>
      <c r="AL1330" s="401" t="n">
        <v>22</v>
      </c>
      <c r="AM1330" s="401" t="n">
        <v>76</v>
      </c>
      <c r="AN1330" s="401" t="n">
        <v>34</v>
      </c>
      <c r="AO1330" s="401" t="n">
        <v>109</v>
      </c>
      <c r="AP1330" s="401" t="n">
        <v>60</v>
      </c>
      <c r="AQ1330" s="401" t="n">
        <v>240</v>
      </c>
      <c r="AR1330" s="401" t="n">
        <v>15</v>
      </c>
      <c r="AS1330" s="401" t="n">
        <v>122</v>
      </c>
      <c r="AT1330" s="401" t="n">
        <v>162</v>
      </c>
      <c r="AU1330" s="401" t="n">
        <v>246</v>
      </c>
      <c r="AV1330" s="401" t="n">
        <v>239</v>
      </c>
      <c r="AW1330" s="401" t="n">
        <v>147</v>
      </c>
      <c r="AX1330" s="401" t="n">
        <v>171</v>
      </c>
      <c r="AY1330" s="401" t="n">
        <v>235</v>
      </c>
      <c r="AZ1330" s="401" t="n">
        <v>213</v>
      </c>
      <c r="BA1330" s="401" t="n">
        <v>227</v>
      </c>
      <c r="BB1330" s="401" t="n">
        <v>236</v>
      </c>
      <c r="BC1330" s="401" t="n">
        <v>191</v>
      </c>
      <c r="BD1330" s="401" t="n">
        <v>258</v>
      </c>
      <c r="BE1330" s="401" t="n">
        <v>56</v>
      </c>
      <c r="BF1330" s="401" t="n">
        <v>207</v>
      </c>
      <c r="BG1330" s="401" t="n">
        <v>261</v>
      </c>
      <c r="BH1330" s="401" t="n">
        <v>221</v>
      </c>
      <c r="BI1330" s="401" t="n">
        <v>260</v>
      </c>
      <c r="BJ1330" s="401" t="n">
        <v>230</v>
      </c>
      <c r="BK1330" s="401" t="n">
        <v>57</v>
      </c>
      <c r="BL1330" s="401" t="n">
        <v>188</v>
      </c>
      <c r="BM1330" s="401" t="n">
        <v>8</v>
      </c>
      <c r="BN1330" s="401" t="n">
        <v>135</v>
      </c>
      <c r="BO1330" s="401" t="n">
        <v>184</v>
      </c>
      <c r="BP1330" s="401" t="n">
        <v>197</v>
      </c>
      <c r="BQ1330" s="401" t="n">
        <v>128</v>
      </c>
      <c r="BR1330" s="401" t="n">
        <v>7</v>
      </c>
      <c r="BS1330" s="401" t="n">
        <v>25</v>
      </c>
      <c r="BT1330" s="401" t="n">
        <v>101</v>
      </c>
      <c r="BU1330" s="401" t="n">
        <v>229</v>
      </c>
      <c r="BV1330" s="401" t="n">
        <v>187</v>
      </c>
      <c r="BW1330" s="401" t="n">
        <v>196</v>
      </c>
      <c r="BX1330" s="401" t="n">
        <v>78</v>
      </c>
      <c r="BY1330" s="401" t="n">
        <v>216</v>
      </c>
      <c r="BZ1330" s="401" t="n">
        <v>179</v>
      </c>
      <c r="CA1330" s="401" t="n">
        <v>111</v>
      </c>
      <c r="CB1330" s="401" t="n">
        <v>102</v>
      </c>
      <c r="CC1330" s="401" t="n">
        <v>159</v>
      </c>
      <c r="CD1330" s="401" t="n">
        <v>121</v>
      </c>
      <c r="CE1330" s="401" t="n">
        <v>47</v>
      </c>
      <c r="CF1330" s="401" t="n">
        <v>217</v>
      </c>
      <c r="CG1330" s="401" t="n">
        <v>137</v>
      </c>
      <c r="CH1330" s="401" t="n">
        <v>79</v>
      </c>
      <c r="CI1330" s="401" t="n">
        <v>145</v>
      </c>
      <c r="CJ1330" s="401" t="n">
        <v>16</v>
      </c>
      <c r="CK1330" s="401" t="n">
        <v>136</v>
      </c>
      <c r="CL1330" s="401" t="n">
        <v>59</v>
      </c>
      <c r="CM1330" s="401" t="n">
        <v>119</v>
      </c>
      <c r="CN1330" s="401" t="n">
        <v>104</v>
      </c>
      <c r="CO1330" s="401" t="n">
        <v>27</v>
      </c>
      <c r="CP1330" s="401" t="n">
        <v>233</v>
      </c>
      <c r="CQ1330" s="401" t="n">
        <v>253</v>
      </c>
      <c r="CR1330" s="401" t="n">
        <v>100</v>
      </c>
      <c r="CS1330" s="401" t="n">
        <v>130</v>
      </c>
      <c r="CT1330" s="401" t="n">
        <v>226</v>
      </c>
      <c r="CU1330" s="401" t="n">
        <v>81</v>
      </c>
      <c r="CV1330" s="401" t="n">
        <v>209</v>
      </c>
      <c r="CW1330" s="401" t="n">
        <v>140</v>
      </c>
      <c r="CX1330" s="401" t="n">
        <v>223</v>
      </c>
      <c r="CY1330" s="401" t="n">
        <v>94</v>
      </c>
      <c r="CZ1330" s="401" t="n">
        <v>52</v>
      </c>
      <c r="DA1330" s="401" t="n">
        <v>199</v>
      </c>
      <c r="DB1330" s="401" t="n">
        <v>268</v>
      </c>
      <c r="DC1330" s="401" t="n">
        <v>35</v>
      </c>
      <c r="DD1330" s="401" t="n">
        <v>152</v>
      </c>
      <c r="DE1330" s="401" t="n">
        <v>36</v>
      </c>
      <c r="DF1330" s="401" t="n">
        <v>259</v>
      </c>
      <c r="DG1330" s="401" t="n">
        <v>203</v>
      </c>
      <c r="DH1330" s="401" t="n">
        <v>91</v>
      </c>
      <c r="DI1330" s="401" t="n">
        <v>97</v>
      </c>
      <c r="DJ1330" s="401" t="n">
        <v>167</v>
      </c>
      <c r="DK1330" s="401" t="n">
        <v>267</v>
      </c>
      <c r="DL1330" s="401" t="n">
        <v>84</v>
      </c>
      <c r="DM1330" s="401" t="n">
        <v>64</v>
      </c>
      <c r="DN1330" s="401" t="n">
        <v>234</v>
      </c>
      <c r="DO1330" s="401" t="n">
        <v>198</v>
      </c>
      <c r="DP1330" s="401" t="n">
        <v>206</v>
      </c>
      <c r="DQ1330" s="401" t="n">
        <v>150</v>
      </c>
      <c r="DR1330" s="401" t="n">
        <v>49</v>
      </c>
      <c r="DS1330" s="401" t="n">
        <v>141</v>
      </c>
      <c r="DT1330" s="401" t="n">
        <v>107</v>
      </c>
      <c r="DU1330" s="401" t="n">
        <v>224</v>
      </c>
      <c r="DV1330" s="401" t="n">
        <v>178</v>
      </c>
      <c r="DW1330" s="401" t="n">
        <v>161</v>
      </c>
      <c r="DX1330" s="401" t="n">
        <v>211</v>
      </c>
      <c r="DY1330" s="401" t="n">
        <v>242</v>
      </c>
      <c r="DZ1330" s="401" t="n">
        <v>157</v>
      </c>
      <c r="EA1330" s="401" t="n">
        <v>124</v>
      </c>
      <c r="EB1330" s="401" t="n">
        <v>168</v>
      </c>
      <c r="EC1330" s="401" t="n">
        <v>37</v>
      </c>
      <c r="ED1330" s="401" t="n">
        <v>85</v>
      </c>
      <c r="EE1330" s="401" t="n">
        <v>12</v>
      </c>
      <c r="EF1330" s="401" t="n">
        <v>238</v>
      </c>
      <c r="EG1330" s="401" t="n">
        <v>118</v>
      </c>
      <c r="EH1330" s="401" t="n">
        <v>51</v>
      </c>
      <c r="EI1330" s="401" t="n">
        <v>3</v>
      </c>
      <c r="EJ1330" s="401" t="n">
        <v>74</v>
      </c>
      <c r="EK1330" s="401" t="n">
        <v>14</v>
      </c>
      <c r="EL1330" s="401" t="n">
        <v>41</v>
      </c>
      <c r="EM1330" s="401" t="n">
        <v>127</v>
      </c>
      <c r="EN1330" s="401" t="n">
        <v>200</v>
      </c>
      <c r="EO1330" s="401" t="n">
        <v>106</v>
      </c>
      <c r="EP1330" s="401" t="n">
        <v>120</v>
      </c>
      <c r="EQ1330" s="401" t="n">
        <v>20</v>
      </c>
      <c r="ER1330" s="401" t="n">
        <v>131</v>
      </c>
      <c r="ES1330" s="401" t="n">
        <v>266</v>
      </c>
      <c r="ET1330" s="401" t="n">
        <v>262</v>
      </c>
      <c r="EU1330" s="401" t="n">
        <v>40</v>
      </c>
      <c r="EV1330" s="401" t="n">
        <v>23</v>
      </c>
      <c r="EW1330" s="401" t="n">
        <v>215</v>
      </c>
      <c r="EX1330" s="401" t="n">
        <v>225</v>
      </c>
      <c r="EY1330" s="401" t="n">
        <v>116</v>
      </c>
      <c r="EZ1330" s="401" t="n">
        <v>55</v>
      </c>
      <c r="FA1330" s="401" t="n">
        <v>163</v>
      </c>
      <c r="FB1330" s="401" t="n">
        <v>169</v>
      </c>
      <c r="FC1330" s="401" t="n">
        <v>1</v>
      </c>
      <c r="FD1330" s="401" t="n">
        <v>244</v>
      </c>
      <c r="FE1330" s="401" t="n">
        <v>39</v>
      </c>
      <c r="FF1330" s="401" t="n">
        <v>219</v>
      </c>
      <c r="FG1330" s="401" t="n">
        <v>87</v>
      </c>
      <c r="FH1330" s="401" t="n">
        <v>83</v>
      </c>
      <c r="FI1330" s="401" t="n">
        <v>156</v>
      </c>
      <c r="FJ1330" s="401" t="n">
        <v>182</v>
      </c>
      <c r="FK1330" s="401" t="n">
        <v>165</v>
      </c>
      <c r="FL1330" s="401" t="n">
        <v>202</v>
      </c>
      <c r="FM1330" s="401" t="n">
        <v>98</v>
      </c>
      <c r="FN1330" s="401" t="n">
        <v>13</v>
      </c>
      <c r="FO1330" s="401" t="n">
        <v>110</v>
      </c>
      <c r="FP1330" s="401" t="n">
        <v>173</v>
      </c>
      <c r="FQ1330" s="401" t="n">
        <v>149</v>
      </c>
      <c r="FR1330" s="401" t="n">
        <v>222</v>
      </c>
      <c r="FS1330" s="401" t="n">
        <v>92</v>
      </c>
      <c r="FT1330" s="401" t="n">
        <v>44</v>
      </c>
      <c r="FU1330" s="401" t="n">
        <v>69</v>
      </c>
      <c r="FV1330" s="401" t="n">
        <v>212</v>
      </c>
      <c r="FW1330" s="401" t="n">
        <v>132</v>
      </c>
      <c r="FX1330" s="401" t="n">
        <v>142</v>
      </c>
      <c r="FY1330" s="401" t="n">
        <v>75</v>
      </c>
      <c r="FZ1330" s="401" t="n">
        <v>114</v>
      </c>
      <c r="GA1330" s="401" t="n">
        <v>17</v>
      </c>
      <c r="GB1330" s="401" t="n">
        <v>248</v>
      </c>
      <c r="GC1330" s="401" t="n">
        <v>11</v>
      </c>
      <c r="GD1330" s="401" t="n">
        <v>195</v>
      </c>
      <c r="GE1330" s="401" t="n">
        <v>220</v>
      </c>
      <c r="GF1330" s="401" t="n">
        <v>139</v>
      </c>
      <c r="GG1330" s="401" t="n">
        <v>177</v>
      </c>
      <c r="GH1330" s="401" t="n">
        <v>26</v>
      </c>
      <c r="GI1330" s="401" t="n">
        <v>144</v>
      </c>
      <c r="GJ1330" s="401" t="n">
        <v>251</v>
      </c>
      <c r="GK1330" s="401" t="n">
        <v>50</v>
      </c>
      <c r="GL1330" s="401" t="n">
        <v>62</v>
      </c>
      <c r="GM1330" s="401" t="n">
        <v>73</v>
      </c>
      <c r="GN1330" s="401" t="n">
        <v>264</v>
      </c>
      <c r="GO1330" s="401" t="n">
        <v>170</v>
      </c>
      <c r="GP1330" s="401" t="n">
        <v>70</v>
      </c>
      <c r="GQ1330" s="401" t="n">
        <v>53</v>
      </c>
      <c r="GR1330" s="401" t="n">
        <v>2</v>
      </c>
      <c r="GS1330" s="401" t="n">
        <v>48</v>
      </c>
      <c r="GT1330" s="401" t="n">
        <v>180</v>
      </c>
      <c r="GU1330" s="401" t="n">
        <v>71</v>
      </c>
      <c r="GV1330" s="401" t="n">
        <v>257</v>
      </c>
      <c r="GW1330" s="401" t="n">
        <v>113</v>
      </c>
      <c r="GX1330" s="401" t="n">
        <v>193</v>
      </c>
      <c r="GY1330" s="401" t="n">
        <v>5</v>
      </c>
      <c r="GZ1330" s="401" t="n">
        <v>252</v>
      </c>
      <c r="HA1330" s="401" t="n">
        <v>201</v>
      </c>
      <c r="HB1330" s="401" t="n">
        <v>186</v>
      </c>
      <c r="HC1330" s="401" t="n">
        <v>93</v>
      </c>
      <c r="HD1330" s="401" t="n">
        <v>86</v>
      </c>
      <c r="HE1330" s="401" t="n">
        <v>112</v>
      </c>
      <c r="HF1330" s="401" t="n">
        <v>232</v>
      </c>
      <c r="HG1330" s="401" t="n">
        <v>63</v>
      </c>
      <c r="HH1330" s="401" t="n">
        <v>9</v>
      </c>
      <c r="HI1330" s="401" t="n">
        <v>99</v>
      </c>
      <c r="HJ1330" s="401" t="n">
        <v>129</v>
      </c>
      <c r="HK1330" s="401" t="n">
        <v>218</v>
      </c>
      <c r="HL1330" s="401" t="n">
        <v>164</v>
      </c>
      <c r="HM1330" s="401" t="n">
        <v>204</v>
      </c>
      <c r="HN1330" s="401" t="n">
        <v>265</v>
      </c>
      <c r="HO1330" s="401" t="n">
        <v>172</v>
      </c>
      <c r="HP1330" s="401" t="n">
        <v>176</v>
      </c>
      <c r="HQ1330" s="401" t="n">
        <v>77</v>
      </c>
      <c r="HR1330" s="401" t="n">
        <v>123</v>
      </c>
      <c r="HS1330" s="401" t="n">
        <v>214</v>
      </c>
      <c r="HT1330" s="401" t="n">
        <v>166</v>
      </c>
      <c r="HU1330" s="401" t="n">
        <v>96</v>
      </c>
      <c r="HV1330" s="401" t="n">
        <v>4</v>
      </c>
      <c r="HW1330" s="401" t="n">
        <v>43</v>
      </c>
      <c r="HX1330" s="401" t="n">
        <v>134</v>
      </c>
      <c r="HY1330" s="401" t="n">
        <v>237</v>
      </c>
      <c r="HZ1330" s="401" t="n">
        <v>88</v>
      </c>
      <c r="IA1330" s="401" t="n">
        <v>153</v>
      </c>
      <c r="IB1330" s="401" t="n">
        <v>189</v>
      </c>
      <c r="IC1330" s="401" t="n">
        <v>18</v>
      </c>
      <c r="ID1330" s="401" t="n">
        <v>45</v>
      </c>
      <c r="IE1330" s="401" t="n">
        <v>65</v>
      </c>
      <c r="IF1330" s="401" t="n">
        <v>241</v>
      </c>
      <c r="IG1330" s="401" t="n">
        <v>10</v>
      </c>
      <c r="IH1330" s="401" t="n">
        <v>125</v>
      </c>
      <c r="II1330" s="401" t="n">
        <v>255</v>
      </c>
      <c r="IJ1330" s="401" t="n">
        <v>231</v>
      </c>
      <c r="IK1330" s="401" t="n">
        <v>32</v>
      </c>
      <c r="IL1330" s="401" t="n">
        <v>138</v>
      </c>
      <c r="IM1330" s="401" t="n">
        <v>185</v>
      </c>
      <c r="IN1330" s="401" t="n">
        <v>245</v>
      </c>
      <c r="IO1330" s="401" t="n">
        <v>210</v>
      </c>
      <c r="IP1330" s="401" t="n">
        <v>148</v>
      </c>
      <c r="IQ1330" s="401" t="n">
        <v>249</v>
      </c>
      <c r="IR1330" s="401" t="n">
        <v>208</v>
      </c>
      <c r="IS1330" s="401" t="n">
        <v>175</v>
      </c>
      <c r="IT1330" s="401" t="n">
        <v>151</v>
      </c>
      <c r="IU1330" s="401" t="n">
        <v>58</v>
      </c>
      <c r="IV1330" s="401" t="n">
        <v>105</v>
      </c>
      <c r="IW1330" s="401" t="n">
        <v>174</v>
      </c>
      <c r="IX1330" s="401" t="n">
        <v>82</v>
      </c>
      <c r="IY1330" s="401" t="n">
        <v>66</v>
      </c>
      <c r="IZ1330" s="401" t="n">
        <v>263</v>
      </c>
      <c r="JA1330" s="401" t="n">
        <v>192</v>
      </c>
      <c r="JB1330" s="401" t="n">
        <v>108</v>
      </c>
      <c r="JC1330" s="401" t="n">
        <v>72</v>
      </c>
      <c r="JD1330" s="401" t="n">
        <v>183</v>
      </c>
      <c r="JE1330" s="401" t="n">
        <v>61</v>
      </c>
      <c r="JF1330" s="401" t="n">
        <v>160</v>
      </c>
      <c r="JG1330" s="401" t="n">
        <v>30</v>
      </c>
      <c r="JH1330" s="401" t="n">
        <v>194</v>
      </c>
      <c r="JI1330" s="401" t="n">
        <v>250</v>
      </c>
      <c r="JK1330" s="401" t="n">
        <v>89</v>
      </c>
      <c r="JL1330" s="401" t="n">
        <v>24</v>
      </c>
      <c r="JM1330" s="401" t="n">
        <v>95</v>
      </c>
      <c r="JN1330" s="401" t="n">
        <v>38</v>
      </c>
    </row>
    <row r="1332" customFormat="false" ht="12.75" hidden="false" customHeight="false" outlineLevel="0" collapsed="false">
      <c r="D1332" s="204" t="n">
        <v>269</v>
      </c>
      <c r="E1332" s="204" t="s">
        <v>250</v>
      </c>
    </row>
    <row r="1333" customFormat="false" ht="12.75" hidden="false" customHeight="false" outlineLevel="0" collapsed="false">
      <c r="E1333" s="444" t="s">
        <v>198</v>
      </c>
      <c r="F1333" s="401" t="n">
        <v>1</v>
      </c>
      <c r="G1333" s="401" t="n">
        <v>2</v>
      </c>
      <c r="H1333" s="401" t="n">
        <v>3</v>
      </c>
      <c r="I1333" s="401" t="n">
        <v>4</v>
      </c>
      <c r="J1333" s="401" t="n">
        <v>5</v>
      </c>
      <c r="K1333" s="401" t="n">
        <v>6</v>
      </c>
      <c r="L1333" s="401" t="n">
        <v>7</v>
      </c>
      <c r="M1333" s="401" t="n">
        <v>8</v>
      </c>
      <c r="N1333" s="401" t="n">
        <v>9</v>
      </c>
      <c r="O1333" s="401" t="n">
        <v>10</v>
      </c>
      <c r="P1333" s="401" t="n">
        <v>11</v>
      </c>
      <c r="Q1333" s="401" t="n">
        <v>12</v>
      </c>
      <c r="R1333" s="401" t="n">
        <v>13</v>
      </c>
      <c r="S1333" s="401" t="n">
        <v>14</v>
      </c>
      <c r="T1333" s="401" t="n">
        <v>15</v>
      </c>
      <c r="U1333" s="401" t="n">
        <v>16</v>
      </c>
      <c r="V1333" s="401" t="n">
        <v>17</v>
      </c>
      <c r="W1333" s="401" t="n">
        <v>18</v>
      </c>
      <c r="X1333" s="401" t="n">
        <v>19</v>
      </c>
      <c r="Y1333" s="401" t="n">
        <v>20</v>
      </c>
      <c r="Z1333" s="401" t="n">
        <v>21</v>
      </c>
      <c r="AA1333" s="401" t="n">
        <v>22</v>
      </c>
      <c r="AB1333" s="401" t="n">
        <v>23</v>
      </c>
      <c r="AC1333" s="401" t="n">
        <v>24</v>
      </c>
      <c r="AD1333" s="401" t="n">
        <v>25</v>
      </c>
      <c r="AE1333" s="401" t="n">
        <v>26</v>
      </c>
      <c r="AF1333" s="401" t="n">
        <v>27</v>
      </c>
      <c r="AG1333" s="401" t="n">
        <v>28</v>
      </c>
      <c r="AH1333" s="401" t="n">
        <v>29</v>
      </c>
      <c r="AI1333" s="401" t="n">
        <v>30</v>
      </c>
      <c r="AJ1333" s="401" t="n">
        <v>31</v>
      </c>
      <c r="AK1333" s="401" t="n">
        <v>32</v>
      </c>
      <c r="AL1333" s="401" t="n">
        <v>33</v>
      </c>
      <c r="AM1333" s="401" t="n">
        <v>34</v>
      </c>
      <c r="AN1333" s="401" t="n">
        <v>35</v>
      </c>
      <c r="AO1333" s="401" t="n">
        <v>36</v>
      </c>
      <c r="AP1333" s="401" t="n">
        <v>37</v>
      </c>
      <c r="AQ1333" s="401" t="n">
        <v>38</v>
      </c>
      <c r="AR1333" s="401" t="n">
        <v>39</v>
      </c>
      <c r="AS1333" s="401" t="n">
        <v>40</v>
      </c>
      <c r="AT1333" s="401" t="n">
        <v>41</v>
      </c>
      <c r="AU1333" s="401" t="n">
        <v>42</v>
      </c>
      <c r="AV1333" s="401" t="n">
        <v>43</v>
      </c>
      <c r="AW1333" s="401" t="n">
        <v>44</v>
      </c>
      <c r="AX1333" s="401" t="n">
        <v>45</v>
      </c>
      <c r="AY1333" s="401" t="n">
        <v>46</v>
      </c>
      <c r="AZ1333" s="401" t="n">
        <v>47</v>
      </c>
      <c r="BA1333" s="401" t="n">
        <v>48</v>
      </c>
      <c r="BB1333" s="401" t="n">
        <v>49</v>
      </c>
      <c r="BC1333" s="401" t="n">
        <v>50</v>
      </c>
      <c r="BD1333" s="401" t="n">
        <v>51</v>
      </c>
      <c r="BE1333" s="401" t="n">
        <v>52</v>
      </c>
      <c r="BF1333" s="401" t="n">
        <v>53</v>
      </c>
      <c r="BG1333" s="401" t="n">
        <v>54</v>
      </c>
      <c r="BH1333" s="401" t="n">
        <v>55</v>
      </c>
      <c r="BI1333" s="401" t="n">
        <v>56</v>
      </c>
      <c r="BJ1333" s="401" t="n">
        <v>57</v>
      </c>
      <c r="BK1333" s="401" t="n">
        <v>58</v>
      </c>
      <c r="BL1333" s="401" t="n">
        <v>59</v>
      </c>
      <c r="BM1333" s="401" t="n">
        <v>60</v>
      </c>
      <c r="BN1333" s="401" t="n">
        <v>61</v>
      </c>
      <c r="BO1333" s="401" t="n">
        <v>62</v>
      </c>
      <c r="BP1333" s="401" t="n">
        <v>63</v>
      </c>
      <c r="BQ1333" s="401" t="n">
        <v>64</v>
      </c>
      <c r="BR1333" s="401" t="n">
        <v>65</v>
      </c>
      <c r="BS1333" s="401" t="n">
        <v>66</v>
      </c>
      <c r="BT1333" s="401" t="n">
        <v>67</v>
      </c>
      <c r="BU1333" s="401" t="n">
        <v>68</v>
      </c>
      <c r="BV1333" s="401" t="n">
        <v>69</v>
      </c>
      <c r="BW1333" s="401" t="n">
        <v>70</v>
      </c>
      <c r="BX1333" s="401" t="n">
        <v>71</v>
      </c>
      <c r="BY1333" s="401" t="n">
        <v>72</v>
      </c>
      <c r="BZ1333" s="401" t="n">
        <v>73</v>
      </c>
      <c r="CA1333" s="401" t="n">
        <v>74</v>
      </c>
      <c r="CB1333" s="401" t="n">
        <v>75</v>
      </c>
      <c r="CC1333" s="401" t="n">
        <v>76</v>
      </c>
      <c r="CD1333" s="401" t="n">
        <v>77</v>
      </c>
      <c r="CE1333" s="401" t="n">
        <v>78</v>
      </c>
      <c r="CF1333" s="401" t="n">
        <v>79</v>
      </c>
      <c r="CG1333" s="401" t="n">
        <v>80</v>
      </c>
      <c r="CH1333" s="401" t="n">
        <v>81</v>
      </c>
      <c r="CI1333" s="401" t="n">
        <v>82</v>
      </c>
      <c r="CJ1333" s="401" t="n">
        <v>83</v>
      </c>
      <c r="CK1333" s="401" t="n">
        <v>84</v>
      </c>
      <c r="CL1333" s="401" t="n">
        <v>85</v>
      </c>
      <c r="CM1333" s="401" t="n">
        <v>86</v>
      </c>
      <c r="CN1333" s="401" t="n">
        <v>87</v>
      </c>
      <c r="CO1333" s="401" t="n">
        <v>88</v>
      </c>
      <c r="CP1333" s="401" t="n">
        <v>89</v>
      </c>
      <c r="CQ1333" s="401" t="n">
        <v>90</v>
      </c>
      <c r="CR1333" s="401" t="n">
        <v>91</v>
      </c>
      <c r="CS1333" s="401" t="n">
        <v>92</v>
      </c>
      <c r="CT1333" s="401" t="n">
        <v>93</v>
      </c>
      <c r="CU1333" s="401" t="n">
        <v>94</v>
      </c>
      <c r="CV1333" s="401" t="n">
        <v>95</v>
      </c>
      <c r="CW1333" s="401" t="n">
        <v>96</v>
      </c>
      <c r="CX1333" s="401" t="n">
        <v>97</v>
      </c>
      <c r="CY1333" s="401" t="n">
        <v>98</v>
      </c>
      <c r="CZ1333" s="401" t="n">
        <v>99</v>
      </c>
      <c r="DA1333" s="401" t="n">
        <v>100</v>
      </c>
      <c r="DB1333" s="401" t="n">
        <v>101</v>
      </c>
      <c r="DC1333" s="401" t="n">
        <v>102</v>
      </c>
      <c r="DD1333" s="401" t="n">
        <v>103</v>
      </c>
      <c r="DE1333" s="401" t="n">
        <v>104</v>
      </c>
      <c r="DF1333" s="401" t="n">
        <v>105</v>
      </c>
      <c r="DG1333" s="401" t="n">
        <v>106</v>
      </c>
      <c r="DH1333" s="401" t="n">
        <v>107</v>
      </c>
      <c r="DI1333" s="401" t="n">
        <v>108</v>
      </c>
      <c r="DJ1333" s="401" t="n">
        <v>109</v>
      </c>
      <c r="DK1333" s="401" t="n">
        <v>110</v>
      </c>
      <c r="DL1333" s="401" t="n">
        <v>111</v>
      </c>
      <c r="DM1333" s="401" t="n">
        <v>112</v>
      </c>
      <c r="DN1333" s="401" t="n">
        <v>113</v>
      </c>
      <c r="DO1333" s="401" t="n">
        <v>114</v>
      </c>
      <c r="DP1333" s="401" t="n">
        <v>115</v>
      </c>
      <c r="DQ1333" s="401" t="n">
        <v>116</v>
      </c>
      <c r="DR1333" s="401" t="n">
        <v>117</v>
      </c>
      <c r="DS1333" s="401" t="n">
        <v>118</v>
      </c>
      <c r="DT1333" s="401" t="n">
        <v>119</v>
      </c>
      <c r="DU1333" s="401" t="n">
        <v>120</v>
      </c>
      <c r="DV1333" s="401" t="n">
        <v>121</v>
      </c>
      <c r="DW1333" s="401" t="n">
        <v>122</v>
      </c>
      <c r="DX1333" s="401" t="n">
        <v>123</v>
      </c>
      <c r="DY1333" s="401" t="n">
        <v>124</v>
      </c>
      <c r="DZ1333" s="401" t="n">
        <v>125</v>
      </c>
      <c r="EA1333" s="401" t="n">
        <v>126</v>
      </c>
      <c r="EB1333" s="401" t="n">
        <v>127</v>
      </c>
      <c r="EC1333" s="401" t="n">
        <v>128</v>
      </c>
      <c r="ED1333" s="401" t="n">
        <v>129</v>
      </c>
      <c r="EE1333" s="401" t="n">
        <v>130</v>
      </c>
      <c r="EF1333" s="401" t="n">
        <v>131</v>
      </c>
      <c r="EG1333" s="401" t="n">
        <v>132</v>
      </c>
      <c r="EH1333" s="401" t="n">
        <v>133</v>
      </c>
      <c r="EI1333" s="401" t="n">
        <v>134</v>
      </c>
      <c r="EJ1333" s="401" t="n">
        <v>135</v>
      </c>
      <c r="EK1333" s="401" t="n">
        <v>136</v>
      </c>
      <c r="EL1333" s="401" t="n">
        <v>137</v>
      </c>
      <c r="EM1333" s="401" t="n">
        <v>138</v>
      </c>
      <c r="EN1333" s="401" t="n">
        <v>139</v>
      </c>
      <c r="EO1333" s="401" t="n">
        <v>140</v>
      </c>
      <c r="EP1333" s="401" t="n">
        <v>141</v>
      </c>
      <c r="EQ1333" s="401" t="n">
        <v>142</v>
      </c>
      <c r="ER1333" s="401" t="n">
        <v>143</v>
      </c>
      <c r="ES1333" s="401" t="n">
        <v>144</v>
      </c>
      <c r="ET1333" s="401" t="n">
        <v>145</v>
      </c>
      <c r="EU1333" s="401" t="n">
        <v>146</v>
      </c>
      <c r="EV1333" s="401" t="n">
        <v>147</v>
      </c>
      <c r="EW1333" s="401" t="n">
        <v>148</v>
      </c>
      <c r="EX1333" s="401" t="n">
        <v>149</v>
      </c>
      <c r="EY1333" s="401" t="n">
        <v>150</v>
      </c>
      <c r="EZ1333" s="401" t="n">
        <v>151</v>
      </c>
      <c r="FA1333" s="401" t="n">
        <v>152</v>
      </c>
      <c r="FB1333" s="401" t="n">
        <v>153</v>
      </c>
      <c r="FC1333" s="401" t="n">
        <v>154</v>
      </c>
      <c r="FD1333" s="401" t="n">
        <v>155</v>
      </c>
      <c r="FE1333" s="401" t="n">
        <v>156</v>
      </c>
      <c r="FF1333" s="401" t="n">
        <v>157</v>
      </c>
      <c r="FG1333" s="401" t="n">
        <v>158</v>
      </c>
      <c r="FH1333" s="401" t="n">
        <v>159</v>
      </c>
      <c r="FI1333" s="401" t="n">
        <v>160</v>
      </c>
      <c r="FJ1333" s="401" t="n">
        <v>161</v>
      </c>
      <c r="FK1333" s="401" t="n">
        <v>162</v>
      </c>
      <c r="FL1333" s="401" t="n">
        <v>163</v>
      </c>
      <c r="FM1333" s="401" t="n">
        <v>164</v>
      </c>
      <c r="FN1333" s="401" t="n">
        <v>165</v>
      </c>
      <c r="FO1333" s="401" t="n">
        <v>166</v>
      </c>
      <c r="FP1333" s="401" t="n">
        <v>167</v>
      </c>
      <c r="FQ1333" s="401" t="n">
        <v>168</v>
      </c>
      <c r="FR1333" s="401" t="n">
        <v>169</v>
      </c>
      <c r="FS1333" s="401" t="n">
        <v>170</v>
      </c>
      <c r="FT1333" s="401" t="n">
        <v>171</v>
      </c>
      <c r="FU1333" s="401" t="n">
        <v>172</v>
      </c>
      <c r="FV1333" s="401" t="n">
        <v>173</v>
      </c>
      <c r="FW1333" s="401" t="n">
        <v>174</v>
      </c>
      <c r="FX1333" s="401" t="n">
        <v>175</v>
      </c>
      <c r="FY1333" s="401" t="n">
        <v>176</v>
      </c>
      <c r="FZ1333" s="401" t="n">
        <v>177</v>
      </c>
      <c r="GA1333" s="401" t="n">
        <v>178</v>
      </c>
      <c r="GB1333" s="401" t="n">
        <v>179</v>
      </c>
      <c r="GC1333" s="401" t="n">
        <v>180</v>
      </c>
      <c r="GD1333" s="401" t="n">
        <v>181</v>
      </c>
      <c r="GE1333" s="401" t="n">
        <v>182</v>
      </c>
      <c r="GF1333" s="401" t="n">
        <v>183</v>
      </c>
      <c r="GG1333" s="401" t="n">
        <v>184</v>
      </c>
      <c r="GH1333" s="401" t="n">
        <v>185</v>
      </c>
      <c r="GI1333" s="401" t="n">
        <v>186</v>
      </c>
      <c r="GJ1333" s="401" t="n">
        <v>187</v>
      </c>
      <c r="GK1333" s="401" t="n">
        <v>188</v>
      </c>
      <c r="GL1333" s="401" t="n">
        <v>189</v>
      </c>
      <c r="GM1333" s="401" t="n">
        <v>190</v>
      </c>
      <c r="GN1333" s="401" t="n">
        <v>191</v>
      </c>
      <c r="GO1333" s="401" t="n">
        <v>192</v>
      </c>
      <c r="GP1333" s="401" t="n">
        <v>193</v>
      </c>
      <c r="GQ1333" s="401" t="n">
        <v>194</v>
      </c>
      <c r="GR1333" s="401" t="n">
        <v>195</v>
      </c>
      <c r="GS1333" s="401" t="n">
        <v>196</v>
      </c>
      <c r="GT1333" s="401" t="n">
        <v>197</v>
      </c>
      <c r="GU1333" s="401" t="n">
        <v>198</v>
      </c>
      <c r="GV1333" s="401" t="n">
        <v>199</v>
      </c>
      <c r="GW1333" s="401" t="n">
        <v>200</v>
      </c>
      <c r="GX1333" s="401" t="n">
        <v>201</v>
      </c>
      <c r="GY1333" s="401" t="n">
        <v>202</v>
      </c>
      <c r="GZ1333" s="401" t="n">
        <v>203</v>
      </c>
      <c r="HA1333" s="401" t="n">
        <v>204</v>
      </c>
      <c r="HB1333" s="401" t="n">
        <v>205</v>
      </c>
      <c r="HC1333" s="401" t="n">
        <v>206</v>
      </c>
      <c r="HD1333" s="401" t="n">
        <v>207</v>
      </c>
      <c r="HE1333" s="401" t="n">
        <v>208</v>
      </c>
      <c r="HF1333" s="401" t="n">
        <v>209</v>
      </c>
      <c r="HG1333" s="401" t="n">
        <v>210</v>
      </c>
      <c r="HH1333" s="401" t="n">
        <v>211</v>
      </c>
      <c r="HI1333" s="401" t="n">
        <v>212</v>
      </c>
      <c r="HJ1333" s="401" t="n">
        <v>213</v>
      </c>
      <c r="HK1333" s="401" t="n">
        <v>214</v>
      </c>
      <c r="HL1333" s="401" t="n">
        <v>215</v>
      </c>
      <c r="HM1333" s="401" t="n">
        <v>216</v>
      </c>
      <c r="HN1333" s="401" t="n">
        <v>217</v>
      </c>
      <c r="HO1333" s="401" t="n">
        <v>218</v>
      </c>
      <c r="HP1333" s="401" t="n">
        <v>219</v>
      </c>
      <c r="HQ1333" s="401" t="n">
        <v>220</v>
      </c>
      <c r="HR1333" s="401" t="n">
        <v>221</v>
      </c>
      <c r="HS1333" s="401" t="n">
        <v>222</v>
      </c>
      <c r="HT1333" s="401" t="n">
        <v>223</v>
      </c>
      <c r="HU1333" s="401" t="n">
        <v>224</v>
      </c>
      <c r="HV1333" s="401" t="n">
        <v>225</v>
      </c>
      <c r="HW1333" s="401" t="n">
        <v>226</v>
      </c>
      <c r="HX1333" s="401" t="n">
        <v>227</v>
      </c>
      <c r="HY1333" s="401" t="n">
        <v>228</v>
      </c>
      <c r="HZ1333" s="401" t="n">
        <v>229</v>
      </c>
      <c r="IA1333" s="401" t="n">
        <v>230</v>
      </c>
      <c r="IB1333" s="401" t="n">
        <v>231</v>
      </c>
      <c r="IC1333" s="401" t="n">
        <v>232</v>
      </c>
      <c r="ID1333" s="401" t="n">
        <v>233</v>
      </c>
      <c r="IE1333" s="401" t="n">
        <v>234</v>
      </c>
      <c r="IF1333" s="401" t="n">
        <v>235</v>
      </c>
      <c r="IG1333" s="401" t="n">
        <v>236</v>
      </c>
      <c r="IH1333" s="401" t="n">
        <v>237</v>
      </c>
      <c r="II1333" s="401" t="n">
        <v>238</v>
      </c>
      <c r="IJ1333" s="401" t="n">
        <v>239</v>
      </c>
      <c r="IK1333" s="401" t="n">
        <v>240</v>
      </c>
      <c r="IL1333" s="401" t="n">
        <v>241</v>
      </c>
      <c r="IM1333" s="401" t="n">
        <v>242</v>
      </c>
      <c r="IN1333" s="401" t="n">
        <v>243</v>
      </c>
      <c r="IO1333" s="401" t="n">
        <v>244</v>
      </c>
      <c r="IP1333" s="401" t="n">
        <v>245</v>
      </c>
      <c r="IQ1333" s="401" t="n">
        <v>246</v>
      </c>
      <c r="IR1333" s="401" t="n">
        <v>247</v>
      </c>
      <c r="IS1333" s="401" t="n">
        <v>248</v>
      </c>
      <c r="IT1333" s="401" t="n">
        <v>249</v>
      </c>
      <c r="IU1333" s="401" t="n">
        <v>250</v>
      </c>
      <c r="IV1333" s="401" t="n">
        <v>251</v>
      </c>
      <c r="IW1333" s="401" t="n">
        <v>252</v>
      </c>
      <c r="IX1333" s="401" t="n">
        <v>253</v>
      </c>
      <c r="IY1333" s="401" t="n">
        <v>254</v>
      </c>
      <c r="IZ1333" s="401" t="n">
        <v>255</v>
      </c>
      <c r="JA1333" s="401" t="n">
        <v>256</v>
      </c>
      <c r="JB1333" s="401" t="n">
        <v>257</v>
      </c>
      <c r="JC1333" s="401" t="n">
        <v>258</v>
      </c>
      <c r="JD1333" s="401" t="n">
        <v>259</v>
      </c>
      <c r="JE1333" s="401" t="n">
        <v>260</v>
      </c>
      <c r="JF1333" s="401" t="n">
        <v>261</v>
      </c>
      <c r="JG1333" s="401" t="n">
        <v>262</v>
      </c>
      <c r="JH1333" s="401" t="n">
        <v>263</v>
      </c>
      <c r="JI1333" s="401" t="n">
        <v>264</v>
      </c>
      <c r="JJ1333" s="401" t="n">
        <v>265</v>
      </c>
      <c r="JK1333" s="401" t="n">
        <v>266</v>
      </c>
      <c r="JL1333" s="401" t="n">
        <v>267</v>
      </c>
      <c r="JM1333" s="401" t="n">
        <v>268</v>
      </c>
      <c r="JN1333" s="401" t="n">
        <v>269</v>
      </c>
    </row>
    <row r="1334" customFormat="false" ht="12.75" hidden="false" customHeight="false" outlineLevel="0" collapsed="false">
      <c r="E1334" s="444" t="s">
        <v>225</v>
      </c>
      <c r="F1334" s="401" t="n">
        <v>162</v>
      </c>
      <c r="G1334" s="401" t="n">
        <v>24</v>
      </c>
      <c r="H1334" s="401" t="n">
        <v>207</v>
      </c>
      <c r="I1334" s="401" t="n">
        <v>212</v>
      </c>
      <c r="J1334" s="401" t="n">
        <v>98</v>
      </c>
      <c r="K1334" s="401" t="n">
        <v>144</v>
      </c>
      <c r="L1334" s="401" t="n">
        <v>240</v>
      </c>
      <c r="M1334" s="401" t="n">
        <v>94</v>
      </c>
      <c r="N1334" s="401" t="n">
        <v>113</v>
      </c>
      <c r="O1334" s="401" t="n">
        <v>198</v>
      </c>
      <c r="P1334" s="401" t="n">
        <v>219</v>
      </c>
      <c r="Q1334" s="401" t="n">
        <v>68</v>
      </c>
      <c r="R1334" s="401" t="n">
        <v>57</v>
      </c>
      <c r="S1334" s="401" t="n">
        <v>146</v>
      </c>
      <c r="T1334" s="401" t="n">
        <v>249</v>
      </c>
      <c r="U1334" s="401" t="n">
        <v>135</v>
      </c>
      <c r="V1334" s="401" t="n">
        <v>103</v>
      </c>
      <c r="W1334" s="401" t="n">
        <v>130</v>
      </c>
      <c r="X1334" s="401" t="n">
        <v>70</v>
      </c>
      <c r="Y1334" s="401" t="n">
        <v>256</v>
      </c>
      <c r="Z1334" s="401" t="n">
        <v>74</v>
      </c>
      <c r="AA1334" s="401" t="n">
        <v>108</v>
      </c>
      <c r="AB1334" s="401" t="n">
        <v>260</v>
      </c>
      <c r="AC1334" s="401" t="n">
        <v>246</v>
      </c>
      <c r="AD1334" s="401" t="n">
        <v>11</v>
      </c>
      <c r="AE1334" s="401" t="n">
        <v>197</v>
      </c>
      <c r="AF1334" s="401" t="n">
        <v>95</v>
      </c>
      <c r="AG1334" s="401" t="n">
        <v>20</v>
      </c>
      <c r="AH1334" s="401" t="n">
        <v>82</v>
      </c>
      <c r="AI1334" s="401" t="n">
        <v>106</v>
      </c>
      <c r="AJ1334" s="401" t="n">
        <v>157</v>
      </c>
      <c r="AK1334" s="401" t="n">
        <v>13</v>
      </c>
      <c r="AL1334" s="401" t="n">
        <v>115</v>
      </c>
      <c r="AM1334" s="401" t="n">
        <v>51</v>
      </c>
      <c r="AN1334" s="401" t="n">
        <v>253</v>
      </c>
      <c r="AO1334" s="401" t="n">
        <v>180</v>
      </c>
      <c r="AP1334" s="401" t="n">
        <v>225</v>
      </c>
      <c r="AQ1334" s="401" t="n">
        <v>52</v>
      </c>
      <c r="AR1334" s="401" t="n">
        <v>233</v>
      </c>
      <c r="AS1334" s="401" t="n">
        <v>227</v>
      </c>
      <c r="AT1334" s="401" t="n">
        <v>78</v>
      </c>
      <c r="AU1334" s="401" t="n">
        <v>251</v>
      </c>
      <c r="AV1334" s="401" t="n">
        <v>137</v>
      </c>
      <c r="AW1334" s="401" t="n">
        <v>153</v>
      </c>
      <c r="AX1334" s="401" t="n">
        <v>194</v>
      </c>
      <c r="AY1334" s="401" t="n">
        <v>140</v>
      </c>
      <c r="AZ1334" s="401" t="n">
        <v>179</v>
      </c>
      <c r="BA1334" s="401" t="n">
        <v>265</v>
      </c>
      <c r="BB1334" s="401" t="n">
        <v>23</v>
      </c>
      <c r="BC1334" s="401" t="n">
        <v>61</v>
      </c>
      <c r="BD1334" s="401" t="n">
        <v>184</v>
      </c>
      <c r="BE1334" s="401" t="n">
        <v>230</v>
      </c>
      <c r="BF1334" s="401" t="n">
        <v>54</v>
      </c>
      <c r="BG1334" s="401" t="n">
        <v>168</v>
      </c>
      <c r="BH1334" s="401" t="n">
        <v>213</v>
      </c>
      <c r="BI1334" s="401" t="n">
        <v>87</v>
      </c>
      <c r="BJ1334" s="401" t="n">
        <v>5</v>
      </c>
      <c r="BK1334" s="401" t="n">
        <v>201</v>
      </c>
      <c r="BL1334" s="401" t="n">
        <v>221</v>
      </c>
      <c r="BM1334" s="401" t="n">
        <v>127</v>
      </c>
      <c r="BN1334" s="401" t="n">
        <v>104</v>
      </c>
      <c r="BO1334" s="401" t="n">
        <v>55</v>
      </c>
      <c r="BP1334" s="401" t="n">
        <v>169</v>
      </c>
      <c r="BQ1334" s="401" t="n">
        <v>73</v>
      </c>
      <c r="BR1334" s="401" t="n">
        <v>96</v>
      </c>
      <c r="BS1334" s="401" t="n">
        <v>49</v>
      </c>
      <c r="BT1334" s="401" t="n">
        <v>209</v>
      </c>
      <c r="BU1334" s="401" t="n">
        <v>14</v>
      </c>
      <c r="BV1334" s="401" t="n">
        <v>32</v>
      </c>
      <c r="BW1334" s="401" t="n">
        <v>267</v>
      </c>
      <c r="BX1334" s="401" t="n">
        <v>150</v>
      </c>
      <c r="BY1334" s="401" t="n">
        <v>83</v>
      </c>
      <c r="BZ1334" s="401" t="n">
        <v>39</v>
      </c>
      <c r="CA1334" s="401" t="n">
        <v>236</v>
      </c>
      <c r="CB1334" s="401" t="n">
        <v>161</v>
      </c>
      <c r="CC1334" s="401" t="n">
        <v>177</v>
      </c>
      <c r="CD1334" s="401" t="n">
        <v>10</v>
      </c>
      <c r="CE1334" s="401" t="n">
        <v>129</v>
      </c>
      <c r="CF1334" s="401" t="n">
        <v>210</v>
      </c>
      <c r="CG1334" s="401" t="n">
        <v>16</v>
      </c>
      <c r="CH1334" s="401" t="n">
        <v>190</v>
      </c>
      <c r="CI1334" s="401" t="n">
        <v>33</v>
      </c>
      <c r="CJ1334" s="401" t="n">
        <v>141</v>
      </c>
      <c r="CK1334" s="401" t="n">
        <v>191</v>
      </c>
      <c r="CL1334" s="401" t="n">
        <v>139</v>
      </c>
      <c r="CM1334" s="401" t="n">
        <v>44</v>
      </c>
      <c r="CN1334" s="401" t="n">
        <v>268</v>
      </c>
      <c r="CO1334" s="401" t="n">
        <v>67</v>
      </c>
      <c r="CP1334" s="401" t="n">
        <v>175</v>
      </c>
      <c r="CQ1334" s="401" t="n">
        <v>131</v>
      </c>
      <c r="CR1334" s="401" t="n">
        <v>19</v>
      </c>
      <c r="CS1334" s="401" t="n">
        <v>245</v>
      </c>
      <c r="CT1334" s="401" t="n">
        <v>120</v>
      </c>
      <c r="CU1334" s="401" t="n">
        <v>25</v>
      </c>
      <c r="CV1334" s="401" t="n">
        <v>264</v>
      </c>
      <c r="CW1334" s="401" t="n">
        <v>58</v>
      </c>
      <c r="CX1334" s="401" t="n">
        <v>125</v>
      </c>
      <c r="CY1334" s="401" t="n">
        <v>97</v>
      </c>
      <c r="CZ1334" s="401" t="n">
        <v>101</v>
      </c>
      <c r="DA1334" s="401" t="n">
        <v>84</v>
      </c>
      <c r="DB1334" s="401" t="n">
        <v>85</v>
      </c>
      <c r="DC1334" s="401" t="n">
        <v>15</v>
      </c>
      <c r="DD1334" s="401" t="n">
        <v>216</v>
      </c>
      <c r="DE1334" s="401" t="n">
        <v>112</v>
      </c>
      <c r="DF1334" s="401" t="n">
        <v>38</v>
      </c>
      <c r="DG1334" s="401" t="n">
        <v>205</v>
      </c>
      <c r="DH1334" s="401" t="n">
        <v>88</v>
      </c>
      <c r="DI1334" s="401" t="n">
        <v>182</v>
      </c>
      <c r="DJ1334" s="401" t="n">
        <v>196</v>
      </c>
      <c r="DK1334" s="401" t="n">
        <v>266</v>
      </c>
      <c r="DL1334" s="401" t="n">
        <v>4</v>
      </c>
      <c r="DM1334" s="401" t="n">
        <v>158</v>
      </c>
      <c r="DN1334" s="401" t="n">
        <v>56</v>
      </c>
      <c r="DO1334" s="401" t="n">
        <v>152</v>
      </c>
      <c r="DP1334" s="401" t="n">
        <v>117</v>
      </c>
      <c r="DQ1334" s="401" t="n">
        <v>145</v>
      </c>
      <c r="DR1334" s="401" t="n">
        <v>154</v>
      </c>
      <c r="DS1334" s="401" t="n">
        <v>186</v>
      </c>
      <c r="DT1334" s="401" t="n">
        <v>252</v>
      </c>
      <c r="DU1334" s="401" t="n">
        <v>28</v>
      </c>
      <c r="DV1334" s="401" t="n">
        <v>220</v>
      </c>
      <c r="DW1334" s="401" t="n">
        <v>143</v>
      </c>
      <c r="DX1334" s="401" t="n">
        <v>80</v>
      </c>
      <c r="DY1334" s="401" t="n">
        <v>183</v>
      </c>
      <c r="DZ1334" s="401" t="n">
        <v>187</v>
      </c>
      <c r="EA1334" s="401" t="n">
        <v>60</v>
      </c>
      <c r="EB1334" s="401" t="n">
        <v>241</v>
      </c>
      <c r="EC1334" s="401" t="n">
        <v>172</v>
      </c>
      <c r="ED1334" s="401" t="n">
        <v>46</v>
      </c>
      <c r="EE1334" s="401" t="n">
        <v>263</v>
      </c>
      <c r="EF1334" s="401" t="n">
        <v>72</v>
      </c>
      <c r="EG1334" s="401" t="n">
        <v>228</v>
      </c>
      <c r="EH1334" s="401" t="n">
        <v>165</v>
      </c>
      <c r="EI1334" s="401" t="n">
        <v>111</v>
      </c>
      <c r="EJ1334" s="401" t="n">
        <v>102</v>
      </c>
      <c r="EK1334" s="401" t="n">
        <v>147</v>
      </c>
      <c r="EL1334" s="401" t="n">
        <v>176</v>
      </c>
      <c r="EM1334" s="401" t="n">
        <v>217</v>
      </c>
      <c r="EN1334" s="401" t="n">
        <v>242</v>
      </c>
      <c r="EO1334" s="401" t="n">
        <v>43</v>
      </c>
      <c r="EP1334" s="401" t="n">
        <v>173</v>
      </c>
      <c r="EQ1334" s="401" t="n">
        <v>149</v>
      </c>
      <c r="ER1334" s="401" t="n">
        <v>109</v>
      </c>
      <c r="ES1334" s="401" t="n">
        <v>181</v>
      </c>
      <c r="ET1334" s="401" t="n">
        <v>37</v>
      </c>
      <c r="EU1334" s="401" t="n">
        <v>174</v>
      </c>
      <c r="EV1334" s="401" t="n">
        <v>81</v>
      </c>
      <c r="EW1334" s="401" t="n">
        <v>247</v>
      </c>
      <c r="EX1334" s="401" t="n">
        <v>47</v>
      </c>
      <c r="EY1334" s="401" t="n">
        <v>132</v>
      </c>
      <c r="EZ1334" s="401" t="n">
        <v>238</v>
      </c>
      <c r="FA1334" s="401" t="n">
        <v>151</v>
      </c>
      <c r="FB1334" s="401" t="n">
        <v>40</v>
      </c>
      <c r="FC1334" s="401" t="n">
        <v>211</v>
      </c>
      <c r="FD1334" s="401" t="n">
        <v>116</v>
      </c>
      <c r="FE1334" s="401" t="n">
        <v>18</v>
      </c>
      <c r="FF1334" s="401" t="n">
        <v>248</v>
      </c>
      <c r="FG1334" s="401" t="n">
        <v>235</v>
      </c>
      <c r="FH1334" s="401" t="n">
        <v>208</v>
      </c>
      <c r="FI1334" s="401" t="n">
        <v>2</v>
      </c>
      <c r="FJ1334" s="401" t="n">
        <v>234</v>
      </c>
      <c r="FK1334" s="401" t="n">
        <v>99</v>
      </c>
      <c r="FL1334" s="401" t="n">
        <v>114</v>
      </c>
      <c r="FM1334" s="401" t="n">
        <v>22</v>
      </c>
      <c r="FN1334" s="401" t="n">
        <v>166</v>
      </c>
      <c r="FO1334" s="401" t="n">
        <v>214</v>
      </c>
      <c r="FP1334" s="401" t="n">
        <v>76</v>
      </c>
      <c r="FQ1334" s="401" t="n">
        <v>269</v>
      </c>
      <c r="FR1334" s="401" t="n">
        <v>62</v>
      </c>
      <c r="FS1334" s="401" t="n">
        <v>148</v>
      </c>
      <c r="FT1334" s="401" t="n">
        <v>259</v>
      </c>
      <c r="FU1334" s="401" t="n">
        <v>138</v>
      </c>
      <c r="FV1334" s="401" t="n">
        <v>17</v>
      </c>
      <c r="FW1334" s="401" t="n">
        <v>31</v>
      </c>
      <c r="FX1334" s="401" t="n">
        <v>156</v>
      </c>
      <c r="FY1334" s="401" t="n">
        <v>163</v>
      </c>
      <c r="FZ1334" s="401" t="n">
        <v>178</v>
      </c>
      <c r="GA1334" s="401" t="n">
        <v>239</v>
      </c>
      <c r="GB1334" s="401" t="n">
        <v>100</v>
      </c>
      <c r="GC1334" s="401" t="n">
        <v>223</v>
      </c>
      <c r="GD1334" s="401" t="n">
        <v>122</v>
      </c>
      <c r="GE1334" s="401" t="n">
        <v>204</v>
      </c>
      <c r="GF1334" s="401" t="n">
        <v>222</v>
      </c>
      <c r="GG1334" s="401" t="n">
        <v>27</v>
      </c>
      <c r="GH1334" s="401" t="n">
        <v>206</v>
      </c>
      <c r="GI1334" s="401" t="n">
        <v>7</v>
      </c>
      <c r="GJ1334" s="401" t="n">
        <v>243</v>
      </c>
      <c r="GK1334" s="401" t="n">
        <v>42</v>
      </c>
      <c r="GL1334" s="401" t="n">
        <v>171</v>
      </c>
      <c r="GM1334" s="401" t="n">
        <v>118</v>
      </c>
      <c r="GN1334" s="401" t="n">
        <v>195</v>
      </c>
      <c r="GO1334" s="401" t="n">
        <v>170</v>
      </c>
      <c r="GP1334" s="401" t="n">
        <v>202</v>
      </c>
      <c r="GQ1334" s="401" t="n">
        <v>45</v>
      </c>
      <c r="GR1334" s="401" t="n">
        <v>231</v>
      </c>
      <c r="GS1334" s="401" t="n">
        <v>224</v>
      </c>
      <c r="GT1334" s="401" t="n">
        <v>244</v>
      </c>
      <c r="GU1334" s="401" t="n">
        <v>35</v>
      </c>
      <c r="GV1334" s="401" t="n">
        <v>30</v>
      </c>
      <c r="GW1334" s="401" t="n">
        <v>41</v>
      </c>
      <c r="GX1334" s="401" t="n">
        <v>92</v>
      </c>
      <c r="GY1334" s="401" t="n">
        <v>185</v>
      </c>
      <c r="GZ1334" s="401" t="n">
        <v>9</v>
      </c>
      <c r="HA1334" s="401" t="n">
        <v>218</v>
      </c>
      <c r="HB1334" s="401" t="n">
        <v>36</v>
      </c>
      <c r="HC1334" s="401" t="n">
        <v>203</v>
      </c>
      <c r="HD1334" s="401" t="n">
        <v>229</v>
      </c>
      <c r="HE1334" s="401" t="n">
        <v>110</v>
      </c>
      <c r="HF1334" s="401" t="n">
        <v>126</v>
      </c>
      <c r="HG1334" s="401" t="n">
        <v>257</v>
      </c>
      <c r="HH1334" s="401" t="n">
        <v>254</v>
      </c>
      <c r="HI1334" s="401" t="n">
        <v>193</v>
      </c>
      <c r="HJ1334" s="401" t="n">
        <v>142</v>
      </c>
      <c r="HK1334" s="401" t="n">
        <v>105</v>
      </c>
      <c r="HL1334" s="401" t="n">
        <v>29</v>
      </c>
      <c r="HM1334" s="401" t="n">
        <v>200</v>
      </c>
      <c r="HN1334" s="401" t="n">
        <v>215</v>
      </c>
      <c r="HO1334" s="401" t="n">
        <v>164</v>
      </c>
      <c r="HP1334" s="401" t="n">
        <v>232</v>
      </c>
      <c r="HQ1334" s="401" t="n">
        <v>6</v>
      </c>
      <c r="HR1334" s="401" t="n">
        <v>59</v>
      </c>
      <c r="HS1334" s="401" t="n">
        <v>188</v>
      </c>
      <c r="HT1334" s="401" t="n">
        <v>134</v>
      </c>
      <c r="HU1334" s="401" t="n">
        <v>65</v>
      </c>
      <c r="HV1334" s="401" t="n">
        <v>261</v>
      </c>
      <c r="HW1334" s="401" t="n">
        <v>64</v>
      </c>
      <c r="HX1334" s="401" t="n">
        <v>34</v>
      </c>
      <c r="HY1334" s="401" t="n">
        <v>75</v>
      </c>
      <c r="HZ1334" s="401" t="n">
        <v>86</v>
      </c>
      <c r="IA1334" s="401" t="n">
        <v>133</v>
      </c>
      <c r="IB1334" s="401" t="n">
        <v>250</v>
      </c>
      <c r="IC1334" s="401" t="n">
        <v>189</v>
      </c>
      <c r="ID1334" s="401" t="n">
        <v>226</v>
      </c>
      <c r="IE1334" s="401" t="n">
        <v>66</v>
      </c>
      <c r="IF1334" s="401" t="n">
        <v>12</v>
      </c>
      <c r="IG1334" s="401" t="n">
        <v>258</v>
      </c>
      <c r="IH1334" s="401" t="n">
        <v>121</v>
      </c>
      <c r="II1334" s="401" t="n">
        <v>107</v>
      </c>
      <c r="IJ1334" s="401" t="n">
        <v>192</v>
      </c>
      <c r="IK1334" s="401" t="n">
        <v>69</v>
      </c>
      <c r="IL1334" s="401" t="n">
        <v>119</v>
      </c>
      <c r="IM1334" s="401" t="n">
        <v>63</v>
      </c>
      <c r="IN1334" s="401" t="n">
        <v>262</v>
      </c>
      <c r="IO1334" s="401" t="n">
        <v>167</v>
      </c>
      <c r="IP1334" s="401" t="n">
        <v>124</v>
      </c>
      <c r="IQ1334" s="401" t="n">
        <v>90</v>
      </c>
      <c r="IR1334" s="401" t="n">
        <v>3</v>
      </c>
      <c r="IS1334" s="401" t="n">
        <v>136</v>
      </c>
      <c r="IT1334" s="401" t="n">
        <v>93</v>
      </c>
      <c r="IU1334" s="401" t="n">
        <v>77</v>
      </c>
      <c r="IV1334" s="401" t="n">
        <v>50</v>
      </c>
      <c r="IW1334" s="401" t="n">
        <v>8</v>
      </c>
      <c r="IX1334" s="401" t="n">
        <v>159</v>
      </c>
      <c r="IY1334" s="401" t="n">
        <v>237</v>
      </c>
      <c r="IZ1334" s="401" t="n">
        <v>71</v>
      </c>
      <c r="JA1334" s="401" t="n">
        <v>79</v>
      </c>
      <c r="JB1334" s="401" t="n">
        <v>1</v>
      </c>
      <c r="JC1334" s="401" t="n">
        <v>89</v>
      </c>
      <c r="JD1334" s="401" t="n">
        <v>48</v>
      </c>
      <c r="JE1334" s="401" t="n">
        <v>21</v>
      </c>
      <c r="JF1334" s="401" t="n">
        <v>155</v>
      </c>
      <c r="JG1334" s="401" t="n">
        <v>128</v>
      </c>
      <c r="JH1334" s="401" t="n">
        <v>255</v>
      </c>
      <c r="JI1334" s="401" t="n">
        <v>91</v>
      </c>
      <c r="JJ1334" s="401" t="n">
        <v>53</v>
      </c>
      <c r="JK1334" s="401" t="n">
        <v>199</v>
      </c>
      <c r="JL1334" s="401" t="n">
        <v>123</v>
      </c>
      <c r="JM1334" s="401" t="n">
        <v>160</v>
      </c>
      <c r="JN1334" s="401" t="n">
        <v>26</v>
      </c>
    </row>
    <row r="1335" customFormat="false" ht="12.75" hidden="false" customHeight="false" outlineLevel="0" collapsed="false">
      <c r="E1335" s="444" t="s">
        <v>227</v>
      </c>
      <c r="F1335" s="401" t="n">
        <v>48</v>
      </c>
      <c r="G1335" s="401" t="n">
        <v>168</v>
      </c>
      <c r="H1335" s="401" t="n">
        <v>200</v>
      </c>
      <c r="I1335" s="401" t="n">
        <v>216</v>
      </c>
      <c r="J1335" s="401" t="n">
        <v>108</v>
      </c>
      <c r="K1335" s="401" t="n">
        <v>240</v>
      </c>
      <c r="L1335" s="401" t="n">
        <v>148</v>
      </c>
      <c r="M1335" s="401" t="n">
        <v>77</v>
      </c>
      <c r="N1335" s="401" t="n">
        <v>166</v>
      </c>
      <c r="O1335" s="401" t="n">
        <v>67</v>
      </c>
      <c r="P1335" s="401" t="n">
        <v>213</v>
      </c>
      <c r="Q1335" s="401" t="n">
        <v>51</v>
      </c>
      <c r="R1335" s="401" t="n">
        <v>167</v>
      </c>
      <c r="S1335" s="401" t="n">
        <v>11</v>
      </c>
      <c r="T1335" s="401" t="n">
        <v>176</v>
      </c>
      <c r="U1335" s="401" t="n">
        <v>132</v>
      </c>
      <c r="V1335" s="401" t="n">
        <v>233</v>
      </c>
      <c r="W1335" s="401" t="n">
        <v>267</v>
      </c>
      <c r="X1335" s="401" t="n">
        <v>127</v>
      </c>
      <c r="Y1335" s="401" t="n">
        <v>26</v>
      </c>
      <c r="Z1335" s="401" t="n">
        <v>37</v>
      </c>
      <c r="AA1335" s="401" t="n">
        <v>20</v>
      </c>
      <c r="AB1335" s="401" t="n">
        <v>44</v>
      </c>
      <c r="AC1335" s="401" t="n">
        <v>182</v>
      </c>
      <c r="AD1335" s="401" t="n">
        <v>97</v>
      </c>
      <c r="AE1335" s="401" t="n">
        <v>243</v>
      </c>
      <c r="AF1335" s="401" t="n">
        <v>80</v>
      </c>
      <c r="AG1335" s="401" t="n">
        <v>252</v>
      </c>
      <c r="AH1335" s="401" t="n">
        <v>121</v>
      </c>
      <c r="AI1335" s="401" t="n">
        <v>246</v>
      </c>
      <c r="AJ1335" s="401" t="n">
        <v>263</v>
      </c>
      <c r="AK1335" s="401" t="n">
        <v>180</v>
      </c>
      <c r="AL1335" s="401" t="n">
        <v>21</v>
      </c>
      <c r="AM1335" s="401" t="n">
        <v>190</v>
      </c>
      <c r="AN1335" s="401" t="n">
        <v>226</v>
      </c>
      <c r="AO1335" s="401" t="n">
        <v>69</v>
      </c>
      <c r="AP1335" s="401" t="n">
        <v>75</v>
      </c>
      <c r="AQ1335" s="401" t="n">
        <v>150</v>
      </c>
      <c r="AR1335" s="401" t="n">
        <v>78</v>
      </c>
      <c r="AS1335" s="401" t="n">
        <v>163</v>
      </c>
      <c r="AT1335" s="401" t="n">
        <v>134</v>
      </c>
      <c r="AU1335" s="401" t="n">
        <v>85</v>
      </c>
      <c r="AV1335" s="401" t="n">
        <v>232</v>
      </c>
      <c r="AW1335" s="401" t="n">
        <v>228</v>
      </c>
      <c r="AX1335" s="401" t="n">
        <v>151</v>
      </c>
      <c r="AY1335" s="401" t="n">
        <v>164</v>
      </c>
      <c r="AZ1335" s="401" t="n">
        <v>14</v>
      </c>
      <c r="BA1335" s="401" t="n">
        <v>66</v>
      </c>
      <c r="BB1335" s="401" t="n">
        <v>76</v>
      </c>
      <c r="BC1335" s="401" t="n">
        <v>119</v>
      </c>
      <c r="BD1335" s="401" t="n">
        <v>34</v>
      </c>
      <c r="BE1335" s="401" t="n">
        <v>198</v>
      </c>
      <c r="BF1335" s="401" t="n">
        <v>90</v>
      </c>
      <c r="BG1335" s="401" t="n">
        <v>258</v>
      </c>
      <c r="BH1335" s="401" t="n">
        <v>172</v>
      </c>
      <c r="BI1335" s="401" t="n">
        <v>165</v>
      </c>
      <c r="BJ1335" s="401" t="n">
        <v>110</v>
      </c>
      <c r="BK1335" s="401" t="n">
        <v>74</v>
      </c>
      <c r="BL1335" s="401" t="n">
        <v>7</v>
      </c>
      <c r="BM1335" s="401" t="n">
        <v>128</v>
      </c>
      <c r="BN1335" s="401" t="n">
        <v>30</v>
      </c>
      <c r="BO1335" s="401" t="n">
        <v>118</v>
      </c>
      <c r="BP1335" s="401" t="n">
        <v>257</v>
      </c>
      <c r="BQ1335" s="401" t="n">
        <v>1</v>
      </c>
      <c r="BR1335" s="401" t="n">
        <v>197</v>
      </c>
      <c r="BS1335" s="401" t="n">
        <v>260</v>
      </c>
      <c r="BT1335" s="401" t="n">
        <v>234</v>
      </c>
      <c r="BU1335" s="401" t="n">
        <v>111</v>
      </c>
      <c r="BV1335" s="401" t="n">
        <v>261</v>
      </c>
      <c r="BW1335" s="401" t="n">
        <v>24</v>
      </c>
      <c r="BX1335" s="401" t="n">
        <v>12</v>
      </c>
      <c r="BY1335" s="401" t="n">
        <v>265</v>
      </c>
      <c r="BZ1335" s="401" t="n">
        <v>237</v>
      </c>
      <c r="CA1335" s="401" t="n">
        <v>96</v>
      </c>
      <c r="CB1335" s="401" t="n">
        <v>217</v>
      </c>
      <c r="CC1335" s="401" t="n">
        <v>70</v>
      </c>
      <c r="CD1335" s="401" t="n">
        <v>49</v>
      </c>
      <c r="CE1335" s="401" t="n">
        <v>189</v>
      </c>
      <c r="CF1335" s="401" t="n">
        <v>143</v>
      </c>
      <c r="CG1335" s="401" t="n">
        <v>173</v>
      </c>
      <c r="CH1335" s="401" t="n">
        <v>133</v>
      </c>
      <c r="CI1335" s="401" t="n">
        <v>101</v>
      </c>
      <c r="CJ1335" s="401" t="n">
        <v>154</v>
      </c>
      <c r="CK1335" s="401" t="n">
        <v>161</v>
      </c>
      <c r="CL1335" s="401" t="n">
        <v>8</v>
      </c>
      <c r="CM1335" s="401" t="n">
        <v>100</v>
      </c>
      <c r="CN1335" s="401" t="n">
        <v>59</v>
      </c>
      <c r="CO1335" s="401" t="n">
        <v>177</v>
      </c>
      <c r="CP1335" s="401" t="n">
        <v>3</v>
      </c>
      <c r="CQ1335" s="401" t="n">
        <v>47</v>
      </c>
      <c r="CR1335" s="401" t="n">
        <v>209</v>
      </c>
      <c r="CS1335" s="401" t="n">
        <v>35</v>
      </c>
      <c r="CT1335" s="401" t="n">
        <v>102</v>
      </c>
      <c r="CU1335" s="401" t="n">
        <v>157</v>
      </c>
      <c r="CV1335" s="401" t="n">
        <v>241</v>
      </c>
      <c r="CW1335" s="401" t="n">
        <v>242</v>
      </c>
      <c r="CX1335" s="401" t="n">
        <v>211</v>
      </c>
      <c r="CY1335" s="401" t="n">
        <v>31</v>
      </c>
      <c r="CZ1335" s="401" t="n">
        <v>155</v>
      </c>
      <c r="DA1335" s="401" t="n">
        <v>52</v>
      </c>
      <c r="DB1335" s="401" t="n">
        <v>249</v>
      </c>
      <c r="DC1335" s="401" t="n">
        <v>93</v>
      </c>
      <c r="DD1335" s="401" t="n">
        <v>227</v>
      </c>
      <c r="DE1335" s="401" t="n">
        <v>18</v>
      </c>
      <c r="DF1335" s="401" t="n">
        <v>64</v>
      </c>
      <c r="DG1335" s="401" t="n">
        <v>187</v>
      </c>
      <c r="DH1335" s="401" t="n">
        <v>130</v>
      </c>
      <c r="DI1335" s="401" t="n">
        <v>230</v>
      </c>
      <c r="DJ1335" s="401" t="n">
        <v>136</v>
      </c>
      <c r="DK1335" s="401" t="n">
        <v>174</v>
      </c>
      <c r="DL1335" s="401" t="n">
        <v>114</v>
      </c>
      <c r="DM1335" s="401" t="n">
        <v>98</v>
      </c>
      <c r="DN1335" s="401" t="n">
        <v>71</v>
      </c>
      <c r="DO1335" s="401" t="n">
        <v>107</v>
      </c>
      <c r="DP1335" s="401" t="n">
        <v>186</v>
      </c>
      <c r="DQ1335" s="401" t="n">
        <v>73</v>
      </c>
      <c r="DR1335" s="401" t="n">
        <v>9</v>
      </c>
      <c r="DS1335" s="401" t="n">
        <v>131</v>
      </c>
      <c r="DT1335" s="401" t="n">
        <v>158</v>
      </c>
      <c r="DU1335" s="401" t="n">
        <v>184</v>
      </c>
      <c r="DV1335" s="401" t="n">
        <v>25</v>
      </c>
      <c r="DW1335" s="401" t="n">
        <v>86</v>
      </c>
      <c r="DX1335" s="401" t="n">
        <v>15</v>
      </c>
      <c r="DY1335" s="401" t="n">
        <v>201</v>
      </c>
      <c r="DZ1335" s="401" t="n">
        <v>58</v>
      </c>
      <c r="EA1335" s="401" t="n">
        <v>244</v>
      </c>
      <c r="EB1335" s="401" t="n">
        <v>269</v>
      </c>
      <c r="EC1335" s="401" t="n">
        <v>27</v>
      </c>
      <c r="ED1335" s="401" t="n">
        <v>92</v>
      </c>
      <c r="EE1335" s="401" t="n">
        <v>87</v>
      </c>
      <c r="EF1335" s="401" t="n">
        <v>62</v>
      </c>
      <c r="EG1335" s="401" t="n">
        <v>183</v>
      </c>
      <c r="EH1335" s="401" t="n">
        <v>82</v>
      </c>
      <c r="EI1335" s="401" t="n">
        <v>33</v>
      </c>
      <c r="EJ1335" s="401" t="n">
        <v>188</v>
      </c>
      <c r="EK1335" s="401" t="n">
        <v>245</v>
      </c>
      <c r="EL1335" s="401" t="n">
        <v>43</v>
      </c>
      <c r="EM1335" s="401" t="n">
        <v>199</v>
      </c>
      <c r="EN1335" s="401" t="n">
        <v>238</v>
      </c>
      <c r="EO1335" s="401" t="n">
        <v>144</v>
      </c>
      <c r="EP1335" s="401" t="n">
        <v>208</v>
      </c>
      <c r="EQ1335" s="401" t="n">
        <v>115</v>
      </c>
      <c r="ER1335" s="401" t="n">
        <v>170</v>
      </c>
      <c r="ES1335" s="401" t="n">
        <v>16</v>
      </c>
      <c r="ET1335" s="401" t="n">
        <v>68</v>
      </c>
      <c r="EU1335" s="401" t="n">
        <v>45</v>
      </c>
      <c r="EV1335" s="401" t="n">
        <v>239</v>
      </c>
      <c r="EW1335" s="401" t="n">
        <v>116</v>
      </c>
      <c r="EX1335" s="401" t="n">
        <v>81</v>
      </c>
      <c r="EY1335" s="401" t="n">
        <v>222</v>
      </c>
      <c r="EZ1335" s="401" t="n">
        <v>105</v>
      </c>
      <c r="FA1335" s="401" t="n">
        <v>159</v>
      </c>
      <c r="FB1335" s="401" t="n">
        <v>206</v>
      </c>
      <c r="FC1335" s="401" t="n">
        <v>247</v>
      </c>
      <c r="FD1335" s="401" t="n">
        <v>141</v>
      </c>
      <c r="FE1335" s="401" t="n">
        <v>218</v>
      </c>
      <c r="FF1335" s="401" t="n">
        <v>259</v>
      </c>
      <c r="FG1335" s="401" t="n">
        <v>106</v>
      </c>
      <c r="FH1335" s="401" t="n">
        <v>202</v>
      </c>
      <c r="FI1335" s="401" t="n">
        <v>88</v>
      </c>
      <c r="FJ1335" s="401" t="n">
        <v>179</v>
      </c>
      <c r="FK1335" s="401" t="n">
        <v>160</v>
      </c>
      <c r="FL1335" s="401" t="n">
        <v>185</v>
      </c>
      <c r="FM1335" s="401" t="n">
        <v>72</v>
      </c>
      <c r="FN1335" s="401" t="n">
        <v>203</v>
      </c>
      <c r="FO1335" s="401" t="n">
        <v>175</v>
      </c>
      <c r="FP1335" s="401" t="n">
        <v>235</v>
      </c>
      <c r="FQ1335" s="401" t="n">
        <v>6</v>
      </c>
      <c r="FR1335" s="401" t="n">
        <v>193</v>
      </c>
      <c r="FS1335" s="401" t="n">
        <v>221</v>
      </c>
      <c r="FT1335" s="401" t="n">
        <v>264</v>
      </c>
      <c r="FU1335" s="401" t="n">
        <v>191</v>
      </c>
      <c r="FV1335" s="401" t="n">
        <v>61</v>
      </c>
      <c r="FW1335" s="401" t="n">
        <v>220</v>
      </c>
      <c r="FX1335" s="401" t="n">
        <v>79</v>
      </c>
      <c r="FY1335" s="401" t="n">
        <v>124</v>
      </c>
      <c r="FZ1335" s="401" t="n">
        <v>65</v>
      </c>
      <c r="GA1335" s="401" t="n">
        <v>224</v>
      </c>
      <c r="GB1335" s="401" t="n">
        <v>36</v>
      </c>
      <c r="GC1335" s="401" t="n">
        <v>19</v>
      </c>
      <c r="GD1335" s="401" t="n">
        <v>54</v>
      </c>
      <c r="GE1335" s="401" t="n">
        <v>255</v>
      </c>
      <c r="GF1335" s="401" t="n">
        <v>99</v>
      </c>
      <c r="GG1335" s="401" t="n">
        <v>250</v>
      </c>
      <c r="GH1335" s="401" t="n">
        <v>196</v>
      </c>
      <c r="GI1335" s="401" t="n">
        <v>117</v>
      </c>
      <c r="GJ1335" s="401" t="n">
        <v>113</v>
      </c>
      <c r="GK1335" s="401" t="n">
        <v>32</v>
      </c>
      <c r="GL1335" s="401" t="n">
        <v>162</v>
      </c>
      <c r="GM1335" s="401" t="n">
        <v>46</v>
      </c>
      <c r="GN1335" s="401" t="n">
        <v>149</v>
      </c>
      <c r="GO1335" s="401" t="n">
        <v>84</v>
      </c>
      <c r="GP1335" s="401" t="n">
        <v>55</v>
      </c>
      <c r="GQ1335" s="401" t="n">
        <v>266</v>
      </c>
      <c r="GR1335" s="401" t="n">
        <v>178</v>
      </c>
      <c r="GS1335" s="401" t="n">
        <v>22</v>
      </c>
      <c r="GT1335" s="401" t="n">
        <v>153</v>
      </c>
      <c r="GU1335" s="401" t="n">
        <v>95</v>
      </c>
      <c r="GV1335" s="401" t="n">
        <v>215</v>
      </c>
      <c r="GW1335" s="401" t="n">
        <v>207</v>
      </c>
      <c r="GX1335" s="401" t="n">
        <v>39</v>
      </c>
      <c r="GY1335" s="401" t="n">
        <v>214</v>
      </c>
      <c r="GZ1335" s="401" t="n">
        <v>204</v>
      </c>
      <c r="HA1335" s="401" t="n">
        <v>50</v>
      </c>
      <c r="HB1335" s="401" t="n">
        <v>137</v>
      </c>
      <c r="HC1335" s="401" t="n">
        <v>194</v>
      </c>
      <c r="HD1335" s="401" t="n">
        <v>253</v>
      </c>
      <c r="HE1335" s="401" t="n">
        <v>2</v>
      </c>
      <c r="HF1335" s="401" t="n">
        <v>135</v>
      </c>
      <c r="HG1335" s="401" t="n">
        <v>57</v>
      </c>
      <c r="HH1335" s="401" t="n">
        <v>139</v>
      </c>
      <c r="HI1335" s="401" t="n">
        <v>38</v>
      </c>
      <c r="HJ1335" s="401" t="n">
        <v>236</v>
      </c>
      <c r="HK1335" s="401" t="n">
        <v>248</v>
      </c>
      <c r="HL1335" s="401" t="n">
        <v>146</v>
      </c>
      <c r="HM1335" s="401" t="n">
        <v>109</v>
      </c>
      <c r="HN1335" s="401" t="n">
        <v>205</v>
      </c>
      <c r="HO1335" s="401" t="n">
        <v>60</v>
      </c>
      <c r="HP1335" s="401" t="n">
        <v>13</v>
      </c>
      <c r="HQ1335" s="401" t="n">
        <v>83</v>
      </c>
      <c r="HR1335" s="401" t="n">
        <v>29</v>
      </c>
      <c r="HS1335" s="401" t="n">
        <v>120</v>
      </c>
      <c r="HT1335" s="401" t="n">
        <v>181</v>
      </c>
      <c r="HU1335" s="401" t="n">
        <v>123</v>
      </c>
      <c r="HV1335" s="401" t="n">
        <v>138</v>
      </c>
      <c r="HW1335" s="401" t="n">
        <v>5</v>
      </c>
      <c r="HX1335" s="401" t="n">
        <v>28</v>
      </c>
      <c r="HY1335" s="401" t="n">
        <v>140</v>
      </c>
      <c r="HZ1335" s="401" t="n">
        <v>147</v>
      </c>
      <c r="IA1335" s="401" t="n">
        <v>254</v>
      </c>
      <c r="IB1335" s="401" t="n">
        <v>112</v>
      </c>
      <c r="IC1335" s="401" t="n">
        <v>256</v>
      </c>
      <c r="ID1335" s="401" t="n">
        <v>225</v>
      </c>
      <c r="IE1335" s="401" t="n">
        <v>142</v>
      </c>
      <c r="IF1335" s="401" t="n">
        <v>219</v>
      </c>
      <c r="IG1335" s="401" t="n">
        <v>94</v>
      </c>
      <c r="IH1335" s="401" t="n">
        <v>145</v>
      </c>
      <c r="II1335" s="401" t="n">
        <v>126</v>
      </c>
      <c r="IJ1335" s="401" t="n">
        <v>10</v>
      </c>
      <c r="IK1335" s="401" t="n">
        <v>268</v>
      </c>
      <c r="IL1335" s="401" t="n">
        <v>40</v>
      </c>
      <c r="IM1335" s="401" t="n">
        <v>89</v>
      </c>
      <c r="IN1335" s="401" t="n">
        <v>125</v>
      </c>
      <c r="IO1335" s="401" t="n">
        <v>195</v>
      </c>
      <c r="IP1335" s="401" t="n">
        <v>17</v>
      </c>
      <c r="IQ1335" s="401" t="n">
        <v>169</v>
      </c>
      <c r="IR1335" s="401" t="n">
        <v>23</v>
      </c>
      <c r="IS1335" s="401" t="n">
        <v>212</v>
      </c>
      <c r="IT1335" s="401" t="n">
        <v>251</v>
      </c>
      <c r="IU1335" s="401" t="n">
        <v>42</v>
      </c>
      <c r="IV1335" s="401" t="n">
        <v>53</v>
      </c>
      <c r="IW1335" s="401" t="n">
        <v>210</v>
      </c>
      <c r="IX1335" s="401" t="n">
        <v>4</v>
      </c>
      <c r="IY1335" s="401" t="n">
        <v>63</v>
      </c>
      <c r="IZ1335" s="401" t="n">
        <v>104</v>
      </c>
      <c r="JA1335" s="401" t="n">
        <v>103</v>
      </c>
      <c r="JB1335" s="401" t="n">
        <v>223</v>
      </c>
      <c r="JC1335" s="401" t="n">
        <v>91</v>
      </c>
      <c r="JD1335" s="401" t="n">
        <v>56</v>
      </c>
      <c r="JE1335" s="401" t="n">
        <v>171</v>
      </c>
      <c r="JF1335" s="401" t="n">
        <v>192</v>
      </c>
      <c r="JG1335" s="401" t="n">
        <v>129</v>
      </c>
      <c r="JH1335" s="401" t="n">
        <v>231</v>
      </c>
      <c r="JI1335" s="401" t="n">
        <v>262</v>
      </c>
      <c r="JJ1335" s="401" t="n">
        <v>152</v>
      </c>
      <c r="JK1335" s="401" t="n">
        <v>229</v>
      </c>
      <c r="JL1335" s="401" t="n">
        <v>41</v>
      </c>
      <c r="JM1335" s="401" t="n">
        <v>156</v>
      </c>
      <c r="JN1335" s="401" t="n">
        <v>122</v>
      </c>
    </row>
    <row r="1337" customFormat="false" ht="12.75" hidden="false" customHeight="false" outlineLevel="0" collapsed="false">
      <c r="D1337" s="204" t="n">
        <v>270</v>
      </c>
      <c r="E1337" s="204" t="s">
        <v>250</v>
      </c>
    </row>
    <row r="1338" customFormat="false" ht="12.75" hidden="false" customHeight="false" outlineLevel="0" collapsed="false">
      <c r="E1338" s="444" t="s">
        <v>198</v>
      </c>
      <c r="F1338" s="401" t="n">
        <v>1</v>
      </c>
      <c r="G1338" s="401" t="n">
        <v>2</v>
      </c>
      <c r="H1338" s="401" t="n">
        <v>3</v>
      </c>
      <c r="I1338" s="401" t="n">
        <v>4</v>
      </c>
      <c r="J1338" s="401" t="n">
        <v>5</v>
      </c>
      <c r="K1338" s="401" t="n">
        <v>6</v>
      </c>
      <c r="L1338" s="401" t="n">
        <v>7</v>
      </c>
      <c r="M1338" s="401" t="n">
        <v>8</v>
      </c>
      <c r="N1338" s="401" t="n">
        <v>9</v>
      </c>
      <c r="O1338" s="401" t="n">
        <v>10</v>
      </c>
      <c r="P1338" s="401" t="n">
        <v>11</v>
      </c>
      <c r="Q1338" s="401" t="n">
        <v>12</v>
      </c>
      <c r="R1338" s="401" t="n">
        <v>13</v>
      </c>
      <c r="S1338" s="401" t="n">
        <v>14</v>
      </c>
      <c r="T1338" s="401" t="n">
        <v>15</v>
      </c>
      <c r="U1338" s="401" t="n">
        <v>16</v>
      </c>
      <c r="V1338" s="401" t="n">
        <v>17</v>
      </c>
      <c r="W1338" s="401" t="n">
        <v>18</v>
      </c>
      <c r="X1338" s="401" t="n">
        <v>19</v>
      </c>
      <c r="Y1338" s="401" t="n">
        <v>20</v>
      </c>
      <c r="Z1338" s="401" t="n">
        <v>21</v>
      </c>
      <c r="AA1338" s="401" t="n">
        <v>22</v>
      </c>
      <c r="AB1338" s="401" t="n">
        <v>23</v>
      </c>
      <c r="AC1338" s="401" t="n">
        <v>24</v>
      </c>
      <c r="AD1338" s="401" t="n">
        <v>25</v>
      </c>
      <c r="AE1338" s="401" t="n">
        <v>26</v>
      </c>
      <c r="AF1338" s="401" t="n">
        <v>27</v>
      </c>
      <c r="AG1338" s="401" t="n">
        <v>28</v>
      </c>
      <c r="AH1338" s="401" t="n">
        <v>29</v>
      </c>
      <c r="AI1338" s="401" t="n">
        <v>30</v>
      </c>
      <c r="AJ1338" s="401" t="n">
        <v>31</v>
      </c>
      <c r="AK1338" s="401" t="n">
        <v>32</v>
      </c>
      <c r="AL1338" s="401" t="n">
        <v>33</v>
      </c>
      <c r="AM1338" s="401" t="n">
        <v>34</v>
      </c>
      <c r="AN1338" s="401" t="n">
        <v>35</v>
      </c>
      <c r="AO1338" s="401" t="n">
        <v>36</v>
      </c>
      <c r="AP1338" s="401" t="n">
        <v>37</v>
      </c>
      <c r="AQ1338" s="401" t="n">
        <v>38</v>
      </c>
      <c r="AR1338" s="401" t="n">
        <v>39</v>
      </c>
      <c r="AS1338" s="401" t="n">
        <v>40</v>
      </c>
      <c r="AT1338" s="401" t="n">
        <v>41</v>
      </c>
      <c r="AU1338" s="401" t="n">
        <v>42</v>
      </c>
      <c r="AV1338" s="401" t="n">
        <v>43</v>
      </c>
      <c r="AW1338" s="401" t="n">
        <v>44</v>
      </c>
      <c r="AX1338" s="401" t="n">
        <v>45</v>
      </c>
      <c r="AY1338" s="401" t="n">
        <v>46</v>
      </c>
      <c r="AZ1338" s="401" t="n">
        <v>47</v>
      </c>
      <c r="BA1338" s="401" t="n">
        <v>48</v>
      </c>
      <c r="BB1338" s="401" t="n">
        <v>49</v>
      </c>
      <c r="BC1338" s="401" t="n">
        <v>50</v>
      </c>
      <c r="BD1338" s="401" t="n">
        <v>51</v>
      </c>
      <c r="BE1338" s="401" t="n">
        <v>52</v>
      </c>
      <c r="BF1338" s="401" t="n">
        <v>53</v>
      </c>
      <c r="BG1338" s="401" t="n">
        <v>54</v>
      </c>
      <c r="BH1338" s="401" t="n">
        <v>55</v>
      </c>
      <c r="BI1338" s="401" t="n">
        <v>56</v>
      </c>
      <c r="BJ1338" s="401" t="n">
        <v>57</v>
      </c>
      <c r="BK1338" s="401" t="n">
        <v>58</v>
      </c>
      <c r="BL1338" s="401" t="n">
        <v>59</v>
      </c>
      <c r="BM1338" s="401" t="n">
        <v>60</v>
      </c>
      <c r="BN1338" s="401" t="n">
        <v>61</v>
      </c>
      <c r="BO1338" s="401" t="n">
        <v>62</v>
      </c>
      <c r="BP1338" s="401" t="n">
        <v>63</v>
      </c>
      <c r="BQ1338" s="401" t="n">
        <v>64</v>
      </c>
      <c r="BR1338" s="401" t="n">
        <v>65</v>
      </c>
      <c r="BS1338" s="401" t="n">
        <v>66</v>
      </c>
      <c r="BT1338" s="401" t="n">
        <v>67</v>
      </c>
      <c r="BU1338" s="401" t="n">
        <v>68</v>
      </c>
      <c r="BV1338" s="401" t="n">
        <v>69</v>
      </c>
      <c r="BW1338" s="401" t="n">
        <v>70</v>
      </c>
      <c r="BX1338" s="401" t="n">
        <v>71</v>
      </c>
      <c r="BY1338" s="401" t="n">
        <v>72</v>
      </c>
      <c r="BZ1338" s="401" t="n">
        <v>73</v>
      </c>
      <c r="CA1338" s="401" t="n">
        <v>74</v>
      </c>
      <c r="CB1338" s="401" t="n">
        <v>75</v>
      </c>
      <c r="CC1338" s="401" t="n">
        <v>76</v>
      </c>
      <c r="CD1338" s="401" t="n">
        <v>77</v>
      </c>
      <c r="CE1338" s="401" t="n">
        <v>78</v>
      </c>
      <c r="CF1338" s="401" t="n">
        <v>79</v>
      </c>
      <c r="CG1338" s="401" t="n">
        <v>80</v>
      </c>
      <c r="CH1338" s="401" t="n">
        <v>81</v>
      </c>
      <c r="CI1338" s="401" t="n">
        <v>82</v>
      </c>
      <c r="CJ1338" s="401" t="n">
        <v>83</v>
      </c>
      <c r="CK1338" s="401" t="n">
        <v>84</v>
      </c>
      <c r="CL1338" s="401" t="n">
        <v>85</v>
      </c>
      <c r="CM1338" s="401" t="n">
        <v>86</v>
      </c>
      <c r="CN1338" s="401" t="n">
        <v>87</v>
      </c>
      <c r="CO1338" s="401" t="n">
        <v>88</v>
      </c>
      <c r="CP1338" s="401" t="n">
        <v>89</v>
      </c>
      <c r="CQ1338" s="401" t="n">
        <v>90</v>
      </c>
      <c r="CR1338" s="401" t="n">
        <v>91</v>
      </c>
      <c r="CS1338" s="401" t="n">
        <v>92</v>
      </c>
      <c r="CT1338" s="401" t="n">
        <v>93</v>
      </c>
      <c r="CU1338" s="401" t="n">
        <v>94</v>
      </c>
      <c r="CV1338" s="401" t="n">
        <v>95</v>
      </c>
      <c r="CW1338" s="401" t="n">
        <v>96</v>
      </c>
      <c r="CX1338" s="401" t="n">
        <v>97</v>
      </c>
      <c r="CY1338" s="401" t="n">
        <v>98</v>
      </c>
      <c r="CZ1338" s="401" t="n">
        <v>99</v>
      </c>
      <c r="DA1338" s="401" t="n">
        <v>100</v>
      </c>
      <c r="DB1338" s="401" t="n">
        <v>101</v>
      </c>
      <c r="DC1338" s="401" t="n">
        <v>102</v>
      </c>
      <c r="DD1338" s="401" t="n">
        <v>103</v>
      </c>
      <c r="DE1338" s="401" t="n">
        <v>104</v>
      </c>
      <c r="DF1338" s="401" t="n">
        <v>105</v>
      </c>
      <c r="DG1338" s="401" t="n">
        <v>106</v>
      </c>
      <c r="DH1338" s="401" t="n">
        <v>107</v>
      </c>
      <c r="DI1338" s="401" t="n">
        <v>108</v>
      </c>
      <c r="DJ1338" s="401" t="n">
        <v>109</v>
      </c>
      <c r="DK1338" s="401" t="n">
        <v>110</v>
      </c>
      <c r="DL1338" s="401" t="n">
        <v>111</v>
      </c>
      <c r="DM1338" s="401" t="n">
        <v>112</v>
      </c>
      <c r="DN1338" s="401" t="n">
        <v>113</v>
      </c>
      <c r="DO1338" s="401" t="n">
        <v>114</v>
      </c>
      <c r="DP1338" s="401" t="n">
        <v>115</v>
      </c>
      <c r="DQ1338" s="401" t="n">
        <v>116</v>
      </c>
      <c r="DR1338" s="401" t="n">
        <v>117</v>
      </c>
      <c r="DS1338" s="401" t="n">
        <v>118</v>
      </c>
      <c r="DT1338" s="401" t="n">
        <v>119</v>
      </c>
      <c r="DU1338" s="401" t="n">
        <v>120</v>
      </c>
      <c r="DV1338" s="401" t="n">
        <v>121</v>
      </c>
      <c r="DW1338" s="401" t="n">
        <v>122</v>
      </c>
      <c r="DX1338" s="401" t="n">
        <v>123</v>
      </c>
      <c r="DY1338" s="401" t="n">
        <v>124</v>
      </c>
      <c r="DZ1338" s="401" t="n">
        <v>125</v>
      </c>
      <c r="EA1338" s="401" t="n">
        <v>126</v>
      </c>
      <c r="EB1338" s="401" t="n">
        <v>127</v>
      </c>
      <c r="EC1338" s="401" t="n">
        <v>128</v>
      </c>
      <c r="ED1338" s="401" t="n">
        <v>129</v>
      </c>
      <c r="EE1338" s="401" t="n">
        <v>130</v>
      </c>
      <c r="EF1338" s="401" t="n">
        <v>131</v>
      </c>
      <c r="EG1338" s="401" t="n">
        <v>132</v>
      </c>
      <c r="EH1338" s="401" t="n">
        <v>133</v>
      </c>
      <c r="EI1338" s="401" t="n">
        <v>134</v>
      </c>
      <c r="EJ1338" s="401" t="n">
        <v>135</v>
      </c>
      <c r="EK1338" s="401" t="n">
        <v>136</v>
      </c>
      <c r="EL1338" s="401" t="n">
        <v>137</v>
      </c>
      <c r="EM1338" s="401" t="n">
        <v>138</v>
      </c>
      <c r="EN1338" s="401" t="n">
        <v>139</v>
      </c>
      <c r="EO1338" s="401" t="n">
        <v>140</v>
      </c>
      <c r="EP1338" s="401" t="n">
        <v>141</v>
      </c>
      <c r="EQ1338" s="401" t="n">
        <v>142</v>
      </c>
      <c r="ER1338" s="401" t="n">
        <v>143</v>
      </c>
      <c r="ES1338" s="401" t="n">
        <v>144</v>
      </c>
      <c r="ET1338" s="401" t="n">
        <v>145</v>
      </c>
      <c r="EU1338" s="401" t="n">
        <v>146</v>
      </c>
      <c r="EV1338" s="401" t="n">
        <v>147</v>
      </c>
      <c r="EW1338" s="401" t="n">
        <v>148</v>
      </c>
      <c r="EX1338" s="401" t="n">
        <v>149</v>
      </c>
      <c r="EY1338" s="401" t="n">
        <v>150</v>
      </c>
      <c r="EZ1338" s="401" t="n">
        <v>151</v>
      </c>
      <c r="FA1338" s="401" t="n">
        <v>152</v>
      </c>
      <c r="FB1338" s="401" t="n">
        <v>153</v>
      </c>
      <c r="FC1338" s="401" t="n">
        <v>154</v>
      </c>
      <c r="FD1338" s="401" t="n">
        <v>155</v>
      </c>
      <c r="FE1338" s="401" t="n">
        <v>156</v>
      </c>
      <c r="FF1338" s="401" t="n">
        <v>157</v>
      </c>
      <c r="FG1338" s="401" t="n">
        <v>158</v>
      </c>
      <c r="FH1338" s="401" t="n">
        <v>159</v>
      </c>
      <c r="FI1338" s="401" t="n">
        <v>160</v>
      </c>
      <c r="FJ1338" s="401" t="n">
        <v>161</v>
      </c>
      <c r="FK1338" s="401" t="n">
        <v>162</v>
      </c>
      <c r="FL1338" s="401" t="n">
        <v>163</v>
      </c>
      <c r="FM1338" s="401" t="n">
        <v>164</v>
      </c>
      <c r="FN1338" s="401" t="n">
        <v>165</v>
      </c>
      <c r="FO1338" s="401" t="n">
        <v>166</v>
      </c>
      <c r="FP1338" s="401" t="n">
        <v>167</v>
      </c>
      <c r="FQ1338" s="401" t="n">
        <v>168</v>
      </c>
      <c r="FR1338" s="401" t="n">
        <v>169</v>
      </c>
      <c r="FS1338" s="401" t="n">
        <v>170</v>
      </c>
      <c r="FT1338" s="401" t="n">
        <v>171</v>
      </c>
      <c r="FU1338" s="401" t="n">
        <v>172</v>
      </c>
      <c r="FV1338" s="401" t="n">
        <v>173</v>
      </c>
      <c r="FW1338" s="401" t="n">
        <v>174</v>
      </c>
      <c r="FX1338" s="401" t="n">
        <v>175</v>
      </c>
      <c r="FY1338" s="401" t="n">
        <v>176</v>
      </c>
      <c r="FZ1338" s="401" t="n">
        <v>177</v>
      </c>
      <c r="GA1338" s="401" t="n">
        <v>178</v>
      </c>
      <c r="GB1338" s="401" t="n">
        <v>179</v>
      </c>
      <c r="GC1338" s="401" t="n">
        <v>180</v>
      </c>
      <c r="GD1338" s="401" t="n">
        <v>181</v>
      </c>
      <c r="GE1338" s="401" t="n">
        <v>182</v>
      </c>
      <c r="GF1338" s="401" t="n">
        <v>183</v>
      </c>
      <c r="GG1338" s="401" t="n">
        <v>184</v>
      </c>
      <c r="GH1338" s="401" t="n">
        <v>185</v>
      </c>
      <c r="GI1338" s="401" t="n">
        <v>186</v>
      </c>
      <c r="GJ1338" s="401" t="n">
        <v>187</v>
      </c>
      <c r="GK1338" s="401" t="n">
        <v>188</v>
      </c>
      <c r="GL1338" s="401" t="n">
        <v>189</v>
      </c>
      <c r="GM1338" s="401" t="n">
        <v>190</v>
      </c>
      <c r="GN1338" s="401" t="n">
        <v>191</v>
      </c>
      <c r="GO1338" s="401" t="n">
        <v>192</v>
      </c>
      <c r="GP1338" s="401" t="n">
        <v>193</v>
      </c>
      <c r="GQ1338" s="401" t="n">
        <v>194</v>
      </c>
      <c r="GR1338" s="401" t="n">
        <v>195</v>
      </c>
      <c r="GS1338" s="401" t="n">
        <v>196</v>
      </c>
      <c r="GT1338" s="401" t="n">
        <v>197</v>
      </c>
      <c r="GU1338" s="401" t="n">
        <v>198</v>
      </c>
      <c r="GV1338" s="401" t="n">
        <v>199</v>
      </c>
      <c r="GW1338" s="401" t="n">
        <v>200</v>
      </c>
      <c r="GX1338" s="401" t="n">
        <v>201</v>
      </c>
      <c r="GY1338" s="401" t="n">
        <v>202</v>
      </c>
      <c r="GZ1338" s="401" t="n">
        <v>203</v>
      </c>
      <c r="HA1338" s="401" t="n">
        <v>204</v>
      </c>
      <c r="HB1338" s="401" t="n">
        <v>205</v>
      </c>
      <c r="HC1338" s="401" t="n">
        <v>206</v>
      </c>
      <c r="HD1338" s="401" t="n">
        <v>207</v>
      </c>
      <c r="HE1338" s="401" t="n">
        <v>208</v>
      </c>
      <c r="HF1338" s="401" t="n">
        <v>209</v>
      </c>
      <c r="HG1338" s="401" t="n">
        <v>210</v>
      </c>
      <c r="HH1338" s="401" t="n">
        <v>211</v>
      </c>
      <c r="HI1338" s="401" t="n">
        <v>212</v>
      </c>
      <c r="HJ1338" s="401" t="n">
        <v>213</v>
      </c>
      <c r="HK1338" s="401" t="n">
        <v>214</v>
      </c>
      <c r="HL1338" s="401" t="n">
        <v>215</v>
      </c>
      <c r="HM1338" s="401" t="n">
        <v>216</v>
      </c>
      <c r="HN1338" s="401" t="n">
        <v>217</v>
      </c>
      <c r="HO1338" s="401" t="n">
        <v>218</v>
      </c>
      <c r="HP1338" s="401" t="n">
        <v>219</v>
      </c>
      <c r="HQ1338" s="401" t="n">
        <v>220</v>
      </c>
      <c r="HR1338" s="401" t="n">
        <v>221</v>
      </c>
      <c r="HS1338" s="401" t="n">
        <v>222</v>
      </c>
      <c r="HT1338" s="401" t="n">
        <v>223</v>
      </c>
      <c r="HU1338" s="401" t="n">
        <v>224</v>
      </c>
      <c r="HV1338" s="401" t="n">
        <v>225</v>
      </c>
      <c r="HW1338" s="401" t="n">
        <v>226</v>
      </c>
      <c r="HX1338" s="401" t="n">
        <v>227</v>
      </c>
      <c r="HY1338" s="401" t="n">
        <v>228</v>
      </c>
      <c r="HZ1338" s="401" t="n">
        <v>229</v>
      </c>
      <c r="IA1338" s="401" t="n">
        <v>230</v>
      </c>
      <c r="IB1338" s="401" t="n">
        <v>231</v>
      </c>
      <c r="IC1338" s="401" t="n">
        <v>232</v>
      </c>
      <c r="ID1338" s="401" t="n">
        <v>233</v>
      </c>
      <c r="IE1338" s="401" t="n">
        <v>234</v>
      </c>
      <c r="IF1338" s="401" t="n">
        <v>235</v>
      </c>
      <c r="IG1338" s="401" t="n">
        <v>236</v>
      </c>
      <c r="IH1338" s="401" t="n">
        <v>237</v>
      </c>
      <c r="II1338" s="401" t="n">
        <v>238</v>
      </c>
      <c r="IJ1338" s="401" t="n">
        <v>239</v>
      </c>
      <c r="IK1338" s="401" t="n">
        <v>240</v>
      </c>
      <c r="IL1338" s="401" t="n">
        <v>241</v>
      </c>
      <c r="IM1338" s="401" t="n">
        <v>242</v>
      </c>
      <c r="IN1338" s="401" t="n">
        <v>243</v>
      </c>
      <c r="IO1338" s="401" t="n">
        <v>244</v>
      </c>
      <c r="IP1338" s="401" t="n">
        <v>245</v>
      </c>
      <c r="IQ1338" s="401" t="n">
        <v>246</v>
      </c>
      <c r="IR1338" s="401" t="n">
        <v>247</v>
      </c>
      <c r="IS1338" s="401" t="n">
        <v>248</v>
      </c>
      <c r="IT1338" s="401" t="n">
        <v>249</v>
      </c>
      <c r="IU1338" s="401" t="n">
        <v>250</v>
      </c>
      <c r="IV1338" s="401" t="n">
        <v>251</v>
      </c>
      <c r="IW1338" s="401" t="n">
        <v>252</v>
      </c>
      <c r="IX1338" s="401" t="n">
        <v>253</v>
      </c>
      <c r="IY1338" s="401" t="n">
        <v>254</v>
      </c>
      <c r="IZ1338" s="401" t="n">
        <v>255</v>
      </c>
      <c r="JA1338" s="401" t="n">
        <v>256</v>
      </c>
      <c r="JB1338" s="401" t="n">
        <v>257</v>
      </c>
      <c r="JC1338" s="401" t="n">
        <v>258</v>
      </c>
      <c r="JD1338" s="401" t="n">
        <v>259</v>
      </c>
      <c r="JE1338" s="401" t="n">
        <v>260</v>
      </c>
      <c r="JF1338" s="401" t="n">
        <v>261</v>
      </c>
      <c r="JG1338" s="401" t="n">
        <v>262</v>
      </c>
      <c r="JH1338" s="401" t="n">
        <v>263</v>
      </c>
      <c r="JI1338" s="401" t="n">
        <v>264</v>
      </c>
      <c r="JJ1338" s="401" t="n">
        <v>265</v>
      </c>
      <c r="JK1338" s="401" t="n">
        <v>266</v>
      </c>
      <c r="JL1338" s="401" t="n">
        <v>267</v>
      </c>
      <c r="JM1338" s="401" t="n">
        <v>268</v>
      </c>
      <c r="JN1338" s="401" t="n">
        <v>269</v>
      </c>
      <c r="JO1338" s="401" t="n">
        <v>270</v>
      </c>
    </row>
    <row r="1339" customFormat="false" ht="12.75" hidden="false" customHeight="false" outlineLevel="0" collapsed="false">
      <c r="E1339" s="444" t="s">
        <v>225</v>
      </c>
      <c r="F1339" s="401" t="n">
        <v>95</v>
      </c>
      <c r="G1339" s="401" t="n">
        <v>181</v>
      </c>
      <c r="H1339" s="401" t="n">
        <v>164</v>
      </c>
      <c r="I1339" s="401" t="n">
        <v>115</v>
      </c>
      <c r="J1339" s="401" t="n">
        <v>119</v>
      </c>
      <c r="K1339" s="401" t="n">
        <v>67</v>
      </c>
      <c r="L1339" s="401" t="n">
        <v>154</v>
      </c>
      <c r="M1339" s="401" t="n">
        <v>109</v>
      </c>
      <c r="N1339" s="401" t="n">
        <v>223</v>
      </c>
      <c r="O1339" s="401" t="n">
        <v>132</v>
      </c>
      <c r="P1339" s="401" t="n">
        <v>129</v>
      </c>
      <c r="Q1339" s="401" t="n">
        <v>54</v>
      </c>
      <c r="R1339" s="401" t="n">
        <v>221</v>
      </c>
      <c r="S1339" s="401" t="n">
        <v>213</v>
      </c>
      <c r="T1339" s="401" t="n">
        <v>94</v>
      </c>
      <c r="U1339" s="401" t="n">
        <v>53</v>
      </c>
      <c r="V1339" s="401" t="n">
        <v>116</v>
      </c>
      <c r="W1339" s="401" t="n">
        <v>46</v>
      </c>
      <c r="X1339" s="401" t="n">
        <v>191</v>
      </c>
      <c r="Y1339" s="401" t="n">
        <v>237</v>
      </c>
      <c r="Z1339" s="401" t="n">
        <v>48</v>
      </c>
      <c r="AA1339" s="401" t="n">
        <v>104</v>
      </c>
      <c r="AB1339" s="401" t="n">
        <v>156</v>
      </c>
      <c r="AC1339" s="401" t="n">
        <v>167</v>
      </c>
      <c r="AD1339" s="401" t="n">
        <v>87</v>
      </c>
      <c r="AE1339" s="401" t="n">
        <v>98</v>
      </c>
      <c r="AF1339" s="401" t="n">
        <v>243</v>
      </c>
      <c r="AG1339" s="401" t="n">
        <v>182</v>
      </c>
      <c r="AH1339" s="401" t="n">
        <v>141</v>
      </c>
      <c r="AI1339" s="401" t="n">
        <v>31</v>
      </c>
      <c r="AJ1339" s="401" t="n">
        <v>172</v>
      </c>
      <c r="AK1339" s="401" t="n">
        <v>89</v>
      </c>
      <c r="AL1339" s="401" t="n">
        <v>106</v>
      </c>
      <c r="AM1339" s="401" t="n">
        <v>118</v>
      </c>
      <c r="AN1339" s="401" t="n">
        <v>131</v>
      </c>
      <c r="AO1339" s="401" t="n">
        <v>33</v>
      </c>
      <c r="AP1339" s="401" t="n">
        <v>69</v>
      </c>
      <c r="AQ1339" s="401" t="n">
        <v>261</v>
      </c>
      <c r="AR1339" s="401" t="n">
        <v>28</v>
      </c>
      <c r="AS1339" s="401" t="n">
        <v>239</v>
      </c>
      <c r="AT1339" s="401" t="n">
        <v>68</v>
      </c>
      <c r="AU1339" s="401" t="n">
        <v>126</v>
      </c>
      <c r="AV1339" s="401" t="n">
        <v>157</v>
      </c>
      <c r="AW1339" s="401" t="n">
        <v>47</v>
      </c>
      <c r="AX1339" s="401" t="n">
        <v>151</v>
      </c>
      <c r="AY1339" s="401" t="n">
        <v>39</v>
      </c>
      <c r="AZ1339" s="401" t="n">
        <v>171</v>
      </c>
      <c r="BA1339" s="401" t="n">
        <v>160</v>
      </c>
      <c r="BB1339" s="401" t="n">
        <v>196</v>
      </c>
      <c r="BC1339" s="401" t="n">
        <v>228</v>
      </c>
      <c r="BD1339" s="401" t="n">
        <v>15</v>
      </c>
      <c r="BE1339" s="401" t="n">
        <v>204</v>
      </c>
      <c r="BF1339" s="401" t="n">
        <v>159</v>
      </c>
      <c r="BG1339" s="401" t="n">
        <v>107</v>
      </c>
      <c r="BH1339" s="401" t="n">
        <v>232</v>
      </c>
      <c r="BI1339" s="401" t="n">
        <v>45</v>
      </c>
      <c r="BJ1339" s="401" t="n">
        <v>50</v>
      </c>
      <c r="BK1339" s="401" t="n">
        <v>90</v>
      </c>
      <c r="BL1339" s="401" t="n">
        <v>153</v>
      </c>
      <c r="BM1339" s="401" t="n">
        <v>97</v>
      </c>
      <c r="BN1339" s="401" t="n">
        <v>123</v>
      </c>
      <c r="BO1339" s="401" t="n">
        <v>165</v>
      </c>
      <c r="BP1339" s="401" t="n">
        <v>4</v>
      </c>
      <c r="BQ1339" s="401" t="n">
        <v>177</v>
      </c>
      <c r="BR1339" s="401" t="n">
        <v>11</v>
      </c>
      <c r="BS1339" s="401" t="n">
        <v>210</v>
      </c>
      <c r="BT1339" s="401" t="n">
        <v>149</v>
      </c>
      <c r="BU1339" s="401" t="n">
        <v>252</v>
      </c>
      <c r="BV1339" s="401" t="n">
        <v>205</v>
      </c>
      <c r="BW1339" s="401" t="n">
        <v>188</v>
      </c>
      <c r="BX1339" s="401" t="n">
        <v>100</v>
      </c>
      <c r="BY1339" s="401" t="n">
        <v>175</v>
      </c>
      <c r="BZ1339" s="401" t="n">
        <v>7</v>
      </c>
      <c r="CA1339" s="401" t="n">
        <v>38</v>
      </c>
      <c r="CB1339" s="401" t="n">
        <v>242</v>
      </c>
      <c r="CC1339" s="401" t="n">
        <v>24</v>
      </c>
      <c r="CD1339" s="401" t="n">
        <v>255</v>
      </c>
      <c r="CE1339" s="401" t="n">
        <v>32</v>
      </c>
      <c r="CF1339" s="401" t="n">
        <v>163</v>
      </c>
      <c r="CG1339" s="401" t="n">
        <v>198</v>
      </c>
      <c r="CH1339" s="401" t="n">
        <v>209</v>
      </c>
      <c r="CI1339" s="401" t="n">
        <v>66</v>
      </c>
      <c r="CJ1339" s="401" t="n">
        <v>71</v>
      </c>
      <c r="CK1339" s="401" t="n">
        <v>256</v>
      </c>
      <c r="CL1339" s="401" t="n">
        <v>96</v>
      </c>
      <c r="CM1339" s="401" t="n">
        <v>263</v>
      </c>
      <c r="CN1339" s="401" t="n">
        <v>19</v>
      </c>
      <c r="CO1339" s="401" t="n">
        <v>166</v>
      </c>
      <c r="CP1339" s="401" t="n">
        <v>78</v>
      </c>
      <c r="CQ1339" s="401" t="n">
        <v>1</v>
      </c>
      <c r="CR1339" s="401" t="n">
        <v>222</v>
      </c>
      <c r="CS1339" s="401" t="n">
        <v>135</v>
      </c>
      <c r="CT1339" s="401" t="n">
        <v>42</v>
      </c>
      <c r="CU1339" s="401" t="n">
        <v>250</v>
      </c>
      <c r="CV1339" s="401" t="n">
        <v>158</v>
      </c>
      <c r="CW1339" s="401" t="n">
        <v>75</v>
      </c>
      <c r="CX1339" s="401" t="n">
        <v>133</v>
      </c>
      <c r="CY1339" s="401" t="n">
        <v>170</v>
      </c>
      <c r="CZ1339" s="401" t="n">
        <v>13</v>
      </c>
      <c r="DA1339" s="401" t="n">
        <v>146</v>
      </c>
      <c r="DB1339" s="401" t="n">
        <v>73</v>
      </c>
      <c r="DC1339" s="401" t="n">
        <v>180</v>
      </c>
      <c r="DD1339" s="401" t="n">
        <v>214</v>
      </c>
      <c r="DE1339" s="401" t="n">
        <v>216</v>
      </c>
      <c r="DF1339" s="401" t="n">
        <v>76</v>
      </c>
      <c r="DG1339" s="401" t="n">
        <v>58</v>
      </c>
      <c r="DH1339" s="401" t="n">
        <v>81</v>
      </c>
      <c r="DI1339" s="401" t="n">
        <v>265</v>
      </c>
      <c r="DJ1339" s="401" t="n">
        <v>88</v>
      </c>
      <c r="DK1339" s="401" t="n">
        <v>259</v>
      </c>
      <c r="DL1339" s="401" t="n">
        <v>225</v>
      </c>
      <c r="DM1339" s="401" t="n">
        <v>23</v>
      </c>
      <c r="DN1339" s="401" t="n">
        <v>262</v>
      </c>
      <c r="DO1339" s="401" t="n">
        <v>192</v>
      </c>
      <c r="DP1339" s="401" t="n">
        <v>36</v>
      </c>
      <c r="DQ1339" s="401" t="n">
        <v>85</v>
      </c>
      <c r="DR1339" s="401" t="n">
        <v>260</v>
      </c>
      <c r="DS1339" s="401" t="n">
        <v>176</v>
      </c>
      <c r="DT1339" s="401" t="n">
        <v>21</v>
      </c>
      <c r="DU1339" s="401" t="n">
        <v>168</v>
      </c>
      <c r="DV1339" s="401" t="n">
        <v>230</v>
      </c>
      <c r="DW1339" s="401" t="n">
        <v>270</v>
      </c>
      <c r="DX1339" s="401" t="n">
        <v>29</v>
      </c>
      <c r="DY1339" s="401" t="n">
        <v>200</v>
      </c>
      <c r="DZ1339" s="401" t="n">
        <v>174</v>
      </c>
      <c r="EA1339" s="401" t="n">
        <v>82</v>
      </c>
      <c r="EB1339" s="401" t="n">
        <v>244</v>
      </c>
      <c r="EC1339" s="401" t="n">
        <v>52</v>
      </c>
      <c r="ED1339" s="401" t="n">
        <v>152</v>
      </c>
      <c r="EE1339" s="401" t="n">
        <v>72</v>
      </c>
      <c r="EF1339" s="401" t="n">
        <v>267</v>
      </c>
      <c r="EG1339" s="401" t="n">
        <v>219</v>
      </c>
      <c r="EH1339" s="401" t="n">
        <v>6</v>
      </c>
      <c r="EI1339" s="401" t="n">
        <v>227</v>
      </c>
      <c r="EJ1339" s="401" t="n">
        <v>79</v>
      </c>
      <c r="EK1339" s="401" t="n">
        <v>140</v>
      </c>
      <c r="EL1339" s="401" t="n">
        <v>113</v>
      </c>
      <c r="EM1339" s="401" t="n">
        <v>220</v>
      </c>
      <c r="EN1339" s="401" t="n">
        <v>238</v>
      </c>
      <c r="EO1339" s="401" t="n">
        <v>247</v>
      </c>
      <c r="EP1339" s="401" t="n">
        <v>34</v>
      </c>
      <c r="EQ1339" s="401" t="n">
        <v>246</v>
      </c>
      <c r="ER1339" s="401" t="n">
        <v>254</v>
      </c>
      <c r="ES1339" s="401" t="n">
        <v>217</v>
      </c>
      <c r="ET1339" s="401" t="n">
        <v>258</v>
      </c>
      <c r="EU1339" s="401" t="n">
        <v>59</v>
      </c>
      <c r="EV1339" s="401" t="n">
        <v>193</v>
      </c>
      <c r="EW1339" s="401" t="n">
        <v>2</v>
      </c>
      <c r="EX1339" s="401" t="n">
        <v>26</v>
      </c>
      <c r="EY1339" s="401" t="n">
        <v>224</v>
      </c>
      <c r="EZ1339" s="401" t="n">
        <v>184</v>
      </c>
      <c r="FA1339" s="401" t="n">
        <v>173</v>
      </c>
      <c r="FB1339" s="401" t="n">
        <v>144</v>
      </c>
      <c r="FC1339" s="401" t="n">
        <v>62</v>
      </c>
      <c r="FD1339" s="401" t="n">
        <v>127</v>
      </c>
      <c r="FE1339" s="401" t="n">
        <v>99</v>
      </c>
      <c r="FF1339" s="401" t="n">
        <v>125</v>
      </c>
      <c r="FG1339" s="401" t="n">
        <v>212</v>
      </c>
      <c r="FH1339" s="401" t="n">
        <v>111</v>
      </c>
      <c r="FI1339" s="401" t="n">
        <v>83</v>
      </c>
      <c r="FJ1339" s="401" t="n">
        <v>8</v>
      </c>
      <c r="FK1339" s="401" t="n">
        <v>121</v>
      </c>
      <c r="FL1339" s="401" t="n">
        <v>12</v>
      </c>
      <c r="FM1339" s="401" t="n">
        <v>251</v>
      </c>
      <c r="FN1339" s="401" t="n">
        <v>18</v>
      </c>
      <c r="FO1339" s="401" t="n">
        <v>74</v>
      </c>
      <c r="FP1339" s="401" t="n">
        <v>20</v>
      </c>
      <c r="FQ1339" s="401" t="n">
        <v>207</v>
      </c>
      <c r="FR1339" s="401" t="n">
        <v>236</v>
      </c>
      <c r="FS1339" s="401" t="n">
        <v>101</v>
      </c>
      <c r="FT1339" s="401" t="n">
        <v>134</v>
      </c>
      <c r="FU1339" s="401" t="n">
        <v>241</v>
      </c>
      <c r="FV1339" s="401" t="n">
        <v>44</v>
      </c>
      <c r="FW1339" s="401" t="n">
        <v>35</v>
      </c>
      <c r="FX1339" s="401" t="n">
        <v>206</v>
      </c>
      <c r="FY1339" s="401" t="n">
        <v>253</v>
      </c>
      <c r="FZ1339" s="401" t="n">
        <v>5</v>
      </c>
      <c r="GA1339" s="401" t="n">
        <v>30</v>
      </c>
      <c r="GB1339" s="401" t="n">
        <v>22</v>
      </c>
      <c r="GC1339" s="401" t="n">
        <v>41</v>
      </c>
      <c r="GD1339" s="401" t="n">
        <v>249</v>
      </c>
      <c r="GE1339" s="401" t="n">
        <v>138</v>
      </c>
      <c r="GF1339" s="401" t="n">
        <v>114</v>
      </c>
      <c r="GG1339" s="401" t="n">
        <v>120</v>
      </c>
      <c r="GH1339" s="401" t="n">
        <v>122</v>
      </c>
      <c r="GI1339" s="401" t="n">
        <v>234</v>
      </c>
      <c r="GJ1339" s="401" t="n">
        <v>65</v>
      </c>
      <c r="GK1339" s="401" t="n">
        <v>37</v>
      </c>
      <c r="GL1339" s="401" t="n">
        <v>215</v>
      </c>
      <c r="GM1339" s="401" t="n">
        <v>92</v>
      </c>
      <c r="GN1339" s="401" t="n">
        <v>128</v>
      </c>
      <c r="GO1339" s="401" t="n">
        <v>186</v>
      </c>
      <c r="GP1339" s="401" t="n">
        <v>55</v>
      </c>
      <c r="GQ1339" s="401" t="n">
        <v>56</v>
      </c>
      <c r="GR1339" s="401" t="n">
        <v>14</v>
      </c>
      <c r="GS1339" s="401" t="n">
        <v>105</v>
      </c>
      <c r="GT1339" s="401" t="n">
        <v>63</v>
      </c>
      <c r="GU1339" s="401" t="n">
        <v>25</v>
      </c>
      <c r="GV1339" s="401" t="n">
        <v>161</v>
      </c>
      <c r="GW1339" s="401" t="n">
        <v>201</v>
      </c>
      <c r="GX1339" s="401" t="n">
        <v>148</v>
      </c>
      <c r="GY1339" s="401" t="n">
        <v>179</v>
      </c>
      <c r="GZ1339" s="401" t="n">
        <v>257</v>
      </c>
      <c r="HA1339" s="401" t="n">
        <v>268</v>
      </c>
      <c r="HB1339" s="401" t="n">
        <v>183</v>
      </c>
      <c r="HC1339" s="401" t="n">
        <v>3</v>
      </c>
      <c r="HD1339" s="401" t="n">
        <v>60</v>
      </c>
      <c r="HE1339" s="401" t="n">
        <v>269</v>
      </c>
      <c r="HF1339" s="401" t="n">
        <v>187</v>
      </c>
      <c r="HG1339" s="401" t="n">
        <v>229</v>
      </c>
      <c r="HH1339" s="401" t="n">
        <v>190</v>
      </c>
      <c r="HI1339" s="401" t="n">
        <v>195</v>
      </c>
      <c r="HJ1339" s="401" t="n">
        <v>61</v>
      </c>
      <c r="HK1339" s="401" t="n">
        <v>17</v>
      </c>
      <c r="HL1339" s="401" t="n">
        <v>91</v>
      </c>
      <c r="HM1339" s="401" t="n">
        <v>194</v>
      </c>
      <c r="HN1339" s="401" t="n">
        <v>139</v>
      </c>
      <c r="HO1339" s="401" t="n">
        <v>112</v>
      </c>
      <c r="HP1339" s="401" t="n">
        <v>130</v>
      </c>
      <c r="HQ1339" s="401" t="n">
        <v>202</v>
      </c>
      <c r="HR1339" s="401" t="n">
        <v>103</v>
      </c>
      <c r="HS1339" s="401" t="n">
        <v>49</v>
      </c>
      <c r="HT1339" s="401" t="n">
        <v>80</v>
      </c>
      <c r="HU1339" s="401" t="n">
        <v>208</v>
      </c>
      <c r="HV1339" s="401" t="n">
        <v>27</v>
      </c>
      <c r="HW1339" s="401" t="n">
        <v>117</v>
      </c>
      <c r="HX1339" s="401" t="n">
        <v>86</v>
      </c>
      <c r="HY1339" s="401" t="n">
        <v>84</v>
      </c>
      <c r="HZ1339" s="401" t="n">
        <v>185</v>
      </c>
      <c r="IA1339" s="401" t="n">
        <v>233</v>
      </c>
      <c r="IB1339" s="401" t="n">
        <v>189</v>
      </c>
      <c r="IC1339" s="401" t="n">
        <v>226</v>
      </c>
      <c r="ID1339" s="401" t="n">
        <v>10</v>
      </c>
      <c r="IE1339" s="401" t="n">
        <v>248</v>
      </c>
      <c r="IF1339" s="401" t="n">
        <v>169</v>
      </c>
      <c r="IG1339" s="401" t="n">
        <v>245</v>
      </c>
      <c r="IH1339" s="401" t="n">
        <v>70</v>
      </c>
      <c r="II1339" s="401" t="n">
        <v>211</v>
      </c>
      <c r="IJ1339" s="401" t="n">
        <v>147</v>
      </c>
      <c r="IK1339" s="401" t="n">
        <v>93</v>
      </c>
      <c r="IL1339" s="401" t="n">
        <v>197</v>
      </c>
      <c r="IM1339" s="401" t="n">
        <v>145</v>
      </c>
      <c r="IN1339" s="401" t="n">
        <v>51</v>
      </c>
      <c r="IO1339" s="401" t="n">
        <v>203</v>
      </c>
      <c r="IP1339" s="401" t="n">
        <v>178</v>
      </c>
      <c r="IQ1339" s="401" t="n">
        <v>9</v>
      </c>
      <c r="IR1339" s="401" t="n">
        <v>40</v>
      </c>
      <c r="IS1339" s="401" t="n">
        <v>136</v>
      </c>
      <c r="IT1339" s="401" t="n">
        <v>142</v>
      </c>
      <c r="IU1339" s="401" t="n">
        <v>124</v>
      </c>
      <c r="IV1339" s="401" t="n">
        <v>199</v>
      </c>
      <c r="IW1339" s="401" t="n">
        <v>240</v>
      </c>
      <c r="IX1339" s="401" t="n">
        <v>77</v>
      </c>
      <c r="IY1339" s="401" t="n">
        <v>16</v>
      </c>
      <c r="IZ1339" s="401" t="n">
        <v>57</v>
      </c>
      <c r="JA1339" s="401" t="n">
        <v>155</v>
      </c>
      <c r="JB1339" s="401" t="n">
        <v>110</v>
      </c>
      <c r="JC1339" s="401" t="n">
        <v>102</v>
      </c>
      <c r="JD1339" s="401" t="n">
        <v>162</v>
      </c>
      <c r="JE1339" s="401" t="n">
        <v>231</v>
      </c>
      <c r="JF1339" s="401" t="n">
        <v>235</v>
      </c>
      <c r="JG1339" s="401" t="n">
        <v>266</v>
      </c>
      <c r="JH1339" s="401" t="n">
        <v>264</v>
      </c>
      <c r="JI1339" s="401" t="n">
        <v>43</v>
      </c>
      <c r="JJ1339" s="401" t="n">
        <v>108</v>
      </c>
      <c r="JK1339" s="401" t="n">
        <v>150</v>
      </c>
      <c r="JL1339" s="401" t="n">
        <v>143</v>
      </c>
      <c r="JM1339" s="401" t="n">
        <v>64</v>
      </c>
      <c r="JN1339" s="401" t="n">
        <v>137</v>
      </c>
      <c r="JO1339" s="401" t="n">
        <v>218</v>
      </c>
    </row>
    <row r="1340" customFormat="false" ht="12.75" hidden="false" customHeight="false" outlineLevel="0" collapsed="false">
      <c r="E1340" s="444" t="s">
        <v>227</v>
      </c>
      <c r="F1340" s="401" t="n">
        <v>167</v>
      </c>
      <c r="G1340" s="401" t="n">
        <v>223</v>
      </c>
      <c r="H1340" s="401" t="n">
        <v>41</v>
      </c>
      <c r="I1340" s="401" t="n">
        <v>136</v>
      </c>
      <c r="J1340" s="401" t="n">
        <v>34</v>
      </c>
      <c r="K1340" s="401" t="n">
        <v>147</v>
      </c>
      <c r="L1340" s="401" t="n">
        <v>134</v>
      </c>
      <c r="M1340" s="401" t="n">
        <v>234</v>
      </c>
      <c r="N1340" s="401" t="n">
        <v>166</v>
      </c>
      <c r="O1340" s="401" t="n">
        <v>138</v>
      </c>
      <c r="P1340" s="401" t="n">
        <v>200</v>
      </c>
      <c r="Q1340" s="401" t="n">
        <v>228</v>
      </c>
      <c r="R1340" s="401" t="n">
        <v>60</v>
      </c>
      <c r="S1340" s="401" t="n">
        <v>146</v>
      </c>
      <c r="T1340" s="401" t="n">
        <v>74</v>
      </c>
      <c r="U1340" s="401" t="n">
        <v>239</v>
      </c>
      <c r="V1340" s="401" t="n">
        <v>208</v>
      </c>
      <c r="W1340" s="401" t="n">
        <v>175</v>
      </c>
      <c r="X1340" s="401" t="n">
        <v>86</v>
      </c>
      <c r="Y1340" s="401" t="n">
        <v>189</v>
      </c>
      <c r="Z1340" s="401" t="n">
        <v>29</v>
      </c>
      <c r="AA1340" s="401" t="n">
        <v>170</v>
      </c>
      <c r="AB1340" s="401" t="n">
        <v>237</v>
      </c>
      <c r="AC1340" s="401" t="n">
        <v>106</v>
      </c>
      <c r="AD1340" s="401" t="n">
        <v>193</v>
      </c>
      <c r="AE1340" s="401" t="n">
        <v>269</v>
      </c>
      <c r="AF1340" s="401" t="n">
        <v>84</v>
      </c>
      <c r="AG1340" s="401" t="n">
        <v>110</v>
      </c>
      <c r="AH1340" s="401" t="n">
        <v>105</v>
      </c>
      <c r="AI1340" s="401" t="n">
        <v>9</v>
      </c>
      <c r="AJ1340" s="401" t="n">
        <v>178</v>
      </c>
      <c r="AK1340" s="401" t="n">
        <v>31</v>
      </c>
      <c r="AL1340" s="401" t="n">
        <v>1</v>
      </c>
      <c r="AM1340" s="401" t="n">
        <v>225</v>
      </c>
      <c r="AN1340" s="401" t="n">
        <v>216</v>
      </c>
      <c r="AO1340" s="401" t="n">
        <v>28</v>
      </c>
      <c r="AP1340" s="401" t="n">
        <v>183</v>
      </c>
      <c r="AQ1340" s="401" t="n">
        <v>62</v>
      </c>
      <c r="AR1340" s="401" t="n">
        <v>155</v>
      </c>
      <c r="AS1340" s="401" t="n">
        <v>56</v>
      </c>
      <c r="AT1340" s="401" t="n">
        <v>78</v>
      </c>
      <c r="AU1340" s="401" t="n">
        <v>93</v>
      </c>
      <c r="AV1340" s="401" t="n">
        <v>260</v>
      </c>
      <c r="AW1340" s="401" t="n">
        <v>133</v>
      </c>
      <c r="AX1340" s="401" t="n">
        <v>117</v>
      </c>
      <c r="AY1340" s="401" t="n">
        <v>79</v>
      </c>
      <c r="AZ1340" s="401" t="n">
        <v>268</v>
      </c>
      <c r="BA1340" s="401" t="n">
        <v>235</v>
      </c>
      <c r="BB1340" s="401" t="n">
        <v>172</v>
      </c>
      <c r="BC1340" s="401" t="n">
        <v>33</v>
      </c>
      <c r="BD1340" s="401" t="n">
        <v>145</v>
      </c>
      <c r="BE1340" s="401" t="n">
        <v>24</v>
      </c>
      <c r="BF1340" s="401" t="n">
        <v>149</v>
      </c>
      <c r="BG1340" s="401" t="n">
        <v>207</v>
      </c>
      <c r="BH1340" s="401" t="n">
        <v>161</v>
      </c>
      <c r="BI1340" s="401" t="n">
        <v>35</v>
      </c>
      <c r="BJ1340" s="401" t="n">
        <v>258</v>
      </c>
      <c r="BK1340" s="401" t="n">
        <v>270</v>
      </c>
      <c r="BL1340" s="401" t="n">
        <v>37</v>
      </c>
      <c r="BM1340" s="401" t="n">
        <v>251</v>
      </c>
      <c r="BN1340" s="401" t="n">
        <v>215</v>
      </c>
      <c r="BO1340" s="401" t="n">
        <v>263</v>
      </c>
      <c r="BP1340" s="401" t="n">
        <v>87</v>
      </c>
      <c r="BQ1340" s="401" t="n">
        <v>113</v>
      </c>
      <c r="BR1340" s="401" t="n">
        <v>137</v>
      </c>
      <c r="BS1340" s="401" t="n">
        <v>44</v>
      </c>
      <c r="BT1340" s="401" t="n">
        <v>168</v>
      </c>
      <c r="BU1340" s="401" t="n">
        <v>192</v>
      </c>
      <c r="BV1340" s="401" t="n">
        <v>40</v>
      </c>
      <c r="BW1340" s="401" t="n">
        <v>197</v>
      </c>
      <c r="BX1340" s="401" t="n">
        <v>224</v>
      </c>
      <c r="BY1340" s="401" t="n">
        <v>30</v>
      </c>
      <c r="BZ1340" s="401" t="n">
        <v>126</v>
      </c>
      <c r="CA1340" s="401" t="n">
        <v>98</v>
      </c>
      <c r="CB1340" s="401" t="n">
        <v>73</v>
      </c>
      <c r="CC1340" s="401" t="n">
        <v>164</v>
      </c>
      <c r="CD1340" s="401" t="n">
        <v>109</v>
      </c>
      <c r="CE1340" s="401" t="n">
        <v>20</v>
      </c>
      <c r="CF1340" s="401" t="n">
        <v>206</v>
      </c>
      <c r="CG1340" s="401" t="n">
        <v>262</v>
      </c>
      <c r="CH1340" s="401" t="n">
        <v>5</v>
      </c>
      <c r="CI1340" s="401" t="n">
        <v>64</v>
      </c>
      <c r="CJ1340" s="401" t="n">
        <v>45</v>
      </c>
      <c r="CK1340" s="401" t="n">
        <v>226</v>
      </c>
      <c r="CL1340" s="401" t="n">
        <v>196</v>
      </c>
      <c r="CM1340" s="401" t="n">
        <v>119</v>
      </c>
      <c r="CN1340" s="401" t="n">
        <v>264</v>
      </c>
      <c r="CO1340" s="401" t="n">
        <v>165</v>
      </c>
      <c r="CP1340" s="401" t="n">
        <v>241</v>
      </c>
      <c r="CQ1340" s="401" t="n">
        <v>111</v>
      </c>
      <c r="CR1340" s="401" t="n">
        <v>247</v>
      </c>
      <c r="CS1340" s="401" t="n">
        <v>91</v>
      </c>
      <c r="CT1340" s="401" t="n">
        <v>139</v>
      </c>
      <c r="CU1340" s="401" t="n">
        <v>261</v>
      </c>
      <c r="CV1340" s="401" t="n">
        <v>68</v>
      </c>
      <c r="CW1340" s="401" t="n">
        <v>259</v>
      </c>
      <c r="CX1340" s="401" t="n">
        <v>38</v>
      </c>
      <c r="CY1340" s="401" t="n">
        <v>70</v>
      </c>
      <c r="CZ1340" s="401" t="n">
        <v>246</v>
      </c>
      <c r="DA1340" s="401" t="n">
        <v>3</v>
      </c>
      <c r="DB1340" s="401" t="n">
        <v>202</v>
      </c>
      <c r="DC1340" s="401" t="n">
        <v>90</v>
      </c>
      <c r="DD1340" s="401" t="n">
        <v>75</v>
      </c>
      <c r="DE1340" s="401" t="n">
        <v>222</v>
      </c>
      <c r="DF1340" s="401" t="n">
        <v>81</v>
      </c>
      <c r="DG1340" s="401" t="n">
        <v>83</v>
      </c>
      <c r="DH1340" s="401" t="n">
        <v>214</v>
      </c>
      <c r="DI1340" s="401" t="n">
        <v>132</v>
      </c>
      <c r="DJ1340" s="401" t="n">
        <v>7</v>
      </c>
      <c r="DK1340" s="401" t="n">
        <v>103</v>
      </c>
      <c r="DL1340" s="401" t="n">
        <v>94</v>
      </c>
      <c r="DM1340" s="401" t="n">
        <v>85</v>
      </c>
      <c r="DN1340" s="401" t="n">
        <v>180</v>
      </c>
      <c r="DO1340" s="401" t="n">
        <v>135</v>
      </c>
      <c r="DP1340" s="401" t="n">
        <v>211</v>
      </c>
      <c r="DQ1340" s="401" t="n">
        <v>220</v>
      </c>
      <c r="DR1340" s="401" t="n">
        <v>141</v>
      </c>
      <c r="DS1340" s="401" t="n">
        <v>50</v>
      </c>
      <c r="DT1340" s="401" t="n">
        <v>212</v>
      </c>
      <c r="DU1340" s="401" t="n">
        <v>129</v>
      </c>
      <c r="DV1340" s="401" t="n">
        <v>142</v>
      </c>
      <c r="DW1340" s="401" t="n">
        <v>160</v>
      </c>
      <c r="DX1340" s="401" t="n">
        <v>190</v>
      </c>
      <c r="DY1340" s="401" t="n">
        <v>267</v>
      </c>
      <c r="DZ1340" s="401" t="n">
        <v>252</v>
      </c>
      <c r="EA1340" s="401" t="n">
        <v>240</v>
      </c>
      <c r="EB1340" s="401" t="n">
        <v>88</v>
      </c>
      <c r="EC1340" s="401" t="n">
        <v>154</v>
      </c>
      <c r="ED1340" s="401" t="n">
        <v>148</v>
      </c>
      <c r="EE1340" s="401" t="n">
        <v>219</v>
      </c>
      <c r="EF1340" s="401" t="n">
        <v>69</v>
      </c>
      <c r="EG1340" s="401" t="n">
        <v>18</v>
      </c>
      <c r="EH1340" s="401" t="n">
        <v>104</v>
      </c>
      <c r="EI1340" s="401" t="n">
        <v>100</v>
      </c>
      <c r="EJ1340" s="401" t="n">
        <v>257</v>
      </c>
      <c r="EK1340" s="401" t="n">
        <v>248</v>
      </c>
      <c r="EL1340" s="401" t="n">
        <v>233</v>
      </c>
      <c r="EM1340" s="401" t="n">
        <v>26</v>
      </c>
      <c r="EN1340" s="401" t="n">
        <v>11</v>
      </c>
      <c r="EO1340" s="401" t="n">
        <v>186</v>
      </c>
      <c r="EP1340" s="401" t="n">
        <v>43</v>
      </c>
      <c r="EQ1340" s="401" t="n">
        <v>188</v>
      </c>
      <c r="ER1340" s="401" t="n">
        <v>242</v>
      </c>
      <c r="ES1340" s="401" t="n">
        <v>230</v>
      </c>
      <c r="ET1340" s="401" t="n">
        <v>66</v>
      </c>
      <c r="EU1340" s="401" t="n">
        <v>22</v>
      </c>
      <c r="EV1340" s="401" t="n">
        <v>150</v>
      </c>
      <c r="EW1340" s="401" t="n">
        <v>152</v>
      </c>
      <c r="EX1340" s="401" t="n">
        <v>102</v>
      </c>
      <c r="EY1340" s="401" t="n">
        <v>63</v>
      </c>
      <c r="EZ1340" s="401" t="n">
        <v>158</v>
      </c>
      <c r="FA1340" s="401" t="n">
        <v>238</v>
      </c>
      <c r="FB1340" s="401" t="n">
        <v>244</v>
      </c>
      <c r="FC1340" s="401" t="n">
        <v>112</v>
      </c>
      <c r="FD1340" s="401" t="n">
        <v>128</v>
      </c>
      <c r="FE1340" s="401" t="n">
        <v>174</v>
      </c>
      <c r="FF1340" s="401" t="n">
        <v>159</v>
      </c>
      <c r="FG1340" s="401" t="n">
        <v>122</v>
      </c>
      <c r="FH1340" s="401" t="n">
        <v>12</v>
      </c>
      <c r="FI1340" s="401" t="n">
        <v>47</v>
      </c>
      <c r="FJ1340" s="401" t="n">
        <v>177</v>
      </c>
      <c r="FK1340" s="401" t="n">
        <v>108</v>
      </c>
      <c r="FL1340" s="401" t="n">
        <v>249</v>
      </c>
      <c r="FM1340" s="401" t="n">
        <v>140</v>
      </c>
      <c r="FN1340" s="401" t="n">
        <v>53</v>
      </c>
      <c r="FO1340" s="401" t="n">
        <v>169</v>
      </c>
      <c r="FP1340" s="401" t="n">
        <v>265</v>
      </c>
      <c r="FQ1340" s="401" t="n">
        <v>27</v>
      </c>
      <c r="FR1340" s="401" t="n">
        <v>6</v>
      </c>
      <c r="FS1340" s="401" t="n">
        <v>153</v>
      </c>
      <c r="FT1340" s="401" t="n">
        <v>130</v>
      </c>
      <c r="FU1340" s="401" t="n">
        <v>16</v>
      </c>
      <c r="FV1340" s="401" t="n">
        <v>65</v>
      </c>
      <c r="FW1340" s="401" t="n">
        <v>173</v>
      </c>
      <c r="FX1340" s="401" t="n">
        <v>181</v>
      </c>
      <c r="FY1340" s="401" t="n">
        <v>229</v>
      </c>
      <c r="FZ1340" s="401" t="n">
        <v>191</v>
      </c>
      <c r="GA1340" s="401" t="n">
        <v>36</v>
      </c>
      <c r="GB1340" s="401" t="n">
        <v>243</v>
      </c>
      <c r="GC1340" s="401" t="n">
        <v>59</v>
      </c>
      <c r="GD1340" s="401" t="n">
        <v>80</v>
      </c>
      <c r="GE1340" s="401" t="n">
        <v>199</v>
      </c>
      <c r="GF1340" s="401" t="n">
        <v>17</v>
      </c>
      <c r="GG1340" s="401" t="n">
        <v>232</v>
      </c>
      <c r="GH1340" s="401" t="n">
        <v>221</v>
      </c>
      <c r="GI1340" s="401" t="n">
        <v>49</v>
      </c>
      <c r="GJ1340" s="401" t="n">
        <v>13</v>
      </c>
      <c r="GK1340" s="401" t="n">
        <v>236</v>
      </c>
      <c r="GL1340" s="401" t="n">
        <v>71</v>
      </c>
      <c r="GM1340" s="401" t="n">
        <v>116</v>
      </c>
      <c r="GN1340" s="401" t="n">
        <v>203</v>
      </c>
      <c r="GO1340" s="401" t="n">
        <v>10</v>
      </c>
      <c r="GP1340" s="401" t="n">
        <v>194</v>
      </c>
      <c r="GQ1340" s="401" t="n">
        <v>58</v>
      </c>
      <c r="GR1340" s="401" t="n">
        <v>2</v>
      </c>
      <c r="GS1340" s="401" t="n">
        <v>54</v>
      </c>
      <c r="GT1340" s="401" t="n">
        <v>210</v>
      </c>
      <c r="GU1340" s="401" t="n">
        <v>187</v>
      </c>
      <c r="GV1340" s="401" t="n">
        <v>46</v>
      </c>
      <c r="GW1340" s="401" t="n">
        <v>217</v>
      </c>
      <c r="GX1340" s="401" t="n">
        <v>89</v>
      </c>
      <c r="GY1340" s="401" t="n">
        <v>120</v>
      </c>
      <c r="GZ1340" s="401" t="n">
        <v>19</v>
      </c>
      <c r="HA1340" s="401" t="n">
        <v>42</v>
      </c>
      <c r="HB1340" s="401" t="n">
        <v>39</v>
      </c>
      <c r="HC1340" s="401" t="n">
        <v>250</v>
      </c>
      <c r="HD1340" s="401" t="n">
        <v>99</v>
      </c>
      <c r="HE1340" s="401" t="n">
        <v>92</v>
      </c>
      <c r="HF1340" s="401" t="n">
        <v>182</v>
      </c>
      <c r="HG1340" s="401" t="n">
        <v>32</v>
      </c>
      <c r="HH1340" s="401" t="n">
        <v>115</v>
      </c>
      <c r="HI1340" s="401" t="n">
        <v>15</v>
      </c>
      <c r="HJ1340" s="401" t="n">
        <v>255</v>
      </c>
      <c r="HK1340" s="401" t="n">
        <v>125</v>
      </c>
      <c r="HL1340" s="401" t="n">
        <v>23</v>
      </c>
      <c r="HM1340" s="401" t="n">
        <v>97</v>
      </c>
      <c r="HN1340" s="401" t="n">
        <v>184</v>
      </c>
      <c r="HO1340" s="401" t="n">
        <v>107</v>
      </c>
      <c r="HP1340" s="401" t="n">
        <v>171</v>
      </c>
      <c r="HQ1340" s="401" t="n">
        <v>8</v>
      </c>
      <c r="HR1340" s="401" t="n">
        <v>162</v>
      </c>
      <c r="HS1340" s="401" t="n">
        <v>96</v>
      </c>
      <c r="HT1340" s="401" t="n">
        <v>95</v>
      </c>
      <c r="HU1340" s="401" t="n">
        <v>151</v>
      </c>
      <c r="HV1340" s="401" t="n">
        <v>21</v>
      </c>
      <c r="HW1340" s="401" t="n">
        <v>205</v>
      </c>
      <c r="HX1340" s="401" t="n">
        <v>163</v>
      </c>
      <c r="HY1340" s="401" t="n">
        <v>131</v>
      </c>
      <c r="HZ1340" s="401" t="n">
        <v>48</v>
      </c>
      <c r="IA1340" s="401" t="n">
        <v>266</v>
      </c>
      <c r="IB1340" s="401" t="n">
        <v>25</v>
      </c>
      <c r="IC1340" s="401" t="n">
        <v>55</v>
      </c>
      <c r="ID1340" s="401" t="n">
        <v>231</v>
      </c>
      <c r="IE1340" s="401" t="n">
        <v>253</v>
      </c>
      <c r="IF1340" s="401" t="n">
        <v>121</v>
      </c>
      <c r="IG1340" s="401" t="n">
        <v>144</v>
      </c>
      <c r="IH1340" s="401" t="n">
        <v>254</v>
      </c>
      <c r="II1340" s="401" t="n">
        <v>227</v>
      </c>
      <c r="IJ1340" s="401" t="n">
        <v>76</v>
      </c>
      <c r="IK1340" s="401" t="n">
        <v>51</v>
      </c>
      <c r="IL1340" s="401" t="n">
        <v>198</v>
      </c>
      <c r="IM1340" s="401" t="n">
        <v>213</v>
      </c>
      <c r="IN1340" s="401" t="n">
        <v>127</v>
      </c>
      <c r="IO1340" s="401" t="n">
        <v>67</v>
      </c>
      <c r="IP1340" s="401" t="n">
        <v>82</v>
      </c>
      <c r="IQ1340" s="401" t="n">
        <v>195</v>
      </c>
      <c r="IR1340" s="401" t="n">
        <v>118</v>
      </c>
      <c r="IS1340" s="401" t="n">
        <v>101</v>
      </c>
      <c r="IT1340" s="401" t="n">
        <v>176</v>
      </c>
      <c r="IU1340" s="401" t="n">
        <v>143</v>
      </c>
      <c r="IV1340" s="401" t="n">
        <v>179</v>
      </c>
      <c r="IW1340" s="401" t="n">
        <v>114</v>
      </c>
      <c r="IX1340" s="401" t="n">
        <v>57</v>
      </c>
      <c r="IY1340" s="401" t="n">
        <v>156</v>
      </c>
      <c r="IZ1340" s="401" t="n">
        <v>61</v>
      </c>
      <c r="JA1340" s="401" t="n">
        <v>124</v>
      </c>
      <c r="JB1340" s="401" t="n">
        <v>14</v>
      </c>
      <c r="JC1340" s="401" t="n">
        <v>256</v>
      </c>
      <c r="JD1340" s="401" t="n">
        <v>201</v>
      </c>
      <c r="JE1340" s="401" t="n">
        <v>77</v>
      </c>
      <c r="JF1340" s="401" t="n">
        <v>218</v>
      </c>
      <c r="JG1340" s="401" t="n">
        <v>185</v>
      </c>
      <c r="JH1340" s="401" t="n">
        <v>204</v>
      </c>
      <c r="JI1340" s="401" t="n">
        <v>52</v>
      </c>
      <c r="JJ1340" s="401" t="n">
        <v>123</v>
      </c>
      <c r="JK1340" s="401" t="n">
        <v>72</v>
      </c>
      <c r="JL1340" s="401" t="n">
        <v>4</v>
      </c>
      <c r="JM1340" s="401" t="n">
        <v>245</v>
      </c>
      <c r="JN1340" s="401" t="n">
        <v>157</v>
      </c>
      <c r="JO1340" s="401" t="n">
        <v>209</v>
      </c>
    </row>
    <row r="1342" customFormat="false" ht="12.75" hidden="false" customHeight="false" outlineLevel="0" collapsed="false">
      <c r="D1342" s="204" t="n">
        <v>271</v>
      </c>
      <c r="E1342" s="204" t="s">
        <v>250</v>
      </c>
    </row>
    <row r="1343" customFormat="false" ht="12.75" hidden="false" customHeight="false" outlineLevel="0" collapsed="false">
      <c r="E1343" s="444" t="s">
        <v>198</v>
      </c>
      <c r="F1343" s="401" t="n">
        <v>1</v>
      </c>
      <c r="G1343" s="401" t="n">
        <v>2</v>
      </c>
      <c r="H1343" s="401" t="n">
        <v>3</v>
      </c>
      <c r="I1343" s="401" t="n">
        <v>4</v>
      </c>
      <c r="J1343" s="401" t="n">
        <v>5</v>
      </c>
      <c r="K1343" s="401" t="n">
        <v>6</v>
      </c>
      <c r="L1343" s="401" t="n">
        <v>7</v>
      </c>
      <c r="M1343" s="401" t="n">
        <v>8</v>
      </c>
      <c r="N1343" s="401" t="n">
        <v>9</v>
      </c>
      <c r="O1343" s="401" t="n">
        <v>10</v>
      </c>
      <c r="P1343" s="401" t="n">
        <v>11</v>
      </c>
      <c r="Q1343" s="401" t="n">
        <v>12</v>
      </c>
      <c r="R1343" s="401" t="n">
        <v>13</v>
      </c>
      <c r="S1343" s="401" t="n">
        <v>14</v>
      </c>
      <c r="T1343" s="401" t="n">
        <v>15</v>
      </c>
      <c r="U1343" s="401" t="n">
        <v>16</v>
      </c>
      <c r="V1343" s="401" t="n">
        <v>17</v>
      </c>
      <c r="W1343" s="401" t="n">
        <v>18</v>
      </c>
      <c r="X1343" s="401" t="n">
        <v>19</v>
      </c>
      <c r="Y1343" s="401" t="n">
        <v>20</v>
      </c>
      <c r="Z1343" s="401" t="n">
        <v>21</v>
      </c>
      <c r="AA1343" s="401" t="n">
        <v>22</v>
      </c>
      <c r="AB1343" s="401" t="n">
        <v>23</v>
      </c>
      <c r="AC1343" s="401" t="n">
        <v>24</v>
      </c>
      <c r="AD1343" s="401" t="n">
        <v>25</v>
      </c>
      <c r="AE1343" s="401" t="n">
        <v>26</v>
      </c>
      <c r="AF1343" s="401" t="n">
        <v>27</v>
      </c>
      <c r="AG1343" s="401" t="n">
        <v>28</v>
      </c>
      <c r="AH1343" s="401" t="n">
        <v>29</v>
      </c>
      <c r="AI1343" s="401" t="n">
        <v>30</v>
      </c>
      <c r="AJ1343" s="401" t="n">
        <v>31</v>
      </c>
      <c r="AK1343" s="401" t="n">
        <v>32</v>
      </c>
      <c r="AL1343" s="401" t="n">
        <v>33</v>
      </c>
      <c r="AM1343" s="401" t="n">
        <v>34</v>
      </c>
      <c r="AN1343" s="401" t="n">
        <v>35</v>
      </c>
      <c r="AO1343" s="401" t="n">
        <v>36</v>
      </c>
      <c r="AP1343" s="401" t="n">
        <v>37</v>
      </c>
      <c r="AQ1343" s="401" t="n">
        <v>38</v>
      </c>
      <c r="AR1343" s="401" t="n">
        <v>39</v>
      </c>
      <c r="AS1343" s="401" t="n">
        <v>40</v>
      </c>
      <c r="AT1343" s="401" t="n">
        <v>41</v>
      </c>
      <c r="AU1343" s="401" t="n">
        <v>42</v>
      </c>
      <c r="AV1343" s="401" t="n">
        <v>43</v>
      </c>
      <c r="AW1343" s="401" t="n">
        <v>44</v>
      </c>
      <c r="AX1343" s="401" t="n">
        <v>45</v>
      </c>
      <c r="AY1343" s="401" t="n">
        <v>46</v>
      </c>
      <c r="AZ1343" s="401" t="n">
        <v>47</v>
      </c>
      <c r="BA1343" s="401" t="n">
        <v>48</v>
      </c>
      <c r="BB1343" s="401" t="n">
        <v>49</v>
      </c>
      <c r="BC1343" s="401" t="n">
        <v>50</v>
      </c>
      <c r="BD1343" s="401" t="n">
        <v>51</v>
      </c>
      <c r="BE1343" s="401" t="n">
        <v>52</v>
      </c>
      <c r="BF1343" s="401" t="n">
        <v>53</v>
      </c>
      <c r="BG1343" s="401" t="n">
        <v>54</v>
      </c>
      <c r="BH1343" s="401" t="n">
        <v>55</v>
      </c>
      <c r="BI1343" s="401" t="n">
        <v>56</v>
      </c>
      <c r="BJ1343" s="401" t="n">
        <v>57</v>
      </c>
      <c r="BK1343" s="401" t="n">
        <v>58</v>
      </c>
      <c r="BL1343" s="401" t="n">
        <v>59</v>
      </c>
      <c r="BM1343" s="401" t="n">
        <v>60</v>
      </c>
      <c r="BN1343" s="401" t="n">
        <v>61</v>
      </c>
      <c r="BO1343" s="401" t="n">
        <v>62</v>
      </c>
      <c r="BP1343" s="401" t="n">
        <v>63</v>
      </c>
      <c r="BQ1343" s="401" t="n">
        <v>64</v>
      </c>
      <c r="BR1343" s="401" t="n">
        <v>65</v>
      </c>
      <c r="BS1343" s="401" t="n">
        <v>66</v>
      </c>
      <c r="BT1343" s="401" t="n">
        <v>67</v>
      </c>
      <c r="BU1343" s="401" t="n">
        <v>68</v>
      </c>
      <c r="BV1343" s="401" t="n">
        <v>69</v>
      </c>
      <c r="BW1343" s="401" t="n">
        <v>70</v>
      </c>
      <c r="BX1343" s="401" t="n">
        <v>71</v>
      </c>
      <c r="BY1343" s="401" t="n">
        <v>72</v>
      </c>
      <c r="BZ1343" s="401" t="n">
        <v>73</v>
      </c>
      <c r="CA1343" s="401" t="n">
        <v>74</v>
      </c>
      <c r="CB1343" s="401" t="n">
        <v>75</v>
      </c>
      <c r="CC1343" s="401" t="n">
        <v>76</v>
      </c>
      <c r="CD1343" s="401" t="n">
        <v>77</v>
      </c>
      <c r="CE1343" s="401" t="n">
        <v>78</v>
      </c>
      <c r="CF1343" s="401" t="n">
        <v>79</v>
      </c>
      <c r="CG1343" s="401" t="n">
        <v>80</v>
      </c>
      <c r="CH1343" s="401" t="n">
        <v>81</v>
      </c>
      <c r="CI1343" s="401" t="n">
        <v>82</v>
      </c>
      <c r="CJ1343" s="401" t="n">
        <v>83</v>
      </c>
      <c r="CK1343" s="401" t="n">
        <v>84</v>
      </c>
      <c r="CL1343" s="401" t="n">
        <v>85</v>
      </c>
      <c r="CM1343" s="401" t="n">
        <v>86</v>
      </c>
      <c r="CN1343" s="401" t="n">
        <v>87</v>
      </c>
      <c r="CO1343" s="401" t="n">
        <v>88</v>
      </c>
      <c r="CP1343" s="401" t="n">
        <v>89</v>
      </c>
      <c r="CQ1343" s="401" t="n">
        <v>90</v>
      </c>
      <c r="CR1343" s="401" t="n">
        <v>91</v>
      </c>
      <c r="CS1343" s="401" t="n">
        <v>92</v>
      </c>
      <c r="CT1343" s="401" t="n">
        <v>93</v>
      </c>
      <c r="CU1343" s="401" t="n">
        <v>94</v>
      </c>
      <c r="CV1343" s="401" t="n">
        <v>95</v>
      </c>
      <c r="CW1343" s="401" t="n">
        <v>96</v>
      </c>
      <c r="CX1343" s="401" t="n">
        <v>97</v>
      </c>
      <c r="CY1343" s="401" t="n">
        <v>98</v>
      </c>
      <c r="CZ1343" s="401" t="n">
        <v>99</v>
      </c>
      <c r="DA1343" s="401" t="n">
        <v>100</v>
      </c>
      <c r="DB1343" s="401" t="n">
        <v>101</v>
      </c>
      <c r="DC1343" s="401" t="n">
        <v>102</v>
      </c>
      <c r="DD1343" s="401" t="n">
        <v>103</v>
      </c>
      <c r="DE1343" s="401" t="n">
        <v>104</v>
      </c>
      <c r="DF1343" s="401" t="n">
        <v>105</v>
      </c>
      <c r="DG1343" s="401" t="n">
        <v>106</v>
      </c>
      <c r="DH1343" s="401" t="n">
        <v>107</v>
      </c>
      <c r="DI1343" s="401" t="n">
        <v>108</v>
      </c>
      <c r="DJ1343" s="401" t="n">
        <v>109</v>
      </c>
      <c r="DK1343" s="401" t="n">
        <v>110</v>
      </c>
      <c r="DL1343" s="401" t="n">
        <v>111</v>
      </c>
      <c r="DM1343" s="401" t="n">
        <v>112</v>
      </c>
      <c r="DN1343" s="401" t="n">
        <v>113</v>
      </c>
      <c r="DO1343" s="401" t="n">
        <v>114</v>
      </c>
      <c r="DP1343" s="401" t="n">
        <v>115</v>
      </c>
      <c r="DQ1343" s="401" t="n">
        <v>116</v>
      </c>
      <c r="DR1343" s="401" t="n">
        <v>117</v>
      </c>
      <c r="DS1343" s="401" t="n">
        <v>118</v>
      </c>
      <c r="DT1343" s="401" t="n">
        <v>119</v>
      </c>
      <c r="DU1343" s="401" t="n">
        <v>120</v>
      </c>
      <c r="DV1343" s="401" t="n">
        <v>121</v>
      </c>
      <c r="DW1343" s="401" t="n">
        <v>122</v>
      </c>
      <c r="DX1343" s="401" t="n">
        <v>123</v>
      </c>
      <c r="DY1343" s="401" t="n">
        <v>124</v>
      </c>
      <c r="DZ1343" s="401" t="n">
        <v>125</v>
      </c>
      <c r="EA1343" s="401" t="n">
        <v>126</v>
      </c>
      <c r="EB1343" s="401" t="n">
        <v>127</v>
      </c>
      <c r="EC1343" s="401" t="n">
        <v>128</v>
      </c>
      <c r="ED1343" s="401" t="n">
        <v>129</v>
      </c>
      <c r="EE1343" s="401" t="n">
        <v>130</v>
      </c>
      <c r="EF1343" s="401" t="n">
        <v>131</v>
      </c>
      <c r="EG1343" s="401" t="n">
        <v>132</v>
      </c>
      <c r="EH1343" s="401" t="n">
        <v>133</v>
      </c>
      <c r="EI1343" s="401" t="n">
        <v>134</v>
      </c>
      <c r="EJ1343" s="401" t="n">
        <v>135</v>
      </c>
      <c r="EK1343" s="401" t="n">
        <v>136</v>
      </c>
      <c r="EL1343" s="401" t="n">
        <v>137</v>
      </c>
      <c r="EM1343" s="401" t="n">
        <v>138</v>
      </c>
      <c r="EN1343" s="401" t="n">
        <v>139</v>
      </c>
      <c r="EO1343" s="401" t="n">
        <v>140</v>
      </c>
      <c r="EP1343" s="401" t="n">
        <v>141</v>
      </c>
      <c r="EQ1343" s="401" t="n">
        <v>142</v>
      </c>
      <c r="ER1343" s="401" t="n">
        <v>143</v>
      </c>
      <c r="ES1343" s="401" t="n">
        <v>144</v>
      </c>
      <c r="ET1343" s="401" t="n">
        <v>145</v>
      </c>
      <c r="EU1343" s="401" t="n">
        <v>146</v>
      </c>
      <c r="EV1343" s="401" t="n">
        <v>147</v>
      </c>
      <c r="EW1343" s="401" t="n">
        <v>148</v>
      </c>
      <c r="EX1343" s="401" t="n">
        <v>149</v>
      </c>
      <c r="EY1343" s="401" t="n">
        <v>150</v>
      </c>
      <c r="EZ1343" s="401" t="n">
        <v>151</v>
      </c>
      <c r="FA1343" s="401" t="n">
        <v>152</v>
      </c>
      <c r="FB1343" s="401" t="n">
        <v>153</v>
      </c>
      <c r="FC1343" s="401" t="n">
        <v>154</v>
      </c>
      <c r="FD1343" s="401" t="n">
        <v>155</v>
      </c>
      <c r="FE1343" s="401" t="n">
        <v>156</v>
      </c>
      <c r="FF1343" s="401" t="n">
        <v>157</v>
      </c>
      <c r="FG1343" s="401" t="n">
        <v>158</v>
      </c>
      <c r="FH1343" s="401" t="n">
        <v>159</v>
      </c>
      <c r="FI1343" s="401" t="n">
        <v>160</v>
      </c>
      <c r="FJ1343" s="401" t="n">
        <v>161</v>
      </c>
      <c r="FK1343" s="401" t="n">
        <v>162</v>
      </c>
      <c r="FL1343" s="401" t="n">
        <v>163</v>
      </c>
      <c r="FM1343" s="401" t="n">
        <v>164</v>
      </c>
      <c r="FN1343" s="401" t="n">
        <v>165</v>
      </c>
      <c r="FO1343" s="401" t="n">
        <v>166</v>
      </c>
      <c r="FP1343" s="401" t="n">
        <v>167</v>
      </c>
      <c r="FQ1343" s="401" t="n">
        <v>168</v>
      </c>
      <c r="FR1343" s="401" t="n">
        <v>169</v>
      </c>
      <c r="FS1343" s="401" t="n">
        <v>170</v>
      </c>
      <c r="FT1343" s="401" t="n">
        <v>171</v>
      </c>
      <c r="FU1343" s="401" t="n">
        <v>172</v>
      </c>
      <c r="FV1343" s="401" t="n">
        <v>173</v>
      </c>
      <c r="FW1343" s="401" t="n">
        <v>174</v>
      </c>
      <c r="FX1343" s="401" t="n">
        <v>175</v>
      </c>
      <c r="FY1343" s="401" t="n">
        <v>176</v>
      </c>
      <c r="FZ1343" s="401" t="n">
        <v>177</v>
      </c>
      <c r="GA1343" s="401" t="n">
        <v>178</v>
      </c>
      <c r="GB1343" s="401" t="n">
        <v>179</v>
      </c>
      <c r="GC1343" s="401" t="n">
        <v>180</v>
      </c>
      <c r="GD1343" s="401" t="n">
        <v>181</v>
      </c>
      <c r="GE1343" s="401" t="n">
        <v>182</v>
      </c>
      <c r="GF1343" s="401" t="n">
        <v>183</v>
      </c>
      <c r="GG1343" s="401" t="n">
        <v>184</v>
      </c>
      <c r="GH1343" s="401" t="n">
        <v>185</v>
      </c>
      <c r="GI1343" s="401" t="n">
        <v>186</v>
      </c>
      <c r="GJ1343" s="401" t="n">
        <v>187</v>
      </c>
      <c r="GK1343" s="401" t="n">
        <v>188</v>
      </c>
      <c r="GL1343" s="401" t="n">
        <v>189</v>
      </c>
      <c r="GM1343" s="401" t="n">
        <v>190</v>
      </c>
      <c r="GN1343" s="401" t="n">
        <v>191</v>
      </c>
      <c r="GO1343" s="401" t="n">
        <v>192</v>
      </c>
      <c r="GP1343" s="401" t="n">
        <v>193</v>
      </c>
      <c r="GQ1343" s="401" t="n">
        <v>194</v>
      </c>
      <c r="GR1343" s="401" t="n">
        <v>195</v>
      </c>
      <c r="GS1343" s="401" t="n">
        <v>196</v>
      </c>
      <c r="GT1343" s="401" t="n">
        <v>197</v>
      </c>
      <c r="GU1343" s="401" t="n">
        <v>198</v>
      </c>
      <c r="GV1343" s="401" t="n">
        <v>199</v>
      </c>
      <c r="GW1343" s="401" t="n">
        <v>200</v>
      </c>
      <c r="GX1343" s="401" t="n">
        <v>201</v>
      </c>
      <c r="GY1343" s="401" t="n">
        <v>202</v>
      </c>
      <c r="GZ1343" s="401" t="n">
        <v>203</v>
      </c>
      <c r="HA1343" s="401" t="n">
        <v>204</v>
      </c>
      <c r="HB1343" s="401" t="n">
        <v>205</v>
      </c>
      <c r="HC1343" s="401" t="n">
        <v>206</v>
      </c>
      <c r="HD1343" s="401" t="n">
        <v>207</v>
      </c>
      <c r="HE1343" s="401" t="n">
        <v>208</v>
      </c>
      <c r="HF1343" s="401" t="n">
        <v>209</v>
      </c>
      <c r="HG1343" s="401" t="n">
        <v>210</v>
      </c>
      <c r="HH1343" s="401" t="n">
        <v>211</v>
      </c>
      <c r="HI1343" s="401" t="n">
        <v>212</v>
      </c>
      <c r="HJ1343" s="401" t="n">
        <v>213</v>
      </c>
      <c r="HK1343" s="401" t="n">
        <v>214</v>
      </c>
      <c r="HL1343" s="401" t="n">
        <v>215</v>
      </c>
      <c r="HM1343" s="401" t="n">
        <v>216</v>
      </c>
      <c r="HN1343" s="401" t="n">
        <v>217</v>
      </c>
      <c r="HO1343" s="401" t="n">
        <v>218</v>
      </c>
      <c r="HP1343" s="401" t="n">
        <v>219</v>
      </c>
      <c r="HQ1343" s="401" t="n">
        <v>220</v>
      </c>
      <c r="HR1343" s="401" t="n">
        <v>221</v>
      </c>
      <c r="HS1343" s="401" t="n">
        <v>222</v>
      </c>
      <c r="HT1343" s="401" t="n">
        <v>223</v>
      </c>
      <c r="HU1343" s="401" t="n">
        <v>224</v>
      </c>
      <c r="HV1343" s="401" t="n">
        <v>225</v>
      </c>
      <c r="HW1343" s="401" t="n">
        <v>226</v>
      </c>
      <c r="HX1343" s="401" t="n">
        <v>227</v>
      </c>
      <c r="HY1343" s="401" t="n">
        <v>228</v>
      </c>
      <c r="HZ1343" s="401" t="n">
        <v>229</v>
      </c>
      <c r="IA1343" s="401" t="n">
        <v>230</v>
      </c>
      <c r="IB1343" s="401" t="n">
        <v>231</v>
      </c>
      <c r="IC1343" s="401" t="n">
        <v>232</v>
      </c>
      <c r="ID1343" s="401" t="n">
        <v>233</v>
      </c>
      <c r="IE1343" s="401" t="n">
        <v>234</v>
      </c>
      <c r="IF1343" s="401" t="n">
        <v>235</v>
      </c>
      <c r="IG1343" s="401" t="n">
        <v>236</v>
      </c>
      <c r="IH1343" s="401" t="n">
        <v>237</v>
      </c>
      <c r="II1343" s="401" t="n">
        <v>238</v>
      </c>
      <c r="IJ1343" s="401" t="n">
        <v>239</v>
      </c>
      <c r="IK1343" s="401" t="n">
        <v>240</v>
      </c>
      <c r="IL1343" s="401" t="n">
        <v>241</v>
      </c>
      <c r="IM1343" s="401" t="n">
        <v>242</v>
      </c>
      <c r="IN1343" s="401" t="n">
        <v>243</v>
      </c>
      <c r="IO1343" s="401" t="n">
        <v>244</v>
      </c>
      <c r="IP1343" s="401" t="n">
        <v>245</v>
      </c>
      <c r="IQ1343" s="401" t="n">
        <v>246</v>
      </c>
      <c r="IR1343" s="401" t="n">
        <v>247</v>
      </c>
      <c r="IS1343" s="401" t="n">
        <v>248</v>
      </c>
      <c r="IT1343" s="401" t="n">
        <v>249</v>
      </c>
      <c r="IU1343" s="401" t="n">
        <v>250</v>
      </c>
      <c r="IV1343" s="401" t="n">
        <v>251</v>
      </c>
      <c r="IW1343" s="401" t="n">
        <v>252</v>
      </c>
      <c r="IX1343" s="401" t="n">
        <v>253</v>
      </c>
      <c r="IY1343" s="401" t="n">
        <v>254</v>
      </c>
      <c r="IZ1343" s="401" t="n">
        <v>255</v>
      </c>
      <c r="JA1343" s="401" t="n">
        <v>256</v>
      </c>
      <c r="JB1343" s="401" t="n">
        <v>257</v>
      </c>
      <c r="JC1343" s="401" t="n">
        <v>258</v>
      </c>
      <c r="JD1343" s="401" t="n">
        <v>259</v>
      </c>
      <c r="JF1343" s="401" t="n">
        <v>260</v>
      </c>
      <c r="JG1343" s="401" t="n">
        <v>261</v>
      </c>
      <c r="JH1343" s="401" t="n">
        <v>262</v>
      </c>
      <c r="JI1343" s="401" t="n">
        <v>263</v>
      </c>
      <c r="JK1343" s="401" t="n">
        <v>264</v>
      </c>
      <c r="JL1343" s="401" t="n">
        <v>265</v>
      </c>
      <c r="JM1343" s="401" t="n">
        <v>266</v>
      </c>
      <c r="JN1343" s="401" t="n">
        <v>267</v>
      </c>
      <c r="JP1343" s="401" t="n">
        <v>268</v>
      </c>
      <c r="JQ1343" s="401" t="n">
        <v>269</v>
      </c>
      <c r="JR1343" s="401" t="n">
        <v>270</v>
      </c>
      <c r="JS1343" s="401" t="n">
        <v>271</v>
      </c>
    </row>
    <row r="1344" customFormat="false" ht="12.75" hidden="false" customHeight="false" outlineLevel="0" collapsed="false">
      <c r="E1344" s="444" t="s">
        <v>225</v>
      </c>
      <c r="F1344" s="401" t="n">
        <v>218</v>
      </c>
      <c r="G1344" s="401" t="n">
        <v>226</v>
      </c>
      <c r="H1344" s="401" t="n">
        <v>221</v>
      </c>
      <c r="I1344" s="401" t="n">
        <v>156</v>
      </c>
      <c r="J1344" s="401" t="n">
        <v>213</v>
      </c>
      <c r="K1344" s="401" t="n">
        <v>144</v>
      </c>
      <c r="L1344" s="401" t="n">
        <v>231</v>
      </c>
      <c r="M1344" s="401" t="n">
        <v>247</v>
      </c>
      <c r="N1344" s="401" t="n">
        <v>216</v>
      </c>
      <c r="O1344" s="401" t="n">
        <v>136</v>
      </c>
      <c r="P1344" s="401" t="n">
        <v>75</v>
      </c>
      <c r="Q1344" s="401" t="n">
        <v>153</v>
      </c>
      <c r="R1344" s="401" t="n">
        <v>127</v>
      </c>
      <c r="S1344" s="401" t="n">
        <v>206</v>
      </c>
      <c r="T1344" s="401" t="n">
        <v>52</v>
      </c>
      <c r="U1344" s="401" t="n">
        <v>215</v>
      </c>
      <c r="V1344" s="401" t="n">
        <v>3</v>
      </c>
      <c r="W1344" s="401" t="n">
        <v>132</v>
      </c>
      <c r="X1344" s="401" t="n">
        <v>31</v>
      </c>
      <c r="Y1344" s="401" t="n">
        <v>83</v>
      </c>
      <c r="Z1344" s="401" t="n">
        <v>270</v>
      </c>
      <c r="AA1344" s="401" t="n">
        <v>238</v>
      </c>
      <c r="AB1344" s="401" t="n">
        <v>12</v>
      </c>
      <c r="AC1344" s="401" t="n">
        <v>177</v>
      </c>
      <c r="AD1344" s="401" t="n">
        <v>59</v>
      </c>
      <c r="AE1344" s="401" t="n">
        <v>210</v>
      </c>
      <c r="AF1344" s="401" t="n">
        <v>100</v>
      </c>
      <c r="AG1344" s="401" t="n">
        <v>267</v>
      </c>
      <c r="AH1344" s="401" t="n">
        <v>1</v>
      </c>
      <c r="AI1344" s="401" t="n">
        <v>171</v>
      </c>
      <c r="AJ1344" s="401" t="n">
        <v>114</v>
      </c>
      <c r="AK1344" s="401" t="n">
        <v>133</v>
      </c>
      <c r="AL1344" s="401" t="n">
        <v>41</v>
      </c>
      <c r="AM1344" s="401" t="n">
        <v>195</v>
      </c>
      <c r="AN1344" s="401" t="n">
        <v>77</v>
      </c>
      <c r="AO1344" s="401" t="n">
        <v>214</v>
      </c>
      <c r="AP1344" s="401" t="n">
        <v>268</v>
      </c>
      <c r="AQ1344" s="401" t="n">
        <v>92</v>
      </c>
      <c r="AR1344" s="401" t="n">
        <v>33</v>
      </c>
      <c r="AS1344" s="401" t="n">
        <v>184</v>
      </c>
      <c r="AT1344" s="401" t="n">
        <v>235</v>
      </c>
      <c r="AU1344" s="401" t="n">
        <v>106</v>
      </c>
      <c r="AV1344" s="401" t="n">
        <v>32</v>
      </c>
      <c r="AW1344" s="401" t="n">
        <v>182</v>
      </c>
      <c r="AX1344" s="401" t="n">
        <v>162</v>
      </c>
      <c r="AY1344" s="401" t="n">
        <v>60</v>
      </c>
      <c r="AZ1344" s="401" t="n">
        <v>199</v>
      </c>
      <c r="BA1344" s="401" t="n">
        <v>172</v>
      </c>
      <c r="BB1344" s="401" t="n">
        <v>193</v>
      </c>
      <c r="BC1344" s="401" t="n">
        <v>98</v>
      </c>
      <c r="BD1344" s="401" t="n">
        <v>155</v>
      </c>
      <c r="BE1344" s="401" t="n">
        <v>150</v>
      </c>
      <c r="BF1344" s="401" t="n">
        <v>107</v>
      </c>
      <c r="BG1344" s="401" t="n">
        <v>57</v>
      </c>
      <c r="BH1344" s="401" t="n">
        <v>181</v>
      </c>
      <c r="BI1344" s="401" t="n">
        <v>183</v>
      </c>
      <c r="BJ1344" s="401" t="n">
        <v>134</v>
      </c>
      <c r="BK1344" s="401" t="n">
        <v>189</v>
      </c>
      <c r="BL1344" s="401" t="n">
        <v>101</v>
      </c>
      <c r="BM1344" s="401" t="n">
        <v>197</v>
      </c>
      <c r="BN1344" s="401" t="n">
        <v>85</v>
      </c>
      <c r="BO1344" s="401" t="n">
        <v>44</v>
      </c>
      <c r="BP1344" s="401" t="n">
        <v>217</v>
      </c>
      <c r="BQ1344" s="401" t="n">
        <v>78</v>
      </c>
      <c r="BR1344" s="401" t="n">
        <v>116</v>
      </c>
      <c r="BS1344" s="401" t="n">
        <v>198</v>
      </c>
      <c r="BT1344" s="401" t="n">
        <v>251</v>
      </c>
      <c r="BU1344" s="401" t="n">
        <v>84</v>
      </c>
      <c r="BV1344" s="401" t="n">
        <v>131</v>
      </c>
      <c r="BW1344" s="401" t="n">
        <v>141</v>
      </c>
      <c r="BX1344" s="401" t="n">
        <v>259</v>
      </c>
      <c r="BY1344" s="401" t="n">
        <v>108</v>
      </c>
      <c r="BZ1344" s="401" t="n">
        <v>271</v>
      </c>
      <c r="CA1344" s="401" t="n">
        <v>111</v>
      </c>
      <c r="CB1344" s="401" t="n">
        <v>168</v>
      </c>
      <c r="CC1344" s="401" t="n">
        <v>223</v>
      </c>
      <c r="CD1344" s="401" t="n">
        <v>173</v>
      </c>
      <c r="CE1344" s="401" t="n">
        <v>27</v>
      </c>
      <c r="CF1344" s="401" t="n">
        <v>51</v>
      </c>
      <c r="CG1344" s="401" t="n">
        <v>93</v>
      </c>
      <c r="CH1344" s="401" t="n">
        <v>154</v>
      </c>
      <c r="CI1344" s="401" t="n">
        <v>169</v>
      </c>
      <c r="CJ1344" s="401" t="n">
        <v>187</v>
      </c>
      <c r="CK1344" s="401" t="n">
        <v>178</v>
      </c>
      <c r="CL1344" s="401" t="n">
        <v>54</v>
      </c>
      <c r="CM1344" s="401" t="n">
        <v>80</v>
      </c>
      <c r="CN1344" s="401" t="n">
        <v>9</v>
      </c>
      <c r="CO1344" s="401" t="n">
        <v>159</v>
      </c>
      <c r="CP1344" s="401" t="n">
        <v>38</v>
      </c>
      <c r="CQ1344" s="401" t="n">
        <v>99</v>
      </c>
      <c r="CR1344" s="401" t="n">
        <v>258</v>
      </c>
      <c r="CS1344" s="401" t="n">
        <v>113</v>
      </c>
      <c r="CT1344" s="401" t="n">
        <v>62</v>
      </c>
      <c r="CU1344" s="401" t="n">
        <v>227</v>
      </c>
      <c r="CV1344" s="401" t="n">
        <v>260</v>
      </c>
      <c r="CW1344" s="401" t="n">
        <v>204</v>
      </c>
      <c r="CX1344" s="401" t="n">
        <v>241</v>
      </c>
      <c r="CY1344" s="401" t="n">
        <v>22</v>
      </c>
      <c r="CZ1344" s="401" t="n">
        <v>66</v>
      </c>
      <c r="DA1344" s="401" t="n">
        <v>248</v>
      </c>
      <c r="DB1344" s="401" t="n">
        <v>245</v>
      </c>
      <c r="DC1344" s="401" t="n">
        <v>94</v>
      </c>
      <c r="DD1344" s="401" t="n">
        <v>240</v>
      </c>
      <c r="DE1344" s="401" t="n">
        <v>37</v>
      </c>
      <c r="DF1344" s="401" t="n">
        <v>76</v>
      </c>
      <c r="DG1344" s="401" t="n">
        <v>119</v>
      </c>
      <c r="DH1344" s="401" t="n">
        <v>43</v>
      </c>
      <c r="DI1344" s="401" t="n">
        <v>74</v>
      </c>
      <c r="DJ1344" s="401" t="n">
        <v>5</v>
      </c>
      <c r="DK1344" s="401" t="n">
        <v>202</v>
      </c>
      <c r="DL1344" s="401" t="n">
        <v>263</v>
      </c>
      <c r="DM1344" s="401" t="n">
        <v>243</v>
      </c>
      <c r="DN1344" s="401" t="n">
        <v>174</v>
      </c>
      <c r="DO1344" s="401" t="n">
        <v>257</v>
      </c>
      <c r="DP1344" s="401" t="n">
        <v>203</v>
      </c>
      <c r="DQ1344" s="401" t="n">
        <v>139</v>
      </c>
      <c r="DR1344" s="401" t="n">
        <v>8</v>
      </c>
      <c r="DS1344" s="401" t="n">
        <v>35</v>
      </c>
      <c r="DT1344" s="401" t="n">
        <v>126</v>
      </c>
      <c r="DU1344" s="401" t="n">
        <v>269</v>
      </c>
      <c r="DV1344" s="401" t="n">
        <v>64</v>
      </c>
      <c r="DW1344" s="401" t="n">
        <v>48</v>
      </c>
      <c r="DX1344" s="401" t="n">
        <v>194</v>
      </c>
      <c r="DY1344" s="401" t="n">
        <v>175</v>
      </c>
      <c r="DZ1344" s="401" t="n">
        <v>18</v>
      </c>
      <c r="EA1344" s="401" t="n">
        <v>17</v>
      </c>
      <c r="EB1344" s="401" t="n">
        <v>49</v>
      </c>
      <c r="EC1344" s="401" t="n">
        <v>165</v>
      </c>
      <c r="ED1344" s="401" t="n">
        <v>261</v>
      </c>
      <c r="EE1344" s="401" t="n">
        <v>148</v>
      </c>
      <c r="EF1344" s="401" t="n">
        <v>128</v>
      </c>
      <c r="EG1344" s="401" t="n">
        <v>163</v>
      </c>
      <c r="EH1344" s="401" t="n">
        <v>105</v>
      </c>
      <c r="EI1344" s="401" t="n">
        <v>121</v>
      </c>
      <c r="EJ1344" s="401" t="n">
        <v>242</v>
      </c>
      <c r="EK1344" s="401" t="n">
        <v>244</v>
      </c>
      <c r="EL1344" s="401" t="n">
        <v>188</v>
      </c>
      <c r="EM1344" s="401" t="n">
        <v>200</v>
      </c>
      <c r="EN1344" s="401" t="n">
        <v>212</v>
      </c>
      <c r="EO1344" s="401" t="n">
        <v>86</v>
      </c>
      <c r="EP1344" s="401" t="n">
        <v>65</v>
      </c>
      <c r="EQ1344" s="401" t="n">
        <v>253</v>
      </c>
      <c r="ER1344" s="401" t="n">
        <v>14</v>
      </c>
      <c r="ES1344" s="401" t="n">
        <v>142</v>
      </c>
      <c r="ET1344" s="401" t="n">
        <v>71</v>
      </c>
      <c r="EU1344" s="401" t="n">
        <v>55</v>
      </c>
      <c r="EV1344" s="401" t="n">
        <v>205</v>
      </c>
      <c r="EW1344" s="401" t="n">
        <v>167</v>
      </c>
      <c r="EX1344" s="401" t="n">
        <v>56</v>
      </c>
      <c r="EY1344" s="401" t="n">
        <v>91</v>
      </c>
      <c r="EZ1344" s="401" t="n">
        <v>140</v>
      </c>
      <c r="FA1344" s="401" t="n">
        <v>73</v>
      </c>
      <c r="FB1344" s="401" t="n">
        <v>89</v>
      </c>
      <c r="FC1344" s="401" t="n">
        <v>125</v>
      </c>
      <c r="FD1344" s="401" t="n">
        <v>266</v>
      </c>
      <c r="FE1344" s="401" t="n">
        <v>220</v>
      </c>
      <c r="FF1344" s="401" t="n">
        <v>109</v>
      </c>
      <c r="FG1344" s="401" t="n">
        <v>45</v>
      </c>
      <c r="FH1344" s="401" t="n">
        <v>81</v>
      </c>
      <c r="FI1344" s="401" t="n">
        <v>102</v>
      </c>
      <c r="FJ1344" s="401" t="n">
        <v>237</v>
      </c>
      <c r="FK1344" s="401" t="n">
        <v>25</v>
      </c>
      <c r="FL1344" s="401" t="n">
        <v>152</v>
      </c>
      <c r="FM1344" s="401" t="n">
        <v>53</v>
      </c>
      <c r="FN1344" s="401" t="n">
        <v>228</v>
      </c>
      <c r="FO1344" s="401" t="n">
        <v>67</v>
      </c>
      <c r="FP1344" s="401" t="n">
        <v>130</v>
      </c>
      <c r="FQ1344" s="401" t="n">
        <v>29</v>
      </c>
      <c r="FR1344" s="401" t="n">
        <v>103</v>
      </c>
      <c r="FS1344" s="401" t="n">
        <v>61</v>
      </c>
      <c r="FT1344" s="401" t="n">
        <v>180</v>
      </c>
      <c r="FU1344" s="401" t="n">
        <v>160</v>
      </c>
      <c r="FV1344" s="401" t="n">
        <v>39</v>
      </c>
      <c r="FW1344" s="401" t="n">
        <v>255</v>
      </c>
      <c r="FX1344" s="401" t="n">
        <v>224</v>
      </c>
      <c r="FY1344" s="401" t="n">
        <v>88</v>
      </c>
      <c r="FZ1344" s="401" t="n">
        <v>110</v>
      </c>
      <c r="GA1344" s="401" t="n">
        <v>222</v>
      </c>
      <c r="GB1344" s="401" t="n">
        <v>236</v>
      </c>
      <c r="GC1344" s="401" t="n">
        <v>264</v>
      </c>
      <c r="GD1344" s="401" t="n">
        <v>254</v>
      </c>
      <c r="GE1344" s="401" t="n">
        <v>135</v>
      </c>
      <c r="GF1344" s="401" t="n">
        <v>40</v>
      </c>
      <c r="GG1344" s="401" t="n">
        <v>13</v>
      </c>
      <c r="GH1344" s="401" t="n">
        <v>146</v>
      </c>
      <c r="GI1344" s="401" t="n">
        <v>137</v>
      </c>
      <c r="GJ1344" s="401" t="n">
        <v>123</v>
      </c>
      <c r="GK1344" s="401" t="n">
        <v>42</v>
      </c>
      <c r="GL1344" s="401" t="n">
        <v>262</v>
      </c>
      <c r="GM1344" s="401" t="n">
        <v>87</v>
      </c>
      <c r="GN1344" s="401" t="n">
        <v>63</v>
      </c>
      <c r="GO1344" s="401" t="n">
        <v>230</v>
      </c>
      <c r="GP1344" s="401" t="n">
        <v>185</v>
      </c>
      <c r="GQ1344" s="401" t="n">
        <v>115</v>
      </c>
      <c r="GR1344" s="401" t="n">
        <v>34</v>
      </c>
      <c r="GS1344" s="401" t="n">
        <v>249</v>
      </c>
      <c r="GT1344" s="401" t="n">
        <v>219</v>
      </c>
      <c r="GU1344" s="401" t="n">
        <v>95</v>
      </c>
      <c r="GV1344" s="401" t="n">
        <v>207</v>
      </c>
      <c r="GW1344" s="401" t="n">
        <v>265</v>
      </c>
      <c r="GX1344" s="401" t="n">
        <v>124</v>
      </c>
      <c r="GY1344" s="401" t="n">
        <v>20</v>
      </c>
      <c r="GZ1344" s="401" t="n">
        <v>24</v>
      </c>
      <c r="HA1344" s="401" t="n">
        <v>186</v>
      </c>
      <c r="HB1344" s="401" t="n">
        <v>147</v>
      </c>
      <c r="HC1344" s="401" t="n">
        <v>112</v>
      </c>
      <c r="HD1344" s="401" t="n">
        <v>191</v>
      </c>
      <c r="HE1344" s="401" t="n">
        <v>69</v>
      </c>
      <c r="HF1344" s="401" t="n">
        <v>50</v>
      </c>
      <c r="HG1344" s="401" t="n">
        <v>28</v>
      </c>
      <c r="HH1344" s="401" t="n">
        <v>209</v>
      </c>
      <c r="HI1344" s="401" t="n">
        <v>58</v>
      </c>
      <c r="HJ1344" s="401" t="n">
        <v>252</v>
      </c>
      <c r="HK1344" s="401" t="n">
        <v>170</v>
      </c>
      <c r="HL1344" s="401" t="n">
        <v>23</v>
      </c>
      <c r="HM1344" s="401" t="n">
        <v>149</v>
      </c>
      <c r="HN1344" s="401" t="n">
        <v>118</v>
      </c>
      <c r="HO1344" s="401" t="n">
        <v>47</v>
      </c>
      <c r="HP1344" s="401" t="n">
        <v>97</v>
      </c>
      <c r="HQ1344" s="401" t="n">
        <v>192</v>
      </c>
      <c r="HR1344" s="401" t="n">
        <v>239</v>
      </c>
      <c r="HS1344" s="401" t="n">
        <v>158</v>
      </c>
      <c r="HT1344" s="401" t="n">
        <v>246</v>
      </c>
      <c r="HU1344" s="401" t="n">
        <v>208</v>
      </c>
      <c r="HV1344" s="401" t="n">
        <v>96</v>
      </c>
      <c r="HW1344" s="401" t="n">
        <v>120</v>
      </c>
      <c r="HX1344" s="401" t="n">
        <v>138</v>
      </c>
      <c r="HY1344" s="401" t="n">
        <v>225</v>
      </c>
      <c r="HZ1344" s="401" t="n">
        <v>36</v>
      </c>
      <c r="IA1344" s="401" t="n">
        <v>11</v>
      </c>
      <c r="IB1344" s="401" t="n">
        <v>157</v>
      </c>
      <c r="IC1344" s="401" t="n">
        <v>176</v>
      </c>
      <c r="ID1344" s="401" t="n">
        <v>256</v>
      </c>
      <c r="IE1344" s="401" t="n">
        <v>250</v>
      </c>
      <c r="IF1344" s="401" t="n">
        <v>68</v>
      </c>
      <c r="IG1344" s="401" t="n">
        <v>79</v>
      </c>
      <c r="IH1344" s="401" t="n">
        <v>233</v>
      </c>
      <c r="II1344" s="401" t="n">
        <v>30</v>
      </c>
      <c r="IJ1344" s="401" t="n">
        <v>166</v>
      </c>
      <c r="IK1344" s="401" t="n">
        <v>122</v>
      </c>
      <c r="IL1344" s="401" t="n">
        <v>145</v>
      </c>
      <c r="IM1344" s="401" t="n">
        <v>15</v>
      </c>
      <c r="IN1344" s="401" t="n">
        <v>4</v>
      </c>
      <c r="IO1344" s="401" t="n">
        <v>46</v>
      </c>
      <c r="IP1344" s="401" t="n">
        <v>7</v>
      </c>
      <c r="IQ1344" s="401" t="n">
        <v>82</v>
      </c>
      <c r="IR1344" s="401" t="n">
        <v>104</v>
      </c>
      <c r="IS1344" s="401" t="n">
        <v>70</v>
      </c>
      <c r="IT1344" s="401" t="n">
        <v>117</v>
      </c>
      <c r="IU1344" s="401" t="n">
        <v>232</v>
      </c>
      <c r="IV1344" s="401" t="n">
        <v>10</v>
      </c>
      <c r="IW1344" s="401" t="n">
        <v>90</v>
      </c>
      <c r="IX1344" s="401" t="n">
        <v>161</v>
      </c>
      <c r="IY1344" s="401" t="n">
        <v>196</v>
      </c>
      <c r="IZ1344" s="401" t="n">
        <v>151</v>
      </c>
      <c r="JA1344" s="401" t="n">
        <v>19</v>
      </c>
      <c r="JB1344" s="401" t="n">
        <v>234</v>
      </c>
      <c r="JC1344" s="401" t="n">
        <v>72</v>
      </c>
      <c r="JD1344" s="401" t="n">
        <v>211</v>
      </c>
      <c r="JF1344" s="401" t="n">
        <v>190</v>
      </c>
      <c r="JG1344" s="401" t="n">
        <v>201</v>
      </c>
      <c r="JH1344" s="401" t="n">
        <v>179</v>
      </c>
      <c r="JI1344" s="401" t="n">
        <v>2</v>
      </c>
      <c r="JK1344" s="401" t="n">
        <v>143</v>
      </c>
      <c r="JL1344" s="401" t="n">
        <v>6</v>
      </c>
      <c r="JM1344" s="401" t="n">
        <v>229</v>
      </c>
      <c r="JN1344" s="401" t="n">
        <v>26</v>
      </c>
      <c r="JP1344" s="401" t="n">
        <v>129</v>
      </c>
      <c r="JQ1344" s="401" t="n">
        <v>164</v>
      </c>
      <c r="JR1344" s="401" t="n">
        <v>21</v>
      </c>
      <c r="JS1344" s="401" t="n">
        <v>16</v>
      </c>
    </row>
    <row r="1345" customFormat="false" ht="12.75" hidden="false" customHeight="false" outlineLevel="0" collapsed="false">
      <c r="E1345" s="444" t="s">
        <v>227</v>
      </c>
      <c r="F1345" s="401" t="n">
        <v>208</v>
      </c>
      <c r="G1345" s="401" t="n">
        <v>184</v>
      </c>
      <c r="H1345" s="401" t="n">
        <v>116</v>
      </c>
      <c r="I1345" s="401" t="n">
        <v>171</v>
      </c>
      <c r="J1345" s="401" t="n">
        <v>254</v>
      </c>
      <c r="K1345" s="401" t="n">
        <v>38</v>
      </c>
      <c r="L1345" s="401" t="n">
        <v>149</v>
      </c>
      <c r="M1345" s="401" t="n">
        <v>91</v>
      </c>
      <c r="N1345" s="401" t="n">
        <v>226</v>
      </c>
      <c r="O1345" s="401" t="n">
        <v>58</v>
      </c>
      <c r="P1345" s="401" t="n">
        <v>248</v>
      </c>
      <c r="Q1345" s="401" t="n">
        <v>196</v>
      </c>
      <c r="R1345" s="401" t="n">
        <v>186</v>
      </c>
      <c r="S1345" s="401" t="n">
        <v>72</v>
      </c>
      <c r="T1345" s="401" t="n">
        <v>131</v>
      </c>
      <c r="U1345" s="401" t="n">
        <v>5</v>
      </c>
      <c r="V1345" s="401" t="n">
        <v>86</v>
      </c>
      <c r="W1345" s="401" t="n">
        <v>197</v>
      </c>
      <c r="X1345" s="401" t="n">
        <v>106</v>
      </c>
      <c r="Y1345" s="401" t="n">
        <v>73</v>
      </c>
      <c r="Z1345" s="401" t="n">
        <v>250</v>
      </c>
      <c r="AA1345" s="401" t="n">
        <v>165</v>
      </c>
      <c r="AB1345" s="401" t="n">
        <v>25</v>
      </c>
      <c r="AC1345" s="401" t="n">
        <v>113</v>
      </c>
      <c r="AD1345" s="401" t="n">
        <v>154</v>
      </c>
      <c r="AE1345" s="401" t="n">
        <v>225</v>
      </c>
      <c r="AF1345" s="401" t="n">
        <v>148</v>
      </c>
      <c r="AG1345" s="401" t="n">
        <v>151</v>
      </c>
      <c r="AH1345" s="401" t="n">
        <v>237</v>
      </c>
      <c r="AI1345" s="401" t="n">
        <v>166</v>
      </c>
      <c r="AJ1345" s="401" t="n">
        <v>87</v>
      </c>
      <c r="AK1345" s="401" t="n">
        <v>70</v>
      </c>
      <c r="AL1345" s="401" t="n">
        <v>219</v>
      </c>
      <c r="AM1345" s="401" t="n">
        <v>231</v>
      </c>
      <c r="AN1345" s="401" t="n">
        <v>47</v>
      </c>
      <c r="AO1345" s="401" t="n">
        <v>203</v>
      </c>
      <c r="AP1345" s="401" t="n">
        <v>53</v>
      </c>
      <c r="AQ1345" s="401" t="n">
        <v>109</v>
      </c>
      <c r="AR1345" s="401" t="n">
        <v>251</v>
      </c>
      <c r="AS1345" s="401" t="n">
        <v>101</v>
      </c>
      <c r="AT1345" s="401" t="n">
        <v>255</v>
      </c>
      <c r="AU1345" s="401" t="n">
        <v>45</v>
      </c>
      <c r="AV1345" s="401" t="n">
        <v>37</v>
      </c>
      <c r="AW1345" s="401" t="n">
        <v>223</v>
      </c>
      <c r="AX1345" s="401" t="n">
        <v>128</v>
      </c>
      <c r="AY1345" s="401" t="n">
        <v>40</v>
      </c>
      <c r="AZ1345" s="401" t="n">
        <v>23</v>
      </c>
      <c r="BA1345" s="401" t="n">
        <v>119</v>
      </c>
      <c r="BB1345" s="401" t="n">
        <v>136</v>
      </c>
      <c r="BC1345" s="401" t="n">
        <v>26</v>
      </c>
      <c r="BD1345" s="401" t="n">
        <v>169</v>
      </c>
      <c r="BE1345" s="401" t="n">
        <v>200</v>
      </c>
      <c r="BF1345" s="401" t="n">
        <v>80</v>
      </c>
      <c r="BG1345" s="401" t="n">
        <v>133</v>
      </c>
      <c r="BH1345" s="401" t="n">
        <v>218</v>
      </c>
      <c r="BI1345" s="401" t="n">
        <v>188</v>
      </c>
      <c r="BJ1345" s="401" t="n">
        <v>126</v>
      </c>
      <c r="BK1345" s="401" t="n">
        <v>67</v>
      </c>
      <c r="BL1345" s="401" t="n">
        <v>96</v>
      </c>
      <c r="BM1345" s="401" t="n">
        <v>17</v>
      </c>
      <c r="BN1345" s="401" t="n">
        <v>192</v>
      </c>
      <c r="BO1345" s="401" t="n">
        <v>35</v>
      </c>
      <c r="BP1345" s="401" t="n">
        <v>71</v>
      </c>
      <c r="BQ1345" s="401" t="n">
        <v>160</v>
      </c>
      <c r="BR1345" s="401" t="n">
        <v>46</v>
      </c>
      <c r="BS1345" s="401" t="n">
        <v>182</v>
      </c>
      <c r="BT1345" s="401" t="n">
        <v>159</v>
      </c>
      <c r="BU1345" s="401" t="n">
        <v>190</v>
      </c>
      <c r="BV1345" s="401" t="n">
        <v>43</v>
      </c>
      <c r="BW1345" s="401" t="n">
        <v>236</v>
      </c>
      <c r="BX1345" s="401" t="n">
        <v>189</v>
      </c>
      <c r="BY1345" s="401" t="n">
        <v>211</v>
      </c>
      <c r="BZ1345" s="401" t="n">
        <v>66</v>
      </c>
      <c r="CA1345" s="401" t="n">
        <v>222</v>
      </c>
      <c r="CB1345" s="401" t="n">
        <v>201</v>
      </c>
      <c r="CC1345" s="401" t="n">
        <v>162</v>
      </c>
      <c r="CD1345" s="401" t="n">
        <v>79</v>
      </c>
      <c r="CE1345" s="401" t="n">
        <v>120</v>
      </c>
      <c r="CF1345" s="401" t="n">
        <v>221</v>
      </c>
      <c r="CG1345" s="401" t="n">
        <v>241</v>
      </c>
      <c r="CH1345" s="401" t="n">
        <v>52</v>
      </c>
      <c r="CI1345" s="401" t="n">
        <v>29</v>
      </c>
      <c r="CJ1345" s="401" t="n">
        <v>76</v>
      </c>
      <c r="CK1345" s="401" t="n">
        <v>8</v>
      </c>
      <c r="CL1345" s="401" t="n">
        <v>138</v>
      </c>
      <c r="CM1345" s="401" t="n">
        <v>54</v>
      </c>
      <c r="CN1345" s="401" t="n">
        <v>14</v>
      </c>
      <c r="CO1345" s="401" t="n">
        <v>1</v>
      </c>
      <c r="CP1345" s="401" t="n">
        <v>167</v>
      </c>
      <c r="CQ1345" s="401" t="n">
        <v>42</v>
      </c>
      <c r="CR1345" s="401" t="n">
        <v>57</v>
      </c>
      <c r="CS1345" s="401" t="n">
        <v>260</v>
      </c>
      <c r="CT1345" s="401" t="n">
        <v>199</v>
      </c>
      <c r="CU1345" s="401" t="n">
        <v>158</v>
      </c>
      <c r="CV1345" s="401" t="n">
        <v>81</v>
      </c>
      <c r="CW1345" s="401" t="n">
        <v>99</v>
      </c>
      <c r="CX1345" s="401" t="n">
        <v>39</v>
      </c>
      <c r="CY1345" s="401" t="n">
        <v>212</v>
      </c>
      <c r="CZ1345" s="401" t="n">
        <v>62</v>
      </c>
      <c r="DA1345" s="401" t="n">
        <v>206</v>
      </c>
      <c r="DB1345" s="401" t="n">
        <v>107</v>
      </c>
      <c r="DC1345" s="401" t="n">
        <v>78</v>
      </c>
      <c r="DD1345" s="401" t="n">
        <v>55</v>
      </c>
      <c r="DE1345" s="401" t="n">
        <v>153</v>
      </c>
      <c r="DF1345" s="401" t="n">
        <v>187</v>
      </c>
      <c r="DG1345" s="401" t="n">
        <v>205</v>
      </c>
      <c r="DH1345" s="401" t="n">
        <v>93</v>
      </c>
      <c r="DI1345" s="401" t="n">
        <v>164</v>
      </c>
      <c r="DJ1345" s="401" t="n">
        <v>191</v>
      </c>
      <c r="DK1345" s="401" t="n">
        <v>216</v>
      </c>
      <c r="DL1345" s="401" t="n">
        <v>50</v>
      </c>
      <c r="DM1345" s="401" t="n">
        <v>229</v>
      </c>
      <c r="DN1345" s="401" t="n">
        <v>61</v>
      </c>
      <c r="DO1345" s="401" t="n">
        <v>217</v>
      </c>
      <c r="DP1345" s="401" t="n">
        <v>121</v>
      </c>
      <c r="DQ1345" s="401" t="n">
        <v>261</v>
      </c>
      <c r="DR1345" s="401" t="n">
        <v>194</v>
      </c>
      <c r="DS1345" s="401" t="n">
        <v>202</v>
      </c>
      <c r="DT1345" s="401" t="n">
        <v>112</v>
      </c>
      <c r="DU1345" s="401" t="n">
        <v>56</v>
      </c>
      <c r="DV1345" s="401" t="n">
        <v>195</v>
      </c>
      <c r="DW1345" s="401" t="n">
        <v>13</v>
      </c>
      <c r="DX1345" s="401" t="n">
        <v>111</v>
      </c>
      <c r="DY1345" s="401" t="n">
        <v>180</v>
      </c>
      <c r="DZ1345" s="401" t="n">
        <v>256</v>
      </c>
      <c r="EA1345" s="401" t="n">
        <v>185</v>
      </c>
      <c r="EB1345" s="401" t="n">
        <v>179</v>
      </c>
      <c r="EC1345" s="401" t="n">
        <v>102</v>
      </c>
      <c r="ED1345" s="401" t="n">
        <v>88</v>
      </c>
      <c r="EE1345" s="401" t="n">
        <v>21</v>
      </c>
      <c r="EF1345" s="401" t="n">
        <v>117</v>
      </c>
      <c r="EG1345" s="401" t="n">
        <v>244</v>
      </c>
      <c r="EH1345" s="401" t="n">
        <v>44</v>
      </c>
      <c r="EI1345" s="401" t="n">
        <v>265</v>
      </c>
      <c r="EJ1345" s="401" t="n">
        <v>108</v>
      </c>
      <c r="EK1345" s="401" t="n">
        <v>170</v>
      </c>
      <c r="EL1345" s="401" t="n">
        <v>271</v>
      </c>
      <c r="EM1345" s="401" t="n">
        <v>147</v>
      </c>
      <c r="EN1345" s="401" t="n">
        <v>253</v>
      </c>
      <c r="EO1345" s="401" t="n">
        <v>132</v>
      </c>
      <c r="EP1345" s="401" t="n">
        <v>134</v>
      </c>
      <c r="EQ1345" s="401" t="n">
        <v>245</v>
      </c>
      <c r="ER1345" s="401" t="n">
        <v>49</v>
      </c>
      <c r="ES1345" s="401" t="n">
        <v>145</v>
      </c>
      <c r="ET1345" s="401" t="n">
        <v>161</v>
      </c>
      <c r="EU1345" s="401" t="n">
        <v>24</v>
      </c>
      <c r="EV1345" s="401" t="n">
        <v>30</v>
      </c>
      <c r="EW1345" s="401" t="n">
        <v>204</v>
      </c>
      <c r="EX1345" s="401" t="n">
        <v>183</v>
      </c>
      <c r="EY1345" s="401" t="n">
        <v>6</v>
      </c>
      <c r="EZ1345" s="401" t="n">
        <v>262</v>
      </c>
      <c r="FA1345" s="401" t="n">
        <v>95</v>
      </c>
      <c r="FB1345" s="401" t="n">
        <v>90</v>
      </c>
      <c r="FC1345" s="401" t="n">
        <v>268</v>
      </c>
      <c r="FD1345" s="401" t="n">
        <v>198</v>
      </c>
      <c r="FE1345" s="401" t="n">
        <v>232</v>
      </c>
      <c r="FF1345" s="401" t="n">
        <v>64</v>
      </c>
      <c r="FG1345" s="401" t="n">
        <v>97</v>
      </c>
      <c r="FH1345" s="401" t="n">
        <v>12</v>
      </c>
      <c r="FI1345" s="401" t="n">
        <v>27</v>
      </c>
      <c r="FJ1345" s="401" t="n">
        <v>150</v>
      </c>
      <c r="FK1345" s="401" t="n">
        <v>28</v>
      </c>
      <c r="FL1345" s="401" t="n">
        <v>269</v>
      </c>
      <c r="FM1345" s="401" t="n">
        <v>264</v>
      </c>
      <c r="FN1345" s="401" t="n">
        <v>127</v>
      </c>
      <c r="FO1345" s="401" t="n">
        <v>135</v>
      </c>
      <c r="FP1345" s="401" t="n">
        <v>11</v>
      </c>
      <c r="FQ1345" s="401" t="n">
        <v>51</v>
      </c>
      <c r="FR1345" s="401" t="n">
        <v>246</v>
      </c>
      <c r="FS1345" s="401" t="n">
        <v>172</v>
      </c>
      <c r="FT1345" s="401" t="n">
        <v>142</v>
      </c>
      <c r="FU1345" s="401" t="n">
        <v>98</v>
      </c>
      <c r="FV1345" s="401" t="n">
        <v>15</v>
      </c>
      <c r="FW1345" s="401" t="n">
        <v>252</v>
      </c>
      <c r="FX1345" s="401" t="n">
        <v>36</v>
      </c>
      <c r="FY1345" s="401" t="n">
        <v>100</v>
      </c>
      <c r="FZ1345" s="401" t="n">
        <v>60</v>
      </c>
      <c r="GA1345" s="401" t="n">
        <v>259</v>
      </c>
      <c r="GB1345" s="401" t="n">
        <v>48</v>
      </c>
      <c r="GC1345" s="401" t="n">
        <v>243</v>
      </c>
      <c r="GD1345" s="401" t="n">
        <v>207</v>
      </c>
      <c r="GE1345" s="401" t="n">
        <v>31</v>
      </c>
      <c r="GF1345" s="401" t="n">
        <v>242</v>
      </c>
      <c r="GG1345" s="401" t="n">
        <v>258</v>
      </c>
      <c r="GH1345" s="401" t="n">
        <v>41</v>
      </c>
      <c r="GI1345" s="401" t="n">
        <v>84</v>
      </c>
      <c r="GJ1345" s="401" t="n">
        <v>139</v>
      </c>
      <c r="GK1345" s="401" t="n">
        <v>114</v>
      </c>
      <c r="GL1345" s="401" t="n">
        <v>122</v>
      </c>
      <c r="GM1345" s="401" t="n">
        <v>270</v>
      </c>
      <c r="GN1345" s="401" t="n">
        <v>125</v>
      </c>
      <c r="GO1345" s="401" t="n">
        <v>83</v>
      </c>
      <c r="GP1345" s="401" t="n">
        <v>156</v>
      </c>
      <c r="GQ1345" s="401" t="n">
        <v>176</v>
      </c>
      <c r="GR1345" s="401" t="n">
        <v>238</v>
      </c>
      <c r="GS1345" s="401" t="n">
        <v>59</v>
      </c>
      <c r="GT1345" s="401" t="n">
        <v>178</v>
      </c>
      <c r="GU1345" s="401" t="n">
        <v>234</v>
      </c>
      <c r="GV1345" s="401" t="n">
        <v>152</v>
      </c>
      <c r="GW1345" s="401" t="n">
        <v>137</v>
      </c>
      <c r="GX1345" s="401" t="n">
        <v>168</v>
      </c>
      <c r="GY1345" s="401" t="n">
        <v>10</v>
      </c>
      <c r="GZ1345" s="401" t="n">
        <v>144</v>
      </c>
      <c r="HA1345" s="401" t="n">
        <v>163</v>
      </c>
      <c r="HB1345" s="401" t="n">
        <v>63</v>
      </c>
      <c r="HC1345" s="401" t="n">
        <v>34</v>
      </c>
      <c r="HD1345" s="401" t="n">
        <v>74</v>
      </c>
      <c r="HE1345" s="401" t="n">
        <v>263</v>
      </c>
      <c r="HF1345" s="401" t="n">
        <v>215</v>
      </c>
      <c r="HG1345" s="401" t="n">
        <v>19</v>
      </c>
      <c r="HH1345" s="401" t="n">
        <v>33</v>
      </c>
      <c r="HI1345" s="401" t="n">
        <v>266</v>
      </c>
      <c r="HJ1345" s="401" t="n">
        <v>227</v>
      </c>
      <c r="HK1345" s="401" t="n">
        <v>7</v>
      </c>
      <c r="HL1345" s="401" t="n">
        <v>124</v>
      </c>
      <c r="HM1345" s="401" t="n">
        <v>193</v>
      </c>
      <c r="HN1345" s="401" t="n">
        <v>18</v>
      </c>
      <c r="HO1345" s="401" t="n">
        <v>140</v>
      </c>
      <c r="HP1345" s="401" t="n">
        <v>181</v>
      </c>
      <c r="HQ1345" s="401" t="n">
        <v>239</v>
      </c>
      <c r="HR1345" s="401" t="n">
        <v>104</v>
      </c>
      <c r="HS1345" s="401" t="n">
        <v>228</v>
      </c>
      <c r="HT1345" s="401" t="n">
        <v>20</v>
      </c>
      <c r="HU1345" s="401" t="n">
        <v>173</v>
      </c>
      <c r="HV1345" s="401" t="n">
        <v>247</v>
      </c>
      <c r="HW1345" s="401" t="n">
        <v>77</v>
      </c>
      <c r="HX1345" s="401" t="n">
        <v>224</v>
      </c>
      <c r="HY1345" s="401" t="n">
        <v>257</v>
      </c>
      <c r="HZ1345" s="401" t="n">
        <v>32</v>
      </c>
      <c r="IA1345" s="401" t="n">
        <v>209</v>
      </c>
      <c r="IB1345" s="401" t="n">
        <v>267</v>
      </c>
      <c r="IC1345" s="401" t="n">
        <v>89</v>
      </c>
      <c r="ID1345" s="401" t="n">
        <v>94</v>
      </c>
      <c r="IE1345" s="401" t="n">
        <v>65</v>
      </c>
      <c r="IF1345" s="401" t="n">
        <v>82</v>
      </c>
      <c r="IG1345" s="401" t="n">
        <v>115</v>
      </c>
      <c r="IH1345" s="401" t="n">
        <v>174</v>
      </c>
      <c r="II1345" s="401" t="n">
        <v>16</v>
      </c>
      <c r="IJ1345" s="401" t="n">
        <v>155</v>
      </c>
      <c r="IK1345" s="401" t="n">
        <v>143</v>
      </c>
      <c r="IL1345" s="401" t="n">
        <v>177</v>
      </c>
      <c r="IM1345" s="401" t="n">
        <v>68</v>
      </c>
      <c r="IN1345" s="401" t="n">
        <v>129</v>
      </c>
      <c r="IO1345" s="401" t="n">
        <v>146</v>
      </c>
      <c r="IP1345" s="401" t="n">
        <v>214</v>
      </c>
      <c r="IQ1345" s="401" t="n">
        <v>175</v>
      </c>
      <c r="IR1345" s="401" t="n">
        <v>213</v>
      </c>
      <c r="IS1345" s="401" t="n">
        <v>85</v>
      </c>
      <c r="IT1345" s="401" t="n">
        <v>220</v>
      </c>
      <c r="IU1345" s="401" t="n">
        <v>249</v>
      </c>
      <c r="IV1345" s="401" t="n">
        <v>103</v>
      </c>
      <c r="IW1345" s="401" t="n">
        <v>235</v>
      </c>
      <c r="IX1345" s="401" t="n">
        <v>2</v>
      </c>
      <c r="IY1345" s="401" t="n">
        <v>118</v>
      </c>
      <c r="IZ1345" s="401" t="n">
        <v>92</v>
      </c>
      <c r="JA1345" s="401" t="n">
        <v>9</v>
      </c>
      <c r="JB1345" s="401" t="n">
        <v>240</v>
      </c>
      <c r="JC1345" s="401" t="n">
        <v>130</v>
      </c>
      <c r="JD1345" s="401" t="n">
        <v>157</v>
      </c>
      <c r="JF1345" s="401" t="n">
        <v>230</v>
      </c>
      <c r="JG1345" s="401" t="n">
        <v>105</v>
      </c>
      <c r="JH1345" s="401" t="n">
        <v>75</v>
      </c>
      <c r="JI1345" s="401" t="n">
        <v>3</v>
      </c>
      <c r="JK1345" s="401" t="n">
        <v>69</v>
      </c>
      <c r="JL1345" s="401" t="n">
        <v>4</v>
      </c>
      <c r="JM1345" s="401" t="n">
        <v>110</v>
      </c>
      <c r="JN1345" s="401" t="n">
        <v>123</v>
      </c>
      <c r="JP1345" s="401" t="n">
        <v>22</v>
      </c>
      <c r="JQ1345" s="401" t="n">
        <v>141</v>
      </c>
      <c r="JR1345" s="401" t="n">
        <v>210</v>
      </c>
      <c r="JS1345" s="401" t="n">
        <v>233</v>
      </c>
    </row>
    <row r="1347" customFormat="false" ht="12.75" hidden="false" customHeight="false" outlineLevel="0" collapsed="false">
      <c r="D1347" s="204" t="n">
        <v>272</v>
      </c>
      <c r="E1347" s="204" t="s">
        <v>250</v>
      </c>
    </row>
    <row r="1348" customFormat="false" ht="12.75" hidden="false" customHeight="false" outlineLevel="0" collapsed="false">
      <c r="E1348" s="444" t="s">
        <v>198</v>
      </c>
      <c r="F1348" s="401" t="n">
        <v>1</v>
      </c>
      <c r="G1348" s="401" t="n">
        <v>2</v>
      </c>
      <c r="H1348" s="401" t="n">
        <v>3</v>
      </c>
      <c r="I1348" s="401" t="n">
        <v>4</v>
      </c>
      <c r="J1348" s="401" t="n">
        <v>5</v>
      </c>
      <c r="K1348" s="401" t="n">
        <v>6</v>
      </c>
      <c r="L1348" s="401" t="n">
        <v>7</v>
      </c>
      <c r="M1348" s="401" t="n">
        <v>8</v>
      </c>
      <c r="N1348" s="401" t="n">
        <v>9</v>
      </c>
      <c r="O1348" s="401" t="n">
        <v>10</v>
      </c>
      <c r="P1348" s="401" t="n">
        <v>11</v>
      </c>
      <c r="Q1348" s="401" t="n">
        <v>12</v>
      </c>
      <c r="R1348" s="401" t="n">
        <v>13</v>
      </c>
      <c r="S1348" s="401" t="n">
        <v>14</v>
      </c>
      <c r="T1348" s="401" t="n">
        <v>15</v>
      </c>
      <c r="U1348" s="401" t="n">
        <v>16</v>
      </c>
      <c r="V1348" s="401" t="n">
        <v>17</v>
      </c>
      <c r="W1348" s="401" t="n">
        <v>18</v>
      </c>
      <c r="X1348" s="401" t="n">
        <v>19</v>
      </c>
      <c r="Y1348" s="401" t="n">
        <v>20</v>
      </c>
      <c r="Z1348" s="401" t="n">
        <v>21</v>
      </c>
      <c r="AA1348" s="401" t="n">
        <v>22</v>
      </c>
      <c r="AB1348" s="401" t="n">
        <v>23</v>
      </c>
      <c r="AC1348" s="401" t="n">
        <v>24</v>
      </c>
      <c r="AD1348" s="401" t="n">
        <v>25</v>
      </c>
      <c r="AE1348" s="401" t="n">
        <v>26</v>
      </c>
      <c r="AF1348" s="401" t="n">
        <v>27</v>
      </c>
      <c r="AG1348" s="401" t="n">
        <v>28</v>
      </c>
      <c r="AH1348" s="401" t="n">
        <v>29</v>
      </c>
      <c r="AI1348" s="401" t="n">
        <v>30</v>
      </c>
      <c r="AJ1348" s="401" t="n">
        <v>31</v>
      </c>
      <c r="AK1348" s="401" t="n">
        <v>32</v>
      </c>
      <c r="AL1348" s="401" t="n">
        <v>33</v>
      </c>
      <c r="AM1348" s="401" t="n">
        <v>34</v>
      </c>
      <c r="AN1348" s="401" t="n">
        <v>35</v>
      </c>
      <c r="AO1348" s="401" t="n">
        <v>36</v>
      </c>
      <c r="AP1348" s="401" t="n">
        <v>37</v>
      </c>
      <c r="AQ1348" s="401" t="n">
        <v>38</v>
      </c>
      <c r="AR1348" s="401" t="n">
        <v>39</v>
      </c>
      <c r="AS1348" s="401" t="n">
        <v>40</v>
      </c>
      <c r="AT1348" s="401" t="n">
        <v>41</v>
      </c>
      <c r="AU1348" s="401" t="n">
        <v>42</v>
      </c>
      <c r="AV1348" s="401" t="n">
        <v>43</v>
      </c>
      <c r="AW1348" s="401" t="n">
        <v>44</v>
      </c>
      <c r="AX1348" s="401" t="n">
        <v>45</v>
      </c>
      <c r="AY1348" s="401" t="n">
        <v>46</v>
      </c>
      <c r="AZ1348" s="401" t="n">
        <v>47</v>
      </c>
      <c r="BA1348" s="401" t="n">
        <v>48</v>
      </c>
      <c r="BB1348" s="401" t="n">
        <v>49</v>
      </c>
      <c r="BC1348" s="401" t="n">
        <v>50</v>
      </c>
      <c r="BD1348" s="401" t="n">
        <v>51</v>
      </c>
      <c r="BE1348" s="401" t="n">
        <v>52</v>
      </c>
      <c r="BF1348" s="401" t="n">
        <v>53</v>
      </c>
      <c r="BG1348" s="401" t="n">
        <v>54</v>
      </c>
      <c r="BH1348" s="401" t="n">
        <v>55</v>
      </c>
      <c r="BI1348" s="401" t="n">
        <v>56</v>
      </c>
      <c r="BJ1348" s="401" t="n">
        <v>57</v>
      </c>
      <c r="BK1348" s="401" t="n">
        <v>58</v>
      </c>
      <c r="BL1348" s="401" t="n">
        <v>59</v>
      </c>
      <c r="BM1348" s="401" t="n">
        <v>60</v>
      </c>
      <c r="BN1348" s="401" t="n">
        <v>61</v>
      </c>
      <c r="BO1348" s="401" t="n">
        <v>62</v>
      </c>
      <c r="BP1348" s="401" t="n">
        <v>63</v>
      </c>
      <c r="BQ1348" s="401" t="n">
        <v>64</v>
      </c>
      <c r="BR1348" s="401" t="n">
        <v>65</v>
      </c>
      <c r="BS1348" s="401" t="n">
        <v>66</v>
      </c>
      <c r="BT1348" s="401" t="n">
        <v>67</v>
      </c>
      <c r="BU1348" s="401" t="n">
        <v>68</v>
      </c>
      <c r="BV1348" s="401" t="n">
        <v>69</v>
      </c>
      <c r="BW1348" s="401" t="n">
        <v>70</v>
      </c>
      <c r="BX1348" s="401" t="n">
        <v>71</v>
      </c>
      <c r="BY1348" s="401" t="n">
        <v>72</v>
      </c>
      <c r="BZ1348" s="401" t="n">
        <v>73</v>
      </c>
      <c r="CA1348" s="401" t="n">
        <v>74</v>
      </c>
      <c r="CB1348" s="401" t="n">
        <v>75</v>
      </c>
      <c r="CC1348" s="401" t="n">
        <v>76</v>
      </c>
      <c r="CD1348" s="401" t="n">
        <v>77</v>
      </c>
      <c r="CE1348" s="401" t="n">
        <v>78</v>
      </c>
      <c r="CF1348" s="401" t="n">
        <v>79</v>
      </c>
      <c r="CG1348" s="401" t="n">
        <v>80</v>
      </c>
      <c r="CH1348" s="401" t="n">
        <v>81</v>
      </c>
      <c r="CI1348" s="401" t="n">
        <v>82</v>
      </c>
      <c r="CJ1348" s="401" t="n">
        <v>83</v>
      </c>
      <c r="CK1348" s="401" t="n">
        <v>84</v>
      </c>
      <c r="CL1348" s="401" t="n">
        <v>85</v>
      </c>
      <c r="CM1348" s="401" t="n">
        <v>86</v>
      </c>
      <c r="CN1348" s="401" t="n">
        <v>87</v>
      </c>
      <c r="CO1348" s="401" t="n">
        <v>88</v>
      </c>
      <c r="CP1348" s="401" t="n">
        <v>89</v>
      </c>
      <c r="CQ1348" s="401" t="n">
        <v>90</v>
      </c>
      <c r="CR1348" s="401" t="n">
        <v>91</v>
      </c>
      <c r="CS1348" s="401" t="n">
        <v>92</v>
      </c>
      <c r="CT1348" s="401" t="n">
        <v>93</v>
      </c>
      <c r="CU1348" s="401" t="n">
        <v>94</v>
      </c>
      <c r="CV1348" s="401" t="n">
        <v>95</v>
      </c>
      <c r="CW1348" s="401" t="n">
        <v>96</v>
      </c>
      <c r="CX1348" s="401" t="n">
        <v>97</v>
      </c>
      <c r="CY1348" s="401" t="n">
        <v>98</v>
      </c>
      <c r="CZ1348" s="401" t="n">
        <v>99</v>
      </c>
      <c r="DA1348" s="401" t="n">
        <v>100</v>
      </c>
      <c r="DB1348" s="401" t="n">
        <v>101</v>
      </c>
      <c r="DC1348" s="401" t="n">
        <v>102</v>
      </c>
      <c r="DD1348" s="401" t="n">
        <v>103</v>
      </c>
      <c r="DE1348" s="401" t="n">
        <v>104</v>
      </c>
      <c r="DF1348" s="401" t="n">
        <v>105</v>
      </c>
      <c r="DG1348" s="401" t="n">
        <v>106</v>
      </c>
      <c r="DH1348" s="401" t="n">
        <v>107</v>
      </c>
      <c r="DI1348" s="401" t="n">
        <v>108</v>
      </c>
      <c r="DJ1348" s="401" t="n">
        <v>109</v>
      </c>
      <c r="DK1348" s="401" t="n">
        <v>110</v>
      </c>
      <c r="DL1348" s="401" t="n">
        <v>111</v>
      </c>
      <c r="DM1348" s="401" t="n">
        <v>112</v>
      </c>
      <c r="DN1348" s="401" t="n">
        <v>113</v>
      </c>
      <c r="DO1348" s="401" t="n">
        <v>114</v>
      </c>
      <c r="DP1348" s="401" t="n">
        <v>115</v>
      </c>
      <c r="DQ1348" s="401" t="n">
        <v>116</v>
      </c>
      <c r="DR1348" s="401" t="n">
        <v>117</v>
      </c>
      <c r="DS1348" s="401" t="n">
        <v>118</v>
      </c>
      <c r="DT1348" s="401" t="n">
        <v>119</v>
      </c>
      <c r="DU1348" s="401" t="n">
        <v>120</v>
      </c>
      <c r="DV1348" s="401" t="n">
        <v>121</v>
      </c>
      <c r="DW1348" s="401" t="n">
        <v>122</v>
      </c>
      <c r="DX1348" s="401" t="n">
        <v>123</v>
      </c>
      <c r="DY1348" s="401" t="n">
        <v>124</v>
      </c>
      <c r="DZ1348" s="401" t="n">
        <v>125</v>
      </c>
      <c r="EA1348" s="401" t="n">
        <v>126</v>
      </c>
      <c r="EB1348" s="401" t="n">
        <v>127</v>
      </c>
      <c r="EC1348" s="401" t="n">
        <v>128</v>
      </c>
      <c r="ED1348" s="401" t="n">
        <v>129</v>
      </c>
      <c r="EE1348" s="401" t="n">
        <v>130</v>
      </c>
      <c r="EF1348" s="401" t="n">
        <v>131</v>
      </c>
      <c r="EG1348" s="401" t="n">
        <v>132</v>
      </c>
      <c r="EH1348" s="401" t="n">
        <v>133</v>
      </c>
      <c r="EI1348" s="401" t="n">
        <v>134</v>
      </c>
      <c r="EJ1348" s="401" t="n">
        <v>135</v>
      </c>
      <c r="EK1348" s="401" t="n">
        <v>136</v>
      </c>
      <c r="EL1348" s="401" t="n">
        <v>137</v>
      </c>
      <c r="EM1348" s="401" t="n">
        <v>138</v>
      </c>
      <c r="EN1348" s="401" t="n">
        <v>139</v>
      </c>
      <c r="EO1348" s="401" t="n">
        <v>140</v>
      </c>
      <c r="EP1348" s="401" t="n">
        <v>141</v>
      </c>
      <c r="EQ1348" s="401" t="n">
        <v>142</v>
      </c>
      <c r="ER1348" s="401" t="n">
        <v>143</v>
      </c>
      <c r="ES1348" s="401" t="n">
        <v>144</v>
      </c>
      <c r="ET1348" s="401" t="n">
        <v>145</v>
      </c>
      <c r="EU1348" s="401" t="n">
        <v>146</v>
      </c>
      <c r="EV1348" s="401" t="n">
        <v>147</v>
      </c>
      <c r="EW1348" s="401" t="n">
        <v>148</v>
      </c>
      <c r="EX1348" s="401" t="n">
        <v>149</v>
      </c>
      <c r="EY1348" s="401" t="n">
        <v>150</v>
      </c>
      <c r="EZ1348" s="401" t="n">
        <v>151</v>
      </c>
      <c r="FA1348" s="401" t="n">
        <v>152</v>
      </c>
      <c r="FB1348" s="401" t="n">
        <v>153</v>
      </c>
      <c r="FC1348" s="401" t="n">
        <v>154</v>
      </c>
      <c r="FD1348" s="401" t="n">
        <v>155</v>
      </c>
      <c r="FE1348" s="401" t="n">
        <v>156</v>
      </c>
      <c r="FF1348" s="401" t="n">
        <v>157</v>
      </c>
      <c r="FG1348" s="401" t="n">
        <v>158</v>
      </c>
      <c r="FH1348" s="401" t="n">
        <v>159</v>
      </c>
      <c r="FI1348" s="401" t="n">
        <v>160</v>
      </c>
      <c r="FJ1348" s="401" t="n">
        <v>161</v>
      </c>
      <c r="FK1348" s="401" t="n">
        <v>162</v>
      </c>
      <c r="FL1348" s="401" t="n">
        <v>163</v>
      </c>
      <c r="FM1348" s="401" t="n">
        <v>164</v>
      </c>
      <c r="FN1348" s="401" t="n">
        <v>165</v>
      </c>
      <c r="FO1348" s="401" t="n">
        <v>166</v>
      </c>
      <c r="FP1348" s="401" t="n">
        <v>167</v>
      </c>
      <c r="FQ1348" s="401" t="n">
        <v>168</v>
      </c>
      <c r="FR1348" s="401" t="n">
        <v>169</v>
      </c>
      <c r="FS1348" s="401" t="n">
        <v>170</v>
      </c>
      <c r="FT1348" s="401" t="n">
        <v>171</v>
      </c>
      <c r="FU1348" s="401" t="n">
        <v>172</v>
      </c>
      <c r="FV1348" s="401" t="n">
        <v>173</v>
      </c>
      <c r="FW1348" s="401" t="n">
        <v>174</v>
      </c>
      <c r="FX1348" s="401" t="n">
        <v>175</v>
      </c>
      <c r="FY1348" s="401" t="n">
        <v>176</v>
      </c>
      <c r="FZ1348" s="401" t="n">
        <v>177</v>
      </c>
      <c r="GA1348" s="401" t="n">
        <v>178</v>
      </c>
      <c r="GB1348" s="401" t="n">
        <v>179</v>
      </c>
      <c r="GC1348" s="401" t="n">
        <v>180</v>
      </c>
      <c r="GD1348" s="401" t="n">
        <v>181</v>
      </c>
      <c r="GE1348" s="401" t="n">
        <v>182</v>
      </c>
      <c r="GF1348" s="401" t="n">
        <v>183</v>
      </c>
      <c r="GG1348" s="401" t="n">
        <v>184</v>
      </c>
      <c r="GH1348" s="401" t="n">
        <v>185</v>
      </c>
      <c r="GI1348" s="401" t="n">
        <v>186</v>
      </c>
      <c r="GJ1348" s="401" t="n">
        <v>187</v>
      </c>
      <c r="GK1348" s="401" t="n">
        <v>188</v>
      </c>
      <c r="GL1348" s="401" t="n">
        <v>189</v>
      </c>
      <c r="GM1348" s="401" t="n">
        <v>190</v>
      </c>
      <c r="GN1348" s="401" t="n">
        <v>191</v>
      </c>
      <c r="GO1348" s="401" t="n">
        <v>192</v>
      </c>
      <c r="GP1348" s="401" t="n">
        <v>193</v>
      </c>
      <c r="GQ1348" s="401" t="n">
        <v>194</v>
      </c>
      <c r="GR1348" s="401" t="n">
        <v>195</v>
      </c>
      <c r="GS1348" s="401" t="n">
        <v>196</v>
      </c>
      <c r="GT1348" s="401" t="n">
        <v>197</v>
      </c>
      <c r="GU1348" s="401" t="n">
        <v>198</v>
      </c>
      <c r="GV1348" s="401" t="n">
        <v>199</v>
      </c>
      <c r="GW1348" s="401" t="n">
        <v>200</v>
      </c>
      <c r="GX1348" s="401" t="n">
        <v>201</v>
      </c>
      <c r="GY1348" s="401" t="n">
        <v>202</v>
      </c>
      <c r="GZ1348" s="401" t="n">
        <v>203</v>
      </c>
      <c r="HA1348" s="401" t="n">
        <v>204</v>
      </c>
      <c r="HB1348" s="401" t="n">
        <v>205</v>
      </c>
      <c r="HC1348" s="401" t="n">
        <v>206</v>
      </c>
      <c r="HD1348" s="401" t="n">
        <v>207</v>
      </c>
      <c r="HE1348" s="401" t="n">
        <v>208</v>
      </c>
      <c r="HF1348" s="401" t="n">
        <v>209</v>
      </c>
      <c r="HG1348" s="401" t="n">
        <v>210</v>
      </c>
      <c r="HH1348" s="401" t="n">
        <v>211</v>
      </c>
      <c r="HI1348" s="401" t="n">
        <v>212</v>
      </c>
      <c r="HJ1348" s="401" t="n">
        <v>213</v>
      </c>
      <c r="HK1348" s="401" t="n">
        <v>214</v>
      </c>
      <c r="HL1348" s="401" t="n">
        <v>215</v>
      </c>
      <c r="HM1348" s="401" t="n">
        <v>216</v>
      </c>
      <c r="HN1348" s="401" t="n">
        <v>217</v>
      </c>
      <c r="HO1348" s="401" t="n">
        <v>218</v>
      </c>
      <c r="HP1348" s="401" t="n">
        <v>219</v>
      </c>
      <c r="HQ1348" s="401" t="n">
        <v>220</v>
      </c>
      <c r="HR1348" s="401" t="n">
        <v>221</v>
      </c>
      <c r="HS1348" s="401" t="n">
        <v>222</v>
      </c>
      <c r="HT1348" s="401" t="n">
        <v>223</v>
      </c>
      <c r="HU1348" s="401" t="n">
        <v>224</v>
      </c>
      <c r="HV1348" s="401" t="n">
        <v>225</v>
      </c>
      <c r="HW1348" s="401" t="n">
        <v>226</v>
      </c>
      <c r="HX1348" s="401" t="n">
        <v>227</v>
      </c>
      <c r="HY1348" s="401" t="n">
        <v>228</v>
      </c>
      <c r="HZ1348" s="401" t="n">
        <v>229</v>
      </c>
      <c r="IA1348" s="401" t="n">
        <v>230</v>
      </c>
      <c r="IB1348" s="401" t="n">
        <v>231</v>
      </c>
      <c r="IC1348" s="401" t="n">
        <v>232</v>
      </c>
      <c r="ID1348" s="401" t="n">
        <v>233</v>
      </c>
      <c r="IE1348" s="401" t="n">
        <v>234</v>
      </c>
      <c r="IF1348" s="401" t="n">
        <v>235</v>
      </c>
      <c r="IG1348" s="401" t="n">
        <v>236</v>
      </c>
      <c r="IH1348" s="401" t="n">
        <v>237</v>
      </c>
      <c r="II1348" s="401" t="n">
        <v>238</v>
      </c>
      <c r="IJ1348" s="401" t="n">
        <v>239</v>
      </c>
      <c r="IK1348" s="401" t="n">
        <v>240</v>
      </c>
      <c r="IL1348" s="401" t="n">
        <v>241</v>
      </c>
      <c r="IM1348" s="401" t="n">
        <v>242</v>
      </c>
      <c r="IN1348" s="401" t="n">
        <v>243</v>
      </c>
      <c r="IO1348" s="401" t="n">
        <v>244</v>
      </c>
      <c r="IP1348" s="401" t="n">
        <v>245</v>
      </c>
      <c r="IQ1348" s="401" t="n">
        <v>246</v>
      </c>
      <c r="IR1348" s="401" t="n">
        <v>247</v>
      </c>
      <c r="IS1348" s="401" t="n">
        <v>248</v>
      </c>
      <c r="IT1348" s="401" t="n">
        <v>249</v>
      </c>
      <c r="IU1348" s="401" t="n">
        <v>250</v>
      </c>
      <c r="IV1348" s="401" t="n">
        <v>251</v>
      </c>
      <c r="IW1348" s="401" t="n">
        <v>252</v>
      </c>
      <c r="IX1348" s="401" t="n">
        <v>253</v>
      </c>
      <c r="IY1348" s="401" t="n">
        <v>254</v>
      </c>
      <c r="IZ1348" s="401" t="n">
        <v>255</v>
      </c>
      <c r="JA1348" s="401" t="n">
        <v>256</v>
      </c>
      <c r="JB1348" s="401" t="n">
        <v>257</v>
      </c>
      <c r="JC1348" s="401" t="n">
        <v>258</v>
      </c>
      <c r="JD1348" s="401" t="n">
        <v>259</v>
      </c>
      <c r="JE1348" s="401" t="n">
        <v>260</v>
      </c>
      <c r="JF1348" s="401" t="n">
        <v>261</v>
      </c>
      <c r="JG1348" s="401" t="n">
        <v>262</v>
      </c>
      <c r="JH1348" s="401" t="n">
        <v>263</v>
      </c>
      <c r="JI1348" s="401" t="n">
        <v>264</v>
      </c>
      <c r="JK1348" s="401" t="n">
        <v>265</v>
      </c>
      <c r="JL1348" s="401" t="n">
        <v>266</v>
      </c>
      <c r="JM1348" s="401" t="n">
        <v>267</v>
      </c>
      <c r="JN1348" s="401" t="n">
        <v>268</v>
      </c>
      <c r="JP1348" s="401" t="n">
        <v>269</v>
      </c>
      <c r="JQ1348" s="401" t="n">
        <v>270</v>
      </c>
      <c r="JR1348" s="401" t="n">
        <v>271</v>
      </c>
      <c r="JS1348" s="401" t="n">
        <v>272</v>
      </c>
    </row>
    <row r="1349" customFormat="false" ht="12.75" hidden="false" customHeight="false" outlineLevel="0" collapsed="false">
      <c r="E1349" s="444" t="s">
        <v>225</v>
      </c>
      <c r="F1349" s="401" t="n">
        <v>30</v>
      </c>
      <c r="G1349" s="401" t="n">
        <v>194</v>
      </c>
      <c r="H1349" s="401" t="n">
        <v>44</v>
      </c>
      <c r="I1349" s="401" t="n">
        <v>7</v>
      </c>
      <c r="J1349" s="401" t="n">
        <v>263</v>
      </c>
      <c r="K1349" s="401" t="n">
        <v>73</v>
      </c>
      <c r="L1349" s="401" t="n">
        <v>179</v>
      </c>
      <c r="M1349" s="401" t="n">
        <v>207</v>
      </c>
      <c r="N1349" s="401" t="n">
        <v>107</v>
      </c>
      <c r="O1349" s="401" t="n">
        <v>158</v>
      </c>
      <c r="P1349" s="401" t="n">
        <v>214</v>
      </c>
      <c r="Q1349" s="401" t="n">
        <v>14</v>
      </c>
      <c r="R1349" s="401" t="n">
        <v>100</v>
      </c>
      <c r="S1349" s="401" t="n">
        <v>65</v>
      </c>
      <c r="T1349" s="401" t="n">
        <v>217</v>
      </c>
      <c r="U1349" s="401" t="n">
        <v>244</v>
      </c>
      <c r="V1349" s="401" t="n">
        <v>246</v>
      </c>
      <c r="W1349" s="401" t="n">
        <v>94</v>
      </c>
      <c r="X1349" s="401" t="n">
        <v>96</v>
      </c>
      <c r="Y1349" s="401" t="n">
        <v>28</v>
      </c>
      <c r="Z1349" s="401" t="n">
        <v>85</v>
      </c>
      <c r="AA1349" s="401" t="n">
        <v>196</v>
      </c>
      <c r="AB1349" s="401" t="n">
        <v>105</v>
      </c>
      <c r="AC1349" s="401" t="n">
        <v>27</v>
      </c>
      <c r="AD1349" s="401" t="n">
        <v>172</v>
      </c>
      <c r="AE1349" s="401" t="n">
        <v>210</v>
      </c>
      <c r="AF1349" s="401" t="n">
        <v>205</v>
      </c>
      <c r="AG1349" s="401" t="n">
        <v>268</v>
      </c>
      <c r="AH1349" s="401" t="n">
        <v>11</v>
      </c>
      <c r="AI1349" s="401" t="n">
        <v>139</v>
      </c>
      <c r="AJ1349" s="401" t="n">
        <v>254</v>
      </c>
      <c r="AK1349" s="401" t="n">
        <v>175</v>
      </c>
      <c r="AL1349" s="401" t="n">
        <v>67</v>
      </c>
      <c r="AM1349" s="401" t="n">
        <v>113</v>
      </c>
      <c r="AN1349" s="401" t="n">
        <v>271</v>
      </c>
      <c r="AO1349" s="401" t="n">
        <v>224</v>
      </c>
      <c r="AP1349" s="401" t="n">
        <v>138</v>
      </c>
      <c r="AQ1349" s="401" t="n">
        <v>64</v>
      </c>
      <c r="AR1349" s="401" t="n">
        <v>193</v>
      </c>
      <c r="AS1349" s="401" t="n">
        <v>84</v>
      </c>
      <c r="AT1349" s="401" t="n">
        <v>250</v>
      </c>
      <c r="AU1349" s="401" t="n">
        <v>99</v>
      </c>
      <c r="AV1349" s="401" t="n">
        <v>32</v>
      </c>
      <c r="AW1349" s="401" t="n">
        <v>58</v>
      </c>
      <c r="AX1349" s="401" t="n">
        <v>211</v>
      </c>
      <c r="AY1349" s="401" t="n">
        <v>112</v>
      </c>
      <c r="AZ1349" s="401" t="n">
        <v>189</v>
      </c>
      <c r="BA1349" s="401" t="n">
        <v>229</v>
      </c>
      <c r="BB1349" s="401" t="n">
        <v>48</v>
      </c>
      <c r="BC1349" s="401" t="n">
        <v>247</v>
      </c>
      <c r="BD1349" s="401" t="n">
        <v>47</v>
      </c>
      <c r="BE1349" s="401" t="n">
        <v>1</v>
      </c>
      <c r="BF1349" s="401" t="n">
        <v>81</v>
      </c>
      <c r="BG1349" s="401" t="n">
        <v>228</v>
      </c>
      <c r="BH1349" s="401" t="n">
        <v>186</v>
      </c>
      <c r="BI1349" s="401" t="n">
        <v>125</v>
      </c>
      <c r="BJ1349" s="401" t="n">
        <v>9</v>
      </c>
      <c r="BK1349" s="401" t="n">
        <v>197</v>
      </c>
      <c r="BL1349" s="401" t="n">
        <v>23</v>
      </c>
      <c r="BM1349" s="401" t="n">
        <v>184</v>
      </c>
      <c r="BN1349" s="401" t="n">
        <v>55</v>
      </c>
      <c r="BO1349" s="401" t="n">
        <v>140</v>
      </c>
      <c r="BP1349" s="401" t="n">
        <v>89</v>
      </c>
      <c r="BQ1349" s="401" t="n">
        <v>71</v>
      </c>
      <c r="BR1349" s="401" t="n">
        <v>143</v>
      </c>
      <c r="BS1349" s="401" t="n">
        <v>8</v>
      </c>
      <c r="BT1349" s="401" t="n">
        <v>68</v>
      </c>
      <c r="BU1349" s="401" t="n">
        <v>182</v>
      </c>
      <c r="BV1349" s="401" t="n">
        <v>132</v>
      </c>
      <c r="BW1349" s="401" t="n">
        <v>98</v>
      </c>
      <c r="BX1349" s="401" t="n">
        <v>38</v>
      </c>
      <c r="BY1349" s="401" t="n">
        <v>225</v>
      </c>
      <c r="BZ1349" s="401" t="n">
        <v>257</v>
      </c>
      <c r="CA1349" s="401" t="n">
        <v>108</v>
      </c>
      <c r="CB1349" s="401" t="n">
        <v>121</v>
      </c>
      <c r="CC1349" s="401" t="n">
        <v>20</v>
      </c>
      <c r="CD1349" s="401" t="n">
        <v>54</v>
      </c>
      <c r="CE1349" s="401" t="n">
        <v>119</v>
      </c>
      <c r="CF1349" s="401" t="n">
        <v>82</v>
      </c>
      <c r="CG1349" s="401" t="n">
        <v>31</v>
      </c>
      <c r="CH1349" s="401" t="n">
        <v>255</v>
      </c>
      <c r="CI1349" s="401" t="n">
        <v>130</v>
      </c>
      <c r="CJ1349" s="401" t="n">
        <v>141</v>
      </c>
      <c r="CK1349" s="401" t="n">
        <v>160</v>
      </c>
      <c r="CL1349" s="401" t="n">
        <v>26</v>
      </c>
      <c r="CM1349" s="401" t="n">
        <v>12</v>
      </c>
      <c r="CN1349" s="401" t="n">
        <v>200</v>
      </c>
      <c r="CO1349" s="401" t="n">
        <v>165</v>
      </c>
      <c r="CP1349" s="401" t="n">
        <v>232</v>
      </c>
      <c r="CQ1349" s="401" t="n">
        <v>176</v>
      </c>
      <c r="CR1349" s="401" t="n">
        <v>252</v>
      </c>
      <c r="CS1349" s="401" t="n">
        <v>267</v>
      </c>
      <c r="CT1349" s="401" t="n">
        <v>102</v>
      </c>
      <c r="CU1349" s="401" t="n">
        <v>220</v>
      </c>
      <c r="CV1349" s="401" t="n">
        <v>199</v>
      </c>
      <c r="CW1349" s="401" t="n">
        <v>53</v>
      </c>
      <c r="CX1349" s="401" t="n">
        <v>34</v>
      </c>
      <c r="CY1349" s="401" t="n">
        <v>269</v>
      </c>
      <c r="CZ1349" s="401" t="n">
        <v>151</v>
      </c>
      <c r="DA1349" s="401" t="n">
        <v>41</v>
      </c>
      <c r="DB1349" s="401" t="n">
        <v>93</v>
      </c>
      <c r="DC1349" s="401" t="n">
        <v>174</v>
      </c>
      <c r="DD1349" s="401" t="n">
        <v>49</v>
      </c>
      <c r="DE1349" s="401" t="n">
        <v>117</v>
      </c>
      <c r="DF1349" s="401" t="n">
        <v>148</v>
      </c>
      <c r="DG1349" s="401" t="n">
        <v>270</v>
      </c>
      <c r="DH1349" s="401" t="n">
        <v>245</v>
      </c>
      <c r="DI1349" s="401" t="n">
        <v>97</v>
      </c>
      <c r="DJ1349" s="401" t="n">
        <v>88</v>
      </c>
      <c r="DK1349" s="401" t="n">
        <v>259</v>
      </c>
      <c r="DL1349" s="401" t="n">
        <v>5</v>
      </c>
      <c r="DM1349" s="401" t="n">
        <v>230</v>
      </c>
      <c r="DN1349" s="401" t="n">
        <v>21</v>
      </c>
      <c r="DO1349" s="401" t="n">
        <v>91</v>
      </c>
      <c r="DP1349" s="401" t="n">
        <v>238</v>
      </c>
      <c r="DQ1349" s="401" t="n">
        <v>180</v>
      </c>
      <c r="DR1349" s="401" t="n">
        <v>249</v>
      </c>
      <c r="DS1349" s="401" t="n">
        <v>39</v>
      </c>
      <c r="DT1349" s="401" t="n">
        <v>221</v>
      </c>
      <c r="DU1349" s="401" t="n">
        <v>204</v>
      </c>
      <c r="DV1349" s="401" t="n">
        <v>19</v>
      </c>
      <c r="DW1349" s="401" t="n">
        <v>78</v>
      </c>
      <c r="DX1349" s="401" t="n">
        <v>60</v>
      </c>
      <c r="DY1349" s="401" t="n">
        <v>116</v>
      </c>
      <c r="DZ1349" s="401" t="n">
        <v>256</v>
      </c>
      <c r="EA1349" s="401" t="n">
        <v>114</v>
      </c>
      <c r="EB1349" s="401" t="n">
        <v>63</v>
      </c>
      <c r="EC1349" s="401" t="n">
        <v>262</v>
      </c>
      <c r="ED1349" s="401" t="n">
        <v>106</v>
      </c>
      <c r="EE1349" s="401" t="n">
        <v>208</v>
      </c>
      <c r="EF1349" s="401" t="n">
        <v>150</v>
      </c>
      <c r="EG1349" s="401" t="n">
        <v>203</v>
      </c>
      <c r="EH1349" s="401" t="n">
        <v>261</v>
      </c>
      <c r="EI1349" s="401" t="n">
        <v>166</v>
      </c>
      <c r="EJ1349" s="401" t="n">
        <v>248</v>
      </c>
      <c r="EK1349" s="401" t="n">
        <v>219</v>
      </c>
      <c r="EL1349" s="401" t="n">
        <v>181</v>
      </c>
      <c r="EM1349" s="401" t="n">
        <v>177</v>
      </c>
      <c r="EN1349" s="401" t="n">
        <v>110</v>
      </c>
      <c r="EO1349" s="401" t="n">
        <v>136</v>
      </c>
      <c r="EP1349" s="401" t="n">
        <v>243</v>
      </c>
      <c r="EQ1349" s="401" t="n">
        <v>111</v>
      </c>
      <c r="ER1349" s="401" t="n">
        <v>227</v>
      </c>
      <c r="ES1349" s="401" t="n">
        <v>17</v>
      </c>
      <c r="ET1349" s="401" t="n">
        <v>198</v>
      </c>
      <c r="EU1349" s="401" t="n">
        <v>50</v>
      </c>
      <c r="EV1349" s="401" t="n">
        <v>51</v>
      </c>
      <c r="EW1349" s="401" t="n">
        <v>170</v>
      </c>
      <c r="EX1349" s="401" t="n">
        <v>152</v>
      </c>
      <c r="EY1349" s="401" t="n">
        <v>36</v>
      </c>
      <c r="EZ1349" s="401" t="n">
        <v>95</v>
      </c>
      <c r="FA1349" s="401" t="n">
        <v>40</v>
      </c>
      <c r="FB1349" s="401" t="n">
        <v>59</v>
      </c>
      <c r="FC1349" s="401" t="n">
        <v>118</v>
      </c>
      <c r="FD1349" s="401" t="n">
        <v>265</v>
      </c>
      <c r="FE1349" s="401" t="n">
        <v>45</v>
      </c>
      <c r="FF1349" s="401" t="n">
        <v>155</v>
      </c>
      <c r="FG1349" s="401" t="n">
        <v>241</v>
      </c>
      <c r="FH1349" s="401" t="n">
        <v>6</v>
      </c>
      <c r="FI1349" s="401" t="n">
        <v>264</v>
      </c>
      <c r="FJ1349" s="401" t="n">
        <v>74</v>
      </c>
      <c r="FK1349" s="401" t="n">
        <v>103</v>
      </c>
      <c r="FL1349" s="401" t="n">
        <v>251</v>
      </c>
      <c r="FM1349" s="401" t="n">
        <v>187</v>
      </c>
      <c r="FN1349" s="401" t="n">
        <v>222</v>
      </c>
      <c r="FO1349" s="401" t="n">
        <v>135</v>
      </c>
      <c r="FP1349" s="401" t="n">
        <v>80</v>
      </c>
      <c r="FQ1349" s="401" t="n">
        <v>16</v>
      </c>
      <c r="FR1349" s="401" t="n">
        <v>215</v>
      </c>
      <c r="FS1349" s="401" t="n">
        <v>191</v>
      </c>
      <c r="FT1349" s="401" t="n">
        <v>123</v>
      </c>
      <c r="FU1349" s="401" t="n">
        <v>156</v>
      </c>
      <c r="FV1349" s="401" t="n">
        <v>72</v>
      </c>
      <c r="FW1349" s="401" t="n">
        <v>115</v>
      </c>
      <c r="FX1349" s="401" t="n">
        <v>69</v>
      </c>
      <c r="FY1349" s="401" t="n">
        <v>272</v>
      </c>
      <c r="FZ1349" s="401" t="n">
        <v>33</v>
      </c>
      <c r="GA1349" s="401" t="n">
        <v>239</v>
      </c>
      <c r="GB1349" s="401" t="n">
        <v>190</v>
      </c>
      <c r="GC1349" s="401" t="n">
        <v>233</v>
      </c>
      <c r="GD1349" s="401" t="n">
        <v>104</v>
      </c>
      <c r="GE1349" s="401" t="n">
        <v>90</v>
      </c>
      <c r="GF1349" s="401" t="n">
        <v>137</v>
      </c>
      <c r="GG1349" s="401" t="n">
        <v>183</v>
      </c>
      <c r="GH1349" s="401" t="n">
        <v>127</v>
      </c>
      <c r="GI1349" s="401" t="n">
        <v>188</v>
      </c>
      <c r="GJ1349" s="401" t="n">
        <v>25</v>
      </c>
      <c r="GK1349" s="401" t="n">
        <v>147</v>
      </c>
      <c r="GL1349" s="401" t="n">
        <v>168</v>
      </c>
      <c r="GM1349" s="401" t="n">
        <v>202</v>
      </c>
      <c r="GN1349" s="401" t="n">
        <v>153</v>
      </c>
      <c r="GO1349" s="401" t="n">
        <v>164</v>
      </c>
      <c r="GP1349" s="401" t="n">
        <v>42</v>
      </c>
      <c r="GQ1349" s="401" t="n">
        <v>236</v>
      </c>
      <c r="GR1349" s="401" t="n">
        <v>216</v>
      </c>
      <c r="GS1349" s="401" t="n">
        <v>4</v>
      </c>
      <c r="GT1349" s="401" t="n">
        <v>128</v>
      </c>
      <c r="GU1349" s="401" t="n">
        <v>52</v>
      </c>
      <c r="GV1349" s="401" t="n">
        <v>86</v>
      </c>
      <c r="GW1349" s="401" t="n">
        <v>234</v>
      </c>
      <c r="GX1349" s="401" t="n">
        <v>242</v>
      </c>
      <c r="GY1349" s="401" t="n">
        <v>29</v>
      </c>
      <c r="GZ1349" s="401" t="n">
        <v>149</v>
      </c>
      <c r="HA1349" s="401" t="n">
        <v>10</v>
      </c>
      <c r="HB1349" s="401" t="n">
        <v>173</v>
      </c>
      <c r="HC1349" s="401" t="n">
        <v>240</v>
      </c>
      <c r="HD1349" s="401" t="n">
        <v>13</v>
      </c>
      <c r="HE1349" s="401" t="n">
        <v>146</v>
      </c>
      <c r="HF1349" s="401" t="n">
        <v>218</v>
      </c>
      <c r="HG1349" s="401" t="n">
        <v>43</v>
      </c>
      <c r="HH1349" s="401" t="n">
        <v>120</v>
      </c>
      <c r="HI1349" s="401" t="n">
        <v>35</v>
      </c>
      <c r="HJ1349" s="401" t="n">
        <v>266</v>
      </c>
      <c r="HK1349" s="401" t="n">
        <v>56</v>
      </c>
      <c r="HL1349" s="401" t="n">
        <v>109</v>
      </c>
      <c r="HM1349" s="401" t="n">
        <v>159</v>
      </c>
      <c r="HN1349" s="401" t="n">
        <v>126</v>
      </c>
      <c r="HO1349" s="401" t="n">
        <v>142</v>
      </c>
      <c r="HP1349" s="401" t="n">
        <v>195</v>
      </c>
      <c r="HQ1349" s="401" t="n">
        <v>163</v>
      </c>
      <c r="HR1349" s="401" t="n">
        <v>178</v>
      </c>
      <c r="HS1349" s="401" t="n">
        <v>83</v>
      </c>
      <c r="HT1349" s="401" t="n">
        <v>206</v>
      </c>
      <c r="HU1349" s="401" t="n">
        <v>15</v>
      </c>
      <c r="HV1349" s="401" t="n">
        <v>22</v>
      </c>
      <c r="HW1349" s="401" t="n">
        <v>133</v>
      </c>
      <c r="HX1349" s="401" t="n">
        <v>145</v>
      </c>
      <c r="HY1349" s="401" t="n">
        <v>62</v>
      </c>
      <c r="HZ1349" s="401" t="n">
        <v>237</v>
      </c>
      <c r="IA1349" s="401" t="n">
        <v>57</v>
      </c>
      <c r="IB1349" s="401" t="n">
        <v>75</v>
      </c>
      <c r="IC1349" s="401" t="n">
        <v>223</v>
      </c>
      <c r="ID1349" s="401" t="n">
        <v>66</v>
      </c>
      <c r="IE1349" s="401" t="n">
        <v>77</v>
      </c>
      <c r="IF1349" s="401" t="n">
        <v>124</v>
      </c>
      <c r="IG1349" s="401" t="n">
        <v>79</v>
      </c>
      <c r="IH1349" s="401" t="n">
        <v>154</v>
      </c>
      <c r="II1349" s="401" t="n">
        <v>162</v>
      </c>
      <c r="IJ1349" s="401" t="n">
        <v>258</v>
      </c>
      <c r="IK1349" s="401" t="n">
        <v>144</v>
      </c>
      <c r="IL1349" s="401" t="n">
        <v>2</v>
      </c>
      <c r="IM1349" s="401" t="n">
        <v>161</v>
      </c>
      <c r="IN1349" s="401" t="n">
        <v>122</v>
      </c>
      <c r="IO1349" s="401" t="n">
        <v>212</v>
      </c>
      <c r="IP1349" s="401" t="n">
        <v>87</v>
      </c>
      <c r="IQ1349" s="401" t="n">
        <v>129</v>
      </c>
      <c r="IR1349" s="401" t="n">
        <v>235</v>
      </c>
      <c r="IS1349" s="401" t="n">
        <v>37</v>
      </c>
      <c r="IT1349" s="401" t="n">
        <v>157</v>
      </c>
      <c r="IU1349" s="401" t="n">
        <v>46</v>
      </c>
      <c r="IV1349" s="401" t="n">
        <v>209</v>
      </c>
      <c r="IW1349" s="401" t="n">
        <v>169</v>
      </c>
      <c r="IX1349" s="401" t="n">
        <v>185</v>
      </c>
      <c r="IY1349" s="401" t="n">
        <v>171</v>
      </c>
      <c r="IZ1349" s="401" t="n">
        <v>101</v>
      </c>
      <c r="JA1349" s="401" t="n">
        <v>24</v>
      </c>
      <c r="JB1349" s="401" t="n">
        <v>3</v>
      </c>
      <c r="JC1349" s="401" t="n">
        <v>76</v>
      </c>
      <c r="JD1349" s="401" t="n">
        <v>260</v>
      </c>
      <c r="JE1349" s="401" t="n">
        <v>131</v>
      </c>
      <c r="JF1349" s="401" t="n">
        <v>134</v>
      </c>
      <c r="JG1349" s="401" t="n">
        <v>226</v>
      </c>
      <c r="JH1349" s="401" t="n">
        <v>201</v>
      </c>
      <c r="JI1349" s="401" t="n">
        <v>92</v>
      </c>
      <c r="JK1349" s="401" t="n">
        <v>192</v>
      </c>
      <c r="JL1349" s="401" t="n">
        <v>70</v>
      </c>
      <c r="JM1349" s="401" t="n">
        <v>167</v>
      </c>
      <c r="JN1349" s="401" t="n">
        <v>213</v>
      </c>
      <c r="JP1349" s="401" t="n">
        <v>18</v>
      </c>
      <c r="JQ1349" s="401" t="n">
        <v>253</v>
      </c>
      <c r="JR1349" s="401" t="n">
        <v>231</v>
      </c>
      <c r="JS1349" s="401" t="n">
        <v>61</v>
      </c>
    </row>
    <row r="1350" customFormat="false" ht="12.75" hidden="false" customHeight="false" outlineLevel="0" collapsed="false">
      <c r="E1350" s="444" t="s">
        <v>227</v>
      </c>
      <c r="F1350" s="401" t="n">
        <v>70</v>
      </c>
      <c r="G1350" s="401" t="n">
        <v>170</v>
      </c>
      <c r="H1350" s="401" t="n">
        <v>211</v>
      </c>
      <c r="I1350" s="401" t="n">
        <v>180</v>
      </c>
      <c r="J1350" s="401" t="n">
        <v>128</v>
      </c>
      <c r="K1350" s="401" t="n">
        <v>132</v>
      </c>
      <c r="L1350" s="401" t="n">
        <v>85</v>
      </c>
      <c r="M1350" s="401" t="n">
        <v>87</v>
      </c>
      <c r="N1350" s="401" t="n">
        <v>137</v>
      </c>
      <c r="O1350" s="401" t="n">
        <v>178</v>
      </c>
      <c r="P1350" s="401" t="n">
        <v>115</v>
      </c>
      <c r="Q1350" s="401" t="n">
        <v>263</v>
      </c>
      <c r="R1350" s="401" t="n">
        <v>175</v>
      </c>
      <c r="S1350" s="401" t="n">
        <v>20</v>
      </c>
      <c r="T1350" s="401" t="n">
        <v>1</v>
      </c>
      <c r="U1350" s="401" t="n">
        <v>264</v>
      </c>
      <c r="V1350" s="401" t="n">
        <v>59</v>
      </c>
      <c r="W1350" s="401" t="n">
        <v>191</v>
      </c>
      <c r="X1350" s="401" t="n">
        <v>162</v>
      </c>
      <c r="Y1350" s="401" t="n">
        <v>206</v>
      </c>
      <c r="Z1350" s="401" t="n">
        <v>84</v>
      </c>
      <c r="AA1350" s="401" t="n">
        <v>56</v>
      </c>
      <c r="AB1350" s="401" t="n">
        <v>46</v>
      </c>
      <c r="AC1350" s="401" t="n">
        <v>90</v>
      </c>
      <c r="AD1350" s="401" t="n">
        <v>227</v>
      </c>
      <c r="AE1350" s="401" t="n">
        <v>108</v>
      </c>
      <c r="AF1350" s="401" t="n">
        <v>98</v>
      </c>
      <c r="AG1350" s="401" t="n">
        <v>7</v>
      </c>
      <c r="AH1350" s="401" t="n">
        <v>102</v>
      </c>
      <c r="AI1350" s="401" t="n">
        <v>61</v>
      </c>
      <c r="AJ1350" s="401" t="n">
        <v>113</v>
      </c>
      <c r="AK1350" s="401" t="n">
        <v>143</v>
      </c>
      <c r="AL1350" s="401" t="n">
        <v>164</v>
      </c>
      <c r="AM1350" s="401" t="n">
        <v>95</v>
      </c>
      <c r="AN1350" s="401" t="n">
        <v>6</v>
      </c>
      <c r="AO1350" s="401" t="n">
        <v>215</v>
      </c>
      <c r="AP1350" s="401" t="n">
        <v>58</v>
      </c>
      <c r="AQ1350" s="401" t="n">
        <v>242</v>
      </c>
      <c r="AR1350" s="401" t="n">
        <v>240</v>
      </c>
      <c r="AS1350" s="401" t="n">
        <v>223</v>
      </c>
      <c r="AT1350" s="401" t="n">
        <v>65</v>
      </c>
      <c r="AU1350" s="401" t="n">
        <v>36</v>
      </c>
      <c r="AV1350" s="401" t="n">
        <v>75</v>
      </c>
      <c r="AW1350" s="401" t="n">
        <v>226</v>
      </c>
      <c r="AX1350" s="401" t="n">
        <v>253</v>
      </c>
      <c r="AY1350" s="401" t="n">
        <v>109</v>
      </c>
      <c r="AZ1350" s="401" t="n">
        <v>239</v>
      </c>
      <c r="BA1350" s="401" t="n">
        <v>169</v>
      </c>
      <c r="BB1350" s="401" t="n">
        <v>67</v>
      </c>
      <c r="BC1350" s="401" t="n">
        <v>74</v>
      </c>
      <c r="BD1350" s="401" t="n">
        <v>44</v>
      </c>
      <c r="BE1350" s="401" t="n">
        <v>125</v>
      </c>
      <c r="BF1350" s="401" t="n">
        <v>225</v>
      </c>
      <c r="BG1350" s="401" t="n">
        <v>156</v>
      </c>
      <c r="BH1350" s="401" t="n">
        <v>201</v>
      </c>
      <c r="BI1350" s="401" t="n">
        <v>220</v>
      </c>
      <c r="BJ1350" s="401" t="n">
        <v>271</v>
      </c>
      <c r="BK1350" s="401" t="n">
        <v>152</v>
      </c>
      <c r="BL1350" s="401" t="n">
        <v>188</v>
      </c>
      <c r="BM1350" s="401" t="n">
        <v>161</v>
      </c>
      <c r="BN1350" s="401" t="n">
        <v>259</v>
      </c>
      <c r="BO1350" s="401" t="n">
        <v>229</v>
      </c>
      <c r="BP1350" s="401" t="n">
        <v>157</v>
      </c>
      <c r="BQ1350" s="401" t="n">
        <v>68</v>
      </c>
      <c r="BR1350" s="401" t="n">
        <v>207</v>
      </c>
      <c r="BS1350" s="401" t="n">
        <v>17</v>
      </c>
      <c r="BT1350" s="401" t="n">
        <v>24</v>
      </c>
      <c r="BU1350" s="401" t="n">
        <v>54</v>
      </c>
      <c r="BV1350" s="401" t="n">
        <v>45</v>
      </c>
      <c r="BW1350" s="401" t="n">
        <v>141</v>
      </c>
      <c r="BX1350" s="401" t="n">
        <v>217</v>
      </c>
      <c r="BY1350" s="401" t="n">
        <v>106</v>
      </c>
      <c r="BZ1350" s="401" t="n">
        <v>19</v>
      </c>
      <c r="CA1350" s="401" t="n">
        <v>101</v>
      </c>
      <c r="CB1350" s="401" t="n">
        <v>91</v>
      </c>
      <c r="CC1350" s="401" t="n">
        <v>184</v>
      </c>
      <c r="CD1350" s="401" t="n">
        <v>250</v>
      </c>
      <c r="CE1350" s="401" t="n">
        <v>92</v>
      </c>
      <c r="CF1350" s="401" t="n">
        <v>243</v>
      </c>
      <c r="CG1350" s="401" t="n">
        <v>231</v>
      </c>
      <c r="CH1350" s="401" t="n">
        <v>139</v>
      </c>
      <c r="CI1350" s="401" t="n">
        <v>158</v>
      </c>
      <c r="CJ1350" s="401" t="n">
        <v>249</v>
      </c>
      <c r="CK1350" s="401" t="n">
        <v>50</v>
      </c>
      <c r="CL1350" s="401" t="n">
        <v>181</v>
      </c>
      <c r="CM1350" s="401" t="n">
        <v>195</v>
      </c>
      <c r="CN1350" s="401" t="n">
        <v>168</v>
      </c>
      <c r="CO1350" s="401" t="n">
        <v>96</v>
      </c>
      <c r="CP1350" s="401" t="n">
        <v>21</v>
      </c>
      <c r="CQ1350" s="401" t="n">
        <v>262</v>
      </c>
      <c r="CR1350" s="401" t="n">
        <v>88</v>
      </c>
      <c r="CS1350" s="401" t="n">
        <v>43</v>
      </c>
      <c r="CT1350" s="401" t="n">
        <v>187</v>
      </c>
      <c r="CU1350" s="401" t="n">
        <v>167</v>
      </c>
      <c r="CV1350" s="401" t="n">
        <v>246</v>
      </c>
      <c r="CW1350" s="401" t="n">
        <v>48</v>
      </c>
      <c r="CX1350" s="401" t="n">
        <v>193</v>
      </c>
      <c r="CY1350" s="401" t="n">
        <v>200</v>
      </c>
      <c r="CZ1350" s="401" t="n">
        <v>255</v>
      </c>
      <c r="DA1350" s="401" t="n">
        <v>267</v>
      </c>
      <c r="DB1350" s="401" t="n">
        <v>99</v>
      </c>
      <c r="DC1350" s="401" t="n">
        <v>256</v>
      </c>
      <c r="DD1350" s="401" t="n">
        <v>80</v>
      </c>
      <c r="DE1350" s="401" t="n">
        <v>13</v>
      </c>
      <c r="DF1350" s="401" t="n">
        <v>261</v>
      </c>
      <c r="DG1350" s="401" t="n">
        <v>163</v>
      </c>
      <c r="DH1350" s="401" t="n">
        <v>89</v>
      </c>
      <c r="DI1350" s="401" t="n">
        <v>25</v>
      </c>
      <c r="DJ1350" s="401" t="n">
        <v>265</v>
      </c>
      <c r="DK1350" s="401" t="n">
        <v>72</v>
      </c>
      <c r="DL1350" s="401" t="n">
        <v>154</v>
      </c>
      <c r="DM1350" s="401" t="n">
        <v>234</v>
      </c>
      <c r="DN1350" s="401" t="n">
        <v>77</v>
      </c>
      <c r="DO1350" s="401" t="n">
        <v>111</v>
      </c>
      <c r="DP1350" s="401" t="n">
        <v>209</v>
      </c>
      <c r="DQ1350" s="401" t="n">
        <v>232</v>
      </c>
      <c r="DR1350" s="401" t="n">
        <v>60</v>
      </c>
      <c r="DS1350" s="401" t="n">
        <v>254</v>
      </c>
      <c r="DT1350" s="401" t="n">
        <v>197</v>
      </c>
      <c r="DU1350" s="401" t="n">
        <v>8</v>
      </c>
      <c r="DV1350" s="401" t="n">
        <v>14</v>
      </c>
      <c r="DW1350" s="401" t="n">
        <v>118</v>
      </c>
      <c r="DX1350" s="401" t="n">
        <v>57</v>
      </c>
      <c r="DY1350" s="401" t="n">
        <v>269</v>
      </c>
      <c r="DZ1350" s="401" t="n">
        <v>18</v>
      </c>
      <c r="EA1350" s="401" t="n">
        <v>107</v>
      </c>
      <c r="EB1350" s="401" t="n">
        <v>144</v>
      </c>
      <c r="EC1350" s="401" t="n">
        <v>114</v>
      </c>
      <c r="ED1350" s="401" t="n">
        <v>12</v>
      </c>
      <c r="EE1350" s="401" t="n">
        <v>66</v>
      </c>
      <c r="EF1350" s="401" t="n">
        <v>204</v>
      </c>
      <c r="EG1350" s="401" t="n">
        <v>129</v>
      </c>
      <c r="EH1350" s="401" t="n">
        <v>237</v>
      </c>
      <c r="EI1350" s="401" t="n">
        <v>172</v>
      </c>
      <c r="EJ1350" s="401" t="n">
        <v>11</v>
      </c>
      <c r="EK1350" s="401" t="n">
        <v>15</v>
      </c>
      <c r="EL1350" s="401" t="n">
        <v>165</v>
      </c>
      <c r="EM1350" s="401" t="n">
        <v>214</v>
      </c>
      <c r="EN1350" s="401" t="n">
        <v>241</v>
      </c>
      <c r="EO1350" s="401" t="n">
        <v>196</v>
      </c>
      <c r="EP1350" s="401" t="n">
        <v>110</v>
      </c>
      <c r="EQ1350" s="401" t="n">
        <v>148</v>
      </c>
      <c r="ER1350" s="401" t="n">
        <v>40</v>
      </c>
      <c r="ES1350" s="401" t="n">
        <v>47</v>
      </c>
      <c r="ET1350" s="401" t="n">
        <v>116</v>
      </c>
      <c r="EU1350" s="401" t="n">
        <v>199</v>
      </c>
      <c r="EV1350" s="401" t="n">
        <v>100</v>
      </c>
      <c r="EW1350" s="401" t="n">
        <v>166</v>
      </c>
      <c r="EX1350" s="401" t="n">
        <v>76</v>
      </c>
      <c r="EY1350" s="401" t="n">
        <v>142</v>
      </c>
      <c r="EZ1350" s="401" t="n">
        <v>94</v>
      </c>
      <c r="FA1350" s="401" t="n">
        <v>216</v>
      </c>
      <c r="FB1350" s="401" t="n">
        <v>55</v>
      </c>
      <c r="FC1350" s="401" t="n">
        <v>126</v>
      </c>
      <c r="FD1350" s="401" t="n">
        <v>83</v>
      </c>
      <c r="FE1350" s="401" t="n">
        <v>130</v>
      </c>
      <c r="FF1350" s="401" t="n">
        <v>218</v>
      </c>
      <c r="FG1350" s="401" t="n">
        <v>29</v>
      </c>
      <c r="FH1350" s="401" t="n">
        <v>78</v>
      </c>
      <c r="FI1350" s="401" t="n">
        <v>138</v>
      </c>
      <c r="FJ1350" s="401" t="n">
        <v>39</v>
      </c>
      <c r="FK1350" s="401" t="n">
        <v>183</v>
      </c>
      <c r="FL1350" s="401" t="n">
        <v>189</v>
      </c>
      <c r="FM1350" s="401" t="n">
        <v>31</v>
      </c>
      <c r="FN1350" s="401" t="n">
        <v>52</v>
      </c>
      <c r="FO1350" s="401" t="n">
        <v>160</v>
      </c>
      <c r="FP1350" s="401" t="n">
        <v>28</v>
      </c>
      <c r="FQ1350" s="401" t="n">
        <v>174</v>
      </c>
      <c r="FR1350" s="401" t="n">
        <v>131</v>
      </c>
      <c r="FS1350" s="401" t="n">
        <v>2</v>
      </c>
      <c r="FT1350" s="401" t="n">
        <v>202</v>
      </c>
      <c r="FU1350" s="401" t="n">
        <v>10</v>
      </c>
      <c r="FV1350" s="401" t="n">
        <v>230</v>
      </c>
      <c r="FW1350" s="401" t="n">
        <v>182</v>
      </c>
      <c r="FX1350" s="401" t="n">
        <v>251</v>
      </c>
      <c r="FY1350" s="401" t="n">
        <v>198</v>
      </c>
      <c r="FZ1350" s="401" t="n">
        <v>213</v>
      </c>
      <c r="GA1350" s="401" t="n">
        <v>221</v>
      </c>
      <c r="GB1350" s="401" t="n">
        <v>38</v>
      </c>
      <c r="GC1350" s="401" t="n">
        <v>103</v>
      </c>
      <c r="GD1350" s="401" t="n">
        <v>203</v>
      </c>
      <c r="GE1350" s="401" t="n">
        <v>228</v>
      </c>
      <c r="GF1350" s="401" t="n">
        <v>9</v>
      </c>
      <c r="GG1350" s="401" t="n">
        <v>33</v>
      </c>
      <c r="GH1350" s="401" t="n">
        <v>93</v>
      </c>
      <c r="GI1350" s="401" t="n">
        <v>105</v>
      </c>
      <c r="GJ1350" s="401" t="n">
        <v>268</v>
      </c>
      <c r="GK1350" s="401" t="n">
        <v>121</v>
      </c>
      <c r="GL1350" s="401" t="n">
        <v>145</v>
      </c>
      <c r="GM1350" s="401" t="n">
        <v>112</v>
      </c>
      <c r="GN1350" s="401" t="n">
        <v>260</v>
      </c>
      <c r="GO1350" s="401" t="n">
        <v>30</v>
      </c>
      <c r="GP1350" s="401" t="n">
        <v>35</v>
      </c>
      <c r="GQ1350" s="401" t="n">
        <v>51</v>
      </c>
      <c r="GR1350" s="401" t="n">
        <v>147</v>
      </c>
      <c r="GS1350" s="401" t="n">
        <v>23</v>
      </c>
      <c r="GT1350" s="401" t="n">
        <v>185</v>
      </c>
      <c r="GU1350" s="401" t="n">
        <v>140</v>
      </c>
      <c r="GV1350" s="401" t="n">
        <v>53</v>
      </c>
      <c r="GW1350" s="401" t="n">
        <v>62</v>
      </c>
      <c r="GX1350" s="401" t="n">
        <v>119</v>
      </c>
      <c r="GY1350" s="401" t="n">
        <v>258</v>
      </c>
      <c r="GZ1350" s="401" t="n">
        <v>194</v>
      </c>
      <c r="HA1350" s="401" t="n">
        <v>73</v>
      </c>
      <c r="HB1350" s="401" t="n">
        <v>16</v>
      </c>
      <c r="HC1350" s="401" t="n">
        <v>222</v>
      </c>
      <c r="HD1350" s="401" t="n">
        <v>104</v>
      </c>
      <c r="HE1350" s="401" t="n">
        <v>134</v>
      </c>
      <c r="HF1350" s="401" t="n">
        <v>210</v>
      </c>
      <c r="HG1350" s="401" t="n">
        <v>266</v>
      </c>
      <c r="HH1350" s="401" t="n">
        <v>179</v>
      </c>
      <c r="HI1350" s="401" t="n">
        <v>86</v>
      </c>
      <c r="HJ1350" s="401" t="n">
        <v>117</v>
      </c>
      <c r="HK1350" s="401" t="n">
        <v>122</v>
      </c>
      <c r="HL1350" s="401" t="n">
        <v>257</v>
      </c>
      <c r="HM1350" s="401" t="n">
        <v>124</v>
      </c>
      <c r="HN1350" s="401" t="n">
        <v>248</v>
      </c>
      <c r="HO1350" s="401" t="n">
        <v>171</v>
      </c>
      <c r="HP1350" s="401" t="n">
        <v>176</v>
      </c>
      <c r="HQ1350" s="401" t="n">
        <v>192</v>
      </c>
      <c r="HR1350" s="401" t="n">
        <v>208</v>
      </c>
      <c r="HS1350" s="401" t="n">
        <v>233</v>
      </c>
      <c r="HT1350" s="401" t="n">
        <v>82</v>
      </c>
      <c r="HU1350" s="401" t="n">
        <v>26</v>
      </c>
      <c r="HV1350" s="401" t="n">
        <v>97</v>
      </c>
      <c r="HW1350" s="401" t="n">
        <v>173</v>
      </c>
      <c r="HX1350" s="401" t="n">
        <v>81</v>
      </c>
      <c r="HY1350" s="401" t="n">
        <v>159</v>
      </c>
      <c r="HZ1350" s="401" t="n">
        <v>133</v>
      </c>
      <c r="IA1350" s="401" t="n">
        <v>272</v>
      </c>
      <c r="IB1350" s="401" t="n">
        <v>238</v>
      </c>
      <c r="IC1350" s="401" t="n">
        <v>219</v>
      </c>
      <c r="ID1350" s="401" t="n">
        <v>135</v>
      </c>
      <c r="IE1350" s="401" t="n">
        <v>32</v>
      </c>
      <c r="IF1350" s="401" t="n">
        <v>244</v>
      </c>
      <c r="IG1350" s="401" t="n">
        <v>34</v>
      </c>
      <c r="IH1350" s="401" t="n">
        <v>149</v>
      </c>
      <c r="II1350" s="401" t="n">
        <v>247</v>
      </c>
      <c r="IJ1350" s="401" t="n">
        <v>63</v>
      </c>
      <c r="IK1350" s="401" t="n">
        <v>177</v>
      </c>
      <c r="IL1350" s="401" t="n">
        <v>155</v>
      </c>
      <c r="IM1350" s="401" t="n">
        <v>49</v>
      </c>
      <c r="IN1350" s="401" t="n">
        <v>79</v>
      </c>
      <c r="IO1350" s="401" t="n">
        <v>3</v>
      </c>
      <c r="IP1350" s="401" t="n">
        <v>42</v>
      </c>
      <c r="IQ1350" s="401" t="n">
        <v>69</v>
      </c>
      <c r="IR1350" s="401" t="n">
        <v>186</v>
      </c>
      <c r="IS1350" s="401" t="n">
        <v>5</v>
      </c>
      <c r="IT1350" s="401" t="n">
        <v>146</v>
      </c>
      <c r="IU1350" s="401" t="n">
        <v>27</v>
      </c>
      <c r="IV1350" s="401" t="n">
        <v>212</v>
      </c>
      <c r="IW1350" s="401" t="n">
        <v>41</v>
      </c>
      <c r="IX1350" s="401" t="n">
        <v>205</v>
      </c>
      <c r="IY1350" s="401" t="n">
        <v>270</v>
      </c>
      <c r="IZ1350" s="401" t="n">
        <v>153</v>
      </c>
      <c r="JA1350" s="401" t="n">
        <v>235</v>
      </c>
      <c r="JB1350" s="401" t="n">
        <v>64</v>
      </c>
      <c r="JC1350" s="401" t="n">
        <v>151</v>
      </c>
      <c r="JD1350" s="401" t="n">
        <v>150</v>
      </c>
      <c r="JE1350" s="401" t="n">
        <v>236</v>
      </c>
      <c r="JF1350" s="401" t="n">
        <v>190</v>
      </c>
      <c r="JG1350" s="401" t="n">
        <v>136</v>
      </c>
      <c r="JH1350" s="401" t="n">
        <v>245</v>
      </c>
      <c r="JI1350" s="401" t="n">
        <v>252</v>
      </c>
      <c r="JK1350" s="401" t="n">
        <v>127</v>
      </c>
      <c r="JL1350" s="401" t="n">
        <v>224</v>
      </c>
      <c r="JM1350" s="401" t="n">
        <v>71</v>
      </c>
      <c r="JN1350" s="401" t="n">
        <v>37</v>
      </c>
      <c r="JP1350" s="401" t="n">
        <v>22</v>
      </c>
      <c r="JQ1350" s="401" t="n">
        <v>120</v>
      </c>
      <c r="JR1350" s="401" t="n">
        <v>4</v>
      </c>
      <c r="JS1350" s="401" t="n">
        <v>123</v>
      </c>
    </row>
    <row r="1352" customFormat="false" ht="12.75" hidden="false" customHeight="false" outlineLevel="0" collapsed="false">
      <c r="D1352" s="204" t="n">
        <v>273</v>
      </c>
      <c r="E1352" s="204" t="s">
        <v>250</v>
      </c>
    </row>
    <row r="1353" customFormat="false" ht="12.75" hidden="false" customHeight="false" outlineLevel="0" collapsed="false">
      <c r="E1353" s="444" t="s">
        <v>198</v>
      </c>
      <c r="F1353" s="401" t="n">
        <v>1</v>
      </c>
      <c r="G1353" s="401" t="n">
        <v>2</v>
      </c>
      <c r="H1353" s="401" t="n">
        <v>3</v>
      </c>
      <c r="I1353" s="401" t="n">
        <v>4</v>
      </c>
      <c r="J1353" s="401" t="n">
        <v>5</v>
      </c>
      <c r="K1353" s="401" t="n">
        <v>6</v>
      </c>
      <c r="L1353" s="401" t="n">
        <v>7</v>
      </c>
      <c r="M1353" s="401" t="n">
        <v>8</v>
      </c>
      <c r="N1353" s="401" t="n">
        <v>9</v>
      </c>
      <c r="O1353" s="401" t="n">
        <v>10</v>
      </c>
      <c r="P1353" s="401" t="n">
        <v>11</v>
      </c>
      <c r="Q1353" s="401" t="n">
        <v>12</v>
      </c>
      <c r="R1353" s="401" t="n">
        <v>13</v>
      </c>
      <c r="S1353" s="401" t="n">
        <v>14</v>
      </c>
      <c r="T1353" s="401" t="n">
        <v>15</v>
      </c>
      <c r="U1353" s="401" t="n">
        <v>16</v>
      </c>
      <c r="V1353" s="401" t="n">
        <v>17</v>
      </c>
      <c r="W1353" s="401" t="n">
        <v>18</v>
      </c>
      <c r="X1353" s="401" t="n">
        <v>19</v>
      </c>
      <c r="Y1353" s="401" t="n">
        <v>20</v>
      </c>
      <c r="Z1353" s="401" t="n">
        <v>21</v>
      </c>
      <c r="AA1353" s="401" t="n">
        <v>22</v>
      </c>
      <c r="AB1353" s="401" t="n">
        <v>23</v>
      </c>
      <c r="AC1353" s="401" t="n">
        <v>24</v>
      </c>
      <c r="AD1353" s="401" t="n">
        <v>25</v>
      </c>
      <c r="AE1353" s="401" t="n">
        <v>26</v>
      </c>
      <c r="AF1353" s="401" t="n">
        <v>27</v>
      </c>
      <c r="AG1353" s="401" t="n">
        <v>28</v>
      </c>
      <c r="AH1353" s="401" t="n">
        <v>29</v>
      </c>
      <c r="AI1353" s="401" t="n">
        <v>30</v>
      </c>
      <c r="AJ1353" s="401" t="n">
        <v>31</v>
      </c>
      <c r="AK1353" s="401" t="n">
        <v>32</v>
      </c>
      <c r="AL1353" s="401" t="n">
        <v>33</v>
      </c>
      <c r="AM1353" s="401" t="n">
        <v>34</v>
      </c>
      <c r="AN1353" s="401" t="n">
        <v>35</v>
      </c>
      <c r="AO1353" s="401" t="n">
        <v>36</v>
      </c>
      <c r="AP1353" s="401" t="n">
        <v>37</v>
      </c>
      <c r="AQ1353" s="401" t="n">
        <v>38</v>
      </c>
      <c r="AR1353" s="401" t="n">
        <v>39</v>
      </c>
      <c r="AS1353" s="401" t="n">
        <v>40</v>
      </c>
      <c r="AT1353" s="401" t="n">
        <v>41</v>
      </c>
      <c r="AU1353" s="401" t="n">
        <v>42</v>
      </c>
      <c r="AV1353" s="401" t="n">
        <v>43</v>
      </c>
      <c r="AW1353" s="401" t="n">
        <v>44</v>
      </c>
      <c r="AX1353" s="401" t="n">
        <v>45</v>
      </c>
      <c r="AY1353" s="401" t="n">
        <v>46</v>
      </c>
      <c r="AZ1353" s="401" t="n">
        <v>47</v>
      </c>
      <c r="BA1353" s="401" t="n">
        <v>48</v>
      </c>
      <c r="BB1353" s="401" t="n">
        <v>49</v>
      </c>
      <c r="BC1353" s="401" t="n">
        <v>50</v>
      </c>
      <c r="BD1353" s="401" t="n">
        <v>51</v>
      </c>
      <c r="BE1353" s="401" t="n">
        <v>52</v>
      </c>
      <c r="BF1353" s="401" t="n">
        <v>53</v>
      </c>
      <c r="BG1353" s="401" t="n">
        <v>54</v>
      </c>
      <c r="BH1353" s="401" t="n">
        <v>55</v>
      </c>
      <c r="BI1353" s="401" t="n">
        <v>56</v>
      </c>
      <c r="BJ1353" s="401" t="n">
        <v>57</v>
      </c>
      <c r="BK1353" s="401" t="n">
        <v>58</v>
      </c>
      <c r="BL1353" s="401" t="n">
        <v>59</v>
      </c>
      <c r="BM1353" s="401" t="n">
        <v>60</v>
      </c>
      <c r="BN1353" s="401" t="n">
        <v>61</v>
      </c>
      <c r="BO1353" s="401" t="n">
        <v>62</v>
      </c>
      <c r="BP1353" s="401" t="n">
        <v>63</v>
      </c>
      <c r="BQ1353" s="401" t="n">
        <v>64</v>
      </c>
      <c r="BR1353" s="401" t="n">
        <v>65</v>
      </c>
      <c r="BS1353" s="401" t="n">
        <v>66</v>
      </c>
      <c r="BT1353" s="401" t="n">
        <v>67</v>
      </c>
      <c r="BU1353" s="401" t="n">
        <v>68</v>
      </c>
      <c r="BV1353" s="401" t="n">
        <v>69</v>
      </c>
      <c r="BW1353" s="401" t="n">
        <v>70</v>
      </c>
      <c r="BX1353" s="401" t="n">
        <v>71</v>
      </c>
      <c r="BY1353" s="401" t="n">
        <v>72</v>
      </c>
      <c r="BZ1353" s="401" t="n">
        <v>73</v>
      </c>
      <c r="CA1353" s="401" t="n">
        <v>74</v>
      </c>
      <c r="CB1353" s="401" t="n">
        <v>75</v>
      </c>
      <c r="CC1353" s="401" t="n">
        <v>76</v>
      </c>
      <c r="CD1353" s="401" t="n">
        <v>77</v>
      </c>
      <c r="CE1353" s="401" t="n">
        <v>78</v>
      </c>
      <c r="CF1353" s="401" t="n">
        <v>79</v>
      </c>
      <c r="CG1353" s="401" t="n">
        <v>80</v>
      </c>
      <c r="CH1353" s="401" t="n">
        <v>81</v>
      </c>
      <c r="CI1353" s="401" t="n">
        <v>82</v>
      </c>
      <c r="CJ1353" s="401" t="n">
        <v>83</v>
      </c>
      <c r="CK1353" s="401" t="n">
        <v>84</v>
      </c>
      <c r="CL1353" s="401" t="n">
        <v>85</v>
      </c>
      <c r="CM1353" s="401" t="n">
        <v>86</v>
      </c>
      <c r="CN1353" s="401" t="n">
        <v>87</v>
      </c>
      <c r="CO1353" s="401" t="n">
        <v>88</v>
      </c>
      <c r="CP1353" s="401" t="n">
        <v>89</v>
      </c>
      <c r="CQ1353" s="401" t="n">
        <v>90</v>
      </c>
      <c r="CR1353" s="401" t="n">
        <v>91</v>
      </c>
      <c r="CS1353" s="401" t="n">
        <v>92</v>
      </c>
      <c r="CT1353" s="401" t="n">
        <v>93</v>
      </c>
      <c r="CU1353" s="401" t="n">
        <v>94</v>
      </c>
      <c r="CV1353" s="401" t="n">
        <v>95</v>
      </c>
      <c r="CW1353" s="401" t="n">
        <v>96</v>
      </c>
      <c r="CX1353" s="401" t="n">
        <v>97</v>
      </c>
      <c r="CY1353" s="401" t="n">
        <v>98</v>
      </c>
      <c r="CZ1353" s="401" t="n">
        <v>99</v>
      </c>
      <c r="DA1353" s="401" t="n">
        <v>100</v>
      </c>
      <c r="DB1353" s="401" t="n">
        <v>101</v>
      </c>
      <c r="DC1353" s="401" t="n">
        <v>102</v>
      </c>
      <c r="DD1353" s="401" t="n">
        <v>103</v>
      </c>
      <c r="DE1353" s="401" t="n">
        <v>104</v>
      </c>
      <c r="DF1353" s="401" t="n">
        <v>105</v>
      </c>
      <c r="DG1353" s="401" t="n">
        <v>106</v>
      </c>
      <c r="DH1353" s="401" t="n">
        <v>107</v>
      </c>
      <c r="DI1353" s="401" t="n">
        <v>108</v>
      </c>
      <c r="DJ1353" s="401" t="n">
        <v>109</v>
      </c>
      <c r="DK1353" s="401" t="n">
        <v>110</v>
      </c>
      <c r="DL1353" s="401" t="n">
        <v>111</v>
      </c>
      <c r="DM1353" s="401" t="n">
        <v>112</v>
      </c>
      <c r="DN1353" s="401" t="n">
        <v>113</v>
      </c>
      <c r="DO1353" s="401" t="n">
        <v>114</v>
      </c>
      <c r="DP1353" s="401" t="n">
        <v>115</v>
      </c>
      <c r="DQ1353" s="401" t="n">
        <v>116</v>
      </c>
      <c r="DR1353" s="401" t="n">
        <v>117</v>
      </c>
      <c r="DS1353" s="401" t="n">
        <v>118</v>
      </c>
      <c r="DT1353" s="401" t="n">
        <v>119</v>
      </c>
      <c r="DU1353" s="401" t="n">
        <v>120</v>
      </c>
      <c r="DV1353" s="401" t="n">
        <v>121</v>
      </c>
      <c r="DW1353" s="401" t="n">
        <v>122</v>
      </c>
      <c r="DX1353" s="401" t="n">
        <v>123</v>
      </c>
      <c r="DY1353" s="401" t="n">
        <v>124</v>
      </c>
      <c r="DZ1353" s="401" t="n">
        <v>125</v>
      </c>
      <c r="EA1353" s="401" t="n">
        <v>126</v>
      </c>
      <c r="EB1353" s="401" t="n">
        <v>127</v>
      </c>
      <c r="EC1353" s="401" t="n">
        <v>128</v>
      </c>
      <c r="ED1353" s="401" t="n">
        <v>129</v>
      </c>
      <c r="EE1353" s="401" t="n">
        <v>130</v>
      </c>
      <c r="EF1353" s="401" t="n">
        <v>131</v>
      </c>
      <c r="EG1353" s="401" t="n">
        <v>132</v>
      </c>
      <c r="EH1353" s="401" t="n">
        <v>133</v>
      </c>
      <c r="EI1353" s="401" t="n">
        <v>134</v>
      </c>
      <c r="EJ1353" s="401" t="n">
        <v>135</v>
      </c>
      <c r="EK1353" s="401" t="n">
        <v>136</v>
      </c>
      <c r="EL1353" s="401" t="n">
        <v>137</v>
      </c>
      <c r="EM1353" s="401" t="n">
        <v>138</v>
      </c>
      <c r="EN1353" s="401" t="n">
        <v>139</v>
      </c>
      <c r="EO1353" s="401" t="n">
        <v>140</v>
      </c>
      <c r="EP1353" s="401" t="n">
        <v>141</v>
      </c>
      <c r="EQ1353" s="401" t="n">
        <v>142</v>
      </c>
      <c r="ER1353" s="401" t="n">
        <v>143</v>
      </c>
      <c r="ES1353" s="401" t="n">
        <v>144</v>
      </c>
      <c r="ET1353" s="401" t="n">
        <v>145</v>
      </c>
      <c r="EU1353" s="401" t="n">
        <v>146</v>
      </c>
      <c r="EV1353" s="401" t="n">
        <v>147</v>
      </c>
      <c r="EW1353" s="401" t="n">
        <v>148</v>
      </c>
      <c r="EX1353" s="401" t="n">
        <v>149</v>
      </c>
      <c r="EY1353" s="401" t="n">
        <v>150</v>
      </c>
      <c r="EZ1353" s="401" t="n">
        <v>151</v>
      </c>
      <c r="FA1353" s="401" t="n">
        <v>152</v>
      </c>
      <c r="FB1353" s="401" t="n">
        <v>153</v>
      </c>
      <c r="FC1353" s="401" t="n">
        <v>154</v>
      </c>
      <c r="FD1353" s="401" t="n">
        <v>155</v>
      </c>
      <c r="FE1353" s="401" t="n">
        <v>156</v>
      </c>
      <c r="FF1353" s="401" t="n">
        <v>157</v>
      </c>
      <c r="FG1353" s="401" t="n">
        <v>158</v>
      </c>
      <c r="FH1353" s="401" t="n">
        <v>159</v>
      </c>
      <c r="FI1353" s="401" t="n">
        <v>160</v>
      </c>
      <c r="FJ1353" s="401" t="n">
        <v>161</v>
      </c>
      <c r="FK1353" s="401" t="n">
        <v>162</v>
      </c>
      <c r="FL1353" s="401" t="n">
        <v>163</v>
      </c>
      <c r="FM1353" s="401" t="n">
        <v>164</v>
      </c>
      <c r="FN1353" s="401" t="n">
        <v>165</v>
      </c>
      <c r="FO1353" s="401" t="n">
        <v>166</v>
      </c>
      <c r="FP1353" s="401" t="n">
        <v>167</v>
      </c>
      <c r="FQ1353" s="401" t="n">
        <v>168</v>
      </c>
      <c r="FR1353" s="401" t="n">
        <v>169</v>
      </c>
      <c r="FS1353" s="401" t="n">
        <v>170</v>
      </c>
      <c r="FT1353" s="401" t="n">
        <v>171</v>
      </c>
      <c r="FU1353" s="401" t="n">
        <v>172</v>
      </c>
      <c r="FV1353" s="401" t="n">
        <v>173</v>
      </c>
      <c r="FW1353" s="401" t="n">
        <v>174</v>
      </c>
      <c r="FX1353" s="401" t="n">
        <v>175</v>
      </c>
      <c r="FY1353" s="401" t="n">
        <v>176</v>
      </c>
      <c r="FZ1353" s="401" t="n">
        <v>177</v>
      </c>
      <c r="GA1353" s="401" t="n">
        <v>178</v>
      </c>
      <c r="GB1353" s="401" t="n">
        <v>179</v>
      </c>
      <c r="GC1353" s="401" t="n">
        <v>180</v>
      </c>
      <c r="GD1353" s="401" t="n">
        <v>181</v>
      </c>
      <c r="GE1353" s="401" t="n">
        <v>182</v>
      </c>
      <c r="GF1353" s="401" t="n">
        <v>183</v>
      </c>
      <c r="GG1353" s="401" t="n">
        <v>184</v>
      </c>
      <c r="GH1353" s="401" t="n">
        <v>185</v>
      </c>
      <c r="GI1353" s="401" t="n">
        <v>186</v>
      </c>
      <c r="GJ1353" s="401" t="n">
        <v>187</v>
      </c>
      <c r="GK1353" s="401" t="n">
        <v>188</v>
      </c>
      <c r="GL1353" s="401" t="n">
        <v>189</v>
      </c>
      <c r="GM1353" s="401" t="n">
        <v>190</v>
      </c>
      <c r="GN1353" s="401" t="n">
        <v>191</v>
      </c>
      <c r="GO1353" s="401" t="n">
        <v>192</v>
      </c>
      <c r="GP1353" s="401" t="n">
        <v>193</v>
      </c>
      <c r="GQ1353" s="401" t="n">
        <v>194</v>
      </c>
      <c r="GR1353" s="401" t="n">
        <v>195</v>
      </c>
      <c r="GS1353" s="401" t="n">
        <v>196</v>
      </c>
      <c r="GT1353" s="401" t="n">
        <v>197</v>
      </c>
      <c r="GU1353" s="401" t="n">
        <v>198</v>
      </c>
      <c r="GV1353" s="401" t="n">
        <v>199</v>
      </c>
      <c r="GW1353" s="401" t="n">
        <v>200</v>
      </c>
      <c r="GX1353" s="401" t="n">
        <v>201</v>
      </c>
      <c r="GY1353" s="401" t="n">
        <v>202</v>
      </c>
      <c r="GZ1353" s="401" t="n">
        <v>203</v>
      </c>
      <c r="HA1353" s="401" t="n">
        <v>204</v>
      </c>
      <c r="HB1353" s="401" t="n">
        <v>205</v>
      </c>
      <c r="HC1353" s="401" t="n">
        <v>206</v>
      </c>
      <c r="HD1353" s="401" t="n">
        <v>207</v>
      </c>
      <c r="HE1353" s="401" t="n">
        <v>208</v>
      </c>
      <c r="HF1353" s="401" t="n">
        <v>209</v>
      </c>
      <c r="HG1353" s="401" t="n">
        <v>210</v>
      </c>
      <c r="HH1353" s="401" t="n">
        <v>211</v>
      </c>
      <c r="HI1353" s="401" t="n">
        <v>212</v>
      </c>
      <c r="HJ1353" s="401" t="n">
        <v>213</v>
      </c>
      <c r="HK1353" s="401" t="n">
        <v>214</v>
      </c>
      <c r="HL1353" s="401" t="n">
        <v>215</v>
      </c>
      <c r="HM1353" s="401" t="n">
        <v>216</v>
      </c>
      <c r="HN1353" s="401" t="n">
        <v>217</v>
      </c>
      <c r="HO1353" s="401" t="n">
        <v>218</v>
      </c>
      <c r="HP1353" s="401" t="n">
        <v>219</v>
      </c>
      <c r="HQ1353" s="401" t="n">
        <v>220</v>
      </c>
      <c r="HR1353" s="401" t="n">
        <v>221</v>
      </c>
      <c r="HS1353" s="401" t="n">
        <v>222</v>
      </c>
      <c r="HT1353" s="401" t="n">
        <v>223</v>
      </c>
      <c r="HU1353" s="401" t="n">
        <v>224</v>
      </c>
      <c r="HV1353" s="401" t="n">
        <v>225</v>
      </c>
      <c r="HW1353" s="401" t="n">
        <v>226</v>
      </c>
      <c r="HX1353" s="401" t="n">
        <v>227</v>
      </c>
      <c r="HY1353" s="401" t="n">
        <v>228</v>
      </c>
      <c r="HZ1353" s="401" t="n">
        <v>229</v>
      </c>
      <c r="IA1353" s="401" t="n">
        <v>230</v>
      </c>
      <c r="IB1353" s="401" t="n">
        <v>231</v>
      </c>
      <c r="IC1353" s="401" t="n">
        <v>232</v>
      </c>
      <c r="ID1353" s="401" t="n">
        <v>233</v>
      </c>
      <c r="IE1353" s="401" t="n">
        <v>234</v>
      </c>
      <c r="IF1353" s="401" t="n">
        <v>235</v>
      </c>
      <c r="IG1353" s="401" t="n">
        <v>236</v>
      </c>
      <c r="IH1353" s="401" t="n">
        <v>237</v>
      </c>
      <c r="II1353" s="401" t="n">
        <v>238</v>
      </c>
      <c r="IJ1353" s="401" t="n">
        <v>239</v>
      </c>
      <c r="IK1353" s="401" t="n">
        <v>240</v>
      </c>
      <c r="IL1353" s="401" t="n">
        <v>241</v>
      </c>
      <c r="IM1353" s="401" t="n">
        <v>242</v>
      </c>
      <c r="IN1353" s="401" t="n">
        <v>243</v>
      </c>
      <c r="IO1353" s="401" t="n">
        <v>244</v>
      </c>
      <c r="IP1353" s="401" t="n">
        <v>245</v>
      </c>
      <c r="IQ1353" s="401" t="n">
        <v>246</v>
      </c>
      <c r="IR1353" s="401" t="n">
        <v>247</v>
      </c>
      <c r="IS1353" s="401" t="n">
        <v>248</v>
      </c>
      <c r="IT1353" s="401" t="n">
        <v>249</v>
      </c>
      <c r="IU1353" s="401" t="n">
        <v>250</v>
      </c>
      <c r="IV1353" s="401" t="n">
        <v>251</v>
      </c>
      <c r="IW1353" s="401" t="n">
        <v>252</v>
      </c>
      <c r="IX1353" s="401" t="n">
        <v>253</v>
      </c>
      <c r="IY1353" s="401" t="n">
        <v>254</v>
      </c>
      <c r="IZ1353" s="401" t="n">
        <v>255</v>
      </c>
      <c r="JA1353" s="401" t="n">
        <v>256</v>
      </c>
      <c r="JB1353" s="401" t="n">
        <v>257</v>
      </c>
      <c r="JC1353" s="401" t="n">
        <v>258</v>
      </c>
      <c r="JD1353" s="401" t="n">
        <v>259</v>
      </c>
      <c r="JE1353" s="401" t="n">
        <v>260</v>
      </c>
      <c r="JF1353" s="401" t="n">
        <v>261</v>
      </c>
      <c r="JG1353" s="401" t="n">
        <v>262</v>
      </c>
      <c r="JH1353" s="401" t="n">
        <v>263</v>
      </c>
      <c r="JI1353" s="401" t="n">
        <v>264</v>
      </c>
      <c r="JJ1353" s="401" t="n">
        <v>265</v>
      </c>
      <c r="JK1353" s="401" t="n">
        <v>266</v>
      </c>
      <c r="JL1353" s="401" t="n">
        <v>267</v>
      </c>
      <c r="JM1353" s="401" t="n">
        <v>268</v>
      </c>
      <c r="JN1353" s="401" t="n">
        <v>269</v>
      </c>
      <c r="JP1353" s="401" t="n">
        <v>270</v>
      </c>
      <c r="JQ1353" s="401" t="n">
        <v>271</v>
      </c>
      <c r="JR1353" s="401" t="n">
        <v>272</v>
      </c>
      <c r="JS1353" s="401" t="n">
        <v>273</v>
      </c>
    </row>
    <row r="1354" customFormat="false" ht="12.75" hidden="false" customHeight="false" outlineLevel="0" collapsed="false">
      <c r="E1354" s="444" t="s">
        <v>225</v>
      </c>
      <c r="F1354" s="401" t="n">
        <v>255</v>
      </c>
      <c r="G1354" s="401" t="n">
        <v>19</v>
      </c>
      <c r="H1354" s="401" t="n">
        <v>67</v>
      </c>
      <c r="I1354" s="401" t="n">
        <v>41</v>
      </c>
      <c r="J1354" s="401" t="n">
        <v>158</v>
      </c>
      <c r="K1354" s="401" t="n">
        <v>190</v>
      </c>
      <c r="L1354" s="401" t="n">
        <v>258</v>
      </c>
      <c r="M1354" s="401" t="n">
        <v>264</v>
      </c>
      <c r="N1354" s="401" t="n">
        <v>151</v>
      </c>
      <c r="O1354" s="401" t="n">
        <v>92</v>
      </c>
      <c r="P1354" s="401" t="n">
        <v>130</v>
      </c>
      <c r="Q1354" s="401" t="n">
        <v>28</v>
      </c>
      <c r="R1354" s="401" t="n">
        <v>204</v>
      </c>
      <c r="S1354" s="401" t="n">
        <v>185</v>
      </c>
      <c r="T1354" s="401" t="n">
        <v>23</v>
      </c>
      <c r="U1354" s="401" t="n">
        <v>10</v>
      </c>
      <c r="V1354" s="401" t="n">
        <v>173</v>
      </c>
      <c r="W1354" s="401" t="n">
        <v>270</v>
      </c>
      <c r="X1354" s="401" t="n">
        <v>178</v>
      </c>
      <c r="Y1354" s="401" t="n">
        <v>251</v>
      </c>
      <c r="Z1354" s="401" t="n">
        <v>104</v>
      </c>
      <c r="AA1354" s="401" t="n">
        <v>208</v>
      </c>
      <c r="AB1354" s="401" t="n">
        <v>147</v>
      </c>
      <c r="AC1354" s="401" t="n">
        <v>187</v>
      </c>
      <c r="AD1354" s="401" t="n">
        <v>163</v>
      </c>
      <c r="AE1354" s="401" t="n">
        <v>27</v>
      </c>
      <c r="AF1354" s="401" t="n">
        <v>149</v>
      </c>
      <c r="AG1354" s="401" t="n">
        <v>142</v>
      </c>
      <c r="AH1354" s="401" t="n">
        <v>272</v>
      </c>
      <c r="AI1354" s="401" t="n">
        <v>218</v>
      </c>
      <c r="AJ1354" s="401" t="n">
        <v>247</v>
      </c>
      <c r="AK1354" s="401" t="n">
        <v>148</v>
      </c>
      <c r="AL1354" s="401" t="n">
        <v>181</v>
      </c>
      <c r="AM1354" s="401" t="n">
        <v>2</v>
      </c>
      <c r="AN1354" s="401" t="n">
        <v>123</v>
      </c>
      <c r="AO1354" s="401" t="n">
        <v>232</v>
      </c>
      <c r="AP1354" s="401" t="n">
        <v>35</v>
      </c>
      <c r="AQ1354" s="401" t="n">
        <v>256</v>
      </c>
      <c r="AR1354" s="401" t="n">
        <v>12</v>
      </c>
      <c r="AS1354" s="401" t="n">
        <v>252</v>
      </c>
      <c r="AT1354" s="401" t="n">
        <v>70</v>
      </c>
      <c r="AU1354" s="401" t="n">
        <v>113</v>
      </c>
      <c r="AV1354" s="401" t="n">
        <v>11</v>
      </c>
      <c r="AW1354" s="401" t="n">
        <v>21</v>
      </c>
      <c r="AX1354" s="401" t="n">
        <v>212</v>
      </c>
      <c r="AY1354" s="401" t="n">
        <v>250</v>
      </c>
      <c r="AZ1354" s="401" t="n">
        <v>140</v>
      </c>
      <c r="BA1354" s="401" t="n">
        <v>240</v>
      </c>
      <c r="BB1354" s="401" t="n">
        <v>230</v>
      </c>
      <c r="BC1354" s="401" t="n">
        <v>221</v>
      </c>
      <c r="BD1354" s="401" t="n">
        <v>222</v>
      </c>
      <c r="BE1354" s="401" t="n">
        <v>196</v>
      </c>
      <c r="BF1354" s="401" t="n">
        <v>72</v>
      </c>
      <c r="BG1354" s="401" t="n">
        <v>246</v>
      </c>
      <c r="BH1354" s="401" t="n">
        <v>172</v>
      </c>
      <c r="BI1354" s="401" t="n">
        <v>7</v>
      </c>
      <c r="BJ1354" s="401" t="n">
        <v>93</v>
      </c>
      <c r="BK1354" s="401" t="n">
        <v>211</v>
      </c>
      <c r="BL1354" s="401" t="n">
        <v>38</v>
      </c>
      <c r="BM1354" s="401" t="n">
        <v>96</v>
      </c>
      <c r="BN1354" s="401" t="n">
        <v>273</v>
      </c>
      <c r="BO1354" s="401" t="n">
        <v>73</v>
      </c>
      <c r="BP1354" s="401" t="n">
        <v>84</v>
      </c>
      <c r="BQ1354" s="401" t="n">
        <v>106</v>
      </c>
      <c r="BR1354" s="401" t="n">
        <v>144</v>
      </c>
      <c r="BS1354" s="401" t="n">
        <v>69</v>
      </c>
      <c r="BT1354" s="401" t="n">
        <v>88</v>
      </c>
      <c r="BU1354" s="401" t="n">
        <v>267</v>
      </c>
      <c r="BV1354" s="401" t="n">
        <v>126</v>
      </c>
      <c r="BW1354" s="401" t="n">
        <v>206</v>
      </c>
      <c r="BX1354" s="401" t="n">
        <v>65</v>
      </c>
      <c r="BY1354" s="401" t="n">
        <v>226</v>
      </c>
      <c r="BZ1354" s="401" t="n">
        <v>124</v>
      </c>
      <c r="CA1354" s="401" t="n">
        <v>103</v>
      </c>
      <c r="CB1354" s="401" t="n">
        <v>31</v>
      </c>
      <c r="CC1354" s="401" t="n">
        <v>249</v>
      </c>
      <c r="CD1354" s="401" t="n">
        <v>150</v>
      </c>
      <c r="CE1354" s="401" t="n">
        <v>50</v>
      </c>
      <c r="CF1354" s="401" t="n">
        <v>101</v>
      </c>
      <c r="CG1354" s="401" t="n">
        <v>262</v>
      </c>
      <c r="CH1354" s="401" t="n">
        <v>74</v>
      </c>
      <c r="CI1354" s="401" t="n">
        <v>89</v>
      </c>
      <c r="CJ1354" s="401" t="n">
        <v>4</v>
      </c>
      <c r="CK1354" s="401" t="n">
        <v>165</v>
      </c>
      <c r="CL1354" s="401" t="n">
        <v>43</v>
      </c>
      <c r="CM1354" s="401" t="n">
        <v>170</v>
      </c>
      <c r="CN1354" s="401" t="n">
        <v>225</v>
      </c>
      <c r="CO1354" s="401" t="n">
        <v>127</v>
      </c>
      <c r="CP1354" s="401" t="n">
        <v>36</v>
      </c>
      <c r="CQ1354" s="401" t="n">
        <v>111</v>
      </c>
      <c r="CR1354" s="401" t="n">
        <v>210</v>
      </c>
      <c r="CS1354" s="401" t="n">
        <v>134</v>
      </c>
      <c r="CT1354" s="401" t="n">
        <v>24</v>
      </c>
      <c r="CU1354" s="401" t="n">
        <v>122</v>
      </c>
      <c r="CV1354" s="401" t="n">
        <v>239</v>
      </c>
      <c r="CW1354" s="401" t="n">
        <v>192</v>
      </c>
      <c r="CX1354" s="401" t="n">
        <v>159</v>
      </c>
      <c r="CY1354" s="401" t="n">
        <v>137</v>
      </c>
      <c r="CZ1354" s="401" t="n">
        <v>152</v>
      </c>
      <c r="DA1354" s="401" t="n">
        <v>236</v>
      </c>
      <c r="DB1354" s="401" t="n">
        <v>107</v>
      </c>
      <c r="DC1354" s="401" t="n">
        <v>138</v>
      </c>
      <c r="DD1354" s="401" t="n">
        <v>90</v>
      </c>
      <c r="DE1354" s="401" t="n">
        <v>182</v>
      </c>
      <c r="DF1354" s="401" t="n">
        <v>161</v>
      </c>
      <c r="DG1354" s="401" t="n">
        <v>60</v>
      </c>
      <c r="DH1354" s="401" t="n">
        <v>45</v>
      </c>
      <c r="DI1354" s="401" t="n">
        <v>164</v>
      </c>
      <c r="DJ1354" s="401" t="n">
        <v>87</v>
      </c>
      <c r="DK1354" s="401" t="n">
        <v>234</v>
      </c>
      <c r="DL1354" s="401" t="n">
        <v>30</v>
      </c>
      <c r="DM1354" s="401" t="n">
        <v>245</v>
      </c>
      <c r="DN1354" s="401" t="n">
        <v>197</v>
      </c>
      <c r="DO1354" s="401" t="n">
        <v>166</v>
      </c>
      <c r="DP1354" s="401" t="n">
        <v>162</v>
      </c>
      <c r="DQ1354" s="401" t="n">
        <v>115</v>
      </c>
      <c r="DR1354" s="401" t="n">
        <v>15</v>
      </c>
      <c r="DS1354" s="401" t="n">
        <v>216</v>
      </c>
      <c r="DT1354" s="401" t="n">
        <v>55</v>
      </c>
      <c r="DU1354" s="401" t="n">
        <v>129</v>
      </c>
      <c r="DV1354" s="401" t="n">
        <v>58</v>
      </c>
      <c r="DW1354" s="401" t="n">
        <v>155</v>
      </c>
      <c r="DX1354" s="401" t="n">
        <v>214</v>
      </c>
      <c r="DY1354" s="401" t="n">
        <v>261</v>
      </c>
      <c r="DZ1354" s="401" t="n">
        <v>207</v>
      </c>
      <c r="EA1354" s="401" t="n">
        <v>34</v>
      </c>
      <c r="EB1354" s="401" t="n">
        <v>199</v>
      </c>
      <c r="EC1354" s="401" t="n">
        <v>77</v>
      </c>
      <c r="ED1354" s="401" t="n">
        <v>46</v>
      </c>
      <c r="EE1354" s="401" t="n">
        <v>271</v>
      </c>
      <c r="EF1354" s="401" t="n">
        <v>44</v>
      </c>
      <c r="EG1354" s="401" t="n">
        <v>188</v>
      </c>
      <c r="EH1354" s="401" t="n">
        <v>195</v>
      </c>
      <c r="EI1354" s="401" t="n">
        <v>112</v>
      </c>
      <c r="EJ1354" s="401" t="n">
        <v>132</v>
      </c>
      <c r="EK1354" s="401" t="n">
        <v>32</v>
      </c>
      <c r="EL1354" s="401" t="n">
        <v>219</v>
      </c>
      <c r="EM1354" s="401" t="n">
        <v>141</v>
      </c>
      <c r="EN1354" s="401" t="n">
        <v>241</v>
      </c>
      <c r="EO1354" s="401" t="n">
        <v>71</v>
      </c>
      <c r="EP1354" s="401" t="n">
        <v>202</v>
      </c>
      <c r="EQ1354" s="401" t="n">
        <v>266</v>
      </c>
      <c r="ER1354" s="401" t="n">
        <v>97</v>
      </c>
      <c r="ES1354" s="401" t="n">
        <v>56</v>
      </c>
      <c r="ET1354" s="401" t="n">
        <v>48</v>
      </c>
      <c r="EU1354" s="401" t="n">
        <v>154</v>
      </c>
      <c r="EV1354" s="401" t="n">
        <v>1</v>
      </c>
      <c r="EW1354" s="401" t="n">
        <v>237</v>
      </c>
      <c r="EX1354" s="401" t="n">
        <v>131</v>
      </c>
      <c r="EY1354" s="401" t="n">
        <v>168</v>
      </c>
      <c r="EZ1354" s="401" t="n">
        <v>215</v>
      </c>
      <c r="FA1354" s="401" t="n">
        <v>244</v>
      </c>
      <c r="FB1354" s="401" t="n">
        <v>91</v>
      </c>
      <c r="FC1354" s="401" t="n">
        <v>167</v>
      </c>
      <c r="FD1354" s="401" t="n">
        <v>228</v>
      </c>
      <c r="FE1354" s="401" t="n">
        <v>68</v>
      </c>
      <c r="FF1354" s="401" t="n">
        <v>174</v>
      </c>
      <c r="FG1354" s="401" t="n">
        <v>227</v>
      </c>
      <c r="FH1354" s="401" t="n">
        <v>203</v>
      </c>
      <c r="FI1354" s="401" t="n">
        <v>169</v>
      </c>
      <c r="FJ1354" s="401" t="n">
        <v>49</v>
      </c>
      <c r="FK1354" s="401" t="n">
        <v>184</v>
      </c>
      <c r="FL1354" s="401" t="n">
        <v>59</v>
      </c>
      <c r="FM1354" s="401" t="n">
        <v>156</v>
      </c>
      <c r="FN1354" s="401" t="n">
        <v>53</v>
      </c>
      <c r="FO1354" s="401" t="n">
        <v>269</v>
      </c>
      <c r="FP1354" s="401" t="n">
        <v>5</v>
      </c>
      <c r="FQ1354" s="401" t="n">
        <v>242</v>
      </c>
      <c r="FR1354" s="401" t="n">
        <v>37</v>
      </c>
      <c r="FS1354" s="401" t="n">
        <v>146</v>
      </c>
      <c r="FT1354" s="401" t="n">
        <v>160</v>
      </c>
      <c r="FU1354" s="401" t="n">
        <v>243</v>
      </c>
      <c r="FV1354" s="401" t="n">
        <v>257</v>
      </c>
      <c r="FW1354" s="401" t="n">
        <v>133</v>
      </c>
      <c r="FX1354" s="401" t="n">
        <v>176</v>
      </c>
      <c r="FY1354" s="401" t="n">
        <v>139</v>
      </c>
      <c r="FZ1354" s="401" t="n">
        <v>9</v>
      </c>
      <c r="GA1354" s="401" t="n">
        <v>80</v>
      </c>
      <c r="GB1354" s="401" t="n">
        <v>200</v>
      </c>
      <c r="GC1354" s="401" t="n">
        <v>233</v>
      </c>
      <c r="GD1354" s="401" t="n">
        <v>57</v>
      </c>
      <c r="GE1354" s="401" t="n">
        <v>79</v>
      </c>
      <c r="GF1354" s="401" t="n">
        <v>231</v>
      </c>
      <c r="GG1354" s="401" t="n">
        <v>62</v>
      </c>
      <c r="GH1354" s="401" t="n">
        <v>116</v>
      </c>
      <c r="GI1354" s="401" t="n">
        <v>238</v>
      </c>
      <c r="GJ1354" s="401" t="n">
        <v>189</v>
      </c>
      <c r="GK1354" s="401" t="n">
        <v>254</v>
      </c>
      <c r="GL1354" s="401" t="n">
        <v>105</v>
      </c>
      <c r="GM1354" s="401" t="n">
        <v>8</v>
      </c>
      <c r="GN1354" s="401" t="n">
        <v>39</v>
      </c>
      <c r="GO1354" s="401" t="n">
        <v>33</v>
      </c>
      <c r="GP1354" s="401" t="n">
        <v>47</v>
      </c>
      <c r="GQ1354" s="401" t="n">
        <v>76</v>
      </c>
      <c r="GR1354" s="401" t="n">
        <v>98</v>
      </c>
      <c r="GS1354" s="401" t="n">
        <v>63</v>
      </c>
      <c r="GT1354" s="401" t="n">
        <v>183</v>
      </c>
      <c r="GU1354" s="401" t="n">
        <v>82</v>
      </c>
      <c r="GV1354" s="401" t="n">
        <v>125</v>
      </c>
      <c r="GW1354" s="401" t="n">
        <v>153</v>
      </c>
      <c r="GX1354" s="401" t="n">
        <v>108</v>
      </c>
      <c r="GY1354" s="401" t="n">
        <v>198</v>
      </c>
      <c r="GZ1354" s="401" t="n">
        <v>114</v>
      </c>
      <c r="HA1354" s="401" t="n">
        <v>75</v>
      </c>
      <c r="HB1354" s="401" t="n">
        <v>81</v>
      </c>
      <c r="HC1354" s="401" t="n">
        <v>180</v>
      </c>
      <c r="HD1354" s="401" t="n">
        <v>20</v>
      </c>
      <c r="HE1354" s="401" t="n">
        <v>22</v>
      </c>
      <c r="HF1354" s="401" t="n">
        <v>171</v>
      </c>
      <c r="HG1354" s="401" t="n">
        <v>51</v>
      </c>
      <c r="HH1354" s="401" t="n">
        <v>194</v>
      </c>
      <c r="HI1354" s="401" t="n">
        <v>143</v>
      </c>
      <c r="HJ1354" s="401" t="n">
        <v>235</v>
      </c>
      <c r="HK1354" s="401" t="n">
        <v>78</v>
      </c>
      <c r="HL1354" s="401" t="n">
        <v>61</v>
      </c>
      <c r="HM1354" s="401" t="n">
        <v>14</v>
      </c>
      <c r="HN1354" s="401" t="n">
        <v>186</v>
      </c>
      <c r="HO1354" s="401" t="n">
        <v>6</v>
      </c>
      <c r="HP1354" s="401" t="n">
        <v>3</v>
      </c>
      <c r="HQ1354" s="401" t="n">
        <v>224</v>
      </c>
      <c r="HR1354" s="401" t="n">
        <v>42</v>
      </c>
      <c r="HS1354" s="401" t="n">
        <v>16</v>
      </c>
      <c r="HT1354" s="401" t="n">
        <v>120</v>
      </c>
      <c r="HU1354" s="401" t="n">
        <v>102</v>
      </c>
      <c r="HV1354" s="401" t="n">
        <v>263</v>
      </c>
      <c r="HW1354" s="401" t="n">
        <v>268</v>
      </c>
      <c r="HX1354" s="401" t="n">
        <v>201</v>
      </c>
      <c r="HY1354" s="401" t="n">
        <v>86</v>
      </c>
      <c r="HZ1354" s="401" t="n">
        <v>26</v>
      </c>
      <c r="IA1354" s="401" t="n">
        <v>18</v>
      </c>
      <c r="IB1354" s="401" t="n">
        <v>85</v>
      </c>
      <c r="IC1354" s="401" t="n">
        <v>118</v>
      </c>
      <c r="ID1354" s="401" t="n">
        <v>205</v>
      </c>
      <c r="IE1354" s="401" t="n">
        <v>220</v>
      </c>
      <c r="IF1354" s="401" t="n">
        <v>66</v>
      </c>
      <c r="IG1354" s="401" t="n">
        <v>229</v>
      </c>
      <c r="IH1354" s="401" t="n">
        <v>99</v>
      </c>
      <c r="II1354" s="401" t="n">
        <v>29</v>
      </c>
      <c r="IJ1354" s="401" t="n">
        <v>157</v>
      </c>
      <c r="IK1354" s="401" t="n">
        <v>223</v>
      </c>
      <c r="IL1354" s="401" t="n">
        <v>117</v>
      </c>
      <c r="IM1354" s="401" t="n">
        <v>193</v>
      </c>
      <c r="IN1354" s="401" t="n">
        <v>17</v>
      </c>
      <c r="IO1354" s="401" t="n">
        <v>213</v>
      </c>
      <c r="IP1354" s="401" t="n">
        <v>121</v>
      </c>
      <c r="IQ1354" s="401" t="n">
        <v>119</v>
      </c>
      <c r="IR1354" s="401" t="n">
        <v>83</v>
      </c>
      <c r="IS1354" s="401" t="n">
        <v>25</v>
      </c>
      <c r="IT1354" s="401" t="n">
        <v>110</v>
      </c>
      <c r="IU1354" s="401" t="n">
        <v>253</v>
      </c>
      <c r="IV1354" s="401" t="n">
        <v>128</v>
      </c>
      <c r="IW1354" s="401" t="n">
        <v>248</v>
      </c>
      <c r="IX1354" s="401" t="n">
        <v>217</v>
      </c>
      <c r="IY1354" s="401" t="n">
        <v>52</v>
      </c>
      <c r="IZ1354" s="401" t="n">
        <v>177</v>
      </c>
      <c r="JA1354" s="401" t="n">
        <v>64</v>
      </c>
      <c r="JB1354" s="401" t="n">
        <v>100</v>
      </c>
      <c r="JC1354" s="401" t="n">
        <v>209</v>
      </c>
      <c r="JD1354" s="401" t="n">
        <v>95</v>
      </c>
      <c r="JE1354" s="401" t="n">
        <v>179</v>
      </c>
      <c r="JF1354" s="401" t="n">
        <v>145</v>
      </c>
      <c r="JG1354" s="401" t="n">
        <v>94</v>
      </c>
      <c r="JH1354" s="401" t="n">
        <v>260</v>
      </c>
      <c r="JI1354" s="401" t="n">
        <v>136</v>
      </c>
      <c r="JJ1354" s="401" t="n">
        <v>109</v>
      </c>
      <c r="JK1354" s="401" t="n">
        <v>259</v>
      </c>
      <c r="JL1354" s="401" t="n">
        <v>13</v>
      </c>
      <c r="JM1354" s="401" t="n">
        <v>191</v>
      </c>
      <c r="JN1354" s="401" t="n">
        <v>40</v>
      </c>
      <c r="JP1354" s="401" t="n">
        <v>265</v>
      </c>
      <c r="JQ1354" s="401" t="n">
        <v>135</v>
      </c>
      <c r="JR1354" s="401" t="n">
        <v>54</v>
      </c>
      <c r="JS1354" s="401" t="n">
        <v>175</v>
      </c>
    </row>
    <row r="1355" customFormat="false" ht="12.75" hidden="false" customHeight="false" outlineLevel="0" collapsed="false">
      <c r="E1355" s="444" t="s">
        <v>227</v>
      </c>
      <c r="F1355" s="401" t="n">
        <v>40</v>
      </c>
      <c r="G1355" s="401" t="n">
        <v>115</v>
      </c>
      <c r="H1355" s="401" t="n">
        <v>187</v>
      </c>
      <c r="I1355" s="401" t="n">
        <v>248</v>
      </c>
      <c r="J1355" s="401" t="n">
        <v>67</v>
      </c>
      <c r="K1355" s="401" t="n">
        <v>29</v>
      </c>
      <c r="L1355" s="401" t="n">
        <v>104</v>
      </c>
      <c r="M1355" s="401" t="n">
        <v>36</v>
      </c>
      <c r="N1355" s="401" t="n">
        <v>33</v>
      </c>
      <c r="O1355" s="401" t="n">
        <v>64</v>
      </c>
      <c r="P1355" s="401" t="n">
        <v>79</v>
      </c>
      <c r="Q1355" s="401" t="n">
        <v>218</v>
      </c>
      <c r="R1355" s="401" t="n">
        <v>61</v>
      </c>
      <c r="S1355" s="401" t="n">
        <v>252</v>
      </c>
      <c r="T1355" s="401" t="n">
        <v>147</v>
      </c>
      <c r="U1355" s="401" t="n">
        <v>109</v>
      </c>
      <c r="V1355" s="401" t="n">
        <v>85</v>
      </c>
      <c r="W1355" s="401" t="n">
        <v>87</v>
      </c>
      <c r="X1355" s="401" t="n">
        <v>221</v>
      </c>
      <c r="Y1355" s="401" t="n">
        <v>11</v>
      </c>
      <c r="Z1355" s="401" t="n">
        <v>264</v>
      </c>
      <c r="AA1355" s="401" t="n">
        <v>230</v>
      </c>
      <c r="AB1355" s="401" t="n">
        <v>149</v>
      </c>
      <c r="AC1355" s="401" t="n">
        <v>97</v>
      </c>
      <c r="AD1355" s="401" t="n">
        <v>93</v>
      </c>
      <c r="AE1355" s="401" t="n">
        <v>102</v>
      </c>
      <c r="AF1355" s="401" t="n">
        <v>90</v>
      </c>
      <c r="AG1355" s="401" t="n">
        <v>259</v>
      </c>
      <c r="AH1355" s="401" t="n">
        <v>238</v>
      </c>
      <c r="AI1355" s="401" t="n">
        <v>268</v>
      </c>
      <c r="AJ1355" s="401" t="n">
        <v>89</v>
      </c>
      <c r="AK1355" s="401" t="n">
        <v>69</v>
      </c>
      <c r="AL1355" s="401" t="n">
        <v>134</v>
      </c>
      <c r="AM1355" s="401" t="n">
        <v>232</v>
      </c>
      <c r="AN1355" s="401" t="n">
        <v>139</v>
      </c>
      <c r="AO1355" s="401" t="n">
        <v>105</v>
      </c>
      <c r="AP1355" s="401" t="n">
        <v>10</v>
      </c>
      <c r="AQ1355" s="401" t="n">
        <v>100</v>
      </c>
      <c r="AR1355" s="401" t="n">
        <v>86</v>
      </c>
      <c r="AS1355" s="401" t="n">
        <v>127</v>
      </c>
      <c r="AT1355" s="401" t="n">
        <v>169</v>
      </c>
      <c r="AU1355" s="401" t="n">
        <v>214</v>
      </c>
      <c r="AV1355" s="401" t="n">
        <v>49</v>
      </c>
      <c r="AW1355" s="401" t="n">
        <v>256</v>
      </c>
      <c r="AX1355" s="401" t="n">
        <v>16</v>
      </c>
      <c r="AY1355" s="401" t="n">
        <v>175</v>
      </c>
      <c r="AZ1355" s="401" t="n">
        <v>194</v>
      </c>
      <c r="BA1355" s="401" t="n">
        <v>44</v>
      </c>
      <c r="BB1355" s="401" t="n">
        <v>117</v>
      </c>
      <c r="BC1355" s="401" t="n">
        <v>91</v>
      </c>
      <c r="BD1355" s="401" t="n">
        <v>18</v>
      </c>
      <c r="BE1355" s="401" t="n">
        <v>205</v>
      </c>
      <c r="BF1355" s="401" t="n">
        <v>162</v>
      </c>
      <c r="BG1355" s="401" t="n">
        <v>116</v>
      </c>
      <c r="BH1355" s="401" t="n">
        <v>9</v>
      </c>
      <c r="BI1355" s="401" t="n">
        <v>38</v>
      </c>
      <c r="BJ1355" s="401" t="n">
        <v>261</v>
      </c>
      <c r="BK1355" s="401" t="n">
        <v>269</v>
      </c>
      <c r="BL1355" s="401" t="n">
        <v>198</v>
      </c>
      <c r="BM1355" s="401" t="n">
        <v>13</v>
      </c>
      <c r="BN1355" s="401" t="n">
        <v>52</v>
      </c>
      <c r="BO1355" s="401" t="n">
        <v>168</v>
      </c>
      <c r="BP1355" s="401" t="n">
        <v>30</v>
      </c>
      <c r="BQ1355" s="401" t="n">
        <v>32</v>
      </c>
      <c r="BR1355" s="401" t="n">
        <v>137</v>
      </c>
      <c r="BS1355" s="401" t="n">
        <v>262</v>
      </c>
      <c r="BT1355" s="401" t="n">
        <v>43</v>
      </c>
      <c r="BU1355" s="401" t="n">
        <v>145</v>
      </c>
      <c r="BV1355" s="401" t="n">
        <v>57</v>
      </c>
      <c r="BW1355" s="401" t="n">
        <v>226</v>
      </c>
      <c r="BX1355" s="401" t="n">
        <v>240</v>
      </c>
      <c r="BY1355" s="401" t="n">
        <v>78</v>
      </c>
      <c r="BZ1355" s="401" t="n">
        <v>159</v>
      </c>
      <c r="CA1355" s="401" t="n">
        <v>72</v>
      </c>
      <c r="CB1355" s="401" t="n">
        <v>2</v>
      </c>
      <c r="CC1355" s="401" t="n">
        <v>80</v>
      </c>
      <c r="CD1355" s="401" t="n">
        <v>119</v>
      </c>
      <c r="CE1355" s="401" t="n">
        <v>241</v>
      </c>
      <c r="CF1355" s="401" t="n">
        <v>60</v>
      </c>
      <c r="CG1355" s="401" t="n">
        <v>112</v>
      </c>
      <c r="CH1355" s="401" t="n">
        <v>253</v>
      </c>
      <c r="CI1355" s="401" t="n">
        <v>156</v>
      </c>
      <c r="CJ1355" s="401" t="n">
        <v>152</v>
      </c>
      <c r="CK1355" s="401" t="n">
        <v>211</v>
      </c>
      <c r="CL1355" s="401" t="n">
        <v>26</v>
      </c>
      <c r="CM1355" s="401" t="n">
        <v>177</v>
      </c>
      <c r="CN1355" s="401" t="n">
        <v>136</v>
      </c>
      <c r="CO1355" s="401" t="n">
        <v>144</v>
      </c>
      <c r="CP1355" s="401" t="n">
        <v>247</v>
      </c>
      <c r="CQ1355" s="401" t="n">
        <v>58</v>
      </c>
      <c r="CR1355" s="401" t="n">
        <v>114</v>
      </c>
      <c r="CS1355" s="401" t="n">
        <v>195</v>
      </c>
      <c r="CT1355" s="401" t="n">
        <v>273</v>
      </c>
      <c r="CU1355" s="401" t="n">
        <v>180</v>
      </c>
      <c r="CV1355" s="401" t="n">
        <v>46</v>
      </c>
      <c r="CW1355" s="401" t="n">
        <v>92</v>
      </c>
      <c r="CX1355" s="401" t="n">
        <v>59</v>
      </c>
      <c r="CY1355" s="401" t="n">
        <v>167</v>
      </c>
      <c r="CZ1355" s="401" t="n">
        <v>150</v>
      </c>
      <c r="DA1355" s="401" t="n">
        <v>216</v>
      </c>
      <c r="DB1355" s="401" t="n">
        <v>223</v>
      </c>
      <c r="DC1355" s="401" t="n">
        <v>151</v>
      </c>
      <c r="DD1355" s="401" t="n">
        <v>51</v>
      </c>
      <c r="DE1355" s="401" t="n">
        <v>82</v>
      </c>
      <c r="DF1355" s="401" t="n">
        <v>128</v>
      </c>
      <c r="DG1355" s="401" t="n">
        <v>234</v>
      </c>
      <c r="DH1355" s="401" t="n">
        <v>4</v>
      </c>
      <c r="DI1355" s="401" t="n">
        <v>81</v>
      </c>
      <c r="DJ1355" s="401" t="n">
        <v>31</v>
      </c>
      <c r="DK1355" s="401" t="n">
        <v>138</v>
      </c>
      <c r="DL1355" s="401" t="n">
        <v>224</v>
      </c>
      <c r="DM1355" s="401" t="n">
        <v>124</v>
      </c>
      <c r="DN1355" s="401" t="n">
        <v>171</v>
      </c>
      <c r="DO1355" s="401" t="n">
        <v>245</v>
      </c>
      <c r="DP1355" s="401" t="n">
        <v>202</v>
      </c>
      <c r="DQ1355" s="401" t="n">
        <v>213</v>
      </c>
      <c r="DR1355" s="401" t="n">
        <v>209</v>
      </c>
      <c r="DS1355" s="401" t="n">
        <v>161</v>
      </c>
      <c r="DT1355" s="401" t="n">
        <v>42</v>
      </c>
      <c r="DU1355" s="401" t="n">
        <v>113</v>
      </c>
      <c r="DV1355" s="401" t="n">
        <v>50</v>
      </c>
      <c r="DW1355" s="401" t="n">
        <v>164</v>
      </c>
      <c r="DX1355" s="401" t="n">
        <v>62</v>
      </c>
      <c r="DY1355" s="401" t="n">
        <v>66</v>
      </c>
      <c r="DZ1355" s="401" t="n">
        <v>143</v>
      </c>
      <c r="EA1355" s="401" t="n">
        <v>122</v>
      </c>
      <c r="EB1355" s="401" t="n">
        <v>101</v>
      </c>
      <c r="EC1355" s="401" t="n">
        <v>184</v>
      </c>
      <c r="ED1355" s="401" t="n">
        <v>170</v>
      </c>
      <c r="EE1355" s="401" t="n">
        <v>196</v>
      </c>
      <c r="EF1355" s="401" t="n">
        <v>95</v>
      </c>
      <c r="EG1355" s="401" t="n">
        <v>130</v>
      </c>
      <c r="EH1355" s="401" t="n">
        <v>174</v>
      </c>
      <c r="EI1355" s="401" t="n">
        <v>267</v>
      </c>
      <c r="EJ1355" s="401" t="n">
        <v>222</v>
      </c>
      <c r="EK1355" s="401" t="n">
        <v>228</v>
      </c>
      <c r="EL1355" s="401" t="n">
        <v>206</v>
      </c>
      <c r="EM1355" s="401" t="n">
        <v>172</v>
      </c>
      <c r="EN1355" s="401" t="n">
        <v>63</v>
      </c>
      <c r="EO1355" s="401" t="n">
        <v>107</v>
      </c>
      <c r="EP1355" s="401" t="n">
        <v>239</v>
      </c>
      <c r="EQ1355" s="401" t="n">
        <v>160</v>
      </c>
      <c r="ER1355" s="401" t="n">
        <v>225</v>
      </c>
      <c r="ES1355" s="401" t="n">
        <v>191</v>
      </c>
      <c r="ET1355" s="401" t="n">
        <v>244</v>
      </c>
      <c r="EU1355" s="401" t="n">
        <v>23</v>
      </c>
      <c r="EV1355" s="401" t="n">
        <v>110</v>
      </c>
      <c r="EW1355" s="401" t="n">
        <v>96</v>
      </c>
      <c r="EX1355" s="401" t="n">
        <v>257</v>
      </c>
      <c r="EY1355" s="401" t="n">
        <v>208</v>
      </c>
      <c r="EZ1355" s="401" t="n">
        <v>48</v>
      </c>
      <c r="FA1355" s="401" t="n">
        <v>166</v>
      </c>
      <c r="FB1355" s="401" t="n">
        <v>132</v>
      </c>
      <c r="FC1355" s="401" t="n">
        <v>186</v>
      </c>
      <c r="FD1355" s="401" t="n">
        <v>243</v>
      </c>
      <c r="FE1355" s="401" t="n">
        <v>178</v>
      </c>
      <c r="FF1355" s="401" t="n">
        <v>203</v>
      </c>
      <c r="FG1355" s="401" t="n">
        <v>199</v>
      </c>
      <c r="FH1355" s="401" t="n">
        <v>47</v>
      </c>
      <c r="FI1355" s="401" t="n">
        <v>6</v>
      </c>
      <c r="FJ1355" s="401" t="n">
        <v>53</v>
      </c>
      <c r="FK1355" s="401" t="n">
        <v>56</v>
      </c>
      <c r="FL1355" s="401" t="n">
        <v>99</v>
      </c>
      <c r="FM1355" s="401" t="n">
        <v>70</v>
      </c>
      <c r="FN1355" s="401" t="n">
        <v>1</v>
      </c>
      <c r="FO1355" s="401" t="n">
        <v>179</v>
      </c>
      <c r="FP1355" s="401" t="n">
        <v>204</v>
      </c>
      <c r="FQ1355" s="401" t="n">
        <v>236</v>
      </c>
      <c r="FR1355" s="401" t="n">
        <v>173</v>
      </c>
      <c r="FS1355" s="401" t="n">
        <v>17</v>
      </c>
      <c r="FT1355" s="401" t="n">
        <v>200</v>
      </c>
      <c r="FU1355" s="401" t="n">
        <v>25</v>
      </c>
      <c r="FV1355" s="401" t="n">
        <v>20</v>
      </c>
      <c r="FW1355" s="401" t="n">
        <v>28</v>
      </c>
      <c r="FX1355" s="401" t="n">
        <v>142</v>
      </c>
      <c r="FY1355" s="401" t="n">
        <v>75</v>
      </c>
      <c r="FZ1355" s="401" t="n">
        <v>158</v>
      </c>
      <c r="GA1355" s="401" t="n">
        <v>176</v>
      </c>
      <c r="GB1355" s="401" t="n">
        <v>258</v>
      </c>
      <c r="GC1355" s="401" t="n">
        <v>217</v>
      </c>
      <c r="GD1355" s="401" t="n">
        <v>8</v>
      </c>
      <c r="GE1355" s="401" t="n">
        <v>251</v>
      </c>
      <c r="GF1355" s="401" t="n">
        <v>219</v>
      </c>
      <c r="GG1355" s="401" t="n">
        <v>231</v>
      </c>
      <c r="GH1355" s="401" t="n">
        <v>131</v>
      </c>
      <c r="GI1355" s="401" t="n">
        <v>254</v>
      </c>
      <c r="GJ1355" s="401" t="n">
        <v>103</v>
      </c>
      <c r="GK1355" s="401" t="n">
        <v>271</v>
      </c>
      <c r="GL1355" s="401" t="n">
        <v>68</v>
      </c>
      <c r="GM1355" s="401" t="n">
        <v>22</v>
      </c>
      <c r="GN1355" s="401" t="n">
        <v>233</v>
      </c>
      <c r="GO1355" s="401" t="n">
        <v>98</v>
      </c>
      <c r="GP1355" s="401" t="n">
        <v>250</v>
      </c>
      <c r="GQ1355" s="401" t="n">
        <v>270</v>
      </c>
      <c r="GR1355" s="401" t="n">
        <v>21</v>
      </c>
      <c r="GS1355" s="401" t="n">
        <v>3</v>
      </c>
      <c r="GT1355" s="401" t="n">
        <v>34</v>
      </c>
      <c r="GU1355" s="401" t="n">
        <v>155</v>
      </c>
      <c r="GV1355" s="401" t="n">
        <v>141</v>
      </c>
      <c r="GW1355" s="401" t="n">
        <v>192</v>
      </c>
      <c r="GX1355" s="401" t="n">
        <v>140</v>
      </c>
      <c r="GY1355" s="401" t="n">
        <v>123</v>
      </c>
      <c r="GZ1355" s="401" t="n">
        <v>106</v>
      </c>
      <c r="HA1355" s="401" t="n">
        <v>118</v>
      </c>
      <c r="HB1355" s="401" t="n">
        <v>197</v>
      </c>
      <c r="HC1355" s="401" t="n">
        <v>263</v>
      </c>
      <c r="HD1355" s="401" t="n">
        <v>84</v>
      </c>
      <c r="HE1355" s="401" t="n">
        <v>207</v>
      </c>
      <c r="HF1355" s="401" t="n">
        <v>148</v>
      </c>
      <c r="HG1355" s="401" t="n">
        <v>14</v>
      </c>
      <c r="HH1355" s="401" t="n">
        <v>220</v>
      </c>
      <c r="HI1355" s="401" t="n">
        <v>190</v>
      </c>
      <c r="HJ1355" s="401" t="n">
        <v>212</v>
      </c>
      <c r="HK1355" s="401" t="n">
        <v>183</v>
      </c>
      <c r="HL1355" s="401" t="n">
        <v>88</v>
      </c>
      <c r="HM1355" s="401" t="n">
        <v>272</v>
      </c>
      <c r="HN1355" s="401" t="n">
        <v>54</v>
      </c>
      <c r="HO1355" s="401" t="n">
        <v>76</v>
      </c>
      <c r="HP1355" s="401" t="n">
        <v>188</v>
      </c>
      <c r="HQ1355" s="401" t="n">
        <v>229</v>
      </c>
      <c r="HR1355" s="401" t="n">
        <v>129</v>
      </c>
      <c r="HS1355" s="401" t="n">
        <v>235</v>
      </c>
      <c r="HT1355" s="401" t="n">
        <v>210</v>
      </c>
      <c r="HU1355" s="401" t="n">
        <v>77</v>
      </c>
      <c r="HV1355" s="401" t="n">
        <v>27</v>
      </c>
      <c r="HW1355" s="401" t="n">
        <v>35</v>
      </c>
      <c r="HX1355" s="401" t="n">
        <v>154</v>
      </c>
      <c r="HY1355" s="401" t="n">
        <v>182</v>
      </c>
      <c r="HZ1355" s="401" t="n">
        <v>73</v>
      </c>
      <c r="IA1355" s="401" t="n">
        <v>249</v>
      </c>
      <c r="IB1355" s="401" t="n">
        <v>165</v>
      </c>
      <c r="IC1355" s="401" t="n">
        <v>121</v>
      </c>
      <c r="ID1355" s="401" t="n">
        <v>39</v>
      </c>
      <c r="IE1355" s="401" t="n">
        <v>242</v>
      </c>
      <c r="IF1355" s="401" t="n">
        <v>7</v>
      </c>
      <c r="IG1355" s="401" t="n">
        <v>189</v>
      </c>
      <c r="IH1355" s="401" t="n">
        <v>260</v>
      </c>
      <c r="II1355" s="401" t="n">
        <v>5</v>
      </c>
      <c r="IJ1355" s="401" t="n">
        <v>266</v>
      </c>
      <c r="IK1355" s="401" t="n">
        <v>246</v>
      </c>
      <c r="IL1355" s="401" t="n">
        <v>135</v>
      </c>
      <c r="IM1355" s="401" t="n">
        <v>146</v>
      </c>
      <c r="IN1355" s="401" t="n">
        <v>45</v>
      </c>
      <c r="IO1355" s="401" t="n">
        <v>71</v>
      </c>
      <c r="IP1355" s="401" t="n">
        <v>193</v>
      </c>
      <c r="IQ1355" s="401" t="n">
        <v>153</v>
      </c>
      <c r="IR1355" s="401" t="n">
        <v>120</v>
      </c>
      <c r="IS1355" s="401" t="n">
        <v>157</v>
      </c>
      <c r="IT1355" s="401" t="n">
        <v>265</v>
      </c>
      <c r="IU1355" s="401" t="n">
        <v>181</v>
      </c>
      <c r="IV1355" s="401" t="n">
        <v>125</v>
      </c>
      <c r="IW1355" s="401" t="n">
        <v>24</v>
      </c>
      <c r="IX1355" s="401" t="n">
        <v>255</v>
      </c>
      <c r="IY1355" s="401" t="n">
        <v>65</v>
      </c>
      <c r="IZ1355" s="401" t="n">
        <v>237</v>
      </c>
      <c r="JA1355" s="401" t="n">
        <v>15</v>
      </c>
      <c r="JB1355" s="401" t="n">
        <v>163</v>
      </c>
      <c r="JC1355" s="401" t="n">
        <v>37</v>
      </c>
      <c r="JD1355" s="401" t="n">
        <v>108</v>
      </c>
      <c r="JE1355" s="401" t="n">
        <v>201</v>
      </c>
      <c r="JF1355" s="401" t="n">
        <v>12</v>
      </c>
      <c r="JG1355" s="401" t="n">
        <v>126</v>
      </c>
      <c r="JH1355" s="401" t="n">
        <v>74</v>
      </c>
      <c r="JI1355" s="401" t="n">
        <v>83</v>
      </c>
      <c r="JJ1355" s="401" t="n">
        <v>41</v>
      </c>
      <c r="JK1355" s="401" t="n">
        <v>55</v>
      </c>
      <c r="JL1355" s="401" t="n">
        <v>215</v>
      </c>
      <c r="JM1355" s="401" t="n">
        <v>19</v>
      </c>
      <c r="JN1355" s="401" t="n">
        <v>111</v>
      </c>
      <c r="JP1355" s="401" t="n">
        <v>185</v>
      </c>
      <c r="JQ1355" s="401" t="n">
        <v>133</v>
      </c>
      <c r="JR1355" s="401" t="n">
        <v>94</v>
      </c>
      <c r="JS1355" s="401" t="n">
        <v>227</v>
      </c>
    </row>
    <row r="1357" customFormat="false" ht="12.75" hidden="false" customHeight="false" outlineLevel="0" collapsed="false">
      <c r="D1357" s="204" t="n">
        <v>274</v>
      </c>
      <c r="E1357" s="204" t="s">
        <v>250</v>
      </c>
    </row>
    <row r="1358" customFormat="false" ht="12.75" hidden="false" customHeight="false" outlineLevel="0" collapsed="false">
      <c r="E1358" s="444" t="s">
        <v>198</v>
      </c>
      <c r="F1358" s="401" t="n">
        <v>1</v>
      </c>
      <c r="G1358" s="401" t="n">
        <v>2</v>
      </c>
      <c r="H1358" s="401" t="n">
        <v>3</v>
      </c>
      <c r="I1358" s="401" t="n">
        <v>4</v>
      </c>
      <c r="J1358" s="401" t="n">
        <v>5</v>
      </c>
      <c r="K1358" s="401" t="n">
        <v>6</v>
      </c>
      <c r="L1358" s="401" t="n">
        <v>7</v>
      </c>
      <c r="M1358" s="401" t="n">
        <v>8</v>
      </c>
      <c r="N1358" s="401" t="n">
        <v>9</v>
      </c>
      <c r="O1358" s="401" t="n">
        <v>10</v>
      </c>
      <c r="P1358" s="401" t="n">
        <v>11</v>
      </c>
      <c r="Q1358" s="401" t="n">
        <v>12</v>
      </c>
      <c r="R1358" s="401" t="n">
        <v>13</v>
      </c>
      <c r="S1358" s="401" t="n">
        <v>14</v>
      </c>
      <c r="T1358" s="401" t="n">
        <v>15</v>
      </c>
      <c r="U1358" s="401" t="n">
        <v>16</v>
      </c>
      <c r="V1358" s="401" t="n">
        <v>17</v>
      </c>
      <c r="W1358" s="401" t="n">
        <v>18</v>
      </c>
      <c r="X1358" s="401" t="n">
        <v>19</v>
      </c>
      <c r="Y1358" s="401" t="n">
        <v>20</v>
      </c>
      <c r="Z1358" s="401" t="n">
        <v>21</v>
      </c>
      <c r="AA1358" s="401" t="n">
        <v>22</v>
      </c>
      <c r="AB1358" s="401" t="n">
        <v>23</v>
      </c>
      <c r="AC1358" s="401" t="n">
        <v>24</v>
      </c>
      <c r="AD1358" s="401" t="n">
        <v>25</v>
      </c>
      <c r="AE1358" s="401" t="n">
        <v>26</v>
      </c>
      <c r="AF1358" s="401" t="n">
        <v>27</v>
      </c>
      <c r="AG1358" s="401" t="n">
        <v>28</v>
      </c>
      <c r="AH1358" s="401" t="n">
        <v>29</v>
      </c>
      <c r="AI1358" s="401" t="n">
        <v>30</v>
      </c>
      <c r="AJ1358" s="401" t="n">
        <v>31</v>
      </c>
      <c r="AK1358" s="401" t="n">
        <v>32</v>
      </c>
      <c r="AL1358" s="401" t="n">
        <v>33</v>
      </c>
      <c r="AM1358" s="401" t="n">
        <v>34</v>
      </c>
      <c r="AN1358" s="401" t="n">
        <v>35</v>
      </c>
      <c r="AO1358" s="401" t="n">
        <v>36</v>
      </c>
      <c r="AP1358" s="401" t="n">
        <v>37</v>
      </c>
      <c r="AQ1358" s="401" t="n">
        <v>38</v>
      </c>
      <c r="AR1358" s="401" t="n">
        <v>39</v>
      </c>
      <c r="AS1358" s="401" t="n">
        <v>40</v>
      </c>
      <c r="AT1358" s="401" t="n">
        <v>41</v>
      </c>
      <c r="AU1358" s="401" t="n">
        <v>42</v>
      </c>
      <c r="AV1358" s="401" t="n">
        <v>43</v>
      </c>
      <c r="AW1358" s="401" t="n">
        <v>44</v>
      </c>
      <c r="AX1358" s="401" t="n">
        <v>45</v>
      </c>
      <c r="AY1358" s="401" t="n">
        <v>46</v>
      </c>
      <c r="AZ1358" s="401" t="n">
        <v>47</v>
      </c>
      <c r="BA1358" s="401" t="n">
        <v>48</v>
      </c>
      <c r="BB1358" s="401" t="n">
        <v>49</v>
      </c>
      <c r="BC1358" s="401" t="n">
        <v>50</v>
      </c>
      <c r="BD1358" s="401" t="n">
        <v>51</v>
      </c>
      <c r="BE1358" s="401" t="n">
        <v>52</v>
      </c>
      <c r="BF1358" s="401" t="n">
        <v>53</v>
      </c>
      <c r="BG1358" s="401" t="n">
        <v>54</v>
      </c>
      <c r="BH1358" s="401" t="n">
        <v>55</v>
      </c>
      <c r="BI1358" s="401" t="n">
        <v>56</v>
      </c>
      <c r="BJ1358" s="401" t="n">
        <v>57</v>
      </c>
      <c r="BK1358" s="401" t="n">
        <v>58</v>
      </c>
      <c r="BL1358" s="401" t="n">
        <v>59</v>
      </c>
      <c r="BM1358" s="401" t="n">
        <v>60</v>
      </c>
      <c r="BN1358" s="401" t="n">
        <v>61</v>
      </c>
      <c r="BO1358" s="401" t="n">
        <v>62</v>
      </c>
      <c r="BP1358" s="401" t="n">
        <v>63</v>
      </c>
      <c r="BQ1358" s="401" t="n">
        <v>64</v>
      </c>
      <c r="BR1358" s="401" t="n">
        <v>65</v>
      </c>
      <c r="BS1358" s="401" t="n">
        <v>66</v>
      </c>
      <c r="BT1358" s="401" t="n">
        <v>67</v>
      </c>
      <c r="BU1358" s="401" t="n">
        <v>68</v>
      </c>
      <c r="BV1358" s="401" t="n">
        <v>69</v>
      </c>
      <c r="BW1358" s="401" t="n">
        <v>70</v>
      </c>
      <c r="BX1358" s="401" t="n">
        <v>71</v>
      </c>
      <c r="BY1358" s="401" t="n">
        <v>72</v>
      </c>
      <c r="BZ1358" s="401" t="n">
        <v>73</v>
      </c>
      <c r="CA1358" s="401" t="n">
        <v>74</v>
      </c>
      <c r="CB1358" s="401" t="n">
        <v>75</v>
      </c>
      <c r="CC1358" s="401" t="n">
        <v>76</v>
      </c>
      <c r="CD1358" s="401" t="n">
        <v>77</v>
      </c>
      <c r="CE1358" s="401" t="n">
        <v>78</v>
      </c>
      <c r="CF1358" s="401" t="n">
        <v>79</v>
      </c>
      <c r="CG1358" s="401" t="n">
        <v>80</v>
      </c>
      <c r="CH1358" s="401" t="n">
        <v>81</v>
      </c>
      <c r="CI1358" s="401" t="n">
        <v>82</v>
      </c>
      <c r="CJ1358" s="401" t="n">
        <v>83</v>
      </c>
      <c r="CK1358" s="401" t="n">
        <v>84</v>
      </c>
      <c r="CL1358" s="401" t="n">
        <v>85</v>
      </c>
      <c r="CM1358" s="401" t="n">
        <v>86</v>
      </c>
      <c r="CN1358" s="401" t="n">
        <v>87</v>
      </c>
      <c r="CO1358" s="401" t="n">
        <v>88</v>
      </c>
      <c r="CP1358" s="401" t="n">
        <v>89</v>
      </c>
      <c r="CQ1358" s="401" t="n">
        <v>90</v>
      </c>
      <c r="CR1358" s="401" t="n">
        <v>91</v>
      </c>
      <c r="CS1358" s="401" t="n">
        <v>92</v>
      </c>
      <c r="CT1358" s="401" t="n">
        <v>93</v>
      </c>
      <c r="CU1358" s="401" t="n">
        <v>94</v>
      </c>
      <c r="CV1358" s="401" t="n">
        <v>95</v>
      </c>
      <c r="CW1358" s="401" t="n">
        <v>96</v>
      </c>
      <c r="CX1358" s="401" t="n">
        <v>97</v>
      </c>
      <c r="CY1358" s="401" t="n">
        <v>98</v>
      </c>
      <c r="CZ1358" s="401" t="n">
        <v>99</v>
      </c>
      <c r="DA1358" s="401" t="n">
        <v>100</v>
      </c>
      <c r="DB1358" s="401" t="n">
        <v>101</v>
      </c>
      <c r="DC1358" s="401" t="n">
        <v>102</v>
      </c>
      <c r="DD1358" s="401" t="n">
        <v>103</v>
      </c>
      <c r="DE1358" s="401" t="n">
        <v>104</v>
      </c>
      <c r="DF1358" s="401" t="n">
        <v>105</v>
      </c>
      <c r="DG1358" s="401" t="n">
        <v>106</v>
      </c>
      <c r="DH1358" s="401" t="n">
        <v>107</v>
      </c>
      <c r="DI1358" s="401" t="n">
        <v>108</v>
      </c>
      <c r="DJ1358" s="401" t="n">
        <v>109</v>
      </c>
      <c r="DK1358" s="401" t="n">
        <v>110</v>
      </c>
      <c r="DL1358" s="401" t="n">
        <v>111</v>
      </c>
      <c r="DM1358" s="401" t="n">
        <v>112</v>
      </c>
      <c r="DN1358" s="401" t="n">
        <v>113</v>
      </c>
      <c r="DO1358" s="401" t="n">
        <v>114</v>
      </c>
      <c r="DP1358" s="401" t="n">
        <v>115</v>
      </c>
      <c r="DQ1358" s="401" t="n">
        <v>116</v>
      </c>
      <c r="DR1358" s="401" t="n">
        <v>117</v>
      </c>
      <c r="DS1358" s="401" t="n">
        <v>118</v>
      </c>
      <c r="DT1358" s="401" t="n">
        <v>119</v>
      </c>
      <c r="DU1358" s="401" t="n">
        <v>120</v>
      </c>
      <c r="DV1358" s="401" t="n">
        <v>121</v>
      </c>
      <c r="DW1358" s="401" t="n">
        <v>122</v>
      </c>
      <c r="DX1358" s="401" t="n">
        <v>123</v>
      </c>
      <c r="DY1358" s="401" t="n">
        <v>124</v>
      </c>
      <c r="DZ1358" s="401" t="n">
        <v>125</v>
      </c>
      <c r="EA1358" s="401" t="n">
        <v>126</v>
      </c>
      <c r="EB1358" s="401" t="n">
        <v>127</v>
      </c>
      <c r="EC1358" s="401" t="n">
        <v>128</v>
      </c>
      <c r="ED1358" s="401" t="n">
        <v>129</v>
      </c>
      <c r="EE1358" s="401" t="n">
        <v>130</v>
      </c>
      <c r="EF1358" s="401" t="n">
        <v>131</v>
      </c>
      <c r="EG1358" s="401" t="n">
        <v>132</v>
      </c>
      <c r="EH1358" s="401" t="n">
        <v>133</v>
      </c>
      <c r="EI1358" s="401" t="n">
        <v>134</v>
      </c>
      <c r="EJ1358" s="401" t="n">
        <v>135</v>
      </c>
      <c r="EK1358" s="401" t="n">
        <v>136</v>
      </c>
      <c r="EL1358" s="401" t="n">
        <v>137</v>
      </c>
      <c r="EM1358" s="401" t="n">
        <v>138</v>
      </c>
      <c r="EN1358" s="401" t="n">
        <v>139</v>
      </c>
      <c r="EO1358" s="401" t="n">
        <v>140</v>
      </c>
      <c r="EP1358" s="401" t="n">
        <v>141</v>
      </c>
      <c r="EQ1358" s="401" t="n">
        <v>142</v>
      </c>
      <c r="ER1358" s="401" t="n">
        <v>143</v>
      </c>
      <c r="ES1358" s="401" t="n">
        <v>144</v>
      </c>
      <c r="ET1358" s="401" t="n">
        <v>145</v>
      </c>
      <c r="EU1358" s="401" t="n">
        <v>146</v>
      </c>
      <c r="EV1358" s="401" t="n">
        <v>147</v>
      </c>
      <c r="EW1358" s="401" t="n">
        <v>148</v>
      </c>
      <c r="EX1358" s="401" t="n">
        <v>149</v>
      </c>
      <c r="EY1358" s="401" t="n">
        <v>150</v>
      </c>
      <c r="EZ1358" s="401" t="n">
        <v>151</v>
      </c>
      <c r="FA1358" s="401" t="n">
        <v>152</v>
      </c>
      <c r="FB1358" s="401" t="n">
        <v>153</v>
      </c>
      <c r="FC1358" s="401" t="n">
        <v>154</v>
      </c>
      <c r="FD1358" s="401" t="n">
        <v>155</v>
      </c>
      <c r="FE1358" s="401" t="n">
        <v>156</v>
      </c>
      <c r="FF1358" s="401" t="n">
        <v>157</v>
      </c>
      <c r="FG1358" s="401" t="n">
        <v>158</v>
      </c>
      <c r="FH1358" s="401" t="n">
        <v>159</v>
      </c>
      <c r="FI1358" s="401" t="n">
        <v>160</v>
      </c>
      <c r="FJ1358" s="401" t="n">
        <v>161</v>
      </c>
      <c r="FK1358" s="401" t="n">
        <v>162</v>
      </c>
      <c r="FL1358" s="401" t="n">
        <v>163</v>
      </c>
      <c r="FM1358" s="401" t="n">
        <v>164</v>
      </c>
      <c r="FN1358" s="401" t="n">
        <v>165</v>
      </c>
      <c r="FO1358" s="401" t="n">
        <v>166</v>
      </c>
      <c r="FP1358" s="401" t="n">
        <v>167</v>
      </c>
      <c r="FQ1358" s="401" t="n">
        <v>168</v>
      </c>
      <c r="FR1358" s="401" t="n">
        <v>169</v>
      </c>
      <c r="FS1358" s="401" t="n">
        <v>170</v>
      </c>
      <c r="FT1358" s="401" t="n">
        <v>171</v>
      </c>
      <c r="FU1358" s="401" t="n">
        <v>172</v>
      </c>
      <c r="FV1358" s="401" t="n">
        <v>173</v>
      </c>
      <c r="FW1358" s="401" t="n">
        <v>174</v>
      </c>
      <c r="FX1358" s="401" t="n">
        <v>175</v>
      </c>
      <c r="FY1358" s="401" t="n">
        <v>176</v>
      </c>
      <c r="FZ1358" s="401" t="n">
        <v>177</v>
      </c>
      <c r="GA1358" s="401" t="n">
        <v>178</v>
      </c>
      <c r="GB1358" s="401" t="n">
        <v>179</v>
      </c>
      <c r="GC1358" s="401" t="n">
        <v>180</v>
      </c>
      <c r="GD1358" s="401" t="n">
        <v>181</v>
      </c>
      <c r="GE1358" s="401" t="n">
        <v>182</v>
      </c>
      <c r="GF1358" s="401" t="n">
        <v>183</v>
      </c>
      <c r="GG1358" s="401" t="n">
        <v>184</v>
      </c>
      <c r="GH1358" s="401" t="n">
        <v>185</v>
      </c>
      <c r="GI1358" s="401" t="n">
        <v>186</v>
      </c>
      <c r="GJ1358" s="401" t="n">
        <v>187</v>
      </c>
      <c r="GK1358" s="401" t="n">
        <v>188</v>
      </c>
      <c r="GL1358" s="401" t="n">
        <v>189</v>
      </c>
      <c r="GM1358" s="401" t="n">
        <v>190</v>
      </c>
      <c r="GN1358" s="401" t="n">
        <v>191</v>
      </c>
      <c r="GO1358" s="401" t="n">
        <v>192</v>
      </c>
      <c r="GP1358" s="401" t="n">
        <v>193</v>
      </c>
      <c r="GQ1358" s="401" t="n">
        <v>194</v>
      </c>
      <c r="GR1358" s="401" t="n">
        <v>195</v>
      </c>
      <c r="GS1358" s="401" t="n">
        <v>196</v>
      </c>
      <c r="GT1358" s="401" t="n">
        <v>197</v>
      </c>
      <c r="GU1358" s="401" t="n">
        <v>198</v>
      </c>
      <c r="GV1358" s="401" t="n">
        <v>199</v>
      </c>
      <c r="GW1358" s="401" t="n">
        <v>200</v>
      </c>
      <c r="GX1358" s="401" t="n">
        <v>201</v>
      </c>
      <c r="GY1358" s="401" t="n">
        <v>202</v>
      </c>
      <c r="GZ1358" s="401" t="n">
        <v>203</v>
      </c>
      <c r="HA1358" s="401" t="n">
        <v>204</v>
      </c>
      <c r="HB1358" s="401" t="n">
        <v>205</v>
      </c>
      <c r="HC1358" s="401" t="n">
        <v>206</v>
      </c>
      <c r="HD1358" s="401" t="n">
        <v>207</v>
      </c>
      <c r="HE1358" s="401" t="n">
        <v>208</v>
      </c>
      <c r="HF1358" s="401" t="n">
        <v>209</v>
      </c>
      <c r="HG1358" s="401" t="n">
        <v>210</v>
      </c>
      <c r="HH1358" s="401" t="n">
        <v>211</v>
      </c>
      <c r="HI1358" s="401" t="n">
        <v>212</v>
      </c>
      <c r="HJ1358" s="401" t="n">
        <v>213</v>
      </c>
      <c r="HK1358" s="401" t="n">
        <v>214</v>
      </c>
      <c r="HL1358" s="401" t="n">
        <v>215</v>
      </c>
      <c r="HM1358" s="401" t="n">
        <v>216</v>
      </c>
      <c r="HN1358" s="401" t="n">
        <v>217</v>
      </c>
      <c r="HO1358" s="401" t="n">
        <v>218</v>
      </c>
      <c r="HP1358" s="401" t="n">
        <v>219</v>
      </c>
      <c r="HQ1358" s="401" t="n">
        <v>220</v>
      </c>
      <c r="HR1358" s="401" t="n">
        <v>221</v>
      </c>
      <c r="HS1358" s="401" t="n">
        <v>222</v>
      </c>
      <c r="HT1358" s="401" t="n">
        <v>223</v>
      </c>
      <c r="HU1358" s="401" t="n">
        <v>224</v>
      </c>
      <c r="HV1358" s="401" t="n">
        <v>225</v>
      </c>
      <c r="HW1358" s="401" t="n">
        <v>226</v>
      </c>
      <c r="HX1358" s="401" t="n">
        <v>227</v>
      </c>
      <c r="HY1358" s="401" t="n">
        <v>228</v>
      </c>
      <c r="HZ1358" s="401" t="n">
        <v>229</v>
      </c>
      <c r="IA1358" s="401" t="n">
        <v>230</v>
      </c>
      <c r="IB1358" s="401" t="n">
        <v>231</v>
      </c>
      <c r="IC1358" s="401" t="n">
        <v>232</v>
      </c>
      <c r="ID1358" s="401" t="n">
        <v>233</v>
      </c>
      <c r="IE1358" s="401" t="n">
        <v>234</v>
      </c>
      <c r="IF1358" s="401" t="n">
        <v>235</v>
      </c>
      <c r="IG1358" s="401" t="n">
        <v>236</v>
      </c>
      <c r="IH1358" s="401" t="n">
        <v>237</v>
      </c>
      <c r="II1358" s="401" t="n">
        <v>238</v>
      </c>
      <c r="IJ1358" s="401" t="n">
        <v>239</v>
      </c>
      <c r="IK1358" s="401" t="n">
        <v>240</v>
      </c>
      <c r="IL1358" s="401" t="n">
        <v>241</v>
      </c>
      <c r="IM1358" s="401" t="n">
        <v>242</v>
      </c>
      <c r="IN1358" s="401" t="n">
        <v>243</v>
      </c>
      <c r="IO1358" s="401" t="n">
        <v>244</v>
      </c>
      <c r="IP1358" s="401" t="n">
        <v>245</v>
      </c>
      <c r="IQ1358" s="401" t="n">
        <v>246</v>
      </c>
      <c r="IR1358" s="401" t="n">
        <v>247</v>
      </c>
      <c r="IS1358" s="401" t="n">
        <v>248</v>
      </c>
      <c r="IT1358" s="401" t="n">
        <v>249</v>
      </c>
      <c r="IU1358" s="401" t="n">
        <v>250</v>
      </c>
      <c r="IV1358" s="401" t="n">
        <v>251</v>
      </c>
      <c r="IW1358" s="401" t="n">
        <v>252</v>
      </c>
      <c r="IX1358" s="401" t="n">
        <v>253</v>
      </c>
      <c r="IY1358" s="401" t="n">
        <v>254</v>
      </c>
      <c r="IZ1358" s="401" t="n">
        <v>255</v>
      </c>
      <c r="JA1358" s="401" t="n">
        <v>256</v>
      </c>
      <c r="JB1358" s="401" t="n">
        <v>257</v>
      </c>
      <c r="JC1358" s="401" t="n">
        <v>258</v>
      </c>
      <c r="JD1358" s="401" t="n">
        <v>259</v>
      </c>
      <c r="JE1358" s="401" t="n">
        <v>260</v>
      </c>
      <c r="JF1358" s="401" t="n">
        <v>261</v>
      </c>
      <c r="JG1358" s="401" t="n">
        <v>262</v>
      </c>
      <c r="JH1358" s="401" t="n">
        <v>263</v>
      </c>
      <c r="JI1358" s="401" t="n">
        <v>264</v>
      </c>
      <c r="JJ1358" s="401" t="n">
        <v>265</v>
      </c>
      <c r="JK1358" s="401" t="n">
        <v>266</v>
      </c>
      <c r="JL1358" s="401" t="n">
        <v>267</v>
      </c>
      <c r="JM1358" s="401" t="n">
        <v>268</v>
      </c>
      <c r="JN1358" s="401" t="n">
        <v>269</v>
      </c>
      <c r="JO1358" s="401" t="n">
        <v>270</v>
      </c>
      <c r="JP1358" s="401" t="n">
        <v>271</v>
      </c>
      <c r="JQ1358" s="401" t="n">
        <v>272</v>
      </c>
      <c r="JR1358" s="401" t="n">
        <v>273</v>
      </c>
      <c r="JS1358" s="401" t="n">
        <v>274</v>
      </c>
    </row>
    <row r="1359" customFormat="false" ht="12.75" hidden="false" customHeight="false" outlineLevel="0" collapsed="false">
      <c r="E1359" s="444" t="s">
        <v>225</v>
      </c>
      <c r="F1359" s="401" t="n">
        <v>260</v>
      </c>
      <c r="G1359" s="401" t="n">
        <v>18</v>
      </c>
      <c r="H1359" s="401" t="n">
        <v>152</v>
      </c>
      <c r="I1359" s="401" t="n">
        <v>253</v>
      </c>
      <c r="J1359" s="401" t="n">
        <v>223</v>
      </c>
      <c r="K1359" s="401" t="n">
        <v>94</v>
      </c>
      <c r="L1359" s="401" t="n">
        <v>204</v>
      </c>
      <c r="M1359" s="401" t="n">
        <v>234</v>
      </c>
      <c r="N1359" s="401" t="n">
        <v>166</v>
      </c>
      <c r="O1359" s="401" t="n">
        <v>54</v>
      </c>
      <c r="P1359" s="401" t="n">
        <v>133</v>
      </c>
      <c r="Q1359" s="401" t="n">
        <v>161</v>
      </c>
      <c r="R1359" s="401" t="n">
        <v>189</v>
      </c>
      <c r="S1359" s="401" t="n">
        <v>62</v>
      </c>
      <c r="T1359" s="401" t="n">
        <v>194</v>
      </c>
      <c r="U1359" s="401" t="n">
        <v>169</v>
      </c>
      <c r="V1359" s="401" t="n">
        <v>129</v>
      </c>
      <c r="W1359" s="401" t="n">
        <v>77</v>
      </c>
      <c r="X1359" s="401" t="n">
        <v>245</v>
      </c>
      <c r="Y1359" s="401" t="n">
        <v>121</v>
      </c>
      <c r="Z1359" s="401" t="n">
        <v>48</v>
      </c>
      <c r="AA1359" s="401" t="n">
        <v>1</v>
      </c>
      <c r="AB1359" s="401" t="n">
        <v>225</v>
      </c>
      <c r="AC1359" s="401" t="n">
        <v>272</v>
      </c>
      <c r="AD1359" s="401" t="n">
        <v>91</v>
      </c>
      <c r="AE1359" s="401" t="n">
        <v>170</v>
      </c>
      <c r="AF1359" s="401" t="n">
        <v>104</v>
      </c>
      <c r="AG1359" s="401" t="n">
        <v>165</v>
      </c>
      <c r="AH1359" s="401" t="n">
        <v>157</v>
      </c>
      <c r="AI1359" s="401" t="n">
        <v>108</v>
      </c>
      <c r="AJ1359" s="401" t="n">
        <v>24</v>
      </c>
      <c r="AK1359" s="401" t="n">
        <v>160</v>
      </c>
      <c r="AL1359" s="401" t="n">
        <v>87</v>
      </c>
      <c r="AM1359" s="401" t="n">
        <v>47</v>
      </c>
      <c r="AN1359" s="401" t="n">
        <v>244</v>
      </c>
      <c r="AO1359" s="401" t="n">
        <v>14</v>
      </c>
      <c r="AP1359" s="401" t="n">
        <v>86</v>
      </c>
      <c r="AQ1359" s="401" t="n">
        <v>112</v>
      </c>
      <c r="AR1359" s="401" t="n">
        <v>221</v>
      </c>
      <c r="AS1359" s="401" t="n">
        <v>211</v>
      </c>
      <c r="AT1359" s="401" t="n">
        <v>164</v>
      </c>
      <c r="AU1359" s="401" t="n">
        <v>246</v>
      </c>
      <c r="AV1359" s="401" t="n">
        <v>17</v>
      </c>
      <c r="AW1359" s="401" t="n">
        <v>198</v>
      </c>
      <c r="AX1359" s="401" t="n">
        <v>263</v>
      </c>
      <c r="AY1359" s="401" t="n">
        <v>72</v>
      </c>
      <c r="AZ1359" s="401" t="n">
        <v>215</v>
      </c>
      <c r="BA1359" s="401" t="n">
        <v>229</v>
      </c>
      <c r="BB1359" s="401" t="n">
        <v>2</v>
      </c>
      <c r="BC1359" s="401" t="n">
        <v>222</v>
      </c>
      <c r="BD1359" s="401" t="n">
        <v>233</v>
      </c>
      <c r="BE1359" s="401" t="n">
        <v>149</v>
      </c>
      <c r="BF1359" s="401" t="n">
        <v>159</v>
      </c>
      <c r="BG1359" s="401" t="n">
        <v>177</v>
      </c>
      <c r="BH1359" s="401" t="n">
        <v>52</v>
      </c>
      <c r="BI1359" s="401" t="n">
        <v>65</v>
      </c>
      <c r="BJ1359" s="401" t="n">
        <v>218</v>
      </c>
      <c r="BK1359" s="401" t="n">
        <v>105</v>
      </c>
      <c r="BL1359" s="401" t="n">
        <v>193</v>
      </c>
      <c r="BM1359" s="401" t="n">
        <v>167</v>
      </c>
      <c r="BN1359" s="401" t="n">
        <v>55</v>
      </c>
      <c r="BO1359" s="401" t="n">
        <v>228</v>
      </c>
      <c r="BP1359" s="401" t="n">
        <v>15</v>
      </c>
      <c r="BQ1359" s="401" t="n">
        <v>43</v>
      </c>
      <c r="BR1359" s="401" t="n">
        <v>256</v>
      </c>
      <c r="BS1359" s="401" t="n">
        <v>19</v>
      </c>
      <c r="BT1359" s="401" t="n">
        <v>78</v>
      </c>
      <c r="BU1359" s="401" t="n">
        <v>126</v>
      </c>
      <c r="BV1359" s="401" t="n">
        <v>83</v>
      </c>
      <c r="BW1359" s="401" t="n">
        <v>131</v>
      </c>
      <c r="BX1359" s="401" t="n">
        <v>195</v>
      </c>
      <c r="BY1359" s="401" t="n">
        <v>120</v>
      </c>
      <c r="BZ1359" s="401" t="n">
        <v>144</v>
      </c>
      <c r="CA1359" s="401" t="n">
        <v>257</v>
      </c>
      <c r="CB1359" s="401" t="n">
        <v>243</v>
      </c>
      <c r="CC1359" s="401" t="n">
        <v>239</v>
      </c>
      <c r="CD1359" s="401" t="n">
        <v>196</v>
      </c>
      <c r="CE1359" s="401" t="n">
        <v>42</v>
      </c>
      <c r="CF1359" s="401" t="n">
        <v>32</v>
      </c>
      <c r="CG1359" s="401" t="n">
        <v>111</v>
      </c>
      <c r="CH1359" s="401" t="n">
        <v>132</v>
      </c>
      <c r="CI1359" s="401" t="n">
        <v>103</v>
      </c>
      <c r="CJ1359" s="401" t="n">
        <v>82</v>
      </c>
      <c r="CK1359" s="401" t="n">
        <v>20</v>
      </c>
      <c r="CL1359" s="401" t="n">
        <v>74</v>
      </c>
      <c r="CM1359" s="401" t="n">
        <v>175</v>
      </c>
      <c r="CN1359" s="401" t="n">
        <v>148</v>
      </c>
      <c r="CO1359" s="401" t="n">
        <v>11</v>
      </c>
      <c r="CP1359" s="401" t="n">
        <v>261</v>
      </c>
      <c r="CQ1359" s="401" t="n">
        <v>109</v>
      </c>
      <c r="CR1359" s="401" t="n">
        <v>35</v>
      </c>
      <c r="CS1359" s="401" t="n">
        <v>26</v>
      </c>
      <c r="CT1359" s="401" t="n">
        <v>67</v>
      </c>
      <c r="CU1359" s="401" t="n">
        <v>138</v>
      </c>
      <c r="CV1359" s="401" t="n">
        <v>199</v>
      </c>
      <c r="CW1359" s="401" t="n">
        <v>207</v>
      </c>
      <c r="CX1359" s="401" t="n">
        <v>258</v>
      </c>
      <c r="CY1359" s="401" t="n">
        <v>262</v>
      </c>
      <c r="CZ1359" s="401" t="n">
        <v>168</v>
      </c>
      <c r="DA1359" s="401" t="n">
        <v>217</v>
      </c>
      <c r="DB1359" s="401" t="n">
        <v>134</v>
      </c>
      <c r="DC1359" s="401" t="n">
        <v>178</v>
      </c>
      <c r="DD1359" s="401" t="n">
        <v>81</v>
      </c>
      <c r="DE1359" s="401" t="n">
        <v>232</v>
      </c>
      <c r="DF1359" s="401" t="n">
        <v>184</v>
      </c>
      <c r="DG1359" s="401" t="n">
        <v>37</v>
      </c>
      <c r="DH1359" s="401" t="n">
        <v>174</v>
      </c>
      <c r="DI1359" s="401" t="n">
        <v>190</v>
      </c>
      <c r="DJ1359" s="401" t="n">
        <v>145</v>
      </c>
      <c r="DK1359" s="401" t="n">
        <v>64</v>
      </c>
      <c r="DL1359" s="401" t="n">
        <v>99</v>
      </c>
      <c r="DM1359" s="401" t="n">
        <v>39</v>
      </c>
      <c r="DN1359" s="401" t="n">
        <v>171</v>
      </c>
      <c r="DO1359" s="401" t="n">
        <v>247</v>
      </c>
      <c r="DP1359" s="401" t="n">
        <v>92</v>
      </c>
      <c r="DQ1359" s="401" t="n">
        <v>208</v>
      </c>
      <c r="DR1359" s="401" t="n">
        <v>36</v>
      </c>
      <c r="DS1359" s="401" t="n">
        <v>85</v>
      </c>
      <c r="DT1359" s="401" t="n">
        <v>172</v>
      </c>
      <c r="DU1359" s="401" t="n">
        <v>16</v>
      </c>
      <c r="DV1359" s="401" t="n">
        <v>142</v>
      </c>
      <c r="DW1359" s="401" t="n">
        <v>116</v>
      </c>
      <c r="DX1359" s="401" t="n">
        <v>130</v>
      </c>
      <c r="DY1359" s="401" t="n">
        <v>231</v>
      </c>
      <c r="DZ1359" s="401" t="n">
        <v>88</v>
      </c>
      <c r="EA1359" s="401" t="n">
        <v>34</v>
      </c>
      <c r="EB1359" s="401" t="n">
        <v>265</v>
      </c>
      <c r="EC1359" s="401" t="n">
        <v>186</v>
      </c>
      <c r="ED1359" s="401" t="n">
        <v>27</v>
      </c>
      <c r="EE1359" s="401" t="n">
        <v>248</v>
      </c>
      <c r="EF1359" s="401" t="n">
        <v>180</v>
      </c>
      <c r="EG1359" s="401" t="n">
        <v>113</v>
      </c>
      <c r="EH1359" s="401" t="n">
        <v>191</v>
      </c>
      <c r="EI1359" s="401" t="n">
        <v>3</v>
      </c>
      <c r="EJ1359" s="401" t="n">
        <v>127</v>
      </c>
      <c r="EK1359" s="401" t="n">
        <v>252</v>
      </c>
      <c r="EL1359" s="401" t="n">
        <v>188</v>
      </c>
      <c r="EM1359" s="401" t="n">
        <v>44</v>
      </c>
      <c r="EN1359" s="401" t="n">
        <v>46</v>
      </c>
      <c r="EO1359" s="401" t="n">
        <v>192</v>
      </c>
      <c r="EP1359" s="401" t="n">
        <v>213</v>
      </c>
      <c r="EQ1359" s="401" t="n">
        <v>249</v>
      </c>
      <c r="ER1359" s="401" t="n">
        <v>117</v>
      </c>
      <c r="ES1359" s="401" t="n">
        <v>73</v>
      </c>
      <c r="ET1359" s="401" t="n">
        <v>251</v>
      </c>
      <c r="EU1359" s="401" t="n">
        <v>242</v>
      </c>
      <c r="EV1359" s="401" t="n">
        <v>269</v>
      </c>
      <c r="EW1359" s="401" t="n">
        <v>70</v>
      </c>
      <c r="EX1359" s="401" t="n">
        <v>136</v>
      </c>
      <c r="EY1359" s="401" t="n">
        <v>38</v>
      </c>
      <c r="EZ1359" s="401" t="n">
        <v>200</v>
      </c>
      <c r="FA1359" s="401" t="n">
        <v>203</v>
      </c>
      <c r="FB1359" s="401" t="n">
        <v>57</v>
      </c>
      <c r="FC1359" s="401" t="n">
        <v>53</v>
      </c>
      <c r="FD1359" s="401" t="n">
        <v>156</v>
      </c>
      <c r="FE1359" s="401" t="n">
        <v>115</v>
      </c>
      <c r="FF1359" s="401" t="n">
        <v>241</v>
      </c>
      <c r="FG1359" s="401" t="n">
        <v>154</v>
      </c>
      <c r="FH1359" s="401" t="n">
        <v>90</v>
      </c>
      <c r="FI1359" s="401" t="n">
        <v>212</v>
      </c>
      <c r="FJ1359" s="401" t="n">
        <v>259</v>
      </c>
      <c r="FK1359" s="401" t="n">
        <v>236</v>
      </c>
      <c r="FL1359" s="401" t="n">
        <v>267</v>
      </c>
      <c r="FM1359" s="401" t="n">
        <v>93</v>
      </c>
      <c r="FN1359" s="401" t="n">
        <v>4</v>
      </c>
      <c r="FO1359" s="401" t="n">
        <v>29</v>
      </c>
      <c r="FP1359" s="401" t="n">
        <v>273</v>
      </c>
      <c r="FQ1359" s="401" t="n">
        <v>50</v>
      </c>
      <c r="FR1359" s="401" t="n">
        <v>202</v>
      </c>
      <c r="FS1359" s="401" t="n">
        <v>97</v>
      </c>
      <c r="FT1359" s="401" t="n">
        <v>114</v>
      </c>
      <c r="FU1359" s="401" t="n">
        <v>98</v>
      </c>
      <c r="FV1359" s="401" t="n">
        <v>141</v>
      </c>
      <c r="FW1359" s="401" t="n">
        <v>41</v>
      </c>
      <c r="FX1359" s="401" t="n">
        <v>147</v>
      </c>
      <c r="FY1359" s="401" t="n">
        <v>237</v>
      </c>
      <c r="FZ1359" s="401" t="n">
        <v>71</v>
      </c>
      <c r="GA1359" s="401" t="n">
        <v>264</v>
      </c>
      <c r="GB1359" s="401" t="n">
        <v>187</v>
      </c>
      <c r="GC1359" s="401" t="n">
        <v>7</v>
      </c>
      <c r="GD1359" s="401" t="n">
        <v>25</v>
      </c>
      <c r="GE1359" s="401" t="n">
        <v>185</v>
      </c>
      <c r="GF1359" s="401" t="n">
        <v>162</v>
      </c>
      <c r="GG1359" s="401" t="n">
        <v>137</v>
      </c>
      <c r="GH1359" s="401" t="n">
        <v>13</v>
      </c>
      <c r="GI1359" s="401" t="n">
        <v>254</v>
      </c>
      <c r="GJ1359" s="401" t="n">
        <v>123</v>
      </c>
      <c r="GK1359" s="401" t="n">
        <v>9</v>
      </c>
      <c r="GL1359" s="401" t="n">
        <v>216</v>
      </c>
      <c r="GM1359" s="401" t="n">
        <v>128</v>
      </c>
      <c r="GN1359" s="401" t="n">
        <v>143</v>
      </c>
      <c r="GO1359" s="401" t="n">
        <v>84</v>
      </c>
      <c r="GP1359" s="401" t="n">
        <v>107</v>
      </c>
      <c r="GQ1359" s="401" t="n">
        <v>21</v>
      </c>
      <c r="GR1359" s="401" t="n">
        <v>63</v>
      </c>
      <c r="GS1359" s="401" t="n">
        <v>163</v>
      </c>
      <c r="GT1359" s="401" t="n">
        <v>124</v>
      </c>
      <c r="GU1359" s="401" t="n">
        <v>12</v>
      </c>
      <c r="GV1359" s="401" t="n">
        <v>206</v>
      </c>
      <c r="GW1359" s="401" t="n">
        <v>59</v>
      </c>
      <c r="GX1359" s="401" t="n">
        <v>224</v>
      </c>
      <c r="GY1359" s="401" t="n">
        <v>140</v>
      </c>
      <c r="GZ1359" s="401" t="n">
        <v>5</v>
      </c>
      <c r="HA1359" s="401" t="n">
        <v>75</v>
      </c>
      <c r="HB1359" s="401" t="n">
        <v>79</v>
      </c>
      <c r="HC1359" s="401" t="n">
        <v>89</v>
      </c>
      <c r="HD1359" s="401" t="n">
        <v>266</v>
      </c>
      <c r="HE1359" s="401" t="n">
        <v>197</v>
      </c>
      <c r="HF1359" s="401" t="n">
        <v>176</v>
      </c>
      <c r="HG1359" s="401" t="n">
        <v>102</v>
      </c>
      <c r="HH1359" s="401" t="n">
        <v>118</v>
      </c>
      <c r="HI1359" s="401" t="n">
        <v>100</v>
      </c>
      <c r="HJ1359" s="401" t="n">
        <v>155</v>
      </c>
      <c r="HK1359" s="401" t="n">
        <v>23</v>
      </c>
      <c r="HL1359" s="401" t="n">
        <v>182</v>
      </c>
      <c r="HM1359" s="401" t="n">
        <v>139</v>
      </c>
      <c r="HN1359" s="401" t="n">
        <v>80</v>
      </c>
      <c r="HO1359" s="401" t="n">
        <v>61</v>
      </c>
      <c r="HP1359" s="401" t="n">
        <v>106</v>
      </c>
      <c r="HQ1359" s="401" t="n">
        <v>238</v>
      </c>
      <c r="HR1359" s="401" t="n">
        <v>173</v>
      </c>
      <c r="HS1359" s="401" t="n">
        <v>230</v>
      </c>
      <c r="HT1359" s="401" t="n">
        <v>6</v>
      </c>
      <c r="HU1359" s="401" t="n">
        <v>110</v>
      </c>
      <c r="HV1359" s="401" t="n">
        <v>209</v>
      </c>
      <c r="HW1359" s="401" t="n">
        <v>95</v>
      </c>
      <c r="HX1359" s="401" t="n">
        <v>45</v>
      </c>
      <c r="HY1359" s="401" t="n">
        <v>122</v>
      </c>
      <c r="HZ1359" s="401" t="n">
        <v>146</v>
      </c>
      <c r="IA1359" s="401" t="n">
        <v>66</v>
      </c>
      <c r="IB1359" s="401" t="n">
        <v>49</v>
      </c>
      <c r="IC1359" s="401" t="n">
        <v>181</v>
      </c>
      <c r="ID1359" s="401" t="n">
        <v>150</v>
      </c>
      <c r="IE1359" s="401" t="n">
        <v>270</v>
      </c>
      <c r="IF1359" s="401" t="n">
        <v>68</v>
      </c>
      <c r="IG1359" s="401" t="n">
        <v>205</v>
      </c>
      <c r="IH1359" s="401" t="n">
        <v>235</v>
      </c>
      <c r="II1359" s="401" t="n">
        <v>274</v>
      </c>
      <c r="IJ1359" s="401" t="n">
        <v>51</v>
      </c>
      <c r="IK1359" s="401" t="n">
        <v>219</v>
      </c>
      <c r="IL1359" s="401" t="n">
        <v>58</v>
      </c>
      <c r="IM1359" s="401" t="n">
        <v>125</v>
      </c>
      <c r="IN1359" s="401" t="n">
        <v>227</v>
      </c>
      <c r="IO1359" s="401" t="n">
        <v>135</v>
      </c>
      <c r="IP1359" s="401" t="n">
        <v>28</v>
      </c>
      <c r="IQ1359" s="401" t="n">
        <v>240</v>
      </c>
      <c r="IR1359" s="401" t="n">
        <v>226</v>
      </c>
      <c r="IS1359" s="401" t="n">
        <v>271</v>
      </c>
      <c r="IT1359" s="401" t="n">
        <v>151</v>
      </c>
      <c r="IU1359" s="401" t="n">
        <v>201</v>
      </c>
      <c r="IV1359" s="401" t="n">
        <v>183</v>
      </c>
      <c r="IW1359" s="401" t="n">
        <v>10</v>
      </c>
      <c r="IX1359" s="401" t="n">
        <v>69</v>
      </c>
      <c r="IY1359" s="401" t="n">
        <v>101</v>
      </c>
      <c r="IZ1359" s="401" t="n">
        <v>96</v>
      </c>
      <c r="JA1359" s="401" t="n">
        <v>250</v>
      </c>
      <c r="JB1359" s="401" t="n">
        <v>214</v>
      </c>
      <c r="JC1359" s="401" t="n">
        <v>255</v>
      </c>
      <c r="JD1359" s="401" t="n">
        <v>8</v>
      </c>
      <c r="JE1359" s="401" t="n">
        <v>22</v>
      </c>
      <c r="JF1359" s="401" t="n">
        <v>40</v>
      </c>
      <c r="JG1359" s="401" t="n">
        <v>33</v>
      </c>
      <c r="JH1359" s="401" t="n">
        <v>210</v>
      </c>
      <c r="JI1359" s="401" t="n">
        <v>76</v>
      </c>
      <c r="JJ1359" s="401" t="n">
        <v>268</v>
      </c>
      <c r="JK1359" s="401" t="n">
        <v>30</v>
      </c>
      <c r="JL1359" s="401" t="n">
        <v>158</v>
      </c>
      <c r="JM1359" s="401" t="n">
        <v>179</v>
      </c>
      <c r="JN1359" s="401" t="n">
        <v>56</v>
      </c>
      <c r="JO1359" s="401" t="n">
        <v>119</v>
      </c>
      <c r="JP1359" s="401" t="n">
        <v>220</v>
      </c>
      <c r="JQ1359" s="401" t="n">
        <v>153</v>
      </c>
      <c r="JR1359" s="401" t="n">
        <v>60</v>
      </c>
      <c r="JS1359" s="401" t="n">
        <v>31</v>
      </c>
    </row>
    <row r="1360" customFormat="false" ht="12.75" hidden="false" customHeight="false" outlineLevel="0" collapsed="false">
      <c r="E1360" s="444" t="s">
        <v>227</v>
      </c>
      <c r="F1360" s="401" t="n">
        <v>272</v>
      </c>
      <c r="G1360" s="401" t="n">
        <v>53</v>
      </c>
      <c r="H1360" s="401" t="n">
        <v>169</v>
      </c>
      <c r="I1360" s="401" t="n">
        <v>61</v>
      </c>
      <c r="J1360" s="401" t="n">
        <v>196</v>
      </c>
      <c r="K1360" s="401" t="n">
        <v>244</v>
      </c>
      <c r="L1360" s="401" t="n">
        <v>155</v>
      </c>
      <c r="M1360" s="401" t="n">
        <v>235</v>
      </c>
      <c r="N1360" s="401" t="n">
        <v>142</v>
      </c>
      <c r="O1360" s="401" t="n">
        <v>166</v>
      </c>
      <c r="P1360" s="401" t="n">
        <v>74</v>
      </c>
      <c r="Q1360" s="401" t="n">
        <v>150</v>
      </c>
      <c r="R1360" s="401" t="n">
        <v>247</v>
      </c>
      <c r="S1360" s="401" t="n">
        <v>78</v>
      </c>
      <c r="T1360" s="401" t="n">
        <v>141</v>
      </c>
      <c r="U1360" s="401" t="n">
        <v>192</v>
      </c>
      <c r="V1360" s="401" t="n">
        <v>90</v>
      </c>
      <c r="W1360" s="401" t="n">
        <v>205</v>
      </c>
      <c r="X1360" s="401" t="n">
        <v>26</v>
      </c>
      <c r="Y1360" s="401" t="n">
        <v>36</v>
      </c>
      <c r="Z1360" s="401" t="n">
        <v>219</v>
      </c>
      <c r="AA1360" s="401" t="n">
        <v>50</v>
      </c>
      <c r="AB1360" s="401" t="n">
        <v>104</v>
      </c>
      <c r="AC1360" s="401" t="n">
        <v>96</v>
      </c>
      <c r="AD1360" s="401" t="n">
        <v>116</v>
      </c>
      <c r="AE1360" s="401" t="n">
        <v>127</v>
      </c>
      <c r="AF1360" s="401" t="n">
        <v>69</v>
      </c>
      <c r="AG1360" s="401" t="n">
        <v>124</v>
      </c>
      <c r="AH1360" s="401" t="n">
        <v>236</v>
      </c>
      <c r="AI1360" s="401" t="n">
        <v>37</v>
      </c>
      <c r="AJ1360" s="401" t="n">
        <v>59</v>
      </c>
      <c r="AK1360" s="401" t="n">
        <v>220</v>
      </c>
      <c r="AL1360" s="401" t="n">
        <v>232</v>
      </c>
      <c r="AM1360" s="401" t="n">
        <v>91</v>
      </c>
      <c r="AN1360" s="401" t="n">
        <v>89</v>
      </c>
      <c r="AO1360" s="401" t="n">
        <v>43</v>
      </c>
      <c r="AP1360" s="401" t="n">
        <v>75</v>
      </c>
      <c r="AQ1360" s="401" t="n">
        <v>31</v>
      </c>
      <c r="AR1360" s="401" t="n">
        <v>143</v>
      </c>
      <c r="AS1360" s="401" t="n">
        <v>164</v>
      </c>
      <c r="AT1360" s="401" t="n">
        <v>270</v>
      </c>
      <c r="AU1360" s="401" t="n">
        <v>76</v>
      </c>
      <c r="AV1360" s="401" t="n">
        <v>195</v>
      </c>
      <c r="AW1360" s="401" t="n">
        <v>180</v>
      </c>
      <c r="AX1360" s="401" t="n">
        <v>86</v>
      </c>
      <c r="AY1360" s="401" t="n">
        <v>265</v>
      </c>
      <c r="AZ1360" s="401" t="n">
        <v>154</v>
      </c>
      <c r="BA1360" s="401" t="n">
        <v>65</v>
      </c>
      <c r="BB1360" s="401" t="n">
        <v>126</v>
      </c>
      <c r="BC1360" s="401" t="n">
        <v>24</v>
      </c>
      <c r="BD1360" s="401" t="n">
        <v>27</v>
      </c>
      <c r="BE1360" s="401" t="n">
        <v>234</v>
      </c>
      <c r="BF1360" s="401" t="n">
        <v>2</v>
      </c>
      <c r="BG1360" s="401" t="n">
        <v>95</v>
      </c>
      <c r="BH1360" s="401" t="n">
        <v>19</v>
      </c>
      <c r="BI1360" s="401" t="n">
        <v>79</v>
      </c>
      <c r="BJ1360" s="401" t="n">
        <v>189</v>
      </c>
      <c r="BK1360" s="401" t="n">
        <v>94</v>
      </c>
      <c r="BL1360" s="401" t="n">
        <v>98</v>
      </c>
      <c r="BM1360" s="401" t="n">
        <v>271</v>
      </c>
      <c r="BN1360" s="401" t="n">
        <v>168</v>
      </c>
      <c r="BO1360" s="401" t="n">
        <v>238</v>
      </c>
      <c r="BP1360" s="401" t="n">
        <v>260</v>
      </c>
      <c r="BQ1360" s="401" t="n">
        <v>107</v>
      </c>
      <c r="BR1360" s="401" t="n">
        <v>72</v>
      </c>
      <c r="BS1360" s="401" t="n">
        <v>9</v>
      </c>
      <c r="BT1360" s="401" t="n">
        <v>54</v>
      </c>
      <c r="BU1360" s="401" t="n">
        <v>115</v>
      </c>
      <c r="BV1360" s="401" t="n">
        <v>233</v>
      </c>
      <c r="BW1360" s="401" t="n">
        <v>242</v>
      </c>
      <c r="BX1360" s="401" t="n">
        <v>108</v>
      </c>
      <c r="BY1360" s="401" t="n">
        <v>248</v>
      </c>
      <c r="BZ1360" s="401" t="n">
        <v>185</v>
      </c>
      <c r="CA1360" s="401" t="n">
        <v>122</v>
      </c>
      <c r="CB1360" s="401" t="n">
        <v>231</v>
      </c>
      <c r="CC1360" s="401" t="n">
        <v>209</v>
      </c>
      <c r="CD1360" s="401" t="n">
        <v>121</v>
      </c>
      <c r="CE1360" s="401" t="n">
        <v>25</v>
      </c>
      <c r="CF1360" s="401" t="n">
        <v>252</v>
      </c>
      <c r="CG1360" s="401" t="n">
        <v>34</v>
      </c>
      <c r="CH1360" s="401" t="n">
        <v>70</v>
      </c>
      <c r="CI1360" s="401" t="n">
        <v>111</v>
      </c>
      <c r="CJ1360" s="401" t="n">
        <v>137</v>
      </c>
      <c r="CK1360" s="401" t="n">
        <v>170</v>
      </c>
      <c r="CL1360" s="401" t="n">
        <v>132</v>
      </c>
      <c r="CM1360" s="401" t="n">
        <v>68</v>
      </c>
      <c r="CN1360" s="401" t="n">
        <v>85</v>
      </c>
      <c r="CO1360" s="401" t="n">
        <v>40</v>
      </c>
      <c r="CP1360" s="401" t="n">
        <v>71</v>
      </c>
      <c r="CQ1360" s="401" t="n">
        <v>228</v>
      </c>
      <c r="CR1360" s="401" t="n">
        <v>128</v>
      </c>
      <c r="CS1360" s="401" t="n">
        <v>28</v>
      </c>
      <c r="CT1360" s="401" t="n">
        <v>226</v>
      </c>
      <c r="CU1360" s="401" t="n">
        <v>133</v>
      </c>
      <c r="CV1360" s="401" t="n">
        <v>162</v>
      </c>
      <c r="CW1360" s="401" t="n">
        <v>202</v>
      </c>
      <c r="CX1360" s="401" t="n">
        <v>3</v>
      </c>
      <c r="CY1360" s="401" t="n">
        <v>46</v>
      </c>
      <c r="CZ1360" s="401" t="n">
        <v>17</v>
      </c>
      <c r="DA1360" s="401" t="n">
        <v>148</v>
      </c>
      <c r="DB1360" s="401" t="n">
        <v>38</v>
      </c>
      <c r="DC1360" s="401" t="n">
        <v>223</v>
      </c>
      <c r="DD1360" s="401" t="n">
        <v>256</v>
      </c>
      <c r="DE1360" s="401" t="n">
        <v>171</v>
      </c>
      <c r="DF1360" s="401" t="n">
        <v>33</v>
      </c>
      <c r="DG1360" s="401" t="n">
        <v>140</v>
      </c>
      <c r="DH1360" s="401" t="n">
        <v>243</v>
      </c>
      <c r="DI1360" s="401" t="n">
        <v>92</v>
      </c>
      <c r="DJ1360" s="401" t="n">
        <v>186</v>
      </c>
      <c r="DK1360" s="401" t="n">
        <v>246</v>
      </c>
      <c r="DL1360" s="401" t="n">
        <v>263</v>
      </c>
      <c r="DM1360" s="401" t="n">
        <v>216</v>
      </c>
      <c r="DN1360" s="401" t="n">
        <v>120</v>
      </c>
      <c r="DO1360" s="401" t="n">
        <v>197</v>
      </c>
      <c r="DP1360" s="401" t="n">
        <v>208</v>
      </c>
      <c r="DQ1360" s="401" t="n">
        <v>135</v>
      </c>
      <c r="DR1360" s="401" t="n">
        <v>255</v>
      </c>
      <c r="DS1360" s="401" t="n">
        <v>175</v>
      </c>
      <c r="DT1360" s="401" t="n">
        <v>18</v>
      </c>
      <c r="DU1360" s="401" t="n">
        <v>259</v>
      </c>
      <c r="DV1360" s="401" t="n">
        <v>145</v>
      </c>
      <c r="DW1360" s="401" t="n">
        <v>114</v>
      </c>
      <c r="DX1360" s="401" t="n">
        <v>7</v>
      </c>
      <c r="DY1360" s="401" t="n">
        <v>123</v>
      </c>
      <c r="DZ1360" s="401" t="n">
        <v>42</v>
      </c>
      <c r="EA1360" s="401" t="n">
        <v>47</v>
      </c>
      <c r="EB1360" s="401" t="n">
        <v>198</v>
      </c>
      <c r="EC1360" s="401" t="n">
        <v>181</v>
      </c>
      <c r="ED1360" s="401" t="n">
        <v>55</v>
      </c>
      <c r="EE1360" s="401" t="n">
        <v>82</v>
      </c>
      <c r="EF1360" s="401" t="n">
        <v>225</v>
      </c>
      <c r="EG1360" s="401" t="n">
        <v>274</v>
      </c>
      <c r="EH1360" s="401" t="n">
        <v>100</v>
      </c>
      <c r="EI1360" s="401" t="n">
        <v>258</v>
      </c>
      <c r="EJ1360" s="401" t="n">
        <v>77</v>
      </c>
      <c r="EK1360" s="401" t="n">
        <v>8</v>
      </c>
      <c r="EL1360" s="401" t="n">
        <v>165</v>
      </c>
      <c r="EM1360" s="401" t="n">
        <v>176</v>
      </c>
      <c r="EN1360" s="401" t="n">
        <v>218</v>
      </c>
      <c r="EO1360" s="401" t="n">
        <v>273</v>
      </c>
      <c r="EP1360" s="401" t="n">
        <v>15</v>
      </c>
      <c r="EQ1360" s="401" t="n">
        <v>30</v>
      </c>
      <c r="ER1360" s="401" t="n">
        <v>147</v>
      </c>
      <c r="ES1360" s="401" t="n">
        <v>188</v>
      </c>
      <c r="ET1360" s="401" t="n">
        <v>103</v>
      </c>
      <c r="EU1360" s="401" t="n">
        <v>184</v>
      </c>
      <c r="EV1360" s="401" t="n">
        <v>210</v>
      </c>
      <c r="EW1360" s="401" t="n">
        <v>129</v>
      </c>
      <c r="EX1360" s="401" t="n">
        <v>212</v>
      </c>
      <c r="EY1360" s="401" t="n">
        <v>57</v>
      </c>
      <c r="EZ1360" s="401" t="n">
        <v>253</v>
      </c>
      <c r="FA1360" s="401" t="n">
        <v>4</v>
      </c>
      <c r="FB1360" s="401" t="n">
        <v>187</v>
      </c>
      <c r="FC1360" s="401" t="n">
        <v>250</v>
      </c>
      <c r="FD1360" s="401" t="n">
        <v>227</v>
      </c>
      <c r="FE1360" s="401" t="n">
        <v>63</v>
      </c>
      <c r="FF1360" s="401" t="n">
        <v>23</v>
      </c>
      <c r="FG1360" s="401" t="n">
        <v>151</v>
      </c>
      <c r="FH1360" s="401" t="n">
        <v>222</v>
      </c>
      <c r="FI1360" s="401" t="n">
        <v>11</v>
      </c>
      <c r="FJ1360" s="401" t="n">
        <v>64</v>
      </c>
      <c r="FK1360" s="401" t="n">
        <v>73</v>
      </c>
      <c r="FL1360" s="401" t="n">
        <v>39</v>
      </c>
      <c r="FM1360" s="401" t="n">
        <v>6</v>
      </c>
      <c r="FN1360" s="401" t="n">
        <v>163</v>
      </c>
      <c r="FO1360" s="401" t="n">
        <v>109</v>
      </c>
      <c r="FP1360" s="401" t="n">
        <v>83</v>
      </c>
      <c r="FQ1360" s="401" t="n">
        <v>45</v>
      </c>
      <c r="FR1360" s="401" t="n">
        <v>1</v>
      </c>
      <c r="FS1360" s="401" t="n">
        <v>213</v>
      </c>
      <c r="FT1360" s="401" t="n">
        <v>269</v>
      </c>
      <c r="FU1360" s="401" t="n">
        <v>193</v>
      </c>
      <c r="FV1360" s="401" t="n">
        <v>84</v>
      </c>
      <c r="FW1360" s="401" t="n">
        <v>152</v>
      </c>
      <c r="FX1360" s="401" t="n">
        <v>237</v>
      </c>
      <c r="FY1360" s="401" t="n">
        <v>110</v>
      </c>
      <c r="FZ1360" s="401" t="n">
        <v>49</v>
      </c>
      <c r="GA1360" s="401" t="n">
        <v>182</v>
      </c>
      <c r="GB1360" s="401" t="n">
        <v>211</v>
      </c>
      <c r="GC1360" s="401" t="n">
        <v>58</v>
      </c>
      <c r="GD1360" s="401" t="n">
        <v>167</v>
      </c>
      <c r="GE1360" s="401" t="n">
        <v>264</v>
      </c>
      <c r="GF1360" s="401" t="n">
        <v>215</v>
      </c>
      <c r="GG1360" s="401" t="n">
        <v>35</v>
      </c>
      <c r="GH1360" s="401" t="n">
        <v>56</v>
      </c>
      <c r="GI1360" s="401" t="n">
        <v>13</v>
      </c>
      <c r="GJ1360" s="401" t="n">
        <v>136</v>
      </c>
      <c r="GK1360" s="401" t="n">
        <v>97</v>
      </c>
      <c r="GL1360" s="401" t="n">
        <v>113</v>
      </c>
      <c r="GM1360" s="401" t="n">
        <v>158</v>
      </c>
      <c r="GN1360" s="401" t="n">
        <v>144</v>
      </c>
      <c r="GO1360" s="401" t="n">
        <v>245</v>
      </c>
      <c r="GP1360" s="401" t="n">
        <v>20</v>
      </c>
      <c r="GQ1360" s="401" t="n">
        <v>178</v>
      </c>
      <c r="GR1360" s="401" t="n">
        <v>101</v>
      </c>
      <c r="GS1360" s="401" t="n">
        <v>194</v>
      </c>
      <c r="GT1360" s="401" t="n">
        <v>261</v>
      </c>
      <c r="GU1360" s="401" t="n">
        <v>99</v>
      </c>
      <c r="GV1360" s="401" t="n">
        <v>87</v>
      </c>
      <c r="GW1360" s="401" t="n">
        <v>29</v>
      </c>
      <c r="GX1360" s="401" t="n">
        <v>119</v>
      </c>
      <c r="GY1360" s="401" t="n">
        <v>229</v>
      </c>
      <c r="GZ1360" s="401" t="n">
        <v>172</v>
      </c>
      <c r="HA1360" s="401" t="n">
        <v>81</v>
      </c>
      <c r="HB1360" s="401" t="n">
        <v>241</v>
      </c>
      <c r="HC1360" s="401" t="n">
        <v>199</v>
      </c>
      <c r="HD1360" s="401" t="n">
        <v>44</v>
      </c>
      <c r="HE1360" s="401" t="n">
        <v>125</v>
      </c>
      <c r="HF1360" s="401" t="n">
        <v>207</v>
      </c>
      <c r="HG1360" s="401" t="n">
        <v>161</v>
      </c>
      <c r="HH1360" s="401" t="n">
        <v>10</v>
      </c>
      <c r="HI1360" s="401" t="n">
        <v>131</v>
      </c>
      <c r="HJ1360" s="401" t="n">
        <v>254</v>
      </c>
      <c r="HK1360" s="401" t="n">
        <v>191</v>
      </c>
      <c r="HL1360" s="401" t="n">
        <v>224</v>
      </c>
      <c r="HM1360" s="401" t="n">
        <v>130</v>
      </c>
      <c r="HN1360" s="401" t="n">
        <v>51</v>
      </c>
      <c r="HO1360" s="401" t="n">
        <v>160</v>
      </c>
      <c r="HP1360" s="401" t="n">
        <v>267</v>
      </c>
      <c r="HQ1360" s="401" t="n">
        <v>206</v>
      </c>
      <c r="HR1360" s="401" t="n">
        <v>257</v>
      </c>
      <c r="HS1360" s="401" t="n">
        <v>93</v>
      </c>
      <c r="HT1360" s="401" t="n">
        <v>52</v>
      </c>
      <c r="HU1360" s="401" t="n">
        <v>118</v>
      </c>
      <c r="HV1360" s="401" t="n">
        <v>106</v>
      </c>
      <c r="HW1360" s="401" t="n">
        <v>214</v>
      </c>
      <c r="HX1360" s="401" t="n">
        <v>251</v>
      </c>
      <c r="HY1360" s="401" t="n">
        <v>21</v>
      </c>
      <c r="HZ1360" s="401" t="n">
        <v>66</v>
      </c>
      <c r="IA1360" s="401" t="n">
        <v>239</v>
      </c>
      <c r="IB1360" s="401" t="n">
        <v>22</v>
      </c>
      <c r="IC1360" s="401" t="n">
        <v>268</v>
      </c>
      <c r="ID1360" s="401" t="n">
        <v>177</v>
      </c>
      <c r="IE1360" s="401" t="n">
        <v>12</v>
      </c>
      <c r="IF1360" s="401" t="n">
        <v>48</v>
      </c>
      <c r="IG1360" s="401" t="n">
        <v>159</v>
      </c>
      <c r="IH1360" s="401" t="n">
        <v>16</v>
      </c>
      <c r="II1360" s="401" t="n">
        <v>80</v>
      </c>
      <c r="IJ1360" s="401" t="n">
        <v>183</v>
      </c>
      <c r="IK1360" s="401" t="n">
        <v>249</v>
      </c>
      <c r="IL1360" s="401" t="n">
        <v>138</v>
      </c>
      <c r="IM1360" s="401" t="n">
        <v>105</v>
      </c>
      <c r="IN1360" s="401" t="n">
        <v>134</v>
      </c>
      <c r="IO1360" s="401" t="n">
        <v>262</v>
      </c>
      <c r="IP1360" s="401" t="n">
        <v>14</v>
      </c>
      <c r="IQ1360" s="401" t="n">
        <v>32</v>
      </c>
      <c r="IR1360" s="401" t="n">
        <v>190</v>
      </c>
      <c r="IS1360" s="401" t="n">
        <v>102</v>
      </c>
      <c r="IT1360" s="401" t="n">
        <v>230</v>
      </c>
      <c r="IU1360" s="401" t="n">
        <v>67</v>
      </c>
      <c r="IV1360" s="401" t="n">
        <v>62</v>
      </c>
      <c r="IW1360" s="401" t="n">
        <v>221</v>
      </c>
      <c r="IX1360" s="401" t="n">
        <v>157</v>
      </c>
      <c r="IY1360" s="401" t="n">
        <v>203</v>
      </c>
      <c r="IZ1360" s="401" t="n">
        <v>173</v>
      </c>
      <c r="JA1360" s="401" t="n">
        <v>60</v>
      </c>
      <c r="JB1360" s="401" t="n">
        <v>41</v>
      </c>
      <c r="JC1360" s="401" t="n">
        <v>204</v>
      </c>
      <c r="JD1360" s="401" t="n">
        <v>112</v>
      </c>
      <c r="JE1360" s="401" t="n">
        <v>266</v>
      </c>
      <c r="JF1360" s="401" t="n">
        <v>217</v>
      </c>
      <c r="JG1360" s="401" t="n">
        <v>179</v>
      </c>
      <c r="JH1360" s="401" t="n">
        <v>201</v>
      </c>
      <c r="JI1360" s="401" t="n">
        <v>200</v>
      </c>
      <c r="JJ1360" s="401" t="n">
        <v>146</v>
      </c>
      <c r="JK1360" s="401" t="n">
        <v>5</v>
      </c>
      <c r="JL1360" s="401" t="n">
        <v>240</v>
      </c>
      <c r="JM1360" s="401" t="n">
        <v>139</v>
      </c>
      <c r="JN1360" s="401" t="n">
        <v>156</v>
      </c>
      <c r="JO1360" s="401" t="n">
        <v>153</v>
      </c>
      <c r="JP1360" s="401" t="n">
        <v>174</v>
      </c>
      <c r="JQ1360" s="401" t="n">
        <v>88</v>
      </c>
      <c r="JR1360" s="401" t="n">
        <v>149</v>
      </c>
      <c r="JS1360" s="401" t="n">
        <v>117</v>
      </c>
    </row>
    <row r="1362" customFormat="false" ht="12.75" hidden="false" customHeight="false" outlineLevel="0" collapsed="false">
      <c r="D1362" s="204" t="n">
        <v>275</v>
      </c>
      <c r="E1362" s="204" t="s">
        <v>250</v>
      </c>
    </row>
    <row r="1363" customFormat="false" ht="12.75" hidden="false" customHeight="false" outlineLevel="0" collapsed="false">
      <c r="E1363" s="444" t="s">
        <v>198</v>
      </c>
      <c r="F1363" s="401" t="n">
        <v>1</v>
      </c>
      <c r="G1363" s="401" t="n">
        <v>2</v>
      </c>
      <c r="H1363" s="401" t="n">
        <v>3</v>
      </c>
      <c r="I1363" s="401" t="n">
        <v>4</v>
      </c>
      <c r="J1363" s="401" t="n">
        <v>5</v>
      </c>
      <c r="K1363" s="401" t="n">
        <v>6</v>
      </c>
      <c r="L1363" s="401" t="n">
        <v>7</v>
      </c>
      <c r="M1363" s="401" t="n">
        <v>8</v>
      </c>
      <c r="N1363" s="401" t="n">
        <v>9</v>
      </c>
      <c r="O1363" s="401" t="n">
        <v>10</v>
      </c>
      <c r="P1363" s="401" t="n">
        <v>11</v>
      </c>
      <c r="Q1363" s="401" t="n">
        <v>12</v>
      </c>
      <c r="R1363" s="401" t="n">
        <v>13</v>
      </c>
      <c r="S1363" s="401" t="n">
        <v>14</v>
      </c>
      <c r="T1363" s="401" t="n">
        <v>15</v>
      </c>
      <c r="U1363" s="401" t="n">
        <v>16</v>
      </c>
      <c r="V1363" s="401" t="n">
        <v>17</v>
      </c>
      <c r="W1363" s="401" t="n">
        <v>18</v>
      </c>
      <c r="X1363" s="401" t="n">
        <v>19</v>
      </c>
      <c r="Y1363" s="401" t="n">
        <v>20</v>
      </c>
      <c r="Z1363" s="401" t="n">
        <v>21</v>
      </c>
      <c r="AA1363" s="401" t="n">
        <v>22</v>
      </c>
      <c r="AB1363" s="401" t="n">
        <v>23</v>
      </c>
      <c r="AC1363" s="401" t="n">
        <v>24</v>
      </c>
      <c r="AD1363" s="401" t="n">
        <v>25</v>
      </c>
      <c r="AE1363" s="401" t="n">
        <v>26</v>
      </c>
      <c r="AF1363" s="401" t="n">
        <v>27</v>
      </c>
      <c r="AG1363" s="401" t="n">
        <v>28</v>
      </c>
      <c r="AH1363" s="401" t="n">
        <v>29</v>
      </c>
      <c r="AI1363" s="401" t="n">
        <v>30</v>
      </c>
      <c r="AJ1363" s="401" t="n">
        <v>31</v>
      </c>
      <c r="AK1363" s="401" t="n">
        <v>32</v>
      </c>
      <c r="AL1363" s="401" t="n">
        <v>33</v>
      </c>
      <c r="AM1363" s="401" t="n">
        <v>34</v>
      </c>
      <c r="AN1363" s="401" t="n">
        <v>35</v>
      </c>
      <c r="AO1363" s="401" t="n">
        <v>36</v>
      </c>
      <c r="AP1363" s="401" t="n">
        <v>37</v>
      </c>
      <c r="AQ1363" s="401" t="n">
        <v>38</v>
      </c>
      <c r="AR1363" s="401" t="n">
        <v>39</v>
      </c>
      <c r="AS1363" s="401" t="n">
        <v>40</v>
      </c>
      <c r="AT1363" s="401" t="n">
        <v>41</v>
      </c>
      <c r="AU1363" s="401" t="n">
        <v>42</v>
      </c>
      <c r="AV1363" s="401" t="n">
        <v>43</v>
      </c>
      <c r="AW1363" s="401" t="n">
        <v>44</v>
      </c>
      <c r="AX1363" s="401" t="n">
        <v>45</v>
      </c>
      <c r="AY1363" s="401" t="n">
        <v>46</v>
      </c>
      <c r="AZ1363" s="401" t="n">
        <v>47</v>
      </c>
      <c r="BA1363" s="401" t="n">
        <v>48</v>
      </c>
      <c r="BB1363" s="401" t="n">
        <v>49</v>
      </c>
      <c r="BC1363" s="401" t="n">
        <v>50</v>
      </c>
      <c r="BD1363" s="401" t="n">
        <v>51</v>
      </c>
      <c r="BE1363" s="401" t="n">
        <v>52</v>
      </c>
      <c r="BF1363" s="401" t="n">
        <v>53</v>
      </c>
      <c r="BG1363" s="401" t="n">
        <v>54</v>
      </c>
      <c r="BH1363" s="401" t="n">
        <v>55</v>
      </c>
      <c r="BI1363" s="401" t="n">
        <v>56</v>
      </c>
      <c r="BJ1363" s="401" t="n">
        <v>57</v>
      </c>
      <c r="BK1363" s="401" t="n">
        <v>58</v>
      </c>
      <c r="BL1363" s="401" t="n">
        <v>59</v>
      </c>
      <c r="BM1363" s="401" t="n">
        <v>60</v>
      </c>
      <c r="BN1363" s="401" t="n">
        <v>61</v>
      </c>
      <c r="BO1363" s="401" t="n">
        <v>62</v>
      </c>
      <c r="BP1363" s="401" t="n">
        <v>63</v>
      </c>
      <c r="BQ1363" s="401" t="n">
        <v>64</v>
      </c>
      <c r="BR1363" s="401" t="n">
        <v>65</v>
      </c>
      <c r="BS1363" s="401" t="n">
        <v>66</v>
      </c>
      <c r="BT1363" s="401" t="n">
        <v>67</v>
      </c>
      <c r="BU1363" s="401" t="n">
        <v>68</v>
      </c>
      <c r="BV1363" s="401" t="n">
        <v>69</v>
      </c>
      <c r="BW1363" s="401" t="n">
        <v>70</v>
      </c>
      <c r="BX1363" s="401" t="n">
        <v>71</v>
      </c>
      <c r="BY1363" s="401" t="n">
        <v>72</v>
      </c>
      <c r="BZ1363" s="401" t="n">
        <v>73</v>
      </c>
      <c r="CA1363" s="401" t="n">
        <v>74</v>
      </c>
      <c r="CB1363" s="401" t="n">
        <v>75</v>
      </c>
      <c r="CC1363" s="401" t="n">
        <v>76</v>
      </c>
      <c r="CD1363" s="401" t="n">
        <v>77</v>
      </c>
      <c r="CE1363" s="401" t="n">
        <v>78</v>
      </c>
      <c r="CF1363" s="401" t="n">
        <v>79</v>
      </c>
      <c r="CG1363" s="401" t="n">
        <v>80</v>
      </c>
      <c r="CH1363" s="401" t="n">
        <v>81</v>
      </c>
      <c r="CI1363" s="401" t="n">
        <v>82</v>
      </c>
      <c r="CJ1363" s="401" t="n">
        <v>83</v>
      </c>
      <c r="CK1363" s="401" t="n">
        <v>84</v>
      </c>
      <c r="CL1363" s="401" t="n">
        <v>85</v>
      </c>
      <c r="CM1363" s="401" t="n">
        <v>86</v>
      </c>
      <c r="CN1363" s="401" t="n">
        <v>87</v>
      </c>
      <c r="CO1363" s="401" t="n">
        <v>88</v>
      </c>
      <c r="CP1363" s="401" t="n">
        <v>89</v>
      </c>
      <c r="CQ1363" s="401" t="n">
        <v>90</v>
      </c>
      <c r="CR1363" s="401" t="n">
        <v>91</v>
      </c>
      <c r="CS1363" s="401" t="n">
        <v>92</v>
      </c>
      <c r="CT1363" s="401" t="n">
        <v>93</v>
      </c>
      <c r="CU1363" s="401" t="n">
        <v>94</v>
      </c>
      <c r="CV1363" s="401" t="n">
        <v>95</v>
      </c>
      <c r="CW1363" s="401" t="n">
        <v>96</v>
      </c>
      <c r="CX1363" s="401" t="n">
        <v>97</v>
      </c>
      <c r="CY1363" s="401" t="n">
        <v>98</v>
      </c>
      <c r="CZ1363" s="401" t="n">
        <v>99</v>
      </c>
      <c r="DA1363" s="401" t="n">
        <v>100</v>
      </c>
      <c r="DB1363" s="401" t="n">
        <v>101</v>
      </c>
      <c r="DC1363" s="401" t="n">
        <v>102</v>
      </c>
      <c r="DD1363" s="401" t="n">
        <v>103</v>
      </c>
      <c r="DE1363" s="401" t="n">
        <v>104</v>
      </c>
      <c r="DF1363" s="401" t="n">
        <v>105</v>
      </c>
      <c r="DG1363" s="401" t="n">
        <v>106</v>
      </c>
      <c r="DH1363" s="401" t="n">
        <v>107</v>
      </c>
      <c r="DI1363" s="401" t="n">
        <v>108</v>
      </c>
      <c r="DJ1363" s="401" t="n">
        <v>109</v>
      </c>
      <c r="DK1363" s="401" t="n">
        <v>110</v>
      </c>
      <c r="DL1363" s="401" t="n">
        <v>111</v>
      </c>
      <c r="DM1363" s="401" t="n">
        <v>112</v>
      </c>
      <c r="DN1363" s="401" t="n">
        <v>113</v>
      </c>
      <c r="DO1363" s="401" t="n">
        <v>114</v>
      </c>
      <c r="DP1363" s="401" t="n">
        <v>115</v>
      </c>
      <c r="DQ1363" s="401" t="n">
        <v>116</v>
      </c>
      <c r="DR1363" s="401" t="n">
        <v>117</v>
      </c>
      <c r="DS1363" s="401" t="n">
        <v>118</v>
      </c>
      <c r="DT1363" s="401" t="n">
        <v>119</v>
      </c>
      <c r="DU1363" s="401" t="n">
        <v>120</v>
      </c>
      <c r="DV1363" s="401" t="n">
        <v>121</v>
      </c>
      <c r="DW1363" s="401" t="n">
        <v>122</v>
      </c>
      <c r="DX1363" s="401" t="n">
        <v>123</v>
      </c>
      <c r="DY1363" s="401" t="n">
        <v>124</v>
      </c>
      <c r="DZ1363" s="401" t="n">
        <v>125</v>
      </c>
      <c r="EA1363" s="401" t="n">
        <v>126</v>
      </c>
      <c r="EB1363" s="401" t="n">
        <v>127</v>
      </c>
      <c r="EC1363" s="401" t="n">
        <v>128</v>
      </c>
      <c r="ED1363" s="401" t="n">
        <v>129</v>
      </c>
      <c r="EE1363" s="401" t="n">
        <v>130</v>
      </c>
      <c r="EF1363" s="401" t="n">
        <v>131</v>
      </c>
      <c r="EG1363" s="401" t="n">
        <v>132</v>
      </c>
      <c r="EH1363" s="401" t="n">
        <v>133</v>
      </c>
      <c r="EI1363" s="401" t="n">
        <v>134</v>
      </c>
      <c r="EJ1363" s="401" t="n">
        <v>135</v>
      </c>
      <c r="EK1363" s="401" t="n">
        <v>136</v>
      </c>
      <c r="EL1363" s="401" t="n">
        <v>137</v>
      </c>
      <c r="EM1363" s="401" t="n">
        <v>138</v>
      </c>
      <c r="EN1363" s="401" t="n">
        <v>139</v>
      </c>
      <c r="EO1363" s="401" t="n">
        <v>140</v>
      </c>
      <c r="EP1363" s="401" t="n">
        <v>141</v>
      </c>
      <c r="EQ1363" s="401" t="n">
        <v>142</v>
      </c>
      <c r="ER1363" s="401" t="n">
        <v>143</v>
      </c>
      <c r="ES1363" s="401" t="n">
        <v>144</v>
      </c>
      <c r="ET1363" s="401" t="n">
        <v>145</v>
      </c>
      <c r="EU1363" s="401" t="n">
        <v>146</v>
      </c>
      <c r="EV1363" s="401" t="n">
        <v>147</v>
      </c>
      <c r="EW1363" s="401" t="n">
        <v>148</v>
      </c>
      <c r="EX1363" s="401" t="n">
        <v>149</v>
      </c>
      <c r="EY1363" s="401" t="n">
        <v>150</v>
      </c>
      <c r="EZ1363" s="401" t="n">
        <v>151</v>
      </c>
      <c r="FA1363" s="401" t="n">
        <v>152</v>
      </c>
      <c r="FB1363" s="401" t="n">
        <v>153</v>
      </c>
      <c r="FC1363" s="401" t="n">
        <v>154</v>
      </c>
      <c r="FD1363" s="401" t="n">
        <v>155</v>
      </c>
      <c r="FE1363" s="401" t="n">
        <v>156</v>
      </c>
      <c r="FF1363" s="401" t="n">
        <v>157</v>
      </c>
      <c r="FG1363" s="401" t="n">
        <v>158</v>
      </c>
      <c r="FH1363" s="401" t="n">
        <v>159</v>
      </c>
      <c r="FI1363" s="401" t="n">
        <v>160</v>
      </c>
      <c r="FJ1363" s="401" t="n">
        <v>161</v>
      </c>
      <c r="FK1363" s="401" t="n">
        <v>162</v>
      </c>
      <c r="FL1363" s="401" t="n">
        <v>163</v>
      </c>
      <c r="FM1363" s="401" t="n">
        <v>164</v>
      </c>
      <c r="FN1363" s="401" t="n">
        <v>165</v>
      </c>
      <c r="FO1363" s="401" t="n">
        <v>166</v>
      </c>
      <c r="FP1363" s="401" t="n">
        <v>167</v>
      </c>
      <c r="FQ1363" s="401" t="n">
        <v>168</v>
      </c>
      <c r="FR1363" s="401" t="n">
        <v>169</v>
      </c>
      <c r="FS1363" s="401" t="n">
        <v>170</v>
      </c>
      <c r="FT1363" s="401" t="n">
        <v>171</v>
      </c>
      <c r="FU1363" s="401" t="n">
        <v>172</v>
      </c>
      <c r="FV1363" s="401" t="n">
        <v>173</v>
      </c>
      <c r="FW1363" s="401" t="n">
        <v>174</v>
      </c>
      <c r="FX1363" s="401" t="n">
        <v>175</v>
      </c>
      <c r="FY1363" s="401" t="n">
        <v>176</v>
      </c>
      <c r="FZ1363" s="401" t="n">
        <v>177</v>
      </c>
      <c r="GA1363" s="401" t="n">
        <v>178</v>
      </c>
      <c r="GB1363" s="401" t="n">
        <v>179</v>
      </c>
      <c r="GC1363" s="401" t="n">
        <v>180</v>
      </c>
      <c r="GD1363" s="401" t="n">
        <v>181</v>
      </c>
      <c r="GE1363" s="401" t="n">
        <v>182</v>
      </c>
      <c r="GF1363" s="401" t="n">
        <v>183</v>
      </c>
      <c r="GG1363" s="401" t="n">
        <v>184</v>
      </c>
      <c r="GH1363" s="401" t="n">
        <v>185</v>
      </c>
      <c r="GI1363" s="401" t="n">
        <v>186</v>
      </c>
      <c r="GJ1363" s="401" t="n">
        <v>187</v>
      </c>
      <c r="GK1363" s="401" t="n">
        <v>188</v>
      </c>
      <c r="GL1363" s="401" t="n">
        <v>189</v>
      </c>
      <c r="GM1363" s="401" t="n">
        <v>190</v>
      </c>
      <c r="GN1363" s="401" t="n">
        <v>191</v>
      </c>
      <c r="GO1363" s="401" t="n">
        <v>192</v>
      </c>
      <c r="GP1363" s="401" t="n">
        <v>193</v>
      </c>
      <c r="GQ1363" s="401" t="n">
        <v>194</v>
      </c>
      <c r="GR1363" s="401" t="n">
        <v>195</v>
      </c>
      <c r="GS1363" s="401" t="n">
        <v>196</v>
      </c>
      <c r="GT1363" s="401" t="n">
        <v>197</v>
      </c>
      <c r="GU1363" s="401" t="n">
        <v>198</v>
      </c>
      <c r="GV1363" s="401" t="n">
        <v>199</v>
      </c>
      <c r="GW1363" s="401" t="n">
        <v>200</v>
      </c>
      <c r="GX1363" s="401" t="n">
        <v>201</v>
      </c>
      <c r="GY1363" s="401" t="n">
        <v>202</v>
      </c>
      <c r="GZ1363" s="401" t="n">
        <v>203</v>
      </c>
      <c r="HA1363" s="401" t="n">
        <v>204</v>
      </c>
      <c r="HB1363" s="401" t="n">
        <v>205</v>
      </c>
      <c r="HC1363" s="401" t="n">
        <v>206</v>
      </c>
      <c r="HD1363" s="401" t="n">
        <v>207</v>
      </c>
      <c r="HE1363" s="401" t="n">
        <v>208</v>
      </c>
      <c r="HF1363" s="401" t="n">
        <v>209</v>
      </c>
      <c r="HG1363" s="401" t="n">
        <v>210</v>
      </c>
      <c r="HH1363" s="401" t="n">
        <v>211</v>
      </c>
      <c r="HI1363" s="401" t="n">
        <v>212</v>
      </c>
      <c r="HJ1363" s="401" t="n">
        <v>213</v>
      </c>
      <c r="HK1363" s="401" t="n">
        <v>214</v>
      </c>
      <c r="HL1363" s="401" t="n">
        <v>215</v>
      </c>
      <c r="HM1363" s="401" t="n">
        <v>216</v>
      </c>
      <c r="HN1363" s="401" t="n">
        <v>217</v>
      </c>
      <c r="HO1363" s="401" t="n">
        <v>218</v>
      </c>
      <c r="HP1363" s="401" t="n">
        <v>219</v>
      </c>
      <c r="HQ1363" s="401" t="n">
        <v>220</v>
      </c>
      <c r="HR1363" s="401" t="n">
        <v>221</v>
      </c>
      <c r="HS1363" s="401" t="n">
        <v>222</v>
      </c>
      <c r="HT1363" s="401" t="n">
        <v>223</v>
      </c>
      <c r="HU1363" s="401" t="n">
        <v>224</v>
      </c>
      <c r="HV1363" s="401" t="n">
        <v>225</v>
      </c>
      <c r="HW1363" s="401" t="n">
        <v>226</v>
      </c>
      <c r="HX1363" s="401" t="n">
        <v>227</v>
      </c>
      <c r="HY1363" s="401" t="n">
        <v>228</v>
      </c>
      <c r="HZ1363" s="401" t="n">
        <v>229</v>
      </c>
      <c r="IA1363" s="401" t="n">
        <v>230</v>
      </c>
      <c r="IB1363" s="401" t="n">
        <v>231</v>
      </c>
      <c r="IC1363" s="401" t="n">
        <v>232</v>
      </c>
      <c r="ID1363" s="401" t="n">
        <v>233</v>
      </c>
      <c r="IE1363" s="401" t="n">
        <v>234</v>
      </c>
      <c r="IF1363" s="401" t="n">
        <v>235</v>
      </c>
      <c r="IG1363" s="401" t="n">
        <v>236</v>
      </c>
      <c r="IH1363" s="401" t="n">
        <v>237</v>
      </c>
      <c r="II1363" s="401" t="n">
        <v>238</v>
      </c>
      <c r="IJ1363" s="401" t="n">
        <v>239</v>
      </c>
      <c r="IK1363" s="401" t="n">
        <v>240</v>
      </c>
      <c r="IL1363" s="401" t="n">
        <v>241</v>
      </c>
      <c r="IM1363" s="401" t="n">
        <v>242</v>
      </c>
      <c r="IN1363" s="401" t="n">
        <v>243</v>
      </c>
      <c r="IO1363" s="401" t="n">
        <v>244</v>
      </c>
      <c r="IP1363" s="401" t="n">
        <v>245</v>
      </c>
      <c r="IQ1363" s="401" t="n">
        <v>246</v>
      </c>
      <c r="IR1363" s="401" t="n">
        <v>247</v>
      </c>
      <c r="IS1363" s="401" t="n">
        <v>248</v>
      </c>
      <c r="IT1363" s="401" t="n">
        <v>249</v>
      </c>
      <c r="IU1363" s="401" t="n">
        <v>250</v>
      </c>
      <c r="IV1363" s="401" t="n">
        <v>251</v>
      </c>
      <c r="IW1363" s="401" t="n">
        <v>252</v>
      </c>
      <c r="IX1363" s="401" t="n">
        <v>253</v>
      </c>
      <c r="IY1363" s="401" t="n">
        <v>254</v>
      </c>
      <c r="IZ1363" s="401" t="n">
        <v>255</v>
      </c>
      <c r="JA1363" s="401" t="n">
        <v>256</v>
      </c>
      <c r="JB1363" s="401" t="n">
        <v>257</v>
      </c>
      <c r="JC1363" s="401" t="n">
        <v>258</v>
      </c>
      <c r="JD1363" s="401" t="n">
        <v>259</v>
      </c>
      <c r="JE1363" s="401" t="n">
        <v>260</v>
      </c>
      <c r="JF1363" s="401" t="n">
        <v>261</v>
      </c>
      <c r="JG1363" s="401" t="n">
        <v>262</v>
      </c>
      <c r="JH1363" s="401" t="n">
        <v>263</v>
      </c>
      <c r="JI1363" s="401" t="n">
        <v>264</v>
      </c>
      <c r="JJ1363" s="401" t="n">
        <v>265</v>
      </c>
      <c r="JK1363" s="401" t="n">
        <v>266</v>
      </c>
      <c r="JL1363" s="401" t="n">
        <v>267</v>
      </c>
      <c r="JM1363" s="401" t="n">
        <v>268</v>
      </c>
      <c r="JN1363" s="401" t="n">
        <v>269</v>
      </c>
      <c r="JO1363" s="401" t="n">
        <v>270</v>
      </c>
      <c r="JP1363" s="401" t="n">
        <v>271</v>
      </c>
      <c r="JQ1363" s="401" t="n">
        <v>272</v>
      </c>
      <c r="JR1363" s="401" t="n">
        <v>273</v>
      </c>
      <c r="JS1363" s="401" t="n">
        <v>274</v>
      </c>
      <c r="JT1363" s="401" t="n">
        <v>275</v>
      </c>
    </row>
    <row r="1364" customFormat="false" ht="12.75" hidden="false" customHeight="false" outlineLevel="0" collapsed="false">
      <c r="E1364" s="444" t="s">
        <v>225</v>
      </c>
      <c r="F1364" s="401" t="n">
        <v>50</v>
      </c>
      <c r="G1364" s="401" t="n">
        <v>201</v>
      </c>
      <c r="H1364" s="401" t="n">
        <v>101</v>
      </c>
      <c r="I1364" s="401" t="n">
        <v>90</v>
      </c>
      <c r="J1364" s="401" t="n">
        <v>208</v>
      </c>
      <c r="K1364" s="401" t="n">
        <v>77</v>
      </c>
      <c r="L1364" s="401" t="n">
        <v>196</v>
      </c>
      <c r="M1364" s="401" t="n">
        <v>195</v>
      </c>
      <c r="N1364" s="401" t="n">
        <v>176</v>
      </c>
      <c r="O1364" s="401" t="n">
        <v>232</v>
      </c>
      <c r="P1364" s="401" t="n">
        <v>222</v>
      </c>
      <c r="Q1364" s="401" t="n">
        <v>203</v>
      </c>
      <c r="R1364" s="401" t="n">
        <v>44</v>
      </c>
      <c r="S1364" s="401" t="n">
        <v>7</v>
      </c>
      <c r="T1364" s="401" t="n">
        <v>149</v>
      </c>
      <c r="U1364" s="401" t="n">
        <v>14</v>
      </c>
      <c r="V1364" s="401" t="n">
        <v>121</v>
      </c>
      <c r="W1364" s="401" t="n">
        <v>266</v>
      </c>
      <c r="X1364" s="401" t="n">
        <v>20</v>
      </c>
      <c r="Y1364" s="401" t="n">
        <v>173</v>
      </c>
      <c r="Z1364" s="401" t="n">
        <v>80</v>
      </c>
      <c r="AA1364" s="401" t="n">
        <v>89</v>
      </c>
      <c r="AB1364" s="401" t="n">
        <v>67</v>
      </c>
      <c r="AC1364" s="401" t="n">
        <v>62</v>
      </c>
      <c r="AD1364" s="401" t="n">
        <v>234</v>
      </c>
      <c r="AE1364" s="401" t="n">
        <v>164</v>
      </c>
      <c r="AF1364" s="401" t="n">
        <v>225</v>
      </c>
      <c r="AG1364" s="401" t="n">
        <v>65</v>
      </c>
      <c r="AH1364" s="401" t="n">
        <v>216</v>
      </c>
      <c r="AI1364" s="401" t="n">
        <v>231</v>
      </c>
      <c r="AJ1364" s="401" t="n">
        <v>205</v>
      </c>
      <c r="AK1364" s="401" t="n">
        <v>51</v>
      </c>
      <c r="AL1364" s="401" t="n">
        <v>120</v>
      </c>
      <c r="AM1364" s="401" t="n">
        <v>182</v>
      </c>
      <c r="AN1364" s="401" t="n">
        <v>126</v>
      </c>
      <c r="AO1364" s="401" t="n">
        <v>193</v>
      </c>
      <c r="AP1364" s="401" t="n">
        <v>28</v>
      </c>
      <c r="AQ1364" s="401" t="n">
        <v>204</v>
      </c>
      <c r="AR1364" s="401" t="n">
        <v>57</v>
      </c>
      <c r="AS1364" s="401" t="n">
        <v>86</v>
      </c>
      <c r="AT1364" s="401" t="n">
        <v>54</v>
      </c>
      <c r="AU1364" s="401" t="n">
        <v>155</v>
      </c>
      <c r="AV1364" s="401" t="n">
        <v>215</v>
      </c>
      <c r="AW1364" s="401" t="n">
        <v>186</v>
      </c>
      <c r="AX1364" s="401" t="n">
        <v>166</v>
      </c>
      <c r="AY1364" s="401" t="n">
        <v>17</v>
      </c>
      <c r="AZ1364" s="401" t="n">
        <v>23</v>
      </c>
      <c r="BA1364" s="401" t="n">
        <v>82</v>
      </c>
      <c r="BB1364" s="401" t="n">
        <v>87</v>
      </c>
      <c r="BC1364" s="401" t="n">
        <v>179</v>
      </c>
      <c r="BD1364" s="401" t="n">
        <v>105</v>
      </c>
      <c r="BE1364" s="401" t="n">
        <v>73</v>
      </c>
      <c r="BF1364" s="401" t="n">
        <v>185</v>
      </c>
      <c r="BG1364" s="401" t="n">
        <v>36</v>
      </c>
      <c r="BH1364" s="401" t="n">
        <v>158</v>
      </c>
      <c r="BI1364" s="401" t="n">
        <v>269</v>
      </c>
      <c r="BJ1364" s="401" t="n">
        <v>16</v>
      </c>
      <c r="BK1364" s="401" t="n">
        <v>259</v>
      </c>
      <c r="BL1364" s="401" t="n">
        <v>130</v>
      </c>
      <c r="BM1364" s="401" t="n">
        <v>198</v>
      </c>
      <c r="BN1364" s="401" t="n">
        <v>134</v>
      </c>
      <c r="BO1364" s="401" t="n">
        <v>270</v>
      </c>
      <c r="BP1364" s="401" t="n">
        <v>11</v>
      </c>
      <c r="BQ1364" s="401" t="n">
        <v>263</v>
      </c>
      <c r="BR1364" s="401" t="n">
        <v>83</v>
      </c>
      <c r="BS1364" s="401" t="n">
        <v>264</v>
      </c>
      <c r="BT1364" s="401" t="n">
        <v>1</v>
      </c>
      <c r="BU1364" s="401" t="n">
        <v>219</v>
      </c>
      <c r="BV1364" s="401" t="n">
        <v>53</v>
      </c>
      <c r="BW1364" s="401" t="n">
        <v>181</v>
      </c>
      <c r="BX1364" s="401" t="n">
        <v>84</v>
      </c>
      <c r="BY1364" s="401" t="n">
        <v>70</v>
      </c>
      <c r="BZ1364" s="401" t="n">
        <v>262</v>
      </c>
      <c r="CA1364" s="401" t="n">
        <v>38</v>
      </c>
      <c r="CB1364" s="401" t="n">
        <v>169</v>
      </c>
      <c r="CC1364" s="401" t="n">
        <v>218</v>
      </c>
      <c r="CD1364" s="401" t="n">
        <v>163</v>
      </c>
      <c r="CE1364" s="401" t="n">
        <v>56</v>
      </c>
      <c r="CF1364" s="401" t="n">
        <v>76</v>
      </c>
      <c r="CG1364" s="401" t="n">
        <v>152</v>
      </c>
      <c r="CH1364" s="401" t="n">
        <v>49</v>
      </c>
      <c r="CI1364" s="401" t="n">
        <v>125</v>
      </c>
      <c r="CJ1364" s="401" t="n">
        <v>5</v>
      </c>
      <c r="CK1364" s="401" t="n">
        <v>113</v>
      </c>
      <c r="CL1364" s="401" t="n">
        <v>61</v>
      </c>
      <c r="CM1364" s="401" t="n">
        <v>189</v>
      </c>
      <c r="CN1364" s="401" t="n">
        <v>45</v>
      </c>
      <c r="CO1364" s="401" t="n">
        <v>52</v>
      </c>
      <c r="CP1364" s="401" t="n">
        <v>150</v>
      </c>
      <c r="CQ1364" s="401" t="n">
        <v>27</v>
      </c>
      <c r="CR1364" s="401" t="n">
        <v>144</v>
      </c>
      <c r="CS1364" s="401" t="n">
        <v>188</v>
      </c>
      <c r="CT1364" s="401" t="n">
        <v>207</v>
      </c>
      <c r="CU1364" s="401" t="n">
        <v>241</v>
      </c>
      <c r="CV1364" s="401" t="n">
        <v>247</v>
      </c>
      <c r="CW1364" s="401" t="n">
        <v>100</v>
      </c>
      <c r="CX1364" s="401" t="n">
        <v>154</v>
      </c>
      <c r="CY1364" s="401" t="n">
        <v>227</v>
      </c>
      <c r="CZ1364" s="401" t="n">
        <v>271</v>
      </c>
      <c r="DA1364" s="401" t="n">
        <v>78</v>
      </c>
      <c r="DB1364" s="401" t="n">
        <v>108</v>
      </c>
      <c r="DC1364" s="401" t="n">
        <v>249</v>
      </c>
      <c r="DD1364" s="401" t="n">
        <v>211</v>
      </c>
      <c r="DE1364" s="401" t="n">
        <v>88</v>
      </c>
      <c r="DF1364" s="401" t="n">
        <v>131</v>
      </c>
      <c r="DG1364" s="401" t="n">
        <v>43</v>
      </c>
      <c r="DH1364" s="401" t="n">
        <v>143</v>
      </c>
      <c r="DI1364" s="401" t="n">
        <v>19</v>
      </c>
      <c r="DJ1364" s="401" t="n">
        <v>175</v>
      </c>
      <c r="DK1364" s="401" t="n">
        <v>194</v>
      </c>
      <c r="DL1364" s="401" t="n">
        <v>59</v>
      </c>
      <c r="DM1364" s="401" t="n">
        <v>200</v>
      </c>
      <c r="DN1364" s="401" t="n">
        <v>236</v>
      </c>
      <c r="DO1364" s="401" t="n">
        <v>30</v>
      </c>
      <c r="DP1364" s="401" t="n">
        <v>2</v>
      </c>
      <c r="DQ1364" s="401" t="n">
        <v>248</v>
      </c>
      <c r="DR1364" s="401" t="n">
        <v>46</v>
      </c>
      <c r="DS1364" s="401" t="n">
        <v>22</v>
      </c>
      <c r="DT1364" s="401" t="n">
        <v>165</v>
      </c>
      <c r="DU1364" s="401" t="n">
        <v>74</v>
      </c>
      <c r="DV1364" s="401" t="n">
        <v>257</v>
      </c>
      <c r="DW1364" s="401" t="n">
        <v>274</v>
      </c>
      <c r="DX1364" s="401" t="n">
        <v>246</v>
      </c>
      <c r="DY1364" s="401" t="n">
        <v>238</v>
      </c>
      <c r="DZ1364" s="401" t="n">
        <v>13</v>
      </c>
      <c r="EA1364" s="401" t="n">
        <v>197</v>
      </c>
      <c r="EB1364" s="401" t="n">
        <v>250</v>
      </c>
      <c r="EC1364" s="401" t="n">
        <v>187</v>
      </c>
      <c r="ED1364" s="401" t="n">
        <v>192</v>
      </c>
      <c r="EE1364" s="401" t="n">
        <v>171</v>
      </c>
      <c r="EF1364" s="401" t="n">
        <v>162</v>
      </c>
      <c r="EG1364" s="401" t="n">
        <v>235</v>
      </c>
      <c r="EH1364" s="401" t="n">
        <v>10</v>
      </c>
      <c r="EI1364" s="401" t="n">
        <v>107</v>
      </c>
      <c r="EJ1364" s="401" t="n">
        <v>94</v>
      </c>
      <c r="EK1364" s="401" t="n">
        <v>214</v>
      </c>
      <c r="EL1364" s="401" t="n">
        <v>8</v>
      </c>
      <c r="EM1364" s="401" t="n">
        <v>110</v>
      </c>
      <c r="EN1364" s="401" t="n">
        <v>25</v>
      </c>
      <c r="EO1364" s="401" t="n">
        <v>64</v>
      </c>
      <c r="EP1364" s="401" t="n">
        <v>184</v>
      </c>
      <c r="EQ1364" s="401" t="n">
        <v>115</v>
      </c>
      <c r="ER1364" s="401" t="n">
        <v>85</v>
      </c>
      <c r="ES1364" s="401" t="n">
        <v>127</v>
      </c>
      <c r="ET1364" s="401" t="n">
        <v>99</v>
      </c>
      <c r="EU1364" s="401" t="n">
        <v>178</v>
      </c>
      <c r="EV1364" s="401" t="n">
        <v>161</v>
      </c>
      <c r="EW1364" s="401" t="n">
        <v>237</v>
      </c>
      <c r="EX1364" s="401" t="n">
        <v>116</v>
      </c>
      <c r="EY1364" s="401" t="n">
        <v>48</v>
      </c>
      <c r="EZ1364" s="401" t="n">
        <v>39</v>
      </c>
      <c r="FA1364" s="401" t="n">
        <v>213</v>
      </c>
      <c r="FB1364" s="401" t="n">
        <v>47</v>
      </c>
      <c r="FC1364" s="401" t="n">
        <v>220</v>
      </c>
      <c r="FD1364" s="401" t="n">
        <v>104</v>
      </c>
      <c r="FE1364" s="401" t="n">
        <v>239</v>
      </c>
      <c r="FF1364" s="401" t="n">
        <v>35</v>
      </c>
      <c r="FG1364" s="401" t="n">
        <v>15</v>
      </c>
      <c r="FH1364" s="401" t="n">
        <v>91</v>
      </c>
      <c r="FI1364" s="401" t="n">
        <v>153</v>
      </c>
      <c r="FJ1364" s="401" t="n">
        <v>217</v>
      </c>
      <c r="FK1364" s="401" t="n">
        <v>34</v>
      </c>
      <c r="FL1364" s="401" t="n">
        <v>151</v>
      </c>
      <c r="FM1364" s="401" t="n">
        <v>40</v>
      </c>
      <c r="FN1364" s="401" t="n">
        <v>168</v>
      </c>
      <c r="FO1364" s="401" t="n">
        <v>93</v>
      </c>
      <c r="FP1364" s="401" t="n">
        <v>230</v>
      </c>
      <c r="FQ1364" s="401" t="n">
        <v>129</v>
      </c>
      <c r="FR1364" s="401" t="n">
        <v>26</v>
      </c>
      <c r="FS1364" s="401" t="n">
        <v>146</v>
      </c>
      <c r="FT1364" s="401" t="n">
        <v>174</v>
      </c>
      <c r="FU1364" s="401" t="n">
        <v>159</v>
      </c>
      <c r="FV1364" s="401" t="n">
        <v>4</v>
      </c>
      <c r="FW1364" s="401" t="n">
        <v>212</v>
      </c>
      <c r="FX1364" s="401" t="n">
        <v>183</v>
      </c>
      <c r="FY1364" s="401" t="n">
        <v>265</v>
      </c>
      <c r="FZ1364" s="401" t="n">
        <v>118</v>
      </c>
      <c r="GA1364" s="401" t="n">
        <v>114</v>
      </c>
      <c r="GB1364" s="401" t="n">
        <v>275</v>
      </c>
      <c r="GC1364" s="401" t="n">
        <v>81</v>
      </c>
      <c r="GD1364" s="401" t="n">
        <v>172</v>
      </c>
      <c r="GE1364" s="401" t="n">
        <v>128</v>
      </c>
      <c r="GF1364" s="401" t="n">
        <v>180</v>
      </c>
      <c r="GG1364" s="401" t="n">
        <v>42</v>
      </c>
      <c r="GH1364" s="401" t="n">
        <v>102</v>
      </c>
      <c r="GI1364" s="401" t="n">
        <v>243</v>
      </c>
      <c r="GJ1364" s="401" t="n">
        <v>140</v>
      </c>
      <c r="GK1364" s="401" t="n">
        <v>145</v>
      </c>
      <c r="GL1364" s="401" t="n">
        <v>41</v>
      </c>
      <c r="GM1364" s="401" t="n">
        <v>132</v>
      </c>
      <c r="GN1364" s="401" t="n">
        <v>18</v>
      </c>
      <c r="GO1364" s="401" t="n">
        <v>60</v>
      </c>
      <c r="GP1364" s="401" t="n">
        <v>24</v>
      </c>
      <c r="GQ1364" s="401" t="n">
        <v>268</v>
      </c>
      <c r="GR1364" s="401" t="n">
        <v>199</v>
      </c>
      <c r="GS1364" s="401" t="n">
        <v>29</v>
      </c>
      <c r="GT1364" s="401" t="n">
        <v>95</v>
      </c>
      <c r="GU1364" s="401" t="n">
        <v>206</v>
      </c>
      <c r="GV1364" s="401" t="n">
        <v>253</v>
      </c>
      <c r="GW1364" s="401" t="n">
        <v>68</v>
      </c>
      <c r="GX1364" s="401" t="n">
        <v>117</v>
      </c>
      <c r="GY1364" s="401" t="n">
        <v>58</v>
      </c>
      <c r="GZ1364" s="401" t="n">
        <v>252</v>
      </c>
      <c r="HA1364" s="401" t="n">
        <v>72</v>
      </c>
      <c r="HB1364" s="401" t="n">
        <v>242</v>
      </c>
      <c r="HC1364" s="401" t="n">
        <v>254</v>
      </c>
      <c r="HD1364" s="401" t="n">
        <v>209</v>
      </c>
      <c r="HE1364" s="401" t="n">
        <v>122</v>
      </c>
      <c r="HF1364" s="401" t="n">
        <v>141</v>
      </c>
      <c r="HG1364" s="401" t="n">
        <v>138</v>
      </c>
      <c r="HH1364" s="401" t="n">
        <v>137</v>
      </c>
      <c r="HI1364" s="401" t="n">
        <v>9</v>
      </c>
      <c r="HJ1364" s="401" t="n">
        <v>267</v>
      </c>
      <c r="HK1364" s="401" t="n">
        <v>21</v>
      </c>
      <c r="HL1364" s="401" t="n">
        <v>103</v>
      </c>
      <c r="HM1364" s="401" t="n">
        <v>135</v>
      </c>
      <c r="HN1364" s="401" t="n">
        <v>156</v>
      </c>
      <c r="HO1364" s="401" t="n">
        <v>111</v>
      </c>
      <c r="HP1364" s="401" t="n">
        <v>123</v>
      </c>
      <c r="HQ1364" s="401" t="n">
        <v>191</v>
      </c>
      <c r="HR1364" s="401" t="n">
        <v>33</v>
      </c>
      <c r="HS1364" s="401" t="n">
        <v>96</v>
      </c>
      <c r="HT1364" s="401" t="n">
        <v>221</v>
      </c>
      <c r="HU1364" s="401" t="n">
        <v>256</v>
      </c>
      <c r="HV1364" s="401" t="n">
        <v>3</v>
      </c>
      <c r="HW1364" s="401" t="n">
        <v>109</v>
      </c>
      <c r="HX1364" s="401" t="n">
        <v>63</v>
      </c>
      <c r="HY1364" s="401" t="n">
        <v>157</v>
      </c>
      <c r="HZ1364" s="401" t="n">
        <v>258</v>
      </c>
      <c r="IA1364" s="401" t="n">
        <v>136</v>
      </c>
      <c r="IB1364" s="401" t="n">
        <v>167</v>
      </c>
      <c r="IC1364" s="401" t="n">
        <v>6</v>
      </c>
      <c r="ID1364" s="401" t="n">
        <v>190</v>
      </c>
      <c r="IE1364" s="401" t="n">
        <v>142</v>
      </c>
      <c r="IF1364" s="401" t="n">
        <v>106</v>
      </c>
      <c r="IG1364" s="401" t="n">
        <v>244</v>
      </c>
      <c r="IH1364" s="401" t="n">
        <v>66</v>
      </c>
      <c r="II1364" s="401" t="n">
        <v>139</v>
      </c>
      <c r="IJ1364" s="401" t="n">
        <v>92</v>
      </c>
      <c r="IK1364" s="401" t="n">
        <v>273</v>
      </c>
      <c r="IL1364" s="401" t="n">
        <v>245</v>
      </c>
      <c r="IM1364" s="401" t="n">
        <v>170</v>
      </c>
      <c r="IN1364" s="401" t="n">
        <v>71</v>
      </c>
      <c r="IO1364" s="401" t="n">
        <v>160</v>
      </c>
      <c r="IP1364" s="401" t="n">
        <v>228</v>
      </c>
      <c r="IQ1364" s="401" t="n">
        <v>119</v>
      </c>
      <c r="IR1364" s="401" t="n">
        <v>233</v>
      </c>
      <c r="IS1364" s="401" t="n">
        <v>37</v>
      </c>
      <c r="IT1364" s="401" t="n">
        <v>147</v>
      </c>
      <c r="IU1364" s="401" t="n">
        <v>69</v>
      </c>
      <c r="IV1364" s="401" t="n">
        <v>224</v>
      </c>
      <c r="IW1364" s="401" t="n">
        <v>79</v>
      </c>
      <c r="IX1364" s="401" t="n">
        <v>272</v>
      </c>
      <c r="IY1364" s="401" t="n">
        <v>260</v>
      </c>
      <c r="IZ1364" s="401" t="n">
        <v>177</v>
      </c>
      <c r="JA1364" s="401" t="n">
        <v>75</v>
      </c>
      <c r="JB1364" s="401" t="n">
        <v>210</v>
      </c>
      <c r="JC1364" s="401" t="n">
        <v>97</v>
      </c>
      <c r="JD1364" s="401" t="n">
        <v>32</v>
      </c>
      <c r="JE1364" s="401" t="n">
        <v>226</v>
      </c>
      <c r="JF1364" s="401" t="n">
        <v>55</v>
      </c>
      <c r="JG1364" s="401" t="n">
        <v>255</v>
      </c>
      <c r="JH1364" s="401" t="n">
        <v>229</v>
      </c>
      <c r="JI1364" s="401" t="n">
        <v>98</v>
      </c>
      <c r="JJ1364" s="401" t="n">
        <v>223</v>
      </c>
      <c r="JK1364" s="401" t="n">
        <v>240</v>
      </c>
      <c r="JL1364" s="401" t="n">
        <v>124</v>
      </c>
      <c r="JM1364" s="401" t="n">
        <v>112</v>
      </c>
      <c r="JN1364" s="401" t="n">
        <v>31</v>
      </c>
      <c r="JO1364" s="401" t="n">
        <v>133</v>
      </c>
      <c r="JP1364" s="401" t="n">
        <v>12</v>
      </c>
      <c r="JQ1364" s="401" t="n">
        <v>148</v>
      </c>
      <c r="JR1364" s="401" t="n">
        <v>202</v>
      </c>
      <c r="JS1364" s="401" t="n">
        <v>261</v>
      </c>
      <c r="JT1364" s="401" t="n">
        <v>251</v>
      </c>
    </row>
    <row r="1365" customFormat="false" ht="12.75" hidden="false" customHeight="false" outlineLevel="0" collapsed="false">
      <c r="E1365" s="444" t="s">
        <v>227</v>
      </c>
      <c r="F1365" s="401" t="n">
        <v>175</v>
      </c>
      <c r="G1365" s="401" t="n">
        <v>86</v>
      </c>
      <c r="H1365" s="401" t="n">
        <v>70</v>
      </c>
      <c r="I1365" s="401" t="n">
        <v>6</v>
      </c>
      <c r="J1365" s="401" t="n">
        <v>33</v>
      </c>
      <c r="K1365" s="401" t="n">
        <v>212</v>
      </c>
      <c r="L1365" s="401" t="n">
        <v>38</v>
      </c>
      <c r="M1365" s="401" t="n">
        <v>136</v>
      </c>
      <c r="N1365" s="401" t="n">
        <v>128</v>
      </c>
      <c r="O1365" s="401" t="n">
        <v>221</v>
      </c>
      <c r="P1365" s="401" t="n">
        <v>19</v>
      </c>
      <c r="Q1365" s="401" t="n">
        <v>239</v>
      </c>
      <c r="R1365" s="401" t="n">
        <v>134</v>
      </c>
      <c r="S1365" s="401" t="n">
        <v>202</v>
      </c>
      <c r="T1365" s="401" t="n">
        <v>116</v>
      </c>
      <c r="U1365" s="401" t="n">
        <v>247</v>
      </c>
      <c r="V1365" s="401" t="n">
        <v>83</v>
      </c>
      <c r="W1365" s="401" t="n">
        <v>79</v>
      </c>
      <c r="X1365" s="401" t="n">
        <v>18</v>
      </c>
      <c r="Y1365" s="401" t="n">
        <v>57</v>
      </c>
      <c r="Z1365" s="401" t="n">
        <v>30</v>
      </c>
      <c r="AA1365" s="401" t="n">
        <v>256</v>
      </c>
      <c r="AB1365" s="401" t="n">
        <v>230</v>
      </c>
      <c r="AC1365" s="401" t="n">
        <v>111</v>
      </c>
      <c r="AD1365" s="401" t="n">
        <v>23</v>
      </c>
      <c r="AE1365" s="401" t="n">
        <v>94</v>
      </c>
      <c r="AF1365" s="401" t="n">
        <v>145</v>
      </c>
      <c r="AG1365" s="401" t="n">
        <v>214</v>
      </c>
      <c r="AH1365" s="401" t="n">
        <v>17</v>
      </c>
      <c r="AI1365" s="401" t="n">
        <v>73</v>
      </c>
      <c r="AJ1365" s="401" t="n">
        <v>103</v>
      </c>
      <c r="AK1365" s="401" t="n">
        <v>144</v>
      </c>
      <c r="AL1365" s="401" t="n">
        <v>127</v>
      </c>
      <c r="AM1365" s="401" t="n">
        <v>37</v>
      </c>
      <c r="AN1365" s="401" t="n">
        <v>43</v>
      </c>
      <c r="AO1365" s="401" t="n">
        <v>253</v>
      </c>
      <c r="AP1365" s="401" t="n">
        <v>129</v>
      </c>
      <c r="AQ1365" s="401" t="n">
        <v>54</v>
      </c>
      <c r="AR1365" s="401" t="n">
        <v>172</v>
      </c>
      <c r="AS1365" s="401" t="n">
        <v>196</v>
      </c>
      <c r="AT1365" s="401" t="n">
        <v>89</v>
      </c>
      <c r="AU1365" s="401" t="n">
        <v>264</v>
      </c>
      <c r="AV1365" s="401" t="n">
        <v>32</v>
      </c>
      <c r="AW1365" s="401" t="n">
        <v>112</v>
      </c>
      <c r="AX1365" s="401" t="n">
        <v>163</v>
      </c>
      <c r="AY1365" s="401" t="n">
        <v>215</v>
      </c>
      <c r="AZ1365" s="401" t="n">
        <v>204</v>
      </c>
      <c r="BA1365" s="401" t="n">
        <v>72</v>
      </c>
      <c r="BB1365" s="401" t="n">
        <v>178</v>
      </c>
      <c r="BC1365" s="401" t="n">
        <v>121</v>
      </c>
      <c r="BD1365" s="401" t="n">
        <v>238</v>
      </c>
      <c r="BE1365" s="401" t="n">
        <v>244</v>
      </c>
      <c r="BF1365" s="401" t="n">
        <v>159</v>
      </c>
      <c r="BG1365" s="401" t="n">
        <v>93</v>
      </c>
      <c r="BH1365" s="401" t="n">
        <v>176</v>
      </c>
      <c r="BI1365" s="401" t="n">
        <v>147</v>
      </c>
      <c r="BJ1365" s="401" t="n">
        <v>44</v>
      </c>
      <c r="BK1365" s="401" t="n">
        <v>92</v>
      </c>
      <c r="BL1365" s="401" t="n">
        <v>181</v>
      </c>
      <c r="BM1365" s="401" t="n">
        <v>161</v>
      </c>
      <c r="BN1365" s="401" t="n">
        <v>130</v>
      </c>
      <c r="BO1365" s="401" t="n">
        <v>231</v>
      </c>
      <c r="BP1365" s="401" t="n">
        <v>96</v>
      </c>
      <c r="BQ1365" s="401" t="n">
        <v>8</v>
      </c>
      <c r="BR1365" s="401" t="n">
        <v>156</v>
      </c>
      <c r="BS1365" s="401" t="n">
        <v>74</v>
      </c>
      <c r="BT1365" s="401" t="n">
        <v>61</v>
      </c>
      <c r="BU1365" s="401" t="n">
        <v>115</v>
      </c>
      <c r="BV1365" s="401" t="n">
        <v>203</v>
      </c>
      <c r="BW1365" s="401" t="n">
        <v>271</v>
      </c>
      <c r="BX1365" s="401" t="n">
        <v>153</v>
      </c>
      <c r="BY1365" s="401" t="n">
        <v>205</v>
      </c>
      <c r="BZ1365" s="401" t="n">
        <v>76</v>
      </c>
      <c r="CA1365" s="401" t="n">
        <v>11</v>
      </c>
      <c r="CB1365" s="401" t="n">
        <v>217</v>
      </c>
      <c r="CC1365" s="401" t="n">
        <v>53</v>
      </c>
      <c r="CD1365" s="401" t="n">
        <v>26</v>
      </c>
      <c r="CE1365" s="401" t="n">
        <v>31</v>
      </c>
      <c r="CF1365" s="401" t="n">
        <v>100</v>
      </c>
      <c r="CG1365" s="401" t="n">
        <v>267</v>
      </c>
      <c r="CH1365" s="401" t="n">
        <v>13</v>
      </c>
      <c r="CI1365" s="401" t="n">
        <v>241</v>
      </c>
      <c r="CJ1365" s="401" t="n">
        <v>21</v>
      </c>
      <c r="CK1365" s="401" t="n">
        <v>80</v>
      </c>
      <c r="CL1365" s="401" t="n">
        <v>118</v>
      </c>
      <c r="CM1365" s="401" t="n">
        <v>190</v>
      </c>
      <c r="CN1365" s="401" t="n">
        <v>24</v>
      </c>
      <c r="CO1365" s="401" t="n">
        <v>59</v>
      </c>
      <c r="CP1365" s="401" t="n">
        <v>218</v>
      </c>
      <c r="CQ1365" s="401" t="n">
        <v>7</v>
      </c>
      <c r="CR1365" s="401" t="n">
        <v>138</v>
      </c>
      <c r="CS1365" s="401" t="n">
        <v>169</v>
      </c>
      <c r="CT1365" s="401" t="n">
        <v>142</v>
      </c>
      <c r="CU1365" s="401" t="n">
        <v>77</v>
      </c>
      <c r="CV1365" s="401" t="n">
        <v>224</v>
      </c>
      <c r="CW1365" s="401" t="n">
        <v>139</v>
      </c>
      <c r="CX1365" s="401" t="n">
        <v>229</v>
      </c>
      <c r="CY1365" s="401" t="n">
        <v>210</v>
      </c>
      <c r="CZ1365" s="401" t="n">
        <v>28</v>
      </c>
      <c r="DA1365" s="401" t="n">
        <v>52</v>
      </c>
      <c r="DB1365" s="401" t="n">
        <v>168</v>
      </c>
      <c r="DC1365" s="401" t="n">
        <v>50</v>
      </c>
      <c r="DD1365" s="401" t="n">
        <v>91</v>
      </c>
      <c r="DE1365" s="401" t="n">
        <v>197</v>
      </c>
      <c r="DF1365" s="401" t="n">
        <v>141</v>
      </c>
      <c r="DG1365" s="401" t="n">
        <v>64</v>
      </c>
      <c r="DH1365" s="401" t="n">
        <v>263</v>
      </c>
      <c r="DI1365" s="401" t="n">
        <v>191</v>
      </c>
      <c r="DJ1365" s="401" t="n">
        <v>151</v>
      </c>
      <c r="DK1365" s="401" t="n">
        <v>122</v>
      </c>
      <c r="DL1365" s="401" t="n">
        <v>114</v>
      </c>
      <c r="DM1365" s="401" t="n">
        <v>273</v>
      </c>
      <c r="DN1365" s="401" t="n">
        <v>235</v>
      </c>
      <c r="DO1365" s="401" t="n">
        <v>246</v>
      </c>
      <c r="DP1365" s="401" t="n">
        <v>222</v>
      </c>
      <c r="DQ1365" s="401" t="n">
        <v>179</v>
      </c>
      <c r="DR1365" s="401" t="n">
        <v>49</v>
      </c>
      <c r="DS1365" s="401" t="n">
        <v>107</v>
      </c>
      <c r="DT1365" s="401" t="n">
        <v>226</v>
      </c>
      <c r="DU1365" s="401" t="n">
        <v>117</v>
      </c>
      <c r="DV1365" s="401" t="n">
        <v>165</v>
      </c>
      <c r="DW1365" s="401" t="n">
        <v>85</v>
      </c>
      <c r="DX1365" s="401" t="n">
        <v>170</v>
      </c>
      <c r="DY1365" s="401" t="n">
        <v>55</v>
      </c>
      <c r="DZ1365" s="401" t="n">
        <v>213</v>
      </c>
      <c r="EA1365" s="401" t="n">
        <v>199</v>
      </c>
      <c r="EB1365" s="401" t="n">
        <v>5</v>
      </c>
      <c r="EC1365" s="401" t="n">
        <v>250</v>
      </c>
      <c r="ED1365" s="401" t="n">
        <v>243</v>
      </c>
      <c r="EE1365" s="401" t="n">
        <v>12</v>
      </c>
      <c r="EF1365" s="401" t="n">
        <v>9</v>
      </c>
      <c r="EG1365" s="401" t="n">
        <v>258</v>
      </c>
      <c r="EH1365" s="401" t="n">
        <v>42</v>
      </c>
      <c r="EI1365" s="401" t="n">
        <v>171</v>
      </c>
      <c r="EJ1365" s="401" t="n">
        <v>1</v>
      </c>
      <c r="EK1365" s="401" t="n">
        <v>110</v>
      </c>
      <c r="EL1365" s="401" t="n">
        <v>268</v>
      </c>
      <c r="EM1365" s="401" t="n">
        <v>75</v>
      </c>
      <c r="EN1365" s="401" t="n">
        <v>240</v>
      </c>
      <c r="EO1365" s="401" t="n">
        <v>101</v>
      </c>
      <c r="EP1365" s="401" t="n">
        <v>88</v>
      </c>
      <c r="EQ1365" s="401" t="n">
        <v>173</v>
      </c>
      <c r="ER1365" s="401" t="n">
        <v>102</v>
      </c>
      <c r="ES1365" s="401" t="n">
        <v>162</v>
      </c>
      <c r="ET1365" s="401" t="n">
        <v>36</v>
      </c>
      <c r="EU1365" s="401" t="n">
        <v>4</v>
      </c>
      <c r="EV1365" s="401" t="n">
        <v>133</v>
      </c>
      <c r="EW1365" s="401" t="n">
        <v>242</v>
      </c>
      <c r="EX1365" s="401" t="n">
        <v>97</v>
      </c>
      <c r="EY1365" s="401" t="n">
        <v>51</v>
      </c>
      <c r="EZ1365" s="401" t="n">
        <v>69</v>
      </c>
      <c r="FA1365" s="401" t="n">
        <v>123</v>
      </c>
      <c r="FB1365" s="401" t="n">
        <v>155</v>
      </c>
      <c r="FC1365" s="401" t="n">
        <v>95</v>
      </c>
      <c r="FD1365" s="401" t="n">
        <v>108</v>
      </c>
      <c r="FE1365" s="401" t="n">
        <v>200</v>
      </c>
      <c r="FF1365" s="401" t="n">
        <v>158</v>
      </c>
      <c r="FG1365" s="401" t="n">
        <v>135</v>
      </c>
      <c r="FH1365" s="401" t="n">
        <v>148</v>
      </c>
      <c r="FI1365" s="401" t="n">
        <v>58</v>
      </c>
      <c r="FJ1365" s="401" t="n">
        <v>192</v>
      </c>
      <c r="FK1365" s="401" t="n">
        <v>189</v>
      </c>
      <c r="FL1365" s="401" t="n">
        <v>105</v>
      </c>
      <c r="FM1365" s="401" t="n">
        <v>245</v>
      </c>
      <c r="FN1365" s="401" t="n">
        <v>16</v>
      </c>
      <c r="FO1365" s="401" t="n">
        <v>185</v>
      </c>
      <c r="FP1365" s="401" t="n">
        <v>20</v>
      </c>
      <c r="FQ1365" s="401" t="n">
        <v>124</v>
      </c>
      <c r="FR1365" s="401" t="n">
        <v>146</v>
      </c>
      <c r="FS1365" s="401" t="n">
        <v>22</v>
      </c>
      <c r="FT1365" s="401" t="n">
        <v>68</v>
      </c>
      <c r="FU1365" s="401" t="n">
        <v>10</v>
      </c>
      <c r="FV1365" s="401" t="n">
        <v>35</v>
      </c>
      <c r="FW1365" s="401" t="n">
        <v>251</v>
      </c>
      <c r="FX1365" s="401" t="n">
        <v>47</v>
      </c>
      <c r="FY1365" s="401" t="n">
        <v>150</v>
      </c>
      <c r="FZ1365" s="401" t="n">
        <v>259</v>
      </c>
      <c r="GA1365" s="401" t="n">
        <v>174</v>
      </c>
      <c r="GB1365" s="401" t="n">
        <v>187</v>
      </c>
      <c r="GC1365" s="401" t="n">
        <v>272</v>
      </c>
      <c r="GD1365" s="401" t="n">
        <v>90</v>
      </c>
      <c r="GE1365" s="401" t="n">
        <v>180</v>
      </c>
      <c r="GF1365" s="401" t="n">
        <v>152</v>
      </c>
      <c r="GG1365" s="401" t="n">
        <v>143</v>
      </c>
      <c r="GH1365" s="401" t="n">
        <v>63</v>
      </c>
      <c r="GI1365" s="401" t="n">
        <v>149</v>
      </c>
      <c r="GJ1365" s="401" t="n">
        <v>219</v>
      </c>
      <c r="GK1365" s="401" t="n">
        <v>140</v>
      </c>
      <c r="GL1365" s="401" t="n">
        <v>157</v>
      </c>
      <c r="GM1365" s="401" t="n">
        <v>46</v>
      </c>
      <c r="GN1365" s="401" t="n">
        <v>98</v>
      </c>
      <c r="GO1365" s="401" t="n">
        <v>254</v>
      </c>
      <c r="GP1365" s="401" t="n">
        <v>87</v>
      </c>
      <c r="GQ1365" s="401" t="n">
        <v>266</v>
      </c>
      <c r="GR1365" s="401" t="n">
        <v>67</v>
      </c>
      <c r="GS1365" s="401" t="n">
        <v>3</v>
      </c>
      <c r="GT1365" s="401" t="n">
        <v>269</v>
      </c>
      <c r="GU1365" s="401" t="n">
        <v>177</v>
      </c>
      <c r="GV1365" s="401" t="n">
        <v>248</v>
      </c>
      <c r="GW1365" s="401" t="n">
        <v>66</v>
      </c>
      <c r="GX1365" s="401" t="n">
        <v>40</v>
      </c>
      <c r="GY1365" s="401" t="n">
        <v>15</v>
      </c>
      <c r="GZ1365" s="401" t="n">
        <v>184</v>
      </c>
      <c r="HA1365" s="401" t="n">
        <v>237</v>
      </c>
      <c r="HB1365" s="401" t="n">
        <v>71</v>
      </c>
      <c r="HC1365" s="401" t="n">
        <v>228</v>
      </c>
      <c r="HD1365" s="401" t="n">
        <v>186</v>
      </c>
      <c r="HE1365" s="401" t="n">
        <v>270</v>
      </c>
      <c r="HF1365" s="401" t="n">
        <v>82</v>
      </c>
      <c r="HG1365" s="401" t="n">
        <v>261</v>
      </c>
      <c r="HH1365" s="401" t="n">
        <v>34</v>
      </c>
      <c r="HI1365" s="401" t="n">
        <v>275</v>
      </c>
      <c r="HJ1365" s="401" t="n">
        <v>132</v>
      </c>
      <c r="HK1365" s="401" t="n">
        <v>232</v>
      </c>
      <c r="HL1365" s="401" t="n">
        <v>84</v>
      </c>
      <c r="HM1365" s="401" t="n">
        <v>220</v>
      </c>
      <c r="HN1365" s="401" t="n">
        <v>48</v>
      </c>
      <c r="HO1365" s="401" t="n">
        <v>125</v>
      </c>
      <c r="HP1365" s="401" t="n">
        <v>211</v>
      </c>
      <c r="HQ1365" s="401" t="n">
        <v>252</v>
      </c>
      <c r="HR1365" s="401" t="n">
        <v>113</v>
      </c>
      <c r="HS1365" s="401" t="n">
        <v>65</v>
      </c>
      <c r="HT1365" s="401" t="n">
        <v>166</v>
      </c>
      <c r="HU1365" s="401" t="n">
        <v>188</v>
      </c>
      <c r="HV1365" s="401" t="n">
        <v>249</v>
      </c>
      <c r="HW1365" s="401" t="n">
        <v>194</v>
      </c>
      <c r="HX1365" s="401" t="n">
        <v>198</v>
      </c>
      <c r="HY1365" s="401" t="n">
        <v>126</v>
      </c>
      <c r="HZ1365" s="401" t="n">
        <v>131</v>
      </c>
      <c r="IA1365" s="401" t="n">
        <v>227</v>
      </c>
      <c r="IB1365" s="401" t="n">
        <v>160</v>
      </c>
      <c r="IC1365" s="401" t="n">
        <v>119</v>
      </c>
      <c r="ID1365" s="401" t="n">
        <v>27</v>
      </c>
      <c r="IE1365" s="401" t="n">
        <v>201</v>
      </c>
      <c r="IF1365" s="401" t="n">
        <v>109</v>
      </c>
      <c r="IG1365" s="401" t="n">
        <v>60</v>
      </c>
      <c r="IH1365" s="401" t="n">
        <v>104</v>
      </c>
      <c r="II1365" s="401" t="n">
        <v>225</v>
      </c>
      <c r="IJ1365" s="401" t="n">
        <v>167</v>
      </c>
      <c r="IK1365" s="401" t="n">
        <v>236</v>
      </c>
      <c r="IL1365" s="401" t="n">
        <v>234</v>
      </c>
      <c r="IM1365" s="401" t="n">
        <v>39</v>
      </c>
      <c r="IN1365" s="401" t="n">
        <v>182</v>
      </c>
      <c r="IO1365" s="401" t="n">
        <v>208</v>
      </c>
      <c r="IP1365" s="401" t="n">
        <v>257</v>
      </c>
      <c r="IQ1365" s="401" t="n">
        <v>260</v>
      </c>
      <c r="IR1365" s="401" t="n">
        <v>78</v>
      </c>
      <c r="IS1365" s="401" t="n">
        <v>274</v>
      </c>
      <c r="IT1365" s="401" t="n">
        <v>2</v>
      </c>
      <c r="IU1365" s="401" t="n">
        <v>233</v>
      </c>
      <c r="IV1365" s="401" t="n">
        <v>195</v>
      </c>
      <c r="IW1365" s="401" t="n">
        <v>41</v>
      </c>
      <c r="IX1365" s="401" t="n">
        <v>209</v>
      </c>
      <c r="IY1365" s="401" t="n">
        <v>262</v>
      </c>
      <c r="IZ1365" s="401" t="n">
        <v>56</v>
      </c>
      <c r="JA1365" s="401" t="n">
        <v>99</v>
      </c>
      <c r="JB1365" s="401" t="n">
        <v>216</v>
      </c>
      <c r="JC1365" s="401" t="n">
        <v>154</v>
      </c>
      <c r="JD1365" s="401" t="n">
        <v>206</v>
      </c>
      <c r="JE1365" s="401" t="n">
        <v>14</v>
      </c>
      <c r="JF1365" s="401" t="n">
        <v>25</v>
      </c>
      <c r="JG1365" s="401" t="n">
        <v>183</v>
      </c>
      <c r="JH1365" s="401" t="n">
        <v>164</v>
      </c>
      <c r="JI1365" s="401" t="n">
        <v>45</v>
      </c>
      <c r="JJ1365" s="401" t="n">
        <v>29</v>
      </c>
      <c r="JK1365" s="401" t="n">
        <v>255</v>
      </c>
      <c r="JL1365" s="401" t="n">
        <v>81</v>
      </c>
      <c r="JM1365" s="401" t="n">
        <v>62</v>
      </c>
      <c r="JN1365" s="401" t="n">
        <v>193</v>
      </c>
      <c r="JO1365" s="401" t="n">
        <v>207</v>
      </c>
      <c r="JP1365" s="401" t="n">
        <v>120</v>
      </c>
      <c r="JQ1365" s="401" t="n">
        <v>223</v>
      </c>
      <c r="JR1365" s="401" t="n">
        <v>265</v>
      </c>
      <c r="JS1365" s="401" t="n">
        <v>106</v>
      </c>
      <c r="JT1365" s="401" t="n">
        <v>137</v>
      </c>
    </row>
    <row r="1367" customFormat="false" ht="12.75" hidden="false" customHeight="false" outlineLevel="0" collapsed="false">
      <c r="D1367" s="204" t="n">
        <v>276</v>
      </c>
      <c r="E1367" s="204" t="s">
        <v>250</v>
      </c>
    </row>
    <row r="1368" customFormat="false" ht="12.75" hidden="false" customHeight="false" outlineLevel="0" collapsed="false">
      <c r="E1368" s="444" t="s">
        <v>198</v>
      </c>
      <c r="F1368" s="401" t="n">
        <v>1</v>
      </c>
      <c r="G1368" s="401" t="n">
        <v>2</v>
      </c>
      <c r="H1368" s="401" t="n">
        <v>3</v>
      </c>
      <c r="I1368" s="401" t="n">
        <v>4</v>
      </c>
      <c r="J1368" s="401" t="n">
        <v>5</v>
      </c>
      <c r="K1368" s="401" t="n">
        <v>6</v>
      </c>
      <c r="L1368" s="401" t="n">
        <v>7</v>
      </c>
      <c r="M1368" s="401" t="n">
        <v>8</v>
      </c>
      <c r="N1368" s="401" t="n">
        <v>9</v>
      </c>
      <c r="O1368" s="401" t="n">
        <v>10</v>
      </c>
      <c r="P1368" s="401" t="n">
        <v>11</v>
      </c>
      <c r="Q1368" s="401" t="n">
        <v>12</v>
      </c>
      <c r="R1368" s="401" t="n">
        <v>13</v>
      </c>
      <c r="S1368" s="401" t="n">
        <v>14</v>
      </c>
      <c r="T1368" s="401" t="n">
        <v>15</v>
      </c>
      <c r="U1368" s="401" t="n">
        <v>16</v>
      </c>
      <c r="V1368" s="401" t="n">
        <v>17</v>
      </c>
      <c r="W1368" s="401" t="n">
        <v>18</v>
      </c>
      <c r="X1368" s="401" t="n">
        <v>19</v>
      </c>
      <c r="Y1368" s="401" t="n">
        <v>20</v>
      </c>
      <c r="Z1368" s="401" t="n">
        <v>21</v>
      </c>
      <c r="AA1368" s="401" t="n">
        <v>22</v>
      </c>
      <c r="AB1368" s="401" t="n">
        <v>23</v>
      </c>
      <c r="AC1368" s="401" t="n">
        <v>24</v>
      </c>
      <c r="AD1368" s="401" t="n">
        <v>25</v>
      </c>
      <c r="AE1368" s="401" t="n">
        <v>26</v>
      </c>
      <c r="AF1368" s="401" t="n">
        <v>27</v>
      </c>
      <c r="AG1368" s="401" t="n">
        <v>28</v>
      </c>
      <c r="AH1368" s="401" t="n">
        <v>29</v>
      </c>
      <c r="AI1368" s="401" t="n">
        <v>30</v>
      </c>
      <c r="AJ1368" s="401" t="n">
        <v>31</v>
      </c>
      <c r="AK1368" s="401" t="n">
        <v>32</v>
      </c>
      <c r="AL1368" s="401" t="n">
        <v>33</v>
      </c>
      <c r="AM1368" s="401" t="n">
        <v>34</v>
      </c>
      <c r="AN1368" s="401" t="n">
        <v>35</v>
      </c>
      <c r="AO1368" s="401" t="n">
        <v>36</v>
      </c>
      <c r="AP1368" s="401" t="n">
        <v>37</v>
      </c>
      <c r="AQ1368" s="401" t="n">
        <v>38</v>
      </c>
      <c r="AR1368" s="401" t="n">
        <v>39</v>
      </c>
      <c r="AS1368" s="401" t="n">
        <v>40</v>
      </c>
      <c r="AT1368" s="401" t="n">
        <v>41</v>
      </c>
      <c r="AU1368" s="401" t="n">
        <v>42</v>
      </c>
      <c r="AV1368" s="401" t="n">
        <v>43</v>
      </c>
      <c r="AW1368" s="401" t="n">
        <v>44</v>
      </c>
      <c r="AX1368" s="401" t="n">
        <v>45</v>
      </c>
      <c r="AY1368" s="401" t="n">
        <v>46</v>
      </c>
      <c r="AZ1368" s="401" t="n">
        <v>47</v>
      </c>
      <c r="BA1368" s="401" t="n">
        <v>48</v>
      </c>
      <c r="BB1368" s="401" t="n">
        <v>49</v>
      </c>
      <c r="BC1368" s="401" t="n">
        <v>50</v>
      </c>
      <c r="BD1368" s="401" t="n">
        <v>51</v>
      </c>
      <c r="BE1368" s="401" t="n">
        <v>52</v>
      </c>
      <c r="BF1368" s="401" t="n">
        <v>53</v>
      </c>
      <c r="BG1368" s="401" t="n">
        <v>54</v>
      </c>
      <c r="BH1368" s="401" t="n">
        <v>55</v>
      </c>
      <c r="BI1368" s="401" t="n">
        <v>56</v>
      </c>
      <c r="BJ1368" s="401" t="n">
        <v>57</v>
      </c>
      <c r="BK1368" s="401" t="n">
        <v>58</v>
      </c>
      <c r="BL1368" s="401" t="n">
        <v>59</v>
      </c>
      <c r="BM1368" s="401" t="n">
        <v>60</v>
      </c>
      <c r="BN1368" s="401" t="n">
        <v>61</v>
      </c>
      <c r="BO1368" s="401" t="n">
        <v>62</v>
      </c>
      <c r="BP1368" s="401" t="n">
        <v>63</v>
      </c>
      <c r="BQ1368" s="401" t="n">
        <v>64</v>
      </c>
      <c r="BR1368" s="401" t="n">
        <v>65</v>
      </c>
      <c r="BS1368" s="401" t="n">
        <v>66</v>
      </c>
      <c r="BT1368" s="401" t="n">
        <v>67</v>
      </c>
      <c r="BU1368" s="401" t="n">
        <v>68</v>
      </c>
      <c r="BV1368" s="401" t="n">
        <v>69</v>
      </c>
      <c r="BW1368" s="401" t="n">
        <v>70</v>
      </c>
      <c r="BX1368" s="401" t="n">
        <v>71</v>
      </c>
      <c r="BY1368" s="401" t="n">
        <v>72</v>
      </c>
      <c r="BZ1368" s="401" t="n">
        <v>73</v>
      </c>
      <c r="CA1368" s="401" t="n">
        <v>74</v>
      </c>
      <c r="CB1368" s="401" t="n">
        <v>75</v>
      </c>
      <c r="CC1368" s="401" t="n">
        <v>76</v>
      </c>
      <c r="CD1368" s="401" t="n">
        <v>77</v>
      </c>
      <c r="CE1368" s="401" t="n">
        <v>78</v>
      </c>
      <c r="CF1368" s="401" t="n">
        <v>79</v>
      </c>
      <c r="CG1368" s="401" t="n">
        <v>80</v>
      </c>
      <c r="CH1368" s="401" t="n">
        <v>81</v>
      </c>
      <c r="CI1368" s="401" t="n">
        <v>82</v>
      </c>
      <c r="CJ1368" s="401" t="n">
        <v>83</v>
      </c>
      <c r="CK1368" s="401" t="n">
        <v>84</v>
      </c>
      <c r="CL1368" s="401" t="n">
        <v>85</v>
      </c>
      <c r="CM1368" s="401" t="n">
        <v>86</v>
      </c>
      <c r="CN1368" s="401" t="n">
        <v>87</v>
      </c>
      <c r="CO1368" s="401" t="n">
        <v>88</v>
      </c>
      <c r="CP1368" s="401" t="n">
        <v>89</v>
      </c>
      <c r="CQ1368" s="401" t="n">
        <v>90</v>
      </c>
      <c r="CR1368" s="401" t="n">
        <v>91</v>
      </c>
      <c r="CS1368" s="401" t="n">
        <v>92</v>
      </c>
      <c r="CT1368" s="401" t="n">
        <v>93</v>
      </c>
      <c r="CU1368" s="401" t="n">
        <v>94</v>
      </c>
      <c r="CV1368" s="401" t="n">
        <v>95</v>
      </c>
      <c r="CW1368" s="401" t="n">
        <v>96</v>
      </c>
      <c r="CX1368" s="401" t="n">
        <v>97</v>
      </c>
      <c r="CY1368" s="401" t="n">
        <v>98</v>
      </c>
      <c r="CZ1368" s="401" t="n">
        <v>99</v>
      </c>
      <c r="DA1368" s="401" t="n">
        <v>100</v>
      </c>
      <c r="DB1368" s="401" t="n">
        <v>101</v>
      </c>
      <c r="DC1368" s="401" t="n">
        <v>102</v>
      </c>
      <c r="DD1368" s="401" t="n">
        <v>103</v>
      </c>
      <c r="DE1368" s="401" t="n">
        <v>104</v>
      </c>
      <c r="DF1368" s="401" t="n">
        <v>105</v>
      </c>
      <c r="DG1368" s="401" t="n">
        <v>106</v>
      </c>
      <c r="DH1368" s="401" t="n">
        <v>107</v>
      </c>
      <c r="DI1368" s="401" t="n">
        <v>108</v>
      </c>
      <c r="DJ1368" s="401" t="n">
        <v>109</v>
      </c>
      <c r="DK1368" s="401" t="n">
        <v>110</v>
      </c>
      <c r="DL1368" s="401" t="n">
        <v>111</v>
      </c>
      <c r="DM1368" s="401" t="n">
        <v>112</v>
      </c>
      <c r="DN1368" s="401" t="n">
        <v>113</v>
      </c>
      <c r="DO1368" s="401" t="n">
        <v>114</v>
      </c>
      <c r="DP1368" s="401" t="n">
        <v>115</v>
      </c>
      <c r="DQ1368" s="401" t="n">
        <v>116</v>
      </c>
      <c r="DR1368" s="401" t="n">
        <v>117</v>
      </c>
      <c r="DS1368" s="401" t="n">
        <v>118</v>
      </c>
      <c r="DT1368" s="401" t="n">
        <v>119</v>
      </c>
      <c r="DU1368" s="401" t="n">
        <v>120</v>
      </c>
      <c r="DV1368" s="401" t="n">
        <v>121</v>
      </c>
      <c r="DW1368" s="401" t="n">
        <v>122</v>
      </c>
      <c r="DX1368" s="401" t="n">
        <v>123</v>
      </c>
      <c r="DY1368" s="401" t="n">
        <v>124</v>
      </c>
      <c r="DZ1368" s="401" t="n">
        <v>125</v>
      </c>
      <c r="EA1368" s="401" t="n">
        <v>126</v>
      </c>
      <c r="EB1368" s="401" t="n">
        <v>127</v>
      </c>
      <c r="EC1368" s="401" t="n">
        <v>128</v>
      </c>
      <c r="ED1368" s="401" t="n">
        <v>129</v>
      </c>
      <c r="EE1368" s="401" t="n">
        <v>130</v>
      </c>
      <c r="EF1368" s="401" t="n">
        <v>131</v>
      </c>
      <c r="EG1368" s="401" t="n">
        <v>132</v>
      </c>
      <c r="EH1368" s="401" t="n">
        <v>133</v>
      </c>
      <c r="EI1368" s="401" t="n">
        <v>134</v>
      </c>
      <c r="EJ1368" s="401" t="n">
        <v>135</v>
      </c>
      <c r="EK1368" s="401" t="n">
        <v>136</v>
      </c>
      <c r="EL1368" s="401" t="n">
        <v>137</v>
      </c>
      <c r="EM1368" s="401" t="n">
        <v>138</v>
      </c>
      <c r="EN1368" s="401" t="n">
        <v>139</v>
      </c>
      <c r="EO1368" s="401" t="n">
        <v>140</v>
      </c>
      <c r="EP1368" s="401" t="n">
        <v>141</v>
      </c>
      <c r="EQ1368" s="401" t="n">
        <v>142</v>
      </c>
      <c r="ER1368" s="401" t="n">
        <v>143</v>
      </c>
      <c r="ES1368" s="401" t="n">
        <v>144</v>
      </c>
      <c r="ET1368" s="401" t="n">
        <v>145</v>
      </c>
      <c r="EU1368" s="401" t="n">
        <v>146</v>
      </c>
      <c r="EV1368" s="401" t="n">
        <v>147</v>
      </c>
      <c r="EW1368" s="401" t="n">
        <v>148</v>
      </c>
      <c r="EX1368" s="401" t="n">
        <v>149</v>
      </c>
      <c r="EY1368" s="401" t="n">
        <v>150</v>
      </c>
      <c r="EZ1368" s="401" t="n">
        <v>151</v>
      </c>
      <c r="FA1368" s="401" t="n">
        <v>152</v>
      </c>
      <c r="FB1368" s="401" t="n">
        <v>153</v>
      </c>
      <c r="FC1368" s="401" t="n">
        <v>154</v>
      </c>
      <c r="FD1368" s="401" t="n">
        <v>155</v>
      </c>
      <c r="FE1368" s="401" t="n">
        <v>156</v>
      </c>
      <c r="FF1368" s="401" t="n">
        <v>157</v>
      </c>
      <c r="FG1368" s="401" t="n">
        <v>158</v>
      </c>
      <c r="FH1368" s="401" t="n">
        <v>159</v>
      </c>
      <c r="FI1368" s="401" t="n">
        <v>160</v>
      </c>
      <c r="FJ1368" s="401" t="n">
        <v>161</v>
      </c>
      <c r="FK1368" s="401" t="n">
        <v>162</v>
      </c>
      <c r="FL1368" s="401" t="n">
        <v>163</v>
      </c>
      <c r="FM1368" s="401" t="n">
        <v>164</v>
      </c>
      <c r="FN1368" s="401" t="n">
        <v>165</v>
      </c>
      <c r="FO1368" s="401" t="n">
        <v>166</v>
      </c>
      <c r="FP1368" s="401" t="n">
        <v>167</v>
      </c>
      <c r="FQ1368" s="401" t="n">
        <v>168</v>
      </c>
      <c r="FR1368" s="401" t="n">
        <v>169</v>
      </c>
      <c r="FS1368" s="401" t="n">
        <v>170</v>
      </c>
      <c r="FT1368" s="401" t="n">
        <v>171</v>
      </c>
      <c r="FU1368" s="401" t="n">
        <v>172</v>
      </c>
      <c r="FV1368" s="401" t="n">
        <v>173</v>
      </c>
      <c r="FW1368" s="401" t="n">
        <v>174</v>
      </c>
      <c r="FX1368" s="401" t="n">
        <v>175</v>
      </c>
      <c r="FY1368" s="401" t="n">
        <v>176</v>
      </c>
      <c r="FZ1368" s="401" t="n">
        <v>177</v>
      </c>
      <c r="GA1368" s="401" t="n">
        <v>178</v>
      </c>
      <c r="GB1368" s="401" t="n">
        <v>179</v>
      </c>
      <c r="GC1368" s="401" t="n">
        <v>180</v>
      </c>
      <c r="GD1368" s="401" t="n">
        <v>181</v>
      </c>
      <c r="GE1368" s="401" t="n">
        <v>182</v>
      </c>
      <c r="GF1368" s="401" t="n">
        <v>183</v>
      </c>
      <c r="GG1368" s="401" t="n">
        <v>184</v>
      </c>
      <c r="GH1368" s="401" t="n">
        <v>185</v>
      </c>
      <c r="GI1368" s="401" t="n">
        <v>186</v>
      </c>
      <c r="GJ1368" s="401" t="n">
        <v>187</v>
      </c>
      <c r="GK1368" s="401" t="n">
        <v>188</v>
      </c>
      <c r="GL1368" s="401" t="n">
        <v>189</v>
      </c>
      <c r="GM1368" s="401" t="n">
        <v>190</v>
      </c>
      <c r="GN1368" s="401" t="n">
        <v>191</v>
      </c>
      <c r="GO1368" s="401" t="n">
        <v>192</v>
      </c>
      <c r="GP1368" s="401" t="n">
        <v>193</v>
      </c>
      <c r="GQ1368" s="401" t="n">
        <v>194</v>
      </c>
      <c r="GR1368" s="401" t="n">
        <v>195</v>
      </c>
      <c r="GS1368" s="401" t="n">
        <v>196</v>
      </c>
      <c r="GT1368" s="401" t="n">
        <v>197</v>
      </c>
      <c r="GU1368" s="401" t="n">
        <v>198</v>
      </c>
      <c r="GV1368" s="401" t="n">
        <v>199</v>
      </c>
      <c r="GW1368" s="401" t="n">
        <v>200</v>
      </c>
      <c r="GX1368" s="401" t="n">
        <v>201</v>
      </c>
      <c r="GY1368" s="401" t="n">
        <v>202</v>
      </c>
      <c r="GZ1368" s="401" t="n">
        <v>203</v>
      </c>
      <c r="HA1368" s="401" t="n">
        <v>204</v>
      </c>
      <c r="HB1368" s="401" t="n">
        <v>205</v>
      </c>
      <c r="HC1368" s="401" t="n">
        <v>206</v>
      </c>
      <c r="HD1368" s="401" t="n">
        <v>207</v>
      </c>
      <c r="HE1368" s="401" t="n">
        <v>208</v>
      </c>
      <c r="HF1368" s="401" t="n">
        <v>209</v>
      </c>
      <c r="HG1368" s="401" t="n">
        <v>210</v>
      </c>
      <c r="HH1368" s="401" t="n">
        <v>211</v>
      </c>
      <c r="HI1368" s="401" t="n">
        <v>212</v>
      </c>
      <c r="HJ1368" s="401" t="n">
        <v>213</v>
      </c>
      <c r="HK1368" s="401" t="n">
        <v>214</v>
      </c>
      <c r="HL1368" s="401" t="n">
        <v>215</v>
      </c>
      <c r="HM1368" s="401" t="n">
        <v>216</v>
      </c>
      <c r="HN1368" s="401" t="n">
        <v>217</v>
      </c>
      <c r="HO1368" s="401" t="n">
        <v>218</v>
      </c>
      <c r="HP1368" s="401" t="n">
        <v>219</v>
      </c>
      <c r="HQ1368" s="401" t="n">
        <v>220</v>
      </c>
      <c r="HR1368" s="401" t="n">
        <v>221</v>
      </c>
      <c r="HS1368" s="401" t="n">
        <v>222</v>
      </c>
      <c r="HT1368" s="401" t="n">
        <v>223</v>
      </c>
      <c r="HU1368" s="401" t="n">
        <v>224</v>
      </c>
      <c r="HV1368" s="401" t="n">
        <v>225</v>
      </c>
      <c r="HW1368" s="401" t="n">
        <v>226</v>
      </c>
      <c r="HX1368" s="401" t="n">
        <v>227</v>
      </c>
      <c r="HY1368" s="401" t="n">
        <v>228</v>
      </c>
      <c r="HZ1368" s="401" t="n">
        <v>229</v>
      </c>
      <c r="IA1368" s="401" t="n">
        <v>230</v>
      </c>
      <c r="IB1368" s="401" t="n">
        <v>231</v>
      </c>
      <c r="IC1368" s="401" t="n">
        <v>232</v>
      </c>
      <c r="ID1368" s="401" t="n">
        <v>233</v>
      </c>
      <c r="IE1368" s="401" t="n">
        <v>234</v>
      </c>
      <c r="IF1368" s="401" t="n">
        <v>235</v>
      </c>
      <c r="IG1368" s="401" t="n">
        <v>236</v>
      </c>
      <c r="IH1368" s="401" t="n">
        <v>237</v>
      </c>
      <c r="II1368" s="401" t="n">
        <v>238</v>
      </c>
      <c r="IJ1368" s="401" t="n">
        <v>239</v>
      </c>
      <c r="IK1368" s="401" t="n">
        <v>240</v>
      </c>
      <c r="IL1368" s="401" t="n">
        <v>241</v>
      </c>
      <c r="IM1368" s="401" t="n">
        <v>242</v>
      </c>
      <c r="IN1368" s="401" t="n">
        <v>243</v>
      </c>
      <c r="IO1368" s="401" t="n">
        <v>244</v>
      </c>
      <c r="IP1368" s="401" t="n">
        <v>245</v>
      </c>
      <c r="IQ1368" s="401" t="n">
        <v>246</v>
      </c>
      <c r="IR1368" s="401" t="n">
        <v>247</v>
      </c>
      <c r="IS1368" s="401" t="n">
        <v>248</v>
      </c>
      <c r="IT1368" s="401" t="n">
        <v>249</v>
      </c>
      <c r="IU1368" s="401" t="n">
        <v>250</v>
      </c>
      <c r="IV1368" s="401" t="n">
        <v>251</v>
      </c>
      <c r="IW1368" s="401" t="n">
        <v>252</v>
      </c>
      <c r="IX1368" s="401" t="n">
        <v>253</v>
      </c>
      <c r="IY1368" s="401" t="n">
        <v>254</v>
      </c>
      <c r="IZ1368" s="401" t="n">
        <v>255</v>
      </c>
      <c r="JA1368" s="401" t="n">
        <v>256</v>
      </c>
      <c r="JB1368" s="401" t="n">
        <v>257</v>
      </c>
      <c r="JC1368" s="401" t="n">
        <v>258</v>
      </c>
      <c r="JD1368" s="401" t="n">
        <v>259</v>
      </c>
      <c r="JE1368" s="401" t="n">
        <v>260</v>
      </c>
      <c r="JF1368" s="401" t="n">
        <v>261</v>
      </c>
      <c r="JG1368" s="401" t="n">
        <v>262</v>
      </c>
      <c r="JH1368" s="401" t="n">
        <v>263</v>
      </c>
      <c r="JI1368" s="401" t="n">
        <v>264</v>
      </c>
      <c r="JK1368" s="401" t="n">
        <v>265</v>
      </c>
      <c r="JL1368" s="401" t="n">
        <v>266</v>
      </c>
      <c r="JM1368" s="401" t="n">
        <v>267</v>
      </c>
      <c r="JN1368" s="401" t="n">
        <v>268</v>
      </c>
      <c r="JP1368" s="401" t="n">
        <v>269</v>
      </c>
      <c r="JQ1368" s="401" t="n">
        <v>270</v>
      </c>
      <c r="JR1368" s="401" t="n">
        <v>271</v>
      </c>
      <c r="JS1368" s="401" t="n">
        <v>272</v>
      </c>
      <c r="JU1368" s="401" t="n">
        <v>273</v>
      </c>
      <c r="JV1368" s="401" t="n">
        <v>274</v>
      </c>
      <c r="JW1368" s="401" t="n">
        <v>275</v>
      </c>
      <c r="JX1368" s="401" t="n">
        <v>276</v>
      </c>
    </row>
    <row r="1369" customFormat="false" ht="12.75" hidden="false" customHeight="false" outlineLevel="0" collapsed="false">
      <c r="E1369" s="444" t="s">
        <v>225</v>
      </c>
      <c r="F1369" s="401" t="n">
        <v>84</v>
      </c>
      <c r="G1369" s="401" t="n">
        <v>144</v>
      </c>
      <c r="H1369" s="401" t="n">
        <v>14</v>
      </c>
      <c r="I1369" s="401" t="n">
        <v>130</v>
      </c>
      <c r="J1369" s="401" t="n">
        <v>46</v>
      </c>
      <c r="K1369" s="401" t="n">
        <v>125</v>
      </c>
      <c r="L1369" s="401" t="n">
        <v>100</v>
      </c>
      <c r="M1369" s="401" t="n">
        <v>247</v>
      </c>
      <c r="N1369" s="401" t="n">
        <v>60</v>
      </c>
      <c r="O1369" s="401" t="n">
        <v>128</v>
      </c>
      <c r="P1369" s="401" t="n">
        <v>45</v>
      </c>
      <c r="Q1369" s="401" t="n">
        <v>175</v>
      </c>
      <c r="R1369" s="401" t="n">
        <v>260</v>
      </c>
      <c r="S1369" s="401" t="n">
        <v>165</v>
      </c>
      <c r="T1369" s="401" t="n">
        <v>237</v>
      </c>
      <c r="U1369" s="401" t="n">
        <v>155</v>
      </c>
      <c r="V1369" s="401" t="n">
        <v>149</v>
      </c>
      <c r="W1369" s="401" t="n">
        <v>44</v>
      </c>
      <c r="X1369" s="401" t="n">
        <v>58</v>
      </c>
      <c r="Y1369" s="401" t="n">
        <v>266</v>
      </c>
      <c r="Z1369" s="401" t="n">
        <v>54</v>
      </c>
      <c r="AA1369" s="401" t="n">
        <v>206</v>
      </c>
      <c r="AB1369" s="401" t="n">
        <v>202</v>
      </c>
      <c r="AC1369" s="401" t="n">
        <v>123</v>
      </c>
      <c r="AD1369" s="401" t="n">
        <v>127</v>
      </c>
      <c r="AE1369" s="401" t="n">
        <v>4</v>
      </c>
      <c r="AF1369" s="401" t="n">
        <v>105</v>
      </c>
      <c r="AG1369" s="401" t="n">
        <v>134</v>
      </c>
      <c r="AH1369" s="401" t="n">
        <v>35</v>
      </c>
      <c r="AI1369" s="401" t="n">
        <v>163</v>
      </c>
      <c r="AJ1369" s="401" t="n">
        <v>103</v>
      </c>
      <c r="AK1369" s="401" t="n">
        <v>239</v>
      </c>
      <c r="AL1369" s="401" t="n">
        <v>226</v>
      </c>
      <c r="AM1369" s="401" t="n">
        <v>190</v>
      </c>
      <c r="AN1369" s="401" t="n">
        <v>148</v>
      </c>
      <c r="AO1369" s="401" t="n">
        <v>77</v>
      </c>
      <c r="AP1369" s="401" t="n">
        <v>75</v>
      </c>
      <c r="AQ1369" s="401" t="n">
        <v>261</v>
      </c>
      <c r="AR1369" s="401" t="n">
        <v>61</v>
      </c>
      <c r="AS1369" s="401" t="n">
        <v>139</v>
      </c>
      <c r="AT1369" s="401" t="n">
        <v>213</v>
      </c>
      <c r="AU1369" s="401" t="n">
        <v>164</v>
      </c>
      <c r="AV1369" s="401" t="n">
        <v>82</v>
      </c>
      <c r="AW1369" s="401" t="n">
        <v>197</v>
      </c>
      <c r="AX1369" s="401" t="n">
        <v>118</v>
      </c>
      <c r="AY1369" s="401" t="n">
        <v>250</v>
      </c>
      <c r="AZ1369" s="401" t="n">
        <v>241</v>
      </c>
      <c r="BA1369" s="401" t="n">
        <v>114</v>
      </c>
      <c r="BB1369" s="401" t="n">
        <v>217</v>
      </c>
      <c r="BC1369" s="401" t="n">
        <v>6</v>
      </c>
      <c r="BD1369" s="401" t="n">
        <v>192</v>
      </c>
      <c r="BE1369" s="401" t="n">
        <v>235</v>
      </c>
      <c r="BF1369" s="401" t="n">
        <v>57</v>
      </c>
      <c r="BG1369" s="401" t="n">
        <v>38</v>
      </c>
      <c r="BH1369" s="401" t="n">
        <v>23</v>
      </c>
      <c r="BI1369" s="401" t="n">
        <v>275</v>
      </c>
      <c r="BJ1369" s="401" t="n">
        <v>143</v>
      </c>
      <c r="BK1369" s="401" t="n">
        <v>215</v>
      </c>
      <c r="BL1369" s="401" t="n">
        <v>51</v>
      </c>
      <c r="BM1369" s="401" t="n">
        <v>32</v>
      </c>
      <c r="BN1369" s="401" t="n">
        <v>153</v>
      </c>
      <c r="BO1369" s="401" t="n">
        <v>180</v>
      </c>
      <c r="BP1369" s="401" t="n">
        <v>16</v>
      </c>
      <c r="BQ1369" s="401" t="n">
        <v>120</v>
      </c>
      <c r="BR1369" s="401" t="n">
        <v>91</v>
      </c>
      <c r="BS1369" s="401" t="n">
        <v>3</v>
      </c>
      <c r="BT1369" s="401" t="n">
        <v>251</v>
      </c>
      <c r="BU1369" s="401" t="n">
        <v>117</v>
      </c>
      <c r="BV1369" s="401" t="n">
        <v>267</v>
      </c>
      <c r="BW1369" s="401" t="n">
        <v>62</v>
      </c>
      <c r="BX1369" s="401" t="n">
        <v>219</v>
      </c>
      <c r="BY1369" s="401" t="n">
        <v>271</v>
      </c>
      <c r="BZ1369" s="401" t="n">
        <v>94</v>
      </c>
      <c r="CA1369" s="401" t="n">
        <v>156</v>
      </c>
      <c r="CB1369" s="401" t="n">
        <v>174</v>
      </c>
      <c r="CC1369" s="401" t="n">
        <v>228</v>
      </c>
      <c r="CD1369" s="401" t="n">
        <v>221</v>
      </c>
      <c r="CE1369" s="401" t="n">
        <v>170</v>
      </c>
      <c r="CF1369" s="401" t="n">
        <v>52</v>
      </c>
      <c r="CG1369" s="401" t="n">
        <v>66</v>
      </c>
      <c r="CH1369" s="401" t="n">
        <v>159</v>
      </c>
      <c r="CI1369" s="401" t="n">
        <v>196</v>
      </c>
      <c r="CJ1369" s="401" t="n">
        <v>142</v>
      </c>
      <c r="CK1369" s="401" t="n">
        <v>270</v>
      </c>
      <c r="CL1369" s="401" t="n">
        <v>72</v>
      </c>
      <c r="CM1369" s="401" t="n">
        <v>107</v>
      </c>
      <c r="CN1369" s="401" t="n">
        <v>30</v>
      </c>
      <c r="CO1369" s="401" t="n">
        <v>67</v>
      </c>
      <c r="CP1369" s="401" t="n">
        <v>135</v>
      </c>
      <c r="CQ1369" s="401" t="n">
        <v>151</v>
      </c>
      <c r="CR1369" s="401" t="n">
        <v>42</v>
      </c>
      <c r="CS1369" s="401" t="n">
        <v>56</v>
      </c>
      <c r="CT1369" s="401" t="n">
        <v>210</v>
      </c>
      <c r="CU1369" s="401" t="n">
        <v>256</v>
      </c>
      <c r="CV1369" s="401" t="n">
        <v>201</v>
      </c>
      <c r="CW1369" s="401" t="n">
        <v>92</v>
      </c>
      <c r="CX1369" s="401" t="n">
        <v>140</v>
      </c>
      <c r="CY1369" s="401" t="n">
        <v>245</v>
      </c>
      <c r="CZ1369" s="401" t="n">
        <v>188</v>
      </c>
      <c r="DA1369" s="401" t="n">
        <v>152</v>
      </c>
      <c r="DB1369" s="401" t="n">
        <v>204</v>
      </c>
      <c r="DC1369" s="401" t="n">
        <v>231</v>
      </c>
      <c r="DD1369" s="401" t="n">
        <v>110</v>
      </c>
      <c r="DE1369" s="401" t="n">
        <v>27</v>
      </c>
      <c r="DF1369" s="401" t="n">
        <v>236</v>
      </c>
      <c r="DG1369" s="401" t="n">
        <v>240</v>
      </c>
      <c r="DH1369" s="401" t="n">
        <v>28</v>
      </c>
      <c r="DI1369" s="401" t="n">
        <v>137</v>
      </c>
      <c r="DJ1369" s="401" t="n">
        <v>68</v>
      </c>
      <c r="DK1369" s="401" t="n">
        <v>199</v>
      </c>
      <c r="DL1369" s="401" t="n">
        <v>47</v>
      </c>
      <c r="DM1369" s="401" t="n">
        <v>71</v>
      </c>
      <c r="DN1369" s="401" t="n">
        <v>7</v>
      </c>
      <c r="DO1369" s="401" t="n">
        <v>83</v>
      </c>
      <c r="DP1369" s="401" t="n">
        <v>108</v>
      </c>
      <c r="DQ1369" s="401" t="n">
        <v>268</v>
      </c>
      <c r="DR1369" s="401" t="n">
        <v>254</v>
      </c>
      <c r="DS1369" s="401" t="n">
        <v>109</v>
      </c>
      <c r="DT1369" s="401" t="n">
        <v>216</v>
      </c>
      <c r="DU1369" s="401" t="n">
        <v>33</v>
      </c>
      <c r="DV1369" s="401" t="n">
        <v>220</v>
      </c>
      <c r="DW1369" s="401" t="n">
        <v>89</v>
      </c>
      <c r="DX1369" s="401" t="n">
        <v>116</v>
      </c>
      <c r="DY1369" s="401" t="n">
        <v>133</v>
      </c>
      <c r="DZ1369" s="401" t="n">
        <v>249</v>
      </c>
      <c r="EA1369" s="401" t="n">
        <v>74</v>
      </c>
      <c r="EB1369" s="401" t="n">
        <v>15</v>
      </c>
      <c r="EC1369" s="401" t="n">
        <v>97</v>
      </c>
      <c r="ED1369" s="401" t="n">
        <v>246</v>
      </c>
      <c r="EE1369" s="401" t="n">
        <v>244</v>
      </c>
      <c r="EF1369" s="401" t="n">
        <v>203</v>
      </c>
      <c r="EG1369" s="401" t="n">
        <v>41</v>
      </c>
      <c r="EH1369" s="401" t="n">
        <v>40</v>
      </c>
      <c r="EI1369" s="401" t="n">
        <v>243</v>
      </c>
      <c r="EJ1369" s="401" t="n">
        <v>131</v>
      </c>
      <c r="EK1369" s="401" t="n">
        <v>230</v>
      </c>
      <c r="EL1369" s="401" t="n">
        <v>1</v>
      </c>
      <c r="EM1369" s="401" t="n">
        <v>126</v>
      </c>
      <c r="EN1369" s="401" t="n">
        <v>223</v>
      </c>
      <c r="EO1369" s="401" t="n">
        <v>136</v>
      </c>
      <c r="EP1369" s="401" t="n">
        <v>259</v>
      </c>
      <c r="EQ1369" s="401" t="n">
        <v>209</v>
      </c>
      <c r="ER1369" s="401" t="n">
        <v>132</v>
      </c>
      <c r="ES1369" s="401" t="n">
        <v>22</v>
      </c>
      <c r="ET1369" s="401" t="n">
        <v>111</v>
      </c>
      <c r="EU1369" s="401" t="n">
        <v>169</v>
      </c>
      <c r="EV1369" s="401" t="n">
        <v>29</v>
      </c>
      <c r="EW1369" s="401" t="n">
        <v>119</v>
      </c>
      <c r="EX1369" s="401" t="n">
        <v>157</v>
      </c>
      <c r="EY1369" s="401" t="n">
        <v>191</v>
      </c>
      <c r="EZ1369" s="401" t="n">
        <v>205</v>
      </c>
      <c r="FA1369" s="401" t="n">
        <v>224</v>
      </c>
      <c r="FB1369" s="401" t="n">
        <v>34</v>
      </c>
      <c r="FC1369" s="401" t="n">
        <v>85</v>
      </c>
      <c r="FD1369" s="401" t="n">
        <v>36</v>
      </c>
      <c r="FE1369" s="401" t="n">
        <v>185</v>
      </c>
      <c r="FF1369" s="401" t="n">
        <v>138</v>
      </c>
      <c r="FG1369" s="401" t="n">
        <v>146</v>
      </c>
      <c r="FH1369" s="401" t="n">
        <v>211</v>
      </c>
      <c r="FI1369" s="401" t="n">
        <v>172</v>
      </c>
      <c r="FJ1369" s="401" t="n">
        <v>25</v>
      </c>
      <c r="FK1369" s="401" t="n">
        <v>225</v>
      </c>
      <c r="FL1369" s="401" t="n">
        <v>104</v>
      </c>
      <c r="FM1369" s="401" t="n">
        <v>158</v>
      </c>
      <c r="FN1369" s="401" t="n">
        <v>166</v>
      </c>
      <c r="FO1369" s="401" t="n">
        <v>88</v>
      </c>
      <c r="FP1369" s="401" t="n">
        <v>264</v>
      </c>
      <c r="FQ1369" s="401" t="n">
        <v>265</v>
      </c>
      <c r="FR1369" s="401" t="n">
        <v>8</v>
      </c>
      <c r="FS1369" s="401" t="n">
        <v>212</v>
      </c>
      <c r="FT1369" s="401" t="n">
        <v>257</v>
      </c>
      <c r="FU1369" s="401" t="n">
        <v>154</v>
      </c>
      <c r="FV1369" s="401" t="n">
        <v>69</v>
      </c>
      <c r="FW1369" s="401" t="n">
        <v>253</v>
      </c>
      <c r="FX1369" s="401" t="n">
        <v>187</v>
      </c>
      <c r="FY1369" s="401" t="n">
        <v>194</v>
      </c>
      <c r="FZ1369" s="401" t="n">
        <v>80</v>
      </c>
      <c r="GA1369" s="401" t="n">
        <v>24</v>
      </c>
      <c r="GB1369" s="401" t="n">
        <v>17</v>
      </c>
      <c r="GC1369" s="401" t="n">
        <v>262</v>
      </c>
      <c r="GD1369" s="401" t="n">
        <v>102</v>
      </c>
      <c r="GE1369" s="401" t="n">
        <v>238</v>
      </c>
      <c r="GF1369" s="401" t="n">
        <v>96</v>
      </c>
      <c r="GG1369" s="401" t="n">
        <v>208</v>
      </c>
      <c r="GH1369" s="401" t="n">
        <v>177</v>
      </c>
      <c r="GI1369" s="401" t="n">
        <v>95</v>
      </c>
      <c r="GJ1369" s="401" t="n">
        <v>115</v>
      </c>
      <c r="GK1369" s="401" t="n">
        <v>5</v>
      </c>
      <c r="GL1369" s="401" t="n">
        <v>233</v>
      </c>
      <c r="GM1369" s="401" t="n">
        <v>269</v>
      </c>
      <c r="GN1369" s="401" t="n">
        <v>195</v>
      </c>
      <c r="GO1369" s="401" t="n">
        <v>50</v>
      </c>
      <c r="GP1369" s="401" t="n">
        <v>65</v>
      </c>
      <c r="GQ1369" s="401" t="n">
        <v>181</v>
      </c>
      <c r="GR1369" s="401" t="n">
        <v>171</v>
      </c>
      <c r="GS1369" s="401" t="n">
        <v>9</v>
      </c>
      <c r="GT1369" s="401" t="n">
        <v>79</v>
      </c>
      <c r="GU1369" s="401" t="n">
        <v>214</v>
      </c>
      <c r="GV1369" s="401" t="n">
        <v>162</v>
      </c>
      <c r="GW1369" s="401" t="n">
        <v>218</v>
      </c>
      <c r="GX1369" s="401" t="n">
        <v>234</v>
      </c>
      <c r="GY1369" s="401" t="n">
        <v>78</v>
      </c>
      <c r="GZ1369" s="401" t="n">
        <v>11</v>
      </c>
      <c r="HA1369" s="401" t="n">
        <v>55</v>
      </c>
      <c r="HB1369" s="401" t="n">
        <v>176</v>
      </c>
      <c r="HC1369" s="401" t="n">
        <v>207</v>
      </c>
      <c r="HD1369" s="401" t="n">
        <v>189</v>
      </c>
      <c r="HE1369" s="401" t="n">
        <v>150</v>
      </c>
      <c r="HF1369" s="401" t="n">
        <v>263</v>
      </c>
      <c r="HG1369" s="401" t="n">
        <v>121</v>
      </c>
      <c r="HH1369" s="401" t="n">
        <v>12</v>
      </c>
      <c r="HI1369" s="401" t="n">
        <v>48</v>
      </c>
      <c r="HJ1369" s="401" t="n">
        <v>227</v>
      </c>
      <c r="HK1369" s="401" t="n">
        <v>141</v>
      </c>
      <c r="HL1369" s="401" t="n">
        <v>222</v>
      </c>
      <c r="HM1369" s="401" t="n">
        <v>70</v>
      </c>
      <c r="HN1369" s="401" t="n">
        <v>179</v>
      </c>
      <c r="HO1369" s="401" t="n">
        <v>64</v>
      </c>
      <c r="HP1369" s="401" t="n">
        <v>255</v>
      </c>
      <c r="HQ1369" s="401" t="n">
        <v>242</v>
      </c>
      <c r="HR1369" s="401" t="n">
        <v>87</v>
      </c>
      <c r="HS1369" s="401" t="n">
        <v>53</v>
      </c>
      <c r="HT1369" s="401" t="n">
        <v>37</v>
      </c>
      <c r="HU1369" s="401" t="n">
        <v>106</v>
      </c>
      <c r="HV1369" s="401" t="n">
        <v>183</v>
      </c>
      <c r="HW1369" s="401" t="n">
        <v>39</v>
      </c>
      <c r="HX1369" s="401" t="n">
        <v>124</v>
      </c>
      <c r="HY1369" s="401" t="n">
        <v>20</v>
      </c>
      <c r="HZ1369" s="401" t="n">
        <v>43</v>
      </c>
      <c r="IA1369" s="401" t="n">
        <v>81</v>
      </c>
      <c r="IB1369" s="401" t="n">
        <v>18</v>
      </c>
      <c r="IC1369" s="401" t="n">
        <v>73</v>
      </c>
      <c r="ID1369" s="401" t="n">
        <v>122</v>
      </c>
      <c r="IE1369" s="401" t="n">
        <v>76</v>
      </c>
      <c r="IF1369" s="401" t="n">
        <v>252</v>
      </c>
      <c r="IG1369" s="401" t="n">
        <v>98</v>
      </c>
      <c r="IH1369" s="401" t="n">
        <v>173</v>
      </c>
      <c r="II1369" s="401" t="n">
        <v>274</v>
      </c>
      <c r="IJ1369" s="401" t="n">
        <v>168</v>
      </c>
      <c r="IK1369" s="401" t="n">
        <v>258</v>
      </c>
      <c r="IL1369" s="401" t="n">
        <v>160</v>
      </c>
      <c r="IM1369" s="401" t="n">
        <v>13</v>
      </c>
      <c r="IN1369" s="401" t="n">
        <v>129</v>
      </c>
      <c r="IO1369" s="401" t="n">
        <v>161</v>
      </c>
      <c r="IP1369" s="401" t="n">
        <v>186</v>
      </c>
      <c r="IQ1369" s="401" t="n">
        <v>184</v>
      </c>
      <c r="IR1369" s="401" t="n">
        <v>19</v>
      </c>
      <c r="IS1369" s="401" t="n">
        <v>26</v>
      </c>
      <c r="IT1369" s="401" t="n">
        <v>86</v>
      </c>
      <c r="IU1369" s="401" t="n">
        <v>147</v>
      </c>
      <c r="IV1369" s="401" t="n">
        <v>178</v>
      </c>
      <c r="IW1369" s="401" t="n">
        <v>276</v>
      </c>
      <c r="IX1369" s="401" t="n">
        <v>167</v>
      </c>
      <c r="IY1369" s="401" t="n">
        <v>2</v>
      </c>
      <c r="IZ1369" s="401" t="n">
        <v>232</v>
      </c>
      <c r="JA1369" s="401" t="n">
        <v>193</v>
      </c>
      <c r="JB1369" s="401" t="n">
        <v>113</v>
      </c>
      <c r="JC1369" s="401" t="n">
        <v>272</v>
      </c>
      <c r="JD1369" s="401" t="n">
        <v>273</v>
      </c>
      <c r="JE1369" s="401" t="n">
        <v>99</v>
      </c>
      <c r="JF1369" s="401" t="n">
        <v>59</v>
      </c>
      <c r="JG1369" s="401" t="n">
        <v>21</v>
      </c>
      <c r="JH1369" s="401" t="n">
        <v>112</v>
      </c>
      <c r="JI1369" s="401" t="n">
        <v>93</v>
      </c>
      <c r="JK1369" s="401" t="n">
        <v>248</v>
      </c>
      <c r="JL1369" s="401" t="n">
        <v>90</v>
      </c>
      <c r="JM1369" s="401" t="n">
        <v>200</v>
      </c>
      <c r="JN1369" s="401" t="n">
        <v>182</v>
      </c>
      <c r="JP1369" s="401" t="n">
        <v>49</v>
      </c>
      <c r="JQ1369" s="401" t="n">
        <v>229</v>
      </c>
      <c r="JR1369" s="401" t="n">
        <v>145</v>
      </c>
      <c r="JS1369" s="401" t="n">
        <v>31</v>
      </c>
      <c r="JU1369" s="401" t="n">
        <v>63</v>
      </c>
      <c r="JV1369" s="401" t="n">
        <v>101</v>
      </c>
      <c r="JW1369" s="401" t="n">
        <v>10</v>
      </c>
      <c r="JX1369" s="401" t="n">
        <v>198</v>
      </c>
    </row>
    <row r="1370" customFormat="false" ht="12.75" hidden="false" customHeight="false" outlineLevel="0" collapsed="false">
      <c r="E1370" s="444" t="s">
        <v>227</v>
      </c>
      <c r="F1370" s="401" t="n">
        <v>190</v>
      </c>
      <c r="G1370" s="401" t="n">
        <v>205</v>
      </c>
      <c r="H1370" s="401" t="n">
        <v>86</v>
      </c>
      <c r="I1370" s="401" t="n">
        <v>241</v>
      </c>
      <c r="J1370" s="401" t="n">
        <v>57</v>
      </c>
      <c r="K1370" s="401" t="n">
        <v>60</v>
      </c>
      <c r="L1370" s="401" t="n">
        <v>160</v>
      </c>
      <c r="M1370" s="401" t="n">
        <v>17</v>
      </c>
      <c r="N1370" s="401" t="n">
        <v>275</v>
      </c>
      <c r="O1370" s="401" t="n">
        <v>101</v>
      </c>
      <c r="P1370" s="401" t="n">
        <v>80</v>
      </c>
      <c r="Q1370" s="401" t="n">
        <v>70</v>
      </c>
      <c r="R1370" s="401" t="n">
        <v>175</v>
      </c>
      <c r="S1370" s="401" t="n">
        <v>178</v>
      </c>
      <c r="T1370" s="401" t="n">
        <v>268</v>
      </c>
      <c r="U1370" s="401" t="n">
        <v>105</v>
      </c>
      <c r="V1370" s="401" t="n">
        <v>263</v>
      </c>
      <c r="W1370" s="401" t="n">
        <v>131</v>
      </c>
      <c r="X1370" s="401" t="n">
        <v>28</v>
      </c>
      <c r="Y1370" s="401" t="n">
        <v>234</v>
      </c>
      <c r="Z1370" s="401" t="n">
        <v>115</v>
      </c>
      <c r="AA1370" s="401" t="n">
        <v>176</v>
      </c>
      <c r="AB1370" s="401" t="n">
        <v>147</v>
      </c>
      <c r="AC1370" s="401" t="n">
        <v>117</v>
      </c>
      <c r="AD1370" s="401" t="n">
        <v>169</v>
      </c>
      <c r="AE1370" s="401" t="n">
        <v>55</v>
      </c>
      <c r="AF1370" s="401" t="n">
        <v>104</v>
      </c>
      <c r="AG1370" s="401" t="n">
        <v>270</v>
      </c>
      <c r="AH1370" s="401" t="n">
        <v>107</v>
      </c>
      <c r="AI1370" s="401" t="n">
        <v>39</v>
      </c>
      <c r="AJ1370" s="401" t="n">
        <v>43</v>
      </c>
      <c r="AK1370" s="401" t="n">
        <v>65</v>
      </c>
      <c r="AL1370" s="401" t="n">
        <v>182</v>
      </c>
      <c r="AM1370" s="401" t="n">
        <v>193</v>
      </c>
      <c r="AN1370" s="401" t="n">
        <v>203</v>
      </c>
      <c r="AO1370" s="401" t="n">
        <v>94</v>
      </c>
      <c r="AP1370" s="401" t="n">
        <v>214</v>
      </c>
      <c r="AQ1370" s="401" t="n">
        <v>252</v>
      </c>
      <c r="AR1370" s="401" t="n">
        <v>6</v>
      </c>
      <c r="AS1370" s="401" t="n">
        <v>59</v>
      </c>
      <c r="AT1370" s="401" t="n">
        <v>152</v>
      </c>
      <c r="AU1370" s="401" t="n">
        <v>38</v>
      </c>
      <c r="AV1370" s="401" t="n">
        <v>84</v>
      </c>
      <c r="AW1370" s="401" t="n">
        <v>63</v>
      </c>
      <c r="AX1370" s="401" t="n">
        <v>12</v>
      </c>
      <c r="AY1370" s="401" t="n">
        <v>255</v>
      </c>
      <c r="AZ1370" s="401" t="n">
        <v>44</v>
      </c>
      <c r="BA1370" s="401" t="n">
        <v>212</v>
      </c>
      <c r="BB1370" s="401" t="n">
        <v>240</v>
      </c>
      <c r="BC1370" s="401" t="n">
        <v>231</v>
      </c>
      <c r="BD1370" s="401" t="n">
        <v>120</v>
      </c>
      <c r="BE1370" s="401" t="n">
        <v>8</v>
      </c>
      <c r="BF1370" s="401" t="n">
        <v>157</v>
      </c>
      <c r="BG1370" s="401" t="n">
        <v>96</v>
      </c>
      <c r="BH1370" s="401" t="n">
        <v>167</v>
      </c>
      <c r="BI1370" s="401" t="n">
        <v>244</v>
      </c>
      <c r="BJ1370" s="401" t="n">
        <v>58</v>
      </c>
      <c r="BK1370" s="401" t="n">
        <v>54</v>
      </c>
      <c r="BL1370" s="401" t="n">
        <v>262</v>
      </c>
      <c r="BM1370" s="401" t="n">
        <v>49</v>
      </c>
      <c r="BN1370" s="401" t="n">
        <v>225</v>
      </c>
      <c r="BO1370" s="401" t="n">
        <v>108</v>
      </c>
      <c r="BP1370" s="401" t="n">
        <v>19</v>
      </c>
      <c r="BQ1370" s="401" t="n">
        <v>67</v>
      </c>
      <c r="BR1370" s="401" t="n">
        <v>274</v>
      </c>
      <c r="BS1370" s="401" t="n">
        <v>27</v>
      </c>
      <c r="BT1370" s="401" t="n">
        <v>20</v>
      </c>
      <c r="BU1370" s="401" t="n">
        <v>239</v>
      </c>
      <c r="BV1370" s="401" t="n">
        <v>221</v>
      </c>
      <c r="BW1370" s="401" t="n">
        <v>219</v>
      </c>
      <c r="BX1370" s="401" t="n">
        <v>130</v>
      </c>
      <c r="BY1370" s="401" t="n">
        <v>93</v>
      </c>
      <c r="BZ1370" s="401" t="n">
        <v>52</v>
      </c>
      <c r="CA1370" s="401" t="n">
        <v>75</v>
      </c>
      <c r="CB1370" s="401" t="n">
        <v>146</v>
      </c>
      <c r="CC1370" s="401" t="n">
        <v>62</v>
      </c>
      <c r="CD1370" s="401" t="n">
        <v>199</v>
      </c>
      <c r="CE1370" s="401" t="n">
        <v>50</v>
      </c>
      <c r="CF1370" s="401" t="n">
        <v>121</v>
      </c>
      <c r="CG1370" s="401" t="n">
        <v>246</v>
      </c>
      <c r="CH1370" s="401" t="n">
        <v>165</v>
      </c>
      <c r="CI1370" s="401" t="n">
        <v>114</v>
      </c>
      <c r="CJ1370" s="401" t="n">
        <v>181</v>
      </c>
      <c r="CK1370" s="401" t="n">
        <v>88</v>
      </c>
      <c r="CL1370" s="401" t="n">
        <v>257</v>
      </c>
      <c r="CM1370" s="401" t="n">
        <v>217</v>
      </c>
      <c r="CN1370" s="401" t="n">
        <v>272</v>
      </c>
      <c r="CO1370" s="401" t="n">
        <v>235</v>
      </c>
      <c r="CP1370" s="401" t="n">
        <v>196</v>
      </c>
      <c r="CQ1370" s="401" t="n">
        <v>11</v>
      </c>
      <c r="CR1370" s="401" t="n">
        <v>110</v>
      </c>
      <c r="CS1370" s="401" t="n">
        <v>66</v>
      </c>
      <c r="CT1370" s="401" t="n">
        <v>194</v>
      </c>
      <c r="CU1370" s="401" t="n">
        <v>186</v>
      </c>
      <c r="CV1370" s="401" t="n">
        <v>238</v>
      </c>
      <c r="CW1370" s="401" t="n">
        <v>253</v>
      </c>
      <c r="CX1370" s="401" t="n">
        <v>150</v>
      </c>
      <c r="CY1370" s="401" t="n">
        <v>61</v>
      </c>
      <c r="CZ1370" s="401" t="n">
        <v>170</v>
      </c>
      <c r="DA1370" s="401" t="n">
        <v>51</v>
      </c>
      <c r="DB1370" s="401" t="n">
        <v>158</v>
      </c>
      <c r="DC1370" s="401" t="n">
        <v>223</v>
      </c>
      <c r="DD1370" s="401" t="n">
        <v>29</v>
      </c>
      <c r="DE1370" s="401" t="n">
        <v>53</v>
      </c>
      <c r="DF1370" s="401" t="n">
        <v>261</v>
      </c>
      <c r="DG1370" s="401" t="n">
        <v>2</v>
      </c>
      <c r="DH1370" s="401" t="n">
        <v>155</v>
      </c>
      <c r="DI1370" s="401" t="n">
        <v>236</v>
      </c>
      <c r="DJ1370" s="401" t="n">
        <v>97</v>
      </c>
      <c r="DK1370" s="401" t="n">
        <v>16</v>
      </c>
      <c r="DL1370" s="401" t="n">
        <v>258</v>
      </c>
      <c r="DM1370" s="401" t="n">
        <v>134</v>
      </c>
      <c r="DN1370" s="401" t="n">
        <v>209</v>
      </c>
      <c r="DO1370" s="401" t="n">
        <v>266</v>
      </c>
      <c r="DP1370" s="401" t="n">
        <v>138</v>
      </c>
      <c r="DQ1370" s="401" t="n">
        <v>85</v>
      </c>
      <c r="DR1370" s="401" t="n">
        <v>148</v>
      </c>
      <c r="DS1370" s="401" t="n">
        <v>177</v>
      </c>
      <c r="DT1370" s="401" t="n">
        <v>111</v>
      </c>
      <c r="DU1370" s="401" t="n">
        <v>122</v>
      </c>
      <c r="DV1370" s="401" t="n">
        <v>99</v>
      </c>
      <c r="DW1370" s="401" t="n">
        <v>81</v>
      </c>
      <c r="DX1370" s="401" t="n">
        <v>172</v>
      </c>
      <c r="DY1370" s="401" t="n">
        <v>73</v>
      </c>
      <c r="DZ1370" s="401" t="n">
        <v>227</v>
      </c>
      <c r="EA1370" s="401" t="n">
        <v>197</v>
      </c>
      <c r="EB1370" s="401" t="n">
        <v>128</v>
      </c>
      <c r="EC1370" s="401" t="n">
        <v>15</v>
      </c>
      <c r="ED1370" s="401" t="n">
        <v>237</v>
      </c>
      <c r="EE1370" s="401" t="n">
        <v>98</v>
      </c>
      <c r="EF1370" s="401" t="n">
        <v>35</v>
      </c>
      <c r="EG1370" s="401" t="n">
        <v>9</v>
      </c>
      <c r="EH1370" s="401" t="n">
        <v>179</v>
      </c>
      <c r="EI1370" s="401" t="n">
        <v>71</v>
      </c>
      <c r="EJ1370" s="401" t="n">
        <v>143</v>
      </c>
      <c r="EK1370" s="401" t="n">
        <v>218</v>
      </c>
      <c r="EL1370" s="401" t="n">
        <v>23</v>
      </c>
      <c r="EM1370" s="401" t="n">
        <v>144</v>
      </c>
      <c r="EN1370" s="401" t="n">
        <v>226</v>
      </c>
      <c r="EO1370" s="401" t="n">
        <v>173</v>
      </c>
      <c r="EP1370" s="401" t="n">
        <v>229</v>
      </c>
      <c r="EQ1370" s="401" t="n">
        <v>129</v>
      </c>
      <c r="ER1370" s="401" t="n">
        <v>140</v>
      </c>
      <c r="ES1370" s="401" t="n">
        <v>116</v>
      </c>
      <c r="ET1370" s="401" t="n">
        <v>3</v>
      </c>
      <c r="EU1370" s="401" t="n">
        <v>215</v>
      </c>
      <c r="EV1370" s="401" t="n">
        <v>33</v>
      </c>
      <c r="EW1370" s="401" t="n">
        <v>204</v>
      </c>
      <c r="EX1370" s="401" t="n">
        <v>47</v>
      </c>
      <c r="EY1370" s="401" t="n">
        <v>78</v>
      </c>
      <c r="EZ1370" s="401" t="n">
        <v>22</v>
      </c>
      <c r="FA1370" s="401" t="n">
        <v>269</v>
      </c>
      <c r="FB1370" s="401" t="n">
        <v>164</v>
      </c>
      <c r="FC1370" s="401" t="n">
        <v>151</v>
      </c>
      <c r="FD1370" s="401" t="n">
        <v>87</v>
      </c>
      <c r="FE1370" s="401" t="n">
        <v>68</v>
      </c>
      <c r="FF1370" s="401" t="n">
        <v>248</v>
      </c>
      <c r="FG1370" s="401" t="n">
        <v>95</v>
      </c>
      <c r="FH1370" s="401" t="n">
        <v>202</v>
      </c>
      <c r="FI1370" s="401" t="n">
        <v>228</v>
      </c>
      <c r="FJ1370" s="401" t="n">
        <v>145</v>
      </c>
      <c r="FK1370" s="401" t="n">
        <v>118</v>
      </c>
      <c r="FL1370" s="401" t="n">
        <v>72</v>
      </c>
      <c r="FM1370" s="401" t="n">
        <v>251</v>
      </c>
      <c r="FN1370" s="401" t="n">
        <v>271</v>
      </c>
      <c r="FO1370" s="401" t="n">
        <v>222</v>
      </c>
      <c r="FP1370" s="401" t="n">
        <v>198</v>
      </c>
      <c r="FQ1370" s="401" t="n">
        <v>189</v>
      </c>
      <c r="FR1370" s="401" t="n">
        <v>213</v>
      </c>
      <c r="FS1370" s="401" t="n">
        <v>153</v>
      </c>
      <c r="FT1370" s="401" t="n">
        <v>90</v>
      </c>
      <c r="FU1370" s="401" t="n">
        <v>267</v>
      </c>
      <c r="FV1370" s="401" t="n">
        <v>91</v>
      </c>
      <c r="FW1370" s="401" t="n">
        <v>166</v>
      </c>
      <c r="FX1370" s="401" t="n">
        <v>159</v>
      </c>
      <c r="FY1370" s="401" t="n">
        <v>210</v>
      </c>
      <c r="FZ1370" s="401" t="n">
        <v>188</v>
      </c>
      <c r="GA1370" s="401" t="n">
        <v>31</v>
      </c>
      <c r="GB1370" s="401" t="n">
        <v>113</v>
      </c>
      <c r="GC1370" s="401" t="n">
        <v>106</v>
      </c>
      <c r="GD1370" s="401" t="n">
        <v>24</v>
      </c>
      <c r="GE1370" s="401" t="n">
        <v>171</v>
      </c>
      <c r="GF1370" s="401" t="n">
        <v>224</v>
      </c>
      <c r="GG1370" s="401" t="n">
        <v>201</v>
      </c>
      <c r="GH1370" s="401" t="n">
        <v>126</v>
      </c>
      <c r="GI1370" s="401" t="n">
        <v>123</v>
      </c>
      <c r="GJ1370" s="401" t="n">
        <v>208</v>
      </c>
      <c r="GK1370" s="401" t="n">
        <v>273</v>
      </c>
      <c r="GL1370" s="401" t="n">
        <v>92</v>
      </c>
      <c r="GM1370" s="401" t="n">
        <v>161</v>
      </c>
      <c r="GN1370" s="401" t="n">
        <v>163</v>
      </c>
      <c r="GO1370" s="401" t="n">
        <v>119</v>
      </c>
      <c r="GP1370" s="401" t="n">
        <v>154</v>
      </c>
      <c r="GQ1370" s="401" t="n">
        <v>1</v>
      </c>
      <c r="GR1370" s="401" t="n">
        <v>192</v>
      </c>
      <c r="GS1370" s="401" t="n">
        <v>10</v>
      </c>
      <c r="GT1370" s="401" t="n">
        <v>250</v>
      </c>
      <c r="GU1370" s="401" t="n">
        <v>220</v>
      </c>
      <c r="GV1370" s="401" t="n">
        <v>37</v>
      </c>
      <c r="GW1370" s="401" t="n">
        <v>74</v>
      </c>
      <c r="GX1370" s="401" t="n">
        <v>245</v>
      </c>
      <c r="GY1370" s="401" t="n">
        <v>109</v>
      </c>
      <c r="GZ1370" s="401" t="n">
        <v>100</v>
      </c>
      <c r="HA1370" s="401" t="n">
        <v>21</v>
      </c>
      <c r="HB1370" s="401" t="n">
        <v>77</v>
      </c>
      <c r="HC1370" s="401" t="n">
        <v>40</v>
      </c>
      <c r="HD1370" s="401" t="n">
        <v>14</v>
      </c>
      <c r="HE1370" s="401" t="n">
        <v>264</v>
      </c>
      <c r="HF1370" s="401" t="n">
        <v>207</v>
      </c>
      <c r="HG1370" s="401" t="n">
        <v>216</v>
      </c>
      <c r="HH1370" s="401" t="n">
        <v>83</v>
      </c>
      <c r="HI1370" s="401" t="n">
        <v>156</v>
      </c>
      <c r="HJ1370" s="401" t="n">
        <v>141</v>
      </c>
      <c r="HK1370" s="401" t="n">
        <v>42</v>
      </c>
      <c r="HL1370" s="401" t="n">
        <v>13</v>
      </c>
      <c r="HM1370" s="401" t="n">
        <v>30</v>
      </c>
      <c r="HN1370" s="401" t="n">
        <v>25</v>
      </c>
      <c r="HO1370" s="401" t="n">
        <v>242</v>
      </c>
      <c r="HP1370" s="401" t="n">
        <v>36</v>
      </c>
      <c r="HQ1370" s="401" t="n">
        <v>259</v>
      </c>
      <c r="HR1370" s="401" t="n">
        <v>183</v>
      </c>
      <c r="HS1370" s="401" t="n">
        <v>243</v>
      </c>
      <c r="HT1370" s="401" t="n">
        <v>256</v>
      </c>
      <c r="HU1370" s="401" t="n">
        <v>136</v>
      </c>
      <c r="HV1370" s="401" t="n">
        <v>82</v>
      </c>
      <c r="HW1370" s="401" t="n">
        <v>260</v>
      </c>
      <c r="HX1370" s="401" t="n">
        <v>133</v>
      </c>
      <c r="HY1370" s="401" t="n">
        <v>79</v>
      </c>
      <c r="HZ1370" s="401" t="n">
        <v>46</v>
      </c>
      <c r="IA1370" s="401" t="n">
        <v>206</v>
      </c>
      <c r="IB1370" s="401" t="n">
        <v>180</v>
      </c>
      <c r="IC1370" s="401" t="n">
        <v>64</v>
      </c>
      <c r="ID1370" s="401" t="n">
        <v>162</v>
      </c>
      <c r="IE1370" s="401" t="n">
        <v>142</v>
      </c>
      <c r="IF1370" s="401" t="n">
        <v>132</v>
      </c>
      <c r="IG1370" s="401" t="n">
        <v>139</v>
      </c>
      <c r="IH1370" s="401" t="n">
        <v>233</v>
      </c>
      <c r="II1370" s="401" t="n">
        <v>187</v>
      </c>
      <c r="IJ1370" s="401" t="n">
        <v>185</v>
      </c>
      <c r="IK1370" s="401" t="n">
        <v>7</v>
      </c>
      <c r="IL1370" s="401" t="n">
        <v>69</v>
      </c>
      <c r="IM1370" s="401" t="n">
        <v>168</v>
      </c>
      <c r="IN1370" s="401" t="n">
        <v>276</v>
      </c>
      <c r="IO1370" s="401" t="n">
        <v>18</v>
      </c>
      <c r="IP1370" s="401" t="n">
        <v>184</v>
      </c>
      <c r="IQ1370" s="401" t="n">
        <v>249</v>
      </c>
      <c r="IR1370" s="401" t="n">
        <v>200</v>
      </c>
      <c r="IS1370" s="401" t="n">
        <v>254</v>
      </c>
      <c r="IT1370" s="401" t="n">
        <v>137</v>
      </c>
      <c r="IU1370" s="401" t="n">
        <v>48</v>
      </c>
      <c r="IV1370" s="401" t="n">
        <v>89</v>
      </c>
      <c r="IW1370" s="401" t="n">
        <v>265</v>
      </c>
      <c r="IX1370" s="401" t="n">
        <v>124</v>
      </c>
      <c r="IY1370" s="401" t="n">
        <v>112</v>
      </c>
      <c r="IZ1370" s="401" t="n">
        <v>41</v>
      </c>
      <c r="JA1370" s="401" t="n">
        <v>135</v>
      </c>
      <c r="JB1370" s="401" t="n">
        <v>125</v>
      </c>
      <c r="JC1370" s="401" t="n">
        <v>45</v>
      </c>
      <c r="JD1370" s="401" t="n">
        <v>26</v>
      </c>
      <c r="JE1370" s="401" t="n">
        <v>56</v>
      </c>
      <c r="JF1370" s="401" t="n">
        <v>174</v>
      </c>
      <c r="JG1370" s="401" t="n">
        <v>230</v>
      </c>
      <c r="JH1370" s="401" t="n">
        <v>191</v>
      </c>
      <c r="JI1370" s="401" t="n">
        <v>247</v>
      </c>
      <c r="JK1370" s="401" t="n">
        <v>149</v>
      </c>
      <c r="JL1370" s="401" t="n">
        <v>211</v>
      </c>
      <c r="JM1370" s="401" t="n">
        <v>4</v>
      </c>
      <c r="JN1370" s="401" t="n">
        <v>127</v>
      </c>
      <c r="JP1370" s="401" t="n">
        <v>32</v>
      </c>
      <c r="JQ1370" s="401" t="n">
        <v>5</v>
      </c>
      <c r="JR1370" s="401" t="n">
        <v>76</v>
      </c>
      <c r="JS1370" s="401" t="n">
        <v>102</v>
      </c>
      <c r="JU1370" s="401" t="n">
        <v>34</v>
      </c>
      <c r="JV1370" s="401" t="n">
        <v>103</v>
      </c>
      <c r="JW1370" s="401" t="n">
        <v>232</v>
      </c>
      <c r="JX1370" s="401" t="n">
        <v>195</v>
      </c>
    </row>
    <row r="1372" customFormat="false" ht="12.75" hidden="false" customHeight="false" outlineLevel="0" collapsed="false">
      <c r="D1372" s="204" t="n">
        <v>277</v>
      </c>
      <c r="E1372" s="204" t="s">
        <v>250</v>
      </c>
    </row>
    <row r="1373" customFormat="false" ht="12.75" hidden="false" customHeight="false" outlineLevel="0" collapsed="false">
      <c r="E1373" s="444" t="s">
        <v>198</v>
      </c>
      <c r="F1373" s="401" t="n">
        <v>1</v>
      </c>
      <c r="G1373" s="401" t="n">
        <v>2</v>
      </c>
      <c r="H1373" s="401" t="n">
        <v>3</v>
      </c>
      <c r="I1373" s="401" t="n">
        <v>4</v>
      </c>
      <c r="J1373" s="401" t="n">
        <v>5</v>
      </c>
      <c r="K1373" s="401" t="n">
        <v>6</v>
      </c>
      <c r="L1373" s="401" t="n">
        <v>7</v>
      </c>
      <c r="M1373" s="401" t="n">
        <v>8</v>
      </c>
      <c r="N1373" s="401" t="n">
        <v>9</v>
      </c>
      <c r="O1373" s="401" t="n">
        <v>10</v>
      </c>
      <c r="P1373" s="401" t="n">
        <v>11</v>
      </c>
      <c r="Q1373" s="401" t="n">
        <v>12</v>
      </c>
      <c r="R1373" s="401" t="n">
        <v>13</v>
      </c>
      <c r="S1373" s="401" t="n">
        <v>14</v>
      </c>
      <c r="T1373" s="401" t="n">
        <v>15</v>
      </c>
      <c r="U1373" s="401" t="n">
        <v>16</v>
      </c>
      <c r="V1373" s="401" t="n">
        <v>17</v>
      </c>
      <c r="W1373" s="401" t="n">
        <v>18</v>
      </c>
      <c r="X1373" s="401" t="n">
        <v>19</v>
      </c>
      <c r="Y1373" s="401" t="n">
        <v>20</v>
      </c>
      <c r="Z1373" s="401" t="n">
        <v>21</v>
      </c>
      <c r="AA1373" s="401" t="n">
        <v>22</v>
      </c>
      <c r="AB1373" s="401" t="n">
        <v>23</v>
      </c>
      <c r="AC1373" s="401" t="n">
        <v>24</v>
      </c>
      <c r="AD1373" s="401" t="n">
        <v>25</v>
      </c>
      <c r="AE1373" s="401" t="n">
        <v>26</v>
      </c>
      <c r="AF1373" s="401" t="n">
        <v>27</v>
      </c>
      <c r="AG1373" s="401" t="n">
        <v>28</v>
      </c>
      <c r="AH1373" s="401" t="n">
        <v>29</v>
      </c>
      <c r="AI1373" s="401" t="n">
        <v>30</v>
      </c>
      <c r="AJ1373" s="401" t="n">
        <v>31</v>
      </c>
      <c r="AK1373" s="401" t="n">
        <v>32</v>
      </c>
      <c r="AL1373" s="401" t="n">
        <v>33</v>
      </c>
      <c r="AM1373" s="401" t="n">
        <v>34</v>
      </c>
      <c r="AN1373" s="401" t="n">
        <v>35</v>
      </c>
      <c r="AO1373" s="401" t="n">
        <v>36</v>
      </c>
      <c r="AP1373" s="401" t="n">
        <v>37</v>
      </c>
      <c r="AQ1373" s="401" t="n">
        <v>38</v>
      </c>
      <c r="AR1373" s="401" t="n">
        <v>39</v>
      </c>
      <c r="AS1373" s="401" t="n">
        <v>40</v>
      </c>
      <c r="AT1373" s="401" t="n">
        <v>41</v>
      </c>
      <c r="AU1373" s="401" t="n">
        <v>42</v>
      </c>
      <c r="AV1373" s="401" t="n">
        <v>43</v>
      </c>
      <c r="AW1373" s="401" t="n">
        <v>44</v>
      </c>
      <c r="AX1373" s="401" t="n">
        <v>45</v>
      </c>
      <c r="AY1373" s="401" t="n">
        <v>46</v>
      </c>
      <c r="AZ1373" s="401" t="n">
        <v>47</v>
      </c>
      <c r="BA1373" s="401" t="n">
        <v>48</v>
      </c>
      <c r="BB1373" s="401" t="n">
        <v>49</v>
      </c>
      <c r="BC1373" s="401" t="n">
        <v>50</v>
      </c>
      <c r="BD1373" s="401" t="n">
        <v>51</v>
      </c>
      <c r="BE1373" s="401" t="n">
        <v>52</v>
      </c>
      <c r="BF1373" s="401" t="n">
        <v>53</v>
      </c>
      <c r="BG1373" s="401" t="n">
        <v>54</v>
      </c>
      <c r="BH1373" s="401" t="n">
        <v>55</v>
      </c>
      <c r="BI1373" s="401" t="n">
        <v>56</v>
      </c>
      <c r="BJ1373" s="401" t="n">
        <v>57</v>
      </c>
      <c r="BK1373" s="401" t="n">
        <v>58</v>
      </c>
      <c r="BL1373" s="401" t="n">
        <v>59</v>
      </c>
      <c r="BM1373" s="401" t="n">
        <v>60</v>
      </c>
      <c r="BN1373" s="401" t="n">
        <v>61</v>
      </c>
      <c r="BO1373" s="401" t="n">
        <v>62</v>
      </c>
      <c r="BP1373" s="401" t="n">
        <v>63</v>
      </c>
      <c r="BQ1373" s="401" t="n">
        <v>64</v>
      </c>
      <c r="BR1373" s="401" t="n">
        <v>65</v>
      </c>
      <c r="BS1373" s="401" t="n">
        <v>66</v>
      </c>
      <c r="BT1373" s="401" t="n">
        <v>67</v>
      </c>
      <c r="BU1373" s="401" t="n">
        <v>68</v>
      </c>
      <c r="BV1373" s="401" t="n">
        <v>69</v>
      </c>
      <c r="BW1373" s="401" t="n">
        <v>70</v>
      </c>
      <c r="BX1373" s="401" t="n">
        <v>71</v>
      </c>
      <c r="BY1373" s="401" t="n">
        <v>72</v>
      </c>
      <c r="BZ1373" s="401" t="n">
        <v>73</v>
      </c>
      <c r="CA1373" s="401" t="n">
        <v>74</v>
      </c>
      <c r="CB1373" s="401" t="n">
        <v>75</v>
      </c>
      <c r="CC1373" s="401" t="n">
        <v>76</v>
      </c>
      <c r="CD1373" s="401" t="n">
        <v>77</v>
      </c>
      <c r="CE1373" s="401" t="n">
        <v>78</v>
      </c>
      <c r="CF1373" s="401" t="n">
        <v>79</v>
      </c>
      <c r="CG1373" s="401" t="n">
        <v>80</v>
      </c>
      <c r="CH1373" s="401" t="n">
        <v>81</v>
      </c>
      <c r="CI1373" s="401" t="n">
        <v>82</v>
      </c>
      <c r="CJ1373" s="401" t="n">
        <v>83</v>
      </c>
      <c r="CK1373" s="401" t="n">
        <v>84</v>
      </c>
      <c r="CL1373" s="401" t="n">
        <v>85</v>
      </c>
      <c r="CM1373" s="401" t="n">
        <v>86</v>
      </c>
      <c r="CN1373" s="401" t="n">
        <v>87</v>
      </c>
      <c r="CO1373" s="401" t="n">
        <v>88</v>
      </c>
      <c r="CP1373" s="401" t="n">
        <v>89</v>
      </c>
      <c r="CQ1373" s="401" t="n">
        <v>90</v>
      </c>
      <c r="CR1373" s="401" t="n">
        <v>91</v>
      </c>
      <c r="CS1373" s="401" t="n">
        <v>92</v>
      </c>
      <c r="CT1373" s="401" t="n">
        <v>93</v>
      </c>
      <c r="CU1373" s="401" t="n">
        <v>94</v>
      </c>
      <c r="CV1373" s="401" t="n">
        <v>95</v>
      </c>
      <c r="CW1373" s="401" t="n">
        <v>96</v>
      </c>
      <c r="CX1373" s="401" t="n">
        <v>97</v>
      </c>
      <c r="CY1373" s="401" t="n">
        <v>98</v>
      </c>
      <c r="CZ1373" s="401" t="n">
        <v>99</v>
      </c>
      <c r="DA1373" s="401" t="n">
        <v>100</v>
      </c>
      <c r="DB1373" s="401" t="n">
        <v>101</v>
      </c>
      <c r="DC1373" s="401" t="n">
        <v>102</v>
      </c>
      <c r="DD1373" s="401" t="n">
        <v>103</v>
      </c>
      <c r="DE1373" s="401" t="n">
        <v>104</v>
      </c>
      <c r="DF1373" s="401" t="n">
        <v>105</v>
      </c>
      <c r="DG1373" s="401" t="n">
        <v>106</v>
      </c>
      <c r="DH1373" s="401" t="n">
        <v>107</v>
      </c>
      <c r="DI1373" s="401" t="n">
        <v>108</v>
      </c>
      <c r="DJ1373" s="401" t="n">
        <v>109</v>
      </c>
      <c r="DK1373" s="401" t="n">
        <v>110</v>
      </c>
      <c r="DL1373" s="401" t="n">
        <v>111</v>
      </c>
      <c r="DM1373" s="401" t="n">
        <v>112</v>
      </c>
      <c r="DN1373" s="401" t="n">
        <v>113</v>
      </c>
      <c r="DO1373" s="401" t="n">
        <v>114</v>
      </c>
      <c r="DP1373" s="401" t="n">
        <v>115</v>
      </c>
      <c r="DQ1373" s="401" t="n">
        <v>116</v>
      </c>
      <c r="DR1373" s="401" t="n">
        <v>117</v>
      </c>
      <c r="DS1373" s="401" t="n">
        <v>118</v>
      </c>
      <c r="DT1373" s="401" t="n">
        <v>119</v>
      </c>
      <c r="DU1373" s="401" t="n">
        <v>120</v>
      </c>
      <c r="DV1373" s="401" t="n">
        <v>121</v>
      </c>
      <c r="DW1373" s="401" t="n">
        <v>122</v>
      </c>
      <c r="DX1373" s="401" t="n">
        <v>123</v>
      </c>
      <c r="DY1373" s="401" t="n">
        <v>124</v>
      </c>
      <c r="DZ1373" s="401" t="n">
        <v>125</v>
      </c>
      <c r="EA1373" s="401" t="n">
        <v>126</v>
      </c>
      <c r="EB1373" s="401" t="n">
        <v>127</v>
      </c>
      <c r="EC1373" s="401" t="n">
        <v>128</v>
      </c>
      <c r="ED1373" s="401" t="n">
        <v>129</v>
      </c>
      <c r="EE1373" s="401" t="n">
        <v>130</v>
      </c>
      <c r="EF1373" s="401" t="n">
        <v>131</v>
      </c>
      <c r="EG1373" s="401" t="n">
        <v>132</v>
      </c>
      <c r="EH1373" s="401" t="n">
        <v>133</v>
      </c>
      <c r="EI1373" s="401" t="n">
        <v>134</v>
      </c>
      <c r="EJ1373" s="401" t="n">
        <v>135</v>
      </c>
      <c r="EK1373" s="401" t="n">
        <v>136</v>
      </c>
      <c r="EL1373" s="401" t="n">
        <v>137</v>
      </c>
      <c r="EM1373" s="401" t="n">
        <v>138</v>
      </c>
      <c r="EN1373" s="401" t="n">
        <v>139</v>
      </c>
      <c r="EO1373" s="401" t="n">
        <v>140</v>
      </c>
      <c r="EP1373" s="401" t="n">
        <v>141</v>
      </c>
      <c r="EQ1373" s="401" t="n">
        <v>142</v>
      </c>
      <c r="ER1373" s="401" t="n">
        <v>143</v>
      </c>
      <c r="ES1373" s="401" t="n">
        <v>144</v>
      </c>
      <c r="ET1373" s="401" t="n">
        <v>145</v>
      </c>
      <c r="EU1373" s="401" t="n">
        <v>146</v>
      </c>
      <c r="EV1373" s="401" t="n">
        <v>147</v>
      </c>
      <c r="EW1373" s="401" t="n">
        <v>148</v>
      </c>
      <c r="EX1373" s="401" t="n">
        <v>149</v>
      </c>
      <c r="EY1373" s="401" t="n">
        <v>150</v>
      </c>
      <c r="EZ1373" s="401" t="n">
        <v>151</v>
      </c>
      <c r="FA1373" s="401" t="n">
        <v>152</v>
      </c>
      <c r="FB1373" s="401" t="n">
        <v>153</v>
      </c>
      <c r="FC1373" s="401" t="n">
        <v>154</v>
      </c>
      <c r="FD1373" s="401" t="n">
        <v>155</v>
      </c>
      <c r="FE1373" s="401" t="n">
        <v>156</v>
      </c>
      <c r="FF1373" s="401" t="n">
        <v>157</v>
      </c>
      <c r="FG1373" s="401" t="n">
        <v>158</v>
      </c>
      <c r="FH1373" s="401" t="n">
        <v>159</v>
      </c>
      <c r="FI1373" s="401" t="n">
        <v>160</v>
      </c>
      <c r="FJ1373" s="401" t="n">
        <v>161</v>
      </c>
      <c r="FK1373" s="401" t="n">
        <v>162</v>
      </c>
      <c r="FL1373" s="401" t="n">
        <v>163</v>
      </c>
      <c r="FM1373" s="401" t="n">
        <v>164</v>
      </c>
      <c r="FN1373" s="401" t="n">
        <v>165</v>
      </c>
      <c r="FO1373" s="401" t="n">
        <v>166</v>
      </c>
      <c r="FP1373" s="401" t="n">
        <v>167</v>
      </c>
      <c r="FQ1373" s="401" t="n">
        <v>168</v>
      </c>
      <c r="FR1373" s="401" t="n">
        <v>169</v>
      </c>
      <c r="FS1373" s="401" t="n">
        <v>170</v>
      </c>
      <c r="FT1373" s="401" t="n">
        <v>171</v>
      </c>
      <c r="FU1373" s="401" t="n">
        <v>172</v>
      </c>
      <c r="FV1373" s="401" t="n">
        <v>173</v>
      </c>
      <c r="FW1373" s="401" t="n">
        <v>174</v>
      </c>
      <c r="FX1373" s="401" t="n">
        <v>175</v>
      </c>
      <c r="FY1373" s="401" t="n">
        <v>176</v>
      </c>
      <c r="FZ1373" s="401" t="n">
        <v>177</v>
      </c>
      <c r="GA1373" s="401" t="n">
        <v>178</v>
      </c>
      <c r="GB1373" s="401" t="n">
        <v>179</v>
      </c>
      <c r="GC1373" s="401" t="n">
        <v>180</v>
      </c>
      <c r="GD1373" s="401" t="n">
        <v>181</v>
      </c>
      <c r="GE1373" s="401" t="n">
        <v>182</v>
      </c>
      <c r="GF1373" s="401" t="n">
        <v>183</v>
      </c>
      <c r="GG1373" s="401" t="n">
        <v>184</v>
      </c>
      <c r="GH1373" s="401" t="n">
        <v>185</v>
      </c>
      <c r="GI1373" s="401" t="n">
        <v>186</v>
      </c>
      <c r="GJ1373" s="401" t="n">
        <v>187</v>
      </c>
      <c r="GK1373" s="401" t="n">
        <v>188</v>
      </c>
      <c r="GL1373" s="401" t="n">
        <v>189</v>
      </c>
      <c r="GM1373" s="401" t="n">
        <v>190</v>
      </c>
      <c r="GN1373" s="401" t="n">
        <v>191</v>
      </c>
      <c r="GO1373" s="401" t="n">
        <v>192</v>
      </c>
      <c r="GP1373" s="401" t="n">
        <v>193</v>
      </c>
      <c r="GQ1373" s="401" t="n">
        <v>194</v>
      </c>
      <c r="GR1373" s="401" t="n">
        <v>195</v>
      </c>
      <c r="GS1373" s="401" t="n">
        <v>196</v>
      </c>
      <c r="GT1373" s="401" t="n">
        <v>197</v>
      </c>
      <c r="GU1373" s="401" t="n">
        <v>198</v>
      </c>
      <c r="GV1373" s="401" t="n">
        <v>199</v>
      </c>
      <c r="GW1373" s="401" t="n">
        <v>200</v>
      </c>
      <c r="GX1373" s="401" t="n">
        <v>201</v>
      </c>
      <c r="GY1373" s="401" t="n">
        <v>202</v>
      </c>
      <c r="GZ1373" s="401" t="n">
        <v>203</v>
      </c>
      <c r="HA1373" s="401" t="n">
        <v>204</v>
      </c>
      <c r="HB1373" s="401" t="n">
        <v>205</v>
      </c>
      <c r="HC1373" s="401" t="n">
        <v>206</v>
      </c>
      <c r="HD1373" s="401" t="n">
        <v>207</v>
      </c>
      <c r="HE1373" s="401" t="n">
        <v>208</v>
      </c>
      <c r="HF1373" s="401" t="n">
        <v>209</v>
      </c>
      <c r="HG1373" s="401" t="n">
        <v>210</v>
      </c>
      <c r="HH1373" s="401" t="n">
        <v>211</v>
      </c>
      <c r="HI1373" s="401" t="n">
        <v>212</v>
      </c>
      <c r="HJ1373" s="401" t="n">
        <v>213</v>
      </c>
      <c r="HK1373" s="401" t="n">
        <v>214</v>
      </c>
      <c r="HL1373" s="401" t="n">
        <v>215</v>
      </c>
      <c r="HM1373" s="401" t="n">
        <v>216</v>
      </c>
      <c r="HN1373" s="401" t="n">
        <v>217</v>
      </c>
      <c r="HO1373" s="401" t="n">
        <v>218</v>
      </c>
      <c r="HP1373" s="401" t="n">
        <v>219</v>
      </c>
      <c r="HQ1373" s="401" t="n">
        <v>220</v>
      </c>
      <c r="HR1373" s="401" t="n">
        <v>221</v>
      </c>
      <c r="HS1373" s="401" t="n">
        <v>222</v>
      </c>
      <c r="HT1373" s="401" t="n">
        <v>223</v>
      </c>
      <c r="HU1373" s="401" t="n">
        <v>224</v>
      </c>
      <c r="HV1373" s="401" t="n">
        <v>225</v>
      </c>
      <c r="HW1373" s="401" t="n">
        <v>226</v>
      </c>
      <c r="HX1373" s="401" t="n">
        <v>227</v>
      </c>
      <c r="HY1373" s="401" t="n">
        <v>228</v>
      </c>
      <c r="HZ1373" s="401" t="n">
        <v>229</v>
      </c>
      <c r="IA1373" s="401" t="n">
        <v>230</v>
      </c>
      <c r="IB1373" s="401" t="n">
        <v>231</v>
      </c>
      <c r="IC1373" s="401" t="n">
        <v>232</v>
      </c>
      <c r="ID1373" s="401" t="n">
        <v>233</v>
      </c>
      <c r="IE1373" s="401" t="n">
        <v>234</v>
      </c>
      <c r="IF1373" s="401" t="n">
        <v>235</v>
      </c>
      <c r="IG1373" s="401" t="n">
        <v>236</v>
      </c>
      <c r="IH1373" s="401" t="n">
        <v>237</v>
      </c>
      <c r="II1373" s="401" t="n">
        <v>238</v>
      </c>
      <c r="IJ1373" s="401" t="n">
        <v>239</v>
      </c>
      <c r="IK1373" s="401" t="n">
        <v>240</v>
      </c>
      <c r="IL1373" s="401" t="n">
        <v>241</v>
      </c>
      <c r="IM1373" s="401" t="n">
        <v>242</v>
      </c>
      <c r="IN1373" s="401" t="n">
        <v>243</v>
      </c>
      <c r="IO1373" s="401" t="n">
        <v>244</v>
      </c>
      <c r="IP1373" s="401" t="n">
        <v>245</v>
      </c>
      <c r="IQ1373" s="401" t="n">
        <v>246</v>
      </c>
      <c r="IR1373" s="401" t="n">
        <v>247</v>
      </c>
      <c r="IS1373" s="401" t="n">
        <v>248</v>
      </c>
      <c r="IT1373" s="401" t="n">
        <v>249</v>
      </c>
      <c r="IU1373" s="401" t="n">
        <v>250</v>
      </c>
      <c r="IV1373" s="401" t="n">
        <v>251</v>
      </c>
      <c r="IW1373" s="401" t="n">
        <v>252</v>
      </c>
      <c r="IX1373" s="401" t="n">
        <v>253</v>
      </c>
      <c r="IY1373" s="401" t="n">
        <v>254</v>
      </c>
      <c r="IZ1373" s="401" t="n">
        <v>255</v>
      </c>
      <c r="JA1373" s="401" t="n">
        <v>256</v>
      </c>
      <c r="JB1373" s="401" t="n">
        <v>257</v>
      </c>
      <c r="JC1373" s="401" t="n">
        <v>258</v>
      </c>
      <c r="JD1373" s="401" t="n">
        <v>259</v>
      </c>
      <c r="JE1373" s="401" t="n">
        <v>260</v>
      </c>
      <c r="JF1373" s="401" t="n">
        <v>261</v>
      </c>
      <c r="JG1373" s="401" t="n">
        <v>262</v>
      </c>
      <c r="JH1373" s="401" t="n">
        <v>263</v>
      </c>
      <c r="JI1373" s="401" t="n">
        <v>264</v>
      </c>
      <c r="JJ1373" s="401" t="n">
        <v>265</v>
      </c>
      <c r="JK1373" s="401" t="n">
        <v>266</v>
      </c>
      <c r="JL1373" s="401" t="n">
        <v>267</v>
      </c>
      <c r="JM1373" s="401" t="n">
        <v>268</v>
      </c>
      <c r="JN1373" s="401" t="n">
        <v>269</v>
      </c>
      <c r="JP1373" s="401" t="n">
        <v>270</v>
      </c>
      <c r="JQ1373" s="401" t="n">
        <v>271</v>
      </c>
      <c r="JR1373" s="401" t="n">
        <v>272</v>
      </c>
      <c r="JS1373" s="401" t="n">
        <v>273</v>
      </c>
      <c r="JU1373" s="401" t="n">
        <v>274</v>
      </c>
      <c r="JV1373" s="401" t="n">
        <v>275</v>
      </c>
      <c r="JW1373" s="401" t="n">
        <v>276</v>
      </c>
      <c r="JX1373" s="401" t="n">
        <v>277</v>
      </c>
    </row>
    <row r="1374" customFormat="false" ht="12.75" hidden="false" customHeight="false" outlineLevel="0" collapsed="false">
      <c r="E1374" s="444" t="s">
        <v>225</v>
      </c>
      <c r="F1374" s="401" t="n">
        <v>52</v>
      </c>
      <c r="G1374" s="401" t="n">
        <v>99</v>
      </c>
      <c r="H1374" s="401" t="n">
        <v>205</v>
      </c>
      <c r="I1374" s="401" t="n">
        <v>123</v>
      </c>
      <c r="J1374" s="401" t="n">
        <v>242</v>
      </c>
      <c r="K1374" s="401" t="n">
        <v>194</v>
      </c>
      <c r="L1374" s="401" t="n">
        <v>28</v>
      </c>
      <c r="M1374" s="401" t="n">
        <v>146</v>
      </c>
      <c r="N1374" s="401" t="n">
        <v>187</v>
      </c>
      <c r="O1374" s="401" t="n">
        <v>274</v>
      </c>
      <c r="P1374" s="401" t="n">
        <v>184</v>
      </c>
      <c r="Q1374" s="401" t="n">
        <v>36</v>
      </c>
      <c r="R1374" s="401" t="n">
        <v>206</v>
      </c>
      <c r="S1374" s="401" t="n">
        <v>87</v>
      </c>
      <c r="T1374" s="401" t="n">
        <v>253</v>
      </c>
      <c r="U1374" s="401" t="n">
        <v>4</v>
      </c>
      <c r="V1374" s="401" t="n">
        <v>120</v>
      </c>
      <c r="W1374" s="401" t="n">
        <v>27</v>
      </c>
      <c r="X1374" s="401" t="n">
        <v>192</v>
      </c>
      <c r="Y1374" s="401" t="n">
        <v>136</v>
      </c>
      <c r="Z1374" s="401" t="n">
        <v>23</v>
      </c>
      <c r="AA1374" s="401" t="n">
        <v>141</v>
      </c>
      <c r="AB1374" s="401" t="n">
        <v>261</v>
      </c>
      <c r="AC1374" s="401" t="n">
        <v>118</v>
      </c>
      <c r="AD1374" s="401" t="n">
        <v>98</v>
      </c>
      <c r="AE1374" s="401" t="n">
        <v>30</v>
      </c>
      <c r="AF1374" s="401" t="n">
        <v>1</v>
      </c>
      <c r="AG1374" s="401" t="n">
        <v>252</v>
      </c>
      <c r="AH1374" s="401" t="n">
        <v>125</v>
      </c>
      <c r="AI1374" s="401" t="n">
        <v>229</v>
      </c>
      <c r="AJ1374" s="401" t="n">
        <v>154</v>
      </c>
      <c r="AK1374" s="401" t="n">
        <v>48</v>
      </c>
      <c r="AL1374" s="401" t="n">
        <v>197</v>
      </c>
      <c r="AM1374" s="401" t="n">
        <v>190</v>
      </c>
      <c r="AN1374" s="401" t="n">
        <v>171</v>
      </c>
      <c r="AO1374" s="401" t="n">
        <v>34</v>
      </c>
      <c r="AP1374" s="401" t="n">
        <v>254</v>
      </c>
      <c r="AQ1374" s="401" t="n">
        <v>127</v>
      </c>
      <c r="AR1374" s="401" t="n">
        <v>191</v>
      </c>
      <c r="AS1374" s="401" t="n">
        <v>121</v>
      </c>
      <c r="AT1374" s="401" t="n">
        <v>39</v>
      </c>
      <c r="AU1374" s="401" t="n">
        <v>143</v>
      </c>
      <c r="AV1374" s="401" t="n">
        <v>76</v>
      </c>
      <c r="AW1374" s="401" t="n">
        <v>263</v>
      </c>
      <c r="AX1374" s="401" t="n">
        <v>273</v>
      </c>
      <c r="AY1374" s="401" t="n">
        <v>158</v>
      </c>
      <c r="AZ1374" s="401" t="n">
        <v>58</v>
      </c>
      <c r="BA1374" s="401" t="n">
        <v>92</v>
      </c>
      <c r="BB1374" s="401" t="n">
        <v>96</v>
      </c>
      <c r="BC1374" s="401" t="n">
        <v>277</v>
      </c>
      <c r="BD1374" s="401" t="n">
        <v>235</v>
      </c>
      <c r="BE1374" s="401" t="n">
        <v>68</v>
      </c>
      <c r="BF1374" s="401" t="n">
        <v>137</v>
      </c>
      <c r="BG1374" s="401" t="n">
        <v>276</v>
      </c>
      <c r="BH1374" s="401" t="n">
        <v>126</v>
      </c>
      <c r="BI1374" s="401" t="n">
        <v>160</v>
      </c>
      <c r="BJ1374" s="401" t="n">
        <v>11</v>
      </c>
      <c r="BK1374" s="401" t="n">
        <v>35</v>
      </c>
      <c r="BL1374" s="401" t="n">
        <v>201</v>
      </c>
      <c r="BM1374" s="401" t="n">
        <v>7</v>
      </c>
      <c r="BN1374" s="401" t="n">
        <v>45</v>
      </c>
      <c r="BO1374" s="401" t="n">
        <v>199</v>
      </c>
      <c r="BP1374" s="401" t="n">
        <v>47</v>
      </c>
      <c r="BQ1374" s="401" t="n">
        <v>100</v>
      </c>
      <c r="BR1374" s="401" t="n">
        <v>249</v>
      </c>
      <c r="BS1374" s="401" t="n">
        <v>159</v>
      </c>
      <c r="BT1374" s="401" t="n">
        <v>106</v>
      </c>
      <c r="BU1374" s="401" t="n">
        <v>145</v>
      </c>
      <c r="BV1374" s="401" t="n">
        <v>221</v>
      </c>
      <c r="BW1374" s="401" t="n">
        <v>31</v>
      </c>
      <c r="BX1374" s="401" t="n">
        <v>162</v>
      </c>
      <c r="BY1374" s="401" t="n">
        <v>241</v>
      </c>
      <c r="BZ1374" s="401" t="n">
        <v>219</v>
      </c>
      <c r="CA1374" s="401" t="n">
        <v>2</v>
      </c>
      <c r="CB1374" s="401" t="n">
        <v>203</v>
      </c>
      <c r="CC1374" s="401" t="n">
        <v>164</v>
      </c>
      <c r="CD1374" s="401" t="n">
        <v>15</v>
      </c>
      <c r="CE1374" s="401" t="n">
        <v>207</v>
      </c>
      <c r="CF1374" s="401" t="n">
        <v>67</v>
      </c>
      <c r="CG1374" s="401" t="n">
        <v>144</v>
      </c>
      <c r="CH1374" s="401" t="n">
        <v>179</v>
      </c>
      <c r="CI1374" s="401" t="n">
        <v>3</v>
      </c>
      <c r="CJ1374" s="401" t="n">
        <v>224</v>
      </c>
      <c r="CK1374" s="401" t="n">
        <v>208</v>
      </c>
      <c r="CL1374" s="401" t="n">
        <v>172</v>
      </c>
      <c r="CM1374" s="401" t="n">
        <v>209</v>
      </c>
      <c r="CN1374" s="401" t="n">
        <v>105</v>
      </c>
      <c r="CO1374" s="401" t="n">
        <v>267</v>
      </c>
      <c r="CP1374" s="401" t="n">
        <v>258</v>
      </c>
      <c r="CQ1374" s="401" t="n">
        <v>167</v>
      </c>
      <c r="CR1374" s="401" t="n">
        <v>185</v>
      </c>
      <c r="CS1374" s="401" t="n">
        <v>60</v>
      </c>
      <c r="CT1374" s="401" t="n">
        <v>196</v>
      </c>
      <c r="CU1374" s="401" t="n">
        <v>20</v>
      </c>
      <c r="CV1374" s="401" t="n">
        <v>218</v>
      </c>
      <c r="CW1374" s="401" t="n">
        <v>90</v>
      </c>
      <c r="CX1374" s="401" t="n">
        <v>170</v>
      </c>
      <c r="CY1374" s="401" t="n">
        <v>42</v>
      </c>
      <c r="CZ1374" s="401" t="n">
        <v>6</v>
      </c>
      <c r="DA1374" s="401" t="n">
        <v>16</v>
      </c>
      <c r="DB1374" s="401" t="n">
        <v>110</v>
      </c>
      <c r="DC1374" s="401" t="n">
        <v>81</v>
      </c>
      <c r="DD1374" s="401" t="n">
        <v>117</v>
      </c>
      <c r="DE1374" s="401" t="n">
        <v>166</v>
      </c>
      <c r="DF1374" s="401" t="n">
        <v>38</v>
      </c>
      <c r="DG1374" s="401" t="n">
        <v>77</v>
      </c>
      <c r="DH1374" s="401" t="n">
        <v>71</v>
      </c>
      <c r="DI1374" s="401" t="n">
        <v>152</v>
      </c>
      <c r="DJ1374" s="401" t="n">
        <v>8</v>
      </c>
      <c r="DK1374" s="401" t="n">
        <v>264</v>
      </c>
      <c r="DL1374" s="401" t="n">
        <v>214</v>
      </c>
      <c r="DM1374" s="401" t="n">
        <v>189</v>
      </c>
      <c r="DN1374" s="401" t="n">
        <v>64</v>
      </c>
      <c r="DO1374" s="401" t="n">
        <v>75</v>
      </c>
      <c r="DP1374" s="401" t="n">
        <v>32</v>
      </c>
      <c r="DQ1374" s="401" t="n">
        <v>50</v>
      </c>
      <c r="DR1374" s="401" t="n">
        <v>65</v>
      </c>
      <c r="DS1374" s="401" t="n">
        <v>95</v>
      </c>
      <c r="DT1374" s="401" t="n">
        <v>231</v>
      </c>
      <c r="DU1374" s="401" t="n">
        <v>178</v>
      </c>
      <c r="DV1374" s="401" t="n">
        <v>18</v>
      </c>
      <c r="DW1374" s="401" t="n">
        <v>135</v>
      </c>
      <c r="DX1374" s="401" t="n">
        <v>72</v>
      </c>
      <c r="DY1374" s="401" t="n">
        <v>113</v>
      </c>
      <c r="DZ1374" s="401" t="n">
        <v>37</v>
      </c>
      <c r="EA1374" s="401" t="n">
        <v>215</v>
      </c>
      <c r="EB1374" s="401" t="n">
        <v>149</v>
      </c>
      <c r="EC1374" s="401" t="n">
        <v>157</v>
      </c>
      <c r="ED1374" s="401" t="n">
        <v>63</v>
      </c>
      <c r="EE1374" s="401" t="n">
        <v>57</v>
      </c>
      <c r="EF1374" s="401" t="n">
        <v>74</v>
      </c>
      <c r="EG1374" s="401" t="n">
        <v>210</v>
      </c>
      <c r="EH1374" s="401" t="n">
        <v>174</v>
      </c>
      <c r="EI1374" s="401" t="n">
        <v>83</v>
      </c>
      <c r="EJ1374" s="401" t="n">
        <v>22</v>
      </c>
      <c r="EK1374" s="401" t="n">
        <v>25</v>
      </c>
      <c r="EL1374" s="401" t="n">
        <v>54</v>
      </c>
      <c r="EM1374" s="401" t="n">
        <v>107</v>
      </c>
      <c r="EN1374" s="401" t="n">
        <v>62</v>
      </c>
      <c r="EO1374" s="401" t="n">
        <v>88</v>
      </c>
      <c r="EP1374" s="401" t="n">
        <v>245</v>
      </c>
      <c r="EQ1374" s="401" t="n">
        <v>225</v>
      </c>
      <c r="ER1374" s="401" t="n">
        <v>142</v>
      </c>
      <c r="ES1374" s="401" t="n">
        <v>153</v>
      </c>
      <c r="ET1374" s="401" t="n">
        <v>134</v>
      </c>
      <c r="EU1374" s="401" t="n">
        <v>53</v>
      </c>
      <c r="EV1374" s="401" t="n">
        <v>139</v>
      </c>
      <c r="EW1374" s="401" t="n">
        <v>114</v>
      </c>
      <c r="EX1374" s="401" t="n">
        <v>155</v>
      </c>
      <c r="EY1374" s="401" t="n">
        <v>102</v>
      </c>
      <c r="EZ1374" s="401" t="n">
        <v>262</v>
      </c>
      <c r="FA1374" s="401" t="n">
        <v>161</v>
      </c>
      <c r="FB1374" s="401" t="n">
        <v>212</v>
      </c>
      <c r="FC1374" s="401" t="n">
        <v>232</v>
      </c>
      <c r="FD1374" s="401" t="n">
        <v>177</v>
      </c>
      <c r="FE1374" s="401" t="n">
        <v>84</v>
      </c>
      <c r="FF1374" s="401" t="n">
        <v>119</v>
      </c>
      <c r="FG1374" s="401" t="n">
        <v>10</v>
      </c>
      <c r="FH1374" s="401" t="n">
        <v>181</v>
      </c>
      <c r="FI1374" s="401" t="n">
        <v>108</v>
      </c>
      <c r="FJ1374" s="401" t="n">
        <v>78</v>
      </c>
      <c r="FK1374" s="401" t="n">
        <v>51</v>
      </c>
      <c r="FL1374" s="401" t="n">
        <v>266</v>
      </c>
      <c r="FM1374" s="401" t="n">
        <v>140</v>
      </c>
      <c r="FN1374" s="401" t="n">
        <v>26</v>
      </c>
      <c r="FO1374" s="401" t="n">
        <v>237</v>
      </c>
      <c r="FP1374" s="401" t="n">
        <v>165</v>
      </c>
      <c r="FQ1374" s="401" t="n">
        <v>80</v>
      </c>
      <c r="FR1374" s="401" t="n">
        <v>148</v>
      </c>
      <c r="FS1374" s="401" t="n">
        <v>173</v>
      </c>
      <c r="FT1374" s="401" t="n">
        <v>55</v>
      </c>
      <c r="FU1374" s="401" t="n">
        <v>200</v>
      </c>
      <c r="FV1374" s="401" t="n">
        <v>130</v>
      </c>
      <c r="FW1374" s="401" t="n">
        <v>86</v>
      </c>
      <c r="FX1374" s="401" t="n">
        <v>73</v>
      </c>
      <c r="FY1374" s="401" t="n">
        <v>49</v>
      </c>
      <c r="FZ1374" s="401" t="n">
        <v>13</v>
      </c>
      <c r="GA1374" s="401" t="n">
        <v>257</v>
      </c>
      <c r="GB1374" s="401" t="n">
        <v>220</v>
      </c>
      <c r="GC1374" s="401" t="n">
        <v>204</v>
      </c>
      <c r="GD1374" s="401" t="n">
        <v>243</v>
      </c>
      <c r="GE1374" s="401" t="n">
        <v>188</v>
      </c>
      <c r="GF1374" s="401" t="n">
        <v>129</v>
      </c>
      <c r="GG1374" s="401" t="n">
        <v>150</v>
      </c>
      <c r="GH1374" s="401" t="n">
        <v>17</v>
      </c>
      <c r="GI1374" s="401" t="n">
        <v>115</v>
      </c>
      <c r="GJ1374" s="401" t="n">
        <v>128</v>
      </c>
      <c r="GK1374" s="401" t="n">
        <v>82</v>
      </c>
      <c r="GL1374" s="401" t="n">
        <v>198</v>
      </c>
      <c r="GM1374" s="401" t="n">
        <v>238</v>
      </c>
      <c r="GN1374" s="401" t="n">
        <v>193</v>
      </c>
      <c r="GO1374" s="401" t="n">
        <v>44</v>
      </c>
      <c r="GP1374" s="401" t="n">
        <v>29</v>
      </c>
      <c r="GQ1374" s="401" t="n">
        <v>233</v>
      </c>
      <c r="GR1374" s="401" t="n">
        <v>275</v>
      </c>
      <c r="GS1374" s="401" t="n">
        <v>104</v>
      </c>
      <c r="GT1374" s="401" t="n">
        <v>19</v>
      </c>
      <c r="GU1374" s="401" t="n">
        <v>59</v>
      </c>
      <c r="GV1374" s="401" t="n">
        <v>111</v>
      </c>
      <c r="GW1374" s="401" t="n">
        <v>226</v>
      </c>
      <c r="GX1374" s="401" t="n">
        <v>195</v>
      </c>
      <c r="GY1374" s="401" t="n">
        <v>85</v>
      </c>
      <c r="GZ1374" s="401" t="n">
        <v>244</v>
      </c>
      <c r="HA1374" s="401" t="n">
        <v>61</v>
      </c>
      <c r="HB1374" s="401" t="n">
        <v>12</v>
      </c>
      <c r="HC1374" s="401" t="n">
        <v>69</v>
      </c>
      <c r="HD1374" s="401" t="n">
        <v>251</v>
      </c>
      <c r="HE1374" s="401" t="n">
        <v>112</v>
      </c>
      <c r="HF1374" s="401" t="n">
        <v>228</v>
      </c>
      <c r="HG1374" s="401" t="n">
        <v>268</v>
      </c>
      <c r="HH1374" s="401" t="n">
        <v>94</v>
      </c>
      <c r="HI1374" s="401" t="n">
        <v>213</v>
      </c>
      <c r="HJ1374" s="401" t="n">
        <v>169</v>
      </c>
      <c r="HK1374" s="401" t="n">
        <v>248</v>
      </c>
      <c r="HL1374" s="401" t="n">
        <v>9</v>
      </c>
      <c r="HM1374" s="401" t="n">
        <v>24</v>
      </c>
      <c r="HN1374" s="401" t="n">
        <v>186</v>
      </c>
      <c r="HO1374" s="401" t="n">
        <v>247</v>
      </c>
      <c r="HP1374" s="401" t="n">
        <v>56</v>
      </c>
      <c r="HQ1374" s="401" t="n">
        <v>183</v>
      </c>
      <c r="HR1374" s="401" t="n">
        <v>97</v>
      </c>
      <c r="HS1374" s="401" t="n">
        <v>216</v>
      </c>
      <c r="HT1374" s="401" t="n">
        <v>265</v>
      </c>
      <c r="HU1374" s="401" t="n">
        <v>116</v>
      </c>
      <c r="HV1374" s="401" t="n">
        <v>109</v>
      </c>
      <c r="HW1374" s="401" t="n">
        <v>79</v>
      </c>
      <c r="HX1374" s="401" t="n">
        <v>236</v>
      </c>
      <c r="HY1374" s="401" t="n">
        <v>250</v>
      </c>
      <c r="HZ1374" s="401" t="n">
        <v>271</v>
      </c>
      <c r="IA1374" s="401" t="n">
        <v>156</v>
      </c>
      <c r="IB1374" s="401" t="n">
        <v>234</v>
      </c>
      <c r="IC1374" s="401" t="n">
        <v>131</v>
      </c>
      <c r="ID1374" s="401" t="n">
        <v>147</v>
      </c>
      <c r="IE1374" s="401" t="n">
        <v>227</v>
      </c>
      <c r="IF1374" s="401" t="n">
        <v>103</v>
      </c>
      <c r="IG1374" s="401" t="n">
        <v>124</v>
      </c>
      <c r="IH1374" s="401" t="n">
        <v>66</v>
      </c>
      <c r="II1374" s="401" t="n">
        <v>41</v>
      </c>
      <c r="IJ1374" s="401" t="n">
        <v>101</v>
      </c>
      <c r="IK1374" s="401" t="n">
        <v>270</v>
      </c>
      <c r="IL1374" s="401" t="n">
        <v>5</v>
      </c>
      <c r="IM1374" s="401" t="n">
        <v>40</v>
      </c>
      <c r="IN1374" s="401" t="n">
        <v>269</v>
      </c>
      <c r="IO1374" s="401" t="n">
        <v>133</v>
      </c>
      <c r="IP1374" s="401" t="n">
        <v>256</v>
      </c>
      <c r="IQ1374" s="401" t="n">
        <v>132</v>
      </c>
      <c r="IR1374" s="401" t="n">
        <v>255</v>
      </c>
      <c r="IS1374" s="401" t="n">
        <v>239</v>
      </c>
      <c r="IT1374" s="401" t="n">
        <v>272</v>
      </c>
      <c r="IU1374" s="401" t="n">
        <v>168</v>
      </c>
      <c r="IV1374" s="401" t="n">
        <v>240</v>
      </c>
      <c r="IW1374" s="401" t="n">
        <v>180</v>
      </c>
      <c r="IX1374" s="401" t="n">
        <v>182</v>
      </c>
      <c r="IY1374" s="401" t="n">
        <v>222</v>
      </c>
      <c r="IZ1374" s="401" t="n">
        <v>202</v>
      </c>
      <c r="JA1374" s="401" t="n">
        <v>122</v>
      </c>
      <c r="JB1374" s="401" t="n">
        <v>46</v>
      </c>
      <c r="JC1374" s="401" t="n">
        <v>89</v>
      </c>
      <c r="JD1374" s="401" t="n">
        <v>21</v>
      </c>
      <c r="JE1374" s="401" t="n">
        <v>211</v>
      </c>
      <c r="JF1374" s="401" t="n">
        <v>43</v>
      </c>
      <c r="JG1374" s="401" t="n">
        <v>246</v>
      </c>
      <c r="JH1374" s="401" t="n">
        <v>217</v>
      </c>
      <c r="JI1374" s="401" t="n">
        <v>176</v>
      </c>
      <c r="JJ1374" s="401" t="n">
        <v>93</v>
      </c>
      <c r="JK1374" s="401" t="n">
        <v>138</v>
      </c>
      <c r="JL1374" s="401" t="n">
        <v>163</v>
      </c>
      <c r="JM1374" s="401" t="n">
        <v>230</v>
      </c>
      <c r="JN1374" s="401" t="n">
        <v>33</v>
      </c>
      <c r="JP1374" s="401" t="n">
        <v>259</v>
      </c>
      <c r="JQ1374" s="401" t="n">
        <v>91</v>
      </c>
      <c r="JR1374" s="401" t="n">
        <v>151</v>
      </c>
      <c r="JS1374" s="401" t="n">
        <v>70</v>
      </c>
      <c r="JU1374" s="401" t="n">
        <v>260</v>
      </c>
      <c r="JV1374" s="401" t="n">
        <v>223</v>
      </c>
      <c r="JW1374" s="401" t="n">
        <v>14</v>
      </c>
      <c r="JX1374" s="401" t="n">
        <v>175</v>
      </c>
    </row>
    <row r="1375" customFormat="false" ht="12.75" hidden="false" customHeight="false" outlineLevel="0" collapsed="false">
      <c r="E1375" s="444" t="s">
        <v>227</v>
      </c>
      <c r="F1375" s="401" t="n">
        <v>149</v>
      </c>
      <c r="G1375" s="401" t="n">
        <v>155</v>
      </c>
      <c r="H1375" s="401" t="n">
        <v>85</v>
      </c>
      <c r="I1375" s="401" t="n">
        <v>17</v>
      </c>
      <c r="J1375" s="401" t="n">
        <v>69</v>
      </c>
      <c r="K1375" s="401" t="n">
        <v>109</v>
      </c>
      <c r="L1375" s="401" t="n">
        <v>164</v>
      </c>
      <c r="M1375" s="401" t="n">
        <v>57</v>
      </c>
      <c r="N1375" s="401" t="n">
        <v>262</v>
      </c>
      <c r="O1375" s="401" t="n">
        <v>272</v>
      </c>
      <c r="P1375" s="401" t="n">
        <v>70</v>
      </c>
      <c r="Q1375" s="401" t="n">
        <v>214</v>
      </c>
      <c r="R1375" s="401" t="n">
        <v>37</v>
      </c>
      <c r="S1375" s="401" t="n">
        <v>236</v>
      </c>
      <c r="T1375" s="401" t="n">
        <v>86</v>
      </c>
      <c r="U1375" s="401" t="n">
        <v>98</v>
      </c>
      <c r="V1375" s="401" t="n">
        <v>50</v>
      </c>
      <c r="W1375" s="401" t="n">
        <v>31</v>
      </c>
      <c r="X1375" s="401" t="n">
        <v>3</v>
      </c>
      <c r="Y1375" s="401" t="n">
        <v>191</v>
      </c>
      <c r="Z1375" s="401" t="n">
        <v>75</v>
      </c>
      <c r="AA1375" s="401" t="n">
        <v>205</v>
      </c>
      <c r="AB1375" s="401" t="n">
        <v>166</v>
      </c>
      <c r="AC1375" s="401" t="n">
        <v>45</v>
      </c>
      <c r="AD1375" s="401" t="n">
        <v>62</v>
      </c>
      <c r="AE1375" s="401" t="n">
        <v>265</v>
      </c>
      <c r="AF1375" s="401" t="n">
        <v>250</v>
      </c>
      <c r="AG1375" s="401" t="n">
        <v>167</v>
      </c>
      <c r="AH1375" s="401" t="n">
        <v>257</v>
      </c>
      <c r="AI1375" s="401" t="n">
        <v>143</v>
      </c>
      <c r="AJ1375" s="401" t="n">
        <v>249</v>
      </c>
      <c r="AK1375" s="401" t="n">
        <v>123</v>
      </c>
      <c r="AL1375" s="401" t="n">
        <v>119</v>
      </c>
      <c r="AM1375" s="401" t="n">
        <v>237</v>
      </c>
      <c r="AN1375" s="401" t="n">
        <v>131</v>
      </c>
      <c r="AO1375" s="401" t="n">
        <v>129</v>
      </c>
      <c r="AP1375" s="401" t="n">
        <v>269</v>
      </c>
      <c r="AQ1375" s="401" t="n">
        <v>101</v>
      </c>
      <c r="AR1375" s="401" t="n">
        <v>247</v>
      </c>
      <c r="AS1375" s="401" t="n">
        <v>116</v>
      </c>
      <c r="AT1375" s="401" t="n">
        <v>19</v>
      </c>
      <c r="AU1375" s="401" t="n">
        <v>88</v>
      </c>
      <c r="AV1375" s="401" t="n">
        <v>210</v>
      </c>
      <c r="AW1375" s="401" t="n">
        <v>72</v>
      </c>
      <c r="AX1375" s="401" t="n">
        <v>13</v>
      </c>
      <c r="AY1375" s="401" t="n">
        <v>95</v>
      </c>
      <c r="AZ1375" s="401" t="n">
        <v>268</v>
      </c>
      <c r="BA1375" s="401" t="n">
        <v>60</v>
      </c>
      <c r="BB1375" s="401" t="n">
        <v>30</v>
      </c>
      <c r="BC1375" s="401" t="n">
        <v>21</v>
      </c>
      <c r="BD1375" s="401" t="n">
        <v>33</v>
      </c>
      <c r="BE1375" s="401" t="n">
        <v>63</v>
      </c>
      <c r="BF1375" s="401" t="n">
        <v>275</v>
      </c>
      <c r="BG1375" s="401" t="n">
        <v>41</v>
      </c>
      <c r="BH1375" s="401" t="n">
        <v>246</v>
      </c>
      <c r="BI1375" s="401" t="n">
        <v>153</v>
      </c>
      <c r="BJ1375" s="401" t="n">
        <v>174</v>
      </c>
      <c r="BK1375" s="401" t="n">
        <v>15</v>
      </c>
      <c r="BL1375" s="401" t="n">
        <v>106</v>
      </c>
      <c r="BM1375" s="401" t="n">
        <v>146</v>
      </c>
      <c r="BN1375" s="401" t="n">
        <v>64</v>
      </c>
      <c r="BO1375" s="401" t="n">
        <v>253</v>
      </c>
      <c r="BP1375" s="401" t="n">
        <v>67</v>
      </c>
      <c r="BQ1375" s="401" t="n">
        <v>147</v>
      </c>
      <c r="BR1375" s="401" t="n">
        <v>127</v>
      </c>
      <c r="BS1375" s="401" t="n">
        <v>105</v>
      </c>
      <c r="BT1375" s="401" t="n">
        <v>156</v>
      </c>
      <c r="BU1375" s="401" t="n">
        <v>99</v>
      </c>
      <c r="BV1375" s="401" t="n">
        <v>163</v>
      </c>
      <c r="BW1375" s="401" t="n">
        <v>24</v>
      </c>
      <c r="BX1375" s="401" t="n">
        <v>145</v>
      </c>
      <c r="BY1375" s="401" t="n">
        <v>23</v>
      </c>
      <c r="BZ1375" s="401" t="n">
        <v>110</v>
      </c>
      <c r="CA1375" s="401" t="n">
        <v>28</v>
      </c>
      <c r="CB1375" s="401" t="n">
        <v>201</v>
      </c>
      <c r="CC1375" s="401" t="n">
        <v>248</v>
      </c>
      <c r="CD1375" s="401" t="n">
        <v>190</v>
      </c>
      <c r="CE1375" s="401" t="n">
        <v>195</v>
      </c>
      <c r="CF1375" s="401" t="n">
        <v>18</v>
      </c>
      <c r="CG1375" s="401" t="n">
        <v>46</v>
      </c>
      <c r="CH1375" s="401" t="n">
        <v>35</v>
      </c>
      <c r="CI1375" s="401" t="n">
        <v>14</v>
      </c>
      <c r="CJ1375" s="401" t="n">
        <v>96</v>
      </c>
      <c r="CK1375" s="401" t="n">
        <v>91</v>
      </c>
      <c r="CL1375" s="401" t="n">
        <v>111</v>
      </c>
      <c r="CM1375" s="401" t="n">
        <v>273</v>
      </c>
      <c r="CN1375" s="401" t="n">
        <v>136</v>
      </c>
      <c r="CO1375" s="401" t="n">
        <v>245</v>
      </c>
      <c r="CP1375" s="401" t="n">
        <v>165</v>
      </c>
      <c r="CQ1375" s="401" t="n">
        <v>197</v>
      </c>
      <c r="CR1375" s="401" t="n">
        <v>73</v>
      </c>
      <c r="CS1375" s="401" t="n">
        <v>108</v>
      </c>
      <c r="CT1375" s="401" t="n">
        <v>56</v>
      </c>
      <c r="CU1375" s="401" t="n">
        <v>90</v>
      </c>
      <c r="CV1375" s="401" t="n">
        <v>207</v>
      </c>
      <c r="CW1375" s="401" t="n">
        <v>144</v>
      </c>
      <c r="CX1375" s="401" t="n">
        <v>194</v>
      </c>
      <c r="CY1375" s="401" t="n">
        <v>22</v>
      </c>
      <c r="CZ1375" s="401" t="n">
        <v>215</v>
      </c>
      <c r="DA1375" s="401" t="n">
        <v>179</v>
      </c>
      <c r="DB1375" s="401" t="n">
        <v>230</v>
      </c>
      <c r="DC1375" s="401" t="n">
        <v>118</v>
      </c>
      <c r="DD1375" s="401" t="n">
        <v>255</v>
      </c>
      <c r="DE1375" s="401" t="n">
        <v>55</v>
      </c>
      <c r="DF1375" s="401" t="n">
        <v>212</v>
      </c>
      <c r="DG1375" s="401" t="n">
        <v>128</v>
      </c>
      <c r="DH1375" s="401" t="n">
        <v>233</v>
      </c>
      <c r="DI1375" s="401" t="n">
        <v>171</v>
      </c>
      <c r="DJ1375" s="401" t="n">
        <v>266</v>
      </c>
      <c r="DK1375" s="401" t="n">
        <v>132</v>
      </c>
      <c r="DL1375" s="401" t="n">
        <v>263</v>
      </c>
      <c r="DM1375" s="401" t="n">
        <v>93</v>
      </c>
      <c r="DN1375" s="401" t="n">
        <v>271</v>
      </c>
      <c r="DO1375" s="401" t="n">
        <v>66</v>
      </c>
      <c r="DP1375" s="401" t="n">
        <v>81</v>
      </c>
      <c r="DQ1375" s="401" t="n">
        <v>87</v>
      </c>
      <c r="DR1375" s="401" t="n">
        <v>228</v>
      </c>
      <c r="DS1375" s="401" t="n">
        <v>232</v>
      </c>
      <c r="DT1375" s="401" t="n">
        <v>48</v>
      </c>
      <c r="DU1375" s="401" t="n">
        <v>252</v>
      </c>
      <c r="DV1375" s="401" t="n">
        <v>8</v>
      </c>
      <c r="DW1375" s="401" t="n">
        <v>140</v>
      </c>
      <c r="DX1375" s="401" t="n">
        <v>159</v>
      </c>
      <c r="DY1375" s="401" t="n">
        <v>217</v>
      </c>
      <c r="DZ1375" s="401" t="n">
        <v>206</v>
      </c>
      <c r="EA1375" s="401" t="n">
        <v>89</v>
      </c>
      <c r="EB1375" s="401" t="n">
        <v>276</v>
      </c>
      <c r="EC1375" s="401" t="n">
        <v>54</v>
      </c>
      <c r="ED1375" s="401" t="n">
        <v>213</v>
      </c>
      <c r="EE1375" s="401" t="n">
        <v>241</v>
      </c>
      <c r="EF1375" s="401" t="n">
        <v>264</v>
      </c>
      <c r="EG1375" s="401" t="n">
        <v>231</v>
      </c>
      <c r="EH1375" s="401" t="n">
        <v>121</v>
      </c>
      <c r="EI1375" s="401" t="n">
        <v>43</v>
      </c>
      <c r="EJ1375" s="401" t="n">
        <v>53</v>
      </c>
      <c r="EK1375" s="401" t="n">
        <v>204</v>
      </c>
      <c r="EL1375" s="401" t="n">
        <v>29</v>
      </c>
      <c r="EM1375" s="401" t="n">
        <v>187</v>
      </c>
      <c r="EN1375" s="401" t="n">
        <v>138</v>
      </c>
      <c r="EO1375" s="401" t="n">
        <v>234</v>
      </c>
      <c r="EP1375" s="401" t="n">
        <v>220</v>
      </c>
      <c r="EQ1375" s="401" t="n">
        <v>178</v>
      </c>
      <c r="ER1375" s="401" t="n">
        <v>5</v>
      </c>
      <c r="ES1375" s="401" t="n">
        <v>235</v>
      </c>
      <c r="ET1375" s="401" t="n">
        <v>84</v>
      </c>
      <c r="EU1375" s="401" t="n">
        <v>218</v>
      </c>
      <c r="EV1375" s="401" t="n">
        <v>168</v>
      </c>
      <c r="EW1375" s="401" t="n">
        <v>4</v>
      </c>
      <c r="EX1375" s="401" t="n">
        <v>141</v>
      </c>
      <c r="EY1375" s="401" t="n">
        <v>77</v>
      </c>
      <c r="EZ1375" s="401" t="n">
        <v>9</v>
      </c>
      <c r="FA1375" s="401" t="n">
        <v>61</v>
      </c>
      <c r="FB1375" s="401" t="n">
        <v>44</v>
      </c>
      <c r="FC1375" s="401" t="n">
        <v>82</v>
      </c>
      <c r="FD1375" s="401" t="n">
        <v>261</v>
      </c>
      <c r="FE1375" s="401" t="n">
        <v>102</v>
      </c>
      <c r="FF1375" s="401" t="n">
        <v>185</v>
      </c>
      <c r="FG1375" s="401" t="n">
        <v>225</v>
      </c>
      <c r="FH1375" s="401" t="n">
        <v>260</v>
      </c>
      <c r="FI1375" s="401" t="n">
        <v>158</v>
      </c>
      <c r="FJ1375" s="401" t="n">
        <v>150</v>
      </c>
      <c r="FK1375" s="401" t="n">
        <v>113</v>
      </c>
      <c r="FL1375" s="401" t="n">
        <v>139</v>
      </c>
      <c r="FM1375" s="401" t="n">
        <v>52</v>
      </c>
      <c r="FN1375" s="401" t="n">
        <v>107</v>
      </c>
      <c r="FO1375" s="401" t="n">
        <v>170</v>
      </c>
      <c r="FP1375" s="401" t="n">
        <v>148</v>
      </c>
      <c r="FQ1375" s="401" t="n">
        <v>259</v>
      </c>
      <c r="FR1375" s="401" t="n">
        <v>216</v>
      </c>
      <c r="FS1375" s="401" t="n">
        <v>267</v>
      </c>
      <c r="FT1375" s="401" t="n">
        <v>229</v>
      </c>
      <c r="FU1375" s="401" t="n">
        <v>208</v>
      </c>
      <c r="FV1375" s="401" t="n">
        <v>26</v>
      </c>
      <c r="FW1375" s="401" t="n">
        <v>11</v>
      </c>
      <c r="FX1375" s="401" t="n">
        <v>122</v>
      </c>
      <c r="FY1375" s="401" t="n">
        <v>7</v>
      </c>
      <c r="FZ1375" s="401" t="n">
        <v>219</v>
      </c>
      <c r="GA1375" s="401" t="n">
        <v>192</v>
      </c>
      <c r="GB1375" s="401" t="n">
        <v>188</v>
      </c>
      <c r="GC1375" s="401" t="n">
        <v>74</v>
      </c>
      <c r="GD1375" s="401" t="n">
        <v>203</v>
      </c>
      <c r="GE1375" s="401" t="n">
        <v>20</v>
      </c>
      <c r="GF1375" s="401" t="n">
        <v>242</v>
      </c>
      <c r="GG1375" s="401" t="n">
        <v>223</v>
      </c>
      <c r="GH1375" s="401" t="n">
        <v>94</v>
      </c>
      <c r="GI1375" s="401" t="n">
        <v>133</v>
      </c>
      <c r="GJ1375" s="401" t="n">
        <v>83</v>
      </c>
      <c r="GK1375" s="401" t="n">
        <v>49</v>
      </c>
      <c r="GL1375" s="401" t="n">
        <v>92</v>
      </c>
      <c r="GM1375" s="401" t="n">
        <v>193</v>
      </c>
      <c r="GN1375" s="401" t="n">
        <v>175</v>
      </c>
      <c r="GO1375" s="401" t="n">
        <v>209</v>
      </c>
      <c r="GP1375" s="401" t="n">
        <v>176</v>
      </c>
      <c r="GQ1375" s="401" t="n">
        <v>16</v>
      </c>
      <c r="GR1375" s="401" t="n">
        <v>104</v>
      </c>
      <c r="GS1375" s="401" t="n">
        <v>32</v>
      </c>
      <c r="GT1375" s="401" t="n">
        <v>183</v>
      </c>
      <c r="GU1375" s="401" t="n">
        <v>12</v>
      </c>
      <c r="GV1375" s="401" t="n">
        <v>161</v>
      </c>
      <c r="GW1375" s="401" t="n">
        <v>47</v>
      </c>
      <c r="GX1375" s="401" t="n">
        <v>38</v>
      </c>
      <c r="GY1375" s="401" t="n">
        <v>124</v>
      </c>
      <c r="GZ1375" s="401" t="n">
        <v>274</v>
      </c>
      <c r="HA1375" s="401" t="n">
        <v>243</v>
      </c>
      <c r="HB1375" s="401" t="n">
        <v>42</v>
      </c>
      <c r="HC1375" s="401" t="n">
        <v>254</v>
      </c>
      <c r="HD1375" s="401" t="n">
        <v>224</v>
      </c>
      <c r="HE1375" s="401" t="n">
        <v>177</v>
      </c>
      <c r="HF1375" s="401" t="n">
        <v>117</v>
      </c>
      <c r="HG1375" s="401" t="n">
        <v>78</v>
      </c>
      <c r="HH1375" s="401" t="n">
        <v>40</v>
      </c>
      <c r="HI1375" s="401" t="n">
        <v>173</v>
      </c>
      <c r="HJ1375" s="401" t="n">
        <v>240</v>
      </c>
      <c r="HK1375" s="401" t="n">
        <v>162</v>
      </c>
      <c r="HL1375" s="401" t="n">
        <v>221</v>
      </c>
      <c r="HM1375" s="401" t="n">
        <v>189</v>
      </c>
      <c r="HN1375" s="401" t="n">
        <v>130</v>
      </c>
      <c r="HO1375" s="401" t="n">
        <v>222</v>
      </c>
      <c r="HP1375" s="401" t="n">
        <v>71</v>
      </c>
      <c r="HQ1375" s="401" t="n">
        <v>196</v>
      </c>
      <c r="HR1375" s="401" t="n">
        <v>100</v>
      </c>
      <c r="HS1375" s="401" t="n">
        <v>169</v>
      </c>
      <c r="HT1375" s="401" t="n">
        <v>115</v>
      </c>
      <c r="HU1375" s="401" t="n">
        <v>126</v>
      </c>
      <c r="HV1375" s="401" t="n">
        <v>186</v>
      </c>
      <c r="HW1375" s="401" t="n">
        <v>244</v>
      </c>
      <c r="HX1375" s="401" t="n">
        <v>198</v>
      </c>
      <c r="HY1375" s="401" t="n">
        <v>227</v>
      </c>
      <c r="HZ1375" s="401" t="n">
        <v>142</v>
      </c>
      <c r="IA1375" s="401" t="n">
        <v>182</v>
      </c>
      <c r="IB1375" s="401" t="n">
        <v>80</v>
      </c>
      <c r="IC1375" s="401" t="n">
        <v>10</v>
      </c>
      <c r="ID1375" s="401" t="n">
        <v>39</v>
      </c>
      <c r="IE1375" s="401" t="n">
        <v>58</v>
      </c>
      <c r="IF1375" s="401" t="n">
        <v>151</v>
      </c>
      <c r="IG1375" s="401" t="n">
        <v>238</v>
      </c>
      <c r="IH1375" s="401" t="n">
        <v>226</v>
      </c>
      <c r="II1375" s="401" t="n">
        <v>199</v>
      </c>
      <c r="IJ1375" s="401" t="n">
        <v>76</v>
      </c>
      <c r="IK1375" s="401" t="n">
        <v>152</v>
      </c>
      <c r="IL1375" s="401" t="n">
        <v>125</v>
      </c>
      <c r="IM1375" s="401" t="n">
        <v>6</v>
      </c>
      <c r="IN1375" s="401" t="n">
        <v>135</v>
      </c>
      <c r="IO1375" s="401" t="n">
        <v>68</v>
      </c>
      <c r="IP1375" s="401" t="n">
        <v>112</v>
      </c>
      <c r="IQ1375" s="401" t="n">
        <v>114</v>
      </c>
      <c r="IR1375" s="401" t="n">
        <v>256</v>
      </c>
      <c r="IS1375" s="401" t="n">
        <v>172</v>
      </c>
      <c r="IT1375" s="401" t="n">
        <v>36</v>
      </c>
      <c r="IU1375" s="401" t="n">
        <v>137</v>
      </c>
      <c r="IV1375" s="401" t="n">
        <v>120</v>
      </c>
      <c r="IW1375" s="401" t="n">
        <v>34</v>
      </c>
      <c r="IX1375" s="401" t="n">
        <v>181</v>
      </c>
      <c r="IY1375" s="401" t="n">
        <v>51</v>
      </c>
      <c r="IZ1375" s="401" t="n">
        <v>1</v>
      </c>
      <c r="JA1375" s="401" t="n">
        <v>277</v>
      </c>
      <c r="JB1375" s="401" t="n">
        <v>79</v>
      </c>
      <c r="JC1375" s="401" t="n">
        <v>270</v>
      </c>
      <c r="JD1375" s="401" t="n">
        <v>25</v>
      </c>
      <c r="JE1375" s="401" t="n">
        <v>157</v>
      </c>
      <c r="JF1375" s="401" t="n">
        <v>258</v>
      </c>
      <c r="JG1375" s="401" t="n">
        <v>184</v>
      </c>
      <c r="JH1375" s="401" t="n">
        <v>2</v>
      </c>
      <c r="JI1375" s="401" t="n">
        <v>97</v>
      </c>
      <c r="JJ1375" s="401" t="n">
        <v>27</v>
      </c>
      <c r="JK1375" s="401" t="n">
        <v>59</v>
      </c>
      <c r="JL1375" s="401" t="n">
        <v>154</v>
      </c>
      <c r="JM1375" s="401" t="n">
        <v>200</v>
      </c>
      <c r="JN1375" s="401" t="n">
        <v>251</v>
      </c>
      <c r="JP1375" s="401" t="n">
        <v>134</v>
      </c>
      <c r="JQ1375" s="401" t="n">
        <v>239</v>
      </c>
      <c r="JR1375" s="401" t="n">
        <v>180</v>
      </c>
      <c r="JS1375" s="401" t="n">
        <v>160</v>
      </c>
      <c r="JU1375" s="401" t="n">
        <v>202</v>
      </c>
      <c r="JV1375" s="401" t="n">
        <v>103</v>
      </c>
      <c r="JW1375" s="401" t="n">
        <v>65</v>
      </c>
      <c r="JX1375" s="401" t="n">
        <v>211</v>
      </c>
    </row>
    <row r="1377" customFormat="false" ht="12.75" hidden="false" customHeight="false" outlineLevel="0" collapsed="false">
      <c r="D1377" s="204" t="n">
        <v>278</v>
      </c>
      <c r="E1377" s="204" t="s">
        <v>250</v>
      </c>
    </row>
    <row r="1378" customFormat="false" ht="12.75" hidden="false" customHeight="false" outlineLevel="0" collapsed="false">
      <c r="E1378" s="444" t="s">
        <v>198</v>
      </c>
      <c r="F1378" s="401" t="n">
        <v>1</v>
      </c>
      <c r="G1378" s="401" t="n">
        <v>2</v>
      </c>
      <c r="H1378" s="401" t="n">
        <v>3</v>
      </c>
      <c r="I1378" s="401" t="n">
        <v>4</v>
      </c>
      <c r="J1378" s="401" t="n">
        <v>5</v>
      </c>
      <c r="K1378" s="401" t="n">
        <v>6</v>
      </c>
      <c r="L1378" s="401" t="n">
        <v>7</v>
      </c>
      <c r="M1378" s="401" t="n">
        <v>8</v>
      </c>
      <c r="N1378" s="401" t="n">
        <v>9</v>
      </c>
      <c r="O1378" s="401" t="n">
        <v>10</v>
      </c>
      <c r="P1378" s="401" t="n">
        <v>11</v>
      </c>
      <c r="Q1378" s="401" t="n">
        <v>12</v>
      </c>
      <c r="R1378" s="401" t="n">
        <v>13</v>
      </c>
      <c r="S1378" s="401" t="n">
        <v>14</v>
      </c>
      <c r="T1378" s="401" t="n">
        <v>15</v>
      </c>
      <c r="U1378" s="401" t="n">
        <v>16</v>
      </c>
      <c r="V1378" s="401" t="n">
        <v>17</v>
      </c>
      <c r="W1378" s="401" t="n">
        <v>18</v>
      </c>
      <c r="X1378" s="401" t="n">
        <v>19</v>
      </c>
      <c r="Y1378" s="401" t="n">
        <v>20</v>
      </c>
      <c r="Z1378" s="401" t="n">
        <v>21</v>
      </c>
      <c r="AA1378" s="401" t="n">
        <v>22</v>
      </c>
      <c r="AB1378" s="401" t="n">
        <v>23</v>
      </c>
      <c r="AC1378" s="401" t="n">
        <v>24</v>
      </c>
      <c r="AD1378" s="401" t="n">
        <v>25</v>
      </c>
      <c r="AE1378" s="401" t="n">
        <v>26</v>
      </c>
      <c r="AF1378" s="401" t="n">
        <v>27</v>
      </c>
      <c r="AG1378" s="401" t="n">
        <v>28</v>
      </c>
      <c r="AH1378" s="401" t="n">
        <v>29</v>
      </c>
      <c r="AI1378" s="401" t="n">
        <v>30</v>
      </c>
      <c r="AJ1378" s="401" t="n">
        <v>31</v>
      </c>
      <c r="AK1378" s="401" t="n">
        <v>32</v>
      </c>
      <c r="AL1378" s="401" t="n">
        <v>33</v>
      </c>
      <c r="AM1378" s="401" t="n">
        <v>34</v>
      </c>
      <c r="AN1378" s="401" t="n">
        <v>35</v>
      </c>
      <c r="AO1378" s="401" t="n">
        <v>36</v>
      </c>
      <c r="AP1378" s="401" t="n">
        <v>37</v>
      </c>
      <c r="AQ1378" s="401" t="n">
        <v>38</v>
      </c>
      <c r="AR1378" s="401" t="n">
        <v>39</v>
      </c>
      <c r="AS1378" s="401" t="n">
        <v>40</v>
      </c>
      <c r="AT1378" s="401" t="n">
        <v>41</v>
      </c>
      <c r="AU1378" s="401" t="n">
        <v>42</v>
      </c>
      <c r="AV1378" s="401" t="n">
        <v>43</v>
      </c>
      <c r="AW1378" s="401" t="n">
        <v>44</v>
      </c>
      <c r="AX1378" s="401" t="n">
        <v>45</v>
      </c>
      <c r="AY1378" s="401" t="n">
        <v>46</v>
      </c>
      <c r="AZ1378" s="401" t="n">
        <v>47</v>
      </c>
      <c r="BA1378" s="401" t="n">
        <v>48</v>
      </c>
      <c r="BB1378" s="401" t="n">
        <v>49</v>
      </c>
      <c r="BC1378" s="401" t="n">
        <v>50</v>
      </c>
      <c r="BD1378" s="401" t="n">
        <v>51</v>
      </c>
      <c r="BE1378" s="401" t="n">
        <v>52</v>
      </c>
      <c r="BF1378" s="401" t="n">
        <v>53</v>
      </c>
      <c r="BG1378" s="401" t="n">
        <v>54</v>
      </c>
      <c r="BH1378" s="401" t="n">
        <v>55</v>
      </c>
      <c r="BI1378" s="401" t="n">
        <v>56</v>
      </c>
      <c r="BJ1378" s="401" t="n">
        <v>57</v>
      </c>
      <c r="BK1378" s="401" t="n">
        <v>58</v>
      </c>
      <c r="BL1378" s="401" t="n">
        <v>59</v>
      </c>
      <c r="BM1378" s="401" t="n">
        <v>60</v>
      </c>
      <c r="BN1378" s="401" t="n">
        <v>61</v>
      </c>
      <c r="BO1378" s="401" t="n">
        <v>62</v>
      </c>
      <c r="BP1378" s="401" t="n">
        <v>63</v>
      </c>
      <c r="BQ1378" s="401" t="n">
        <v>64</v>
      </c>
      <c r="BR1378" s="401" t="n">
        <v>65</v>
      </c>
      <c r="BS1378" s="401" t="n">
        <v>66</v>
      </c>
      <c r="BT1378" s="401" t="n">
        <v>67</v>
      </c>
      <c r="BU1378" s="401" t="n">
        <v>68</v>
      </c>
      <c r="BV1378" s="401" t="n">
        <v>69</v>
      </c>
      <c r="BW1378" s="401" t="n">
        <v>70</v>
      </c>
      <c r="BX1378" s="401" t="n">
        <v>71</v>
      </c>
      <c r="BY1378" s="401" t="n">
        <v>72</v>
      </c>
      <c r="BZ1378" s="401" t="n">
        <v>73</v>
      </c>
      <c r="CA1378" s="401" t="n">
        <v>74</v>
      </c>
      <c r="CB1378" s="401" t="n">
        <v>75</v>
      </c>
      <c r="CC1378" s="401" t="n">
        <v>76</v>
      </c>
      <c r="CD1378" s="401" t="n">
        <v>77</v>
      </c>
      <c r="CE1378" s="401" t="n">
        <v>78</v>
      </c>
      <c r="CF1378" s="401" t="n">
        <v>79</v>
      </c>
      <c r="CG1378" s="401" t="n">
        <v>80</v>
      </c>
      <c r="CH1378" s="401" t="n">
        <v>81</v>
      </c>
      <c r="CI1378" s="401" t="n">
        <v>82</v>
      </c>
      <c r="CJ1378" s="401" t="n">
        <v>83</v>
      </c>
      <c r="CK1378" s="401" t="n">
        <v>84</v>
      </c>
      <c r="CL1378" s="401" t="n">
        <v>85</v>
      </c>
      <c r="CM1378" s="401" t="n">
        <v>86</v>
      </c>
      <c r="CN1378" s="401" t="n">
        <v>87</v>
      </c>
      <c r="CO1378" s="401" t="n">
        <v>88</v>
      </c>
      <c r="CP1378" s="401" t="n">
        <v>89</v>
      </c>
      <c r="CQ1378" s="401" t="n">
        <v>90</v>
      </c>
      <c r="CR1378" s="401" t="n">
        <v>91</v>
      </c>
      <c r="CS1378" s="401" t="n">
        <v>92</v>
      </c>
      <c r="CT1378" s="401" t="n">
        <v>93</v>
      </c>
      <c r="CU1378" s="401" t="n">
        <v>94</v>
      </c>
      <c r="CV1378" s="401" t="n">
        <v>95</v>
      </c>
      <c r="CW1378" s="401" t="n">
        <v>96</v>
      </c>
      <c r="CX1378" s="401" t="n">
        <v>97</v>
      </c>
      <c r="CY1378" s="401" t="n">
        <v>98</v>
      </c>
      <c r="CZ1378" s="401" t="n">
        <v>99</v>
      </c>
      <c r="DA1378" s="401" t="n">
        <v>100</v>
      </c>
      <c r="DB1378" s="401" t="n">
        <v>101</v>
      </c>
      <c r="DC1378" s="401" t="n">
        <v>102</v>
      </c>
      <c r="DD1378" s="401" t="n">
        <v>103</v>
      </c>
      <c r="DE1378" s="401" t="n">
        <v>104</v>
      </c>
      <c r="DF1378" s="401" t="n">
        <v>105</v>
      </c>
      <c r="DG1378" s="401" t="n">
        <v>106</v>
      </c>
      <c r="DH1378" s="401" t="n">
        <v>107</v>
      </c>
      <c r="DI1378" s="401" t="n">
        <v>108</v>
      </c>
      <c r="DJ1378" s="401" t="n">
        <v>109</v>
      </c>
      <c r="DK1378" s="401" t="n">
        <v>110</v>
      </c>
      <c r="DL1378" s="401" t="n">
        <v>111</v>
      </c>
      <c r="DM1378" s="401" t="n">
        <v>112</v>
      </c>
      <c r="DN1378" s="401" t="n">
        <v>113</v>
      </c>
      <c r="DO1378" s="401" t="n">
        <v>114</v>
      </c>
      <c r="DP1378" s="401" t="n">
        <v>115</v>
      </c>
      <c r="DQ1378" s="401" t="n">
        <v>116</v>
      </c>
      <c r="DR1378" s="401" t="n">
        <v>117</v>
      </c>
      <c r="DS1378" s="401" t="n">
        <v>118</v>
      </c>
      <c r="DT1378" s="401" t="n">
        <v>119</v>
      </c>
      <c r="DU1378" s="401" t="n">
        <v>120</v>
      </c>
      <c r="DV1378" s="401" t="n">
        <v>121</v>
      </c>
      <c r="DW1378" s="401" t="n">
        <v>122</v>
      </c>
      <c r="DX1378" s="401" t="n">
        <v>123</v>
      </c>
      <c r="DY1378" s="401" t="n">
        <v>124</v>
      </c>
      <c r="DZ1378" s="401" t="n">
        <v>125</v>
      </c>
      <c r="EA1378" s="401" t="n">
        <v>126</v>
      </c>
      <c r="EB1378" s="401" t="n">
        <v>127</v>
      </c>
      <c r="EC1378" s="401" t="n">
        <v>128</v>
      </c>
      <c r="ED1378" s="401" t="n">
        <v>129</v>
      </c>
      <c r="EE1378" s="401" t="n">
        <v>130</v>
      </c>
      <c r="EF1378" s="401" t="n">
        <v>131</v>
      </c>
      <c r="EG1378" s="401" t="n">
        <v>132</v>
      </c>
      <c r="EH1378" s="401" t="n">
        <v>133</v>
      </c>
      <c r="EI1378" s="401" t="n">
        <v>134</v>
      </c>
      <c r="EJ1378" s="401" t="n">
        <v>135</v>
      </c>
      <c r="EK1378" s="401" t="n">
        <v>136</v>
      </c>
      <c r="EL1378" s="401" t="n">
        <v>137</v>
      </c>
      <c r="EM1378" s="401" t="n">
        <v>138</v>
      </c>
      <c r="EN1378" s="401" t="n">
        <v>139</v>
      </c>
      <c r="EO1378" s="401" t="n">
        <v>140</v>
      </c>
      <c r="EP1378" s="401" t="n">
        <v>141</v>
      </c>
      <c r="EQ1378" s="401" t="n">
        <v>142</v>
      </c>
      <c r="ER1378" s="401" t="n">
        <v>143</v>
      </c>
      <c r="ES1378" s="401" t="n">
        <v>144</v>
      </c>
      <c r="ET1378" s="401" t="n">
        <v>145</v>
      </c>
      <c r="EU1378" s="401" t="n">
        <v>146</v>
      </c>
      <c r="EV1378" s="401" t="n">
        <v>147</v>
      </c>
      <c r="EW1378" s="401" t="n">
        <v>148</v>
      </c>
      <c r="EX1378" s="401" t="n">
        <v>149</v>
      </c>
      <c r="EY1378" s="401" t="n">
        <v>150</v>
      </c>
      <c r="EZ1378" s="401" t="n">
        <v>151</v>
      </c>
      <c r="FA1378" s="401" t="n">
        <v>152</v>
      </c>
      <c r="FB1378" s="401" t="n">
        <v>153</v>
      </c>
      <c r="FC1378" s="401" t="n">
        <v>154</v>
      </c>
      <c r="FD1378" s="401" t="n">
        <v>155</v>
      </c>
      <c r="FE1378" s="401" t="n">
        <v>156</v>
      </c>
      <c r="FF1378" s="401" t="n">
        <v>157</v>
      </c>
      <c r="FG1378" s="401" t="n">
        <v>158</v>
      </c>
      <c r="FH1378" s="401" t="n">
        <v>159</v>
      </c>
      <c r="FI1378" s="401" t="n">
        <v>160</v>
      </c>
      <c r="FJ1378" s="401" t="n">
        <v>161</v>
      </c>
      <c r="FK1378" s="401" t="n">
        <v>162</v>
      </c>
      <c r="FL1378" s="401" t="n">
        <v>163</v>
      </c>
      <c r="FM1378" s="401" t="n">
        <v>164</v>
      </c>
      <c r="FN1378" s="401" t="n">
        <v>165</v>
      </c>
      <c r="FO1378" s="401" t="n">
        <v>166</v>
      </c>
      <c r="FP1378" s="401" t="n">
        <v>167</v>
      </c>
      <c r="FQ1378" s="401" t="n">
        <v>168</v>
      </c>
      <c r="FR1378" s="401" t="n">
        <v>169</v>
      </c>
      <c r="FS1378" s="401" t="n">
        <v>170</v>
      </c>
      <c r="FT1378" s="401" t="n">
        <v>171</v>
      </c>
      <c r="FU1378" s="401" t="n">
        <v>172</v>
      </c>
      <c r="FV1378" s="401" t="n">
        <v>173</v>
      </c>
      <c r="FW1378" s="401" t="n">
        <v>174</v>
      </c>
      <c r="FX1378" s="401" t="n">
        <v>175</v>
      </c>
      <c r="FY1378" s="401" t="n">
        <v>176</v>
      </c>
      <c r="FZ1378" s="401" t="n">
        <v>177</v>
      </c>
      <c r="GA1378" s="401" t="n">
        <v>178</v>
      </c>
      <c r="GB1378" s="401" t="n">
        <v>179</v>
      </c>
      <c r="GC1378" s="401" t="n">
        <v>180</v>
      </c>
      <c r="GD1378" s="401" t="n">
        <v>181</v>
      </c>
      <c r="GE1378" s="401" t="n">
        <v>182</v>
      </c>
      <c r="GF1378" s="401" t="n">
        <v>183</v>
      </c>
      <c r="GG1378" s="401" t="n">
        <v>184</v>
      </c>
      <c r="GH1378" s="401" t="n">
        <v>185</v>
      </c>
      <c r="GI1378" s="401" t="n">
        <v>186</v>
      </c>
      <c r="GJ1378" s="401" t="n">
        <v>187</v>
      </c>
      <c r="GK1378" s="401" t="n">
        <v>188</v>
      </c>
      <c r="GL1378" s="401" t="n">
        <v>189</v>
      </c>
      <c r="GM1378" s="401" t="n">
        <v>190</v>
      </c>
      <c r="GN1378" s="401" t="n">
        <v>191</v>
      </c>
      <c r="GO1378" s="401" t="n">
        <v>192</v>
      </c>
      <c r="GP1378" s="401" t="n">
        <v>193</v>
      </c>
      <c r="GQ1378" s="401" t="n">
        <v>194</v>
      </c>
      <c r="GR1378" s="401" t="n">
        <v>195</v>
      </c>
      <c r="GS1378" s="401" t="n">
        <v>196</v>
      </c>
      <c r="GT1378" s="401" t="n">
        <v>197</v>
      </c>
      <c r="GU1378" s="401" t="n">
        <v>198</v>
      </c>
      <c r="GV1378" s="401" t="n">
        <v>199</v>
      </c>
      <c r="GW1378" s="401" t="n">
        <v>200</v>
      </c>
      <c r="GX1378" s="401" t="n">
        <v>201</v>
      </c>
      <c r="GY1378" s="401" t="n">
        <v>202</v>
      </c>
      <c r="GZ1378" s="401" t="n">
        <v>203</v>
      </c>
      <c r="HA1378" s="401" t="n">
        <v>204</v>
      </c>
      <c r="HB1378" s="401" t="n">
        <v>205</v>
      </c>
      <c r="HC1378" s="401" t="n">
        <v>206</v>
      </c>
      <c r="HD1378" s="401" t="n">
        <v>207</v>
      </c>
      <c r="HE1378" s="401" t="n">
        <v>208</v>
      </c>
      <c r="HF1378" s="401" t="n">
        <v>209</v>
      </c>
      <c r="HG1378" s="401" t="n">
        <v>210</v>
      </c>
      <c r="HH1378" s="401" t="n">
        <v>211</v>
      </c>
      <c r="HI1378" s="401" t="n">
        <v>212</v>
      </c>
      <c r="HJ1378" s="401" t="n">
        <v>213</v>
      </c>
      <c r="HK1378" s="401" t="n">
        <v>214</v>
      </c>
      <c r="HL1378" s="401" t="n">
        <v>215</v>
      </c>
      <c r="HM1378" s="401" t="n">
        <v>216</v>
      </c>
      <c r="HN1378" s="401" t="n">
        <v>217</v>
      </c>
      <c r="HO1378" s="401" t="n">
        <v>218</v>
      </c>
      <c r="HP1378" s="401" t="n">
        <v>219</v>
      </c>
      <c r="HQ1378" s="401" t="n">
        <v>220</v>
      </c>
      <c r="HR1378" s="401" t="n">
        <v>221</v>
      </c>
      <c r="HS1378" s="401" t="n">
        <v>222</v>
      </c>
      <c r="HT1378" s="401" t="n">
        <v>223</v>
      </c>
      <c r="HU1378" s="401" t="n">
        <v>224</v>
      </c>
      <c r="HV1378" s="401" t="n">
        <v>225</v>
      </c>
      <c r="HW1378" s="401" t="n">
        <v>226</v>
      </c>
      <c r="HX1378" s="401" t="n">
        <v>227</v>
      </c>
      <c r="HY1378" s="401" t="n">
        <v>228</v>
      </c>
      <c r="HZ1378" s="401" t="n">
        <v>229</v>
      </c>
      <c r="IA1378" s="401" t="n">
        <v>230</v>
      </c>
      <c r="IB1378" s="401" t="n">
        <v>231</v>
      </c>
      <c r="IC1378" s="401" t="n">
        <v>232</v>
      </c>
      <c r="ID1378" s="401" t="n">
        <v>233</v>
      </c>
      <c r="IE1378" s="401" t="n">
        <v>234</v>
      </c>
      <c r="IF1378" s="401" t="n">
        <v>235</v>
      </c>
      <c r="IG1378" s="401" t="n">
        <v>236</v>
      </c>
      <c r="IH1378" s="401" t="n">
        <v>237</v>
      </c>
      <c r="II1378" s="401" t="n">
        <v>238</v>
      </c>
      <c r="IJ1378" s="401" t="n">
        <v>239</v>
      </c>
      <c r="IK1378" s="401" t="n">
        <v>240</v>
      </c>
      <c r="IL1378" s="401" t="n">
        <v>241</v>
      </c>
      <c r="IM1378" s="401" t="n">
        <v>242</v>
      </c>
      <c r="IN1378" s="401" t="n">
        <v>243</v>
      </c>
      <c r="IO1378" s="401" t="n">
        <v>244</v>
      </c>
      <c r="IP1378" s="401" t="n">
        <v>245</v>
      </c>
      <c r="IQ1378" s="401" t="n">
        <v>246</v>
      </c>
      <c r="IR1378" s="401" t="n">
        <v>247</v>
      </c>
      <c r="IS1378" s="401" t="n">
        <v>248</v>
      </c>
      <c r="IT1378" s="401" t="n">
        <v>249</v>
      </c>
      <c r="IU1378" s="401" t="n">
        <v>250</v>
      </c>
      <c r="IV1378" s="401" t="n">
        <v>251</v>
      </c>
      <c r="IW1378" s="401" t="n">
        <v>252</v>
      </c>
      <c r="IX1378" s="401" t="n">
        <v>253</v>
      </c>
      <c r="IY1378" s="401" t="n">
        <v>254</v>
      </c>
      <c r="IZ1378" s="401" t="n">
        <v>255</v>
      </c>
      <c r="JA1378" s="401" t="n">
        <v>256</v>
      </c>
      <c r="JB1378" s="401" t="n">
        <v>257</v>
      </c>
      <c r="JC1378" s="401" t="n">
        <v>258</v>
      </c>
      <c r="JD1378" s="401" t="n">
        <v>259</v>
      </c>
      <c r="JE1378" s="401" t="n">
        <v>260</v>
      </c>
      <c r="JF1378" s="401" t="n">
        <v>261</v>
      </c>
      <c r="JG1378" s="401" t="n">
        <v>262</v>
      </c>
      <c r="JH1378" s="401" t="n">
        <v>263</v>
      </c>
      <c r="JI1378" s="401" t="n">
        <v>264</v>
      </c>
      <c r="JJ1378" s="401" t="n">
        <v>265</v>
      </c>
      <c r="JK1378" s="401" t="n">
        <v>266</v>
      </c>
      <c r="JL1378" s="401" t="n">
        <v>267</v>
      </c>
      <c r="JM1378" s="401" t="n">
        <v>268</v>
      </c>
      <c r="JN1378" s="401" t="n">
        <v>269</v>
      </c>
      <c r="JO1378" s="401" t="n">
        <v>270</v>
      </c>
      <c r="JP1378" s="401" t="n">
        <v>271</v>
      </c>
      <c r="JQ1378" s="401" t="n">
        <v>272</v>
      </c>
      <c r="JR1378" s="401" t="n">
        <v>273</v>
      </c>
      <c r="JS1378" s="401" t="n">
        <v>274</v>
      </c>
      <c r="JU1378" s="401" t="n">
        <v>275</v>
      </c>
      <c r="JV1378" s="401" t="n">
        <v>276</v>
      </c>
      <c r="JW1378" s="401" t="n">
        <v>277</v>
      </c>
      <c r="JX1378" s="401" t="n">
        <v>278</v>
      </c>
    </row>
    <row r="1379" customFormat="false" ht="12.75" hidden="false" customHeight="false" outlineLevel="0" collapsed="false">
      <c r="E1379" s="444" t="s">
        <v>225</v>
      </c>
      <c r="F1379" s="401" t="n">
        <v>89</v>
      </c>
      <c r="G1379" s="401" t="n">
        <v>181</v>
      </c>
      <c r="H1379" s="401" t="n">
        <v>215</v>
      </c>
      <c r="I1379" s="401" t="n">
        <v>56</v>
      </c>
      <c r="J1379" s="401" t="n">
        <v>74</v>
      </c>
      <c r="K1379" s="401" t="n">
        <v>205</v>
      </c>
      <c r="L1379" s="401" t="n">
        <v>159</v>
      </c>
      <c r="M1379" s="401" t="n">
        <v>134</v>
      </c>
      <c r="N1379" s="401" t="n">
        <v>241</v>
      </c>
      <c r="O1379" s="401" t="n">
        <v>76</v>
      </c>
      <c r="P1379" s="401" t="n">
        <v>24</v>
      </c>
      <c r="Q1379" s="401" t="n">
        <v>240</v>
      </c>
      <c r="R1379" s="401" t="n">
        <v>102</v>
      </c>
      <c r="S1379" s="401" t="n">
        <v>107</v>
      </c>
      <c r="T1379" s="401" t="n">
        <v>137</v>
      </c>
      <c r="U1379" s="401" t="n">
        <v>203</v>
      </c>
      <c r="V1379" s="401" t="n">
        <v>84</v>
      </c>
      <c r="W1379" s="401" t="n">
        <v>19</v>
      </c>
      <c r="X1379" s="401" t="n">
        <v>206</v>
      </c>
      <c r="Y1379" s="401" t="n">
        <v>112</v>
      </c>
      <c r="Z1379" s="401" t="n">
        <v>85</v>
      </c>
      <c r="AA1379" s="401" t="n">
        <v>153</v>
      </c>
      <c r="AB1379" s="401" t="n">
        <v>110</v>
      </c>
      <c r="AC1379" s="401" t="n">
        <v>225</v>
      </c>
      <c r="AD1379" s="401" t="n">
        <v>62</v>
      </c>
      <c r="AE1379" s="401" t="n">
        <v>214</v>
      </c>
      <c r="AF1379" s="401" t="n">
        <v>244</v>
      </c>
      <c r="AG1379" s="401" t="n">
        <v>145</v>
      </c>
      <c r="AH1379" s="401" t="n">
        <v>1</v>
      </c>
      <c r="AI1379" s="401" t="n">
        <v>11</v>
      </c>
      <c r="AJ1379" s="401" t="n">
        <v>184</v>
      </c>
      <c r="AK1379" s="401" t="n">
        <v>46</v>
      </c>
      <c r="AL1379" s="401" t="n">
        <v>105</v>
      </c>
      <c r="AM1379" s="401" t="n">
        <v>208</v>
      </c>
      <c r="AN1379" s="401" t="n">
        <v>43</v>
      </c>
      <c r="AO1379" s="401" t="n">
        <v>259</v>
      </c>
      <c r="AP1379" s="401" t="n">
        <v>136</v>
      </c>
      <c r="AQ1379" s="401" t="n">
        <v>17</v>
      </c>
      <c r="AR1379" s="401" t="n">
        <v>71</v>
      </c>
      <c r="AS1379" s="401" t="n">
        <v>236</v>
      </c>
      <c r="AT1379" s="401" t="n">
        <v>22</v>
      </c>
      <c r="AU1379" s="401" t="n">
        <v>178</v>
      </c>
      <c r="AV1379" s="401" t="n">
        <v>219</v>
      </c>
      <c r="AW1379" s="401" t="n">
        <v>130</v>
      </c>
      <c r="AX1379" s="401" t="n">
        <v>173</v>
      </c>
      <c r="AY1379" s="401" t="n">
        <v>188</v>
      </c>
      <c r="AZ1379" s="401" t="n">
        <v>93</v>
      </c>
      <c r="BA1379" s="401" t="n">
        <v>35</v>
      </c>
      <c r="BB1379" s="401" t="n">
        <v>256</v>
      </c>
      <c r="BC1379" s="401" t="n">
        <v>96</v>
      </c>
      <c r="BD1379" s="401" t="n">
        <v>90</v>
      </c>
      <c r="BE1379" s="401" t="n">
        <v>133</v>
      </c>
      <c r="BF1379" s="401" t="n">
        <v>167</v>
      </c>
      <c r="BG1379" s="401" t="n">
        <v>111</v>
      </c>
      <c r="BH1379" s="401" t="n">
        <v>221</v>
      </c>
      <c r="BI1379" s="401" t="n">
        <v>170</v>
      </c>
      <c r="BJ1379" s="401" t="n">
        <v>158</v>
      </c>
      <c r="BK1379" s="401" t="n">
        <v>217</v>
      </c>
      <c r="BL1379" s="401" t="n">
        <v>97</v>
      </c>
      <c r="BM1379" s="401" t="n">
        <v>246</v>
      </c>
      <c r="BN1379" s="401" t="n">
        <v>190</v>
      </c>
      <c r="BO1379" s="401" t="n">
        <v>193</v>
      </c>
      <c r="BP1379" s="401" t="n">
        <v>29</v>
      </c>
      <c r="BQ1379" s="401" t="n">
        <v>251</v>
      </c>
      <c r="BR1379" s="401" t="n">
        <v>278</v>
      </c>
      <c r="BS1379" s="401" t="n">
        <v>242</v>
      </c>
      <c r="BT1379" s="401" t="n">
        <v>50</v>
      </c>
      <c r="BU1379" s="401" t="n">
        <v>266</v>
      </c>
      <c r="BV1379" s="401" t="n">
        <v>138</v>
      </c>
      <c r="BW1379" s="401" t="n">
        <v>224</v>
      </c>
      <c r="BX1379" s="401" t="n">
        <v>175</v>
      </c>
      <c r="BY1379" s="401" t="n">
        <v>211</v>
      </c>
      <c r="BZ1379" s="401" t="n">
        <v>232</v>
      </c>
      <c r="CA1379" s="401" t="n">
        <v>40</v>
      </c>
      <c r="CB1379" s="401" t="n">
        <v>183</v>
      </c>
      <c r="CC1379" s="401" t="n">
        <v>63</v>
      </c>
      <c r="CD1379" s="401" t="n">
        <v>174</v>
      </c>
      <c r="CE1379" s="401" t="n">
        <v>197</v>
      </c>
      <c r="CF1379" s="401" t="n">
        <v>222</v>
      </c>
      <c r="CG1379" s="401" t="n">
        <v>118</v>
      </c>
      <c r="CH1379" s="401" t="n">
        <v>245</v>
      </c>
      <c r="CI1379" s="401" t="n">
        <v>108</v>
      </c>
      <c r="CJ1379" s="401" t="n">
        <v>139</v>
      </c>
      <c r="CK1379" s="401" t="n">
        <v>73</v>
      </c>
      <c r="CL1379" s="401" t="n">
        <v>87</v>
      </c>
      <c r="CM1379" s="401" t="n">
        <v>258</v>
      </c>
      <c r="CN1379" s="401" t="n">
        <v>179</v>
      </c>
      <c r="CO1379" s="401" t="n">
        <v>32</v>
      </c>
      <c r="CP1379" s="401" t="n">
        <v>187</v>
      </c>
      <c r="CQ1379" s="401" t="n">
        <v>68</v>
      </c>
      <c r="CR1379" s="401" t="n">
        <v>194</v>
      </c>
      <c r="CS1379" s="401" t="n">
        <v>248</v>
      </c>
      <c r="CT1379" s="401" t="n">
        <v>65</v>
      </c>
      <c r="CU1379" s="401" t="n">
        <v>67</v>
      </c>
      <c r="CV1379" s="401" t="n">
        <v>252</v>
      </c>
      <c r="CW1379" s="401" t="n">
        <v>154</v>
      </c>
      <c r="CX1379" s="401" t="n">
        <v>228</v>
      </c>
      <c r="CY1379" s="401" t="n">
        <v>209</v>
      </c>
      <c r="CZ1379" s="401" t="n">
        <v>20</v>
      </c>
      <c r="DA1379" s="401" t="n">
        <v>61</v>
      </c>
      <c r="DB1379" s="401" t="n">
        <v>140</v>
      </c>
      <c r="DC1379" s="401" t="n">
        <v>234</v>
      </c>
      <c r="DD1379" s="401" t="n">
        <v>160</v>
      </c>
      <c r="DE1379" s="401" t="n">
        <v>141</v>
      </c>
      <c r="DF1379" s="401" t="n">
        <v>86</v>
      </c>
      <c r="DG1379" s="401" t="n">
        <v>163</v>
      </c>
      <c r="DH1379" s="401" t="n">
        <v>168</v>
      </c>
      <c r="DI1379" s="401" t="n">
        <v>117</v>
      </c>
      <c r="DJ1379" s="401" t="n">
        <v>55</v>
      </c>
      <c r="DK1379" s="401" t="n">
        <v>249</v>
      </c>
      <c r="DL1379" s="401" t="n">
        <v>195</v>
      </c>
      <c r="DM1379" s="401" t="n">
        <v>75</v>
      </c>
      <c r="DN1379" s="401" t="n">
        <v>122</v>
      </c>
      <c r="DO1379" s="401" t="n">
        <v>25</v>
      </c>
      <c r="DP1379" s="401" t="n">
        <v>157</v>
      </c>
      <c r="DQ1379" s="401" t="n">
        <v>18</v>
      </c>
      <c r="DR1379" s="401" t="n">
        <v>230</v>
      </c>
      <c r="DS1379" s="401" t="n">
        <v>144</v>
      </c>
      <c r="DT1379" s="401" t="n">
        <v>132</v>
      </c>
      <c r="DU1379" s="401" t="n">
        <v>231</v>
      </c>
      <c r="DV1379" s="401" t="n">
        <v>34</v>
      </c>
      <c r="DW1379" s="401" t="n">
        <v>106</v>
      </c>
      <c r="DX1379" s="401" t="n">
        <v>172</v>
      </c>
      <c r="DY1379" s="401" t="n">
        <v>23</v>
      </c>
      <c r="DZ1379" s="401" t="n">
        <v>146</v>
      </c>
      <c r="EA1379" s="401" t="n">
        <v>150</v>
      </c>
      <c r="EB1379" s="401" t="n">
        <v>5</v>
      </c>
      <c r="EC1379" s="401" t="n">
        <v>267</v>
      </c>
      <c r="ED1379" s="401" t="n">
        <v>26</v>
      </c>
      <c r="EE1379" s="401" t="n">
        <v>201</v>
      </c>
      <c r="EF1379" s="401" t="n">
        <v>27</v>
      </c>
      <c r="EG1379" s="401" t="n">
        <v>54</v>
      </c>
      <c r="EH1379" s="401" t="n">
        <v>60</v>
      </c>
      <c r="EI1379" s="401" t="n">
        <v>121</v>
      </c>
      <c r="EJ1379" s="401" t="n">
        <v>2</v>
      </c>
      <c r="EK1379" s="401" t="n">
        <v>147</v>
      </c>
      <c r="EL1379" s="401" t="n">
        <v>9</v>
      </c>
      <c r="EM1379" s="401" t="n">
        <v>92</v>
      </c>
      <c r="EN1379" s="401" t="n">
        <v>36</v>
      </c>
      <c r="EO1379" s="401" t="n">
        <v>162</v>
      </c>
      <c r="EP1379" s="401" t="n">
        <v>165</v>
      </c>
      <c r="EQ1379" s="401" t="n">
        <v>189</v>
      </c>
      <c r="ER1379" s="401" t="n">
        <v>95</v>
      </c>
      <c r="ES1379" s="401" t="n">
        <v>177</v>
      </c>
      <c r="ET1379" s="401" t="n">
        <v>31</v>
      </c>
      <c r="EU1379" s="401" t="n">
        <v>59</v>
      </c>
      <c r="EV1379" s="401" t="n">
        <v>3</v>
      </c>
      <c r="EW1379" s="401" t="n">
        <v>124</v>
      </c>
      <c r="EX1379" s="401" t="n">
        <v>78</v>
      </c>
      <c r="EY1379" s="401" t="n">
        <v>166</v>
      </c>
      <c r="EZ1379" s="401" t="n">
        <v>250</v>
      </c>
      <c r="FA1379" s="401" t="n">
        <v>128</v>
      </c>
      <c r="FB1379" s="401" t="n">
        <v>7</v>
      </c>
      <c r="FC1379" s="401" t="n">
        <v>113</v>
      </c>
      <c r="FD1379" s="401" t="n">
        <v>164</v>
      </c>
      <c r="FE1379" s="401" t="n">
        <v>119</v>
      </c>
      <c r="FF1379" s="401" t="n">
        <v>274</v>
      </c>
      <c r="FG1379" s="401" t="n">
        <v>79</v>
      </c>
      <c r="FH1379" s="401" t="n">
        <v>21</v>
      </c>
      <c r="FI1379" s="401" t="n">
        <v>223</v>
      </c>
      <c r="FJ1379" s="401" t="n">
        <v>28</v>
      </c>
      <c r="FK1379" s="401" t="n">
        <v>198</v>
      </c>
      <c r="FL1379" s="401" t="n">
        <v>125</v>
      </c>
      <c r="FM1379" s="401" t="n">
        <v>212</v>
      </c>
      <c r="FN1379" s="401" t="n">
        <v>38</v>
      </c>
      <c r="FO1379" s="401" t="n">
        <v>72</v>
      </c>
      <c r="FP1379" s="401" t="n">
        <v>70</v>
      </c>
      <c r="FQ1379" s="401" t="n">
        <v>39</v>
      </c>
      <c r="FR1379" s="401" t="n">
        <v>6</v>
      </c>
      <c r="FS1379" s="401" t="n">
        <v>16</v>
      </c>
      <c r="FT1379" s="401" t="n">
        <v>233</v>
      </c>
      <c r="FU1379" s="401" t="n">
        <v>104</v>
      </c>
      <c r="FV1379" s="401" t="n">
        <v>49</v>
      </c>
      <c r="FW1379" s="401" t="n">
        <v>8</v>
      </c>
      <c r="FX1379" s="401" t="n">
        <v>273</v>
      </c>
      <c r="FY1379" s="401" t="n">
        <v>57</v>
      </c>
      <c r="FZ1379" s="401" t="n">
        <v>69</v>
      </c>
      <c r="GA1379" s="401" t="n">
        <v>156</v>
      </c>
      <c r="GB1379" s="401" t="n">
        <v>176</v>
      </c>
      <c r="GC1379" s="401" t="n">
        <v>48</v>
      </c>
      <c r="GD1379" s="401" t="n">
        <v>77</v>
      </c>
      <c r="GE1379" s="401" t="n">
        <v>116</v>
      </c>
      <c r="GF1379" s="401" t="n">
        <v>135</v>
      </c>
      <c r="GG1379" s="401" t="n">
        <v>220</v>
      </c>
      <c r="GH1379" s="401" t="n">
        <v>268</v>
      </c>
      <c r="GI1379" s="401" t="n">
        <v>182</v>
      </c>
      <c r="GJ1379" s="401" t="n">
        <v>103</v>
      </c>
      <c r="GK1379" s="401" t="n">
        <v>254</v>
      </c>
      <c r="GL1379" s="401" t="n">
        <v>275</v>
      </c>
      <c r="GM1379" s="401" t="n">
        <v>218</v>
      </c>
      <c r="GN1379" s="401" t="n">
        <v>227</v>
      </c>
      <c r="GO1379" s="401" t="n">
        <v>98</v>
      </c>
      <c r="GP1379" s="401" t="n">
        <v>80</v>
      </c>
      <c r="GQ1379" s="401" t="n">
        <v>272</v>
      </c>
      <c r="GR1379" s="401" t="n">
        <v>42</v>
      </c>
      <c r="GS1379" s="401" t="n">
        <v>207</v>
      </c>
      <c r="GT1379" s="401" t="n">
        <v>10</v>
      </c>
      <c r="GU1379" s="401" t="n">
        <v>276</v>
      </c>
      <c r="GV1379" s="401" t="n">
        <v>255</v>
      </c>
      <c r="GW1379" s="401" t="n">
        <v>271</v>
      </c>
      <c r="GX1379" s="401" t="n">
        <v>100</v>
      </c>
      <c r="GY1379" s="401" t="n">
        <v>13</v>
      </c>
      <c r="GZ1379" s="401" t="n">
        <v>82</v>
      </c>
      <c r="HA1379" s="401" t="n">
        <v>45</v>
      </c>
      <c r="HB1379" s="401" t="n">
        <v>47</v>
      </c>
      <c r="HC1379" s="401" t="n">
        <v>99</v>
      </c>
      <c r="HD1379" s="401" t="n">
        <v>143</v>
      </c>
      <c r="HE1379" s="401" t="n">
        <v>186</v>
      </c>
      <c r="HF1379" s="401" t="n">
        <v>171</v>
      </c>
      <c r="HG1379" s="401" t="n">
        <v>192</v>
      </c>
      <c r="HH1379" s="401" t="n">
        <v>15</v>
      </c>
      <c r="HI1379" s="401" t="n">
        <v>264</v>
      </c>
      <c r="HJ1379" s="401" t="n">
        <v>94</v>
      </c>
      <c r="HK1379" s="401" t="n">
        <v>185</v>
      </c>
      <c r="HL1379" s="401" t="n">
        <v>269</v>
      </c>
      <c r="HM1379" s="401" t="n">
        <v>44</v>
      </c>
      <c r="HN1379" s="401" t="n">
        <v>191</v>
      </c>
      <c r="HO1379" s="401" t="n">
        <v>202</v>
      </c>
      <c r="HP1379" s="401" t="n">
        <v>238</v>
      </c>
      <c r="HQ1379" s="401" t="n">
        <v>243</v>
      </c>
      <c r="HR1379" s="401" t="n">
        <v>204</v>
      </c>
      <c r="HS1379" s="401" t="n">
        <v>155</v>
      </c>
      <c r="HT1379" s="401" t="n">
        <v>37</v>
      </c>
      <c r="HU1379" s="401" t="n">
        <v>262</v>
      </c>
      <c r="HV1379" s="401" t="n">
        <v>247</v>
      </c>
      <c r="HW1379" s="401" t="n">
        <v>263</v>
      </c>
      <c r="HX1379" s="401" t="n">
        <v>196</v>
      </c>
      <c r="HY1379" s="401" t="n">
        <v>51</v>
      </c>
      <c r="HZ1379" s="401" t="n">
        <v>66</v>
      </c>
      <c r="IA1379" s="401" t="n">
        <v>161</v>
      </c>
      <c r="IB1379" s="401" t="n">
        <v>64</v>
      </c>
      <c r="IC1379" s="401" t="n">
        <v>109</v>
      </c>
      <c r="ID1379" s="401" t="n">
        <v>270</v>
      </c>
      <c r="IE1379" s="401" t="n">
        <v>257</v>
      </c>
      <c r="IF1379" s="401" t="n">
        <v>127</v>
      </c>
      <c r="IG1379" s="401" t="n">
        <v>53</v>
      </c>
      <c r="IH1379" s="401" t="n">
        <v>148</v>
      </c>
      <c r="II1379" s="401" t="n">
        <v>14</v>
      </c>
      <c r="IJ1379" s="401" t="n">
        <v>237</v>
      </c>
      <c r="IK1379" s="401" t="n">
        <v>126</v>
      </c>
      <c r="IL1379" s="401" t="n">
        <v>120</v>
      </c>
      <c r="IM1379" s="401" t="n">
        <v>235</v>
      </c>
      <c r="IN1379" s="401" t="n">
        <v>4</v>
      </c>
      <c r="IO1379" s="401" t="n">
        <v>226</v>
      </c>
      <c r="IP1379" s="401" t="n">
        <v>169</v>
      </c>
      <c r="IQ1379" s="401" t="n">
        <v>129</v>
      </c>
      <c r="IR1379" s="401" t="n">
        <v>114</v>
      </c>
      <c r="IS1379" s="401" t="n">
        <v>149</v>
      </c>
      <c r="IT1379" s="401" t="n">
        <v>52</v>
      </c>
      <c r="IU1379" s="401" t="n">
        <v>83</v>
      </c>
      <c r="IV1379" s="401" t="n">
        <v>180</v>
      </c>
      <c r="IW1379" s="401" t="n">
        <v>58</v>
      </c>
      <c r="IX1379" s="401" t="n">
        <v>200</v>
      </c>
      <c r="IY1379" s="401" t="n">
        <v>261</v>
      </c>
      <c r="IZ1379" s="401" t="n">
        <v>88</v>
      </c>
      <c r="JA1379" s="401" t="n">
        <v>229</v>
      </c>
      <c r="JB1379" s="401" t="n">
        <v>216</v>
      </c>
      <c r="JC1379" s="401" t="n">
        <v>101</v>
      </c>
      <c r="JD1379" s="401" t="n">
        <v>260</v>
      </c>
      <c r="JE1379" s="401" t="n">
        <v>199</v>
      </c>
      <c r="JF1379" s="401" t="n">
        <v>277</v>
      </c>
      <c r="JG1379" s="401" t="n">
        <v>213</v>
      </c>
      <c r="JH1379" s="401" t="n">
        <v>30</v>
      </c>
      <c r="JI1379" s="401" t="n">
        <v>91</v>
      </c>
      <c r="JJ1379" s="401" t="n">
        <v>151</v>
      </c>
      <c r="JK1379" s="401" t="n">
        <v>239</v>
      </c>
      <c r="JL1379" s="401" t="n">
        <v>33</v>
      </c>
      <c r="JM1379" s="401" t="n">
        <v>41</v>
      </c>
      <c r="JN1379" s="401" t="n">
        <v>253</v>
      </c>
      <c r="JO1379" s="401" t="n">
        <v>81</v>
      </c>
      <c r="JP1379" s="401" t="n">
        <v>123</v>
      </c>
      <c r="JQ1379" s="401" t="n">
        <v>115</v>
      </c>
      <c r="JR1379" s="401" t="n">
        <v>265</v>
      </c>
      <c r="JS1379" s="401" t="n">
        <v>131</v>
      </c>
      <c r="JU1379" s="401" t="n">
        <v>142</v>
      </c>
      <c r="JV1379" s="401" t="n">
        <v>210</v>
      </c>
      <c r="JW1379" s="401" t="n">
        <v>152</v>
      </c>
      <c r="JX1379" s="401" t="n">
        <v>12</v>
      </c>
    </row>
    <row r="1380" customFormat="false" ht="12.75" hidden="false" customHeight="false" outlineLevel="0" collapsed="false">
      <c r="E1380" s="444" t="s">
        <v>227</v>
      </c>
      <c r="F1380" s="401" t="n">
        <v>173</v>
      </c>
      <c r="G1380" s="401" t="n">
        <v>145</v>
      </c>
      <c r="H1380" s="401" t="n">
        <v>159</v>
      </c>
      <c r="I1380" s="401" t="n">
        <v>195</v>
      </c>
      <c r="J1380" s="401" t="n">
        <v>28</v>
      </c>
      <c r="K1380" s="401" t="n">
        <v>238</v>
      </c>
      <c r="L1380" s="401" t="n">
        <v>175</v>
      </c>
      <c r="M1380" s="401" t="n">
        <v>126</v>
      </c>
      <c r="N1380" s="401" t="n">
        <v>77</v>
      </c>
      <c r="O1380" s="401" t="n">
        <v>244</v>
      </c>
      <c r="P1380" s="401" t="n">
        <v>254</v>
      </c>
      <c r="Q1380" s="401" t="n">
        <v>30</v>
      </c>
      <c r="R1380" s="401" t="n">
        <v>10</v>
      </c>
      <c r="S1380" s="401" t="n">
        <v>37</v>
      </c>
      <c r="T1380" s="401" t="n">
        <v>202</v>
      </c>
      <c r="U1380" s="401" t="n">
        <v>185</v>
      </c>
      <c r="V1380" s="401" t="n">
        <v>23</v>
      </c>
      <c r="W1380" s="401" t="n">
        <v>120</v>
      </c>
      <c r="X1380" s="401" t="n">
        <v>81</v>
      </c>
      <c r="Y1380" s="401" t="n">
        <v>196</v>
      </c>
      <c r="Z1380" s="401" t="n">
        <v>38</v>
      </c>
      <c r="AA1380" s="401" t="n">
        <v>34</v>
      </c>
      <c r="AB1380" s="401" t="n">
        <v>222</v>
      </c>
      <c r="AC1380" s="401" t="n">
        <v>242</v>
      </c>
      <c r="AD1380" s="401" t="n">
        <v>101</v>
      </c>
      <c r="AE1380" s="401" t="n">
        <v>74</v>
      </c>
      <c r="AF1380" s="401" t="n">
        <v>161</v>
      </c>
      <c r="AG1380" s="401" t="n">
        <v>114</v>
      </c>
      <c r="AH1380" s="401" t="n">
        <v>150</v>
      </c>
      <c r="AI1380" s="401" t="n">
        <v>53</v>
      </c>
      <c r="AJ1380" s="401" t="n">
        <v>118</v>
      </c>
      <c r="AK1380" s="401" t="n">
        <v>131</v>
      </c>
      <c r="AL1380" s="401" t="n">
        <v>5</v>
      </c>
      <c r="AM1380" s="401" t="n">
        <v>213</v>
      </c>
      <c r="AN1380" s="401" t="n">
        <v>248</v>
      </c>
      <c r="AO1380" s="401" t="n">
        <v>177</v>
      </c>
      <c r="AP1380" s="401" t="n">
        <v>246</v>
      </c>
      <c r="AQ1380" s="401" t="n">
        <v>235</v>
      </c>
      <c r="AR1380" s="401" t="n">
        <v>32</v>
      </c>
      <c r="AS1380" s="401" t="n">
        <v>52</v>
      </c>
      <c r="AT1380" s="401" t="n">
        <v>260</v>
      </c>
      <c r="AU1380" s="401" t="n">
        <v>223</v>
      </c>
      <c r="AV1380" s="401" t="n">
        <v>205</v>
      </c>
      <c r="AW1380" s="401" t="n">
        <v>128</v>
      </c>
      <c r="AX1380" s="401" t="n">
        <v>251</v>
      </c>
      <c r="AY1380" s="401" t="n">
        <v>187</v>
      </c>
      <c r="AZ1380" s="401" t="n">
        <v>20</v>
      </c>
      <c r="BA1380" s="401" t="n">
        <v>231</v>
      </c>
      <c r="BB1380" s="401" t="n">
        <v>137</v>
      </c>
      <c r="BC1380" s="401" t="n">
        <v>184</v>
      </c>
      <c r="BD1380" s="401" t="n">
        <v>40</v>
      </c>
      <c r="BE1380" s="401" t="n">
        <v>154</v>
      </c>
      <c r="BF1380" s="401" t="n">
        <v>272</v>
      </c>
      <c r="BG1380" s="401" t="n">
        <v>122</v>
      </c>
      <c r="BH1380" s="401" t="n">
        <v>1</v>
      </c>
      <c r="BI1380" s="401" t="n">
        <v>162</v>
      </c>
      <c r="BJ1380" s="401" t="n">
        <v>141</v>
      </c>
      <c r="BK1380" s="401" t="n">
        <v>240</v>
      </c>
      <c r="BL1380" s="401" t="n">
        <v>172</v>
      </c>
      <c r="BM1380" s="401" t="n">
        <v>22</v>
      </c>
      <c r="BN1380" s="401" t="n">
        <v>110</v>
      </c>
      <c r="BO1380" s="401" t="n">
        <v>39</v>
      </c>
      <c r="BP1380" s="401" t="n">
        <v>132</v>
      </c>
      <c r="BQ1380" s="401" t="n">
        <v>203</v>
      </c>
      <c r="BR1380" s="401" t="n">
        <v>275</v>
      </c>
      <c r="BS1380" s="401" t="n">
        <v>138</v>
      </c>
      <c r="BT1380" s="401" t="n">
        <v>201</v>
      </c>
      <c r="BU1380" s="401" t="n">
        <v>261</v>
      </c>
      <c r="BV1380" s="401" t="n">
        <v>100</v>
      </c>
      <c r="BW1380" s="401" t="n">
        <v>163</v>
      </c>
      <c r="BX1380" s="401" t="n">
        <v>269</v>
      </c>
      <c r="BY1380" s="401" t="n">
        <v>236</v>
      </c>
      <c r="BZ1380" s="401" t="n">
        <v>115</v>
      </c>
      <c r="CA1380" s="401" t="n">
        <v>228</v>
      </c>
      <c r="CB1380" s="401" t="n">
        <v>188</v>
      </c>
      <c r="CC1380" s="401" t="n">
        <v>219</v>
      </c>
      <c r="CD1380" s="401" t="n">
        <v>265</v>
      </c>
      <c r="CE1380" s="401" t="n">
        <v>90</v>
      </c>
      <c r="CF1380" s="401" t="n">
        <v>271</v>
      </c>
      <c r="CG1380" s="401" t="n">
        <v>57</v>
      </c>
      <c r="CH1380" s="401" t="n">
        <v>183</v>
      </c>
      <c r="CI1380" s="401" t="n">
        <v>56</v>
      </c>
      <c r="CJ1380" s="401" t="n">
        <v>166</v>
      </c>
      <c r="CK1380" s="401" t="n">
        <v>178</v>
      </c>
      <c r="CL1380" s="401" t="n">
        <v>214</v>
      </c>
      <c r="CM1380" s="401" t="n">
        <v>208</v>
      </c>
      <c r="CN1380" s="401" t="n">
        <v>121</v>
      </c>
      <c r="CO1380" s="401" t="n">
        <v>69</v>
      </c>
      <c r="CP1380" s="401" t="n">
        <v>233</v>
      </c>
      <c r="CQ1380" s="401" t="n">
        <v>277</v>
      </c>
      <c r="CR1380" s="401" t="n">
        <v>55</v>
      </c>
      <c r="CS1380" s="401" t="n">
        <v>35</v>
      </c>
      <c r="CT1380" s="401" t="n">
        <v>91</v>
      </c>
      <c r="CU1380" s="401" t="n">
        <v>27</v>
      </c>
      <c r="CV1380" s="401" t="n">
        <v>72</v>
      </c>
      <c r="CW1380" s="401" t="n">
        <v>134</v>
      </c>
      <c r="CX1380" s="401" t="n">
        <v>221</v>
      </c>
      <c r="CY1380" s="401" t="n">
        <v>26</v>
      </c>
      <c r="CZ1380" s="401" t="n">
        <v>108</v>
      </c>
      <c r="DA1380" s="401" t="n">
        <v>198</v>
      </c>
      <c r="DB1380" s="401" t="n">
        <v>157</v>
      </c>
      <c r="DC1380" s="401" t="n">
        <v>96</v>
      </c>
      <c r="DD1380" s="401" t="n">
        <v>245</v>
      </c>
      <c r="DE1380" s="401" t="n">
        <v>258</v>
      </c>
      <c r="DF1380" s="401" t="n">
        <v>106</v>
      </c>
      <c r="DG1380" s="401" t="n">
        <v>67</v>
      </c>
      <c r="DH1380" s="401" t="n">
        <v>200</v>
      </c>
      <c r="DI1380" s="401" t="n">
        <v>97</v>
      </c>
      <c r="DJ1380" s="401" t="n">
        <v>42</v>
      </c>
      <c r="DK1380" s="401" t="n">
        <v>259</v>
      </c>
      <c r="DL1380" s="401" t="n">
        <v>164</v>
      </c>
      <c r="DM1380" s="401" t="n">
        <v>144</v>
      </c>
      <c r="DN1380" s="401" t="n">
        <v>87</v>
      </c>
      <c r="DO1380" s="401" t="n">
        <v>136</v>
      </c>
      <c r="DP1380" s="401" t="n">
        <v>264</v>
      </c>
      <c r="DQ1380" s="401" t="n">
        <v>125</v>
      </c>
      <c r="DR1380" s="401" t="n">
        <v>80</v>
      </c>
      <c r="DS1380" s="401" t="n">
        <v>12</v>
      </c>
      <c r="DT1380" s="401" t="n">
        <v>211</v>
      </c>
      <c r="DU1380" s="401" t="n">
        <v>51</v>
      </c>
      <c r="DV1380" s="401" t="n">
        <v>169</v>
      </c>
      <c r="DW1380" s="401" t="n">
        <v>253</v>
      </c>
      <c r="DX1380" s="401" t="n">
        <v>104</v>
      </c>
      <c r="DY1380" s="401" t="n">
        <v>123</v>
      </c>
      <c r="DZ1380" s="401" t="n">
        <v>119</v>
      </c>
      <c r="EA1380" s="401" t="n">
        <v>65</v>
      </c>
      <c r="EB1380" s="401" t="n">
        <v>239</v>
      </c>
      <c r="EC1380" s="401" t="n">
        <v>127</v>
      </c>
      <c r="ED1380" s="401" t="n">
        <v>266</v>
      </c>
      <c r="EE1380" s="401" t="n">
        <v>227</v>
      </c>
      <c r="EF1380" s="401" t="n">
        <v>225</v>
      </c>
      <c r="EG1380" s="401" t="n">
        <v>190</v>
      </c>
      <c r="EH1380" s="401" t="n">
        <v>6</v>
      </c>
      <c r="EI1380" s="401" t="n">
        <v>250</v>
      </c>
      <c r="EJ1380" s="401" t="n">
        <v>59</v>
      </c>
      <c r="EK1380" s="401" t="n">
        <v>274</v>
      </c>
      <c r="EL1380" s="401" t="n">
        <v>8</v>
      </c>
      <c r="EM1380" s="401" t="n">
        <v>192</v>
      </c>
      <c r="EN1380" s="401" t="n">
        <v>17</v>
      </c>
      <c r="EO1380" s="401" t="n">
        <v>267</v>
      </c>
      <c r="EP1380" s="401" t="n">
        <v>174</v>
      </c>
      <c r="EQ1380" s="401" t="n">
        <v>49</v>
      </c>
      <c r="ER1380" s="401" t="n">
        <v>262</v>
      </c>
      <c r="ES1380" s="401" t="n">
        <v>58</v>
      </c>
      <c r="ET1380" s="401" t="n">
        <v>13</v>
      </c>
      <c r="EU1380" s="401" t="n">
        <v>73</v>
      </c>
      <c r="EV1380" s="401" t="n">
        <v>78</v>
      </c>
      <c r="EW1380" s="401" t="n">
        <v>229</v>
      </c>
      <c r="EX1380" s="401" t="n">
        <v>46</v>
      </c>
      <c r="EY1380" s="401" t="n">
        <v>142</v>
      </c>
      <c r="EZ1380" s="401" t="n">
        <v>124</v>
      </c>
      <c r="FA1380" s="401" t="n">
        <v>16</v>
      </c>
      <c r="FB1380" s="401" t="n">
        <v>171</v>
      </c>
      <c r="FC1380" s="401" t="n">
        <v>146</v>
      </c>
      <c r="FD1380" s="401" t="n">
        <v>189</v>
      </c>
      <c r="FE1380" s="401" t="n">
        <v>19</v>
      </c>
      <c r="FF1380" s="401" t="n">
        <v>273</v>
      </c>
      <c r="FG1380" s="401" t="n">
        <v>130</v>
      </c>
      <c r="FH1380" s="401" t="n">
        <v>193</v>
      </c>
      <c r="FI1380" s="401" t="n">
        <v>133</v>
      </c>
      <c r="FJ1380" s="401" t="n">
        <v>249</v>
      </c>
      <c r="FK1380" s="401" t="n">
        <v>79</v>
      </c>
      <c r="FL1380" s="401" t="n">
        <v>109</v>
      </c>
      <c r="FM1380" s="401" t="n">
        <v>3</v>
      </c>
      <c r="FN1380" s="401" t="n">
        <v>181</v>
      </c>
      <c r="FO1380" s="401" t="n">
        <v>179</v>
      </c>
      <c r="FP1380" s="401" t="n">
        <v>256</v>
      </c>
      <c r="FQ1380" s="401" t="n">
        <v>54</v>
      </c>
      <c r="FR1380" s="401" t="n">
        <v>31</v>
      </c>
      <c r="FS1380" s="401" t="n">
        <v>117</v>
      </c>
      <c r="FT1380" s="401" t="n">
        <v>29</v>
      </c>
      <c r="FU1380" s="401" t="n">
        <v>199</v>
      </c>
      <c r="FV1380" s="401" t="n">
        <v>230</v>
      </c>
      <c r="FW1380" s="401" t="n">
        <v>11</v>
      </c>
      <c r="FX1380" s="401" t="n">
        <v>206</v>
      </c>
      <c r="FY1380" s="401" t="n">
        <v>75</v>
      </c>
      <c r="FZ1380" s="401" t="n">
        <v>85</v>
      </c>
      <c r="GA1380" s="401" t="n">
        <v>151</v>
      </c>
      <c r="GB1380" s="401" t="n">
        <v>168</v>
      </c>
      <c r="GC1380" s="401" t="n">
        <v>89</v>
      </c>
      <c r="GD1380" s="401" t="n">
        <v>107</v>
      </c>
      <c r="GE1380" s="401" t="n">
        <v>111</v>
      </c>
      <c r="GF1380" s="401" t="n">
        <v>62</v>
      </c>
      <c r="GG1380" s="401" t="n">
        <v>7</v>
      </c>
      <c r="GH1380" s="401" t="n">
        <v>217</v>
      </c>
      <c r="GI1380" s="401" t="n">
        <v>209</v>
      </c>
      <c r="GJ1380" s="401" t="n">
        <v>135</v>
      </c>
      <c r="GK1380" s="401" t="n">
        <v>247</v>
      </c>
      <c r="GL1380" s="401" t="n">
        <v>41</v>
      </c>
      <c r="GM1380" s="401" t="n">
        <v>241</v>
      </c>
      <c r="GN1380" s="401" t="n">
        <v>94</v>
      </c>
      <c r="GO1380" s="401" t="n">
        <v>113</v>
      </c>
      <c r="GP1380" s="401" t="n">
        <v>165</v>
      </c>
      <c r="GQ1380" s="401" t="n">
        <v>216</v>
      </c>
      <c r="GR1380" s="401" t="n">
        <v>276</v>
      </c>
      <c r="GS1380" s="401" t="n">
        <v>278</v>
      </c>
      <c r="GT1380" s="401" t="n">
        <v>139</v>
      </c>
      <c r="GU1380" s="401" t="n">
        <v>112</v>
      </c>
      <c r="GV1380" s="401" t="n">
        <v>148</v>
      </c>
      <c r="GW1380" s="401" t="n">
        <v>92</v>
      </c>
      <c r="GX1380" s="401" t="n">
        <v>60</v>
      </c>
      <c r="GY1380" s="401" t="n">
        <v>88</v>
      </c>
      <c r="GZ1380" s="401" t="n">
        <v>84</v>
      </c>
      <c r="HA1380" s="401" t="n">
        <v>61</v>
      </c>
      <c r="HB1380" s="401" t="n">
        <v>44</v>
      </c>
      <c r="HC1380" s="401" t="n">
        <v>50</v>
      </c>
      <c r="HD1380" s="401" t="n">
        <v>218</v>
      </c>
      <c r="HE1380" s="401" t="n">
        <v>36</v>
      </c>
      <c r="HF1380" s="401" t="n">
        <v>232</v>
      </c>
      <c r="HG1380" s="401" t="n">
        <v>156</v>
      </c>
      <c r="HH1380" s="401" t="n">
        <v>25</v>
      </c>
      <c r="HI1380" s="401" t="n">
        <v>105</v>
      </c>
      <c r="HJ1380" s="401" t="n">
        <v>257</v>
      </c>
      <c r="HK1380" s="401" t="n">
        <v>153</v>
      </c>
      <c r="HL1380" s="401" t="n">
        <v>147</v>
      </c>
      <c r="HM1380" s="401" t="n">
        <v>224</v>
      </c>
      <c r="HN1380" s="401" t="n">
        <v>43</v>
      </c>
      <c r="HO1380" s="401" t="n">
        <v>2</v>
      </c>
      <c r="HP1380" s="401" t="n">
        <v>63</v>
      </c>
      <c r="HQ1380" s="401" t="n">
        <v>191</v>
      </c>
      <c r="HR1380" s="401" t="n">
        <v>155</v>
      </c>
      <c r="HS1380" s="401" t="n">
        <v>160</v>
      </c>
      <c r="HT1380" s="401" t="n">
        <v>76</v>
      </c>
      <c r="HU1380" s="401" t="n">
        <v>93</v>
      </c>
      <c r="HV1380" s="401" t="n">
        <v>24</v>
      </c>
      <c r="HW1380" s="401" t="n">
        <v>255</v>
      </c>
      <c r="HX1380" s="401" t="n">
        <v>48</v>
      </c>
      <c r="HY1380" s="401" t="n">
        <v>140</v>
      </c>
      <c r="HZ1380" s="401" t="n">
        <v>197</v>
      </c>
      <c r="IA1380" s="401" t="n">
        <v>21</v>
      </c>
      <c r="IB1380" s="401" t="n">
        <v>14</v>
      </c>
      <c r="IC1380" s="401" t="n">
        <v>149</v>
      </c>
      <c r="ID1380" s="401" t="n">
        <v>70</v>
      </c>
      <c r="IE1380" s="401" t="n">
        <v>158</v>
      </c>
      <c r="IF1380" s="401" t="n">
        <v>64</v>
      </c>
      <c r="IG1380" s="401" t="n">
        <v>220</v>
      </c>
      <c r="IH1380" s="401" t="n">
        <v>86</v>
      </c>
      <c r="II1380" s="401" t="n">
        <v>9</v>
      </c>
      <c r="IJ1380" s="401" t="n">
        <v>263</v>
      </c>
      <c r="IK1380" s="401" t="n">
        <v>143</v>
      </c>
      <c r="IL1380" s="401" t="n">
        <v>210</v>
      </c>
      <c r="IM1380" s="401" t="n">
        <v>4</v>
      </c>
      <c r="IN1380" s="401" t="n">
        <v>15</v>
      </c>
      <c r="IO1380" s="401" t="n">
        <v>18</v>
      </c>
      <c r="IP1380" s="401" t="n">
        <v>103</v>
      </c>
      <c r="IQ1380" s="401" t="n">
        <v>270</v>
      </c>
      <c r="IR1380" s="401" t="n">
        <v>95</v>
      </c>
      <c r="IS1380" s="401" t="n">
        <v>234</v>
      </c>
      <c r="IT1380" s="401" t="n">
        <v>180</v>
      </c>
      <c r="IU1380" s="401" t="n">
        <v>186</v>
      </c>
      <c r="IV1380" s="401" t="n">
        <v>215</v>
      </c>
      <c r="IW1380" s="401" t="n">
        <v>68</v>
      </c>
      <c r="IX1380" s="401" t="n">
        <v>176</v>
      </c>
      <c r="IY1380" s="401" t="n">
        <v>82</v>
      </c>
      <c r="IZ1380" s="401" t="n">
        <v>152</v>
      </c>
      <c r="JA1380" s="401" t="n">
        <v>212</v>
      </c>
      <c r="JB1380" s="401" t="n">
        <v>204</v>
      </c>
      <c r="JC1380" s="401" t="n">
        <v>252</v>
      </c>
      <c r="JD1380" s="401" t="n">
        <v>116</v>
      </c>
      <c r="JE1380" s="401" t="n">
        <v>226</v>
      </c>
      <c r="JF1380" s="401" t="n">
        <v>83</v>
      </c>
      <c r="JG1380" s="401" t="n">
        <v>66</v>
      </c>
      <c r="JH1380" s="401" t="n">
        <v>237</v>
      </c>
      <c r="JI1380" s="401" t="n">
        <v>102</v>
      </c>
      <c r="JJ1380" s="401" t="n">
        <v>98</v>
      </c>
      <c r="JK1380" s="401" t="n">
        <v>45</v>
      </c>
      <c r="JL1380" s="401" t="n">
        <v>71</v>
      </c>
      <c r="JM1380" s="401" t="n">
        <v>194</v>
      </c>
      <c r="JN1380" s="401" t="n">
        <v>182</v>
      </c>
      <c r="JO1380" s="401" t="n">
        <v>33</v>
      </c>
      <c r="JP1380" s="401" t="n">
        <v>243</v>
      </c>
      <c r="JQ1380" s="401" t="n">
        <v>99</v>
      </c>
      <c r="JR1380" s="401" t="n">
        <v>170</v>
      </c>
      <c r="JS1380" s="401" t="n">
        <v>207</v>
      </c>
      <c r="JU1380" s="401" t="n">
        <v>47</v>
      </c>
      <c r="JV1380" s="401" t="n">
        <v>268</v>
      </c>
      <c r="JW1380" s="401" t="n">
        <v>129</v>
      </c>
      <c r="JX1380" s="401" t="n">
        <v>167</v>
      </c>
    </row>
    <row r="1382" customFormat="false" ht="12.75" hidden="false" customHeight="false" outlineLevel="0" collapsed="false">
      <c r="D1382" s="204" t="n">
        <v>279</v>
      </c>
      <c r="E1382" s="204" t="s">
        <v>250</v>
      </c>
    </row>
    <row r="1383" customFormat="false" ht="12.75" hidden="false" customHeight="false" outlineLevel="0" collapsed="false">
      <c r="E1383" s="444" t="s">
        <v>198</v>
      </c>
      <c r="F1383" s="401" t="n">
        <v>1</v>
      </c>
      <c r="G1383" s="401" t="n">
        <v>2</v>
      </c>
      <c r="H1383" s="401" t="n">
        <v>3</v>
      </c>
      <c r="I1383" s="401" t="n">
        <v>4</v>
      </c>
      <c r="J1383" s="401" t="n">
        <v>5</v>
      </c>
      <c r="K1383" s="401" t="n">
        <v>6</v>
      </c>
      <c r="L1383" s="401" t="n">
        <v>7</v>
      </c>
      <c r="M1383" s="401" t="n">
        <v>8</v>
      </c>
      <c r="N1383" s="401" t="n">
        <v>9</v>
      </c>
      <c r="O1383" s="401" t="n">
        <v>10</v>
      </c>
      <c r="P1383" s="401" t="n">
        <v>11</v>
      </c>
      <c r="Q1383" s="401" t="n">
        <v>12</v>
      </c>
      <c r="R1383" s="401" t="n">
        <v>13</v>
      </c>
      <c r="S1383" s="401" t="n">
        <v>14</v>
      </c>
      <c r="T1383" s="401" t="n">
        <v>15</v>
      </c>
      <c r="U1383" s="401" t="n">
        <v>16</v>
      </c>
      <c r="V1383" s="401" t="n">
        <v>17</v>
      </c>
      <c r="W1383" s="401" t="n">
        <v>18</v>
      </c>
      <c r="X1383" s="401" t="n">
        <v>19</v>
      </c>
      <c r="Y1383" s="401" t="n">
        <v>20</v>
      </c>
      <c r="Z1383" s="401" t="n">
        <v>21</v>
      </c>
      <c r="AA1383" s="401" t="n">
        <v>22</v>
      </c>
      <c r="AB1383" s="401" t="n">
        <v>23</v>
      </c>
      <c r="AC1383" s="401" t="n">
        <v>24</v>
      </c>
      <c r="AD1383" s="401" t="n">
        <v>25</v>
      </c>
      <c r="AE1383" s="401" t="n">
        <v>26</v>
      </c>
      <c r="AF1383" s="401" t="n">
        <v>27</v>
      </c>
      <c r="AG1383" s="401" t="n">
        <v>28</v>
      </c>
      <c r="AH1383" s="401" t="n">
        <v>29</v>
      </c>
      <c r="AI1383" s="401" t="n">
        <v>30</v>
      </c>
      <c r="AJ1383" s="401" t="n">
        <v>31</v>
      </c>
      <c r="AK1383" s="401" t="n">
        <v>32</v>
      </c>
      <c r="AL1383" s="401" t="n">
        <v>33</v>
      </c>
      <c r="AM1383" s="401" t="n">
        <v>34</v>
      </c>
      <c r="AN1383" s="401" t="n">
        <v>35</v>
      </c>
      <c r="AO1383" s="401" t="n">
        <v>36</v>
      </c>
      <c r="AP1383" s="401" t="n">
        <v>37</v>
      </c>
      <c r="AQ1383" s="401" t="n">
        <v>38</v>
      </c>
      <c r="AR1383" s="401" t="n">
        <v>39</v>
      </c>
      <c r="AS1383" s="401" t="n">
        <v>40</v>
      </c>
      <c r="AT1383" s="401" t="n">
        <v>41</v>
      </c>
      <c r="AU1383" s="401" t="n">
        <v>42</v>
      </c>
      <c r="AV1383" s="401" t="n">
        <v>43</v>
      </c>
      <c r="AW1383" s="401" t="n">
        <v>44</v>
      </c>
      <c r="AX1383" s="401" t="n">
        <v>45</v>
      </c>
      <c r="AY1383" s="401" t="n">
        <v>46</v>
      </c>
      <c r="AZ1383" s="401" t="n">
        <v>47</v>
      </c>
      <c r="BA1383" s="401" t="n">
        <v>48</v>
      </c>
      <c r="BB1383" s="401" t="n">
        <v>49</v>
      </c>
      <c r="BC1383" s="401" t="n">
        <v>50</v>
      </c>
      <c r="BD1383" s="401" t="n">
        <v>51</v>
      </c>
      <c r="BE1383" s="401" t="n">
        <v>52</v>
      </c>
      <c r="BF1383" s="401" t="n">
        <v>53</v>
      </c>
      <c r="BG1383" s="401" t="n">
        <v>54</v>
      </c>
      <c r="BH1383" s="401" t="n">
        <v>55</v>
      </c>
      <c r="BI1383" s="401" t="n">
        <v>56</v>
      </c>
      <c r="BJ1383" s="401" t="n">
        <v>57</v>
      </c>
      <c r="BK1383" s="401" t="n">
        <v>58</v>
      </c>
      <c r="BL1383" s="401" t="n">
        <v>59</v>
      </c>
      <c r="BM1383" s="401" t="n">
        <v>60</v>
      </c>
      <c r="BN1383" s="401" t="n">
        <v>61</v>
      </c>
      <c r="BO1383" s="401" t="n">
        <v>62</v>
      </c>
      <c r="BP1383" s="401" t="n">
        <v>63</v>
      </c>
      <c r="BQ1383" s="401" t="n">
        <v>64</v>
      </c>
      <c r="BR1383" s="401" t="n">
        <v>65</v>
      </c>
      <c r="BS1383" s="401" t="n">
        <v>66</v>
      </c>
      <c r="BT1383" s="401" t="n">
        <v>67</v>
      </c>
      <c r="BU1383" s="401" t="n">
        <v>68</v>
      </c>
      <c r="BV1383" s="401" t="n">
        <v>69</v>
      </c>
      <c r="BW1383" s="401" t="n">
        <v>70</v>
      </c>
      <c r="BX1383" s="401" t="n">
        <v>71</v>
      </c>
      <c r="BY1383" s="401" t="n">
        <v>72</v>
      </c>
      <c r="BZ1383" s="401" t="n">
        <v>73</v>
      </c>
      <c r="CA1383" s="401" t="n">
        <v>74</v>
      </c>
      <c r="CB1383" s="401" t="n">
        <v>75</v>
      </c>
      <c r="CC1383" s="401" t="n">
        <v>76</v>
      </c>
      <c r="CD1383" s="401" t="n">
        <v>77</v>
      </c>
      <c r="CE1383" s="401" t="n">
        <v>78</v>
      </c>
      <c r="CF1383" s="401" t="n">
        <v>79</v>
      </c>
      <c r="CG1383" s="401" t="n">
        <v>80</v>
      </c>
      <c r="CH1383" s="401" t="n">
        <v>81</v>
      </c>
      <c r="CI1383" s="401" t="n">
        <v>82</v>
      </c>
      <c r="CJ1383" s="401" t="n">
        <v>83</v>
      </c>
      <c r="CK1383" s="401" t="n">
        <v>84</v>
      </c>
      <c r="CL1383" s="401" t="n">
        <v>85</v>
      </c>
      <c r="CM1383" s="401" t="n">
        <v>86</v>
      </c>
      <c r="CN1383" s="401" t="n">
        <v>87</v>
      </c>
      <c r="CO1383" s="401" t="n">
        <v>88</v>
      </c>
      <c r="CP1383" s="401" t="n">
        <v>89</v>
      </c>
      <c r="CQ1383" s="401" t="n">
        <v>90</v>
      </c>
      <c r="CR1383" s="401" t="n">
        <v>91</v>
      </c>
      <c r="CS1383" s="401" t="n">
        <v>92</v>
      </c>
      <c r="CT1383" s="401" t="n">
        <v>93</v>
      </c>
      <c r="CU1383" s="401" t="n">
        <v>94</v>
      </c>
      <c r="CV1383" s="401" t="n">
        <v>95</v>
      </c>
      <c r="CW1383" s="401" t="n">
        <v>96</v>
      </c>
      <c r="CX1383" s="401" t="n">
        <v>97</v>
      </c>
      <c r="CY1383" s="401" t="n">
        <v>98</v>
      </c>
      <c r="CZ1383" s="401" t="n">
        <v>99</v>
      </c>
      <c r="DA1383" s="401" t="n">
        <v>100</v>
      </c>
      <c r="DB1383" s="401" t="n">
        <v>101</v>
      </c>
      <c r="DC1383" s="401" t="n">
        <v>102</v>
      </c>
      <c r="DD1383" s="401" t="n">
        <v>103</v>
      </c>
      <c r="DE1383" s="401" t="n">
        <v>104</v>
      </c>
      <c r="DF1383" s="401" t="n">
        <v>105</v>
      </c>
      <c r="DG1383" s="401" t="n">
        <v>106</v>
      </c>
      <c r="DH1383" s="401" t="n">
        <v>107</v>
      </c>
      <c r="DI1383" s="401" t="n">
        <v>108</v>
      </c>
      <c r="DJ1383" s="401" t="n">
        <v>109</v>
      </c>
      <c r="DK1383" s="401" t="n">
        <v>110</v>
      </c>
      <c r="DL1383" s="401" t="n">
        <v>111</v>
      </c>
      <c r="DM1383" s="401" t="n">
        <v>112</v>
      </c>
      <c r="DN1383" s="401" t="n">
        <v>113</v>
      </c>
      <c r="DO1383" s="401" t="n">
        <v>114</v>
      </c>
      <c r="DP1383" s="401" t="n">
        <v>115</v>
      </c>
      <c r="DQ1383" s="401" t="n">
        <v>116</v>
      </c>
      <c r="DR1383" s="401" t="n">
        <v>117</v>
      </c>
      <c r="DS1383" s="401" t="n">
        <v>118</v>
      </c>
      <c r="DT1383" s="401" t="n">
        <v>119</v>
      </c>
      <c r="DU1383" s="401" t="n">
        <v>120</v>
      </c>
      <c r="DV1383" s="401" t="n">
        <v>121</v>
      </c>
      <c r="DW1383" s="401" t="n">
        <v>122</v>
      </c>
      <c r="DX1383" s="401" t="n">
        <v>123</v>
      </c>
      <c r="DY1383" s="401" t="n">
        <v>124</v>
      </c>
      <c r="DZ1383" s="401" t="n">
        <v>125</v>
      </c>
      <c r="EA1383" s="401" t="n">
        <v>126</v>
      </c>
      <c r="EB1383" s="401" t="n">
        <v>127</v>
      </c>
      <c r="EC1383" s="401" t="n">
        <v>128</v>
      </c>
      <c r="ED1383" s="401" t="n">
        <v>129</v>
      </c>
      <c r="EE1383" s="401" t="n">
        <v>130</v>
      </c>
      <c r="EF1383" s="401" t="n">
        <v>131</v>
      </c>
      <c r="EG1383" s="401" t="n">
        <v>132</v>
      </c>
      <c r="EH1383" s="401" t="n">
        <v>133</v>
      </c>
      <c r="EI1383" s="401" t="n">
        <v>134</v>
      </c>
      <c r="EJ1383" s="401" t="n">
        <v>135</v>
      </c>
      <c r="EK1383" s="401" t="n">
        <v>136</v>
      </c>
      <c r="EL1383" s="401" t="n">
        <v>137</v>
      </c>
      <c r="EM1383" s="401" t="n">
        <v>138</v>
      </c>
      <c r="EN1383" s="401" t="n">
        <v>139</v>
      </c>
      <c r="EO1383" s="401" t="n">
        <v>140</v>
      </c>
      <c r="EP1383" s="401" t="n">
        <v>141</v>
      </c>
      <c r="EQ1383" s="401" t="n">
        <v>142</v>
      </c>
      <c r="ER1383" s="401" t="n">
        <v>143</v>
      </c>
      <c r="ES1383" s="401" t="n">
        <v>144</v>
      </c>
      <c r="ET1383" s="401" t="n">
        <v>145</v>
      </c>
      <c r="EU1383" s="401" t="n">
        <v>146</v>
      </c>
      <c r="EV1383" s="401" t="n">
        <v>147</v>
      </c>
      <c r="EW1383" s="401" t="n">
        <v>148</v>
      </c>
      <c r="EX1383" s="401" t="n">
        <v>149</v>
      </c>
      <c r="EY1383" s="401" t="n">
        <v>150</v>
      </c>
      <c r="EZ1383" s="401" t="n">
        <v>151</v>
      </c>
      <c r="FA1383" s="401" t="n">
        <v>152</v>
      </c>
      <c r="FB1383" s="401" t="n">
        <v>153</v>
      </c>
      <c r="FC1383" s="401" t="n">
        <v>154</v>
      </c>
      <c r="FD1383" s="401" t="n">
        <v>155</v>
      </c>
      <c r="FE1383" s="401" t="n">
        <v>156</v>
      </c>
      <c r="FF1383" s="401" t="n">
        <v>157</v>
      </c>
      <c r="FG1383" s="401" t="n">
        <v>158</v>
      </c>
      <c r="FH1383" s="401" t="n">
        <v>159</v>
      </c>
      <c r="FI1383" s="401" t="n">
        <v>160</v>
      </c>
      <c r="FJ1383" s="401" t="n">
        <v>161</v>
      </c>
      <c r="FK1383" s="401" t="n">
        <v>162</v>
      </c>
      <c r="FL1383" s="401" t="n">
        <v>163</v>
      </c>
      <c r="FM1383" s="401" t="n">
        <v>164</v>
      </c>
      <c r="FN1383" s="401" t="n">
        <v>165</v>
      </c>
      <c r="FO1383" s="401" t="n">
        <v>166</v>
      </c>
      <c r="FP1383" s="401" t="n">
        <v>167</v>
      </c>
      <c r="FQ1383" s="401" t="n">
        <v>168</v>
      </c>
      <c r="FR1383" s="401" t="n">
        <v>169</v>
      </c>
      <c r="FS1383" s="401" t="n">
        <v>170</v>
      </c>
      <c r="FT1383" s="401" t="n">
        <v>171</v>
      </c>
      <c r="FU1383" s="401" t="n">
        <v>172</v>
      </c>
      <c r="FV1383" s="401" t="n">
        <v>173</v>
      </c>
      <c r="FW1383" s="401" t="n">
        <v>174</v>
      </c>
      <c r="FX1383" s="401" t="n">
        <v>175</v>
      </c>
      <c r="FY1383" s="401" t="n">
        <v>176</v>
      </c>
      <c r="FZ1383" s="401" t="n">
        <v>177</v>
      </c>
      <c r="GA1383" s="401" t="n">
        <v>178</v>
      </c>
      <c r="GB1383" s="401" t="n">
        <v>179</v>
      </c>
      <c r="GC1383" s="401" t="n">
        <v>180</v>
      </c>
      <c r="GD1383" s="401" t="n">
        <v>181</v>
      </c>
      <c r="GE1383" s="401" t="n">
        <v>182</v>
      </c>
      <c r="GF1383" s="401" t="n">
        <v>183</v>
      </c>
      <c r="GG1383" s="401" t="n">
        <v>184</v>
      </c>
      <c r="GH1383" s="401" t="n">
        <v>185</v>
      </c>
      <c r="GI1383" s="401" t="n">
        <v>186</v>
      </c>
      <c r="GJ1383" s="401" t="n">
        <v>187</v>
      </c>
      <c r="GK1383" s="401" t="n">
        <v>188</v>
      </c>
      <c r="GL1383" s="401" t="n">
        <v>189</v>
      </c>
      <c r="GM1383" s="401" t="n">
        <v>190</v>
      </c>
      <c r="GN1383" s="401" t="n">
        <v>191</v>
      </c>
      <c r="GO1383" s="401" t="n">
        <v>192</v>
      </c>
      <c r="GP1383" s="401" t="n">
        <v>193</v>
      </c>
      <c r="GQ1383" s="401" t="n">
        <v>194</v>
      </c>
      <c r="GR1383" s="401" t="n">
        <v>195</v>
      </c>
      <c r="GS1383" s="401" t="n">
        <v>196</v>
      </c>
      <c r="GT1383" s="401" t="n">
        <v>197</v>
      </c>
      <c r="GU1383" s="401" t="n">
        <v>198</v>
      </c>
      <c r="GV1383" s="401" t="n">
        <v>199</v>
      </c>
      <c r="GW1383" s="401" t="n">
        <v>200</v>
      </c>
      <c r="GX1383" s="401" t="n">
        <v>201</v>
      </c>
      <c r="GY1383" s="401" t="n">
        <v>202</v>
      </c>
      <c r="GZ1383" s="401" t="n">
        <v>203</v>
      </c>
      <c r="HA1383" s="401" t="n">
        <v>204</v>
      </c>
      <c r="HB1383" s="401" t="n">
        <v>205</v>
      </c>
      <c r="HC1383" s="401" t="n">
        <v>206</v>
      </c>
      <c r="HD1383" s="401" t="n">
        <v>207</v>
      </c>
      <c r="HE1383" s="401" t="n">
        <v>208</v>
      </c>
      <c r="HF1383" s="401" t="n">
        <v>209</v>
      </c>
      <c r="HG1383" s="401" t="n">
        <v>210</v>
      </c>
      <c r="HH1383" s="401" t="n">
        <v>211</v>
      </c>
      <c r="HI1383" s="401" t="n">
        <v>212</v>
      </c>
      <c r="HJ1383" s="401" t="n">
        <v>213</v>
      </c>
      <c r="HK1383" s="401" t="n">
        <v>214</v>
      </c>
      <c r="HL1383" s="401" t="n">
        <v>215</v>
      </c>
      <c r="HM1383" s="401" t="n">
        <v>216</v>
      </c>
      <c r="HN1383" s="401" t="n">
        <v>217</v>
      </c>
      <c r="HO1383" s="401" t="n">
        <v>218</v>
      </c>
      <c r="HP1383" s="401" t="n">
        <v>219</v>
      </c>
      <c r="HQ1383" s="401" t="n">
        <v>220</v>
      </c>
      <c r="HR1383" s="401" t="n">
        <v>221</v>
      </c>
      <c r="HS1383" s="401" t="n">
        <v>222</v>
      </c>
      <c r="HT1383" s="401" t="n">
        <v>223</v>
      </c>
      <c r="HU1383" s="401" t="n">
        <v>224</v>
      </c>
      <c r="HV1383" s="401" t="n">
        <v>225</v>
      </c>
      <c r="HW1383" s="401" t="n">
        <v>226</v>
      </c>
      <c r="HX1383" s="401" t="n">
        <v>227</v>
      </c>
      <c r="HY1383" s="401" t="n">
        <v>228</v>
      </c>
      <c r="HZ1383" s="401" t="n">
        <v>229</v>
      </c>
      <c r="IA1383" s="401" t="n">
        <v>230</v>
      </c>
      <c r="IB1383" s="401" t="n">
        <v>231</v>
      </c>
      <c r="IC1383" s="401" t="n">
        <v>232</v>
      </c>
      <c r="ID1383" s="401" t="n">
        <v>233</v>
      </c>
      <c r="IE1383" s="401" t="n">
        <v>234</v>
      </c>
      <c r="IF1383" s="401" t="n">
        <v>235</v>
      </c>
      <c r="IG1383" s="401" t="n">
        <v>236</v>
      </c>
      <c r="IH1383" s="401" t="n">
        <v>237</v>
      </c>
      <c r="II1383" s="401" t="n">
        <v>238</v>
      </c>
      <c r="IJ1383" s="401" t="n">
        <v>239</v>
      </c>
      <c r="IK1383" s="401" t="n">
        <v>240</v>
      </c>
      <c r="IL1383" s="401" t="n">
        <v>241</v>
      </c>
      <c r="IM1383" s="401" t="n">
        <v>242</v>
      </c>
      <c r="IN1383" s="401" t="n">
        <v>243</v>
      </c>
      <c r="IO1383" s="401" t="n">
        <v>244</v>
      </c>
      <c r="IP1383" s="401" t="n">
        <v>245</v>
      </c>
      <c r="IQ1383" s="401" t="n">
        <v>246</v>
      </c>
      <c r="IR1383" s="401" t="n">
        <v>247</v>
      </c>
      <c r="IS1383" s="401" t="n">
        <v>248</v>
      </c>
      <c r="IT1383" s="401" t="n">
        <v>249</v>
      </c>
      <c r="IU1383" s="401" t="n">
        <v>250</v>
      </c>
      <c r="IV1383" s="401" t="n">
        <v>251</v>
      </c>
      <c r="IW1383" s="401" t="n">
        <v>252</v>
      </c>
      <c r="IX1383" s="401" t="n">
        <v>253</v>
      </c>
      <c r="IY1383" s="401" t="n">
        <v>254</v>
      </c>
      <c r="IZ1383" s="401" t="n">
        <v>255</v>
      </c>
      <c r="JA1383" s="401" t="n">
        <v>256</v>
      </c>
      <c r="JB1383" s="401" t="n">
        <v>257</v>
      </c>
      <c r="JC1383" s="401" t="n">
        <v>258</v>
      </c>
      <c r="JD1383" s="401" t="n">
        <v>259</v>
      </c>
      <c r="JE1383" s="401" t="n">
        <v>260</v>
      </c>
      <c r="JF1383" s="401" t="n">
        <v>261</v>
      </c>
      <c r="JG1383" s="401" t="n">
        <v>262</v>
      </c>
      <c r="JH1383" s="401" t="n">
        <v>263</v>
      </c>
      <c r="JI1383" s="401" t="n">
        <v>264</v>
      </c>
      <c r="JJ1383" s="401" t="n">
        <v>265</v>
      </c>
      <c r="JK1383" s="401" t="n">
        <v>266</v>
      </c>
      <c r="JL1383" s="401" t="n">
        <v>267</v>
      </c>
      <c r="JM1383" s="401" t="n">
        <v>268</v>
      </c>
      <c r="JN1383" s="401" t="n">
        <v>269</v>
      </c>
      <c r="JO1383" s="401" t="n">
        <v>270</v>
      </c>
      <c r="JP1383" s="401" t="n">
        <v>271</v>
      </c>
      <c r="JQ1383" s="401" t="n">
        <v>272</v>
      </c>
      <c r="JR1383" s="401" t="n">
        <v>273</v>
      </c>
      <c r="JS1383" s="401" t="n">
        <v>274</v>
      </c>
      <c r="JT1383" s="401" t="n">
        <v>275</v>
      </c>
      <c r="JU1383" s="401" t="n">
        <v>276</v>
      </c>
      <c r="JV1383" s="401" t="n">
        <v>277</v>
      </c>
      <c r="JW1383" s="401" t="n">
        <v>278</v>
      </c>
      <c r="JX1383" s="401" t="n">
        <v>279</v>
      </c>
    </row>
    <row r="1384" customFormat="false" ht="12.75" hidden="false" customHeight="false" outlineLevel="0" collapsed="false">
      <c r="E1384" s="444" t="s">
        <v>225</v>
      </c>
      <c r="F1384" s="401" t="n">
        <v>120</v>
      </c>
      <c r="G1384" s="401" t="n">
        <v>191</v>
      </c>
      <c r="H1384" s="401" t="n">
        <v>89</v>
      </c>
      <c r="I1384" s="401" t="n">
        <v>48</v>
      </c>
      <c r="J1384" s="401" t="n">
        <v>104</v>
      </c>
      <c r="K1384" s="401" t="n">
        <v>269</v>
      </c>
      <c r="L1384" s="401" t="n">
        <v>134</v>
      </c>
      <c r="M1384" s="401" t="n">
        <v>195</v>
      </c>
      <c r="N1384" s="401" t="n">
        <v>152</v>
      </c>
      <c r="O1384" s="401" t="n">
        <v>146</v>
      </c>
      <c r="P1384" s="401" t="n">
        <v>189</v>
      </c>
      <c r="Q1384" s="401" t="n">
        <v>273</v>
      </c>
      <c r="R1384" s="401" t="n">
        <v>161</v>
      </c>
      <c r="S1384" s="401" t="n">
        <v>138</v>
      </c>
      <c r="T1384" s="401" t="n">
        <v>261</v>
      </c>
      <c r="U1384" s="401" t="n">
        <v>82</v>
      </c>
      <c r="V1384" s="401" t="n">
        <v>194</v>
      </c>
      <c r="W1384" s="401" t="n">
        <v>266</v>
      </c>
      <c r="X1384" s="401" t="n">
        <v>241</v>
      </c>
      <c r="Y1384" s="401" t="n">
        <v>176</v>
      </c>
      <c r="Z1384" s="401" t="n">
        <v>219</v>
      </c>
      <c r="AA1384" s="401" t="n">
        <v>224</v>
      </c>
      <c r="AB1384" s="401" t="n">
        <v>272</v>
      </c>
      <c r="AC1384" s="401" t="n">
        <v>142</v>
      </c>
      <c r="AD1384" s="401" t="n">
        <v>268</v>
      </c>
      <c r="AE1384" s="401" t="n">
        <v>210</v>
      </c>
      <c r="AF1384" s="401" t="n">
        <v>93</v>
      </c>
      <c r="AG1384" s="401" t="n">
        <v>26</v>
      </c>
      <c r="AH1384" s="401" t="n">
        <v>247</v>
      </c>
      <c r="AI1384" s="401" t="n">
        <v>179</v>
      </c>
      <c r="AJ1384" s="401" t="n">
        <v>129</v>
      </c>
      <c r="AK1384" s="401" t="n">
        <v>243</v>
      </c>
      <c r="AL1384" s="401" t="n">
        <v>185</v>
      </c>
      <c r="AM1384" s="401" t="n">
        <v>83</v>
      </c>
      <c r="AN1384" s="401" t="n">
        <v>213</v>
      </c>
      <c r="AO1384" s="401" t="n">
        <v>240</v>
      </c>
      <c r="AP1384" s="401" t="n">
        <v>208</v>
      </c>
      <c r="AQ1384" s="401" t="n">
        <v>265</v>
      </c>
      <c r="AR1384" s="401" t="n">
        <v>258</v>
      </c>
      <c r="AS1384" s="401" t="n">
        <v>143</v>
      </c>
      <c r="AT1384" s="401" t="n">
        <v>233</v>
      </c>
      <c r="AU1384" s="401" t="n">
        <v>209</v>
      </c>
      <c r="AV1384" s="401" t="n">
        <v>257</v>
      </c>
      <c r="AW1384" s="401" t="n">
        <v>127</v>
      </c>
      <c r="AX1384" s="401" t="n">
        <v>242</v>
      </c>
      <c r="AY1384" s="401" t="n">
        <v>27</v>
      </c>
      <c r="AZ1384" s="401" t="n">
        <v>6</v>
      </c>
      <c r="BA1384" s="401" t="n">
        <v>186</v>
      </c>
      <c r="BB1384" s="401" t="n">
        <v>181</v>
      </c>
      <c r="BC1384" s="401" t="n">
        <v>11</v>
      </c>
      <c r="BD1384" s="401" t="n">
        <v>108</v>
      </c>
      <c r="BE1384" s="401" t="n">
        <v>98</v>
      </c>
      <c r="BF1384" s="401" t="n">
        <v>69</v>
      </c>
      <c r="BG1384" s="401" t="n">
        <v>78</v>
      </c>
      <c r="BH1384" s="401" t="n">
        <v>207</v>
      </c>
      <c r="BI1384" s="401" t="n">
        <v>198</v>
      </c>
      <c r="BJ1384" s="401" t="n">
        <v>59</v>
      </c>
      <c r="BK1384" s="401" t="n">
        <v>72</v>
      </c>
      <c r="BL1384" s="401" t="n">
        <v>253</v>
      </c>
      <c r="BM1384" s="401" t="n">
        <v>211</v>
      </c>
      <c r="BN1384" s="401" t="n">
        <v>35</v>
      </c>
      <c r="BO1384" s="401" t="n">
        <v>24</v>
      </c>
      <c r="BP1384" s="401" t="n">
        <v>275</v>
      </c>
      <c r="BQ1384" s="401" t="n">
        <v>175</v>
      </c>
      <c r="BR1384" s="401" t="n">
        <v>37</v>
      </c>
      <c r="BS1384" s="401" t="n">
        <v>229</v>
      </c>
      <c r="BT1384" s="401" t="n">
        <v>184</v>
      </c>
      <c r="BU1384" s="401" t="n">
        <v>29</v>
      </c>
      <c r="BV1384" s="401" t="n">
        <v>238</v>
      </c>
      <c r="BW1384" s="401" t="n">
        <v>46</v>
      </c>
      <c r="BX1384" s="401" t="n">
        <v>128</v>
      </c>
      <c r="BY1384" s="401" t="n">
        <v>145</v>
      </c>
      <c r="BZ1384" s="401" t="n">
        <v>41</v>
      </c>
      <c r="CA1384" s="401" t="n">
        <v>170</v>
      </c>
      <c r="CB1384" s="401" t="n">
        <v>278</v>
      </c>
      <c r="CC1384" s="401" t="n">
        <v>30</v>
      </c>
      <c r="CD1384" s="401" t="n">
        <v>250</v>
      </c>
      <c r="CE1384" s="401" t="n">
        <v>79</v>
      </c>
      <c r="CF1384" s="401" t="n">
        <v>106</v>
      </c>
      <c r="CG1384" s="401" t="n">
        <v>178</v>
      </c>
      <c r="CH1384" s="401" t="n">
        <v>160</v>
      </c>
      <c r="CI1384" s="401" t="n">
        <v>260</v>
      </c>
      <c r="CJ1384" s="401" t="n">
        <v>44</v>
      </c>
      <c r="CK1384" s="401" t="n">
        <v>67</v>
      </c>
      <c r="CL1384" s="401" t="n">
        <v>73</v>
      </c>
      <c r="CM1384" s="401" t="n">
        <v>234</v>
      </c>
      <c r="CN1384" s="401" t="n">
        <v>101</v>
      </c>
      <c r="CO1384" s="401" t="n">
        <v>215</v>
      </c>
      <c r="CP1384" s="401" t="n">
        <v>156</v>
      </c>
      <c r="CQ1384" s="401" t="n">
        <v>216</v>
      </c>
      <c r="CR1384" s="401" t="n">
        <v>159</v>
      </c>
      <c r="CS1384" s="401" t="n">
        <v>61</v>
      </c>
      <c r="CT1384" s="401" t="n">
        <v>262</v>
      </c>
      <c r="CU1384" s="401" t="n">
        <v>218</v>
      </c>
      <c r="CV1384" s="401" t="n">
        <v>183</v>
      </c>
      <c r="CW1384" s="401" t="n">
        <v>75</v>
      </c>
      <c r="CX1384" s="401" t="n">
        <v>3</v>
      </c>
      <c r="CY1384" s="401" t="n">
        <v>96</v>
      </c>
      <c r="CZ1384" s="401" t="n">
        <v>193</v>
      </c>
      <c r="DA1384" s="401" t="n">
        <v>214</v>
      </c>
      <c r="DB1384" s="401" t="n">
        <v>85</v>
      </c>
      <c r="DC1384" s="401" t="n">
        <v>270</v>
      </c>
      <c r="DD1384" s="401" t="n">
        <v>36</v>
      </c>
      <c r="DE1384" s="401" t="n">
        <v>71</v>
      </c>
      <c r="DF1384" s="401" t="n">
        <v>116</v>
      </c>
      <c r="DG1384" s="401" t="n">
        <v>110</v>
      </c>
      <c r="DH1384" s="401" t="n">
        <v>141</v>
      </c>
      <c r="DI1384" s="401" t="n">
        <v>22</v>
      </c>
      <c r="DJ1384" s="401" t="n">
        <v>91</v>
      </c>
      <c r="DK1384" s="401" t="n">
        <v>63</v>
      </c>
      <c r="DL1384" s="401" t="n">
        <v>130</v>
      </c>
      <c r="DM1384" s="401" t="n">
        <v>230</v>
      </c>
      <c r="DN1384" s="401" t="n">
        <v>147</v>
      </c>
      <c r="DO1384" s="401" t="n">
        <v>77</v>
      </c>
      <c r="DP1384" s="401" t="n">
        <v>249</v>
      </c>
      <c r="DQ1384" s="401" t="n">
        <v>202</v>
      </c>
      <c r="DR1384" s="401" t="n">
        <v>80</v>
      </c>
      <c r="DS1384" s="401" t="n">
        <v>109</v>
      </c>
      <c r="DT1384" s="401" t="n">
        <v>256</v>
      </c>
      <c r="DU1384" s="401" t="n">
        <v>21</v>
      </c>
      <c r="DV1384" s="401" t="n">
        <v>25</v>
      </c>
      <c r="DW1384" s="401" t="n">
        <v>28</v>
      </c>
      <c r="DX1384" s="401" t="n">
        <v>201</v>
      </c>
      <c r="DY1384" s="401" t="n">
        <v>112</v>
      </c>
      <c r="DZ1384" s="401" t="n">
        <v>169</v>
      </c>
      <c r="EA1384" s="401" t="n">
        <v>190</v>
      </c>
      <c r="EB1384" s="401" t="n">
        <v>248</v>
      </c>
      <c r="EC1384" s="401" t="n">
        <v>115</v>
      </c>
      <c r="ED1384" s="401" t="n">
        <v>125</v>
      </c>
      <c r="EE1384" s="401" t="n">
        <v>237</v>
      </c>
      <c r="EF1384" s="401" t="n">
        <v>17</v>
      </c>
      <c r="EG1384" s="401" t="n">
        <v>203</v>
      </c>
      <c r="EH1384" s="401" t="n">
        <v>135</v>
      </c>
      <c r="EI1384" s="401" t="n">
        <v>137</v>
      </c>
      <c r="EJ1384" s="401" t="n">
        <v>87</v>
      </c>
      <c r="EK1384" s="401" t="n">
        <v>15</v>
      </c>
      <c r="EL1384" s="401" t="n">
        <v>259</v>
      </c>
      <c r="EM1384" s="401" t="n">
        <v>231</v>
      </c>
      <c r="EN1384" s="401" t="n">
        <v>246</v>
      </c>
      <c r="EO1384" s="401" t="n">
        <v>174</v>
      </c>
      <c r="EP1384" s="401" t="n">
        <v>228</v>
      </c>
      <c r="EQ1384" s="401" t="n">
        <v>173</v>
      </c>
      <c r="ER1384" s="401" t="n">
        <v>95</v>
      </c>
      <c r="ES1384" s="401" t="n">
        <v>162</v>
      </c>
      <c r="ET1384" s="401" t="n">
        <v>111</v>
      </c>
      <c r="EU1384" s="401" t="n">
        <v>45</v>
      </c>
      <c r="EV1384" s="401" t="n">
        <v>103</v>
      </c>
      <c r="EW1384" s="401" t="n">
        <v>182</v>
      </c>
      <c r="EX1384" s="401" t="n">
        <v>121</v>
      </c>
      <c r="EY1384" s="401" t="n">
        <v>239</v>
      </c>
      <c r="EZ1384" s="401" t="n">
        <v>200</v>
      </c>
      <c r="FA1384" s="401" t="n">
        <v>166</v>
      </c>
      <c r="FB1384" s="401" t="n">
        <v>177</v>
      </c>
      <c r="FC1384" s="401" t="n">
        <v>57</v>
      </c>
      <c r="FD1384" s="401" t="n">
        <v>133</v>
      </c>
      <c r="FE1384" s="401" t="n">
        <v>197</v>
      </c>
      <c r="FF1384" s="401" t="n">
        <v>99</v>
      </c>
      <c r="FG1384" s="401" t="n">
        <v>60</v>
      </c>
      <c r="FH1384" s="401" t="n">
        <v>188</v>
      </c>
      <c r="FI1384" s="401" t="n">
        <v>68</v>
      </c>
      <c r="FJ1384" s="401" t="n">
        <v>122</v>
      </c>
      <c r="FK1384" s="401" t="n">
        <v>10</v>
      </c>
      <c r="FL1384" s="401" t="n">
        <v>81</v>
      </c>
      <c r="FM1384" s="401" t="n">
        <v>196</v>
      </c>
      <c r="FN1384" s="401" t="n">
        <v>118</v>
      </c>
      <c r="FO1384" s="401" t="n">
        <v>149</v>
      </c>
      <c r="FP1384" s="401" t="n">
        <v>114</v>
      </c>
      <c r="FQ1384" s="401" t="n">
        <v>187</v>
      </c>
      <c r="FR1384" s="401" t="n">
        <v>223</v>
      </c>
      <c r="FS1384" s="401" t="n">
        <v>4</v>
      </c>
      <c r="FT1384" s="401" t="n">
        <v>65</v>
      </c>
      <c r="FU1384" s="401" t="n">
        <v>124</v>
      </c>
      <c r="FV1384" s="401" t="n">
        <v>167</v>
      </c>
      <c r="FW1384" s="401" t="n">
        <v>2</v>
      </c>
      <c r="FX1384" s="401" t="n">
        <v>254</v>
      </c>
      <c r="FY1384" s="401" t="n">
        <v>9</v>
      </c>
      <c r="FZ1384" s="401" t="n">
        <v>56</v>
      </c>
      <c r="GA1384" s="401" t="n">
        <v>150</v>
      </c>
      <c r="GB1384" s="401" t="n">
        <v>151</v>
      </c>
      <c r="GC1384" s="401" t="n">
        <v>267</v>
      </c>
      <c r="GD1384" s="401" t="n">
        <v>205</v>
      </c>
      <c r="GE1384" s="401" t="n">
        <v>144</v>
      </c>
      <c r="GF1384" s="401" t="n">
        <v>42</v>
      </c>
      <c r="GG1384" s="401" t="n">
        <v>126</v>
      </c>
      <c r="GH1384" s="401" t="n">
        <v>7</v>
      </c>
      <c r="GI1384" s="401" t="n">
        <v>20</v>
      </c>
      <c r="GJ1384" s="401" t="n">
        <v>51</v>
      </c>
      <c r="GK1384" s="401" t="n">
        <v>164</v>
      </c>
      <c r="GL1384" s="401" t="n">
        <v>43</v>
      </c>
      <c r="GM1384" s="401" t="n">
        <v>227</v>
      </c>
      <c r="GN1384" s="401" t="n">
        <v>19</v>
      </c>
      <c r="GO1384" s="401" t="n">
        <v>64</v>
      </c>
      <c r="GP1384" s="401" t="n">
        <v>154</v>
      </c>
      <c r="GQ1384" s="401" t="n">
        <v>33</v>
      </c>
      <c r="GR1384" s="401" t="n">
        <v>163</v>
      </c>
      <c r="GS1384" s="401" t="n">
        <v>40</v>
      </c>
      <c r="GT1384" s="401" t="n">
        <v>235</v>
      </c>
      <c r="GU1384" s="401" t="n">
        <v>155</v>
      </c>
      <c r="GV1384" s="401" t="n">
        <v>86</v>
      </c>
      <c r="GW1384" s="401" t="n">
        <v>252</v>
      </c>
      <c r="GX1384" s="401" t="n">
        <v>39</v>
      </c>
      <c r="GY1384" s="401" t="n">
        <v>76</v>
      </c>
      <c r="GZ1384" s="401" t="n">
        <v>105</v>
      </c>
      <c r="HA1384" s="401" t="n">
        <v>172</v>
      </c>
      <c r="HB1384" s="401" t="n">
        <v>279</v>
      </c>
      <c r="HC1384" s="401" t="n">
        <v>18</v>
      </c>
      <c r="HD1384" s="401" t="n">
        <v>271</v>
      </c>
      <c r="HE1384" s="401" t="n">
        <v>50</v>
      </c>
      <c r="HF1384" s="401" t="n">
        <v>117</v>
      </c>
      <c r="HG1384" s="401" t="n">
        <v>123</v>
      </c>
      <c r="HH1384" s="401" t="n">
        <v>139</v>
      </c>
      <c r="HI1384" s="401" t="n">
        <v>16</v>
      </c>
      <c r="HJ1384" s="401" t="n">
        <v>47</v>
      </c>
      <c r="HK1384" s="401" t="n">
        <v>153</v>
      </c>
      <c r="HL1384" s="401" t="n">
        <v>204</v>
      </c>
      <c r="HM1384" s="401" t="n">
        <v>277</v>
      </c>
      <c r="HN1384" s="401" t="n">
        <v>148</v>
      </c>
      <c r="HO1384" s="401" t="n">
        <v>55</v>
      </c>
      <c r="HP1384" s="401" t="n">
        <v>90</v>
      </c>
      <c r="HQ1384" s="401" t="n">
        <v>13</v>
      </c>
      <c r="HR1384" s="401" t="n">
        <v>14</v>
      </c>
      <c r="HS1384" s="401" t="n">
        <v>225</v>
      </c>
      <c r="HT1384" s="401" t="n">
        <v>97</v>
      </c>
      <c r="HU1384" s="401" t="n">
        <v>245</v>
      </c>
      <c r="HV1384" s="401" t="n">
        <v>54</v>
      </c>
      <c r="HW1384" s="401" t="n">
        <v>232</v>
      </c>
      <c r="HX1384" s="401" t="n">
        <v>84</v>
      </c>
      <c r="HY1384" s="401" t="n">
        <v>274</v>
      </c>
      <c r="HZ1384" s="401" t="n">
        <v>136</v>
      </c>
      <c r="IA1384" s="401" t="n">
        <v>34</v>
      </c>
      <c r="IB1384" s="401" t="n">
        <v>102</v>
      </c>
      <c r="IC1384" s="401" t="n">
        <v>199</v>
      </c>
      <c r="ID1384" s="401" t="n">
        <v>251</v>
      </c>
      <c r="IE1384" s="401" t="n">
        <v>92</v>
      </c>
      <c r="IF1384" s="401" t="n">
        <v>171</v>
      </c>
      <c r="IG1384" s="401" t="n">
        <v>119</v>
      </c>
      <c r="IH1384" s="401" t="n">
        <v>53</v>
      </c>
      <c r="II1384" s="401" t="n">
        <v>131</v>
      </c>
      <c r="IJ1384" s="401" t="n">
        <v>88</v>
      </c>
      <c r="IK1384" s="401" t="n">
        <v>157</v>
      </c>
      <c r="IL1384" s="401" t="n">
        <v>5</v>
      </c>
      <c r="IM1384" s="401" t="n">
        <v>158</v>
      </c>
      <c r="IN1384" s="401" t="n">
        <v>32</v>
      </c>
      <c r="IO1384" s="401" t="n">
        <v>52</v>
      </c>
      <c r="IP1384" s="401" t="n">
        <v>222</v>
      </c>
      <c r="IQ1384" s="401" t="n">
        <v>74</v>
      </c>
      <c r="IR1384" s="401" t="n">
        <v>236</v>
      </c>
      <c r="IS1384" s="401" t="n">
        <v>49</v>
      </c>
      <c r="IT1384" s="401" t="n">
        <v>276</v>
      </c>
      <c r="IU1384" s="401" t="n">
        <v>168</v>
      </c>
      <c r="IV1384" s="401" t="n">
        <v>165</v>
      </c>
      <c r="IW1384" s="401" t="n">
        <v>100</v>
      </c>
      <c r="IX1384" s="401" t="n">
        <v>107</v>
      </c>
      <c r="IY1384" s="401" t="n">
        <v>8</v>
      </c>
      <c r="IZ1384" s="401" t="n">
        <v>192</v>
      </c>
      <c r="JA1384" s="401" t="n">
        <v>62</v>
      </c>
      <c r="JB1384" s="401" t="n">
        <v>220</v>
      </c>
      <c r="JC1384" s="401" t="n">
        <v>94</v>
      </c>
      <c r="JD1384" s="401" t="n">
        <v>113</v>
      </c>
      <c r="JE1384" s="401" t="n">
        <v>66</v>
      </c>
      <c r="JF1384" s="401" t="n">
        <v>23</v>
      </c>
      <c r="JG1384" s="401" t="n">
        <v>70</v>
      </c>
      <c r="JH1384" s="401" t="n">
        <v>12</v>
      </c>
      <c r="JI1384" s="401" t="n">
        <v>206</v>
      </c>
      <c r="JJ1384" s="401" t="n">
        <v>221</v>
      </c>
      <c r="JK1384" s="401" t="n">
        <v>255</v>
      </c>
      <c r="JL1384" s="401" t="n">
        <v>140</v>
      </c>
      <c r="JM1384" s="401" t="n">
        <v>244</v>
      </c>
      <c r="JN1384" s="401" t="n">
        <v>58</v>
      </c>
      <c r="JO1384" s="401" t="n">
        <v>217</v>
      </c>
      <c r="JP1384" s="401" t="n">
        <v>212</v>
      </c>
      <c r="JQ1384" s="401" t="n">
        <v>1</v>
      </c>
      <c r="JR1384" s="401" t="n">
        <v>264</v>
      </c>
      <c r="JS1384" s="401" t="n">
        <v>31</v>
      </c>
      <c r="JT1384" s="401" t="n">
        <v>226</v>
      </c>
      <c r="JU1384" s="401" t="n">
        <v>263</v>
      </c>
      <c r="JV1384" s="401" t="n">
        <v>38</v>
      </c>
      <c r="JW1384" s="401" t="n">
        <v>180</v>
      </c>
      <c r="JX1384" s="401" t="n">
        <v>132</v>
      </c>
    </row>
    <row r="1385" customFormat="false" ht="12.75" hidden="false" customHeight="false" outlineLevel="0" collapsed="false">
      <c r="E1385" s="444" t="s">
        <v>227</v>
      </c>
      <c r="F1385" s="401" t="n">
        <v>279</v>
      </c>
      <c r="G1385" s="401" t="n">
        <v>159</v>
      </c>
      <c r="H1385" s="401" t="n">
        <v>145</v>
      </c>
      <c r="I1385" s="401" t="n">
        <v>40</v>
      </c>
      <c r="J1385" s="401" t="n">
        <v>32</v>
      </c>
      <c r="K1385" s="401" t="n">
        <v>252</v>
      </c>
      <c r="L1385" s="401" t="n">
        <v>215</v>
      </c>
      <c r="M1385" s="401" t="n">
        <v>114</v>
      </c>
      <c r="N1385" s="401" t="n">
        <v>3</v>
      </c>
      <c r="O1385" s="401" t="n">
        <v>126</v>
      </c>
      <c r="P1385" s="401" t="n">
        <v>78</v>
      </c>
      <c r="Q1385" s="401" t="n">
        <v>71</v>
      </c>
      <c r="R1385" s="401" t="n">
        <v>11</v>
      </c>
      <c r="S1385" s="401" t="n">
        <v>17</v>
      </c>
      <c r="T1385" s="401" t="n">
        <v>272</v>
      </c>
      <c r="U1385" s="401" t="n">
        <v>113</v>
      </c>
      <c r="V1385" s="401" t="n">
        <v>13</v>
      </c>
      <c r="W1385" s="401" t="n">
        <v>74</v>
      </c>
      <c r="X1385" s="401" t="n">
        <v>107</v>
      </c>
      <c r="Y1385" s="401" t="n">
        <v>173</v>
      </c>
      <c r="Z1385" s="401" t="n">
        <v>94</v>
      </c>
      <c r="AA1385" s="401" t="n">
        <v>79</v>
      </c>
      <c r="AB1385" s="401" t="n">
        <v>59</v>
      </c>
      <c r="AC1385" s="401" t="n">
        <v>96</v>
      </c>
      <c r="AD1385" s="401" t="n">
        <v>14</v>
      </c>
      <c r="AE1385" s="401" t="n">
        <v>44</v>
      </c>
      <c r="AF1385" s="401" t="n">
        <v>83</v>
      </c>
      <c r="AG1385" s="401" t="n">
        <v>151</v>
      </c>
      <c r="AH1385" s="401" t="n">
        <v>10</v>
      </c>
      <c r="AI1385" s="401" t="n">
        <v>36</v>
      </c>
      <c r="AJ1385" s="401" t="n">
        <v>260</v>
      </c>
      <c r="AK1385" s="401" t="n">
        <v>66</v>
      </c>
      <c r="AL1385" s="401" t="n">
        <v>225</v>
      </c>
      <c r="AM1385" s="401" t="n">
        <v>5</v>
      </c>
      <c r="AN1385" s="401" t="n">
        <v>164</v>
      </c>
      <c r="AO1385" s="401" t="n">
        <v>50</v>
      </c>
      <c r="AP1385" s="401" t="n">
        <v>138</v>
      </c>
      <c r="AQ1385" s="401" t="n">
        <v>112</v>
      </c>
      <c r="AR1385" s="401" t="n">
        <v>20</v>
      </c>
      <c r="AS1385" s="401" t="n">
        <v>149</v>
      </c>
      <c r="AT1385" s="401" t="n">
        <v>157</v>
      </c>
      <c r="AU1385" s="401" t="n">
        <v>171</v>
      </c>
      <c r="AV1385" s="401" t="n">
        <v>116</v>
      </c>
      <c r="AW1385" s="401" t="n">
        <v>62</v>
      </c>
      <c r="AX1385" s="401" t="n">
        <v>39</v>
      </c>
      <c r="AY1385" s="401" t="n">
        <v>104</v>
      </c>
      <c r="AZ1385" s="401" t="n">
        <v>156</v>
      </c>
      <c r="BA1385" s="401" t="n">
        <v>136</v>
      </c>
      <c r="BB1385" s="401" t="n">
        <v>131</v>
      </c>
      <c r="BC1385" s="401" t="n">
        <v>263</v>
      </c>
      <c r="BD1385" s="401" t="n">
        <v>77</v>
      </c>
      <c r="BE1385" s="401" t="n">
        <v>195</v>
      </c>
      <c r="BF1385" s="401" t="n">
        <v>176</v>
      </c>
      <c r="BG1385" s="401" t="n">
        <v>1</v>
      </c>
      <c r="BH1385" s="401" t="n">
        <v>181</v>
      </c>
      <c r="BI1385" s="401" t="n">
        <v>125</v>
      </c>
      <c r="BJ1385" s="401" t="n">
        <v>274</v>
      </c>
      <c r="BK1385" s="401" t="n">
        <v>120</v>
      </c>
      <c r="BL1385" s="401" t="n">
        <v>80</v>
      </c>
      <c r="BM1385" s="401" t="n">
        <v>167</v>
      </c>
      <c r="BN1385" s="401" t="n">
        <v>63</v>
      </c>
      <c r="BO1385" s="401" t="n">
        <v>185</v>
      </c>
      <c r="BP1385" s="401" t="n">
        <v>121</v>
      </c>
      <c r="BQ1385" s="401" t="n">
        <v>186</v>
      </c>
      <c r="BR1385" s="401" t="n">
        <v>233</v>
      </c>
      <c r="BS1385" s="401" t="n">
        <v>143</v>
      </c>
      <c r="BT1385" s="401" t="n">
        <v>150</v>
      </c>
      <c r="BU1385" s="401" t="n">
        <v>235</v>
      </c>
      <c r="BV1385" s="401" t="n">
        <v>45</v>
      </c>
      <c r="BW1385" s="401" t="n">
        <v>108</v>
      </c>
      <c r="BX1385" s="401" t="n">
        <v>155</v>
      </c>
      <c r="BY1385" s="401" t="n">
        <v>49</v>
      </c>
      <c r="BZ1385" s="401" t="n">
        <v>110</v>
      </c>
      <c r="CA1385" s="401" t="n">
        <v>103</v>
      </c>
      <c r="CB1385" s="401" t="n">
        <v>128</v>
      </c>
      <c r="CC1385" s="401" t="n">
        <v>222</v>
      </c>
      <c r="CD1385" s="401" t="n">
        <v>130</v>
      </c>
      <c r="CE1385" s="401" t="n">
        <v>124</v>
      </c>
      <c r="CF1385" s="401" t="n">
        <v>12</v>
      </c>
      <c r="CG1385" s="401" t="n">
        <v>234</v>
      </c>
      <c r="CH1385" s="401" t="n">
        <v>152</v>
      </c>
      <c r="CI1385" s="401" t="n">
        <v>115</v>
      </c>
      <c r="CJ1385" s="401" t="n">
        <v>2</v>
      </c>
      <c r="CK1385" s="401" t="n">
        <v>166</v>
      </c>
      <c r="CL1385" s="401" t="n">
        <v>198</v>
      </c>
      <c r="CM1385" s="401" t="n">
        <v>70</v>
      </c>
      <c r="CN1385" s="401" t="n">
        <v>275</v>
      </c>
      <c r="CO1385" s="401" t="n">
        <v>75</v>
      </c>
      <c r="CP1385" s="401" t="n">
        <v>97</v>
      </c>
      <c r="CQ1385" s="401" t="n">
        <v>61</v>
      </c>
      <c r="CR1385" s="401" t="n">
        <v>239</v>
      </c>
      <c r="CS1385" s="401" t="n">
        <v>160</v>
      </c>
      <c r="CT1385" s="401" t="n">
        <v>24</v>
      </c>
      <c r="CU1385" s="401" t="n">
        <v>42</v>
      </c>
      <c r="CV1385" s="401" t="n">
        <v>38</v>
      </c>
      <c r="CW1385" s="401" t="n">
        <v>8</v>
      </c>
      <c r="CX1385" s="401" t="n">
        <v>89</v>
      </c>
      <c r="CY1385" s="401" t="n">
        <v>132</v>
      </c>
      <c r="CZ1385" s="401" t="n">
        <v>21</v>
      </c>
      <c r="DA1385" s="401" t="n">
        <v>27</v>
      </c>
      <c r="DB1385" s="401" t="n">
        <v>179</v>
      </c>
      <c r="DC1385" s="401" t="n">
        <v>245</v>
      </c>
      <c r="DD1385" s="401" t="n">
        <v>119</v>
      </c>
      <c r="DE1385" s="401" t="n">
        <v>158</v>
      </c>
      <c r="DF1385" s="401" t="n">
        <v>19</v>
      </c>
      <c r="DG1385" s="401" t="n">
        <v>88</v>
      </c>
      <c r="DH1385" s="401" t="n">
        <v>68</v>
      </c>
      <c r="DI1385" s="401" t="n">
        <v>207</v>
      </c>
      <c r="DJ1385" s="401" t="n">
        <v>23</v>
      </c>
      <c r="DK1385" s="401" t="n">
        <v>117</v>
      </c>
      <c r="DL1385" s="401" t="n">
        <v>73</v>
      </c>
      <c r="DM1385" s="401" t="n">
        <v>163</v>
      </c>
      <c r="DN1385" s="401" t="n">
        <v>237</v>
      </c>
      <c r="DO1385" s="401" t="n">
        <v>102</v>
      </c>
      <c r="DP1385" s="401" t="n">
        <v>18</v>
      </c>
      <c r="DQ1385" s="401" t="n">
        <v>278</v>
      </c>
      <c r="DR1385" s="401" t="n">
        <v>133</v>
      </c>
      <c r="DS1385" s="401" t="n">
        <v>217</v>
      </c>
      <c r="DT1385" s="401" t="n">
        <v>202</v>
      </c>
      <c r="DU1385" s="401" t="n">
        <v>26</v>
      </c>
      <c r="DV1385" s="401" t="n">
        <v>127</v>
      </c>
      <c r="DW1385" s="401" t="n">
        <v>139</v>
      </c>
      <c r="DX1385" s="401" t="n">
        <v>184</v>
      </c>
      <c r="DY1385" s="401" t="n">
        <v>147</v>
      </c>
      <c r="DZ1385" s="401" t="n">
        <v>206</v>
      </c>
      <c r="EA1385" s="401" t="n">
        <v>199</v>
      </c>
      <c r="EB1385" s="401" t="n">
        <v>244</v>
      </c>
      <c r="EC1385" s="401" t="n">
        <v>64</v>
      </c>
      <c r="ED1385" s="401" t="n">
        <v>236</v>
      </c>
      <c r="EE1385" s="401" t="n">
        <v>259</v>
      </c>
      <c r="EF1385" s="401" t="n">
        <v>118</v>
      </c>
      <c r="EG1385" s="401" t="n">
        <v>169</v>
      </c>
      <c r="EH1385" s="401" t="n">
        <v>134</v>
      </c>
      <c r="EI1385" s="401" t="n">
        <v>87</v>
      </c>
      <c r="EJ1385" s="401" t="n">
        <v>248</v>
      </c>
      <c r="EK1385" s="401" t="n">
        <v>43</v>
      </c>
      <c r="EL1385" s="401" t="n">
        <v>129</v>
      </c>
      <c r="EM1385" s="401" t="n">
        <v>250</v>
      </c>
      <c r="EN1385" s="401" t="n">
        <v>191</v>
      </c>
      <c r="EO1385" s="401" t="n">
        <v>84</v>
      </c>
      <c r="EP1385" s="401" t="n">
        <v>37</v>
      </c>
      <c r="EQ1385" s="401" t="n">
        <v>135</v>
      </c>
      <c r="ER1385" s="401" t="n">
        <v>226</v>
      </c>
      <c r="ES1385" s="401" t="n">
        <v>53</v>
      </c>
      <c r="ET1385" s="401" t="n">
        <v>82</v>
      </c>
      <c r="EU1385" s="401" t="n">
        <v>258</v>
      </c>
      <c r="EV1385" s="401" t="n">
        <v>95</v>
      </c>
      <c r="EW1385" s="401" t="n">
        <v>99</v>
      </c>
      <c r="EX1385" s="401" t="n">
        <v>148</v>
      </c>
      <c r="EY1385" s="401" t="n">
        <v>141</v>
      </c>
      <c r="EZ1385" s="401" t="n">
        <v>7</v>
      </c>
      <c r="FA1385" s="401" t="n">
        <v>261</v>
      </c>
      <c r="FB1385" s="401" t="n">
        <v>221</v>
      </c>
      <c r="FC1385" s="401" t="n">
        <v>15</v>
      </c>
      <c r="FD1385" s="401" t="n">
        <v>243</v>
      </c>
      <c r="FE1385" s="401" t="n">
        <v>238</v>
      </c>
      <c r="FF1385" s="401" t="n">
        <v>25</v>
      </c>
      <c r="FG1385" s="401" t="n">
        <v>224</v>
      </c>
      <c r="FH1385" s="401" t="n">
        <v>93</v>
      </c>
      <c r="FI1385" s="401" t="n">
        <v>47</v>
      </c>
      <c r="FJ1385" s="401" t="n">
        <v>174</v>
      </c>
      <c r="FK1385" s="401" t="n">
        <v>265</v>
      </c>
      <c r="FL1385" s="401" t="n">
        <v>92</v>
      </c>
      <c r="FM1385" s="401" t="n">
        <v>220</v>
      </c>
      <c r="FN1385" s="401" t="n">
        <v>122</v>
      </c>
      <c r="FO1385" s="401" t="n">
        <v>249</v>
      </c>
      <c r="FP1385" s="401" t="n">
        <v>269</v>
      </c>
      <c r="FQ1385" s="401" t="n">
        <v>205</v>
      </c>
      <c r="FR1385" s="401" t="n">
        <v>28</v>
      </c>
      <c r="FS1385" s="401" t="n">
        <v>257</v>
      </c>
      <c r="FT1385" s="401" t="n">
        <v>57</v>
      </c>
      <c r="FU1385" s="401" t="n">
        <v>85</v>
      </c>
      <c r="FV1385" s="401" t="n">
        <v>247</v>
      </c>
      <c r="FW1385" s="401" t="n">
        <v>211</v>
      </c>
      <c r="FX1385" s="401" t="n">
        <v>9</v>
      </c>
      <c r="FY1385" s="401" t="n">
        <v>109</v>
      </c>
      <c r="FZ1385" s="401" t="n">
        <v>33</v>
      </c>
      <c r="GA1385" s="401" t="n">
        <v>65</v>
      </c>
      <c r="GB1385" s="401" t="n">
        <v>232</v>
      </c>
      <c r="GC1385" s="401" t="n">
        <v>161</v>
      </c>
      <c r="GD1385" s="401" t="n">
        <v>105</v>
      </c>
      <c r="GE1385" s="401" t="n">
        <v>178</v>
      </c>
      <c r="GF1385" s="401" t="n">
        <v>256</v>
      </c>
      <c r="GG1385" s="401" t="n">
        <v>6</v>
      </c>
      <c r="GH1385" s="401" t="n">
        <v>231</v>
      </c>
      <c r="GI1385" s="401" t="n">
        <v>218</v>
      </c>
      <c r="GJ1385" s="401" t="n">
        <v>168</v>
      </c>
      <c r="GK1385" s="401" t="n">
        <v>30</v>
      </c>
      <c r="GL1385" s="401" t="n">
        <v>187</v>
      </c>
      <c r="GM1385" s="401" t="n">
        <v>271</v>
      </c>
      <c r="GN1385" s="401" t="n">
        <v>34</v>
      </c>
      <c r="GO1385" s="401" t="n">
        <v>213</v>
      </c>
      <c r="GP1385" s="401" t="n">
        <v>144</v>
      </c>
      <c r="GQ1385" s="401" t="n">
        <v>266</v>
      </c>
      <c r="GR1385" s="401" t="n">
        <v>262</v>
      </c>
      <c r="GS1385" s="401" t="n">
        <v>254</v>
      </c>
      <c r="GT1385" s="401" t="n">
        <v>55</v>
      </c>
      <c r="GU1385" s="401" t="n">
        <v>241</v>
      </c>
      <c r="GV1385" s="401" t="n">
        <v>56</v>
      </c>
      <c r="GW1385" s="401" t="n">
        <v>172</v>
      </c>
      <c r="GX1385" s="401" t="n">
        <v>204</v>
      </c>
      <c r="GY1385" s="401" t="n">
        <v>31</v>
      </c>
      <c r="GZ1385" s="401" t="n">
        <v>200</v>
      </c>
      <c r="HA1385" s="401" t="n">
        <v>216</v>
      </c>
      <c r="HB1385" s="401" t="n">
        <v>194</v>
      </c>
      <c r="HC1385" s="401" t="n">
        <v>90</v>
      </c>
      <c r="HD1385" s="401" t="n">
        <v>106</v>
      </c>
      <c r="HE1385" s="401" t="n">
        <v>210</v>
      </c>
      <c r="HF1385" s="401" t="n">
        <v>101</v>
      </c>
      <c r="HG1385" s="401" t="n">
        <v>273</v>
      </c>
      <c r="HH1385" s="401" t="n">
        <v>170</v>
      </c>
      <c r="HI1385" s="401" t="n">
        <v>193</v>
      </c>
      <c r="HJ1385" s="401" t="n">
        <v>227</v>
      </c>
      <c r="HK1385" s="401" t="n">
        <v>267</v>
      </c>
      <c r="HL1385" s="401" t="n">
        <v>72</v>
      </c>
      <c r="HM1385" s="401" t="n">
        <v>183</v>
      </c>
      <c r="HN1385" s="401" t="n">
        <v>58</v>
      </c>
      <c r="HO1385" s="401" t="n">
        <v>35</v>
      </c>
      <c r="HP1385" s="401" t="n">
        <v>51</v>
      </c>
      <c r="HQ1385" s="401" t="n">
        <v>98</v>
      </c>
      <c r="HR1385" s="401" t="n">
        <v>230</v>
      </c>
      <c r="HS1385" s="401" t="n">
        <v>268</v>
      </c>
      <c r="HT1385" s="401" t="n">
        <v>209</v>
      </c>
      <c r="HU1385" s="401" t="n">
        <v>212</v>
      </c>
      <c r="HV1385" s="401" t="n">
        <v>67</v>
      </c>
      <c r="HW1385" s="401" t="n">
        <v>29</v>
      </c>
      <c r="HX1385" s="401" t="n">
        <v>180</v>
      </c>
      <c r="HY1385" s="401" t="n">
        <v>270</v>
      </c>
      <c r="HZ1385" s="401" t="n">
        <v>182</v>
      </c>
      <c r="IA1385" s="401" t="n">
        <v>196</v>
      </c>
      <c r="IB1385" s="401" t="n">
        <v>253</v>
      </c>
      <c r="IC1385" s="401" t="n">
        <v>154</v>
      </c>
      <c r="ID1385" s="401" t="n">
        <v>86</v>
      </c>
      <c r="IE1385" s="401" t="n">
        <v>177</v>
      </c>
      <c r="IF1385" s="401" t="n">
        <v>229</v>
      </c>
      <c r="IG1385" s="401" t="n">
        <v>52</v>
      </c>
      <c r="IH1385" s="401" t="n">
        <v>188</v>
      </c>
      <c r="II1385" s="401" t="n">
        <v>219</v>
      </c>
      <c r="IJ1385" s="401" t="n">
        <v>242</v>
      </c>
      <c r="IK1385" s="401" t="n">
        <v>203</v>
      </c>
      <c r="IL1385" s="401" t="n">
        <v>175</v>
      </c>
      <c r="IM1385" s="401" t="n">
        <v>111</v>
      </c>
      <c r="IN1385" s="401" t="n">
        <v>192</v>
      </c>
      <c r="IO1385" s="401" t="n">
        <v>255</v>
      </c>
      <c r="IP1385" s="401" t="n">
        <v>41</v>
      </c>
      <c r="IQ1385" s="401" t="n">
        <v>60</v>
      </c>
      <c r="IR1385" s="401" t="n">
        <v>165</v>
      </c>
      <c r="IS1385" s="401" t="n">
        <v>240</v>
      </c>
      <c r="IT1385" s="401" t="n">
        <v>251</v>
      </c>
      <c r="IU1385" s="401" t="n">
        <v>228</v>
      </c>
      <c r="IV1385" s="401" t="n">
        <v>123</v>
      </c>
      <c r="IW1385" s="401" t="n">
        <v>264</v>
      </c>
      <c r="IX1385" s="401" t="n">
        <v>276</v>
      </c>
      <c r="IY1385" s="401" t="n">
        <v>16</v>
      </c>
      <c r="IZ1385" s="401" t="n">
        <v>48</v>
      </c>
      <c r="JA1385" s="401" t="n">
        <v>162</v>
      </c>
      <c r="JB1385" s="401" t="n">
        <v>190</v>
      </c>
      <c r="JC1385" s="401" t="n">
        <v>246</v>
      </c>
      <c r="JD1385" s="401" t="n">
        <v>81</v>
      </c>
      <c r="JE1385" s="401" t="n">
        <v>208</v>
      </c>
      <c r="JF1385" s="401" t="n">
        <v>4</v>
      </c>
      <c r="JG1385" s="401" t="n">
        <v>153</v>
      </c>
      <c r="JH1385" s="401" t="n">
        <v>140</v>
      </c>
      <c r="JI1385" s="401" t="n">
        <v>76</v>
      </c>
      <c r="JJ1385" s="401" t="n">
        <v>197</v>
      </c>
      <c r="JK1385" s="401" t="n">
        <v>137</v>
      </c>
      <c r="JL1385" s="401" t="n">
        <v>69</v>
      </c>
      <c r="JM1385" s="401" t="n">
        <v>91</v>
      </c>
      <c r="JN1385" s="401" t="n">
        <v>277</v>
      </c>
      <c r="JO1385" s="401" t="n">
        <v>142</v>
      </c>
      <c r="JP1385" s="401" t="n">
        <v>54</v>
      </c>
      <c r="JQ1385" s="401" t="n">
        <v>223</v>
      </c>
      <c r="JR1385" s="401" t="n">
        <v>46</v>
      </c>
      <c r="JS1385" s="401" t="n">
        <v>201</v>
      </c>
      <c r="JT1385" s="401" t="n">
        <v>22</v>
      </c>
      <c r="JU1385" s="401" t="n">
        <v>214</v>
      </c>
      <c r="JV1385" s="401" t="n">
        <v>146</v>
      </c>
      <c r="JW1385" s="401" t="n">
        <v>189</v>
      </c>
      <c r="JX1385" s="401" t="n">
        <v>100</v>
      </c>
    </row>
    <row r="1387" customFormat="false" ht="12.75" hidden="false" customHeight="false" outlineLevel="0" collapsed="false">
      <c r="D1387" s="204" t="n">
        <v>280</v>
      </c>
      <c r="E1387" s="204" t="s">
        <v>250</v>
      </c>
    </row>
    <row r="1388" customFormat="false" ht="12.75" hidden="false" customHeight="false" outlineLevel="0" collapsed="false">
      <c r="E1388" s="444" t="s">
        <v>198</v>
      </c>
      <c r="F1388" s="401" t="n">
        <v>1</v>
      </c>
      <c r="G1388" s="401" t="n">
        <v>2</v>
      </c>
      <c r="H1388" s="401" t="n">
        <v>3</v>
      </c>
      <c r="I1388" s="401" t="n">
        <v>4</v>
      </c>
      <c r="J1388" s="401" t="n">
        <v>5</v>
      </c>
      <c r="K1388" s="401" t="n">
        <v>6</v>
      </c>
      <c r="L1388" s="401" t="n">
        <v>7</v>
      </c>
      <c r="M1388" s="401" t="n">
        <v>8</v>
      </c>
      <c r="N1388" s="401" t="n">
        <v>9</v>
      </c>
      <c r="O1388" s="401" t="n">
        <v>10</v>
      </c>
      <c r="P1388" s="401" t="n">
        <v>11</v>
      </c>
      <c r="Q1388" s="401" t="n">
        <v>12</v>
      </c>
      <c r="R1388" s="401" t="n">
        <v>13</v>
      </c>
      <c r="S1388" s="401" t="n">
        <v>14</v>
      </c>
      <c r="T1388" s="401" t="n">
        <v>15</v>
      </c>
      <c r="U1388" s="401" t="n">
        <v>16</v>
      </c>
      <c r="V1388" s="401" t="n">
        <v>17</v>
      </c>
      <c r="W1388" s="401" t="n">
        <v>18</v>
      </c>
      <c r="X1388" s="401" t="n">
        <v>19</v>
      </c>
      <c r="Y1388" s="401" t="n">
        <v>20</v>
      </c>
      <c r="Z1388" s="401" t="n">
        <v>21</v>
      </c>
      <c r="AA1388" s="401" t="n">
        <v>22</v>
      </c>
      <c r="AB1388" s="401" t="n">
        <v>23</v>
      </c>
      <c r="AC1388" s="401" t="n">
        <v>24</v>
      </c>
      <c r="AD1388" s="401" t="n">
        <v>25</v>
      </c>
      <c r="AE1388" s="401" t="n">
        <v>26</v>
      </c>
      <c r="AF1388" s="401" t="n">
        <v>27</v>
      </c>
      <c r="AG1388" s="401" t="n">
        <v>28</v>
      </c>
      <c r="AH1388" s="401" t="n">
        <v>29</v>
      </c>
      <c r="AI1388" s="401" t="n">
        <v>30</v>
      </c>
      <c r="AJ1388" s="401" t="n">
        <v>31</v>
      </c>
      <c r="AK1388" s="401" t="n">
        <v>32</v>
      </c>
      <c r="AL1388" s="401" t="n">
        <v>33</v>
      </c>
      <c r="AM1388" s="401" t="n">
        <v>34</v>
      </c>
      <c r="AN1388" s="401" t="n">
        <v>35</v>
      </c>
      <c r="AO1388" s="401" t="n">
        <v>36</v>
      </c>
      <c r="AP1388" s="401" t="n">
        <v>37</v>
      </c>
      <c r="AQ1388" s="401" t="n">
        <v>38</v>
      </c>
      <c r="AR1388" s="401" t="n">
        <v>39</v>
      </c>
      <c r="AS1388" s="401" t="n">
        <v>40</v>
      </c>
      <c r="AT1388" s="401" t="n">
        <v>41</v>
      </c>
      <c r="AU1388" s="401" t="n">
        <v>42</v>
      </c>
      <c r="AV1388" s="401" t="n">
        <v>43</v>
      </c>
      <c r="AW1388" s="401" t="n">
        <v>44</v>
      </c>
      <c r="AX1388" s="401" t="n">
        <v>45</v>
      </c>
      <c r="AY1388" s="401" t="n">
        <v>46</v>
      </c>
      <c r="AZ1388" s="401" t="n">
        <v>47</v>
      </c>
      <c r="BA1388" s="401" t="n">
        <v>48</v>
      </c>
      <c r="BB1388" s="401" t="n">
        <v>49</v>
      </c>
      <c r="BC1388" s="401" t="n">
        <v>50</v>
      </c>
      <c r="BD1388" s="401" t="n">
        <v>51</v>
      </c>
      <c r="BE1388" s="401" t="n">
        <v>52</v>
      </c>
      <c r="BF1388" s="401" t="n">
        <v>53</v>
      </c>
      <c r="BG1388" s="401" t="n">
        <v>54</v>
      </c>
      <c r="BH1388" s="401" t="n">
        <v>55</v>
      </c>
      <c r="BI1388" s="401" t="n">
        <v>56</v>
      </c>
      <c r="BJ1388" s="401" t="n">
        <v>57</v>
      </c>
      <c r="BK1388" s="401" t="n">
        <v>58</v>
      </c>
      <c r="BL1388" s="401" t="n">
        <v>59</v>
      </c>
      <c r="BM1388" s="401" t="n">
        <v>60</v>
      </c>
      <c r="BN1388" s="401" t="n">
        <v>61</v>
      </c>
      <c r="BO1388" s="401" t="n">
        <v>62</v>
      </c>
      <c r="BP1388" s="401" t="n">
        <v>63</v>
      </c>
      <c r="BQ1388" s="401" t="n">
        <v>64</v>
      </c>
      <c r="BR1388" s="401" t="n">
        <v>65</v>
      </c>
      <c r="BS1388" s="401" t="n">
        <v>66</v>
      </c>
      <c r="BT1388" s="401" t="n">
        <v>67</v>
      </c>
      <c r="BU1388" s="401" t="n">
        <v>68</v>
      </c>
      <c r="BV1388" s="401" t="n">
        <v>69</v>
      </c>
      <c r="BW1388" s="401" t="n">
        <v>70</v>
      </c>
      <c r="BX1388" s="401" t="n">
        <v>71</v>
      </c>
      <c r="BY1388" s="401" t="n">
        <v>72</v>
      </c>
      <c r="BZ1388" s="401" t="n">
        <v>73</v>
      </c>
      <c r="CA1388" s="401" t="n">
        <v>74</v>
      </c>
      <c r="CB1388" s="401" t="n">
        <v>75</v>
      </c>
      <c r="CC1388" s="401" t="n">
        <v>76</v>
      </c>
      <c r="CD1388" s="401" t="n">
        <v>77</v>
      </c>
      <c r="CE1388" s="401" t="n">
        <v>78</v>
      </c>
      <c r="CF1388" s="401" t="n">
        <v>79</v>
      </c>
      <c r="CG1388" s="401" t="n">
        <v>80</v>
      </c>
      <c r="CH1388" s="401" t="n">
        <v>81</v>
      </c>
      <c r="CI1388" s="401" t="n">
        <v>82</v>
      </c>
      <c r="CJ1388" s="401" t="n">
        <v>83</v>
      </c>
      <c r="CK1388" s="401" t="n">
        <v>84</v>
      </c>
      <c r="CL1388" s="401" t="n">
        <v>85</v>
      </c>
      <c r="CM1388" s="401" t="n">
        <v>86</v>
      </c>
      <c r="CN1388" s="401" t="n">
        <v>87</v>
      </c>
      <c r="CO1388" s="401" t="n">
        <v>88</v>
      </c>
      <c r="CP1388" s="401" t="n">
        <v>89</v>
      </c>
      <c r="CQ1388" s="401" t="n">
        <v>90</v>
      </c>
      <c r="CR1388" s="401" t="n">
        <v>91</v>
      </c>
      <c r="CS1388" s="401" t="n">
        <v>92</v>
      </c>
      <c r="CT1388" s="401" t="n">
        <v>93</v>
      </c>
      <c r="CU1388" s="401" t="n">
        <v>94</v>
      </c>
      <c r="CV1388" s="401" t="n">
        <v>95</v>
      </c>
      <c r="CW1388" s="401" t="n">
        <v>96</v>
      </c>
      <c r="CX1388" s="401" t="n">
        <v>97</v>
      </c>
      <c r="CY1388" s="401" t="n">
        <v>98</v>
      </c>
      <c r="CZ1388" s="401" t="n">
        <v>99</v>
      </c>
      <c r="DA1388" s="401" t="n">
        <v>100</v>
      </c>
      <c r="DB1388" s="401" t="n">
        <v>101</v>
      </c>
      <c r="DC1388" s="401" t="n">
        <v>102</v>
      </c>
      <c r="DD1388" s="401" t="n">
        <v>103</v>
      </c>
      <c r="DE1388" s="401" t="n">
        <v>104</v>
      </c>
      <c r="DF1388" s="401" t="n">
        <v>105</v>
      </c>
      <c r="DG1388" s="401" t="n">
        <v>106</v>
      </c>
      <c r="DH1388" s="401" t="n">
        <v>107</v>
      </c>
      <c r="DI1388" s="401" t="n">
        <v>108</v>
      </c>
      <c r="DJ1388" s="401" t="n">
        <v>109</v>
      </c>
      <c r="DK1388" s="401" t="n">
        <v>110</v>
      </c>
      <c r="DL1388" s="401" t="n">
        <v>111</v>
      </c>
      <c r="DM1388" s="401" t="n">
        <v>112</v>
      </c>
      <c r="DN1388" s="401" t="n">
        <v>113</v>
      </c>
      <c r="DO1388" s="401" t="n">
        <v>114</v>
      </c>
      <c r="DP1388" s="401" t="n">
        <v>115</v>
      </c>
      <c r="DQ1388" s="401" t="n">
        <v>116</v>
      </c>
      <c r="DR1388" s="401" t="n">
        <v>117</v>
      </c>
      <c r="DS1388" s="401" t="n">
        <v>118</v>
      </c>
      <c r="DT1388" s="401" t="n">
        <v>119</v>
      </c>
      <c r="DU1388" s="401" t="n">
        <v>120</v>
      </c>
      <c r="DV1388" s="401" t="n">
        <v>121</v>
      </c>
      <c r="DW1388" s="401" t="n">
        <v>122</v>
      </c>
      <c r="DX1388" s="401" t="n">
        <v>123</v>
      </c>
      <c r="DY1388" s="401" t="n">
        <v>124</v>
      </c>
      <c r="DZ1388" s="401" t="n">
        <v>125</v>
      </c>
      <c r="EA1388" s="401" t="n">
        <v>126</v>
      </c>
      <c r="EB1388" s="401" t="n">
        <v>127</v>
      </c>
      <c r="EC1388" s="401" t="n">
        <v>128</v>
      </c>
      <c r="ED1388" s="401" t="n">
        <v>129</v>
      </c>
      <c r="EE1388" s="401" t="n">
        <v>130</v>
      </c>
      <c r="EF1388" s="401" t="n">
        <v>131</v>
      </c>
      <c r="EG1388" s="401" t="n">
        <v>132</v>
      </c>
      <c r="EH1388" s="401" t="n">
        <v>133</v>
      </c>
      <c r="EI1388" s="401" t="n">
        <v>134</v>
      </c>
      <c r="EJ1388" s="401" t="n">
        <v>135</v>
      </c>
      <c r="EK1388" s="401" t="n">
        <v>136</v>
      </c>
      <c r="EL1388" s="401" t="n">
        <v>137</v>
      </c>
      <c r="EM1388" s="401" t="n">
        <v>138</v>
      </c>
      <c r="EN1388" s="401" t="n">
        <v>139</v>
      </c>
      <c r="EO1388" s="401" t="n">
        <v>140</v>
      </c>
      <c r="EP1388" s="401" t="n">
        <v>141</v>
      </c>
      <c r="EQ1388" s="401" t="n">
        <v>142</v>
      </c>
      <c r="ER1388" s="401" t="n">
        <v>143</v>
      </c>
      <c r="ES1388" s="401" t="n">
        <v>144</v>
      </c>
      <c r="ET1388" s="401" t="n">
        <v>145</v>
      </c>
      <c r="EU1388" s="401" t="n">
        <v>146</v>
      </c>
      <c r="EV1388" s="401" t="n">
        <v>147</v>
      </c>
      <c r="EW1388" s="401" t="n">
        <v>148</v>
      </c>
      <c r="EX1388" s="401" t="n">
        <v>149</v>
      </c>
      <c r="EY1388" s="401" t="n">
        <v>150</v>
      </c>
      <c r="EZ1388" s="401" t="n">
        <v>151</v>
      </c>
      <c r="FA1388" s="401" t="n">
        <v>152</v>
      </c>
      <c r="FB1388" s="401" t="n">
        <v>153</v>
      </c>
      <c r="FC1388" s="401" t="n">
        <v>154</v>
      </c>
      <c r="FD1388" s="401" t="n">
        <v>155</v>
      </c>
      <c r="FE1388" s="401" t="n">
        <v>156</v>
      </c>
      <c r="FF1388" s="401" t="n">
        <v>157</v>
      </c>
      <c r="FG1388" s="401" t="n">
        <v>158</v>
      </c>
      <c r="FH1388" s="401" t="n">
        <v>159</v>
      </c>
      <c r="FI1388" s="401" t="n">
        <v>160</v>
      </c>
      <c r="FJ1388" s="401" t="n">
        <v>161</v>
      </c>
      <c r="FK1388" s="401" t="n">
        <v>162</v>
      </c>
      <c r="FL1388" s="401" t="n">
        <v>163</v>
      </c>
      <c r="FM1388" s="401" t="n">
        <v>164</v>
      </c>
      <c r="FN1388" s="401" t="n">
        <v>165</v>
      </c>
      <c r="FO1388" s="401" t="n">
        <v>166</v>
      </c>
      <c r="FP1388" s="401" t="n">
        <v>167</v>
      </c>
      <c r="FQ1388" s="401" t="n">
        <v>168</v>
      </c>
      <c r="FR1388" s="401" t="n">
        <v>169</v>
      </c>
      <c r="FS1388" s="401" t="n">
        <v>170</v>
      </c>
      <c r="FT1388" s="401" t="n">
        <v>171</v>
      </c>
      <c r="FU1388" s="401" t="n">
        <v>172</v>
      </c>
      <c r="FV1388" s="401" t="n">
        <v>173</v>
      </c>
      <c r="FW1388" s="401" t="n">
        <v>174</v>
      </c>
      <c r="FX1388" s="401" t="n">
        <v>175</v>
      </c>
      <c r="FY1388" s="401" t="n">
        <v>176</v>
      </c>
      <c r="FZ1388" s="401" t="n">
        <v>177</v>
      </c>
      <c r="GA1388" s="401" t="n">
        <v>178</v>
      </c>
      <c r="GB1388" s="401" t="n">
        <v>179</v>
      </c>
      <c r="GC1388" s="401" t="n">
        <v>180</v>
      </c>
      <c r="GD1388" s="401" t="n">
        <v>181</v>
      </c>
      <c r="GE1388" s="401" t="n">
        <v>182</v>
      </c>
      <c r="GF1388" s="401" t="n">
        <v>183</v>
      </c>
      <c r="GG1388" s="401" t="n">
        <v>184</v>
      </c>
      <c r="GH1388" s="401" t="n">
        <v>185</v>
      </c>
      <c r="GI1388" s="401" t="n">
        <v>186</v>
      </c>
      <c r="GJ1388" s="401" t="n">
        <v>187</v>
      </c>
      <c r="GK1388" s="401" t="n">
        <v>188</v>
      </c>
      <c r="GL1388" s="401" t="n">
        <v>189</v>
      </c>
      <c r="GM1388" s="401" t="n">
        <v>190</v>
      </c>
      <c r="GN1388" s="401" t="n">
        <v>191</v>
      </c>
      <c r="GO1388" s="401" t="n">
        <v>192</v>
      </c>
      <c r="GP1388" s="401" t="n">
        <v>193</v>
      </c>
      <c r="GQ1388" s="401" t="n">
        <v>194</v>
      </c>
      <c r="GR1388" s="401" t="n">
        <v>195</v>
      </c>
      <c r="GS1388" s="401" t="n">
        <v>196</v>
      </c>
      <c r="GT1388" s="401" t="n">
        <v>197</v>
      </c>
      <c r="GU1388" s="401" t="n">
        <v>198</v>
      </c>
      <c r="GV1388" s="401" t="n">
        <v>199</v>
      </c>
      <c r="GW1388" s="401" t="n">
        <v>200</v>
      </c>
      <c r="GX1388" s="401" t="n">
        <v>201</v>
      </c>
      <c r="GY1388" s="401" t="n">
        <v>202</v>
      </c>
      <c r="GZ1388" s="401" t="n">
        <v>203</v>
      </c>
      <c r="HA1388" s="401" t="n">
        <v>204</v>
      </c>
      <c r="HB1388" s="401" t="n">
        <v>205</v>
      </c>
      <c r="HC1388" s="401" t="n">
        <v>206</v>
      </c>
      <c r="HD1388" s="401" t="n">
        <v>207</v>
      </c>
      <c r="HE1388" s="401" t="n">
        <v>208</v>
      </c>
      <c r="HF1388" s="401" t="n">
        <v>209</v>
      </c>
      <c r="HG1388" s="401" t="n">
        <v>210</v>
      </c>
      <c r="HH1388" s="401" t="n">
        <v>211</v>
      </c>
      <c r="HI1388" s="401" t="n">
        <v>212</v>
      </c>
      <c r="HJ1388" s="401" t="n">
        <v>213</v>
      </c>
      <c r="HK1388" s="401" t="n">
        <v>214</v>
      </c>
      <c r="HL1388" s="401" t="n">
        <v>215</v>
      </c>
      <c r="HM1388" s="401" t="n">
        <v>216</v>
      </c>
      <c r="HN1388" s="401" t="n">
        <v>217</v>
      </c>
      <c r="HO1388" s="401" t="n">
        <v>218</v>
      </c>
      <c r="HP1388" s="401" t="n">
        <v>219</v>
      </c>
      <c r="HQ1388" s="401" t="n">
        <v>220</v>
      </c>
      <c r="HR1388" s="401" t="n">
        <v>221</v>
      </c>
      <c r="HS1388" s="401" t="n">
        <v>222</v>
      </c>
      <c r="HT1388" s="401" t="n">
        <v>223</v>
      </c>
      <c r="HU1388" s="401" t="n">
        <v>224</v>
      </c>
      <c r="HV1388" s="401" t="n">
        <v>225</v>
      </c>
      <c r="HW1388" s="401" t="n">
        <v>226</v>
      </c>
      <c r="HX1388" s="401" t="n">
        <v>227</v>
      </c>
      <c r="HY1388" s="401" t="n">
        <v>228</v>
      </c>
      <c r="HZ1388" s="401" t="n">
        <v>229</v>
      </c>
      <c r="IA1388" s="401" t="n">
        <v>230</v>
      </c>
      <c r="IB1388" s="401" t="n">
        <v>231</v>
      </c>
      <c r="IC1388" s="401" t="n">
        <v>232</v>
      </c>
      <c r="ID1388" s="401" t="n">
        <v>233</v>
      </c>
      <c r="IE1388" s="401" t="n">
        <v>234</v>
      </c>
      <c r="IF1388" s="401" t="n">
        <v>235</v>
      </c>
      <c r="IG1388" s="401" t="n">
        <v>236</v>
      </c>
      <c r="IH1388" s="401" t="n">
        <v>237</v>
      </c>
      <c r="II1388" s="401" t="n">
        <v>238</v>
      </c>
      <c r="IJ1388" s="401" t="n">
        <v>239</v>
      </c>
      <c r="IK1388" s="401" t="n">
        <v>240</v>
      </c>
      <c r="IL1388" s="401" t="n">
        <v>241</v>
      </c>
      <c r="IM1388" s="401" t="n">
        <v>242</v>
      </c>
      <c r="IN1388" s="401" t="n">
        <v>243</v>
      </c>
      <c r="IO1388" s="401" t="n">
        <v>244</v>
      </c>
      <c r="IP1388" s="401" t="n">
        <v>245</v>
      </c>
      <c r="IQ1388" s="401" t="n">
        <v>246</v>
      </c>
      <c r="IR1388" s="401" t="n">
        <v>247</v>
      </c>
      <c r="IS1388" s="401" t="n">
        <v>248</v>
      </c>
      <c r="IT1388" s="401" t="n">
        <v>249</v>
      </c>
      <c r="IU1388" s="401" t="n">
        <v>250</v>
      </c>
      <c r="IV1388" s="401" t="n">
        <v>251</v>
      </c>
      <c r="IW1388" s="401" t="n">
        <v>252</v>
      </c>
      <c r="IX1388" s="401" t="n">
        <v>253</v>
      </c>
      <c r="IY1388" s="401" t="n">
        <v>254</v>
      </c>
      <c r="IZ1388" s="401" t="n">
        <v>255</v>
      </c>
      <c r="JA1388" s="401" t="n">
        <v>256</v>
      </c>
      <c r="JB1388" s="401" t="n">
        <v>257</v>
      </c>
      <c r="JC1388" s="401" t="n">
        <v>258</v>
      </c>
      <c r="JD1388" s="401" t="n">
        <v>259</v>
      </c>
      <c r="JE1388" s="401" t="n">
        <v>260</v>
      </c>
      <c r="JF1388" s="401" t="n">
        <v>261</v>
      </c>
      <c r="JG1388" s="401" t="n">
        <v>262</v>
      </c>
      <c r="JH1388" s="401" t="n">
        <v>263</v>
      </c>
      <c r="JI1388" s="401" t="n">
        <v>264</v>
      </c>
      <c r="JJ1388" s="401" t="n">
        <v>265</v>
      </c>
      <c r="JK1388" s="401" t="n">
        <v>266</v>
      </c>
      <c r="JL1388" s="401" t="n">
        <v>267</v>
      </c>
      <c r="JM1388" s="401" t="n">
        <v>268</v>
      </c>
      <c r="JN1388" s="401" t="n">
        <v>269</v>
      </c>
      <c r="JO1388" s="401" t="n">
        <v>270</v>
      </c>
      <c r="JP1388" s="401" t="n">
        <v>271</v>
      </c>
      <c r="JQ1388" s="401" t="n">
        <v>272</v>
      </c>
      <c r="JR1388" s="401" t="n">
        <v>273</v>
      </c>
      <c r="JS1388" s="401" t="n">
        <v>274</v>
      </c>
      <c r="JT1388" s="401" t="n">
        <v>275</v>
      </c>
      <c r="JU1388" s="401" t="n">
        <v>276</v>
      </c>
      <c r="JV1388" s="401" t="n">
        <v>277</v>
      </c>
      <c r="JW1388" s="401" t="n">
        <v>278</v>
      </c>
      <c r="JX1388" s="401" t="n">
        <v>279</v>
      </c>
      <c r="JY1388" s="401" t="n">
        <v>280</v>
      </c>
    </row>
    <row r="1389" customFormat="false" ht="12.75" hidden="false" customHeight="false" outlineLevel="0" collapsed="false">
      <c r="E1389" s="444" t="s">
        <v>225</v>
      </c>
      <c r="F1389" s="401" t="n">
        <v>33</v>
      </c>
      <c r="G1389" s="401" t="n">
        <v>30</v>
      </c>
      <c r="H1389" s="401" t="n">
        <v>197</v>
      </c>
      <c r="I1389" s="401" t="n">
        <v>96</v>
      </c>
      <c r="J1389" s="401" t="n">
        <v>143</v>
      </c>
      <c r="K1389" s="401" t="n">
        <v>199</v>
      </c>
      <c r="L1389" s="401" t="n">
        <v>68</v>
      </c>
      <c r="M1389" s="401" t="n">
        <v>132</v>
      </c>
      <c r="N1389" s="401" t="n">
        <v>45</v>
      </c>
      <c r="O1389" s="401" t="n">
        <v>106</v>
      </c>
      <c r="P1389" s="401" t="n">
        <v>247</v>
      </c>
      <c r="Q1389" s="401" t="n">
        <v>73</v>
      </c>
      <c r="R1389" s="401" t="n">
        <v>91</v>
      </c>
      <c r="S1389" s="401" t="n">
        <v>13</v>
      </c>
      <c r="T1389" s="401" t="n">
        <v>59</v>
      </c>
      <c r="U1389" s="401" t="n">
        <v>267</v>
      </c>
      <c r="V1389" s="401" t="n">
        <v>240</v>
      </c>
      <c r="W1389" s="401" t="n">
        <v>92</v>
      </c>
      <c r="X1389" s="401" t="n">
        <v>147</v>
      </c>
      <c r="Y1389" s="401" t="n">
        <v>137</v>
      </c>
      <c r="Z1389" s="401" t="n">
        <v>249</v>
      </c>
      <c r="AA1389" s="401" t="n">
        <v>4</v>
      </c>
      <c r="AB1389" s="401" t="n">
        <v>7</v>
      </c>
      <c r="AC1389" s="401" t="n">
        <v>121</v>
      </c>
      <c r="AD1389" s="401" t="n">
        <v>86</v>
      </c>
      <c r="AE1389" s="401" t="n">
        <v>272</v>
      </c>
      <c r="AF1389" s="401" t="n">
        <v>261</v>
      </c>
      <c r="AG1389" s="401" t="n">
        <v>241</v>
      </c>
      <c r="AH1389" s="401" t="n">
        <v>83</v>
      </c>
      <c r="AI1389" s="401" t="n">
        <v>129</v>
      </c>
      <c r="AJ1389" s="401" t="n">
        <v>50</v>
      </c>
      <c r="AK1389" s="401" t="n">
        <v>220</v>
      </c>
      <c r="AL1389" s="401" t="n">
        <v>164</v>
      </c>
      <c r="AM1389" s="401" t="n">
        <v>108</v>
      </c>
      <c r="AN1389" s="401" t="n">
        <v>77</v>
      </c>
      <c r="AO1389" s="401" t="n">
        <v>48</v>
      </c>
      <c r="AP1389" s="401" t="n">
        <v>166</v>
      </c>
      <c r="AQ1389" s="401" t="n">
        <v>275</v>
      </c>
      <c r="AR1389" s="401" t="n">
        <v>158</v>
      </c>
      <c r="AS1389" s="401" t="n">
        <v>208</v>
      </c>
      <c r="AT1389" s="401" t="n">
        <v>257</v>
      </c>
      <c r="AU1389" s="401" t="n">
        <v>3</v>
      </c>
      <c r="AV1389" s="401" t="n">
        <v>225</v>
      </c>
      <c r="AW1389" s="401" t="n">
        <v>116</v>
      </c>
      <c r="AX1389" s="401" t="n">
        <v>162</v>
      </c>
      <c r="AY1389" s="401" t="n">
        <v>100</v>
      </c>
      <c r="AZ1389" s="401" t="n">
        <v>130</v>
      </c>
      <c r="BA1389" s="401" t="n">
        <v>250</v>
      </c>
      <c r="BB1389" s="401" t="n">
        <v>271</v>
      </c>
      <c r="BC1389" s="401" t="n">
        <v>173</v>
      </c>
      <c r="BD1389" s="401" t="n">
        <v>230</v>
      </c>
      <c r="BE1389" s="401" t="n">
        <v>70</v>
      </c>
      <c r="BF1389" s="401" t="n">
        <v>154</v>
      </c>
      <c r="BG1389" s="401" t="n">
        <v>270</v>
      </c>
      <c r="BH1389" s="401" t="n">
        <v>117</v>
      </c>
      <c r="BI1389" s="401" t="n">
        <v>95</v>
      </c>
      <c r="BJ1389" s="401" t="n">
        <v>89</v>
      </c>
      <c r="BK1389" s="401" t="n">
        <v>27</v>
      </c>
      <c r="BL1389" s="401" t="n">
        <v>115</v>
      </c>
      <c r="BM1389" s="401" t="n">
        <v>24</v>
      </c>
      <c r="BN1389" s="401" t="n">
        <v>122</v>
      </c>
      <c r="BO1389" s="401" t="n">
        <v>90</v>
      </c>
      <c r="BP1389" s="401" t="n">
        <v>260</v>
      </c>
      <c r="BQ1389" s="401" t="n">
        <v>151</v>
      </c>
      <c r="BR1389" s="401" t="n">
        <v>57</v>
      </c>
      <c r="BS1389" s="401" t="n">
        <v>153</v>
      </c>
      <c r="BT1389" s="401" t="n">
        <v>133</v>
      </c>
      <c r="BU1389" s="401" t="n">
        <v>194</v>
      </c>
      <c r="BV1389" s="401" t="n">
        <v>11</v>
      </c>
      <c r="BW1389" s="401" t="n">
        <v>212</v>
      </c>
      <c r="BX1389" s="401" t="n">
        <v>168</v>
      </c>
      <c r="BY1389" s="401" t="n">
        <v>60</v>
      </c>
      <c r="BZ1389" s="401" t="n">
        <v>125</v>
      </c>
      <c r="CA1389" s="401" t="n">
        <v>205</v>
      </c>
      <c r="CB1389" s="401" t="n">
        <v>262</v>
      </c>
      <c r="CC1389" s="401" t="n">
        <v>149</v>
      </c>
      <c r="CD1389" s="401" t="n">
        <v>14</v>
      </c>
      <c r="CE1389" s="401" t="n">
        <v>215</v>
      </c>
      <c r="CF1389" s="401" t="n">
        <v>81</v>
      </c>
      <c r="CG1389" s="401" t="n">
        <v>172</v>
      </c>
      <c r="CH1389" s="401" t="n">
        <v>177</v>
      </c>
      <c r="CI1389" s="401" t="n">
        <v>155</v>
      </c>
      <c r="CJ1389" s="401" t="n">
        <v>235</v>
      </c>
      <c r="CK1389" s="401" t="n">
        <v>22</v>
      </c>
      <c r="CL1389" s="401" t="n">
        <v>229</v>
      </c>
      <c r="CM1389" s="401" t="n">
        <v>17</v>
      </c>
      <c r="CN1389" s="401" t="n">
        <v>213</v>
      </c>
      <c r="CO1389" s="401" t="n">
        <v>169</v>
      </c>
      <c r="CP1389" s="401" t="n">
        <v>42</v>
      </c>
      <c r="CQ1389" s="401" t="n">
        <v>186</v>
      </c>
      <c r="CR1389" s="401" t="n">
        <v>277</v>
      </c>
      <c r="CS1389" s="401" t="n">
        <v>258</v>
      </c>
      <c r="CT1389" s="401" t="n">
        <v>187</v>
      </c>
      <c r="CU1389" s="401" t="n">
        <v>65</v>
      </c>
      <c r="CV1389" s="401" t="n">
        <v>231</v>
      </c>
      <c r="CW1389" s="401" t="n">
        <v>52</v>
      </c>
      <c r="CX1389" s="401" t="n">
        <v>66</v>
      </c>
      <c r="CY1389" s="401" t="n">
        <v>131</v>
      </c>
      <c r="CZ1389" s="401" t="n">
        <v>222</v>
      </c>
      <c r="DA1389" s="401" t="n">
        <v>113</v>
      </c>
      <c r="DB1389" s="401" t="n">
        <v>150</v>
      </c>
      <c r="DC1389" s="401" t="n">
        <v>145</v>
      </c>
      <c r="DD1389" s="401" t="n">
        <v>167</v>
      </c>
      <c r="DE1389" s="401" t="n">
        <v>128</v>
      </c>
      <c r="DF1389" s="401" t="n">
        <v>31</v>
      </c>
      <c r="DG1389" s="401" t="n">
        <v>119</v>
      </c>
      <c r="DH1389" s="401" t="n">
        <v>198</v>
      </c>
      <c r="DI1389" s="401" t="n">
        <v>84</v>
      </c>
      <c r="DJ1389" s="401" t="n">
        <v>141</v>
      </c>
      <c r="DK1389" s="401" t="n">
        <v>182</v>
      </c>
      <c r="DL1389" s="401" t="n">
        <v>105</v>
      </c>
      <c r="DM1389" s="401" t="n">
        <v>140</v>
      </c>
      <c r="DN1389" s="401" t="n">
        <v>142</v>
      </c>
      <c r="DO1389" s="401" t="n">
        <v>40</v>
      </c>
      <c r="DP1389" s="401" t="n">
        <v>61</v>
      </c>
      <c r="DQ1389" s="401" t="n">
        <v>99</v>
      </c>
      <c r="DR1389" s="401" t="n">
        <v>209</v>
      </c>
      <c r="DS1389" s="401" t="n">
        <v>32</v>
      </c>
      <c r="DT1389" s="401" t="n">
        <v>2</v>
      </c>
      <c r="DU1389" s="401" t="n">
        <v>36</v>
      </c>
      <c r="DV1389" s="401" t="n">
        <v>259</v>
      </c>
      <c r="DW1389" s="401" t="n">
        <v>175</v>
      </c>
      <c r="DX1389" s="401" t="n">
        <v>5</v>
      </c>
      <c r="DY1389" s="401" t="n">
        <v>20</v>
      </c>
      <c r="DZ1389" s="401" t="n">
        <v>124</v>
      </c>
      <c r="EA1389" s="401" t="n">
        <v>273</v>
      </c>
      <c r="EB1389" s="401" t="n">
        <v>54</v>
      </c>
      <c r="EC1389" s="401" t="n">
        <v>251</v>
      </c>
      <c r="ED1389" s="401" t="n">
        <v>188</v>
      </c>
      <c r="EE1389" s="401" t="n">
        <v>102</v>
      </c>
      <c r="EF1389" s="401" t="n">
        <v>255</v>
      </c>
      <c r="EG1389" s="401" t="n">
        <v>148</v>
      </c>
      <c r="EH1389" s="401" t="n">
        <v>246</v>
      </c>
      <c r="EI1389" s="401" t="n">
        <v>178</v>
      </c>
      <c r="EJ1389" s="401" t="n">
        <v>12</v>
      </c>
      <c r="EK1389" s="401" t="n">
        <v>264</v>
      </c>
      <c r="EL1389" s="401" t="n">
        <v>243</v>
      </c>
      <c r="EM1389" s="401" t="n">
        <v>237</v>
      </c>
      <c r="EN1389" s="401" t="n">
        <v>180</v>
      </c>
      <c r="EO1389" s="401" t="n">
        <v>203</v>
      </c>
      <c r="EP1389" s="401" t="n">
        <v>93</v>
      </c>
      <c r="EQ1389" s="401" t="n">
        <v>159</v>
      </c>
      <c r="ER1389" s="401" t="n">
        <v>112</v>
      </c>
      <c r="ES1389" s="401" t="n">
        <v>266</v>
      </c>
      <c r="ET1389" s="401" t="n">
        <v>82</v>
      </c>
      <c r="EU1389" s="401" t="n">
        <v>202</v>
      </c>
      <c r="EV1389" s="401" t="n">
        <v>64</v>
      </c>
      <c r="EW1389" s="401" t="n">
        <v>206</v>
      </c>
      <c r="EX1389" s="401" t="n">
        <v>238</v>
      </c>
      <c r="EY1389" s="401" t="n">
        <v>181</v>
      </c>
      <c r="EZ1389" s="401" t="n">
        <v>139</v>
      </c>
      <c r="FA1389" s="401" t="n">
        <v>263</v>
      </c>
      <c r="FB1389" s="401" t="n">
        <v>165</v>
      </c>
      <c r="FC1389" s="401" t="n">
        <v>72</v>
      </c>
      <c r="FD1389" s="401" t="n">
        <v>44</v>
      </c>
      <c r="FE1389" s="401" t="n">
        <v>279</v>
      </c>
      <c r="FF1389" s="401" t="n">
        <v>26</v>
      </c>
      <c r="FG1389" s="401" t="n">
        <v>211</v>
      </c>
      <c r="FH1389" s="401" t="n">
        <v>53</v>
      </c>
      <c r="FI1389" s="401" t="n">
        <v>123</v>
      </c>
      <c r="FJ1389" s="401" t="n">
        <v>35</v>
      </c>
      <c r="FK1389" s="401" t="n">
        <v>76</v>
      </c>
      <c r="FL1389" s="401" t="n">
        <v>55</v>
      </c>
      <c r="FM1389" s="401" t="n">
        <v>176</v>
      </c>
      <c r="FN1389" s="401" t="n">
        <v>63</v>
      </c>
      <c r="FO1389" s="401" t="n">
        <v>217</v>
      </c>
      <c r="FP1389" s="401" t="n">
        <v>223</v>
      </c>
      <c r="FQ1389" s="401" t="n">
        <v>226</v>
      </c>
      <c r="FR1389" s="401" t="n">
        <v>21</v>
      </c>
      <c r="FS1389" s="401" t="n">
        <v>214</v>
      </c>
      <c r="FT1389" s="401" t="n">
        <v>185</v>
      </c>
      <c r="FU1389" s="401" t="n">
        <v>23</v>
      </c>
      <c r="FV1389" s="401" t="n">
        <v>195</v>
      </c>
      <c r="FW1389" s="401" t="n">
        <v>157</v>
      </c>
      <c r="FX1389" s="401" t="n">
        <v>201</v>
      </c>
      <c r="FY1389" s="401" t="n">
        <v>75</v>
      </c>
      <c r="FZ1389" s="401" t="n">
        <v>38</v>
      </c>
      <c r="GA1389" s="401" t="n">
        <v>156</v>
      </c>
      <c r="GB1389" s="401" t="n">
        <v>46</v>
      </c>
      <c r="GC1389" s="401" t="n">
        <v>269</v>
      </c>
      <c r="GD1389" s="401" t="n">
        <v>274</v>
      </c>
      <c r="GE1389" s="401" t="n">
        <v>79</v>
      </c>
      <c r="GF1389" s="401" t="n">
        <v>101</v>
      </c>
      <c r="GG1389" s="401" t="n">
        <v>276</v>
      </c>
      <c r="GH1389" s="401" t="n">
        <v>6</v>
      </c>
      <c r="GI1389" s="401" t="n">
        <v>210</v>
      </c>
      <c r="GJ1389" s="401" t="n">
        <v>58</v>
      </c>
      <c r="GK1389" s="401" t="n">
        <v>37</v>
      </c>
      <c r="GL1389" s="401" t="n">
        <v>10</v>
      </c>
      <c r="GM1389" s="401" t="n">
        <v>253</v>
      </c>
      <c r="GN1389" s="401" t="n">
        <v>78</v>
      </c>
      <c r="GO1389" s="401" t="n">
        <v>163</v>
      </c>
      <c r="GP1389" s="401" t="n">
        <v>171</v>
      </c>
      <c r="GQ1389" s="401" t="n">
        <v>227</v>
      </c>
      <c r="GR1389" s="401" t="n">
        <v>192</v>
      </c>
      <c r="GS1389" s="401" t="n">
        <v>25</v>
      </c>
      <c r="GT1389" s="401" t="n">
        <v>219</v>
      </c>
      <c r="GU1389" s="401" t="n">
        <v>80</v>
      </c>
      <c r="GV1389" s="401" t="n">
        <v>170</v>
      </c>
      <c r="GW1389" s="401" t="n">
        <v>268</v>
      </c>
      <c r="GX1389" s="401" t="n">
        <v>144</v>
      </c>
      <c r="GY1389" s="401" t="n">
        <v>98</v>
      </c>
      <c r="GZ1389" s="401" t="n">
        <v>74</v>
      </c>
      <c r="HA1389" s="401" t="n">
        <v>47</v>
      </c>
      <c r="HB1389" s="401" t="n">
        <v>146</v>
      </c>
      <c r="HC1389" s="401" t="n">
        <v>252</v>
      </c>
      <c r="HD1389" s="401" t="n">
        <v>110</v>
      </c>
      <c r="HE1389" s="401" t="n">
        <v>56</v>
      </c>
      <c r="HF1389" s="401" t="n">
        <v>278</v>
      </c>
      <c r="HG1389" s="401" t="n">
        <v>233</v>
      </c>
      <c r="HH1389" s="401" t="n">
        <v>193</v>
      </c>
      <c r="HI1389" s="401" t="n">
        <v>43</v>
      </c>
      <c r="HJ1389" s="401" t="n">
        <v>239</v>
      </c>
      <c r="HK1389" s="401" t="n">
        <v>107</v>
      </c>
      <c r="HL1389" s="401" t="n">
        <v>228</v>
      </c>
      <c r="HM1389" s="401" t="n">
        <v>120</v>
      </c>
      <c r="HN1389" s="401" t="n">
        <v>248</v>
      </c>
      <c r="HO1389" s="401" t="n">
        <v>244</v>
      </c>
      <c r="HP1389" s="401" t="n">
        <v>18</v>
      </c>
      <c r="HQ1389" s="401" t="n">
        <v>138</v>
      </c>
      <c r="HR1389" s="401" t="n">
        <v>49</v>
      </c>
      <c r="HS1389" s="401" t="n">
        <v>245</v>
      </c>
      <c r="HT1389" s="401" t="n">
        <v>234</v>
      </c>
      <c r="HU1389" s="401" t="n">
        <v>216</v>
      </c>
      <c r="HV1389" s="401" t="n">
        <v>111</v>
      </c>
      <c r="HW1389" s="401" t="n">
        <v>94</v>
      </c>
      <c r="HX1389" s="401" t="n">
        <v>200</v>
      </c>
      <c r="HY1389" s="401" t="n">
        <v>85</v>
      </c>
      <c r="HZ1389" s="401" t="n">
        <v>8</v>
      </c>
      <c r="IA1389" s="401" t="n">
        <v>256</v>
      </c>
      <c r="IB1389" s="401" t="n">
        <v>103</v>
      </c>
      <c r="IC1389" s="401" t="n">
        <v>15</v>
      </c>
      <c r="ID1389" s="401" t="n">
        <v>41</v>
      </c>
      <c r="IE1389" s="401" t="n">
        <v>87</v>
      </c>
      <c r="IF1389" s="401" t="n">
        <v>34</v>
      </c>
      <c r="IG1389" s="401" t="n">
        <v>104</v>
      </c>
      <c r="IH1389" s="401" t="n">
        <v>184</v>
      </c>
      <c r="II1389" s="401" t="n">
        <v>190</v>
      </c>
      <c r="IJ1389" s="401" t="n">
        <v>136</v>
      </c>
      <c r="IK1389" s="401" t="n">
        <v>161</v>
      </c>
      <c r="IL1389" s="401" t="n">
        <v>280</v>
      </c>
      <c r="IM1389" s="401" t="n">
        <v>218</v>
      </c>
      <c r="IN1389" s="401" t="n">
        <v>189</v>
      </c>
      <c r="IO1389" s="401" t="n">
        <v>71</v>
      </c>
      <c r="IP1389" s="401" t="n">
        <v>51</v>
      </c>
      <c r="IQ1389" s="401" t="n">
        <v>134</v>
      </c>
      <c r="IR1389" s="401" t="n">
        <v>114</v>
      </c>
      <c r="IS1389" s="401" t="n">
        <v>232</v>
      </c>
      <c r="IT1389" s="401" t="n">
        <v>88</v>
      </c>
      <c r="IU1389" s="401" t="n">
        <v>118</v>
      </c>
      <c r="IV1389" s="401" t="n">
        <v>207</v>
      </c>
      <c r="IW1389" s="401" t="n">
        <v>19</v>
      </c>
      <c r="IX1389" s="401" t="n">
        <v>127</v>
      </c>
      <c r="IY1389" s="401" t="n">
        <v>135</v>
      </c>
      <c r="IZ1389" s="401" t="n">
        <v>242</v>
      </c>
      <c r="JA1389" s="401" t="n">
        <v>204</v>
      </c>
      <c r="JB1389" s="401" t="n">
        <v>28</v>
      </c>
      <c r="JC1389" s="401" t="n">
        <v>221</v>
      </c>
      <c r="JD1389" s="401" t="n">
        <v>236</v>
      </c>
      <c r="JE1389" s="401" t="n">
        <v>1</v>
      </c>
      <c r="JF1389" s="401" t="n">
        <v>174</v>
      </c>
      <c r="JG1389" s="401" t="n">
        <v>69</v>
      </c>
      <c r="JH1389" s="401" t="n">
        <v>224</v>
      </c>
      <c r="JI1389" s="401" t="n">
        <v>62</v>
      </c>
      <c r="JJ1389" s="401" t="n">
        <v>97</v>
      </c>
      <c r="JK1389" s="401" t="n">
        <v>9</v>
      </c>
      <c r="JL1389" s="401" t="n">
        <v>265</v>
      </c>
      <c r="JM1389" s="401" t="n">
        <v>16</v>
      </c>
      <c r="JN1389" s="401" t="n">
        <v>152</v>
      </c>
      <c r="JO1389" s="401" t="n">
        <v>179</v>
      </c>
      <c r="JP1389" s="401" t="n">
        <v>29</v>
      </c>
      <c r="JQ1389" s="401" t="n">
        <v>160</v>
      </c>
      <c r="JR1389" s="401" t="n">
        <v>39</v>
      </c>
      <c r="JS1389" s="401" t="n">
        <v>191</v>
      </c>
      <c r="JT1389" s="401" t="n">
        <v>254</v>
      </c>
      <c r="JU1389" s="401" t="n">
        <v>109</v>
      </c>
      <c r="JV1389" s="401" t="n">
        <v>183</v>
      </c>
      <c r="JW1389" s="401" t="n">
        <v>196</v>
      </c>
      <c r="JX1389" s="401" t="n">
        <v>67</v>
      </c>
      <c r="JY1389" s="401" t="n">
        <v>126</v>
      </c>
    </row>
    <row r="1390" customFormat="false" ht="12.75" hidden="false" customHeight="false" outlineLevel="0" collapsed="false">
      <c r="E1390" s="444" t="s">
        <v>227</v>
      </c>
      <c r="F1390" s="401" t="n">
        <v>34</v>
      </c>
      <c r="G1390" s="401" t="n">
        <v>158</v>
      </c>
      <c r="H1390" s="401" t="n">
        <v>230</v>
      </c>
      <c r="I1390" s="401" t="n">
        <v>168</v>
      </c>
      <c r="J1390" s="401" t="n">
        <v>246</v>
      </c>
      <c r="K1390" s="401" t="n">
        <v>220</v>
      </c>
      <c r="L1390" s="401" t="n">
        <v>53</v>
      </c>
      <c r="M1390" s="401" t="n">
        <v>89</v>
      </c>
      <c r="N1390" s="401" t="n">
        <v>255</v>
      </c>
      <c r="O1390" s="401" t="n">
        <v>167</v>
      </c>
      <c r="P1390" s="401" t="n">
        <v>15</v>
      </c>
      <c r="Q1390" s="401" t="n">
        <v>189</v>
      </c>
      <c r="R1390" s="401" t="n">
        <v>46</v>
      </c>
      <c r="S1390" s="401" t="n">
        <v>132</v>
      </c>
      <c r="T1390" s="401" t="n">
        <v>184</v>
      </c>
      <c r="U1390" s="401" t="n">
        <v>8</v>
      </c>
      <c r="V1390" s="401" t="n">
        <v>173</v>
      </c>
      <c r="W1390" s="401" t="n">
        <v>72</v>
      </c>
      <c r="X1390" s="401" t="n">
        <v>66</v>
      </c>
      <c r="Y1390" s="401" t="n">
        <v>144</v>
      </c>
      <c r="Z1390" s="401" t="n">
        <v>2</v>
      </c>
      <c r="AA1390" s="401" t="n">
        <v>250</v>
      </c>
      <c r="AB1390" s="401" t="n">
        <v>6</v>
      </c>
      <c r="AC1390" s="401" t="n">
        <v>181</v>
      </c>
      <c r="AD1390" s="401" t="n">
        <v>176</v>
      </c>
      <c r="AE1390" s="401" t="n">
        <v>170</v>
      </c>
      <c r="AF1390" s="401" t="n">
        <v>146</v>
      </c>
      <c r="AG1390" s="401" t="n">
        <v>29</v>
      </c>
      <c r="AH1390" s="401" t="n">
        <v>226</v>
      </c>
      <c r="AI1390" s="401" t="n">
        <v>222</v>
      </c>
      <c r="AJ1390" s="401" t="n">
        <v>10</v>
      </c>
      <c r="AK1390" s="401" t="n">
        <v>74</v>
      </c>
      <c r="AL1390" s="401" t="n">
        <v>147</v>
      </c>
      <c r="AM1390" s="401" t="n">
        <v>95</v>
      </c>
      <c r="AN1390" s="401" t="n">
        <v>23</v>
      </c>
      <c r="AO1390" s="401" t="n">
        <v>195</v>
      </c>
      <c r="AP1390" s="401" t="n">
        <v>238</v>
      </c>
      <c r="AQ1390" s="401" t="n">
        <v>70</v>
      </c>
      <c r="AR1390" s="401" t="n">
        <v>221</v>
      </c>
      <c r="AS1390" s="401" t="n">
        <v>27</v>
      </c>
      <c r="AT1390" s="401" t="n">
        <v>192</v>
      </c>
      <c r="AU1390" s="401" t="n">
        <v>275</v>
      </c>
      <c r="AV1390" s="401" t="n">
        <v>67</v>
      </c>
      <c r="AW1390" s="401" t="n">
        <v>153</v>
      </c>
      <c r="AX1390" s="401" t="n">
        <v>98</v>
      </c>
      <c r="AY1390" s="401" t="n">
        <v>87</v>
      </c>
      <c r="AZ1390" s="401" t="n">
        <v>244</v>
      </c>
      <c r="BA1390" s="401" t="n">
        <v>160</v>
      </c>
      <c r="BB1390" s="401" t="n">
        <v>210</v>
      </c>
      <c r="BC1390" s="401" t="n">
        <v>187</v>
      </c>
      <c r="BD1390" s="401" t="n">
        <v>227</v>
      </c>
      <c r="BE1390" s="401" t="n">
        <v>253</v>
      </c>
      <c r="BF1390" s="401" t="n">
        <v>9</v>
      </c>
      <c r="BG1390" s="401" t="n">
        <v>207</v>
      </c>
      <c r="BH1390" s="401" t="n">
        <v>197</v>
      </c>
      <c r="BI1390" s="401" t="n">
        <v>270</v>
      </c>
      <c r="BJ1390" s="401" t="n">
        <v>191</v>
      </c>
      <c r="BK1390" s="401" t="n">
        <v>280</v>
      </c>
      <c r="BL1390" s="401" t="n">
        <v>75</v>
      </c>
      <c r="BM1390" s="401" t="n">
        <v>163</v>
      </c>
      <c r="BN1390" s="401" t="n">
        <v>228</v>
      </c>
      <c r="BO1390" s="401" t="n">
        <v>108</v>
      </c>
      <c r="BP1390" s="401" t="n">
        <v>12</v>
      </c>
      <c r="BQ1390" s="401" t="n">
        <v>258</v>
      </c>
      <c r="BR1390" s="401" t="n">
        <v>241</v>
      </c>
      <c r="BS1390" s="401" t="n">
        <v>262</v>
      </c>
      <c r="BT1390" s="401" t="n">
        <v>233</v>
      </c>
      <c r="BU1390" s="401" t="n">
        <v>71</v>
      </c>
      <c r="BV1390" s="401" t="n">
        <v>251</v>
      </c>
      <c r="BW1390" s="401" t="n">
        <v>142</v>
      </c>
      <c r="BX1390" s="401" t="n">
        <v>20</v>
      </c>
      <c r="BY1390" s="401" t="n">
        <v>276</v>
      </c>
      <c r="BZ1390" s="401" t="n">
        <v>62</v>
      </c>
      <c r="CA1390" s="401" t="n">
        <v>143</v>
      </c>
      <c r="CB1390" s="401" t="n">
        <v>104</v>
      </c>
      <c r="CC1390" s="401" t="n">
        <v>269</v>
      </c>
      <c r="CD1390" s="401" t="n">
        <v>21</v>
      </c>
      <c r="CE1390" s="401" t="n">
        <v>4</v>
      </c>
      <c r="CF1390" s="401" t="n">
        <v>272</v>
      </c>
      <c r="CG1390" s="401" t="n">
        <v>76</v>
      </c>
      <c r="CH1390" s="401" t="n">
        <v>42</v>
      </c>
      <c r="CI1390" s="401" t="n">
        <v>264</v>
      </c>
      <c r="CJ1390" s="401" t="n">
        <v>152</v>
      </c>
      <c r="CK1390" s="401" t="n">
        <v>112</v>
      </c>
      <c r="CL1390" s="401" t="n">
        <v>69</v>
      </c>
      <c r="CM1390" s="401" t="n">
        <v>39</v>
      </c>
      <c r="CN1390" s="401" t="n">
        <v>139</v>
      </c>
      <c r="CO1390" s="401" t="n">
        <v>242</v>
      </c>
      <c r="CP1390" s="401" t="n">
        <v>223</v>
      </c>
      <c r="CQ1390" s="401" t="n">
        <v>78</v>
      </c>
      <c r="CR1390" s="401" t="n">
        <v>135</v>
      </c>
      <c r="CS1390" s="401" t="n">
        <v>186</v>
      </c>
      <c r="CT1390" s="401" t="n">
        <v>22</v>
      </c>
      <c r="CU1390" s="401" t="n">
        <v>137</v>
      </c>
      <c r="CV1390" s="401" t="n">
        <v>38</v>
      </c>
      <c r="CW1390" s="401" t="n">
        <v>254</v>
      </c>
      <c r="CX1390" s="401" t="n">
        <v>88</v>
      </c>
      <c r="CY1390" s="401" t="n">
        <v>145</v>
      </c>
      <c r="CZ1390" s="401" t="n">
        <v>105</v>
      </c>
      <c r="DA1390" s="401" t="n">
        <v>7</v>
      </c>
      <c r="DB1390" s="401" t="n">
        <v>212</v>
      </c>
      <c r="DC1390" s="401" t="n">
        <v>225</v>
      </c>
      <c r="DD1390" s="401" t="n">
        <v>141</v>
      </c>
      <c r="DE1390" s="401" t="n">
        <v>1</v>
      </c>
      <c r="DF1390" s="401" t="n">
        <v>259</v>
      </c>
      <c r="DG1390" s="401" t="n">
        <v>65</v>
      </c>
      <c r="DH1390" s="401" t="n">
        <v>190</v>
      </c>
      <c r="DI1390" s="401" t="n">
        <v>25</v>
      </c>
      <c r="DJ1390" s="401" t="n">
        <v>185</v>
      </c>
      <c r="DK1390" s="401" t="n">
        <v>267</v>
      </c>
      <c r="DL1390" s="401" t="n">
        <v>40</v>
      </c>
      <c r="DM1390" s="401" t="n">
        <v>268</v>
      </c>
      <c r="DN1390" s="401" t="n">
        <v>200</v>
      </c>
      <c r="DO1390" s="401" t="n">
        <v>43</v>
      </c>
      <c r="DP1390" s="401" t="n">
        <v>204</v>
      </c>
      <c r="DQ1390" s="401" t="n">
        <v>110</v>
      </c>
      <c r="DR1390" s="401" t="n">
        <v>208</v>
      </c>
      <c r="DS1390" s="401" t="n">
        <v>117</v>
      </c>
      <c r="DT1390" s="401" t="n">
        <v>183</v>
      </c>
      <c r="DU1390" s="401" t="n">
        <v>58</v>
      </c>
      <c r="DV1390" s="401" t="n">
        <v>180</v>
      </c>
      <c r="DW1390" s="401" t="n">
        <v>113</v>
      </c>
      <c r="DX1390" s="401" t="n">
        <v>100</v>
      </c>
      <c r="DY1390" s="401" t="n">
        <v>56</v>
      </c>
      <c r="DZ1390" s="401" t="n">
        <v>119</v>
      </c>
      <c r="EA1390" s="401" t="n">
        <v>169</v>
      </c>
      <c r="EB1390" s="401" t="n">
        <v>84</v>
      </c>
      <c r="EC1390" s="401" t="n">
        <v>19</v>
      </c>
      <c r="ED1390" s="401" t="n">
        <v>177</v>
      </c>
      <c r="EE1390" s="401" t="n">
        <v>273</v>
      </c>
      <c r="EF1390" s="401" t="n">
        <v>59</v>
      </c>
      <c r="EG1390" s="401" t="n">
        <v>134</v>
      </c>
      <c r="EH1390" s="401" t="n">
        <v>161</v>
      </c>
      <c r="EI1390" s="401" t="n">
        <v>148</v>
      </c>
      <c r="EJ1390" s="401" t="n">
        <v>263</v>
      </c>
      <c r="EK1390" s="401" t="n">
        <v>265</v>
      </c>
      <c r="EL1390" s="401" t="n">
        <v>11</v>
      </c>
      <c r="EM1390" s="401" t="n">
        <v>61</v>
      </c>
      <c r="EN1390" s="401" t="n">
        <v>198</v>
      </c>
      <c r="EO1390" s="401" t="n">
        <v>274</v>
      </c>
      <c r="EP1390" s="401" t="n">
        <v>175</v>
      </c>
      <c r="EQ1390" s="401" t="n">
        <v>165</v>
      </c>
      <c r="ER1390" s="401" t="n">
        <v>155</v>
      </c>
      <c r="ES1390" s="401" t="n">
        <v>127</v>
      </c>
      <c r="ET1390" s="401" t="n">
        <v>41</v>
      </c>
      <c r="EU1390" s="401" t="n">
        <v>102</v>
      </c>
      <c r="EV1390" s="401" t="n">
        <v>149</v>
      </c>
      <c r="EW1390" s="401" t="n">
        <v>97</v>
      </c>
      <c r="EX1390" s="401" t="n">
        <v>35</v>
      </c>
      <c r="EY1390" s="401" t="n">
        <v>131</v>
      </c>
      <c r="EZ1390" s="401" t="n">
        <v>115</v>
      </c>
      <c r="FA1390" s="401" t="n">
        <v>154</v>
      </c>
      <c r="FB1390" s="401" t="n">
        <v>249</v>
      </c>
      <c r="FC1390" s="401" t="n">
        <v>237</v>
      </c>
      <c r="FD1390" s="401" t="n">
        <v>193</v>
      </c>
      <c r="FE1390" s="401" t="n">
        <v>5</v>
      </c>
      <c r="FF1390" s="401" t="n">
        <v>49</v>
      </c>
      <c r="FG1390" s="401" t="n">
        <v>231</v>
      </c>
      <c r="FH1390" s="401" t="n">
        <v>201</v>
      </c>
      <c r="FI1390" s="401" t="n">
        <v>247</v>
      </c>
      <c r="FJ1390" s="401" t="n">
        <v>114</v>
      </c>
      <c r="FK1390" s="401" t="n">
        <v>109</v>
      </c>
      <c r="FL1390" s="401" t="n">
        <v>182</v>
      </c>
      <c r="FM1390" s="401" t="n">
        <v>211</v>
      </c>
      <c r="FN1390" s="401" t="n">
        <v>218</v>
      </c>
      <c r="FO1390" s="401" t="n">
        <v>235</v>
      </c>
      <c r="FP1390" s="401" t="n">
        <v>215</v>
      </c>
      <c r="FQ1390" s="401" t="n">
        <v>140</v>
      </c>
      <c r="FR1390" s="401" t="n">
        <v>36</v>
      </c>
      <c r="FS1390" s="401" t="n">
        <v>236</v>
      </c>
      <c r="FT1390" s="401" t="n">
        <v>82</v>
      </c>
      <c r="FU1390" s="401" t="n">
        <v>111</v>
      </c>
      <c r="FV1390" s="401" t="n">
        <v>126</v>
      </c>
      <c r="FW1390" s="401" t="n">
        <v>150</v>
      </c>
      <c r="FX1390" s="401" t="n">
        <v>271</v>
      </c>
      <c r="FY1390" s="401" t="n">
        <v>54</v>
      </c>
      <c r="FZ1390" s="401" t="n">
        <v>138</v>
      </c>
      <c r="GA1390" s="401" t="n">
        <v>107</v>
      </c>
      <c r="GB1390" s="401" t="n">
        <v>206</v>
      </c>
      <c r="GC1390" s="401" t="n">
        <v>121</v>
      </c>
      <c r="GD1390" s="401" t="n">
        <v>179</v>
      </c>
      <c r="GE1390" s="401" t="n">
        <v>106</v>
      </c>
      <c r="GF1390" s="401" t="n">
        <v>157</v>
      </c>
      <c r="GG1390" s="401" t="n">
        <v>33</v>
      </c>
      <c r="GH1390" s="401" t="n">
        <v>174</v>
      </c>
      <c r="GI1390" s="401" t="n">
        <v>60</v>
      </c>
      <c r="GJ1390" s="401" t="n">
        <v>278</v>
      </c>
      <c r="GK1390" s="401" t="n">
        <v>256</v>
      </c>
      <c r="GL1390" s="401" t="n">
        <v>166</v>
      </c>
      <c r="GM1390" s="401" t="n">
        <v>14</v>
      </c>
      <c r="GN1390" s="401" t="n">
        <v>124</v>
      </c>
      <c r="GO1390" s="401" t="n">
        <v>96</v>
      </c>
      <c r="GP1390" s="401" t="n">
        <v>172</v>
      </c>
      <c r="GQ1390" s="401" t="n">
        <v>257</v>
      </c>
      <c r="GR1390" s="401" t="n">
        <v>91</v>
      </c>
      <c r="GS1390" s="401" t="n">
        <v>239</v>
      </c>
      <c r="GT1390" s="401" t="n">
        <v>55</v>
      </c>
      <c r="GU1390" s="401" t="n">
        <v>90</v>
      </c>
      <c r="GV1390" s="401" t="n">
        <v>37</v>
      </c>
      <c r="GW1390" s="401" t="n">
        <v>93</v>
      </c>
      <c r="GX1390" s="401" t="n">
        <v>125</v>
      </c>
      <c r="GY1390" s="401" t="n">
        <v>13</v>
      </c>
      <c r="GZ1390" s="401" t="n">
        <v>57</v>
      </c>
      <c r="HA1390" s="401" t="n">
        <v>196</v>
      </c>
      <c r="HB1390" s="401" t="n">
        <v>17</v>
      </c>
      <c r="HC1390" s="401" t="n">
        <v>73</v>
      </c>
      <c r="HD1390" s="401" t="n">
        <v>224</v>
      </c>
      <c r="HE1390" s="401" t="n">
        <v>216</v>
      </c>
      <c r="HF1390" s="401" t="n">
        <v>26</v>
      </c>
      <c r="HG1390" s="401" t="n">
        <v>101</v>
      </c>
      <c r="HH1390" s="401" t="n">
        <v>159</v>
      </c>
      <c r="HI1390" s="401" t="n">
        <v>205</v>
      </c>
      <c r="HJ1390" s="401" t="n">
        <v>79</v>
      </c>
      <c r="HK1390" s="401" t="n">
        <v>86</v>
      </c>
      <c r="HL1390" s="401" t="n">
        <v>81</v>
      </c>
      <c r="HM1390" s="401" t="n">
        <v>260</v>
      </c>
      <c r="HN1390" s="401" t="n">
        <v>63</v>
      </c>
      <c r="HO1390" s="401" t="n">
        <v>240</v>
      </c>
      <c r="HP1390" s="401" t="n">
        <v>277</v>
      </c>
      <c r="HQ1390" s="401" t="n">
        <v>248</v>
      </c>
      <c r="HR1390" s="401" t="n">
        <v>164</v>
      </c>
      <c r="HS1390" s="401" t="n">
        <v>234</v>
      </c>
      <c r="HT1390" s="401" t="n">
        <v>30</v>
      </c>
      <c r="HU1390" s="401" t="n">
        <v>31</v>
      </c>
      <c r="HV1390" s="401" t="n">
        <v>252</v>
      </c>
      <c r="HW1390" s="401" t="n">
        <v>80</v>
      </c>
      <c r="HX1390" s="401" t="n">
        <v>188</v>
      </c>
      <c r="HY1390" s="401" t="n">
        <v>120</v>
      </c>
      <c r="HZ1390" s="401" t="n">
        <v>202</v>
      </c>
      <c r="IA1390" s="401" t="n">
        <v>217</v>
      </c>
      <c r="IB1390" s="401" t="n">
        <v>203</v>
      </c>
      <c r="IC1390" s="401" t="n">
        <v>116</v>
      </c>
      <c r="ID1390" s="401" t="n">
        <v>122</v>
      </c>
      <c r="IE1390" s="401" t="n">
        <v>50</v>
      </c>
      <c r="IF1390" s="401" t="n">
        <v>232</v>
      </c>
      <c r="IG1390" s="401" t="n">
        <v>194</v>
      </c>
      <c r="IH1390" s="401" t="n">
        <v>99</v>
      </c>
      <c r="II1390" s="401" t="n">
        <v>266</v>
      </c>
      <c r="IJ1390" s="401" t="n">
        <v>16</v>
      </c>
      <c r="IK1390" s="401" t="n">
        <v>28</v>
      </c>
      <c r="IL1390" s="401" t="n">
        <v>178</v>
      </c>
      <c r="IM1390" s="401" t="n">
        <v>279</v>
      </c>
      <c r="IN1390" s="401" t="n">
        <v>136</v>
      </c>
      <c r="IO1390" s="401" t="n">
        <v>171</v>
      </c>
      <c r="IP1390" s="401" t="n">
        <v>261</v>
      </c>
      <c r="IQ1390" s="401" t="n">
        <v>214</v>
      </c>
      <c r="IR1390" s="401" t="n">
        <v>51</v>
      </c>
      <c r="IS1390" s="401" t="n">
        <v>130</v>
      </c>
      <c r="IT1390" s="401" t="n">
        <v>162</v>
      </c>
      <c r="IU1390" s="401" t="n">
        <v>68</v>
      </c>
      <c r="IV1390" s="401" t="n">
        <v>129</v>
      </c>
      <c r="IW1390" s="401" t="n">
        <v>94</v>
      </c>
      <c r="IX1390" s="401" t="n">
        <v>199</v>
      </c>
      <c r="IY1390" s="401" t="n">
        <v>52</v>
      </c>
      <c r="IZ1390" s="401" t="n">
        <v>156</v>
      </c>
      <c r="JA1390" s="401" t="n">
        <v>85</v>
      </c>
      <c r="JB1390" s="401" t="n">
        <v>24</v>
      </c>
      <c r="JC1390" s="401" t="n">
        <v>47</v>
      </c>
      <c r="JD1390" s="401" t="n">
        <v>3</v>
      </c>
      <c r="JE1390" s="401" t="n">
        <v>209</v>
      </c>
      <c r="JF1390" s="401" t="n">
        <v>45</v>
      </c>
      <c r="JG1390" s="401" t="n">
        <v>83</v>
      </c>
      <c r="JH1390" s="401" t="n">
        <v>219</v>
      </c>
      <c r="JI1390" s="401" t="n">
        <v>103</v>
      </c>
      <c r="JJ1390" s="401" t="n">
        <v>243</v>
      </c>
      <c r="JK1390" s="401" t="n">
        <v>229</v>
      </c>
      <c r="JL1390" s="401" t="n">
        <v>118</v>
      </c>
      <c r="JM1390" s="401" t="n">
        <v>245</v>
      </c>
      <c r="JN1390" s="401" t="n">
        <v>48</v>
      </c>
      <c r="JO1390" s="401" t="n">
        <v>92</v>
      </c>
      <c r="JP1390" s="401" t="n">
        <v>123</v>
      </c>
      <c r="JQ1390" s="401" t="n">
        <v>18</v>
      </c>
      <c r="JR1390" s="401" t="n">
        <v>64</v>
      </c>
      <c r="JS1390" s="401" t="n">
        <v>133</v>
      </c>
      <c r="JT1390" s="401" t="n">
        <v>151</v>
      </c>
      <c r="JU1390" s="401" t="n">
        <v>44</v>
      </c>
      <c r="JV1390" s="401" t="n">
        <v>128</v>
      </c>
      <c r="JW1390" s="401" t="n">
        <v>77</v>
      </c>
      <c r="JX1390" s="401" t="n">
        <v>32</v>
      </c>
      <c r="JY1390" s="401" t="n">
        <v>213</v>
      </c>
    </row>
    <row r="1392" customFormat="false" ht="12.75" hidden="false" customHeight="false" outlineLevel="0" collapsed="false">
      <c r="D1392" s="204" t="n">
        <v>281</v>
      </c>
      <c r="E1392" s="204" t="s">
        <v>250</v>
      </c>
    </row>
    <row r="1393" customFormat="false" ht="12.75" hidden="false" customHeight="false" outlineLevel="0" collapsed="false">
      <c r="E1393" s="444" t="s">
        <v>198</v>
      </c>
      <c r="F1393" s="401" t="n">
        <v>1</v>
      </c>
      <c r="G1393" s="401" t="n">
        <v>2</v>
      </c>
      <c r="H1393" s="401" t="n">
        <v>3</v>
      </c>
      <c r="I1393" s="401" t="n">
        <v>4</v>
      </c>
      <c r="J1393" s="401" t="n">
        <v>5</v>
      </c>
      <c r="K1393" s="401" t="n">
        <v>6</v>
      </c>
      <c r="L1393" s="401" t="n">
        <v>7</v>
      </c>
      <c r="M1393" s="401" t="n">
        <v>8</v>
      </c>
      <c r="N1393" s="401" t="n">
        <v>9</v>
      </c>
      <c r="O1393" s="401" t="n">
        <v>10</v>
      </c>
      <c r="P1393" s="401" t="n">
        <v>11</v>
      </c>
      <c r="Q1393" s="401" t="n">
        <v>12</v>
      </c>
      <c r="R1393" s="401" t="n">
        <v>13</v>
      </c>
      <c r="S1393" s="401" t="n">
        <v>14</v>
      </c>
      <c r="T1393" s="401" t="n">
        <v>15</v>
      </c>
      <c r="U1393" s="401" t="n">
        <v>16</v>
      </c>
      <c r="V1393" s="401" t="n">
        <v>17</v>
      </c>
      <c r="W1393" s="401" t="n">
        <v>18</v>
      </c>
      <c r="X1393" s="401" t="n">
        <v>19</v>
      </c>
      <c r="Y1393" s="401" t="n">
        <v>20</v>
      </c>
      <c r="Z1393" s="401" t="n">
        <v>21</v>
      </c>
      <c r="AA1393" s="401" t="n">
        <v>22</v>
      </c>
      <c r="AB1393" s="401" t="n">
        <v>23</v>
      </c>
      <c r="AC1393" s="401" t="n">
        <v>24</v>
      </c>
      <c r="AD1393" s="401" t="n">
        <v>25</v>
      </c>
      <c r="AE1393" s="401" t="n">
        <v>26</v>
      </c>
      <c r="AF1393" s="401" t="n">
        <v>27</v>
      </c>
      <c r="AG1393" s="401" t="n">
        <v>28</v>
      </c>
      <c r="AH1393" s="401" t="n">
        <v>29</v>
      </c>
      <c r="AI1393" s="401" t="n">
        <v>30</v>
      </c>
      <c r="AJ1393" s="401" t="n">
        <v>31</v>
      </c>
      <c r="AK1393" s="401" t="n">
        <v>32</v>
      </c>
      <c r="AL1393" s="401" t="n">
        <v>33</v>
      </c>
      <c r="AM1393" s="401" t="n">
        <v>34</v>
      </c>
      <c r="AN1393" s="401" t="n">
        <v>35</v>
      </c>
      <c r="AO1393" s="401" t="n">
        <v>36</v>
      </c>
      <c r="AP1393" s="401" t="n">
        <v>37</v>
      </c>
      <c r="AQ1393" s="401" t="n">
        <v>38</v>
      </c>
      <c r="AR1393" s="401" t="n">
        <v>39</v>
      </c>
      <c r="AS1393" s="401" t="n">
        <v>40</v>
      </c>
      <c r="AT1393" s="401" t="n">
        <v>41</v>
      </c>
      <c r="AU1393" s="401" t="n">
        <v>42</v>
      </c>
      <c r="AV1393" s="401" t="n">
        <v>43</v>
      </c>
      <c r="AW1393" s="401" t="n">
        <v>44</v>
      </c>
      <c r="AX1393" s="401" t="n">
        <v>45</v>
      </c>
      <c r="AY1393" s="401" t="n">
        <v>46</v>
      </c>
      <c r="AZ1393" s="401" t="n">
        <v>47</v>
      </c>
      <c r="BA1393" s="401" t="n">
        <v>48</v>
      </c>
      <c r="BB1393" s="401" t="n">
        <v>49</v>
      </c>
      <c r="BC1393" s="401" t="n">
        <v>50</v>
      </c>
      <c r="BD1393" s="401" t="n">
        <v>51</v>
      </c>
      <c r="BE1393" s="401" t="n">
        <v>52</v>
      </c>
      <c r="BF1393" s="401" t="n">
        <v>53</v>
      </c>
      <c r="BG1393" s="401" t="n">
        <v>54</v>
      </c>
      <c r="BH1393" s="401" t="n">
        <v>55</v>
      </c>
      <c r="BI1393" s="401" t="n">
        <v>56</v>
      </c>
      <c r="BJ1393" s="401" t="n">
        <v>57</v>
      </c>
      <c r="BK1393" s="401" t="n">
        <v>58</v>
      </c>
      <c r="BL1393" s="401" t="n">
        <v>59</v>
      </c>
      <c r="BM1393" s="401" t="n">
        <v>60</v>
      </c>
      <c r="BN1393" s="401" t="n">
        <v>61</v>
      </c>
      <c r="BO1393" s="401" t="n">
        <v>62</v>
      </c>
      <c r="BP1393" s="401" t="n">
        <v>63</v>
      </c>
      <c r="BQ1393" s="401" t="n">
        <v>64</v>
      </c>
      <c r="BR1393" s="401" t="n">
        <v>65</v>
      </c>
      <c r="BS1393" s="401" t="n">
        <v>66</v>
      </c>
      <c r="BT1393" s="401" t="n">
        <v>67</v>
      </c>
      <c r="BU1393" s="401" t="n">
        <v>68</v>
      </c>
      <c r="BV1393" s="401" t="n">
        <v>69</v>
      </c>
      <c r="BW1393" s="401" t="n">
        <v>70</v>
      </c>
      <c r="BX1393" s="401" t="n">
        <v>71</v>
      </c>
      <c r="BY1393" s="401" t="n">
        <v>72</v>
      </c>
      <c r="BZ1393" s="401" t="n">
        <v>73</v>
      </c>
      <c r="CA1393" s="401" t="n">
        <v>74</v>
      </c>
      <c r="CB1393" s="401" t="n">
        <v>75</v>
      </c>
      <c r="CC1393" s="401" t="n">
        <v>76</v>
      </c>
      <c r="CD1393" s="401" t="n">
        <v>77</v>
      </c>
      <c r="CE1393" s="401" t="n">
        <v>78</v>
      </c>
      <c r="CF1393" s="401" t="n">
        <v>79</v>
      </c>
      <c r="CG1393" s="401" t="n">
        <v>80</v>
      </c>
      <c r="CH1393" s="401" t="n">
        <v>81</v>
      </c>
      <c r="CI1393" s="401" t="n">
        <v>82</v>
      </c>
      <c r="CJ1393" s="401" t="n">
        <v>83</v>
      </c>
      <c r="CK1393" s="401" t="n">
        <v>84</v>
      </c>
      <c r="CL1393" s="401" t="n">
        <v>85</v>
      </c>
      <c r="CM1393" s="401" t="n">
        <v>86</v>
      </c>
      <c r="CN1393" s="401" t="n">
        <v>87</v>
      </c>
      <c r="CO1393" s="401" t="n">
        <v>88</v>
      </c>
      <c r="CP1393" s="401" t="n">
        <v>89</v>
      </c>
      <c r="CQ1393" s="401" t="n">
        <v>90</v>
      </c>
      <c r="CR1393" s="401" t="n">
        <v>91</v>
      </c>
      <c r="CS1393" s="401" t="n">
        <v>92</v>
      </c>
      <c r="CT1393" s="401" t="n">
        <v>93</v>
      </c>
      <c r="CU1393" s="401" t="n">
        <v>94</v>
      </c>
      <c r="CV1393" s="401" t="n">
        <v>95</v>
      </c>
      <c r="CW1393" s="401" t="n">
        <v>96</v>
      </c>
      <c r="CX1393" s="401" t="n">
        <v>97</v>
      </c>
      <c r="CY1393" s="401" t="n">
        <v>98</v>
      </c>
      <c r="CZ1393" s="401" t="n">
        <v>99</v>
      </c>
      <c r="DA1393" s="401" t="n">
        <v>100</v>
      </c>
      <c r="DB1393" s="401" t="n">
        <v>101</v>
      </c>
      <c r="DC1393" s="401" t="n">
        <v>102</v>
      </c>
      <c r="DD1393" s="401" t="n">
        <v>103</v>
      </c>
      <c r="DE1393" s="401" t="n">
        <v>104</v>
      </c>
      <c r="DF1393" s="401" t="n">
        <v>105</v>
      </c>
      <c r="DG1393" s="401" t="n">
        <v>106</v>
      </c>
      <c r="DH1393" s="401" t="n">
        <v>107</v>
      </c>
      <c r="DI1393" s="401" t="n">
        <v>108</v>
      </c>
      <c r="DJ1393" s="401" t="n">
        <v>109</v>
      </c>
      <c r="DK1393" s="401" t="n">
        <v>110</v>
      </c>
      <c r="DL1393" s="401" t="n">
        <v>111</v>
      </c>
      <c r="DM1393" s="401" t="n">
        <v>112</v>
      </c>
      <c r="DN1393" s="401" t="n">
        <v>113</v>
      </c>
      <c r="DO1393" s="401" t="n">
        <v>114</v>
      </c>
      <c r="DP1393" s="401" t="n">
        <v>115</v>
      </c>
      <c r="DQ1393" s="401" t="n">
        <v>116</v>
      </c>
      <c r="DR1393" s="401" t="n">
        <v>117</v>
      </c>
      <c r="DS1393" s="401" t="n">
        <v>118</v>
      </c>
      <c r="DT1393" s="401" t="n">
        <v>119</v>
      </c>
      <c r="DU1393" s="401" t="n">
        <v>120</v>
      </c>
      <c r="DV1393" s="401" t="n">
        <v>121</v>
      </c>
      <c r="DW1393" s="401" t="n">
        <v>122</v>
      </c>
      <c r="DX1393" s="401" t="n">
        <v>123</v>
      </c>
      <c r="DY1393" s="401" t="n">
        <v>124</v>
      </c>
      <c r="DZ1393" s="401" t="n">
        <v>125</v>
      </c>
      <c r="EA1393" s="401" t="n">
        <v>126</v>
      </c>
      <c r="EB1393" s="401" t="n">
        <v>127</v>
      </c>
      <c r="EC1393" s="401" t="n">
        <v>128</v>
      </c>
      <c r="ED1393" s="401" t="n">
        <v>129</v>
      </c>
      <c r="EE1393" s="401" t="n">
        <v>130</v>
      </c>
      <c r="EF1393" s="401" t="n">
        <v>131</v>
      </c>
      <c r="EG1393" s="401" t="n">
        <v>132</v>
      </c>
      <c r="EH1393" s="401" t="n">
        <v>133</v>
      </c>
      <c r="EI1393" s="401" t="n">
        <v>134</v>
      </c>
      <c r="EJ1393" s="401" t="n">
        <v>135</v>
      </c>
      <c r="EK1393" s="401" t="n">
        <v>136</v>
      </c>
      <c r="EL1393" s="401" t="n">
        <v>137</v>
      </c>
      <c r="EM1393" s="401" t="n">
        <v>138</v>
      </c>
      <c r="EN1393" s="401" t="n">
        <v>139</v>
      </c>
      <c r="EO1393" s="401" t="n">
        <v>140</v>
      </c>
      <c r="EP1393" s="401" t="n">
        <v>141</v>
      </c>
      <c r="EQ1393" s="401" t="n">
        <v>142</v>
      </c>
      <c r="ER1393" s="401" t="n">
        <v>143</v>
      </c>
      <c r="ES1393" s="401" t="n">
        <v>144</v>
      </c>
      <c r="ET1393" s="401" t="n">
        <v>145</v>
      </c>
      <c r="EU1393" s="401" t="n">
        <v>146</v>
      </c>
      <c r="EV1393" s="401" t="n">
        <v>147</v>
      </c>
      <c r="EW1393" s="401" t="n">
        <v>148</v>
      </c>
      <c r="EX1393" s="401" t="n">
        <v>149</v>
      </c>
      <c r="EY1393" s="401" t="n">
        <v>150</v>
      </c>
      <c r="EZ1393" s="401" t="n">
        <v>151</v>
      </c>
      <c r="FA1393" s="401" t="n">
        <v>152</v>
      </c>
      <c r="FB1393" s="401" t="n">
        <v>153</v>
      </c>
      <c r="FC1393" s="401" t="n">
        <v>154</v>
      </c>
      <c r="FD1393" s="401" t="n">
        <v>155</v>
      </c>
      <c r="FE1393" s="401" t="n">
        <v>156</v>
      </c>
      <c r="FF1393" s="401" t="n">
        <v>157</v>
      </c>
      <c r="FG1393" s="401" t="n">
        <v>158</v>
      </c>
      <c r="FH1393" s="401" t="n">
        <v>159</v>
      </c>
      <c r="FI1393" s="401" t="n">
        <v>160</v>
      </c>
      <c r="FJ1393" s="401" t="n">
        <v>161</v>
      </c>
      <c r="FK1393" s="401" t="n">
        <v>162</v>
      </c>
      <c r="FL1393" s="401" t="n">
        <v>163</v>
      </c>
      <c r="FM1393" s="401" t="n">
        <v>164</v>
      </c>
      <c r="FN1393" s="401" t="n">
        <v>165</v>
      </c>
      <c r="FO1393" s="401" t="n">
        <v>166</v>
      </c>
      <c r="FP1393" s="401" t="n">
        <v>167</v>
      </c>
      <c r="FQ1393" s="401" t="n">
        <v>168</v>
      </c>
      <c r="FR1393" s="401" t="n">
        <v>169</v>
      </c>
      <c r="FS1393" s="401" t="n">
        <v>170</v>
      </c>
      <c r="FT1393" s="401" t="n">
        <v>171</v>
      </c>
      <c r="FU1393" s="401" t="n">
        <v>172</v>
      </c>
      <c r="FV1393" s="401" t="n">
        <v>173</v>
      </c>
      <c r="FW1393" s="401" t="n">
        <v>174</v>
      </c>
      <c r="FX1393" s="401" t="n">
        <v>175</v>
      </c>
      <c r="FY1393" s="401" t="n">
        <v>176</v>
      </c>
      <c r="FZ1393" s="401" t="n">
        <v>177</v>
      </c>
      <c r="GA1393" s="401" t="n">
        <v>178</v>
      </c>
      <c r="GB1393" s="401" t="n">
        <v>179</v>
      </c>
      <c r="GC1393" s="401" t="n">
        <v>180</v>
      </c>
      <c r="GD1393" s="401" t="n">
        <v>181</v>
      </c>
      <c r="GE1393" s="401" t="n">
        <v>182</v>
      </c>
      <c r="GF1393" s="401" t="n">
        <v>183</v>
      </c>
      <c r="GG1393" s="401" t="n">
        <v>184</v>
      </c>
      <c r="GH1393" s="401" t="n">
        <v>185</v>
      </c>
      <c r="GI1393" s="401" t="n">
        <v>186</v>
      </c>
      <c r="GJ1393" s="401" t="n">
        <v>187</v>
      </c>
      <c r="GK1393" s="401" t="n">
        <v>188</v>
      </c>
      <c r="GL1393" s="401" t="n">
        <v>189</v>
      </c>
      <c r="GM1393" s="401" t="n">
        <v>190</v>
      </c>
      <c r="GN1393" s="401" t="n">
        <v>191</v>
      </c>
      <c r="GO1393" s="401" t="n">
        <v>192</v>
      </c>
      <c r="GP1393" s="401" t="n">
        <v>193</v>
      </c>
      <c r="GQ1393" s="401" t="n">
        <v>194</v>
      </c>
      <c r="GR1393" s="401" t="n">
        <v>195</v>
      </c>
      <c r="GS1393" s="401" t="n">
        <v>196</v>
      </c>
      <c r="GT1393" s="401" t="n">
        <v>197</v>
      </c>
      <c r="GU1393" s="401" t="n">
        <v>198</v>
      </c>
      <c r="GV1393" s="401" t="n">
        <v>199</v>
      </c>
      <c r="GW1393" s="401" t="n">
        <v>200</v>
      </c>
      <c r="GX1393" s="401" t="n">
        <v>201</v>
      </c>
      <c r="GY1393" s="401" t="n">
        <v>202</v>
      </c>
      <c r="GZ1393" s="401" t="n">
        <v>203</v>
      </c>
      <c r="HA1393" s="401" t="n">
        <v>204</v>
      </c>
      <c r="HB1393" s="401" t="n">
        <v>205</v>
      </c>
      <c r="HC1393" s="401" t="n">
        <v>206</v>
      </c>
      <c r="HD1393" s="401" t="n">
        <v>207</v>
      </c>
      <c r="HE1393" s="401" t="n">
        <v>208</v>
      </c>
      <c r="HF1393" s="401" t="n">
        <v>209</v>
      </c>
      <c r="HG1393" s="401" t="n">
        <v>210</v>
      </c>
      <c r="HH1393" s="401" t="n">
        <v>211</v>
      </c>
      <c r="HI1393" s="401" t="n">
        <v>212</v>
      </c>
      <c r="HJ1393" s="401" t="n">
        <v>213</v>
      </c>
      <c r="HK1393" s="401" t="n">
        <v>214</v>
      </c>
      <c r="HL1393" s="401" t="n">
        <v>215</v>
      </c>
      <c r="HM1393" s="401" t="n">
        <v>216</v>
      </c>
      <c r="HN1393" s="401" t="n">
        <v>217</v>
      </c>
      <c r="HO1393" s="401" t="n">
        <v>218</v>
      </c>
      <c r="HP1393" s="401" t="n">
        <v>219</v>
      </c>
      <c r="HQ1393" s="401" t="n">
        <v>220</v>
      </c>
      <c r="HR1393" s="401" t="n">
        <v>221</v>
      </c>
      <c r="HS1393" s="401" t="n">
        <v>222</v>
      </c>
      <c r="HT1393" s="401" t="n">
        <v>223</v>
      </c>
      <c r="HU1393" s="401" t="n">
        <v>224</v>
      </c>
      <c r="HV1393" s="401" t="n">
        <v>225</v>
      </c>
      <c r="HW1393" s="401" t="n">
        <v>226</v>
      </c>
      <c r="HX1393" s="401" t="n">
        <v>227</v>
      </c>
      <c r="HY1393" s="401" t="n">
        <v>228</v>
      </c>
      <c r="HZ1393" s="401" t="n">
        <v>229</v>
      </c>
      <c r="IA1393" s="401" t="n">
        <v>230</v>
      </c>
      <c r="IB1393" s="401" t="n">
        <v>231</v>
      </c>
      <c r="IC1393" s="401" t="n">
        <v>232</v>
      </c>
      <c r="ID1393" s="401" t="n">
        <v>233</v>
      </c>
      <c r="IE1393" s="401" t="n">
        <v>234</v>
      </c>
      <c r="IF1393" s="401" t="n">
        <v>235</v>
      </c>
      <c r="IG1393" s="401" t="n">
        <v>236</v>
      </c>
      <c r="IH1393" s="401" t="n">
        <v>237</v>
      </c>
      <c r="II1393" s="401" t="n">
        <v>238</v>
      </c>
      <c r="IJ1393" s="401" t="n">
        <v>239</v>
      </c>
      <c r="IK1393" s="401" t="n">
        <v>240</v>
      </c>
      <c r="IL1393" s="401" t="n">
        <v>241</v>
      </c>
      <c r="IM1393" s="401" t="n">
        <v>242</v>
      </c>
      <c r="IN1393" s="401" t="n">
        <v>243</v>
      </c>
      <c r="IO1393" s="401" t="n">
        <v>244</v>
      </c>
      <c r="IP1393" s="401" t="n">
        <v>245</v>
      </c>
      <c r="IQ1393" s="401" t="n">
        <v>246</v>
      </c>
      <c r="IR1393" s="401" t="n">
        <v>247</v>
      </c>
      <c r="IS1393" s="401" t="n">
        <v>248</v>
      </c>
      <c r="IT1393" s="401" t="n">
        <v>249</v>
      </c>
      <c r="IU1393" s="401" t="n">
        <v>250</v>
      </c>
      <c r="IV1393" s="401" t="n">
        <v>251</v>
      </c>
      <c r="IW1393" s="401" t="n">
        <v>252</v>
      </c>
      <c r="IX1393" s="401" t="n">
        <v>253</v>
      </c>
      <c r="IY1393" s="401" t="n">
        <v>254</v>
      </c>
      <c r="IZ1393" s="401" t="n">
        <v>255</v>
      </c>
      <c r="JA1393" s="401" t="n">
        <v>256</v>
      </c>
      <c r="JB1393" s="401" t="n">
        <v>257</v>
      </c>
      <c r="JC1393" s="401" t="n">
        <v>258</v>
      </c>
      <c r="JD1393" s="401" t="n">
        <v>259</v>
      </c>
      <c r="JE1393" s="401" t="n">
        <v>260</v>
      </c>
      <c r="JF1393" s="401" t="n">
        <v>261</v>
      </c>
      <c r="JG1393" s="401" t="n">
        <v>262</v>
      </c>
      <c r="JH1393" s="401" t="n">
        <v>263</v>
      </c>
      <c r="JI1393" s="401" t="n">
        <v>264</v>
      </c>
      <c r="JJ1393" s="401" t="n">
        <v>265</v>
      </c>
      <c r="JK1393" s="401" t="n">
        <v>266</v>
      </c>
      <c r="JL1393" s="401" t="n">
        <v>267</v>
      </c>
      <c r="JM1393" s="401" t="n">
        <v>268</v>
      </c>
      <c r="JN1393" s="401" t="n">
        <v>269</v>
      </c>
      <c r="JP1393" s="401" t="n">
        <v>270</v>
      </c>
      <c r="JQ1393" s="401" t="n">
        <v>271</v>
      </c>
      <c r="JR1393" s="401" t="n">
        <v>272</v>
      </c>
      <c r="JS1393" s="401" t="n">
        <v>273</v>
      </c>
      <c r="JU1393" s="401" t="n">
        <v>274</v>
      </c>
      <c r="JV1393" s="401" t="n">
        <v>275</v>
      </c>
      <c r="JW1393" s="401" t="n">
        <v>276</v>
      </c>
      <c r="JX1393" s="401" t="n">
        <v>277</v>
      </c>
      <c r="JZ1393" s="401" t="n">
        <v>278</v>
      </c>
      <c r="KA1393" s="401" t="n">
        <v>279</v>
      </c>
      <c r="KB1393" s="401" t="n">
        <v>280</v>
      </c>
      <c r="KC1393" s="401" t="n">
        <v>281</v>
      </c>
    </row>
    <row r="1394" customFormat="false" ht="12.75" hidden="false" customHeight="false" outlineLevel="0" collapsed="false">
      <c r="E1394" s="444" t="s">
        <v>225</v>
      </c>
      <c r="F1394" s="401" t="n">
        <v>60</v>
      </c>
      <c r="G1394" s="401" t="n">
        <v>277</v>
      </c>
      <c r="H1394" s="401" t="n">
        <v>36</v>
      </c>
      <c r="I1394" s="401" t="n">
        <v>137</v>
      </c>
      <c r="J1394" s="401" t="n">
        <v>141</v>
      </c>
      <c r="K1394" s="401" t="n">
        <v>124</v>
      </c>
      <c r="L1394" s="401" t="n">
        <v>119</v>
      </c>
      <c r="M1394" s="401" t="n">
        <v>7</v>
      </c>
      <c r="N1394" s="401" t="n">
        <v>207</v>
      </c>
      <c r="O1394" s="401" t="n">
        <v>87</v>
      </c>
      <c r="P1394" s="401" t="n">
        <v>19</v>
      </c>
      <c r="Q1394" s="401" t="n">
        <v>48</v>
      </c>
      <c r="R1394" s="401" t="n">
        <v>112</v>
      </c>
      <c r="S1394" s="401" t="n">
        <v>276</v>
      </c>
      <c r="T1394" s="401" t="n">
        <v>164</v>
      </c>
      <c r="U1394" s="401" t="n">
        <v>30</v>
      </c>
      <c r="V1394" s="401" t="n">
        <v>138</v>
      </c>
      <c r="W1394" s="401" t="n">
        <v>104</v>
      </c>
      <c r="X1394" s="401" t="n">
        <v>95</v>
      </c>
      <c r="Y1394" s="401" t="n">
        <v>246</v>
      </c>
      <c r="Z1394" s="401" t="n">
        <v>84</v>
      </c>
      <c r="AA1394" s="401" t="n">
        <v>148</v>
      </c>
      <c r="AB1394" s="401" t="n">
        <v>79</v>
      </c>
      <c r="AC1394" s="401" t="n">
        <v>17</v>
      </c>
      <c r="AD1394" s="401" t="n">
        <v>188</v>
      </c>
      <c r="AE1394" s="401" t="n">
        <v>113</v>
      </c>
      <c r="AF1394" s="401" t="n">
        <v>69</v>
      </c>
      <c r="AG1394" s="401" t="n">
        <v>62</v>
      </c>
      <c r="AH1394" s="401" t="n">
        <v>131</v>
      </c>
      <c r="AI1394" s="401" t="n">
        <v>198</v>
      </c>
      <c r="AJ1394" s="401" t="n">
        <v>258</v>
      </c>
      <c r="AK1394" s="401" t="n">
        <v>23</v>
      </c>
      <c r="AL1394" s="401" t="n">
        <v>41</v>
      </c>
      <c r="AM1394" s="401" t="n">
        <v>10</v>
      </c>
      <c r="AN1394" s="401" t="n">
        <v>66</v>
      </c>
      <c r="AO1394" s="401" t="n">
        <v>2</v>
      </c>
      <c r="AP1394" s="401" t="n">
        <v>183</v>
      </c>
      <c r="AQ1394" s="401" t="n">
        <v>106</v>
      </c>
      <c r="AR1394" s="401" t="n">
        <v>216</v>
      </c>
      <c r="AS1394" s="401" t="n">
        <v>226</v>
      </c>
      <c r="AT1394" s="401" t="n">
        <v>243</v>
      </c>
      <c r="AU1394" s="401" t="n">
        <v>208</v>
      </c>
      <c r="AV1394" s="401" t="n">
        <v>26</v>
      </c>
      <c r="AW1394" s="401" t="n">
        <v>191</v>
      </c>
      <c r="AX1394" s="401" t="n">
        <v>238</v>
      </c>
      <c r="AY1394" s="401" t="n">
        <v>209</v>
      </c>
      <c r="AZ1394" s="401" t="n">
        <v>133</v>
      </c>
      <c r="BA1394" s="401" t="n">
        <v>244</v>
      </c>
      <c r="BB1394" s="401" t="n">
        <v>187</v>
      </c>
      <c r="BC1394" s="401" t="n">
        <v>89</v>
      </c>
      <c r="BD1394" s="401" t="n">
        <v>42</v>
      </c>
      <c r="BE1394" s="401" t="n">
        <v>130</v>
      </c>
      <c r="BF1394" s="401" t="n">
        <v>132</v>
      </c>
      <c r="BG1394" s="401" t="n">
        <v>210</v>
      </c>
      <c r="BH1394" s="401" t="n">
        <v>236</v>
      </c>
      <c r="BI1394" s="401" t="n">
        <v>218</v>
      </c>
      <c r="BJ1394" s="401" t="n">
        <v>110</v>
      </c>
      <c r="BK1394" s="401" t="n">
        <v>190</v>
      </c>
      <c r="BL1394" s="401" t="n">
        <v>222</v>
      </c>
      <c r="BM1394" s="401" t="n">
        <v>94</v>
      </c>
      <c r="BN1394" s="401" t="n">
        <v>259</v>
      </c>
      <c r="BO1394" s="401" t="n">
        <v>14</v>
      </c>
      <c r="BP1394" s="401" t="n">
        <v>241</v>
      </c>
      <c r="BQ1394" s="401" t="n">
        <v>252</v>
      </c>
      <c r="BR1394" s="401" t="n">
        <v>151</v>
      </c>
      <c r="BS1394" s="401" t="n">
        <v>143</v>
      </c>
      <c r="BT1394" s="401" t="n">
        <v>154</v>
      </c>
      <c r="BU1394" s="401" t="n">
        <v>217</v>
      </c>
      <c r="BV1394" s="401" t="n">
        <v>272</v>
      </c>
      <c r="BW1394" s="401" t="n">
        <v>229</v>
      </c>
      <c r="BX1394" s="401" t="n">
        <v>174</v>
      </c>
      <c r="BY1394" s="401" t="n">
        <v>35</v>
      </c>
      <c r="BZ1394" s="401" t="n">
        <v>201</v>
      </c>
      <c r="CA1394" s="401" t="n">
        <v>260</v>
      </c>
      <c r="CB1394" s="401" t="n">
        <v>224</v>
      </c>
      <c r="CC1394" s="401" t="n">
        <v>140</v>
      </c>
      <c r="CD1394" s="401" t="n">
        <v>3</v>
      </c>
      <c r="CE1394" s="401" t="n">
        <v>74</v>
      </c>
      <c r="CF1394" s="401" t="n">
        <v>173</v>
      </c>
      <c r="CG1394" s="401" t="n">
        <v>232</v>
      </c>
      <c r="CH1394" s="401" t="n">
        <v>185</v>
      </c>
      <c r="CI1394" s="401" t="n">
        <v>193</v>
      </c>
      <c r="CJ1394" s="401" t="n">
        <v>12</v>
      </c>
      <c r="CK1394" s="401" t="n">
        <v>118</v>
      </c>
      <c r="CL1394" s="401" t="n">
        <v>139</v>
      </c>
      <c r="CM1394" s="401" t="n">
        <v>125</v>
      </c>
      <c r="CN1394" s="401" t="n">
        <v>253</v>
      </c>
      <c r="CO1394" s="401" t="n">
        <v>32</v>
      </c>
      <c r="CP1394" s="401" t="n">
        <v>280</v>
      </c>
      <c r="CQ1394" s="401" t="n">
        <v>61</v>
      </c>
      <c r="CR1394" s="401" t="n">
        <v>242</v>
      </c>
      <c r="CS1394" s="401" t="n">
        <v>184</v>
      </c>
      <c r="CT1394" s="401" t="n">
        <v>219</v>
      </c>
      <c r="CU1394" s="401" t="n">
        <v>73</v>
      </c>
      <c r="CV1394" s="401" t="n">
        <v>204</v>
      </c>
      <c r="CW1394" s="401" t="n">
        <v>44</v>
      </c>
      <c r="CX1394" s="401" t="n">
        <v>85</v>
      </c>
      <c r="CY1394" s="401" t="n">
        <v>4</v>
      </c>
      <c r="CZ1394" s="401" t="n">
        <v>105</v>
      </c>
      <c r="DA1394" s="401" t="n">
        <v>88</v>
      </c>
      <c r="DB1394" s="401" t="n">
        <v>34</v>
      </c>
      <c r="DC1394" s="401" t="n">
        <v>24</v>
      </c>
      <c r="DD1394" s="401" t="n">
        <v>177</v>
      </c>
      <c r="DE1394" s="401" t="n">
        <v>250</v>
      </c>
      <c r="DF1394" s="401" t="n">
        <v>227</v>
      </c>
      <c r="DG1394" s="401" t="n">
        <v>214</v>
      </c>
      <c r="DH1394" s="401" t="n">
        <v>39</v>
      </c>
      <c r="DI1394" s="401" t="n">
        <v>279</v>
      </c>
      <c r="DJ1394" s="401" t="n">
        <v>221</v>
      </c>
      <c r="DK1394" s="401" t="n">
        <v>71</v>
      </c>
      <c r="DL1394" s="401" t="n">
        <v>180</v>
      </c>
      <c r="DM1394" s="401" t="n">
        <v>90</v>
      </c>
      <c r="DN1394" s="401" t="n">
        <v>20</v>
      </c>
      <c r="DO1394" s="401" t="n">
        <v>231</v>
      </c>
      <c r="DP1394" s="401" t="n">
        <v>43</v>
      </c>
      <c r="DQ1394" s="401" t="n">
        <v>129</v>
      </c>
      <c r="DR1394" s="401" t="n">
        <v>136</v>
      </c>
      <c r="DS1394" s="401" t="n">
        <v>152</v>
      </c>
      <c r="DT1394" s="401" t="n">
        <v>245</v>
      </c>
      <c r="DU1394" s="401" t="n">
        <v>59</v>
      </c>
      <c r="DV1394" s="401" t="n">
        <v>239</v>
      </c>
      <c r="DW1394" s="401" t="n">
        <v>25</v>
      </c>
      <c r="DX1394" s="401" t="n">
        <v>65</v>
      </c>
      <c r="DY1394" s="401" t="n">
        <v>267</v>
      </c>
      <c r="DZ1394" s="401" t="n">
        <v>149</v>
      </c>
      <c r="EA1394" s="401" t="n">
        <v>147</v>
      </c>
      <c r="EB1394" s="401" t="n">
        <v>11</v>
      </c>
      <c r="EC1394" s="401" t="n">
        <v>50</v>
      </c>
      <c r="ED1394" s="401" t="n">
        <v>263</v>
      </c>
      <c r="EE1394" s="401" t="n">
        <v>102</v>
      </c>
      <c r="EF1394" s="401" t="n">
        <v>220</v>
      </c>
      <c r="EG1394" s="401" t="n">
        <v>254</v>
      </c>
      <c r="EH1394" s="401" t="n">
        <v>186</v>
      </c>
      <c r="EI1394" s="401" t="n">
        <v>228</v>
      </c>
      <c r="EJ1394" s="401" t="n">
        <v>271</v>
      </c>
      <c r="EK1394" s="401" t="n">
        <v>28</v>
      </c>
      <c r="EL1394" s="401" t="n">
        <v>75</v>
      </c>
      <c r="EM1394" s="401" t="n">
        <v>55</v>
      </c>
      <c r="EN1394" s="401" t="n">
        <v>230</v>
      </c>
      <c r="EO1394" s="401" t="n">
        <v>144</v>
      </c>
      <c r="EP1394" s="401" t="n">
        <v>27</v>
      </c>
      <c r="EQ1394" s="401" t="n">
        <v>223</v>
      </c>
      <c r="ER1394" s="401" t="n">
        <v>134</v>
      </c>
      <c r="ES1394" s="401" t="n">
        <v>270</v>
      </c>
      <c r="ET1394" s="401" t="n">
        <v>169</v>
      </c>
      <c r="EU1394" s="401" t="n">
        <v>22</v>
      </c>
      <c r="EV1394" s="401" t="n">
        <v>203</v>
      </c>
      <c r="EW1394" s="401" t="n">
        <v>109</v>
      </c>
      <c r="EX1394" s="401" t="n">
        <v>92</v>
      </c>
      <c r="EY1394" s="401" t="n">
        <v>31</v>
      </c>
      <c r="EZ1394" s="401" t="n">
        <v>78</v>
      </c>
      <c r="FA1394" s="401" t="n">
        <v>53</v>
      </c>
      <c r="FB1394" s="401" t="n">
        <v>122</v>
      </c>
      <c r="FC1394" s="401" t="n">
        <v>86</v>
      </c>
      <c r="FD1394" s="401" t="n">
        <v>275</v>
      </c>
      <c r="FE1394" s="401" t="n">
        <v>123</v>
      </c>
      <c r="FF1394" s="401" t="n">
        <v>103</v>
      </c>
      <c r="FG1394" s="401" t="n">
        <v>146</v>
      </c>
      <c r="FH1394" s="401" t="n">
        <v>197</v>
      </c>
      <c r="FI1394" s="401" t="n">
        <v>46</v>
      </c>
      <c r="FJ1394" s="401" t="n">
        <v>145</v>
      </c>
      <c r="FK1394" s="401" t="n">
        <v>158</v>
      </c>
      <c r="FL1394" s="401" t="n">
        <v>127</v>
      </c>
      <c r="FM1394" s="401" t="n">
        <v>266</v>
      </c>
      <c r="FN1394" s="401" t="n">
        <v>29</v>
      </c>
      <c r="FO1394" s="401" t="n">
        <v>264</v>
      </c>
      <c r="FP1394" s="401" t="n">
        <v>80</v>
      </c>
      <c r="FQ1394" s="401" t="n">
        <v>97</v>
      </c>
      <c r="FR1394" s="401" t="n">
        <v>171</v>
      </c>
      <c r="FS1394" s="401" t="n">
        <v>273</v>
      </c>
      <c r="FT1394" s="401" t="n">
        <v>234</v>
      </c>
      <c r="FU1394" s="401" t="n">
        <v>211</v>
      </c>
      <c r="FV1394" s="401" t="n">
        <v>115</v>
      </c>
      <c r="FW1394" s="401" t="n">
        <v>18</v>
      </c>
      <c r="FX1394" s="401" t="n">
        <v>96</v>
      </c>
      <c r="FY1394" s="401" t="n">
        <v>142</v>
      </c>
      <c r="FZ1394" s="401" t="n">
        <v>1</v>
      </c>
      <c r="GA1394" s="401" t="n">
        <v>157</v>
      </c>
      <c r="GB1394" s="401" t="n">
        <v>33</v>
      </c>
      <c r="GC1394" s="401" t="n">
        <v>101</v>
      </c>
      <c r="GD1394" s="401" t="n">
        <v>172</v>
      </c>
      <c r="GE1394" s="401" t="n">
        <v>161</v>
      </c>
      <c r="GF1394" s="401" t="n">
        <v>200</v>
      </c>
      <c r="GG1394" s="401" t="n">
        <v>176</v>
      </c>
      <c r="GH1394" s="401" t="n">
        <v>274</v>
      </c>
      <c r="GI1394" s="401" t="n">
        <v>99</v>
      </c>
      <c r="GJ1394" s="401" t="n">
        <v>38</v>
      </c>
      <c r="GK1394" s="401" t="n">
        <v>81</v>
      </c>
      <c r="GL1394" s="401" t="n">
        <v>156</v>
      </c>
      <c r="GM1394" s="401" t="n">
        <v>251</v>
      </c>
      <c r="GN1394" s="401" t="n">
        <v>179</v>
      </c>
      <c r="GO1394" s="401" t="n">
        <v>5</v>
      </c>
      <c r="GP1394" s="401" t="n">
        <v>170</v>
      </c>
      <c r="GQ1394" s="401" t="n">
        <v>52</v>
      </c>
      <c r="GR1394" s="401" t="n">
        <v>192</v>
      </c>
      <c r="GS1394" s="401" t="n">
        <v>153</v>
      </c>
      <c r="GT1394" s="401" t="n">
        <v>194</v>
      </c>
      <c r="GU1394" s="401" t="n">
        <v>116</v>
      </c>
      <c r="GV1394" s="401" t="n">
        <v>261</v>
      </c>
      <c r="GW1394" s="401" t="n">
        <v>8</v>
      </c>
      <c r="GX1394" s="401" t="n">
        <v>255</v>
      </c>
      <c r="GY1394" s="401" t="n">
        <v>225</v>
      </c>
      <c r="GZ1394" s="401" t="n">
        <v>257</v>
      </c>
      <c r="HA1394" s="401" t="n">
        <v>40</v>
      </c>
      <c r="HB1394" s="401" t="n">
        <v>281</v>
      </c>
      <c r="HC1394" s="401" t="n">
        <v>249</v>
      </c>
      <c r="HD1394" s="401" t="n">
        <v>155</v>
      </c>
      <c r="HE1394" s="401" t="n">
        <v>165</v>
      </c>
      <c r="HF1394" s="401" t="n">
        <v>98</v>
      </c>
      <c r="HG1394" s="401" t="n">
        <v>108</v>
      </c>
      <c r="HH1394" s="401" t="n">
        <v>45</v>
      </c>
      <c r="HI1394" s="401" t="n">
        <v>269</v>
      </c>
      <c r="HJ1394" s="401" t="n">
        <v>107</v>
      </c>
      <c r="HK1394" s="401" t="n">
        <v>56</v>
      </c>
      <c r="HL1394" s="401" t="n">
        <v>166</v>
      </c>
      <c r="HM1394" s="401" t="n">
        <v>58</v>
      </c>
      <c r="HN1394" s="401" t="n">
        <v>121</v>
      </c>
      <c r="HO1394" s="401" t="n">
        <v>215</v>
      </c>
      <c r="HP1394" s="401" t="n">
        <v>196</v>
      </c>
      <c r="HQ1394" s="401" t="n">
        <v>111</v>
      </c>
      <c r="HR1394" s="401" t="n">
        <v>237</v>
      </c>
      <c r="HS1394" s="401" t="n">
        <v>213</v>
      </c>
      <c r="HT1394" s="401" t="n">
        <v>256</v>
      </c>
      <c r="HU1394" s="401" t="n">
        <v>82</v>
      </c>
      <c r="HV1394" s="401" t="n">
        <v>91</v>
      </c>
      <c r="HW1394" s="401" t="n">
        <v>15</v>
      </c>
      <c r="HX1394" s="401" t="n">
        <v>126</v>
      </c>
      <c r="HY1394" s="401" t="n">
        <v>247</v>
      </c>
      <c r="HZ1394" s="401" t="n">
        <v>178</v>
      </c>
      <c r="IA1394" s="401" t="n">
        <v>77</v>
      </c>
      <c r="IB1394" s="401" t="n">
        <v>199</v>
      </c>
      <c r="IC1394" s="401" t="n">
        <v>51</v>
      </c>
      <c r="ID1394" s="401" t="n">
        <v>162</v>
      </c>
      <c r="IE1394" s="401" t="n">
        <v>63</v>
      </c>
      <c r="IF1394" s="401" t="n">
        <v>159</v>
      </c>
      <c r="IG1394" s="401" t="n">
        <v>54</v>
      </c>
      <c r="IH1394" s="401" t="n">
        <v>76</v>
      </c>
      <c r="II1394" s="401" t="n">
        <v>195</v>
      </c>
      <c r="IJ1394" s="401" t="n">
        <v>202</v>
      </c>
      <c r="IK1394" s="401" t="n">
        <v>128</v>
      </c>
      <c r="IL1394" s="401" t="n">
        <v>235</v>
      </c>
      <c r="IM1394" s="401" t="n">
        <v>68</v>
      </c>
      <c r="IN1394" s="401" t="n">
        <v>262</v>
      </c>
      <c r="IO1394" s="401" t="n">
        <v>21</v>
      </c>
      <c r="IP1394" s="401" t="n">
        <v>9</v>
      </c>
      <c r="IQ1394" s="401" t="n">
        <v>135</v>
      </c>
      <c r="IR1394" s="401" t="n">
        <v>268</v>
      </c>
      <c r="IS1394" s="401" t="n">
        <v>150</v>
      </c>
      <c r="IT1394" s="401" t="n">
        <v>212</v>
      </c>
      <c r="IU1394" s="401" t="n">
        <v>16</v>
      </c>
      <c r="IV1394" s="401" t="n">
        <v>70</v>
      </c>
      <c r="IW1394" s="401" t="n">
        <v>100</v>
      </c>
      <c r="IX1394" s="401" t="n">
        <v>182</v>
      </c>
      <c r="IY1394" s="401" t="n">
        <v>93</v>
      </c>
      <c r="IZ1394" s="401" t="n">
        <v>117</v>
      </c>
      <c r="JA1394" s="401" t="n">
        <v>57</v>
      </c>
      <c r="JB1394" s="401" t="n">
        <v>64</v>
      </c>
      <c r="JC1394" s="401" t="n">
        <v>278</v>
      </c>
      <c r="JD1394" s="401" t="n">
        <v>206</v>
      </c>
      <c r="JE1394" s="401" t="n">
        <v>37</v>
      </c>
      <c r="JF1394" s="401" t="n">
        <v>160</v>
      </c>
      <c r="JG1394" s="401" t="n">
        <v>120</v>
      </c>
      <c r="JH1394" s="401" t="n">
        <v>47</v>
      </c>
      <c r="JI1394" s="401" t="n">
        <v>181</v>
      </c>
      <c r="JJ1394" s="401" t="n">
        <v>72</v>
      </c>
      <c r="JK1394" s="401" t="n">
        <v>167</v>
      </c>
      <c r="JL1394" s="401" t="n">
        <v>175</v>
      </c>
      <c r="JM1394" s="401" t="n">
        <v>6</v>
      </c>
      <c r="JN1394" s="401" t="n">
        <v>83</v>
      </c>
      <c r="JP1394" s="401" t="n">
        <v>189</v>
      </c>
      <c r="JQ1394" s="401" t="n">
        <v>114</v>
      </c>
      <c r="JR1394" s="401" t="n">
        <v>49</v>
      </c>
      <c r="JS1394" s="401" t="n">
        <v>233</v>
      </c>
      <c r="JU1394" s="401" t="n">
        <v>168</v>
      </c>
      <c r="JV1394" s="401" t="n">
        <v>240</v>
      </c>
      <c r="JW1394" s="401" t="n">
        <v>205</v>
      </c>
      <c r="JX1394" s="401" t="n">
        <v>67</v>
      </c>
      <c r="JZ1394" s="401" t="n">
        <v>13</v>
      </c>
      <c r="KA1394" s="401" t="n">
        <v>248</v>
      </c>
      <c r="KB1394" s="401" t="n">
        <v>265</v>
      </c>
      <c r="KC1394" s="401" t="n">
        <v>163</v>
      </c>
    </row>
    <row r="1395" customFormat="false" ht="12.75" hidden="false" customHeight="false" outlineLevel="0" collapsed="false">
      <c r="E1395" s="444" t="s">
        <v>227</v>
      </c>
      <c r="F1395" s="401" t="n">
        <v>244</v>
      </c>
      <c r="G1395" s="401" t="n">
        <v>73</v>
      </c>
      <c r="H1395" s="401" t="n">
        <v>207</v>
      </c>
      <c r="I1395" s="401" t="n">
        <v>42</v>
      </c>
      <c r="J1395" s="401" t="n">
        <v>47</v>
      </c>
      <c r="K1395" s="401" t="n">
        <v>98</v>
      </c>
      <c r="L1395" s="401" t="n">
        <v>104</v>
      </c>
      <c r="M1395" s="401" t="n">
        <v>92</v>
      </c>
      <c r="N1395" s="401" t="n">
        <v>279</v>
      </c>
      <c r="O1395" s="401" t="n">
        <v>223</v>
      </c>
      <c r="P1395" s="401" t="n">
        <v>192</v>
      </c>
      <c r="Q1395" s="401" t="n">
        <v>264</v>
      </c>
      <c r="R1395" s="401" t="n">
        <v>172</v>
      </c>
      <c r="S1395" s="401" t="n">
        <v>248</v>
      </c>
      <c r="T1395" s="401" t="n">
        <v>162</v>
      </c>
      <c r="U1395" s="401" t="n">
        <v>272</v>
      </c>
      <c r="V1395" s="401" t="n">
        <v>215</v>
      </c>
      <c r="W1395" s="401" t="n">
        <v>82</v>
      </c>
      <c r="X1395" s="401" t="n">
        <v>71</v>
      </c>
      <c r="Y1395" s="401" t="n">
        <v>218</v>
      </c>
      <c r="Z1395" s="401" t="n">
        <v>155</v>
      </c>
      <c r="AA1395" s="401" t="n">
        <v>169</v>
      </c>
      <c r="AB1395" s="401" t="n">
        <v>52</v>
      </c>
      <c r="AC1395" s="401" t="n">
        <v>208</v>
      </c>
      <c r="AD1395" s="401" t="n">
        <v>112</v>
      </c>
      <c r="AE1395" s="401" t="n">
        <v>118</v>
      </c>
      <c r="AF1395" s="401" t="n">
        <v>19</v>
      </c>
      <c r="AG1395" s="401" t="n">
        <v>214</v>
      </c>
      <c r="AH1395" s="401" t="n">
        <v>168</v>
      </c>
      <c r="AI1395" s="401" t="n">
        <v>197</v>
      </c>
      <c r="AJ1395" s="401" t="n">
        <v>190</v>
      </c>
      <c r="AK1395" s="401" t="n">
        <v>259</v>
      </c>
      <c r="AL1395" s="401" t="n">
        <v>194</v>
      </c>
      <c r="AM1395" s="401" t="n">
        <v>201</v>
      </c>
      <c r="AN1395" s="401" t="n">
        <v>36</v>
      </c>
      <c r="AO1395" s="401" t="n">
        <v>159</v>
      </c>
      <c r="AP1395" s="401" t="n">
        <v>123</v>
      </c>
      <c r="AQ1395" s="401" t="n">
        <v>14</v>
      </c>
      <c r="AR1395" s="401" t="n">
        <v>258</v>
      </c>
      <c r="AS1395" s="401" t="n">
        <v>278</v>
      </c>
      <c r="AT1395" s="401" t="n">
        <v>149</v>
      </c>
      <c r="AU1395" s="401" t="n">
        <v>134</v>
      </c>
      <c r="AV1395" s="401" t="n">
        <v>30</v>
      </c>
      <c r="AW1395" s="401" t="n">
        <v>182</v>
      </c>
      <c r="AX1395" s="401" t="n">
        <v>67</v>
      </c>
      <c r="AY1395" s="401" t="n">
        <v>260</v>
      </c>
      <c r="AZ1395" s="401" t="n">
        <v>255</v>
      </c>
      <c r="BA1395" s="401" t="n">
        <v>176</v>
      </c>
      <c r="BB1395" s="401" t="n">
        <v>3</v>
      </c>
      <c r="BC1395" s="401" t="n">
        <v>11</v>
      </c>
      <c r="BD1395" s="401" t="n">
        <v>90</v>
      </c>
      <c r="BE1395" s="401" t="n">
        <v>273</v>
      </c>
      <c r="BF1395" s="401" t="n">
        <v>119</v>
      </c>
      <c r="BG1395" s="401" t="n">
        <v>251</v>
      </c>
      <c r="BH1395" s="401" t="n">
        <v>249</v>
      </c>
      <c r="BI1395" s="401" t="n">
        <v>39</v>
      </c>
      <c r="BJ1395" s="401" t="n">
        <v>178</v>
      </c>
      <c r="BK1395" s="401" t="n">
        <v>266</v>
      </c>
      <c r="BL1395" s="401" t="n">
        <v>167</v>
      </c>
      <c r="BM1395" s="401" t="n">
        <v>124</v>
      </c>
      <c r="BN1395" s="401" t="n">
        <v>25</v>
      </c>
      <c r="BO1395" s="401" t="n">
        <v>33</v>
      </c>
      <c r="BP1395" s="401" t="n">
        <v>275</v>
      </c>
      <c r="BQ1395" s="401" t="n">
        <v>60</v>
      </c>
      <c r="BR1395" s="401" t="n">
        <v>138</v>
      </c>
      <c r="BS1395" s="401" t="n">
        <v>43</v>
      </c>
      <c r="BT1395" s="401" t="n">
        <v>8</v>
      </c>
      <c r="BU1395" s="401" t="n">
        <v>31</v>
      </c>
      <c r="BV1395" s="401" t="n">
        <v>147</v>
      </c>
      <c r="BW1395" s="401" t="n">
        <v>243</v>
      </c>
      <c r="BX1395" s="401" t="n">
        <v>164</v>
      </c>
      <c r="BY1395" s="401" t="n">
        <v>235</v>
      </c>
      <c r="BZ1395" s="401" t="n">
        <v>184</v>
      </c>
      <c r="CA1395" s="401" t="n">
        <v>237</v>
      </c>
      <c r="CB1395" s="401" t="n">
        <v>126</v>
      </c>
      <c r="CC1395" s="401" t="n">
        <v>110</v>
      </c>
      <c r="CD1395" s="401" t="n">
        <v>200</v>
      </c>
      <c r="CE1395" s="401" t="n">
        <v>254</v>
      </c>
      <c r="CF1395" s="401" t="n">
        <v>180</v>
      </c>
      <c r="CG1395" s="401" t="n">
        <v>6</v>
      </c>
      <c r="CH1395" s="401" t="n">
        <v>281</v>
      </c>
      <c r="CI1395" s="401" t="n">
        <v>179</v>
      </c>
      <c r="CJ1395" s="401" t="n">
        <v>34</v>
      </c>
      <c r="CK1395" s="401" t="n">
        <v>226</v>
      </c>
      <c r="CL1395" s="401" t="n">
        <v>68</v>
      </c>
      <c r="CM1395" s="401" t="n">
        <v>271</v>
      </c>
      <c r="CN1395" s="401" t="n">
        <v>171</v>
      </c>
      <c r="CO1395" s="401" t="n">
        <v>102</v>
      </c>
      <c r="CP1395" s="401" t="n">
        <v>51</v>
      </c>
      <c r="CQ1395" s="401" t="n">
        <v>191</v>
      </c>
      <c r="CR1395" s="401" t="n">
        <v>59</v>
      </c>
      <c r="CS1395" s="401" t="n">
        <v>49</v>
      </c>
      <c r="CT1395" s="401" t="n">
        <v>220</v>
      </c>
      <c r="CU1395" s="401" t="n">
        <v>183</v>
      </c>
      <c r="CV1395" s="401" t="n">
        <v>161</v>
      </c>
      <c r="CW1395" s="401" t="n">
        <v>37</v>
      </c>
      <c r="CX1395" s="401" t="n">
        <v>128</v>
      </c>
      <c r="CY1395" s="401" t="n">
        <v>141</v>
      </c>
      <c r="CZ1395" s="401" t="n">
        <v>146</v>
      </c>
      <c r="DA1395" s="401" t="n">
        <v>12</v>
      </c>
      <c r="DB1395" s="401" t="n">
        <v>137</v>
      </c>
      <c r="DC1395" s="401" t="n">
        <v>20</v>
      </c>
      <c r="DD1395" s="401" t="n">
        <v>225</v>
      </c>
      <c r="DE1395" s="401" t="n">
        <v>58</v>
      </c>
      <c r="DF1395" s="401" t="n">
        <v>44</v>
      </c>
      <c r="DG1395" s="401" t="n">
        <v>72</v>
      </c>
      <c r="DH1395" s="401" t="n">
        <v>63</v>
      </c>
      <c r="DI1395" s="401" t="n">
        <v>85</v>
      </c>
      <c r="DJ1395" s="401" t="n">
        <v>100</v>
      </c>
      <c r="DK1395" s="401" t="n">
        <v>261</v>
      </c>
      <c r="DL1395" s="401" t="n">
        <v>187</v>
      </c>
      <c r="DM1395" s="401" t="n">
        <v>270</v>
      </c>
      <c r="DN1395" s="401" t="n">
        <v>45</v>
      </c>
      <c r="DO1395" s="401" t="n">
        <v>76</v>
      </c>
      <c r="DP1395" s="401" t="n">
        <v>157</v>
      </c>
      <c r="DQ1395" s="401" t="n">
        <v>83</v>
      </c>
      <c r="DR1395" s="401" t="n">
        <v>219</v>
      </c>
      <c r="DS1395" s="401" t="n">
        <v>16</v>
      </c>
      <c r="DT1395" s="401" t="n">
        <v>113</v>
      </c>
      <c r="DU1395" s="401" t="n">
        <v>222</v>
      </c>
      <c r="DV1395" s="401" t="n">
        <v>144</v>
      </c>
      <c r="DW1395" s="401" t="n">
        <v>79</v>
      </c>
      <c r="DX1395" s="401" t="n">
        <v>269</v>
      </c>
      <c r="DY1395" s="401" t="n">
        <v>242</v>
      </c>
      <c r="DZ1395" s="401" t="n">
        <v>38</v>
      </c>
      <c r="EA1395" s="401" t="n">
        <v>17</v>
      </c>
      <c r="EB1395" s="401" t="n">
        <v>163</v>
      </c>
      <c r="EC1395" s="401" t="n">
        <v>267</v>
      </c>
      <c r="ED1395" s="401" t="n">
        <v>186</v>
      </c>
      <c r="EE1395" s="401" t="n">
        <v>131</v>
      </c>
      <c r="EF1395" s="401" t="n">
        <v>40</v>
      </c>
      <c r="EG1395" s="401" t="n">
        <v>111</v>
      </c>
      <c r="EH1395" s="401" t="n">
        <v>227</v>
      </c>
      <c r="EI1395" s="401" t="n">
        <v>241</v>
      </c>
      <c r="EJ1395" s="401" t="n">
        <v>57</v>
      </c>
      <c r="EK1395" s="401" t="n">
        <v>230</v>
      </c>
      <c r="EL1395" s="401" t="n">
        <v>129</v>
      </c>
      <c r="EM1395" s="401" t="n">
        <v>140</v>
      </c>
      <c r="EN1395" s="401" t="n">
        <v>107</v>
      </c>
      <c r="EO1395" s="401" t="n">
        <v>199</v>
      </c>
      <c r="EP1395" s="401" t="n">
        <v>9</v>
      </c>
      <c r="EQ1395" s="401" t="n">
        <v>205</v>
      </c>
      <c r="ER1395" s="401" t="n">
        <v>181</v>
      </c>
      <c r="ES1395" s="401" t="n">
        <v>23</v>
      </c>
      <c r="ET1395" s="401" t="n">
        <v>132</v>
      </c>
      <c r="EU1395" s="401" t="n">
        <v>55</v>
      </c>
      <c r="EV1395" s="401" t="n">
        <v>156</v>
      </c>
      <c r="EW1395" s="401" t="n">
        <v>114</v>
      </c>
      <c r="EX1395" s="401" t="n">
        <v>262</v>
      </c>
      <c r="EY1395" s="401" t="n">
        <v>48</v>
      </c>
      <c r="EZ1395" s="401" t="n">
        <v>280</v>
      </c>
      <c r="FA1395" s="401" t="n">
        <v>115</v>
      </c>
      <c r="FB1395" s="401" t="n">
        <v>151</v>
      </c>
      <c r="FC1395" s="401" t="n">
        <v>41</v>
      </c>
      <c r="FD1395" s="401" t="n">
        <v>62</v>
      </c>
      <c r="FE1395" s="401" t="n">
        <v>117</v>
      </c>
      <c r="FF1395" s="401" t="n">
        <v>109</v>
      </c>
      <c r="FG1395" s="401" t="n">
        <v>160</v>
      </c>
      <c r="FH1395" s="401" t="n">
        <v>133</v>
      </c>
      <c r="FI1395" s="401" t="n">
        <v>103</v>
      </c>
      <c r="FJ1395" s="401" t="n">
        <v>29</v>
      </c>
      <c r="FK1395" s="401" t="n">
        <v>188</v>
      </c>
      <c r="FL1395" s="401" t="n">
        <v>209</v>
      </c>
      <c r="FM1395" s="401" t="n">
        <v>13</v>
      </c>
      <c r="FN1395" s="401" t="n">
        <v>257</v>
      </c>
      <c r="FO1395" s="401" t="n">
        <v>195</v>
      </c>
      <c r="FP1395" s="401" t="n">
        <v>74</v>
      </c>
      <c r="FQ1395" s="401" t="n">
        <v>77</v>
      </c>
      <c r="FR1395" s="401" t="n">
        <v>125</v>
      </c>
      <c r="FS1395" s="401" t="n">
        <v>86</v>
      </c>
      <c r="FT1395" s="401" t="n">
        <v>93</v>
      </c>
      <c r="FU1395" s="401" t="n">
        <v>265</v>
      </c>
      <c r="FV1395" s="401" t="n">
        <v>56</v>
      </c>
      <c r="FW1395" s="401" t="n">
        <v>97</v>
      </c>
      <c r="FX1395" s="401" t="n">
        <v>211</v>
      </c>
      <c r="FY1395" s="401" t="n">
        <v>250</v>
      </c>
      <c r="FZ1395" s="401" t="n">
        <v>216</v>
      </c>
      <c r="GA1395" s="401" t="n">
        <v>130</v>
      </c>
      <c r="GB1395" s="401" t="n">
        <v>203</v>
      </c>
      <c r="GC1395" s="401" t="n">
        <v>116</v>
      </c>
      <c r="GD1395" s="401" t="n">
        <v>94</v>
      </c>
      <c r="GE1395" s="401" t="n">
        <v>15</v>
      </c>
      <c r="GF1395" s="401" t="n">
        <v>84</v>
      </c>
      <c r="GG1395" s="401" t="n">
        <v>27</v>
      </c>
      <c r="GH1395" s="401" t="n">
        <v>142</v>
      </c>
      <c r="GI1395" s="401" t="n">
        <v>10</v>
      </c>
      <c r="GJ1395" s="401" t="n">
        <v>274</v>
      </c>
      <c r="GK1395" s="401" t="n">
        <v>221</v>
      </c>
      <c r="GL1395" s="401" t="n">
        <v>247</v>
      </c>
      <c r="GM1395" s="401" t="n">
        <v>231</v>
      </c>
      <c r="GN1395" s="401" t="n">
        <v>150</v>
      </c>
      <c r="GO1395" s="401" t="n">
        <v>189</v>
      </c>
      <c r="GP1395" s="401" t="n">
        <v>24</v>
      </c>
      <c r="GQ1395" s="401" t="n">
        <v>213</v>
      </c>
      <c r="GR1395" s="401" t="n">
        <v>2</v>
      </c>
      <c r="GS1395" s="401" t="n">
        <v>4</v>
      </c>
      <c r="GT1395" s="401" t="n">
        <v>101</v>
      </c>
      <c r="GU1395" s="401" t="n">
        <v>145</v>
      </c>
      <c r="GV1395" s="401" t="n">
        <v>175</v>
      </c>
      <c r="GW1395" s="401" t="n">
        <v>193</v>
      </c>
      <c r="GX1395" s="401" t="n">
        <v>240</v>
      </c>
      <c r="GY1395" s="401" t="n">
        <v>276</v>
      </c>
      <c r="GZ1395" s="401" t="n">
        <v>232</v>
      </c>
      <c r="HA1395" s="401" t="n">
        <v>135</v>
      </c>
      <c r="HB1395" s="401" t="n">
        <v>1</v>
      </c>
      <c r="HC1395" s="401" t="n">
        <v>65</v>
      </c>
      <c r="HD1395" s="401" t="n">
        <v>238</v>
      </c>
      <c r="HE1395" s="401" t="n">
        <v>212</v>
      </c>
      <c r="HF1395" s="401" t="n">
        <v>253</v>
      </c>
      <c r="HG1395" s="401" t="n">
        <v>121</v>
      </c>
      <c r="HH1395" s="401" t="n">
        <v>224</v>
      </c>
      <c r="HI1395" s="401" t="n">
        <v>88</v>
      </c>
      <c r="HJ1395" s="401" t="n">
        <v>234</v>
      </c>
      <c r="HK1395" s="401" t="n">
        <v>70</v>
      </c>
      <c r="HL1395" s="401" t="n">
        <v>158</v>
      </c>
      <c r="HM1395" s="401" t="n">
        <v>64</v>
      </c>
      <c r="HN1395" s="401" t="n">
        <v>233</v>
      </c>
      <c r="HO1395" s="401" t="n">
        <v>54</v>
      </c>
      <c r="HP1395" s="401" t="n">
        <v>106</v>
      </c>
      <c r="HQ1395" s="401" t="n">
        <v>21</v>
      </c>
      <c r="HR1395" s="401" t="n">
        <v>120</v>
      </c>
      <c r="HS1395" s="401" t="n">
        <v>46</v>
      </c>
      <c r="HT1395" s="401" t="n">
        <v>139</v>
      </c>
      <c r="HU1395" s="401" t="n">
        <v>127</v>
      </c>
      <c r="HV1395" s="401" t="n">
        <v>154</v>
      </c>
      <c r="HW1395" s="401" t="n">
        <v>173</v>
      </c>
      <c r="HX1395" s="401" t="n">
        <v>239</v>
      </c>
      <c r="HY1395" s="401" t="n">
        <v>80</v>
      </c>
      <c r="HZ1395" s="401" t="n">
        <v>28</v>
      </c>
      <c r="IA1395" s="401" t="n">
        <v>153</v>
      </c>
      <c r="IB1395" s="401" t="n">
        <v>210</v>
      </c>
      <c r="IC1395" s="401" t="n">
        <v>50</v>
      </c>
      <c r="ID1395" s="401" t="n">
        <v>174</v>
      </c>
      <c r="IE1395" s="401" t="n">
        <v>78</v>
      </c>
      <c r="IF1395" s="401" t="n">
        <v>81</v>
      </c>
      <c r="IG1395" s="401" t="n">
        <v>18</v>
      </c>
      <c r="IH1395" s="401" t="n">
        <v>196</v>
      </c>
      <c r="II1395" s="401" t="n">
        <v>277</v>
      </c>
      <c r="IJ1395" s="401" t="n">
        <v>236</v>
      </c>
      <c r="IK1395" s="401" t="n">
        <v>177</v>
      </c>
      <c r="IL1395" s="401" t="n">
        <v>204</v>
      </c>
      <c r="IM1395" s="401" t="n">
        <v>228</v>
      </c>
      <c r="IN1395" s="401" t="n">
        <v>35</v>
      </c>
      <c r="IO1395" s="401" t="n">
        <v>22</v>
      </c>
      <c r="IP1395" s="401" t="n">
        <v>136</v>
      </c>
      <c r="IQ1395" s="401" t="n">
        <v>95</v>
      </c>
      <c r="IR1395" s="401" t="n">
        <v>206</v>
      </c>
      <c r="IS1395" s="401" t="n">
        <v>99</v>
      </c>
      <c r="IT1395" s="401" t="n">
        <v>7</v>
      </c>
      <c r="IU1395" s="401" t="n">
        <v>32</v>
      </c>
      <c r="IV1395" s="401" t="n">
        <v>69</v>
      </c>
      <c r="IW1395" s="401" t="n">
        <v>170</v>
      </c>
      <c r="IX1395" s="401" t="n">
        <v>87</v>
      </c>
      <c r="IY1395" s="401" t="n">
        <v>268</v>
      </c>
      <c r="IZ1395" s="401" t="n">
        <v>152</v>
      </c>
      <c r="JA1395" s="401" t="n">
        <v>89</v>
      </c>
      <c r="JB1395" s="401" t="n">
        <v>263</v>
      </c>
      <c r="JC1395" s="401" t="n">
        <v>166</v>
      </c>
      <c r="JD1395" s="401" t="n">
        <v>143</v>
      </c>
      <c r="JE1395" s="401" t="n">
        <v>148</v>
      </c>
      <c r="JF1395" s="401" t="n">
        <v>53</v>
      </c>
      <c r="JG1395" s="401" t="n">
        <v>108</v>
      </c>
      <c r="JH1395" s="401" t="n">
        <v>61</v>
      </c>
      <c r="JI1395" s="401" t="n">
        <v>217</v>
      </c>
      <c r="JJ1395" s="401" t="n">
        <v>26</v>
      </c>
      <c r="JK1395" s="401" t="n">
        <v>252</v>
      </c>
      <c r="JL1395" s="401" t="n">
        <v>198</v>
      </c>
      <c r="JM1395" s="401" t="n">
        <v>5</v>
      </c>
      <c r="JN1395" s="401" t="n">
        <v>246</v>
      </c>
      <c r="JP1395" s="401" t="n">
        <v>105</v>
      </c>
      <c r="JQ1395" s="401" t="n">
        <v>165</v>
      </c>
      <c r="JR1395" s="401" t="n">
        <v>75</v>
      </c>
      <c r="JS1395" s="401" t="n">
        <v>256</v>
      </c>
      <c r="JU1395" s="401" t="n">
        <v>202</v>
      </c>
      <c r="JV1395" s="401" t="n">
        <v>245</v>
      </c>
      <c r="JW1395" s="401" t="n">
        <v>66</v>
      </c>
      <c r="JX1395" s="401" t="n">
        <v>185</v>
      </c>
      <c r="JZ1395" s="401" t="n">
        <v>229</v>
      </c>
      <c r="KA1395" s="401" t="n">
        <v>91</v>
      </c>
      <c r="KB1395" s="401" t="n">
        <v>96</v>
      </c>
      <c r="KC1395" s="401" t="n">
        <v>122</v>
      </c>
    </row>
    <row r="1397" customFormat="false" ht="12.75" hidden="false" customHeight="false" outlineLevel="0" collapsed="false">
      <c r="D1397" s="204" t="n">
        <v>282</v>
      </c>
      <c r="E1397" s="204" t="s">
        <v>250</v>
      </c>
    </row>
    <row r="1398" customFormat="false" ht="12.75" hidden="false" customHeight="false" outlineLevel="0" collapsed="false">
      <c r="E1398" s="444" t="s">
        <v>198</v>
      </c>
      <c r="F1398" s="401" t="n">
        <v>1</v>
      </c>
      <c r="G1398" s="401" t="n">
        <v>2</v>
      </c>
      <c r="H1398" s="401" t="n">
        <v>3</v>
      </c>
      <c r="I1398" s="401" t="n">
        <v>4</v>
      </c>
      <c r="J1398" s="401" t="n">
        <v>5</v>
      </c>
      <c r="K1398" s="401" t="n">
        <v>6</v>
      </c>
      <c r="L1398" s="401" t="n">
        <v>7</v>
      </c>
      <c r="M1398" s="401" t="n">
        <v>8</v>
      </c>
      <c r="N1398" s="401" t="n">
        <v>9</v>
      </c>
      <c r="O1398" s="401" t="n">
        <v>10</v>
      </c>
      <c r="P1398" s="401" t="n">
        <v>11</v>
      </c>
      <c r="Q1398" s="401" t="n">
        <v>12</v>
      </c>
      <c r="R1398" s="401" t="n">
        <v>13</v>
      </c>
      <c r="S1398" s="401" t="n">
        <v>14</v>
      </c>
      <c r="T1398" s="401" t="n">
        <v>15</v>
      </c>
      <c r="U1398" s="401" t="n">
        <v>16</v>
      </c>
      <c r="V1398" s="401" t="n">
        <v>17</v>
      </c>
      <c r="W1398" s="401" t="n">
        <v>18</v>
      </c>
      <c r="X1398" s="401" t="n">
        <v>19</v>
      </c>
      <c r="Y1398" s="401" t="n">
        <v>20</v>
      </c>
      <c r="Z1398" s="401" t="n">
        <v>21</v>
      </c>
      <c r="AA1398" s="401" t="n">
        <v>22</v>
      </c>
      <c r="AB1398" s="401" t="n">
        <v>23</v>
      </c>
      <c r="AC1398" s="401" t="n">
        <v>24</v>
      </c>
      <c r="AD1398" s="401" t="n">
        <v>25</v>
      </c>
      <c r="AE1398" s="401" t="n">
        <v>26</v>
      </c>
      <c r="AF1398" s="401" t="n">
        <v>27</v>
      </c>
      <c r="AG1398" s="401" t="n">
        <v>28</v>
      </c>
      <c r="AH1398" s="401" t="n">
        <v>29</v>
      </c>
      <c r="AI1398" s="401" t="n">
        <v>30</v>
      </c>
      <c r="AJ1398" s="401" t="n">
        <v>31</v>
      </c>
      <c r="AK1398" s="401" t="n">
        <v>32</v>
      </c>
      <c r="AL1398" s="401" t="n">
        <v>33</v>
      </c>
      <c r="AM1398" s="401" t="n">
        <v>34</v>
      </c>
      <c r="AN1398" s="401" t="n">
        <v>35</v>
      </c>
      <c r="AO1398" s="401" t="n">
        <v>36</v>
      </c>
      <c r="AP1398" s="401" t="n">
        <v>37</v>
      </c>
      <c r="AQ1398" s="401" t="n">
        <v>38</v>
      </c>
      <c r="AR1398" s="401" t="n">
        <v>39</v>
      </c>
      <c r="AS1398" s="401" t="n">
        <v>40</v>
      </c>
      <c r="AT1398" s="401" t="n">
        <v>41</v>
      </c>
      <c r="AU1398" s="401" t="n">
        <v>42</v>
      </c>
      <c r="AV1398" s="401" t="n">
        <v>43</v>
      </c>
      <c r="AW1398" s="401" t="n">
        <v>44</v>
      </c>
      <c r="AX1398" s="401" t="n">
        <v>45</v>
      </c>
      <c r="AY1398" s="401" t="n">
        <v>46</v>
      </c>
      <c r="AZ1398" s="401" t="n">
        <v>47</v>
      </c>
      <c r="BA1398" s="401" t="n">
        <v>48</v>
      </c>
      <c r="BB1398" s="401" t="n">
        <v>49</v>
      </c>
      <c r="BC1398" s="401" t="n">
        <v>50</v>
      </c>
      <c r="BD1398" s="401" t="n">
        <v>51</v>
      </c>
      <c r="BE1398" s="401" t="n">
        <v>52</v>
      </c>
      <c r="BF1398" s="401" t="n">
        <v>53</v>
      </c>
      <c r="BG1398" s="401" t="n">
        <v>54</v>
      </c>
      <c r="BH1398" s="401" t="n">
        <v>55</v>
      </c>
      <c r="BI1398" s="401" t="n">
        <v>56</v>
      </c>
      <c r="BJ1398" s="401" t="n">
        <v>57</v>
      </c>
      <c r="BK1398" s="401" t="n">
        <v>58</v>
      </c>
      <c r="BL1398" s="401" t="n">
        <v>59</v>
      </c>
      <c r="BM1398" s="401" t="n">
        <v>60</v>
      </c>
      <c r="BN1398" s="401" t="n">
        <v>61</v>
      </c>
      <c r="BO1398" s="401" t="n">
        <v>62</v>
      </c>
      <c r="BP1398" s="401" t="n">
        <v>63</v>
      </c>
      <c r="BQ1398" s="401" t="n">
        <v>64</v>
      </c>
      <c r="BR1398" s="401" t="n">
        <v>65</v>
      </c>
      <c r="BS1398" s="401" t="n">
        <v>66</v>
      </c>
      <c r="BT1398" s="401" t="n">
        <v>67</v>
      </c>
      <c r="BU1398" s="401" t="n">
        <v>68</v>
      </c>
      <c r="BV1398" s="401" t="n">
        <v>69</v>
      </c>
      <c r="BW1398" s="401" t="n">
        <v>70</v>
      </c>
      <c r="BX1398" s="401" t="n">
        <v>71</v>
      </c>
      <c r="BY1398" s="401" t="n">
        <v>72</v>
      </c>
      <c r="BZ1398" s="401" t="n">
        <v>73</v>
      </c>
      <c r="CA1398" s="401" t="n">
        <v>74</v>
      </c>
      <c r="CB1398" s="401" t="n">
        <v>75</v>
      </c>
      <c r="CC1398" s="401" t="n">
        <v>76</v>
      </c>
      <c r="CD1398" s="401" t="n">
        <v>77</v>
      </c>
      <c r="CE1398" s="401" t="n">
        <v>78</v>
      </c>
      <c r="CF1398" s="401" t="n">
        <v>79</v>
      </c>
      <c r="CG1398" s="401" t="n">
        <v>80</v>
      </c>
      <c r="CH1398" s="401" t="n">
        <v>81</v>
      </c>
      <c r="CI1398" s="401" t="n">
        <v>82</v>
      </c>
      <c r="CJ1398" s="401" t="n">
        <v>83</v>
      </c>
      <c r="CK1398" s="401" t="n">
        <v>84</v>
      </c>
      <c r="CL1398" s="401" t="n">
        <v>85</v>
      </c>
      <c r="CM1398" s="401" t="n">
        <v>86</v>
      </c>
      <c r="CN1398" s="401" t="n">
        <v>87</v>
      </c>
      <c r="CO1398" s="401" t="n">
        <v>88</v>
      </c>
      <c r="CP1398" s="401" t="n">
        <v>89</v>
      </c>
      <c r="CQ1398" s="401" t="n">
        <v>90</v>
      </c>
      <c r="CR1398" s="401" t="n">
        <v>91</v>
      </c>
      <c r="CS1398" s="401" t="n">
        <v>92</v>
      </c>
      <c r="CT1398" s="401" t="n">
        <v>93</v>
      </c>
      <c r="CU1398" s="401" t="n">
        <v>94</v>
      </c>
      <c r="CV1398" s="401" t="n">
        <v>95</v>
      </c>
      <c r="CW1398" s="401" t="n">
        <v>96</v>
      </c>
      <c r="CX1398" s="401" t="n">
        <v>97</v>
      </c>
      <c r="CY1398" s="401" t="n">
        <v>98</v>
      </c>
      <c r="CZ1398" s="401" t="n">
        <v>99</v>
      </c>
      <c r="DA1398" s="401" t="n">
        <v>100</v>
      </c>
      <c r="DB1398" s="401" t="n">
        <v>101</v>
      </c>
      <c r="DC1398" s="401" t="n">
        <v>102</v>
      </c>
      <c r="DD1398" s="401" t="n">
        <v>103</v>
      </c>
      <c r="DE1398" s="401" t="n">
        <v>104</v>
      </c>
      <c r="DF1398" s="401" t="n">
        <v>105</v>
      </c>
      <c r="DG1398" s="401" t="n">
        <v>106</v>
      </c>
      <c r="DH1398" s="401" t="n">
        <v>107</v>
      </c>
      <c r="DI1398" s="401" t="n">
        <v>108</v>
      </c>
      <c r="DJ1398" s="401" t="n">
        <v>109</v>
      </c>
      <c r="DK1398" s="401" t="n">
        <v>110</v>
      </c>
      <c r="DL1398" s="401" t="n">
        <v>111</v>
      </c>
      <c r="DM1398" s="401" t="n">
        <v>112</v>
      </c>
      <c r="DN1398" s="401" t="n">
        <v>113</v>
      </c>
      <c r="DO1398" s="401" t="n">
        <v>114</v>
      </c>
      <c r="DP1398" s="401" t="n">
        <v>115</v>
      </c>
      <c r="DQ1398" s="401" t="n">
        <v>116</v>
      </c>
      <c r="DR1398" s="401" t="n">
        <v>117</v>
      </c>
      <c r="DS1398" s="401" t="n">
        <v>118</v>
      </c>
      <c r="DT1398" s="401" t="n">
        <v>119</v>
      </c>
      <c r="DU1398" s="401" t="n">
        <v>120</v>
      </c>
      <c r="DV1398" s="401" t="n">
        <v>121</v>
      </c>
      <c r="DW1398" s="401" t="n">
        <v>122</v>
      </c>
      <c r="DX1398" s="401" t="n">
        <v>123</v>
      </c>
      <c r="DY1398" s="401" t="n">
        <v>124</v>
      </c>
      <c r="DZ1398" s="401" t="n">
        <v>125</v>
      </c>
      <c r="EA1398" s="401" t="n">
        <v>126</v>
      </c>
      <c r="EB1398" s="401" t="n">
        <v>127</v>
      </c>
      <c r="EC1398" s="401" t="n">
        <v>128</v>
      </c>
      <c r="ED1398" s="401" t="n">
        <v>129</v>
      </c>
      <c r="EE1398" s="401" t="n">
        <v>130</v>
      </c>
      <c r="EF1398" s="401" t="n">
        <v>131</v>
      </c>
      <c r="EG1398" s="401" t="n">
        <v>132</v>
      </c>
      <c r="EH1398" s="401" t="n">
        <v>133</v>
      </c>
      <c r="EI1398" s="401" t="n">
        <v>134</v>
      </c>
      <c r="EJ1398" s="401" t="n">
        <v>135</v>
      </c>
      <c r="EK1398" s="401" t="n">
        <v>136</v>
      </c>
      <c r="EL1398" s="401" t="n">
        <v>137</v>
      </c>
      <c r="EM1398" s="401" t="n">
        <v>138</v>
      </c>
      <c r="EN1398" s="401" t="n">
        <v>139</v>
      </c>
      <c r="EO1398" s="401" t="n">
        <v>140</v>
      </c>
      <c r="EP1398" s="401" t="n">
        <v>141</v>
      </c>
      <c r="EQ1398" s="401" t="n">
        <v>142</v>
      </c>
      <c r="ER1398" s="401" t="n">
        <v>143</v>
      </c>
      <c r="ES1398" s="401" t="n">
        <v>144</v>
      </c>
      <c r="ET1398" s="401" t="n">
        <v>145</v>
      </c>
      <c r="EU1398" s="401" t="n">
        <v>146</v>
      </c>
      <c r="EV1398" s="401" t="n">
        <v>147</v>
      </c>
      <c r="EW1398" s="401" t="n">
        <v>148</v>
      </c>
      <c r="EX1398" s="401" t="n">
        <v>149</v>
      </c>
      <c r="EY1398" s="401" t="n">
        <v>150</v>
      </c>
      <c r="EZ1398" s="401" t="n">
        <v>151</v>
      </c>
      <c r="FA1398" s="401" t="n">
        <v>152</v>
      </c>
      <c r="FB1398" s="401" t="n">
        <v>153</v>
      </c>
      <c r="FC1398" s="401" t="n">
        <v>154</v>
      </c>
      <c r="FD1398" s="401" t="n">
        <v>155</v>
      </c>
      <c r="FE1398" s="401" t="n">
        <v>156</v>
      </c>
      <c r="FF1398" s="401" t="n">
        <v>157</v>
      </c>
      <c r="FG1398" s="401" t="n">
        <v>158</v>
      </c>
      <c r="FH1398" s="401" t="n">
        <v>159</v>
      </c>
      <c r="FI1398" s="401" t="n">
        <v>160</v>
      </c>
      <c r="FJ1398" s="401" t="n">
        <v>161</v>
      </c>
      <c r="FK1398" s="401" t="n">
        <v>162</v>
      </c>
      <c r="FL1398" s="401" t="n">
        <v>163</v>
      </c>
      <c r="FM1398" s="401" t="n">
        <v>164</v>
      </c>
      <c r="FN1398" s="401" t="n">
        <v>165</v>
      </c>
      <c r="FO1398" s="401" t="n">
        <v>166</v>
      </c>
      <c r="FP1398" s="401" t="n">
        <v>167</v>
      </c>
      <c r="FQ1398" s="401" t="n">
        <v>168</v>
      </c>
      <c r="FR1398" s="401" t="n">
        <v>169</v>
      </c>
      <c r="FS1398" s="401" t="n">
        <v>170</v>
      </c>
      <c r="FT1398" s="401" t="n">
        <v>171</v>
      </c>
      <c r="FU1398" s="401" t="n">
        <v>172</v>
      </c>
      <c r="FV1398" s="401" t="n">
        <v>173</v>
      </c>
      <c r="FW1398" s="401" t="n">
        <v>174</v>
      </c>
      <c r="FX1398" s="401" t="n">
        <v>175</v>
      </c>
      <c r="FY1398" s="401" t="n">
        <v>176</v>
      </c>
      <c r="FZ1398" s="401" t="n">
        <v>177</v>
      </c>
      <c r="GA1398" s="401" t="n">
        <v>178</v>
      </c>
      <c r="GB1398" s="401" t="n">
        <v>179</v>
      </c>
      <c r="GC1398" s="401" t="n">
        <v>180</v>
      </c>
      <c r="GD1398" s="401" t="n">
        <v>181</v>
      </c>
      <c r="GE1398" s="401" t="n">
        <v>182</v>
      </c>
      <c r="GF1398" s="401" t="n">
        <v>183</v>
      </c>
      <c r="GG1398" s="401" t="n">
        <v>184</v>
      </c>
      <c r="GH1398" s="401" t="n">
        <v>185</v>
      </c>
      <c r="GI1398" s="401" t="n">
        <v>186</v>
      </c>
      <c r="GJ1398" s="401" t="n">
        <v>187</v>
      </c>
      <c r="GK1398" s="401" t="n">
        <v>188</v>
      </c>
      <c r="GL1398" s="401" t="n">
        <v>189</v>
      </c>
      <c r="GM1398" s="401" t="n">
        <v>190</v>
      </c>
      <c r="GN1398" s="401" t="n">
        <v>191</v>
      </c>
      <c r="GO1398" s="401" t="n">
        <v>192</v>
      </c>
      <c r="GP1398" s="401" t="n">
        <v>193</v>
      </c>
      <c r="GQ1398" s="401" t="n">
        <v>194</v>
      </c>
      <c r="GR1398" s="401" t="n">
        <v>195</v>
      </c>
      <c r="GS1398" s="401" t="n">
        <v>196</v>
      </c>
      <c r="GT1398" s="401" t="n">
        <v>197</v>
      </c>
      <c r="GU1398" s="401" t="n">
        <v>198</v>
      </c>
      <c r="GV1398" s="401" t="n">
        <v>199</v>
      </c>
      <c r="GW1398" s="401" t="n">
        <v>200</v>
      </c>
      <c r="GX1398" s="401" t="n">
        <v>201</v>
      </c>
      <c r="GY1398" s="401" t="n">
        <v>202</v>
      </c>
      <c r="GZ1398" s="401" t="n">
        <v>203</v>
      </c>
      <c r="HA1398" s="401" t="n">
        <v>204</v>
      </c>
      <c r="HB1398" s="401" t="n">
        <v>205</v>
      </c>
      <c r="HC1398" s="401" t="n">
        <v>206</v>
      </c>
      <c r="HD1398" s="401" t="n">
        <v>207</v>
      </c>
      <c r="HE1398" s="401" t="n">
        <v>208</v>
      </c>
      <c r="HF1398" s="401" t="n">
        <v>209</v>
      </c>
      <c r="HG1398" s="401" t="n">
        <v>210</v>
      </c>
      <c r="HH1398" s="401" t="n">
        <v>211</v>
      </c>
      <c r="HI1398" s="401" t="n">
        <v>212</v>
      </c>
      <c r="HJ1398" s="401" t="n">
        <v>213</v>
      </c>
      <c r="HK1398" s="401" t="n">
        <v>214</v>
      </c>
      <c r="HL1398" s="401" t="n">
        <v>215</v>
      </c>
      <c r="HM1398" s="401" t="n">
        <v>216</v>
      </c>
      <c r="HN1398" s="401" t="n">
        <v>217</v>
      </c>
      <c r="HO1398" s="401" t="n">
        <v>218</v>
      </c>
      <c r="HP1398" s="401" t="n">
        <v>219</v>
      </c>
      <c r="HQ1398" s="401" t="n">
        <v>220</v>
      </c>
      <c r="HR1398" s="401" t="n">
        <v>221</v>
      </c>
      <c r="HS1398" s="401" t="n">
        <v>222</v>
      </c>
      <c r="HT1398" s="401" t="n">
        <v>223</v>
      </c>
      <c r="HU1398" s="401" t="n">
        <v>224</v>
      </c>
      <c r="HV1398" s="401" t="n">
        <v>225</v>
      </c>
      <c r="HW1398" s="401" t="n">
        <v>226</v>
      </c>
      <c r="HX1398" s="401" t="n">
        <v>227</v>
      </c>
      <c r="HY1398" s="401" t="n">
        <v>228</v>
      </c>
      <c r="HZ1398" s="401" t="n">
        <v>229</v>
      </c>
      <c r="IA1398" s="401" t="n">
        <v>230</v>
      </c>
      <c r="IB1398" s="401" t="n">
        <v>231</v>
      </c>
      <c r="IC1398" s="401" t="n">
        <v>232</v>
      </c>
      <c r="ID1398" s="401" t="n">
        <v>233</v>
      </c>
      <c r="IE1398" s="401" t="n">
        <v>234</v>
      </c>
      <c r="IF1398" s="401" t="n">
        <v>235</v>
      </c>
      <c r="IG1398" s="401" t="n">
        <v>236</v>
      </c>
      <c r="IH1398" s="401" t="n">
        <v>237</v>
      </c>
      <c r="II1398" s="401" t="n">
        <v>238</v>
      </c>
      <c r="IJ1398" s="401" t="n">
        <v>239</v>
      </c>
      <c r="IK1398" s="401" t="n">
        <v>240</v>
      </c>
      <c r="IL1398" s="401" t="n">
        <v>241</v>
      </c>
      <c r="IM1398" s="401" t="n">
        <v>242</v>
      </c>
      <c r="IN1398" s="401" t="n">
        <v>243</v>
      </c>
      <c r="IO1398" s="401" t="n">
        <v>244</v>
      </c>
      <c r="IP1398" s="401" t="n">
        <v>245</v>
      </c>
      <c r="IQ1398" s="401" t="n">
        <v>246</v>
      </c>
      <c r="IR1398" s="401" t="n">
        <v>247</v>
      </c>
      <c r="IS1398" s="401" t="n">
        <v>248</v>
      </c>
      <c r="IT1398" s="401" t="n">
        <v>249</v>
      </c>
      <c r="IU1398" s="401" t="n">
        <v>250</v>
      </c>
      <c r="IV1398" s="401" t="n">
        <v>251</v>
      </c>
      <c r="IW1398" s="401" t="n">
        <v>252</v>
      </c>
      <c r="IX1398" s="401" t="n">
        <v>253</v>
      </c>
      <c r="IY1398" s="401" t="n">
        <v>254</v>
      </c>
      <c r="IZ1398" s="401" t="n">
        <v>255</v>
      </c>
      <c r="JA1398" s="401" t="n">
        <v>256</v>
      </c>
      <c r="JB1398" s="401" t="n">
        <v>257</v>
      </c>
      <c r="JC1398" s="401" t="n">
        <v>258</v>
      </c>
      <c r="JD1398" s="401" t="n">
        <v>259</v>
      </c>
      <c r="JE1398" s="401" t="n">
        <v>260</v>
      </c>
      <c r="JF1398" s="401" t="n">
        <v>261</v>
      </c>
      <c r="JG1398" s="401" t="n">
        <v>262</v>
      </c>
      <c r="JH1398" s="401" t="n">
        <v>263</v>
      </c>
      <c r="JI1398" s="401" t="n">
        <v>264</v>
      </c>
      <c r="JJ1398" s="401" t="n">
        <v>265</v>
      </c>
      <c r="JK1398" s="401" t="n">
        <v>266</v>
      </c>
      <c r="JL1398" s="401" t="n">
        <v>267</v>
      </c>
      <c r="JM1398" s="401" t="n">
        <v>268</v>
      </c>
      <c r="JN1398" s="401" t="n">
        <v>269</v>
      </c>
      <c r="JO1398" s="401" t="n">
        <v>270</v>
      </c>
      <c r="JP1398" s="401" t="n">
        <v>271</v>
      </c>
      <c r="JQ1398" s="401" t="n">
        <v>272</v>
      </c>
      <c r="JR1398" s="401" t="n">
        <v>273</v>
      </c>
      <c r="JS1398" s="401" t="n">
        <v>274</v>
      </c>
      <c r="JU1398" s="401" t="n">
        <v>275</v>
      </c>
      <c r="JV1398" s="401" t="n">
        <v>276</v>
      </c>
      <c r="JW1398" s="401" t="n">
        <v>277</v>
      </c>
      <c r="JX1398" s="401" t="n">
        <v>278</v>
      </c>
      <c r="JZ1398" s="401" t="n">
        <v>279</v>
      </c>
      <c r="KA1398" s="401" t="n">
        <v>280</v>
      </c>
      <c r="KB1398" s="401" t="n">
        <v>281</v>
      </c>
      <c r="KC1398" s="401" t="n">
        <v>282</v>
      </c>
    </row>
    <row r="1399" customFormat="false" ht="12.75" hidden="false" customHeight="false" outlineLevel="0" collapsed="false">
      <c r="E1399" s="444" t="s">
        <v>225</v>
      </c>
      <c r="F1399" s="401" t="n">
        <v>145</v>
      </c>
      <c r="G1399" s="401" t="n">
        <v>168</v>
      </c>
      <c r="H1399" s="401" t="n">
        <v>209</v>
      </c>
      <c r="I1399" s="401" t="n">
        <v>136</v>
      </c>
      <c r="J1399" s="401" t="n">
        <v>211</v>
      </c>
      <c r="K1399" s="401" t="n">
        <v>278</v>
      </c>
      <c r="L1399" s="401" t="n">
        <v>188</v>
      </c>
      <c r="M1399" s="401" t="n">
        <v>54</v>
      </c>
      <c r="N1399" s="401" t="n">
        <v>208</v>
      </c>
      <c r="O1399" s="401" t="n">
        <v>191</v>
      </c>
      <c r="P1399" s="401" t="n">
        <v>78</v>
      </c>
      <c r="Q1399" s="401" t="n">
        <v>118</v>
      </c>
      <c r="R1399" s="401" t="n">
        <v>99</v>
      </c>
      <c r="S1399" s="401" t="n">
        <v>111</v>
      </c>
      <c r="T1399" s="401" t="n">
        <v>171</v>
      </c>
      <c r="U1399" s="401" t="n">
        <v>12</v>
      </c>
      <c r="V1399" s="401" t="n">
        <v>28</v>
      </c>
      <c r="W1399" s="401" t="n">
        <v>69</v>
      </c>
      <c r="X1399" s="401" t="n">
        <v>58</v>
      </c>
      <c r="Y1399" s="401" t="n">
        <v>216</v>
      </c>
      <c r="Z1399" s="401" t="n">
        <v>138</v>
      </c>
      <c r="AA1399" s="401" t="n">
        <v>86</v>
      </c>
      <c r="AB1399" s="401" t="n">
        <v>196</v>
      </c>
      <c r="AC1399" s="401" t="n">
        <v>262</v>
      </c>
      <c r="AD1399" s="401" t="n">
        <v>6</v>
      </c>
      <c r="AE1399" s="401" t="n">
        <v>249</v>
      </c>
      <c r="AF1399" s="401" t="n">
        <v>180</v>
      </c>
      <c r="AG1399" s="401" t="n">
        <v>154</v>
      </c>
      <c r="AH1399" s="401" t="n">
        <v>71</v>
      </c>
      <c r="AI1399" s="401" t="n">
        <v>132</v>
      </c>
      <c r="AJ1399" s="401" t="n">
        <v>149</v>
      </c>
      <c r="AK1399" s="401" t="n">
        <v>109</v>
      </c>
      <c r="AL1399" s="401" t="n">
        <v>49</v>
      </c>
      <c r="AM1399" s="401" t="n">
        <v>190</v>
      </c>
      <c r="AN1399" s="401" t="n">
        <v>126</v>
      </c>
      <c r="AO1399" s="401" t="n">
        <v>3</v>
      </c>
      <c r="AP1399" s="401" t="n">
        <v>106</v>
      </c>
      <c r="AQ1399" s="401" t="n">
        <v>89</v>
      </c>
      <c r="AR1399" s="401" t="n">
        <v>162</v>
      </c>
      <c r="AS1399" s="401" t="n">
        <v>259</v>
      </c>
      <c r="AT1399" s="401" t="n">
        <v>205</v>
      </c>
      <c r="AU1399" s="401" t="n">
        <v>34</v>
      </c>
      <c r="AV1399" s="401" t="n">
        <v>77</v>
      </c>
      <c r="AW1399" s="401" t="n">
        <v>100</v>
      </c>
      <c r="AX1399" s="401" t="n">
        <v>29</v>
      </c>
      <c r="AY1399" s="401" t="n">
        <v>252</v>
      </c>
      <c r="AZ1399" s="401" t="n">
        <v>103</v>
      </c>
      <c r="BA1399" s="401" t="n">
        <v>47</v>
      </c>
      <c r="BB1399" s="401" t="n">
        <v>223</v>
      </c>
      <c r="BC1399" s="401" t="n">
        <v>88</v>
      </c>
      <c r="BD1399" s="401" t="n">
        <v>13</v>
      </c>
      <c r="BE1399" s="401" t="n">
        <v>143</v>
      </c>
      <c r="BF1399" s="401" t="n">
        <v>51</v>
      </c>
      <c r="BG1399" s="401" t="n">
        <v>152</v>
      </c>
      <c r="BH1399" s="401" t="n">
        <v>33</v>
      </c>
      <c r="BI1399" s="401" t="n">
        <v>130</v>
      </c>
      <c r="BJ1399" s="401" t="n">
        <v>226</v>
      </c>
      <c r="BK1399" s="401" t="n">
        <v>124</v>
      </c>
      <c r="BL1399" s="401" t="n">
        <v>81</v>
      </c>
      <c r="BM1399" s="401" t="n">
        <v>181</v>
      </c>
      <c r="BN1399" s="401" t="n">
        <v>5</v>
      </c>
      <c r="BO1399" s="401" t="n">
        <v>76</v>
      </c>
      <c r="BP1399" s="401" t="n">
        <v>217</v>
      </c>
      <c r="BQ1399" s="401" t="n">
        <v>166</v>
      </c>
      <c r="BR1399" s="401" t="n">
        <v>243</v>
      </c>
      <c r="BS1399" s="401" t="n">
        <v>44</v>
      </c>
      <c r="BT1399" s="401" t="n">
        <v>123</v>
      </c>
      <c r="BU1399" s="401" t="n">
        <v>70</v>
      </c>
      <c r="BV1399" s="401" t="n">
        <v>176</v>
      </c>
      <c r="BW1399" s="401" t="n">
        <v>87</v>
      </c>
      <c r="BX1399" s="401" t="n">
        <v>173</v>
      </c>
      <c r="BY1399" s="401" t="n">
        <v>203</v>
      </c>
      <c r="BZ1399" s="401" t="n">
        <v>122</v>
      </c>
      <c r="CA1399" s="401" t="n">
        <v>61</v>
      </c>
      <c r="CB1399" s="401" t="n">
        <v>66</v>
      </c>
      <c r="CC1399" s="401" t="n">
        <v>185</v>
      </c>
      <c r="CD1399" s="401" t="n">
        <v>30</v>
      </c>
      <c r="CE1399" s="401" t="n">
        <v>102</v>
      </c>
      <c r="CF1399" s="401" t="n">
        <v>157</v>
      </c>
      <c r="CG1399" s="401" t="n">
        <v>98</v>
      </c>
      <c r="CH1399" s="401" t="n">
        <v>127</v>
      </c>
      <c r="CI1399" s="401" t="n">
        <v>146</v>
      </c>
      <c r="CJ1399" s="401" t="n">
        <v>27</v>
      </c>
      <c r="CK1399" s="401" t="n">
        <v>110</v>
      </c>
      <c r="CL1399" s="401" t="n">
        <v>116</v>
      </c>
      <c r="CM1399" s="401" t="n">
        <v>80</v>
      </c>
      <c r="CN1399" s="401" t="n">
        <v>9</v>
      </c>
      <c r="CO1399" s="401" t="n">
        <v>227</v>
      </c>
      <c r="CP1399" s="401" t="n">
        <v>108</v>
      </c>
      <c r="CQ1399" s="401" t="n">
        <v>258</v>
      </c>
      <c r="CR1399" s="401" t="n">
        <v>204</v>
      </c>
      <c r="CS1399" s="401" t="n">
        <v>253</v>
      </c>
      <c r="CT1399" s="401" t="n">
        <v>120</v>
      </c>
      <c r="CU1399" s="401" t="n">
        <v>206</v>
      </c>
      <c r="CV1399" s="401" t="n">
        <v>193</v>
      </c>
      <c r="CW1399" s="401" t="n">
        <v>135</v>
      </c>
      <c r="CX1399" s="401" t="n">
        <v>83</v>
      </c>
      <c r="CY1399" s="401" t="n">
        <v>37</v>
      </c>
      <c r="CZ1399" s="401" t="n">
        <v>46</v>
      </c>
      <c r="DA1399" s="401" t="n">
        <v>113</v>
      </c>
      <c r="DB1399" s="401" t="n">
        <v>183</v>
      </c>
      <c r="DC1399" s="401" t="n">
        <v>265</v>
      </c>
      <c r="DD1399" s="401" t="n">
        <v>131</v>
      </c>
      <c r="DE1399" s="401" t="n">
        <v>128</v>
      </c>
      <c r="DF1399" s="401" t="n">
        <v>234</v>
      </c>
      <c r="DG1399" s="401" t="n">
        <v>125</v>
      </c>
      <c r="DH1399" s="401" t="n">
        <v>74</v>
      </c>
      <c r="DI1399" s="401" t="n">
        <v>115</v>
      </c>
      <c r="DJ1399" s="401" t="n">
        <v>137</v>
      </c>
      <c r="DK1399" s="401" t="n">
        <v>161</v>
      </c>
      <c r="DL1399" s="401" t="n">
        <v>65</v>
      </c>
      <c r="DM1399" s="401" t="n">
        <v>25</v>
      </c>
      <c r="DN1399" s="401" t="n">
        <v>282</v>
      </c>
      <c r="DO1399" s="401" t="n">
        <v>268</v>
      </c>
      <c r="DP1399" s="401" t="n">
        <v>271</v>
      </c>
      <c r="DQ1399" s="401" t="n">
        <v>57</v>
      </c>
      <c r="DR1399" s="401" t="n">
        <v>201</v>
      </c>
      <c r="DS1399" s="401" t="n">
        <v>189</v>
      </c>
      <c r="DT1399" s="401" t="n">
        <v>52</v>
      </c>
      <c r="DU1399" s="401" t="n">
        <v>172</v>
      </c>
      <c r="DV1399" s="401" t="n">
        <v>22</v>
      </c>
      <c r="DW1399" s="401" t="n">
        <v>225</v>
      </c>
      <c r="DX1399" s="401" t="n">
        <v>232</v>
      </c>
      <c r="DY1399" s="401" t="n">
        <v>68</v>
      </c>
      <c r="DZ1399" s="401" t="n">
        <v>53</v>
      </c>
      <c r="EA1399" s="401" t="n">
        <v>267</v>
      </c>
      <c r="EB1399" s="401" t="n">
        <v>155</v>
      </c>
      <c r="EC1399" s="401" t="n">
        <v>104</v>
      </c>
      <c r="ED1399" s="401" t="n">
        <v>279</v>
      </c>
      <c r="EE1399" s="401" t="n">
        <v>96</v>
      </c>
      <c r="EF1399" s="401" t="n">
        <v>134</v>
      </c>
      <c r="EG1399" s="401" t="n">
        <v>238</v>
      </c>
      <c r="EH1399" s="401" t="n">
        <v>55</v>
      </c>
      <c r="EI1399" s="401" t="n">
        <v>222</v>
      </c>
      <c r="EJ1399" s="401" t="n">
        <v>148</v>
      </c>
      <c r="EK1399" s="401" t="n">
        <v>160</v>
      </c>
      <c r="EL1399" s="401" t="n">
        <v>24</v>
      </c>
      <c r="EM1399" s="401" t="n">
        <v>167</v>
      </c>
      <c r="EN1399" s="401" t="n">
        <v>178</v>
      </c>
      <c r="EO1399" s="401" t="n">
        <v>31</v>
      </c>
      <c r="EP1399" s="401" t="n">
        <v>250</v>
      </c>
      <c r="EQ1399" s="401" t="n">
        <v>19</v>
      </c>
      <c r="ER1399" s="401" t="n">
        <v>32</v>
      </c>
      <c r="ES1399" s="401" t="n">
        <v>192</v>
      </c>
      <c r="ET1399" s="401" t="n">
        <v>2</v>
      </c>
      <c r="EU1399" s="401" t="n">
        <v>245</v>
      </c>
      <c r="EV1399" s="401" t="n">
        <v>281</v>
      </c>
      <c r="EW1399" s="401" t="n">
        <v>247</v>
      </c>
      <c r="EX1399" s="401" t="n">
        <v>202</v>
      </c>
      <c r="EY1399" s="401" t="n">
        <v>212</v>
      </c>
      <c r="EZ1399" s="401" t="n">
        <v>224</v>
      </c>
      <c r="FA1399" s="401" t="n">
        <v>150</v>
      </c>
      <c r="FB1399" s="401" t="n">
        <v>275</v>
      </c>
      <c r="FC1399" s="401" t="n">
        <v>273</v>
      </c>
      <c r="FD1399" s="401" t="n">
        <v>231</v>
      </c>
      <c r="FE1399" s="401" t="n">
        <v>7</v>
      </c>
      <c r="FF1399" s="401" t="n">
        <v>240</v>
      </c>
      <c r="FG1399" s="401" t="n">
        <v>107</v>
      </c>
      <c r="FH1399" s="401" t="n">
        <v>246</v>
      </c>
      <c r="FI1399" s="401" t="n">
        <v>11</v>
      </c>
      <c r="FJ1399" s="401" t="n">
        <v>92</v>
      </c>
      <c r="FK1399" s="401" t="n">
        <v>144</v>
      </c>
      <c r="FL1399" s="401" t="n">
        <v>169</v>
      </c>
      <c r="FM1399" s="401" t="n">
        <v>26</v>
      </c>
      <c r="FN1399" s="401" t="n">
        <v>236</v>
      </c>
      <c r="FO1399" s="401" t="n">
        <v>200</v>
      </c>
      <c r="FP1399" s="401" t="n">
        <v>60</v>
      </c>
      <c r="FQ1399" s="401" t="n">
        <v>272</v>
      </c>
      <c r="FR1399" s="401" t="n">
        <v>93</v>
      </c>
      <c r="FS1399" s="401" t="n">
        <v>229</v>
      </c>
      <c r="FT1399" s="401" t="n">
        <v>147</v>
      </c>
      <c r="FU1399" s="401" t="n">
        <v>114</v>
      </c>
      <c r="FV1399" s="401" t="n">
        <v>264</v>
      </c>
      <c r="FW1399" s="401" t="n">
        <v>237</v>
      </c>
      <c r="FX1399" s="401" t="n">
        <v>67</v>
      </c>
      <c r="FY1399" s="401" t="n">
        <v>48</v>
      </c>
      <c r="FZ1399" s="401" t="n">
        <v>215</v>
      </c>
      <c r="GA1399" s="401" t="n">
        <v>15</v>
      </c>
      <c r="GB1399" s="401" t="n">
        <v>72</v>
      </c>
      <c r="GC1399" s="401" t="n">
        <v>266</v>
      </c>
      <c r="GD1399" s="401" t="n">
        <v>210</v>
      </c>
      <c r="GE1399" s="401" t="n">
        <v>94</v>
      </c>
      <c r="GF1399" s="401" t="n">
        <v>274</v>
      </c>
      <c r="GG1399" s="401" t="n">
        <v>38</v>
      </c>
      <c r="GH1399" s="401" t="n">
        <v>248</v>
      </c>
      <c r="GI1399" s="401" t="n">
        <v>59</v>
      </c>
      <c r="GJ1399" s="401" t="n">
        <v>139</v>
      </c>
      <c r="GK1399" s="401" t="n">
        <v>239</v>
      </c>
      <c r="GL1399" s="401" t="n">
        <v>218</v>
      </c>
      <c r="GM1399" s="401" t="n">
        <v>261</v>
      </c>
      <c r="GN1399" s="401" t="n">
        <v>207</v>
      </c>
      <c r="GO1399" s="401" t="n">
        <v>153</v>
      </c>
      <c r="GP1399" s="401" t="n">
        <v>20</v>
      </c>
      <c r="GQ1399" s="401" t="n">
        <v>142</v>
      </c>
      <c r="GR1399" s="401" t="n">
        <v>263</v>
      </c>
      <c r="GS1399" s="401" t="n">
        <v>194</v>
      </c>
      <c r="GT1399" s="401" t="n">
        <v>255</v>
      </c>
      <c r="GU1399" s="401" t="n">
        <v>10</v>
      </c>
      <c r="GV1399" s="401" t="n">
        <v>280</v>
      </c>
      <c r="GW1399" s="401" t="n">
        <v>117</v>
      </c>
      <c r="GX1399" s="401" t="n">
        <v>219</v>
      </c>
      <c r="GY1399" s="401" t="n">
        <v>256</v>
      </c>
      <c r="GZ1399" s="401" t="n">
        <v>187</v>
      </c>
      <c r="HA1399" s="401" t="n">
        <v>198</v>
      </c>
      <c r="HB1399" s="401" t="n">
        <v>39</v>
      </c>
      <c r="HC1399" s="401" t="n">
        <v>17</v>
      </c>
      <c r="HD1399" s="401" t="n">
        <v>260</v>
      </c>
      <c r="HE1399" s="401" t="n">
        <v>170</v>
      </c>
      <c r="HF1399" s="401" t="n">
        <v>43</v>
      </c>
      <c r="HG1399" s="401" t="n">
        <v>79</v>
      </c>
      <c r="HH1399" s="401" t="n">
        <v>14</v>
      </c>
      <c r="HI1399" s="401" t="n">
        <v>105</v>
      </c>
      <c r="HJ1399" s="401" t="n">
        <v>85</v>
      </c>
      <c r="HK1399" s="401" t="n">
        <v>8</v>
      </c>
      <c r="HL1399" s="401" t="n">
        <v>269</v>
      </c>
      <c r="HM1399" s="401" t="n">
        <v>163</v>
      </c>
      <c r="HN1399" s="401" t="n">
        <v>73</v>
      </c>
      <c r="HO1399" s="401" t="n">
        <v>244</v>
      </c>
      <c r="HP1399" s="401" t="n">
        <v>62</v>
      </c>
      <c r="HQ1399" s="401" t="n">
        <v>221</v>
      </c>
      <c r="HR1399" s="401" t="n">
        <v>254</v>
      </c>
      <c r="HS1399" s="401" t="n">
        <v>174</v>
      </c>
      <c r="HT1399" s="401" t="n">
        <v>56</v>
      </c>
      <c r="HU1399" s="401" t="n">
        <v>82</v>
      </c>
      <c r="HV1399" s="401" t="n">
        <v>97</v>
      </c>
      <c r="HW1399" s="401" t="n">
        <v>95</v>
      </c>
      <c r="HX1399" s="401" t="n">
        <v>228</v>
      </c>
      <c r="HY1399" s="401" t="n">
        <v>140</v>
      </c>
      <c r="HZ1399" s="401" t="n">
        <v>141</v>
      </c>
      <c r="IA1399" s="401" t="n">
        <v>164</v>
      </c>
      <c r="IB1399" s="401" t="n">
        <v>177</v>
      </c>
      <c r="IC1399" s="401" t="n">
        <v>21</v>
      </c>
      <c r="ID1399" s="401" t="n">
        <v>184</v>
      </c>
      <c r="IE1399" s="401" t="n">
        <v>277</v>
      </c>
      <c r="IF1399" s="401" t="n">
        <v>186</v>
      </c>
      <c r="IG1399" s="401" t="n">
        <v>197</v>
      </c>
      <c r="IH1399" s="401" t="n">
        <v>195</v>
      </c>
      <c r="II1399" s="401" t="n">
        <v>165</v>
      </c>
      <c r="IJ1399" s="401" t="n">
        <v>101</v>
      </c>
      <c r="IK1399" s="401" t="n">
        <v>41</v>
      </c>
      <c r="IL1399" s="401" t="n">
        <v>214</v>
      </c>
      <c r="IM1399" s="401" t="n">
        <v>23</v>
      </c>
      <c r="IN1399" s="401" t="n">
        <v>241</v>
      </c>
      <c r="IO1399" s="401" t="n">
        <v>230</v>
      </c>
      <c r="IP1399" s="401" t="n">
        <v>119</v>
      </c>
      <c r="IQ1399" s="401" t="n">
        <v>90</v>
      </c>
      <c r="IR1399" s="401" t="n">
        <v>159</v>
      </c>
      <c r="IS1399" s="401" t="n">
        <v>199</v>
      </c>
      <c r="IT1399" s="401" t="n">
        <v>91</v>
      </c>
      <c r="IU1399" s="401" t="n">
        <v>63</v>
      </c>
      <c r="IV1399" s="401" t="n">
        <v>220</v>
      </c>
      <c r="IW1399" s="401" t="n">
        <v>36</v>
      </c>
      <c r="IX1399" s="401" t="n">
        <v>235</v>
      </c>
      <c r="IY1399" s="401" t="n">
        <v>112</v>
      </c>
      <c r="IZ1399" s="401" t="n">
        <v>121</v>
      </c>
      <c r="JA1399" s="401" t="n">
        <v>84</v>
      </c>
      <c r="JB1399" s="401" t="n">
        <v>270</v>
      </c>
      <c r="JC1399" s="401" t="n">
        <v>182</v>
      </c>
      <c r="JD1399" s="401" t="n">
        <v>251</v>
      </c>
      <c r="JE1399" s="401" t="n">
        <v>233</v>
      </c>
      <c r="JF1399" s="401" t="n">
        <v>75</v>
      </c>
      <c r="JG1399" s="401" t="n">
        <v>64</v>
      </c>
      <c r="JH1399" s="401" t="n">
        <v>175</v>
      </c>
      <c r="JI1399" s="401" t="n">
        <v>276</v>
      </c>
      <c r="JJ1399" s="401" t="n">
        <v>1</v>
      </c>
      <c r="JK1399" s="401" t="n">
        <v>45</v>
      </c>
      <c r="JL1399" s="401" t="n">
        <v>213</v>
      </c>
      <c r="JM1399" s="401" t="n">
        <v>156</v>
      </c>
      <c r="JN1399" s="401" t="n">
        <v>50</v>
      </c>
      <c r="JO1399" s="401" t="n">
        <v>18</v>
      </c>
      <c r="JP1399" s="401" t="n">
        <v>257</v>
      </c>
      <c r="JQ1399" s="401" t="n">
        <v>151</v>
      </c>
      <c r="JR1399" s="401" t="n">
        <v>42</v>
      </c>
      <c r="JS1399" s="401" t="n">
        <v>16</v>
      </c>
      <c r="JU1399" s="401" t="n">
        <v>158</v>
      </c>
      <c r="JV1399" s="401" t="n">
        <v>35</v>
      </c>
      <c r="JW1399" s="401" t="n">
        <v>179</v>
      </c>
      <c r="JX1399" s="401" t="n">
        <v>242</v>
      </c>
      <c r="JZ1399" s="401" t="n">
        <v>40</v>
      </c>
      <c r="KA1399" s="401" t="n">
        <v>4</v>
      </c>
      <c r="KB1399" s="401" t="n">
        <v>129</v>
      </c>
      <c r="KC1399" s="401" t="n">
        <v>133</v>
      </c>
    </row>
    <row r="1400" customFormat="false" ht="12.75" hidden="false" customHeight="false" outlineLevel="0" collapsed="false">
      <c r="E1400" s="444" t="s">
        <v>227</v>
      </c>
      <c r="F1400" s="401" t="n">
        <v>62</v>
      </c>
      <c r="G1400" s="401" t="n">
        <v>236</v>
      </c>
      <c r="H1400" s="401" t="n">
        <v>157</v>
      </c>
      <c r="I1400" s="401" t="n">
        <v>83</v>
      </c>
      <c r="J1400" s="401" t="n">
        <v>137</v>
      </c>
      <c r="K1400" s="401" t="n">
        <v>240</v>
      </c>
      <c r="L1400" s="401" t="n">
        <v>125</v>
      </c>
      <c r="M1400" s="401" t="n">
        <v>112</v>
      </c>
      <c r="N1400" s="401" t="n">
        <v>156</v>
      </c>
      <c r="O1400" s="401" t="n">
        <v>131</v>
      </c>
      <c r="P1400" s="401" t="n">
        <v>85</v>
      </c>
      <c r="Q1400" s="401" t="n">
        <v>171</v>
      </c>
      <c r="R1400" s="401" t="n">
        <v>194</v>
      </c>
      <c r="S1400" s="401" t="n">
        <v>210</v>
      </c>
      <c r="T1400" s="401" t="n">
        <v>23</v>
      </c>
      <c r="U1400" s="401" t="n">
        <v>29</v>
      </c>
      <c r="V1400" s="401" t="n">
        <v>208</v>
      </c>
      <c r="W1400" s="401" t="n">
        <v>19</v>
      </c>
      <c r="X1400" s="401" t="n">
        <v>47</v>
      </c>
      <c r="Y1400" s="401" t="n">
        <v>151</v>
      </c>
      <c r="Z1400" s="401" t="n">
        <v>243</v>
      </c>
      <c r="AA1400" s="401" t="n">
        <v>184</v>
      </c>
      <c r="AB1400" s="401" t="n">
        <v>109</v>
      </c>
      <c r="AC1400" s="401" t="n">
        <v>267</v>
      </c>
      <c r="AD1400" s="401" t="n">
        <v>86</v>
      </c>
      <c r="AE1400" s="401" t="n">
        <v>179</v>
      </c>
      <c r="AF1400" s="401" t="n">
        <v>104</v>
      </c>
      <c r="AG1400" s="401" t="n">
        <v>261</v>
      </c>
      <c r="AH1400" s="401" t="n">
        <v>27</v>
      </c>
      <c r="AI1400" s="401" t="n">
        <v>136</v>
      </c>
      <c r="AJ1400" s="401" t="n">
        <v>68</v>
      </c>
      <c r="AK1400" s="401" t="n">
        <v>193</v>
      </c>
      <c r="AL1400" s="401" t="n">
        <v>35</v>
      </c>
      <c r="AM1400" s="401" t="n">
        <v>123</v>
      </c>
      <c r="AN1400" s="401" t="n">
        <v>272</v>
      </c>
      <c r="AO1400" s="401" t="n">
        <v>242</v>
      </c>
      <c r="AP1400" s="401" t="n">
        <v>41</v>
      </c>
      <c r="AQ1400" s="401" t="n">
        <v>270</v>
      </c>
      <c r="AR1400" s="401" t="n">
        <v>12</v>
      </c>
      <c r="AS1400" s="401" t="n">
        <v>226</v>
      </c>
      <c r="AT1400" s="401" t="n">
        <v>154</v>
      </c>
      <c r="AU1400" s="401" t="n">
        <v>204</v>
      </c>
      <c r="AV1400" s="401" t="n">
        <v>250</v>
      </c>
      <c r="AW1400" s="401" t="n">
        <v>96</v>
      </c>
      <c r="AX1400" s="401" t="n">
        <v>159</v>
      </c>
      <c r="AY1400" s="401" t="n">
        <v>132</v>
      </c>
      <c r="AZ1400" s="401" t="n">
        <v>45</v>
      </c>
      <c r="BA1400" s="401" t="n">
        <v>220</v>
      </c>
      <c r="BB1400" s="401" t="n">
        <v>200</v>
      </c>
      <c r="BC1400" s="401" t="n">
        <v>3</v>
      </c>
      <c r="BD1400" s="401" t="n">
        <v>148</v>
      </c>
      <c r="BE1400" s="401" t="n">
        <v>116</v>
      </c>
      <c r="BF1400" s="401" t="n">
        <v>280</v>
      </c>
      <c r="BG1400" s="401" t="n">
        <v>115</v>
      </c>
      <c r="BH1400" s="401" t="n">
        <v>174</v>
      </c>
      <c r="BI1400" s="401" t="n">
        <v>54</v>
      </c>
      <c r="BJ1400" s="401" t="n">
        <v>126</v>
      </c>
      <c r="BK1400" s="401" t="n">
        <v>105</v>
      </c>
      <c r="BL1400" s="401" t="n">
        <v>106</v>
      </c>
      <c r="BM1400" s="401" t="n">
        <v>163</v>
      </c>
      <c r="BN1400" s="401" t="n">
        <v>50</v>
      </c>
      <c r="BO1400" s="401" t="n">
        <v>165</v>
      </c>
      <c r="BP1400" s="401" t="n">
        <v>219</v>
      </c>
      <c r="BQ1400" s="401" t="n">
        <v>40</v>
      </c>
      <c r="BR1400" s="401" t="n">
        <v>146</v>
      </c>
      <c r="BS1400" s="401" t="n">
        <v>89</v>
      </c>
      <c r="BT1400" s="401" t="n">
        <v>55</v>
      </c>
      <c r="BU1400" s="401" t="n">
        <v>211</v>
      </c>
      <c r="BV1400" s="401" t="n">
        <v>102</v>
      </c>
      <c r="BW1400" s="401" t="n">
        <v>253</v>
      </c>
      <c r="BX1400" s="401" t="n">
        <v>258</v>
      </c>
      <c r="BY1400" s="401" t="n">
        <v>278</v>
      </c>
      <c r="BZ1400" s="401" t="n">
        <v>31</v>
      </c>
      <c r="CA1400" s="401" t="n">
        <v>145</v>
      </c>
      <c r="CB1400" s="401" t="n">
        <v>281</v>
      </c>
      <c r="CC1400" s="401" t="n">
        <v>72</v>
      </c>
      <c r="CD1400" s="401" t="n">
        <v>140</v>
      </c>
      <c r="CE1400" s="401" t="n">
        <v>2</v>
      </c>
      <c r="CF1400" s="401" t="n">
        <v>130</v>
      </c>
      <c r="CG1400" s="401" t="n">
        <v>207</v>
      </c>
      <c r="CH1400" s="401" t="n">
        <v>223</v>
      </c>
      <c r="CI1400" s="401" t="n">
        <v>95</v>
      </c>
      <c r="CJ1400" s="401" t="n">
        <v>195</v>
      </c>
      <c r="CK1400" s="401" t="n">
        <v>201</v>
      </c>
      <c r="CL1400" s="401" t="n">
        <v>138</v>
      </c>
      <c r="CM1400" s="401" t="n">
        <v>260</v>
      </c>
      <c r="CN1400" s="401" t="n">
        <v>266</v>
      </c>
      <c r="CO1400" s="401" t="n">
        <v>160</v>
      </c>
      <c r="CP1400" s="401" t="n">
        <v>121</v>
      </c>
      <c r="CQ1400" s="401" t="n">
        <v>76</v>
      </c>
      <c r="CR1400" s="401" t="n">
        <v>269</v>
      </c>
      <c r="CS1400" s="401" t="n">
        <v>70</v>
      </c>
      <c r="CT1400" s="401" t="n">
        <v>74</v>
      </c>
      <c r="CU1400" s="401" t="n">
        <v>228</v>
      </c>
      <c r="CV1400" s="401" t="n">
        <v>147</v>
      </c>
      <c r="CW1400" s="401" t="n">
        <v>94</v>
      </c>
      <c r="CX1400" s="401" t="n">
        <v>181</v>
      </c>
      <c r="CY1400" s="401" t="n">
        <v>255</v>
      </c>
      <c r="CZ1400" s="401" t="n">
        <v>78</v>
      </c>
      <c r="DA1400" s="401" t="n">
        <v>73</v>
      </c>
      <c r="DB1400" s="401" t="n">
        <v>274</v>
      </c>
      <c r="DC1400" s="401" t="n">
        <v>264</v>
      </c>
      <c r="DD1400" s="401" t="n">
        <v>142</v>
      </c>
      <c r="DE1400" s="401" t="n">
        <v>215</v>
      </c>
      <c r="DF1400" s="401" t="n">
        <v>241</v>
      </c>
      <c r="DG1400" s="401" t="n">
        <v>67</v>
      </c>
      <c r="DH1400" s="401" t="n">
        <v>178</v>
      </c>
      <c r="DI1400" s="401" t="n">
        <v>26</v>
      </c>
      <c r="DJ1400" s="401" t="n">
        <v>143</v>
      </c>
      <c r="DK1400" s="401" t="n">
        <v>158</v>
      </c>
      <c r="DL1400" s="401" t="n">
        <v>172</v>
      </c>
      <c r="DM1400" s="401" t="n">
        <v>98</v>
      </c>
      <c r="DN1400" s="401" t="n">
        <v>14</v>
      </c>
      <c r="DO1400" s="401" t="n">
        <v>122</v>
      </c>
      <c r="DP1400" s="401" t="n">
        <v>213</v>
      </c>
      <c r="DQ1400" s="401" t="n">
        <v>39</v>
      </c>
      <c r="DR1400" s="401" t="n">
        <v>18</v>
      </c>
      <c r="DS1400" s="401" t="n">
        <v>66</v>
      </c>
      <c r="DT1400" s="401" t="n">
        <v>177</v>
      </c>
      <c r="DU1400" s="401" t="n">
        <v>168</v>
      </c>
      <c r="DV1400" s="401" t="n">
        <v>198</v>
      </c>
      <c r="DW1400" s="401" t="n">
        <v>8</v>
      </c>
      <c r="DX1400" s="401" t="n">
        <v>90</v>
      </c>
      <c r="DY1400" s="401" t="n">
        <v>107</v>
      </c>
      <c r="DZ1400" s="401" t="n">
        <v>101</v>
      </c>
      <c r="EA1400" s="401" t="n">
        <v>169</v>
      </c>
      <c r="EB1400" s="401" t="n">
        <v>53</v>
      </c>
      <c r="EC1400" s="401" t="n">
        <v>150</v>
      </c>
      <c r="ED1400" s="401" t="n">
        <v>203</v>
      </c>
      <c r="EE1400" s="401" t="n">
        <v>84</v>
      </c>
      <c r="EF1400" s="401" t="n">
        <v>38</v>
      </c>
      <c r="EG1400" s="401" t="n">
        <v>239</v>
      </c>
      <c r="EH1400" s="401" t="n">
        <v>114</v>
      </c>
      <c r="EI1400" s="401" t="n">
        <v>13</v>
      </c>
      <c r="EJ1400" s="401" t="n">
        <v>249</v>
      </c>
      <c r="EK1400" s="401" t="n">
        <v>43</v>
      </c>
      <c r="EL1400" s="401" t="n">
        <v>135</v>
      </c>
      <c r="EM1400" s="401" t="n">
        <v>265</v>
      </c>
      <c r="EN1400" s="401" t="n">
        <v>153</v>
      </c>
      <c r="EO1400" s="401" t="n">
        <v>196</v>
      </c>
      <c r="EP1400" s="401" t="n">
        <v>259</v>
      </c>
      <c r="EQ1400" s="401" t="n">
        <v>199</v>
      </c>
      <c r="ER1400" s="401" t="n">
        <v>139</v>
      </c>
      <c r="ES1400" s="401" t="n">
        <v>221</v>
      </c>
      <c r="ET1400" s="401" t="n">
        <v>251</v>
      </c>
      <c r="EU1400" s="401" t="n">
        <v>108</v>
      </c>
      <c r="EV1400" s="401" t="n">
        <v>175</v>
      </c>
      <c r="EW1400" s="401" t="n">
        <v>180</v>
      </c>
      <c r="EX1400" s="401" t="n">
        <v>167</v>
      </c>
      <c r="EY1400" s="401" t="n">
        <v>218</v>
      </c>
      <c r="EZ1400" s="401" t="n">
        <v>34</v>
      </c>
      <c r="FA1400" s="401" t="n">
        <v>129</v>
      </c>
      <c r="FB1400" s="401" t="n">
        <v>271</v>
      </c>
      <c r="FC1400" s="401" t="n">
        <v>56</v>
      </c>
      <c r="FD1400" s="401" t="n">
        <v>217</v>
      </c>
      <c r="FE1400" s="401" t="n">
        <v>52</v>
      </c>
      <c r="FF1400" s="401" t="n">
        <v>120</v>
      </c>
      <c r="FG1400" s="401" t="n">
        <v>237</v>
      </c>
      <c r="FH1400" s="401" t="n">
        <v>22</v>
      </c>
      <c r="FI1400" s="401" t="n">
        <v>256</v>
      </c>
      <c r="FJ1400" s="401" t="n">
        <v>162</v>
      </c>
      <c r="FK1400" s="401" t="n">
        <v>58</v>
      </c>
      <c r="FL1400" s="401" t="n">
        <v>81</v>
      </c>
      <c r="FM1400" s="401" t="n">
        <v>17</v>
      </c>
      <c r="FN1400" s="401" t="n">
        <v>188</v>
      </c>
      <c r="FO1400" s="401" t="n">
        <v>164</v>
      </c>
      <c r="FP1400" s="401" t="n">
        <v>279</v>
      </c>
      <c r="FQ1400" s="401" t="n">
        <v>1</v>
      </c>
      <c r="FR1400" s="401" t="n">
        <v>227</v>
      </c>
      <c r="FS1400" s="401" t="n">
        <v>206</v>
      </c>
      <c r="FT1400" s="401" t="n">
        <v>155</v>
      </c>
      <c r="FU1400" s="401" t="n">
        <v>191</v>
      </c>
      <c r="FV1400" s="401" t="n">
        <v>202</v>
      </c>
      <c r="FW1400" s="401" t="n">
        <v>103</v>
      </c>
      <c r="FX1400" s="401" t="n">
        <v>32</v>
      </c>
      <c r="FY1400" s="401" t="n">
        <v>97</v>
      </c>
      <c r="FZ1400" s="401" t="n">
        <v>91</v>
      </c>
      <c r="GA1400" s="401" t="n">
        <v>87</v>
      </c>
      <c r="GB1400" s="401" t="n">
        <v>21</v>
      </c>
      <c r="GC1400" s="401" t="n">
        <v>222</v>
      </c>
      <c r="GD1400" s="401" t="n">
        <v>190</v>
      </c>
      <c r="GE1400" s="401" t="n">
        <v>128</v>
      </c>
      <c r="GF1400" s="401" t="n">
        <v>24</v>
      </c>
      <c r="GG1400" s="401" t="n">
        <v>185</v>
      </c>
      <c r="GH1400" s="401" t="n">
        <v>252</v>
      </c>
      <c r="GI1400" s="401" t="n">
        <v>170</v>
      </c>
      <c r="GJ1400" s="401" t="n">
        <v>248</v>
      </c>
      <c r="GK1400" s="401" t="n">
        <v>82</v>
      </c>
      <c r="GL1400" s="401" t="n">
        <v>212</v>
      </c>
      <c r="GM1400" s="401" t="n">
        <v>59</v>
      </c>
      <c r="GN1400" s="401" t="n">
        <v>110</v>
      </c>
      <c r="GO1400" s="401" t="n">
        <v>282</v>
      </c>
      <c r="GP1400" s="401" t="n">
        <v>166</v>
      </c>
      <c r="GQ1400" s="401" t="n">
        <v>77</v>
      </c>
      <c r="GR1400" s="401" t="n">
        <v>183</v>
      </c>
      <c r="GS1400" s="401" t="n">
        <v>234</v>
      </c>
      <c r="GT1400" s="401" t="n">
        <v>88</v>
      </c>
      <c r="GU1400" s="401" t="n">
        <v>4</v>
      </c>
      <c r="GV1400" s="401" t="n">
        <v>245</v>
      </c>
      <c r="GW1400" s="401" t="n">
        <v>176</v>
      </c>
      <c r="GX1400" s="401" t="n">
        <v>117</v>
      </c>
      <c r="GY1400" s="401" t="n">
        <v>124</v>
      </c>
      <c r="GZ1400" s="401" t="n">
        <v>216</v>
      </c>
      <c r="HA1400" s="401" t="n">
        <v>197</v>
      </c>
      <c r="HB1400" s="401" t="n">
        <v>149</v>
      </c>
      <c r="HC1400" s="401" t="n">
        <v>192</v>
      </c>
      <c r="HD1400" s="401" t="n">
        <v>61</v>
      </c>
      <c r="HE1400" s="401" t="n">
        <v>25</v>
      </c>
      <c r="HF1400" s="401" t="n">
        <v>186</v>
      </c>
      <c r="HG1400" s="401" t="n">
        <v>111</v>
      </c>
      <c r="HH1400" s="401" t="n">
        <v>113</v>
      </c>
      <c r="HI1400" s="401" t="n">
        <v>10</v>
      </c>
      <c r="HJ1400" s="401" t="n">
        <v>224</v>
      </c>
      <c r="HK1400" s="401" t="n">
        <v>257</v>
      </c>
      <c r="HL1400" s="401" t="n">
        <v>48</v>
      </c>
      <c r="HM1400" s="401" t="n">
        <v>100</v>
      </c>
      <c r="HN1400" s="401" t="n">
        <v>49</v>
      </c>
      <c r="HO1400" s="401" t="n">
        <v>6</v>
      </c>
      <c r="HP1400" s="401" t="n">
        <v>11</v>
      </c>
      <c r="HQ1400" s="401" t="n">
        <v>238</v>
      </c>
      <c r="HR1400" s="401" t="n">
        <v>277</v>
      </c>
      <c r="HS1400" s="401" t="n">
        <v>133</v>
      </c>
      <c r="HT1400" s="401" t="n">
        <v>225</v>
      </c>
      <c r="HU1400" s="401" t="n">
        <v>28</v>
      </c>
      <c r="HV1400" s="401" t="n">
        <v>57</v>
      </c>
      <c r="HW1400" s="401" t="n">
        <v>229</v>
      </c>
      <c r="HX1400" s="401" t="n">
        <v>246</v>
      </c>
      <c r="HY1400" s="401" t="n">
        <v>64</v>
      </c>
      <c r="HZ1400" s="401" t="n">
        <v>231</v>
      </c>
      <c r="IA1400" s="401" t="n">
        <v>46</v>
      </c>
      <c r="IB1400" s="401" t="n">
        <v>263</v>
      </c>
      <c r="IC1400" s="401" t="n">
        <v>63</v>
      </c>
      <c r="ID1400" s="401" t="n">
        <v>205</v>
      </c>
      <c r="IE1400" s="401" t="n">
        <v>173</v>
      </c>
      <c r="IF1400" s="401" t="n">
        <v>71</v>
      </c>
      <c r="IG1400" s="401" t="n">
        <v>119</v>
      </c>
      <c r="IH1400" s="401" t="n">
        <v>273</v>
      </c>
      <c r="II1400" s="401" t="n">
        <v>30</v>
      </c>
      <c r="IJ1400" s="401" t="n">
        <v>51</v>
      </c>
      <c r="IK1400" s="401" t="n">
        <v>16</v>
      </c>
      <c r="IL1400" s="401" t="n">
        <v>79</v>
      </c>
      <c r="IM1400" s="401" t="n">
        <v>268</v>
      </c>
      <c r="IN1400" s="401" t="n">
        <v>60</v>
      </c>
      <c r="IO1400" s="401" t="n">
        <v>42</v>
      </c>
      <c r="IP1400" s="401" t="n">
        <v>275</v>
      </c>
      <c r="IQ1400" s="401" t="n">
        <v>144</v>
      </c>
      <c r="IR1400" s="401" t="n">
        <v>93</v>
      </c>
      <c r="IS1400" s="401" t="n">
        <v>152</v>
      </c>
      <c r="IT1400" s="401" t="n">
        <v>37</v>
      </c>
      <c r="IU1400" s="401" t="n">
        <v>187</v>
      </c>
      <c r="IV1400" s="401" t="n">
        <v>262</v>
      </c>
      <c r="IW1400" s="401" t="n">
        <v>15</v>
      </c>
      <c r="IX1400" s="401" t="n">
        <v>276</v>
      </c>
      <c r="IY1400" s="401" t="n">
        <v>127</v>
      </c>
      <c r="IZ1400" s="401" t="n">
        <v>254</v>
      </c>
      <c r="JA1400" s="401" t="n">
        <v>235</v>
      </c>
      <c r="JB1400" s="401" t="n">
        <v>209</v>
      </c>
      <c r="JC1400" s="401" t="n">
        <v>9</v>
      </c>
      <c r="JD1400" s="401" t="n">
        <v>247</v>
      </c>
      <c r="JE1400" s="401" t="n">
        <v>134</v>
      </c>
      <c r="JF1400" s="401" t="n">
        <v>233</v>
      </c>
      <c r="JG1400" s="401" t="n">
        <v>33</v>
      </c>
      <c r="JH1400" s="401" t="n">
        <v>80</v>
      </c>
      <c r="JI1400" s="401" t="n">
        <v>7</v>
      </c>
      <c r="JJ1400" s="401" t="n">
        <v>118</v>
      </c>
      <c r="JK1400" s="401" t="n">
        <v>189</v>
      </c>
      <c r="JL1400" s="401" t="n">
        <v>214</v>
      </c>
      <c r="JM1400" s="401" t="n">
        <v>75</v>
      </c>
      <c r="JN1400" s="401" t="n">
        <v>232</v>
      </c>
      <c r="JO1400" s="401" t="n">
        <v>36</v>
      </c>
      <c r="JP1400" s="401" t="n">
        <v>230</v>
      </c>
      <c r="JQ1400" s="401" t="n">
        <v>69</v>
      </c>
      <c r="JR1400" s="401" t="n">
        <v>44</v>
      </c>
      <c r="JS1400" s="401" t="n">
        <v>5</v>
      </c>
      <c r="JU1400" s="401" t="n">
        <v>20</v>
      </c>
      <c r="JV1400" s="401" t="n">
        <v>244</v>
      </c>
      <c r="JW1400" s="401" t="n">
        <v>161</v>
      </c>
      <c r="JX1400" s="401" t="n">
        <v>92</v>
      </c>
      <c r="JZ1400" s="401" t="n">
        <v>99</v>
      </c>
      <c r="KA1400" s="401" t="n">
        <v>141</v>
      </c>
      <c r="KB1400" s="401" t="n">
        <v>65</v>
      </c>
      <c r="KC1400" s="401" t="n">
        <v>182</v>
      </c>
    </row>
    <row r="1402" customFormat="false" ht="12.75" hidden="false" customHeight="false" outlineLevel="0" collapsed="false">
      <c r="D1402" s="204" t="n">
        <v>283</v>
      </c>
      <c r="E1402" s="204" t="s">
        <v>250</v>
      </c>
    </row>
    <row r="1403" customFormat="false" ht="12.75" hidden="false" customHeight="false" outlineLevel="0" collapsed="false">
      <c r="E1403" s="444" t="s">
        <v>198</v>
      </c>
      <c r="F1403" s="401" t="n">
        <v>1</v>
      </c>
      <c r="G1403" s="401" t="n">
        <v>2</v>
      </c>
      <c r="H1403" s="401" t="n">
        <v>3</v>
      </c>
      <c r="I1403" s="401" t="n">
        <v>4</v>
      </c>
      <c r="J1403" s="401" t="n">
        <v>5</v>
      </c>
      <c r="K1403" s="401" t="n">
        <v>6</v>
      </c>
      <c r="L1403" s="401" t="n">
        <v>7</v>
      </c>
      <c r="M1403" s="401" t="n">
        <v>8</v>
      </c>
      <c r="N1403" s="401" t="n">
        <v>9</v>
      </c>
      <c r="O1403" s="401" t="n">
        <v>10</v>
      </c>
      <c r="P1403" s="401" t="n">
        <v>11</v>
      </c>
      <c r="Q1403" s="401" t="n">
        <v>12</v>
      </c>
      <c r="R1403" s="401" t="n">
        <v>13</v>
      </c>
      <c r="S1403" s="401" t="n">
        <v>14</v>
      </c>
      <c r="T1403" s="401" t="n">
        <v>15</v>
      </c>
      <c r="U1403" s="401" t="n">
        <v>16</v>
      </c>
      <c r="V1403" s="401" t="n">
        <v>17</v>
      </c>
      <c r="W1403" s="401" t="n">
        <v>18</v>
      </c>
      <c r="X1403" s="401" t="n">
        <v>19</v>
      </c>
      <c r="Y1403" s="401" t="n">
        <v>20</v>
      </c>
      <c r="Z1403" s="401" t="n">
        <v>21</v>
      </c>
      <c r="AA1403" s="401" t="n">
        <v>22</v>
      </c>
      <c r="AB1403" s="401" t="n">
        <v>23</v>
      </c>
      <c r="AC1403" s="401" t="n">
        <v>24</v>
      </c>
      <c r="AD1403" s="401" t="n">
        <v>25</v>
      </c>
      <c r="AE1403" s="401" t="n">
        <v>26</v>
      </c>
      <c r="AF1403" s="401" t="n">
        <v>27</v>
      </c>
      <c r="AG1403" s="401" t="n">
        <v>28</v>
      </c>
      <c r="AH1403" s="401" t="n">
        <v>29</v>
      </c>
      <c r="AI1403" s="401" t="n">
        <v>30</v>
      </c>
      <c r="AJ1403" s="401" t="n">
        <v>31</v>
      </c>
      <c r="AK1403" s="401" t="n">
        <v>32</v>
      </c>
      <c r="AL1403" s="401" t="n">
        <v>33</v>
      </c>
      <c r="AM1403" s="401" t="n">
        <v>34</v>
      </c>
      <c r="AN1403" s="401" t="n">
        <v>35</v>
      </c>
      <c r="AO1403" s="401" t="n">
        <v>36</v>
      </c>
      <c r="AP1403" s="401" t="n">
        <v>37</v>
      </c>
      <c r="AQ1403" s="401" t="n">
        <v>38</v>
      </c>
      <c r="AR1403" s="401" t="n">
        <v>39</v>
      </c>
      <c r="AS1403" s="401" t="n">
        <v>40</v>
      </c>
      <c r="AT1403" s="401" t="n">
        <v>41</v>
      </c>
      <c r="AU1403" s="401" t="n">
        <v>42</v>
      </c>
      <c r="AV1403" s="401" t="n">
        <v>43</v>
      </c>
      <c r="AW1403" s="401" t="n">
        <v>44</v>
      </c>
      <c r="AX1403" s="401" t="n">
        <v>45</v>
      </c>
      <c r="AY1403" s="401" t="n">
        <v>46</v>
      </c>
      <c r="AZ1403" s="401" t="n">
        <v>47</v>
      </c>
      <c r="BA1403" s="401" t="n">
        <v>48</v>
      </c>
      <c r="BB1403" s="401" t="n">
        <v>49</v>
      </c>
      <c r="BC1403" s="401" t="n">
        <v>50</v>
      </c>
      <c r="BD1403" s="401" t="n">
        <v>51</v>
      </c>
      <c r="BE1403" s="401" t="n">
        <v>52</v>
      </c>
      <c r="BF1403" s="401" t="n">
        <v>53</v>
      </c>
      <c r="BG1403" s="401" t="n">
        <v>54</v>
      </c>
      <c r="BH1403" s="401" t="n">
        <v>55</v>
      </c>
      <c r="BI1403" s="401" t="n">
        <v>56</v>
      </c>
      <c r="BJ1403" s="401" t="n">
        <v>57</v>
      </c>
      <c r="BK1403" s="401" t="n">
        <v>58</v>
      </c>
      <c r="BL1403" s="401" t="n">
        <v>59</v>
      </c>
      <c r="BM1403" s="401" t="n">
        <v>60</v>
      </c>
      <c r="BN1403" s="401" t="n">
        <v>61</v>
      </c>
      <c r="BO1403" s="401" t="n">
        <v>62</v>
      </c>
      <c r="BP1403" s="401" t="n">
        <v>63</v>
      </c>
      <c r="BQ1403" s="401" t="n">
        <v>64</v>
      </c>
      <c r="BR1403" s="401" t="n">
        <v>65</v>
      </c>
      <c r="BS1403" s="401" t="n">
        <v>66</v>
      </c>
      <c r="BT1403" s="401" t="n">
        <v>67</v>
      </c>
      <c r="BU1403" s="401" t="n">
        <v>68</v>
      </c>
      <c r="BV1403" s="401" t="n">
        <v>69</v>
      </c>
      <c r="BW1403" s="401" t="n">
        <v>70</v>
      </c>
      <c r="BX1403" s="401" t="n">
        <v>71</v>
      </c>
      <c r="BY1403" s="401" t="n">
        <v>72</v>
      </c>
      <c r="BZ1403" s="401" t="n">
        <v>73</v>
      </c>
      <c r="CA1403" s="401" t="n">
        <v>74</v>
      </c>
      <c r="CB1403" s="401" t="n">
        <v>75</v>
      </c>
      <c r="CC1403" s="401" t="n">
        <v>76</v>
      </c>
      <c r="CD1403" s="401" t="n">
        <v>77</v>
      </c>
      <c r="CE1403" s="401" t="n">
        <v>78</v>
      </c>
      <c r="CF1403" s="401" t="n">
        <v>79</v>
      </c>
      <c r="CG1403" s="401" t="n">
        <v>80</v>
      </c>
      <c r="CH1403" s="401" t="n">
        <v>81</v>
      </c>
      <c r="CI1403" s="401" t="n">
        <v>82</v>
      </c>
      <c r="CJ1403" s="401" t="n">
        <v>83</v>
      </c>
      <c r="CK1403" s="401" t="n">
        <v>84</v>
      </c>
      <c r="CL1403" s="401" t="n">
        <v>85</v>
      </c>
      <c r="CM1403" s="401" t="n">
        <v>86</v>
      </c>
      <c r="CN1403" s="401" t="n">
        <v>87</v>
      </c>
      <c r="CO1403" s="401" t="n">
        <v>88</v>
      </c>
      <c r="CP1403" s="401" t="n">
        <v>89</v>
      </c>
      <c r="CQ1403" s="401" t="n">
        <v>90</v>
      </c>
      <c r="CR1403" s="401" t="n">
        <v>91</v>
      </c>
      <c r="CS1403" s="401" t="n">
        <v>92</v>
      </c>
      <c r="CT1403" s="401" t="n">
        <v>93</v>
      </c>
      <c r="CU1403" s="401" t="n">
        <v>94</v>
      </c>
      <c r="CV1403" s="401" t="n">
        <v>95</v>
      </c>
      <c r="CW1403" s="401" t="n">
        <v>96</v>
      </c>
      <c r="CX1403" s="401" t="n">
        <v>97</v>
      </c>
      <c r="CY1403" s="401" t="n">
        <v>98</v>
      </c>
      <c r="CZ1403" s="401" t="n">
        <v>99</v>
      </c>
      <c r="DA1403" s="401" t="n">
        <v>100</v>
      </c>
      <c r="DB1403" s="401" t="n">
        <v>101</v>
      </c>
      <c r="DC1403" s="401" t="n">
        <v>102</v>
      </c>
      <c r="DD1403" s="401" t="n">
        <v>103</v>
      </c>
      <c r="DE1403" s="401" t="n">
        <v>104</v>
      </c>
      <c r="DF1403" s="401" t="n">
        <v>105</v>
      </c>
      <c r="DG1403" s="401" t="n">
        <v>106</v>
      </c>
      <c r="DH1403" s="401" t="n">
        <v>107</v>
      </c>
      <c r="DI1403" s="401" t="n">
        <v>108</v>
      </c>
      <c r="DJ1403" s="401" t="n">
        <v>109</v>
      </c>
      <c r="DK1403" s="401" t="n">
        <v>110</v>
      </c>
      <c r="DL1403" s="401" t="n">
        <v>111</v>
      </c>
      <c r="DM1403" s="401" t="n">
        <v>112</v>
      </c>
      <c r="DN1403" s="401" t="n">
        <v>113</v>
      </c>
      <c r="DO1403" s="401" t="n">
        <v>114</v>
      </c>
      <c r="DP1403" s="401" t="n">
        <v>115</v>
      </c>
      <c r="DQ1403" s="401" t="n">
        <v>116</v>
      </c>
      <c r="DR1403" s="401" t="n">
        <v>117</v>
      </c>
      <c r="DS1403" s="401" t="n">
        <v>118</v>
      </c>
      <c r="DT1403" s="401" t="n">
        <v>119</v>
      </c>
      <c r="DU1403" s="401" t="n">
        <v>120</v>
      </c>
      <c r="DV1403" s="401" t="n">
        <v>121</v>
      </c>
      <c r="DW1403" s="401" t="n">
        <v>122</v>
      </c>
      <c r="DX1403" s="401" t="n">
        <v>123</v>
      </c>
      <c r="DY1403" s="401" t="n">
        <v>124</v>
      </c>
      <c r="DZ1403" s="401" t="n">
        <v>125</v>
      </c>
      <c r="EA1403" s="401" t="n">
        <v>126</v>
      </c>
      <c r="EB1403" s="401" t="n">
        <v>127</v>
      </c>
      <c r="EC1403" s="401" t="n">
        <v>128</v>
      </c>
      <c r="ED1403" s="401" t="n">
        <v>129</v>
      </c>
      <c r="EE1403" s="401" t="n">
        <v>130</v>
      </c>
      <c r="EF1403" s="401" t="n">
        <v>131</v>
      </c>
      <c r="EG1403" s="401" t="n">
        <v>132</v>
      </c>
      <c r="EH1403" s="401" t="n">
        <v>133</v>
      </c>
      <c r="EI1403" s="401" t="n">
        <v>134</v>
      </c>
      <c r="EJ1403" s="401" t="n">
        <v>135</v>
      </c>
      <c r="EK1403" s="401" t="n">
        <v>136</v>
      </c>
      <c r="EL1403" s="401" t="n">
        <v>137</v>
      </c>
      <c r="EM1403" s="401" t="n">
        <v>138</v>
      </c>
      <c r="EN1403" s="401" t="n">
        <v>139</v>
      </c>
      <c r="EO1403" s="401" t="n">
        <v>140</v>
      </c>
      <c r="EP1403" s="401" t="n">
        <v>141</v>
      </c>
      <c r="EQ1403" s="401" t="n">
        <v>142</v>
      </c>
      <c r="ER1403" s="401" t="n">
        <v>143</v>
      </c>
      <c r="ES1403" s="401" t="n">
        <v>144</v>
      </c>
      <c r="ET1403" s="401" t="n">
        <v>145</v>
      </c>
      <c r="EU1403" s="401" t="n">
        <v>146</v>
      </c>
      <c r="EV1403" s="401" t="n">
        <v>147</v>
      </c>
      <c r="EW1403" s="401" t="n">
        <v>148</v>
      </c>
      <c r="EX1403" s="401" t="n">
        <v>149</v>
      </c>
      <c r="EY1403" s="401" t="n">
        <v>150</v>
      </c>
      <c r="EZ1403" s="401" t="n">
        <v>151</v>
      </c>
      <c r="FA1403" s="401" t="n">
        <v>152</v>
      </c>
      <c r="FB1403" s="401" t="n">
        <v>153</v>
      </c>
      <c r="FC1403" s="401" t="n">
        <v>154</v>
      </c>
      <c r="FD1403" s="401" t="n">
        <v>155</v>
      </c>
      <c r="FE1403" s="401" t="n">
        <v>156</v>
      </c>
      <c r="FF1403" s="401" t="n">
        <v>157</v>
      </c>
      <c r="FG1403" s="401" t="n">
        <v>158</v>
      </c>
      <c r="FH1403" s="401" t="n">
        <v>159</v>
      </c>
      <c r="FI1403" s="401" t="n">
        <v>160</v>
      </c>
      <c r="FJ1403" s="401" t="n">
        <v>161</v>
      </c>
      <c r="FK1403" s="401" t="n">
        <v>162</v>
      </c>
      <c r="FL1403" s="401" t="n">
        <v>163</v>
      </c>
      <c r="FM1403" s="401" t="n">
        <v>164</v>
      </c>
      <c r="FN1403" s="401" t="n">
        <v>165</v>
      </c>
      <c r="FO1403" s="401" t="n">
        <v>166</v>
      </c>
      <c r="FP1403" s="401" t="n">
        <v>167</v>
      </c>
      <c r="FQ1403" s="401" t="n">
        <v>168</v>
      </c>
      <c r="FR1403" s="401" t="n">
        <v>169</v>
      </c>
      <c r="FS1403" s="401" t="n">
        <v>170</v>
      </c>
      <c r="FT1403" s="401" t="n">
        <v>171</v>
      </c>
      <c r="FU1403" s="401" t="n">
        <v>172</v>
      </c>
      <c r="FV1403" s="401" t="n">
        <v>173</v>
      </c>
      <c r="FW1403" s="401" t="n">
        <v>174</v>
      </c>
      <c r="FX1403" s="401" t="n">
        <v>175</v>
      </c>
      <c r="FY1403" s="401" t="n">
        <v>176</v>
      </c>
      <c r="FZ1403" s="401" t="n">
        <v>177</v>
      </c>
      <c r="GA1403" s="401" t="n">
        <v>178</v>
      </c>
      <c r="GB1403" s="401" t="n">
        <v>179</v>
      </c>
      <c r="GC1403" s="401" t="n">
        <v>180</v>
      </c>
      <c r="GD1403" s="401" t="n">
        <v>181</v>
      </c>
      <c r="GE1403" s="401" t="n">
        <v>182</v>
      </c>
      <c r="GF1403" s="401" t="n">
        <v>183</v>
      </c>
      <c r="GG1403" s="401" t="n">
        <v>184</v>
      </c>
      <c r="GH1403" s="401" t="n">
        <v>185</v>
      </c>
      <c r="GI1403" s="401" t="n">
        <v>186</v>
      </c>
      <c r="GJ1403" s="401" t="n">
        <v>187</v>
      </c>
      <c r="GK1403" s="401" t="n">
        <v>188</v>
      </c>
      <c r="GL1403" s="401" t="n">
        <v>189</v>
      </c>
      <c r="GM1403" s="401" t="n">
        <v>190</v>
      </c>
      <c r="GN1403" s="401" t="n">
        <v>191</v>
      </c>
      <c r="GO1403" s="401" t="n">
        <v>192</v>
      </c>
      <c r="GP1403" s="401" t="n">
        <v>193</v>
      </c>
      <c r="GQ1403" s="401" t="n">
        <v>194</v>
      </c>
      <c r="GR1403" s="401" t="n">
        <v>195</v>
      </c>
      <c r="GS1403" s="401" t="n">
        <v>196</v>
      </c>
      <c r="GT1403" s="401" t="n">
        <v>197</v>
      </c>
      <c r="GU1403" s="401" t="n">
        <v>198</v>
      </c>
      <c r="GV1403" s="401" t="n">
        <v>199</v>
      </c>
      <c r="GW1403" s="401" t="n">
        <v>200</v>
      </c>
      <c r="GX1403" s="401" t="n">
        <v>201</v>
      </c>
      <c r="GY1403" s="401" t="n">
        <v>202</v>
      </c>
      <c r="GZ1403" s="401" t="n">
        <v>203</v>
      </c>
      <c r="HA1403" s="401" t="n">
        <v>204</v>
      </c>
      <c r="HB1403" s="401" t="n">
        <v>205</v>
      </c>
      <c r="HC1403" s="401" t="n">
        <v>206</v>
      </c>
      <c r="HD1403" s="401" t="n">
        <v>207</v>
      </c>
      <c r="HE1403" s="401" t="n">
        <v>208</v>
      </c>
      <c r="HF1403" s="401" t="n">
        <v>209</v>
      </c>
      <c r="HG1403" s="401" t="n">
        <v>210</v>
      </c>
      <c r="HH1403" s="401" t="n">
        <v>211</v>
      </c>
      <c r="HI1403" s="401" t="n">
        <v>212</v>
      </c>
      <c r="HJ1403" s="401" t="n">
        <v>213</v>
      </c>
      <c r="HK1403" s="401" t="n">
        <v>214</v>
      </c>
      <c r="HL1403" s="401" t="n">
        <v>215</v>
      </c>
      <c r="HM1403" s="401" t="n">
        <v>216</v>
      </c>
      <c r="HN1403" s="401" t="n">
        <v>217</v>
      </c>
      <c r="HO1403" s="401" t="n">
        <v>218</v>
      </c>
      <c r="HP1403" s="401" t="n">
        <v>219</v>
      </c>
      <c r="HQ1403" s="401" t="n">
        <v>220</v>
      </c>
      <c r="HR1403" s="401" t="n">
        <v>221</v>
      </c>
      <c r="HS1403" s="401" t="n">
        <v>222</v>
      </c>
      <c r="HT1403" s="401" t="n">
        <v>223</v>
      </c>
      <c r="HU1403" s="401" t="n">
        <v>224</v>
      </c>
      <c r="HV1403" s="401" t="n">
        <v>225</v>
      </c>
      <c r="HW1403" s="401" t="n">
        <v>226</v>
      </c>
      <c r="HX1403" s="401" t="n">
        <v>227</v>
      </c>
      <c r="HY1403" s="401" t="n">
        <v>228</v>
      </c>
      <c r="HZ1403" s="401" t="n">
        <v>229</v>
      </c>
      <c r="IA1403" s="401" t="n">
        <v>230</v>
      </c>
      <c r="IB1403" s="401" t="n">
        <v>231</v>
      </c>
      <c r="IC1403" s="401" t="n">
        <v>232</v>
      </c>
      <c r="ID1403" s="401" t="n">
        <v>233</v>
      </c>
      <c r="IE1403" s="401" t="n">
        <v>234</v>
      </c>
      <c r="IF1403" s="401" t="n">
        <v>235</v>
      </c>
      <c r="IG1403" s="401" t="n">
        <v>236</v>
      </c>
      <c r="IH1403" s="401" t="n">
        <v>237</v>
      </c>
      <c r="II1403" s="401" t="n">
        <v>238</v>
      </c>
      <c r="IJ1403" s="401" t="n">
        <v>239</v>
      </c>
      <c r="IK1403" s="401" t="n">
        <v>240</v>
      </c>
      <c r="IL1403" s="401" t="n">
        <v>241</v>
      </c>
      <c r="IM1403" s="401" t="n">
        <v>242</v>
      </c>
      <c r="IN1403" s="401" t="n">
        <v>243</v>
      </c>
      <c r="IO1403" s="401" t="n">
        <v>244</v>
      </c>
      <c r="IP1403" s="401" t="n">
        <v>245</v>
      </c>
      <c r="IQ1403" s="401" t="n">
        <v>246</v>
      </c>
      <c r="IR1403" s="401" t="n">
        <v>247</v>
      </c>
      <c r="IS1403" s="401" t="n">
        <v>248</v>
      </c>
      <c r="IT1403" s="401" t="n">
        <v>249</v>
      </c>
      <c r="IU1403" s="401" t="n">
        <v>250</v>
      </c>
      <c r="IV1403" s="401" t="n">
        <v>251</v>
      </c>
      <c r="IW1403" s="401" t="n">
        <v>252</v>
      </c>
      <c r="IX1403" s="401" t="n">
        <v>253</v>
      </c>
      <c r="IY1403" s="401" t="n">
        <v>254</v>
      </c>
      <c r="IZ1403" s="401" t="n">
        <v>255</v>
      </c>
      <c r="JA1403" s="401" t="n">
        <v>256</v>
      </c>
      <c r="JB1403" s="401" t="n">
        <v>257</v>
      </c>
      <c r="JC1403" s="401" t="n">
        <v>258</v>
      </c>
      <c r="JD1403" s="401" t="n">
        <v>259</v>
      </c>
      <c r="JE1403" s="401" t="n">
        <v>260</v>
      </c>
      <c r="JF1403" s="401" t="n">
        <v>261</v>
      </c>
      <c r="JG1403" s="401" t="n">
        <v>262</v>
      </c>
      <c r="JH1403" s="401" t="n">
        <v>263</v>
      </c>
      <c r="JI1403" s="401" t="n">
        <v>264</v>
      </c>
      <c r="JJ1403" s="401" t="n">
        <v>265</v>
      </c>
      <c r="JK1403" s="401" t="n">
        <v>266</v>
      </c>
      <c r="JL1403" s="401" t="n">
        <v>267</v>
      </c>
      <c r="JM1403" s="401" t="n">
        <v>268</v>
      </c>
      <c r="JN1403" s="401" t="n">
        <v>269</v>
      </c>
      <c r="JO1403" s="401" t="n">
        <v>270</v>
      </c>
      <c r="JP1403" s="401" t="n">
        <v>271</v>
      </c>
      <c r="JQ1403" s="401" t="n">
        <v>272</v>
      </c>
      <c r="JR1403" s="401" t="n">
        <v>273</v>
      </c>
      <c r="JS1403" s="401" t="n">
        <v>274</v>
      </c>
      <c r="JT1403" s="401" t="n">
        <v>275</v>
      </c>
      <c r="JU1403" s="401" t="n">
        <v>276</v>
      </c>
      <c r="JV1403" s="401" t="n">
        <v>277</v>
      </c>
      <c r="JW1403" s="401" t="n">
        <v>278</v>
      </c>
      <c r="JX1403" s="401" t="n">
        <v>279</v>
      </c>
      <c r="JZ1403" s="401" t="n">
        <v>280</v>
      </c>
      <c r="KA1403" s="401" t="n">
        <v>281</v>
      </c>
      <c r="KB1403" s="401" t="n">
        <v>282</v>
      </c>
      <c r="KC1403" s="401" t="n">
        <v>283</v>
      </c>
    </row>
    <row r="1404" customFormat="false" ht="12.75" hidden="false" customHeight="false" outlineLevel="0" collapsed="false">
      <c r="E1404" s="444" t="s">
        <v>225</v>
      </c>
      <c r="F1404" s="401" t="n">
        <v>15</v>
      </c>
      <c r="G1404" s="401" t="n">
        <v>83</v>
      </c>
      <c r="H1404" s="401" t="n">
        <v>160</v>
      </c>
      <c r="I1404" s="401" t="n">
        <v>238</v>
      </c>
      <c r="J1404" s="401" t="n">
        <v>223</v>
      </c>
      <c r="K1404" s="401" t="n">
        <v>159</v>
      </c>
      <c r="L1404" s="401" t="n">
        <v>106</v>
      </c>
      <c r="M1404" s="401" t="n">
        <v>21</v>
      </c>
      <c r="N1404" s="401" t="n">
        <v>146</v>
      </c>
      <c r="O1404" s="401" t="n">
        <v>133</v>
      </c>
      <c r="P1404" s="401" t="n">
        <v>283</v>
      </c>
      <c r="Q1404" s="401" t="n">
        <v>113</v>
      </c>
      <c r="R1404" s="401" t="n">
        <v>76</v>
      </c>
      <c r="S1404" s="401" t="n">
        <v>3</v>
      </c>
      <c r="T1404" s="401" t="n">
        <v>102</v>
      </c>
      <c r="U1404" s="401" t="n">
        <v>234</v>
      </c>
      <c r="V1404" s="401" t="n">
        <v>53</v>
      </c>
      <c r="W1404" s="401" t="n">
        <v>137</v>
      </c>
      <c r="X1404" s="401" t="n">
        <v>95</v>
      </c>
      <c r="Y1404" s="401" t="n">
        <v>212</v>
      </c>
      <c r="Z1404" s="401" t="n">
        <v>244</v>
      </c>
      <c r="AA1404" s="401" t="n">
        <v>270</v>
      </c>
      <c r="AB1404" s="401" t="n">
        <v>174</v>
      </c>
      <c r="AC1404" s="401" t="n">
        <v>207</v>
      </c>
      <c r="AD1404" s="401" t="n">
        <v>237</v>
      </c>
      <c r="AE1404" s="401" t="n">
        <v>215</v>
      </c>
      <c r="AF1404" s="401" t="n">
        <v>169</v>
      </c>
      <c r="AG1404" s="401" t="n">
        <v>236</v>
      </c>
      <c r="AH1404" s="401" t="n">
        <v>151</v>
      </c>
      <c r="AI1404" s="401" t="n">
        <v>242</v>
      </c>
      <c r="AJ1404" s="401" t="n">
        <v>183</v>
      </c>
      <c r="AK1404" s="401" t="n">
        <v>254</v>
      </c>
      <c r="AL1404" s="401" t="n">
        <v>262</v>
      </c>
      <c r="AM1404" s="401" t="n">
        <v>191</v>
      </c>
      <c r="AN1404" s="401" t="n">
        <v>243</v>
      </c>
      <c r="AO1404" s="401" t="n">
        <v>42</v>
      </c>
      <c r="AP1404" s="401" t="n">
        <v>213</v>
      </c>
      <c r="AQ1404" s="401" t="n">
        <v>281</v>
      </c>
      <c r="AR1404" s="401" t="n">
        <v>225</v>
      </c>
      <c r="AS1404" s="401" t="n">
        <v>34</v>
      </c>
      <c r="AT1404" s="401" t="n">
        <v>73</v>
      </c>
      <c r="AU1404" s="401" t="n">
        <v>84</v>
      </c>
      <c r="AV1404" s="401" t="n">
        <v>195</v>
      </c>
      <c r="AW1404" s="401" t="n">
        <v>45</v>
      </c>
      <c r="AX1404" s="401" t="n">
        <v>272</v>
      </c>
      <c r="AY1404" s="401" t="n">
        <v>220</v>
      </c>
      <c r="AZ1404" s="401" t="n">
        <v>186</v>
      </c>
      <c r="BA1404" s="401" t="n">
        <v>10</v>
      </c>
      <c r="BB1404" s="401" t="n">
        <v>75</v>
      </c>
      <c r="BC1404" s="401" t="n">
        <v>103</v>
      </c>
      <c r="BD1404" s="401" t="n">
        <v>50</v>
      </c>
      <c r="BE1404" s="401" t="n">
        <v>129</v>
      </c>
      <c r="BF1404" s="401" t="n">
        <v>214</v>
      </c>
      <c r="BG1404" s="401" t="n">
        <v>38</v>
      </c>
      <c r="BH1404" s="401" t="n">
        <v>98</v>
      </c>
      <c r="BI1404" s="401" t="n">
        <v>278</v>
      </c>
      <c r="BJ1404" s="401" t="n">
        <v>60</v>
      </c>
      <c r="BK1404" s="401" t="n">
        <v>87</v>
      </c>
      <c r="BL1404" s="401" t="n">
        <v>226</v>
      </c>
      <c r="BM1404" s="401" t="n">
        <v>161</v>
      </c>
      <c r="BN1404" s="401" t="n">
        <v>199</v>
      </c>
      <c r="BO1404" s="401" t="n">
        <v>125</v>
      </c>
      <c r="BP1404" s="401" t="n">
        <v>110</v>
      </c>
      <c r="BQ1404" s="401" t="n">
        <v>175</v>
      </c>
      <c r="BR1404" s="401" t="n">
        <v>143</v>
      </c>
      <c r="BS1404" s="401" t="n">
        <v>269</v>
      </c>
      <c r="BT1404" s="401" t="n">
        <v>71</v>
      </c>
      <c r="BU1404" s="401" t="n">
        <v>81</v>
      </c>
      <c r="BV1404" s="401" t="n">
        <v>232</v>
      </c>
      <c r="BW1404" s="401" t="n">
        <v>211</v>
      </c>
      <c r="BX1404" s="401" t="n">
        <v>115</v>
      </c>
      <c r="BY1404" s="401" t="n">
        <v>4</v>
      </c>
      <c r="BZ1404" s="401" t="n">
        <v>266</v>
      </c>
      <c r="CA1404" s="401" t="n">
        <v>148</v>
      </c>
      <c r="CB1404" s="401" t="n">
        <v>79</v>
      </c>
      <c r="CC1404" s="401" t="n">
        <v>257</v>
      </c>
      <c r="CD1404" s="401" t="n">
        <v>128</v>
      </c>
      <c r="CE1404" s="401" t="n">
        <v>101</v>
      </c>
      <c r="CF1404" s="401" t="n">
        <v>222</v>
      </c>
      <c r="CG1404" s="401" t="n">
        <v>233</v>
      </c>
      <c r="CH1404" s="401" t="n">
        <v>239</v>
      </c>
      <c r="CI1404" s="401" t="n">
        <v>61</v>
      </c>
      <c r="CJ1404" s="401" t="n">
        <v>202</v>
      </c>
      <c r="CK1404" s="401" t="n">
        <v>192</v>
      </c>
      <c r="CL1404" s="401" t="n">
        <v>123</v>
      </c>
      <c r="CM1404" s="401" t="n">
        <v>69</v>
      </c>
      <c r="CN1404" s="401" t="n">
        <v>154</v>
      </c>
      <c r="CO1404" s="401" t="n">
        <v>197</v>
      </c>
      <c r="CP1404" s="401" t="n">
        <v>63</v>
      </c>
      <c r="CQ1404" s="401" t="n">
        <v>74</v>
      </c>
      <c r="CR1404" s="401" t="n">
        <v>229</v>
      </c>
      <c r="CS1404" s="401" t="n">
        <v>248</v>
      </c>
      <c r="CT1404" s="401" t="n">
        <v>47</v>
      </c>
      <c r="CU1404" s="401" t="n">
        <v>43</v>
      </c>
      <c r="CV1404" s="401" t="n">
        <v>153</v>
      </c>
      <c r="CW1404" s="401" t="n">
        <v>118</v>
      </c>
      <c r="CX1404" s="401" t="n">
        <v>166</v>
      </c>
      <c r="CY1404" s="401" t="n">
        <v>127</v>
      </c>
      <c r="CZ1404" s="401" t="n">
        <v>260</v>
      </c>
      <c r="DA1404" s="401" t="n">
        <v>282</v>
      </c>
      <c r="DB1404" s="401" t="n">
        <v>70</v>
      </c>
      <c r="DC1404" s="401" t="n">
        <v>265</v>
      </c>
      <c r="DD1404" s="401" t="n">
        <v>90</v>
      </c>
      <c r="DE1404" s="401" t="n">
        <v>18</v>
      </c>
      <c r="DF1404" s="401" t="n">
        <v>216</v>
      </c>
      <c r="DG1404" s="401" t="n">
        <v>165</v>
      </c>
      <c r="DH1404" s="401" t="n">
        <v>134</v>
      </c>
      <c r="DI1404" s="401" t="n">
        <v>172</v>
      </c>
      <c r="DJ1404" s="401" t="n">
        <v>41</v>
      </c>
      <c r="DK1404" s="401" t="n">
        <v>147</v>
      </c>
      <c r="DL1404" s="401" t="n">
        <v>54</v>
      </c>
      <c r="DM1404" s="401" t="n">
        <v>99</v>
      </c>
      <c r="DN1404" s="401" t="n">
        <v>150</v>
      </c>
      <c r="DO1404" s="401" t="n">
        <v>182</v>
      </c>
      <c r="DP1404" s="401" t="n">
        <v>12</v>
      </c>
      <c r="DQ1404" s="401" t="n">
        <v>44</v>
      </c>
      <c r="DR1404" s="401" t="n">
        <v>190</v>
      </c>
      <c r="DS1404" s="401" t="n">
        <v>124</v>
      </c>
      <c r="DT1404" s="401" t="n">
        <v>280</v>
      </c>
      <c r="DU1404" s="401" t="n">
        <v>8</v>
      </c>
      <c r="DV1404" s="401" t="n">
        <v>58</v>
      </c>
      <c r="DW1404" s="401" t="n">
        <v>204</v>
      </c>
      <c r="DX1404" s="401" t="n">
        <v>259</v>
      </c>
      <c r="DY1404" s="401" t="n">
        <v>135</v>
      </c>
      <c r="DZ1404" s="401" t="n">
        <v>11</v>
      </c>
      <c r="EA1404" s="401" t="n">
        <v>268</v>
      </c>
      <c r="EB1404" s="401" t="n">
        <v>240</v>
      </c>
      <c r="EC1404" s="401" t="n">
        <v>120</v>
      </c>
      <c r="ED1404" s="401" t="n">
        <v>91</v>
      </c>
      <c r="EE1404" s="401" t="n">
        <v>37</v>
      </c>
      <c r="EF1404" s="401" t="n">
        <v>88</v>
      </c>
      <c r="EG1404" s="401" t="n">
        <v>279</v>
      </c>
      <c r="EH1404" s="401" t="n">
        <v>92</v>
      </c>
      <c r="EI1404" s="401" t="n">
        <v>156</v>
      </c>
      <c r="EJ1404" s="401" t="n">
        <v>116</v>
      </c>
      <c r="EK1404" s="401" t="n">
        <v>22</v>
      </c>
      <c r="EL1404" s="401" t="n">
        <v>46</v>
      </c>
      <c r="EM1404" s="401" t="n">
        <v>107</v>
      </c>
      <c r="EN1404" s="401" t="n">
        <v>31</v>
      </c>
      <c r="EO1404" s="401" t="n">
        <v>64</v>
      </c>
      <c r="EP1404" s="401" t="n">
        <v>59</v>
      </c>
      <c r="EQ1404" s="401" t="n">
        <v>163</v>
      </c>
      <c r="ER1404" s="401" t="n">
        <v>49</v>
      </c>
      <c r="ES1404" s="401" t="n">
        <v>7</v>
      </c>
      <c r="ET1404" s="401" t="n">
        <v>86</v>
      </c>
      <c r="EU1404" s="401" t="n">
        <v>119</v>
      </c>
      <c r="EV1404" s="401" t="n">
        <v>164</v>
      </c>
      <c r="EW1404" s="401" t="n">
        <v>136</v>
      </c>
      <c r="EX1404" s="401" t="n">
        <v>62</v>
      </c>
      <c r="EY1404" s="401" t="n">
        <v>271</v>
      </c>
      <c r="EZ1404" s="401" t="n">
        <v>35</v>
      </c>
      <c r="FA1404" s="401" t="n">
        <v>219</v>
      </c>
      <c r="FB1404" s="401" t="n">
        <v>40</v>
      </c>
      <c r="FC1404" s="401" t="n">
        <v>130</v>
      </c>
      <c r="FD1404" s="401" t="n">
        <v>132</v>
      </c>
      <c r="FE1404" s="401" t="n">
        <v>144</v>
      </c>
      <c r="FF1404" s="401" t="n">
        <v>179</v>
      </c>
      <c r="FG1404" s="401" t="n">
        <v>112</v>
      </c>
      <c r="FH1404" s="401" t="n">
        <v>263</v>
      </c>
      <c r="FI1404" s="401" t="n">
        <v>217</v>
      </c>
      <c r="FJ1404" s="401" t="n">
        <v>205</v>
      </c>
      <c r="FK1404" s="401" t="n">
        <v>274</v>
      </c>
      <c r="FL1404" s="401" t="n">
        <v>185</v>
      </c>
      <c r="FM1404" s="401" t="n">
        <v>178</v>
      </c>
      <c r="FN1404" s="401" t="n">
        <v>36</v>
      </c>
      <c r="FO1404" s="401" t="n">
        <v>189</v>
      </c>
      <c r="FP1404" s="401" t="n">
        <v>48</v>
      </c>
      <c r="FQ1404" s="401" t="n">
        <v>100</v>
      </c>
      <c r="FR1404" s="401" t="n">
        <v>17</v>
      </c>
      <c r="FS1404" s="401" t="n">
        <v>122</v>
      </c>
      <c r="FT1404" s="401" t="n">
        <v>152</v>
      </c>
      <c r="FU1404" s="401" t="n">
        <v>180</v>
      </c>
      <c r="FV1404" s="401" t="n">
        <v>141</v>
      </c>
      <c r="FW1404" s="401" t="n">
        <v>158</v>
      </c>
      <c r="FX1404" s="401" t="n">
        <v>77</v>
      </c>
      <c r="FY1404" s="401" t="n">
        <v>85</v>
      </c>
      <c r="FZ1404" s="401" t="n">
        <v>208</v>
      </c>
      <c r="GA1404" s="401" t="n">
        <v>162</v>
      </c>
      <c r="GB1404" s="401" t="n">
        <v>105</v>
      </c>
      <c r="GC1404" s="401" t="n">
        <v>57</v>
      </c>
      <c r="GD1404" s="401" t="n">
        <v>19</v>
      </c>
      <c r="GE1404" s="401" t="n">
        <v>78</v>
      </c>
      <c r="GF1404" s="401" t="n">
        <v>32</v>
      </c>
      <c r="GG1404" s="401" t="n">
        <v>256</v>
      </c>
      <c r="GH1404" s="401" t="n">
        <v>187</v>
      </c>
      <c r="GI1404" s="401" t="n">
        <v>255</v>
      </c>
      <c r="GJ1404" s="401" t="n">
        <v>131</v>
      </c>
      <c r="GK1404" s="401" t="n">
        <v>117</v>
      </c>
      <c r="GL1404" s="401" t="n">
        <v>206</v>
      </c>
      <c r="GM1404" s="401" t="n">
        <v>267</v>
      </c>
      <c r="GN1404" s="401" t="n">
        <v>72</v>
      </c>
      <c r="GO1404" s="401" t="n">
        <v>196</v>
      </c>
      <c r="GP1404" s="401" t="n">
        <v>27</v>
      </c>
      <c r="GQ1404" s="401" t="n">
        <v>33</v>
      </c>
      <c r="GR1404" s="401" t="n">
        <v>181</v>
      </c>
      <c r="GS1404" s="401" t="n">
        <v>39</v>
      </c>
      <c r="GT1404" s="401" t="n">
        <v>250</v>
      </c>
      <c r="GU1404" s="401" t="n">
        <v>184</v>
      </c>
      <c r="GV1404" s="401" t="n">
        <v>261</v>
      </c>
      <c r="GW1404" s="401" t="n">
        <v>126</v>
      </c>
      <c r="GX1404" s="401" t="n">
        <v>210</v>
      </c>
      <c r="GY1404" s="401" t="n">
        <v>168</v>
      </c>
      <c r="GZ1404" s="401" t="n">
        <v>140</v>
      </c>
      <c r="HA1404" s="401" t="n">
        <v>51</v>
      </c>
      <c r="HB1404" s="401" t="n">
        <v>24</v>
      </c>
      <c r="HC1404" s="401" t="n">
        <v>65</v>
      </c>
      <c r="HD1404" s="401" t="n">
        <v>264</v>
      </c>
      <c r="HE1404" s="401" t="n">
        <v>82</v>
      </c>
      <c r="HF1404" s="401" t="n">
        <v>20</v>
      </c>
      <c r="HG1404" s="401" t="n">
        <v>104</v>
      </c>
      <c r="HH1404" s="401" t="n">
        <v>29</v>
      </c>
      <c r="HI1404" s="401" t="n">
        <v>249</v>
      </c>
      <c r="HJ1404" s="401" t="n">
        <v>67</v>
      </c>
      <c r="HK1404" s="401" t="n">
        <v>157</v>
      </c>
      <c r="HL1404" s="401" t="n">
        <v>138</v>
      </c>
      <c r="HM1404" s="401" t="n">
        <v>80</v>
      </c>
      <c r="HN1404" s="401" t="n">
        <v>121</v>
      </c>
      <c r="HO1404" s="401" t="n">
        <v>30</v>
      </c>
      <c r="HP1404" s="401" t="n">
        <v>258</v>
      </c>
      <c r="HQ1404" s="401" t="n">
        <v>94</v>
      </c>
      <c r="HR1404" s="401" t="n">
        <v>235</v>
      </c>
      <c r="HS1404" s="401" t="n">
        <v>203</v>
      </c>
      <c r="HT1404" s="401" t="n">
        <v>109</v>
      </c>
      <c r="HU1404" s="401" t="n">
        <v>251</v>
      </c>
      <c r="HV1404" s="401" t="n">
        <v>176</v>
      </c>
      <c r="HW1404" s="401" t="n">
        <v>2</v>
      </c>
      <c r="HX1404" s="401" t="n">
        <v>96</v>
      </c>
      <c r="HY1404" s="401" t="n">
        <v>201</v>
      </c>
      <c r="HZ1404" s="401" t="n">
        <v>171</v>
      </c>
      <c r="IA1404" s="401" t="n">
        <v>252</v>
      </c>
      <c r="IB1404" s="401" t="n">
        <v>170</v>
      </c>
      <c r="IC1404" s="401" t="n">
        <v>218</v>
      </c>
      <c r="ID1404" s="401" t="n">
        <v>246</v>
      </c>
      <c r="IE1404" s="401" t="n">
        <v>66</v>
      </c>
      <c r="IF1404" s="401" t="n">
        <v>1</v>
      </c>
      <c r="IG1404" s="401" t="n">
        <v>14</v>
      </c>
      <c r="IH1404" s="401" t="n">
        <v>188</v>
      </c>
      <c r="II1404" s="401" t="n">
        <v>52</v>
      </c>
      <c r="IJ1404" s="401" t="n">
        <v>231</v>
      </c>
      <c r="IK1404" s="401" t="n">
        <v>111</v>
      </c>
      <c r="IL1404" s="401" t="n">
        <v>5</v>
      </c>
      <c r="IM1404" s="401" t="n">
        <v>200</v>
      </c>
      <c r="IN1404" s="401" t="n">
        <v>97</v>
      </c>
      <c r="IO1404" s="401" t="n">
        <v>13</v>
      </c>
      <c r="IP1404" s="401" t="n">
        <v>93</v>
      </c>
      <c r="IQ1404" s="401" t="n">
        <v>227</v>
      </c>
      <c r="IR1404" s="401" t="n">
        <v>145</v>
      </c>
      <c r="IS1404" s="401" t="n">
        <v>167</v>
      </c>
      <c r="IT1404" s="401" t="n">
        <v>56</v>
      </c>
      <c r="IU1404" s="401" t="n">
        <v>177</v>
      </c>
      <c r="IV1404" s="401" t="n">
        <v>89</v>
      </c>
      <c r="IW1404" s="401" t="n">
        <v>198</v>
      </c>
      <c r="IX1404" s="401" t="n">
        <v>142</v>
      </c>
      <c r="IY1404" s="401" t="n">
        <v>68</v>
      </c>
      <c r="IZ1404" s="401" t="n">
        <v>276</v>
      </c>
      <c r="JA1404" s="401" t="n">
        <v>25</v>
      </c>
      <c r="JB1404" s="401" t="n">
        <v>108</v>
      </c>
      <c r="JC1404" s="401" t="n">
        <v>241</v>
      </c>
      <c r="JD1404" s="401" t="n">
        <v>16</v>
      </c>
      <c r="JE1404" s="401" t="n">
        <v>9</v>
      </c>
      <c r="JF1404" s="401" t="n">
        <v>273</v>
      </c>
      <c r="JG1404" s="401" t="n">
        <v>155</v>
      </c>
      <c r="JH1404" s="401" t="n">
        <v>277</v>
      </c>
      <c r="JI1404" s="401" t="n">
        <v>193</v>
      </c>
      <c r="JJ1404" s="401" t="n">
        <v>247</v>
      </c>
      <c r="JK1404" s="401" t="n">
        <v>228</v>
      </c>
      <c r="JL1404" s="401" t="n">
        <v>139</v>
      </c>
      <c r="JM1404" s="401" t="n">
        <v>149</v>
      </c>
      <c r="JN1404" s="401" t="n">
        <v>221</v>
      </c>
      <c r="JO1404" s="401" t="n">
        <v>26</v>
      </c>
      <c r="JP1404" s="401" t="n">
        <v>230</v>
      </c>
      <c r="JQ1404" s="401" t="n">
        <v>114</v>
      </c>
      <c r="JR1404" s="401" t="n">
        <v>194</v>
      </c>
      <c r="JS1404" s="401" t="n">
        <v>28</v>
      </c>
      <c r="JT1404" s="401" t="n">
        <v>6</v>
      </c>
      <c r="JU1404" s="401" t="n">
        <v>224</v>
      </c>
      <c r="JV1404" s="401" t="n">
        <v>275</v>
      </c>
      <c r="JW1404" s="401" t="n">
        <v>209</v>
      </c>
      <c r="JX1404" s="401" t="n">
        <v>253</v>
      </c>
      <c r="JZ1404" s="401" t="n">
        <v>55</v>
      </c>
      <c r="KA1404" s="401" t="n">
        <v>173</v>
      </c>
      <c r="KB1404" s="401" t="n">
        <v>245</v>
      </c>
      <c r="KC1404" s="401" t="n">
        <v>23</v>
      </c>
    </row>
    <row r="1405" customFormat="false" ht="12.75" hidden="false" customHeight="false" outlineLevel="0" collapsed="false">
      <c r="E1405" s="444" t="s">
        <v>227</v>
      </c>
      <c r="F1405" s="401" t="n">
        <v>105</v>
      </c>
      <c r="G1405" s="401" t="n">
        <v>223</v>
      </c>
      <c r="H1405" s="401" t="n">
        <v>54</v>
      </c>
      <c r="I1405" s="401" t="n">
        <v>205</v>
      </c>
      <c r="J1405" s="401" t="n">
        <v>47</v>
      </c>
      <c r="K1405" s="401" t="n">
        <v>187</v>
      </c>
      <c r="L1405" s="401" t="n">
        <v>110</v>
      </c>
      <c r="M1405" s="401" t="n">
        <v>234</v>
      </c>
      <c r="N1405" s="401" t="n">
        <v>165</v>
      </c>
      <c r="O1405" s="401" t="n">
        <v>69</v>
      </c>
      <c r="P1405" s="401" t="n">
        <v>3</v>
      </c>
      <c r="Q1405" s="401" t="n">
        <v>138</v>
      </c>
      <c r="R1405" s="401" t="n">
        <v>190</v>
      </c>
      <c r="S1405" s="401" t="n">
        <v>255</v>
      </c>
      <c r="T1405" s="401" t="n">
        <v>106</v>
      </c>
      <c r="U1405" s="401" t="n">
        <v>267</v>
      </c>
      <c r="V1405" s="401" t="n">
        <v>109</v>
      </c>
      <c r="W1405" s="401" t="n">
        <v>57</v>
      </c>
      <c r="X1405" s="401" t="n">
        <v>52</v>
      </c>
      <c r="Y1405" s="401" t="n">
        <v>136</v>
      </c>
      <c r="Z1405" s="401" t="n">
        <v>124</v>
      </c>
      <c r="AA1405" s="401" t="n">
        <v>161</v>
      </c>
      <c r="AB1405" s="401" t="n">
        <v>244</v>
      </c>
      <c r="AC1405" s="401" t="n">
        <v>216</v>
      </c>
      <c r="AD1405" s="401" t="n">
        <v>119</v>
      </c>
      <c r="AE1405" s="401" t="n">
        <v>95</v>
      </c>
      <c r="AF1405" s="401" t="n">
        <v>33</v>
      </c>
      <c r="AG1405" s="401" t="n">
        <v>191</v>
      </c>
      <c r="AH1405" s="401" t="n">
        <v>2</v>
      </c>
      <c r="AI1405" s="401" t="n">
        <v>81</v>
      </c>
      <c r="AJ1405" s="401" t="n">
        <v>140</v>
      </c>
      <c r="AK1405" s="401" t="n">
        <v>174</v>
      </c>
      <c r="AL1405" s="401" t="n">
        <v>272</v>
      </c>
      <c r="AM1405" s="401" t="n">
        <v>25</v>
      </c>
      <c r="AN1405" s="401" t="n">
        <v>163</v>
      </c>
      <c r="AO1405" s="401" t="n">
        <v>8</v>
      </c>
      <c r="AP1405" s="401" t="n">
        <v>185</v>
      </c>
      <c r="AQ1405" s="401" t="n">
        <v>210</v>
      </c>
      <c r="AR1405" s="401" t="n">
        <v>273</v>
      </c>
      <c r="AS1405" s="401" t="n">
        <v>236</v>
      </c>
      <c r="AT1405" s="401" t="n">
        <v>232</v>
      </c>
      <c r="AU1405" s="401" t="n">
        <v>6</v>
      </c>
      <c r="AV1405" s="401" t="n">
        <v>145</v>
      </c>
      <c r="AW1405" s="401" t="n">
        <v>213</v>
      </c>
      <c r="AX1405" s="401" t="n">
        <v>168</v>
      </c>
      <c r="AY1405" s="401" t="n">
        <v>155</v>
      </c>
      <c r="AZ1405" s="401" t="n">
        <v>280</v>
      </c>
      <c r="BA1405" s="401" t="n">
        <v>65</v>
      </c>
      <c r="BB1405" s="401" t="n">
        <v>170</v>
      </c>
      <c r="BC1405" s="401" t="n">
        <v>227</v>
      </c>
      <c r="BD1405" s="401" t="n">
        <v>245</v>
      </c>
      <c r="BE1405" s="401" t="n">
        <v>258</v>
      </c>
      <c r="BF1405" s="401" t="n">
        <v>85</v>
      </c>
      <c r="BG1405" s="401" t="n">
        <v>5</v>
      </c>
      <c r="BH1405" s="401" t="n">
        <v>261</v>
      </c>
      <c r="BI1405" s="401" t="n">
        <v>13</v>
      </c>
      <c r="BJ1405" s="401" t="n">
        <v>214</v>
      </c>
      <c r="BK1405" s="401" t="n">
        <v>274</v>
      </c>
      <c r="BL1405" s="401" t="n">
        <v>173</v>
      </c>
      <c r="BM1405" s="401" t="n">
        <v>152</v>
      </c>
      <c r="BN1405" s="401" t="n">
        <v>74</v>
      </c>
      <c r="BO1405" s="401" t="n">
        <v>115</v>
      </c>
      <c r="BP1405" s="401" t="n">
        <v>84</v>
      </c>
      <c r="BQ1405" s="401" t="n">
        <v>127</v>
      </c>
      <c r="BR1405" s="401" t="n">
        <v>42</v>
      </c>
      <c r="BS1405" s="401" t="n">
        <v>40</v>
      </c>
      <c r="BT1405" s="401" t="n">
        <v>23</v>
      </c>
      <c r="BU1405" s="401" t="n">
        <v>116</v>
      </c>
      <c r="BV1405" s="401" t="n">
        <v>67</v>
      </c>
      <c r="BW1405" s="401" t="n">
        <v>239</v>
      </c>
      <c r="BX1405" s="401" t="n">
        <v>135</v>
      </c>
      <c r="BY1405" s="401" t="n">
        <v>171</v>
      </c>
      <c r="BZ1405" s="401" t="n">
        <v>242</v>
      </c>
      <c r="CA1405" s="401" t="n">
        <v>88</v>
      </c>
      <c r="CB1405" s="401" t="n">
        <v>146</v>
      </c>
      <c r="CC1405" s="401" t="n">
        <v>178</v>
      </c>
      <c r="CD1405" s="401" t="n">
        <v>189</v>
      </c>
      <c r="CE1405" s="401" t="n">
        <v>254</v>
      </c>
      <c r="CF1405" s="401" t="n">
        <v>128</v>
      </c>
      <c r="CG1405" s="401" t="n">
        <v>256</v>
      </c>
      <c r="CH1405" s="401" t="n">
        <v>157</v>
      </c>
      <c r="CI1405" s="401" t="n">
        <v>229</v>
      </c>
      <c r="CJ1405" s="401" t="n">
        <v>121</v>
      </c>
      <c r="CK1405" s="401" t="n">
        <v>186</v>
      </c>
      <c r="CL1405" s="401" t="n">
        <v>92</v>
      </c>
      <c r="CM1405" s="401" t="n">
        <v>225</v>
      </c>
      <c r="CN1405" s="401" t="n">
        <v>126</v>
      </c>
      <c r="CO1405" s="401" t="n">
        <v>11</v>
      </c>
      <c r="CP1405" s="401" t="n">
        <v>118</v>
      </c>
      <c r="CQ1405" s="401" t="n">
        <v>62</v>
      </c>
      <c r="CR1405" s="401" t="n">
        <v>250</v>
      </c>
      <c r="CS1405" s="401" t="n">
        <v>194</v>
      </c>
      <c r="CT1405" s="401" t="n">
        <v>270</v>
      </c>
      <c r="CU1405" s="401" t="n">
        <v>275</v>
      </c>
      <c r="CV1405" s="401" t="n">
        <v>82</v>
      </c>
      <c r="CW1405" s="401" t="n">
        <v>100</v>
      </c>
      <c r="CX1405" s="401" t="n">
        <v>103</v>
      </c>
      <c r="CY1405" s="401" t="n">
        <v>89</v>
      </c>
      <c r="CZ1405" s="401" t="n">
        <v>15</v>
      </c>
      <c r="DA1405" s="401" t="n">
        <v>183</v>
      </c>
      <c r="DB1405" s="401" t="n">
        <v>79</v>
      </c>
      <c r="DC1405" s="401" t="n">
        <v>30</v>
      </c>
      <c r="DD1405" s="401" t="n">
        <v>144</v>
      </c>
      <c r="DE1405" s="401" t="n">
        <v>46</v>
      </c>
      <c r="DF1405" s="401" t="n">
        <v>246</v>
      </c>
      <c r="DG1405" s="401" t="n">
        <v>158</v>
      </c>
      <c r="DH1405" s="401" t="n">
        <v>153</v>
      </c>
      <c r="DI1405" s="401" t="n">
        <v>226</v>
      </c>
      <c r="DJ1405" s="401" t="n">
        <v>1</v>
      </c>
      <c r="DK1405" s="401" t="n">
        <v>48</v>
      </c>
      <c r="DL1405" s="401" t="n">
        <v>18</v>
      </c>
      <c r="DM1405" s="401" t="n">
        <v>31</v>
      </c>
      <c r="DN1405" s="401" t="n">
        <v>4</v>
      </c>
      <c r="DO1405" s="401" t="n">
        <v>198</v>
      </c>
      <c r="DP1405" s="401" t="n">
        <v>172</v>
      </c>
      <c r="DQ1405" s="401" t="n">
        <v>94</v>
      </c>
      <c r="DR1405" s="401" t="n">
        <v>98</v>
      </c>
      <c r="DS1405" s="401" t="n">
        <v>200</v>
      </c>
      <c r="DT1405" s="401" t="n">
        <v>27</v>
      </c>
      <c r="DU1405" s="401" t="n">
        <v>76</v>
      </c>
      <c r="DV1405" s="401" t="n">
        <v>129</v>
      </c>
      <c r="DW1405" s="401" t="n">
        <v>193</v>
      </c>
      <c r="DX1405" s="401" t="n">
        <v>212</v>
      </c>
      <c r="DY1405" s="401" t="n">
        <v>61</v>
      </c>
      <c r="DZ1405" s="401" t="n">
        <v>167</v>
      </c>
      <c r="EA1405" s="401" t="n">
        <v>169</v>
      </c>
      <c r="EB1405" s="401" t="n">
        <v>238</v>
      </c>
      <c r="EC1405" s="401" t="n">
        <v>192</v>
      </c>
      <c r="ED1405" s="401" t="n">
        <v>50</v>
      </c>
      <c r="EE1405" s="401" t="n">
        <v>59</v>
      </c>
      <c r="EF1405" s="401" t="n">
        <v>12</v>
      </c>
      <c r="EG1405" s="401" t="n">
        <v>41</v>
      </c>
      <c r="EH1405" s="401" t="n">
        <v>35</v>
      </c>
      <c r="EI1405" s="401" t="n">
        <v>203</v>
      </c>
      <c r="EJ1405" s="401" t="n">
        <v>166</v>
      </c>
      <c r="EK1405" s="401" t="n">
        <v>28</v>
      </c>
      <c r="EL1405" s="401" t="n">
        <v>75</v>
      </c>
      <c r="EM1405" s="401" t="n">
        <v>96</v>
      </c>
      <c r="EN1405" s="401" t="n">
        <v>112</v>
      </c>
      <c r="EO1405" s="401" t="n">
        <v>58</v>
      </c>
      <c r="EP1405" s="401" t="n">
        <v>34</v>
      </c>
      <c r="EQ1405" s="401" t="n">
        <v>123</v>
      </c>
      <c r="ER1405" s="401" t="n">
        <v>134</v>
      </c>
      <c r="ES1405" s="401" t="n">
        <v>108</v>
      </c>
      <c r="ET1405" s="401" t="n">
        <v>141</v>
      </c>
      <c r="EU1405" s="401" t="n">
        <v>43</v>
      </c>
      <c r="EV1405" s="401" t="n">
        <v>120</v>
      </c>
      <c r="EW1405" s="401" t="n">
        <v>222</v>
      </c>
      <c r="EX1405" s="401" t="n">
        <v>137</v>
      </c>
      <c r="EY1405" s="401" t="n">
        <v>201</v>
      </c>
      <c r="EZ1405" s="401" t="n">
        <v>207</v>
      </c>
      <c r="FA1405" s="401" t="n">
        <v>199</v>
      </c>
      <c r="FB1405" s="401" t="n">
        <v>122</v>
      </c>
      <c r="FC1405" s="401" t="n">
        <v>142</v>
      </c>
      <c r="FD1405" s="401" t="n">
        <v>278</v>
      </c>
      <c r="FE1405" s="401" t="n">
        <v>45</v>
      </c>
      <c r="FF1405" s="401" t="n">
        <v>148</v>
      </c>
      <c r="FG1405" s="401" t="n">
        <v>264</v>
      </c>
      <c r="FH1405" s="401" t="n">
        <v>248</v>
      </c>
      <c r="FI1405" s="401" t="n">
        <v>19</v>
      </c>
      <c r="FJ1405" s="401" t="n">
        <v>63</v>
      </c>
      <c r="FK1405" s="401" t="n">
        <v>111</v>
      </c>
      <c r="FL1405" s="401" t="n">
        <v>132</v>
      </c>
      <c r="FM1405" s="401" t="n">
        <v>230</v>
      </c>
      <c r="FN1405" s="401" t="n">
        <v>277</v>
      </c>
      <c r="FO1405" s="401" t="n">
        <v>10</v>
      </c>
      <c r="FP1405" s="401" t="n">
        <v>150</v>
      </c>
      <c r="FQ1405" s="401" t="n">
        <v>60</v>
      </c>
      <c r="FR1405" s="401" t="n">
        <v>70</v>
      </c>
      <c r="FS1405" s="401" t="n">
        <v>159</v>
      </c>
      <c r="FT1405" s="401" t="n">
        <v>160</v>
      </c>
      <c r="FU1405" s="401" t="n">
        <v>26</v>
      </c>
      <c r="FV1405" s="401" t="n">
        <v>102</v>
      </c>
      <c r="FW1405" s="401" t="n">
        <v>262</v>
      </c>
      <c r="FX1405" s="401" t="n">
        <v>197</v>
      </c>
      <c r="FY1405" s="401" t="n">
        <v>260</v>
      </c>
      <c r="FZ1405" s="401" t="n">
        <v>243</v>
      </c>
      <c r="GA1405" s="401" t="n">
        <v>221</v>
      </c>
      <c r="GB1405" s="401" t="n">
        <v>53</v>
      </c>
      <c r="GC1405" s="401" t="n">
        <v>87</v>
      </c>
      <c r="GD1405" s="401" t="n">
        <v>7</v>
      </c>
      <c r="GE1405" s="401" t="n">
        <v>282</v>
      </c>
      <c r="GF1405" s="401" t="n">
        <v>224</v>
      </c>
      <c r="GG1405" s="401" t="n">
        <v>265</v>
      </c>
      <c r="GH1405" s="401" t="n">
        <v>56</v>
      </c>
      <c r="GI1405" s="401" t="n">
        <v>93</v>
      </c>
      <c r="GJ1405" s="401" t="n">
        <v>51</v>
      </c>
      <c r="GK1405" s="401" t="n">
        <v>139</v>
      </c>
      <c r="GL1405" s="401" t="n">
        <v>181</v>
      </c>
      <c r="GM1405" s="401" t="n">
        <v>21</v>
      </c>
      <c r="GN1405" s="401" t="n">
        <v>279</v>
      </c>
      <c r="GO1405" s="401" t="n">
        <v>206</v>
      </c>
      <c r="GP1405" s="401" t="n">
        <v>36</v>
      </c>
      <c r="GQ1405" s="401" t="n">
        <v>72</v>
      </c>
      <c r="GR1405" s="401" t="n">
        <v>107</v>
      </c>
      <c r="GS1405" s="401" t="n">
        <v>252</v>
      </c>
      <c r="GT1405" s="401" t="n">
        <v>276</v>
      </c>
      <c r="GU1405" s="401" t="n">
        <v>217</v>
      </c>
      <c r="GV1405" s="401" t="n">
        <v>215</v>
      </c>
      <c r="GW1405" s="401" t="n">
        <v>241</v>
      </c>
      <c r="GX1405" s="401" t="n">
        <v>49</v>
      </c>
      <c r="GY1405" s="401" t="n">
        <v>176</v>
      </c>
      <c r="GZ1405" s="401" t="n">
        <v>219</v>
      </c>
      <c r="HA1405" s="401" t="n">
        <v>83</v>
      </c>
      <c r="HB1405" s="401" t="n">
        <v>257</v>
      </c>
      <c r="HC1405" s="401" t="n">
        <v>9</v>
      </c>
      <c r="HD1405" s="401" t="n">
        <v>149</v>
      </c>
      <c r="HE1405" s="401" t="n">
        <v>37</v>
      </c>
      <c r="HF1405" s="401" t="n">
        <v>281</v>
      </c>
      <c r="HG1405" s="401" t="n">
        <v>162</v>
      </c>
      <c r="HH1405" s="401" t="n">
        <v>77</v>
      </c>
      <c r="HI1405" s="401" t="n">
        <v>38</v>
      </c>
      <c r="HJ1405" s="401" t="n">
        <v>231</v>
      </c>
      <c r="HK1405" s="401" t="n">
        <v>196</v>
      </c>
      <c r="HL1405" s="401" t="n">
        <v>101</v>
      </c>
      <c r="HM1405" s="401" t="n">
        <v>143</v>
      </c>
      <c r="HN1405" s="401" t="n">
        <v>209</v>
      </c>
      <c r="HO1405" s="401" t="n">
        <v>16</v>
      </c>
      <c r="HP1405" s="401" t="n">
        <v>268</v>
      </c>
      <c r="HQ1405" s="401" t="n">
        <v>151</v>
      </c>
      <c r="HR1405" s="401" t="n">
        <v>147</v>
      </c>
      <c r="HS1405" s="401" t="n">
        <v>233</v>
      </c>
      <c r="HT1405" s="401" t="n">
        <v>180</v>
      </c>
      <c r="HU1405" s="401" t="n">
        <v>55</v>
      </c>
      <c r="HV1405" s="401" t="n">
        <v>184</v>
      </c>
      <c r="HW1405" s="401" t="n">
        <v>20</v>
      </c>
      <c r="HX1405" s="401" t="n">
        <v>259</v>
      </c>
      <c r="HY1405" s="401" t="n">
        <v>249</v>
      </c>
      <c r="HZ1405" s="401" t="n">
        <v>113</v>
      </c>
      <c r="IA1405" s="401" t="n">
        <v>66</v>
      </c>
      <c r="IB1405" s="401" t="n">
        <v>130</v>
      </c>
      <c r="IC1405" s="401" t="n">
        <v>86</v>
      </c>
      <c r="ID1405" s="401" t="n">
        <v>182</v>
      </c>
      <c r="IE1405" s="401" t="n">
        <v>22</v>
      </c>
      <c r="IF1405" s="401" t="n">
        <v>71</v>
      </c>
      <c r="IG1405" s="401" t="n">
        <v>104</v>
      </c>
      <c r="IH1405" s="401" t="n">
        <v>251</v>
      </c>
      <c r="II1405" s="401" t="n">
        <v>177</v>
      </c>
      <c r="IJ1405" s="401" t="n">
        <v>266</v>
      </c>
      <c r="IK1405" s="401" t="n">
        <v>91</v>
      </c>
      <c r="IL1405" s="401" t="n">
        <v>99</v>
      </c>
      <c r="IM1405" s="401" t="n">
        <v>211</v>
      </c>
      <c r="IN1405" s="401" t="n">
        <v>179</v>
      </c>
      <c r="IO1405" s="401" t="n">
        <v>32</v>
      </c>
      <c r="IP1405" s="401" t="n">
        <v>29</v>
      </c>
      <c r="IQ1405" s="401" t="n">
        <v>64</v>
      </c>
      <c r="IR1405" s="401" t="n">
        <v>283</v>
      </c>
      <c r="IS1405" s="401" t="n">
        <v>80</v>
      </c>
      <c r="IT1405" s="401" t="n">
        <v>97</v>
      </c>
      <c r="IU1405" s="401" t="n">
        <v>44</v>
      </c>
      <c r="IV1405" s="401" t="n">
        <v>154</v>
      </c>
      <c r="IW1405" s="401" t="n">
        <v>175</v>
      </c>
      <c r="IX1405" s="401" t="n">
        <v>237</v>
      </c>
      <c r="IY1405" s="401" t="n">
        <v>220</v>
      </c>
      <c r="IZ1405" s="401" t="n">
        <v>202</v>
      </c>
      <c r="JA1405" s="401" t="n">
        <v>253</v>
      </c>
      <c r="JB1405" s="401" t="n">
        <v>271</v>
      </c>
      <c r="JC1405" s="401" t="n">
        <v>156</v>
      </c>
      <c r="JD1405" s="401" t="n">
        <v>208</v>
      </c>
      <c r="JE1405" s="401" t="n">
        <v>188</v>
      </c>
      <c r="JF1405" s="401" t="n">
        <v>24</v>
      </c>
      <c r="JG1405" s="401" t="n">
        <v>14</v>
      </c>
      <c r="JH1405" s="401" t="n">
        <v>39</v>
      </c>
      <c r="JI1405" s="401" t="n">
        <v>228</v>
      </c>
      <c r="JJ1405" s="401" t="n">
        <v>73</v>
      </c>
      <c r="JK1405" s="401" t="n">
        <v>204</v>
      </c>
      <c r="JL1405" s="401" t="n">
        <v>133</v>
      </c>
      <c r="JM1405" s="401" t="n">
        <v>164</v>
      </c>
      <c r="JN1405" s="401" t="n">
        <v>78</v>
      </c>
      <c r="JO1405" s="401" t="n">
        <v>117</v>
      </c>
      <c r="JP1405" s="401" t="n">
        <v>68</v>
      </c>
      <c r="JQ1405" s="401" t="n">
        <v>269</v>
      </c>
      <c r="JR1405" s="401" t="n">
        <v>240</v>
      </c>
      <c r="JS1405" s="401" t="n">
        <v>218</v>
      </c>
      <c r="JT1405" s="401" t="n">
        <v>131</v>
      </c>
      <c r="JU1405" s="401" t="n">
        <v>195</v>
      </c>
      <c r="JV1405" s="401" t="n">
        <v>90</v>
      </c>
      <c r="JW1405" s="401" t="n">
        <v>235</v>
      </c>
      <c r="JX1405" s="401" t="n">
        <v>125</v>
      </c>
      <c r="JZ1405" s="401" t="n">
        <v>17</v>
      </c>
      <c r="KA1405" s="401" t="n">
        <v>263</v>
      </c>
      <c r="KB1405" s="401" t="n">
        <v>114</v>
      </c>
      <c r="KC1405" s="401" t="n">
        <v>247</v>
      </c>
    </row>
    <row r="1407" customFormat="false" ht="12.75" hidden="false" customHeight="false" outlineLevel="0" collapsed="false">
      <c r="D1407" s="204" t="n">
        <v>284</v>
      </c>
      <c r="E1407" s="204" t="s">
        <v>250</v>
      </c>
    </row>
    <row r="1408" customFormat="false" ht="12.75" hidden="false" customHeight="false" outlineLevel="0" collapsed="false">
      <c r="E1408" s="444" t="s">
        <v>198</v>
      </c>
      <c r="F1408" s="401" t="n">
        <v>1</v>
      </c>
      <c r="G1408" s="401" t="n">
        <v>2</v>
      </c>
      <c r="H1408" s="401" t="n">
        <v>3</v>
      </c>
      <c r="I1408" s="401" t="n">
        <v>4</v>
      </c>
      <c r="J1408" s="401" t="n">
        <v>5</v>
      </c>
      <c r="K1408" s="401" t="n">
        <v>6</v>
      </c>
      <c r="L1408" s="401" t="n">
        <v>7</v>
      </c>
      <c r="M1408" s="401" t="n">
        <v>8</v>
      </c>
      <c r="N1408" s="401" t="n">
        <v>9</v>
      </c>
      <c r="O1408" s="401" t="n">
        <v>10</v>
      </c>
      <c r="P1408" s="401" t="n">
        <v>11</v>
      </c>
      <c r="Q1408" s="401" t="n">
        <v>12</v>
      </c>
      <c r="R1408" s="401" t="n">
        <v>13</v>
      </c>
      <c r="S1408" s="401" t="n">
        <v>14</v>
      </c>
      <c r="T1408" s="401" t="n">
        <v>15</v>
      </c>
      <c r="U1408" s="401" t="n">
        <v>16</v>
      </c>
      <c r="V1408" s="401" t="n">
        <v>17</v>
      </c>
      <c r="W1408" s="401" t="n">
        <v>18</v>
      </c>
      <c r="X1408" s="401" t="n">
        <v>19</v>
      </c>
      <c r="Y1408" s="401" t="n">
        <v>20</v>
      </c>
      <c r="Z1408" s="401" t="n">
        <v>21</v>
      </c>
      <c r="AA1408" s="401" t="n">
        <v>22</v>
      </c>
      <c r="AB1408" s="401" t="n">
        <v>23</v>
      </c>
      <c r="AC1408" s="401" t="n">
        <v>24</v>
      </c>
      <c r="AD1408" s="401" t="n">
        <v>25</v>
      </c>
      <c r="AE1408" s="401" t="n">
        <v>26</v>
      </c>
      <c r="AF1408" s="401" t="n">
        <v>27</v>
      </c>
      <c r="AG1408" s="401" t="n">
        <v>28</v>
      </c>
      <c r="AH1408" s="401" t="n">
        <v>29</v>
      </c>
      <c r="AI1408" s="401" t="n">
        <v>30</v>
      </c>
      <c r="AJ1408" s="401" t="n">
        <v>31</v>
      </c>
      <c r="AK1408" s="401" t="n">
        <v>32</v>
      </c>
      <c r="AL1408" s="401" t="n">
        <v>33</v>
      </c>
      <c r="AM1408" s="401" t="n">
        <v>34</v>
      </c>
      <c r="AN1408" s="401" t="n">
        <v>35</v>
      </c>
      <c r="AO1408" s="401" t="n">
        <v>36</v>
      </c>
      <c r="AP1408" s="401" t="n">
        <v>37</v>
      </c>
      <c r="AQ1408" s="401" t="n">
        <v>38</v>
      </c>
      <c r="AR1408" s="401" t="n">
        <v>39</v>
      </c>
      <c r="AS1408" s="401" t="n">
        <v>40</v>
      </c>
      <c r="AT1408" s="401" t="n">
        <v>41</v>
      </c>
      <c r="AU1408" s="401" t="n">
        <v>42</v>
      </c>
      <c r="AV1408" s="401" t="n">
        <v>43</v>
      </c>
      <c r="AW1408" s="401" t="n">
        <v>44</v>
      </c>
      <c r="AX1408" s="401" t="n">
        <v>45</v>
      </c>
      <c r="AY1408" s="401" t="n">
        <v>46</v>
      </c>
      <c r="AZ1408" s="401" t="n">
        <v>47</v>
      </c>
      <c r="BA1408" s="401" t="n">
        <v>48</v>
      </c>
      <c r="BB1408" s="401" t="n">
        <v>49</v>
      </c>
      <c r="BC1408" s="401" t="n">
        <v>50</v>
      </c>
      <c r="BD1408" s="401" t="n">
        <v>51</v>
      </c>
      <c r="BE1408" s="401" t="n">
        <v>52</v>
      </c>
      <c r="BF1408" s="401" t="n">
        <v>53</v>
      </c>
      <c r="BG1408" s="401" t="n">
        <v>54</v>
      </c>
      <c r="BH1408" s="401" t="n">
        <v>55</v>
      </c>
      <c r="BI1408" s="401" t="n">
        <v>56</v>
      </c>
      <c r="BJ1408" s="401" t="n">
        <v>57</v>
      </c>
      <c r="BK1408" s="401" t="n">
        <v>58</v>
      </c>
      <c r="BL1408" s="401" t="n">
        <v>59</v>
      </c>
      <c r="BM1408" s="401" t="n">
        <v>60</v>
      </c>
      <c r="BN1408" s="401" t="n">
        <v>61</v>
      </c>
      <c r="BO1408" s="401" t="n">
        <v>62</v>
      </c>
      <c r="BP1408" s="401" t="n">
        <v>63</v>
      </c>
      <c r="BQ1408" s="401" t="n">
        <v>64</v>
      </c>
      <c r="BR1408" s="401" t="n">
        <v>65</v>
      </c>
      <c r="BS1408" s="401" t="n">
        <v>66</v>
      </c>
      <c r="BT1408" s="401" t="n">
        <v>67</v>
      </c>
      <c r="BU1408" s="401" t="n">
        <v>68</v>
      </c>
      <c r="BV1408" s="401" t="n">
        <v>69</v>
      </c>
      <c r="BW1408" s="401" t="n">
        <v>70</v>
      </c>
      <c r="BX1408" s="401" t="n">
        <v>71</v>
      </c>
      <c r="BY1408" s="401" t="n">
        <v>72</v>
      </c>
      <c r="BZ1408" s="401" t="n">
        <v>73</v>
      </c>
      <c r="CA1408" s="401" t="n">
        <v>74</v>
      </c>
      <c r="CB1408" s="401" t="n">
        <v>75</v>
      </c>
      <c r="CC1408" s="401" t="n">
        <v>76</v>
      </c>
      <c r="CD1408" s="401" t="n">
        <v>77</v>
      </c>
      <c r="CE1408" s="401" t="n">
        <v>78</v>
      </c>
      <c r="CF1408" s="401" t="n">
        <v>79</v>
      </c>
      <c r="CG1408" s="401" t="n">
        <v>80</v>
      </c>
      <c r="CH1408" s="401" t="n">
        <v>81</v>
      </c>
      <c r="CI1408" s="401" t="n">
        <v>82</v>
      </c>
      <c r="CJ1408" s="401" t="n">
        <v>83</v>
      </c>
      <c r="CK1408" s="401" t="n">
        <v>84</v>
      </c>
      <c r="CL1408" s="401" t="n">
        <v>85</v>
      </c>
      <c r="CM1408" s="401" t="n">
        <v>86</v>
      </c>
      <c r="CN1408" s="401" t="n">
        <v>87</v>
      </c>
      <c r="CO1408" s="401" t="n">
        <v>88</v>
      </c>
      <c r="CP1408" s="401" t="n">
        <v>89</v>
      </c>
      <c r="CQ1408" s="401" t="n">
        <v>90</v>
      </c>
      <c r="CR1408" s="401" t="n">
        <v>91</v>
      </c>
      <c r="CS1408" s="401" t="n">
        <v>92</v>
      </c>
      <c r="CT1408" s="401" t="n">
        <v>93</v>
      </c>
      <c r="CU1408" s="401" t="n">
        <v>94</v>
      </c>
      <c r="CV1408" s="401" t="n">
        <v>95</v>
      </c>
      <c r="CW1408" s="401" t="n">
        <v>96</v>
      </c>
      <c r="CX1408" s="401" t="n">
        <v>97</v>
      </c>
      <c r="CY1408" s="401" t="n">
        <v>98</v>
      </c>
      <c r="CZ1408" s="401" t="n">
        <v>99</v>
      </c>
      <c r="DA1408" s="401" t="n">
        <v>100</v>
      </c>
      <c r="DB1408" s="401" t="n">
        <v>101</v>
      </c>
      <c r="DC1408" s="401" t="n">
        <v>102</v>
      </c>
      <c r="DD1408" s="401" t="n">
        <v>103</v>
      </c>
      <c r="DE1408" s="401" t="n">
        <v>104</v>
      </c>
      <c r="DF1408" s="401" t="n">
        <v>105</v>
      </c>
      <c r="DG1408" s="401" t="n">
        <v>106</v>
      </c>
      <c r="DH1408" s="401" t="n">
        <v>107</v>
      </c>
      <c r="DI1408" s="401" t="n">
        <v>108</v>
      </c>
      <c r="DJ1408" s="401" t="n">
        <v>109</v>
      </c>
      <c r="DK1408" s="401" t="n">
        <v>110</v>
      </c>
      <c r="DL1408" s="401" t="n">
        <v>111</v>
      </c>
      <c r="DM1408" s="401" t="n">
        <v>112</v>
      </c>
      <c r="DN1408" s="401" t="n">
        <v>113</v>
      </c>
      <c r="DO1408" s="401" t="n">
        <v>114</v>
      </c>
      <c r="DP1408" s="401" t="n">
        <v>115</v>
      </c>
      <c r="DQ1408" s="401" t="n">
        <v>116</v>
      </c>
      <c r="DR1408" s="401" t="n">
        <v>117</v>
      </c>
      <c r="DS1408" s="401" t="n">
        <v>118</v>
      </c>
      <c r="DT1408" s="401" t="n">
        <v>119</v>
      </c>
      <c r="DU1408" s="401" t="n">
        <v>120</v>
      </c>
      <c r="DV1408" s="401" t="n">
        <v>121</v>
      </c>
      <c r="DW1408" s="401" t="n">
        <v>122</v>
      </c>
      <c r="DX1408" s="401" t="n">
        <v>123</v>
      </c>
      <c r="DY1408" s="401" t="n">
        <v>124</v>
      </c>
      <c r="DZ1408" s="401" t="n">
        <v>125</v>
      </c>
      <c r="EA1408" s="401" t="n">
        <v>126</v>
      </c>
      <c r="EB1408" s="401" t="n">
        <v>127</v>
      </c>
      <c r="EC1408" s="401" t="n">
        <v>128</v>
      </c>
      <c r="ED1408" s="401" t="n">
        <v>129</v>
      </c>
      <c r="EE1408" s="401" t="n">
        <v>130</v>
      </c>
      <c r="EF1408" s="401" t="n">
        <v>131</v>
      </c>
      <c r="EG1408" s="401" t="n">
        <v>132</v>
      </c>
      <c r="EH1408" s="401" t="n">
        <v>133</v>
      </c>
      <c r="EI1408" s="401" t="n">
        <v>134</v>
      </c>
      <c r="EJ1408" s="401" t="n">
        <v>135</v>
      </c>
      <c r="EK1408" s="401" t="n">
        <v>136</v>
      </c>
      <c r="EL1408" s="401" t="n">
        <v>137</v>
      </c>
      <c r="EM1408" s="401" t="n">
        <v>138</v>
      </c>
      <c r="EN1408" s="401" t="n">
        <v>139</v>
      </c>
      <c r="EO1408" s="401" t="n">
        <v>140</v>
      </c>
      <c r="EP1408" s="401" t="n">
        <v>141</v>
      </c>
      <c r="EQ1408" s="401" t="n">
        <v>142</v>
      </c>
      <c r="ER1408" s="401" t="n">
        <v>143</v>
      </c>
      <c r="ES1408" s="401" t="n">
        <v>144</v>
      </c>
      <c r="ET1408" s="401" t="n">
        <v>145</v>
      </c>
      <c r="EU1408" s="401" t="n">
        <v>146</v>
      </c>
      <c r="EV1408" s="401" t="n">
        <v>147</v>
      </c>
      <c r="EW1408" s="401" t="n">
        <v>148</v>
      </c>
      <c r="EX1408" s="401" t="n">
        <v>149</v>
      </c>
      <c r="EY1408" s="401" t="n">
        <v>150</v>
      </c>
      <c r="EZ1408" s="401" t="n">
        <v>151</v>
      </c>
      <c r="FA1408" s="401" t="n">
        <v>152</v>
      </c>
      <c r="FB1408" s="401" t="n">
        <v>153</v>
      </c>
      <c r="FC1408" s="401" t="n">
        <v>154</v>
      </c>
      <c r="FD1408" s="401" t="n">
        <v>155</v>
      </c>
      <c r="FE1408" s="401" t="n">
        <v>156</v>
      </c>
      <c r="FF1408" s="401" t="n">
        <v>157</v>
      </c>
      <c r="FG1408" s="401" t="n">
        <v>158</v>
      </c>
      <c r="FH1408" s="401" t="n">
        <v>159</v>
      </c>
      <c r="FI1408" s="401" t="n">
        <v>160</v>
      </c>
      <c r="FJ1408" s="401" t="n">
        <v>161</v>
      </c>
      <c r="FK1408" s="401" t="n">
        <v>162</v>
      </c>
      <c r="FL1408" s="401" t="n">
        <v>163</v>
      </c>
      <c r="FM1408" s="401" t="n">
        <v>164</v>
      </c>
      <c r="FN1408" s="401" t="n">
        <v>165</v>
      </c>
      <c r="FO1408" s="401" t="n">
        <v>166</v>
      </c>
      <c r="FP1408" s="401" t="n">
        <v>167</v>
      </c>
      <c r="FQ1408" s="401" t="n">
        <v>168</v>
      </c>
      <c r="FR1408" s="401" t="n">
        <v>169</v>
      </c>
      <c r="FS1408" s="401" t="n">
        <v>170</v>
      </c>
      <c r="FT1408" s="401" t="n">
        <v>171</v>
      </c>
      <c r="FU1408" s="401" t="n">
        <v>172</v>
      </c>
      <c r="FV1408" s="401" t="n">
        <v>173</v>
      </c>
      <c r="FW1408" s="401" t="n">
        <v>174</v>
      </c>
      <c r="FX1408" s="401" t="n">
        <v>175</v>
      </c>
      <c r="FY1408" s="401" t="n">
        <v>176</v>
      </c>
      <c r="FZ1408" s="401" t="n">
        <v>177</v>
      </c>
      <c r="GA1408" s="401" t="n">
        <v>178</v>
      </c>
      <c r="GB1408" s="401" t="n">
        <v>179</v>
      </c>
      <c r="GC1408" s="401" t="n">
        <v>180</v>
      </c>
      <c r="GD1408" s="401" t="n">
        <v>181</v>
      </c>
      <c r="GE1408" s="401" t="n">
        <v>182</v>
      </c>
      <c r="GF1408" s="401" t="n">
        <v>183</v>
      </c>
      <c r="GG1408" s="401" t="n">
        <v>184</v>
      </c>
      <c r="GH1408" s="401" t="n">
        <v>185</v>
      </c>
      <c r="GI1408" s="401" t="n">
        <v>186</v>
      </c>
      <c r="GJ1408" s="401" t="n">
        <v>187</v>
      </c>
      <c r="GK1408" s="401" t="n">
        <v>188</v>
      </c>
      <c r="GL1408" s="401" t="n">
        <v>189</v>
      </c>
      <c r="GM1408" s="401" t="n">
        <v>190</v>
      </c>
      <c r="GN1408" s="401" t="n">
        <v>191</v>
      </c>
      <c r="GO1408" s="401" t="n">
        <v>192</v>
      </c>
      <c r="GP1408" s="401" t="n">
        <v>193</v>
      </c>
      <c r="GQ1408" s="401" t="n">
        <v>194</v>
      </c>
      <c r="GR1408" s="401" t="n">
        <v>195</v>
      </c>
      <c r="GS1408" s="401" t="n">
        <v>196</v>
      </c>
      <c r="GT1408" s="401" t="n">
        <v>197</v>
      </c>
      <c r="GU1408" s="401" t="n">
        <v>198</v>
      </c>
      <c r="GV1408" s="401" t="n">
        <v>199</v>
      </c>
      <c r="GW1408" s="401" t="n">
        <v>200</v>
      </c>
      <c r="GX1408" s="401" t="n">
        <v>201</v>
      </c>
      <c r="GY1408" s="401" t="n">
        <v>202</v>
      </c>
      <c r="GZ1408" s="401" t="n">
        <v>203</v>
      </c>
      <c r="HA1408" s="401" t="n">
        <v>204</v>
      </c>
      <c r="HB1408" s="401" t="n">
        <v>205</v>
      </c>
      <c r="HC1408" s="401" t="n">
        <v>206</v>
      </c>
      <c r="HD1408" s="401" t="n">
        <v>207</v>
      </c>
      <c r="HE1408" s="401" t="n">
        <v>208</v>
      </c>
      <c r="HF1408" s="401" t="n">
        <v>209</v>
      </c>
      <c r="HG1408" s="401" t="n">
        <v>210</v>
      </c>
      <c r="HH1408" s="401" t="n">
        <v>211</v>
      </c>
      <c r="HI1408" s="401" t="n">
        <v>212</v>
      </c>
      <c r="HJ1408" s="401" t="n">
        <v>213</v>
      </c>
      <c r="HK1408" s="401" t="n">
        <v>214</v>
      </c>
      <c r="HL1408" s="401" t="n">
        <v>215</v>
      </c>
      <c r="HM1408" s="401" t="n">
        <v>216</v>
      </c>
      <c r="HN1408" s="401" t="n">
        <v>217</v>
      </c>
      <c r="HO1408" s="401" t="n">
        <v>218</v>
      </c>
      <c r="HP1408" s="401" t="n">
        <v>219</v>
      </c>
      <c r="HQ1408" s="401" t="n">
        <v>220</v>
      </c>
      <c r="HR1408" s="401" t="n">
        <v>221</v>
      </c>
      <c r="HS1408" s="401" t="n">
        <v>222</v>
      </c>
      <c r="HT1408" s="401" t="n">
        <v>223</v>
      </c>
      <c r="HU1408" s="401" t="n">
        <v>224</v>
      </c>
      <c r="HV1408" s="401" t="n">
        <v>225</v>
      </c>
      <c r="HW1408" s="401" t="n">
        <v>226</v>
      </c>
      <c r="HX1408" s="401" t="n">
        <v>227</v>
      </c>
      <c r="HY1408" s="401" t="n">
        <v>228</v>
      </c>
      <c r="HZ1408" s="401" t="n">
        <v>229</v>
      </c>
      <c r="IA1408" s="401" t="n">
        <v>230</v>
      </c>
      <c r="IB1408" s="401" t="n">
        <v>231</v>
      </c>
      <c r="IC1408" s="401" t="n">
        <v>232</v>
      </c>
      <c r="ID1408" s="401" t="n">
        <v>233</v>
      </c>
      <c r="IE1408" s="401" t="n">
        <v>234</v>
      </c>
      <c r="IF1408" s="401" t="n">
        <v>235</v>
      </c>
      <c r="IG1408" s="401" t="n">
        <v>236</v>
      </c>
      <c r="IH1408" s="401" t="n">
        <v>237</v>
      </c>
      <c r="II1408" s="401" t="n">
        <v>238</v>
      </c>
      <c r="IJ1408" s="401" t="n">
        <v>239</v>
      </c>
      <c r="IK1408" s="401" t="n">
        <v>240</v>
      </c>
      <c r="IL1408" s="401" t="n">
        <v>241</v>
      </c>
      <c r="IM1408" s="401" t="n">
        <v>242</v>
      </c>
      <c r="IN1408" s="401" t="n">
        <v>243</v>
      </c>
      <c r="IO1408" s="401" t="n">
        <v>244</v>
      </c>
      <c r="IP1408" s="401" t="n">
        <v>245</v>
      </c>
      <c r="IQ1408" s="401" t="n">
        <v>246</v>
      </c>
      <c r="IR1408" s="401" t="n">
        <v>247</v>
      </c>
      <c r="IS1408" s="401" t="n">
        <v>248</v>
      </c>
      <c r="IT1408" s="401" t="n">
        <v>249</v>
      </c>
      <c r="IU1408" s="401" t="n">
        <v>250</v>
      </c>
      <c r="IV1408" s="401" t="n">
        <v>251</v>
      </c>
      <c r="IW1408" s="401" t="n">
        <v>252</v>
      </c>
      <c r="IX1408" s="401" t="n">
        <v>253</v>
      </c>
      <c r="IY1408" s="401" t="n">
        <v>254</v>
      </c>
      <c r="IZ1408" s="401" t="n">
        <v>255</v>
      </c>
      <c r="JA1408" s="401" t="n">
        <v>256</v>
      </c>
      <c r="JB1408" s="401" t="n">
        <v>257</v>
      </c>
      <c r="JC1408" s="401" t="n">
        <v>258</v>
      </c>
      <c r="JD1408" s="401" t="n">
        <v>259</v>
      </c>
      <c r="JE1408" s="401" t="n">
        <v>260</v>
      </c>
      <c r="JF1408" s="401" t="n">
        <v>261</v>
      </c>
      <c r="JG1408" s="401" t="n">
        <v>262</v>
      </c>
      <c r="JH1408" s="401" t="n">
        <v>263</v>
      </c>
      <c r="JI1408" s="401" t="n">
        <v>264</v>
      </c>
      <c r="JJ1408" s="401" t="n">
        <v>265</v>
      </c>
      <c r="JK1408" s="401" t="n">
        <v>266</v>
      </c>
      <c r="JL1408" s="401" t="n">
        <v>267</v>
      </c>
      <c r="JM1408" s="401" t="n">
        <v>268</v>
      </c>
      <c r="JN1408" s="401" t="n">
        <v>269</v>
      </c>
      <c r="JO1408" s="401" t="n">
        <v>270</v>
      </c>
      <c r="JP1408" s="401" t="n">
        <v>271</v>
      </c>
      <c r="JQ1408" s="401" t="n">
        <v>272</v>
      </c>
      <c r="JR1408" s="401" t="n">
        <v>273</v>
      </c>
      <c r="JS1408" s="401" t="n">
        <v>274</v>
      </c>
      <c r="JT1408" s="401" t="n">
        <v>275</v>
      </c>
      <c r="JU1408" s="401" t="n">
        <v>276</v>
      </c>
      <c r="JV1408" s="401" t="n">
        <v>277</v>
      </c>
      <c r="JW1408" s="401" t="n">
        <v>278</v>
      </c>
      <c r="JX1408" s="401" t="n">
        <v>279</v>
      </c>
      <c r="JY1408" s="401" t="n">
        <v>280</v>
      </c>
      <c r="JZ1408" s="401" t="n">
        <v>281</v>
      </c>
      <c r="KA1408" s="401" t="n">
        <v>282</v>
      </c>
      <c r="KB1408" s="401" t="n">
        <v>283</v>
      </c>
      <c r="KC1408" s="401" t="n">
        <v>284</v>
      </c>
    </row>
    <row r="1409" customFormat="false" ht="12.75" hidden="false" customHeight="false" outlineLevel="0" collapsed="false">
      <c r="E1409" s="444" t="s">
        <v>225</v>
      </c>
      <c r="F1409" s="401" t="n">
        <v>59</v>
      </c>
      <c r="G1409" s="401" t="n">
        <v>44</v>
      </c>
      <c r="H1409" s="401" t="n">
        <v>37</v>
      </c>
      <c r="I1409" s="401" t="n">
        <v>101</v>
      </c>
      <c r="J1409" s="401" t="n">
        <v>27</v>
      </c>
      <c r="K1409" s="401" t="n">
        <v>123</v>
      </c>
      <c r="L1409" s="401" t="n">
        <v>266</v>
      </c>
      <c r="M1409" s="401" t="n">
        <v>200</v>
      </c>
      <c r="N1409" s="401" t="n">
        <v>25</v>
      </c>
      <c r="O1409" s="401" t="n">
        <v>252</v>
      </c>
      <c r="P1409" s="401" t="n">
        <v>73</v>
      </c>
      <c r="Q1409" s="401" t="n">
        <v>174</v>
      </c>
      <c r="R1409" s="401" t="n">
        <v>206</v>
      </c>
      <c r="S1409" s="401" t="n">
        <v>187</v>
      </c>
      <c r="T1409" s="401" t="n">
        <v>166</v>
      </c>
      <c r="U1409" s="401" t="n">
        <v>142</v>
      </c>
      <c r="V1409" s="401" t="n">
        <v>80</v>
      </c>
      <c r="W1409" s="401" t="n">
        <v>109</v>
      </c>
      <c r="X1409" s="401" t="n">
        <v>128</v>
      </c>
      <c r="Y1409" s="401" t="n">
        <v>228</v>
      </c>
      <c r="Z1409" s="401" t="n">
        <v>208</v>
      </c>
      <c r="AA1409" s="401" t="n">
        <v>241</v>
      </c>
      <c r="AB1409" s="401" t="n">
        <v>237</v>
      </c>
      <c r="AC1409" s="401" t="n">
        <v>55</v>
      </c>
      <c r="AD1409" s="401" t="n">
        <v>67</v>
      </c>
      <c r="AE1409" s="401" t="n">
        <v>140</v>
      </c>
      <c r="AF1409" s="401" t="n">
        <v>108</v>
      </c>
      <c r="AG1409" s="401" t="n">
        <v>102</v>
      </c>
      <c r="AH1409" s="401" t="n">
        <v>71</v>
      </c>
      <c r="AI1409" s="401" t="n">
        <v>6</v>
      </c>
      <c r="AJ1409" s="401" t="n">
        <v>72</v>
      </c>
      <c r="AK1409" s="401" t="n">
        <v>36</v>
      </c>
      <c r="AL1409" s="401" t="n">
        <v>189</v>
      </c>
      <c r="AM1409" s="401" t="n">
        <v>118</v>
      </c>
      <c r="AN1409" s="401" t="n">
        <v>93</v>
      </c>
      <c r="AO1409" s="401" t="n">
        <v>205</v>
      </c>
      <c r="AP1409" s="401" t="n">
        <v>19</v>
      </c>
      <c r="AQ1409" s="401" t="n">
        <v>254</v>
      </c>
      <c r="AR1409" s="401" t="n">
        <v>195</v>
      </c>
      <c r="AS1409" s="401" t="n">
        <v>214</v>
      </c>
      <c r="AT1409" s="401" t="n">
        <v>273</v>
      </c>
      <c r="AU1409" s="401" t="n">
        <v>100</v>
      </c>
      <c r="AV1409" s="401" t="n">
        <v>177</v>
      </c>
      <c r="AW1409" s="401" t="n">
        <v>151</v>
      </c>
      <c r="AX1409" s="401" t="n">
        <v>283</v>
      </c>
      <c r="AY1409" s="401" t="n">
        <v>218</v>
      </c>
      <c r="AZ1409" s="401" t="n">
        <v>211</v>
      </c>
      <c r="BA1409" s="401" t="n">
        <v>225</v>
      </c>
      <c r="BB1409" s="401" t="n">
        <v>281</v>
      </c>
      <c r="BC1409" s="401" t="n">
        <v>4</v>
      </c>
      <c r="BD1409" s="401" t="n">
        <v>179</v>
      </c>
      <c r="BE1409" s="401" t="n">
        <v>26</v>
      </c>
      <c r="BF1409" s="401" t="n">
        <v>41</v>
      </c>
      <c r="BG1409" s="401" t="n">
        <v>60</v>
      </c>
      <c r="BH1409" s="401" t="n">
        <v>199</v>
      </c>
      <c r="BI1409" s="401" t="n">
        <v>138</v>
      </c>
      <c r="BJ1409" s="401" t="n">
        <v>15</v>
      </c>
      <c r="BK1409" s="401" t="n">
        <v>194</v>
      </c>
      <c r="BL1409" s="401" t="n">
        <v>146</v>
      </c>
      <c r="BM1409" s="401" t="n">
        <v>107</v>
      </c>
      <c r="BN1409" s="401" t="n">
        <v>2</v>
      </c>
      <c r="BO1409" s="401" t="n">
        <v>233</v>
      </c>
      <c r="BP1409" s="401" t="n">
        <v>112</v>
      </c>
      <c r="BQ1409" s="401" t="n">
        <v>122</v>
      </c>
      <c r="BR1409" s="401" t="n">
        <v>203</v>
      </c>
      <c r="BS1409" s="401" t="n">
        <v>130</v>
      </c>
      <c r="BT1409" s="401" t="n">
        <v>243</v>
      </c>
      <c r="BU1409" s="401" t="n">
        <v>265</v>
      </c>
      <c r="BV1409" s="401" t="n">
        <v>92</v>
      </c>
      <c r="BW1409" s="401" t="n">
        <v>191</v>
      </c>
      <c r="BX1409" s="401" t="n">
        <v>155</v>
      </c>
      <c r="BY1409" s="401" t="n">
        <v>164</v>
      </c>
      <c r="BZ1409" s="401" t="n">
        <v>21</v>
      </c>
      <c r="CA1409" s="401" t="n">
        <v>168</v>
      </c>
      <c r="CB1409" s="401" t="n">
        <v>62</v>
      </c>
      <c r="CC1409" s="401" t="n">
        <v>230</v>
      </c>
      <c r="CD1409" s="401" t="n">
        <v>150</v>
      </c>
      <c r="CE1409" s="401" t="n">
        <v>276</v>
      </c>
      <c r="CF1409" s="401" t="n">
        <v>116</v>
      </c>
      <c r="CG1409" s="401" t="n">
        <v>202</v>
      </c>
      <c r="CH1409" s="401" t="n">
        <v>244</v>
      </c>
      <c r="CI1409" s="401" t="n">
        <v>58</v>
      </c>
      <c r="CJ1409" s="401" t="n">
        <v>39</v>
      </c>
      <c r="CK1409" s="401" t="n">
        <v>85</v>
      </c>
      <c r="CL1409" s="401" t="n">
        <v>201</v>
      </c>
      <c r="CM1409" s="401" t="n">
        <v>64</v>
      </c>
      <c r="CN1409" s="401" t="n">
        <v>251</v>
      </c>
      <c r="CO1409" s="401" t="n">
        <v>235</v>
      </c>
      <c r="CP1409" s="401" t="n">
        <v>8</v>
      </c>
      <c r="CQ1409" s="401" t="n">
        <v>181</v>
      </c>
      <c r="CR1409" s="401" t="n">
        <v>215</v>
      </c>
      <c r="CS1409" s="401" t="n">
        <v>90</v>
      </c>
      <c r="CT1409" s="401" t="n">
        <v>94</v>
      </c>
      <c r="CU1409" s="401" t="n">
        <v>1</v>
      </c>
      <c r="CV1409" s="401" t="n">
        <v>48</v>
      </c>
      <c r="CW1409" s="401" t="n">
        <v>47</v>
      </c>
      <c r="CX1409" s="401" t="n">
        <v>253</v>
      </c>
      <c r="CY1409" s="401" t="n">
        <v>170</v>
      </c>
      <c r="CZ1409" s="401" t="n">
        <v>11</v>
      </c>
      <c r="DA1409" s="401" t="n">
        <v>61</v>
      </c>
      <c r="DB1409" s="401" t="n">
        <v>115</v>
      </c>
      <c r="DC1409" s="401" t="n">
        <v>284</v>
      </c>
      <c r="DD1409" s="401" t="n">
        <v>196</v>
      </c>
      <c r="DE1409" s="401" t="n">
        <v>81</v>
      </c>
      <c r="DF1409" s="401" t="n">
        <v>221</v>
      </c>
      <c r="DG1409" s="401" t="n">
        <v>89</v>
      </c>
      <c r="DH1409" s="401" t="n">
        <v>260</v>
      </c>
      <c r="DI1409" s="401" t="n">
        <v>35</v>
      </c>
      <c r="DJ1409" s="401" t="n">
        <v>263</v>
      </c>
      <c r="DK1409" s="401" t="n">
        <v>18</v>
      </c>
      <c r="DL1409" s="401" t="n">
        <v>220</v>
      </c>
      <c r="DM1409" s="401" t="n">
        <v>245</v>
      </c>
      <c r="DN1409" s="401" t="n">
        <v>114</v>
      </c>
      <c r="DO1409" s="401" t="n">
        <v>13</v>
      </c>
      <c r="DP1409" s="401" t="n">
        <v>83</v>
      </c>
      <c r="DQ1409" s="401" t="n">
        <v>275</v>
      </c>
      <c r="DR1409" s="401" t="n">
        <v>226</v>
      </c>
      <c r="DS1409" s="401" t="n">
        <v>264</v>
      </c>
      <c r="DT1409" s="401" t="n">
        <v>82</v>
      </c>
      <c r="DU1409" s="401" t="n">
        <v>79</v>
      </c>
      <c r="DV1409" s="401" t="n">
        <v>9</v>
      </c>
      <c r="DW1409" s="401" t="n">
        <v>185</v>
      </c>
      <c r="DX1409" s="401" t="n">
        <v>219</v>
      </c>
      <c r="DY1409" s="401" t="n">
        <v>227</v>
      </c>
      <c r="DZ1409" s="401" t="n">
        <v>46</v>
      </c>
      <c r="EA1409" s="401" t="n">
        <v>144</v>
      </c>
      <c r="EB1409" s="401" t="n">
        <v>271</v>
      </c>
      <c r="EC1409" s="401" t="n">
        <v>74</v>
      </c>
      <c r="ED1409" s="401" t="n">
        <v>262</v>
      </c>
      <c r="EE1409" s="401" t="n">
        <v>63</v>
      </c>
      <c r="EF1409" s="401" t="n">
        <v>78</v>
      </c>
      <c r="EG1409" s="401" t="n">
        <v>154</v>
      </c>
      <c r="EH1409" s="401" t="n">
        <v>42</v>
      </c>
      <c r="EI1409" s="401" t="n">
        <v>57</v>
      </c>
      <c r="EJ1409" s="401" t="n">
        <v>231</v>
      </c>
      <c r="EK1409" s="401" t="n">
        <v>139</v>
      </c>
      <c r="EL1409" s="401" t="n">
        <v>111</v>
      </c>
      <c r="EM1409" s="401" t="n">
        <v>17</v>
      </c>
      <c r="EN1409" s="401" t="n">
        <v>131</v>
      </c>
      <c r="EO1409" s="401" t="n">
        <v>152</v>
      </c>
      <c r="EP1409" s="401" t="n">
        <v>165</v>
      </c>
      <c r="EQ1409" s="401" t="n">
        <v>119</v>
      </c>
      <c r="ER1409" s="401" t="n">
        <v>210</v>
      </c>
      <c r="ES1409" s="401" t="n">
        <v>156</v>
      </c>
      <c r="ET1409" s="401" t="n">
        <v>84</v>
      </c>
      <c r="EU1409" s="401" t="n">
        <v>88</v>
      </c>
      <c r="EV1409" s="401" t="n">
        <v>193</v>
      </c>
      <c r="EW1409" s="401" t="n">
        <v>16</v>
      </c>
      <c r="EX1409" s="401" t="n">
        <v>261</v>
      </c>
      <c r="EY1409" s="401" t="n">
        <v>278</v>
      </c>
      <c r="EZ1409" s="401" t="n">
        <v>5</v>
      </c>
      <c r="FA1409" s="401" t="n">
        <v>45</v>
      </c>
      <c r="FB1409" s="401" t="n">
        <v>217</v>
      </c>
      <c r="FC1409" s="401" t="n">
        <v>86</v>
      </c>
      <c r="FD1409" s="401" t="n">
        <v>34</v>
      </c>
      <c r="FE1409" s="401" t="n">
        <v>240</v>
      </c>
      <c r="FF1409" s="401" t="n">
        <v>66</v>
      </c>
      <c r="FG1409" s="401" t="n">
        <v>224</v>
      </c>
      <c r="FH1409" s="401" t="n">
        <v>7</v>
      </c>
      <c r="FI1409" s="401" t="n">
        <v>197</v>
      </c>
      <c r="FJ1409" s="401" t="n">
        <v>268</v>
      </c>
      <c r="FK1409" s="401" t="n">
        <v>188</v>
      </c>
      <c r="FL1409" s="401" t="n">
        <v>212</v>
      </c>
      <c r="FM1409" s="401" t="n">
        <v>106</v>
      </c>
      <c r="FN1409" s="401" t="n">
        <v>22</v>
      </c>
      <c r="FO1409" s="401" t="n">
        <v>259</v>
      </c>
      <c r="FP1409" s="401" t="n">
        <v>153</v>
      </c>
      <c r="FQ1409" s="401" t="n">
        <v>172</v>
      </c>
      <c r="FR1409" s="401" t="n">
        <v>232</v>
      </c>
      <c r="FS1409" s="401" t="n">
        <v>216</v>
      </c>
      <c r="FT1409" s="401" t="n">
        <v>54</v>
      </c>
      <c r="FU1409" s="401" t="n">
        <v>23</v>
      </c>
      <c r="FV1409" s="401" t="n">
        <v>222</v>
      </c>
      <c r="FW1409" s="401" t="n">
        <v>192</v>
      </c>
      <c r="FX1409" s="401" t="n">
        <v>213</v>
      </c>
      <c r="FY1409" s="401" t="n">
        <v>40</v>
      </c>
      <c r="FZ1409" s="401" t="n">
        <v>270</v>
      </c>
      <c r="GA1409" s="401" t="n">
        <v>272</v>
      </c>
      <c r="GB1409" s="401" t="n">
        <v>180</v>
      </c>
      <c r="GC1409" s="401" t="n">
        <v>3</v>
      </c>
      <c r="GD1409" s="401" t="n">
        <v>175</v>
      </c>
      <c r="GE1409" s="401" t="n">
        <v>49</v>
      </c>
      <c r="GF1409" s="401" t="n">
        <v>274</v>
      </c>
      <c r="GG1409" s="401" t="n">
        <v>190</v>
      </c>
      <c r="GH1409" s="401" t="n">
        <v>236</v>
      </c>
      <c r="GI1409" s="401" t="n">
        <v>134</v>
      </c>
      <c r="GJ1409" s="401" t="n">
        <v>148</v>
      </c>
      <c r="GK1409" s="401" t="n">
        <v>186</v>
      </c>
      <c r="GL1409" s="401" t="n">
        <v>91</v>
      </c>
      <c r="GM1409" s="401" t="n">
        <v>239</v>
      </c>
      <c r="GN1409" s="401" t="n">
        <v>242</v>
      </c>
      <c r="GO1409" s="401" t="n">
        <v>28</v>
      </c>
      <c r="GP1409" s="401" t="n">
        <v>137</v>
      </c>
      <c r="GQ1409" s="401" t="n">
        <v>132</v>
      </c>
      <c r="GR1409" s="401" t="n">
        <v>147</v>
      </c>
      <c r="GS1409" s="401" t="n">
        <v>279</v>
      </c>
      <c r="GT1409" s="401" t="n">
        <v>124</v>
      </c>
      <c r="GU1409" s="401" t="n">
        <v>159</v>
      </c>
      <c r="GV1409" s="401" t="n">
        <v>43</v>
      </c>
      <c r="GW1409" s="401" t="n">
        <v>267</v>
      </c>
      <c r="GX1409" s="401" t="n">
        <v>65</v>
      </c>
      <c r="GY1409" s="401" t="n">
        <v>158</v>
      </c>
      <c r="GZ1409" s="401" t="n">
        <v>136</v>
      </c>
      <c r="HA1409" s="401" t="n">
        <v>247</v>
      </c>
      <c r="HB1409" s="401" t="n">
        <v>12</v>
      </c>
      <c r="HC1409" s="401" t="n">
        <v>70</v>
      </c>
      <c r="HD1409" s="401" t="n">
        <v>269</v>
      </c>
      <c r="HE1409" s="401" t="n">
        <v>97</v>
      </c>
      <c r="HF1409" s="401" t="n">
        <v>246</v>
      </c>
      <c r="HG1409" s="401" t="n">
        <v>282</v>
      </c>
      <c r="HH1409" s="401" t="n">
        <v>113</v>
      </c>
      <c r="HI1409" s="401" t="n">
        <v>129</v>
      </c>
      <c r="HJ1409" s="401" t="n">
        <v>249</v>
      </c>
      <c r="HK1409" s="401" t="n">
        <v>223</v>
      </c>
      <c r="HL1409" s="401" t="n">
        <v>31</v>
      </c>
      <c r="HM1409" s="401" t="n">
        <v>145</v>
      </c>
      <c r="HN1409" s="401" t="n">
        <v>68</v>
      </c>
      <c r="HO1409" s="401" t="n">
        <v>125</v>
      </c>
      <c r="HP1409" s="401" t="n">
        <v>53</v>
      </c>
      <c r="HQ1409" s="401" t="n">
        <v>104</v>
      </c>
      <c r="HR1409" s="401" t="n">
        <v>135</v>
      </c>
      <c r="HS1409" s="401" t="n">
        <v>14</v>
      </c>
      <c r="HT1409" s="401" t="n">
        <v>204</v>
      </c>
      <c r="HU1409" s="401" t="n">
        <v>258</v>
      </c>
      <c r="HV1409" s="401" t="n">
        <v>127</v>
      </c>
      <c r="HW1409" s="401" t="n">
        <v>162</v>
      </c>
      <c r="HX1409" s="401" t="n">
        <v>95</v>
      </c>
      <c r="HY1409" s="401" t="n">
        <v>99</v>
      </c>
      <c r="HZ1409" s="401" t="n">
        <v>30</v>
      </c>
      <c r="IA1409" s="401" t="n">
        <v>176</v>
      </c>
      <c r="IB1409" s="401" t="n">
        <v>38</v>
      </c>
      <c r="IC1409" s="401" t="n">
        <v>163</v>
      </c>
      <c r="ID1409" s="401" t="n">
        <v>149</v>
      </c>
      <c r="IE1409" s="401" t="n">
        <v>238</v>
      </c>
      <c r="IF1409" s="401" t="n">
        <v>167</v>
      </c>
      <c r="IG1409" s="401" t="n">
        <v>10</v>
      </c>
      <c r="IH1409" s="401" t="n">
        <v>160</v>
      </c>
      <c r="II1409" s="401" t="n">
        <v>280</v>
      </c>
      <c r="IJ1409" s="401" t="n">
        <v>161</v>
      </c>
      <c r="IK1409" s="401" t="n">
        <v>184</v>
      </c>
      <c r="IL1409" s="401" t="n">
        <v>120</v>
      </c>
      <c r="IM1409" s="401" t="n">
        <v>75</v>
      </c>
      <c r="IN1409" s="401" t="n">
        <v>182</v>
      </c>
      <c r="IO1409" s="401" t="n">
        <v>198</v>
      </c>
      <c r="IP1409" s="401" t="n">
        <v>229</v>
      </c>
      <c r="IQ1409" s="401" t="n">
        <v>98</v>
      </c>
      <c r="IR1409" s="401" t="n">
        <v>56</v>
      </c>
      <c r="IS1409" s="401" t="n">
        <v>171</v>
      </c>
      <c r="IT1409" s="401" t="n">
        <v>250</v>
      </c>
      <c r="IU1409" s="401" t="n">
        <v>157</v>
      </c>
      <c r="IV1409" s="401" t="n">
        <v>248</v>
      </c>
      <c r="IW1409" s="401" t="n">
        <v>209</v>
      </c>
      <c r="IX1409" s="401" t="n">
        <v>141</v>
      </c>
      <c r="IY1409" s="401" t="n">
        <v>110</v>
      </c>
      <c r="IZ1409" s="401" t="n">
        <v>96</v>
      </c>
      <c r="JA1409" s="401" t="n">
        <v>52</v>
      </c>
      <c r="JB1409" s="401" t="n">
        <v>105</v>
      </c>
      <c r="JC1409" s="401" t="n">
        <v>257</v>
      </c>
      <c r="JD1409" s="401" t="n">
        <v>50</v>
      </c>
      <c r="JE1409" s="401" t="n">
        <v>121</v>
      </c>
      <c r="JF1409" s="401" t="n">
        <v>255</v>
      </c>
      <c r="JG1409" s="401" t="n">
        <v>178</v>
      </c>
      <c r="JH1409" s="401" t="n">
        <v>76</v>
      </c>
      <c r="JI1409" s="401" t="n">
        <v>133</v>
      </c>
      <c r="JJ1409" s="401" t="n">
        <v>24</v>
      </c>
      <c r="JK1409" s="401" t="n">
        <v>20</v>
      </c>
      <c r="JL1409" s="401" t="n">
        <v>143</v>
      </c>
      <c r="JM1409" s="401" t="n">
        <v>277</v>
      </c>
      <c r="JN1409" s="401" t="n">
        <v>33</v>
      </c>
      <c r="JO1409" s="401" t="n">
        <v>234</v>
      </c>
      <c r="JP1409" s="401" t="n">
        <v>117</v>
      </c>
      <c r="JQ1409" s="401" t="n">
        <v>256</v>
      </c>
      <c r="JR1409" s="401" t="n">
        <v>29</v>
      </c>
      <c r="JS1409" s="401" t="n">
        <v>51</v>
      </c>
      <c r="JT1409" s="401" t="n">
        <v>32</v>
      </c>
      <c r="JU1409" s="401" t="n">
        <v>169</v>
      </c>
      <c r="JV1409" s="401" t="n">
        <v>183</v>
      </c>
      <c r="JW1409" s="401" t="n">
        <v>77</v>
      </c>
      <c r="JX1409" s="401" t="n">
        <v>87</v>
      </c>
      <c r="JY1409" s="401" t="n">
        <v>126</v>
      </c>
      <c r="JZ1409" s="401" t="n">
        <v>207</v>
      </c>
      <c r="KA1409" s="401" t="n">
        <v>103</v>
      </c>
      <c r="KB1409" s="401" t="n">
        <v>69</v>
      </c>
      <c r="KC1409" s="401" t="n">
        <v>173</v>
      </c>
    </row>
    <row r="1410" customFormat="false" ht="12.75" hidden="false" customHeight="false" outlineLevel="0" collapsed="false">
      <c r="E1410" s="444" t="s">
        <v>227</v>
      </c>
      <c r="F1410" s="401" t="n">
        <v>3</v>
      </c>
      <c r="G1410" s="401" t="n">
        <v>194</v>
      </c>
      <c r="H1410" s="401" t="n">
        <v>10</v>
      </c>
      <c r="I1410" s="401" t="n">
        <v>46</v>
      </c>
      <c r="J1410" s="401" t="n">
        <v>16</v>
      </c>
      <c r="K1410" s="401" t="n">
        <v>180</v>
      </c>
      <c r="L1410" s="401" t="n">
        <v>128</v>
      </c>
      <c r="M1410" s="401" t="n">
        <v>27</v>
      </c>
      <c r="N1410" s="401" t="n">
        <v>15</v>
      </c>
      <c r="O1410" s="401" t="n">
        <v>103</v>
      </c>
      <c r="P1410" s="401" t="n">
        <v>164</v>
      </c>
      <c r="Q1410" s="401" t="n">
        <v>131</v>
      </c>
      <c r="R1410" s="401" t="n">
        <v>282</v>
      </c>
      <c r="S1410" s="401" t="n">
        <v>6</v>
      </c>
      <c r="T1410" s="401" t="n">
        <v>41</v>
      </c>
      <c r="U1410" s="401" t="n">
        <v>127</v>
      </c>
      <c r="V1410" s="401" t="n">
        <v>203</v>
      </c>
      <c r="W1410" s="401" t="n">
        <v>151</v>
      </c>
      <c r="X1410" s="401" t="n">
        <v>193</v>
      </c>
      <c r="Y1410" s="401" t="n">
        <v>178</v>
      </c>
      <c r="Z1410" s="401" t="n">
        <v>60</v>
      </c>
      <c r="AA1410" s="401" t="n">
        <v>155</v>
      </c>
      <c r="AB1410" s="401" t="n">
        <v>232</v>
      </c>
      <c r="AC1410" s="401" t="n">
        <v>117</v>
      </c>
      <c r="AD1410" s="401" t="n">
        <v>66</v>
      </c>
      <c r="AE1410" s="401" t="n">
        <v>263</v>
      </c>
      <c r="AF1410" s="401" t="n">
        <v>216</v>
      </c>
      <c r="AG1410" s="401" t="n">
        <v>192</v>
      </c>
      <c r="AH1410" s="401" t="n">
        <v>276</v>
      </c>
      <c r="AI1410" s="401" t="n">
        <v>26</v>
      </c>
      <c r="AJ1410" s="401" t="n">
        <v>83</v>
      </c>
      <c r="AK1410" s="401" t="n">
        <v>201</v>
      </c>
      <c r="AL1410" s="401" t="n">
        <v>19</v>
      </c>
      <c r="AM1410" s="401" t="n">
        <v>37</v>
      </c>
      <c r="AN1410" s="401" t="n">
        <v>52</v>
      </c>
      <c r="AO1410" s="401" t="n">
        <v>94</v>
      </c>
      <c r="AP1410" s="401" t="n">
        <v>223</v>
      </c>
      <c r="AQ1410" s="401" t="n">
        <v>165</v>
      </c>
      <c r="AR1410" s="401" t="n">
        <v>77</v>
      </c>
      <c r="AS1410" s="401" t="n">
        <v>123</v>
      </c>
      <c r="AT1410" s="401" t="n">
        <v>148</v>
      </c>
      <c r="AU1410" s="401" t="n">
        <v>200</v>
      </c>
      <c r="AV1410" s="401" t="n">
        <v>96</v>
      </c>
      <c r="AW1410" s="401" t="n">
        <v>32</v>
      </c>
      <c r="AX1410" s="401" t="n">
        <v>241</v>
      </c>
      <c r="AY1410" s="401" t="n">
        <v>187</v>
      </c>
      <c r="AZ1410" s="401" t="n">
        <v>40</v>
      </c>
      <c r="BA1410" s="401" t="n">
        <v>31</v>
      </c>
      <c r="BB1410" s="401" t="n">
        <v>72</v>
      </c>
      <c r="BC1410" s="401" t="n">
        <v>207</v>
      </c>
      <c r="BD1410" s="401" t="n">
        <v>12</v>
      </c>
      <c r="BE1410" s="401" t="n">
        <v>39</v>
      </c>
      <c r="BF1410" s="401" t="n">
        <v>22</v>
      </c>
      <c r="BG1410" s="401" t="n">
        <v>175</v>
      </c>
      <c r="BH1410" s="401" t="n">
        <v>257</v>
      </c>
      <c r="BI1410" s="401" t="n">
        <v>283</v>
      </c>
      <c r="BJ1410" s="401" t="n">
        <v>135</v>
      </c>
      <c r="BK1410" s="401" t="n">
        <v>261</v>
      </c>
      <c r="BL1410" s="401" t="n">
        <v>206</v>
      </c>
      <c r="BM1410" s="401" t="n">
        <v>179</v>
      </c>
      <c r="BN1410" s="401" t="n">
        <v>204</v>
      </c>
      <c r="BO1410" s="401" t="n">
        <v>220</v>
      </c>
      <c r="BP1410" s="401" t="n">
        <v>284</v>
      </c>
      <c r="BQ1410" s="401" t="n">
        <v>273</v>
      </c>
      <c r="BR1410" s="401" t="n">
        <v>54</v>
      </c>
      <c r="BS1410" s="401" t="n">
        <v>74</v>
      </c>
      <c r="BT1410" s="401" t="n">
        <v>106</v>
      </c>
      <c r="BU1410" s="401" t="n">
        <v>167</v>
      </c>
      <c r="BV1410" s="401" t="n">
        <v>28</v>
      </c>
      <c r="BW1410" s="401" t="n">
        <v>158</v>
      </c>
      <c r="BX1410" s="401" t="n">
        <v>55</v>
      </c>
      <c r="BY1410" s="401" t="n">
        <v>219</v>
      </c>
      <c r="BZ1410" s="401" t="n">
        <v>132</v>
      </c>
      <c r="CA1410" s="401" t="n">
        <v>266</v>
      </c>
      <c r="CB1410" s="401" t="n">
        <v>143</v>
      </c>
      <c r="CC1410" s="401" t="n">
        <v>99</v>
      </c>
      <c r="CD1410" s="401" t="n">
        <v>70</v>
      </c>
      <c r="CE1410" s="401" t="n">
        <v>45</v>
      </c>
      <c r="CF1410" s="401" t="n">
        <v>212</v>
      </c>
      <c r="CG1410" s="401" t="n">
        <v>244</v>
      </c>
      <c r="CH1410" s="401" t="n">
        <v>25</v>
      </c>
      <c r="CI1410" s="401" t="n">
        <v>189</v>
      </c>
      <c r="CJ1410" s="401" t="n">
        <v>14</v>
      </c>
      <c r="CK1410" s="401" t="n">
        <v>145</v>
      </c>
      <c r="CL1410" s="401" t="n">
        <v>182</v>
      </c>
      <c r="CM1410" s="401" t="n">
        <v>43</v>
      </c>
      <c r="CN1410" s="401" t="n">
        <v>61</v>
      </c>
      <c r="CO1410" s="401" t="n">
        <v>152</v>
      </c>
      <c r="CP1410" s="401" t="n">
        <v>248</v>
      </c>
      <c r="CQ1410" s="401" t="n">
        <v>177</v>
      </c>
      <c r="CR1410" s="401" t="n">
        <v>8</v>
      </c>
      <c r="CS1410" s="401" t="n">
        <v>198</v>
      </c>
      <c r="CT1410" s="401" t="n">
        <v>122</v>
      </c>
      <c r="CU1410" s="401" t="n">
        <v>76</v>
      </c>
      <c r="CV1410" s="401" t="n">
        <v>111</v>
      </c>
      <c r="CW1410" s="401" t="n">
        <v>93</v>
      </c>
      <c r="CX1410" s="401" t="n">
        <v>125</v>
      </c>
      <c r="CY1410" s="401" t="n">
        <v>44</v>
      </c>
      <c r="CZ1410" s="401" t="n">
        <v>113</v>
      </c>
      <c r="DA1410" s="401" t="n">
        <v>256</v>
      </c>
      <c r="DB1410" s="401" t="n">
        <v>185</v>
      </c>
      <c r="DC1410" s="401" t="n">
        <v>254</v>
      </c>
      <c r="DD1410" s="401" t="n">
        <v>144</v>
      </c>
      <c r="DE1410" s="401" t="n">
        <v>121</v>
      </c>
      <c r="DF1410" s="401" t="n">
        <v>233</v>
      </c>
      <c r="DG1410" s="401" t="n">
        <v>34</v>
      </c>
      <c r="DH1410" s="401" t="n">
        <v>118</v>
      </c>
      <c r="DI1410" s="401" t="n">
        <v>87</v>
      </c>
      <c r="DJ1410" s="401" t="n">
        <v>211</v>
      </c>
      <c r="DK1410" s="401" t="n">
        <v>242</v>
      </c>
      <c r="DL1410" s="401" t="n">
        <v>104</v>
      </c>
      <c r="DM1410" s="401" t="n">
        <v>173</v>
      </c>
      <c r="DN1410" s="401" t="n">
        <v>11</v>
      </c>
      <c r="DO1410" s="401" t="n">
        <v>120</v>
      </c>
      <c r="DP1410" s="401" t="n">
        <v>88</v>
      </c>
      <c r="DQ1410" s="401" t="n">
        <v>30</v>
      </c>
      <c r="DR1410" s="401" t="n">
        <v>238</v>
      </c>
      <c r="DS1410" s="401" t="n">
        <v>126</v>
      </c>
      <c r="DT1410" s="401" t="n">
        <v>215</v>
      </c>
      <c r="DU1410" s="401" t="n">
        <v>156</v>
      </c>
      <c r="DV1410" s="401" t="n">
        <v>107</v>
      </c>
      <c r="DW1410" s="401" t="n">
        <v>278</v>
      </c>
      <c r="DX1410" s="401" t="n">
        <v>64</v>
      </c>
      <c r="DY1410" s="401" t="n">
        <v>115</v>
      </c>
      <c r="DZ1410" s="401" t="n">
        <v>226</v>
      </c>
      <c r="EA1410" s="401" t="n">
        <v>250</v>
      </c>
      <c r="EB1410" s="401" t="n">
        <v>210</v>
      </c>
      <c r="EC1410" s="401" t="n">
        <v>160</v>
      </c>
      <c r="ED1410" s="401" t="n">
        <v>138</v>
      </c>
      <c r="EE1410" s="401" t="n">
        <v>97</v>
      </c>
      <c r="EF1410" s="401" t="n">
        <v>110</v>
      </c>
      <c r="EG1410" s="401" t="n">
        <v>35</v>
      </c>
      <c r="EH1410" s="401" t="n">
        <v>67</v>
      </c>
      <c r="EI1410" s="401" t="n">
        <v>253</v>
      </c>
      <c r="EJ1410" s="401" t="n">
        <v>102</v>
      </c>
      <c r="EK1410" s="401" t="n">
        <v>49</v>
      </c>
      <c r="EL1410" s="401" t="n">
        <v>239</v>
      </c>
      <c r="EM1410" s="401" t="n">
        <v>260</v>
      </c>
      <c r="EN1410" s="401" t="n">
        <v>73</v>
      </c>
      <c r="EO1410" s="401" t="n">
        <v>101</v>
      </c>
      <c r="EP1410" s="401" t="n">
        <v>199</v>
      </c>
      <c r="EQ1410" s="401" t="n">
        <v>18</v>
      </c>
      <c r="ER1410" s="401" t="n">
        <v>2</v>
      </c>
      <c r="ES1410" s="401" t="n">
        <v>153</v>
      </c>
      <c r="ET1410" s="401" t="n">
        <v>134</v>
      </c>
      <c r="EU1410" s="401" t="n">
        <v>53</v>
      </c>
      <c r="EV1410" s="401" t="n">
        <v>1</v>
      </c>
      <c r="EW1410" s="401" t="n">
        <v>82</v>
      </c>
      <c r="EX1410" s="401" t="n">
        <v>162</v>
      </c>
      <c r="EY1410" s="401" t="n">
        <v>279</v>
      </c>
      <c r="EZ1410" s="401" t="n">
        <v>159</v>
      </c>
      <c r="FA1410" s="401" t="n">
        <v>213</v>
      </c>
      <c r="FB1410" s="401" t="n">
        <v>105</v>
      </c>
      <c r="FC1410" s="401" t="n">
        <v>186</v>
      </c>
      <c r="FD1410" s="401" t="n">
        <v>277</v>
      </c>
      <c r="FE1410" s="401" t="n">
        <v>62</v>
      </c>
      <c r="FF1410" s="401" t="n">
        <v>265</v>
      </c>
      <c r="FG1410" s="401" t="n">
        <v>119</v>
      </c>
      <c r="FH1410" s="401" t="n">
        <v>183</v>
      </c>
      <c r="FI1410" s="401" t="n">
        <v>142</v>
      </c>
      <c r="FJ1410" s="401" t="n">
        <v>147</v>
      </c>
      <c r="FK1410" s="401" t="n">
        <v>89</v>
      </c>
      <c r="FL1410" s="401" t="n">
        <v>95</v>
      </c>
      <c r="FM1410" s="401" t="n">
        <v>47</v>
      </c>
      <c r="FN1410" s="401" t="n">
        <v>237</v>
      </c>
      <c r="FO1410" s="401" t="n">
        <v>4</v>
      </c>
      <c r="FP1410" s="401" t="n">
        <v>235</v>
      </c>
      <c r="FQ1410" s="401" t="n">
        <v>154</v>
      </c>
      <c r="FR1410" s="401" t="n">
        <v>21</v>
      </c>
      <c r="FS1410" s="401" t="n">
        <v>208</v>
      </c>
      <c r="FT1410" s="401" t="n">
        <v>50</v>
      </c>
      <c r="FU1410" s="401" t="n">
        <v>86</v>
      </c>
      <c r="FV1410" s="401" t="n">
        <v>100</v>
      </c>
      <c r="FW1410" s="401" t="n">
        <v>271</v>
      </c>
      <c r="FX1410" s="401" t="n">
        <v>268</v>
      </c>
      <c r="FY1410" s="401" t="n">
        <v>92</v>
      </c>
      <c r="FZ1410" s="401" t="n">
        <v>109</v>
      </c>
      <c r="GA1410" s="401" t="n">
        <v>202</v>
      </c>
      <c r="GB1410" s="401" t="n">
        <v>17</v>
      </c>
      <c r="GC1410" s="401" t="n">
        <v>218</v>
      </c>
      <c r="GD1410" s="401" t="n">
        <v>229</v>
      </c>
      <c r="GE1410" s="401" t="n">
        <v>224</v>
      </c>
      <c r="GF1410" s="401" t="n">
        <v>71</v>
      </c>
      <c r="GG1410" s="401" t="n">
        <v>236</v>
      </c>
      <c r="GH1410" s="401" t="n">
        <v>91</v>
      </c>
      <c r="GI1410" s="401" t="n">
        <v>190</v>
      </c>
      <c r="GJ1410" s="401" t="n">
        <v>221</v>
      </c>
      <c r="GK1410" s="401" t="n">
        <v>255</v>
      </c>
      <c r="GL1410" s="401" t="n">
        <v>58</v>
      </c>
      <c r="GM1410" s="401" t="n">
        <v>38</v>
      </c>
      <c r="GN1410" s="401" t="n">
        <v>195</v>
      </c>
      <c r="GO1410" s="401" t="n">
        <v>149</v>
      </c>
      <c r="GP1410" s="401" t="n">
        <v>246</v>
      </c>
      <c r="GQ1410" s="401" t="n">
        <v>240</v>
      </c>
      <c r="GR1410" s="401" t="n">
        <v>141</v>
      </c>
      <c r="GS1410" s="401" t="n">
        <v>48</v>
      </c>
      <c r="GT1410" s="401" t="n">
        <v>280</v>
      </c>
      <c r="GU1410" s="401" t="n">
        <v>75</v>
      </c>
      <c r="GV1410" s="401" t="n">
        <v>196</v>
      </c>
      <c r="GW1410" s="401" t="n">
        <v>36</v>
      </c>
      <c r="GX1410" s="401" t="n">
        <v>168</v>
      </c>
      <c r="GY1410" s="401" t="n">
        <v>205</v>
      </c>
      <c r="GZ1410" s="401" t="n">
        <v>139</v>
      </c>
      <c r="HA1410" s="401" t="n">
        <v>191</v>
      </c>
      <c r="HB1410" s="401" t="n">
        <v>247</v>
      </c>
      <c r="HC1410" s="401" t="n">
        <v>90</v>
      </c>
      <c r="HD1410" s="401" t="n">
        <v>170</v>
      </c>
      <c r="HE1410" s="401" t="n">
        <v>197</v>
      </c>
      <c r="HF1410" s="401" t="n">
        <v>108</v>
      </c>
      <c r="HG1410" s="401" t="n">
        <v>137</v>
      </c>
      <c r="HH1410" s="401" t="n">
        <v>24</v>
      </c>
      <c r="HI1410" s="401" t="n">
        <v>281</v>
      </c>
      <c r="HJ1410" s="401" t="n">
        <v>245</v>
      </c>
      <c r="HK1410" s="401" t="n">
        <v>272</v>
      </c>
      <c r="HL1410" s="401" t="n">
        <v>172</v>
      </c>
      <c r="HM1410" s="401" t="n">
        <v>262</v>
      </c>
      <c r="HN1410" s="401" t="n">
        <v>130</v>
      </c>
      <c r="HO1410" s="401" t="n">
        <v>174</v>
      </c>
      <c r="HP1410" s="401" t="n">
        <v>217</v>
      </c>
      <c r="HQ1410" s="401" t="n">
        <v>161</v>
      </c>
      <c r="HR1410" s="401" t="n">
        <v>258</v>
      </c>
      <c r="HS1410" s="401" t="n">
        <v>249</v>
      </c>
      <c r="HT1410" s="401" t="n">
        <v>267</v>
      </c>
      <c r="HU1410" s="401" t="n">
        <v>140</v>
      </c>
      <c r="HV1410" s="401" t="n">
        <v>51</v>
      </c>
      <c r="HW1410" s="401" t="n">
        <v>227</v>
      </c>
      <c r="HX1410" s="401" t="n">
        <v>33</v>
      </c>
      <c r="HY1410" s="401" t="n">
        <v>209</v>
      </c>
      <c r="HZ1410" s="401" t="n">
        <v>252</v>
      </c>
      <c r="IA1410" s="401" t="n">
        <v>136</v>
      </c>
      <c r="IB1410" s="401" t="n">
        <v>13</v>
      </c>
      <c r="IC1410" s="401" t="n">
        <v>63</v>
      </c>
      <c r="ID1410" s="401" t="n">
        <v>124</v>
      </c>
      <c r="IE1410" s="401" t="n">
        <v>230</v>
      </c>
      <c r="IF1410" s="401" t="n">
        <v>243</v>
      </c>
      <c r="IG1410" s="401" t="n">
        <v>133</v>
      </c>
      <c r="IH1410" s="401" t="n">
        <v>228</v>
      </c>
      <c r="II1410" s="401" t="n">
        <v>7</v>
      </c>
      <c r="IJ1410" s="401" t="n">
        <v>20</v>
      </c>
      <c r="IK1410" s="401" t="n">
        <v>42</v>
      </c>
      <c r="IL1410" s="401" t="n">
        <v>85</v>
      </c>
      <c r="IM1410" s="401" t="n">
        <v>275</v>
      </c>
      <c r="IN1410" s="401" t="n">
        <v>116</v>
      </c>
      <c r="IO1410" s="401" t="n">
        <v>5</v>
      </c>
      <c r="IP1410" s="401" t="n">
        <v>59</v>
      </c>
      <c r="IQ1410" s="401" t="n">
        <v>184</v>
      </c>
      <c r="IR1410" s="401" t="n">
        <v>274</v>
      </c>
      <c r="IS1410" s="401" t="n">
        <v>80</v>
      </c>
      <c r="IT1410" s="401" t="n">
        <v>251</v>
      </c>
      <c r="IU1410" s="401" t="n">
        <v>112</v>
      </c>
      <c r="IV1410" s="401" t="n">
        <v>84</v>
      </c>
      <c r="IW1410" s="401" t="n">
        <v>146</v>
      </c>
      <c r="IX1410" s="401" t="n">
        <v>166</v>
      </c>
      <c r="IY1410" s="401" t="n">
        <v>188</v>
      </c>
      <c r="IZ1410" s="401" t="n">
        <v>23</v>
      </c>
      <c r="JA1410" s="401" t="n">
        <v>234</v>
      </c>
      <c r="JB1410" s="401" t="n">
        <v>114</v>
      </c>
      <c r="JC1410" s="401" t="n">
        <v>150</v>
      </c>
      <c r="JD1410" s="401" t="n">
        <v>56</v>
      </c>
      <c r="JE1410" s="401" t="n">
        <v>78</v>
      </c>
      <c r="JF1410" s="401" t="n">
        <v>129</v>
      </c>
      <c r="JG1410" s="401" t="n">
        <v>176</v>
      </c>
      <c r="JH1410" s="401" t="n">
        <v>65</v>
      </c>
      <c r="JI1410" s="401" t="n">
        <v>98</v>
      </c>
      <c r="JJ1410" s="401" t="n">
        <v>9</v>
      </c>
      <c r="JK1410" s="401" t="n">
        <v>79</v>
      </c>
      <c r="JL1410" s="401" t="n">
        <v>69</v>
      </c>
      <c r="JM1410" s="401" t="n">
        <v>269</v>
      </c>
      <c r="JN1410" s="401" t="n">
        <v>157</v>
      </c>
      <c r="JO1410" s="401" t="n">
        <v>169</v>
      </c>
      <c r="JP1410" s="401" t="n">
        <v>57</v>
      </c>
      <c r="JQ1410" s="401" t="n">
        <v>264</v>
      </c>
      <c r="JR1410" s="401" t="n">
        <v>259</v>
      </c>
      <c r="JS1410" s="401" t="n">
        <v>222</v>
      </c>
      <c r="JT1410" s="401" t="n">
        <v>68</v>
      </c>
      <c r="JU1410" s="401" t="n">
        <v>270</v>
      </c>
      <c r="JV1410" s="401" t="n">
        <v>225</v>
      </c>
      <c r="JW1410" s="401" t="n">
        <v>231</v>
      </c>
      <c r="JX1410" s="401" t="n">
        <v>171</v>
      </c>
      <c r="JY1410" s="401" t="n">
        <v>81</v>
      </c>
      <c r="JZ1410" s="401" t="n">
        <v>214</v>
      </c>
      <c r="KA1410" s="401" t="n">
        <v>29</v>
      </c>
      <c r="KB1410" s="401" t="n">
        <v>181</v>
      </c>
      <c r="KC1410" s="401" t="n">
        <v>163</v>
      </c>
    </row>
    <row r="1412" customFormat="false" ht="12.75" hidden="false" customHeight="false" outlineLevel="0" collapsed="false">
      <c r="D1412" s="204" t="n">
        <v>285</v>
      </c>
      <c r="E1412" s="204" t="s">
        <v>250</v>
      </c>
    </row>
    <row r="1413" customFormat="false" ht="12.75" hidden="false" customHeight="false" outlineLevel="0" collapsed="false">
      <c r="E1413" s="444" t="s">
        <v>198</v>
      </c>
      <c r="F1413" s="401" t="n">
        <v>1</v>
      </c>
      <c r="G1413" s="401" t="n">
        <v>2</v>
      </c>
      <c r="H1413" s="401" t="n">
        <v>3</v>
      </c>
      <c r="I1413" s="401" t="n">
        <v>4</v>
      </c>
      <c r="J1413" s="401" t="n">
        <v>5</v>
      </c>
      <c r="K1413" s="401" t="n">
        <v>6</v>
      </c>
      <c r="L1413" s="401" t="n">
        <v>7</v>
      </c>
      <c r="M1413" s="401" t="n">
        <v>8</v>
      </c>
      <c r="N1413" s="401" t="n">
        <v>9</v>
      </c>
      <c r="O1413" s="401" t="n">
        <v>10</v>
      </c>
      <c r="P1413" s="401" t="n">
        <v>11</v>
      </c>
      <c r="Q1413" s="401" t="n">
        <v>12</v>
      </c>
      <c r="R1413" s="401" t="n">
        <v>13</v>
      </c>
      <c r="S1413" s="401" t="n">
        <v>14</v>
      </c>
      <c r="T1413" s="401" t="n">
        <v>15</v>
      </c>
      <c r="U1413" s="401" t="n">
        <v>16</v>
      </c>
      <c r="V1413" s="401" t="n">
        <v>17</v>
      </c>
      <c r="W1413" s="401" t="n">
        <v>18</v>
      </c>
      <c r="X1413" s="401" t="n">
        <v>19</v>
      </c>
      <c r="Y1413" s="401" t="n">
        <v>20</v>
      </c>
      <c r="Z1413" s="401" t="n">
        <v>21</v>
      </c>
      <c r="AA1413" s="401" t="n">
        <v>22</v>
      </c>
      <c r="AB1413" s="401" t="n">
        <v>23</v>
      </c>
      <c r="AC1413" s="401" t="n">
        <v>24</v>
      </c>
      <c r="AD1413" s="401" t="n">
        <v>25</v>
      </c>
      <c r="AE1413" s="401" t="n">
        <v>26</v>
      </c>
      <c r="AF1413" s="401" t="n">
        <v>27</v>
      </c>
      <c r="AG1413" s="401" t="n">
        <v>28</v>
      </c>
      <c r="AH1413" s="401" t="n">
        <v>29</v>
      </c>
      <c r="AI1413" s="401" t="n">
        <v>30</v>
      </c>
      <c r="AJ1413" s="401" t="n">
        <v>31</v>
      </c>
      <c r="AK1413" s="401" t="n">
        <v>32</v>
      </c>
      <c r="AL1413" s="401" t="n">
        <v>33</v>
      </c>
      <c r="AM1413" s="401" t="n">
        <v>34</v>
      </c>
      <c r="AN1413" s="401" t="n">
        <v>35</v>
      </c>
      <c r="AO1413" s="401" t="n">
        <v>36</v>
      </c>
      <c r="AP1413" s="401" t="n">
        <v>37</v>
      </c>
      <c r="AQ1413" s="401" t="n">
        <v>38</v>
      </c>
      <c r="AR1413" s="401" t="n">
        <v>39</v>
      </c>
      <c r="AS1413" s="401" t="n">
        <v>40</v>
      </c>
      <c r="AT1413" s="401" t="n">
        <v>41</v>
      </c>
      <c r="AU1413" s="401" t="n">
        <v>42</v>
      </c>
      <c r="AV1413" s="401" t="n">
        <v>43</v>
      </c>
      <c r="AW1413" s="401" t="n">
        <v>44</v>
      </c>
      <c r="AX1413" s="401" t="n">
        <v>45</v>
      </c>
      <c r="AY1413" s="401" t="n">
        <v>46</v>
      </c>
      <c r="AZ1413" s="401" t="n">
        <v>47</v>
      </c>
      <c r="BA1413" s="401" t="n">
        <v>48</v>
      </c>
      <c r="BB1413" s="401" t="n">
        <v>49</v>
      </c>
      <c r="BC1413" s="401" t="n">
        <v>50</v>
      </c>
      <c r="BD1413" s="401" t="n">
        <v>51</v>
      </c>
      <c r="BE1413" s="401" t="n">
        <v>52</v>
      </c>
      <c r="BF1413" s="401" t="n">
        <v>53</v>
      </c>
      <c r="BG1413" s="401" t="n">
        <v>54</v>
      </c>
      <c r="BH1413" s="401" t="n">
        <v>55</v>
      </c>
      <c r="BI1413" s="401" t="n">
        <v>56</v>
      </c>
      <c r="BJ1413" s="401" t="n">
        <v>57</v>
      </c>
      <c r="BK1413" s="401" t="n">
        <v>58</v>
      </c>
      <c r="BL1413" s="401" t="n">
        <v>59</v>
      </c>
      <c r="BM1413" s="401" t="n">
        <v>60</v>
      </c>
      <c r="BN1413" s="401" t="n">
        <v>61</v>
      </c>
      <c r="BO1413" s="401" t="n">
        <v>62</v>
      </c>
      <c r="BP1413" s="401" t="n">
        <v>63</v>
      </c>
      <c r="BQ1413" s="401" t="n">
        <v>64</v>
      </c>
      <c r="BR1413" s="401" t="n">
        <v>65</v>
      </c>
      <c r="BS1413" s="401" t="n">
        <v>66</v>
      </c>
      <c r="BT1413" s="401" t="n">
        <v>67</v>
      </c>
      <c r="BU1413" s="401" t="n">
        <v>68</v>
      </c>
      <c r="BV1413" s="401" t="n">
        <v>69</v>
      </c>
      <c r="BW1413" s="401" t="n">
        <v>70</v>
      </c>
      <c r="BX1413" s="401" t="n">
        <v>71</v>
      </c>
      <c r="BY1413" s="401" t="n">
        <v>72</v>
      </c>
      <c r="BZ1413" s="401" t="n">
        <v>73</v>
      </c>
      <c r="CA1413" s="401" t="n">
        <v>74</v>
      </c>
      <c r="CB1413" s="401" t="n">
        <v>75</v>
      </c>
      <c r="CC1413" s="401" t="n">
        <v>76</v>
      </c>
      <c r="CD1413" s="401" t="n">
        <v>77</v>
      </c>
      <c r="CE1413" s="401" t="n">
        <v>78</v>
      </c>
      <c r="CF1413" s="401" t="n">
        <v>79</v>
      </c>
      <c r="CG1413" s="401" t="n">
        <v>80</v>
      </c>
      <c r="CH1413" s="401" t="n">
        <v>81</v>
      </c>
      <c r="CI1413" s="401" t="n">
        <v>82</v>
      </c>
      <c r="CJ1413" s="401" t="n">
        <v>83</v>
      </c>
      <c r="CK1413" s="401" t="n">
        <v>84</v>
      </c>
      <c r="CL1413" s="401" t="n">
        <v>85</v>
      </c>
      <c r="CM1413" s="401" t="n">
        <v>86</v>
      </c>
      <c r="CN1413" s="401" t="n">
        <v>87</v>
      </c>
      <c r="CO1413" s="401" t="n">
        <v>88</v>
      </c>
      <c r="CP1413" s="401" t="n">
        <v>89</v>
      </c>
      <c r="CQ1413" s="401" t="n">
        <v>90</v>
      </c>
      <c r="CR1413" s="401" t="n">
        <v>91</v>
      </c>
      <c r="CS1413" s="401" t="n">
        <v>92</v>
      </c>
      <c r="CT1413" s="401" t="n">
        <v>93</v>
      </c>
      <c r="CU1413" s="401" t="n">
        <v>94</v>
      </c>
      <c r="CV1413" s="401" t="n">
        <v>95</v>
      </c>
      <c r="CW1413" s="401" t="n">
        <v>96</v>
      </c>
      <c r="CX1413" s="401" t="n">
        <v>97</v>
      </c>
      <c r="CY1413" s="401" t="n">
        <v>98</v>
      </c>
      <c r="CZ1413" s="401" t="n">
        <v>99</v>
      </c>
      <c r="DA1413" s="401" t="n">
        <v>100</v>
      </c>
      <c r="DB1413" s="401" t="n">
        <v>101</v>
      </c>
      <c r="DC1413" s="401" t="n">
        <v>102</v>
      </c>
      <c r="DD1413" s="401" t="n">
        <v>103</v>
      </c>
      <c r="DE1413" s="401" t="n">
        <v>104</v>
      </c>
      <c r="DF1413" s="401" t="n">
        <v>105</v>
      </c>
      <c r="DG1413" s="401" t="n">
        <v>106</v>
      </c>
      <c r="DH1413" s="401" t="n">
        <v>107</v>
      </c>
      <c r="DI1413" s="401" t="n">
        <v>108</v>
      </c>
      <c r="DJ1413" s="401" t="n">
        <v>109</v>
      </c>
      <c r="DK1413" s="401" t="n">
        <v>110</v>
      </c>
      <c r="DL1413" s="401" t="n">
        <v>111</v>
      </c>
      <c r="DM1413" s="401" t="n">
        <v>112</v>
      </c>
      <c r="DN1413" s="401" t="n">
        <v>113</v>
      </c>
      <c r="DO1413" s="401" t="n">
        <v>114</v>
      </c>
      <c r="DP1413" s="401" t="n">
        <v>115</v>
      </c>
      <c r="DQ1413" s="401" t="n">
        <v>116</v>
      </c>
      <c r="DR1413" s="401" t="n">
        <v>117</v>
      </c>
      <c r="DS1413" s="401" t="n">
        <v>118</v>
      </c>
      <c r="DT1413" s="401" t="n">
        <v>119</v>
      </c>
      <c r="DU1413" s="401" t="n">
        <v>120</v>
      </c>
      <c r="DV1413" s="401" t="n">
        <v>121</v>
      </c>
      <c r="DW1413" s="401" t="n">
        <v>122</v>
      </c>
      <c r="DX1413" s="401" t="n">
        <v>123</v>
      </c>
      <c r="DY1413" s="401" t="n">
        <v>124</v>
      </c>
      <c r="DZ1413" s="401" t="n">
        <v>125</v>
      </c>
      <c r="EA1413" s="401" t="n">
        <v>126</v>
      </c>
      <c r="EB1413" s="401" t="n">
        <v>127</v>
      </c>
      <c r="EC1413" s="401" t="n">
        <v>128</v>
      </c>
      <c r="ED1413" s="401" t="n">
        <v>129</v>
      </c>
      <c r="EE1413" s="401" t="n">
        <v>130</v>
      </c>
      <c r="EF1413" s="401" t="n">
        <v>131</v>
      </c>
      <c r="EG1413" s="401" t="n">
        <v>132</v>
      </c>
      <c r="EH1413" s="401" t="n">
        <v>133</v>
      </c>
      <c r="EI1413" s="401" t="n">
        <v>134</v>
      </c>
      <c r="EJ1413" s="401" t="n">
        <v>135</v>
      </c>
      <c r="EK1413" s="401" t="n">
        <v>136</v>
      </c>
      <c r="EL1413" s="401" t="n">
        <v>137</v>
      </c>
      <c r="EM1413" s="401" t="n">
        <v>138</v>
      </c>
      <c r="EN1413" s="401" t="n">
        <v>139</v>
      </c>
      <c r="EO1413" s="401" t="n">
        <v>140</v>
      </c>
      <c r="EP1413" s="401" t="n">
        <v>141</v>
      </c>
      <c r="EQ1413" s="401" t="n">
        <v>142</v>
      </c>
      <c r="ER1413" s="401" t="n">
        <v>143</v>
      </c>
      <c r="ES1413" s="401" t="n">
        <v>144</v>
      </c>
      <c r="ET1413" s="401" t="n">
        <v>145</v>
      </c>
      <c r="EU1413" s="401" t="n">
        <v>146</v>
      </c>
      <c r="EV1413" s="401" t="n">
        <v>147</v>
      </c>
      <c r="EW1413" s="401" t="n">
        <v>148</v>
      </c>
      <c r="EX1413" s="401" t="n">
        <v>149</v>
      </c>
      <c r="EY1413" s="401" t="n">
        <v>150</v>
      </c>
      <c r="EZ1413" s="401" t="n">
        <v>151</v>
      </c>
      <c r="FA1413" s="401" t="n">
        <v>152</v>
      </c>
      <c r="FB1413" s="401" t="n">
        <v>153</v>
      </c>
      <c r="FC1413" s="401" t="n">
        <v>154</v>
      </c>
      <c r="FD1413" s="401" t="n">
        <v>155</v>
      </c>
      <c r="FE1413" s="401" t="n">
        <v>156</v>
      </c>
      <c r="FF1413" s="401" t="n">
        <v>157</v>
      </c>
      <c r="FG1413" s="401" t="n">
        <v>158</v>
      </c>
      <c r="FH1413" s="401" t="n">
        <v>159</v>
      </c>
      <c r="FI1413" s="401" t="n">
        <v>160</v>
      </c>
      <c r="FJ1413" s="401" t="n">
        <v>161</v>
      </c>
      <c r="FK1413" s="401" t="n">
        <v>162</v>
      </c>
      <c r="FL1413" s="401" t="n">
        <v>163</v>
      </c>
      <c r="FM1413" s="401" t="n">
        <v>164</v>
      </c>
      <c r="FN1413" s="401" t="n">
        <v>165</v>
      </c>
      <c r="FO1413" s="401" t="n">
        <v>166</v>
      </c>
      <c r="FP1413" s="401" t="n">
        <v>167</v>
      </c>
      <c r="FQ1413" s="401" t="n">
        <v>168</v>
      </c>
      <c r="FR1413" s="401" t="n">
        <v>169</v>
      </c>
      <c r="FS1413" s="401" t="n">
        <v>170</v>
      </c>
      <c r="FT1413" s="401" t="n">
        <v>171</v>
      </c>
      <c r="FU1413" s="401" t="n">
        <v>172</v>
      </c>
      <c r="FV1413" s="401" t="n">
        <v>173</v>
      </c>
      <c r="FW1413" s="401" t="n">
        <v>174</v>
      </c>
      <c r="FX1413" s="401" t="n">
        <v>175</v>
      </c>
      <c r="FY1413" s="401" t="n">
        <v>176</v>
      </c>
      <c r="FZ1413" s="401" t="n">
        <v>177</v>
      </c>
      <c r="GA1413" s="401" t="n">
        <v>178</v>
      </c>
      <c r="GB1413" s="401" t="n">
        <v>179</v>
      </c>
      <c r="GC1413" s="401" t="n">
        <v>180</v>
      </c>
      <c r="GD1413" s="401" t="n">
        <v>181</v>
      </c>
      <c r="GE1413" s="401" t="n">
        <v>182</v>
      </c>
      <c r="GF1413" s="401" t="n">
        <v>183</v>
      </c>
      <c r="GG1413" s="401" t="n">
        <v>184</v>
      </c>
      <c r="GH1413" s="401" t="n">
        <v>185</v>
      </c>
      <c r="GI1413" s="401" t="n">
        <v>186</v>
      </c>
      <c r="GJ1413" s="401" t="n">
        <v>187</v>
      </c>
      <c r="GK1413" s="401" t="n">
        <v>188</v>
      </c>
      <c r="GL1413" s="401" t="n">
        <v>189</v>
      </c>
      <c r="GM1413" s="401" t="n">
        <v>190</v>
      </c>
      <c r="GN1413" s="401" t="n">
        <v>191</v>
      </c>
      <c r="GO1413" s="401" t="n">
        <v>192</v>
      </c>
      <c r="GP1413" s="401" t="n">
        <v>193</v>
      </c>
      <c r="GQ1413" s="401" t="n">
        <v>194</v>
      </c>
      <c r="GR1413" s="401" t="n">
        <v>195</v>
      </c>
      <c r="GS1413" s="401" t="n">
        <v>196</v>
      </c>
      <c r="GT1413" s="401" t="n">
        <v>197</v>
      </c>
      <c r="GU1413" s="401" t="n">
        <v>198</v>
      </c>
      <c r="GV1413" s="401" t="n">
        <v>199</v>
      </c>
      <c r="GW1413" s="401" t="n">
        <v>200</v>
      </c>
      <c r="GX1413" s="401" t="n">
        <v>201</v>
      </c>
      <c r="GY1413" s="401" t="n">
        <v>202</v>
      </c>
      <c r="GZ1413" s="401" t="n">
        <v>203</v>
      </c>
      <c r="HA1413" s="401" t="n">
        <v>204</v>
      </c>
      <c r="HB1413" s="401" t="n">
        <v>205</v>
      </c>
      <c r="HC1413" s="401" t="n">
        <v>206</v>
      </c>
      <c r="HD1413" s="401" t="n">
        <v>207</v>
      </c>
      <c r="HE1413" s="401" t="n">
        <v>208</v>
      </c>
      <c r="HF1413" s="401" t="n">
        <v>209</v>
      </c>
      <c r="HG1413" s="401" t="n">
        <v>210</v>
      </c>
      <c r="HH1413" s="401" t="n">
        <v>211</v>
      </c>
      <c r="HI1413" s="401" t="n">
        <v>212</v>
      </c>
      <c r="HJ1413" s="401" t="n">
        <v>213</v>
      </c>
      <c r="HK1413" s="401" t="n">
        <v>214</v>
      </c>
      <c r="HL1413" s="401" t="n">
        <v>215</v>
      </c>
      <c r="HM1413" s="401" t="n">
        <v>216</v>
      </c>
      <c r="HN1413" s="401" t="n">
        <v>217</v>
      </c>
      <c r="HO1413" s="401" t="n">
        <v>218</v>
      </c>
      <c r="HP1413" s="401" t="n">
        <v>219</v>
      </c>
      <c r="HQ1413" s="401" t="n">
        <v>220</v>
      </c>
      <c r="HR1413" s="401" t="n">
        <v>221</v>
      </c>
      <c r="HS1413" s="401" t="n">
        <v>222</v>
      </c>
      <c r="HT1413" s="401" t="n">
        <v>223</v>
      </c>
      <c r="HU1413" s="401" t="n">
        <v>224</v>
      </c>
      <c r="HV1413" s="401" t="n">
        <v>225</v>
      </c>
      <c r="HW1413" s="401" t="n">
        <v>226</v>
      </c>
      <c r="HX1413" s="401" t="n">
        <v>227</v>
      </c>
      <c r="HY1413" s="401" t="n">
        <v>228</v>
      </c>
      <c r="HZ1413" s="401" t="n">
        <v>229</v>
      </c>
      <c r="IA1413" s="401" t="n">
        <v>230</v>
      </c>
      <c r="IB1413" s="401" t="n">
        <v>231</v>
      </c>
      <c r="IC1413" s="401" t="n">
        <v>232</v>
      </c>
      <c r="ID1413" s="401" t="n">
        <v>233</v>
      </c>
      <c r="IE1413" s="401" t="n">
        <v>234</v>
      </c>
      <c r="IF1413" s="401" t="n">
        <v>235</v>
      </c>
      <c r="IG1413" s="401" t="n">
        <v>236</v>
      </c>
      <c r="IH1413" s="401" t="n">
        <v>237</v>
      </c>
      <c r="II1413" s="401" t="n">
        <v>238</v>
      </c>
      <c r="IJ1413" s="401" t="n">
        <v>239</v>
      </c>
      <c r="IK1413" s="401" t="n">
        <v>240</v>
      </c>
      <c r="IL1413" s="401" t="n">
        <v>241</v>
      </c>
      <c r="IM1413" s="401" t="n">
        <v>242</v>
      </c>
      <c r="IN1413" s="401" t="n">
        <v>243</v>
      </c>
      <c r="IO1413" s="401" t="n">
        <v>244</v>
      </c>
      <c r="IP1413" s="401" t="n">
        <v>245</v>
      </c>
      <c r="IQ1413" s="401" t="n">
        <v>246</v>
      </c>
      <c r="IR1413" s="401" t="n">
        <v>247</v>
      </c>
      <c r="IS1413" s="401" t="n">
        <v>248</v>
      </c>
      <c r="IT1413" s="401" t="n">
        <v>249</v>
      </c>
      <c r="IU1413" s="401" t="n">
        <v>250</v>
      </c>
      <c r="IV1413" s="401" t="n">
        <v>251</v>
      </c>
      <c r="IW1413" s="401" t="n">
        <v>252</v>
      </c>
      <c r="IX1413" s="401" t="n">
        <v>253</v>
      </c>
      <c r="IY1413" s="401" t="n">
        <v>254</v>
      </c>
      <c r="IZ1413" s="401" t="n">
        <v>255</v>
      </c>
      <c r="JA1413" s="401" t="n">
        <v>256</v>
      </c>
      <c r="JB1413" s="401" t="n">
        <v>257</v>
      </c>
      <c r="JC1413" s="401" t="n">
        <v>258</v>
      </c>
      <c r="JD1413" s="401" t="n">
        <v>259</v>
      </c>
      <c r="JE1413" s="401" t="n">
        <v>260</v>
      </c>
      <c r="JF1413" s="401" t="n">
        <v>261</v>
      </c>
      <c r="JG1413" s="401" t="n">
        <v>262</v>
      </c>
      <c r="JH1413" s="401" t="n">
        <v>263</v>
      </c>
      <c r="JI1413" s="401" t="n">
        <v>264</v>
      </c>
      <c r="JJ1413" s="401" t="n">
        <v>265</v>
      </c>
      <c r="JK1413" s="401" t="n">
        <v>266</v>
      </c>
      <c r="JL1413" s="401" t="n">
        <v>267</v>
      </c>
      <c r="JM1413" s="401" t="n">
        <v>268</v>
      </c>
      <c r="JN1413" s="401" t="n">
        <v>269</v>
      </c>
      <c r="JO1413" s="401" t="n">
        <v>270</v>
      </c>
      <c r="JP1413" s="401" t="n">
        <v>271</v>
      </c>
      <c r="JQ1413" s="401" t="n">
        <v>272</v>
      </c>
      <c r="JR1413" s="401" t="n">
        <v>273</v>
      </c>
      <c r="JS1413" s="401" t="n">
        <v>274</v>
      </c>
      <c r="JT1413" s="401" t="n">
        <v>275</v>
      </c>
      <c r="JU1413" s="401" t="n">
        <v>276</v>
      </c>
      <c r="JV1413" s="401" t="n">
        <v>277</v>
      </c>
      <c r="JW1413" s="401" t="n">
        <v>278</v>
      </c>
      <c r="JX1413" s="401" t="n">
        <v>279</v>
      </c>
      <c r="JY1413" s="401" t="n">
        <v>280</v>
      </c>
      <c r="JZ1413" s="401" t="n">
        <v>281</v>
      </c>
      <c r="KA1413" s="401" t="n">
        <v>282</v>
      </c>
      <c r="KB1413" s="401" t="n">
        <v>283</v>
      </c>
      <c r="KC1413" s="401" t="n">
        <v>284</v>
      </c>
      <c r="KD1413" s="401" t="n">
        <v>285</v>
      </c>
    </row>
    <row r="1414" customFormat="false" ht="12.75" hidden="false" customHeight="false" outlineLevel="0" collapsed="false">
      <c r="E1414" s="444" t="s">
        <v>225</v>
      </c>
      <c r="F1414" s="401" t="n">
        <v>208</v>
      </c>
      <c r="G1414" s="401" t="n">
        <v>73</v>
      </c>
      <c r="H1414" s="401" t="n">
        <v>200</v>
      </c>
      <c r="I1414" s="401" t="n">
        <v>221</v>
      </c>
      <c r="J1414" s="401" t="n">
        <v>106</v>
      </c>
      <c r="K1414" s="401" t="n">
        <v>222</v>
      </c>
      <c r="L1414" s="401" t="n">
        <v>28</v>
      </c>
      <c r="M1414" s="401" t="n">
        <v>64</v>
      </c>
      <c r="N1414" s="401" t="n">
        <v>207</v>
      </c>
      <c r="O1414" s="401" t="n">
        <v>69</v>
      </c>
      <c r="P1414" s="401" t="n">
        <v>105</v>
      </c>
      <c r="Q1414" s="401" t="n">
        <v>214</v>
      </c>
      <c r="R1414" s="401" t="n">
        <v>122</v>
      </c>
      <c r="S1414" s="401" t="n">
        <v>281</v>
      </c>
      <c r="T1414" s="401" t="n">
        <v>158</v>
      </c>
      <c r="U1414" s="401" t="n">
        <v>155</v>
      </c>
      <c r="V1414" s="401" t="n">
        <v>223</v>
      </c>
      <c r="W1414" s="401" t="n">
        <v>161</v>
      </c>
      <c r="X1414" s="401" t="n">
        <v>143</v>
      </c>
      <c r="Y1414" s="401" t="n">
        <v>229</v>
      </c>
      <c r="Z1414" s="401" t="n">
        <v>267</v>
      </c>
      <c r="AA1414" s="401" t="n">
        <v>185</v>
      </c>
      <c r="AB1414" s="401" t="n">
        <v>239</v>
      </c>
      <c r="AC1414" s="401" t="n">
        <v>100</v>
      </c>
      <c r="AD1414" s="401" t="n">
        <v>41</v>
      </c>
      <c r="AE1414" s="401" t="n">
        <v>124</v>
      </c>
      <c r="AF1414" s="401" t="n">
        <v>25</v>
      </c>
      <c r="AG1414" s="401" t="n">
        <v>179</v>
      </c>
      <c r="AH1414" s="401" t="n">
        <v>78</v>
      </c>
      <c r="AI1414" s="401" t="n">
        <v>282</v>
      </c>
      <c r="AJ1414" s="401" t="n">
        <v>167</v>
      </c>
      <c r="AK1414" s="401" t="n">
        <v>196</v>
      </c>
      <c r="AL1414" s="401" t="n">
        <v>50</v>
      </c>
      <c r="AM1414" s="401" t="n">
        <v>245</v>
      </c>
      <c r="AN1414" s="401" t="n">
        <v>276</v>
      </c>
      <c r="AO1414" s="401" t="n">
        <v>72</v>
      </c>
      <c r="AP1414" s="401" t="n">
        <v>104</v>
      </c>
      <c r="AQ1414" s="401" t="n">
        <v>211</v>
      </c>
      <c r="AR1414" s="401" t="n">
        <v>53</v>
      </c>
      <c r="AS1414" s="401" t="n">
        <v>137</v>
      </c>
      <c r="AT1414" s="401" t="n">
        <v>269</v>
      </c>
      <c r="AU1414" s="401" t="n">
        <v>173</v>
      </c>
      <c r="AV1414" s="401" t="n">
        <v>132</v>
      </c>
      <c r="AW1414" s="401" t="n">
        <v>151</v>
      </c>
      <c r="AX1414" s="401" t="n">
        <v>107</v>
      </c>
      <c r="AY1414" s="401" t="n">
        <v>205</v>
      </c>
      <c r="AZ1414" s="401" t="n">
        <v>244</v>
      </c>
      <c r="BA1414" s="401" t="n">
        <v>197</v>
      </c>
      <c r="BB1414" s="401" t="n">
        <v>128</v>
      </c>
      <c r="BC1414" s="401" t="n">
        <v>29</v>
      </c>
      <c r="BD1414" s="401" t="n">
        <v>97</v>
      </c>
      <c r="BE1414" s="401" t="n">
        <v>20</v>
      </c>
      <c r="BF1414" s="401" t="n">
        <v>202</v>
      </c>
      <c r="BG1414" s="401" t="n">
        <v>7</v>
      </c>
      <c r="BH1414" s="401" t="n">
        <v>88</v>
      </c>
      <c r="BI1414" s="401" t="n">
        <v>115</v>
      </c>
      <c r="BJ1414" s="401" t="n">
        <v>145</v>
      </c>
      <c r="BK1414" s="401" t="n">
        <v>82</v>
      </c>
      <c r="BL1414" s="401" t="n">
        <v>110</v>
      </c>
      <c r="BM1414" s="401" t="n">
        <v>171</v>
      </c>
      <c r="BN1414" s="401" t="n">
        <v>209</v>
      </c>
      <c r="BO1414" s="401" t="n">
        <v>91</v>
      </c>
      <c r="BP1414" s="401" t="n">
        <v>184</v>
      </c>
      <c r="BQ1414" s="401" t="n">
        <v>16</v>
      </c>
      <c r="BR1414" s="401" t="n">
        <v>131</v>
      </c>
      <c r="BS1414" s="401" t="n">
        <v>33</v>
      </c>
      <c r="BT1414" s="401" t="n">
        <v>36</v>
      </c>
      <c r="BU1414" s="401" t="n">
        <v>77</v>
      </c>
      <c r="BV1414" s="401" t="n">
        <v>255</v>
      </c>
      <c r="BW1414" s="401" t="n">
        <v>62</v>
      </c>
      <c r="BX1414" s="401" t="n">
        <v>13</v>
      </c>
      <c r="BY1414" s="401" t="n">
        <v>254</v>
      </c>
      <c r="BZ1414" s="401" t="n">
        <v>271</v>
      </c>
      <c r="CA1414" s="401" t="n">
        <v>56</v>
      </c>
      <c r="CB1414" s="401" t="n">
        <v>183</v>
      </c>
      <c r="CC1414" s="401" t="n">
        <v>190</v>
      </c>
      <c r="CD1414" s="401" t="n">
        <v>238</v>
      </c>
      <c r="CE1414" s="401" t="n">
        <v>219</v>
      </c>
      <c r="CF1414" s="401" t="n">
        <v>37</v>
      </c>
      <c r="CG1414" s="401" t="n">
        <v>273</v>
      </c>
      <c r="CH1414" s="401" t="n">
        <v>108</v>
      </c>
      <c r="CI1414" s="401" t="n">
        <v>261</v>
      </c>
      <c r="CJ1414" s="401" t="n">
        <v>230</v>
      </c>
      <c r="CK1414" s="401" t="n">
        <v>198</v>
      </c>
      <c r="CL1414" s="401" t="n">
        <v>83</v>
      </c>
      <c r="CM1414" s="401" t="n">
        <v>260</v>
      </c>
      <c r="CN1414" s="401" t="n">
        <v>284</v>
      </c>
      <c r="CO1414" s="401" t="n">
        <v>120</v>
      </c>
      <c r="CP1414" s="401" t="n">
        <v>26</v>
      </c>
      <c r="CQ1414" s="401" t="n">
        <v>3</v>
      </c>
      <c r="CR1414" s="401" t="n">
        <v>144</v>
      </c>
      <c r="CS1414" s="401" t="n">
        <v>89</v>
      </c>
      <c r="CT1414" s="401" t="n">
        <v>177</v>
      </c>
      <c r="CU1414" s="401" t="n">
        <v>280</v>
      </c>
      <c r="CV1414" s="401" t="n">
        <v>224</v>
      </c>
      <c r="CW1414" s="401" t="n">
        <v>43</v>
      </c>
      <c r="CX1414" s="401" t="n">
        <v>186</v>
      </c>
      <c r="CY1414" s="401" t="n">
        <v>87</v>
      </c>
      <c r="CZ1414" s="401" t="n">
        <v>148</v>
      </c>
      <c r="DA1414" s="401" t="n">
        <v>283</v>
      </c>
      <c r="DB1414" s="401" t="n">
        <v>45</v>
      </c>
      <c r="DC1414" s="401" t="n">
        <v>103</v>
      </c>
      <c r="DD1414" s="401" t="n">
        <v>141</v>
      </c>
      <c r="DE1414" s="401" t="n">
        <v>160</v>
      </c>
      <c r="DF1414" s="401" t="n">
        <v>6</v>
      </c>
      <c r="DG1414" s="401" t="n">
        <v>5</v>
      </c>
      <c r="DH1414" s="401" t="n">
        <v>84</v>
      </c>
      <c r="DI1414" s="401" t="n">
        <v>146</v>
      </c>
      <c r="DJ1414" s="401" t="n">
        <v>47</v>
      </c>
      <c r="DK1414" s="401" t="n">
        <v>119</v>
      </c>
      <c r="DL1414" s="401" t="n">
        <v>264</v>
      </c>
      <c r="DM1414" s="401" t="n">
        <v>226</v>
      </c>
      <c r="DN1414" s="401" t="n">
        <v>147</v>
      </c>
      <c r="DO1414" s="401" t="n">
        <v>58</v>
      </c>
      <c r="DP1414" s="401" t="n">
        <v>51</v>
      </c>
      <c r="DQ1414" s="401" t="n">
        <v>113</v>
      </c>
      <c r="DR1414" s="401" t="n">
        <v>266</v>
      </c>
      <c r="DS1414" s="401" t="n">
        <v>156</v>
      </c>
      <c r="DT1414" s="401" t="n">
        <v>32</v>
      </c>
      <c r="DU1414" s="401" t="n">
        <v>227</v>
      </c>
      <c r="DV1414" s="401" t="n">
        <v>212</v>
      </c>
      <c r="DW1414" s="401" t="n">
        <v>159</v>
      </c>
      <c r="DX1414" s="401" t="n">
        <v>187</v>
      </c>
      <c r="DY1414" s="401" t="n">
        <v>133</v>
      </c>
      <c r="DZ1414" s="401" t="n">
        <v>163</v>
      </c>
      <c r="EA1414" s="401" t="n">
        <v>169</v>
      </c>
      <c r="EB1414" s="401" t="n">
        <v>231</v>
      </c>
      <c r="EC1414" s="401" t="n">
        <v>237</v>
      </c>
      <c r="ED1414" s="401" t="n">
        <v>46</v>
      </c>
      <c r="EE1414" s="401" t="n">
        <v>262</v>
      </c>
      <c r="EF1414" s="401" t="n">
        <v>164</v>
      </c>
      <c r="EG1414" s="401" t="n">
        <v>246</v>
      </c>
      <c r="EH1414" s="401" t="n">
        <v>257</v>
      </c>
      <c r="EI1414" s="401" t="n">
        <v>76</v>
      </c>
      <c r="EJ1414" s="401" t="n">
        <v>157</v>
      </c>
      <c r="EK1414" s="401" t="n">
        <v>154</v>
      </c>
      <c r="EL1414" s="401" t="n">
        <v>188</v>
      </c>
      <c r="EM1414" s="401" t="n">
        <v>95</v>
      </c>
      <c r="EN1414" s="401" t="n">
        <v>252</v>
      </c>
      <c r="EO1414" s="401" t="n">
        <v>243</v>
      </c>
      <c r="EP1414" s="401" t="n">
        <v>15</v>
      </c>
      <c r="EQ1414" s="401" t="n">
        <v>250</v>
      </c>
      <c r="ER1414" s="401" t="n">
        <v>236</v>
      </c>
      <c r="ES1414" s="401" t="n">
        <v>8</v>
      </c>
      <c r="ET1414" s="401" t="n">
        <v>191</v>
      </c>
      <c r="EU1414" s="401" t="n">
        <v>30</v>
      </c>
      <c r="EV1414" s="401" t="n">
        <v>90</v>
      </c>
      <c r="EW1414" s="401" t="n">
        <v>52</v>
      </c>
      <c r="EX1414" s="401" t="n">
        <v>126</v>
      </c>
      <c r="EY1414" s="401" t="n">
        <v>166</v>
      </c>
      <c r="EZ1414" s="401" t="n">
        <v>265</v>
      </c>
      <c r="FA1414" s="401" t="n">
        <v>201</v>
      </c>
      <c r="FB1414" s="401" t="n">
        <v>277</v>
      </c>
      <c r="FC1414" s="401" t="n">
        <v>135</v>
      </c>
      <c r="FD1414" s="401" t="n">
        <v>96</v>
      </c>
      <c r="FE1414" s="401" t="n">
        <v>150</v>
      </c>
      <c r="FF1414" s="401" t="n">
        <v>63</v>
      </c>
      <c r="FG1414" s="401" t="n">
        <v>71</v>
      </c>
      <c r="FH1414" s="401" t="n">
        <v>85</v>
      </c>
      <c r="FI1414" s="401" t="n">
        <v>249</v>
      </c>
      <c r="FJ1414" s="401" t="n">
        <v>68</v>
      </c>
      <c r="FK1414" s="401" t="n">
        <v>279</v>
      </c>
      <c r="FL1414" s="401" t="n">
        <v>81</v>
      </c>
      <c r="FM1414" s="401" t="n">
        <v>193</v>
      </c>
      <c r="FN1414" s="401" t="n">
        <v>172</v>
      </c>
      <c r="FO1414" s="401" t="n">
        <v>218</v>
      </c>
      <c r="FP1414" s="401" t="n">
        <v>136</v>
      </c>
      <c r="FQ1414" s="401" t="n">
        <v>75</v>
      </c>
      <c r="FR1414" s="401" t="n">
        <v>93</v>
      </c>
      <c r="FS1414" s="401" t="n">
        <v>248</v>
      </c>
      <c r="FT1414" s="401" t="n">
        <v>19</v>
      </c>
      <c r="FU1414" s="401" t="n">
        <v>225</v>
      </c>
      <c r="FV1414" s="401" t="n">
        <v>74</v>
      </c>
      <c r="FW1414" s="401" t="n">
        <v>112</v>
      </c>
      <c r="FX1414" s="401" t="n">
        <v>153</v>
      </c>
      <c r="FY1414" s="401" t="n">
        <v>138</v>
      </c>
      <c r="FZ1414" s="401" t="n">
        <v>9</v>
      </c>
      <c r="GA1414" s="401" t="n">
        <v>192</v>
      </c>
      <c r="GB1414" s="401" t="n">
        <v>232</v>
      </c>
      <c r="GC1414" s="401" t="n">
        <v>17</v>
      </c>
      <c r="GD1414" s="401" t="n">
        <v>60</v>
      </c>
      <c r="GE1414" s="401" t="n">
        <v>270</v>
      </c>
      <c r="GF1414" s="401" t="n">
        <v>70</v>
      </c>
      <c r="GG1414" s="401" t="n">
        <v>12</v>
      </c>
      <c r="GH1414" s="401" t="n">
        <v>178</v>
      </c>
      <c r="GI1414" s="401" t="n">
        <v>54</v>
      </c>
      <c r="GJ1414" s="401" t="n">
        <v>240</v>
      </c>
      <c r="GK1414" s="401" t="n">
        <v>49</v>
      </c>
      <c r="GL1414" s="401" t="n">
        <v>152</v>
      </c>
      <c r="GM1414" s="401" t="n">
        <v>116</v>
      </c>
      <c r="GN1414" s="401" t="n">
        <v>65</v>
      </c>
      <c r="GO1414" s="401" t="n">
        <v>118</v>
      </c>
      <c r="GP1414" s="401" t="n">
        <v>256</v>
      </c>
      <c r="GQ1414" s="401" t="n">
        <v>275</v>
      </c>
      <c r="GR1414" s="401" t="n">
        <v>14</v>
      </c>
      <c r="GS1414" s="401" t="n">
        <v>117</v>
      </c>
      <c r="GT1414" s="401" t="n">
        <v>61</v>
      </c>
      <c r="GU1414" s="401" t="n">
        <v>44</v>
      </c>
      <c r="GV1414" s="401" t="n">
        <v>217</v>
      </c>
      <c r="GW1414" s="401" t="n">
        <v>39</v>
      </c>
      <c r="GX1414" s="401" t="n">
        <v>94</v>
      </c>
      <c r="GY1414" s="401" t="n">
        <v>259</v>
      </c>
      <c r="GZ1414" s="401" t="n">
        <v>57</v>
      </c>
      <c r="HA1414" s="401" t="n">
        <v>1</v>
      </c>
      <c r="HB1414" s="401" t="n">
        <v>48</v>
      </c>
      <c r="HC1414" s="401" t="n">
        <v>274</v>
      </c>
      <c r="HD1414" s="401" t="n">
        <v>23</v>
      </c>
      <c r="HE1414" s="401" t="n">
        <v>140</v>
      </c>
      <c r="HF1414" s="401" t="n">
        <v>111</v>
      </c>
      <c r="HG1414" s="401" t="n">
        <v>253</v>
      </c>
      <c r="HH1414" s="401" t="n">
        <v>199</v>
      </c>
      <c r="HI1414" s="401" t="n">
        <v>59</v>
      </c>
      <c r="HJ1414" s="401" t="n">
        <v>92</v>
      </c>
      <c r="HK1414" s="401" t="n">
        <v>162</v>
      </c>
      <c r="HL1414" s="401" t="n">
        <v>101</v>
      </c>
      <c r="HM1414" s="401" t="n">
        <v>134</v>
      </c>
      <c r="HN1414" s="401" t="n">
        <v>194</v>
      </c>
      <c r="HO1414" s="401" t="n">
        <v>204</v>
      </c>
      <c r="HP1414" s="401" t="n">
        <v>35</v>
      </c>
      <c r="HQ1414" s="401" t="n">
        <v>268</v>
      </c>
      <c r="HR1414" s="401" t="n">
        <v>79</v>
      </c>
      <c r="HS1414" s="401" t="n">
        <v>228</v>
      </c>
      <c r="HT1414" s="401" t="n">
        <v>114</v>
      </c>
      <c r="HU1414" s="401" t="n">
        <v>272</v>
      </c>
      <c r="HV1414" s="401" t="n">
        <v>2</v>
      </c>
      <c r="HW1414" s="401" t="n">
        <v>127</v>
      </c>
      <c r="HX1414" s="401" t="n">
        <v>98</v>
      </c>
      <c r="HY1414" s="401" t="n">
        <v>31</v>
      </c>
      <c r="HZ1414" s="401" t="n">
        <v>121</v>
      </c>
      <c r="IA1414" s="401" t="n">
        <v>168</v>
      </c>
      <c r="IB1414" s="401" t="n">
        <v>142</v>
      </c>
      <c r="IC1414" s="401" t="n">
        <v>181</v>
      </c>
      <c r="ID1414" s="401" t="n">
        <v>67</v>
      </c>
      <c r="IE1414" s="401" t="n">
        <v>285</v>
      </c>
      <c r="IF1414" s="401" t="n">
        <v>176</v>
      </c>
      <c r="IG1414" s="401" t="n">
        <v>55</v>
      </c>
      <c r="IH1414" s="401" t="n">
        <v>210</v>
      </c>
      <c r="II1414" s="401" t="n">
        <v>165</v>
      </c>
      <c r="IJ1414" s="401" t="n">
        <v>40</v>
      </c>
      <c r="IK1414" s="401" t="n">
        <v>258</v>
      </c>
      <c r="IL1414" s="401" t="n">
        <v>182</v>
      </c>
      <c r="IM1414" s="401" t="n">
        <v>220</v>
      </c>
      <c r="IN1414" s="401" t="n">
        <v>247</v>
      </c>
      <c r="IO1414" s="401" t="n">
        <v>251</v>
      </c>
      <c r="IP1414" s="401" t="n">
        <v>233</v>
      </c>
      <c r="IQ1414" s="401" t="n">
        <v>234</v>
      </c>
      <c r="IR1414" s="401" t="n">
        <v>80</v>
      </c>
      <c r="IS1414" s="401" t="n">
        <v>125</v>
      </c>
      <c r="IT1414" s="401" t="n">
        <v>170</v>
      </c>
      <c r="IU1414" s="401" t="n">
        <v>86</v>
      </c>
      <c r="IV1414" s="401" t="n">
        <v>123</v>
      </c>
      <c r="IW1414" s="401" t="n">
        <v>130</v>
      </c>
      <c r="IX1414" s="401" t="n">
        <v>149</v>
      </c>
      <c r="IY1414" s="401" t="n">
        <v>206</v>
      </c>
      <c r="IZ1414" s="401" t="n">
        <v>102</v>
      </c>
      <c r="JA1414" s="401" t="n">
        <v>27</v>
      </c>
      <c r="JB1414" s="401" t="n">
        <v>139</v>
      </c>
      <c r="JC1414" s="401" t="n">
        <v>22</v>
      </c>
      <c r="JD1414" s="401" t="n">
        <v>241</v>
      </c>
      <c r="JE1414" s="401" t="n">
        <v>99</v>
      </c>
      <c r="JF1414" s="401" t="n">
        <v>4</v>
      </c>
      <c r="JG1414" s="401" t="n">
        <v>216</v>
      </c>
      <c r="JH1414" s="401" t="n">
        <v>235</v>
      </c>
      <c r="JI1414" s="401" t="n">
        <v>213</v>
      </c>
      <c r="JJ1414" s="401" t="n">
        <v>263</v>
      </c>
      <c r="JK1414" s="401" t="n">
        <v>24</v>
      </c>
      <c r="JL1414" s="401" t="n">
        <v>18</v>
      </c>
      <c r="JM1414" s="401" t="n">
        <v>129</v>
      </c>
      <c r="JN1414" s="401" t="n">
        <v>38</v>
      </c>
      <c r="JO1414" s="401" t="n">
        <v>174</v>
      </c>
      <c r="JP1414" s="401" t="n">
        <v>109</v>
      </c>
      <c r="JQ1414" s="401" t="n">
        <v>180</v>
      </c>
      <c r="JR1414" s="401" t="n">
        <v>242</v>
      </c>
      <c r="JS1414" s="401" t="n">
        <v>21</v>
      </c>
      <c r="JT1414" s="401" t="n">
        <v>34</v>
      </c>
      <c r="JU1414" s="401" t="n">
        <v>10</v>
      </c>
      <c r="JV1414" s="401" t="n">
        <v>175</v>
      </c>
      <c r="JW1414" s="401" t="n">
        <v>195</v>
      </c>
      <c r="JX1414" s="401" t="n">
        <v>278</v>
      </c>
      <c r="JY1414" s="401" t="n">
        <v>203</v>
      </c>
      <c r="JZ1414" s="401" t="n">
        <v>189</v>
      </c>
      <c r="KA1414" s="401" t="n">
        <v>215</v>
      </c>
      <c r="KB1414" s="401" t="n">
        <v>66</v>
      </c>
      <c r="KC1414" s="401" t="n">
        <v>42</v>
      </c>
      <c r="KD1414" s="401" t="n">
        <v>11</v>
      </c>
    </row>
    <row r="1415" customFormat="false" ht="12.75" hidden="false" customHeight="false" outlineLevel="0" collapsed="false">
      <c r="E1415" s="444" t="s">
        <v>227</v>
      </c>
      <c r="F1415" s="401" t="n">
        <v>74</v>
      </c>
      <c r="G1415" s="401" t="n">
        <v>48</v>
      </c>
      <c r="H1415" s="401" t="n">
        <v>207</v>
      </c>
      <c r="I1415" s="401" t="n">
        <v>63</v>
      </c>
      <c r="J1415" s="401" t="n">
        <v>108</v>
      </c>
      <c r="K1415" s="401" t="n">
        <v>254</v>
      </c>
      <c r="L1415" s="401" t="n">
        <v>50</v>
      </c>
      <c r="M1415" s="401" t="n">
        <v>171</v>
      </c>
      <c r="N1415" s="401" t="n">
        <v>71</v>
      </c>
      <c r="O1415" s="401" t="n">
        <v>27</v>
      </c>
      <c r="P1415" s="401" t="n">
        <v>99</v>
      </c>
      <c r="Q1415" s="401" t="n">
        <v>129</v>
      </c>
      <c r="R1415" s="401" t="n">
        <v>159</v>
      </c>
      <c r="S1415" s="401" t="n">
        <v>186</v>
      </c>
      <c r="T1415" s="401" t="n">
        <v>103</v>
      </c>
      <c r="U1415" s="401" t="n">
        <v>183</v>
      </c>
      <c r="V1415" s="401" t="n">
        <v>116</v>
      </c>
      <c r="W1415" s="401" t="n">
        <v>210</v>
      </c>
      <c r="X1415" s="401" t="n">
        <v>51</v>
      </c>
      <c r="Y1415" s="401" t="n">
        <v>269</v>
      </c>
      <c r="Z1415" s="401" t="n">
        <v>160</v>
      </c>
      <c r="AA1415" s="401" t="n">
        <v>168</v>
      </c>
      <c r="AB1415" s="401" t="n">
        <v>12</v>
      </c>
      <c r="AC1415" s="401" t="n">
        <v>265</v>
      </c>
      <c r="AD1415" s="401" t="n">
        <v>132</v>
      </c>
      <c r="AE1415" s="401" t="n">
        <v>75</v>
      </c>
      <c r="AF1415" s="401" t="n">
        <v>219</v>
      </c>
      <c r="AG1415" s="401" t="n">
        <v>76</v>
      </c>
      <c r="AH1415" s="401" t="n">
        <v>146</v>
      </c>
      <c r="AI1415" s="401" t="n">
        <v>236</v>
      </c>
      <c r="AJ1415" s="401" t="n">
        <v>285</v>
      </c>
      <c r="AK1415" s="401" t="n">
        <v>131</v>
      </c>
      <c r="AL1415" s="401" t="n">
        <v>180</v>
      </c>
      <c r="AM1415" s="401" t="n">
        <v>208</v>
      </c>
      <c r="AN1415" s="401" t="n">
        <v>52</v>
      </c>
      <c r="AO1415" s="401" t="n">
        <v>232</v>
      </c>
      <c r="AP1415" s="401" t="n">
        <v>95</v>
      </c>
      <c r="AQ1415" s="401" t="n">
        <v>145</v>
      </c>
      <c r="AR1415" s="401" t="n">
        <v>201</v>
      </c>
      <c r="AS1415" s="401" t="n">
        <v>206</v>
      </c>
      <c r="AT1415" s="401" t="n">
        <v>249</v>
      </c>
      <c r="AU1415" s="401" t="n">
        <v>133</v>
      </c>
      <c r="AV1415" s="401" t="n">
        <v>262</v>
      </c>
      <c r="AW1415" s="401" t="n">
        <v>117</v>
      </c>
      <c r="AX1415" s="401" t="n">
        <v>223</v>
      </c>
      <c r="AY1415" s="401" t="n">
        <v>14</v>
      </c>
      <c r="AZ1415" s="401" t="n">
        <v>243</v>
      </c>
      <c r="BA1415" s="401" t="n">
        <v>17</v>
      </c>
      <c r="BB1415" s="401" t="n">
        <v>155</v>
      </c>
      <c r="BC1415" s="401" t="n">
        <v>87</v>
      </c>
      <c r="BD1415" s="401" t="n">
        <v>275</v>
      </c>
      <c r="BE1415" s="401" t="n">
        <v>230</v>
      </c>
      <c r="BF1415" s="401" t="n">
        <v>79</v>
      </c>
      <c r="BG1415" s="401" t="n">
        <v>28</v>
      </c>
      <c r="BH1415" s="401" t="n">
        <v>18</v>
      </c>
      <c r="BI1415" s="401" t="n">
        <v>128</v>
      </c>
      <c r="BJ1415" s="401" t="n">
        <v>4</v>
      </c>
      <c r="BK1415" s="401" t="n">
        <v>56</v>
      </c>
      <c r="BL1415" s="401" t="n">
        <v>250</v>
      </c>
      <c r="BM1415" s="401" t="n">
        <v>152</v>
      </c>
      <c r="BN1415" s="401" t="n">
        <v>140</v>
      </c>
      <c r="BO1415" s="401" t="n">
        <v>163</v>
      </c>
      <c r="BP1415" s="401" t="n">
        <v>220</v>
      </c>
      <c r="BQ1415" s="401" t="n">
        <v>55</v>
      </c>
      <c r="BR1415" s="401" t="n">
        <v>281</v>
      </c>
      <c r="BS1415" s="401" t="n">
        <v>278</v>
      </c>
      <c r="BT1415" s="401" t="n">
        <v>96</v>
      </c>
      <c r="BU1415" s="401" t="n">
        <v>90</v>
      </c>
      <c r="BV1415" s="401" t="n">
        <v>91</v>
      </c>
      <c r="BW1415" s="401" t="n">
        <v>256</v>
      </c>
      <c r="BX1415" s="401" t="n">
        <v>255</v>
      </c>
      <c r="BY1415" s="401" t="n">
        <v>178</v>
      </c>
      <c r="BZ1415" s="401" t="n">
        <v>80</v>
      </c>
      <c r="CA1415" s="401" t="n">
        <v>68</v>
      </c>
      <c r="CB1415" s="401" t="n">
        <v>97</v>
      </c>
      <c r="CC1415" s="401" t="n">
        <v>174</v>
      </c>
      <c r="CD1415" s="401" t="n">
        <v>120</v>
      </c>
      <c r="CE1415" s="401" t="n">
        <v>214</v>
      </c>
      <c r="CF1415" s="401" t="n">
        <v>142</v>
      </c>
      <c r="CG1415" s="401" t="n">
        <v>188</v>
      </c>
      <c r="CH1415" s="401" t="n">
        <v>245</v>
      </c>
      <c r="CI1415" s="401" t="n">
        <v>179</v>
      </c>
      <c r="CJ1415" s="401" t="n">
        <v>19</v>
      </c>
      <c r="CK1415" s="401" t="n">
        <v>222</v>
      </c>
      <c r="CL1415" s="401" t="n">
        <v>89</v>
      </c>
      <c r="CM1415" s="401" t="n">
        <v>107</v>
      </c>
      <c r="CN1415" s="401" t="n">
        <v>241</v>
      </c>
      <c r="CO1415" s="401" t="n">
        <v>270</v>
      </c>
      <c r="CP1415" s="401" t="n">
        <v>263</v>
      </c>
      <c r="CQ1415" s="401" t="n">
        <v>94</v>
      </c>
      <c r="CR1415" s="401" t="n">
        <v>240</v>
      </c>
      <c r="CS1415" s="401" t="n">
        <v>258</v>
      </c>
      <c r="CT1415" s="401" t="n">
        <v>169</v>
      </c>
      <c r="CU1415" s="401" t="n">
        <v>182</v>
      </c>
      <c r="CV1415" s="401" t="n">
        <v>22</v>
      </c>
      <c r="CW1415" s="401" t="n">
        <v>78</v>
      </c>
      <c r="CX1415" s="401" t="n">
        <v>200</v>
      </c>
      <c r="CY1415" s="401" t="n">
        <v>121</v>
      </c>
      <c r="CZ1415" s="401" t="n">
        <v>216</v>
      </c>
      <c r="DA1415" s="401" t="n">
        <v>92</v>
      </c>
      <c r="DB1415" s="401" t="n">
        <v>175</v>
      </c>
      <c r="DC1415" s="401" t="n">
        <v>191</v>
      </c>
      <c r="DD1415" s="401" t="n">
        <v>154</v>
      </c>
      <c r="DE1415" s="401" t="n">
        <v>23</v>
      </c>
      <c r="DF1415" s="401" t="n">
        <v>267</v>
      </c>
      <c r="DG1415" s="401" t="n">
        <v>137</v>
      </c>
      <c r="DH1415" s="401" t="n">
        <v>153</v>
      </c>
      <c r="DI1415" s="401" t="n">
        <v>60</v>
      </c>
      <c r="DJ1415" s="401" t="n">
        <v>192</v>
      </c>
      <c r="DK1415" s="401" t="n">
        <v>109</v>
      </c>
      <c r="DL1415" s="401" t="n">
        <v>217</v>
      </c>
      <c r="DM1415" s="401" t="n">
        <v>199</v>
      </c>
      <c r="DN1415" s="401" t="n">
        <v>130</v>
      </c>
      <c r="DO1415" s="401" t="n">
        <v>231</v>
      </c>
      <c r="DP1415" s="401" t="n">
        <v>57</v>
      </c>
      <c r="DQ1415" s="401" t="n">
        <v>3</v>
      </c>
      <c r="DR1415" s="401" t="n">
        <v>184</v>
      </c>
      <c r="DS1415" s="401" t="n">
        <v>151</v>
      </c>
      <c r="DT1415" s="401" t="n">
        <v>25</v>
      </c>
      <c r="DU1415" s="401" t="n">
        <v>251</v>
      </c>
      <c r="DV1415" s="401" t="n">
        <v>203</v>
      </c>
      <c r="DW1415" s="401" t="n">
        <v>149</v>
      </c>
      <c r="DX1415" s="401" t="n">
        <v>9</v>
      </c>
      <c r="DY1415" s="401" t="n">
        <v>260</v>
      </c>
      <c r="DZ1415" s="401" t="n">
        <v>197</v>
      </c>
      <c r="EA1415" s="401" t="n">
        <v>44</v>
      </c>
      <c r="EB1415" s="401" t="n">
        <v>166</v>
      </c>
      <c r="EC1415" s="401" t="n">
        <v>284</v>
      </c>
      <c r="ED1415" s="401" t="n">
        <v>181</v>
      </c>
      <c r="EE1415" s="401" t="n">
        <v>24</v>
      </c>
      <c r="EF1415" s="401" t="n">
        <v>229</v>
      </c>
      <c r="EG1415" s="401" t="n">
        <v>195</v>
      </c>
      <c r="EH1415" s="401" t="n">
        <v>16</v>
      </c>
      <c r="EI1415" s="401" t="n">
        <v>81</v>
      </c>
      <c r="EJ1415" s="401" t="n">
        <v>73</v>
      </c>
      <c r="EK1415" s="401" t="n">
        <v>235</v>
      </c>
      <c r="EL1415" s="401" t="n">
        <v>41</v>
      </c>
      <c r="EM1415" s="401" t="n">
        <v>15</v>
      </c>
      <c r="EN1415" s="401" t="n">
        <v>190</v>
      </c>
      <c r="EO1415" s="401" t="n">
        <v>54</v>
      </c>
      <c r="EP1415" s="401" t="n">
        <v>135</v>
      </c>
      <c r="EQ1415" s="401" t="n">
        <v>101</v>
      </c>
      <c r="ER1415" s="401" t="n">
        <v>194</v>
      </c>
      <c r="ES1415" s="401" t="n">
        <v>123</v>
      </c>
      <c r="ET1415" s="401" t="n">
        <v>226</v>
      </c>
      <c r="EU1415" s="401" t="n">
        <v>53</v>
      </c>
      <c r="EV1415" s="401" t="n">
        <v>70</v>
      </c>
      <c r="EW1415" s="401" t="n">
        <v>102</v>
      </c>
      <c r="EX1415" s="401" t="n">
        <v>113</v>
      </c>
      <c r="EY1415" s="401" t="n">
        <v>196</v>
      </c>
      <c r="EZ1415" s="401" t="n">
        <v>213</v>
      </c>
      <c r="FA1415" s="401" t="n">
        <v>40</v>
      </c>
      <c r="FB1415" s="401" t="n">
        <v>104</v>
      </c>
      <c r="FC1415" s="401" t="n">
        <v>247</v>
      </c>
      <c r="FD1415" s="401" t="n">
        <v>156</v>
      </c>
      <c r="FE1415" s="401" t="n">
        <v>110</v>
      </c>
      <c r="FF1415" s="401" t="n">
        <v>248</v>
      </c>
      <c r="FG1415" s="401" t="n">
        <v>185</v>
      </c>
      <c r="FH1415" s="401" t="n">
        <v>13</v>
      </c>
      <c r="FI1415" s="401" t="n">
        <v>261</v>
      </c>
      <c r="FJ1415" s="401" t="n">
        <v>157</v>
      </c>
      <c r="FK1415" s="401" t="n">
        <v>8</v>
      </c>
      <c r="FL1415" s="401" t="n">
        <v>150</v>
      </c>
      <c r="FM1415" s="401" t="n">
        <v>43</v>
      </c>
      <c r="FN1415" s="401" t="n">
        <v>98</v>
      </c>
      <c r="FO1415" s="401" t="n">
        <v>148</v>
      </c>
      <c r="FP1415" s="401" t="n">
        <v>239</v>
      </c>
      <c r="FQ1415" s="401" t="n">
        <v>42</v>
      </c>
      <c r="FR1415" s="401" t="n">
        <v>105</v>
      </c>
      <c r="FS1415" s="401" t="n">
        <v>127</v>
      </c>
      <c r="FT1415" s="401" t="n">
        <v>253</v>
      </c>
      <c r="FU1415" s="401" t="n">
        <v>38</v>
      </c>
      <c r="FV1415" s="401" t="n">
        <v>227</v>
      </c>
      <c r="FW1415" s="401" t="n">
        <v>136</v>
      </c>
      <c r="FX1415" s="401" t="n">
        <v>124</v>
      </c>
      <c r="FY1415" s="401" t="n">
        <v>224</v>
      </c>
      <c r="FZ1415" s="401" t="n">
        <v>134</v>
      </c>
      <c r="GA1415" s="401" t="n">
        <v>272</v>
      </c>
      <c r="GB1415" s="401" t="n">
        <v>141</v>
      </c>
      <c r="GC1415" s="401" t="n">
        <v>211</v>
      </c>
      <c r="GD1415" s="401" t="n">
        <v>88</v>
      </c>
      <c r="GE1415" s="401" t="n">
        <v>10</v>
      </c>
      <c r="GF1415" s="401" t="n">
        <v>162</v>
      </c>
      <c r="GG1415" s="401" t="n">
        <v>66</v>
      </c>
      <c r="GH1415" s="401" t="n">
        <v>122</v>
      </c>
      <c r="GI1415" s="401" t="n">
        <v>34</v>
      </c>
      <c r="GJ1415" s="401" t="n">
        <v>234</v>
      </c>
      <c r="GK1415" s="401" t="n">
        <v>139</v>
      </c>
      <c r="GL1415" s="401" t="n">
        <v>177</v>
      </c>
      <c r="GM1415" s="401" t="n">
        <v>173</v>
      </c>
      <c r="GN1415" s="401" t="n">
        <v>100</v>
      </c>
      <c r="GO1415" s="401" t="n">
        <v>273</v>
      </c>
      <c r="GP1415" s="401" t="n">
        <v>7</v>
      </c>
      <c r="GQ1415" s="401" t="n">
        <v>33</v>
      </c>
      <c r="GR1415" s="401" t="n">
        <v>228</v>
      </c>
      <c r="GS1415" s="401" t="n">
        <v>58</v>
      </c>
      <c r="GT1415" s="401" t="n">
        <v>193</v>
      </c>
      <c r="GU1415" s="401" t="n">
        <v>111</v>
      </c>
      <c r="GV1415" s="401" t="n">
        <v>187</v>
      </c>
      <c r="GW1415" s="401" t="n">
        <v>82</v>
      </c>
      <c r="GX1415" s="401" t="n">
        <v>283</v>
      </c>
      <c r="GY1415" s="401" t="n">
        <v>205</v>
      </c>
      <c r="GZ1415" s="401" t="n">
        <v>112</v>
      </c>
      <c r="HA1415" s="401" t="n">
        <v>161</v>
      </c>
      <c r="HB1415" s="401" t="n">
        <v>118</v>
      </c>
      <c r="HC1415" s="401" t="n">
        <v>119</v>
      </c>
      <c r="HD1415" s="401" t="n">
        <v>143</v>
      </c>
      <c r="HE1415" s="401" t="n">
        <v>1</v>
      </c>
      <c r="HF1415" s="401" t="n">
        <v>242</v>
      </c>
      <c r="HG1415" s="401" t="n">
        <v>271</v>
      </c>
      <c r="HH1415" s="401" t="n">
        <v>84</v>
      </c>
      <c r="HI1415" s="401" t="n">
        <v>29</v>
      </c>
      <c r="HJ1415" s="401" t="n">
        <v>2</v>
      </c>
      <c r="HK1415" s="401" t="n">
        <v>138</v>
      </c>
      <c r="HL1415" s="401" t="n">
        <v>36</v>
      </c>
      <c r="HM1415" s="401" t="n">
        <v>39</v>
      </c>
      <c r="HN1415" s="401" t="n">
        <v>35</v>
      </c>
      <c r="HO1415" s="401" t="n">
        <v>47</v>
      </c>
      <c r="HP1415" s="401" t="n">
        <v>30</v>
      </c>
      <c r="HQ1415" s="401" t="n">
        <v>164</v>
      </c>
      <c r="HR1415" s="401" t="n">
        <v>204</v>
      </c>
      <c r="HS1415" s="401" t="n">
        <v>170</v>
      </c>
      <c r="HT1415" s="401" t="n">
        <v>264</v>
      </c>
      <c r="HU1415" s="401" t="n">
        <v>45</v>
      </c>
      <c r="HV1415" s="401" t="n">
        <v>274</v>
      </c>
      <c r="HW1415" s="401" t="n">
        <v>252</v>
      </c>
      <c r="HX1415" s="401" t="n">
        <v>158</v>
      </c>
      <c r="HY1415" s="401" t="n">
        <v>59</v>
      </c>
      <c r="HZ1415" s="401" t="n">
        <v>65</v>
      </c>
      <c r="IA1415" s="401" t="n">
        <v>77</v>
      </c>
      <c r="IB1415" s="401" t="n">
        <v>279</v>
      </c>
      <c r="IC1415" s="401" t="n">
        <v>93</v>
      </c>
      <c r="ID1415" s="401" t="n">
        <v>20</v>
      </c>
      <c r="IE1415" s="401" t="n">
        <v>31</v>
      </c>
      <c r="IF1415" s="401" t="n">
        <v>212</v>
      </c>
      <c r="IG1415" s="401" t="n">
        <v>225</v>
      </c>
      <c r="IH1415" s="401" t="n">
        <v>268</v>
      </c>
      <c r="II1415" s="401" t="n">
        <v>62</v>
      </c>
      <c r="IJ1415" s="401" t="n">
        <v>246</v>
      </c>
      <c r="IK1415" s="401" t="n">
        <v>237</v>
      </c>
      <c r="IL1415" s="401" t="n">
        <v>259</v>
      </c>
      <c r="IM1415" s="401" t="n">
        <v>49</v>
      </c>
      <c r="IN1415" s="401" t="n">
        <v>244</v>
      </c>
      <c r="IO1415" s="401" t="n">
        <v>147</v>
      </c>
      <c r="IP1415" s="401" t="n">
        <v>126</v>
      </c>
      <c r="IQ1415" s="401" t="n">
        <v>277</v>
      </c>
      <c r="IR1415" s="401" t="n">
        <v>125</v>
      </c>
      <c r="IS1415" s="401" t="n">
        <v>69</v>
      </c>
      <c r="IT1415" s="401" t="n">
        <v>202</v>
      </c>
      <c r="IU1415" s="401" t="n">
        <v>218</v>
      </c>
      <c r="IV1415" s="401" t="n">
        <v>172</v>
      </c>
      <c r="IW1415" s="401" t="n">
        <v>106</v>
      </c>
      <c r="IX1415" s="401" t="n">
        <v>144</v>
      </c>
      <c r="IY1415" s="401" t="n">
        <v>67</v>
      </c>
      <c r="IZ1415" s="401" t="n">
        <v>266</v>
      </c>
      <c r="JA1415" s="401" t="n">
        <v>85</v>
      </c>
      <c r="JB1415" s="401" t="n">
        <v>198</v>
      </c>
      <c r="JC1415" s="401" t="n">
        <v>37</v>
      </c>
      <c r="JD1415" s="401" t="n">
        <v>282</v>
      </c>
      <c r="JE1415" s="401" t="n">
        <v>26</v>
      </c>
      <c r="JF1415" s="401" t="n">
        <v>83</v>
      </c>
      <c r="JG1415" s="401" t="n">
        <v>176</v>
      </c>
      <c r="JH1415" s="401" t="n">
        <v>215</v>
      </c>
      <c r="JI1415" s="401" t="n">
        <v>257</v>
      </c>
      <c r="JJ1415" s="401" t="n">
        <v>21</v>
      </c>
      <c r="JK1415" s="401" t="n">
        <v>64</v>
      </c>
      <c r="JL1415" s="401" t="n">
        <v>114</v>
      </c>
      <c r="JM1415" s="401" t="n">
        <v>11</v>
      </c>
      <c r="JN1415" s="401" t="n">
        <v>6</v>
      </c>
      <c r="JO1415" s="401" t="n">
        <v>46</v>
      </c>
      <c r="JP1415" s="401" t="n">
        <v>233</v>
      </c>
      <c r="JQ1415" s="401" t="n">
        <v>221</v>
      </c>
      <c r="JR1415" s="401" t="n">
        <v>276</v>
      </c>
      <c r="JS1415" s="401" t="n">
        <v>5</v>
      </c>
      <c r="JT1415" s="401" t="n">
        <v>209</v>
      </c>
      <c r="JU1415" s="401" t="n">
        <v>32</v>
      </c>
      <c r="JV1415" s="401" t="n">
        <v>189</v>
      </c>
      <c r="JW1415" s="401" t="n">
        <v>86</v>
      </c>
      <c r="JX1415" s="401" t="n">
        <v>238</v>
      </c>
      <c r="JY1415" s="401" t="n">
        <v>61</v>
      </c>
      <c r="JZ1415" s="401" t="n">
        <v>280</v>
      </c>
      <c r="KA1415" s="401" t="n">
        <v>165</v>
      </c>
      <c r="KB1415" s="401" t="n">
        <v>115</v>
      </c>
      <c r="KC1415" s="401" t="n">
        <v>167</v>
      </c>
      <c r="KD1415" s="401" t="n">
        <v>72</v>
      </c>
    </row>
    <row r="1417" customFormat="false" ht="12.75" hidden="false" customHeight="false" outlineLevel="0" collapsed="false">
      <c r="D1417" s="204" t="n">
        <v>286</v>
      </c>
      <c r="E1417" s="204" t="s">
        <v>250</v>
      </c>
    </row>
    <row r="1418" customFormat="false" ht="12.75" hidden="false" customHeight="false" outlineLevel="0" collapsed="false">
      <c r="E1418" s="444" t="s">
        <v>198</v>
      </c>
      <c r="F1418" s="401" t="n">
        <v>1</v>
      </c>
      <c r="G1418" s="401" t="n">
        <v>2</v>
      </c>
      <c r="H1418" s="401" t="n">
        <v>3</v>
      </c>
      <c r="I1418" s="401" t="n">
        <v>4</v>
      </c>
      <c r="J1418" s="401" t="n">
        <v>5</v>
      </c>
      <c r="K1418" s="401" t="n">
        <v>6</v>
      </c>
      <c r="L1418" s="401" t="n">
        <v>7</v>
      </c>
      <c r="M1418" s="401" t="n">
        <v>8</v>
      </c>
      <c r="N1418" s="401" t="n">
        <v>9</v>
      </c>
      <c r="O1418" s="401" t="n">
        <v>10</v>
      </c>
      <c r="P1418" s="401" t="n">
        <v>11</v>
      </c>
      <c r="Q1418" s="401" t="n">
        <v>12</v>
      </c>
      <c r="R1418" s="401" t="n">
        <v>13</v>
      </c>
      <c r="S1418" s="401" t="n">
        <v>14</v>
      </c>
      <c r="T1418" s="401" t="n">
        <v>15</v>
      </c>
      <c r="U1418" s="401" t="n">
        <v>16</v>
      </c>
      <c r="V1418" s="401" t="n">
        <v>17</v>
      </c>
      <c r="W1418" s="401" t="n">
        <v>18</v>
      </c>
      <c r="X1418" s="401" t="n">
        <v>19</v>
      </c>
      <c r="Y1418" s="401" t="n">
        <v>20</v>
      </c>
      <c r="Z1418" s="401" t="n">
        <v>21</v>
      </c>
      <c r="AA1418" s="401" t="n">
        <v>22</v>
      </c>
      <c r="AB1418" s="401" t="n">
        <v>23</v>
      </c>
      <c r="AC1418" s="401" t="n">
        <v>24</v>
      </c>
      <c r="AD1418" s="401" t="n">
        <v>25</v>
      </c>
      <c r="AE1418" s="401" t="n">
        <v>26</v>
      </c>
      <c r="AF1418" s="401" t="n">
        <v>27</v>
      </c>
      <c r="AG1418" s="401" t="n">
        <v>28</v>
      </c>
      <c r="AH1418" s="401" t="n">
        <v>29</v>
      </c>
      <c r="AI1418" s="401" t="n">
        <v>30</v>
      </c>
      <c r="AJ1418" s="401" t="n">
        <v>31</v>
      </c>
      <c r="AK1418" s="401" t="n">
        <v>32</v>
      </c>
      <c r="AL1418" s="401" t="n">
        <v>33</v>
      </c>
      <c r="AM1418" s="401" t="n">
        <v>34</v>
      </c>
      <c r="AN1418" s="401" t="n">
        <v>35</v>
      </c>
      <c r="AO1418" s="401" t="n">
        <v>36</v>
      </c>
      <c r="AP1418" s="401" t="n">
        <v>37</v>
      </c>
      <c r="AQ1418" s="401" t="n">
        <v>38</v>
      </c>
      <c r="AR1418" s="401" t="n">
        <v>39</v>
      </c>
      <c r="AS1418" s="401" t="n">
        <v>40</v>
      </c>
      <c r="AT1418" s="401" t="n">
        <v>41</v>
      </c>
      <c r="AU1418" s="401" t="n">
        <v>42</v>
      </c>
      <c r="AV1418" s="401" t="n">
        <v>43</v>
      </c>
      <c r="AW1418" s="401" t="n">
        <v>44</v>
      </c>
      <c r="AX1418" s="401" t="n">
        <v>45</v>
      </c>
      <c r="AY1418" s="401" t="n">
        <v>46</v>
      </c>
      <c r="AZ1418" s="401" t="n">
        <v>47</v>
      </c>
      <c r="BA1418" s="401" t="n">
        <v>48</v>
      </c>
      <c r="BB1418" s="401" t="n">
        <v>49</v>
      </c>
      <c r="BC1418" s="401" t="n">
        <v>50</v>
      </c>
      <c r="BD1418" s="401" t="n">
        <v>51</v>
      </c>
      <c r="BE1418" s="401" t="n">
        <v>52</v>
      </c>
      <c r="BF1418" s="401" t="n">
        <v>53</v>
      </c>
      <c r="BG1418" s="401" t="n">
        <v>54</v>
      </c>
      <c r="BH1418" s="401" t="n">
        <v>55</v>
      </c>
      <c r="BI1418" s="401" t="n">
        <v>56</v>
      </c>
      <c r="BJ1418" s="401" t="n">
        <v>57</v>
      </c>
      <c r="BK1418" s="401" t="n">
        <v>58</v>
      </c>
      <c r="BL1418" s="401" t="n">
        <v>59</v>
      </c>
      <c r="BM1418" s="401" t="n">
        <v>60</v>
      </c>
      <c r="BN1418" s="401" t="n">
        <v>61</v>
      </c>
      <c r="BO1418" s="401" t="n">
        <v>62</v>
      </c>
      <c r="BP1418" s="401" t="n">
        <v>63</v>
      </c>
      <c r="BQ1418" s="401" t="n">
        <v>64</v>
      </c>
      <c r="BR1418" s="401" t="n">
        <v>65</v>
      </c>
      <c r="BS1418" s="401" t="n">
        <v>66</v>
      </c>
      <c r="BT1418" s="401" t="n">
        <v>67</v>
      </c>
      <c r="BU1418" s="401" t="n">
        <v>68</v>
      </c>
      <c r="BV1418" s="401" t="n">
        <v>69</v>
      </c>
      <c r="BW1418" s="401" t="n">
        <v>70</v>
      </c>
      <c r="BX1418" s="401" t="n">
        <v>71</v>
      </c>
      <c r="BY1418" s="401" t="n">
        <v>72</v>
      </c>
      <c r="BZ1418" s="401" t="n">
        <v>73</v>
      </c>
      <c r="CA1418" s="401" t="n">
        <v>74</v>
      </c>
      <c r="CB1418" s="401" t="n">
        <v>75</v>
      </c>
      <c r="CC1418" s="401" t="n">
        <v>76</v>
      </c>
      <c r="CD1418" s="401" t="n">
        <v>77</v>
      </c>
      <c r="CE1418" s="401" t="n">
        <v>78</v>
      </c>
      <c r="CF1418" s="401" t="n">
        <v>79</v>
      </c>
      <c r="CG1418" s="401" t="n">
        <v>80</v>
      </c>
      <c r="CH1418" s="401" t="n">
        <v>81</v>
      </c>
      <c r="CI1418" s="401" t="n">
        <v>82</v>
      </c>
      <c r="CJ1418" s="401" t="n">
        <v>83</v>
      </c>
      <c r="CK1418" s="401" t="n">
        <v>84</v>
      </c>
      <c r="CL1418" s="401" t="n">
        <v>85</v>
      </c>
      <c r="CM1418" s="401" t="n">
        <v>86</v>
      </c>
      <c r="CN1418" s="401" t="n">
        <v>87</v>
      </c>
      <c r="CO1418" s="401" t="n">
        <v>88</v>
      </c>
      <c r="CP1418" s="401" t="n">
        <v>89</v>
      </c>
      <c r="CQ1418" s="401" t="n">
        <v>90</v>
      </c>
      <c r="CR1418" s="401" t="n">
        <v>91</v>
      </c>
      <c r="CS1418" s="401" t="n">
        <v>92</v>
      </c>
      <c r="CT1418" s="401" t="n">
        <v>93</v>
      </c>
      <c r="CU1418" s="401" t="n">
        <v>94</v>
      </c>
      <c r="CV1418" s="401" t="n">
        <v>95</v>
      </c>
      <c r="CW1418" s="401" t="n">
        <v>96</v>
      </c>
      <c r="CX1418" s="401" t="n">
        <v>97</v>
      </c>
      <c r="CY1418" s="401" t="n">
        <v>98</v>
      </c>
      <c r="CZ1418" s="401" t="n">
        <v>99</v>
      </c>
      <c r="DA1418" s="401" t="n">
        <v>100</v>
      </c>
      <c r="DB1418" s="401" t="n">
        <v>101</v>
      </c>
      <c r="DC1418" s="401" t="n">
        <v>102</v>
      </c>
      <c r="DD1418" s="401" t="n">
        <v>103</v>
      </c>
      <c r="DE1418" s="401" t="n">
        <v>104</v>
      </c>
      <c r="DF1418" s="401" t="n">
        <v>105</v>
      </c>
      <c r="DG1418" s="401" t="n">
        <v>106</v>
      </c>
      <c r="DH1418" s="401" t="n">
        <v>107</v>
      </c>
      <c r="DI1418" s="401" t="n">
        <v>108</v>
      </c>
      <c r="DJ1418" s="401" t="n">
        <v>109</v>
      </c>
      <c r="DK1418" s="401" t="n">
        <v>110</v>
      </c>
      <c r="DL1418" s="401" t="n">
        <v>111</v>
      </c>
      <c r="DM1418" s="401" t="n">
        <v>112</v>
      </c>
      <c r="DN1418" s="401" t="n">
        <v>113</v>
      </c>
      <c r="DO1418" s="401" t="n">
        <v>114</v>
      </c>
      <c r="DP1418" s="401" t="n">
        <v>115</v>
      </c>
      <c r="DQ1418" s="401" t="n">
        <v>116</v>
      </c>
      <c r="DR1418" s="401" t="n">
        <v>117</v>
      </c>
      <c r="DS1418" s="401" t="n">
        <v>118</v>
      </c>
      <c r="DT1418" s="401" t="n">
        <v>119</v>
      </c>
      <c r="DU1418" s="401" t="n">
        <v>120</v>
      </c>
      <c r="DV1418" s="401" t="n">
        <v>121</v>
      </c>
      <c r="DW1418" s="401" t="n">
        <v>122</v>
      </c>
      <c r="DX1418" s="401" t="n">
        <v>123</v>
      </c>
      <c r="DY1418" s="401" t="n">
        <v>124</v>
      </c>
      <c r="DZ1418" s="401" t="n">
        <v>125</v>
      </c>
      <c r="EA1418" s="401" t="n">
        <v>126</v>
      </c>
      <c r="EB1418" s="401" t="n">
        <v>127</v>
      </c>
      <c r="EC1418" s="401" t="n">
        <v>128</v>
      </c>
      <c r="ED1418" s="401" t="n">
        <v>129</v>
      </c>
      <c r="EE1418" s="401" t="n">
        <v>130</v>
      </c>
      <c r="EF1418" s="401" t="n">
        <v>131</v>
      </c>
      <c r="EG1418" s="401" t="n">
        <v>132</v>
      </c>
      <c r="EH1418" s="401" t="n">
        <v>133</v>
      </c>
      <c r="EI1418" s="401" t="n">
        <v>134</v>
      </c>
      <c r="EJ1418" s="401" t="n">
        <v>135</v>
      </c>
      <c r="EK1418" s="401" t="n">
        <v>136</v>
      </c>
      <c r="EL1418" s="401" t="n">
        <v>137</v>
      </c>
      <c r="EM1418" s="401" t="n">
        <v>138</v>
      </c>
      <c r="EN1418" s="401" t="n">
        <v>139</v>
      </c>
      <c r="EO1418" s="401" t="n">
        <v>140</v>
      </c>
      <c r="EP1418" s="401" t="n">
        <v>141</v>
      </c>
      <c r="EQ1418" s="401" t="n">
        <v>142</v>
      </c>
      <c r="ER1418" s="401" t="n">
        <v>143</v>
      </c>
      <c r="ES1418" s="401" t="n">
        <v>144</v>
      </c>
      <c r="ET1418" s="401" t="n">
        <v>145</v>
      </c>
      <c r="EU1418" s="401" t="n">
        <v>146</v>
      </c>
      <c r="EV1418" s="401" t="n">
        <v>147</v>
      </c>
      <c r="EW1418" s="401" t="n">
        <v>148</v>
      </c>
      <c r="EX1418" s="401" t="n">
        <v>149</v>
      </c>
      <c r="EY1418" s="401" t="n">
        <v>150</v>
      </c>
      <c r="EZ1418" s="401" t="n">
        <v>151</v>
      </c>
      <c r="FA1418" s="401" t="n">
        <v>152</v>
      </c>
      <c r="FB1418" s="401" t="n">
        <v>153</v>
      </c>
      <c r="FC1418" s="401" t="n">
        <v>154</v>
      </c>
      <c r="FD1418" s="401" t="n">
        <v>155</v>
      </c>
      <c r="FE1418" s="401" t="n">
        <v>156</v>
      </c>
      <c r="FF1418" s="401" t="n">
        <v>157</v>
      </c>
      <c r="FG1418" s="401" t="n">
        <v>158</v>
      </c>
      <c r="FH1418" s="401" t="n">
        <v>159</v>
      </c>
      <c r="FI1418" s="401" t="n">
        <v>160</v>
      </c>
      <c r="FJ1418" s="401" t="n">
        <v>161</v>
      </c>
      <c r="FK1418" s="401" t="n">
        <v>162</v>
      </c>
      <c r="FL1418" s="401" t="n">
        <v>163</v>
      </c>
      <c r="FM1418" s="401" t="n">
        <v>164</v>
      </c>
      <c r="FN1418" s="401" t="n">
        <v>165</v>
      </c>
      <c r="FO1418" s="401" t="n">
        <v>166</v>
      </c>
      <c r="FP1418" s="401" t="n">
        <v>167</v>
      </c>
      <c r="FQ1418" s="401" t="n">
        <v>168</v>
      </c>
      <c r="FR1418" s="401" t="n">
        <v>169</v>
      </c>
      <c r="FS1418" s="401" t="n">
        <v>170</v>
      </c>
      <c r="FT1418" s="401" t="n">
        <v>171</v>
      </c>
      <c r="FU1418" s="401" t="n">
        <v>172</v>
      </c>
      <c r="FV1418" s="401" t="n">
        <v>173</v>
      </c>
      <c r="FW1418" s="401" t="n">
        <v>174</v>
      </c>
      <c r="FX1418" s="401" t="n">
        <v>175</v>
      </c>
      <c r="FY1418" s="401" t="n">
        <v>176</v>
      </c>
      <c r="FZ1418" s="401" t="n">
        <v>177</v>
      </c>
      <c r="GA1418" s="401" t="n">
        <v>178</v>
      </c>
      <c r="GB1418" s="401" t="n">
        <v>179</v>
      </c>
      <c r="GC1418" s="401" t="n">
        <v>180</v>
      </c>
      <c r="GD1418" s="401" t="n">
        <v>181</v>
      </c>
      <c r="GE1418" s="401" t="n">
        <v>182</v>
      </c>
      <c r="GF1418" s="401" t="n">
        <v>183</v>
      </c>
      <c r="GG1418" s="401" t="n">
        <v>184</v>
      </c>
      <c r="GH1418" s="401" t="n">
        <v>185</v>
      </c>
      <c r="GI1418" s="401" t="n">
        <v>186</v>
      </c>
      <c r="GJ1418" s="401" t="n">
        <v>187</v>
      </c>
      <c r="GK1418" s="401" t="n">
        <v>188</v>
      </c>
      <c r="GL1418" s="401" t="n">
        <v>189</v>
      </c>
      <c r="GM1418" s="401" t="n">
        <v>190</v>
      </c>
      <c r="GN1418" s="401" t="n">
        <v>191</v>
      </c>
      <c r="GO1418" s="401" t="n">
        <v>192</v>
      </c>
      <c r="GP1418" s="401" t="n">
        <v>193</v>
      </c>
      <c r="GQ1418" s="401" t="n">
        <v>194</v>
      </c>
      <c r="GR1418" s="401" t="n">
        <v>195</v>
      </c>
      <c r="GS1418" s="401" t="n">
        <v>196</v>
      </c>
      <c r="GT1418" s="401" t="n">
        <v>197</v>
      </c>
      <c r="GU1418" s="401" t="n">
        <v>198</v>
      </c>
      <c r="GV1418" s="401" t="n">
        <v>199</v>
      </c>
      <c r="GW1418" s="401" t="n">
        <v>200</v>
      </c>
      <c r="GX1418" s="401" t="n">
        <v>201</v>
      </c>
      <c r="GY1418" s="401" t="n">
        <v>202</v>
      </c>
      <c r="GZ1418" s="401" t="n">
        <v>203</v>
      </c>
      <c r="HA1418" s="401" t="n">
        <v>204</v>
      </c>
      <c r="HB1418" s="401" t="n">
        <v>205</v>
      </c>
      <c r="HC1418" s="401" t="n">
        <v>206</v>
      </c>
      <c r="HD1418" s="401" t="n">
        <v>207</v>
      </c>
      <c r="HE1418" s="401" t="n">
        <v>208</v>
      </c>
      <c r="HF1418" s="401" t="n">
        <v>209</v>
      </c>
      <c r="HG1418" s="401" t="n">
        <v>210</v>
      </c>
      <c r="HH1418" s="401" t="n">
        <v>211</v>
      </c>
      <c r="HI1418" s="401" t="n">
        <v>212</v>
      </c>
      <c r="HJ1418" s="401" t="n">
        <v>213</v>
      </c>
      <c r="HK1418" s="401" t="n">
        <v>214</v>
      </c>
      <c r="HL1418" s="401" t="n">
        <v>215</v>
      </c>
      <c r="HM1418" s="401" t="n">
        <v>216</v>
      </c>
      <c r="HN1418" s="401" t="n">
        <v>217</v>
      </c>
      <c r="HO1418" s="401" t="n">
        <v>218</v>
      </c>
      <c r="HP1418" s="401" t="n">
        <v>219</v>
      </c>
      <c r="HQ1418" s="401" t="n">
        <v>220</v>
      </c>
      <c r="HR1418" s="401" t="n">
        <v>221</v>
      </c>
      <c r="HS1418" s="401" t="n">
        <v>222</v>
      </c>
      <c r="HT1418" s="401" t="n">
        <v>223</v>
      </c>
      <c r="HU1418" s="401" t="n">
        <v>224</v>
      </c>
      <c r="HV1418" s="401" t="n">
        <v>225</v>
      </c>
      <c r="HW1418" s="401" t="n">
        <v>226</v>
      </c>
      <c r="HX1418" s="401" t="n">
        <v>227</v>
      </c>
      <c r="HY1418" s="401" t="n">
        <v>228</v>
      </c>
      <c r="HZ1418" s="401" t="n">
        <v>229</v>
      </c>
      <c r="IA1418" s="401" t="n">
        <v>230</v>
      </c>
      <c r="IB1418" s="401" t="n">
        <v>231</v>
      </c>
      <c r="IC1418" s="401" t="n">
        <v>232</v>
      </c>
      <c r="ID1418" s="401" t="n">
        <v>233</v>
      </c>
      <c r="IE1418" s="401" t="n">
        <v>234</v>
      </c>
      <c r="IF1418" s="401" t="n">
        <v>235</v>
      </c>
      <c r="IG1418" s="401" t="n">
        <v>236</v>
      </c>
      <c r="IH1418" s="401" t="n">
        <v>237</v>
      </c>
      <c r="II1418" s="401" t="n">
        <v>238</v>
      </c>
      <c r="IJ1418" s="401" t="n">
        <v>239</v>
      </c>
      <c r="IK1418" s="401" t="n">
        <v>240</v>
      </c>
      <c r="IL1418" s="401" t="n">
        <v>241</v>
      </c>
      <c r="IM1418" s="401" t="n">
        <v>242</v>
      </c>
      <c r="IN1418" s="401" t="n">
        <v>243</v>
      </c>
      <c r="IO1418" s="401" t="n">
        <v>244</v>
      </c>
      <c r="IP1418" s="401" t="n">
        <v>245</v>
      </c>
      <c r="IQ1418" s="401" t="n">
        <v>246</v>
      </c>
      <c r="IR1418" s="401" t="n">
        <v>247</v>
      </c>
      <c r="IS1418" s="401" t="n">
        <v>248</v>
      </c>
      <c r="IT1418" s="401" t="n">
        <v>249</v>
      </c>
      <c r="IU1418" s="401" t="n">
        <v>250</v>
      </c>
      <c r="IV1418" s="401" t="n">
        <v>251</v>
      </c>
      <c r="IW1418" s="401" t="n">
        <v>252</v>
      </c>
      <c r="IX1418" s="401" t="n">
        <v>253</v>
      </c>
      <c r="IY1418" s="401" t="n">
        <v>254</v>
      </c>
      <c r="IZ1418" s="401" t="n">
        <v>255</v>
      </c>
      <c r="JA1418" s="401" t="n">
        <v>256</v>
      </c>
      <c r="JB1418" s="401" t="n">
        <v>257</v>
      </c>
      <c r="JC1418" s="401" t="n">
        <v>258</v>
      </c>
      <c r="JD1418" s="401" t="n">
        <v>259</v>
      </c>
      <c r="JE1418" s="401" t="n">
        <v>260</v>
      </c>
      <c r="JF1418" s="401" t="n">
        <v>261</v>
      </c>
      <c r="JG1418" s="401" t="n">
        <v>262</v>
      </c>
      <c r="JH1418" s="401" t="n">
        <v>263</v>
      </c>
      <c r="JI1418" s="401" t="n">
        <v>264</v>
      </c>
      <c r="JJ1418" s="401" t="n">
        <v>265</v>
      </c>
      <c r="JK1418" s="401" t="n">
        <v>266</v>
      </c>
      <c r="JL1418" s="401" t="n">
        <v>267</v>
      </c>
      <c r="JM1418" s="401" t="n">
        <v>268</v>
      </c>
      <c r="JN1418" s="401" t="n">
        <v>269</v>
      </c>
      <c r="JO1418" s="401" t="n">
        <v>270</v>
      </c>
      <c r="JP1418" s="401" t="n">
        <v>271</v>
      </c>
      <c r="JQ1418" s="401" t="n">
        <v>272</v>
      </c>
      <c r="JR1418" s="401" t="n">
        <v>273</v>
      </c>
      <c r="JS1418" s="401" t="n">
        <v>274</v>
      </c>
      <c r="JU1418" s="401" t="n">
        <v>275</v>
      </c>
      <c r="JV1418" s="401" t="n">
        <v>276</v>
      </c>
      <c r="JW1418" s="401" t="n">
        <v>277</v>
      </c>
      <c r="JX1418" s="401" t="n">
        <v>278</v>
      </c>
      <c r="JZ1418" s="401" t="n">
        <v>279</v>
      </c>
      <c r="KA1418" s="401" t="n">
        <v>280</v>
      </c>
      <c r="KB1418" s="401" t="n">
        <v>281</v>
      </c>
      <c r="KC1418" s="401" t="n">
        <v>282</v>
      </c>
      <c r="KE1418" s="401" t="n">
        <v>283</v>
      </c>
      <c r="KF1418" s="401" t="n">
        <v>284</v>
      </c>
      <c r="KG1418" s="401" t="n">
        <v>285</v>
      </c>
      <c r="KH1418" s="401" t="n">
        <v>286</v>
      </c>
    </row>
    <row r="1419" customFormat="false" ht="12.75" hidden="false" customHeight="false" outlineLevel="0" collapsed="false">
      <c r="E1419" s="444" t="s">
        <v>225</v>
      </c>
      <c r="F1419" s="401" t="n">
        <v>20</v>
      </c>
      <c r="G1419" s="401" t="n">
        <v>96</v>
      </c>
      <c r="H1419" s="401" t="n">
        <v>224</v>
      </c>
      <c r="I1419" s="401" t="n">
        <v>26</v>
      </c>
      <c r="J1419" s="401" t="n">
        <v>121</v>
      </c>
      <c r="K1419" s="401" t="n">
        <v>119</v>
      </c>
      <c r="L1419" s="401" t="n">
        <v>123</v>
      </c>
      <c r="M1419" s="401" t="n">
        <v>189</v>
      </c>
      <c r="N1419" s="401" t="n">
        <v>61</v>
      </c>
      <c r="O1419" s="401" t="n">
        <v>197</v>
      </c>
      <c r="P1419" s="401" t="n">
        <v>198</v>
      </c>
      <c r="Q1419" s="401" t="n">
        <v>165</v>
      </c>
      <c r="R1419" s="401" t="n">
        <v>45</v>
      </c>
      <c r="S1419" s="401" t="n">
        <v>133</v>
      </c>
      <c r="T1419" s="401" t="n">
        <v>112</v>
      </c>
      <c r="U1419" s="401" t="n">
        <v>276</v>
      </c>
      <c r="V1419" s="401" t="n">
        <v>195</v>
      </c>
      <c r="W1419" s="401" t="n">
        <v>239</v>
      </c>
      <c r="X1419" s="401" t="n">
        <v>35</v>
      </c>
      <c r="Y1419" s="401" t="n">
        <v>242</v>
      </c>
      <c r="Z1419" s="401" t="n">
        <v>208</v>
      </c>
      <c r="AA1419" s="401" t="n">
        <v>218</v>
      </c>
      <c r="AB1419" s="401" t="n">
        <v>77</v>
      </c>
      <c r="AC1419" s="401" t="n">
        <v>158</v>
      </c>
      <c r="AD1419" s="401" t="n">
        <v>212</v>
      </c>
      <c r="AE1419" s="401" t="n">
        <v>160</v>
      </c>
      <c r="AF1419" s="401" t="n">
        <v>259</v>
      </c>
      <c r="AG1419" s="401" t="n">
        <v>46</v>
      </c>
      <c r="AH1419" s="401" t="n">
        <v>251</v>
      </c>
      <c r="AI1419" s="401" t="n">
        <v>153</v>
      </c>
      <c r="AJ1419" s="401" t="n">
        <v>89</v>
      </c>
      <c r="AK1419" s="401" t="n">
        <v>141</v>
      </c>
      <c r="AL1419" s="401" t="n">
        <v>107</v>
      </c>
      <c r="AM1419" s="401" t="n">
        <v>132</v>
      </c>
      <c r="AN1419" s="401" t="n">
        <v>157</v>
      </c>
      <c r="AO1419" s="401" t="n">
        <v>12</v>
      </c>
      <c r="AP1419" s="401" t="n">
        <v>115</v>
      </c>
      <c r="AQ1419" s="401" t="n">
        <v>144</v>
      </c>
      <c r="AR1419" s="401" t="n">
        <v>227</v>
      </c>
      <c r="AS1419" s="401" t="n">
        <v>66</v>
      </c>
      <c r="AT1419" s="401" t="n">
        <v>103</v>
      </c>
      <c r="AU1419" s="401" t="n">
        <v>40</v>
      </c>
      <c r="AV1419" s="401" t="n">
        <v>261</v>
      </c>
      <c r="AW1419" s="401" t="n">
        <v>173</v>
      </c>
      <c r="AX1419" s="401" t="n">
        <v>229</v>
      </c>
      <c r="AY1419" s="401" t="n">
        <v>184</v>
      </c>
      <c r="AZ1419" s="401" t="n">
        <v>3</v>
      </c>
      <c r="BA1419" s="401" t="n">
        <v>67</v>
      </c>
      <c r="BB1419" s="401" t="n">
        <v>226</v>
      </c>
      <c r="BC1419" s="401" t="n">
        <v>187</v>
      </c>
      <c r="BD1419" s="401" t="n">
        <v>142</v>
      </c>
      <c r="BE1419" s="401" t="n">
        <v>180</v>
      </c>
      <c r="BF1419" s="401" t="n">
        <v>41</v>
      </c>
      <c r="BG1419" s="401" t="n">
        <v>17</v>
      </c>
      <c r="BH1419" s="401" t="n">
        <v>161</v>
      </c>
      <c r="BI1419" s="401" t="n">
        <v>245</v>
      </c>
      <c r="BJ1419" s="401" t="n">
        <v>84</v>
      </c>
      <c r="BK1419" s="401" t="n">
        <v>30</v>
      </c>
      <c r="BL1419" s="401" t="n">
        <v>215</v>
      </c>
      <c r="BM1419" s="401" t="n">
        <v>171</v>
      </c>
      <c r="BN1419" s="401" t="n">
        <v>278</v>
      </c>
      <c r="BO1419" s="401" t="n">
        <v>109</v>
      </c>
      <c r="BP1419" s="401" t="n">
        <v>274</v>
      </c>
      <c r="BQ1419" s="401" t="n">
        <v>206</v>
      </c>
      <c r="BR1419" s="401" t="n">
        <v>228</v>
      </c>
      <c r="BS1419" s="401" t="n">
        <v>54</v>
      </c>
      <c r="BT1419" s="401" t="n">
        <v>126</v>
      </c>
      <c r="BU1419" s="401" t="n">
        <v>166</v>
      </c>
      <c r="BV1419" s="401" t="n">
        <v>283</v>
      </c>
      <c r="BW1419" s="401" t="n">
        <v>207</v>
      </c>
      <c r="BX1419" s="401" t="n">
        <v>249</v>
      </c>
      <c r="BY1419" s="401" t="n">
        <v>213</v>
      </c>
      <c r="BZ1419" s="401" t="n">
        <v>190</v>
      </c>
      <c r="CA1419" s="401" t="n">
        <v>258</v>
      </c>
      <c r="CB1419" s="401" t="n">
        <v>183</v>
      </c>
      <c r="CC1419" s="401" t="n">
        <v>78</v>
      </c>
      <c r="CD1419" s="401" t="n">
        <v>39</v>
      </c>
      <c r="CE1419" s="401" t="n">
        <v>176</v>
      </c>
      <c r="CF1419" s="401" t="n">
        <v>95</v>
      </c>
      <c r="CG1419" s="401" t="n">
        <v>51</v>
      </c>
      <c r="CH1419" s="401" t="n">
        <v>14</v>
      </c>
      <c r="CI1419" s="401" t="n">
        <v>9</v>
      </c>
      <c r="CJ1419" s="401" t="n">
        <v>74</v>
      </c>
      <c r="CK1419" s="401" t="n">
        <v>111</v>
      </c>
      <c r="CL1419" s="401" t="n">
        <v>36</v>
      </c>
      <c r="CM1419" s="401" t="n">
        <v>73</v>
      </c>
      <c r="CN1419" s="401" t="n">
        <v>285</v>
      </c>
      <c r="CO1419" s="401" t="n">
        <v>135</v>
      </c>
      <c r="CP1419" s="401" t="n">
        <v>16</v>
      </c>
      <c r="CQ1419" s="401" t="n">
        <v>62</v>
      </c>
      <c r="CR1419" s="401" t="n">
        <v>69</v>
      </c>
      <c r="CS1419" s="401" t="n">
        <v>255</v>
      </c>
      <c r="CT1419" s="401" t="n">
        <v>204</v>
      </c>
      <c r="CU1419" s="401" t="n">
        <v>240</v>
      </c>
      <c r="CV1419" s="401" t="n">
        <v>83</v>
      </c>
      <c r="CW1419" s="401" t="n">
        <v>87</v>
      </c>
      <c r="CX1419" s="401" t="n">
        <v>100</v>
      </c>
      <c r="CY1419" s="401" t="n">
        <v>101</v>
      </c>
      <c r="CZ1419" s="401" t="n">
        <v>136</v>
      </c>
      <c r="DA1419" s="401" t="n">
        <v>38</v>
      </c>
      <c r="DB1419" s="401" t="n">
        <v>257</v>
      </c>
      <c r="DC1419" s="401" t="n">
        <v>143</v>
      </c>
      <c r="DD1419" s="401" t="n">
        <v>37</v>
      </c>
      <c r="DE1419" s="401" t="n">
        <v>156</v>
      </c>
      <c r="DF1419" s="401" t="n">
        <v>202</v>
      </c>
      <c r="DG1419" s="401" t="n">
        <v>270</v>
      </c>
      <c r="DH1419" s="401" t="n">
        <v>241</v>
      </c>
      <c r="DI1419" s="401" t="n">
        <v>205</v>
      </c>
      <c r="DJ1419" s="401" t="n">
        <v>68</v>
      </c>
      <c r="DK1419" s="401" t="n">
        <v>52</v>
      </c>
      <c r="DL1419" s="401" t="n">
        <v>214</v>
      </c>
      <c r="DM1419" s="401" t="n">
        <v>1</v>
      </c>
      <c r="DN1419" s="401" t="n">
        <v>265</v>
      </c>
      <c r="DO1419" s="401" t="n">
        <v>137</v>
      </c>
      <c r="DP1419" s="401" t="n">
        <v>178</v>
      </c>
      <c r="DQ1419" s="401" t="n">
        <v>42</v>
      </c>
      <c r="DR1419" s="401" t="n">
        <v>93</v>
      </c>
      <c r="DS1419" s="401" t="n">
        <v>237</v>
      </c>
      <c r="DT1419" s="401" t="n">
        <v>28</v>
      </c>
      <c r="DU1419" s="401" t="n">
        <v>4</v>
      </c>
      <c r="DV1419" s="401" t="n">
        <v>102</v>
      </c>
      <c r="DW1419" s="401" t="n">
        <v>238</v>
      </c>
      <c r="DX1419" s="401" t="n">
        <v>44</v>
      </c>
      <c r="DY1419" s="401" t="n">
        <v>98</v>
      </c>
      <c r="DZ1419" s="401" t="n">
        <v>219</v>
      </c>
      <c r="EA1419" s="401" t="n">
        <v>260</v>
      </c>
      <c r="EB1419" s="401" t="n">
        <v>59</v>
      </c>
      <c r="EC1419" s="401" t="n">
        <v>231</v>
      </c>
      <c r="ED1419" s="401" t="n">
        <v>85</v>
      </c>
      <c r="EE1419" s="401" t="n">
        <v>194</v>
      </c>
      <c r="EF1419" s="401" t="n">
        <v>47</v>
      </c>
      <c r="EG1419" s="401" t="n">
        <v>186</v>
      </c>
      <c r="EH1419" s="401" t="n">
        <v>262</v>
      </c>
      <c r="EI1419" s="401" t="n">
        <v>168</v>
      </c>
      <c r="EJ1419" s="401" t="n">
        <v>216</v>
      </c>
      <c r="EK1419" s="401" t="n">
        <v>284</v>
      </c>
      <c r="EL1419" s="401" t="n">
        <v>19</v>
      </c>
      <c r="EM1419" s="401" t="n">
        <v>236</v>
      </c>
      <c r="EN1419" s="401" t="n">
        <v>56</v>
      </c>
      <c r="EO1419" s="401" t="n">
        <v>223</v>
      </c>
      <c r="EP1419" s="401" t="n">
        <v>250</v>
      </c>
      <c r="EQ1419" s="401" t="n">
        <v>49</v>
      </c>
      <c r="ER1419" s="401" t="n">
        <v>232</v>
      </c>
      <c r="ES1419" s="401" t="n">
        <v>63</v>
      </c>
      <c r="ET1419" s="401" t="n">
        <v>191</v>
      </c>
      <c r="EU1419" s="401" t="n">
        <v>174</v>
      </c>
      <c r="EV1419" s="401" t="n">
        <v>248</v>
      </c>
      <c r="EW1419" s="401" t="n">
        <v>286</v>
      </c>
      <c r="EX1419" s="401" t="n">
        <v>146</v>
      </c>
      <c r="EY1419" s="401" t="n">
        <v>164</v>
      </c>
      <c r="EZ1419" s="401" t="n">
        <v>188</v>
      </c>
      <c r="FA1419" s="401" t="n">
        <v>15</v>
      </c>
      <c r="FB1419" s="401" t="n">
        <v>80</v>
      </c>
      <c r="FC1419" s="401" t="n">
        <v>33</v>
      </c>
      <c r="FD1419" s="401" t="n">
        <v>244</v>
      </c>
      <c r="FE1419" s="401" t="n">
        <v>169</v>
      </c>
      <c r="FF1419" s="401" t="n">
        <v>58</v>
      </c>
      <c r="FG1419" s="401" t="n">
        <v>221</v>
      </c>
      <c r="FH1419" s="401" t="n">
        <v>43</v>
      </c>
      <c r="FI1419" s="401" t="n">
        <v>179</v>
      </c>
      <c r="FJ1419" s="401" t="n">
        <v>163</v>
      </c>
      <c r="FK1419" s="401" t="n">
        <v>266</v>
      </c>
      <c r="FL1419" s="401" t="n">
        <v>147</v>
      </c>
      <c r="FM1419" s="401" t="n">
        <v>70</v>
      </c>
      <c r="FN1419" s="401" t="n">
        <v>57</v>
      </c>
      <c r="FO1419" s="401" t="n">
        <v>281</v>
      </c>
      <c r="FP1419" s="401" t="n">
        <v>125</v>
      </c>
      <c r="FQ1419" s="401" t="n">
        <v>254</v>
      </c>
      <c r="FR1419" s="401" t="n">
        <v>196</v>
      </c>
      <c r="FS1419" s="401" t="n">
        <v>113</v>
      </c>
      <c r="FT1419" s="401" t="n">
        <v>24</v>
      </c>
      <c r="FU1419" s="401" t="n">
        <v>31</v>
      </c>
      <c r="FV1419" s="401" t="n">
        <v>154</v>
      </c>
      <c r="FW1419" s="401" t="n">
        <v>162</v>
      </c>
      <c r="FX1419" s="401" t="n">
        <v>264</v>
      </c>
      <c r="FY1419" s="401" t="n">
        <v>199</v>
      </c>
      <c r="FZ1419" s="401" t="n">
        <v>230</v>
      </c>
      <c r="GA1419" s="401" t="n">
        <v>2</v>
      </c>
      <c r="GB1419" s="401" t="n">
        <v>86</v>
      </c>
      <c r="GC1419" s="401" t="n">
        <v>128</v>
      </c>
      <c r="GD1419" s="401" t="n">
        <v>97</v>
      </c>
      <c r="GE1419" s="401" t="n">
        <v>263</v>
      </c>
      <c r="GF1419" s="401" t="n">
        <v>150</v>
      </c>
      <c r="GG1419" s="401" t="n">
        <v>256</v>
      </c>
      <c r="GH1419" s="401" t="n">
        <v>282</v>
      </c>
      <c r="GI1419" s="401" t="n">
        <v>217</v>
      </c>
      <c r="GJ1419" s="401" t="n">
        <v>65</v>
      </c>
      <c r="GK1419" s="401" t="n">
        <v>209</v>
      </c>
      <c r="GL1419" s="401" t="n">
        <v>182</v>
      </c>
      <c r="GM1419" s="401" t="n">
        <v>104</v>
      </c>
      <c r="GN1419" s="401" t="n">
        <v>108</v>
      </c>
      <c r="GO1419" s="401" t="n">
        <v>130</v>
      </c>
      <c r="GP1419" s="401" t="n">
        <v>235</v>
      </c>
      <c r="GQ1419" s="401" t="n">
        <v>152</v>
      </c>
      <c r="GR1419" s="401" t="n">
        <v>277</v>
      </c>
      <c r="GS1419" s="401" t="n">
        <v>105</v>
      </c>
      <c r="GT1419" s="401" t="n">
        <v>29</v>
      </c>
      <c r="GU1419" s="401" t="n">
        <v>280</v>
      </c>
      <c r="GV1419" s="401" t="n">
        <v>177</v>
      </c>
      <c r="GW1419" s="401" t="n">
        <v>76</v>
      </c>
      <c r="GX1419" s="401" t="n">
        <v>10</v>
      </c>
      <c r="GY1419" s="401" t="n">
        <v>185</v>
      </c>
      <c r="GZ1419" s="401" t="n">
        <v>131</v>
      </c>
      <c r="HA1419" s="401" t="n">
        <v>279</v>
      </c>
      <c r="HB1419" s="401" t="n">
        <v>22</v>
      </c>
      <c r="HC1419" s="401" t="n">
        <v>140</v>
      </c>
      <c r="HD1419" s="401" t="n">
        <v>129</v>
      </c>
      <c r="HE1419" s="401" t="n">
        <v>81</v>
      </c>
      <c r="HF1419" s="401" t="n">
        <v>7</v>
      </c>
      <c r="HG1419" s="401" t="n">
        <v>91</v>
      </c>
      <c r="HH1419" s="401" t="n">
        <v>79</v>
      </c>
      <c r="HI1419" s="401" t="n">
        <v>268</v>
      </c>
      <c r="HJ1419" s="401" t="n">
        <v>27</v>
      </c>
      <c r="HK1419" s="401" t="n">
        <v>23</v>
      </c>
      <c r="HL1419" s="401" t="n">
        <v>118</v>
      </c>
      <c r="HM1419" s="401" t="n">
        <v>120</v>
      </c>
      <c r="HN1419" s="401" t="n">
        <v>110</v>
      </c>
      <c r="HO1419" s="401" t="n">
        <v>5</v>
      </c>
      <c r="HP1419" s="401" t="n">
        <v>71</v>
      </c>
      <c r="HQ1419" s="401" t="n">
        <v>211</v>
      </c>
      <c r="HR1419" s="401" t="n">
        <v>272</v>
      </c>
      <c r="HS1419" s="401" t="n">
        <v>243</v>
      </c>
      <c r="HT1419" s="401" t="n">
        <v>55</v>
      </c>
      <c r="HU1419" s="401" t="n">
        <v>201</v>
      </c>
      <c r="HV1419" s="401" t="n">
        <v>151</v>
      </c>
      <c r="HW1419" s="401" t="n">
        <v>145</v>
      </c>
      <c r="HX1419" s="401" t="n">
        <v>175</v>
      </c>
      <c r="HY1419" s="401" t="n">
        <v>222</v>
      </c>
      <c r="HZ1419" s="401" t="n">
        <v>6</v>
      </c>
      <c r="IA1419" s="401" t="n">
        <v>267</v>
      </c>
      <c r="IB1419" s="401" t="n">
        <v>220</v>
      </c>
      <c r="IC1419" s="401" t="n">
        <v>124</v>
      </c>
      <c r="ID1419" s="401" t="n">
        <v>170</v>
      </c>
      <c r="IE1419" s="401" t="n">
        <v>106</v>
      </c>
      <c r="IF1419" s="401" t="n">
        <v>193</v>
      </c>
      <c r="IG1419" s="401" t="n">
        <v>64</v>
      </c>
      <c r="IH1419" s="401" t="n">
        <v>18</v>
      </c>
      <c r="II1419" s="401" t="n">
        <v>246</v>
      </c>
      <c r="IJ1419" s="401" t="n">
        <v>233</v>
      </c>
      <c r="IK1419" s="401" t="n">
        <v>134</v>
      </c>
      <c r="IL1419" s="401" t="n">
        <v>94</v>
      </c>
      <c r="IM1419" s="401" t="n">
        <v>253</v>
      </c>
      <c r="IN1419" s="401" t="n">
        <v>155</v>
      </c>
      <c r="IO1419" s="401" t="n">
        <v>90</v>
      </c>
      <c r="IP1419" s="401" t="n">
        <v>275</v>
      </c>
      <c r="IQ1419" s="401" t="n">
        <v>200</v>
      </c>
      <c r="IR1419" s="401" t="n">
        <v>225</v>
      </c>
      <c r="IS1419" s="401" t="n">
        <v>210</v>
      </c>
      <c r="IT1419" s="401" t="n">
        <v>13</v>
      </c>
      <c r="IU1419" s="401" t="n">
        <v>32</v>
      </c>
      <c r="IV1419" s="401" t="n">
        <v>99</v>
      </c>
      <c r="IW1419" s="401" t="n">
        <v>138</v>
      </c>
      <c r="IX1419" s="401" t="n">
        <v>127</v>
      </c>
      <c r="IY1419" s="401" t="n">
        <v>88</v>
      </c>
      <c r="IZ1419" s="401" t="n">
        <v>21</v>
      </c>
      <c r="JA1419" s="401" t="n">
        <v>192</v>
      </c>
      <c r="JB1419" s="401" t="n">
        <v>53</v>
      </c>
      <c r="JC1419" s="401" t="n">
        <v>117</v>
      </c>
      <c r="JD1419" s="401" t="n">
        <v>48</v>
      </c>
      <c r="JE1419" s="401" t="n">
        <v>203</v>
      </c>
      <c r="JF1419" s="401" t="n">
        <v>34</v>
      </c>
      <c r="JG1419" s="401" t="n">
        <v>11</v>
      </c>
      <c r="JH1419" s="401" t="n">
        <v>75</v>
      </c>
      <c r="JI1419" s="401" t="n">
        <v>273</v>
      </c>
      <c r="JJ1419" s="401" t="n">
        <v>148</v>
      </c>
      <c r="JK1419" s="401" t="n">
        <v>269</v>
      </c>
      <c r="JL1419" s="401" t="n">
        <v>234</v>
      </c>
      <c r="JM1419" s="401" t="n">
        <v>139</v>
      </c>
      <c r="JN1419" s="401" t="n">
        <v>122</v>
      </c>
      <c r="JO1419" s="401" t="n">
        <v>271</v>
      </c>
      <c r="JP1419" s="401" t="n">
        <v>172</v>
      </c>
      <c r="JQ1419" s="401" t="n">
        <v>114</v>
      </c>
      <c r="JR1419" s="401" t="n">
        <v>116</v>
      </c>
      <c r="JS1419" s="401" t="n">
        <v>167</v>
      </c>
      <c r="JU1419" s="401" t="n">
        <v>149</v>
      </c>
      <c r="JV1419" s="401" t="n">
        <v>60</v>
      </c>
      <c r="JW1419" s="401" t="n">
        <v>82</v>
      </c>
      <c r="JX1419" s="401" t="n">
        <v>252</v>
      </c>
      <c r="JZ1419" s="401" t="n">
        <v>92</v>
      </c>
      <c r="KA1419" s="401" t="n">
        <v>50</v>
      </c>
      <c r="KB1419" s="401" t="n">
        <v>72</v>
      </c>
      <c r="KC1419" s="401" t="n">
        <v>247</v>
      </c>
      <c r="KE1419" s="401" t="n">
        <v>159</v>
      </c>
      <c r="KF1419" s="401" t="n">
        <v>25</v>
      </c>
      <c r="KG1419" s="401" t="n">
        <v>181</v>
      </c>
      <c r="KH1419" s="401" t="n">
        <v>8</v>
      </c>
    </row>
    <row r="1420" customFormat="false" ht="12.75" hidden="false" customHeight="false" outlineLevel="0" collapsed="false">
      <c r="E1420" s="444" t="s">
        <v>227</v>
      </c>
      <c r="F1420" s="401" t="n">
        <v>63</v>
      </c>
      <c r="G1420" s="401" t="n">
        <v>43</v>
      </c>
      <c r="H1420" s="401" t="n">
        <v>114</v>
      </c>
      <c r="I1420" s="401" t="n">
        <v>97</v>
      </c>
      <c r="J1420" s="401" t="n">
        <v>174</v>
      </c>
      <c r="K1420" s="401" t="n">
        <v>137</v>
      </c>
      <c r="L1420" s="401" t="n">
        <v>246</v>
      </c>
      <c r="M1420" s="401" t="n">
        <v>66</v>
      </c>
      <c r="N1420" s="401" t="n">
        <v>92</v>
      </c>
      <c r="O1420" s="401" t="n">
        <v>217</v>
      </c>
      <c r="P1420" s="401" t="n">
        <v>282</v>
      </c>
      <c r="Q1420" s="401" t="n">
        <v>135</v>
      </c>
      <c r="R1420" s="401" t="n">
        <v>234</v>
      </c>
      <c r="S1420" s="401" t="n">
        <v>107</v>
      </c>
      <c r="T1420" s="401" t="n">
        <v>24</v>
      </c>
      <c r="U1420" s="401" t="n">
        <v>150</v>
      </c>
      <c r="V1420" s="401" t="n">
        <v>80</v>
      </c>
      <c r="W1420" s="401" t="n">
        <v>6</v>
      </c>
      <c r="X1420" s="401" t="n">
        <v>261</v>
      </c>
      <c r="Y1420" s="401" t="n">
        <v>47</v>
      </c>
      <c r="Z1420" s="401" t="n">
        <v>59</v>
      </c>
      <c r="AA1420" s="401" t="n">
        <v>75</v>
      </c>
      <c r="AB1420" s="401" t="n">
        <v>40</v>
      </c>
      <c r="AC1420" s="401" t="n">
        <v>253</v>
      </c>
      <c r="AD1420" s="401" t="n">
        <v>67</v>
      </c>
      <c r="AE1420" s="401" t="n">
        <v>219</v>
      </c>
      <c r="AF1420" s="401" t="n">
        <v>203</v>
      </c>
      <c r="AG1420" s="401" t="n">
        <v>49</v>
      </c>
      <c r="AH1420" s="401" t="n">
        <v>2</v>
      </c>
      <c r="AI1420" s="401" t="n">
        <v>149</v>
      </c>
      <c r="AJ1420" s="401" t="n">
        <v>155</v>
      </c>
      <c r="AK1420" s="401" t="n">
        <v>265</v>
      </c>
      <c r="AL1420" s="401" t="n">
        <v>165</v>
      </c>
      <c r="AM1420" s="401" t="n">
        <v>91</v>
      </c>
      <c r="AN1420" s="401" t="n">
        <v>169</v>
      </c>
      <c r="AO1420" s="401" t="n">
        <v>113</v>
      </c>
      <c r="AP1420" s="401" t="n">
        <v>189</v>
      </c>
      <c r="AQ1420" s="401" t="n">
        <v>259</v>
      </c>
      <c r="AR1420" s="401" t="n">
        <v>10</v>
      </c>
      <c r="AS1420" s="401" t="n">
        <v>237</v>
      </c>
      <c r="AT1420" s="401" t="n">
        <v>28</v>
      </c>
      <c r="AU1420" s="401" t="n">
        <v>274</v>
      </c>
      <c r="AV1420" s="401" t="n">
        <v>65</v>
      </c>
      <c r="AW1420" s="401" t="n">
        <v>78</v>
      </c>
      <c r="AX1420" s="401" t="n">
        <v>188</v>
      </c>
      <c r="AY1420" s="401" t="n">
        <v>70</v>
      </c>
      <c r="AZ1420" s="401" t="n">
        <v>23</v>
      </c>
      <c r="BA1420" s="401" t="n">
        <v>175</v>
      </c>
      <c r="BB1420" s="401" t="n">
        <v>138</v>
      </c>
      <c r="BC1420" s="401" t="n">
        <v>87</v>
      </c>
      <c r="BD1420" s="401" t="n">
        <v>25</v>
      </c>
      <c r="BE1420" s="401" t="n">
        <v>216</v>
      </c>
      <c r="BF1420" s="401" t="n">
        <v>124</v>
      </c>
      <c r="BG1420" s="401" t="n">
        <v>192</v>
      </c>
      <c r="BH1420" s="401" t="n">
        <v>73</v>
      </c>
      <c r="BI1420" s="401" t="n">
        <v>83</v>
      </c>
      <c r="BJ1420" s="401" t="n">
        <v>45</v>
      </c>
      <c r="BK1420" s="401" t="n">
        <v>62</v>
      </c>
      <c r="BL1420" s="401" t="n">
        <v>262</v>
      </c>
      <c r="BM1420" s="401" t="n">
        <v>257</v>
      </c>
      <c r="BN1420" s="401" t="n">
        <v>227</v>
      </c>
      <c r="BO1420" s="401" t="n">
        <v>14</v>
      </c>
      <c r="BP1420" s="401" t="n">
        <v>90</v>
      </c>
      <c r="BQ1420" s="401" t="n">
        <v>123</v>
      </c>
      <c r="BR1420" s="401" t="n">
        <v>84</v>
      </c>
      <c r="BS1420" s="401" t="n">
        <v>273</v>
      </c>
      <c r="BT1420" s="401" t="n">
        <v>171</v>
      </c>
      <c r="BU1420" s="401" t="n">
        <v>121</v>
      </c>
      <c r="BV1420" s="401" t="n">
        <v>151</v>
      </c>
      <c r="BW1420" s="401" t="n">
        <v>251</v>
      </c>
      <c r="BX1420" s="401" t="n">
        <v>179</v>
      </c>
      <c r="BY1420" s="401" t="n">
        <v>256</v>
      </c>
      <c r="BZ1420" s="401" t="n">
        <v>19</v>
      </c>
      <c r="CA1420" s="401" t="n">
        <v>72</v>
      </c>
      <c r="CB1420" s="401" t="n">
        <v>77</v>
      </c>
      <c r="CC1420" s="401" t="n">
        <v>60</v>
      </c>
      <c r="CD1420" s="401" t="n">
        <v>229</v>
      </c>
      <c r="CE1420" s="401" t="n">
        <v>51</v>
      </c>
      <c r="CF1420" s="401" t="n">
        <v>211</v>
      </c>
      <c r="CG1420" s="401" t="n">
        <v>142</v>
      </c>
      <c r="CH1420" s="401" t="n">
        <v>254</v>
      </c>
      <c r="CI1420" s="401" t="n">
        <v>210</v>
      </c>
      <c r="CJ1420" s="401" t="n">
        <v>57</v>
      </c>
      <c r="CK1420" s="401" t="n">
        <v>231</v>
      </c>
      <c r="CL1420" s="401" t="n">
        <v>221</v>
      </c>
      <c r="CM1420" s="401" t="n">
        <v>202</v>
      </c>
      <c r="CN1420" s="401" t="n">
        <v>183</v>
      </c>
      <c r="CO1420" s="401" t="n">
        <v>36</v>
      </c>
      <c r="CP1420" s="401" t="n">
        <v>243</v>
      </c>
      <c r="CQ1420" s="401" t="n">
        <v>117</v>
      </c>
      <c r="CR1420" s="401" t="n">
        <v>244</v>
      </c>
      <c r="CS1420" s="401" t="n">
        <v>205</v>
      </c>
      <c r="CT1420" s="401" t="n">
        <v>122</v>
      </c>
      <c r="CU1420" s="401" t="n">
        <v>42</v>
      </c>
      <c r="CV1420" s="401" t="n">
        <v>96</v>
      </c>
      <c r="CW1420" s="401" t="n">
        <v>112</v>
      </c>
      <c r="CX1420" s="401" t="n">
        <v>30</v>
      </c>
      <c r="CY1420" s="401" t="n">
        <v>157</v>
      </c>
      <c r="CZ1420" s="401" t="n">
        <v>131</v>
      </c>
      <c r="DA1420" s="401" t="n">
        <v>16</v>
      </c>
      <c r="DB1420" s="401" t="n">
        <v>223</v>
      </c>
      <c r="DC1420" s="401" t="n">
        <v>279</v>
      </c>
      <c r="DD1420" s="401" t="n">
        <v>182</v>
      </c>
      <c r="DE1420" s="401" t="n">
        <v>250</v>
      </c>
      <c r="DF1420" s="401" t="n">
        <v>9</v>
      </c>
      <c r="DG1420" s="401" t="n">
        <v>204</v>
      </c>
      <c r="DH1420" s="401" t="n">
        <v>191</v>
      </c>
      <c r="DI1420" s="401" t="n">
        <v>120</v>
      </c>
      <c r="DJ1420" s="401" t="n">
        <v>58</v>
      </c>
      <c r="DK1420" s="401" t="n">
        <v>54</v>
      </c>
      <c r="DL1420" s="401" t="n">
        <v>162</v>
      </c>
      <c r="DM1420" s="401" t="n">
        <v>235</v>
      </c>
      <c r="DN1420" s="401" t="n">
        <v>260</v>
      </c>
      <c r="DO1420" s="401" t="n">
        <v>166</v>
      </c>
      <c r="DP1420" s="401" t="n">
        <v>172</v>
      </c>
      <c r="DQ1420" s="401" t="n">
        <v>109</v>
      </c>
      <c r="DR1420" s="401" t="n">
        <v>148</v>
      </c>
      <c r="DS1420" s="401" t="n">
        <v>111</v>
      </c>
      <c r="DT1420" s="401" t="n">
        <v>145</v>
      </c>
      <c r="DU1420" s="401" t="n">
        <v>283</v>
      </c>
      <c r="DV1420" s="401" t="n">
        <v>68</v>
      </c>
      <c r="DW1420" s="401" t="n">
        <v>20</v>
      </c>
      <c r="DX1420" s="401" t="n">
        <v>199</v>
      </c>
      <c r="DY1420" s="401" t="n">
        <v>37</v>
      </c>
      <c r="DZ1420" s="401" t="n">
        <v>127</v>
      </c>
      <c r="EA1420" s="401" t="n">
        <v>215</v>
      </c>
      <c r="EB1420" s="401" t="n">
        <v>168</v>
      </c>
      <c r="EC1420" s="401" t="n">
        <v>220</v>
      </c>
      <c r="ED1420" s="401" t="n">
        <v>93</v>
      </c>
      <c r="EE1420" s="401" t="n">
        <v>146</v>
      </c>
      <c r="EF1420" s="401" t="n">
        <v>233</v>
      </c>
      <c r="EG1420" s="401" t="n">
        <v>270</v>
      </c>
      <c r="EH1420" s="401" t="n">
        <v>247</v>
      </c>
      <c r="EI1420" s="401" t="n">
        <v>31</v>
      </c>
      <c r="EJ1420" s="401" t="n">
        <v>119</v>
      </c>
      <c r="EK1420" s="401" t="n">
        <v>242</v>
      </c>
      <c r="EL1420" s="401" t="n">
        <v>56</v>
      </c>
      <c r="EM1420" s="401" t="n">
        <v>225</v>
      </c>
      <c r="EN1420" s="401" t="n">
        <v>1</v>
      </c>
      <c r="EO1420" s="401" t="n">
        <v>17</v>
      </c>
      <c r="EP1420" s="401" t="n">
        <v>177</v>
      </c>
      <c r="EQ1420" s="401" t="n">
        <v>201</v>
      </c>
      <c r="ER1420" s="401" t="n">
        <v>230</v>
      </c>
      <c r="ES1420" s="401" t="n">
        <v>18</v>
      </c>
      <c r="ET1420" s="401" t="n">
        <v>79</v>
      </c>
      <c r="EU1420" s="401" t="n">
        <v>44</v>
      </c>
      <c r="EV1420" s="401" t="n">
        <v>133</v>
      </c>
      <c r="EW1420" s="401" t="n">
        <v>12</v>
      </c>
      <c r="EX1420" s="401" t="n">
        <v>272</v>
      </c>
      <c r="EY1420" s="401" t="n">
        <v>213</v>
      </c>
      <c r="EZ1420" s="401" t="n">
        <v>115</v>
      </c>
      <c r="FA1420" s="401" t="n">
        <v>245</v>
      </c>
      <c r="FB1420" s="401" t="n">
        <v>71</v>
      </c>
      <c r="FC1420" s="401" t="n">
        <v>181</v>
      </c>
      <c r="FD1420" s="401" t="n">
        <v>278</v>
      </c>
      <c r="FE1420" s="401" t="n">
        <v>134</v>
      </c>
      <c r="FF1420" s="401" t="n">
        <v>228</v>
      </c>
      <c r="FG1420" s="401" t="n">
        <v>29</v>
      </c>
      <c r="FH1420" s="401" t="n">
        <v>208</v>
      </c>
      <c r="FI1420" s="401" t="n">
        <v>163</v>
      </c>
      <c r="FJ1420" s="401" t="n">
        <v>55</v>
      </c>
      <c r="FK1420" s="401" t="n">
        <v>200</v>
      </c>
      <c r="FL1420" s="401" t="n">
        <v>255</v>
      </c>
      <c r="FM1420" s="401" t="n">
        <v>176</v>
      </c>
      <c r="FN1420" s="401" t="n">
        <v>101</v>
      </c>
      <c r="FO1420" s="401" t="n">
        <v>82</v>
      </c>
      <c r="FP1420" s="401" t="n">
        <v>281</v>
      </c>
      <c r="FQ1420" s="401" t="n">
        <v>185</v>
      </c>
      <c r="FR1420" s="401" t="n">
        <v>276</v>
      </c>
      <c r="FS1420" s="401" t="n">
        <v>269</v>
      </c>
      <c r="FT1420" s="401" t="n">
        <v>104</v>
      </c>
      <c r="FU1420" s="401" t="n">
        <v>178</v>
      </c>
      <c r="FV1420" s="401" t="n">
        <v>187</v>
      </c>
      <c r="FW1420" s="401" t="n">
        <v>236</v>
      </c>
      <c r="FX1420" s="401" t="n">
        <v>156</v>
      </c>
      <c r="FY1420" s="401" t="n">
        <v>152</v>
      </c>
      <c r="FZ1420" s="401" t="n">
        <v>190</v>
      </c>
      <c r="GA1420" s="401" t="n">
        <v>275</v>
      </c>
      <c r="GB1420" s="401" t="n">
        <v>53</v>
      </c>
      <c r="GC1420" s="401" t="n">
        <v>116</v>
      </c>
      <c r="GD1420" s="401" t="n">
        <v>252</v>
      </c>
      <c r="GE1420" s="401" t="n">
        <v>144</v>
      </c>
      <c r="GF1420" s="401" t="n">
        <v>34</v>
      </c>
      <c r="GG1420" s="401" t="n">
        <v>271</v>
      </c>
      <c r="GH1420" s="401" t="n">
        <v>61</v>
      </c>
      <c r="GI1420" s="401" t="n">
        <v>38</v>
      </c>
      <c r="GJ1420" s="401" t="n">
        <v>277</v>
      </c>
      <c r="GK1420" s="401" t="n">
        <v>197</v>
      </c>
      <c r="GL1420" s="401" t="n">
        <v>46</v>
      </c>
      <c r="GM1420" s="401" t="n">
        <v>102</v>
      </c>
      <c r="GN1420" s="401" t="n">
        <v>132</v>
      </c>
      <c r="GO1420" s="401" t="n">
        <v>98</v>
      </c>
      <c r="GP1420" s="401" t="n">
        <v>196</v>
      </c>
      <c r="GQ1420" s="401" t="n">
        <v>248</v>
      </c>
      <c r="GR1420" s="401" t="n">
        <v>86</v>
      </c>
      <c r="GS1420" s="401" t="n">
        <v>4</v>
      </c>
      <c r="GT1420" s="401" t="n">
        <v>13</v>
      </c>
      <c r="GU1420" s="401" t="n">
        <v>110</v>
      </c>
      <c r="GV1420" s="401" t="n">
        <v>130</v>
      </c>
      <c r="GW1420" s="401" t="n">
        <v>103</v>
      </c>
      <c r="GX1420" s="401" t="n">
        <v>209</v>
      </c>
      <c r="GY1420" s="401" t="n">
        <v>89</v>
      </c>
      <c r="GZ1420" s="401" t="n">
        <v>159</v>
      </c>
      <c r="HA1420" s="401" t="n">
        <v>241</v>
      </c>
      <c r="HB1420" s="401" t="n">
        <v>99</v>
      </c>
      <c r="HC1420" s="401" t="n">
        <v>139</v>
      </c>
      <c r="HD1420" s="401" t="n">
        <v>48</v>
      </c>
      <c r="HE1420" s="401" t="n">
        <v>267</v>
      </c>
      <c r="HF1420" s="401" t="n">
        <v>105</v>
      </c>
      <c r="HG1420" s="401" t="n">
        <v>126</v>
      </c>
      <c r="HH1420" s="401" t="n">
        <v>125</v>
      </c>
      <c r="HI1420" s="401" t="n">
        <v>118</v>
      </c>
      <c r="HJ1420" s="401" t="n">
        <v>140</v>
      </c>
      <c r="HK1420" s="401" t="n">
        <v>280</v>
      </c>
      <c r="HL1420" s="401" t="n">
        <v>266</v>
      </c>
      <c r="HM1420" s="401" t="n">
        <v>95</v>
      </c>
      <c r="HN1420" s="401" t="n">
        <v>26</v>
      </c>
      <c r="HO1420" s="401" t="n">
        <v>7</v>
      </c>
      <c r="HP1420" s="401" t="n">
        <v>32</v>
      </c>
      <c r="HQ1420" s="401" t="n">
        <v>69</v>
      </c>
      <c r="HR1420" s="401" t="n">
        <v>74</v>
      </c>
      <c r="HS1420" s="401" t="n">
        <v>286</v>
      </c>
      <c r="HT1420" s="401" t="n">
        <v>39</v>
      </c>
      <c r="HU1420" s="401" t="n">
        <v>232</v>
      </c>
      <c r="HV1420" s="401" t="n">
        <v>141</v>
      </c>
      <c r="HW1420" s="401" t="n">
        <v>154</v>
      </c>
      <c r="HX1420" s="401" t="n">
        <v>258</v>
      </c>
      <c r="HY1420" s="401" t="n">
        <v>76</v>
      </c>
      <c r="HZ1420" s="401" t="n">
        <v>268</v>
      </c>
      <c r="IA1420" s="401" t="n">
        <v>136</v>
      </c>
      <c r="IB1420" s="401" t="n">
        <v>35</v>
      </c>
      <c r="IC1420" s="401" t="n">
        <v>5</v>
      </c>
      <c r="ID1420" s="401" t="n">
        <v>167</v>
      </c>
      <c r="IE1420" s="401" t="n">
        <v>218</v>
      </c>
      <c r="IF1420" s="401" t="n">
        <v>198</v>
      </c>
      <c r="IG1420" s="401" t="n">
        <v>193</v>
      </c>
      <c r="IH1420" s="401" t="n">
        <v>128</v>
      </c>
      <c r="II1420" s="401" t="n">
        <v>184</v>
      </c>
      <c r="IJ1420" s="401" t="n">
        <v>143</v>
      </c>
      <c r="IK1420" s="401" t="n">
        <v>284</v>
      </c>
      <c r="IL1420" s="401" t="n">
        <v>50</v>
      </c>
      <c r="IM1420" s="401" t="n">
        <v>153</v>
      </c>
      <c r="IN1420" s="401" t="n">
        <v>21</v>
      </c>
      <c r="IO1420" s="401" t="n">
        <v>147</v>
      </c>
      <c r="IP1420" s="401" t="n">
        <v>263</v>
      </c>
      <c r="IQ1420" s="401" t="n">
        <v>240</v>
      </c>
      <c r="IR1420" s="401" t="n">
        <v>161</v>
      </c>
      <c r="IS1420" s="401" t="n">
        <v>64</v>
      </c>
      <c r="IT1420" s="401" t="n">
        <v>160</v>
      </c>
      <c r="IU1420" s="401" t="n">
        <v>206</v>
      </c>
      <c r="IV1420" s="401" t="n">
        <v>164</v>
      </c>
      <c r="IW1420" s="401" t="n">
        <v>8</v>
      </c>
      <c r="IX1420" s="401" t="n">
        <v>106</v>
      </c>
      <c r="IY1420" s="401" t="n">
        <v>222</v>
      </c>
      <c r="IZ1420" s="401" t="n">
        <v>226</v>
      </c>
      <c r="JA1420" s="401" t="n">
        <v>212</v>
      </c>
      <c r="JB1420" s="401" t="n">
        <v>88</v>
      </c>
      <c r="JC1420" s="401" t="n">
        <v>22</v>
      </c>
      <c r="JD1420" s="401" t="n">
        <v>285</v>
      </c>
      <c r="JE1420" s="401" t="n">
        <v>186</v>
      </c>
      <c r="JF1420" s="401" t="n">
        <v>85</v>
      </c>
      <c r="JG1420" s="401" t="n">
        <v>158</v>
      </c>
      <c r="JH1420" s="401" t="n">
        <v>180</v>
      </c>
      <c r="JI1420" s="401" t="n">
        <v>27</v>
      </c>
      <c r="JJ1420" s="401" t="n">
        <v>238</v>
      </c>
      <c r="JK1420" s="401" t="n">
        <v>264</v>
      </c>
      <c r="JL1420" s="401" t="n">
        <v>173</v>
      </c>
      <c r="JM1420" s="401" t="n">
        <v>207</v>
      </c>
      <c r="JN1420" s="401" t="n">
        <v>3</v>
      </c>
      <c r="JO1420" s="401" t="n">
        <v>81</v>
      </c>
      <c r="JP1420" s="401" t="n">
        <v>129</v>
      </c>
      <c r="JQ1420" s="401" t="n">
        <v>33</v>
      </c>
      <c r="JR1420" s="401" t="n">
        <v>100</v>
      </c>
      <c r="JS1420" s="401" t="n">
        <v>41</v>
      </c>
      <c r="JU1420" s="401" t="n">
        <v>52</v>
      </c>
      <c r="JV1420" s="401" t="n">
        <v>94</v>
      </c>
      <c r="JW1420" s="401" t="n">
        <v>195</v>
      </c>
      <c r="JX1420" s="401" t="n">
        <v>15</v>
      </c>
      <c r="JZ1420" s="401" t="n">
        <v>239</v>
      </c>
      <c r="KA1420" s="401" t="n">
        <v>224</v>
      </c>
      <c r="KB1420" s="401" t="n">
        <v>214</v>
      </c>
      <c r="KC1420" s="401" t="n">
        <v>108</v>
      </c>
      <c r="KE1420" s="401" t="n">
        <v>194</v>
      </c>
      <c r="KF1420" s="401" t="n">
        <v>170</v>
      </c>
      <c r="KG1420" s="401" t="n">
        <v>249</v>
      </c>
      <c r="KH1420" s="401" t="n">
        <v>11</v>
      </c>
    </row>
    <row r="1422" customFormat="false" ht="12.75" hidden="false" customHeight="false" outlineLevel="0" collapsed="false">
      <c r="D1422" s="204" t="n">
        <v>287</v>
      </c>
      <c r="E1422" s="204" t="s">
        <v>250</v>
      </c>
    </row>
    <row r="1423" customFormat="false" ht="12.75" hidden="false" customHeight="false" outlineLevel="0" collapsed="false">
      <c r="E1423" s="444" t="s">
        <v>198</v>
      </c>
      <c r="F1423" s="401" t="n">
        <v>1</v>
      </c>
      <c r="G1423" s="401" t="n">
        <v>2</v>
      </c>
      <c r="H1423" s="401" t="n">
        <v>3</v>
      </c>
      <c r="I1423" s="401" t="n">
        <v>4</v>
      </c>
      <c r="J1423" s="401" t="n">
        <v>5</v>
      </c>
      <c r="K1423" s="401" t="n">
        <v>6</v>
      </c>
      <c r="L1423" s="401" t="n">
        <v>7</v>
      </c>
      <c r="M1423" s="401" t="n">
        <v>8</v>
      </c>
      <c r="N1423" s="401" t="n">
        <v>9</v>
      </c>
      <c r="O1423" s="401" t="n">
        <v>10</v>
      </c>
      <c r="P1423" s="401" t="n">
        <v>11</v>
      </c>
      <c r="Q1423" s="401" t="n">
        <v>12</v>
      </c>
      <c r="R1423" s="401" t="n">
        <v>13</v>
      </c>
      <c r="S1423" s="401" t="n">
        <v>14</v>
      </c>
      <c r="T1423" s="401" t="n">
        <v>15</v>
      </c>
      <c r="U1423" s="401" t="n">
        <v>16</v>
      </c>
      <c r="V1423" s="401" t="n">
        <v>17</v>
      </c>
      <c r="W1423" s="401" t="n">
        <v>18</v>
      </c>
      <c r="X1423" s="401" t="n">
        <v>19</v>
      </c>
      <c r="Y1423" s="401" t="n">
        <v>20</v>
      </c>
      <c r="Z1423" s="401" t="n">
        <v>21</v>
      </c>
      <c r="AA1423" s="401" t="n">
        <v>22</v>
      </c>
      <c r="AB1423" s="401" t="n">
        <v>23</v>
      </c>
      <c r="AC1423" s="401" t="n">
        <v>24</v>
      </c>
      <c r="AD1423" s="401" t="n">
        <v>25</v>
      </c>
      <c r="AE1423" s="401" t="n">
        <v>26</v>
      </c>
      <c r="AF1423" s="401" t="n">
        <v>27</v>
      </c>
      <c r="AG1423" s="401" t="n">
        <v>28</v>
      </c>
      <c r="AH1423" s="401" t="n">
        <v>29</v>
      </c>
      <c r="AI1423" s="401" t="n">
        <v>30</v>
      </c>
      <c r="AJ1423" s="401" t="n">
        <v>31</v>
      </c>
      <c r="AK1423" s="401" t="n">
        <v>32</v>
      </c>
      <c r="AL1423" s="401" t="n">
        <v>33</v>
      </c>
      <c r="AM1423" s="401" t="n">
        <v>34</v>
      </c>
      <c r="AN1423" s="401" t="n">
        <v>35</v>
      </c>
      <c r="AO1423" s="401" t="n">
        <v>36</v>
      </c>
      <c r="AP1423" s="401" t="n">
        <v>37</v>
      </c>
      <c r="AQ1423" s="401" t="n">
        <v>38</v>
      </c>
      <c r="AR1423" s="401" t="n">
        <v>39</v>
      </c>
      <c r="AS1423" s="401" t="n">
        <v>40</v>
      </c>
      <c r="AT1423" s="401" t="n">
        <v>41</v>
      </c>
      <c r="AU1423" s="401" t="n">
        <v>42</v>
      </c>
      <c r="AV1423" s="401" t="n">
        <v>43</v>
      </c>
      <c r="AW1423" s="401" t="n">
        <v>44</v>
      </c>
      <c r="AX1423" s="401" t="n">
        <v>45</v>
      </c>
      <c r="AY1423" s="401" t="n">
        <v>46</v>
      </c>
      <c r="AZ1423" s="401" t="n">
        <v>47</v>
      </c>
      <c r="BA1423" s="401" t="n">
        <v>48</v>
      </c>
      <c r="BB1423" s="401" t="n">
        <v>49</v>
      </c>
      <c r="BC1423" s="401" t="n">
        <v>50</v>
      </c>
      <c r="BD1423" s="401" t="n">
        <v>51</v>
      </c>
      <c r="BE1423" s="401" t="n">
        <v>52</v>
      </c>
      <c r="BF1423" s="401" t="n">
        <v>53</v>
      </c>
      <c r="BG1423" s="401" t="n">
        <v>54</v>
      </c>
      <c r="BH1423" s="401" t="n">
        <v>55</v>
      </c>
      <c r="BI1423" s="401" t="n">
        <v>56</v>
      </c>
      <c r="BJ1423" s="401" t="n">
        <v>57</v>
      </c>
      <c r="BK1423" s="401" t="n">
        <v>58</v>
      </c>
      <c r="BL1423" s="401" t="n">
        <v>59</v>
      </c>
      <c r="BM1423" s="401" t="n">
        <v>60</v>
      </c>
      <c r="BN1423" s="401" t="n">
        <v>61</v>
      </c>
      <c r="BO1423" s="401" t="n">
        <v>62</v>
      </c>
      <c r="BP1423" s="401" t="n">
        <v>63</v>
      </c>
      <c r="BQ1423" s="401" t="n">
        <v>64</v>
      </c>
      <c r="BR1423" s="401" t="n">
        <v>65</v>
      </c>
      <c r="BS1423" s="401" t="n">
        <v>66</v>
      </c>
      <c r="BT1423" s="401" t="n">
        <v>67</v>
      </c>
      <c r="BU1423" s="401" t="n">
        <v>68</v>
      </c>
      <c r="BV1423" s="401" t="n">
        <v>69</v>
      </c>
      <c r="BW1423" s="401" t="n">
        <v>70</v>
      </c>
      <c r="BX1423" s="401" t="n">
        <v>71</v>
      </c>
      <c r="BY1423" s="401" t="n">
        <v>72</v>
      </c>
      <c r="BZ1423" s="401" t="n">
        <v>73</v>
      </c>
      <c r="CA1423" s="401" t="n">
        <v>74</v>
      </c>
      <c r="CB1423" s="401" t="n">
        <v>75</v>
      </c>
      <c r="CC1423" s="401" t="n">
        <v>76</v>
      </c>
      <c r="CD1423" s="401" t="n">
        <v>77</v>
      </c>
      <c r="CE1423" s="401" t="n">
        <v>78</v>
      </c>
      <c r="CF1423" s="401" t="n">
        <v>79</v>
      </c>
      <c r="CG1423" s="401" t="n">
        <v>80</v>
      </c>
      <c r="CH1423" s="401" t="n">
        <v>81</v>
      </c>
      <c r="CI1423" s="401" t="n">
        <v>82</v>
      </c>
      <c r="CJ1423" s="401" t="n">
        <v>83</v>
      </c>
      <c r="CK1423" s="401" t="n">
        <v>84</v>
      </c>
      <c r="CL1423" s="401" t="n">
        <v>85</v>
      </c>
      <c r="CM1423" s="401" t="n">
        <v>86</v>
      </c>
      <c r="CN1423" s="401" t="n">
        <v>87</v>
      </c>
      <c r="CO1423" s="401" t="n">
        <v>88</v>
      </c>
      <c r="CP1423" s="401" t="n">
        <v>89</v>
      </c>
      <c r="CQ1423" s="401" t="n">
        <v>90</v>
      </c>
      <c r="CR1423" s="401" t="n">
        <v>91</v>
      </c>
      <c r="CS1423" s="401" t="n">
        <v>92</v>
      </c>
      <c r="CT1423" s="401" t="n">
        <v>93</v>
      </c>
      <c r="CU1423" s="401" t="n">
        <v>94</v>
      </c>
      <c r="CV1423" s="401" t="n">
        <v>95</v>
      </c>
      <c r="CW1423" s="401" t="n">
        <v>96</v>
      </c>
      <c r="CX1423" s="401" t="n">
        <v>97</v>
      </c>
      <c r="CY1423" s="401" t="n">
        <v>98</v>
      </c>
      <c r="CZ1423" s="401" t="n">
        <v>99</v>
      </c>
      <c r="DA1423" s="401" t="n">
        <v>100</v>
      </c>
      <c r="DB1423" s="401" t="n">
        <v>101</v>
      </c>
      <c r="DC1423" s="401" t="n">
        <v>102</v>
      </c>
      <c r="DD1423" s="401" t="n">
        <v>103</v>
      </c>
      <c r="DE1423" s="401" t="n">
        <v>104</v>
      </c>
      <c r="DF1423" s="401" t="n">
        <v>105</v>
      </c>
      <c r="DG1423" s="401" t="n">
        <v>106</v>
      </c>
      <c r="DH1423" s="401" t="n">
        <v>107</v>
      </c>
      <c r="DI1423" s="401" t="n">
        <v>108</v>
      </c>
      <c r="DJ1423" s="401" t="n">
        <v>109</v>
      </c>
      <c r="DK1423" s="401" t="n">
        <v>110</v>
      </c>
      <c r="DL1423" s="401" t="n">
        <v>111</v>
      </c>
      <c r="DM1423" s="401" t="n">
        <v>112</v>
      </c>
      <c r="DN1423" s="401" t="n">
        <v>113</v>
      </c>
      <c r="DO1423" s="401" t="n">
        <v>114</v>
      </c>
      <c r="DP1423" s="401" t="n">
        <v>115</v>
      </c>
      <c r="DQ1423" s="401" t="n">
        <v>116</v>
      </c>
      <c r="DR1423" s="401" t="n">
        <v>117</v>
      </c>
      <c r="DS1423" s="401" t="n">
        <v>118</v>
      </c>
      <c r="DT1423" s="401" t="n">
        <v>119</v>
      </c>
      <c r="DU1423" s="401" t="n">
        <v>120</v>
      </c>
      <c r="DV1423" s="401" t="n">
        <v>121</v>
      </c>
      <c r="DW1423" s="401" t="n">
        <v>122</v>
      </c>
      <c r="DX1423" s="401" t="n">
        <v>123</v>
      </c>
      <c r="DY1423" s="401" t="n">
        <v>124</v>
      </c>
      <c r="DZ1423" s="401" t="n">
        <v>125</v>
      </c>
      <c r="EA1423" s="401" t="n">
        <v>126</v>
      </c>
      <c r="EB1423" s="401" t="n">
        <v>127</v>
      </c>
      <c r="EC1423" s="401" t="n">
        <v>128</v>
      </c>
      <c r="ED1423" s="401" t="n">
        <v>129</v>
      </c>
      <c r="EE1423" s="401" t="n">
        <v>130</v>
      </c>
      <c r="EF1423" s="401" t="n">
        <v>131</v>
      </c>
      <c r="EG1423" s="401" t="n">
        <v>132</v>
      </c>
      <c r="EH1423" s="401" t="n">
        <v>133</v>
      </c>
      <c r="EI1423" s="401" t="n">
        <v>134</v>
      </c>
      <c r="EJ1423" s="401" t="n">
        <v>135</v>
      </c>
      <c r="EK1423" s="401" t="n">
        <v>136</v>
      </c>
      <c r="EL1423" s="401" t="n">
        <v>137</v>
      </c>
      <c r="EM1423" s="401" t="n">
        <v>138</v>
      </c>
      <c r="EN1423" s="401" t="n">
        <v>139</v>
      </c>
      <c r="EO1423" s="401" t="n">
        <v>140</v>
      </c>
      <c r="EP1423" s="401" t="n">
        <v>141</v>
      </c>
      <c r="EQ1423" s="401" t="n">
        <v>142</v>
      </c>
      <c r="ER1423" s="401" t="n">
        <v>143</v>
      </c>
      <c r="ES1423" s="401" t="n">
        <v>144</v>
      </c>
      <c r="ET1423" s="401" t="n">
        <v>145</v>
      </c>
      <c r="EU1423" s="401" t="n">
        <v>146</v>
      </c>
      <c r="EV1423" s="401" t="n">
        <v>147</v>
      </c>
      <c r="EW1423" s="401" t="n">
        <v>148</v>
      </c>
      <c r="EX1423" s="401" t="n">
        <v>149</v>
      </c>
      <c r="EY1423" s="401" t="n">
        <v>150</v>
      </c>
      <c r="EZ1423" s="401" t="n">
        <v>151</v>
      </c>
      <c r="FA1423" s="401" t="n">
        <v>152</v>
      </c>
      <c r="FB1423" s="401" t="n">
        <v>153</v>
      </c>
      <c r="FC1423" s="401" t="n">
        <v>154</v>
      </c>
      <c r="FD1423" s="401" t="n">
        <v>155</v>
      </c>
      <c r="FE1423" s="401" t="n">
        <v>156</v>
      </c>
      <c r="FF1423" s="401" t="n">
        <v>157</v>
      </c>
      <c r="FG1423" s="401" t="n">
        <v>158</v>
      </c>
      <c r="FH1423" s="401" t="n">
        <v>159</v>
      </c>
      <c r="FI1423" s="401" t="n">
        <v>160</v>
      </c>
      <c r="FJ1423" s="401" t="n">
        <v>161</v>
      </c>
      <c r="FK1423" s="401" t="n">
        <v>162</v>
      </c>
      <c r="FL1423" s="401" t="n">
        <v>163</v>
      </c>
      <c r="FM1423" s="401" t="n">
        <v>164</v>
      </c>
      <c r="FN1423" s="401" t="n">
        <v>165</v>
      </c>
      <c r="FO1423" s="401" t="n">
        <v>166</v>
      </c>
      <c r="FP1423" s="401" t="n">
        <v>167</v>
      </c>
      <c r="FQ1423" s="401" t="n">
        <v>168</v>
      </c>
      <c r="FR1423" s="401" t="n">
        <v>169</v>
      </c>
      <c r="FS1423" s="401" t="n">
        <v>170</v>
      </c>
      <c r="FT1423" s="401" t="n">
        <v>171</v>
      </c>
      <c r="FU1423" s="401" t="n">
        <v>172</v>
      </c>
      <c r="FV1423" s="401" t="n">
        <v>173</v>
      </c>
      <c r="FW1423" s="401" t="n">
        <v>174</v>
      </c>
      <c r="FX1423" s="401" t="n">
        <v>175</v>
      </c>
      <c r="FY1423" s="401" t="n">
        <v>176</v>
      </c>
      <c r="FZ1423" s="401" t="n">
        <v>177</v>
      </c>
      <c r="GA1423" s="401" t="n">
        <v>178</v>
      </c>
      <c r="GB1423" s="401" t="n">
        <v>179</v>
      </c>
      <c r="GC1423" s="401" t="n">
        <v>180</v>
      </c>
      <c r="GD1423" s="401" t="n">
        <v>181</v>
      </c>
      <c r="GE1423" s="401" t="n">
        <v>182</v>
      </c>
      <c r="GF1423" s="401" t="n">
        <v>183</v>
      </c>
      <c r="GG1423" s="401" t="n">
        <v>184</v>
      </c>
      <c r="GH1423" s="401" t="n">
        <v>185</v>
      </c>
      <c r="GI1423" s="401" t="n">
        <v>186</v>
      </c>
      <c r="GJ1423" s="401" t="n">
        <v>187</v>
      </c>
      <c r="GK1423" s="401" t="n">
        <v>188</v>
      </c>
      <c r="GL1423" s="401" t="n">
        <v>189</v>
      </c>
      <c r="GM1423" s="401" t="n">
        <v>190</v>
      </c>
      <c r="GN1423" s="401" t="n">
        <v>191</v>
      </c>
      <c r="GO1423" s="401" t="n">
        <v>192</v>
      </c>
      <c r="GP1423" s="401" t="n">
        <v>193</v>
      </c>
      <c r="GQ1423" s="401" t="n">
        <v>194</v>
      </c>
      <c r="GR1423" s="401" t="n">
        <v>195</v>
      </c>
      <c r="GS1423" s="401" t="n">
        <v>196</v>
      </c>
      <c r="GT1423" s="401" t="n">
        <v>197</v>
      </c>
      <c r="GU1423" s="401" t="n">
        <v>198</v>
      </c>
      <c r="GV1423" s="401" t="n">
        <v>199</v>
      </c>
      <c r="GW1423" s="401" t="n">
        <v>200</v>
      </c>
      <c r="GX1423" s="401" t="n">
        <v>201</v>
      </c>
      <c r="GY1423" s="401" t="n">
        <v>202</v>
      </c>
      <c r="GZ1423" s="401" t="n">
        <v>203</v>
      </c>
      <c r="HA1423" s="401" t="n">
        <v>204</v>
      </c>
      <c r="HB1423" s="401" t="n">
        <v>205</v>
      </c>
      <c r="HC1423" s="401" t="n">
        <v>206</v>
      </c>
      <c r="HD1423" s="401" t="n">
        <v>207</v>
      </c>
      <c r="HE1423" s="401" t="n">
        <v>208</v>
      </c>
      <c r="HF1423" s="401" t="n">
        <v>209</v>
      </c>
      <c r="HG1423" s="401" t="n">
        <v>210</v>
      </c>
      <c r="HH1423" s="401" t="n">
        <v>211</v>
      </c>
      <c r="HI1423" s="401" t="n">
        <v>212</v>
      </c>
      <c r="HJ1423" s="401" t="n">
        <v>213</v>
      </c>
      <c r="HK1423" s="401" t="n">
        <v>214</v>
      </c>
      <c r="HL1423" s="401" t="n">
        <v>215</v>
      </c>
      <c r="HM1423" s="401" t="n">
        <v>216</v>
      </c>
      <c r="HN1423" s="401" t="n">
        <v>217</v>
      </c>
      <c r="HO1423" s="401" t="n">
        <v>218</v>
      </c>
      <c r="HP1423" s="401" t="n">
        <v>219</v>
      </c>
      <c r="HQ1423" s="401" t="n">
        <v>220</v>
      </c>
      <c r="HR1423" s="401" t="n">
        <v>221</v>
      </c>
      <c r="HS1423" s="401" t="n">
        <v>222</v>
      </c>
      <c r="HT1423" s="401" t="n">
        <v>223</v>
      </c>
      <c r="HU1423" s="401" t="n">
        <v>224</v>
      </c>
      <c r="HV1423" s="401" t="n">
        <v>225</v>
      </c>
      <c r="HW1423" s="401" t="n">
        <v>226</v>
      </c>
      <c r="HX1423" s="401" t="n">
        <v>227</v>
      </c>
      <c r="HY1423" s="401" t="n">
        <v>228</v>
      </c>
      <c r="HZ1423" s="401" t="n">
        <v>229</v>
      </c>
      <c r="IA1423" s="401" t="n">
        <v>230</v>
      </c>
      <c r="IB1423" s="401" t="n">
        <v>231</v>
      </c>
      <c r="IC1423" s="401" t="n">
        <v>232</v>
      </c>
      <c r="ID1423" s="401" t="n">
        <v>233</v>
      </c>
      <c r="IE1423" s="401" t="n">
        <v>234</v>
      </c>
      <c r="IF1423" s="401" t="n">
        <v>235</v>
      </c>
      <c r="IG1423" s="401" t="n">
        <v>236</v>
      </c>
      <c r="IH1423" s="401" t="n">
        <v>237</v>
      </c>
      <c r="II1423" s="401" t="n">
        <v>238</v>
      </c>
      <c r="IJ1423" s="401" t="n">
        <v>239</v>
      </c>
      <c r="IK1423" s="401" t="n">
        <v>240</v>
      </c>
      <c r="IL1423" s="401" t="n">
        <v>241</v>
      </c>
      <c r="IM1423" s="401" t="n">
        <v>242</v>
      </c>
      <c r="IN1423" s="401" t="n">
        <v>243</v>
      </c>
      <c r="IO1423" s="401" t="n">
        <v>244</v>
      </c>
      <c r="IP1423" s="401" t="n">
        <v>245</v>
      </c>
      <c r="IQ1423" s="401" t="n">
        <v>246</v>
      </c>
      <c r="IR1423" s="401" t="n">
        <v>247</v>
      </c>
      <c r="IS1423" s="401" t="n">
        <v>248</v>
      </c>
      <c r="IT1423" s="401" t="n">
        <v>249</v>
      </c>
      <c r="IU1423" s="401" t="n">
        <v>250</v>
      </c>
      <c r="IV1423" s="401" t="n">
        <v>251</v>
      </c>
      <c r="IW1423" s="401" t="n">
        <v>252</v>
      </c>
      <c r="IX1423" s="401" t="n">
        <v>253</v>
      </c>
      <c r="IY1423" s="401" t="n">
        <v>254</v>
      </c>
      <c r="IZ1423" s="401" t="n">
        <v>255</v>
      </c>
      <c r="JA1423" s="401" t="n">
        <v>256</v>
      </c>
      <c r="JB1423" s="401" t="n">
        <v>257</v>
      </c>
      <c r="JC1423" s="401" t="n">
        <v>258</v>
      </c>
      <c r="JD1423" s="401" t="n">
        <v>259</v>
      </c>
      <c r="JE1423" s="401" t="n">
        <v>260</v>
      </c>
      <c r="JF1423" s="401" t="n">
        <v>261</v>
      </c>
      <c r="JG1423" s="401" t="n">
        <v>262</v>
      </c>
      <c r="JH1423" s="401" t="n">
        <v>263</v>
      </c>
      <c r="JI1423" s="401" t="n">
        <v>264</v>
      </c>
      <c r="JJ1423" s="401" t="n">
        <v>265</v>
      </c>
      <c r="JK1423" s="401" t="n">
        <v>266</v>
      </c>
      <c r="JL1423" s="401" t="n">
        <v>267</v>
      </c>
      <c r="JM1423" s="401" t="n">
        <v>268</v>
      </c>
      <c r="JN1423" s="401" t="n">
        <v>269</v>
      </c>
      <c r="JO1423" s="401" t="n">
        <v>270</v>
      </c>
      <c r="JP1423" s="401" t="n">
        <v>271</v>
      </c>
      <c r="JQ1423" s="401" t="n">
        <v>272</v>
      </c>
      <c r="JR1423" s="401" t="n">
        <v>273</v>
      </c>
      <c r="JS1423" s="401" t="n">
        <v>274</v>
      </c>
      <c r="JT1423" s="401" t="n">
        <v>275</v>
      </c>
      <c r="JU1423" s="401" t="n">
        <v>276</v>
      </c>
      <c r="JV1423" s="401" t="n">
        <v>277</v>
      </c>
      <c r="JW1423" s="401" t="n">
        <v>278</v>
      </c>
      <c r="JX1423" s="401" t="n">
        <v>279</v>
      </c>
      <c r="JZ1423" s="401" t="n">
        <v>280</v>
      </c>
      <c r="KA1423" s="401" t="n">
        <v>281</v>
      </c>
      <c r="KB1423" s="401" t="n">
        <v>282</v>
      </c>
      <c r="KC1423" s="401" t="n">
        <v>283</v>
      </c>
      <c r="KE1423" s="401" t="n">
        <v>284</v>
      </c>
      <c r="KF1423" s="401" t="n">
        <v>285</v>
      </c>
      <c r="KG1423" s="401" t="n">
        <v>286</v>
      </c>
      <c r="KH1423" s="401" t="n">
        <v>287</v>
      </c>
    </row>
    <row r="1424" customFormat="false" ht="12.75" hidden="false" customHeight="false" outlineLevel="0" collapsed="false">
      <c r="E1424" s="444" t="s">
        <v>225</v>
      </c>
      <c r="F1424" s="401" t="n">
        <v>155</v>
      </c>
      <c r="G1424" s="401" t="n">
        <v>278</v>
      </c>
      <c r="H1424" s="401" t="n">
        <v>132</v>
      </c>
      <c r="I1424" s="401" t="n">
        <v>268</v>
      </c>
      <c r="J1424" s="401" t="n">
        <v>208</v>
      </c>
      <c r="K1424" s="401" t="n">
        <v>170</v>
      </c>
      <c r="L1424" s="401" t="n">
        <v>276</v>
      </c>
      <c r="M1424" s="401" t="n">
        <v>86</v>
      </c>
      <c r="N1424" s="401" t="n">
        <v>72</v>
      </c>
      <c r="O1424" s="401" t="n">
        <v>252</v>
      </c>
      <c r="P1424" s="401" t="n">
        <v>282</v>
      </c>
      <c r="Q1424" s="401" t="n">
        <v>13</v>
      </c>
      <c r="R1424" s="401" t="n">
        <v>265</v>
      </c>
      <c r="S1424" s="401" t="n">
        <v>233</v>
      </c>
      <c r="T1424" s="401" t="n">
        <v>242</v>
      </c>
      <c r="U1424" s="401" t="n">
        <v>169</v>
      </c>
      <c r="V1424" s="401" t="n">
        <v>221</v>
      </c>
      <c r="W1424" s="401" t="n">
        <v>129</v>
      </c>
      <c r="X1424" s="401" t="n">
        <v>67</v>
      </c>
      <c r="Y1424" s="401" t="n">
        <v>96</v>
      </c>
      <c r="Z1424" s="401" t="n">
        <v>238</v>
      </c>
      <c r="AA1424" s="401" t="n">
        <v>71</v>
      </c>
      <c r="AB1424" s="401" t="n">
        <v>202</v>
      </c>
      <c r="AC1424" s="401" t="n">
        <v>277</v>
      </c>
      <c r="AD1424" s="401" t="n">
        <v>66</v>
      </c>
      <c r="AE1424" s="401" t="n">
        <v>52</v>
      </c>
      <c r="AF1424" s="401" t="n">
        <v>200</v>
      </c>
      <c r="AG1424" s="401" t="n">
        <v>79</v>
      </c>
      <c r="AH1424" s="401" t="n">
        <v>1</v>
      </c>
      <c r="AI1424" s="401" t="n">
        <v>204</v>
      </c>
      <c r="AJ1424" s="401" t="n">
        <v>92</v>
      </c>
      <c r="AK1424" s="401" t="n">
        <v>16</v>
      </c>
      <c r="AL1424" s="401" t="n">
        <v>124</v>
      </c>
      <c r="AM1424" s="401" t="n">
        <v>172</v>
      </c>
      <c r="AN1424" s="401" t="n">
        <v>226</v>
      </c>
      <c r="AO1424" s="401" t="n">
        <v>64</v>
      </c>
      <c r="AP1424" s="401" t="n">
        <v>263</v>
      </c>
      <c r="AQ1424" s="401" t="n">
        <v>187</v>
      </c>
      <c r="AR1424" s="401" t="n">
        <v>266</v>
      </c>
      <c r="AS1424" s="401" t="n">
        <v>43</v>
      </c>
      <c r="AT1424" s="401" t="n">
        <v>122</v>
      </c>
      <c r="AU1424" s="401" t="n">
        <v>68</v>
      </c>
      <c r="AV1424" s="401" t="n">
        <v>160</v>
      </c>
      <c r="AW1424" s="401" t="n">
        <v>201</v>
      </c>
      <c r="AX1424" s="401" t="n">
        <v>39</v>
      </c>
      <c r="AY1424" s="401" t="n">
        <v>244</v>
      </c>
      <c r="AZ1424" s="401" t="n">
        <v>45</v>
      </c>
      <c r="BA1424" s="401" t="n">
        <v>75</v>
      </c>
      <c r="BB1424" s="401" t="n">
        <v>162</v>
      </c>
      <c r="BC1424" s="401" t="n">
        <v>101</v>
      </c>
      <c r="BD1424" s="401" t="n">
        <v>159</v>
      </c>
      <c r="BE1424" s="401" t="n">
        <v>184</v>
      </c>
      <c r="BF1424" s="401" t="n">
        <v>280</v>
      </c>
      <c r="BG1424" s="401" t="n">
        <v>247</v>
      </c>
      <c r="BH1424" s="401" t="n">
        <v>164</v>
      </c>
      <c r="BI1424" s="401" t="n">
        <v>262</v>
      </c>
      <c r="BJ1424" s="401" t="n">
        <v>4</v>
      </c>
      <c r="BK1424" s="401" t="n">
        <v>180</v>
      </c>
      <c r="BL1424" s="401" t="n">
        <v>241</v>
      </c>
      <c r="BM1424" s="401" t="n">
        <v>27</v>
      </c>
      <c r="BN1424" s="401" t="n">
        <v>23</v>
      </c>
      <c r="BO1424" s="401" t="n">
        <v>158</v>
      </c>
      <c r="BP1424" s="401" t="n">
        <v>196</v>
      </c>
      <c r="BQ1424" s="401" t="n">
        <v>108</v>
      </c>
      <c r="BR1424" s="401" t="n">
        <v>77</v>
      </c>
      <c r="BS1424" s="401" t="n">
        <v>30</v>
      </c>
      <c r="BT1424" s="401" t="n">
        <v>25</v>
      </c>
      <c r="BU1424" s="401" t="n">
        <v>191</v>
      </c>
      <c r="BV1424" s="401" t="n">
        <v>120</v>
      </c>
      <c r="BW1424" s="401" t="n">
        <v>167</v>
      </c>
      <c r="BX1424" s="401" t="n">
        <v>48</v>
      </c>
      <c r="BY1424" s="401" t="n">
        <v>14</v>
      </c>
      <c r="BZ1424" s="401" t="n">
        <v>114</v>
      </c>
      <c r="CA1424" s="401" t="n">
        <v>26</v>
      </c>
      <c r="CB1424" s="401" t="n">
        <v>37</v>
      </c>
      <c r="CC1424" s="401" t="n">
        <v>150</v>
      </c>
      <c r="CD1424" s="401" t="n">
        <v>93</v>
      </c>
      <c r="CE1424" s="401" t="n">
        <v>205</v>
      </c>
      <c r="CF1424" s="401" t="n">
        <v>57</v>
      </c>
      <c r="CG1424" s="401" t="n">
        <v>216</v>
      </c>
      <c r="CH1424" s="401" t="n">
        <v>95</v>
      </c>
      <c r="CI1424" s="401" t="n">
        <v>255</v>
      </c>
      <c r="CJ1424" s="401" t="n">
        <v>232</v>
      </c>
      <c r="CK1424" s="401" t="n">
        <v>271</v>
      </c>
      <c r="CL1424" s="401" t="n">
        <v>111</v>
      </c>
      <c r="CM1424" s="401" t="n">
        <v>228</v>
      </c>
      <c r="CN1424" s="401" t="n">
        <v>18</v>
      </c>
      <c r="CO1424" s="401" t="n">
        <v>281</v>
      </c>
      <c r="CP1424" s="401" t="n">
        <v>225</v>
      </c>
      <c r="CQ1424" s="401" t="n">
        <v>62</v>
      </c>
      <c r="CR1424" s="401" t="n">
        <v>165</v>
      </c>
      <c r="CS1424" s="401" t="n">
        <v>110</v>
      </c>
      <c r="CT1424" s="401" t="n">
        <v>219</v>
      </c>
      <c r="CU1424" s="401" t="n">
        <v>243</v>
      </c>
      <c r="CV1424" s="401" t="n">
        <v>285</v>
      </c>
      <c r="CW1424" s="401" t="n">
        <v>100</v>
      </c>
      <c r="CX1424" s="401" t="n">
        <v>151</v>
      </c>
      <c r="CY1424" s="401" t="n">
        <v>50</v>
      </c>
      <c r="CZ1424" s="401" t="n">
        <v>82</v>
      </c>
      <c r="DA1424" s="401" t="n">
        <v>2</v>
      </c>
      <c r="DB1424" s="401" t="n">
        <v>94</v>
      </c>
      <c r="DC1424" s="401" t="n">
        <v>236</v>
      </c>
      <c r="DD1424" s="401" t="n">
        <v>54</v>
      </c>
      <c r="DE1424" s="401" t="n">
        <v>211</v>
      </c>
      <c r="DF1424" s="401" t="n">
        <v>218</v>
      </c>
      <c r="DG1424" s="401" t="n">
        <v>142</v>
      </c>
      <c r="DH1424" s="401" t="n">
        <v>61</v>
      </c>
      <c r="DI1424" s="401" t="n">
        <v>245</v>
      </c>
      <c r="DJ1424" s="401" t="n">
        <v>270</v>
      </c>
      <c r="DK1424" s="401" t="n">
        <v>89</v>
      </c>
      <c r="DL1424" s="401" t="n">
        <v>223</v>
      </c>
      <c r="DM1424" s="401" t="n">
        <v>91</v>
      </c>
      <c r="DN1424" s="401" t="n">
        <v>31</v>
      </c>
      <c r="DO1424" s="401" t="n">
        <v>257</v>
      </c>
      <c r="DP1424" s="401" t="n">
        <v>99</v>
      </c>
      <c r="DQ1424" s="401" t="n">
        <v>123</v>
      </c>
      <c r="DR1424" s="401" t="n">
        <v>80</v>
      </c>
      <c r="DS1424" s="401" t="n">
        <v>10</v>
      </c>
      <c r="DT1424" s="401" t="n">
        <v>146</v>
      </c>
      <c r="DU1424" s="401" t="n">
        <v>51</v>
      </c>
      <c r="DV1424" s="401" t="n">
        <v>144</v>
      </c>
      <c r="DW1424" s="401" t="n">
        <v>179</v>
      </c>
      <c r="DX1424" s="401" t="n">
        <v>74</v>
      </c>
      <c r="DY1424" s="401" t="n">
        <v>182</v>
      </c>
      <c r="DZ1424" s="401" t="n">
        <v>214</v>
      </c>
      <c r="EA1424" s="401" t="n">
        <v>134</v>
      </c>
      <c r="EB1424" s="401" t="n">
        <v>235</v>
      </c>
      <c r="EC1424" s="401" t="n">
        <v>197</v>
      </c>
      <c r="ED1424" s="401" t="n">
        <v>112</v>
      </c>
      <c r="EE1424" s="401" t="n">
        <v>116</v>
      </c>
      <c r="EF1424" s="401" t="n">
        <v>149</v>
      </c>
      <c r="EG1424" s="401" t="n">
        <v>194</v>
      </c>
      <c r="EH1424" s="401" t="n">
        <v>174</v>
      </c>
      <c r="EI1424" s="401" t="n">
        <v>237</v>
      </c>
      <c r="EJ1424" s="401" t="n">
        <v>251</v>
      </c>
      <c r="EK1424" s="401" t="n">
        <v>115</v>
      </c>
      <c r="EL1424" s="401" t="n">
        <v>287</v>
      </c>
      <c r="EM1424" s="401" t="n">
        <v>15</v>
      </c>
      <c r="EN1424" s="401" t="n">
        <v>98</v>
      </c>
      <c r="EO1424" s="401" t="n">
        <v>156</v>
      </c>
      <c r="EP1424" s="401" t="n">
        <v>69</v>
      </c>
      <c r="EQ1424" s="401" t="n">
        <v>125</v>
      </c>
      <c r="ER1424" s="401" t="n">
        <v>175</v>
      </c>
      <c r="ES1424" s="401" t="n">
        <v>7</v>
      </c>
      <c r="ET1424" s="401" t="n">
        <v>103</v>
      </c>
      <c r="EU1424" s="401" t="n">
        <v>286</v>
      </c>
      <c r="EV1424" s="401" t="n">
        <v>275</v>
      </c>
      <c r="EW1424" s="401" t="n">
        <v>256</v>
      </c>
      <c r="EX1424" s="401" t="n">
        <v>42</v>
      </c>
      <c r="EY1424" s="401" t="n">
        <v>76</v>
      </c>
      <c r="EZ1424" s="401" t="n">
        <v>70</v>
      </c>
      <c r="FA1424" s="401" t="n">
        <v>119</v>
      </c>
      <c r="FB1424" s="401" t="n">
        <v>85</v>
      </c>
      <c r="FC1424" s="401" t="n">
        <v>157</v>
      </c>
      <c r="FD1424" s="401" t="n">
        <v>279</v>
      </c>
      <c r="FE1424" s="401" t="n">
        <v>140</v>
      </c>
      <c r="FF1424" s="401" t="n">
        <v>168</v>
      </c>
      <c r="FG1424" s="401" t="n">
        <v>141</v>
      </c>
      <c r="FH1424" s="401" t="n">
        <v>58</v>
      </c>
      <c r="FI1424" s="401" t="n">
        <v>73</v>
      </c>
      <c r="FJ1424" s="401" t="n">
        <v>274</v>
      </c>
      <c r="FK1424" s="401" t="n">
        <v>34</v>
      </c>
      <c r="FL1424" s="401" t="n">
        <v>127</v>
      </c>
      <c r="FM1424" s="401" t="n">
        <v>56</v>
      </c>
      <c r="FN1424" s="401" t="n">
        <v>239</v>
      </c>
      <c r="FO1424" s="401" t="n">
        <v>5</v>
      </c>
      <c r="FP1424" s="401" t="n">
        <v>203</v>
      </c>
      <c r="FQ1424" s="401" t="n">
        <v>49</v>
      </c>
      <c r="FR1424" s="401" t="n">
        <v>267</v>
      </c>
      <c r="FS1424" s="401" t="n">
        <v>284</v>
      </c>
      <c r="FT1424" s="401" t="n">
        <v>234</v>
      </c>
      <c r="FU1424" s="401" t="n">
        <v>186</v>
      </c>
      <c r="FV1424" s="401" t="n">
        <v>84</v>
      </c>
      <c r="FW1424" s="401" t="n">
        <v>60</v>
      </c>
      <c r="FX1424" s="401" t="n">
        <v>178</v>
      </c>
      <c r="FY1424" s="401" t="n">
        <v>138</v>
      </c>
      <c r="FZ1424" s="401" t="n">
        <v>269</v>
      </c>
      <c r="GA1424" s="401" t="n">
        <v>102</v>
      </c>
      <c r="GB1424" s="401" t="n">
        <v>198</v>
      </c>
      <c r="GC1424" s="401" t="n">
        <v>32</v>
      </c>
      <c r="GD1424" s="401" t="n">
        <v>153</v>
      </c>
      <c r="GE1424" s="401" t="n">
        <v>63</v>
      </c>
      <c r="GF1424" s="401" t="n">
        <v>22</v>
      </c>
      <c r="GG1424" s="401" t="n">
        <v>121</v>
      </c>
      <c r="GH1424" s="401" t="n">
        <v>246</v>
      </c>
      <c r="GI1424" s="401" t="n">
        <v>264</v>
      </c>
      <c r="GJ1424" s="401" t="n">
        <v>11</v>
      </c>
      <c r="GK1424" s="401" t="n">
        <v>135</v>
      </c>
      <c r="GL1424" s="401" t="n">
        <v>126</v>
      </c>
      <c r="GM1424" s="401" t="n">
        <v>222</v>
      </c>
      <c r="GN1424" s="401" t="n">
        <v>195</v>
      </c>
      <c r="GO1424" s="401" t="n">
        <v>8</v>
      </c>
      <c r="GP1424" s="401" t="n">
        <v>136</v>
      </c>
      <c r="GQ1424" s="401" t="n">
        <v>185</v>
      </c>
      <c r="GR1424" s="401" t="n">
        <v>248</v>
      </c>
      <c r="GS1424" s="401" t="n">
        <v>193</v>
      </c>
      <c r="GT1424" s="401" t="n">
        <v>260</v>
      </c>
      <c r="GU1424" s="401" t="n">
        <v>147</v>
      </c>
      <c r="GV1424" s="401" t="n">
        <v>36</v>
      </c>
      <c r="GW1424" s="401" t="n">
        <v>176</v>
      </c>
      <c r="GX1424" s="401" t="n">
        <v>177</v>
      </c>
      <c r="GY1424" s="401" t="n">
        <v>55</v>
      </c>
      <c r="GZ1424" s="401" t="n">
        <v>166</v>
      </c>
      <c r="HA1424" s="401" t="n">
        <v>145</v>
      </c>
      <c r="HB1424" s="401" t="n">
        <v>131</v>
      </c>
      <c r="HC1424" s="401" t="n">
        <v>210</v>
      </c>
      <c r="HD1424" s="401" t="n">
        <v>188</v>
      </c>
      <c r="HE1424" s="401" t="n">
        <v>105</v>
      </c>
      <c r="HF1424" s="401" t="n">
        <v>97</v>
      </c>
      <c r="HG1424" s="401" t="n">
        <v>38</v>
      </c>
      <c r="HH1424" s="401" t="n">
        <v>29</v>
      </c>
      <c r="HI1424" s="401" t="n">
        <v>163</v>
      </c>
      <c r="HJ1424" s="401" t="n">
        <v>189</v>
      </c>
      <c r="HK1424" s="401" t="n">
        <v>65</v>
      </c>
      <c r="HL1424" s="401" t="n">
        <v>231</v>
      </c>
      <c r="HM1424" s="401" t="n">
        <v>118</v>
      </c>
      <c r="HN1424" s="401" t="n">
        <v>6</v>
      </c>
      <c r="HO1424" s="401" t="n">
        <v>217</v>
      </c>
      <c r="HP1424" s="401" t="n">
        <v>130</v>
      </c>
      <c r="HQ1424" s="401" t="n">
        <v>207</v>
      </c>
      <c r="HR1424" s="401" t="n">
        <v>240</v>
      </c>
      <c r="HS1424" s="401" t="n">
        <v>199</v>
      </c>
      <c r="HT1424" s="401" t="n">
        <v>107</v>
      </c>
      <c r="HU1424" s="401" t="n">
        <v>213</v>
      </c>
      <c r="HV1424" s="401" t="n">
        <v>87</v>
      </c>
      <c r="HW1424" s="401" t="n">
        <v>78</v>
      </c>
      <c r="HX1424" s="401" t="n">
        <v>249</v>
      </c>
      <c r="HY1424" s="401" t="n">
        <v>261</v>
      </c>
      <c r="HZ1424" s="401" t="n">
        <v>20</v>
      </c>
      <c r="IA1424" s="401" t="n">
        <v>81</v>
      </c>
      <c r="IB1424" s="401" t="n">
        <v>28</v>
      </c>
      <c r="IC1424" s="401" t="n">
        <v>88</v>
      </c>
      <c r="ID1424" s="401" t="n">
        <v>17</v>
      </c>
      <c r="IE1424" s="401" t="n">
        <v>152</v>
      </c>
      <c r="IF1424" s="401" t="n">
        <v>117</v>
      </c>
      <c r="IG1424" s="401" t="n">
        <v>35</v>
      </c>
      <c r="IH1424" s="401" t="n">
        <v>113</v>
      </c>
      <c r="II1424" s="401" t="n">
        <v>40</v>
      </c>
      <c r="IJ1424" s="401" t="n">
        <v>253</v>
      </c>
      <c r="IK1424" s="401" t="n">
        <v>272</v>
      </c>
      <c r="IL1424" s="401" t="n">
        <v>283</v>
      </c>
      <c r="IM1424" s="401" t="n">
        <v>106</v>
      </c>
      <c r="IN1424" s="401" t="n">
        <v>227</v>
      </c>
      <c r="IO1424" s="401" t="n">
        <v>148</v>
      </c>
      <c r="IP1424" s="401" t="n">
        <v>206</v>
      </c>
      <c r="IQ1424" s="401" t="n">
        <v>250</v>
      </c>
      <c r="IR1424" s="401" t="n">
        <v>143</v>
      </c>
      <c r="IS1424" s="401" t="n">
        <v>19</v>
      </c>
      <c r="IT1424" s="401" t="n">
        <v>181</v>
      </c>
      <c r="IU1424" s="401" t="n">
        <v>83</v>
      </c>
      <c r="IV1424" s="401" t="n">
        <v>59</v>
      </c>
      <c r="IW1424" s="401" t="n">
        <v>53</v>
      </c>
      <c r="IX1424" s="401" t="n">
        <v>139</v>
      </c>
      <c r="IY1424" s="401" t="n">
        <v>171</v>
      </c>
      <c r="IZ1424" s="401" t="n">
        <v>258</v>
      </c>
      <c r="JA1424" s="401" t="n">
        <v>190</v>
      </c>
      <c r="JB1424" s="401" t="n">
        <v>104</v>
      </c>
      <c r="JC1424" s="401" t="n">
        <v>24</v>
      </c>
      <c r="JD1424" s="401" t="n">
        <v>12</v>
      </c>
      <c r="JE1424" s="401" t="n">
        <v>154</v>
      </c>
      <c r="JF1424" s="401" t="n">
        <v>44</v>
      </c>
      <c r="JG1424" s="401" t="n">
        <v>259</v>
      </c>
      <c r="JH1424" s="401" t="n">
        <v>209</v>
      </c>
      <c r="JI1424" s="401" t="n">
        <v>183</v>
      </c>
      <c r="JJ1424" s="401" t="n">
        <v>212</v>
      </c>
      <c r="JK1424" s="401" t="n">
        <v>173</v>
      </c>
      <c r="JL1424" s="401" t="n">
        <v>273</v>
      </c>
      <c r="JM1424" s="401" t="n">
        <v>9</v>
      </c>
      <c r="JN1424" s="401" t="n">
        <v>220</v>
      </c>
      <c r="JO1424" s="401" t="n">
        <v>47</v>
      </c>
      <c r="JP1424" s="401" t="n">
        <v>254</v>
      </c>
      <c r="JQ1424" s="401" t="n">
        <v>3</v>
      </c>
      <c r="JR1424" s="401" t="n">
        <v>90</v>
      </c>
      <c r="JS1424" s="401" t="n">
        <v>41</v>
      </c>
      <c r="JT1424" s="401" t="n">
        <v>21</v>
      </c>
      <c r="JU1424" s="401" t="n">
        <v>229</v>
      </c>
      <c r="JV1424" s="401" t="n">
        <v>161</v>
      </c>
      <c r="JW1424" s="401" t="n">
        <v>192</v>
      </c>
      <c r="JX1424" s="401" t="n">
        <v>133</v>
      </c>
      <c r="JZ1424" s="401" t="n">
        <v>128</v>
      </c>
      <c r="KA1424" s="401" t="n">
        <v>215</v>
      </c>
      <c r="KB1424" s="401" t="n">
        <v>224</v>
      </c>
      <c r="KC1424" s="401" t="n">
        <v>46</v>
      </c>
      <c r="KE1424" s="401" t="n">
        <v>137</v>
      </c>
      <c r="KF1424" s="401" t="n">
        <v>109</v>
      </c>
      <c r="KG1424" s="401" t="n">
        <v>230</v>
      </c>
      <c r="KH1424" s="401" t="n">
        <v>33</v>
      </c>
    </row>
    <row r="1425" customFormat="false" ht="12.75" hidden="false" customHeight="false" outlineLevel="0" collapsed="false">
      <c r="E1425" s="444" t="s">
        <v>227</v>
      </c>
      <c r="F1425" s="401" t="n">
        <v>109</v>
      </c>
      <c r="G1425" s="401" t="n">
        <v>24</v>
      </c>
      <c r="H1425" s="401" t="n">
        <v>67</v>
      </c>
      <c r="I1425" s="401" t="n">
        <v>113</v>
      </c>
      <c r="J1425" s="401" t="n">
        <v>143</v>
      </c>
      <c r="K1425" s="401" t="n">
        <v>160</v>
      </c>
      <c r="L1425" s="401" t="n">
        <v>50</v>
      </c>
      <c r="M1425" s="401" t="n">
        <v>226</v>
      </c>
      <c r="N1425" s="401" t="n">
        <v>147</v>
      </c>
      <c r="O1425" s="401" t="n">
        <v>173</v>
      </c>
      <c r="P1425" s="401" t="n">
        <v>148</v>
      </c>
      <c r="Q1425" s="401" t="n">
        <v>224</v>
      </c>
      <c r="R1425" s="401" t="n">
        <v>272</v>
      </c>
      <c r="S1425" s="401" t="n">
        <v>210</v>
      </c>
      <c r="T1425" s="401" t="n">
        <v>11</v>
      </c>
      <c r="U1425" s="401" t="n">
        <v>139</v>
      </c>
      <c r="V1425" s="401" t="n">
        <v>58</v>
      </c>
      <c r="W1425" s="401" t="n">
        <v>176</v>
      </c>
      <c r="X1425" s="401" t="n">
        <v>203</v>
      </c>
      <c r="Y1425" s="401" t="n">
        <v>94</v>
      </c>
      <c r="Z1425" s="401" t="n">
        <v>73</v>
      </c>
      <c r="AA1425" s="401" t="n">
        <v>121</v>
      </c>
      <c r="AB1425" s="401" t="n">
        <v>266</v>
      </c>
      <c r="AC1425" s="401" t="n">
        <v>127</v>
      </c>
      <c r="AD1425" s="401" t="n">
        <v>52</v>
      </c>
      <c r="AE1425" s="401" t="n">
        <v>237</v>
      </c>
      <c r="AF1425" s="401" t="n">
        <v>75</v>
      </c>
      <c r="AG1425" s="401" t="n">
        <v>25</v>
      </c>
      <c r="AH1425" s="401" t="n">
        <v>165</v>
      </c>
      <c r="AI1425" s="401" t="n">
        <v>262</v>
      </c>
      <c r="AJ1425" s="401" t="n">
        <v>80</v>
      </c>
      <c r="AK1425" s="401" t="n">
        <v>265</v>
      </c>
      <c r="AL1425" s="401" t="n">
        <v>172</v>
      </c>
      <c r="AM1425" s="401" t="n">
        <v>137</v>
      </c>
      <c r="AN1425" s="401" t="n">
        <v>161</v>
      </c>
      <c r="AO1425" s="401" t="n">
        <v>65</v>
      </c>
      <c r="AP1425" s="401" t="n">
        <v>253</v>
      </c>
      <c r="AQ1425" s="401" t="n">
        <v>212</v>
      </c>
      <c r="AR1425" s="401" t="n">
        <v>28</v>
      </c>
      <c r="AS1425" s="401" t="n">
        <v>273</v>
      </c>
      <c r="AT1425" s="401" t="n">
        <v>38</v>
      </c>
      <c r="AU1425" s="401" t="n">
        <v>44</v>
      </c>
      <c r="AV1425" s="401" t="n">
        <v>242</v>
      </c>
      <c r="AW1425" s="401" t="n">
        <v>281</v>
      </c>
      <c r="AX1425" s="401" t="n">
        <v>142</v>
      </c>
      <c r="AY1425" s="401" t="n">
        <v>97</v>
      </c>
      <c r="AZ1425" s="401" t="n">
        <v>140</v>
      </c>
      <c r="BA1425" s="401" t="n">
        <v>77</v>
      </c>
      <c r="BB1425" s="401" t="n">
        <v>51</v>
      </c>
      <c r="BC1425" s="401" t="n">
        <v>4</v>
      </c>
      <c r="BD1425" s="401" t="n">
        <v>19</v>
      </c>
      <c r="BE1425" s="401" t="n">
        <v>233</v>
      </c>
      <c r="BF1425" s="401" t="n">
        <v>12</v>
      </c>
      <c r="BG1425" s="401" t="n">
        <v>155</v>
      </c>
      <c r="BH1425" s="401" t="n">
        <v>238</v>
      </c>
      <c r="BI1425" s="401" t="n">
        <v>89</v>
      </c>
      <c r="BJ1425" s="401" t="n">
        <v>108</v>
      </c>
      <c r="BK1425" s="401" t="n">
        <v>169</v>
      </c>
      <c r="BL1425" s="401" t="n">
        <v>5</v>
      </c>
      <c r="BM1425" s="401" t="n">
        <v>188</v>
      </c>
      <c r="BN1425" s="401" t="n">
        <v>247</v>
      </c>
      <c r="BO1425" s="401" t="n">
        <v>154</v>
      </c>
      <c r="BP1425" s="401" t="n">
        <v>119</v>
      </c>
      <c r="BQ1425" s="401" t="n">
        <v>63</v>
      </c>
      <c r="BR1425" s="401" t="n">
        <v>71</v>
      </c>
      <c r="BS1425" s="401" t="n">
        <v>87</v>
      </c>
      <c r="BT1425" s="401" t="n">
        <v>30</v>
      </c>
      <c r="BU1425" s="401" t="n">
        <v>72</v>
      </c>
      <c r="BV1425" s="401" t="n">
        <v>168</v>
      </c>
      <c r="BW1425" s="401" t="n">
        <v>211</v>
      </c>
      <c r="BX1425" s="401" t="n">
        <v>152</v>
      </c>
      <c r="BY1425" s="401" t="n">
        <v>271</v>
      </c>
      <c r="BZ1425" s="401" t="n">
        <v>252</v>
      </c>
      <c r="CA1425" s="401" t="n">
        <v>256</v>
      </c>
      <c r="CB1425" s="401" t="n">
        <v>264</v>
      </c>
      <c r="CC1425" s="401" t="n">
        <v>43</v>
      </c>
      <c r="CD1425" s="401" t="n">
        <v>98</v>
      </c>
      <c r="CE1425" s="401" t="n">
        <v>26</v>
      </c>
      <c r="CF1425" s="401" t="n">
        <v>177</v>
      </c>
      <c r="CG1425" s="401" t="n">
        <v>244</v>
      </c>
      <c r="CH1425" s="401" t="n">
        <v>39</v>
      </c>
      <c r="CI1425" s="401" t="n">
        <v>85</v>
      </c>
      <c r="CJ1425" s="401" t="n">
        <v>150</v>
      </c>
      <c r="CK1425" s="401" t="n">
        <v>236</v>
      </c>
      <c r="CL1425" s="401" t="n">
        <v>128</v>
      </c>
      <c r="CM1425" s="401" t="n">
        <v>120</v>
      </c>
      <c r="CN1425" s="401" t="n">
        <v>183</v>
      </c>
      <c r="CO1425" s="401" t="n">
        <v>249</v>
      </c>
      <c r="CP1425" s="401" t="n">
        <v>141</v>
      </c>
      <c r="CQ1425" s="401" t="n">
        <v>64</v>
      </c>
      <c r="CR1425" s="401" t="n">
        <v>145</v>
      </c>
      <c r="CS1425" s="401" t="n">
        <v>126</v>
      </c>
      <c r="CT1425" s="401" t="n">
        <v>181</v>
      </c>
      <c r="CU1425" s="401" t="n">
        <v>163</v>
      </c>
      <c r="CV1425" s="401" t="n">
        <v>22</v>
      </c>
      <c r="CW1425" s="401" t="n">
        <v>285</v>
      </c>
      <c r="CX1425" s="401" t="n">
        <v>240</v>
      </c>
      <c r="CY1425" s="401" t="n">
        <v>34</v>
      </c>
      <c r="CZ1425" s="401" t="n">
        <v>280</v>
      </c>
      <c r="DA1425" s="401" t="n">
        <v>41</v>
      </c>
      <c r="DB1425" s="401" t="n">
        <v>129</v>
      </c>
      <c r="DC1425" s="401" t="n">
        <v>213</v>
      </c>
      <c r="DD1425" s="401" t="n">
        <v>62</v>
      </c>
      <c r="DE1425" s="401" t="n">
        <v>195</v>
      </c>
      <c r="DF1425" s="401" t="n">
        <v>144</v>
      </c>
      <c r="DG1425" s="401" t="n">
        <v>164</v>
      </c>
      <c r="DH1425" s="401" t="n">
        <v>178</v>
      </c>
      <c r="DI1425" s="401" t="n">
        <v>55</v>
      </c>
      <c r="DJ1425" s="401" t="n">
        <v>193</v>
      </c>
      <c r="DK1425" s="401" t="n">
        <v>283</v>
      </c>
      <c r="DL1425" s="401" t="n">
        <v>20</v>
      </c>
      <c r="DM1425" s="401" t="n">
        <v>208</v>
      </c>
      <c r="DN1425" s="401" t="n">
        <v>200</v>
      </c>
      <c r="DO1425" s="401" t="n">
        <v>31</v>
      </c>
      <c r="DP1425" s="401" t="n">
        <v>151</v>
      </c>
      <c r="DQ1425" s="401" t="n">
        <v>110</v>
      </c>
      <c r="DR1425" s="401" t="n">
        <v>90</v>
      </c>
      <c r="DS1425" s="401" t="n">
        <v>201</v>
      </c>
      <c r="DT1425" s="401" t="n">
        <v>282</v>
      </c>
      <c r="DU1425" s="401" t="n">
        <v>278</v>
      </c>
      <c r="DV1425" s="401" t="n">
        <v>268</v>
      </c>
      <c r="DW1425" s="401" t="n">
        <v>116</v>
      </c>
      <c r="DX1425" s="401" t="n">
        <v>159</v>
      </c>
      <c r="DY1425" s="401" t="n">
        <v>21</v>
      </c>
      <c r="DZ1425" s="401" t="n">
        <v>91</v>
      </c>
      <c r="EA1425" s="401" t="n">
        <v>248</v>
      </c>
      <c r="EB1425" s="401" t="n">
        <v>74</v>
      </c>
      <c r="EC1425" s="401" t="n">
        <v>260</v>
      </c>
      <c r="ED1425" s="401" t="n">
        <v>37</v>
      </c>
      <c r="EE1425" s="401" t="n">
        <v>86</v>
      </c>
      <c r="EF1425" s="401" t="n">
        <v>214</v>
      </c>
      <c r="EG1425" s="401" t="n">
        <v>250</v>
      </c>
      <c r="EH1425" s="401" t="n">
        <v>184</v>
      </c>
      <c r="EI1425" s="401" t="n">
        <v>284</v>
      </c>
      <c r="EJ1425" s="401" t="n">
        <v>232</v>
      </c>
      <c r="EK1425" s="401" t="n">
        <v>180</v>
      </c>
      <c r="EL1425" s="401" t="n">
        <v>54</v>
      </c>
      <c r="EM1425" s="401" t="n">
        <v>234</v>
      </c>
      <c r="EN1425" s="401" t="n">
        <v>88</v>
      </c>
      <c r="EO1425" s="401" t="n">
        <v>13</v>
      </c>
      <c r="EP1425" s="401" t="n">
        <v>27</v>
      </c>
      <c r="EQ1425" s="401" t="n">
        <v>258</v>
      </c>
      <c r="ER1425" s="401" t="n">
        <v>207</v>
      </c>
      <c r="ES1425" s="401" t="n">
        <v>191</v>
      </c>
      <c r="ET1425" s="401" t="n">
        <v>187</v>
      </c>
      <c r="EU1425" s="401" t="n">
        <v>60</v>
      </c>
      <c r="EV1425" s="401" t="n">
        <v>134</v>
      </c>
      <c r="EW1425" s="401" t="n">
        <v>259</v>
      </c>
      <c r="EX1425" s="401" t="n">
        <v>228</v>
      </c>
      <c r="EY1425" s="401" t="n">
        <v>136</v>
      </c>
      <c r="EZ1425" s="401" t="n">
        <v>205</v>
      </c>
      <c r="FA1425" s="401" t="n">
        <v>220</v>
      </c>
      <c r="FB1425" s="401" t="n">
        <v>235</v>
      </c>
      <c r="FC1425" s="401" t="n">
        <v>153</v>
      </c>
      <c r="FD1425" s="401" t="n">
        <v>106</v>
      </c>
      <c r="FE1425" s="401" t="n">
        <v>2</v>
      </c>
      <c r="FF1425" s="401" t="n">
        <v>170</v>
      </c>
      <c r="FG1425" s="401" t="n">
        <v>29</v>
      </c>
      <c r="FH1425" s="401" t="n">
        <v>18</v>
      </c>
      <c r="FI1425" s="401" t="n">
        <v>157</v>
      </c>
      <c r="FJ1425" s="401" t="n">
        <v>277</v>
      </c>
      <c r="FK1425" s="401" t="n">
        <v>83</v>
      </c>
      <c r="FL1425" s="401" t="n">
        <v>274</v>
      </c>
      <c r="FM1425" s="401" t="n">
        <v>111</v>
      </c>
      <c r="FN1425" s="401" t="n">
        <v>93</v>
      </c>
      <c r="FO1425" s="401" t="n">
        <v>84</v>
      </c>
      <c r="FP1425" s="401" t="n">
        <v>130</v>
      </c>
      <c r="FQ1425" s="401" t="n">
        <v>46</v>
      </c>
      <c r="FR1425" s="401" t="n">
        <v>78</v>
      </c>
      <c r="FS1425" s="401" t="n">
        <v>8</v>
      </c>
      <c r="FT1425" s="401" t="n">
        <v>185</v>
      </c>
      <c r="FU1425" s="401" t="n">
        <v>101</v>
      </c>
      <c r="FV1425" s="401" t="n">
        <v>215</v>
      </c>
      <c r="FW1425" s="401" t="n">
        <v>131</v>
      </c>
      <c r="FX1425" s="401" t="n">
        <v>16</v>
      </c>
      <c r="FY1425" s="401" t="n">
        <v>45</v>
      </c>
      <c r="FZ1425" s="401" t="n">
        <v>33</v>
      </c>
      <c r="GA1425" s="401" t="n">
        <v>115</v>
      </c>
      <c r="GB1425" s="401" t="n">
        <v>61</v>
      </c>
      <c r="GC1425" s="401" t="n">
        <v>107</v>
      </c>
      <c r="GD1425" s="401" t="n">
        <v>135</v>
      </c>
      <c r="GE1425" s="401" t="n">
        <v>66</v>
      </c>
      <c r="GF1425" s="401" t="n">
        <v>57</v>
      </c>
      <c r="GG1425" s="401" t="n">
        <v>223</v>
      </c>
      <c r="GH1425" s="401" t="n">
        <v>48</v>
      </c>
      <c r="GI1425" s="401" t="n">
        <v>7</v>
      </c>
      <c r="GJ1425" s="401" t="n">
        <v>36</v>
      </c>
      <c r="GK1425" s="401" t="n">
        <v>231</v>
      </c>
      <c r="GL1425" s="401" t="n">
        <v>68</v>
      </c>
      <c r="GM1425" s="401" t="n">
        <v>118</v>
      </c>
      <c r="GN1425" s="401" t="n">
        <v>117</v>
      </c>
      <c r="GO1425" s="401" t="n">
        <v>245</v>
      </c>
      <c r="GP1425" s="401" t="n">
        <v>104</v>
      </c>
      <c r="GQ1425" s="401" t="n">
        <v>100</v>
      </c>
      <c r="GR1425" s="401" t="n">
        <v>179</v>
      </c>
      <c r="GS1425" s="401" t="n">
        <v>257</v>
      </c>
      <c r="GT1425" s="401" t="n">
        <v>198</v>
      </c>
      <c r="GU1425" s="401" t="n">
        <v>125</v>
      </c>
      <c r="GV1425" s="401" t="n">
        <v>53</v>
      </c>
      <c r="GW1425" s="401" t="n">
        <v>254</v>
      </c>
      <c r="GX1425" s="401" t="n">
        <v>124</v>
      </c>
      <c r="GY1425" s="401" t="n">
        <v>230</v>
      </c>
      <c r="GZ1425" s="401" t="n">
        <v>81</v>
      </c>
      <c r="HA1425" s="401" t="n">
        <v>217</v>
      </c>
      <c r="HB1425" s="401" t="n">
        <v>138</v>
      </c>
      <c r="HC1425" s="401" t="n">
        <v>270</v>
      </c>
      <c r="HD1425" s="401" t="n">
        <v>218</v>
      </c>
      <c r="HE1425" s="401" t="n">
        <v>14</v>
      </c>
      <c r="HF1425" s="401" t="n">
        <v>197</v>
      </c>
      <c r="HG1425" s="401" t="n">
        <v>286</v>
      </c>
      <c r="HH1425" s="401" t="n">
        <v>49</v>
      </c>
      <c r="HI1425" s="401" t="n">
        <v>79</v>
      </c>
      <c r="HJ1425" s="401" t="n">
        <v>275</v>
      </c>
      <c r="HK1425" s="401" t="n">
        <v>95</v>
      </c>
      <c r="HL1425" s="401" t="n">
        <v>192</v>
      </c>
      <c r="HM1425" s="401" t="n">
        <v>9</v>
      </c>
      <c r="HN1425" s="401" t="n">
        <v>174</v>
      </c>
      <c r="HO1425" s="401" t="n">
        <v>182</v>
      </c>
      <c r="HP1425" s="401" t="n">
        <v>263</v>
      </c>
      <c r="HQ1425" s="401" t="n">
        <v>186</v>
      </c>
      <c r="HR1425" s="401" t="n">
        <v>112</v>
      </c>
      <c r="HS1425" s="401" t="n">
        <v>56</v>
      </c>
      <c r="HT1425" s="401" t="n">
        <v>216</v>
      </c>
      <c r="HU1425" s="401" t="n">
        <v>132</v>
      </c>
      <c r="HV1425" s="401" t="n">
        <v>162</v>
      </c>
      <c r="HW1425" s="401" t="n">
        <v>267</v>
      </c>
      <c r="HX1425" s="401" t="n">
        <v>189</v>
      </c>
      <c r="HY1425" s="401" t="n">
        <v>1</v>
      </c>
      <c r="HZ1425" s="401" t="n">
        <v>76</v>
      </c>
      <c r="IA1425" s="401" t="n">
        <v>241</v>
      </c>
      <c r="IB1425" s="401" t="n">
        <v>99</v>
      </c>
      <c r="IC1425" s="401" t="n">
        <v>239</v>
      </c>
      <c r="ID1425" s="401" t="n">
        <v>269</v>
      </c>
      <c r="IE1425" s="401" t="n">
        <v>276</v>
      </c>
      <c r="IF1425" s="401" t="n">
        <v>123</v>
      </c>
      <c r="IG1425" s="401" t="n">
        <v>194</v>
      </c>
      <c r="IH1425" s="401" t="n">
        <v>133</v>
      </c>
      <c r="II1425" s="401" t="n">
        <v>206</v>
      </c>
      <c r="IJ1425" s="401" t="n">
        <v>122</v>
      </c>
      <c r="IK1425" s="401" t="n">
        <v>171</v>
      </c>
      <c r="IL1425" s="401" t="n">
        <v>243</v>
      </c>
      <c r="IM1425" s="401" t="n">
        <v>96</v>
      </c>
      <c r="IN1425" s="401" t="n">
        <v>149</v>
      </c>
      <c r="IO1425" s="401" t="n">
        <v>222</v>
      </c>
      <c r="IP1425" s="401" t="n">
        <v>202</v>
      </c>
      <c r="IQ1425" s="401" t="n">
        <v>209</v>
      </c>
      <c r="IR1425" s="401" t="n">
        <v>10</v>
      </c>
      <c r="IS1425" s="401" t="n">
        <v>287</v>
      </c>
      <c r="IT1425" s="401" t="n">
        <v>221</v>
      </c>
      <c r="IU1425" s="401" t="n">
        <v>17</v>
      </c>
      <c r="IV1425" s="401" t="n">
        <v>279</v>
      </c>
      <c r="IW1425" s="401" t="n">
        <v>105</v>
      </c>
      <c r="IX1425" s="401" t="n">
        <v>199</v>
      </c>
      <c r="IY1425" s="401" t="n">
        <v>3</v>
      </c>
      <c r="IZ1425" s="401" t="n">
        <v>227</v>
      </c>
      <c r="JA1425" s="401" t="n">
        <v>204</v>
      </c>
      <c r="JB1425" s="401" t="n">
        <v>15</v>
      </c>
      <c r="JC1425" s="401" t="n">
        <v>47</v>
      </c>
      <c r="JD1425" s="401" t="n">
        <v>196</v>
      </c>
      <c r="JE1425" s="401" t="n">
        <v>59</v>
      </c>
      <c r="JF1425" s="401" t="n">
        <v>82</v>
      </c>
      <c r="JG1425" s="401" t="n">
        <v>35</v>
      </c>
      <c r="JH1425" s="401" t="n">
        <v>70</v>
      </c>
      <c r="JI1425" s="401" t="n">
        <v>246</v>
      </c>
      <c r="JJ1425" s="401" t="n">
        <v>102</v>
      </c>
      <c r="JK1425" s="401" t="n">
        <v>114</v>
      </c>
      <c r="JL1425" s="401" t="n">
        <v>69</v>
      </c>
      <c r="JM1425" s="401" t="n">
        <v>190</v>
      </c>
      <c r="JN1425" s="401" t="n">
        <v>261</v>
      </c>
      <c r="JO1425" s="401" t="n">
        <v>6</v>
      </c>
      <c r="JP1425" s="401" t="n">
        <v>225</v>
      </c>
      <c r="JQ1425" s="401" t="n">
        <v>175</v>
      </c>
      <c r="JR1425" s="401" t="n">
        <v>229</v>
      </c>
      <c r="JS1425" s="401" t="n">
        <v>23</v>
      </c>
      <c r="JT1425" s="401" t="n">
        <v>166</v>
      </c>
      <c r="JU1425" s="401" t="n">
        <v>219</v>
      </c>
      <c r="JV1425" s="401" t="n">
        <v>146</v>
      </c>
      <c r="JW1425" s="401" t="n">
        <v>156</v>
      </c>
      <c r="JX1425" s="401" t="n">
        <v>255</v>
      </c>
      <c r="JZ1425" s="401" t="n">
        <v>42</v>
      </c>
      <c r="KA1425" s="401" t="n">
        <v>251</v>
      </c>
      <c r="KB1425" s="401" t="n">
        <v>167</v>
      </c>
      <c r="KC1425" s="401" t="n">
        <v>92</v>
      </c>
      <c r="KE1425" s="401" t="n">
        <v>103</v>
      </c>
      <c r="KF1425" s="401" t="n">
        <v>40</v>
      </c>
      <c r="KG1425" s="401" t="n">
        <v>32</v>
      </c>
      <c r="KH1425" s="401" t="n">
        <v>158</v>
      </c>
    </row>
    <row r="1427" customFormat="false" ht="12.75" hidden="false" customHeight="false" outlineLevel="0" collapsed="false">
      <c r="D1427" s="204" t="n">
        <v>288</v>
      </c>
      <c r="E1427" s="204" t="s">
        <v>250</v>
      </c>
    </row>
    <row r="1428" customFormat="false" ht="12.75" hidden="false" customHeight="false" outlineLevel="0" collapsed="false">
      <c r="E1428" s="444" t="s">
        <v>198</v>
      </c>
      <c r="F1428" s="401" t="n">
        <v>1</v>
      </c>
      <c r="G1428" s="401" t="n">
        <v>2</v>
      </c>
      <c r="H1428" s="401" t="n">
        <v>3</v>
      </c>
      <c r="I1428" s="401" t="n">
        <v>4</v>
      </c>
      <c r="J1428" s="401" t="n">
        <v>5</v>
      </c>
      <c r="K1428" s="401" t="n">
        <v>6</v>
      </c>
      <c r="L1428" s="401" t="n">
        <v>7</v>
      </c>
      <c r="M1428" s="401" t="n">
        <v>8</v>
      </c>
      <c r="N1428" s="401" t="n">
        <v>9</v>
      </c>
      <c r="O1428" s="401" t="n">
        <v>10</v>
      </c>
      <c r="P1428" s="401" t="n">
        <v>11</v>
      </c>
      <c r="Q1428" s="401" t="n">
        <v>12</v>
      </c>
      <c r="R1428" s="401" t="n">
        <v>13</v>
      </c>
      <c r="S1428" s="401" t="n">
        <v>14</v>
      </c>
      <c r="T1428" s="401" t="n">
        <v>15</v>
      </c>
      <c r="U1428" s="401" t="n">
        <v>16</v>
      </c>
      <c r="V1428" s="401" t="n">
        <v>17</v>
      </c>
      <c r="W1428" s="401" t="n">
        <v>18</v>
      </c>
      <c r="X1428" s="401" t="n">
        <v>19</v>
      </c>
      <c r="Y1428" s="401" t="n">
        <v>20</v>
      </c>
      <c r="Z1428" s="401" t="n">
        <v>21</v>
      </c>
      <c r="AA1428" s="401" t="n">
        <v>22</v>
      </c>
      <c r="AB1428" s="401" t="n">
        <v>23</v>
      </c>
      <c r="AC1428" s="401" t="n">
        <v>24</v>
      </c>
      <c r="AD1428" s="401" t="n">
        <v>25</v>
      </c>
      <c r="AE1428" s="401" t="n">
        <v>26</v>
      </c>
      <c r="AF1428" s="401" t="n">
        <v>27</v>
      </c>
      <c r="AG1428" s="401" t="n">
        <v>28</v>
      </c>
      <c r="AH1428" s="401" t="n">
        <v>29</v>
      </c>
      <c r="AI1428" s="401" t="n">
        <v>30</v>
      </c>
      <c r="AJ1428" s="401" t="n">
        <v>31</v>
      </c>
      <c r="AK1428" s="401" t="n">
        <v>32</v>
      </c>
      <c r="AL1428" s="401" t="n">
        <v>33</v>
      </c>
      <c r="AM1428" s="401" t="n">
        <v>34</v>
      </c>
      <c r="AN1428" s="401" t="n">
        <v>35</v>
      </c>
      <c r="AO1428" s="401" t="n">
        <v>36</v>
      </c>
      <c r="AP1428" s="401" t="n">
        <v>37</v>
      </c>
      <c r="AQ1428" s="401" t="n">
        <v>38</v>
      </c>
      <c r="AR1428" s="401" t="n">
        <v>39</v>
      </c>
      <c r="AS1428" s="401" t="n">
        <v>40</v>
      </c>
      <c r="AT1428" s="401" t="n">
        <v>41</v>
      </c>
      <c r="AU1428" s="401" t="n">
        <v>42</v>
      </c>
      <c r="AV1428" s="401" t="n">
        <v>43</v>
      </c>
      <c r="AW1428" s="401" t="n">
        <v>44</v>
      </c>
      <c r="AX1428" s="401" t="n">
        <v>45</v>
      </c>
      <c r="AY1428" s="401" t="n">
        <v>46</v>
      </c>
      <c r="AZ1428" s="401" t="n">
        <v>47</v>
      </c>
      <c r="BA1428" s="401" t="n">
        <v>48</v>
      </c>
      <c r="BB1428" s="401" t="n">
        <v>49</v>
      </c>
      <c r="BC1428" s="401" t="n">
        <v>50</v>
      </c>
      <c r="BD1428" s="401" t="n">
        <v>51</v>
      </c>
      <c r="BE1428" s="401" t="n">
        <v>52</v>
      </c>
      <c r="BF1428" s="401" t="n">
        <v>53</v>
      </c>
      <c r="BG1428" s="401" t="n">
        <v>54</v>
      </c>
      <c r="BH1428" s="401" t="n">
        <v>55</v>
      </c>
      <c r="BI1428" s="401" t="n">
        <v>56</v>
      </c>
      <c r="BJ1428" s="401" t="n">
        <v>57</v>
      </c>
      <c r="BK1428" s="401" t="n">
        <v>58</v>
      </c>
      <c r="BL1428" s="401" t="n">
        <v>59</v>
      </c>
      <c r="BM1428" s="401" t="n">
        <v>60</v>
      </c>
      <c r="BN1428" s="401" t="n">
        <v>61</v>
      </c>
      <c r="BO1428" s="401" t="n">
        <v>62</v>
      </c>
      <c r="BP1428" s="401" t="n">
        <v>63</v>
      </c>
      <c r="BQ1428" s="401" t="n">
        <v>64</v>
      </c>
      <c r="BR1428" s="401" t="n">
        <v>65</v>
      </c>
      <c r="BS1428" s="401" t="n">
        <v>66</v>
      </c>
      <c r="BT1428" s="401" t="n">
        <v>67</v>
      </c>
      <c r="BU1428" s="401" t="n">
        <v>68</v>
      </c>
      <c r="BV1428" s="401" t="n">
        <v>69</v>
      </c>
      <c r="BW1428" s="401" t="n">
        <v>70</v>
      </c>
      <c r="BX1428" s="401" t="n">
        <v>71</v>
      </c>
      <c r="BY1428" s="401" t="n">
        <v>72</v>
      </c>
      <c r="BZ1428" s="401" t="n">
        <v>73</v>
      </c>
      <c r="CA1428" s="401" t="n">
        <v>74</v>
      </c>
      <c r="CB1428" s="401" t="n">
        <v>75</v>
      </c>
      <c r="CC1428" s="401" t="n">
        <v>76</v>
      </c>
      <c r="CD1428" s="401" t="n">
        <v>77</v>
      </c>
      <c r="CE1428" s="401" t="n">
        <v>78</v>
      </c>
      <c r="CF1428" s="401" t="n">
        <v>79</v>
      </c>
      <c r="CG1428" s="401" t="n">
        <v>80</v>
      </c>
      <c r="CH1428" s="401" t="n">
        <v>81</v>
      </c>
      <c r="CI1428" s="401" t="n">
        <v>82</v>
      </c>
      <c r="CJ1428" s="401" t="n">
        <v>83</v>
      </c>
      <c r="CK1428" s="401" t="n">
        <v>84</v>
      </c>
      <c r="CL1428" s="401" t="n">
        <v>85</v>
      </c>
      <c r="CM1428" s="401" t="n">
        <v>86</v>
      </c>
      <c r="CN1428" s="401" t="n">
        <v>87</v>
      </c>
      <c r="CO1428" s="401" t="n">
        <v>88</v>
      </c>
      <c r="CP1428" s="401" t="n">
        <v>89</v>
      </c>
      <c r="CQ1428" s="401" t="n">
        <v>90</v>
      </c>
      <c r="CR1428" s="401" t="n">
        <v>91</v>
      </c>
      <c r="CS1428" s="401" t="n">
        <v>92</v>
      </c>
      <c r="CT1428" s="401" t="n">
        <v>93</v>
      </c>
      <c r="CU1428" s="401" t="n">
        <v>94</v>
      </c>
      <c r="CV1428" s="401" t="n">
        <v>95</v>
      </c>
      <c r="CW1428" s="401" t="n">
        <v>96</v>
      </c>
      <c r="CX1428" s="401" t="n">
        <v>97</v>
      </c>
      <c r="CY1428" s="401" t="n">
        <v>98</v>
      </c>
      <c r="CZ1428" s="401" t="n">
        <v>99</v>
      </c>
      <c r="DA1428" s="401" t="n">
        <v>100</v>
      </c>
      <c r="DB1428" s="401" t="n">
        <v>101</v>
      </c>
      <c r="DC1428" s="401" t="n">
        <v>102</v>
      </c>
      <c r="DD1428" s="401" t="n">
        <v>103</v>
      </c>
      <c r="DE1428" s="401" t="n">
        <v>104</v>
      </c>
      <c r="DF1428" s="401" t="n">
        <v>105</v>
      </c>
      <c r="DG1428" s="401" t="n">
        <v>106</v>
      </c>
      <c r="DH1428" s="401" t="n">
        <v>107</v>
      </c>
      <c r="DI1428" s="401" t="n">
        <v>108</v>
      </c>
      <c r="DJ1428" s="401" t="n">
        <v>109</v>
      </c>
      <c r="DK1428" s="401" t="n">
        <v>110</v>
      </c>
      <c r="DL1428" s="401" t="n">
        <v>111</v>
      </c>
      <c r="DM1428" s="401" t="n">
        <v>112</v>
      </c>
      <c r="DN1428" s="401" t="n">
        <v>113</v>
      </c>
      <c r="DO1428" s="401" t="n">
        <v>114</v>
      </c>
      <c r="DP1428" s="401" t="n">
        <v>115</v>
      </c>
      <c r="DQ1428" s="401" t="n">
        <v>116</v>
      </c>
      <c r="DR1428" s="401" t="n">
        <v>117</v>
      </c>
      <c r="DS1428" s="401" t="n">
        <v>118</v>
      </c>
      <c r="DT1428" s="401" t="n">
        <v>119</v>
      </c>
      <c r="DU1428" s="401" t="n">
        <v>120</v>
      </c>
      <c r="DV1428" s="401" t="n">
        <v>121</v>
      </c>
      <c r="DW1428" s="401" t="n">
        <v>122</v>
      </c>
      <c r="DX1428" s="401" t="n">
        <v>123</v>
      </c>
      <c r="DY1428" s="401" t="n">
        <v>124</v>
      </c>
      <c r="DZ1428" s="401" t="n">
        <v>125</v>
      </c>
      <c r="EA1428" s="401" t="n">
        <v>126</v>
      </c>
      <c r="EB1428" s="401" t="n">
        <v>127</v>
      </c>
      <c r="EC1428" s="401" t="n">
        <v>128</v>
      </c>
      <c r="ED1428" s="401" t="n">
        <v>129</v>
      </c>
      <c r="EE1428" s="401" t="n">
        <v>130</v>
      </c>
      <c r="EF1428" s="401" t="n">
        <v>131</v>
      </c>
      <c r="EG1428" s="401" t="n">
        <v>132</v>
      </c>
      <c r="EH1428" s="401" t="n">
        <v>133</v>
      </c>
      <c r="EI1428" s="401" t="n">
        <v>134</v>
      </c>
      <c r="EJ1428" s="401" t="n">
        <v>135</v>
      </c>
      <c r="EK1428" s="401" t="n">
        <v>136</v>
      </c>
      <c r="EL1428" s="401" t="n">
        <v>137</v>
      </c>
      <c r="EM1428" s="401" t="n">
        <v>138</v>
      </c>
      <c r="EN1428" s="401" t="n">
        <v>139</v>
      </c>
      <c r="EO1428" s="401" t="n">
        <v>140</v>
      </c>
      <c r="EP1428" s="401" t="n">
        <v>141</v>
      </c>
      <c r="EQ1428" s="401" t="n">
        <v>142</v>
      </c>
      <c r="ER1428" s="401" t="n">
        <v>143</v>
      </c>
      <c r="ES1428" s="401" t="n">
        <v>144</v>
      </c>
      <c r="ET1428" s="401" t="n">
        <v>145</v>
      </c>
      <c r="EU1428" s="401" t="n">
        <v>146</v>
      </c>
      <c r="EV1428" s="401" t="n">
        <v>147</v>
      </c>
      <c r="EW1428" s="401" t="n">
        <v>148</v>
      </c>
      <c r="EX1428" s="401" t="n">
        <v>149</v>
      </c>
      <c r="EY1428" s="401" t="n">
        <v>150</v>
      </c>
      <c r="EZ1428" s="401" t="n">
        <v>151</v>
      </c>
      <c r="FA1428" s="401" t="n">
        <v>152</v>
      </c>
      <c r="FB1428" s="401" t="n">
        <v>153</v>
      </c>
      <c r="FC1428" s="401" t="n">
        <v>154</v>
      </c>
      <c r="FD1428" s="401" t="n">
        <v>155</v>
      </c>
      <c r="FE1428" s="401" t="n">
        <v>156</v>
      </c>
      <c r="FF1428" s="401" t="n">
        <v>157</v>
      </c>
      <c r="FG1428" s="401" t="n">
        <v>158</v>
      </c>
      <c r="FH1428" s="401" t="n">
        <v>159</v>
      </c>
      <c r="FI1428" s="401" t="n">
        <v>160</v>
      </c>
      <c r="FJ1428" s="401" t="n">
        <v>161</v>
      </c>
      <c r="FK1428" s="401" t="n">
        <v>162</v>
      </c>
      <c r="FL1428" s="401" t="n">
        <v>163</v>
      </c>
      <c r="FM1428" s="401" t="n">
        <v>164</v>
      </c>
      <c r="FN1428" s="401" t="n">
        <v>165</v>
      </c>
      <c r="FO1428" s="401" t="n">
        <v>166</v>
      </c>
      <c r="FP1428" s="401" t="n">
        <v>167</v>
      </c>
      <c r="FQ1428" s="401" t="n">
        <v>168</v>
      </c>
      <c r="FR1428" s="401" t="n">
        <v>169</v>
      </c>
      <c r="FS1428" s="401" t="n">
        <v>170</v>
      </c>
      <c r="FT1428" s="401" t="n">
        <v>171</v>
      </c>
      <c r="FU1428" s="401" t="n">
        <v>172</v>
      </c>
      <c r="FV1428" s="401" t="n">
        <v>173</v>
      </c>
      <c r="FW1428" s="401" t="n">
        <v>174</v>
      </c>
      <c r="FX1428" s="401" t="n">
        <v>175</v>
      </c>
      <c r="FY1428" s="401" t="n">
        <v>176</v>
      </c>
      <c r="FZ1428" s="401" t="n">
        <v>177</v>
      </c>
      <c r="GA1428" s="401" t="n">
        <v>178</v>
      </c>
      <c r="GB1428" s="401" t="n">
        <v>179</v>
      </c>
      <c r="GC1428" s="401" t="n">
        <v>180</v>
      </c>
      <c r="GD1428" s="401" t="n">
        <v>181</v>
      </c>
      <c r="GE1428" s="401" t="n">
        <v>182</v>
      </c>
      <c r="GF1428" s="401" t="n">
        <v>183</v>
      </c>
      <c r="GG1428" s="401" t="n">
        <v>184</v>
      </c>
      <c r="GH1428" s="401" t="n">
        <v>185</v>
      </c>
      <c r="GI1428" s="401" t="n">
        <v>186</v>
      </c>
      <c r="GJ1428" s="401" t="n">
        <v>187</v>
      </c>
      <c r="GK1428" s="401" t="n">
        <v>188</v>
      </c>
      <c r="GL1428" s="401" t="n">
        <v>189</v>
      </c>
      <c r="GM1428" s="401" t="n">
        <v>190</v>
      </c>
      <c r="GN1428" s="401" t="n">
        <v>191</v>
      </c>
      <c r="GO1428" s="401" t="n">
        <v>192</v>
      </c>
      <c r="GP1428" s="401" t="n">
        <v>193</v>
      </c>
      <c r="GQ1428" s="401" t="n">
        <v>194</v>
      </c>
      <c r="GR1428" s="401" t="n">
        <v>195</v>
      </c>
      <c r="GS1428" s="401" t="n">
        <v>196</v>
      </c>
      <c r="GT1428" s="401" t="n">
        <v>197</v>
      </c>
      <c r="GU1428" s="401" t="n">
        <v>198</v>
      </c>
      <c r="GV1428" s="401" t="n">
        <v>199</v>
      </c>
      <c r="GW1428" s="401" t="n">
        <v>200</v>
      </c>
      <c r="GX1428" s="401" t="n">
        <v>201</v>
      </c>
      <c r="GY1428" s="401" t="n">
        <v>202</v>
      </c>
      <c r="GZ1428" s="401" t="n">
        <v>203</v>
      </c>
      <c r="HA1428" s="401" t="n">
        <v>204</v>
      </c>
      <c r="HB1428" s="401" t="n">
        <v>205</v>
      </c>
      <c r="HC1428" s="401" t="n">
        <v>206</v>
      </c>
      <c r="HD1428" s="401" t="n">
        <v>207</v>
      </c>
      <c r="HE1428" s="401" t="n">
        <v>208</v>
      </c>
      <c r="HF1428" s="401" t="n">
        <v>209</v>
      </c>
      <c r="HG1428" s="401" t="n">
        <v>210</v>
      </c>
      <c r="HH1428" s="401" t="n">
        <v>211</v>
      </c>
      <c r="HI1428" s="401" t="n">
        <v>212</v>
      </c>
      <c r="HJ1428" s="401" t="n">
        <v>213</v>
      </c>
      <c r="HK1428" s="401" t="n">
        <v>214</v>
      </c>
      <c r="HL1428" s="401" t="n">
        <v>215</v>
      </c>
      <c r="HM1428" s="401" t="n">
        <v>216</v>
      </c>
      <c r="HN1428" s="401" t="n">
        <v>217</v>
      </c>
      <c r="HO1428" s="401" t="n">
        <v>218</v>
      </c>
      <c r="HP1428" s="401" t="n">
        <v>219</v>
      </c>
      <c r="HQ1428" s="401" t="n">
        <v>220</v>
      </c>
      <c r="HR1428" s="401" t="n">
        <v>221</v>
      </c>
      <c r="HS1428" s="401" t="n">
        <v>222</v>
      </c>
      <c r="HT1428" s="401" t="n">
        <v>223</v>
      </c>
      <c r="HU1428" s="401" t="n">
        <v>224</v>
      </c>
      <c r="HV1428" s="401" t="n">
        <v>225</v>
      </c>
      <c r="HW1428" s="401" t="n">
        <v>226</v>
      </c>
      <c r="HX1428" s="401" t="n">
        <v>227</v>
      </c>
      <c r="HY1428" s="401" t="n">
        <v>228</v>
      </c>
      <c r="HZ1428" s="401" t="n">
        <v>229</v>
      </c>
      <c r="IA1428" s="401" t="n">
        <v>230</v>
      </c>
      <c r="IB1428" s="401" t="n">
        <v>231</v>
      </c>
      <c r="IC1428" s="401" t="n">
        <v>232</v>
      </c>
      <c r="ID1428" s="401" t="n">
        <v>233</v>
      </c>
      <c r="IE1428" s="401" t="n">
        <v>234</v>
      </c>
      <c r="IF1428" s="401" t="n">
        <v>235</v>
      </c>
      <c r="IG1428" s="401" t="n">
        <v>236</v>
      </c>
      <c r="IH1428" s="401" t="n">
        <v>237</v>
      </c>
      <c r="II1428" s="401" t="n">
        <v>238</v>
      </c>
      <c r="IJ1428" s="401" t="n">
        <v>239</v>
      </c>
      <c r="IK1428" s="401" t="n">
        <v>240</v>
      </c>
      <c r="IL1428" s="401" t="n">
        <v>241</v>
      </c>
      <c r="IM1428" s="401" t="n">
        <v>242</v>
      </c>
      <c r="IN1428" s="401" t="n">
        <v>243</v>
      </c>
      <c r="IO1428" s="401" t="n">
        <v>244</v>
      </c>
      <c r="IP1428" s="401" t="n">
        <v>245</v>
      </c>
      <c r="IQ1428" s="401" t="n">
        <v>246</v>
      </c>
      <c r="IR1428" s="401" t="n">
        <v>247</v>
      </c>
      <c r="IS1428" s="401" t="n">
        <v>248</v>
      </c>
      <c r="IT1428" s="401" t="n">
        <v>249</v>
      </c>
      <c r="IU1428" s="401" t="n">
        <v>250</v>
      </c>
      <c r="IV1428" s="401" t="n">
        <v>251</v>
      </c>
      <c r="IW1428" s="401" t="n">
        <v>252</v>
      </c>
      <c r="IX1428" s="401" t="n">
        <v>253</v>
      </c>
      <c r="IY1428" s="401" t="n">
        <v>254</v>
      </c>
      <c r="IZ1428" s="401" t="n">
        <v>255</v>
      </c>
      <c r="JA1428" s="401" t="n">
        <v>256</v>
      </c>
      <c r="JB1428" s="401" t="n">
        <v>257</v>
      </c>
      <c r="JC1428" s="401" t="n">
        <v>258</v>
      </c>
      <c r="JD1428" s="401" t="n">
        <v>259</v>
      </c>
      <c r="JE1428" s="401" t="n">
        <v>260</v>
      </c>
      <c r="JF1428" s="401" t="n">
        <v>261</v>
      </c>
      <c r="JG1428" s="401" t="n">
        <v>262</v>
      </c>
      <c r="JH1428" s="401" t="n">
        <v>263</v>
      </c>
      <c r="JI1428" s="401" t="n">
        <v>264</v>
      </c>
      <c r="JJ1428" s="401" t="n">
        <v>265</v>
      </c>
      <c r="JK1428" s="401" t="n">
        <v>266</v>
      </c>
      <c r="JL1428" s="401" t="n">
        <v>267</v>
      </c>
      <c r="JM1428" s="401" t="n">
        <v>268</v>
      </c>
      <c r="JN1428" s="401" t="n">
        <v>269</v>
      </c>
      <c r="JO1428" s="401" t="n">
        <v>270</v>
      </c>
      <c r="JP1428" s="401" t="n">
        <v>271</v>
      </c>
      <c r="JQ1428" s="401" t="n">
        <v>272</v>
      </c>
      <c r="JR1428" s="401" t="n">
        <v>273</v>
      </c>
      <c r="JS1428" s="401" t="n">
        <v>274</v>
      </c>
      <c r="JT1428" s="401" t="n">
        <v>275</v>
      </c>
      <c r="JU1428" s="401" t="n">
        <v>276</v>
      </c>
      <c r="JV1428" s="401" t="n">
        <v>277</v>
      </c>
      <c r="JW1428" s="401" t="n">
        <v>278</v>
      </c>
      <c r="JX1428" s="401" t="n">
        <v>279</v>
      </c>
      <c r="JY1428" s="401" t="n">
        <v>280</v>
      </c>
      <c r="JZ1428" s="401" t="n">
        <v>281</v>
      </c>
      <c r="KA1428" s="401" t="n">
        <v>282</v>
      </c>
      <c r="KB1428" s="401" t="n">
        <v>283</v>
      </c>
      <c r="KC1428" s="401" t="n">
        <v>284</v>
      </c>
      <c r="KE1428" s="401" t="n">
        <v>285</v>
      </c>
      <c r="KF1428" s="401" t="n">
        <v>286</v>
      </c>
      <c r="KG1428" s="401" t="n">
        <v>287</v>
      </c>
      <c r="KH1428" s="401" t="n">
        <v>288</v>
      </c>
    </row>
    <row r="1429" customFormat="false" ht="12.75" hidden="false" customHeight="false" outlineLevel="0" collapsed="false">
      <c r="E1429" s="444" t="s">
        <v>225</v>
      </c>
      <c r="F1429" s="401" t="n">
        <v>278</v>
      </c>
      <c r="G1429" s="401" t="n">
        <v>190</v>
      </c>
      <c r="H1429" s="401" t="n">
        <v>167</v>
      </c>
      <c r="I1429" s="401" t="n">
        <v>3</v>
      </c>
      <c r="J1429" s="401" t="n">
        <v>246</v>
      </c>
      <c r="K1429" s="401" t="n">
        <v>118</v>
      </c>
      <c r="L1429" s="401" t="n">
        <v>84</v>
      </c>
      <c r="M1429" s="401" t="n">
        <v>204</v>
      </c>
      <c r="N1429" s="401" t="n">
        <v>21</v>
      </c>
      <c r="O1429" s="401" t="n">
        <v>2</v>
      </c>
      <c r="P1429" s="401" t="n">
        <v>75</v>
      </c>
      <c r="Q1429" s="401" t="n">
        <v>35</v>
      </c>
      <c r="R1429" s="401" t="n">
        <v>194</v>
      </c>
      <c r="S1429" s="401" t="n">
        <v>125</v>
      </c>
      <c r="T1429" s="401" t="n">
        <v>172</v>
      </c>
      <c r="U1429" s="401" t="n">
        <v>139</v>
      </c>
      <c r="V1429" s="401" t="n">
        <v>214</v>
      </c>
      <c r="W1429" s="401" t="n">
        <v>261</v>
      </c>
      <c r="X1429" s="401" t="n">
        <v>1</v>
      </c>
      <c r="Y1429" s="401" t="n">
        <v>92</v>
      </c>
      <c r="Z1429" s="401" t="n">
        <v>24</v>
      </c>
      <c r="AA1429" s="401" t="n">
        <v>133</v>
      </c>
      <c r="AB1429" s="401" t="n">
        <v>199</v>
      </c>
      <c r="AC1429" s="401" t="n">
        <v>110</v>
      </c>
      <c r="AD1429" s="401" t="n">
        <v>212</v>
      </c>
      <c r="AE1429" s="401" t="n">
        <v>225</v>
      </c>
      <c r="AF1429" s="401" t="n">
        <v>281</v>
      </c>
      <c r="AG1429" s="401" t="n">
        <v>129</v>
      </c>
      <c r="AH1429" s="401" t="n">
        <v>202</v>
      </c>
      <c r="AI1429" s="401" t="n">
        <v>12</v>
      </c>
      <c r="AJ1429" s="401" t="n">
        <v>10</v>
      </c>
      <c r="AK1429" s="401" t="n">
        <v>165</v>
      </c>
      <c r="AL1429" s="401" t="n">
        <v>4</v>
      </c>
      <c r="AM1429" s="401" t="n">
        <v>236</v>
      </c>
      <c r="AN1429" s="401" t="n">
        <v>216</v>
      </c>
      <c r="AO1429" s="401" t="n">
        <v>249</v>
      </c>
      <c r="AP1429" s="401" t="n">
        <v>150</v>
      </c>
      <c r="AQ1429" s="401" t="n">
        <v>219</v>
      </c>
      <c r="AR1429" s="401" t="n">
        <v>188</v>
      </c>
      <c r="AS1429" s="401" t="n">
        <v>127</v>
      </c>
      <c r="AT1429" s="401" t="n">
        <v>64</v>
      </c>
      <c r="AU1429" s="401" t="n">
        <v>73</v>
      </c>
      <c r="AV1429" s="401" t="n">
        <v>99</v>
      </c>
      <c r="AW1429" s="401" t="n">
        <v>47</v>
      </c>
      <c r="AX1429" s="401" t="n">
        <v>22</v>
      </c>
      <c r="AY1429" s="401" t="n">
        <v>7</v>
      </c>
      <c r="AZ1429" s="401" t="n">
        <v>36</v>
      </c>
      <c r="BA1429" s="401" t="n">
        <v>104</v>
      </c>
      <c r="BB1429" s="401" t="n">
        <v>270</v>
      </c>
      <c r="BC1429" s="401" t="n">
        <v>18</v>
      </c>
      <c r="BD1429" s="401" t="n">
        <v>30</v>
      </c>
      <c r="BE1429" s="401" t="n">
        <v>206</v>
      </c>
      <c r="BF1429" s="401" t="n">
        <v>221</v>
      </c>
      <c r="BG1429" s="401" t="n">
        <v>85</v>
      </c>
      <c r="BH1429" s="401" t="n">
        <v>232</v>
      </c>
      <c r="BI1429" s="401" t="n">
        <v>170</v>
      </c>
      <c r="BJ1429" s="401" t="n">
        <v>138</v>
      </c>
      <c r="BK1429" s="401" t="n">
        <v>100</v>
      </c>
      <c r="BL1429" s="401" t="n">
        <v>128</v>
      </c>
      <c r="BM1429" s="401" t="n">
        <v>46</v>
      </c>
      <c r="BN1429" s="401" t="n">
        <v>248</v>
      </c>
      <c r="BO1429" s="401" t="n">
        <v>274</v>
      </c>
      <c r="BP1429" s="401" t="n">
        <v>119</v>
      </c>
      <c r="BQ1429" s="401" t="n">
        <v>210</v>
      </c>
      <c r="BR1429" s="401" t="n">
        <v>23</v>
      </c>
      <c r="BS1429" s="401" t="n">
        <v>17</v>
      </c>
      <c r="BT1429" s="401" t="n">
        <v>158</v>
      </c>
      <c r="BU1429" s="401" t="n">
        <v>134</v>
      </c>
      <c r="BV1429" s="401" t="n">
        <v>87</v>
      </c>
      <c r="BW1429" s="401" t="n">
        <v>272</v>
      </c>
      <c r="BX1429" s="401" t="n">
        <v>19</v>
      </c>
      <c r="BY1429" s="401" t="n">
        <v>14</v>
      </c>
      <c r="BZ1429" s="401" t="n">
        <v>185</v>
      </c>
      <c r="CA1429" s="401" t="n">
        <v>42</v>
      </c>
      <c r="CB1429" s="401" t="n">
        <v>228</v>
      </c>
      <c r="CC1429" s="401" t="n">
        <v>15</v>
      </c>
      <c r="CD1429" s="401" t="n">
        <v>71</v>
      </c>
      <c r="CE1429" s="401" t="n">
        <v>50</v>
      </c>
      <c r="CF1429" s="401" t="n">
        <v>32</v>
      </c>
      <c r="CG1429" s="401" t="n">
        <v>136</v>
      </c>
      <c r="CH1429" s="401" t="n">
        <v>250</v>
      </c>
      <c r="CI1429" s="401" t="n">
        <v>243</v>
      </c>
      <c r="CJ1429" s="401" t="n">
        <v>34</v>
      </c>
      <c r="CK1429" s="401" t="n">
        <v>65</v>
      </c>
      <c r="CL1429" s="401" t="n">
        <v>29</v>
      </c>
      <c r="CM1429" s="401" t="n">
        <v>159</v>
      </c>
      <c r="CN1429" s="401" t="n">
        <v>256</v>
      </c>
      <c r="CO1429" s="401" t="n">
        <v>9</v>
      </c>
      <c r="CP1429" s="401" t="n">
        <v>237</v>
      </c>
      <c r="CQ1429" s="401" t="n">
        <v>181</v>
      </c>
      <c r="CR1429" s="401" t="n">
        <v>137</v>
      </c>
      <c r="CS1429" s="401" t="n">
        <v>111</v>
      </c>
      <c r="CT1429" s="401" t="n">
        <v>257</v>
      </c>
      <c r="CU1429" s="401" t="n">
        <v>33</v>
      </c>
      <c r="CV1429" s="401" t="n">
        <v>41</v>
      </c>
      <c r="CW1429" s="401" t="n">
        <v>39</v>
      </c>
      <c r="CX1429" s="401" t="n">
        <v>114</v>
      </c>
      <c r="CY1429" s="401" t="n">
        <v>142</v>
      </c>
      <c r="CZ1429" s="401" t="n">
        <v>273</v>
      </c>
      <c r="DA1429" s="401" t="n">
        <v>224</v>
      </c>
      <c r="DB1429" s="401" t="n">
        <v>79</v>
      </c>
      <c r="DC1429" s="401" t="n">
        <v>105</v>
      </c>
      <c r="DD1429" s="401" t="n">
        <v>189</v>
      </c>
      <c r="DE1429" s="401" t="n">
        <v>141</v>
      </c>
      <c r="DF1429" s="401" t="n">
        <v>69</v>
      </c>
      <c r="DG1429" s="401" t="n">
        <v>247</v>
      </c>
      <c r="DH1429" s="401" t="n">
        <v>229</v>
      </c>
      <c r="DI1429" s="401" t="n">
        <v>57</v>
      </c>
      <c r="DJ1429" s="401" t="n">
        <v>122</v>
      </c>
      <c r="DK1429" s="401" t="n">
        <v>148</v>
      </c>
      <c r="DL1429" s="401" t="n">
        <v>244</v>
      </c>
      <c r="DM1429" s="401" t="n">
        <v>78</v>
      </c>
      <c r="DN1429" s="401" t="n">
        <v>277</v>
      </c>
      <c r="DO1429" s="401" t="n">
        <v>113</v>
      </c>
      <c r="DP1429" s="401" t="n">
        <v>226</v>
      </c>
      <c r="DQ1429" s="401" t="n">
        <v>25</v>
      </c>
      <c r="DR1429" s="401" t="n">
        <v>90</v>
      </c>
      <c r="DS1429" s="401" t="n">
        <v>196</v>
      </c>
      <c r="DT1429" s="401" t="n">
        <v>271</v>
      </c>
      <c r="DU1429" s="401" t="n">
        <v>43</v>
      </c>
      <c r="DV1429" s="401" t="n">
        <v>259</v>
      </c>
      <c r="DW1429" s="401" t="n">
        <v>251</v>
      </c>
      <c r="DX1429" s="401" t="n">
        <v>174</v>
      </c>
      <c r="DY1429" s="401" t="n">
        <v>103</v>
      </c>
      <c r="DZ1429" s="401" t="n">
        <v>264</v>
      </c>
      <c r="EA1429" s="401" t="n">
        <v>95</v>
      </c>
      <c r="EB1429" s="401" t="n">
        <v>130</v>
      </c>
      <c r="EC1429" s="401" t="n">
        <v>217</v>
      </c>
      <c r="ED1429" s="401" t="n">
        <v>151</v>
      </c>
      <c r="EE1429" s="401" t="n">
        <v>102</v>
      </c>
      <c r="EF1429" s="401" t="n">
        <v>200</v>
      </c>
      <c r="EG1429" s="401" t="n">
        <v>123</v>
      </c>
      <c r="EH1429" s="401" t="n">
        <v>97</v>
      </c>
      <c r="EI1429" s="401" t="n">
        <v>241</v>
      </c>
      <c r="EJ1429" s="401" t="n">
        <v>177</v>
      </c>
      <c r="EK1429" s="401" t="n">
        <v>60</v>
      </c>
      <c r="EL1429" s="401" t="n">
        <v>76</v>
      </c>
      <c r="EM1429" s="401" t="n">
        <v>184</v>
      </c>
      <c r="EN1429" s="401" t="n">
        <v>191</v>
      </c>
      <c r="EO1429" s="401" t="n">
        <v>61</v>
      </c>
      <c r="EP1429" s="401" t="n">
        <v>149</v>
      </c>
      <c r="EQ1429" s="401" t="n">
        <v>5</v>
      </c>
      <c r="ER1429" s="401" t="n">
        <v>169</v>
      </c>
      <c r="ES1429" s="401" t="n">
        <v>101</v>
      </c>
      <c r="ET1429" s="401" t="n">
        <v>201</v>
      </c>
      <c r="EU1429" s="401" t="n">
        <v>203</v>
      </c>
      <c r="EV1429" s="401" t="n">
        <v>255</v>
      </c>
      <c r="EW1429" s="401" t="n">
        <v>239</v>
      </c>
      <c r="EX1429" s="401" t="n">
        <v>162</v>
      </c>
      <c r="EY1429" s="401" t="n">
        <v>11</v>
      </c>
      <c r="EZ1429" s="401" t="n">
        <v>80</v>
      </c>
      <c r="FA1429" s="401" t="n">
        <v>280</v>
      </c>
      <c r="FB1429" s="401" t="n">
        <v>89</v>
      </c>
      <c r="FC1429" s="401" t="n">
        <v>163</v>
      </c>
      <c r="FD1429" s="401" t="n">
        <v>27</v>
      </c>
      <c r="FE1429" s="401" t="n">
        <v>223</v>
      </c>
      <c r="FF1429" s="401" t="n">
        <v>124</v>
      </c>
      <c r="FG1429" s="401" t="n">
        <v>6</v>
      </c>
      <c r="FH1429" s="401" t="n">
        <v>235</v>
      </c>
      <c r="FI1429" s="401" t="n">
        <v>48</v>
      </c>
      <c r="FJ1429" s="401" t="n">
        <v>45</v>
      </c>
      <c r="FK1429" s="401" t="n">
        <v>144</v>
      </c>
      <c r="FL1429" s="401" t="n">
        <v>146</v>
      </c>
      <c r="FM1429" s="401" t="n">
        <v>186</v>
      </c>
      <c r="FN1429" s="401" t="n">
        <v>176</v>
      </c>
      <c r="FO1429" s="401" t="n">
        <v>267</v>
      </c>
      <c r="FP1429" s="401" t="n">
        <v>208</v>
      </c>
      <c r="FQ1429" s="401" t="n">
        <v>51</v>
      </c>
      <c r="FR1429" s="401" t="n">
        <v>263</v>
      </c>
      <c r="FS1429" s="401" t="n">
        <v>283</v>
      </c>
      <c r="FT1429" s="401" t="n">
        <v>74</v>
      </c>
      <c r="FU1429" s="401" t="n">
        <v>28</v>
      </c>
      <c r="FV1429" s="401" t="n">
        <v>147</v>
      </c>
      <c r="FW1429" s="401" t="n">
        <v>227</v>
      </c>
      <c r="FX1429" s="401" t="n">
        <v>44</v>
      </c>
      <c r="FY1429" s="401" t="n">
        <v>268</v>
      </c>
      <c r="FZ1429" s="401" t="n">
        <v>193</v>
      </c>
      <c r="GA1429" s="401" t="n">
        <v>275</v>
      </c>
      <c r="GB1429" s="401" t="n">
        <v>140</v>
      </c>
      <c r="GC1429" s="401" t="n">
        <v>154</v>
      </c>
      <c r="GD1429" s="401" t="n">
        <v>222</v>
      </c>
      <c r="GE1429" s="401" t="n">
        <v>59</v>
      </c>
      <c r="GF1429" s="401" t="n">
        <v>254</v>
      </c>
      <c r="GG1429" s="401" t="n">
        <v>178</v>
      </c>
      <c r="GH1429" s="401" t="n">
        <v>52</v>
      </c>
      <c r="GI1429" s="401" t="n">
        <v>55</v>
      </c>
      <c r="GJ1429" s="401" t="n">
        <v>26</v>
      </c>
      <c r="GK1429" s="401" t="n">
        <v>156</v>
      </c>
      <c r="GL1429" s="401" t="n">
        <v>37</v>
      </c>
      <c r="GM1429" s="401" t="n">
        <v>207</v>
      </c>
      <c r="GN1429" s="401" t="n">
        <v>98</v>
      </c>
      <c r="GO1429" s="401" t="n">
        <v>175</v>
      </c>
      <c r="GP1429" s="401" t="n">
        <v>166</v>
      </c>
      <c r="GQ1429" s="401" t="n">
        <v>81</v>
      </c>
      <c r="GR1429" s="401" t="n">
        <v>13</v>
      </c>
      <c r="GS1429" s="401" t="n">
        <v>94</v>
      </c>
      <c r="GT1429" s="401" t="n">
        <v>66</v>
      </c>
      <c r="GU1429" s="401" t="n">
        <v>72</v>
      </c>
      <c r="GV1429" s="401" t="n">
        <v>252</v>
      </c>
      <c r="GW1429" s="401" t="n">
        <v>161</v>
      </c>
      <c r="GX1429" s="401" t="n">
        <v>179</v>
      </c>
      <c r="GY1429" s="401" t="n">
        <v>56</v>
      </c>
      <c r="GZ1429" s="401" t="n">
        <v>215</v>
      </c>
      <c r="HA1429" s="401" t="n">
        <v>155</v>
      </c>
      <c r="HB1429" s="401" t="n">
        <v>173</v>
      </c>
      <c r="HC1429" s="401" t="n">
        <v>157</v>
      </c>
      <c r="HD1429" s="401" t="n">
        <v>234</v>
      </c>
      <c r="HE1429" s="401" t="n">
        <v>245</v>
      </c>
      <c r="HF1429" s="401" t="n">
        <v>83</v>
      </c>
      <c r="HG1429" s="401" t="n">
        <v>77</v>
      </c>
      <c r="HH1429" s="401" t="n">
        <v>143</v>
      </c>
      <c r="HI1429" s="401" t="n">
        <v>8</v>
      </c>
      <c r="HJ1429" s="401" t="n">
        <v>82</v>
      </c>
      <c r="HK1429" s="401" t="n">
        <v>242</v>
      </c>
      <c r="HL1429" s="401" t="n">
        <v>116</v>
      </c>
      <c r="HM1429" s="401" t="n">
        <v>40</v>
      </c>
      <c r="HN1429" s="401" t="n">
        <v>109</v>
      </c>
      <c r="HO1429" s="401" t="n">
        <v>197</v>
      </c>
      <c r="HP1429" s="401" t="n">
        <v>262</v>
      </c>
      <c r="HQ1429" s="401" t="n">
        <v>287</v>
      </c>
      <c r="HR1429" s="401" t="n">
        <v>220</v>
      </c>
      <c r="HS1429" s="401" t="n">
        <v>168</v>
      </c>
      <c r="HT1429" s="401" t="n">
        <v>132</v>
      </c>
      <c r="HU1429" s="401" t="n">
        <v>62</v>
      </c>
      <c r="HV1429" s="401" t="n">
        <v>253</v>
      </c>
      <c r="HW1429" s="401" t="n">
        <v>192</v>
      </c>
      <c r="HX1429" s="401" t="n">
        <v>153</v>
      </c>
      <c r="HY1429" s="401" t="n">
        <v>286</v>
      </c>
      <c r="HZ1429" s="401" t="n">
        <v>171</v>
      </c>
      <c r="IA1429" s="401" t="n">
        <v>211</v>
      </c>
      <c r="IB1429" s="401" t="n">
        <v>288</v>
      </c>
      <c r="IC1429" s="401" t="n">
        <v>106</v>
      </c>
      <c r="ID1429" s="401" t="n">
        <v>282</v>
      </c>
      <c r="IE1429" s="401" t="n">
        <v>16</v>
      </c>
      <c r="IF1429" s="401" t="n">
        <v>96</v>
      </c>
      <c r="IG1429" s="401" t="n">
        <v>115</v>
      </c>
      <c r="IH1429" s="401" t="n">
        <v>195</v>
      </c>
      <c r="II1429" s="401" t="n">
        <v>67</v>
      </c>
      <c r="IJ1429" s="401" t="n">
        <v>276</v>
      </c>
      <c r="IK1429" s="401" t="n">
        <v>126</v>
      </c>
      <c r="IL1429" s="401" t="n">
        <v>164</v>
      </c>
      <c r="IM1429" s="401" t="n">
        <v>266</v>
      </c>
      <c r="IN1429" s="401" t="n">
        <v>205</v>
      </c>
      <c r="IO1429" s="401" t="n">
        <v>112</v>
      </c>
      <c r="IP1429" s="401" t="n">
        <v>218</v>
      </c>
      <c r="IQ1429" s="401" t="n">
        <v>49</v>
      </c>
      <c r="IR1429" s="401" t="n">
        <v>180</v>
      </c>
      <c r="IS1429" s="401" t="n">
        <v>209</v>
      </c>
      <c r="IT1429" s="401" t="n">
        <v>58</v>
      </c>
      <c r="IU1429" s="401" t="n">
        <v>54</v>
      </c>
      <c r="IV1429" s="401" t="n">
        <v>20</v>
      </c>
      <c r="IW1429" s="401" t="n">
        <v>279</v>
      </c>
      <c r="IX1429" s="401" t="n">
        <v>86</v>
      </c>
      <c r="IY1429" s="401" t="n">
        <v>31</v>
      </c>
      <c r="IZ1429" s="401" t="n">
        <v>117</v>
      </c>
      <c r="JA1429" s="401" t="n">
        <v>93</v>
      </c>
      <c r="JB1429" s="401" t="n">
        <v>231</v>
      </c>
      <c r="JC1429" s="401" t="n">
        <v>285</v>
      </c>
      <c r="JD1429" s="401" t="n">
        <v>152</v>
      </c>
      <c r="JE1429" s="401" t="n">
        <v>238</v>
      </c>
      <c r="JF1429" s="401" t="n">
        <v>88</v>
      </c>
      <c r="JG1429" s="401" t="n">
        <v>120</v>
      </c>
      <c r="JH1429" s="401" t="n">
        <v>260</v>
      </c>
      <c r="JI1429" s="401" t="n">
        <v>38</v>
      </c>
      <c r="JJ1429" s="401" t="n">
        <v>53</v>
      </c>
      <c r="JK1429" s="401" t="n">
        <v>240</v>
      </c>
      <c r="JL1429" s="401" t="n">
        <v>269</v>
      </c>
      <c r="JM1429" s="401" t="n">
        <v>160</v>
      </c>
      <c r="JN1429" s="401" t="n">
        <v>121</v>
      </c>
      <c r="JO1429" s="401" t="n">
        <v>63</v>
      </c>
      <c r="JP1429" s="401" t="n">
        <v>183</v>
      </c>
      <c r="JQ1429" s="401" t="n">
        <v>70</v>
      </c>
      <c r="JR1429" s="401" t="n">
        <v>284</v>
      </c>
      <c r="JS1429" s="401" t="n">
        <v>135</v>
      </c>
      <c r="JT1429" s="401" t="n">
        <v>258</v>
      </c>
      <c r="JU1429" s="401" t="n">
        <v>213</v>
      </c>
      <c r="JV1429" s="401" t="n">
        <v>230</v>
      </c>
      <c r="JW1429" s="401" t="n">
        <v>187</v>
      </c>
      <c r="JX1429" s="401" t="n">
        <v>131</v>
      </c>
      <c r="JY1429" s="401" t="n">
        <v>107</v>
      </c>
      <c r="JZ1429" s="401" t="n">
        <v>265</v>
      </c>
      <c r="KA1429" s="401" t="n">
        <v>108</v>
      </c>
      <c r="KB1429" s="401" t="n">
        <v>182</v>
      </c>
      <c r="KC1429" s="401" t="n">
        <v>91</v>
      </c>
      <c r="KE1429" s="401" t="n">
        <v>198</v>
      </c>
      <c r="KF1429" s="401" t="n">
        <v>233</v>
      </c>
      <c r="KG1429" s="401" t="n">
        <v>145</v>
      </c>
      <c r="KH1429" s="401" t="n">
        <v>68</v>
      </c>
    </row>
    <row r="1430" customFormat="false" ht="12.75" hidden="false" customHeight="false" outlineLevel="0" collapsed="false">
      <c r="E1430" s="444" t="s">
        <v>227</v>
      </c>
      <c r="F1430" s="401" t="n">
        <v>38</v>
      </c>
      <c r="G1430" s="401" t="n">
        <v>284</v>
      </c>
      <c r="H1430" s="401" t="n">
        <v>62</v>
      </c>
      <c r="I1430" s="401" t="n">
        <v>92</v>
      </c>
      <c r="J1430" s="401" t="n">
        <v>288</v>
      </c>
      <c r="K1430" s="401" t="n">
        <v>270</v>
      </c>
      <c r="L1430" s="401" t="n">
        <v>136</v>
      </c>
      <c r="M1430" s="401" t="n">
        <v>47</v>
      </c>
      <c r="N1430" s="401" t="n">
        <v>257</v>
      </c>
      <c r="O1430" s="401" t="n">
        <v>147</v>
      </c>
      <c r="P1430" s="401" t="n">
        <v>169</v>
      </c>
      <c r="Q1430" s="401" t="n">
        <v>64</v>
      </c>
      <c r="R1430" s="401" t="n">
        <v>176</v>
      </c>
      <c r="S1430" s="401" t="n">
        <v>90</v>
      </c>
      <c r="T1430" s="401" t="n">
        <v>66</v>
      </c>
      <c r="U1430" s="401" t="n">
        <v>269</v>
      </c>
      <c r="V1430" s="401" t="n">
        <v>276</v>
      </c>
      <c r="W1430" s="401" t="n">
        <v>102</v>
      </c>
      <c r="X1430" s="401" t="n">
        <v>226</v>
      </c>
      <c r="Y1430" s="401" t="n">
        <v>164</v>
      </c>
      <c r="Z1430" s="401" t="n">
        <v>68</v>
      </c>
      <c r="AA1430" s="401" t="n">
        <v>204</v>
      </c>
      <c r="AB1430" s="401" t="n">
        <v>79</v>
      </c>
      <c r="AC1430" s="401" t="n">
        <v>193</v>
      </c>
      <c r="AD1430" s="401" t="n">
        <v>153</v>
      </c>
      <c r="AE1430" s="401" t="n">
        <v>109</v>
      </c>
      <c r="AF1430" s="401" t="n">
        <v>245</v>
      </c>
      <c r="AG1430" s="401" t="n">
        <v>246</v>
      </c>
      <c r="AH1430" s="401" t="n">
        <v>277</v>
      </c>
      <c r="AI1430" s="401" t="n">
        <v>132</v>
      </c>
      <c r="AJ1430" s="401" t="n">
        <v>107</v>
      </c>
      <c r="AK1430" s="401" t="n">
        <v>9</v>
      </c>
      <c r="AL1430" s="401" t="n">
        <v>250</v>
      </c>
      <c r="AM1430" s="401" t="n">
        <v>165</v>
      </c>
      <c r="AN1430" s="401" t="n">
        <v>191</v>
      </c>
      <c r="AO1430" s="401" t="n">
        <v>13</v>
      </c>
      <c r="AP1430" s="401" t="n">
        <v>74</v>
      </c>
      <c r="AQ1430" s="401" t="n">
        <v>42</v>
      </c>
      <c r="AR1430" s="401" t="n">
        <v>10</v>
      </c>
      <c r="AS1430" s="401" t="n">
        <v>82</v>
      </c>
      <c r="AT1430" s="401" t="n">
        <v>77</v>
      </c>
      <c r="AU1430" s="401" t="n">
        <v>104</v>
      </c>
      <c r="AV1430" s="401" t="n">
        <v>126</v>
      </c>
      <c r="AW1430" s="401" t="n">
        <v>93</v>
      </c>
      <c r="AX1430" s="401" t="n">
        <v>261</v>
      </c>
      <c r="AY1430" s="401" t="n">
        <v>84</v>
      </c>
      <c r="AZ1430" s="401" t="n">
        <v>25</v>
      </c>
      <c r="BA1430" s="401" t="n">
        <v>121</v>
      </c>
      <c r="BB1430" s="401" t="n">
        <v>146</v>
      </c>
      <c r="BC1430" s="401" t="n">
        <v>243</v>
      </c>
      <c r="BD1430" s="401" t="n">
        <v>185</v>
      </c>
      <c r="BE1430" s="401" t="n">
        <v>174</v>
      </c>
      <c r="BF1430" s="401" t="n">
        <v>262</v>
      </c>
      <c r="BG1430" s="401" t="n">
        <v>12</v>
      </c>
      <c r="BH1430" s="401" t="n">
        <v>36</v>
      </c>
      <c r="BI1430" s="401" t="n">
        <v>5</v>
      </c>
      <c r="BJ1430" s="401" t="n">
        <v>254</v>
      </c>
      <c r="BK1430" s="401" t="n">
        <v>21</v>
      </c>
      <c r="BL1430" s="401" t="n">
        <v>28</v>
      </c>
      <c r="BM1430" s="401" t="n">
        <v>8</v>
      </c>
      <c r="BN1430" s="401" t="n">
        <v>178</v>
      </c>
      <c r="BO1430" s="401" t="n">
        <v>50</v>
      </c>
      <c r="BP1430" s="401" t="n">
        <v>105</v>
      </c>
      <c r="BQ1430" s="401" t="n">
        <v>97</v>
      </c>
      <c r="BR1430" s="401" t="n">
        <v>166</v>
      </c>
      <c r="BS1430" s="401" t="n">
        <v>154</v>
      </c>
      <c r="BT1430" s="401" t="n">
        <v>60</v>
      </c>
      <c r="BU1430" s="401" t="n">
        <v>280</v>
      </c>
      <c r="BV1430" s="401" t="n">
        <v>222</v>
      </c>
      <c r="BW1430" s="401" t="n">
        <v>252</v>
      </c>
      <c r="BX1430" s="401" t="n">
        <v>195</v>
      </c>
      <c r="BY1430" s="401" t="n">
        <v>129</v>
      </c>
      <c r="BZ1430" s="401" t="n">
        <v>172</v>
      </c>
      <c r="CA1430" s="401" t="n">
        <v>51</v>
      </c>
      <c r="CB1430" s="401" t="n">
        <v>98</v>
      </c>
      <c r="CC1430" s="401" t="n">
        <v>4</v>
      </c>
      <c r="CD1430" s="401" t="n">
        <v>23</v>
      </c>
      <c r="CE1430" s="401" t="n">
        <v>75</v>
      </c>
      <c r="CF1430" s="401" t="n">
        <v>255</v>
      </c>
      <c r="CG1430" s="401" t="n">
        <v>138</v>
      </c>
      <c r="CH1430" s="401" t="n">
        <v>110</v>
      </c>
      <c r="CI1430" s="401" t="n">
        <v>219</v>
      </c>
      <c r="CJ1430" s="401" t="n">
        <v>180</v>
      </c>
      <c r="CK1430" s="401" t="n">
        <v>183</v>
      </c>
      <c r="CL1430" s="401" t="n">
        <v>197</v>
      </c>
      <c r="CM1430" s="401" t="n">
        <v>258</v>
      </c>
      <c r="CN1430" s="401" t="n">
        <v>31</v>
      </c>
      <c r="CO1430" s="401" t="n">
        <v>94</v>
      </c>
      <c r="CP1430" s="401" t="n">
        <v>247</v>
      </c>
      <c r="CQ1430" s="401" t="n">
        <v>73</v>
      </c>
      <c r="CR1430" s="401" t="n">
        <v>65</v>
      </c>
      <c r="CS1430" s="401" t="n">
        <v>125</v>
      </c>
      <c r="CT1430" s="401" t="n">
        <v>236</v>
      </c>
      <c r="CU1430" s="401" t="n">
        <v>7</v>
      </c>
      <c r="CV1430" s="401" t="n">
        <v>141</v>
      </c>
      <c r="CW1430" s="401" t="n">
        <v>150</v>
      </c>
      <c r="CX1430" s="401" t="n">
        <v>135</v>
      </c>
      <c r="CY1430" s="401" t="n">
        <v>37</v>
      </c>
      <c r="CZ1430" s="401" t="n">
        <v>118</v>
      </c>
      <c r="DA1430" s="401" t="n">
        <v>6</v>
      </c>
      <c r="DB1430" s="401" t="n">
        <v>112</v>
      </c>
      <c r="DC1430" s="401" t="n">
        <v>273</v>
      </c>
      <c r="DD1430" s="401" t="n">
        <v>20</v>
      </c>
      <c r="DE1430" s="401" t="n">
        <v>26</v>
      </c>
      <c r="DF1430" s="401" t="n">
        <v>106</v>
      </c>
      <c r="DG1430" s="401" t="n">
        <v>2</v>
      </c>
      <c r="DH1430" s="401" t="n">
        <v>198</v>
      </c>
      <c r="DI1430" s="401" t="n">
        <v>15</v>
      </c>
      <c r="DJ1430" s="401" t="n">
        <v>278</v>
      </c>
      <c r="DK1430" s="401" t="n">
        <v>24</v>
      </c>
      <c r="DL1430" s="401" t="n">
        <v>202</v>
      </c>
      <c r="DM1430" s="401" t="n">
        <v>40</v>
      </c>
      <c r="DN1430" s="401" t="n">
        <v>249</v>
      </c>
      <c r="DO1430" s="401" t="n">
        <v>30</v>
      </c>
      <c r="DP1430" s="401" t="n">
        <v>158</v>
      </c>
      <c r="DQ1430" s="401" t="n">
        <v>134</v>
      </c>
      <c r="DR1430" s="401" t="n">
        <v>34</v>
      </c>
      <c r="DS1430" s="401" t="n">
        <v>114</v>
      </c>
      <c r="DT1430" s="401" t="n">
        <v>286</v>
      </c>
      <c r="DU1430" s="401" t="n">
        <v>259</v>
      </c>
      <c r="DV1430" s="401" t="n">
        <v>89</v>
      </c>
      <c r="DW1430" s="401" t="n">
        <v>216</v>
      </c>
      <c r="DX1430" s="401" t="n">
        <v>127</v>
      </c>
      <c r="DY1430" s="401" t="n">
        <v>233</v>
      </c>
      <c r="DZ1430" s="401" t="n">
        <v>151</v>
      </c>
      <c r="EA1430" s="401" t="n">
        <v>184</v>
      </c>
      <c r="EB1430" s="401" t="n">
        <v>100</v>
      </c>
      <c r="EC1430" s="401" t="n">
        <v>52</v>
      </c>
      <c r="ED1430" s="401" t="n">
        <v>115</v>
      </c>
      <c r="EE1430" s="401" t="n">
        <v>203</v>
      </c>
      <c r="EF1430" s="401" t="n">
        <v>207</v>
      </c>
      <c r="EG1430" s="401" t="n">
        <v>160</v>
      </c>
      <c r="EH1430" s="401" t="n">
        <v>27</v>
      </c>
      <c r="EI1430" s="401" t="n">
        <v>268</v>
      </c>
      <c r="EJ1430" s="401" t="n">
        <v>76</v>
      </c>
      <c r="EK1430" s="401" t="n">
        <v>209</v>
      </c>
      <c r="EL1430" s="401" t="n">
        <v>63</v>
      </c>
      <c r="EM1430" s="401" t="n">
        <v>130</v>
      </c>
      <c r="EN1430" s="401" t="n">
        <v>71</v>
      </c>
      <c r="EO1430" s="401" t="n">
        <v>39</v>
      </c>
      <c r="EP1430" s="401" t="n">
        <v>140</v>
      </c>
      <c r="EQ1430" s="401" t="n">
        <v>99</v>
      </c>
      <c r="ER1430" s="401" t="n">
        <v>179</v>
      </c>
      <c r="ES1430" s="401" t="n">
        <v>220</v>
      </c>
      <c r="ET1430" s="401" t="n">
        <v>87</v>
      </c>
      <c r="EU1430" s="401" t="n">
        <v>83</v>
      </c>
      <c r="EV1430" s="401" t="n">
        <v>238</v>
      </c>
      <c r="EW1430" s="401" t="n">
        <v>170</v>
      </c>
      <c r="EX1430" s="401" t="n">
        <v>225</v>
      </c>
      <c r="EY1430" s="401" t="n">
        <v>133</v>
      </c>
      <c r="EZ1430" s="401" t="n">
        <v>152</v>
      </c>
      <c r="FA1430" s="401" t="n">
        <v>275</v>
      </c>
      <c r="FB1430" s="401" t="n">
        <v>186</v>
      </c>
      <c r="FC1430" s="401" t="n">
        <v>221</v>
      </c>
      <c r="FD1430" s="401" t="n">
        <v>131</v>
      </c>
      <c r="FE1430" s="401" t="n">
        <v>230</v>
      </c>
      <c r="FF1430" s="401" t="n">
        <v>46</v>
      </c>
      <c r="FG1430" s="401" t="n">
        <v>232</v>
      </c>
      <c r="FH1430" s="401" t="n">
        <v>282</v>
      </c>
      <c r="FI1430" s="401" t="n">
        <v>196</v>
      </c>
      <c r="FJ1430" s="401" t="n">
        <v>44</v>
      </c>
      <c r="FK1430" s="401" t="n">
        <v>145</v>
      </c>
      <c r="FL1430" s="401" t="n">
        <v>35</v>
      </c>
      <c r="FM1430" s="401" t="n">
        <v>266</v>
      </c>
      <c r="FN1430" s="401" t="n">
        <v>285</v>
      </c>
      <c r="FO1430" s="401" t="n">
        <v>190</v>
      </c>
      <c r="FP1430" s="401" t="n">
        <v>163</v>
      </c>
      <c r="FQ1430" s="401" t="n">
        <v>70</v>
      </c>
      <c r="FR1430" s="401" t="n">
        <v>11</v>
      </c>
      <c r="FS1430" s="401" t="n">
        <v>49</v>
      </c>
      <c r="FT1430" s="401" t="n">
        <v>210</v>
      </c>
      <c r="FU1430" s="401" t="n">
        <v>101</v>
      </c>
      <c r="FV1430" s="401" t="n">
        <v>32</v>
      </c>
      <c r="FW1430" s="401" t="n">
        <v>143</v>
      </c>
      <c r="FX1430" s="401" t="n">
        <v>187</v>
      </c>
      <c r="FY1430" s="401" t="n">
        <v>85</v>
      </c>
      <c r="FZ1430" s="401" t="n">
        <v>113</v>
      </c>
      <c r="GA1430" s="401" t="n">
        <v>265</v>
      </c>
      <c r="GB1430" s="401" t="n">
        <v>192</v>
      </c>
      <c r="GC1430" s="401" t="n">
        <v>57</v>
      </c>
      <c r="GD1430" s="401" t="n">
        <v>69</v>
      </c>
      <c r="GE1430" s="401" t="n">
        <v>148</v>
      </c>
      <c r="GF1430" s="401" t="n">
        <v>41</v>
      </c>
      <c r="GG1430" s="401" t="n">
        <v>88</v>
      </c>
      <c r="GH1430" s="401" t="n">
        <v>124</v>
      </c>
      <c r="GI1430" s="401" t="n">
        <v>279</v>
      </c>
      <c r="GJ1430" s="401" t="n">
        <v>103</v>
      </c>
      <c r="GK1430" s="401" t="n">
        <v>144</v>
      </c>
      <c r="GL1430" s="401" t="n">
        <v>56</v>
      </c>
      <c r="GM1430" s="401" t="n">
        <v>81</v>
      </c>
      <c r="GN1430" s="401" t="n">
        <v>283</v>
      </c>
      <c r="GO1430" s="401" t="n">
        <v>119</v>
      </c>
      <c r="GP1430" s="401" t="n">
        <v>55</v>
      </c>
      <c r="GQ1430" s="401" t="n">
        <v>142</v>
      </c>
      <c r="GR1430" s="401" t="n">
        <v>157</v>
      </c>
      <c r="GS1430" s="401" t="n">
        <v>234</v>
      </c>
      <c r="GT1430" s="401" t="n">
        <v>194</v>
      </c>
      <c r="GU1430" s="401" t="n">
        <v>229</v>
      </c>
      <c r="GV1430" s="401" t="n">
        <v>182</v>
      </c>
      <c r="GW1430" s="401" t="n">
        <v>167</v>
      </c>
      <c r="GX1430" s="401" t="n">
        <v>237</v>
      </c>
      <c r="GY1430" s="401" t="n">
        <v>218</v>
      </c>
      <c r="GZ1430" s="401" t="n">
        <v>95</v>
      </c>
      <c r="HA1430" s="401" t="n">
        <v>72</v>
      </c>
      <c r="HB1430" s="401" t="n">
        <v>206</v>
      </c>
      <c r="HC1430" s="401" t="n">
        <v>188</v>
      </c>
      <c r="HD1430" s="401" t="n">
        <v>53</v>
      </c>
      <c r="HE1430" s="401" t="n">
        <v>149</v>
      </c>
      <c r="HF1430" s="401" t="n">
        <v>67</v>
      </c>
      <c r="HG1430" s="401" t="n">
        <v>267</v>
      </c>
      <c r="HH1430" s="401" t="n">
        <v>48</v>
      </c>
      <c r="HI1430" s="401" t="n">
        <v>33</v>
      </c>
      <c r="HJ1430" s="401" t="n">
        <v>274</v>
      </c>
      <c r="HK1430" s="401" t="n">
        <v>281</v>
      </c>
      <c r="HL1430" s="401" t="n">
        <v>251</v>
      </c>
      <c r="HM1430" s="401" t="n">
        <v>162</v>
      </c>
      <c r="HN1430" s="401" t="n">
        <v>58</v>
      </c>
      <c r="HO1430" s="401" t="n">
        <v>181</v>
      </c>
      <c r="HP1430" s="401" t="n">
        <v>200</v>
      </c>
      <c r="HQ1430" s="401" t="n">
        <v>231</v>
      </c>
      <c r="HR1430" s="401" t="n">
        <v>205</v>
      </c>
      <c r="HS1430" s="401" t="n">
        <v>16</v>
      </c>
      <c r="HT1430" s="401" t="n">
        <v>212</v>
      </c>
      <c r="HU1430" s="401" t="n">
        <v>43</v>
      </c>
      <c r="HV1430" s="401" t="n">
        <v>108</v>
      </c>
      <c r="HW1430" s="401" t="n">
        <v>235</v>
      </c>
      <c r="HX1430" s="401" t="n">
        <v>189</v>
      </c>
      <c r="HY1430" s="401" t="n">
        <v>19</v>
      </c>
      <c r="HZ1430" s="401" t="n">
        <v>248</v>
      </c>
      <c r="IA1430" s="401" t="n">
        <v>111</v>
      </c>
      <c r="IB1430" s="401" t="n">
        <v>264</v>
      </c>
      <c r="IC1430" s="401" t="n">
        <v>239</v>
      </c>
      <c r="ID1430" s="401" t="n">
        <v>120</v>
      </c>
      <c r="IE1430" s="401" t="n">
        <v>217</v>
      </c>
      <c r="IF1430" s="401" t="n">
        <v>86</v>
      </c>
      <c r="IG1430" s="401" t="n">
        <v>175</v>
      </c>
      <c r="IH1430" s="401" t="n">
        <v>263</v>
      </c>
      <c r="II1430" s="401" t="n">
        <v>117</v>
      </c>
      <c r="IJ1430" s="401" t="n">
        <v>168</v>
      </c>
      <c r="IK1430" s="401" t="n">
        <v>241</v>
      </c>
      <c r="IL1430" s="401" t="n">
        <v>224</v>
      </c>
      <c r="IM1430" s="401" t="n">
        <v>201</v>
      </c>
      <c r="IN1430" s="401" t="n">
        <v>161</v>
      </c>
      <c r="IO1430" s="401" t="n">
        <v>78</v>
      </c>
      <c r="IP1430" s="401" t="n">
        <v>137</v>
      </c>
      <c r="IQ1430" s="401" t="n">
        <v>128</v>
      </c>
      <c r="IR1430" s="401" t="n">
        <v>91</v>
      </c>
      <c r="IS1430" s="401" t="n">
        <v>242</v>
      </c>
      <c r="IT1430" s="401" t="n">
        <v>211</v>
      </c>
      <c r="IU1430" s="401" t="n">
        <v>271</v>
      </c>
      <c r="IV1430" s="401" t="n">
        <v>199</v>
      </c>
      <c r="IW1430" s="401" t="n">
        <v>228</v>
      </c>
      <c r="IX1430" s="401" t="n">
        <v>59</v>
      </c>
      <c r="IY1430" s="401" t="n">
        <v>80</v>
      </c>
      <c r="IZ1430" s="401" t="n">
        <v>1</v>
      </c>
      <c r="JA1430" s="401" t="n">
        <v>227</v>
      </c>
      <c r="JB1430" s="401" t="n">
        <v>18</v>
      </c>
      <c r="JC1430" s="401" t="n">
        <v>139</v>
      </c>
      <c r="JD1430" s="401" t="n">
        <v>61</v>
      </c>
      <c r="JE1430" s="401" t="n">
        <v>159</v>
      </c>
      <c r="JF1430" s="401" t="n">
        <v>29</v>
      </c>
      <c r="JG1430" s="401" t="n">
        <v>116</v>
      </c>
      <c r="JH1430" s="401" t="n">
        <v>240</v>
      </c>
      <c r="JI1430" s="401" t="n">
        <v>123</v>
      </c>
      <c r="JJ1430" s="401" t="n">
        <v>256</v>
      </c>
      <c r="JK1430" s="401" t="n">
        <v>253</v>
      </c>
      <c r="JL1430" s="401" t="n">
        <v>3</v>
      </c>
      <c r="JM1430" s="401" t="n">
        <v>244</v>
      </c>
      <c r="JN1430" s="401" t="n">
        <v>17</v>
      </c>
      <c r="JO1430" s="401" t="n">
        <v>171</v>
      </c>
      <c r="JP1430" s="401" t="n">
        <v>22</v>
      </c>
      <c r="JQ1430" s="401" t="n">
        <v>215</v>
      </c>
      <c r="JR1430" s="401" t="n">
        <v>177</v>
      </c>
      <c r="JS1430" s="401" t="n">
        <v>208</v>
      </c>
      <c r="JT1430" s="401" t="n">
        <v>156</v>
      </c>
      <c r="JU1430" s="401" t="n">
        <v>14</v>
      </c>
      <c r="JV1430" s="401" t="n">
        <v>287</v>
      </c>
      <c r="JW1430" s="401" t="n">
        <v>122</v>
      </c>
      <c r="JX1430" s="401" t="n">
        <v>260</v>
      </c>
      <c r="JY1430" s="401" t="n">
        <v>213</v>
      </c>
      <c r="JZ1430" s="401" t="n">
        <v>54</v>
      </c>
      <c r="KA1430" s="401" t="n">
        <v>173</v>
      </c>
      <c r="KB1430" s="401" t="n">
        <v>214</v>
      </c>
      <c r="KC1430" s="401" t="n">
        <v>45</v>
      </c>
      <c r="KE1430" s="401" t="n">
        <v>272</v>
      </c>
      <c r="KF1430" s="401" t="n">
        <v>155</v>
      </c>
      <c r="KG1430" s="401" t="n">
        <v>96</v>
      </c>
      <c r="KH1430" s="401" t="n">
        <v>223</v>
      </c>
    </row>
    <row r="1432" customFormat="false" ht="12.75" hidden="false" customHeight="false" outlineLevel="0" collapsed="false">
      <c r="D1432" s="204" t="n">
        <v>289</v>
      </c>
      <c r="E1432" s="204" t="s">
        <v>250</v>
      </c>
    </row>
    <row r="1433" customFormat="false" ht="12.75" hidden="false" customHeight="false" outlineLevel="0" collapsed="false">
      <c r="E1433" s="444" t="s">
        <v>198</v>
      </c>
      <c r="F1433" s="401" t="n">
        <v>1</v>
      </c>
      <c r="G1433" s="401" t="n">
        <v>2</v>
      </c>
      <c r="H1433" s="401" t="n">
        <v>3</v>
      </c>
      <c r="I1433" s="401" t="n">
        <v>4</v>
      </c>
      <c r="J1433" s="401" t="n">
        <v>5</v>
      </c>
      <c r="K1433" s="401" t="n">
        <v>6</v>
      </c>
      <c r="L1433" s="401" t="n">
        <v>7</v>
      </c>
      <c r="M1433" s="401" t="n">
        <v>8</v>
      </c>
      <c r="N1433" s="401" t="n">
        <v>9</v>
      </c>
      <c r="O1433" s="401" t="n">
        <v>10</v>
      </c>
      <c r="P1433" s="401" t="n">
        <v>11</v>
      </c>
      <c r="Q1433" s="401" t="n">
        <v>12</v>
      </c>
      <c r="R1433" s="401" t="n">
        <v>13</v>
      </c>
      <c r="S1433" s="401" t="n">
        <v>14</v>
      </c>
      <c r="T1433" s="401" t="n">
        <v>15</v>
      </c>
      <c r="U1433" s="401" t="n">
        <v>16</v>
      </c>
      <c r="V1433" s="401" t="n">
        <v>17</v>
      </c>
      <c r="W1433" s="401" t="n">
        <v>18</v>
      </c>
      <c r="X1433" s="401" t="n">
        <v>19</v>
      </c>
      <c r="Y1433" s="401" t="n">
        <v>20</v>
      </c>
      <c r="Z1433" s="401" t="n">
        <v>21</v>
      </c>
      <c r="AA1433" s="401" t="n">
        <v>22</v>
      </c>
      <c r="AB1433" s="401" t="n">
        <v>23</v>
      </c>
      <c r="AC1433" s="401" t="n">
        <v>24</v>
      </c>
      <c r="AD1433" s="401" t="n">
        <v>25</v>
      </c>
      <c r="AE1433" s="401" t="n">
        <v>26</v>
      </c>
      <c r="AF1433" s="401" t="n">
        <v>27</v>
      </c>
      <c r="AG1433" s="401" t="n">
        <v>28</v>
      </c>
      <c r="AH1433" s="401" t="n">
        <v>29</v>
      </c>
      <c r="AI1433" s="401" t="n">
        <v>30</v>
      </c>
      <c r="AJ1433" s="401" t="n">
        <v>31</v>
      </c>
      <c r="AK1433" s="401" t="n">
        <v>32</v>
      </c>
      <c r="AL1433" s="401" t="n">
        <v>33</v>
      </c>
      <c r="AM1433" s="401" t="n">
        <v>34</v>
      </c>
      <c r="AN1433" s="401" t="n">
        <v>35</v>
      </c>
      <c r="AO1433" s="401" t="n">
        <v>36</v>
      </c>
      <c r="AP1433" s="401" t="n">
        <v>37</v>
      </c>
      <c r="AQ1433" s="401" t="n">
        <v>38</v>
      </c>
      <c r="AR1433" s="401" t="n">
        <v>39</v>
      </c>
      <c r="AS1433" s="401" t="n">
        <v>40</v>
      </c>
      <c r="AT1433" s="401" t="n">
        <v>41</v>
      </c>
      <c r="AU1433" s="401" t="n">
        <v>42</v>
      </c>
      <c r="AV1433" s="401" t="n">
        <v>43</v>
      </c>
      <c r="AW1433" s="401" t="n">
        <v>44</v>
      </c>
      <c r="AX1433" s="401" t="n">
        <v>45</v>
      </c>
      <c r="AY1433" s="401" t="n">
        <v>46</v>
      </c>
      <c r="AZ1433" s="401" t="n">
        <v>47</v>
      </c>
      <c r="BA1433" s="401" t="n">
        <v>48</v>
      </c>
      <c r="BB1433" s="401" t="n">
        <v>49</v>
      </c>
      <c r="BC1433" s="401" t="n">
        <v>50</v>
      </c>
      <c r="BD1433" s="401" t="n">
        <v>51</v>
      </c>
      <c r="BE1433" s="401" t="n">
        <v>52</v>
      </c>
      <c r="BF1433" s="401" t="n">
        <v>53</v>
      </c>
      <c r="BG1433" s="401" t="n">
        <v>54</v>
      </c>
      <c r="BH1433" s="401" t="n">
        <v>55</v>
      </c>
      <c r="BI1433" s="401" t="n">
        <v>56</v>
      </c>
      <c r="BJ1433" s="401" t="n">
        <v>57</v>
      </c>
      <c r="BK1433" s="401" t="n">
        <v>58</v>
      </c>
      <c r="BL1433" s="401" t="n">
        <v>59</v>
      </c>
      <c r="BM1433" s="401" t="n">
        <v>60</v>
      </c>
      <c r="BN1433" s="401" t="n">
        <v>61</v>
      </c>
      <c r="BO1433" s="401" t="n">
        <v>62</v>
      </c>
      <c r="BP1433" s="401" t="n">
        <v>63</v>
      </c>
      <c r="BQ1433" s="401" t="n">
        <v>64</v>
      </c>
      <c r="BR1433" s="401" t="n">
        <v>65</v>
      </c>
      <c r="BS1433" s="401" t="n">
        <v>66</v>
      </c>
      <c r="BT1433" s="401" t="n">
        <v>67</v>
      </c>
      <c r="BU1433" s="401" t="n">
        <v>68</v>
      </c>
      <c r="BV1433" s="401" t="n">
        <v>69</v>
      </c>
      <c r="BW1433" s="401" t="n">
        <v>70</v>
      </c>
      <c r="BX1433" s="401" t="n">
        <v>71</v>
      </c>
      <c r="BY1433" s="401" t="n">
        <v>72</v>
      </c>
      <c r="BZ1433" s="401" t="n">
        <v>73</v>
      </c>
      <c r="CA1433" s="401" t="n">
        <v>74</v>
      </c>
      <c r="CB1433" s="401" t="n">
        <v>75</v>
      </c>
      <c r="CC1433" s="401" t="n">
        <v>76</v>
      </c>
      <c r="CD1433" s="401" t="n">
        <v>77</v>
      </c>
      <c r="CE1433" s="401" t="n">
        <v>78</v>
      </c>
      <c r="CF1433" s="401" t="n">
        <v>79</v>
      </c>
      <c r="CG1433" s="401" t="n">
        <v>80</v>
      </c>
      <c r="CH1433" s="401" t="n">
        <v>81</v>
      </c>
      <c r="CI1433" s="401" t="n">
        <v>82</v>
      </c>
      <c r="CJ1433" s="401" t="n">
        <v>83</v>
      </c>
      <c r="CK1433" s="401" t="n">
        <v>84</v>
      </c>
      <c r="CL1433" s="401" t="n">
        <v>85</v>
      </c>
      <c r="CM1433" s="401" t="n">
        <v>86</v>
      </c>
      <c r="CN1433" s="401" t="n">
        <v>87</v>
      </c>
      <c r="CO1433" s="401" t="n">
        <v>88</v>
      </c>
      <c r="CP1433" s="401" t="n">
        <v>89</v>
      </c>
      <c r="CQ1433" s="401" t="n">
        <v>90</v>
      </c>
      <c r="CR1433" s="401" t="n">
        <v>91</v>
      </c>
      <c r="CS1433" s="401" t="n">
        <v>92</v>
      </c>
      <c r="CT1433" s="401" t="n">
        <v>93</v>
      </c>
      <c r="CU1433" s="401" t="n">
        <v>94</v>
      </c>
      <c r="CV1433" s="401" t="n">
        <v>95</v>
      </c>
      <c r="CW1433" s="401" t="n">
        <v>96</v>
      </c>
      <c r="CX1433" s="401" t="n">
        <v>97</v>
      </c>
      <c r="CY1433" s="401" t="n">
        <v>98</v>
      </c>
      <c r="CZ1433" s="401" t="n">
        <v>99</v>
      </c>
      <c r="DA1433" s="401" t="n">
        <v>100</v>
      </c>
      <c r="DB1433" s="401" t="n">
        <v>101</v>
      </c>
      <c r="DC1433" s="401" t="n">
        <v>102</v>
      </c>
      <c r="DD1433" s="401" t="n">
        <v>103</v>
      </c>
      <c r="DE1433" s="401" t="n">
        <v>104</v>
      </c>
      <c r="DF1433" s="401" t="n">
        <v>105</v>
      </c>
      <c r="DG1433" s="401" t="n">
        <v>106</v>
      </c>
      <c r="DH1433" s="401" t="n">
        <v>107</v>
      </c>
      <c r="DI1433" s="401" t="n">
        <v>108</v>
      </c>
      <c r="DJ1433" s="401" t="n">
        <v>109</v>
      </c>
      <c r="DK1433" s="401" t="n">
        <v>110</v>
      </c>
      <c r="DL1433" s="401" t="n">
        <v>111</v>
      </c>
      <c r="DM1433" s="401" t="n">
        <v>112</v>
      </c>
      <c r="DN1433" s="401" t="n">
        <v>113</v>
      </c>
      <c r="DO1433" s="401" t="n">
        <v>114</v>
      </c>
      <c r="DP1433" s="401" t="n">
        <v>115</v>
      </c>
      <c r="DQ1433" s="401" t="n">
        <v>116</v>
      </c>
      <c r="DR1433" s="401" t="n">
        <v>117</v>
      </c>
      <c r="DS1433" s="401" t="n">
        <v>118</v>
      </c>
      <c r="DT1433" s="401" t="n">
        <v>119</v>
      </c>
      <c r="DU1433" s="401" t="n">
        <v>120</v>
      </c>
      <c r="DV1433" s="401" t="n">
        <v>121</v>
      </c>
      <c r="DW1433" s="401" t="n">
        <v>122</v>
      </c>
      <c r="DX1433" s="401" t="n">
        <v>123</v>
      </c>
      <c r="DY1433" s="401" t="n">
        <v>124</v>
      </c>
      <c r="DZ1433" s="401" t="n">
        <v>125</v>
      </c>
      <c r="EA1433" s="401" t="n">
        <v>126</v>
      </c>
      <c r="EB1433" s="401" t="n">
        <v>127</v>
      </c>
      <c r="EC1433" s="401" t="n">
        <v>128</v>
      </c>
      <c r="ED1433" s="401" t="n">
        <v>129</v>
      </c>
      <c r="EE1433" s="401" t="n">
        <v>130</v>
      </c>
      <c r="EF1433" s="401" t="n">
        <v>131</v>
      </c>
      <c r="EG1433" s="401" t="n">
        <v>132</v>
      </c>
      <c r="EH1433" s="401" t="n">
        <v>133</v>
      </c>
      <c r="EI1433" s="401" t="n">
        <v>134</v>
      </c>
      <c r="EJ1433" s="401" t="n">
        <v>135</v>
      </c>
      <c r="EK1433" s="401" t="n">
        <v>136</v>
      </c>
      <c r="EL1433" s="401" t="n">
        <v>137</v>
      </c>
      <c r="EM1433" s="401" t="n">
        <v>138</v>
      </c>
      <c r="EN1433" s="401" t="n">
        <v>139</v>
      </c>
      <c r="EO1433" s="401" t="n">
        <v>140</v>
      </c>
      <c r="EP1433" s="401" t="n">
        <v>141</v>
      </c>
      <c r="EQ1433" s="401" t="n">
        <v>142</v>
      </c>
      <c r="ER1433" s="401" t="n">
        <v>143</v>
      </c>
      <c r="ES1433" s="401" t="n">
        <v>144</v>
      </c>
      <c r="ET1433" s="401" t="n">
        <v>145</v>
      </c>
      <c r="EU1433" s="401" t="n">
        <v>146</v>
      </c>
      <c r="EV1433" s="401" t="n">
        <v>147</v>
      </c>
      <c r="EW1433" s="401" t="n">
        <v>148</v>
      </c>
      <c r="EX1433" s="401" t="n">
        <v>149</v>
      </c>
      <c r="EY1433" s="401" t="n">
        <v>150</v>
      </c>
      <c r="EZ1433" s="401" t="n">
        <v>151</v>
      </c>
      <c r="FA1433" s="401" t="n">
        <v>152</v>
      </c>
      <c r="FB1433" s="401" t="n">
        <v>153</v>
      </c>
      <c r="FC1433" s="401" t="n">
        <v>154</v>
      </c>
      <c r="FD1433" s="401" t="n">
        <v>155</v>
      </c>
      <c r="FE1433" s="401" t="n">
        <v>156</v>
      </c>
      <c r="FF1433" s="401" t="n">
        <v>157</v>
      </c>
      <c r="FG1433" s="401" t="n">
        <v>158</v>
      </c>
      <c r="FH1433" s="401" t="n">
        <v>159</v>
      </c>
      <c r="FI1433" s="401" t="n">
        <v>160</v>
      </c>
      <c r="FJ1433" s="401" t="n">
        <v>161</v>
      </c>
      <c r="FK1433" s="401" t="n">
        <v>162</v>
      </c>
      <c r="FL1433" s="401" t="n">
        <v>163</v>
      </c>
      <c r="FM1433" s="401" t="n">
        <v>164</v>
      </c>
      <c r="FN1433" s="401" t="n">
        <v>165</v>
      </c>
      <c r="FO1433" s="401" t="n">
        <v>166</v>
      </c>
      <c r="FP1433" s="401" t="n">
        <v>167</v>
      </c>
      <c r="FQ1433" s="401" t="n">
        <v>168</v>
      </c>
      <c r="FR1433" s="401" t="n">
        <v>169</v>
      </c>
      <c r="FS1433" s="401" t="n">
        <v>170</v>
      </c>
      <c r="FT1433" s="401" t="n">
        <v>171</v>
      </c>
      <c r="FU1433" s="401" t="n">
        <v>172</v>
      </c>
      <c r="FV1433" s="401" t="n">
        <v>173</v>
      </c>
      <c r="FW1433" s="401" t="n">
        <v>174</v>
      </c>
      <c r="FX1433" s="401" t="n">
        <v>175</v>
      </c>
      <c r="FY1433" s="401" t="n">
        <v>176</v>
      </c>
      <c r="FZ1433" s="401" t="n">
        <v>177</v>
      </c>
      <c r="GA1433" s="401" t="n">
        <v>178</v>
      </c>
      <c r="GB1433" s="401" t="n">
        <v>179</v>
      </c>
      <c r="GC1433" s="401" t="n">
        <v>180</v>
      </c>
      <c r="GD1433" s="401" t="n">
        <v>181</v>
      </c>
      <c r="GE1433" s="401" t="n">
        <v>182</v>
      </c>
      <c r="GF1433" s="401" t="n">
        <v>183</v>
      </c>
      <c r="GG1433" s="401" t="n">
        <v>184</v>
      </c>
      <c r="GH1433" s="401" t="n">
        <v>185</v>
      </c>
      <c r="GI1433" s="401" t="n">
        <v>186</v>
      </c>
      <c r="GJ1433" s="401" t="n">
        <v>187</v>
      </c>
      <c r="GK1433" s="401" t="n">
        <v>188</v>
      </c>
      <c r="GL1433" s="401" t="n">
        <v>189</v>
      </c>
      <c r="GM1433" s="401" t="n">
        <v>190</v>
      </c>
      <c r="GN1433" s="401" t="n">
        <v>191</v>
      </c>
      <c r="GO1433" s="401" t="n">
        <v>192</v>
      </c>
      <c r="GP1433" s="401" t="n">
        <v>193</v>
      </c>
      <c r="GQ1433" s="401" t="n">
        <v>194</v>
      </c>
      <c r="GR1433" s="401" t="n">
        <v>195</v>
      </c>
      <c r="GS1433" s="401" t="n">
        <v>196</v>
      </c>
      <c r="GT1433" s="401" t="n">
        <v>197</v>
      </c>
      <c r="GU1433" s="401" t="n">
        <v>198</v>
      </c>
      <c r="GV1433" s="401" t="n">
        <v>199</v>
      </c>
      <c r="GW1433" s="401" t="n">
        <v>200</v>
      </c>
      <c r="GX1433" s="401" t="n">
        <v>201</v>
      </c>
      <c r="GY1433" s="401" t="n">
        <v>202</v>
      </c>
      <c r="GZ1433" s="401" t="n">
        <v>203</v>
      </c>
      <c r="HA1433" s="401" t="n">
        <v>204</v>
      </c>
      <c r="HB1433" s="401" t="n">
        <v>205</v>
      </c>
      <c r="HC1433" s="401" t="n">
        <v>206</v>
      </c>
      <c r="HD1433" s="401" t="n">
        <v>207</v>
      </c>
      <c r="HE1433" s="401" t="n">
        <v>208</v>
      </c>
      <c r="HF1433" s="401" t="n">
        <v>209</v>
      </c>
      <c r="HG1433" s="401" t="n">
        <v>210</v>
      </c>
      <c r="HH1433" s="401" t="n">
        <v>211</v>
      </c>
      <c r="HI1433" s="401" t="n">
        <v>212</v>
      </c>
      <c r="HJ1433" s="401" t="n">
        <v>213</v>
      </c>
      <c r="HK1433" s="401" t="n">
        <v>214</v>
      </c>
      <c r="HL1433" s="401" t="n">
        <v>215</v>
      </c>
      <c r="HM1433" s="401" t="n">
        <v>216</v>
      </c>
      <c r="HN1433" s="401" t="n">
        <v>217</v>
      </c>
      <c r="HO1433" s="401" t="n">
        <v>218</v>
      </c>
      <c r="HP1433" s="401" t="n">
        <v>219</v>
      </c>
      <c r="HQ1433" s="401" t="n">
        <v>220</v>
      </c>
      <c r="HR1433" s="401" t="n">
        <v>221</v>
      </c>
      <c r="HS1433" s="401" t="n">
        <v>222</v>
      </c>
      <c r="HT1433" s="401" t="n">
        <v>223</v>
      </c>
      <c r="HU1433" s="401" t="n">
        <v>224</v>
      </c>
      <c r="HV1433" s="401" t="n">
        <v>225</v>
      </c>
      <c r="HW1433" s="401" t="n">
        <v>226</v>
      </c>
      <c r="HX1433" s="401" t="n">
        <v>227</v>
      </c>
      <c r="HY1433" s="401" t="n">
        <v>228</v>
      </c>
      <c r="HZ1433" s="401" t="n">
        <v>229</v>
      </c>
      <c r="IA1433" s="401" t="n">
        <v>230</v>
      </c>
      <c r="IB1433" s="401" t="n">
        <v>231</v>
      </c>
      <c r="IC1433" s="401" t="n">
        <v>232</v>
      </c>
      <c r="ID1433" s="401" t="n">
        <v>233</v>
      </c>
      <c r="IE1433" s="401" t="n">
        <v>234</v>
      </c>
      <c r="IF1433" s="401" t="n">
        <v>235</v>
      </c>
      <c r="IG1433" s="401" t="n">
        <v>236</v>
      </c>
      <c r="IH1433" s="401" t="n">
        <v>237</v>
      </c>
      <c r="II1433" s="401" t="n">
        <v>238</v>
      </c>
      <c r="IJ1433" s="401" t="n">
        <v>239</v>
      </c>
      <c r="IK1433" s="401" t="n">
        <v>240</v>
      </c>
      <c r="IL1433" s="401" t="n">
        <v>241</v>
      </c>
      <c r="IM1433" s="401" t="n">
        <v>242</v>
      </c>
      <c r="IN1433" s="401" t="n">
        <v>243</v>
      </c>
      <c r="IO1433" s="401" t="n">
        <v>244</v>
      </c>
      <c r="IP1433" s="401" t="n">
        <v>245</v>
      </c>
      <c r="IQ1433" s="401" t="n">
        <v>246</v>
      </c>
      <c r="IR1433" s="401" t="n">
        <v>247</v>
      </c>
      <c r="IS1433" s="401" t="n">
        <v>248</v>
      </c>
      <c r="IT1433" s="401" t="n">
        <v>249</v>
      </c>
      <c r="IU1433" s="401" t="n">
        <v>250</v>
      </c>
      <c r="IV1433" s="401" t="n">
        <v>251</v>
      </c>
      <c r="IW1433" s="401" t="n">
        <v>252</v>
      </c>
      <c r="IX1433" s="401" t="n">
        <v>253</v>
      </c>
      <c r="IY1433" s="401" t="n">
        <v>254</v>
      </c>
      <c r="IZ1433" s="401" t="n">
        <v>255</v>
      </c>
      <c r="JA1433" s="401" t="n">
        <v>256</v>
      </c>
      <c r="JB1433" s="401" t="n">
        <v>257</v>
      </c>
      <c r="JC1433" s="401" t="n">
        <v>258</v>
      </c>
      <c r="JD1433" s="401" t="n">
        <v>259</v>
      </c>
      <c r="JE1433" s="401" t="n">
        <v>260</v>
      </c>
      <c r="JF1433" s="401" t="n">
        <v>261</v>
      </c>
      <c r="JG1433" s="401" t="n">
        <v>262</v>
      </c>
      <c r="JH1433" s="401" t="n">
        <v>263</v>
      </c>
      <c r="JI1433" s="401" t="n">
        <v>264</v>
      </c>
      <c r="JJ1433" s="401" t="n">
        <v>265</v>
      </c>
      <c r="JK1433" s="401" t="n">
        <v>266</v>
      </c>
      <c r="JL1433" s="401" t="n">
        <v>267</v>
      </c>
      <c r="JM1433" s="401" t="n">
        <v>268</v>
      </c>
      <c r="JN1433" s="401" t="n">
        <v>269</v>
      </c>
      <c r="JO1433" s="401" t="n">
        <v>270</v>
      </c>
      <c r="JP1433" s="401" t="n">
        <v>271</v>
      </c>
      <c r="JQ1433" s="401" t="n">
        <v>272</v>
      </c>
      <c r="JR1433" s="401" t="n">
        <v>273</v>
      </c>
      <c r="JS1433" s="401" t="n">
        <v>274</v>
      </c>
      <c r="JT1433" s="401" t="n">
        <v>275</v>
      </c>
      <c r="JU1433" s="401" t="n">
        <v>276</v>
      </c>
      <c r="JV1433" s="401" t="n">
        <v>277</v>
      </c>
      <c r="JW1433" s="401" t="n">
        <v>278</v>
      </c>
      <c r="JX1433" s="401" t="n">
        <v>279</v>
      </c>
      <c r="JY1433" s="401" t="n">
        <v>280</v>
      </c>
      <c r="JZ1433" s="401" t="n">
        <v>281</v>
      </c>
      <c r="KA1433" s="401" t="n">
        <v>282</v>
      </c>
      <c r="KB1433" s="401" t="n">
        <v>283</v>
      </c>
      <c r="KC1433" s="401" t="n">
        <v>284</v>
      </c>
      <c r="KD1433" s="401" t="n">
        <v>285</v>
      </c>
      <c r="KE1433" s="401" t="n">
        <v>286</v>
      </c>
      <c r="KF1433" s="401" t="n">
        <v>287</v>
      </c>
      <c r="KG1433" s="401" t="n">
        <v>288</v>
      </c>
      <c r="KH1433" s="401" t="n">
        <v>289</v>
      </c>
    </row>
    <row r="1434" customFormat="false" ht="12.75" hidden="false" customHeight="false" outlineLevel="0" collapsed="false">
      <c r="E1434" s="444" t="s">
        <v>225</v>
      </c>
      <c r="F1434" s="401" t="n">
        <v>135</v>
      </c>
      <c r="G1434" s="401" t="n">
        <v>55</v>
      </c>
      <c r="H1434" s="401" t="n">
        <v>190</v>
      </c>
      <c r="I1434" s="401" t="n">
        <v>256</v>
      </c>
      <c r="J1434" s="401" t="n">
        <v>284</v>
      </c>
      <c r="K1434" s="401" t="n">
        <v>30</v>
      </c>
      <c r="L1434" s="401" t="n">
        <v>276</v>
      </c>
      <c r="M1434" s="401" t="n">
        <v>165</v>
      </c>
      <c r="N1434" s="401" t="n">
        <v>225</v>
      </c>
      <c r="O1434" s="401" t="n">
        <v>197</v>
      </c>
      <c r="P1434" s="401" t="n">
        <v>252</v>
      </c>
      <c r="Q1434" s="401" t="n">
        <v>76</v>
      </c>
      <c r="R1434" s="401" t="n">
        <v>119</v>
      </c>
      <c r="S1434" s="401" t="n">
        <v>191</v>
      </c>
      <c r="T1434" s="401" t="n">
        <v>92</v>
      </c>
      <c r="U1434" s="401" t="n">
        <v>209</v>
      </c>
      <c r="V1434" s="401" t="n">
        <v>224</v>
      </c>
      <c r="W1434" s="401" t="n">
        <v>244</v>
      </c>
      <c r="X1434" s="401" t="n">
        <v>18</v>
      </c>
      <c r="Y1434" s="401" t="n">
        <v>271</v>
      </c>
      <c r="Z1434" s="401" t="n">
        <v>70</v>
      </c>
      <c r="AA1434" s="401" t="n">
        <v>123</v>
      </c>
      <c r="AB1434" s="401" t="n">
        <v>130</v>
      </c>
      <c r="AC1434" s="401" t="n">
        <v>3</v>
      </c>
      <c r="AD1434" s="401" t="n">
        <v>131</v>
      </c>
      <c r="AE1434" s="401" t="n">
        <v>110</v>
      </c>
      <c r="AF1434" s="401" t="n">
        <v>214</v>
      </c>
      <c r="AG1434" s="401" t="n">
        <v>95</v>
      </c>
      <c r="AH1434" s="401" t="n">
        <v>10</v>
      </c>
      <c r="AI1434" s="401" t="n">
        <v>31</v>
      </c>
      <c r="AJ1434" s="401" t="n">
        <v>188</v>
      </c>
      <c r="AK1434" s="401" t="n">
        <v>50</v>
      </c>
      <c r="AL1434" s="401" t="n">
        <v>150</v>
      </c>
      <c r="AM1434" s="401" t="n">
        <v>71</v>
      </c>
      <c r="AN1434" s="401" t="n">
        <v>172</v>
      </c>
      <c r="AO1434" s="401" t="n">
        <v>279</v>
      </c>
      <c r="AP1434" s="401" t="n">
        <v>160</v>
      </c>
      <c r="AQ1434" s="401" t="n">
        <v>171</v>
      </c>
      <c r="AR1434" s="401" t="n">
        <v>93</v>
      </c>
      <c r="AS1434" s="401" t="n">
        <v>73</v>
      </c>
      <c r="AT1434" s="401" t="n">
        <v>25</v>
      </c>
      <c r="AU1434" s="401" t="n">
        <v>179</v>
      </c>
      <c r="AV1434" s="401" t="n">
        <v>217</v>
      </c>
      <c r="AW1434" s="401" t="n">
        <v>281</v>
      </c>
      <c r="AX1434" s="401" t="n">
        <v>194</v>
      </c>
      <c r="AY1434" s="401" t="n">
        <v>230</v>
      </c>
      <c r="AZ1434" s="401" t="n">
        <v>166</v>
      </c>
      <c r="BA1434" s="401" t="n">
        <v>140</v>
      </c>
      <c r="BB1434" s="401" t="n">
        <v>183</v>
      </c>
      <c r="BC1434" s="401" t="n">
        <v>162</v>
      </c>
      <c r="BD1434" s="401" t="n">
        <v>245</v>
      </c>
      <c r="BE1434" s="401" t="n">
        <v>58</v>
      </c>
      <c r="BF1434" s="401" t="n">
        <v>90</v>
      </c>
      <c r="BG1434" s="401" t="n">
        <v>261</v>
      </c>
      <c r="BH1434" s="401" t="n">
        <v>116</v>
      </c>
      <c r="BI1434" s="401" t="n">
        <v>248</v>
      </c>
      <c r="BJ1434" s="401" t="n">
        <v>91</v>
      </c>
      <c r="BK1434" s="401" t="n">
        <v>176</v>
      </c>
      <c r="BL1434" s="401" t="n">
        <v>147</v>
      </c>
      <c r="BM1434" s="401" t="n">
        <v>43</v>
      </c>
      <c r="BN1434" s="401" t="n">
        <v>210</v>
      </c>
      <c r="BO1434" s="401" t="n">
        <v>195</v>
      </c>
      <c r="BP1434" s="401" t="n">
        <v>44</v>
      </c>
      <c r="BQ1434" s="401" t="n">
        <v>81</v>
      </c>
      <c r="BR1434" s="401" t="n">
        <v>274</v>
      </c>
      <c r="BS1434" s="401" t="n">
        <v>57</v>
      </c>
      <c r="BT1434" s="401" t="n">
        <v>26</v>
      </c>
      <c r="BU1434" s="401" t="n">
        <v>41</v>
      </c>
      <c r="BV1434" s="401" t="n">
        <v>21</v>
      </c>
      <c r="BW1434" s="401" t="n">
        <v>216</v>
      </c>
      <c r="BX1434" s="401" t="n">
        <v>59</v>
      </c>
      <c r="BY1434" s="401" t="n">
        <v>113</v>
      </c>
      <c r="BZ1434" s="401" t="n">
        <v>101</v>
      </c>
      <c r="CA1434" s="401" t="n">
        <v>62</v>
      </c>
      <c r="CB1434" s="401" t="n">
        <v>7</v>
      </c>
      <c r="CC1434" s="401" t="n">
        <v>219</v>
      </c>
      <c r="CD1434" s="401" t="n">
        <v>75</v>
      </c>
      <c r="CE1434" s="401" t="n">
        <v>87</v>
      </c>
      <c r="CF1434" s="401" t="n">
        <v>136</v>
      </c>
      <c r="CG1434" s="401" t="n">
        <v>38</v>
      </c>
      <c r="CH1434" s="401" t="n">
        <v>105</v>
      </c>
      <c r="CI1434" s="401" t="n">
        <v>185</v>
      </c>
      <c r="CJ1434" s="401" t="n">
        <v>206</v>
      </c>
      <c r="CK1434" s="401" t="n">
        <v>60</v>
      </c>
      <c r="CL1434" s="401" t="n">
        <v>238</v>
      </c>
      <c r="CM1434" s="401" t="n">
        <v>133</v>
      </c>
      <c r="CN1434" s="401" t="n">
        <v>168</v>
      </c>
      <c r="CO1434" s="401" t="n">
        <v>97</v>
      </c>
      <c r="CP1434" s="401" t="n">
        <v>112</v>
      </c>
      <c r="CQ1434" s="401" t="n">
        <v>156</v>
      </c>
      <c r="CR1434" s="401" t="n">
        <v>202</v>
      </c>
      <c r="CS1434" s="401" t="n">
        <v>51</v>
      </c>
      <c r="CT1434" s="401" t="n">
        <v>2</v>
      </c>
      <c r="CU1434" s="401" t="n">
        <v>260</v>
      </c>
      <c r="CV1434" s="401" t="n">
        <v>103</v>
      </c>
      <c r="CW1434" s="401" t="n">
        <v>234</v>
      </c>
      <c r="CX1434" s="401" t="n">
        <v>108</v>
      </c>
      <c r="CY1434" s="401" t="n">
        <v>192</v>
      </c>
      <c r="CZ1434" s="401" t="n">
        <v>68</v>
      </c>
      <c r="DA1434" s="401" t="n">
        <v>149</v>
      </c>
      <c r="DB1434" s="401" t="n">
        <v>142</v>
      </c>
      <c r="DC1434" s="401" t="n">
        <v>170</v>
      </c>
      <c r="DD1434" s="401" t="n">
        <v>127</v>
      </c>
      <c r="DE1434" s="401" t="n">
        <v>11</v>
      </c>
      <c r="DF1434" s="401" t="n">
        <v>241</v>
      </c>
      <c r="DG1434" s="401" t="n">
        <v>249</v>
      </c>
      <c r="DH1434" s="401" t="n">
        <v>269</v>
      </c>
      <c r="DI1434" s="401" t="n">
        <v>157</v>
      </c>
      <c r="DJ1434" s="401" t="n">
        <v>198</v>
      </c>
      <c r="DK1434" s="401" t="n">
        <v>94</v>
      </c>
      <c r="DL1434" s="401" t="n">
        <v>114</v>
      </c>
      <c r="DM1434" s="401" t="n">
        <v>218</v>
      </c>
      <c r="DN1434" s="401" t="n">
        <v>4</v>
      </c>
      <c r="DO1434" s="401" t="n">
        <v>251</v>
      </c>
      <c r="DP1434" s="401" t="n">
        <v>163</v>
      </c>
      <c r="DQ1434" s="401" t="n">
        <v>45</v>
      </c>
      <c r="DR1434" s="401" t="n">
        <v>14</v>
      </c>
      <c r="DS1434" s="401" t="n">
        <v>180</v>
      </c>
      <c r="DT1434" s="401" t="n">
        <v>283</v>
      </c>
      <c r="DU1434" s="401" t="n">
        <v>239</v>
      </c>
      <c r="DV1434" s="401" t="n">
        <v>12</v>
      </c>
      <c r="DW1434" s="401" t="n">
        <v>40</v>
      </c>
      <c r="DX1434" s="401" t="n">
        <v>164</v>
      </c>
      <c r="DY1434" s="401" t="n">
        <v>285</v>
      </c>
      <c r="DZ1434" s="401" t="n">
        <v>126</v>
      </c>
      <c r="EA1434" s="401" t="n">
        <v>277</v>
      </c>
      <c r="EB1434" s="401" t="n">
        <v>125</v>
      </c>
      <c r="EC1434" s="401" t="n">
        <v>270</v>
      </c>
      <c r="ED1434" s="401" t="n">
        <v>196</v>
      </c>
      <c r="EE1434" s="401" t="n">
        <v>141</v>
      </c>
      <c r="EF1434" s="401" t="n">
        <v>152</v>
      </c>
      <c r="EG1434" s="401" t="n">
        <v>104</v>
      </c>
      <c r="EH1434" s="401" t="n">
        <v>272</v>
      </c>
      <c r="EI1434" s="401" t="n">
        <v>36</v>
      </c>
      <c r="EJ1434" s="401" t="n">
        <v>109</v>
      </c>
      <c r="EK1434" s="401" t="n">
        <v>169</v>
      </c>
      <c r="EL1434" s="401" t="n">
        <v>253</v>
      </c>
      <c r="EM1434" s="401" t="n">
        <v>9</v>
      </c>
      <c r="EN1434" s="401" t="n">
        <v>23</v>
      </c>
      <c r="EO1434" s="401" t="n">
        <v>286</v>
      </c>
      <c r="EP1434" s="401" t="n">
        <v>65</v>
      </c>
      <c r="EQ1434" s="401" t="n">
        <v>213</v>
      </c>
      <c r="ER1434" s="401" t="n">
        <v>222</v>
      </c>
      <c r="ES1434" s="401" t="n">
        <v>267</v>
      </c>
      <c r="ET1434" s="401" t="n">
        <v>231</v>
      </c>
      <c r="EU1434" s="401" t="n">
        <v>89</v>
      </c>
      <c r="EV1434" s="401" t="n">
        <v>49</v>
      </c>
      <c r="EW1434" s="401" t="n">
        <v>220</v>
      </c>
      <c r="EX1434" s="401" t="n">
        <v>8</v>
      </c>
      <c r="EY1434" s="401" t="n">
        <v>173</v>
      </c>
      <c r="EZ1434" s="401" t="n">
        <v>268</v>
      </c>
      <c r="FA1434" s="401" t="n">
        <v>16</v>
      </c>
      <c r="FB1434" s="401" t="n">
        <v>247</v>
      </c>
      <c r="FC1434" s="401" t="n">
        <v>158</v>
      </c>
      <c r="FD1434" s="401" t="n">
        <v>106</v>
      </c>
      <c r="FE1434" s="401" t="n">
        <v>88</v>
      </c>
      <c r="FF1434" s="401" t="n">
        <v>64</v>
      </c>
      <c r="FG1434" s="401" t="n">
        <v>15</v>
      </c>
      <c r="FH1434" s="401" t="n">
        <v>83</v>
      </c>
      <c r="FI1434" s="401" t="n">
        <v>257</v>
      </c>
      <c r="FJ1434" s="401" t="n">
        <v>159</v>
      </c>
      <c r="FK1434" s="401" t="n">
        <v>154</v>
      </c>
      <c r="FL1434" s="401" t="n">
        <v>35</v>
      </c>
      <c r="FM1434" s="401" t="n">
        <v>288</v>
      </c>
      <c r="FN1434" s="401" t="n">
        <v>46</v>
      </c>
      <c r="FO1434" s="401" t="n">
        <v>145</v>
      </c>
      <c r="FP1434" s="401" t="n">
        <v>193</v>
      </c>
      <c r="FQ1434" s="401" t="n">
        <v>175</v>
      </c>
      <c r="FR1434" s="401" t="n">
        <v>63</v>
      </c>
      <c r="FS1434" s="401" t="n">
        <v>161</v>
      </c>
      <c r="FT1434" s="401" t="n">
        <v>265</v>
      </c>
      <c r="FU1434" s="401" t="n">
        <v>155</v>
      </c>
      <c r="FV1434" s="401" t="n">
        <v>259</v>
      </c>
      <c r="FW1434" s="401" t="n">
        <v>56</v>
      </c>
      <c r="FX1434" s="401" t="n">
        <v>72</v>
      </c>
      <c r="FY1434" s="401" t="n">
        <v>134</v>
      </c>
      <c r="FZ1434" s="401" t="n">
        <v>48</v>
      </c>
      <c r="GA1434" s="401" t="n">
        <v>42</v>
      </c>
      <c r="GB1434" s="401" t="n">
        <v>77</v>
      </c>
      <c r="GC1434" s="401" t="n">
        <v>74</v>
      </c>
      <c r="GD1434" s="401" t="n">
        <v>207</v>
      </c>
      <c r="GE1434" s="401" t="n">
        <v>289</v>
      </c>
      <c r="GF1434" s="401" t="n">
        <v>24</v>
      </c>
      <c r="GG1434" s="401" t="n">
        <v>122</v>
      </c>
      <c r="GH1434" s="401" t="n">
        <v>182</v>
      </c>
      <c r="GI1434" s="401" t="n">
        <v>139</v>
      </c>
      <c r="GJ1434" s="401" t="n">
        <v>69</v>
      </c>
      <c r="GK1434" s="401" t="n">
        <v>232</v>
      </c>
      <c r="GL1434" s="401" t="n">
        <v>120</v>
      </c>
      <c r="GM1434" s="401" t="n">
        <v>258</v>
      </c>
      <c r="GN1434" s="401" t="n">
        <v>204</v>
      </c>
      <c r="GO1434" s="401" t="n">
        <v>229</v>
      </c>
      <c r="GP1434" s="401" t="n">
        <v>132</v>
      </c>
      <c r="GQ1434" s="401" t="n">
        <v>78</v>
      </c>
      <c r="GR1434" s="401" t="n">
        <v>181</v>
      </c>
      <c r="GS1434" s="401" t="n">
        <v>115</v>
      </c>
      <c r="GT1434" s="401" t="n">
        <v>19</v>
      </c>
      <c r="GU1434" s="401" t="n">
        <v>67</v>
      </c>
      <c r="GV1434" s="401" t="n">
        <v>237</v>
      </c>
      <c r="GW1434" s="401" t="n">
        <v>121</v>
      </c>
      <c r="GX1434" s="401" t="n">
        <v>100</v>
      </c>
      <c r="GY1434" s="401" t="n">
        <v>255</v>
      </c>
      <c r="GZ1434" s="401" t="n">
        <v>250</v>
      </c>
      <c r="HA1434" s="401" t="n">
        <v>80</v>
      </c>
      <c r="HB1434" s="401" t="n">
        <v>273</v>
      </c>
      <c r="HC1434" s="401" t="n">
        <v>235</v>
      </c>
      <c r="HD1434" s="401" t="n">
        <v>143</v>
      </c>
      <c r="HE1434" s="401" t="n">
        <v>85</v>
      </c>
      <c r="HF1434" s="401" t="n">
        <v>27</v>
      </c>
      <c r="HG1434" s="401" t="n">
        <v>96</v>
      </c>
      <c r="HH1434" s="401" t="n">
        <v>29</v>
      </c>
      <c r="HI1434" s="401" t="n">
        <v>228</v>
      </c>
      <c r="HJ1434" s="401" t="n">
        <v>187</v>
      </c>
      <c r="HK1434" s="401" t="n">
        <v>233</v>
      </c>
      <c r="HL1434" s="401" t="n">
        <v>146</v>
      </c>
      <c r="HM1434" s="401" t="n">
        <v>278</v>
      </c>
      <c r="HN1434" s="401" t="n">
        <v>33</v>
      </c>
      <c r="HO1434" s="401" t="n">
        <v>144</v>
      </c>
      <c r="HP1434" s="401" t="n">
        <v>5</v>
      </c>
      <c r="HQ1434" s="401" t="n">
        <v>61</v>
      </c>
      <c r="HR1434" s="401" t="n">
        <v>280</v>
      </c>
      <c r="HS1434" s="401" t="n">
        <v>148</v>
      </c>
      <c r="HT1434" s="401" t="n">
        <v>17</v>
      </c>
      <c r="HU1434" s="401" t="n">
        <v>266</v>
      </c>
      <c r="HV1434" s="401" t="n">
        <v>227</v>
      </c>
      <c r="HW1434" s="401" t="n">
        <v>34</v>
      </c>
      <c r="HX1434" s="401" t="n">
        <v>39</v>
      </c>
      <c r="HY1434" s="401" t="n">
        <v>52</v>
      </c>
      <c r="HZ1434" s="401" t="n">
        <v>226</v>
      </c>
      <c r="IA1434" s="401" t="n">
        <v>167</v>
      </c>
      <c r="IB1434" s="401" t="n">
        <v>174</v>
      </c>
      <c r="IC1434" s="401" t="n">
        <v>13</v>
      </c>
      <c r="ID1434" s="401" t="n">
        <v>117</v>
      </c>
      <c r="IE1434" s="401" t="n">
        <v>242</v>
      </c>
      <c r="IF1434" s="401" t="n">
        <v>53</v>
      </c>
      <c r="IG1434" s="401" t="n">
        <v>178</v>
      </c>
      <c r="IH1434" s="401" t="n">
        <v>99</v>
      </c>
      <c r="II1434" s="401" t="n">
        <v>205</v>
      </c>
      <c r="IJ1434" s="401" t="n">
        <v>215</v>
      </c>
      <c r="IK1434" s="401" t="n">
        <v>246</v>
      </c>
      <c r="IL1434" s="401" t="n">
        <v>240</v>
      </c>
      <c r="IM1434" s="401" t="n">
        <v>153</v>
      </c>
      <c r="IN1434" s="401" t="n">
        <v>129</v>
      </c>
      <c r="IO1434" s="401" t="n">
        <v>201</v>
      </c>
      <c r="IP1434" s="401" t="n">
        <v>243</v>
      </c>
      <c r="IQ1434" s="401" t="n">
        <v>20</v>
      </c>
      <c r="IR1434" s="401" t="n">
        <v>221</v>
      </c>
      <c r="IS1434" s="401" t="n">
        <v>236</v>
      </c>
      <c r="IT1434" s="401" t="n">
        <v>203</v>
      </c>
      <c r="IU1434" s="401" t="n">
        <v>189</v>
      </c>
      <c r="IV1434" s="401" t="n">
        <v>275</v>
      </c>
      <c r="IW1434" s="401" t="n">
        <v>98</v>
      </c>
      <c r="IX1434" s="401" t="n">
        <v>54</v>
      </c>
      <c r="IY1434" s="401" t="n">
        <v>223</v>
      </c>
      <c r="IZ1434" s="401" t="n">
        <v>118</v>
      </c>
      <c r="JA1434" s="401" t="n">
        <v>47</v>
      </c>
      <c r="JB1434" s="401" t="n">
        <v>6</v>
      </c>
      <c r="JC1434" s="401" t="n">
        <v>151</v>
      </c>
      <c r="JD1434" s="401" t="n">
        <v>186</v>
      </c>
      <c r="JE1434" s="401" t="n">
        <v>184</v>
      </c>
      <c r="JF1434" s="401" t="n">
        <v>124</v>
      </c>
      <c r="JG1434" s="401" t="n">
        <v>1</v>
      </c>
      <c r="JH1434" s="401" t="n">
        <v>177</v>
      </c>
      <c r="JI1434" s="401" t="n">
        <v>37</v>
      </c>
      <c r="JJ1434" s="401" t="n">
        <v>28</v>
      </c>
      <c r="JK1434" s="401" t="n">
        <v>102</v>
      </c>
      <c r="JL1434" s="401" t="n">
        <v>254</v>
      </c>
      <c r="JM1434" s="401" t="n">
        <v>262</v>
      </c>
      <c r="JN1434" s="401" t="n">
        <v>200</v>
      </c>
      <c r="JO1434" s="401" t="n">
        <v>66</v>
      </c>
      <c r="JP1434" s="401" t="n">
        <v>82</v>
      </c>
      <c r="JQ1434" s="401" t="n">
        <v>199</v>
      </c>
      <c r="JR1434" s="401" t="n">
        <v>287</v>
      </c>
      <c r="JS1434" s="401" t="n">
        <v>22</v>
      </c>
      <c r="JT1434" s="401" t="n">
        <v>264</v>
      </c>
      <c r="JU1434" s="401" t="n">
        <v>84</v>
      </c>
      <c r="JV1434" s="401" t="n">
        <v>79</v>
      </c>
      <c r="JW1434" s="401" t="n">
        <v>211</v>
      </c>
      <c r="JX1434" s="401" t="n">
        <v>282</v>
      </c>
      <c r="JY1434" s="401" t="n">
        <v>86</v>
      </c>
      <c r="JZ1434" s="401" t="n">
        <v>138</v>
      </c>
      <c r="KA1434" s="401" t="n">
        <v>208</v>
      </c>
      <c r="KB1434" s="401" t="n">
        <v>107</v>
      </c>
      <c r="KC1434" s="401" t="n">
        <v>212</v>
      </c>
      <c r="KD1434" s="401" t="n">
        <v>111</v>
      </c>
      <c r="KE1434" s="401" t="n">
        <v>32</v>
      </c>
      <c r="KF1434" s="401" t="n">
        <v>263</v>
      </c>
      <c r="KG1434" s="401" t="n">
        <v>137</v>
      </c>
      <c r="KH1434" s="401" t="n">
        <v>128</v>
      </c>
    </row>
    <row r="1435" customFormat="false" ht="12.75" hidden="false" customHeight="false" outlineLevel="0" collapsed="false">
      <c r="E1435" s="444" t="s">
        <v>227</v>
      </c>
      <c r="F1435" s="401" t="n">
        <v>50</v>
      </c>
      <c r="G1435" s="401" t="n">
        <v>20</v>
      </c>
      <c r="H1435" s="401" t="n">
        <v>271</v>
      </c>
      <c r="I1435" s="401" t="n">
        <v>146</v>
      </c>
      <c r="J1435" s="401" t="n">
        <v>97</v>
      </c>
      <c r="K1435" s="401" t="n">
        <v>164</v>
      </c>
      <c r="L1435" s="401" t="n">
        <v>244</v>
      </c>
      <c r="M1435" s="401" t="n">
        <v>27</v>
      </c>
      <c r="N1435" s="401" t="n">
        <v>151</v>
      </c>
      <c r="O1435" s="401" t="n">
        <v>248</v>
      </c>
      <c r="P1435" s="401" t="n">
        <v>180</v>
      </c>
      <c r="Q1435" s="401" t="n">
        <v>204</v>
      </c>
      <c r="R1435" s="401" t="n">
        <v>235</v>
      </c>
      <c r="S1435" s="401" t="n">
        <v>126</v>
      </c>
      <c r="T1435" s="401" t="n">
        <v>226</v>
      </c>
      <c r="U1435" s="401" t="n">
        <v>285</v>
      </c>
      <c r="V1435" s="401" t="n">
        <v>205</v>
      </c>
      <c r="W1435" s="401" t="n">
        <v>116</v>
      </c>
      <c r="X1435" s="401" t="n">
        <v>113</v>
      </c>
      <c r="Y1435" s="401" t="n">
        <v>148</v>
      </c>
      <c r="Z1435" s="401" t="n">
        <v>283</v>
      </c>
      <c r="AA1435" s="401" t="n">
        <v>203</v>
      </c>
      <c r="AB1435" s="401" t="n">
        <v>195</v>
      </c>
      <c r="AC1435" s="401" t="n">
        <v>51</v>
      </c>
      <c r="AD1435" s="401" t="n">
        <v>82</v>
      </c>
      <c r="AE1435" s="401" t="n">
        <v>120</v>
      </c>
      <c r="AF1435" s="401" t="n">
        <v>15</v>
      </c>
      <c r="AG1435" s="401" t="n">
        <v>19</v>
      </c>
      <c r="AH1435" s="401" t="n">
        <v>286</v>
      </c>
      <c r="AI1435" s="401" t="n">
        <v>48</v>
      </c>
      <c r="AJ1435" s="401" t="n">
        <v>163</v>
      </c>
      <c r="AK1435" s="401" t="n">
        <v>34</v>
      </c>
      <c r="AL1435" s="401" t="n">
        <v>172</v>
      </c>
      <c r="AM1435" s="401" t="n">
        <v>106</v>
      </c>
      <c r="AN1435" s="401" t="n">
        <v>18</v>
      </c>
      <c r="AO1435" s="401" t="n">
        <v>274</v>
      </c>
      <c r="AP1435" s="401" t="n">
        <v>94</v>
      </c>
      <c r="AQ1435" s="401" t="n">
        <v>40</v>
      </c>
      <c r="AR1435" s="401" t="n">
        <v>277</v>
      </c>
      <c r="AS1435" s="401" t="n">
        <v>171</v>
      </c>
      <c r="AT1435" s="401" t="n">
        <v>35</v>
      </c>
      <c r="AU1435" s="401" t="n">
        <v>119</v>
      </c>
      <c r="AV1435" s="401" t="n">
        <v>231</v>
      </c>
      <c r="AW1435" s="401" t="n">
        <v>278</v>
      </c>
      <c r="AX1435" s="401" t="n">
        <v>62</v>
      </c>
      <c r="AY1435" s="401" t="n">
        <v>197</v>
      </c>
      <c r="AZ1435" s="401" t="n">
        <v>251</v>
      </c>
      <c r="BA1435" s="401" t="n">
        <v>55</v>
      </c>
      <c r="BB1435" s="401" t="n">
        <v>76</v>
      </c>
      <c r="BC1435" s="401" t="n">
        <v>147</v>
      </c>
      <c r="BD1435" s="401" t="n">
        <v>23</v>
      </c>
      <c r="BE1435" s="401" t="n">
        <v>93</v>
      </c>
      <c r="BF1435" s="401" t="n">
        <v>185</v>
      </c>
      <c r="BG1435" s="401" t="n">
        <v>216</v>
      </c>
      <c r="BH1435" s="401" t="n">
        <v>186</v>
      </c>
      <c r="BI1435" s="401" t="n">
        <v>49</v>
      </c>
      <c r="BJ1435" s="401" t="n">
        <v>190</v>
      </c>
      <c r="BK1435" s="401" t="n">
        <v>257</v>
      </c>
      <c r="BL1435" s="401" t="n">
        <v>208</v>
      </c>
      <c r="BM1435" s="401" t="n">
        <v>279</v>
      </c>
      <c r="BN1435" s="401" t="n">
        <v>239</v>
      </c>
      <c r="BO1435" s="401" t="n">
        <v>145</v>
      </c>
      <c r="BP1435" s="401" t="n">
        <v>37</v>
      </c>
      <c r="BQ1435" s="401" t="n">
        <v>152</v>
      </c>
      <c r="BR1435" s="401" t="n">
        <v>2</v>
      </c>
      <c r="BS1435" s="401" t="n">
        <v>225</v>
      </c>
      <c r="BT1435" s="401" t="n">
        <v>175</v>
      </c>
      <c r="BU1435" s="401" t="n">
        <v>249</v>
      </c>
      <c r="BV1435" s="401" t="n">
        <v>107</v>
      </c>
      <c r="BW1435" s="401" t="n">
        <v>36</v>
      </c>
      <c r="BX1435" s="401" t="n">
        <v>282</v>
      </c>
      <c r="BY1435" s="401" t="n">
        <v>243</v>
      </c>
      <c r="BZ1435" s="401" t="n">
        <v>209</v>
      </c>
      <c r="CA1435" s="401" t="n">
        <v>217</v>
      </c>
      <c r="CB1435" s="401" t="n">
        <v>188</v>
      </c>
      <c r="CC1435" s="401" t="n">
        <v>273</v>
      </c>
      <c r="CD1435" s="401" t="n">
        <v>240</v>
      </c>
      <c r="CE1435" s="401" t="n">
        <v>179</v>
      </c>
      <c r="CF1435" s="401" t="n">
        <v>143</v>
      </c>
      <c r="CG1435" s="401" t="n">
        <v>117</v>
      </c>
      <c r="CH1435" s="401" t="n">
        <v>154</v>
      </c>
      <c r="CI1435" s="401" t="n">
        <v>150</v>
      </c>
      <c r="CJ1435" s="401" t="n">
        <v>214</v>
      </c>
      <c r="CK1435" s="401" t="n">
        <v>66</v>
      </c>
      <c r="CL1435" s="401" t="n">
        <v>178</v>
      </c>
      <c r="CM1435" s="401" t="n">
        <v>5</v>
      </c>
      <c r="CN1435" s="401" t="n">
        <v>10</v>
      </c>
      <c r="CO1435" s="401" t="n">
        <v>96</v>
      </c>
      <c r="CP1435" s="401" t="n">
        <v>67</v>
      </c>
      <c r="CQ1435" s="401" t="n">
        <v>234</v>
      </c>
      <c r="CR1435" s="401" t="n">
        <v>269</v>
      </c>
      <c r="CS1435" s="401" t="n">
        <v>129</v>
      </c>
      <c r="CT1435" s="401" t="n">
        <v>237</v>
      </c>
      <c r="CU1435" s="401" t="n">
        <v>246</v>
      </c>
      <c r="CV1435" s="401" t="n">
        <v>262</v>
      </c>
      <c r="CW1435" s="401" t="n">
        <v>173</v>
      </c>
      <c r="CX1435" s="401" t="n">
        <v>266</v>
      </c>
      <c r="CY1435" s="401" t="n">
        <v>30</v>
      </c>
      <c r="CZ1435" s="401" t="n">
        <v>102</v>
      </c>
      <c r="DA1435" s="401" t="n">
        <v>176</v>
      </c>
      <c r="DB1435" s="401" t="n">
        <v>39</v>
      </c>
      <c r="DC1435" s="401" t="n">
        <v>60</v>
      </c>
      <c r="DD1435" s="401" t="n">
        <v>255</v>
      </c>
      <c r="DE1435" s="401" t="n">
        <v>86</v>
      </c>
      <c r="DF1435" s="401" t="n">
        <v>193</v>
      </c>
      <c r="DG1435" s="401" t="n">
        <v>22</v>
      </c>
      <c r="DH1435" s="401" t="n">
        <v>78</v>
      </c>
      <c r="DI1435" s="401" t="n">
        <v>224</v>
      </c>
      <c r="DJ1435" s="401" t="n">
        <v>213</v>
      </c>
      <c r="DK1435" s="401" t="n">
        <v>276</v>
      </c>
      <c r="DL1435" s="401" t="n">
        <v>168</v>
      </c>
      <c r="DM1435" s="401" t="n">
        <v>8</v>
      </c>
      <c r="DN1435" s="401" t="n">
        <v>59</v>
      </c>
      <c r="DO1435" s="401" t="n">
        <v>207</v>
      </c>
      <c r="DP1435" s="401" t="n">
        <v>124</v>
      </c>
      <c r="DQ1435" s="401" t="n">
        <v>75</v>
      </c>
      <c r="DR1435" s="401" t="n">
        <v>161</v>
      </c>
      <c r="DS1435" s="401" t="n">
        <v>115</v>
      </c>
      <c r="DT1435" s="401" t="n">
        <v>105</v>
      </c>
      <c r="DU1435" s="401" t="n">
        <v>58</v>
      </c>
      <c r="DV1435" s="401" t="n">
        <v>149</v>
      </c>
      <c r="DW1435" s="401" t="n">
        <v>230</v>
      </c>
      <c r="DX1435" s="401" t="n">
        <v>121</v>
      </c>
      <c r="DY1435" s="401" t="n">
        <v>157</v>
      </c>
      <c r="DZ1435" s="401" t="n">
        <v>99</v>
      </c>
      <c r="EA1435" s="401" t="n">
        <v>194</v>
      </c>
      <c r="EB1435" s="401" t="n">
        <v>46</v>
      </c>
      <c r="EC1435" s="401" t="n">
        <v>219</v>
      </c>
      <c r="ED1435" s="401" t="n">
        <v>153</v>
      </c>
      <c r="EE1435" s="401" t="n">
        <v>57</v>
      </c>
      <c r="EF1435" s="401" t="n">
        <v>28</v>
      </c>
      <c r="EG1435" s="401" t="n">
        <v>73</v>
      </c>
      <c r="EH1435" s="401" t="n">
        <v>182</v>
      </c>
      <c r="EI1435" s="401" t="n">
        <v>236</v>
      </c>
      <c r="EJ1435" s="401" t="n">
        <v>16</v>
      </c>
      <c r="EK1435" s="401" t="n">
        <v>227</v>
      </c>
      <c r="EL1435" s="401" t="n">
        <v>270</v>
      </c>
      <c r="EM1435" s="401" t="n">
        <v>245</v>
      </c>
      <c r="EN1435" s="401" t="n">
        <v>26</v>
      </c>
      <c r="EO1435" s="401" t="n">
        <v>221</v>
      </c>
      <c r="EP1435" s="401" t="n">
        <v>38</v>
      </c>
      <c r="EQ1435" s="401" t="n">
        <v>103</v>
      </c>
      <c r="ER1435" s="401" t="n">
        <v>81</v>
      </c>
      <c r="ES1435" s="401" t="n">
        <v>206</v>
      </c>
      <c r="ET1435" s="401" t="n">
        <v>138</v>
      </c>
      <c r="EU1435" s="401" t="n">
        <v>104</v>
      </c>
      <c r="EV1435" s="401" t="n">
        <v>250</v>
      </c>
      <c r="EW1435" s="401" t="n">
        <v>112</v>
      </c>
      <c r="EX1435" s="401" t="n">
        <v>13</v>
      </c>
      <c r="EY1435" s="401" t="n">
        <v>142</v>
      </c>
      <c r="EZ1435" s="401" t="n">
        <v>74</v>
      </c>
      <c r="FA1435" s="401" t="n">
        <v>90</v>
      </c>
      <c r="FB1435" s="401" t="n">
        <v>69</v>
      </c>
      <c r="FC1435" s="401" t="n">
        <v>33</v>
      </c>
      <c r="FD1435" s="401" t="n">
        <v>98</v>
      </c>
      <c r="FE1435" s="401" t="n">
        <v>130</v>
      </c>
      <c r="FF1435" s="401" t="n">
        <v>95</v>
      </c>
      <c r="FG1435" s="401" t="n">
        <v>242</v>
      </c>
      <c r="FH1435" s="401" t="n">
        <v>32</v>
      </c>
      <c r="FI1435" s="401" t="n">
        <v>88</v>
      </c>
      <c r="FJ1435" s="401" t="n">
        <v>223</v>
      </c>
      <c r="FK1435" s="401" t="n">
        <v>44</v>
      </c>
      <c r="FL1435" s="401" t="n">
        <v>229</v>
      </c>
      <c r="FM1435" s="401" t="n">
        <v>252</v>
      </c>
      <c r="FN1435" s="401" t="n">
        <v>101</v>
      </c>
      <c r="FO1435" s="401" t="n">
        <v>155</v>
      </c>
      <c r="FP1435" s="401" t="n">
        <v>200</v>
      </c>
      <c r="FQ1435" s="401" t="n">
        <v>212</v>
      </c>
      <c r="FR1435" s="401" t="n">
        <v>135</v>
      </c>
      <c r="FS1435" s="401" t="n">
        <v>159</v>
      </c>
      <c r="FT1435" s="401" t="n">
        <v>288</v>
      </c>
      <c r="FU1435" s="401" t="n">
        <v>31</v>
      </c>
      <c r="FV1435" s="401" t="n">
        <v>122</v>
      </c>
      <c r="FW1435" s="401" t="n">
        <v>141</v>
      </c>
      <c r="FX1435" s="401" t="n">
        <v>114</v>
      </c>
      <c r="FY1435" s="401" t="n">
        <v>77</v>
      </c>
      <c r="FZ1435" s="401" t="n">
        <v>24</v>
      </c>
      <c r="GA1435" s="401" t="n">
        <v>265</v>
      </c>
      <c r="GB1435" s="401" t="n">
        <v>123</v>
      </c>
      <c r="GC1435" s="401" t="n">
        <v>89</v>
      </c>
      <c r="GD1435" s="401" t="n">
        <v>109</v>
      </c>
      <c r="GE1435" s="401" t="n">
        <v>3</v>
      </c>
      <c r="GF1435" s="401" t="n">
        <v>181</v>
      </c>
      <c r="GG1435" s="401" t="n">
        <v>263</v>
      </c>
      <c r="GH1435" s="401" t="n">
        <v>169</v>
      </c>
      <c r="GI1435" s="401" t="n">
        <v>198</v>
      </c>
      <c r="GJ1435" s="401" t="n">
        <v>261</v>
      </c>
      <c r="GK1435" s="401" t="n">
        <v>72</v>
      </c>
      <c r="GL1435" s="401" t="n">
        <v>268</v>
      </c>
      <c r="GM1435" s="401" t="n">
        <v>166</v>
      </c>
      <c r="GN1435" s="401" t="n">
        <v>53</v>
      </c>
      <c r="GO1435" s="401" t="n">
        <v>29</v>
      </c>
      <c r="GP1435" s="401" t="n">
        <v>289</v>
      </c>
      <c r="GQ1435" s="401" t="n">
        <v>131</v>
      </c>
      <c r="GR1435" s="401" t="n">
        <v>12</v>
      </c>
      <c r="GS1435" s="401" t="n">
        <v>92</v>
      </c>
      <c r="GT1435" s="401" t="n">
        <v>258</v>
      </c>
      <c r="GU1435" s="401" t="n">
        <v>275</v>
      </c>
      <c r="GV1435" s="401" t="n">
        <v>228</v>
      </c>
      <c r="GW1435" s="401" t="n">
        <v>281</v>
      </c>
      <c r="GX1435" s="401" t="n">
        <v>165</v>
      </c>
      <c r="GY1435" s="401" t="n">
        <v>158</v>
      </c>
      <c r="GZ1435" s="401" t="n">
        <v>210</v>
      </c>
      <c r="HA1435" s="401" t="n">
        <v>280</v>
      </c>
      <c r="HB1435" s="401" t="n">
        <v>192</v>
      </c>
      <c r="HC1435" s="401" t="n">
        <v>9</v>
      </c>
      <c r="HD1435" s="401" t="n">
        <v>54</v>
      </c>
      <c r="HE1435" s="401" t="n">
        <v>21</v>
      </c>
      <c r="HF1435" s="401" t="n">
        <v>218</v>
      </c>
      <c r="HG1435" s="401" t="n">
        <v>132</v>
      </c>
      <c r="HH1435" s="401" t="n">
        <v>14</v>
      </c>
      <c r="HI1435" s="401" t="n">
        <v>220</v>
      </c>
      <c r="HJ1435" s="401" t="n">
        <v>156</v>
      </c>
      <c r="HK1435" s="401" t="n">
        <v>41</v>
      </c>
      <c r="HL1435" s="401" t="n">
        <v>177</v>
      </c>
      <c r="HM1435" s="401" t="n">
        <v>128</v>
      </c>
      <c r="HN1435" s="401" t="n">
        <v>139</v>
      </c>
      <c r="HO1435" s="401" t="n">
        <v>160</v>
      </c>
      <c r="HP1435" s="401" t="n">
        <v>202</v>
      </c>
      <c r="HQ1435" s="401" t="n">
        <v>84</v>
      </c>
      <c r="HR1435" s="401" t="n">
        <v>284</v>
      </c>
      <c r="HS1435" s="401" t="n">
        <v>233</v>
      </c>
      <c r="HT1435" s="401" t="n">
        <v>174</v>
      </c>
      <c r="HU1435" s="401" t="n">
        <v>1</v>
      </c>
      <c r="HV1435" s="401" t="n">
        <v>191</v>
      </c>
      <c r="HW1435" s="401" t="n">
        <v>4</v>
      </c>
      <c r="HX1435" s="401" t="n">
        <v>184</v>
      </c>
      <c r="HY1435" s="401" t="n">
        <v>100</v>
      </c>
      <c r="HZ1435" s="401" t="n">
        <v>187</v>
      </c>
      <c r="IA1435" s="401" t="n">
        <v>272</v>
      </c>
      <c r="IB1435" s="401" t="n">
        <v>238</v>
      </c>
      <c r="IC1435" s="401" t="n">
        <v>71</v>
      </c>
      <c r="ID1435" s="401" t="n">
        <v>47</v>
      </c>
      <c r="IE1435" s="401" t="n">
        <v>287</v>
      </c>
      <c r="IF1435" s="401" t="n">
        <v>11</v>
      </c>
      <c r="IG1435" s="401" t="n">
        <v>125</v>
      </c>
      <c r="IH1435" s="401" t="n">
        <v>256</v>
      </c>
      <c r="II1435" s="401" t="n">
        <v>167</v>
      </c>
      <c r="IJ1435" s="401" t="n">
        <v>137</v>
      </c>
      <c r="IK1435" s="401" t="n">
        <v>247</v>
      </c>
      <c r="IL1435" s="401" t="n">
        <v>254</v>
      </c>
      <c r="IM1435" s="401" t="n">
        <v>83</v>
      </c>
      <c r="IN1435" s="401" t="n">
        <v>61</v>
      </c>
      <c r="IO1435" s="401" t="n">
        <v>133</v>
      </c>
      <c r="IP1435" s="401" t="n">
        <v>136</v>
      </c>
      <c r="IQ1435" s="401" t="n">
        <v>144</v>
      </c>
      <c r="IR1435" s="401" t="n">
        <v>68</v>
      </c>
      <c r="IS1435" s="401" t="n">
        <v>201</v>
      </c>
      <c r="IT1435" s="401" t="n">
        <v>211</v>
      </c>
      <c r="IU1435" s="401" t="n">
        <v>87</v>
      </c>
      <c r="IV1435" s="401" t="n">
        <v>264</v>
      </c>
      <c r="IW1435" s="401" t="n">
        <v>63</v>
      </c>
      <c r="IX1435" s="401" t="n">
        <v>162</v>
      </c>
      <c r="IY1435" s="401" t="n">
        <v>45</v>
      </c>
      <c r="IZ1435" s="401" t="n">
        <v>253</v>
      </c>
      <c r="JA1435" s="401" t="n">
        <v>260</v>
      </c>
      <c r="JB1435" s="401" t="n">
        <v>70</v>
      </c>
      <c r="JC1435" s="401" t="n">
        <v>7</v>
      </c>
      <c r="JD1435" s="401" t="n">
        <v>241</v>
      </c>
      <c r="JE1435" s="401" t="n">
        <v>56</v>
      </c>
      <c r="JF1435" s="401" t="n">
        <v>189</v>
      </c>
      <c r="JG1435" s="401" t="n">
        <v>85</v>
      </c>
      <c r="JH1435" s="401" t="n">
        <v>64</v>
      </c>
      <c r="JI1435" s="401" t="n">
        <v>52</v>
      </c>
      <c r="JJ1435" s="401" t="n">
        <v>222</v>
      </c>
      <c r="JK1435" s="401" t="n">
        <v>80</v>
      </c>
      <c r="JL1435" s="401" t="n">
        <v>65</v>
      </c>
      <c r="JM1435" s="401" t="n">
        <v>111</v>
      </c>
      <c r="JN1435" s="401" t="n">
        <v>232</v>
      </c>
      <c r="JO1435" s="401" t="n">
        <v>42</v>
      </c>
      <c r="JP1435" s="401" t="n">
        <v>267</v>
      </c>
      <c r="JQ1435" s="401" t="n">
        <v>140</v>
      </c>
      <c r="JR1435" s="401" t="n">
        <v>170</v>
      </c>
      <c r="JS1435" s="401" t="n">
        <v>108</v>
      </c>
      <c r="JT1435" s="401" t="n">
        <v>199</v>
      </c>
      <c r="JU1435" s="401" t="n">
        <v>259</v>
      </c>
      <c r="JV1435" s="401" t="n">
        <v>183</v>
      </c>
      <c r="JW1435" s="401" t="n">
        <v>110</v>
      </c>
      <c r="JX1435" s="401" t="n">
        <v>6</v>
      </c>
      <c r="JY1435" s="401" t="n">
        <v>79</v>
      </c>
      <c r="JZ1435" s="401" t="n">
        <v>118</v>
      </c>
      <c r="KA1435" s="401" t="n">
        <v>25</v>
      </c>
      <c r="KB1435" s="401" t="n">
        <v>134</v>
      </c>
      <c r="KC1435" s="401" t="n">
        <v>91</v>
      </c>
      <c r="KD1435" s="401" t="n">
        <v>127</v>
      </c>
      <c r="KE1435" s="401" t="n">
        <v>215</v>
      </c>
      <c r="KF1435" s="401" t="n">
        <v>43</v>
      </c>
      <c r="KG1435" s="401" t="n">
        <v>196</v>
      </c>
      <c r="KH1435" s="401" t="n">
        <v>17</v>
      </c>
    </row>
    <row r="1437" customFormat="false" ht="12.75" hidden="false" customHeight="false" outlineLevel="0" collapsed="false">
      <c r="D1437" s="204" t="n">
        <v>290</v>
      </c>
      <c r="E1437" s="204" t="s">
        <v>250</v>
      </c>
    </row>
    <row r="1438" customFormat="false" ht="12.75" hidden="false" customHeight="false" outlineLevel="0" collapsed="false">
      <c r="E1438" s="444" t="s">
        <v>198</v>
      </c>
      <c r="F1438" s="401" t="n">
        <v>1</v>
      </c>
      <c r="G1438" s="401" t="n">
        <v>2</v>
      </c>
      <c r="H1438" s="401" t="n">
        <v>3</v>
      </c>
      <c r="I1438" s="401" t="n">
        <v>4</v>
      </c>
      <c r="J1438" s="401" t="n">
        <v>5</v>
      </c>
      <c r="K1438" s="401" t="n">
        <v>6</v>
      </c>
      <c r="L1438" s="401" t="n">
        <v>7</v>
      </c>
      <c r="M1438" s="401" t="n">
        <v>8</v>
      </c>
      <c r="N1438" s="401" t="n">
        <v>9</v>
      </c>
      <c r="O1438" s="401" t="n">
        <v>10</v>
      </c>
      <c r="P1438" s="401" t="n">
        <v>11</v>
      </c>
      <c r="Q1438" s="401" t="n">
        <v>12</v>
      </c>
      <c r="R1438" s="401" t="n">
        <v>13</v>
      </c>
      <c r="S1438" s="401" t="n">
        <v>14</v>
      </c>
      <c r="T1438" s="401" t="n">
        <v>15</v>
      </c>
      <c r="U1438" s="401" t="n">
        <v>16</v>
      </c>
      <c r="V1438" s="401" t="n">
        <v>17</v>
      </c>
      <c r="W1438" s="401" t="n">
        <v>18</v>
      </c>
      <c r="X1438" s="401" t="n">
        <v>19</v>
      </c>
      <c r="Y1438" s="401" t="n">
        <v>20</v>
      </c>
      <c r="Z1438" s="401" t="n">
        <v>21</v>
      </c>
      <c r="AA1438" s="401" t="n">
        <v>22</v>
      </c>
      <c r="AB1438" s="401" t="n">
        <v>23</v>
      </c>
      <c r="AC1438" s="401" t="n">
        <v>24</v>
      </c>
      <c r="AD1438" s="401" t="n">
        <v>25</v>
      </c>
      <c r="AE1438" s="401" t="n">
        <v>26</v>
      </c>
      <c r="AF1438" s="401" t="n">
        <v>27</v>
      </c>
      <c r="AG1438" s="401" t="n">
        <v>28</v>
      </c>
      <c r="AH1438" s="401" t="n">
        <v>29</v>
      </c>
      <c r="AI1438" s="401" t="n">
        <v>30</v>
      </c>
      <c r="AJ1438" s="401" t="n">
        <v>31</v>
      </c>
      <c r="AK1438" s="401" t="n">
        <v>32</v>
      </c>
      <c r="AL1438" s="401" t="n">
        <v>33</v>
      </c>
      <c r="AM1438" s="401" t="n">
        <v>34</v>
      </c>
      <c r="AN1438" s="401" t="n">
        <v>35</v>
      </c>
      <c r="AO1438" s="401" t="n">
        <v>36</v>
      </c>
      <c r="AP1438" s="401" t="n">
        <v>37</v>
      </c>
      <c r="AQ1438" s="401" t="n">
        <v>38</v>
      </c>
      <c r="AR1438" s="401" t="n">
        <v>39</v>
      </c>
      <c r="AS1438" s="401" t="n">
        <v>40</v>
      </c>
      <c r="AT1438" s="401" t="n">
        <v>41</v>
      </c>
      <c r="AU1438" s="401" t="n">
        <v>42</v>
      </c>
      <c r="AV1438" s="401" t="n">
        <v>43</v>
      </c>
      <c r="AW1438" s="401" t="n">
        <v>44</v>
      </c>
      <c r="AX1438" s="401" t="n">
        <v>45</v>
      </c>
      <c r="AY1438" s="401" t="n">
        <v>46</v>
      </c>
      <c r="AZ1438" s="401" t="n">
        <v>47</v>
      </c>
      <c r="BA1438" s="401" t="n">
        <v>48</v>
      </c>
      <c r="BB1438" s="401" t="n">
        <v>49</v>
      </c>
      <c r="BC1438" s="401" t="n">
        <v>50</v>
      </c>
      <c r="BD1438" s="401" t="n">
        <v>51</v>
      </c>
      <c r="BE1438" s="401" t="n">
        <v>52</v>
      </c>
      <c r="BF1438" s="401" t="n">
        <v>53</v>
      </c>
      <c r="BG1438" s="401" t="n">
        <v>54</v>
      </c>
      <c r="BH1438" s="401" t="n">
        <v>55</v>
      </c>
      <c r="BI1438" s="401" t="n">
        <v>56</v>
      </c>
      <c r="BJ1438" s="401" t="n">
        <v>57</v>
      </c>
      <c r="BK1438" s="401" t="n">
        <v>58</v>
      </c>
      <c r="BL1438" s="401" t="n">
        <v>59</v>
      </c>
      <c r="BM1438" s="401" t="n">
        <v>60</v>
      </c>
      <c r="BN1438" s="401" t="n">
        <v>61</v>
      </c>
      <c r="BO1438" s="401" t="n">
        <v>62</v>
      </c>
      <c r="BP1438" s="401" t="n">
        <v>63</v>
      </c>
      <c r="BQ1438" s="401" t="n">
        <v>64</v>
      </c>
      <c r="BR1438" s="401" t="n">
        <v>65</v>
      </c>
      <c r="BS1438" s="401" t="n">
        <v>66</v>
      </c>
      <c r="BT1438" s="401" t="n">
        <v>67</v>
      </c>
      <c r="BU1438" s="401" t="n">
        <v>68</v>
      </c>
      <c r="BV1438" s="401" t="n">
        <v>69</v>
      </c>
      <c r="BW1438" s="401" t="n">
        <v>70</v>
      </c>
      <c r="BX1438" s="401" t="n">
        <v>71</v>
      </c>
      <c r="BY1438" s="401" t="n">
        <v>72</v>
      </c>
      <c r="BZ1438" s="401" t="n">
        <v>73</v>
      </c>
      <c r="CA1438" s="401" t="n">
        <v>74</v>
      </c>
      <c r="CB1438" s="401" t="n">
        <v>75</v>
      </c>
      <c r="CC1438" s="401" t="n">
        <v>76</v>
      </c>
      <c r="CD1438" s="401" t="n">
        <v>77</v>
      </c>
      <c r="CE1438" s="401" t="n">
        <v>78</v>
      </c>
      <c r="CF1438" s="401" t="n">
        <v>79</v>
      </c>
      <c r="CG1438" s="401" t="n">
        <v>80</v>
      </c>
      <c r="CH1438" s="401" t="n">
        <v>81</v>
      </c>
      <c r="CI1438" s="401" t="n">
        <v>82</v>
      </c>
      <c r="CJ1438" s="401" t="n">
        <v>83</v>
      </c>
      <c r="CK1438" s="401" t="n">
        <v>84</v>
      </c>
      <c r="CL1438" s="401" t="n">
        <v>85</v>
      </c>
      <c r="CM1438" s="401" t="n">
        <v>86</v>
      </c>
      <c r="CN1438" s="401" t="n">
        <v>87</v>
      </c>
      <c r="CO1438" s="401" t="n">
        <v>88</v>
      </c>
      <c r="CP1438" s="401" t="n">
        <v>89</v>
      </c>
      <c r="CQ1438" s="401" t="n">
        <v>90</v>
      </c>
      <c r="CR1438" s="401" t="n">
        <v>91</v>
      </c>
      <c r="CS1438" s="401" t="n">
        <v>92</v>
      </c>
      <c r="CT1438" s="401" t="n">
        <v>93</v>
      </c>
      <c r="CU1438" s="401" t="n">
        <v>94</v>
      </c>
      <c r="CV1438" s="401" t="n">
        <v>95</v>
      </c>
      <c r="CW1438" s="401" t="n">
        <v>96</v>
      </c>
      <c r="CX1438" s="401" t="n">
        <v>97</v>
      </c>
      <c r="CY1438" s="401" t="n">
        <v>98</v>
      </c>
      <c r="CZ1438" s="401" t="n">
        <v>99</v>
      </c>
      <c r="DA1438" s="401" t="n">
        <v>100</v>
      </c>
      <c r="DB1438" s="401" t="n">
        <v>101</v>
      </c>
      <c r="DC1438" s="401" t="n">
        <v>102</v>
      </c>
      <c r="DD1438" s="401" t="n">
        <v>103</v>
      </c>
      <c r="DE1438" s="401" t="n">
        <v>104</v>
      </c>
      <c r="DF1438" s="401" t="n">
        <v>105</v>
      </c>
      <c r="DG1438" s="401" t="n">
        <v>106</v>
      </c>
      <c r="DH1438" s="401" t="n">
        <v>107</v>
      </c>
      <c r="DI1438" s="401" t="n">
        <v>108</v>
      </c>
      <c r="DJ1438" s="401" t="n">
        <v>109</v>
      </c>
      <c r="DK1438" s="401" t="n">
        <v>110</v>
      </c>
      <c r="DL1438" s="401" t="n">
        <v>111</v>
      </c>
      <c r="DM1438" s="401" t="n">
        <v>112</v>
      </c>
      <c r="DN1438" s="401" t="n">
        <v>113</v>
      </c>
      <c r="DO1438" s="401" t="n">
        <v>114</v>
      </c>
      <c r="DP1438" s="401" t="n">
        <v>115</v>
      </c>
      <c r="DQ1438" s="401" t="n">
        <v>116</v>
      </c>
      <c r="DR1438" s="401" t="n">
        <v>117</v>
      </c>
      <c r="DS1438" s="401" t="n">
        <v>118</v>
      </c>
      <c r="DT1438" s="401" t="n">
        <v>119</v>
      </c>
      <c r="DU1438" s="401" t="n">
        <v>120</v>
      </c>
      <c r="DV1438" s="401" t="n">
        <v>121</v>
      </c>
      <c r="DW1438" s="401" t="n">
        <v>122</v>
      </c>
      <c r="DX1438" s="401" t="n">
        <v>123</v>
      </c>
      <c r="DY1438" s="401" t="n">
        <v>124</v>
      </c>
      <c r="DZ1438" s="401" t="n">
        <v>125</v>
      </c>
      <c r="EA1438" s="401" t="n">
        <v>126</v>
      </c>
      <c r="EB1438" s="401" t="n">
        <v>127</v>
      </c>
      <c r="EC1438" s="401" t="n">
        <v>128</v>
      </c>
      <c r="ED1438" s="401" t="n">
        <v>129</v>
      </c>
      <c r="EE1438" s="401" t="n">
        <v>130</v>
      </c>
      <c r="EF1438" s="401" t="n">
        <v>131</v>
      </c>
      <c r="EG1438" s="401" t="n">
        <v>132</v>
      </c>
      <c r="EH1438" s="401" t="n">
        <v>133</v>
      </c>
      <c r="EI1438" s="401" t="n">
        <v>134</v>
      </c>
      <c r="EJ1438" s="401" t="n">
        <v>135</v>
      </c>
      <c r="EK1438" s="401" t="n">
        <v>136</v>
      </c>
      <c r="EL1438" s="401" t="n">
        <v>137</v>
      </c>
      <c r="EM1438" s="401" t="n">
        <v>138</v>
      </c>
      <c r="EN1438" s="401" t="n">
        <v>139</v>
      </c>
      <c r="EO1438" s="401" t="n">
        <v>140</v>
      </c>
      <c r="EP1438" s="401" t="n">
        <v>141</v>
      </c>
      <c r="EQ1438" s="401" t="n">
        <v>142</v>
      </c>
      <c r="ER1438" s="401" t="n">
        <v>143</v>
      </c>
      <c r="ES1438" s="401" t="n">
        <v>144</v>
      </c>
      <c r="ET1438" s="401" t="n">
        <v>145</v>
      </c>
      <c r="EU1438" s="401" t="n">
        <v>146</v>
      </c>
      <c r="EV1438" s="401" t="n">
        <v>147</v>
      </c>
      <c r="EW1438" s="401" t="n">
        <v>148</v>
      </c>
      <c r="EX1438" s="401" t="n">
        <v>149</v>
      </c>
      <c r="EY1438" s="401" t="n">
        <v>150</v>
      </c>
      <c r="EZ1438" s="401" t="n">
        <v>151</v>
      </c>
      <c r="FA1438" s="401" t="n">
        <v>152</v>
      </c>
      <c r="FB1438" s="401" t="n">
        <v>153</v>
      </c>
      <c r="FC1438" s="401" t="n">
        <v>154</v>
      </c>
      <c r="FD1438" s="401" t="n">
        <v>155</v>
      </c>
      <c r="FE1438" s="401" t="n">
        <v>156</v>
      </c>
      <c r="FF1438" s="401" t="n">
        <v>157</v>
      </c>
      <c r="FG1438" s="401" t="n">
        <v>158</v>
      </c>
      <c r="FH1438" s="401" t="n">
        <v>159</v>
      </c>
      <c r="FI1438" s="401" t="n">
        <v>160</v>
      </c>
      <c r="FJ1438" s="401" t="n">
        <v>161</v>
      </c>
      <c r="FK1438" s="401" t="n">
        <v>162</v>
      </c>
      <c r="FL1438" s="401" t="n">
        <v>163</v>
      </c>
      <c r="FM1438" s="401" t="n">
        <v>164</v>
      </c>
      <c r="FN1438" s="401" t="n">
        <v>165</v>
      </c>
      <c r="FO1438" s="401" t="n">
        <v>166</v>
      </c>
      <c r="FP1438" s="401" t="n">
        <v>167</v>
      </c>
      <c r="FQ1438" s="401" t="n">
        <v>168</v>
      </c>
      <c r="FR1438" s="401" t="n">
        <v>169</v>
      </c>
      <c r="FS1438" s="401" t="n">
        <v>170</v>
      </c>
      <c r="FT1438" s="401" t="n">
        <v>171</v>
      </c>
      <c r="FU1438" s="401" t="n">
        <v>172</v>
      </c>
      <c r="FV1438" s="401" t="n">
        <v>173</v>
      </c>
      <c r="FW1438" s="401" t="n">
        <v>174</v>
      </c>
      <c r="FX1438" s="401" t="n">
        <v>175</v>
      </c>
      <c r="FY1438" s="401" t="n">
        <v>176</v>
      </c>
      <c r="FZ1438" s="401" t="n">
        <v>177</v>
      </c>
      <c r="GA1438" s="401" t="n">
        <v>178</v>
      </c>
      <c r="GB1438" s="401" t="n">
        <v>179</v>
      </c>
      <c r="GC1438" s="401" t="n">
        <v>180</v>
      </c>
      <c r="GD1438" s="401" t="n">
        <v>181</v>
      </c>
      <c r="GE1438" s="401" t="n">
        <v>182</v>
      </c>
      <c r="GF1438" s="401" t="n">
        <v>183</v>
      </c>
      <c r="GG1438" s="401" t="n">
        <v>184</v>
      </c>
      <c r="GH1438" s="401" t="n">
        <v>185</v>
      </c>
      <c r="GI1438" s="401" t="n">
        <v>186</v>
      </c>
      <c r="GJ1438" s="401" t="n">
        <v>187</v>
      </c>
      <c r="GK1438" s="401" t="n">
        <v>188</v>
      </c>
      <c r="GL1438" s="401" t="n">
        <v>189</v>
      </c>
      <c r="GM1438" s="401" t="n">
        <v>190</v>
      </c>
      <c r="GN1438" s="401" t="n">
        <v>191</v>
      </c>
      <c r="GO1438" s="401" t="n">
        <v>192</v>
      </c>
      <c r="GP1438" s="401" t="n">
        <v>193</v>
      </c>
      <c r="GQ1438" s="401" t="n">
        <v>194</v>
      </c>
      <c r="GR1438" s="401" t="n">
        <v>195</v>
      </c>
      <c r="GS1438" s="401" t="n">
        <v>196</v>
      </c>
      <c r="GT1438" s="401" t="n">
        <v>197</v>
      </c>
      <c r="GU1438" s="401" t="n">
        <v>198</v>
      </c>
      <c r="GV1438" s="401" t="n">
        <v>199</v>
      </c>
      <c r="GW1438" s="401" t="n">
        <v>200</v>
      </c>
      <c r="GX1438" s="401" t="n">
        <v>201</v>
      </c>
      <c r="GY1438" s="401" t="n">
        <v>202</v>
      </c>
      <c r="GZ1438" s="401" t="n">
        <v>203</v>
      </c>
      <c r="HA1438" s="401" t="n">
        <v>204</v>
      </c>
      <c r="HB1438" s="401" t="n">
        <v>205</v>
      </c>
      <c r="HC1438" s="401" t="n">
        <v>206</v>
      </c>
      <c r="HD1438" s="401" t="n">
        <v>207</v>
      </c>
      <c r="HE1438" s="401" t="n">
        <v>208</v>
      </c>
      <c r="HF1438" s="401" t="n">
        <v>209</v>
      </c>
      <c r="HG1438" s="401" t="n">
        <v>210</v>
      </c>
      <c r="HH1438" s="401" t="n">
        <v>211</v>
      </c>
      <c r="HI1438" s="401" t="n">
        <v>212</v>
      </c>
      <c r="HJ1438" s="401" t="n">
        <v>213</v>
      </c>
      <c r="HK1438" s="401" t="n">
        <v>214</v>
      </c>
      <c r="HL1438" s="401" t="n">
        <v>215</v>
      </c>
      <c r="HM1438" s="401" t="n">
        <v>216</v>
      </c>
      <c r="HN1438" s="401" t="n">
        <v>217</v>
      </c>
      <c r="HO1438" s="401" t="n">
        <v>218</v>
      </c>
      <c r="HP1438" s="401" t="n">
        <v>219</v>
      </c>
      <c r="HQ1438" s="401" t="n">
        <v>220</v>
      </c>
      <c r="HR1438" s="401" t="n">
        <v>221</v>
      </c>
      <c r="HS1438" s="401" t="n">
        <v>222</v>
      </c>
      <c r="HT1438" s="401" t="n">
        <v>223</v>
      </c>
      <c r="HU1438" s="401" t="n">
        <v>224</v>
      </c>
      <c r="HV1438" s="401" t="n">
        <v>225</v>
      </c>
      <c r="HW1438" s="401" t="n">
        <v>226</v>
      </c>
      <c r="HX1438" s="401" t="n">
        <v>227</v>
      </c>
      <c r="HY1438" s="401" t="n">
        <v>228</v>
      </c>
      <c r="HZ1438" s="401" t="n">
        <v>229</v>
      </c>
      <c r="IA1438" s="401" t="n">
        <v>230</v>
      </c>
      <c r="IB1438" s="401" t="n">
        <v>231</v>
      </c>
      <c r="IC1438" s="401" t="n">
        <v>232</v>
      </c>
      <c r="ID1438" s="401" t="n">
        <v>233</v>
      </c>
      <c r="IE1438" s="401" t="n">
        <v>234</v>
      </c>
      <c r="IF1438" s="401" t="n">
        <v>235</v>
      </c>
      <c r="IG1438" s="401" t="n">
        <v>236</v>
      </c>
      <c r="IH1438" s="401" t="n">
        <v>237</v>
      </c>
      <c r="II1438" s="401" t="n">
        <v>238</v>
      </c>
      <c r="IJ1438" s="401" t="n">
        <v>239</v>
      </c>
      <c r="IK1438" s="401" t="n">
        <v>240</v>
      </c>
      <c r="IL1438" s="401" t="n">
        <v>241</v>
      </c>
      <c r="IM1438" s="401" t="n">
        <v>242</v>
      </c>
      <c r="IN1438" s="401" t="n">
        <v>243</v>
      </c>
      <c r="IO1438" s="401" t="n">
        <v>244</v>
      </c>
      <c r="IP1438" s="401" t="n">
        <v>245</v>
      </c>
      <c r="IQ1438" s="401" t="n">
        <v>246</v>
      </c>
      <c r="IR1438" s="401" t="n">
        <v>247</v>
      </c>
      <c r="IS1438" s="401" t="n">
        <v>248</v>
      </c>
      <c r="IT1438" s="401" t="n">
        <v>249</v>
      </c>
      <c r="IU1438" s="401" t="n">
        <v>250</v>
      </c>
      <c r="IV1438" s="401" t="n">
        <v>251</v>
      </c>
      <c r="IW1438" s="401" t="n">
        <v>252</v>
      </c>
      <c r="IX1438" s="401" t="n">
        <v>253</v>
      </c>
      <c r="IY1438" s="401" t="n">
        <v>254</v>
      </c>
      <c r="IZ1438" s="401" t="n">
        <v>255</v>
      </c>
      <c r="JA1438" s="401" t="n">
        <v>256</v>
      </c>
      <c r="JB1438" s="401" t="n">
        <v>257</v>
      </c>
      <c r="JC1438" s="401" t="n">
        <v>258</v>
      </c>
      <c r="JD1438" s="401" t="n">
        <v>259</v>
      </c>
      <c r="JE1438" s="401" t="n">
        <v>260</v>
      </c>
      <c r="JF1438" s="401" t="n">
        <v>261</v>
      </c>
      <c r="JG1438" s="401" t="n">
        <v>262</v>
      </c>
      <c r="JH1438" s="401" t="n">
        <v>263</v>
      </c>
      <c r="JI1438" s="401" t="n">
        <v>264</v>
      </c>
      <c r="JJ1438" s="401" t="n">
        <v>265</v>
      </c>
      <c r="JK1438" s="401" t="n">
        <v>266</v>
      </c>
      <c r="JL1438" s="401" t="n">
        <v>267</v>
      </c>
      <c r="JM1438" s="401" t="n">
        <v>268</v>
      </c>
      <c r="JN1438" s="401" t="n">
        <v>269</v>
      </c>
      <c r="JO1438" s="401" t="n">
        <v>270</v>
      </c>
      <c r="JP1438" s="401" t="n">
        <v>271</v>
      </c>
      <c r="JQ1438" s="401" t="n">
        <v>272</v>
      </c>
      <c r="JR1438" s="401" t="n">
        <v>273</v>
      </c>
      <c r="JS1438" s="401" t="n">
        <v>274</v>
      </c>
      <c r="JT1438" s="401" t="n">
        <v>275</v>
      </c>
      <c r="JU1438" s="401" t="n">
        <v>276</v>
      </c>
      <c r="JV1438" s="401" t="n">
        <v>277</v>
      </c>
      <c r="JW1438" s="401" t="n">
        <v>278</v>
      </c>
      <c r="JX1438" s="401" t="n">
        <v>279</v>
      </c>
      <c r="JY1438" s="401" t="n">
        <v>280</v>
      </c>
      <c r="JZ1438" s="401" t="n">
        <v>281</v>
      </c>
      <c r="KA1438" s="401" t="n">
        <v>282</v>
      </c>
      <c r="KB1438" s="401" t="n">
        <v>283</v>
      </c>
      <c r="KC1438" s="401" t="n">
        <v>284</v>
      </c>
      <c r="KD1438" s="401" t="n">
        <v>285</v>
      </c>
      <c r="KE1438" s="401" t="n">
        <v>286</v>
      </c>
      <c r="KF1438" s="401" t="n">
        <v>287</v>
      </c>
      <c r="KG1438" s="401" t="n">
        <v>288</v>
      </c>
      <c r="KH1438" s="401" t="n">
        <v>289</v>
      </c>
      <c r="KI1438" s="401" t="n">
        <v>290</v>
      </c>
    </row>
    <row r="1439" customFormat="false" ht="12.75" hidden="false" customHeight="false" outlineLevel="0" collapsed="false">
      <c r="E1439" s="444" t="s">
        <v>225</v>
      </c>
      <c r="F1439" s="401" t="n">
        <v>162</v>
      </c>
      <c r="G1439" s="401" t="n">
        <v>19</v>
      </c>
      <c r="H1439" s="401" t="n">
        <v>27</v>
      </c>
      <c r="I1439" s="401" t="n">
        <v>137</v>
      </c>
      <c r="J1439" s="401" t="n">
        <v>152</v>
      </c>
      <c r="K1439" s="401" t="n">
        <v>188</v>
      </c>
      <c r="L1439" s="401" t="n">
        <v>109</v>
      </c>
      <c r="M1439" s="401" t="n">
        <v>96</v>
      </c>
      <c r="N1439" s="401" t="n">
        <v>246</v>
      </c>
      <c r="O1439" s="401" t="n">
        <v>134</v>
      </c>
      <c r="P1439" s="401" t="n">
        <v>225</v>
      </c>
      <c r="Q1439" s="401" t="n">
        <v>3</v>
      </c>
      <c r="R1439" s="401" t="n">
        <v>104</v>
      </c>
      <c r="S1439" s="401" t="n">
        <v>265</v>
      </c>
      <c r="T1439" s="401" t="n">
        <v>214</v>
      </c>
      <c r="U1439" s="401" t="n">
        <v>99</v>
      </c>
      <c r="V1439" s="401" t="n">
        <v>249</v>
      </c>
      <c r="W1439" s="401" t="n">
        <v>69</v>
      </c>
      <c r="X1439" s="401" t="n">
        <v>101</v>
      </c>
      <c r="Y1439" s="401" t="n">
        <v>73</v>
      </c>
      <c r="Z1439" s="401" t="n">
        <v>275</v>
      </c>
      <c r="AA1439" s="401" t="n">
        <v>85</v>
      </c>
      <c r="AB1439" s="401" t="n">
        <v>150</v>
      </c>
      <c r="AC1439" s="401" t="n">
        <v>141</v>
      </c>
      <c r="AD1439" s="401" t="n">
        <v>231</v>
      </c>
      <c r="AE1439" s="401" t="n">
        <v>50</v>
      </c>
      <c r="AF1439" s="401" t="n">
        <v>211</v>
      </c>
      <c r="AG1439" s="401" t="n">
        <v>122</v>
      </c>
      <c r="AH1439" s="401" t="n">
        <v>193</v>
      </c>
      <c r="AI1439" s="401" t="n">
        <v>132</v>
      </c>
      <c r="AJ1439" s="401" t="n">
        <v>284</v>
      </c>
      <c r="AK1439" s="401" t="n">
        <v>23</v>
      </c>
      <c r="AL1439" s="401" t="n">
        <v>84</v>
      </c>
      <c r="AM1439" s="401" t="n">
        <v>267</v>
      </c>
      <c r="AN1439" s="401" t="n">
        <v>183</v>
      </c>
      <c r="AO1439" s="401" t="n">
        <v>97</v>
      </c>
      <c r="AP1439" s="401" t="n">
        <v>178</v>
      </c>
      <c r="AQ1439" s="401" t="n">
        <v>161</v>
      </c>
      <c r="AR1439" s="401" t="n">
        <v>36</v>
      </c>
      <c r="AS1439" s="401" t="n">
        <v>71</v>
      </c>
      <c r="AT1439" s="401" t="n">
        <v>39</v>
      </c>
      <c r="AU1439" s="401" t="n">
        <v>198</v>
      </c>
      <c r="AV1439" s="401" t="n">
        <v>202</v>
      </c>
      <c r="AW1439" s="401" t="n">
        <v>98</v>
      </c>
      <c r="AX1439" s="401" t="n">
        <v>273</v>
      </c>
      <c r="AY1439" s="401" t="n">
        <v>207</v>
      </c>
      <c r="AZ1439" s="401" t="n">
        <v>219</v>
      </c>
      <c r="BA1439" s="401" t="n">
        <v>54</v>
      </c>
      <c r="BB1439" s="401" t="n">
        <v>238</v>
      </c>
      <c r="BC1439" s="401" t="n">
        <v>277</v>
      </c>
      <c r="BD1439" s="401" t="n">
        <v>154</v>
      </c>
      <c r="BE1439" s="401" t="n">
        <v>149</v>
      </c>
      <c r="BF1439" s="401" t="n">
        <v>171</v>
      </c>
      <c r="BG1439" s="401" t="n">
        <v>260</v>
      </c>
      <c r="BH1439" s="401" t="n">
        <v>22</v>
      </c>
      <c r="BI1439" s="401" t="n">
        <v>130</v>
      </c>
      <c r="BJ1439" s="401" t="n">
        <v>253</v>
      </c>
      <c r="BK1439" s="401" t="n">
        <v>52</v>
      </c>
      <c r="BL1439" s="401" t="n">
        <v>77</v>
      </c>
      <c r="BM1439" s="401" t="n">
        <v>59</v>
      </c>
      <c r="BN1439" s="401" t="n">
        <v>160</v>
      </c>
      <c r="BO1439" s="401" t="n">
        <v>114</v>
      </c>
      <c r="BP1439" s="401" t="n">
        <v>121</v>
      </c>
      <c r="BQ1439" s="401" t="n">
        <v>56</v>
      </c>
      <c r="BR1439" s="401" t="n">
        <v>92</v>
      </c>
      <c r="BS1439" s="401" t="n">
        <v>147</v>
      </c>
      <c r="BT1439" s="401" t="n">
        <v>194</v>
      </c>
      <c r="BU1439" s="401" t="n">
        <v>210</v>
      </c>
      <c r="BV1439" s="401" t="n">
        <v>218</v>
      </c>
      <c r="BW1439" s="401" t="n">
        <v>16</v>
      </c>
      <c r="BX1439" s="401" t="n">
        <v>43</v>
      </c>
      <c r="BY1439" s="401" t="n">
        <v>220</v>
      </c>
      <c r="BZ1439" s="401" t="n">
        <v>259</v>
      </c>
      <c r="CA1439" s="401" t="n">
        <v>75</v>
      </c>
      <c r="CB1439" s="401" t="n">
        <v>118</v>
      </c>
      <c r="CC1439" s="401" t="n">
        <v>74</v>
      </c>
      <c r="CD1439" s="401" t="n">
        <v>33</v>
      </c>
      <c r="CE1439" s="401" t="n">
        <v>119</v>
      </c>
      <c r="CF1439" s="401" t="n">
        <v>111</v>
      </c>
      <c r="CG1439" s="401" t="n">
        <v>243</v>
      </c>
      <c r="CH1439" s="401" t="n">
        <v>169</v>
      </c>
      <c r="CI1439" s="401" t="n">
        <v>48</v>
      </c>
      <c r="CJ1439" s="401" t="n">
        <v>286</v>
      </c>
      <c r="CK1439" s="401" t="n">
        <v>172</v>
      </c>
      <c r="CL1439" s="401" t="n">
        <v>256</v>
      </c>
      <c r="CM1439" s="401" t="n">
        <v>70</v>
      </c>
      <c r="CN1439" s="401" t="n">
        <v>176</v>
      </c>
      <c r="CO1439" s="401" t="n">
        <v>90</v>
      </c>
      <c r="CP1439" s="401" t="n">
        <v>83</v>
      </c>
      <c r="CQ1439" s="401" t="n">
        <v>278</v>
      </c>
      <c r="CR1439" s="401" t="n">
        <v>94</v>
      </c>
      <c r="CS1439" s="401" t="n">
        <v>1</v>
      </c>
      <c r="CT1439" s="401" t="n">
        <v>21</v>
      </c>
      <c r="CU1439" s="401" t="n">
        <v>182</v>
      </c>
      <c r="CV1439" s="401" t="n">
        <v>203</v>
      </c>
      <c r="CW1439" s="401" t="n">
        <v>110</v>
      </c>
      <c r="CX1439" s="401" t="n">
        <v>195</v>
      </c>
      <c r="CY1439" s="401" t="n">
        <v>5</v>
      </c>
      <c r="CZ1439" s="401" t="n">
        <v>223</v>
      </c>
      <c r="DA1439" s="401" t="n">
        <v>151</v>
      </c>
      <c r="DB1439" s="401" t="n">
        <v>129</v>
      </c>
      <c r="DC1439" s="401" t="n">
        <v>276</v>
      </c>
      <c r="DD1439" s="401" t="n">
        <v>40</v>
      </c>
      <c r="DE1439" s="401" t="n">
        <v>11</v>
      </c>
      <c r="DF1439" s="401" t="n">
        <v>258</v>
      </c>
      <c r="DG1439" s="401" t="n">
        <v>133</v>
      </c>
      <c r="DH1439" s="401" t="n">
        <v>145</v>
      </c>
      <c r="DI1439" s="401" t="n">
        <v>42</v>
      </c>
      <c r="DJ1439" s="401" t="n">
        <v>66</v>
      </c>
      <c r="DK1439" s="401" t="n">
        <v>156</v>
      </c>
      <c r="DL1439" s="401" t="n">
        <v>15</v>
      </c>
      <c r="DM1439" s="401" t="n">
        <v>206</v>
      </c>
      <c r="DN1439" s="401" t="n">
        <v>7</v>
      </c>
      <c r="DO1439" s="401" t="n">
        <v>57</v>
      </c>
      <c r="DP1439" s="401" t="n">
        <v>187</v>
      </c>
      <c r="DQ1439" s="401" t="n">
        <v>235</v>
      </c>
      <c r="DR1439" s="401" t="n">
        <v>254</v>
      </c>
      <c r="DS1439" s="401" t="n">
        <v>120</v>
      </c>
      <c r="DT1439" s="401" t="n">
        <v>268</v>
      </c>
      <c r="DU1439" s="401" t="n">
        <v>86</v>
      </c>
      <c r="DV1439" s="401" t="n">
        <v>80</v>
      </c>
      <c r="DW1439" s="401" t="n">
        <v>14</v>
      </c>
      <c r="DX1439" s="401" t="n">
        <v>270</v>
      </c>
      <c r="DY1439" s="401" t="n">
        <v>257</v>
      </c>
      <c r="DZ1439" s="401" t="n">
        <v>282</v>
      </c>
      <c r="EA1439" s="401" t="n">
        <v>79</v>
      </c>
      <c r="EB1439" s="401" t="n">
        <v>148</v>
      </c>
      <c r="EC1439" s="401" t="n">
        <v>189</v>
      </c>
      <c r="ED1439" s="401" t="n">
        <v>91</v>
      </c>
      <c r="EE1439" s="401" t="n">
        <v>224</v>
      </c>
      <c r="EF1439" s="401" t="n">
        <v>35</v>
      </c>
      <c r="EG1439" s="401" t="n">
        <v>49</v>
      </c>
      <c r="EH1439" s="401" t="n">
        <v>244</v>
      </c>
      <c r="EI1439" s="401" t="n">
        <v>13</v>
      </c>
      <c r="EJ1439" s="401" t="n">
        <v>116</v>
      </c>
      <c r="EK1439" s="401" t="n">
        <v>20</v>
      </c>
      <c r="EL1439" s="401" t="n">
        <v>81</v>
      </c>
      <c r="EM1439" s="401" t="n">
        <v>34</v>
      </c>
      <c r="EN1439" s="401" t="n">
        <v>242</v>
      </c>
      <c r="EO1439" s="401" t="n">
        <v>127</v>
      </c>
      <c r="EP1439" s="401" t="n">
        <v>212</v>
      </c>
      <c r="EQ1439" s="401" t="n">
        <v>93</v>
      </c>
      <c r="ER1439" s="401" t="n">
        <v>51</v>
      </c>
      <c r="ES1439" s="401" t="n">
        <v>222</v>
      </c>
      <c r="ET1439" s="401" t="n">
        <v>264</v>
      </c>
      <c r="EU1439" s="401" t="n">
        <v>2</v>
      </c>
      <c r="EV1439" s="401" t="n">
        <v>103</v>
      </c>
      <c r="EW1439" s="401" t="n">
        <v>115</v>
      </c>
      <c r="EX1439" s="401" t="n">
        <v>197</v>
      </c>
      <c r="EY1439" s="401" t="n">
        <v>201</v>
      </c>
      <c r="EZ1439" s="401" t="n">
        <v>174</v>
      </c>
      <c r="FA1439" s="401" t="n">
        <v>213</v>
      </c>
      <c r="FB1439" s="401" t="n">
        <v>239</v>
      </c>
      <c r="FC1439" s="401" t="n">
        <v>8</v>
      </c>
      <c r="FD1439" s="401" t="n">
        <v>28</v>
      </c>
      <c r="FE1439" s="401" t="n">
        <v>143</v>
      </c>
      <c r="FF1439" s="401" t="n">
        <v>63</v>
      </c>
      <c r="FG1439" s="401" t="n">
        <v>250</v>
      </c>
      <c r="FH1439" s="401" t="n">
        <v>18</v>
      </c>
      <c r="FI1439" s="401" t="n">
        <v>138</v>
      </c>
      <c r="FJ1439" s="401" t="n">
        <v>289</v>
      </c>
      <c r="FK1439" s="401" t="n">
        <v>29</v>
      </c>
      <c r="FL1439" s="401" t="n">
        <v>221</v>
      </c>
      <c r="FM1439" s="401" t="n">
        <v>247</v>
      </c>
      <c r="FN1439" s="401" t="n">
        <v>177</v>
      </c>
      <c r="FO1439" s="401" t="n">
        <v>25</v>
      </c>
      <c r="FP1439" s="401" t="n">
        <v>269</v>
      </c>
      <c r="FQ1439" s="401" t="n">
        <v>106</v>
      </c>
      <c r="FR1439" s="401" t="n">
        <v>168</v>
      </c>
      <c r="FS1439" s="401" t="n">
        <v>252</v>
      </c>
      <c r="FT1439" s="401" t="n">
        <v>9</v>
      </c>
      <c r="FU1439" s="401" t="n">
        <v>279</v>
      </c>
      <c r="FV1439" s="401" t="n">
        <v>190</v>
      </c>
      <c r="FW1439" s="401" t="n">
        <v>192</v>
      </c>
      <c r="FX1439" s="401" t="n">
        <v>38</v>
      </c>
      <c r="FY1439" s="401" t="n">
        <v>100</v>
      </c>
      <c r="FZ1439" s="401" t="n">
        <v>60</v>
      </c>
      <c r="GA1439" s="401" t="n">
        <v>112</v>
      </c>
      <c r="GB1439" s="401" t="n">
        <v>88</v>
      </c>
      <c r="GC1439" s="401" t="n">
        <v>139</v>
      </c>
      <c r="GD1439" s="401" t="n">
        <v>200</v>
      </c>
      <c r="GE1439" s="401" t="n">
        <v>165</v>
      </c>
      <c r="GF1439" s="401" t="n">
        <v>217</v>
      </c>
      <c r="GG1439" s="401" t="n">
        <v>46</v>
      </c>
      <c r="GH1439" s="401" t="n">
        <v>281</v>
      </c>
      <c r="GI1439" s="401" t="n">
        <v>144</v>
      </c>
      <c r="GJ1439" s="401" t="n">
        <v>288</v>
      </c>
      <c r="GK1439" s="401" t="n">
        <v>17</v>
      </c>
      <c r="GL1439" s="401" t="n">
        <v>227</v>
      </c>
      <c r="GM1439" s="401" t="n">
        <v>179</v>
      </c>
      <c r="GN1439" s="401" t="n">
        <v>140</v>
      </c>
      <c r="GO1439" s="401" t="n">
        <v>215</v>
      </c>
      <c r="GP1439" s="401" t="n">
        <v>45</v>
      </c>
      <c r="GQ1439" s="401" t="n">
        <v>117</v>
      </c>
      <c r="GR1439" s="401" t="n">
        <v>237</v>
      </c>
      <c r="GS1439" s="401" t="n">
        <v>87</v>
      </c>
      <c r="GT1439" s="401" t="n">
        <v>95</v>
      </c>
      <c r="GU1439" s="401" t="n">
        <v>186</v>
      </c>
      <c r="GV1439" s="401" t="n">
        <v>205</v>
      </c>
      <c r="GW1439" s="401" t="n">
        <v>142</v>
      </c>
      <c r="GX1439" s="401" t="n">
        <v>164</v>
      </c>
      <c r="GY1439" s="401" t="n">
        <v>4</v>
      </c>
      <c r="GZ1439" s="401" t="n">
        <v>102</v>
      </c>
      <c r="HA1439" s="401" t="n">
        <v>272</v>
      </c>
      <c r="HB1439" s="401" t="n">
        <v>158</v>
      </c>
      <c r="HC1439" s="401" t="n">
        <v>245</v>
      </c>
      <c r="HD1439" s="401" t="n">
        <v>41</v>
      </c>
      <c r="HE1439" s="401" t="n">
        <v>226</v>
      </c>
      <c r="HF1439" s="401" t="n">
        <v>175</v>
      </c>
      <c r="HG1439" s="401" t="n">
        <v>262</v>
      </c>
      <c r="HH1439" s="401" t="n">
        <v>285</v>
      </c>
      <c r="HI1439" s="401" t="n">
        <v>78</v>
      </c>
      <c r="HJ1439" s="401" t="n">
        <v>180</v>
      </c>
      <c r="HK1439" s="401" t="n">
        <v>261</v>
      </c>
      <c r="HL1439" s="401" t="n">
        <v>199</v>
      </c>
      <c r="HM1439" s="401" t="n">
        <v>65</v>
      </c>
      <c r="HN1439" s="401" t="n">
        <v>196</v>
      </c>
      <c r="HO1439" s="401" t="n">
        <v>157</v>
      </c>
      <c r="HP1439" s="401" t="n">
        <v>208</v>
      </c>
      <c r="HQ1439" s="401" t="n">
        <v>251</v>
      </c>
      <c r="HR1439" s="401" t="n">
        <v>113</v>
      </c>
      <c r="HS1439" s="401" t="n">
        <v>44</v>
      </c>
      <c r="HT1439" s="401" t="n">
        <v>61</v>
      </c>
      <c r="HU1439" s="401" t="n">
        <v>263</v>
      </c>
      <c r="HV1439" s="401" t="n">
        <v>58</v>
      </c>
      <c r="HW1439" s="401" t="n">
        <v>105</v>
      </c>
      <c r="HX1439" s="401" t="n">
        <v>123</v>
      </c>
      <c r="HY1439" s="401" t="n">
        <v>240</v>
      </c>
      <c r="HZ1439" s="401" t="n">
        <v>163</v>
      </c>
      <c r="IA1439" s="401" t="n">
        <v>216</v>
      </c>
      <c r="IB1439" s="401" t="n">
        <v>204</v>
      </c>
      <c r="IC1439" s="401" t="n">
        <v>233</v>
      </c>
      <c r="ID1439" s="401" t="n">
        <v>209</v>
      </c>
      <c r="IE1439" s="401" t="n">
        <v>10</v>
      </c>
      <c r="IF1439" s="401" t="n">
        <v>107</v>
      </c>
      <c r="IG1439" s="401" t="n">
        <v>184</v>
      </c>
      <c r="IH1439" s="401" t="n">
        <v>153</v>
      </c>
      <c r="II1439" s="401" t="n">
        <v>290</v>
      </c>
      <c r="IJ1439" s="401" t="n">
        <v>135</v>
      </c>
      <c r="IK1439" s="401" t="n">
        <v>37</v>
      </c>
      <c r="IL1439" s="401" t="n">
        <v>82</v>
      </c>
      <c r="IM1439" s="401" t="n">
        <v>136</v>
      </c>
      <c r="IN1439" s="401" t="n">
        <v>67</v>
      </c>
      <c r="IO1439" s="401" t="n">
        <v>232</v>
      </c>
      <c r="IP1439" s="401" t="n">
        <v>266</v>
      </c>
      <c r="IQ1439" s="401" t="n">
        <v>167</v>
      </c>
      <c r="IR1439" s="401" t="n">
        <v>255</v>
      </c>
      <c r="IS1439" s="401" t="n">
        <v>6</v>
      </c>
      <c r="IT1439" s="401" t="n">
        <v>126</v>
      </c>
      <c r="IU1439" s="401" t="n">
        <v>271</v>
      </c>
      <c r="IV1439" s="401" t="n">
        <v>155</v>
      </c>
      <c r="IW1439" s="401" t="n">
        <v>146</v>
      </c>
      <c r="IX1439" s="401" t="n">
        <v>30</v>
      </c>
      <c r="IY1439" s="401" t="n">
        <v>191</v>
      </c>
      <c r="IZ1439" s="401" t="n">
        <v>24</v>
      </c>
      <c r="JA1439" s="401" t="n">
        <v>89</v>
      </c>
      <c r="JB1439" s="401" t="n">
        <v>229</v>
      </c>
      <c r="JC1439" s="401" t="n">
        <v>170</v>
      </c>
      <c r="JD1439" s="401" t="n">
        <v>128</v>
      </c>
      <c r="JE1439" s="401" t="n">
        <v>241</v>
      </c>
      <c r="JF1439" s="401" t="n">
        <v>280</v>
      </c>
      <c r="JG1439" s="401" t="n">
        <v>234</v>
      </c>
      <c r="JH1439" s="401" t="n">
        <v>236</v>
      </c>
      <c r="JI1439" s="401" t="n">
        <v>287</v>
      </c>
      <c r="JJ1439" s="401" t="n">
        <v>166</v>
      </c>
      <c r="JK1439" s="401" t="n">
        <v>173</v>
      </c>
      <c r="JL1439" s="401" t="n">
        <v>68</v>
      </c>
      <c r="JM1439" s="401" t="n">
        <v>159</v>
      </c>
      <c r="JN1439" s="401" t="n">
        <v>283</v>
      </c>
      <c r="JO1439" s="401" t="n">
        <v>53</v>
      </c>
      <c r="JP1439" s="401" t="n">
        <v>124</v>
      </c>
      <c r="JQ1439" s="401" t="n">
        <v>228</v>
      </c>
      <c r="JR1439" s="401" t="n">
        <v>185</v>
      </c>
      <c r="JS1439" s="401" t="n">
        <v>76</v>
      </c>
      <c r="JT1439" s="401" t="n">
        <v>31</v>
      </c>
      <c r="JU1439" s="401" t="n">
        <v>72</v>
      </c>
      <c r="JV1439" s="401" t="n">
        <v>55</v>
      </c>
      <c r="JW1439" s="401" t="n">
        <v>62</v>
      </c>
      <c r="JX1439" s="401" t="n">
        <v>131</v>
      </c>
      <c r="JY1439" s="401" t="n">
        <v>32</v>
      </c>
      <c r="JZ1439" s="401" t="n">
        <v>108</v>
      </c>
      <c r="KA1439" s="401" t="n">
        <v>64</v>
      </c>
      <c r="KB1439" s="401" t="n">
        <v>181</v>
      </c>
      <c r="KC1439" s="401" t="n">
        <v>12</v>
      </c>
      <c r="KD1439" s="401" t="n">
        <v>47</v>
      </c>
      <c r="KE1439" s="401" t="n">
        <v>125</v>
      </c>
      <c r="KF1439" s="401" t="n">
        <v>248</v>
      </c>
      <c r="KG1439" s="401" t="n">
        <v>230</v>
      </c>
      <c r="KH1439" s="401" t="n">
        <v>26</v>
      </c>
      <c r="KI1439" s="401" t="n">
        <v>274</v>
      </c>
    </row>
    <row r="1440" customFormat="false" ht="12.75" hidden="false" customHeight="false" outlineLevel="0" collapsed="false">
      <c r="E1440" s="444" t="s">
        <v>227</v>
      </c>
      <c r="F1440" s="401" t="n">
        <v>139</v>
      </c>
      <c r="G1440" s="401" t="n">
        <v>54</v>
      </c>
      <c r="H1440" s="401" t="n">
        <v>1</v>
      </c>
      <c r="I1440" s="401" t="n">
        <v>241</v>
      </c>
      <c r="J1440" s="401" t="n">
        <v>124</v>
      </c>
      <c r="K1440" s="401" t="n">
        <v>229</v>
      </c>
      <c r="L1440" s="401" t="n">
        <v>25</v>
      </c>
      <c r="M1440" s="401" t="n">
        <v>277</v>
      </c>
      <c r="N1440" s="401" t="n">
        <v>16</v>
      </c>
      <c r="O1440" s="401" t="n">
        <v>289</v>
      </c>
      <c r="P1440" s="401" t="n">
        <v>135</v>
      </c>
      <c r="Q1440" s="401" t="n">
        <v>223</v>
      </c>
      <c r="R1440" s="401" t="n">
        <v>267</v>
      </c>
      <c r="S1440" s="401" t="n">
        <v>157</v>
      </c>
      <c r="T1440" s="401" t="n">
        <v>109</v>
      </c>
      <c r="U1440" s="401" t="n">
        <v>44</v>
      </c>
      <c r="V1440" s="401" t="n">
        <v>156</v>
      </c>
      <c r="W1440" s="401" t="n">
        <v>251</v>
      </c>
      <c r="X1440" s="401" t="n">
        <v>33</v>
      </c>
      <c r="Y1440" s="401" t="n">
        <v>287</v>
      </c>
      <c r="Z1440" s="401" t="n">
        <v>8</v>
      </c>
      <c r="AA1440" s="401" t="n">
        <v>208</v>
      </c>
      <c r="AB1440" s="401" t="n">
        <v>271</v>
      </c>
      <c r="AC1440" s="401" t="n">
        <v>188</v>
      </c>
      <c r="AD1440" s="401" t="n">
        <v>154</v>
      </c>
      <c r="AE1440" s="401" t="n">
        <v>12</v>
      </c>
      <c r="AF1440" s="401" t="n">
        <v>231</v>
      </c>
      <c r="AG1440" s="401" t="n">
        <v>211</v>
      </c>
      <c r="AH1440" s="401" t="n">
        <v>225</v>
      </c>
      <c r="AI1440" s="401" t="n">
        <v>143</v>
      </c>
      <c r="AJ1440" s="401" t="n">
        <v>199</v>
      </c>
      <c r="AK1440" s="401" t="n">
        <v>24</v>
      </c>
      <c r="AL1440" s="401" t="n">
        <v>262</v>
      </c>
      <c r="AM1440" s="401" t="n">
        <v>7</v>
      </c>
      <c r="AN1440" s="401" t="n">
        <v>42</v>
      </c>
      <c r="AO1440" s="401" t="n">
        <v>268</v>
      </c>
      <c r="AP1440" s="401" t="n">
        <v>170</v>
      </c>
      <c r="AQ1440" s="401" t="n">
        <v>129</v>
      </c>
      <c r="AR1440" s="401" t="n">
        <v>237</v>
      </c>
      <c r="AS1440" s="401" t="n">
        <v>68</v>
      </c>
      <c r="AT1440" s="401" t="n">
        <v>75</v>
      </c>
      <c r="AU1440" s="401" t="n">
        <v>283</v>
      </c>
      <c r="AV1440" s="401" t="n">
        <v>257</v>
      </c>
      <c r="AW1440" s="401" t="n">
        <v>23</v>
      </c>
      <c r="AX1440" s="401" t="n">
        <v>169</v>
      </c>
      <c r="AY1440" s="401" t="n">
        <v>137</v>
      </c>
      <c r="AZ1440" s="401" t="n">
        <v>30</v>
      </c>
      <c r="BA1440" s="401" t="n">
        <v>77</v>
      </c>
      <c r="BB1440" s="401" t="n">
        <v>233</v>
      </c>
      <c r="BC1440" s="401" t="n">
        <v>147</v>
      </c>
      <c r="BD1440" s="401" t="n">
        <v>123</v>
      </c>
      <c r="BE1440" s="401" t="n">
        <v>69</v>
      </c>
      <c r="BF1440" s="401" t="n">
        <v>165</v>
      </c>
      <c r="BG1440" s="401" t="n">
        <v>221</v>
      </c>
      <c r="BH1440" s="401" t="n">
        <v>144</v>
      </c>
      <c r="BI1440" s="401" t="n">
        <v>290</v>
      </c>
      <c r="BJ1440" s="401" t="n">
        <v>71</v>
      </c>
      <c r="BK1440" s="401" t="n">
        <v>46</v>
      </c>
      <c r="BL1440" s="401" t="n">
        <v>236</v>
      </c>
      <c r="BM1440" s="401" t="n">
        <v>207</v>
      </c>
      <c r="BN1440" s="401" t="n">
        <v>252</v>
      </c>
      <c r="BO1440" s="401" t="n">
        <v>98</v>
      </c>
      <c r="BP1440" s="401" t="n">
        <v>235</v>
      </c>
      <c r="BQ1440" s="401" t="n">
        <v>2</v>
      </c>
      <c r="BR1440" s="401" t="n">
        <v>82</v>
      </c>
      <c r="BS1440" s="401" t="n">
        <v>13</v>
      </c>
      <c r="BT1440" s="401" t="n">
        <v>285</v>
      </c>
      <c r="BU1440" s="401" t="n">
        <v>114</v>
      </c>
      <c r="BV1440" s="401" t="n">
        <v>6</v>
      </c>
      <c r="BW1440" s="401" t="n">
        <v>219</v>
      </c>
      <c r="BX1440" s="401" t="n">
        <v>73</v>
      </c>
      <c r="BY1440" s="401" t="n">
        <v>263</v>
      </c>
      <c r="BZ1440" s="401" t="n">
        <v>216</v>
      </c>
      <c r="CA1440" s="401" t="n">
        <v>96</v>
      </c>
      <c r="CB1440" s="401" t="n">
        <v>186</v>
      </c>
      <c r="CC1440" s="401" t="n">
        <v>18</v>
      </c>
      <c r="CD1440" s="401" t="n">
        <v>166</v>
      </c>
      <c r="CE1440" s="401" t="n">
        <v>64</v>
      </c>
      <c r="CF1440" s="401" t="n">
        <v>201</v>
      </c>
      <c r="CG1440" s="401" t="n">
        <v>249</v>
      </c>
      <c r="CH1440" s="401" t="n">
        <v>270</v>
      </c>
      <c r="CI1440" s="401" t="n">
        <v>125</v>
      </c>
      <c r="CJ1440" s="401" t="n">
        <v>29</v>
      </c>
      <c r="CK1440" s="401" t="n">
        <v>70</v>
      </c>
      <c r="CL1440" s="401" t="n">
        <v>217</v>
      </c>
      <c r="CM1440" s="401" t="n">
        <v>203</v>
      </c>
      <c r="CN1440" s="401" t="n">
        <v>218</v>
      </c>
      <c r="CO1440" s="401" t="n">
        <v>55</v>
      </c>
      <c r="CP1440" s="401" t="n">
        <v>196</v>
      </c>
      <c r="CQ1440" s="401" t="n">
        <v>121</v>
      </c>
      <c r="CR1440" s="401" t="n">
        <v>90</v>
      </c>
      <c r="CS1440" s="401" t="n">
        <v>74</v>
      </c>
      <c r="CT1440" s="401" t="n">
        <v>149</v>
      </c>
      <c r="CU1440" s="401" t="n">
        <v>288</v>
      </c>
      <c r="CV1440" s="401" t="n">
        <v>43</v>
      </c>
      <c r="CW1440" s="401" t="n">
        <v>53</v>
      </c>
      <c r="CX1440" s="401" t="n">
        <v>141</v>
      </c>
      <c r="CY1440" s="401" t="n">
        <v>280</v>
      </c>
      <c r="CZ1440" s="401" t="n">
        <v>171</v>
      </c>
      <c r="DA1440" s="401" t="n">
        <v>57</v>
      </c>
      <c r="DB1440" s="401" t="n">
        <v>60</v>
      </c>
      <c r="DC1440" s="401" t="n">
        <v>189</v>
      </c>
      <c r="DD1440" s="401" t="n">
        <v>177</v>
      </c>
      <c r="DE1440" s="401" t="n">
        <v>173</v>
      </c>
      <c r="DF1440" s="401" t="n">
        <v>93</v>
      </c>
      <c r="DG1440" s="401" t="n">
        <v>250</v>
      </c>
      <c r="DH1440" s="401" t="n">
        <v>35</v>
      </c>
      <c r="DI1440" s="401" t="n">
        <v>192</v>
      </c>
      <c r="DJ1440" s="401" t="n">
        <v>61</v>
      </c>
      <c r="DK1440" s="401" t="n">
        <v>111</v>
      </c>
      <c r="DL1440" s="401" t="n">
        <v>244</v>
      </c>
      <c r="DM1440" s="401" t="n">
        <v>21</v>
      </c>
      <c r="DN1440" s="401" t="n">
        <v>85</v>
      </c>
      <c r="DO1440" s="401" t="n">
        <v>17</v>
      </c>
      <c r="DP1440" s="401" t="n">
        <v>27</v>
      </c>
      <c r="DQ1440" s="401" t="n">
        <v>260</v>
      </c>
      <c r="DR1440" s="401" t="n">
        <v>104</v>
      </c>
      <c r="DS1440" s="401" t="n">
        <v>99</v>
      </c>
      <c r="DT1440" s="401" t="n">
        <v>132</v>
      </c>
      <c r="DU1440" s="401" t="n">
        <v>51</v>
      </c>
      <c r="DV1440" s="401" t="n">
        <v>227</v>
      </c>
      <c r="DW1440" s="401" t="n">
        <v>5</v>
      </c>
      <c r="DX1440" s="401" t="n">
        <v>86</v>
      </c>
      <c r="DY1440" s="401" t="n">
        <v>160</v>
      </c>
      <c r="DZ1440" s="401" t="n">
        <v>91</v>
      </c>
      <c r="EA1440" s="401" t="n">
        <v>118</v>
      </c>
      <c r="EB1440" s="401" t="n">
        <v>239</v>
      </c>
      <c r="EC1440" s="401" t="n">
        <v>47</v>
      </c>
      <c r="ED1440" s="401" t="n">
        <v>281</v>
      </c>
      <c r="EE1440" s="401" t="n">
        <v>184</v>
      </c>
      <c r="EF1440" s="401" t="n">
        <v>197</v>
      </c>
      <c r="EG1440" s="401" t="n">
        <v>274</v>
      </c>
      <c r="EH1440" s="401" t="n">
        <v>246</v>
      </c>
      <c r="EI1440" s="401" t="n">
        <v>152</v>
      </c>
      <c r="EJ1440" s="401" t="n">
        <v>176</v>
      </c>
      <c r="EK1440" s="401" t="n">
        <v>158</v>
      </c>
      <c r="EL1440" s="401" t="n">
        <v>168</v>
      </c>
      <c r="EM1440" s="401" t="n">
        <v>191</v>
      </c>
      <c r="EN1440" s="401" t="n">
        <v>282</v>
      </c>
      <c r="EO1440" s="401" t="n">
        <v>62</v>
      </c>
      <c r="EP1440" s="401" t="n">
        <v>258</v>
      </c>
      <c r="EQ1440" s="401" t="n">
        <v>163</v>
      </c>
      <c r="ER1440" s="401" t="n">
        <v>95</v>
      </c>
      <c r="ES1440" s="401" t="n">
        <v>80</v>
      </c>
      <c r="ET1440" s="401" t="n">
        <v>178</v>
      </c>
      <c r="EU1440" s="401" t="n">
        <v>180</v>
      </c>
      <c r="EV1440" s="401" t="n">
        <v>193</v>
      </c>
      <c r="EW1440" s="401" t="n">
        <v>126</v>
      </c>
      <c r="EX1440" s="401" t="n">
        <v>31</v>
      </c>
      <c r="EY1440" s="401" t="n">
        <v>204</v>
      </c>
      <c r="EZ1440" s="401" t="n">
        <v>230</v>
      </c>
      <c r="FA1440" s="401" t="n">
        <v>84</v>
      </c>
      <c r="FB1440" s="401" t="n">
        <v>14</v>
      </c>
      <c r="FC1440" s="401" t="n">
        <v>48</v>
      </c>
      <c r="FD1440" s="401" t="n">
        <v>122</v>
      </c>
      <c r="FE1440" s="401" t="n">
        <v>120</v>
      </c>
      <c r="FF1440" s="401" t="n">
        <v>83</v>
      </c>
      <c r="FG1440" s="401" t="n">
        <v>15</v>
      </c>
      <c r="FH1440" s="401" t="n">
        <v>155</v>
      </c>
      <c r="FI1440" s="401" t="n">
        <v>26</v>
      </c>
      <c r="FJ1440" s="401" t="n">
        <v>32</v>
      </c>
      <c r="FK1440" s="401" t="n">
        <v>28</v>
      </c>
      <c r="FL1440" s="401" t="n">
        <v>142</v>
      </c>
      <c r="FM1440" s="401" t="n">
        <v>130</v>
      </c>
      <c r="FN1440" s="401" t="n">
        <v>136</v>
      </c>
      <c r="FO1440" s="401" t="n">
        <v>182</v>
      </c>
      <c r="FP1440" s="401" t="n">
        <v>45</v>
      </c>
      <c r="FQ1440" s="401" t="n">
        <v>194</v>
      </c>
      <c r="FR1440" s="401" t="n">
        <v>112</v>
      </c>
      <c r="FS1440" s="401" t="n">
        <v>103</v>
      </c>
      <c r="FT1440" s="401" t="n">
        <v>214</v>
      </c>
      <c r="FU1440" s="401" t="n">
        <v>34</v>
      </c>
      <c r="FV1440" s="401" t="n">
        <v>172</v>
      </c>
      <c r="FW1440" s="401" t="n">
        <v>100</v>
      </c>
      <c r="FX1440" s="401" t="n">
        <v>113</v>
      </c>
      <c r="FY1440" s="401" t="n">
        <v>265</v>
      </c>
      <c r="FZ1440" s="401" t="n">
        <v>38</v>
      </c>
      <c r="GA1440" s="401" t="n">
        <v>232</v>
      </c>
      <c r="GB1440" s="401" t="n">
        <v>92</v>
      </c>
      <c r="GC1440" s="401" t="n">
        <v>81</v>
      </c>
      <c r="GD1440" s="401" t="n">
        <v>264</v>
      </c>
      <c r="GE1440" s="401" t="n">
        <v>59</v>
      </c>
      <c r="GF1440" s="401" t="n">
        <v>66</v>
      </c>
      <c r="GG1440" s="401" t="n">
        <v>148</v>
      </c>
      <c r="GH1440" s="401" t="n">
        <v>101</v>
      </c>
      <c r="GI1440" s="401" t="n">
        <v>238</v>
      </c>
      <c r="GJ1440" s="401" t="n">
        <v>284</v>
      </c>
      <c r="GK1440" s="401" t="n">
        <v>212</v>
      </c>
      <c r="GL1440" s="401" t="n">
        <v>161</v>
      </c>
      <c r="GM1440" s="401" t="n">
        <v>39</v>
      </c>
      <c r="GN1440" s="401" t="n">
        <v>145</v>
      </c>
      <c r="GO1440" s="401" t="n">
        <v>40</v>
      </c>
      <c r="GP1440" s="401" t="n">
        <v>127</v>
      </c>
      <c r="GQ1440" s="401" t="n">
        <v>255</v>
      </c>
      <c r="GR1440" s="401" t="n">
        <v>4</v>
      </c>
      <c r="GS1440" s="401" t="n">
        <v>259</v>
      </c>
      <c r="GT1440" s="401" t="n">
        <v>128</v>
      </c>
      <c r="GU1440" s="401" t="n">
        <v>56</v>
      </c>
      <c r="GV1440" s="401" t="n">
        <v>202</v>
      </c>
      <c r="GW1440" s="401" t="n">
        <v>261</v>
      </c>
      <c r="GX1440" s="401" t="n">
        <v>210</v>
      </c>
      <c r="GY1440" s="401" t="n">
        <v>245</v>
      </c>
      <c r="GZ1440" s="401" t="n">
        <v>220</v>
      </c>
      <c r="HA1440" s="401" t="n">
        <v>198</v>
      </c>
      <c r="HB1440" s="401" t="n">
        <v>94</v>
      </c>
      <c r="HC1440" s="401" t="n">
        <v>254</v>
      </c>
      <c r="HD1440" s="401" t="n">
        <v>209</v>
      </c>
      <c r="HE1440" s="401" t="n">
        <v>76</v>
      </c>
      <c r="HF1440" s="401" t="n">
        <v>276</v>
      </c>
      <c r="HG1440" s="401" t="n">
        <v>174</v>
      </c>
      <c r="HH1440" s="401" t="n">
        <v>119</v>
      </c>
      <c r="HI1440" s="401" t="n">
        <v>131</v>
      </c>
      <c r="HJ1440" s="401" t="n">
        <v>195</v>
      </c>
      <c r="HK1440" s="401" t="n">
        <v>78</v>
      </c>
      <c r="HL1440" s="401" t="n">
        <v>206</v>
      </c>
      <c r="HM1440" s="401" t="n">
        <v>247</v>
      </c>
      <c r="HN1440" s="401" t="n">
        <v>150</v>
      </c>
      <c r="HO1440" s="401" t="n">
        <v>117</v>
      </c>
      <c r="HP1440" s="401" t="n">
        <v>52</v>
      </c>
      <c r="HQ1440" s="401" t="n">
        <v>286</v>
      </c>
      <c r="HR1440" s="401" t="n">
        <v>10</v>
      </c>
      <c r="HS1440" s="401" t="n">
        <v>11</v>
      </c>
      <c r="HT1440" s="401" t="n">
        <v>187</v>
      </c>
      <c r="HU1440" s="401" t="n">
        <v>106</v>
      </c>
      <c r="HV1440" s="401" t="n">
        <v>72</v>
      </c>
      <c r="HW1440" s="401" t="n">
        <v>240</v>
      </c>
      <c r="HX1440" s="401" t="n">
        <v>205</v>
      </c>
      <c r="HY1440" s="401" t="n">
        <v>222</v>
      </c>
      <c r="HZ1440" s="401" t="n">
        <v>140</v>
      </c>
      <c r="IA1440" s="401" t="n">
        <v>146</v>
      </c>
      <c r="IB1440" s="401" t="n">
        <v>19</v>
      </c>
      <c r="IC1440" s="401" t="n">
        <v>58</v>
      </c>
      <c r="ID1440" s="401" t="n">
        <v>256</v>
      </c>
      <c r="IE1440" s="401" t="n">
        <v>110</v>
      </c>
      <c r="IF1440" s="401" t="n">
        <v>97</v>
      </c>
      <c r="IG1440" s="401" t="n">
        <v>115</v>
      </c>
      <c r="IH1440" s="401" t="n">
        <v>183</v>
      </c>
      <c r="II1440" s="401" t="n">
        <v>234</v>
      </c>
      <c r="IJ1440" s="401" t="n">
        <v>248</v>
      </c>
      <c r="IK1440" s="401" t="n">
        <v>67</v>
      </c>
      <c r="IL1440" s="401" t="n">
        <v>107</v>
      </c>
      <c r="IM1440" s="401" t="n">
        <v>50</v>
      </c>
      <c r="IN1440" s="401" t="n">
        <v>105</v>
      </c>
      <c r="IO1440" s="401" t="n">
        <v>151</v>
      </c>
      <c r="IP1440" s="401" t="n">
        <v>133</v>
      </c>
      <c r="IQ1440" s="401" t="n">
        <v>159</v>
      </c>
      <c r="IR1440" s="401" t="n">
        <v>190</v>
      </c>
      <c r="IS1440" s="401" t="n">
        <v>37</v>
      </c>
      <c r="IT1440" s="401" t="n">
        <v>213</v>
      </c>
      <c r="IU1440" s="401" t="n">
        <v>228</v>
      </c>
      <c r="IV1440" s="401" t="n">
        <v>179</v>
      </c>
      <c r="IW1440" s="401" t="n">
        <v>79</v>
      </c>
      <c r="IX1440" s="401" t="n">
        <v>65</v>
      </c>
      <c r="IY1440" s="401" t="n">
        <v>266</v>
      </c>
      <c r="IZ1440" s="401" t="n">
        <v>102</v>
      </c>
      <c r="JA1440" s="401" t="n">
        <v>175</v>
      </c>
      <c r="JB1440" s="401" t="n">
        <v>278</v>
      </c>
      <c r="JC1440" s="401" t="n">
        <v>269</v>
      </c>
      <c r="JD1440" s="401" t="n">
        <v>153</v>
      </c>
      <c r="JE1440" s="401" t="n">
        <v>108</v>
      </c>
      <c r="JF1440" s="401" t="n">
        <v>224</v>
      </c>
      <c r="JG1440" s="401" t="n">
        <v>9</v>
      </c>
      <c r="JH1440" s="401" t="n">
        <v>49</v>
      </c>
      <c r="JI1440" s="401" t="n">
        <v>226</v>
      </c>
      <c r="JJ1440" s="401" t="n">
        <v>164</v>
      </c>
      <c r="JK1440" s="401" t="n">
        <v>215</v>
      </c>
      <c r="JL1440" s="401" t="n">
        <v>88</v>
      </c>
      <c r="JM1440" s="401" t="n">
        <v>272</v>
      </c>
      <c r="JN1440" s="401" t="n">
        <v>63</v>
      </c>
      <c r="JO1440" s="401" t="n">
        <v>181</v>
      </c>
      <c r="JP1440" s="401" t="n">
        <v>242</v>
      </c>
      <c r="JQ1440" s="401" t="n">
        <v>138</v>
      </c>
      <c r="JR1440" s="401" t="n">
        <v>200</v>
      </c>
      <c r="JS1440" s="401" t="n">
        <v>162</v>
      </c>
      <c r="JT1440" s="401" t="n">
        <v>253</v>
      </c>
      <c r="JU1440" s="401" t="n">
        <v>279</v>
      </c>
      <c r="JV1440" s="401" t="n">
        <v>275</v>
      </c>
      <c r="JW1440" s="401" t="n">
        <v>116</v>
      </c>
      <c r="JX1440" s="401" t="n">
        <v>20</v>
      </c>
      <c r="JY1440" s="401" t="n">
        <v>3</v>
      </c>
      <c r="JZ1440" s="401" t="n">
        <v>185</v>
      </c>
      <c r="KA1440" s="401" t="n">
        <v>243</v>
      </c>
      <c r="KB1440" s="401" t="n">
        <v>89</v>
      </c>
      <c r="KC1440" s="401" t="n">
        <v>167</v>
      </c>
      <c r="KD1440" s="401" t="n">
        <v>36</v>
      </c>
      <c r="KE1440" s="401" t="n">
        <v>273</v>
      </c>
      <c r="KF1440" s="401" t="n">
        <v>134</v>
      </c>
      <c r="KG1440" s="401" t="n">
        <v>22</v>
      </c>
      <c r="KH1440" s="401" t="n">
        <v>87</v>
      </c>
      <c r="KI1440" s="401" t="n">
        <v>41</v>
      </c>
    </row>
    <row r="1442" customFormat="false" ht="12.75" hidden="false" customHeight="false" outlineLevel="0" collapsed="false">
      <c r="D1442" s="204" t="n">
        <v>291</v>
      </c>
      <c r="E1442" s="204" t="s">
        <v>250</v>
      </c>
    </row>
    <row r="1443" customFormat="false" ht="12.75" hidden="false" customHeight="false" outlineLevel="0" collapsed="false">
      <c r="E1443" s="444" t="s">
        <v>198</v>
      </c>
      <c r="F1443" s="401" t="n">
        <v>1</v>
      </c>
      <c r="G1443" s="401" t="n">
        <v>2</v>
      </c>
      <c r="H1443" s="401" t="n">
        <v>3</v>
      </c>
      <c r="I1443" s="401" t="n">
        <v>4</v>
      </c>
      <c r="J1443" s="401" t="n">
        <v>5</v>
      </c>
      <c r="K1443" s="401" t="n">
        <v>6</v>
      </c>
      <c r="L1443" s="401" t="n">
        <v>7</v>
      </c>
      <c r="M1443" s="401" t="n">
        <v>8</v>
      </c>
      <c r="N1443" s="401" t="n">
        <v>9</v>
      </c>
      <c r="O1443" s="401" t="n">
        <v>10</v>
      </c>
      <c r="P1443" s="401" t="n">
        <v>11</v>
      </c>
      <c r="Q1443" s="401" t="n">
        <v>12</v>
      </c>
      <c r="R1443" s="401" t="n">
        <v>13</v>
      </c>
      <c r="S1443" s="401" t="n">
        <v>14</v>
      </c>
      <c r="T1443" s="401" t="n">
        <v>15</v>
      </c>
      <c r="U1443" s="401" t="n">
        <v>16</v>
      </c>
      <c r="V1443" s="401" t="n">
        <v>17</v>
      </c>
      <c r="W1443" s="401" t="n">
        <v>18</v>
      </c>
      <c r="X1443" s="401" t="n">
        <v>19</v>
      </c>
      <c r="Y1443" s="401" t="n">
        <v>20</v>
      </c>
      <c r="Z1443" s="401" t="n">
        <v>21</v>
      </c>
      <c r="AA1443" s="401" t="n">
        <v>22</v>
      </c>
      <c r="AB1443" s="401" t="n">
        <v>23</v>
      </c>
      <c r="AC1443" s="401" t="n">
        <v>24</v>
      </c>
      <c r="AD1443" s="401" t="n">
        <v>25</v>
      </c>
      <c r="AE1443" s="401" t="n">
        <v>26</v>
      </c>
      <c r="AF1443" s="401" t="n">
        <v>27</v>
      </c>
      <c r="AG1443" s="401" t="n">
        <v>28</v>
      </c>
      <c r="AH1443" s="401" t="n">
        <v>29</v>
      </c>
      <c r="AI1443" s="401" t="n">
        <v>30</v>
      </c>
      <c r="AJ1443" s="401" t="n">
        <v>31</v>
      </c>
      <c r="AK1443" s="401" t="n">
        <v>32</v>
      </c>
      <c r="AL1443" s="401" t="n">
        <v>33</v>
      </c>
      <c r="AM1443" s="401" t="n">
        <v>34</v>
      </c>
      <c r="AN1443" s="401" t="n">
        <v>35</v>
      </c>
      <c r="AO1443" s="401" t="n">
        <v>36</v>
      </c>
      <c r="AP1443" s="401" t="n">
        <v>37</v>
      </c>
      <c r="AQ1443" s="401" t="n">
        <v>38</v>
      </c>
      <c r="AR1443" s="401" t="n">
        <v>39</v>
      </c>
      <c r="AS1443" s="401" t="n">
        <v>40</v>
      </c>
      <c r="AT1443" s="401" t="n">
        <v>41</v>
      </c>
      <c r="AU1443" s="401" t="n">
        <v>42</v>
      </c>
      <c r="AV1443" s="401" t="n">
        <v>43</v>
      </c>
      <c r="AW1443" s="401" t="n">
        <v>44</v>
      </c>
      <c r="AX1443" s="401" t="n">
        <v>45</v>
      </c>
      <c r="AY1443" s="401" t="n">
        <v>46</v>
      </c>
      <c r="AZ1443" s="401" t="n">
        <v>47</v>
      </c>
      <c r="BA1443" s="401" t="n">
        <v>48</v>
      </c>
      <c r="BB1443" s="401" t="n">
        <v>49</v>
      </c>
      <c r="BC1443" s="401" t="n">
        <v>50</v>
      </c>
      <c r="BD1443" s="401" t="n">
        <v>51</v>
      </c>
      <c r="BE1443" s="401" t="n">
        <v>52</v>
      </c>
      <c r="BF1443" s="401" t="n">
        <v>53</v>
      </c>
      <c r="BG1443" s="401" t="n">
        <v>54</v>
      </c>
      <c r="BH1443" s="401" t="n">
        <v>55</v>
      </c>
      <c r="BI1443" s="401" t="n">
        <v>56</v>
      </c>
      <c r="BJ1443" s="401" t="n">
        <v>57</v>
      </c>
      <c r="BK1443" s="401" t="n">
        <v>58</v>
      </c>
      <c r="BL1443" s="401" t="n">
        <v>59</v>
      </c>
      <c r="BM1443" s="401" t="n">
        <v>60</v>
      </c>
      <c r="BN1443" s="401" t="n">
        <v>61</v>
      </c>
      <c r="BO1443" s="401" t="n">
        <v>62</v>
      </c>
      <c r="BP1443" s="401" t="n">
        <v>63</v>
      </c>
      <c r="BQ1443" s="401" t="n">
        <v>64</v>
      </c>
      <c r="BR1443" s="401" t="n">
        <v>65</v>
      </c>
      <c r="BS1443" s="401" t="n">
        <v>66</v>
      </c>
      <c r="BT1443" s="401" t="n">
        <v>67</v>
      </c>
      <c r="BU1443" s="401" t="n">
        <v>68</v>
      </c>
      <c r="BV1443" s="401" t="n">
        <v>69</v>
      </c>
      <c r="BW1443" s="401" t="n">
        <v>70</v>
      </c>
      <c r="BX1443" s="401" t="n">
        <v>71</v>
      </c>
      <c r="BY1443" s="401" t="n">
        <v>72</v>
      </c>
      <c r="BZ1443" s="401" t="n">
        <v>73</v>
      </c>
      <c r="CA1443" s="401" t="n">
        <v>74</v>
      </c>
      <c r="CB1443" s="401" t="n">
        <v>75</v>
      </c>
      <c r="CC1443" s="401" t="n">
        <v>76</v>
      </c>
      <c r="CD1443" s="401" t="n">
        <v>77</v>
      </c>
      <c r="CE1443" s="401" t="n">
        <v>78</v>
      </c>
      <c r="CF1443" s="401" t="n">
        <v>79</v>
      </c>
      <c r="CG1443" s="401" t="n">
        <v>80</v>
      </c>
      <c r="CH1443" s="401" t="n">
        <v>81</v>
      </c>
      <c r="CI1443" s="401" t="n">
        <v>82</v>
      </c>
      <c r="CJ1443" s="401" t="n">
        <v>83</v>
      </c>
      <c r="CK1443" s="401" t="n">
        <v>84</v>
      </c>
      <c r="CL1443" s="401" t="n">
        <v>85</v>
      </c>
      <c r="CM1443" s="401" t="n">
        <v>86</v>
      </c>
      <c r="CN1443" s="401" t="n">
        <v>87</v>
      </c>
      <c r="CO1443" s="401" t="n">
        <v>88</v>
      </c>
      <c r="CP1443" s="401" t="n">
        <v>89</v>
      </c>
      <c r="CQ1443" s="401" t="n">
        <v>90</v>
      </c>
      <c r="CR1443" s="401" t="n">
        <v>91</v>
      </c>
      <c r="CS1443" s="401" t="n">
        <v>92</v>
      </c>
      <c r="CT1443" s="401" t="n">
        <v>93</v>
      </c>
      <c r="CU1443" s="401" t="n">
        <v>94</v>
      </c>
      <c r="CV1443" s="401" t="n">
        <v>95</v>
      </c>
      <c r="CW1443" s="401" t="n">
        <v>96</v>
      </c>
      <c r="CX1443" s="401" t="n">
        <v>97</v>
      </c>
      <c r="CY1443" s="401" t="n">
        <v>98</v>
      </c>
      <c r="CZ1443" s="401" t="n">
        <v>99</v>
      </c>
      <c r="DA1443" s="401" t="n">
        <v>100</v>
      </c>
      <c r="DB1443" s="401" t="n">
        <v>101</v>
      </c>
      <c r="DC1443" s="401" t="n">
        <v>102</v>
      </c>
      <c r="DD1443" s="401" t="n">
        <v>103</v>
      </c>
      <c r="DE1443" s="401" t="n">
        <v>104</v>
      </c>
      <c r="DF1443" s="401" t="n">
        <v>105</v>
      </c>
      <c r="DG1443" s="401" t="n">
        <v>106</v>
      </c>
      <c r="DH1443" s="401" t="n">
        <v>107</v>
      </c>
      <c r="DI1443" s="401" t="n">
        <v>108</v>
      </c>
      <c r="DJ1443" s="401" t="n">
        <v>109</v>
      </c>
      <c r="DK1443" s="401" t="n">
        <v>110</v>
      </c>
      <c r="DL1443" s="401" t="n">
        <v>111</v>
      </c>
      <c r="DM1443" s="401" t="n">
        <v>112</v>
      </c>
      <c r="DN1443" s="401" t="n">
        <v>113</v>
      </c>
      <c r="DO1443" s="401" t="n">
        <v>114</v>
      </c>
      <c r="DP1443" s="401" t="n">
        <v>115</v>
      </c>
      <c r="DQ1443" s="401" t="n">
        <v>116</v>
      </c>
      <c r="DR1443" s="401" t="n">
        <v>117</v>
      </c>
      <c r="DS1443" s="401" t="n">
        <v>118</v>
      </c>
      <c r="DT1443" s="401" t="n">
        <v>119</v>
      </c>
      <c r="DU1443" s="401" t="n">
        <v>120</v>
      </c>
      <c r="DV1443" s="401" t="n">
        <v>121</v>
      </c>
      <c r="DW1443" s="401" t="n">
        <v>122</v>
      </c>
      <c r="DX1443" s="401" t="n">
        <v>123</v>
      </c>
      <c r="DY1443" s="401" t="n">
        <v>124</v>
      </c>
      <c r="DZ1443" s="401" t="n">
        <v>125</v>
      </c>
      <c r="EA1443" s="401" t="n">
        <v>126</v>
      </c>
      <c r="EB1443" s="401" t="n">
        <v>127</v>
      </c>
      <c r="EC1443" s="401" t="n">
        <v>128</v>
      </c>
      <c r="ED1443" s="401" t="n">
        <v>129</v>
      </c>
      <c r="EE1443" s="401" t="n">
        <v>130</v>
      </c>
      <c r="EF1443" s="401" t="n">
        <v>131</v>
      </c>
      <c r="EG1443" s="401" t="n">
        <v>132</v>
      </c>
      <c r="EH1443" s="401" t="n">
        <v>133</v>
      </c>
      <c r="EI1443" s="401" t="n">
        <v>134</v>
      </c>
      <c r="EJ1443" s="401" t="n">
        <v>135</v>
      </c>
      <c r="EK1443" s="401" t="n">
        <v>136</v>
      </c>
      <c r="EL1443" s="401" t="n">
        <v>137</v>
      </c>
      <c r="EM1443" s="401" t="n">
        <v>138</v>
      </c>
      <c r="EN1443" s="401" t="n">
        <v>139</v>
      </c>
      <c r="EO1443" s="401" t="n">
        <v>140</v>
      </c>
      <c r="EP1443" s="401" t="n">
        <v>141</v>
      </c>
      <c r="EQ1443" s="401" t="n">
        <v>142</v>
      </c>
      <c r="ER1443" s="401" t="n">
        <v>143</v>
      </c>
      <c r="ES1443" s="401" t="n">
        <v>144</v>
      </c>
      <c r="ET1443" s="401" t="n">
        <v>145</v>
      </c>
      <c r="EU1443" s="401" t="n">
        <v>146</v>
      </c>
      <c r="EV1443" s="401" t="n">
        <v>147</v>
      </c>
      <c r="EW1443" s="401" t="n">
        <v>148</v>
      </c>
      <c r="EX1443" s="401" t="n">
        <v>149</v>
      </c>
      <c r="EY1443" s="401" t="n">
        <v>150</v>
      </c>
      <c r="EZ1443" s="401" t="n">
        <v>151</v>
      </c>
      <c r="FA1443" s="401" t="n">
        <v>152</v>
      </c>
      <c r="FB1443" s="401" t="n">
        <v>153</v>
      </c>
      <c r="FC1443" s="401" t="n">
        <v>154</v>
      </c>
      <c r="FD1443" s="401" t="n">
        <v>155</v>
      </c>
      <c r="FE1443" s="401" t="n">
        <v>156</v>
      </c>
      <c r="FF1443" s="401" t="n">
        <v>157</v>
      </c>
      <c r="FG1443" s="401" t="n">
        <v>158</v>
      </c>
      <c r="FH1443" s="401" t="n">
        <v>159</v>
      </c>
      <c r="FI1443" s="401" t="n">
        <v>160</v>
      </c>
      <c r="FJ1443" s="401" t="n">
        <v>161</v>
      </c>
      <c r="FK1443" s="401" t="n">
        <v>162</v>
      </c>
      <c r="FL1443" s="401" t="n">
        <v>163</v>
      </c>
      <c r="FM1443" s="401" t="n">
        <v>164</v>
      </c>
      <c r="FN1443" s="401" t="n">
        <v>165</v>
      </c>
      <c r="FO1443" s="401" t="n">
        <v>166</v>
      </c>
      <c r="FP1443" s="401" t="n">
        <v>167</v>
      </c>
      <c r="FQ1443" s="401" t="n">
        <v>168</v>
      </c>
      <c r="FR1443" s="401" t="n">
        <v>169</v>
      </c>
      <c r="FS1443" s="401" t="n">
        <v>170</v>
      </c>
      <c r="FT1443" s="401" t="n">
        <v>171</v>
      </c>
      <c r="FU1443" s="401" t="n">
        <v>172</v>
      </c>
      <c r="FV1443" s="401" t="n">
        <v>173</v>
      </c>
      <c r="FW1443" s="401" t="n">
        <v>174</v>
      </c>
      <c r="FX1443" s="401" t="n">
        <v>175</v>
      </c>
      <c r="FY1443" s="401" t="n">
        <v>176</v>
      </c>
      <c r="FZ1443" s="401" t="n">
        <v>177</v>
      </c>
      <c r="GA1443" s="401" t="n">
        <v>178</v>
      </c>
      <c r="GB1443" s="401" t="n">
        <v>179</v>
      </c>
      <c r="GC1443" s="401" t="n">
        <v>180</v>
      </c>
      <c r="GD1443" s="401" t="n">
        <v>181</v>
      </c>
      <c r="GE1443" s="401" t="n">
        <v>182</v>
      </c>
      <c r="GF1443" s="401" t="n">
        <v>183</v>
      </c>
      <c r="GG1443" s="401" t="n">
        <v>184</v>
      </c>
      <c r="GH1443" s="401" t="n">
        <v>185</v>
      </c>
      <c r="GI1443" s="401" t="n">
        <v>186</v>
      </c>
      <c r="GJ1443" s="401" t="n">
        <v>187</v>
      </c>
      <c r="GK1443" s="401" t="n">
        <v>188</v>
      </c>
      <c r="GL1443" s="401" t="n">
        <v>189</v>
      </c>
      <c r="GM1443" s="401" t="n">
        <v>190</v>
      </c>
      <c r="GN1443" s="401" t="n">
        <v>191</v>
      </c>
      <c r="GO1443" s="401" t="n">
        <v>192</v>
      </c>
      <c r="GP1443" s="401" t="n">
        <v>193</v>
      </c>
      <c r="GQ1443" s="401" t="n">
        <v>194</v>
      </c>
      <c r="GR1443" s="401" t="n">
        <v>195</v>
      </c>
      <c r="GS1443" s="401" t="n">
        <v>196</v>
      </c>
      <c r="GT1443" s="401" t="n">
        <v>197</v>
      </c>
      <c r="GU1443" s="401" t="n">
        <v>198</v>
      </c>
      <c r="GV1443" s="401" t="n">
        <v>199</v>
      </c>
      <c r="GW1443" s="401" t="n">
        <v>200</v>
      </c>
      <c r="GX1443" s="401" t="n">
        <v>201</v>
      </c>
      <c r="GY1443" s="401" t="n">
        <v>202</v>
      </c>
      <c r="GZ1443" s="401" t="n">
        <v>203</v>
      </c>
      <c r="HA1443" s="401" t="n">
        <v>204</v>
      </c>
      <c r="HB1443" s="401" t="n">
        <v>205</v>
      </c>
      <c r="HC1443" s="401" t="n">
        <v>206</v>
      </c>
      <c r="HD1443" s="401" t="n">
        <v>207</v>
      </c>
      <c r="HE1443" s="401" t="n">
        <v>208</v>
      </c>
      <c r="HF1443" s="401" t="n">
        <v>209</v>
      </c>
      <c r="HG1443" s="401" t="n">
        <v>210</v>
      </c>
      <c r="HH1443" s="401" t="n">
        <v>211</v>
      </c>
      <c r="HI1443" s="401" t="n">
        <v>212</v>
      </c>
      <c r="HJ1443" s="401" t="n">
        <v>213</v>
      </c>
      <c r="HK1443" s="401" t="n">
        <v>214</v>
      </c>
      <c r="HL1443" s="401" t="n">
        <v>215</v>
      </c>
      <c r="HM1443" s="401" t="n">
        <v>216</v>
      </c>
      <c r="HN1443" s="401" t="n">
        <v>217</v>
      </c>
      <c r="HO1443" s="401" t="n">
        <v>218</v>
      </c>
      <c r="HP1443" s="401" t="n">
        <v>219</v>
      </c>
      <c r="HQ1443" s="401" t="n">
        <v>220</v>
      </c>
      <c r="HR1443" s="401" t="n">
        <v>221</v>
      </c>
      <c r="HS1443" s="401" t="n">
        <v>222</v>
      </c>
      <c r="HT1443" s="401" t="n">
        <v>223</v>
      </c>
      <c r="HU1443" s="401" t="n">
        <v>224</v>
      </c>
      <c r="HV1443" s="401" t="n">
        <v>225</v>
      </c>
      <c r="HW1443" s="401" t="n">
        <v>226</v>
      </c>
      <c r="HX1443" s="401" t="n">
        <v>227</v>
      </c>
      <c r="HY1443" s="401" t="n">
        <v>228</v>
      </c>
      <c r="HZ1443" s="401" t="n">
        <v>229</v>
      </c>
      <c r="IA1443" s="401" t="n">
        <v>230</v>
      </c>
      <c r="IB1443" s="401" t="n">
        <v>231</v>
      </c>
      <c r="IC1443" s="401" t="n">
        <v>232</v>
      </c>
      <c r="ID1443" s="401" t="n">
        <v>233</v>
      </c>
      <c r="IE1443" s="401" t="n">
        <v>234</v>
      </c>
      <c r="IF1443" s="401" t="n">
        <v>235</v>
      </c>
      <c r="IG1443" s="401" t="n">
        <v>236</v>
      </c>
      <c r="IH1443" s="401" t="n">
        <v>237</v>
      </c>
      <c r="II1443" s="401" t="n">
        <v>238</v>
      </c>
      <c r="IJ1443" s="401" t="n">
        <v>239</v>
      </c>
      <c r="IK1443" s="401" t="n">
        <v>240</v>
      </c>
      <c r="IL1443" s="401" t="n">
        <v>241</v>
      </c>
      <c r="IM1443" s="401" t="n">
        <v>242</v>
      </c>
      <c r="IN1443" s="401" t="n">
        <v>243</v>
      </c>
      <c r="IO1443" s="401" t="n">
        <v>244</v>
      </c>
      <c r="IP1443" s="401" t="n">
        <v>245</v>
      </c>
      <c r="IQ1443" s="401" t="n">
        <v>246</v>
      </c>
      <c r="IR1443" s="401" t="n">
        <v>247</v>
      </c>
      <c r="IS1443" s="401" t="n">
        <v>248</v>
      </c>
      <c r="IT1443" s="401" t="n">
        <v>249</v>
      </c>
      <c r="IU1443" s="401" t="n">
        <v>250</v>
      </c>
      <c r="IV1443" s="401" t="n">
        <v>251</v>
      </c>
      <c r="IW1443" s="401" t="n">
        <v>252</v>
      </c>
      <c r="IX1443" s="401" t="n">
        <v>253</v>
      </c>
      <c r="IY1443" s="401" t="n">
        <v>254</v>
      </c>
      <c r="IZ1443" s="401" t="n">
        <v>255</v>
      </c>
      <c r="JA1443" s="401" t="n">
        <v>256</v>
      </c>
      <c r="JB1443" s="401" t="n">
        <v>257</v>
      </c>
      <c r="JC1443" s="401" t="n">
        <v>258</v>
      </c>
      <c r="JD1443" s="401" t="n">
        <v>259</v>
      </c>
      <c r="JE1443" s="401" t="n">
        <v>260</v>
      </c>
      <c r="JF1443" s="401" t="n">
        <v>261</v>
      </c>
      <c r="JG1443" s="401" t="n">
        <v>262</v>
      </c>
      <c r="JH1443" s="401" t="n">
        <v>263</v>
      </c>
      <c r="JI1443" s="401" t="n">
        <v>264</v>
      </c>
      <c r="JJ1443" s="401" t="n">
        <v>265</v>
      </c>
      <c r="JK1443" s="401" t="n">
        <v>266</v>
      </c>
      <c r="JL1443" s="401" t="n">
        <v>267</v>
      </c>
      <c r="JM1443" s="401" t="n">
        <v>268</v>
      </c>
      <c r="JN1443" s="401" t="n">
        <v>269</v>
      </c>
      <c r="JO1443" s="401" t="n">
        <v>270</v>
      </c>
      <c r="JP1443" s="401" t="n">
        <v>271</v>
      </c>
      <c r="JQ1443" s="401" t="n">
        <v>272</v>
      </c>
      <c r="JR1443" s="401" t="n">
        <v>273</v>
      </c>
      <c r="JS1443" s="401" t="n">
        <v>274</v>
      </c>
      <c r="JT1443" s="401" t="n">
        <v>275</v>
      </c>
      <c r="JU1443" s="401" t="n">
        <v>276</v>
      </c>
      <c r="JV1443" s="401" t="n">
        <v>277</v>
      </c>
      <c r="JW1443" s="401" t="n">
        <v>278</v>
      </c>
      <c r="JX1443" s="401" t="n">
        <v>279</v>
      </c>
      <c r="JZ1443" s="401" t="n">
        <v>280</v>
      </c>
      <c r="KA1443" s="401" t="n">
        <v>281</v>
      </c>
      <c r="KB1443" s="401" t="n">
        <v>282</v>
      </c>
      <c r="KC1443" s="401" t="n">
        <v>283</v>
      </c>
      <c r="KE1443" s="401" t="n">
        <v>284</v>
      </c>
      <c r="KF1443" s="401" t="n">
        <v>285</v>
      </c>
      <c r="KG1443" s="401" t="n">
        <v>286</v>
      </c>
      <c r="KH1443" s="401" t="n">
        <v>287</v>
      </c>
      <c r="KJ1443" s="401" t="n">
        <v>288</v>
      </c>
      <c r="KK1443" s="401" t="n">
        <v>289</v>
      </c>
      <c r="KL1443" s="401" t="n">
        <v>290</v>
      </c>
      <c r="KM1443" s="401" t="n">
        <v>291</v>
      </c>
    </row>
    <row r="1444" customFormat="false" ht="12.75" hidden="false" customHeight="false" outlineLevel="0" collapsed="false">
      <c r="E1444" s="444" t="s">
        <v>225</v>
      </c>
      <c r="F1444" s="401" t="n">
        <v>40</v>
      </c>
      <c r="G1444" s="401" t="n">
        <v>15</v>
      </c>
      <c r="H1444" s="401" t="n">
        <v>61</v>
      </c>
      <c r="I1444" s="401" t="n">
        <v>185</v>
      </c>
      <c r="J1444" s="401" t="n">
        <v>198</v>
      </c>
      <c r="K1444" s="401" t="n">
        <v>80</v>
      </c>
      <c r="L1444" s="401" t="n">
        <v>287</v>
      </c>
      <c r="M1444" s="401" t="n">
        <v>152</v>
      </c>
      <c r="N1444" s="401" t="n">
        <v>137</v>
      </c>
      <c r="O1444" s="401" t="n">
        <v>44</v>
      </c>
      <c r="P1444" s="401" t="n">
        <v>170</v>
      </c>
      <c r="Q1444" s="401" t="n">
        <v>51</v>
      </c>
      <c r="R1444" s="401" t="n">
        <v>207</v>
      </c>
      <c r="S1444" s="401" t="n">
        <v>236</v>
      </c>
      <c r="T1444" s="401" t="n">
        <v>58</v>
      </c>
      <c r="U1444" s="401" t="n">
        <v>250</v>
      </c>
      <c r="V1444" s="401" t="n">
        <v>263</v>
      </c>
      <c r="W1444" s="401" t="n">
        <v>45</v>
      </c>
      <c r="X1444" s="401" t="n">
        <v>131</v>
      </c>
      <c r="Y1444" s="401" t="n">
        <v>91</v>
      </c>
      <c r="Z1444" s="401" t="n">
        <v>214</v>
      </c>
      <c r="AA1444" s="401" t="n">
        <v>73</v>
      </c>
      <c r="AB1444" s="401" t="n">
        <v>224</v>
      </c>
      <c r="AC1444" s="401" t="n">
        <v>78</v>
      </c>
      <c r="AD1444" s="401" t="n">
        <v>171</v>
      </c>
      <c r="AE1444" s="401" t="n">
        <v>217</v>
      </c>
      <c r="AF1444" s="401" t="n">
        <v>110</v>
      </c>
      <c r="AG1444" s="401" t="n">
        <v>187</v>
      </c>
      <c r="AH1444" s="401" t="n">
        <v>126</v>
      </c>
      <c r="AI1444" s="401" t="n">
        <v>280</v>
      </c>
      <c r="AJ1444" s="401" t="n">
        <v>55</v>
      </c>
      <c r="AK1444" s="401" t="n">
        <v>253</v>
      </c>
      <c r="AL1444" s="401" t="n">
        <v>194</v>
      </c>
      <c r="AM1444" s="401" t="n">
        <v>26</v>
      </c>
      <c r="AN1444" s="401" t="n">
        <v>216</v>
      </c>
      <c r="AO1444" s="401" t="n">
        <v>29</v>
      </c>
      <c r="AP1444" s="401" t="n">
        <v>138</v>
      </c>
      <c r="AQ1444" s="401" t="n">
        <v>235</v>
      </c>
      <c r="AR1444" s="401" t="n">
        <v>183</v>
      </c>
      <c r="AS1444" s="401" t="n">
        <v>86</v>
      </c>
      <c r="AT1444" s="401" t="n">
        <v>163</v>
      </c>
      <c r="AU1444" s="401" t="n">
        <v>149</v>
      </c>
      <c r="AV1444" s="401" t="n">
        <v>122</v>
      </c>
      <c r="AW1444" s="401" t="n">
        <v>108</v>
      </c>
      <c r="AX1444" s="401" t="n">
        <v>38</v>
      </c>
      <c r="AY1444" s="401" t="n">
        <v>129</v>
      </c>
      <c r="AZ1444" s="401" t="n">
        <v>188</v>
      </c>
      <c r="BA1444" s="401" t="n">
        <v>155</v>
      </c>
      <c r="BB1444" s="401" t="n">
        <v>125</v>
      </c>
      <c r="BC1444" s="401" t="n">
        <v>37</v>
      </c>
      <c r="BD1444" s="401" t="n">
        <v>30</v>
      </c>
      <c r="BE1444" s="401" t="n">
        <v>279</v>
      </c>
      <c r="BF1444" s="401" t="n">
        <v>47</v>
      </c>
      <c r="BG1444" s="401" t="n">
        <v>181</v>
      </c>
      <c r="BH1444" s="401" t="n">
        <v>268</v>
      </c>
      <c r="BI1444" s="401" t="n">
        <v>154</v>
      </c>
      <c r="BJ1444" s="401" t="n">
        <v>65</v>
      </c>
      <c r="BK1444" s="401" t="n">
        <v>20</v>
      </c>
      <c r="BL1444" s="401" t="n">
        <v>133</v>
      </c>
      <c r="BM1444" s="401" t="n">
        <v>93</v>
      </c>
      <c r="BN1444" s="401" t="n">
        <v>128</v>
      </c>
      <c r="BO1444" s="401" t="n">
        <v>169</v>
      </c>
      <c r="BP1444" s="401" t="n">
        <v>10</v>
      </c>
      <c r="BQ1444" s="401" t="n">
        <v>48</v>
      </c>
      <c r="BR1444" s="401" t="n">
        <v>257</v>
      </c>
      <c r="BS1444" s="401" t="n">
        <v>139</v>
      </c>
      <c r="BT1444" s="401" t="n">
        <v>158</v>
      </c>
      <c r="BU1444" s="401" t="n">
        <v>230</v>
      </c>
      <c r="BV1444" s="401" t="n">
        <v>201</v>
      </c>
      <c r="BW1444" s="401" t="n">
        <v>21</v>
      </c>
      <c r="BX1444" s="401" t="n">
        <v>79</v>
      </c>
      <c r="BY1444" s="401" t="n">
        <v>59</v>
      </c>
      <c r="BZ1444" s="401" t="n">
        <v>94</v>
      </c>
      <c r="CA1444" s="401" t="n">
        <v>200</v>
      </c>
      <c r="CB1444" s="401" t="n">
        <v>141</v>
      </c>
      <c r="CC1444" s="401" t="n">
        <v>225</v>
      </c>
      <c r="CD1444" s="401" t="n">
        <v>275</v>
      </c>
      <c r="CE1444" s="401" t="n">
        <v>62</v>
      </c>
      <c r="CF1444" s="401" t="n">
        <v>177</v>
      </c>
      <c r="CG1444" s="401" t="n">
        <v>76</v>
      </c>
      <c r="CH1444" s="401" t="n">
        <v>291</v>
      </c>
      <c r="CI1444" s="401" t="n">
        <v>195</v>
      </c>
      <c r="CJ1444" s="401" t="n">
        <v>99</v>
      </c>
      <c r="CK1444" s="401" t="n">
        <v>246</v>
      </c>
      <c r="CL1444" s="401" t="n">
        <v>274</v>
      </c>
      <c r="CM1444" s="401" t="n">
        <v>244</v>
      </c>
      <c r="CN1444" s="401" t="n">
        <v>288</v>
      </c>
      <c r="CO1444" s="401" t="n">
        <v>267</v>
      </c>
      <c r="CP1444" s="401" t="n">
        <v>35</v>
      </c>
      <c r="CQ1444" s="401" t="n">
        <v>232</v>
      </c>
      <c r="CR1444" s="401" t="n">
        <v>119</v>
      </c>
      <c r="CS1444" s="401" t="n">
        <v>234</v>
      </c>
      <c r="CT1444" s="401" t="n">
        <v>159</v>
      </c>
      <c r="CU1444" s="401" t="n">
        <v>140</v>
      </c>
      <c r="CV1444" s="401" t="n">
        <v>66</v>
      </c>
      <c r="CW1444" s="401" t="n">
        <v>9</v>
      </c>
      <c r="CX1444" s="401" t="n">
        <v>264</v>
      </c>
      <c r="CY1444" s="401" t="n">
        <v>25</v>
      </c>
      <c r="CZ1444" s="401" t="n">
        <v>175</v>
      </c>
      <c r="DA1444" s="401" t="n">
        <v>219</v>
      </c>
      <c r="DB1444" s="401" t="n">
        <v>33</v>
      </c>
      <c r="DC1444" s="401" t="n">
        <v>193</v>
      </c>
      <c r="DD1444" s="401" t="n">
        <v>211</v>
      </c>
      <c r="DE1444" s="401" t="n">
        <v>265</v>
      </c>
      <c r="DF1444" s="401" t="n">
        <v>7</v>
      </c>
      <c r="DG1444" s="401" t="n">
        <v>240</v>
      </c>
      <c r="DH1444" s="401" t="n">
        <v>256</v>
      </c>
      <c r="DI1444" s="401" t="n">
        <v>31</v>
      </c>
      <c r="DJ1444" s="401" t="n">
        <v>22</v>
      </c>
      <c r="DK1444" s="401" t="n">
        <v>136</v>
      </c>
      <c r="DL1444" s="401" t="n">
        <v>109</v>
      </c>
      <c r="DM1444" s="401" t="n">
        <v>104</v>
      </c>
      <c r="DN1444" s="401" t="n">
        <v>17</v>
      </c>
      <c r="DO1444" s="401" t="n">
        <v>46</v>
      </c>
      <c r="DP1444" s="401" t="n">
        <v>151</v>
      </c>
      <c r="DQ1444" s="401" t="n">
        <v>262</v>
      </c>
      <c r="DR1444" s="401" t="n">
        <v>176</v>
      </c>
      <c r="DS1444" s="401" t="n">
        <v>167</v>
      </c>
      <c r="DT1444" s="401" t="n">
        <v>127</v>
      </c>
      <c r="DU1444" s="401" t="n">
        <v>146</v>
      </c>
      <c r="DV1444" s="401" t="n">
        <v>69</v>
      </c>
      <c r="DW1444" s="401" t="n">
        <v>276</v>
      </c>
      <c r="DX1444" s="401" t="n">
        <v>112</v>
      </c>
      <c r="DY1444" s="401" t="n">
        <v>218</v>
      </c>
      <c r="DZ1444" s="401" t="n">
        <v>3</v>
      </c>
      <c r="EA1444" s="401" t="n">
        <v>273</v>
      </c>
      <c r="EB1444" s="401" t="n">
        <v>269</v>
      </c>
      <c r="EC1444" s="401" t="n">
        <v>5</v>
      </c>
      <c r="ED1444" s="401" t="n">
        <v>227</v>
      </c>
      <c r="EE1444" s="401" t="n">
        <v>103</v>
      </c>
      <c r="EF1444" s="401" t="n">
        <v>210</v>
      </c>
      <c r="EG1444" s="401" t="n">
        <v>284</v>
      </c>
      <c r="EH1444" s="401" t="n">
        <v>247</v>
      </c>
      <c r="EI1444" s="401" t="n">
        <v>90</v>
      </c>
      <c r="EJ1444" s="401" t="n">
        <v>97</v>
      </c>
      <c r="EK1444" s="401" t="n">
        <v>179</v>
      </c>
      <c r="EL1444" s="401" t="n">
        <v>121</v>
      </c>
      <c r="EM1444" s="401" t="n">
        <v>132</v>
      </c>
      <c r="EN1444" s="401" t="n">
        <v>118</v>
      </c>
      <c r="EO1444" s="401" t="n">
        <v>213</v>
      </c>
      <c r="EP1444" s="401" t="n">
        <v>39</v>
      </c>
      <c r="EQ1444" s="401" t="n">
        <v>173</v>
      </c>
      <c r="ER1444" s="401" t="n">
        <v>87</v>
      </c>
      <c r="ES1444" s="401" t="n">
        <v>182</v>
      </c>
      <c r="ET1444" s="401" t="n">
        <v>228</v>
      </c>
      <c r="EU1444" s="401" t="n">
        <v>281</v>
      </c>
      <c r="EV1444" s="401" t="n">
        <v>54</v>
      </c>
      <c r="EW1444" s="401" t="n">
        <v>115</v>
      </c>
      <c r="EX1444" s="401" t="n">
        <v>135</v>
      </c>
      <c r="EY1444" s="401" t="n">
        <v>32</v>
      </c>
      <c r="EZ1444" s="401" t="n">
        <v>178</v>
      </c>
      <c r="FA1444" s="401" t="n">
        <v>199</v>
      </c>
      <c r="FB1444" s="401" t="n">
        <v>27</v>
      </c>
      <c r="FC1444" s="401" t="n">
        <v>36</v>
      </c>
      <c r="FD1444" s="401" t="n">
        <v>289</v>
      </c>
      <c r="FE1444" s="401" t="n">
        <v>237</v>
      </c>
      <c r="FF1444" s="401" t="n">
        <v>261</v>
      </c>
      <c r="FG1444" s="401" t="n">
        <v>212</v>
      </c>
      <c r="FH1444" s="401" t="n">
        <v>50</v>
      </c>
      <c r="FI1444" s="401" t="n">
        <v>4</v>
      </c>
      <c r="FJ1444" s="401" t="n">
        <v>2</v>
      </c>
      <c r="FK1444" s="401" t="n">
        <v>282</v>
      </c>
      <c r="FL1444" s="401" t="n">
        <v>166</v>
      </c>
      <c r="FM1444" s="401" t="n">
        <v>77</v>
      </c>
      <c r="FN1444" s="401" t="n">
        <v>223</v>
      </c>
      <c r="FO1444" s="401" t="n">
        <v>286</v>
      </c>
      <c r="FP1444" s="401" t="n">
        <v>186</v>
      </c>
      <c r="FQ1444" s="401" t="n">
        <v>145</v>
      </c>
      <c r="FR1444" s="401" t="n">
        <v>92</v>
      </c>
      <c r="FS1444" s="401" t="n">
        <v>208</v>
      </c>
      <c r="FT1444" s="401" t="n">
        <v>220</v>
      </c>
      <c r="FU1444" s="401" t="n">
        <v>215</v>
      </c>
      <c r="FV1444" s="401" t="n">
        <v>124</v>
      </c>
      <c r="FW1444" s="401" t="n">
        <v>206</v>
      </c>
      <c r="FX1444" s="401" t="n">
        <v>156</v>
      </c>
      <c r="FY1444" s="401" t="n">
        <v>8</v>
      </c>
      <c r="FZ1444" s="401" t="n">
        <v>75</v>
      </c>
      <c r="GA1444" s="401" t="n">
        <v>147</v>
      </c>
      <c r="GB1444" s="401" t="n">
        <v>271</v>
      </c>
      <c r="GC1444" s="401" t="n">
        <v>98</v>
      </c>
      <c r="GD1444" s="401" t="n">
        <v>278</v>
      </c>
      <c r="GE1444" s="401" t="n">
        <v>96</v>
      </c>
      <c r="GF1444" s="401" t="n">
        <v>165</v>
      </c>
      <c r="GG1444" s="401" t="n">
        <v>116</v>
      </c>
      <c r="GH1444" s="401" t="n">
        <v>16</v>
      </c>
      <c r="GI1444" s="401" t="n">
        <v>52</v>
      </c>
      <c r="GJ1444" s="401" t="n">
        <v>19</v>
      </c>
      <c r="GK1444" s="401" t="n">
        <v>270</v>
      </c>
      <c r="GL1444" s="401" t="n">
        <v>60</v>
      </c>
      <c r="GM1444" s="401" t="n">
        <v>117</v>
      </c>
      <c r="GN1444" s="401" t="n">
        <v>283</v>
      </c>
      <c r="GO1444" s="401" t="n">
        <v>239</v>
      </c>
      <c r="GP1444" s="401" t="n">
        <v>161</v>
      </c>
      <c r="GQ1444" s="401" t="n">
        <v>248</v>
      </c>
      <c r="GR1444" s="401" t="n">
        <v>226</v>
      </c>
      <c r="GS1444" s="401" t="n">
        <v>12</v>
      </c>
      <c r="GT1444" s="401" t="n">
        <v>255</v>
      </c>
      <c r="GU1444" s="401" t="n">
        <v>202</v>
      </c>
      <c r="GV1444" s="401" t="n">
        <v>192</v>
      </c>
      <c r="GW1444" s="401" t="n">
        <v>57</v>
      </c>
      <c r="GX1444" s="401" t="n">
        <v>150</v>
      </c>
      <c r="GY1444" s="401" t="n">
        <v>1</v>
      </c>
      <c r="GZ1444" s="401" t="n">
        <v>197</v>
      </c>
      <c r="HA1444" s="401" t="n">
        <v>101</v>
      </c>
      <c r="HB1444" s="401" t="n">
        <v>221</v>
      </c>
      <c r="HC1444" s="401" t="n">
        <v>144</v>
      </c>
      <c r="HD1444" s="401" t="n">
        <v>260</v>
      </c>
      <c r="HE1444" s="401" t="n">
        <v>102</v>
      </c>
      <c r="HF1444" s="401" t="n">
        <v>107</v>
      </c>
      <c r="HG1444" s="401" t="n">
        <v>172</v>
      </c>
      <c r="HH1444" s="401" t="n">
        <v>49</v>
      </c>
      <c r="HI1444" s="401" t="n">
        <v>11</v>
      </c>
      <c r="HJ1444" s="401" t="n">
        <v>160</v>
      </c>
      <c r="HK1444" s="401" t="n">
        <v>252</v>
      </c>
      <c r="HL1444" s="401" t="n">
        <v>290</v>
      </c>
      <c r="HM1444" s="401" t="n">
        <v>23</v>
      </c>
      <c r="HN1444" s="401" t="n">
        <v>6</v>
      </c>
      <c r="HO1444" s="401" t="n">
        <v>42</v>
      </c>
      <c r="HP1444" s="401" t="n">
        <v>70</v>
      </c>
      <c r="HQ1444" s="401" t="n">
        <v>242</v>
      </c>
      <c r="HR1444" s="401" t="n">
        <v>209</v>
      </c>
      <c r="HS1444" s="401" t="n">
        <v>168</v>
      </c>
      <c r="HT1444" s="401" t="n">
        <v>245</v>
      </c>
      <c r="HU1444" s="401" t="n">
        <v>100</v>
      </c>
      <c r="HV1444" s="401" t="n">
        <v>123</v>
      </c>
      <c r="HW1444" s="401" t="n">
        <v>203</v>
      </c>
      <c r="HX1444" s="401" t="n">
        <v>89</v>
      </c>
      <c r="HY1444" s="401" t="n">
        <v>134</v>
      </c>
      <c r="HZ1444" s="401" t="n">
        <v>191</v>
      </c>
      <c r="IA1444" s="401" t="n">
        <v>222</v>
      </c>
      <c r="IB1444" s="401" t="n">
        <v>53</v>
      </c>
      <c r="IC1444" s="401" t="n">
        <v>238</v>
      </c>
      <c r="ID1444" s="401" t="n">
        <v>67</v>
      </c>
      <c r="IE1444" s="401" t="n">
        <v>83</v>
      </c>
      <c r="IF1444" s="401" t="n">
        <v>254</v>
      </c>
      <c r="IG1444" s="401" t="n">
        <v>130</v>
      </c>
      <c r="IH1444" s="401" t="n">
        <v>231</v>
      </c>
      <c r="II1444" s="401" t="n">
        <v>190</v>
      </c>
      <c r="IJ1444" s="401" t="n">
        <v>41</v>
      </c>
      <c r="IK1444" s="401" t="n">
        <v>18</v>
      </c>
      <c r="IL1444" s="401" t="n">
        <v>24</v>
      </c>
      <c r="IM1444" s="401" t="n">
        <v>111</v>
      </c>
      <c r="IN1444" s="401" t="n">
        <v>34</v>
      </c>
      <c r="IO1444" s="401" t="n">
        <v>143</v>
      </c>
      <c r="IP1444" s="401" t="n">
        <v>72</v>
      </c>
      <c r="IQ1444" s="401" t="n">
        <v>204</v>
      </c>
      <c r="IR1444" s="401" t="n">
        <v>106</v>
      </c>
      <c r="IS1444" s="401" t="n">
        <v>85</v>
      </c>
      <c r="IT1444" s="401" t="n">
        <v>28</v>
      </c>
      <c r="IU1444" s="401" t="n">
        <v>285</v>
      </c>
      <c r="IV1444" s="401" t="n">
        <v>120</v>
      </c>
      <c r="IW1444" s="401" t="n">
        <v>174</v>
      </c>
      <c r="IX1444" s="401" t="n">
        <v>277</v>
      </c>
      <c r="IY1444" s="401" t="n">
        <v>157</v>
      </c>
      <c r="IZ1444" s="401" t="n">
        <v>113</v>
      </c>
      <c r="JA1444" s="401" t="n">
        <v>164</v>
      </c>
      <c r="JB1444" s="401" t="n">
        <v>43</v>
      </c>
      <c r="JC1444" s="401" t="n">
        <v>71</v>
      </c>
      <c r="JD1444" s="401" t="n">
        <v>243</v>
      </c>
      <c r="JE1444" s="401" t="n">
        <v>13</v>
      </c>
      <c r="JF1444" s="401" t="n">
        <v>14</v>
      </c>
      <c r="JG1444" s="401" t="n">
        <v>184</v>
      </c>
      <c r="JH1444" s="401" t="n">
        <v>142</v>
      </c>
      <c r="JI1444" s="401" t="n">
        <v>241</v>
      </c>
      <c r="JJ1444" s="401" t="n">
        <v>162</v>
      </c>
      <c r="JK1444" s="401" t="n">
        <v>105</v>
      </c>
      <c r="JL1444" s="401" t="n">
        <v>258</v>
      </c>
      <c r="JM1444" s="401" t="n">
        <v>196</v>
      </c>
      <c r="JN1444" s="401" t="n">
        <v>233</v>
      </c>
      <c r="JO1444" s="401" t="n">
        <v>74</v>
      </c>
      <c r="JP1444" s="401" t="n">
        <v>205</v>
      </c>
      <c r="JQ1444" s="401" t="n">
        <v>180</v>
      </c>
      <c r="JR1444" s="401" t="n">
        <v>95</v>
      </c>
      <c r="JS1444" s="401" t="n">
        <v>82</v>
      </c>
      <c r="JT1444" s="401" t="n">
        <v>68</v>
      </c>
      <c r="JU1444" s="401" t="n">
        <v>249</v>
      </c>
      <c r="JV1444" s="401" t="n">
        <v>88</v>
      </c>
      <c r="JW1444" s="401" t="n">
        <v>266</v>
      </c>
      <c r="JX1444" s="401" t="n">
        <v>251</v>
      </c>
      <c r="JZ1444" s="401" t="n">
        <v>64</v>
      </c>
      <c r="KA1444" s="401" t="n">
        <v>84</v>
      </c>
      <c r="KB1444" s="401" t="n">
        <v>114</v>
      </c>
      <c r="KC1444" s="401" t="n">
        <v>153</v>
      </c>
      <c r="KE1444" s="401" t="n">
        <v>272</v>
      </c>
      <c r="KF1444" s="401" t="n">
        <v>148</v>
      </c>
      <c r="KG1444" s="401" t="n">
        <v>229</v>
      </c>
      <c r="KH1444" s="401" t="n">
        <v>56</v>
      </c>
      <c r="KJ1444" s="401" t="n">
        <v>63</v>
      </c>
      <c r="KK1444" s="401" t="n">
        <v>259</v>
      </c>
      <c r="KL1444" s="401" t="n">
        <v>189</v>
      </c>
      <c r="KM1444" s="401" t="n">
        <v>81</v>
      </c>
    </row>
    <row r="1445" customFormat="false" ht="12.75" hidden="false" customHeight="false" outlineLevel="0" collapsed="false">
      <c r="E1445" s="444" t="s">
        <v>227</v>
      </c>
      <c r="F1445" s="401" t="n">
        <v>35</v>
      </c>
      <c r="G1445" s="401" t="n">
        <v>83</v>
      </c>
      <c r="H1445" s="401" t="n">
        <v>283</v>
      </c>
      <c r="I1445" s="401" t="n">
        <v>277</v>
      </c>
      <c r="J1445" s="401" t="n">
        <v>188</v>
      </c>
      <c r="K1445" s="401" t="n">
        <v>265</v>
      </c>
      <c r="L1445" s="401" t="n">
        <v>86</v>
      </c>
      <c r="M1445" s="401" t="n">
        <v>21</v>
      </c>
      <c r="N1445" s="401" t="n">
        <v>173</v>
      </c>
      <c r="O1445" s="401" t="n">
        <v>197</v>
      </c>
      <c r="P1445" s="401" t="n">
        <v>153</v>
      </c>
      <c r="Q1445" s="401" t="n">
        <v>133</v>
      </c>
      <c r="R1445" s="401" t="n">
        <v>182</v>
      </c>
      <c r="S1445" s="401" t="n">
        <v>91</v>
      </c>
      <c r="T1445" s="401" t="n">
        <v>73</v>
      </c>
      <c r="U1445" s="401" t="n">
        <v>172</v>
      </c>
      <c r="V1445" s="401" t="n">
        <v>98</v>
      </c>
      <c r="W1445" s="401" t="n">
        <v>37</v>
      </c>
      <c r="X1445" s="401" t="n">
        <v>225</v>
      </c>
      <c r="Y1445" s="401" t="n">
        <v>138</v>
      </c>
      <c r="Z1445" s="401" t="n">
        <v>258</v>
      </c>
      <c r="AA1445" s="401" t="n">
        <v>181</v>
      </c>
      <c r="AB1445" s="401" t="n">
        <v>119</v>
      </c>
      <c r="AC1445" s="401" t="n">
        <v>286</v>
      </c>
      <c r="AD1445" s="401" t="n">
        <v>128</v>
      </c>
      <c r="AE1445" s="401" t="n">
        <v>13</v>
      </c>
      <c r="AF1445" s="401" t="n">
        <v>248</v>
      </c>
      <c r="AG1445" s="401" t="n">
        <v>77</v>
      </c>
      <c r="AH1445" s="401" t="n">
        <v>168</v>
      </c>
      <c r="AI1445" s="401" t="n">
        <v>62</v>
      </c>
      <c r="AJ1445" s="401" t="n">
        <v>19</v>
      </c>
      <c r="AK1445" s="401" t="n">
        <v>85</v>
      </c>
      <c r="AL1445" s="401" t="n">
        <v>36</v>
      </c>
      <c r="AM1445" s="401" t="n">
        <v>281</v>
      </c>
      <c r="AN1445" s="401" t="n">
        <v>132</v>
      </c>
      <c r="AO1445" s="401" t="n">
        <v>155</v>
      </c>
      <c r="AP1445" s="401" t="n">
        <v>150</v>
      </c>
      <c r="AQ1445" s="401" t="n">
        <v>169</v>
      </c>
      <c r="AR1445" s="401" t="n">
        <v>262</v>
      </c>
      <c r="AS1445" s="401" t="n">
        <v>163</v>
      </c>
      <c r="AT1445" s="401" t="n">
        <v>135</v>
      </c>
      <c r="AU1445" s="401" t="n">
        <v>246</v>
      </c>
      <c r="AV1445" s="401" t="n">
        <v>199</v>
      </c>
      <c r="AW1445" s="401" t="n">
        <v>1</v>
      </c>
      <c r="AX1445" s="401" t="n">
        <v>64</v>
      </c>
      <c r="AY1445" s="401" t="n">
        <v>4</v>
      </c>
      <c r="AZ1445" s="401" t="n">
        <v>254</v>
      </c>
      <c r="BA1445" s="401" t="n">
        <v>226</v>
      </c>
      <c r="BB1445" s="401" t="n">
        <v>207</v>
      </c>
      <c r="BC1445" s="401" t="n">
        <v>63</v>
      </c>
      <c r="BD1445" s="401" t="n">
        <v>234</v>
      </c>
      <c r="BE1445" s="401" t="n">
        <v>99</v>
      </c>
      <c r="BF1445" s="401" t="n">
        <v>239</v>
      </c>
      <c r="BG1445" s="401" t="n">
        <v>146</v>
      </c>
      <c r="BH1445" s="401" t="n">
        <v>31</v>
      </c>
      <c r="BI1445" s="401" t="n">
        <v>90</v>
      </c>
      <c r="BJ1445" s="401" t="n">
        <v>160</v>
      </c>
      <c r="BK1445" s="401" t="n">
        <v>275</v>
      </c>
      <c r="BL1445" s="401" t="n">
        <v>43</v>
      </c>
      <c r="BM1445" s="401" t="n">
        <v>2</v>
      </c>
      <c r="BN1445" s="401" t="n">
        <v>219</v>
      </c>
      <c r="BO1445" s="401" t="n">
        <v>81</v>
      </c>
      <c r="BP1445" s="401" t="n">
        <v>156</v>
      </c>
      <c r="BQ1445" s="401" t="n">
        <v>167</v>
      </c>
      <c r="BR1445" s="401" t="n">
        <v>193</v>
      </c>
      <c r="BS1445" s="401" t="n">
        <v>57</v>
      </c>
      <c r="BT1445" s="401" t="n">
        <v>224</v>
      </c>
      <c r="BU1445" s="401" t="n">
        <v>287</v>
      </c>
      <c r="BV1445" s="401" t="n">
        <v>186</v>
      </c>
      <c r="BW1445" s="401" t="n">
        <v>251</v>
      </c>
      <c r="BX1445" s="401" t="n">
        <v>18</v>
      </c>
      <c r="BY1445" s="401" t="n">
        <v>145</v>
      </c>
      <c r="BZ1445" s="401" t="n">
        <v>180</v>
      </c>
      <c r="CA1445" s="401" t="n">
        <v>161</v>
      </c>
      <c r="CB1445" s="401" t="n">
        <v>53</v>
      </c>
      <c r="CC1445" s="401" t="n">
        <v>255</v>
      </c>
      <c r="CD1445" s="401" t="n">
        <v>240</v>
      </c>
      <c r="CE1445" s="401" t="n">
        <v>184</v>
      </c>
      <c r="CF1445" s="401" t="n">
        <v>66</v>
      </c>
      <c r="CG1445" s="401" t="n">
        <v>164</v>
      </c>
      <c r="CH1445" s="401" t="n">
        <v>222</v>
      </c>
      <c r="CI1445" s="401" t="n">
        <v>274</v>
      </c>
      <c r="CJ1445" s="401" t="n">
        <v>80</v>
      </c>
      <c r="CK1445" s="401" t="n">
        <v>231</v>
      </c>
      <c r="CL1445" s="401" t="n">
        <v>46</v>
      </c>
      <c r="CM1445" s="401" t="n">
        <v>127</v>
      </c>
      <c r="CN1445" s="401" t="n">
        <v>25</v>
      </c>
      <c r="CO1445" s="401" t="n">
        <v>174</v>
      </c>
      <c r="CP1445" s="401" t="n">
        <v>7</v>
      </c>
      <c r="CQ1445" s="401" t="n">
        <v>291</v>
      </c>
      <c r="CR1445" s="401" t="n">
        <v>137</v>
      </c>
      <c r="CS1445" s="401" t="n">
        <v>229</v>
      </c>
      <c r="CT1445" s="401" t="n">
        <v>117</v>
      </c>
      <c r="CU1445" s="401" t="n">
        <v>203</v>
      </c>
      <c r="CV1445" s="401" t="n">
        <v>29</v>
      </c>
      <c r="CW1445" s="401" t="n">
        <v>34</v>
      </c>
      <c r="CX1445" s="401" t="n">
        <v>58</v>
      </c>
      <c r="CY1445" s="401" t="n">
        <v>259</v>
      </c>
      <c r="CZ1445" s="401" t="n">
        <v>147</v>
      </c>
      <c r="DA1445" s="401" t="n">
        <v>267</v>
      </c>
      <c r="DB1445" s="401" t="n">
        <v>92</v>
      </c>
      <c r="DC1445" s="401" t="n">
        <v>123</v>
      </c>
      <c r="DD1445" s="401" t="n">
        <v>54</v>
      </c>
      <c r="DE1445" s="401" t="n">
        <v>273</v>
      </c>
      <c r="DF1445" s="401" t="n">
        <v>79</v>
      </c>
      <c r="DG1445" s="401" t="n">
        <v>78</v>
      </c>
      <c r="DH1445" s="401" t="n">
        <v>175</v>
      </c>
      <c r="DI1445" s="401" t="n">
        <v>72</v>
      </c>
      <c r="DJ1445" s="401" t="n">
        <v>196</v>
      </c>
      <c r="DK1445" s="401" t="n">
        <v>187</v>
      </c>
      <c r="DL1445" s="401" t="n">
        <v>50</v>
      </c>
      <c r="DM1445" s="401" t="n">
        <v>228</v>
      </c>
      <c r="DN1445" s="401" t="n">
        <v>110</v>
      </c>
      <c r="DO1445" s="401" t="n">
        <v>38</v>
      </c>
      <c r="DP1445" s="401" t="n">
        <v>56</v>
      </c>
      <c r="DQ1445" s="401" t="n">
        <v>285</v>
      </c>
      <c r="DR1445" s="401" t="n">
        <v>165</v>
      </c>
      <c r="DS1445" s="401" t="n">
        <v>232</v>
      </c>
      <c r="DT1445" s="401" t="n">
        <v>237</v>
      </c>
      <c r="DU1445" s="401" t="n">
        <v>158</v>
      </c>
      <c r="DV1445" s="401" t="n">
        <v>270</v>
      </c>
      <c r="DW1445" s="401" t="n">
        <v>216</v>
      </c>
      <c r="DX1445" s="401" t="n">
        <v>162</v>
      </c>
      <c r="DY1445" s="401" t="n">
        <v>148</v>
      </c>
      <c r="DZ1445" s="401" t="n">
        <v>42</v>
      </c>
      <c r="EA1445" s="401" t="n">
        <v>108</v>
      </c>
      <c r="EB1445" s="401" t="n">
        <v>189</v>
      </c>
      <c r="EC1445" s="401" t="n">
        <v>129</v>
      </c>
      <c r="ED1445" s="401" t="n">
        <v>253</v>
      </c>
      <c r="EE1445" s="401" t="n">
        <v>142</v>
      </c>
      <c r="EF1445" s="401" t="n">
        <v>59</v>
      </c>
      <c r="EG1445" s="401" t="n">
        <v>139</v>
      </c>
      <c r="EH1445" s="401" t="n">
        <v>107</v>
      </c>
      <c r="EI1445" s="401" t="n">
        <v>280</v>
      </c>
      <c r="EJ1445" s="401" t="n">
        <v>96</v>
      </c>
      <c r="EK1445" s="401" t="n">
        <v>44</v>
      </c>
      <c r="EL1445" s="401" t="n">
        <v>250</v>
      </c>
      <c r="EM1445" s="401" t="n">
        <v>26</v>
      </c>
      <c r="EN1445" s="401" t="n">
        <v>151</v>
      </c>
      <c r="EO1445" s="401" t="n">
        <v>269</v>
      </c>
      <c r="EP1445" s="401" t="n">
        <v>208</v>
      </c>
      <c r="EQ1445" s="401" t="n">
        <v>118</v>
      </c>
      <c r="ER1445" s="401" t="n">
        <v>84</v>
      </c>
      <c r="ES1445" s="401" t="n">
        <v>141</v>
      </c>
      <c r="ET1445" s="401" t="n">
        <v>33</v>
      </c>
      <c r="EU1445" s="401" t="n">
        <v>213</v>
      </c>
      <c r="EV1445" s="401" t="n">
        <v>194</v>
      </c>
      <c r="EW1445" s="401" t="n">
        <v>252</v>
      </c>
      <c r="EX1445" s="401" t="n">
        <v>238</v>
      </c>
      <c r="EY1445" s="401" t="n">
        <v>241</v>
      </c>
      <c r="EZ1445" s="401" t="n">
        <v>20</v>
      </c>
      <c r="FA1445" s="401" t="n">
        <v>94</v>
      </c>
      <c r="FB1445" s="401" t="n">
        <v>15</v>
      </c>
      <c r="FC1445" s="401" t="n">
        <v>282</v>
      </c>
      <c r="FD1445" s="401" t="n">
        <v>284</v>
      </c>
      <c r="FE1445" s="401" t="n">
        <v>103</v>
      </c>
      <c r="FF1445" s="401" t="n">
        <v>290</v>
      </c>
      <c r="FG1445" s="401" t="n">
        <v>9</v>
      </c>
      <c r="FH1445" s="401" t="n">
        <v>76</v>
      </c>
      <c r="FI1445" s="401" t="n">
        <v>179</v>
      </c>
      <c r="FJ1445" s="401" t="n">
        <v>75</v>
      </c>
      <c r="FK1445" s="401" t="n">
        <v>144</v>
      </c>
      <c r="FL1445" s="401" t="n">
        <v>104</v>
      </c>
      <c r="FM1445" s="401" t="n">
        <v>55</v>
      </c>
      <c r="FN1445" s="401" t="n">
        <v>276</v>
      </c>
      <c r="FO1445" s="401" t="n">
        <v>74</v>
      </c>
      <c r="FP1445" s="401" t="n">
        <v>10</v>
      </c>
      <c r="FQ1445" s="401" t="n">
        <v>157</v>
      </c>
      <c r="FR1445" s="401" t="n">
        <v>61</v>
      </c>
      <c r="FS1445" s="401" t="n">
        <v>209</v>
      </c>
      <c r="FT1445" s="401" t="n">
        <v>289</v>
      </c>
      <c r="FU1445" s="401" t="n">
        <v>93</v>
      </c>
      <c r="FV1445" s="401" t="n">
        <v>14</v>
      </c>
      <c r="FW1445" s="401" t="n">
        <v>88</v>
      </c>
      <c r="FX1445" s="401" t="n">
        <v>152</v>
      </c>
      <c r="FY1445" s="401" t="n">
        <v>60</v>
      </c>
      <c r="FZ1445" s="401" t="n">
        <v>159</v>
      </c>
      <c r="GA1445" s="401" t="n">
        <v>149</v>
      </c>
      <c r="GB1445" s="401" t="n">
        <v>217</v>
      </c>
      <c r="GC1445" s="401" t="n">
        <v>8</v>
      </c>
      <c r="GD1445" s="401" t="n">
        <v>257</v>
      </c>
      <c r="GE1445" s="401" t="n">
        <v>68</v>
      </c>
      <c r="GF1445" s="401" t="n">
        <v>244</v>
      </c>
      <c r="GG1445" s="401" t="n">
        <v>16</v>
      </c>
      <c r="GH1445" s="401" t="n">
        <v>6</v>
      </c>
      <c r="GI1445" s="401" t="n">
        <v>192</v>
      </c>
      <c r="GJ1445" s="401" t="n">
        <v>126</v>
      </c>
      <c r="GK1445" s="401" t="n">
        <v>154</v>
      </c>
      <c r="GL1445" s="401" t="n">
        <v>30</v>
      </c>
      <c r="GM1445" s="401" t="n">
        <v>256</v>
      </c>
      <c r="GN1445" s="401" t="n">
        <v>198</v>
      </c>
      <c r="GO1445" s="401" t="n">
        <v>268</v>
      </c>
      <c r="GP1445" s="401" t="n">
        <v>264</v>
      </c>
      <c r="GQ1445" s="401" t="n">
        <v>120</v>
      </c>
      <c r="GR1445" s="401" t="n">
        <v>288</v>
      </c>
      <c r="GS1445" s="401" t="n">
        <v>125</v>
      </c>
      <c r="GT1445" s="401" t="n">
        <v>220</v>
      </c>
      <c r="GU1445" s="401" t="n">
        <v>205</v>
      </c>
      <c r="GV1445" s="401" t="n">
        <v>71</v>
      </c>
      <c r="GW1445" s="401" t="n">
        <v>263</v>
      </c>
      <c r="GX1445" s="401" t="n">
        <v>48</v>
      </c>
      <c r="GY1445" s="401" t="n">
        <v>233</v>
      </c>
      <c r="GZ1445" s="401" t="n">
        <v>82</v>
      </c>
      <c r="HA1445" s="401" t="n">
        <v>202</v>
      </c>
      <c r="HB1445" s="401" t="n">
        <v>67</v>
      </c>
      <c r="HC1445" s="401" t="n">
        <v>134</v>
      </c>
      <c r="HD1445" s="401" t="n">
        <v>223</v>
      </c>
      <c r="HE1445" s="401" t="n">
        <v>39</v>
      </c>
      <c r="HF1445" s="401" t="n">
        <v>27</v>
      </c>
      <c r="HG1445" s="401" t="n">
        <v>23</v>
      </c>
      <c r="HH1445" s="401" t="n">
        <v>95</v>
      </c>
      <c r="HI1445" s="401" t="n">
        <v>230</v>
      </c>
      <c r="HJ1445" s="401" t="n">
        <v>279</v>
      </c>
      <c r="HK1445" s="401" t="n">
        <v>121</v>
      </c>
      <c r="HL1445" s="401" t="n">
        <v>87</v>
      </c>
      <c r="HM1445" s="401" t="n">
        <v>177</v>
      </c>
      <c r="HN1445" s="401" t="n">
        <v>214</v>
      </c>
      <c r="HO1445" s="401" t="n">
        <v>101</v>
      </c>
      <c r="HP1445" s="401" t="n">
        <v>130</v>
      </c>
      <c r="HQ1445" s="401" t="n">
        <v>111</v>
      </c>
      <c r="HR1445" s="401" t="n">
        <v>65</v>
      </c>
      <c r="HS1445" s="401" t="n">
        <v>114</v>
      </c>
      <c r="HT1445" s="401" t="n">
        <v>242</v>
      </c>
      <c r="HU1445" s="401" t="n">
        <v>166</v>
      </c>
      <c r="HV1445" s="401" t="n">
        <v>51</v>
      </c>
      <c r="HW1445" s="401" t="n">
        <v>45</v>
      </c>
      <c r="HX1445" s="401" t="n">
        <v>143</v>
      </c>
      <c r="HY1445" s="401" t="n">
        <v>32</v>
      </c>
      <c r="HZ1445" s="401" t="n">
        <v>261</v>
      </c>
      <c r="IA1445" s="401" t="n">
        <v>247</v>
      </c>
      <c r="IB1445" s="401" t="n">
        <v>5</v>
      </c>
      <c r="IC1445" s="401" t="n">
        <v>201</v>
      </c>
      <c r="ID1445" s="401" t="n">
        <v>40</v>
      </c>
      <c r="IE1445" s="401" t="n">
        <v>178</v>
      </c>
      <c r="IF1445" s="401" t="n">
        <v>11</v>
      </c>
      <c r="IG1445" s="401" t="n">
        <v>89</v>
      </c>
      <c r="IH1445" s="401" t="n">
        <v>235</v>
      </c>
      <c r="II1445" s="401" t="n">
        <v>109</v>
      </c>
      <c r="IJ1445" s="401" t="n">
        <v>112</v>
      </c>
      <c r="IK1445" s="401" t="n">
        <v>41</v>
      </c>
      <c r="IL1445" s="401" t="n">
        <v>47</v>
      </c>
      <c r="IM1445" s="401" t="n">
        <v>221</v>
      </c>
      <c r="IN1445" s="401" t="n">
        <v>105</v>
      </c>
      <c r="IO1445" s="401" t="n">
        <v>210</v>
      </c>
      <c r="IP1445" s="401" t="n">
        <v>272</v>
      </c>
      <c r="IQ1445" s="401" t="n">
        <v>200</v>
      </c>
      <c r="IR1445" s="401" t="n">
        <v>218</v>
      </c>
      <c r="IS1445" s="401" t="n">
        <v>260</v>
      </c>
      <c r="IT1445" s="401" t="n">
        <v>122</v>
      </c>
      <c r="IU1445" s="401" t="n">
        <v>106</v>
      </c>
      <c r="IV1445" s="401" t="n">
        <v>100</v>
      </c>
      <c r="IW1445" s="401" t="n">
        <v>249</v>
      </c>
      <c r="IX1445" s="401" t="n">
        <v>116</v>
      </c>
      <c r="IY1445" s="401" t="n">
        <v>102</v>
      </c>
      <c r="IZ1445" s="401" t="n">
        <v>49</v>
      </c>
      <c r="JA1445" s="401" t="n">
        <v>140</v>
      </c>
      <c r="JB1445" s="401" t="n">
        <v>183</v>
      </c>
      <c r="JC1445" s="401" t="n">
        <v>227</v>
      </c>
      <c r="JD1445" s="401" t="n">
        <v>211</v>
      </c>
      <c r="JE1445" s="401" t="n">
        <v>206</v>
      </c>
      <c r="JF1445" s="401" t="n">
        <v>185</v>
      </c>
      <c r="JG1445" s="401" t="n">
        <v>28</v>
      </c>
      <c r="JH1445" s="401" t="n">
        <v>191</v>
      </c>
      <c r="JI1445" s="401" t="n">
        <v>136</v>
      </c>
      <c r="JJ1445" s="401" t="n">
        <v>12</v>
      </c>
      <c r="JK1445" s="401" t="n">
        <v>190</v>
      </c>
      <c r="JL1445" s="401" t="n">
        <v>124</v>
      </c>
      <c r="JM1445" s="401" t="n">
        <v>195</v>
      </c>
      <c r="JN1445" s="401" t="n">
        <v>17</v>
      </c>
      <c r="JO1445" s="401" t="n">
        <v>236</v>
      </c>
      <c r="JP1445" s="401" t="n">
        <v>115</v>
      </c>
      <c r="JQ1445" s="401" t="n">
        <v>69</v>
      </c>
      <c r="JR1445" s="401" t="n">
        <v>171</v>
      </c>
      <c r="JS1445" s="401" t="n">
        <v>266</v>
      </c>
      <c r="JT1445" s="401" t="n">
        <v>278</v>
      </c>
      <c r="JU1445" s="401" t="n">
        <v>22</v>
      </c>
      <c r="JV1445" s="401" t="n">
        <v>131</v>
      </c>
      <c r="JW1445" s="401" t="n">
        <v>215</v>
      </c>
      <c r="JX1445" s="401" t="n">
        <v>170</v>
      </c>
      <c r="JZ1445" s="401" t="n">
        <v>3</v>
      </c>
      <c r="KA1445" s="401" t="n">
        <v>243</v>
      </c>
      <c r="KB1445" s="401" t="n">
        <v>24</v>
      </c>
      <c r="KC1445" s="401" t="n">
        <v>176</v>
      </c>
      <c r="KE1445" s="401" t="n">
        <v>70</v>
      </c>
      <c r="KF1445" s="401" t="n">
        <v>245</v>
      </c>
      <c r="KG1445" s="401" t="n">
        <v>204</v>
      </c>
      <c r="KH1445" s="401" t="n">
        <v>52</v>
      </c>
      <c r="KJ1445" s="401" t="n">
        <v>97</v>
      </c>
      <c r="KK1445" s="401" t="n">
        <v>113</v>
      </c>
      <c r="KL1445" s="401" t="n">
        <v>271</v>
      </c>
      <c r="KM1445" s="401" t="n">
        <v>212</v>
      </c>
    </row>
    <row r="1447" customFormat="false" ht="12.75" hidden="false" customHeight="false" outlineLevel="0" collapsed="false">
      <c r="D1447" s="204" t="n">
        <v>292</v>
      </c>
      <c r="E1447" s="204" t="s">
        <v>250</v>
      </c>
    </row>
    <row r="1448" customFormat="false" ht="12.75" hidden="false" customHeight="false" outlineLevel="0" collapsed="false">
      <c r="E1448" s="444" t="s">
        <v>198</v>
      </c>
      <c r="F1448" s="401" t="n">
        <v>1</v>
      </c>
      <c r="G1448" s="401" t="n">
        <v>2</v>
      </c>
      <c r="H1448" s="401" t="n">
        <v>3</v>
      </c>
      <c r="I1448" s="401" t="n">
        <v>4</v>
      </c>
      <c r="J1448" s="401" t="n">
        <v>5</v>
      </c>
      <c r="K1448" s="401" t="n">
        <v>6</v>
      </c>
      <c r="L1448" s="401" t="n">
        <v>7</v>
      </c>
      <c r="M1448" s="401" t="n">
        <v>8</v>
      </c>
      <c r="N1448" s="401" t="n">
        <v>9</v>
      </c>
      <c r="O1448" s="401" t="n">
        <v>10</v>
      </c>
      <c r="P1448" s="401" t="n">
        <v>11</v>
      </c>
      <c r="Q1448" s="401" t="n">
        <v>12</v>
      </c>
      <c r="R1448" s="401" t="n">
        <v>13</v>
      </c>
      <c r="S1448" s="401" t="n">
        <v>14</v>
      </c>
      <c r="T1448" s="401" t="n">
        <v>15</v>
      </c>
      <c r="U1448" s="401" t="n">
        <v>16</v>
      </c>
      <c r="V1448" s="401" t="n">
        <v>17</v>
      </c>
      <c r="W1448" s="401" t="n">
        <v>18</v>
      </c>
      <c r="X1448" s="401" t="n">
        <v>19</v>
      </c>
      <c r="Y1448" s="401" t="n">
        <v>20</v>
      </c>
      <c r="Z1448" s="401" t="n">
        <v>21</v>
      </c>
      <c r="AA1448" s="401" t="n">
        <v>22</v>
      </c>
      <c r="AB1448" s="401" t="n">
        <v>23</v>
      </c>
      <c r="AC1448" s="401" t="n">
        <v>24</v>
      </c>
      <c r="AD1448" s="401" t="n">
        <v>25</v>
      </c>
      <c r="AE1448" s="401" t="n">
        <v>26</v>
      </c>
      <c r="AF1448" s="401" t="n">
        <v>27</v>
      </c>
      <c r="AG1448" s="401" t="n">
        <v>28</v>
      </c>
      <c r="AH1448" s="401" t="n">
        <v>29</v>
      </c>
      <c r="AI1448" s="401" t="n">
        <v>30</v>
      </c>
      <c r="AJ1448" s="401" t="n">
        <v>31</v>
      </c>
      <c r="AK1448" s="401" t="n">
        <v>32</v>
      </c>
      <c r="AL1448" s="401" t="n">
        <v>33</v>
      </c>
      <c r="AM1448" s="401" t="n">
        <v>34</v>
      </c>
      <c r="AN1448" s="401" t="n">
        <v>35</v>
      </c>
      <c r="AO1448" s="401" t="n">
        <v>36</v>
      </c>
      <c r="AP1448" s="401" t="n">
        <v>37</v>
      </c>
      <c r="AQ1448" s="401" t="n">
        <v>38</v>
      </c>
      <c r="AR1448" s="401" t="n">
        <v>39</v>
      </c>
      <c r="AS1448" s="401" t="n">
        <v>40</v>
      </c>
      <c r="AT1448" s="401" t="n">
        <v>41</v>
      </c>
      <c r="AU1448" s="401" t="n">
        <v>42</v>
      </c>
      <c r="AV1448" s="401" t="n">
        <v>43</v>
      </c>
      <c r="AW1448" s="401" t="n">
        <v>44</v>
      </c>
      <c r="AX1448" s="401" t="n">
        <v>45</v>
      </c>
      <c r="AY1448" s="401" t="n">
        <v>46</v>
      </c>
      <c r="AZ1448" s="401" t="n">
        <v>47</v>
      </c>
      <c r="BA1448" s="401" t="n">
        <v>48</v>
      </c>
      <c r="BB1448" s="401" t="n">
        <v>49</v>
      </c>
      <c r="BC1448" s="401" t="n">
        <v>50</v>
      </c>
      <c r="BD1448" s="401" t="n">
        <v>51</v>
      </c>
      <c r="BE1448" s="401" t="n">
        <v>52</v>
      </c>
      <c r="BF1448" s="401" t="n">
        <v>53</v>
      </c>
      <c r="BG1448" s="401" t="n">
        <v>54</v>
      </c>
      <c r="BH1448" s="401" t="n">
        <v>55</v>
      </c>
      <c r="BI1448" s="401" t="n">
        <v>56</v>
      </c>
      <c r="BJ1448" s="401" t="n">
        <v>57</v>
      </c>
      <c r="BK1448" s="401" t="n">
        <v>58</v>
      </c>
      <c r="BL1448" s="401" t="n">
        <v>59</v>
      </c>
      <c r="BM1448" s="401" t="n">
        <v>60</v>
      </c>
      <c r="BN1448" s="401" t="n">
        <v>61</v>
      </c>
      <c r="BO1448" s="401" t="n">
        <v>62</v>
      </c>
      <c r="BP1448" s="401" t="n">
        <v>63</v>
      </c>
      <c r="BQ1448" s="401" t="n">
        <v>64</v>
      </c>
      <c r="BR1448" s="401" t="n">
        <v>65</v>
      </c>
      <c r="BS1448" s="401" t="n">
        <v>66</v>
      </c>
      <c r="BT1448" s="401" t="n">
        <v>67</v>
      </c>
      <c r="BU1448" s="401" t="n">
        <v>68</v>
      </c>
      <c r="BV1448" s="401" t="n">
        <v>69</v>
      </c>
      <c r="BW1448" s="401" t="n">
        <v>70</v>
      </c>
      <c r="BX1448" s="401" t="n">
        <v>71</v>
      </c>
      <c r="BY1448" s="401" t="n">
        <v>72</v>
      </c>
      <c r="BZ1448" s="401" t="n">
        <v>73</v>
      </c>
      <c r="CA1448" s="401" t="n">
        <v>74</v>
      </c>
      <c r="CB1448" s="401" t="n">
        <v>75</v>
      </c>
      <c r="CC1448" s="401" t="n">
        <v>76</v>
      </c>
      <c r="CD1448" s="401" t="n">
        <v>77</v>
      </c>
      <c r="CE1448" s="401" t="n">
        <v>78</v>
      </c>
      <c r="CF1448" s="401" t="n">
        <v>79</v>
      </c>
      <c r="CG1448" s="401" t="n">
        <v>80</v>
      </c>
      <c r="CH1448" s="401" t="n">
        <v>81</v>
      </c>
      <c r="CI1448" s="401" t="n">
        <v>82</v>
      </c>
      <c r="CJ1448" s="401" t="n">
        <v>83</v>
      </c>
      <c r="CK1448" s="401" t="n">
        <v>84</v>
      </c>
      <c r="CL1448" s="401" t="n">
        <v>85</v>
      </c>
      <c r="CM1448" s="401" t="n">
        <v>86</v>
      </c>
      <c r="CN1448" s="401" t="n">
        <v>87</v>
      </c>
      <c r="CO1448" s="401" t="n">
        <v>88</v>
      </c>
      <c r="CP1448" s="401" t="n">
        <v>89</v>
      </c>
      <c r="CQ1448" s="401" t="n">
        <v>90</v>
      </c>
      <c r="CR1448" s="401" t="n">
        <v>91</v>
      </c>
      <c r="CS1448" s="401" t="n">
        <v>92</v>
      </c>
      <c r="CT1448" s="401" t="n">
        <v>93</v>
      </c>
      <c r="CU1448" s="401" t="n">
        <v>94</v>
      </c>
      <c r="CV1448" s="401" t="n">
        <v>95</v>
      </c>
      <c r="CW1448" s="401" t="n">
        <v>96</v>
      </c>
      <c r="CX1448" s="401" t="n">
        <v>97</v>
      </c>
      <c r="CY1448" s="401" t="n">
        <v>98</v>
      </c>
      <c r="CZ1448" s="401" t="n">
        <v>99</v>
      </c>
      <c r="DA1448" s="401" t="n">
        <v>100</v>
      </c>
      <c r="DB1448" s="401" t="n">
        <v>101</v>
      </c>
      <c r="DC1448" s="401" t="n">
        <v>102</v>
      </c>
      <c r="DD1448" s="401" t="n">
        <v>103</v>
      </c>
      <c r="DE1448" s="401" t="n">
        <v>104</v>
      </c>
      <c r="DF1448" s="401" t="n">
        <v>105</v>
      </c>
      <c r="DG1448" s="401" t="n">
        <v>106</v>
      </c>
      <c r="DH1448" s="401" t="n">
        <v>107</v>
      </c>
      <c r="DI1448" s="401" t="n">
        <v>108</v>
      </c>
      <c r="DJ1448" s="401" t="n">
        <v>109</v>
      </c>
      <c r="DK1448" s="401" t="n">
        <v>110</v>
      </c>
      <c r="DL1448" s="401" t="n">
        <v>111</v>
      </c>
      <c r="DM1448" s="401" t="n">
        <v>112</v>
      </c>
      <c r="DN1448" s="401" t="n">
        <v>113</v>
      </c>
      <c r="DO1448" s="401" t="n">
        <v>114</v>
      </c>
      <c r="DP1448" s="401" t="n">
        <v>115</v>
      </c>
      <c r="DQ1448" s="401" t="n">
        <v>116</v>
      </c>
      <c r="DR1448" s="401" t="n">
        <v>117</v>
      </c>
      <c r="DS1448" s="401" t="n">
        <v>118</v>
      </c>
      <c r="DT1448" s="401" t="n">
        <v>119</v>
      </c>
      <c r="DU1448" s="401" t="n">
        <v>120</v>
      </c>
      <c r="DV1448" s="401" t="n">
        <v>121</v>
      </c>
      <c r="DW1448" s="401" t="n">
        <v>122</v>
      </c>
      <c r="DX1448" s="401" t="n">
        <v>123</v>
      </c>
      <c r="DY1448" s="401" t="n">
        <v>124</v>
      </c>
      <c r="DZ1448" s="401" t="n">
        <v>125</v>
      </c>
      <c r="EA1448" s="401" t="n">
        <v>126</v>
      </c>
      <c r="EB1448" s="401" t="n">
        <v>127</v>
      </c>
      <c r="EC1448" s="401" t="n">
        <v>128</v>
      </c>
      <c r="ED1448" s="401" t="n">
        <v>129</v>
      </c>
      <c r="EE1448" s="401" t="n">
        <v>130</v>
      </c>
      <c r="EF1448" s="401" t="n">
        <v>131</v>
      </c>
      <c r="EG1448" s="401" t="n">
        <v>132</v>
      </c>
      <c r="EH1448" s="401" t="n">
        <v>133</v>
      </c>
      <c r="EI1448" s="401" t="n">
        <v>134</v>
      </c>
      <c r="EJ1448" s="401" t="n">
        <v>135</v>
      </c>
      <c r="EK1448" s="401" t="n">
        <v>136</v>
      </c>
      <c r="EL1448" s="401" t="n">
        <v>137</v>
      </c>
      <c r="EM1448" s="401" t="n">
        <v>138</v>
      </c>
      <c r="EN1448" s="401" t="n">
        <v>139</v>
      </c>
      <c r="EO1448" s="401" t="n">
        <v>140</v>
      </c>
      <c r="EP1448" s="401" t="n">
        <v>141</v>
      </c>
      <c r="EQ1448" s="401" t="n">
        <v>142</v>
      </c>
      <c r="ER1448" s="401" t="n">
        <v>143</v>
      </c>
      <c r="ES1448" s="401" t="n">
        <v>144</v>
      </c>
      <c r="ET1448" s="401" t="n">
        <v>145</v>
      </c>
      <c r="EU1448" s="401" t="n">
        <v>146</v>
      </c>
      <c r="EV1448" s="401" t="n">
        <v>147</v>
      </c>
      <c r="EW1448" s="401" t="n">
        <v>148</v>
      </c>
      <c r="EX1448" s="401" t="n">
        <v>149</v>
      </c>
      <c r="EY1448" s="401" t="n">
        <v>150</v>
      </c>
      <c r="EZ1448" s="401" t="n">
        <v>151</v>
      </c>
      <c r="FA1448" s="401" t="n">
        <v>152</v>
      </c>
      <c r="FB1448" s="401" t="n">
        <v>153</v>
      </c>
      <c r="FC1448" s="401" t="n">
        <v>154</v>
      </c>
      <c r="FD1448" s="401" t="n">
        <v>155</v>
      </c>
      <c r="FE1448" s="401" t="n">
        <v>156</v>
      </c>
      <c r="FF1448" s="401" t="n">
        <v>157</v>
      </c>
      <c r="FG1448" s="401" t="n">
        <v>158</v>
      </c>
      <c r="FH1448" s="401" t="n">
        <v>159</v>
      </c>
      <c r="FI1448" s="401" t="n">
        <v>160</v>
      </c>
      <c r="FJ1448" s="401" t="n">
        <v>161</v>
      </c>
      <c r="FK1448" s="401" t="n">
        <v>162</v>
      </c>
      <c r="FL1448" s="401" t="n">
        <v>163</v>
      </c>
      <c r="FM1448" s="401" t="n">
        <v>164</v>
      </c>
      <c r="FN1448" s="401" t="n">
        <v>165</v>
      </c>
      <c r="FO1448" s="401" t="n">
        <v>166</v>
      </c>
      <c r="FP1448" s="401" t="n">
        <v>167</v>
      </c>
      <c r="FQ1448" s="401" t="n">
        <v>168</v>
      </c>
      <c r="FR1448" s="401" t="n">
        <v>169</v>
      </c>
      <c r="FS1448" s="401" t="n">
        <v>170</v>
      </c>
      <c r="FT1448" s="401" t="n">
        <v>171</v>
      </c>
      <c r="FU1448" s="401" t="n">
        <v>172</v>
      </c>
      <c r="FV1448" s="401" t="n">
        <v>173</v>
      </c>
      <c r="FW1448" s="401" t="n">
        <v>174</v>
      </c>
      <c r="FX1448" s="401" t="n">
        <v>175</v>
      </c>
      <c r="FY1448" s="401" t="n">
        <v>176</v>
      </c>
      <c r="FZ1448" s="401" t="n">
        <v>177</v>
      </c>
      <c r="GA1448" s="401" t="n">
        <v>178</v>
      </c>
      <c r="GB1448" s="401" t="n">
        <v>179</v>
      </c>
      <c r="GC1448" s="401" t="n">
        <v>180</v>
      </c>
      <c r="GD1448" s="401" t="n">
        <v>181</v>
      </c>
      <c r="GE1448" s="401" t="n">
        <v>182</v>
      </c>
      <c r="GF1448" s="401" t="n">
        <v>183</v>
      </c>
      <c r="GG1448" s="401" t="n">
        <v>184</v>
      </c>
      <c r="GH1448" s="401" t="n">
        <v>185</v>
      </c>
      <c r="GI1448" s="401" t="n">
        <v>186</v>
      </c>
      <c r="GJ1448" s="401" t="n">
        <v>187</v>
      </c>
      <c r="GK1448" s="401" t="n">
        <v>188</v>
      </c>
      <c r="GL1448" s="401" t="n">
        <v>189</v>
      </c>
      <c r="GM1448" s="401" t="n">
        <v>190</v>
      </c>
      <c r="GN1448" s="401" t="n">
        <v>191</v>
      </c>
      <c r="GO1448" s="401" t="n">
        <v>192</v>
      </c>
      <c r="GP1448" s="401" t="n">
        <v>193</v>
      </c>
      <c r="GQ1448" s="401" t="n">
        <v>194</v>
      </c>
      <c r="GR1448" s="401" t="n">
        <v>195</v>
      </c>
      <c r="GS1448" s="401" t="n">
        <v>196</v>
      </c>
      <c r="GT1448" s="401" t="n">
        <v>197</v>
      </c>
      <c r="GU1448" s="401" t="n">
        <v>198</v>
      </c>
      <c r="GV1448" s="401" t="n">
        <v>199</v>
      </c>
      <c r="GW1448" s="401" t="n">
        <v>200</v>
      </c>
      <c r="GX1448" s="401" t="n">
        <v>201</v>
      </c>
      <c r="GY1448" s="401" t="n">
        <v>202</v>
      </c>
      <c r="GZ1448" s="401" t="n">
        <v>203</v>
      </c>
      <c r="HA1448" s="401" t="n">
        <v>204</v>
      </c>
      <c r="HB1448" s="401" t="n">
        <v>205</v>
      </c>
      <c r="HC1448" s="401" t="n">
        <v>206</v>
      </c>
      <c r="HD1448" s="401" t="n">
        <v>207</v>
      </c>
      <c r="HE1448" s="401" t="n">
        <v>208</v>
      </c>
      <c r="HF1448" s="401" t="n">
        <v>209</v>
      </c>
      <c r="HG1448" s="401" t="n">
        <v>210</v>
      </c>
      <c r="HH1448" s="401" t="n">
        <v>211</v>
      </c>
      <c r="HI1448" s="401" t="n">
        <v>212</v>
      </c>
      <c r="HJ1448" s="401" t="n">
        <v>213</v>
      </c>
      <c r="HK1448" s="401" t="n">
        <v>214</v>
      </c>
      <c r="HL1448" s="401" t="n">
        <v>215</v>
      </c>
      <c r="HM1448" s="401" t="n">
        <v>216</v>
      </c>
      <c r="HN1448" s="401" t="n">
        <v>217</v>
      </c>
      <c r="HO1448" s="401" t="n">
        <v>218</v>
      </c>
      <c r="HP1448" s="401" t="n">
        <v>219</v>
      </c>
      <c r="HQ1448" s="401" t="n">
        <v>220</v>
      </c>
      <c r="HR1448" s="401" t="n">
        <v>221</v>
      </c>
      <c r="HS1448" s="401" t="n">
        <v>222</v>
      </c>
      <c r="HT1448" s="401" t="n">
        <v>223</v>
      </c>
      <c r="HU1448" s="401" t="n">
        <v>224</v>
      </c>
      <c r="HV1448" s="401" t="n">
        <v>225</v>
      </c>
      <c r="HW1448" s="401" t="n">
        <v>226</v>
      </c>
      <c r="HX1448" s="401" t="n">
        <v>227</v>
      </c>
      <c r="HY1448" s="401" t="n">
        <v>228</v>
      </c>
      <c r="HZ1448" s="401" t="n">
        <v>229</v>
      </c>
      <c r="IA1448" s="401" t="n">
        <v>230</v>
      </c>
      <c r="IB1448" s="401" t="n">
        <v>231</v>
      </c>
      <c r="IC1448" s="401" t="n">
        <v>232</v>
      </c>
      <c r="ID1448" s="401" t="n">
        <v>233</v>
      </c>
      <c r="IE1448" s="401" t="n">
        <v>234</v>
      </c>
      <c r="IF1448" s="401" t="n">
        <v>235</v>
      </c>
      <c r="IG1448" s="401" t="n">
        <v>236</v>
      </c>
      <c r="IH1448" s="401" t="n">
        <v>237</v>
      </c>
      <c r="II1448" s="401" t="n">
        <v>238</v>
      </c>
      <c r="IJ1448" s="401" t="n">
        <v>239</v>
      </c>
      <c r="IK1448" s="401" t="n">
        <v>240</v>
      </c>
      <c r="IL1448" s="401" t="n">
        <v>241</v>
      </c>
      <c r="IM1448" s="401" t="n">
        <v>242</v>
      </c>
      <c r="IN1448" s="401" t="n">
        <v>243</v>
      </c>
      <c r="IO1448" s="401" t="n">
        <v>244</v>
      </c>
      <c r="IP1448" s="401" t="n">
        <v>245</v>
      </c>
      <c r="IQ1448" s="401" t="n">
        <v>246</v>
      </c>
      <c r="IR1448" s="401" t="n">
        <v>247</v>
      </c>
      <c r="IS1448" s="401" t="n">
        <v>248</v>
      </c>
      <c r="IT1448" s="401" t="n">
        <v>249</v>
      </c>
      <c r="IU1448" s="401" t="n">
        <v>250</v>
      </c>
      <c r="IV1448" s="401" t="n">
        <v>251</v>
      </c>
      <c r="IW1448" s="401" t="n">
        <v>252</v>
      </c>
      <c r="IX1448" s="401" t="n">
        <v>253</v>
      </c>
      <c r="IY1448" s="401" t="n">
        <v>254</v>
      </c>
      <c r="IZ1448" s="401" t="n">
        <v>255</v>
      </c>
      <c r="JA1448" s="401" t="n">
        <v>256</v>
      </c>
      <c r="JB1448" s="401" t="n">
        <v>257</v>
      </c>
      <c r="JC1448" s="401" t="n">
        <v>258</v>
      </c>
      <c r="JD1448" s="401" t="n">
        <v>259</v>
      </c>
      <c r="JE1448" s="401" t="n">
        <v>260</v>
      </c>
      <c r="JF1448" s="401" t="n">
        <v>261</v>
      </c>
      <c r="JG1448" s="401" t="n">
        <v>262</v>
      </c>
      <c r="JH1448" s="401" t="n">
        <v>263</v>
      </c>
      <c r="JI1448" s="401" t="n">
        <v>264</v>
      </c>
      <c r="JJ1448" s="401" t="n">
        <v>265</v>
      </c>
      <c r="JK1448" s="401" t="n">
        <v>266</v>
      </c>
      <c r="JL1448" s="401" t="n">
        <v>267</v>
      </c>
      <c r="JM1448" s="401" t="n">
        <v>268</v>
      </c>
      <c r="JN1448" s="401" t="n">
        <v>269</v>
      </c>
      <c r="JO1448" s="401" t="n">
        <v>270</v>
      </c>
      <c r="JP1448" s="401" t="n">
        <v>271</v>
      </c>
      <c r="JQ1448" s="401" t="n">
        <v>272</v>
      </c>
      <c r="JR1448" s="401" t="n">
        <v>273</v>
      </c>
      <c r="JS1448" s="401" t="n">
        <v>274</v>
      </c>
      <c r="JT1448" s="401" t="n">
        <v>275</v>
      </c>
      <c r="JU1448" s="401" t="n">
        <v>276</v>
      </c>
      <c r="JV1448" s="401" t="n">
        <v>277</v>
      </c>
      <c r="JW1448" s="401" t="n">
        <v>278</v>
      </c>
      <c r="JX1448" s="401" t="n">
        <v>279</v>
      </c>
      <c r="JY1448" s="401" t="n">
        <v>280</v>
      </c>
      <c r="JZ1448" s="401" t="n">
        <v>281</v>
      </c>
      <c r="KA1448" s="401" t="n">
        <v>282</v>
      </c>
      <c r="KB1448" s="401" t="n">
        <v>283</v>
      </c>
      <c r="KC1448" s="401" t="n">
        <v>284</v>
      </c>
      <c r="KE1448" s="401" t="n">
        <v>285</v>
      </c>
      <c r="KF1448" s="401" t="n">
        <v>286</v>
      </c>
      <c r="KG1448" s="401" t="n">
        <v>287</v>
      </c>
      <c r="KH1448" s="401" t="n">
        <v>288</v>
      </c>
      <c r="KJ1448" s="401" t="n">
        <v>289</v>
      </c>
      <c r="KK1448" s="401" t="n">
        <v>290</v>
      </c>
      <c r="KL1448" s="401" t="n">
        <v>291</v>
      </c>
      <c r="KM1448" s="401" t="n">
        <v>292</v>
      </c>
    </row>
    <row r="1449" customFormat="false" ht="12.75" hidden="false" customHeight="false" outlineLevel="0" collapsed="false">
      <c r="E1449" s="444" t="s">
        <v>225</v>
      </c>
      <c r="F1449" s="401" t="n">
        <v>12</v>
      </c>
      <c r="G1449" s="401" t="n">
        <v>230</v>
      </c>
      <c r="H1449" s="401" t="n">
        <v>1</v>
      </c>
      <c r="I1449" s="401" t="n">
        <v>147</v>
      </c>
      <c r="J1449" s="401" t="n">
        <v>72</v>
      </c>
      <c r="K1449" s="401" t="n">
        <v>170</v>
      </c>
      <c r="L1449" s="401" t="n">
        <v>279</v>
      </c>
      <c r="M1449" s="401" t="n">
        <v>219</v>
      </c>
      <c r="N1449" s="401" t="n">
        <v>63</v>
      </c>
      <c r="O1449" s="401" t="n">
        <v>272</v>
      </c>
      <c r="P1449" s="401" t="n">
        <v>212</v>
      </c>
      <c r="Q1449" s="401" t="n">
        <v>268</v>
      </c>
      <c r="R1449" s="401" t="n">
        <v>81</v>
      </c>
      <c r="S1449" s="401" t="n">
        <v>243</v>
      </c>
      <c r="T1449" s="401" t="n">
        <v>118</v>
      </c>
      <c r="U1449" s="401" t="n">
        <v>220</v>
      </c>
      <c r="V1449" s="401" t="n">
        <v>29</v>
      </c>
      <c r="W1449" s="401" t="n">
        <v>56</v>
      </c>
      <c r="X1449" s="401" t="n">
        <v>13</v>
      </c>
      <c r="Y1449" s="401" t="n">
        <v>237</v>
      </c>
      <c r="Z1449" s="401" t="n">
        <v>179</v>
      </c>
      <c r="AA1449" s="401" t="n">
        <v>34</v>
      </c>
      <c r="AB1449" s="401" t="n">
        <v>197</v>
      </c>
      <c r="AC1449" s="401" t="n">
        <v>102</v>
      </c>
      <c r="AD1449" s="401" t="n">
        <v>21</v>
      </c>
      <c r="AE1449" s="401" t="n">
        <v>188</v>
      </c>
      <c r="AF1449" s="401" t="n">
        <v>15</v>
      </c>
      <c r="AG1449" s="401" t="n">
        <v>51</v>
      </c>
      <c r="AH1449" s="401" t="n">
        <v>60</v>
      </c>
      <c r="AI1449" s="401" t="n">
        <v>161</v>
      </c>
      <c r="AJ1449" s="401" t="n">
        <v>87</v>
      </c>
      <c r="AK1449" s="401" t="n">
        <v>45</v>
      </c>
      <c r="AL1449" s="401" t="n">
        <v>142</v>
      </c>
      <c r="AM1449" s="401" t="n">
        <v>148</v>
      </c>
      <c r="AN1449" s="401" t="n">
        <v>32</v>
      </c>
      <c r="AO1449" s="401" t="n">
        <v>140</v>
      </c>
      <c r="AP1449" s="401" t="n">
        <v>160</v>
      </c>
      <c r="AQ1449" s="401" t="n">
        <v>242</v>
      </c>
      <c r="AR1449" s="401" t="n">
        <v>176</v>
      </c>
      <c r="AS1449" s="401" t="n">
        <v>67</v>
      </c>
      <c r="AT1449" s="401" t="n">
        <v>109</v>
      </c>
      <c r="AU1449" s="401" t="n">
        <v>150</v>
      </c>
      <c r="AV1449" s="401" t="n">
        <v>196</v>
      </c>
      <c r="AW1449" s="401" t="n">
        <v>206</v>
      </c>
      <c r="AX1449" s="401" t="n">
        <v>171</v>
      </c>
      <c r="AY1449" s="401" t="n">
        <v>164</v>
      </c>
      <c r="AZ1449" s="401" t="n">
        <v>121</v>
      </c>
      <c r="BA1449" s="401" t="n">
        <v>182</v>
      </c>
      <c r="BB1449" s="401" t="n">
        <v>42</v>
      </c>
      <c r="BC1449" s="401" t="n">
        <v>292</v>
      </c>
      <c r="BD1449" s="401" t="n">
        <v>229</v>
      </c>
      <c r="BE1449" s="401" t="n">
        <v>245</v>
      </c>
      <c r="BF1449" s="401" t="n">
        <v>254</v>
      </c>
      <c r="BG1449" s="401" t="n">
        <v>76</v>
      </c>
      <c r="BH1449" s="401" t="n">
        <v>141</v>
      </c>
      <c r="BI1449" s="401" t="n">
        <v>49</v>
      </c>
      <c r="BJ1449" s="401" t="n">
        <v>255</v>
      </c>
      <c r="BK1449" s="401" t="n">
        <v>119</v>
      </c>
      <c r="BL1449" s="401" t="n">
        <v>110</v>
      </c>
      <c r="BM1449" s="401" t="n">
        <v>284</v>
      </c>
      <c r="BN1449" s="401" t="n">
        <v>57</v>
      </c>
      <c r="BO1449" s="401" t="n">
        <v>155</v>
      </c>
      <c r="BP1449" s="401" t="n">
        <v>162</v>
      </c>
      <c r="BQ1449" s="401" t="n">
        <v>285</v>
      </c>
      <c r="BR1449" s="401" t="n">
        <v>271</v>
      </c>
      <c r="BS1449" s="401" t="n">
        <v>169</v>
      </c>
      <c r="BT1449" s="401" t="n">
        <v>250</v>
      </c>
      <c r="BU1449" s="401" t="n">
        <v>234</v>
      </c>
      <c r="BV1449" s="401" t="n">
        <v>52</v>
      </c>
      <c r="BW1449" s="401" t="n">
        <v>181</v>
      </c>
      <c r="BX1449" s="401" t="n">
        <v>137</v>
      </c>
      <c r="BY1449" s="401" t="n">
        <v>35</v>
      </c>
      <c r="BZ1449" s="401" t="n">
        <v>14</v>
      </c>
      <c r="CA1449" s="401" t="n">
        <v>186</v>
      </c>
      <c r="CB1449" s="401" t="n">
        <v>99</v>
      </c>
      <c r="CC1449" s="401" t="n">
        <v>18</v>
      </c>
      <c r="CD1449" s="401" t="n">
        <v>124</v>
      </c>
      <c r="CE1449" s="401" t="n">
        <v>22</v>
      </c>
      <c r="CF1449" s="401" t="n">
        <v>286</v>
      </c>
      <c r="CG1449" s="401" t="n">
        <v>64</v>
      </c>
      <c r="CH1449" s="401" t="n">
        <v>199</v>
      </c>
      <c r="CI1449" s="401" t="n">
        <v>240</v>
      </c>
      <c r="CJ1449" s="401" t="n">
        <v>117</v>
      </c>
      <c r="CK1449" s="401" t="n">
        <v>66</v>
      </c>
      <c r="CL1449" s="401" t="n">
        <v>258</v>
      </c>
      <c r="CM1449" s="401" t="n">
        <v>144</v>
      </c>
      <c r="CN1449" s="401" t="n">
        <v>53</v>
      </c>
      <c r="CO1449" s="401" t="n">
        <v>159</v>
      </c>
      <c r="CP1449" s="401" t="n">
        <v>101</v>
      </c>
      <c r="CQ1449" s="401" t="n">
        <v>93</v>
      </c>
      <c r="CR1449" s="401" t="n">
        <v>275</v>
      </c>
      <c r="CS1449" s="401" t="n">
        <v>288</v>
      </c>
      <c r="CT1449" s="401" t="n">
        <v>154</v>
      </c>
      <c r="CU1449" s="401" t="n">
        <v>97</v>
      </c>
      <c r="CV1449" s="401" t="n">
        <v>131</v>
      </c>
      <c r="CW1449" s="401" t="n">
        <v>239</v>
      </c>
      <c r="CX1449" s="401" t="n">
        <v>139</v>
      </c>
      <c r="CY1449" s="401" t="n">
        <v>259</v>
      </c>
      <c r="CZ1449" s="401" t="n">
        <v>80</v>
      </c>
      <c r="DA1449" s="401" t="n">
        <v>126</v>
      </c>
      <c r="DB1449" s="401" t="n">
        <v>112</v>
      </c>
      <c r="DC1449" s="401" t="n">
        <v>19</v>
      </c>
      <c r="DD1449" s="401" t="n">
        <v>4</v>
      </c>
      <c r="DE1449" s="401" t="n">
        <v>103</v>
      </c>
      <c r="DF1449" s="401" t="n">
        <v>7</v>
      </c>
      <c r="DG1449" s="401" t="n">
        <v>48</v>
      </c>
      <c r="DH1449" s="401" t="n">
        <v>260</v>
      </c>
      <c r="DI1449" s="401" t="n">
        <v>185</v>
      </c>
      <c r="DJ1449" s="401" t="n">
        <v>261</v>
      </c>
      <c r="DK1449" s="401" t="n">
        <v>89</v>
      </c>
      <c r="DL1449" s="401" t="n">
        <v>209</v>
      </c>
      <c r="DM1449" s="401" t="n">
        <v>153</v>
      </c>
      <c r="DN1449" s="401" t="n">
        <v>226</v>
      </c>
      <c r="DO1449" s="401" t="n">
        <v>246</v>
      </c>
      <c r="DP1449" s="401" t="n">
        <v>71</v>
      </c>
      <c r="DQ1449" s="401" t="n">
        <v>198</v>
      </c>
      <c r="DR1449" s="401" t="n">
        <v>11</v>
      </c>
      <c r="DS1449" s="401" t="n">
        <v>191</v>
      </c>
      <c r="DT1449" s="401" t="n">
        <v>133</v>
      </c>
      <c r="DU1449" s="401" t="n">
        <v>54</v>
      </c>
      <c r="DV1449" s="401" t="n">
        <v>157</v>
      </c>
      <c r="DW1449" s="401" t="n">
        <v>190</v>
      </c>
      <c r="DX1449" s="401" t="n">
        <v>281</v>
      </c>
      <c r="DY1449" s="401" t="n">
        <v>290</v>
      </c>
      <c r="DZ1449" s="401" t="n">
        <v>252</v>
      </c>
      <c r="EA1449" s="401" t="n">
        <v>274</v>
      </c>
      <c r="EB1449" s="401" t="n">
        <v>195</v>
      </c>
      <c r="EC1449" s="401" t="n">
        <v>79</v>
      </c>
      <c r="ED1449" s="401" t="n">
        <v>215</v>
      </c>
      <c r="EE1449" s="401" t="n">
        <v>189</v>
      </c>
      <c r="EF1449" s="401" t="n">
        <v>233</v>
      </c>
      <c r="EG1449" s="401" t="n">
        <v>78</v>
      </c>
      <c r="EH1449" s="401" t="n">
        <v>262</v>
      </c>
      <c r="EI1449" s="401" t="n">
        <v>107</v>
      </c>
      <c r="EJ1449" s="401" t="n">
        <v>136</v>
      </c>
      <c r="EK1449" s="401" t="n">
        <v>235</v>
      </c>
      <c r="EL1449" s="401" t="n">
        <v>26</v>
      </c>
      <c r="EM1449" s="401" t="n">
        <v>65</v>
      </c>
      <c r="EN1449" s="401" t="n">
        <v>267</v>
      </c>
      <c r="EO1449" s="401" t="n">
        <v>39</v>
      </c>
      <c r="EP1449" s="401" t="n">
        <v>130</v>
      </c>
      <c r="EQ1449" s="401" t="n">
        <v>73</v>
      </c>
      <c r="ER1449" s="401" t="n">
        <v>27</v>
      </c>
      <c r="ES1449" s="401" t="n">
        <v>223</v>
      </c>
      <c r="ET1449" s="401" t="n">
        <v>6</v>
      </c>
      <c r="EU1449" s="401" t="n">
        <v>59</v>
      </c>
      <c r="EV1449" s="401" t="n">
        <v>61</v>
      </c>
      <c r="EW1449" s="401" t="n">
        <v>200</v>
      </c>
      <c r="EX1449" s="401" t="n">
        <v>291</v>
      </c>
      <c r="EY1449" s="401" t="n">
        <v>236</v>
      </c>
      <c r="EZ1449" s="401" t="n">
        <v>84</v>
      </c>
      <c r="FA1449" s="401" t="n">
        <v>280</v>
      </c>
      <c r="FB1449" s="401" t="n">
        <v>100</v>
      </c>
      <c r="FC1449" s="401" t="n">
        <v>183</v>
      </c>
      <c r="FD1449" s="401" t="n">
        <v>256</v>
      </c>
      <c r="FE1449" s="401" t="n">
        <v>62</v>
      </c>
      <c r="FF1449" s="401" t="n">
        <v>287</v>
      </c>
      <c r="FG1449" s="401" t="n">
        <v>177</v>
      </c>
      <c r="FH1449" s="401" t="n">
        <v>43</v>
      </c>
      <c r="FI1449" s="401" t="n">
        <v>207</v>
      </c>
      <c r="FJ1449" s="401" t="n">
        <v>105</v>
      </c>
      <c r="FK1449" s="401" t="n">
        <v>129</v>
      </c>
      <c r="FL1449" s="401" t="n">
        <v>211</v>
      </c>
      <c r="FM1449" s="401" t="n">
        <v>31</v>
      </c>
      <c r="FN1449" s="401" t="n">
        <v>116</v>
      </c>
      <c r="FO1449" s="401" t="n">
        <v>257</v>
      </c>
      <c r="FP1449" s="401" t="n">
        <v>33</v>
      </c>
      <c r="FQ1449" s="401" t="n">
        <v>122</v>
      </c>
      <c r="FR1449" s="401" t="n">
        <v>251</v>
      </c>
      <c r="FS1449" s="401" t="n">
        <v>173</v>
      </c>
      <c r="FT1449" s="401" t="n">
        <v>269</v>
      </c>
      <c r="FU1449" s="401" t="n">
        <v>8</v>
      </c>
      <c r="FV1449" s="401" t="n">
        <v>194</v>
      </c>
      <c r="FW1449" s="401" t="n">
        <v>143</v>
      </c>
      <c r="FX1449" s="401" t="n">
        <v>202</v>
      </c>
      <c r="FY1449" s="401" t="n">
        <v>30</v>
      </c>
      <c r="FZ1449" s="401" t="n">
        <v>85</v>
      </c>
      <c r="GA1449" s="401" t="n">
        <v>175</v>
      </c>
      <c r="GB1449" s="401" t="n">
        <v>145</v>
      </c>
      <c r="GC1449" s="401" t="n">
        <v>218</v>
      </c>
      <c r="GD1449" s="401" t="n">
        <v>9</v>
      </c>
      <c r="GE1449" s="401" t="n">
        <v>113</v>
      </c>
      <c r="GF1449" s="401" t="n">
        <v>264</v>
      </c>
      <c r="GG1449" s="401" t="n">
        <v>50</v>
      </c>
      <c r="GH1449" s="401" t="n">
        <v>92</v>
      </c>
      <c r="GI1449" s="401" t="n">
        <v>90</v>
      </c>
      <c r="GJ1449" s="401" t="n">
        <v>270</v>
      </c>
      <c r="GK1449" s="401" t="n">
        <v>94</v>
      </c>
      <c r="GL1449" s="401" t="n">
        <v>213</v>
      </c>
      <c r="GM1449" s="401" t="n">
        <v>28</v>
      </c>
      <c r="GN1449" s="401" t="n">
        <v>24</v>
      </c>
      <c r="GO1449" s="401" t="n">
        <v>221</v>
      </c>
      <c r="GP1449" s="401" t="n">
        <v>104</v>
      </c>
      <c r="GQ1449" s="401" t="n">
        <v>132</v>
      </c>
      <c r="GR1449" s="401" t="n">
        <v>2</v>
      </c>
      <c r="GS1449" s="401" t="n">
        <v>25</v>
      </c>
      <c r="GT1449" s="401" t="n">
        <v>263</v>
      </c>
      <c r="GU1449" s="401" t="n">
        <v>205</v>
      </c>
      <c r="GV1449" s="401" t="n">
        <v>125</v>
      </c>
      <c r="GW1449" s="401" t="n">
        <v>232</v>
      </c>
      <c r="GX1449" s="401" t="n">
        <v>75</v>
      </c>
      <c r="GY1449" s="401" t="n">
        <v>289</v>
      </c>
      <c r="GZ1449" s="401" t="n">
        <v>231</v>
      </c>
      <c r="HA1449" s="401" t="n">
        <v>156</v>
      </c>
      <c r="HB1449" s="401" t="n">
        <v>201</v>
      </c>
      <c r="HC1449" s="401" t="n">
        <v>128</v>
      </c>
      <c r="HD1449" s="401" t="n">
        <v>88</v>
      </c>
      <c r="HE1449" s="401" t="n">
        <v>152</v>
      </c>
      <c r="HF1449" s="401" t="n">
        <v>248</v>
      </c>
      <c r="HG1449" s="401" t="n">
        <v>16</v>
      </c>
      <c r="HH1449" s="401" t="n">
        <v>17</v>
      </c>
      <c r="HI1449" s="401" t="n">
        <v>55</v>
      </c>
      <c r="HJ1449" s="401" t="n">
        <v>241</v>
      </c>
      <c r="HK1449" s="401" t="n">
        <v>82</v>
      </c>
      <c r="HL1449" s="401" t="n">
        <v>203</v>
      </c>
      <c r="HM1449" s="401" t="n">
        <v>253</v>
      </c>
      <c r="HN1449" s="401" t="n">
        <v>204</v>
      </c>
      <c r="HO1449" s="401" t="n">
        <v>172</v>
      </c>
      <c r="HP1449" s="401" t="n">
        <v>216</v>
      </c>
      <c r="HQ1449" s="401" t="n">
        <v>41</v>
      </c>
      <c r="HR1449" s="401" t="n">
        <v>70</v>
      </c>
      <c r="HS1449" s="401" t="n">
        <v>36</v>
      </c>
      <c r="HT1449" s="401" t="n">
        <v>174</v>
      </c>
      <c r="HU1449" s="401" t="n">
        <v>158</v>
      </c>
      <c r="HV1449" s="401" t="n">
        <v>187</v>
      </c>
      <c r="HW1449" s="401" t="n">
        <v>68</v>
      </c>
      <c r="HX1449" s="401" t="n">
        <v>165</v>
      </c>
      <c r="HY1449" s="401" t="n">
        <v>265</v>
      </c>
      <c r="HZ1449" s="401" t="n">
        <v>77</v>
      </c>
      <c r="IA1449" s="401" t="n">
        <v>208</v>
      </c>
      <c r="IB1449" s="401" t="n">
        <v>115</v>
      </c>
      <c r="IC1449" s="401" t="n">
        <v>225</v>
      </c>
      <c r="ID1449" s="401" t="n">
        <v>192</v>
      </c>
      <c r="IE1449" s="401" t="n">
        <v>278</v>
      </c>
      <c r="IF1449" s="401" t="n">
        <v>238</v>
      </c>
      <c r="IG1449" s="401" t="n">
        <v>193</v>
      </c>
      <c r="IH1449" s="401" t="n">
        <v>10</v>
      </c>
      <c r="II1449" s="401" t="n">
        <v>149</v>
      </c>
      <c r="IJ1449" s="401" t="n">
        <v>108</v>
      </c>
      <c r="IK1449" s="401" t="n">
        <v>214</v>
      </c>
      <c r="IL1449" s="401" t="n">
        <v>38</v>
      </c>
      <c r="IM1449" s="401" t="n">
        <v>114</v>
      </c>
      <c r="IN1449" s="401" t="n">
        <v>266</v>
      </c>
      <c r="IO1449" s="401" t="n">
        <v>106</v>
      </c>
      <c r="IP1449" s="401" t="n">
        <v>166</v>
      </c>
      <c r="IQ1449" s="401" t="n">
        <v>74</v>
      </c>
      <c r="IR1449" s="401" t="n">
        <v>224</v>
      </c>
      <c r="IS1449" s="401" t="n">
        <v>127</v>
      </c>
      <c r="IT1449" s="401" t="n">
        <v>276</v>
      </c>
      <c r="IU1449" s="401" t="n">
        <v>282</v>
      </c>
      <c r="IV1449" s="401" t="n">
        <v>40</v>
      </c>
      <c r="IW1449" s="401" t="n">
        <v>163</v>
      </c>
      <c r="IX1449" s="401" t="n">
        <v>95</v>
      </c>
      <c r="IY1449" s="401" t="n">
        <v>178</v>
      </c>
      <c r="IZ1449" s="401" t="n">
        <v>111</v>
      </c>
      <c r="JA1449" s="401" t="n">
        <v>47</v>
      </c>
      <c r="JB1449" s="401" t="n">
        <v>244</v>
      </c>
      <c r="JC1449" s="401" t="n">
        <v>180</v>
      </c>
      <c r="JD1449" s="401" t="n">
        <v>168</v>
      </c>
      <c r="JE1449" s="401" t="n">
        <v>3</v>
      </c>
      <c r="JF1449" s="401" t="n">
        <v>98</v>
      </c>
      <c r="JG1449" s="401" t="n">
        <v>44</v>
      </c>
      <c r="JH1449" s="401" t="n">
        <v>167</v>
      </c>
      <c r="JI1449" s="401" t="n">
        <v>123</v>
      </c>
      <c r="JJ1449" s="401" t="n">
        <v>46</v>
      </c>
      <c r="JK1449" s="401" t="n">
        <v>134</v>
      </c>
      <c r="JL1449" s="401" t="n">
        <v>23</v>
      </c>
      <c r="JM1449" s="401" t="n">
        <v>86</v>
      </c>
      <c r="JN1449" s="401" t="n">
        <v>138</v>
      </c>
      <c r="JO1449" s="401" t="n">
        <v>222</v>
      </c>
      <c r="JP1449" s="401" t="n">
        <v>217</v>
      </c>
      <c r="JQ1449" s="401" t="n">
        <v>210</v>
      </c>
      <c r="JR1449" s="401" t="n">
        <v>96</v>
      </c>
      <c r="JS1449" s="401" t="n">
        <v>273</v>
      </c>
      <c r="JT1449" s="401" t="n">
        <v>228</v>
      </c>
      <c r="JU1449" s="401" t="n">
        <v>277</v>
      </c>
      <c r="JV1449" s="401" t="n">
        <v>58</v>
      </c>
      <c r="JW1449" s="401" t="n">
        <v>247</v>
      </c>
      <c r="JX1449" s="401" t="n">
        <v>151</v>
      </c>
      <c r="JY1449" s="401" t="n">
        <v>283</v>
      </c>
      <c r="JZ1449" s="401" t="n">
        <v>135</v>
      </c>
      <c r="KA1449" s="401" t="n">
        <v>69</v>
      </c>
      <c r="KB1449" s="401" t="n">
        <v>37</v>
      </c>
      <c r="KC1449" s="401" t="n">
        <v>83</v>
      </c>
      <c r="KE1449" s="401" t="n">
        <v>20</v>
      </c>
      <c r="KF1449" s="401" t="n">
        <v>184</v>
      </c>
      <c r="KG1449" s="401" t="n">
        <v>227</v>
      </c>
      <c r="KH1449" s="401" t="n">
        <v>91</v>
      </c>
      <c r="KJ1449" s="401" t="n">
        <v>249</v>
      </c>
      <c r="KK1449" s="401" t="n">
        <v>5</v>
      </c>
      <c r="KL1449" s="401" t="n">
        <v>120</v>
      </c>
      <c r="KM1449" s="401" t="n">
        <v>146</v>
      </c>
    </row>
    <row r="1450" customFormat="false" ht="12.75" hidden="false" customHeight="false" outlineLevel="0" collapsed="false">
      <c r="E1450" s="444" t="s">
        <v>227</v>
      </c>
      <c r="F1450" s="401" t="n">
        <v>102</v>
      </c>
      <c r="G1450" s="401" t="n">
        <v>223</v>
      </c>
      <c r="H1450" s="401" t="n">
        <v>99</v>
      </c>
      <c r="I1450" s="401" t="n">
        <v>153</v>
      </c>
      <c r="J1450" s="401" t="n">
        <v>88</v>
      </c>
      <c r="K1450" s="401" t="n">
        <v>288</v>
      </c>
      <c r="L1450" s="401" t="n">
        <v>194</v>
      </c>
      <c r="M1450" s="401" t="n">
        <v>85</v>
      </c>
      <c r="N1450" s="401" t="n">
        <v>152</v>
      </c>
      <c r="O1450" s="401" t="n">
        <v>261</v>
      </c>
      <c r="P1450" s="401" t="n">
        <v>283</v>
      </c>
      <c r="Q1450" s="401" t="n">
        <v>158</v>
      </c>
      <c r="R1450" s="401" t="n">
        <v>279</v>
      </c>
      <c r="S1450" s="401" t="n">
        <v>163</v>
      </c>
      <c r="T1450" s="401" t="n">
        <v>59</v>
      </c>
      <c r="U1450" s="401" t="n">
        <v>83</v>
      </c>
      <c r="V1450" s="401" t="n">
        <v>179</v>
      </c>
      <c r="W1450" s="401" t="n">
        <v>19</v>
      </c>
      <c r="X1450" s="401" t="n">
        <v>226</v>
      </c>
      <c r="Y1450" s="401" t="n">
        <v>216</v>
      </c>
      <c r="Z1450" s="401" t="n">
        <v>228</v>
      </c>
      <c r="AA1450" s="401" t="n">
        <v>130</v>
      </c>
      <c r="AB1450" s="401" t="n">
        <v>255</v>
      </c>
      <c r="AC1450" s="401" t="n">
        <v>242</v>
      </c>
      <c r="AD1450" s="401" t="n">
        <v>124</v>
      </c>
      <c r="AE1450" s="401" t="n">
        <v>243</v>
      </c>
      <c r="AF1450" s="401" t="n">
        <v>175</v>
      </c>
      <c r="AG1450" s="401" t="n">
        <v>201</v>
      </c>
      <c r="AH1450" s="401" t="n">
        <v>35</v>
      </c>
      <c r="AI1450" s="401" t="n">
        <v>113</v>
      </c>
      <c r="AJ1450" s="401" t="n">
        <v>210</v>
      </c>
      <c r="AK1450" s="401" t="n">
        <v>108</v>
      </c>
      <c r="AL1450" s="401" t="n">
        <v>147</v>
      </c>
      <c r="AM1450" s="401" t="n">
        <v>20</v>
      </c>
      <c r="AN1450" s="401" t="n">
        <v>144</v>
      </c>
      <c r="AO1450" s="401" t="n">
        <v>54</v>
      </c>
      <c r="AP1450" s="401" t="n">
        <v>4</v>
      </c>
      <c r="AQ1450" s="401" t="n">
        <v>220</v>
      </c>
      <c r="AR1450" s="401" t="n">
        <v>111</v>
      </c>
      <c r="AS1450" s="401" t="n">
        <v>146</v>
      </c>
      <c r="AT1450" s="401" t="n">
        <v>79</v>
      </c>
      <c r="AU1450" s="401" t="n">
        <v>148</v>
      </c>
      <c r="AV1450" s="401" t="n">
        <v>269</v>
      </c>
      <c r="AW1450" s="401" t="n">
        <v>40</v>
      </c>
      <c r="AX1450" s="401" t="n">
        <v>177</v>
      </c>
      <c r="AY1450" s="401" t="n">
        <v>290</v>
      </c>
      <c r="AZ1450" s="401" t="n">
        <v>256</v>
      </c>
      <c r="BA1450" s="401" t="n">
        <v>69</v>
      </c>
      <c r="BB1450" s="401" t="n">
        <v>36</v>
      </c>
      <c r="BC1450" s="401" t="n">
        <v>101</v>
      </c>
      <c r="BD1450" s="401" t="n">
        <v>29</v>
      </c>
      <c r="BE1450" s="401" t="n">
        <v>3</v>
      </c>
      <c r="BF1450" s="401" t="n">
        <v>52</v>
      </c>
      <c r="BG1450" s="401" t="n">
        <v>247</v>
      </c>
      <c r="BH1450" s="401" t="n">
        <v>233</v>
      </c>
      <c r="BI1450" s="401" t="n">
        <v>92</v>
      </c>
      <c r="BJ1450" s="401" t="n">
        <v>249</v>
      </c>
      <c r="BK1450" s="401" t="n">
        <v>169</v>
      </c>
      <c r="BL1450" s="401" t="n">
        <v>56</v>
      </c>
      <c r="BM1450" s="401" t="n">
        <v>38</v>
      </c>
      <c r="BN1450" s="401" t="n">
        <v>44</v>
      </c>
      <c r="BO1450" s="401" t="n">
        <v>234</v>
      </c>
      <c r="BP1450" s="401" t="n">
        <v>10</v>
      </c>
      <c r="BQ1450" s="401" t="n">
        <v>195</v>
      </c>
      <c r="BR1450" s="401" t="n">
        <v>74</v>
      </c>
      <c r="BS1450" s="401" t="n">
        <v>123</v>
      </c>
      <c r="BT1450" s="401" t="n">
        <v>218</v>
      </c>
      <c r="BU1450" s="401" t="n">
        <v>232</v>
      </c>
      <c r="BV1450" s="401" t="n">
        <v>262</v>
      </c>
      <c r="BW1450" s="401" t="n">
        <v>285</v>
      </c>
      <c r="BX1450" s="401" t="n">
        <v>291</v>
      </c>
      <c r="BY1450" s="401" t="n">
        <v>143</v>
      </c>
      <c r="BZ1450" s="401" t="n">
        <v>45</v>
      </c>
      <c r="CA1450" s="401" t="n">
        <v>197</v>
      </c>
      <c r="CB1450" s="401" t="n">
        <v>66</v>
      </c>
      <c r="CC1450" s="401" t="n">
        <v>138</v>
      </c>
      <c r="CD1450" s="401" t="n">
        <v>30</v>
      </c>
      <c r="CE1450" s="401" t="n">
        <v>207</v>
      </c>
      <c r="CF1450" s="401" t="n">
        <v>57</v>
      </c>
      <c r="CG1450" s="401" t="n">
        <v>276</v>
      </c>
      <c r="CH1450" s="401" t="n">
        <v>80</v>
      </c>
      <c r="CI1450" s="401" t="n">
        <v>60</v>
      </c>
      <c r="CJ1450" s="401" t="n">
        <v>170</v>
      </c>
      <c r="CK1450" s="401" t="n">
        <v>18</v>
      </c>
      <c r="CL1450" s="401" t="n">
        <v>62</v>
      </c>
      <c r="CM1450" s="401" t="n">
        <v>292</v>
      </c>
      <c r="CN1450" s="401" t="n">
        <v>94</v>
      </c>
      <c r="CO1450" s="401" t="n">
        <v>202</v>
      </c>
      <c r="CP1450" s="401" t="n">
        <v>196</v>
      </c>
      <c r="CQ1450" s="401" t="n">
        <v>73</v>
      </c>
      <c r="CR1450" s="401" t="n">
        <v>244</v>
      </c>
      <c r="CS1450" s="401" t="n">
        <v>183</v>
      </c>
      <c r="CT1450" s="401" t="n">
        <v>237</v>
      </c>
      <c r="CU1450" s="401" t="n">
        <v>161</v>
      </c>
      <c r="CV1450" s="401" t="n">
        <v>112</v>
      </c>
      <c r="CW1450" s="401" t="n">
        <v>248</v>
      </c>
      <c r="CX1450" s="401" t="n">
        <v>9</v>
      </c>
      <c r="CY1450" s="401" t="n">
        <v>77</v>
      </c>
      <c r="CZ1450" s="401" t="n">
        <v>90</v>
      </c>
      <c r="DA1450" s="401" t="n">
        <v>47</v>
      </c>
      <c r="DB1450" s="401" t="n">
        <v>107</v>
      </c>
      <c r="DC1450" s="401" t="n">
        <v>203</v>
      </c>
      <c r="DD1450" s="401" t="n">
        <v>114</v>
      </c>
      <c r="DE1450" s="401" t="n">
        <v>227</v>
      </c>
      <c r="DF1450" s="401" t="n">
        <v>172</v>
      </c>
      <c r="DG1450" s="401" t="n">
        <v>189</v>
      </c>
      <c r="DH1450" s="401" t="n">
        <v>43</v>
      </c>
      <c r="DI1450" s="401" t="n">
        <v>235</v>
      </c>
      <c r="DJ1450" s="401" t="n">
        <v>2</v>
      </c>
      <c r="DK1450" s="401" t="n">
        <v>198</v>
      </c>
      <c r="DL1450" s="401" t="n">
        <v>180</v>
      </c>
      <c r="DM1450" s="401" t="n">
        <v>70</v>
      </c>
      <c r="DN1450" s="401" t="n">
        <v>156</v>
      </c>
      <c r="DO1450" s="401" t="n">
        <v>37</v>
      </c>
      <c r="DP1450" s="401" t="n">
        <v>98</v>
      </c>
      <c r="DQ1450" s="401" t="n">
        <v>278</v>
      </c>
      <c r="DR1450" s="401" t="n">
        <v>120</v>
      </c>
      <c r="DS1450" s="401" t="n">
        <v>34</v>
      </c>
      <c r="DT1450" s="401" t="n">
        <v>137</v>
      </c>
      <c r="DU1450" s="401" t="n">
        <v>281</v>
      </c>
      <c r="DV1450" s="401" t="n">
        <v>168</v>
      </c>
      <c r="DW1450" s="401" t="n">
        <v>13</v>
      </c>
      <c r="DX1450" s="401" t="n">
        <v>164</v>
      </c>
      <c r="DY1450" s="401" t="n">
        <v>53</v>
      </c>
      <c r="DZ1450" s="401" t="n">
        <v>253</v>
      </c>
      <c r="EA1450" s="401" t="n">
        <v>110</v>
      </c>
      <c r="EB1450" s="401" t="n">
        <v>199</v>
      </c>
      <c r="EC1450" s="401" t="n">
        <v>116</v>
      </c>
      <c r="ED1450" s="401" t="n">
        <v>96</v>
      </c>
      <c r="EE1450" s="401" t="n">
        <v>27</v>
      </c>
      <c r="EF1450" s="401" t="n">
        <v>103</v>
      </c>
      <c r="EG1450" s="401" t="n">
        <v>254</v>
      </c>
      <c r="EH1450" s="401" t="n">
        <v>41</v>
      </c>
      <c r="EI1450" s="401" t="n">
        <v>81</v>
      </c>
      <c r="EJ1450" s="401" t="n">
        <v>26</v>
      </c>
      <c r="EK1450" s="401" t="n">
        <v>5</v>
      </c>
      <c r="EL1450" s="401" t="n">
        <v>159</v>
      </c>
      <c r="EM1450" s="401" t="n">
        <v>171</v>
      </c>
      <c r="EN1450" s="401" t="n">
        <v>212</v>
      </c>
      <c r="EO1450" s="401" t="n">
        <v>167</v>
      </c>
      <c r="EP1450" s="401" t="n">
        <v>282</v>
      </c>
      <c r="EQ1450" s="401" t="n">
        <v>131</v>
      </c>
      <c r="ER1450" s="401" t="n">
        <v>272</v>
      </c>
      <c r="ES1450" s="401" t="n">
        <v>193</v>
      </c>
      <c r="ET1450" s="401" t="n">
        <v>182</v>
      </c>
      <c r="EU1450" s="401" t="n">
        <v>132</v>
      </c>
      <c r="EV1450" s="401" t="n">
        <v>205</v>
      </c>
      <c r="EW1450" s="401" t="n">
        <v>91</v>
      </c>
      <c r="EX1450" s="401" t="n">
        <v>23</v>
      </c>
      <c r="EY1450" s="401" t="n">
        <v>117</v>
      </c>
      <c r="EZ1450" s="401" t="n">
        <v>225</v>
      </c>
      <c r="FA1450" s="401" t="n">
        <v>265</v>
      </c>
      <c r="FB1450" s="401" t="n">
        <v>134</v>
      </c>
      <c r="FC1450" s="401" t="n">
        <v>105</v>
      </c>
      <c r="FD1450" s="401" t="n">
        <v>157</v>
      </c>
      <c r="FE1450" s="401" t="n">
        <v>55</v>
      </c>
      <c r="FF1450" s="401" t="n">
        <v>28</v>
      </c>
      <c r="FG1450" s="401" t="n">
        <v>135</v>
      </c>
      <c r="FH1450" s="401" t="n">
        <v>236</v>
      </c>
      <c r="FI1450" s="401" t="n">
        <v>229</v>
      </c>
      <c r="FJ1450" s="401" t="n">
        <v>104</v>
      </c>
      <c r="FK1450" s="401" t="n">
        <v>274</v>
      </c>
      <c r="FL1450" s="401" t="n">
        <v>252</v>
      </c>
      <c r="FM1450" s="401" t="n">
        <v>61</v>
      </c>
      <c r="FN1450" s="401" t="n">
        <v>31</v>
      </c>
      <c r="FO1450" s="401" t="n">
        <v>264</v>
      </c>
      <c r="FP1450" s="401" t="n">
        <v>100</v>
      </c>
      <c r="FQ1450" s="401" t="n">
        <v>286</v>
      </c>
      <c r="FR1450" s="401" t="n">
        <v>8</v>
      </c>
      <c r="FS1450" s="401" t="n">
        <v>188</v>
      </c>
      <c r="FT1450" s="401" t="n">
        <v>39</v>
      </c>
      <c r="FU1450" s="401" t="n">
        <v>118</v>
      </c>
      <c r="FV1450" s="401" t="n">
        <v>270</v>
      </c>
      <c r="FW1450" s="401" t="n">
        <v>48</v>
      </c>
      <c r="FX1450" s="401" t="n">
        <v>12</v>
      </c>
      <c r="FY1450" s="401" t="n">
        <v>260</v>
      </c>
      <c r="FZ1450" s="401" t="n">
        <v>149</v>
      </c>
      <c r="GA1450" s="401" t="n">
        <v>129</v>
      </c>
      <c r="GB1450" s="401" t="n">
        <v>287</v>
      </c>
      <c r="GC1450" s="401" t="n">
        <v>263</v>
      </c>
      <c r="GD1450" s="401" t="n">
        <v>185</v>
      </c>
      <c r="GE1450" s="401" t="n">
        <v>174</v>
      </c>
      <c r="GF1450" s="401" t="n">
        <v>230</v>
      </c>
      <c r="GG1450" s="401" t="n">
        <v>58</v>
      </c>
      <c r="GH1450" s="401" t="n">
        <v>206</v>
      </c>
      <c r="GI1450" s="401" t="n">
        <v>155</v>
      </c>
      <c r="GJ1450" s="401" t="n">
        <v>219</v>
      </c>
      <c r="GK1450" s="401" t="n">
        <v>239</v>
      </c>
      <c r="GL1450" s="401" t="n">
        <v>75</v>
      </c>
      <c r="GM1450" s="401" t="n">
        <v>251</v>
      </c>
      <c r="GN1450" s="401" t="n">
        <v>50</v>
      </c>
      <c r="GO1450" s="401" t="n">
        <v>133</v>
      </c>
      <c r="GP1450" s="401" t="n">
        <v>82</v>
      </c>
      <c r="GQ1450" s="401" t="n">
        <v>126</v>
      </c>
      <c r="GR1450" s="401" t="n">
        <v>22</v>
      </c>
      <c r="GS1450" s="401" t="n">
        <v>95</v>
      </c>
      <c r="GT1450" s="401" t="n">
        <v>21</v>
      </c>
      <c r="GU1450" s="401" t="n">
        <v>267</v>
      </c>
      <c r="GV1450" s="401" t="n">
        <v>150</v>
      </c>
      <c r="GW1450" s="401" t="n">
        <v>162</v>
      </c>
      <c r="GX1450" s="401" t="n">
        <v>93</v>
      </c>
      <c r="GY1450" s="401" t="n">
        <v>119</v>
      </c>
      <c r="GZ1450" s="401" t="n">
        <v>224</v>
      </c>
      <c r="HA1450" s="401" t="n">
        <v>1</v>
      </c>
      <c r="HB1450" s="401" t="n">
        <v>33</v>
      </c>
      <c r="HC1450" s="401" t="n">
        <v>125</v>
      </c>
      <c r="HD1450" s="401" t="n">
        <v>209</v>
      </c>
      <c r="HE1450" s="401" t="n">
        <v>67</v>
      </c>
      <c r="HF1450" s="401" t="n">
        <v>192</v>
      </c>
      <c r="HG1450" s="401" t="n">
        <v>109</v>
      </c>
      <c r="HH1450" s="401" t="n">
        <v>32</v>
      </c>
      <c r="HI1450" s="401" t="n">
        <v>151</v>
      </c>
      <c r="HJ1450" s="401" t="n">
        <v>139</v>
      </c>
      <c r="HK1450" s="401" t="n">
        <v>275</v>
      </c>
      <c r="HL1450" s="401" t="n">
        <v>84</v>
      </c>
      <c r="HM1450" s="401" t="n">
        <v>97</v>
      </c>
      <c r="HN1450" s="401" t="n">
        <v>25</v>
      </c>
      <c r="HO1450" s="401" t="n">
        <v>140</v>
      </c>
      <c r="HP1450" s="401" t="n">
        <v>268</v>
      </c>
      <c r="HQ1450" s="401" t="n">
        <v>121</v>
      </c>
      <c r="HR1450" s="401" t="n">
        <v>15</v>
      </c>
      <c r="HS1450" s="401" t="n">
        <v>64</v>
      </c>
      <c r="HT1450" s="401" t="n">
        <v>7</v>
      </c>
      <c r="HU1450" s="401" t="n">
        <v>241</v>
      </c>
      <c r="HV1450" s="401" t="n">
        <v>221</v>
      </c>
      <c r="HW1450" s="401" t="n">
        <v>259</v>
      </c>
      <c r="HX1450" s="401" t="n">
        <v>271</v>
      </c>
      <c r="HY1450" s="401" t="n">
        <v>166</v>
      </c>
      <c r="HZ1450" s="401" t="n">
        <v>136</v>
      </c>
      <c r="IA1450" s="401" t="n">
        <v>49</v>
      </c>
      <c r="IB1450" s="401" t="n">
        <v>145</v>
      </c>
      <c r="IC1450" s="401" t="n">
        <v>215</v>
      </c>
      <c r="ID1450" s="401" t="n">
        <v>186</v>
      </c>
      <c r="IE1450" s="401" t="n">
        <v>128</v>
      </c>
      <c r="IF1450" s="401" t="n">
        <v>246</v>
      </c>
      <c r="IG1450" s="401" t="n">
        <v>208</v>
      </c>
      <c r="IH1450" s="401" t="n">
        <v>273</v>
      </c>
      <c r="II1450" s="401" t="n">
        <v>76</v>
      </c>
      <c r="IJ1450" s="401" t="n">
        <v>142</v>
      </c>
      <c r="IK1450" s="401" t="n">
        <v>17</v>
      </c>
      <c r="IL1450" s="401" t="n">
        <v>14</v>
      </c>
      <c r="IM1450" s="401" t="n">
        <v>115</v>
      </c>
      <c r="IN1450" s="401" t="n">
        <v>222</v>
      </c>
      <c r="IO1450" s="401" t="n">
        <v>217</v>
      </c>
      <c r="IP1450" s="401" t="n">
        <v>289</v>
      </c>
      <c r="IQ1450" s="401" t="n">
        <v>240</v>
      </c>
      <c r="IR1450" s="401" t="n">
        <v>181</v>
      </c>
      <c r="IS1450" s="401" t="n">
        <v>16</v>
      </c>
      <c r="IT1450" s="401" t="n">
        <v>127</v>
      </c>
      <c r="IU1450" s="401" t="n">
        <v>24</v>
      </c>
      <c r="IV1450" s="401" t="n">
        <v>284</v>
      </c>
      <c r="IW1450" s="401" t="n">
        <v>238</v>
      </c>
      <c r="IX1450" s="401" t="n">
        <v>245</v>
      </c>
      <c r="IY1450" s="401" t="n">
        <v>87</v>
      </c>
      <c r="IZ1450" s="401" t="n">
        <v>78</v>
      </c>
      <c r="JA1450" s="401" t="n">
        <v>204</v>
      </c>
      <c r="JB1450" s="401" t="n">
        <v>65</v>
      </c>
      <c r="JC1450" s="401" t="n">
        <v>141</v>
      </c>
      <c r="JD1450" s="401" t="n">
        <v>257</v>
      </c>
      <c r="JE1450" s="401" t="n">
        <v>191</v>
      </c>
      <c r="JF1450" s="401" t="n">
        <v>190</v>
      </c>
      <c r="JG1450" s="401" t="n">
        <v>211</v>
      </c>
      <c r="JH1450" s="401" t="n">
        <v>71</v>
      </c>
      <c r="JI1450" s="401" t="n">
        <v>51</v>
      </c>
      <c r="JJ1450" s="401" t="n">
        <v>266</v>
      </c>
      <c r="JK1450" s="401" t="n">
        <v>213</v>
      </c>
      <c r="JL1450" s="401" t="n">
        <v>173</v>
      </c>
      <c r="JM1450" s="401" t="n">
        <v>184</v>
      </c>
      <c r="JN1450" s="401" t="n">
        <v>68</v>
      </c>
      <c r="JO1450" s="401" t="n">
        <v>11</v>
      </c>
      <c r="JP1450" s="401" t="n">
        <v>63</v>
      </c>
      <c r="JQ1450" s="401" t="n">
        <v>176</v>
      </c>
      <c r="JR1450" s="401" t="n">
        <v>46</v>
      </c>
      <c r="JS1450" s="401" t="n">
        <v>187</v>
      </c>
      <c r="JT1450" s="401" t="n">
        <v>231</v>
      </c>
      <c r="JU1450" s="401" t="n">
        <v>89</v>
      </c>
      <c r="JV1450" s="401" t="n">
        <v>106</v>
      </c>
      <c r="JW1450" s="401" t="n">
        <v>72</v>
      </c>
      <c r="JX1450" s="401" t="n">
        <v>122</v>
      </c>
      <c r="JY1450" s="401" t="n">
        <v>42</v>
      </c>
      <c r="JZ1450" s="401" t="n">
        <v>200</v>
      </c>
      <c r="KA1450" s="401" t="n">
        <v>6</v>
      </c>
      <c r="KB1450" s="401" t="n">
        <v>250</v>
      </c>
      <c r="KC1450" s="401" t="n">
        <v>277</v>
      </c>
      <c r="KE1450" s="401" t="n">
        <v>214</v>
      </c>
      <c r="KF1450" s="401" t="n">
        <v>154</v>
      </c>
      <c r="KG1450" s="401" t="n">
        <v>165</v>
      </c>
      <c r="KH1450" s="401" t="n">
        <v>86</v>
      </c>
      <c r="KJ1450" s="401" t="n">
        <v>258</v>
      </c>
      <c r="KK1450" s="401" t="n">
        <v>178</v>
      </c>
      <c r="KL1450" s="401" t="n">
        <v>160</v>
      </c>
      <c r="KM1450" s="401" t="n">
        <v>280</v>
      </c>
    </row>
    <row r="1452" customFormat="false" ht="12.75" hidden="false" customHeight="false" outlineLevel="0" collapsed="false">
      <c r="D1452" s="204" t="n">
        <v>293</v>
      </c>
      <c r="E1452" s="204" t="s">
        <v>250</v>
      </c>
    </row>
    <row r="1453" customFormat="false" ht="12.75" hidden="false" customHeight="false" outlineLevel="0" collapsed="false">
      <c r="E1453" s="455" t="s">
        <v>198</v>
      </c>
      <c r="F1453" s="455" t="n">
        <v>1</v>
      </c>
      <c r="G1453" s="455" t="n">
        <v>2</v>
      </c>
      <c r="H1453" s="455" t="n">
        <v>3</v>
      </c>
      <c r="I1453" s="455" t="n">
        <v>4</v>
      </c>
      <c r="J1453" s="455" t="n">
        <v>5</v>
      </c>
      <c r="K1453" s="455" t="n">
        <v>6</v>
      </c>
      <c r="L1453" s="455" t="n">
        <v>7</v>
      </c>
      <c r="M1453" s="455" t="n">
        <v>8</v>
      </c>
      <c r="N1453" s="455" t="n">
        <v>9</v>
      </c>
      <c r="O1453" s="455" t="n">
        <v>10</v>
      </c>
      <c r="P1453" s="455" t="n">
        <v>11</v>
      </c>
      <c r="Q1453" s="455" t="n">
        <v>12</v>
      </c>
      <c r="R1453" s="455" t="n">
        <v>13</v>
      </c>
      <c r="S1453" s="455" t="n">
        <v>14</v>
      </c>
      <c r="T1453" s="455" t="n">
        <v>15</v>
      </c>
      <c r="U1453" s="455" t="n">
        <v>16</v>
      </c>
      <c r="V1453" s="455" t="n">
        <v>17</v>
      </c>
      <c r="W1453" s="455" t="n">
        <v>18</v>
      </c>
      <c r="X1453" s="455" t="n">
        <v>19</v>
      </c>
      <c r="Y1453" s="455" t="n">
        <v>20</v>
      </c>
      <c r="Z1453" s="455" t="n">
        <v>21</v>
      </c>
      <c r="AA1453" s="455" t="n">
        <v>22</v>
      </c>
      <c r="AB1453" s="455" t="n">
        <v>23</v>
      </c>
      <c r="AC1453" s="455" t="n">
        <v>24</v>
      </c>
      <c r="AD1453" s="455" t="n">
        <v>25</v>
      </c>
      <c r="AE1453" s="455" t="n">
        <v>26</v>
      </c>
      <c r="AF1453" s="455" t="n">
        <v>27</v>
      </c>
      <c r="AG1453" s="455" t="n">
        <v>28</v>
      </c>
      <c r="AH1453" s="455" t="n">
        <v>29</v>
      </c>
      <c r="AI1453" s="455" t="n">
        <v>30</v>
      </c>
      <c r="AJ1453" s="455" t="n">
        <v>31</v>
      </c>
      <c r="AK1453" s="455" t="n">
        <v>32</v>
      </c>
      <c r="AL1453" s="455" t="n">
        <v>33</v>
      </c>
      <c r="AM1453" s="455" t="n">
        <v>34</v>
      </c>
      <c r="AN1453" s="455" t="n">
        <v>35</v>
      </c>
      <c r="AO1453" s="455" t="n">
        <v>36</v>
      </c>
      <c r="AP1453" s="455" t="n">
        <v>37</v>
      </c>
      <c r="AQ1453" s="455" t="n">
        <v>38</v>
      </c>
      <c r="AR1453" s="455" t="n">
        <v>39</v>
      </c>
      <c r="AS1453" s="455" t="n">
        <v>40</v>
      </c>
      <c r="AT1453" s="455" t="n">
        <v>41</v>
      </c>
      <c r="AU1453" s="455" t="n">
        <v>42</v>
      </c>
      <c r="AV1453" s="455" t="n">
        <v>43</v>
      </c>
      <c r="AW1453" s="455" t="n">
        <v>44</v>
      </c>
      <c r="AX1453" s="455" t="n">
        <v>45</v>
      </c>
      <c r="AY1453" s="455" t="n">
        <v>46</v>
      </c>
      <c r="AZ1453" s="455" t="n">
        <v>47</v>
      </c>
      <c r="BA1453" s="455" t="n">
        <v>48</v>
      </c>
      <c r="BB1453" s="455" t="n">
        <v>49</v>
      </c>
      <c r="BC1453" s="455" t="n">
        <v>50</v>
      </c>
      <c r="BD1453" s="455" t="n">
        <v>51</v>
      </c>
      <c r="BE1453" s="455" t="n">
        <v>52</v>
      </c>
      <c r="BF1453" s="455" t="n">
        <v>53</v>
      </c>
      <c r="BG1453" s="455" t="n">
        <v>54</v>
      </c>
      <c r="BH1453" s="455" t="n">
        <v>55</v>
      </c>
      <c r="BI1453" s="455" t="n">
        <v>56</v>
      </c>
      <c r="BJ1453" s="455" t="n">
        <v>57</v>
      </c>
      <c r="BK1453" s="455" t="n">
        <v>58</v>
      </c>
      <c r="BL1453" s="455" t="n">
        <v>59</v>
      </c>
      <c r="BM1453" s="455" t="n">
        <v>60</v>
      </c>
      <c r="BN1453" s="455" t="n">
        <v>61</v>
      </c>
      <c r="BO1453" s="455" t="n">
        <v>62</v>
      </c>
      <c r="BP1453" s="455" t="n">
        <v>63</v>
      </c>
      <c r="BQ1453" s="455" t="n">
        <v>64</v>
      </c>
      <c r="BR1453" s="455" t="n">
        <v>65</v>
      </c>
      <c r="BS1453" s="455" t="n">
        <v>66</v>
      </c>
      <c r="BT1453" s="455" t="n">
        <v>67</v>
      </c>
      <c r="BU1453" s="455" t="n">
        <v>68</v>
      </c>
      <c r="BV1453" s="455" t="n">
        <v>69</v>
      </c>
      <c r="BW1453" s="455" t="n">
        <v>70</v>
      </c>
      <c r="BX1453" s="455" t="n">
        <v>71</v>
      </c>
      <c r="BY1453" s="455" t="n">
        <v>72</v>
      </c>
      <c r="BZ1453" s="455" t="n">
        <v>73</v>
      </c>
      <c r="CA1453" s="455" t="n">
        <v>74</v>
      </c>
      <c r="CB1453" s="455" t="n">
        <v>75</v>
      </c>
      <c r="CC1453" s="455" t="n">
        <v>76</v>
      </c>
      <c r="CD1453" s="455" t="n">
        <v>77</v>
      </c>
      <c r="CE1453" s="455" t="n">
        <v>78</v>
      </c>
      <c r="CF1453" s="455" t="n">
        <v>79</v>
      </c>
      <c r="CG1453" s="455" t="n">
        <v>80</v>
      </c>
      <c r="CH1453" s="455" t="n">
        <v>81</v>
      </c>
      <c r="CI1453" s="455" t="n">
        <v>82</v>
      </c>
      <c r="CJ1453" s="455" t="n">
        <v>83</v>
      </c>
      <c r="CK1453" s="455" t="n">
        <v>84</v>
      </c>
      <c r="CL1453" s="455" t="n">
        <v>85</v>
      </c>
      <c r="CM1453" s="455" t="n">
        <v>86</v>
      </c>
      <c r="CN1453" s="455" t="n">
        <v>87</v>
      </c>
      <c r="CO1453" s="455" t="n">
        <v>88</v>
      </c>
      <c r="CP1453" s="455" t="n">
        <v>89</v>
      </c>
      <c r="CQ1453" s="455" t="n">
        <v>90</v>
      </c>
      <c r="CR1453" s="455" t="n">
        <v>91</v>
      </c>
      <c r="CS1453" s="455" t="n">
        <v>92</v>
      </c>
      <c r="CT1453" s="455" t="n">
        <v>93</v>
      </c>
      <c r="CU1453" s="455" t="n">
        <v>94</v>
      </c>
      <c r="CV1453" s="455" t="n">
        <v>95</v>
      </c>
      <c r="CW1453" s="455" t="n">
        <v>96</v>
      </c>
      <c r="CX1453" s="455" t="n">
        <v>97</v>
      </c>
      <c r="CY1453" s="455" t="n">
        <v>98</v>
      </c>
      <c r="CZ1453" s="455" t="n">
        <v>99</v>
      </c>
      <c r="DA1453" s="455" t="n">
        <v>100</v>
      </c>
      <c r="DB1453" s="455" t="n">
        <v>101</v>
      </c>
      <c r="DC1453" s="455" t="n">
        <v>102</v>
      </c>
      <c r="DD1453" s="455" t="n">
        <v>103</v>
      </c>
      <c r="DE1453" s="455" t="n">
        <v>104</v>
      </c>
      <c r="DF1453" s="455" t="n">
        <v>105</v>
      </c>
      <c r="DG1453" s="455" t="n">
        <v>106</v>
      </c>
      <c r="DH1453" s="455" t="n">
        <v>107</v>
      </c>
      <c r="DI1453" s="455" t="n">
        <v>108</v>
      </c>
      <c r="DJ1453" s="455" t="n">
        <v>109</v>
      </c>
      <c r="DK1453" s="455" t="n">
        <v>110</v>
      </c>
      <c r="DL1453" s="455" t="n">
        <v>111</v>
      </c>
      <c r="DM1453" s="455" t="n">
        <v>112</v>
      </c>
      <c r="DN1453" s="455" t="n">
        <v>113</v>
      </c>
      <c r="DO1453" s="455" t="n">
        <v>114</v>
      </c>
      <c r="DP1453" s="455" t="n">
        <v>115</v>
      </c>
      <c r="DQ1453" s="455" t="n">
        <v>116</v>
      </c>
      <c r="DR1453" s="455" t="n">
        <v>117</v>
      </c>
      <c r="DS1453" s="455" t="n">
        <v>118</v>
      </c>
      <c r="DT1453" s="455" t="n">
        <v>119</v>
      </c>
      <c r="DU1453" s="455" t="n">
        <v>120</v>
      </c>
      <c r="DV1453" s="455" t="n">
        <v>121</v>
      </c>
      <c r="DW1453" s="455" t="n">
        <v>122</v>
      </c>
      <c r="DX1453" s="455" t="n">
        <v>123</v>
      </c>
      <c r="DY1453" s="455" t="n">
        <v>124</v>
      </c>
      <c r="DZ1453" s="455" t="n">
        <v>125</v>
      </c>
      <c r="EA1453" s="455" t="n">
        <v>126</v>
      </c>
      <c r="EB1453" s="455" t="n">
        <v>127</v>
      </c>
      <c r="EC1453" s="455" t="n">
        <v>128</v>
      </c>
      <c r="ED1453" s="455" t="n">
        <v>129</v>
      </c>
      <c r="EE1453" s="455" t="n">
        <v>130</v>
      </c>
      <c r="EF1453" s="455" t="n">
        <v>131</v>
      </c>
      <c r="EG1453" s="455" t="n">
        <v>132</v>
      </c>
      <c r="EH1453" s="455" t="n">
        <v>133</v>
      </c>
      <c r="EI1453" s="455" t="n">
        <v>134</v>
      </c>
      <c r="EJ1453" s="455" t="n">
        <v>135</v>
      </c>
      <c r="EK1453" s="455" t="n">
        <v>136</v>
      </c>
      <c r="EL1453" s="455" t="n">
        <v>137</v>
      </c>
      <c r="EM1453" s="455" t="n">
        <v>138</v>
      </c>
      <c r="EN1453" s="455" t="n">
        <v>139</v>
      </c>
      <c r="EO1453" s="455" t="n">
        <v>140</v>
      </c>
      <c r="EP1453" s="455" t="n">
        <v>141</v>
      </c>
      <c r="EQ1453" s="455" t="n">
        <v>142</v>
      </c>
      <c r="ER1453" s="455" t="n">
        <v>143</v>
      </c>
      <c r="ES1453" s="455" t="n">
        <v>144</v>
      </c>
      <c r="ET1453" s="455" t="n">
        <v>145</v>
      </c>
      <c r="EU1453" s="455" t="n">
        <v>146</v>
      </c>
      <c r="EV1453" s="455" t="n">
        <v>147</v>
      </c>
      <c r="EW1453" s="455" t="n">
        <v>148</v>
      </c>
      <c r="EX1453" s="455" t="n">
        <v>149</v>
      </c>
      <c r="EY1453" s="455" t="n">
        <v>150</v>
      </c>
      <c r="EZ1453" s="455" t="n">
        <v>151</v>
      </c>
      <c r="FA1453" s="455" t="n">
        <v>152</v>
      </c>
      <c r="FB1453" s="455" t="n">
        <v>153</v>
      </c>
      <c r="FC1453" s="455" t="n">
        <v>154</v>
      </c>
      <c r="FD1453" s="455" t="n">
        <v>155</v>
      </c>
      <c r="FE1453" s="455" t="n">
        <v>156</v>
      </c>
      <c r="FF1453" s="455" t="n">
        <v>157</v>
      </c>
      <c r="FG1453" s="455" t="n">
        <v>158</v>
      </c>
      <c r="FH1453" s="455" t="n">
        <v>159</v>
      </c>
      <c r="FI1453" s="455" t="n">
        <v>160</v>
      </c>
      <c r="FJ1453" s="455" t="n">
        <v>161</v>
      </c>
      <c r="FK1453" s="455" t="n">
        <v>162</v>
      </c>
      <c r="FL1453" s="455" t="n">
        <v>163</v>
      </c>
      <c r="FM1453" s="455" t="n">
        <v>164</v>
      </c>
      <c r="FN1453" s="455" t="n">
        <v>165</v>
      </c>
      <c r="FO1453" s="455" t="n">
        <v>166</v>
      </c>
      <c r="FP1453" s="455" t="n">
        <v>167</v>
      </c>
      <c r="FQ1453" s="455" t="n">
        <v>168</v>
      </c>
      <c r="FR1453" s="455" t="n">
        <v>169</v>
      </c>
      <c r="FS1453" s="455" t="n">
        <v>170</v>
      </c>
      <c r="FT1453" s="455" t="n">
        <v>171</v>
      </c>
      <c r="FU1453" s="455" t="n">
        <v>172</v>
      </c>
      <c r="FV1453" s="455" t="n">
        <v>173</v>
      </c>
      <c r="FW1453" s="455" t="n">
        <v>174</v>
      </c>
      <c r="FX1453" s="455" t="n">
        <v>175</v>
      </c>
      <c r="FY1453" s="455" t="n">
        <v>176</v>
      </c>
      <c r="FZ1453" s="455" t="n">
        <v>177</v>
      </c>
      <c r="GA1453" s="455" t="n">
        <v>178</v>
      </c>
      <c r="GB1453" s="455" t="n">
        <v>179</v>
      </c>
      <c r="GC1453" s="455" t="n">
        <v>180</v>
      </c>
      <c r="GD1453" s="455" t="n">
        <v>181</v>
      </c>
      <c r="GE1453" s="455" t="n">
        <v>182</v>
      </c>
      <c r="GF1453" s="455" t="n">
        <v>183</v>
      </c>
      <c r="GG1453" s="455" t="n">
        <v>184</v>
      </c>
      <c r="GH1453" s="455" t="n">
        <v>185</v>
      </c>
      <c r="GI1453" s="455" t="n">
        <v>186</v>
      </c>
      <c r="GJ1453" s="455" t="n">
        <v>187</v>
      </c>
      <c r="GK1453" s="455" t="n">
        <v>188</v>
      </c>
      <c r="GL1453" s="455" t="n">
        <v>189</v>
      </c>
      <c r="GM1453" s="455" t="n">
        <v>190</v>
      </c>
      <c r="GN1453" s="455" t="n">
        <v>191</v>
      </c>
      <c r="GO1453" s="455" t="n">
        <v>192</v>
      </c>
      <c r="GP1453" s="455" t="n">
        <v>193</v>
      </c>
      <c r="GQ1453" s="455" t="n">
        <v>194</v>
      </c>
      <c r="GR1453" s="455" t="n">
        <v>195</v>
      </c>
      <c r="GS1453" s="455" t="n">
        <v>196</v>
      </c>
      <c r="GT1453" s="455" t="n">
        <v>197</v>
      </c>
      <c r="GU1453" s="455" t="n">
        <v>198</v>
      </c>
      <c r="GV1453" s="455" t="n">
        <v>199</v>
      </c>
      <c r="GW1453" s="455" t="n">
        <v>200</v>
      </c>
      <c r="GX1453" s="455" t="n">
        <v>201</v>
      </c>
      <c r="GY1453" s="455" t="n">
        <v>202</v>
      </c>
      <c r="GZ1453" s="455" t="n">
        <v>203</v>
      </c>
      <c r="HA1453" s="455" t="n">
        <v>204</v>
      </c>
      <c r="HB1453" s="455" t="n">
        <v>205</v>
      </c>
      <c r="HC1453" s="455" t="n">
        <v>206</v>
      </c>
      <c r="HD1453" s="455" t="n">
        <v>207</v>
      </c>
      <c r="HE1453" s="455" t="n">
        <v>208</v>
      </c>
      <c r="HF1453" s="455" t="n">
        <v>209</v>
      </c>
      <c r="HG1453" s="455" t="n">
        <v>210</v>
      </c>
      <c r="HH1453" s="455" t="n">
        <v>211</v>
      </c>
      <c r="HI1453" s="455" t="n">
        <v>212</v>
      </c>
      <c r="HJ1453" s="455" t="n">
        <v>213</v>
      </c>
      <c r="HK1453" s="455" t="n">
        <v>214</v>
      </c>
      <c r="HL1453" s="455" t="n">
        <v>215</v>
      </c>
      <c r="HM1453" s="455" t="n">
        <v>216</v>
      </c>
      <c r="HN1453" s="455" t="n">
        <v>217</v>
      </c>
      <c r="HO1453" s="455" t="n">
        <v>218</v>
      </c>
      <c r="HP1453" s="455" t="n">
        <v>219</v>
      </c>
      <c r="HQ1453" s="455" t="n">
        <v>220</v>
      </c>
      <c r="HR1453" s="455" t="n">
        <v>221</v>
      </c>
      <c r="HS1453" s="455" t="n">
        <v>222</v>
      </c>
      <c r="HT1453" s="455" t="n">
        <v>223</v>
      </c>
      <c r="HU1453" s="455" t="n">
        <v>224</v>
      </c>
      <c r="HV1453" s="455" t="n">
        <v>225</v>
      </c>
      <c r="HW1453" s="455" t="n">
        <v>226</v>
      </c>
      <c r="HX1453" s="455" t="n">
        <v>227</v>
      </c>
      <c r="HY1453" s="455" t="n">
        <v>228</v>
      </c>
      <c r="HZ1453" s="455" t="n">
        <v>229</v>
      </c>
      <c r="IA1453" s="455" t="n">
        <v>230</v>
      </c>
      <c r="IB1453" s="455" t="n">
        <v>231</v>
      </c>
      <c r="IC1453" s="455" t="n">
        <v>232</v>
      </c>
      <c r="ID1453" s="455" t="n">
        <v>233</v>
      </c>
      <c r="IE1453" s="455" t="n">
        <v>234</v>
      </c>
      <c r="IF1453" s="455" t="n">
        <v>235</v>
      </c>
      <c r="IG1453" s="455" t="n">
        <v>236</v>
      </c>
      <c r="IH1453" s="455" t="n">
        <v>237</v>
      </c>
      <c r="II1453" s="455" t="n">
        <v>238</v>
      </c>
      <c r="IJ1453" s="455" t="n">
        <v>239</v>
      </c>
      <c r="IK1453" s="455" t="n">
        <v>240</v>
      </c>
      <c r="IL1453" s="455" t="n">
        <v>241</v>
      </c>
      <c r="IM1453" s="455" t="n">
        <v>242</v>
      </c>
      <c r="IN1453" s="455" t="n">
        <v>243</v>
      </c>
      <c r="IO1453" s="455" t="n">
        <v>244</v>
      </c>
      <c r="IP1453" s="455" t="n">
        <v>245</v>
      </c>
      <c r="IQ1453" s="455" t="n">
        <v>246</v>
      </c>
      <c r="IR1453" s="455" t="n">
        <v>247</v>
      </c>
      <c r="IS1453" s="455" t="n">
        <v>248</v>
      </c>
      <c r="IT1453" s="455" t="n">
        <v>249</v>
      </c>
      <c r="IU1453" s="455" t="n">
        <v>250</v>
      </c>
      <c r="IV1453" s="455" t="n">
        <v>251</v>
      </c>
      <c r="IW1453" s="455" t="n">
        <v>252</v>
      </c>
      <c r="IX1453" s="455" t="n">
        <v>253</v>
      </c>
      <c r="IY1453" s="455" t="n">
        <v>254</v>
      </c>
      <c r="IZ1453" s="455" t="n">
        <v>255</v>
      </c>
      <c r="JA1453" s="455" t="n">
        <v>256</v>
      </c>
      <c r="JB1453" s="455" t="n">
        <v>257</v>
      </c>
      <c r="JC1453" s="455" t="n">
        <v>258</v>
      </c>
      <c r="JD1453" s="455" t="n">
        <v>259</v>
      </c>
      <c r="JE1453" s="455" t="n">
        <v>260</v>
      </c>
      <c r="JF1453" s="455" t="n">
        <v>261</v>
      </c>
      <c r="JG1453" s="455" t="n">
        <v>262</v>
      </c>
      <c r="JH1453" s="455" t="n">
        <v>263</v>
      </c>
      <c r="JI1453" s="455" t="n">
        <v>264</v>
      </c>
      <c r="JJ1453" s="455" t="n">
        <v>265</v>
      </c>
      <c r="JK1453" s="455" t="n">
        <v>266</v>
      </c>
      <c r="JL1453" s="455" t="n">
        <v>267</v>
      </c>
      <c r="JM1453" s="455" t="n">
        <v>268</v>
      </c>
      <c r="JN1453" s="455" t="n">
        <v>269</v>
      </c>
      <c r="JO1453" s="455" t="n">
        <v>270</v>
      </c>
      <c r="JP1453" s="455" t="n">
        <v>271</v>
      </c>
      <c r="JQ1453" s="455" t="n">
        <v>272</v>
      </c>
      <c r="JR1453" s="455" t="n">
        <v>273</v>
      </c>
      <c r="JS1453" s="455" t="n">
        <v>274</v>
      </c>
      <c r="JT1453" s="455" t="n">
        <v>275</v>
      </c>
      <c r="JU1453" s="455" t="n">
        <v>276</v>
      </c>
      <c r="JV1453" s="455" t="n">
        <v>277</v>
      </c>
      <c r="JW1453" s="455" t="n">
        <v>278</v>
      </c>
      <c r="JX1453" s="455" t="n">
        <v>279</v>
      </c>
      <c r="JY1453" s="455" t="n">
        <v>280</v>
      </c>
      <c r="JZ1453" s="455" t="n">
        <v>281</v>
      </c>
      <c r="KA1453" s="455" t="n">
        <v>282</v>
      </c>
      <c r="KB1453" s="455" t="n">
        <v>283</v>
      </c>
      <c r="KC1453" s="455" t="n">
        <v>284</v>
      </c>
      <c r="KD1453" s="455" t="n">
        <v>285</v>
      </c>
      <c r="KE1453" s="455" t="n">
        <v>286</v>
      </c>
      <c r="KF1453" s="455" t="n">
        <v>287</v>
      </c>
      <c r="KG1453" s="455" t="n">
        <v>288</v>
      </c>
      <c r="KH1453" s="455" t="n">
        <v>289</v>
      </c>
      <c r="KJ1453" s="455" t="n">
        <v>290</v>
      </c>
      <c r="KK1453" s="455" t="n">
        <v>291</v>
      </c>
      <c r="KL1453" s="455" t="n">
        <v>292</v>
      </c>
      <c r="KM1453" s="455" t="n">
        <v>293</v>
      </c>
    </row>
    <row r="1454" customFormat="false" ht="12.75" hidden="false" customHeight="false" outlineLevel="0" collapsed="false">
      <c r="E1454" s="444" t="s">
        <v>225</v>
      </c>
      <c r="F1454" s="401" t="n">
        <v>199</v>
      </c>
      <c r="G1454" s="401" t="n">
        <v>168</v>
      </c>
      <c r="H1454" s="401" t="n">
        <v>135</v>
      </c>
      <c r="I1454" s="401" t="n">
        <v>286</v>
      </c>
      <c r="J1454" s="401" t="n">
        <v>73</v>
      </c>
      <c r="K1454" s="401" t="n">
        <v>75</v>
      </c>
      <c r="L1454" s="401" t="n">
        <v>250</v>
      </c>
      <c r="M1454" s="401" t="n">
        <v>191</v>
      </c>
      <c r="N1454" s="401" t="n">
        <v>161</v>
      </c>
      <c r="O1454" s="401" t="n">
        <v>89</v>
      </c>
      <c r="P1454" s="401" t="n">
        <v>49</v>
      </c>
      <c r="Q1454" s="401" t="n">
        <v>145</v>
      </c>
      <c r="R1454" s="401" t="n">
        <v>242</v>
      </c>
      <c r="S1454" s="401" t="n">
        <v>56</v>
      </c>
      <c r="T1454" s="401" t="n">
        <v>177</v>
      </c>
      <c r="U1454" s="401" t="n">
        <v>33</v>
      </c>
      <c r="V1454" s="401" t="n">
        <v>288</v>
      </c>
      <c r="W1454" s="401" t="n">
        <v>1</v>
      </c>
      <c r="X1454" s="401" t="n">
        <v>167</v>
      </c>
      <c r="Y1454" s="401" t="n">
        <v>91</v>
      </c>
      <c r="Z1454" s="401" t="n">
        <v>198</v>
      </c>
      <c r="AA1454" s="401" t="n">
        <v>186</v>
      </c>
      <c r="AB1454" s="401" t="n">
        <v>251</v>
      </c>
      <c r="AC1454" s="401" t="n">
        <v>157</v>
      </c>
      <c r="AD1454" s="401" t="n">
        <v>237</v>
      </c>
      <c r="AE1454" s="401" t="n">
        <v>222</v>
      </c>
      <c r="AF1454" s="401" t="n">
        <v>259</v>
      </c>
      <c r="AG1454" s="401" t="n">
        <v>159</v>
      </c>
      <c r="AH1454" s="401" t="n">
        <v>252</v>
      </c>
      <c r="AI1454" s="401" t="n">
        <v>77</v>
      </c>
      <c r="AJ1454" s="401" t="n">
        <v>15</v>
      </c>
      <c r="AK1454" s="401" t="n">
        <v>41</v>
      </c>
      <c r="AL1454" s="401" t="n">
        <v>120</v>
      </c>
      <c r="AM1454" s="401" t="n">
        <v>107</v>
      </c>
      <c r="AN1454" s="401" t="n">
        <v>137</v>
      </c>
      <c r="AO1454" s="401" t="n">
        <v>188</v>
      </c>
      <c r="AP1454" s="401" t="n">
        <v>63</v>
      </c>
      <c r="AQ1454" s="401" t="n">
        <v>132</v>
      </c>
      <c r="AR1454" s="401" t="n">
        <v>203</v>
      </c>
      <c r="AS1454" s="401" t="n">
        <v>32</v>
      </c>
      <c r="AT1454" s="401" t="n">
        <v>175</v>
      </c>
      <c r="AU1454" s="401" t="n">
        <v>196</v>
      </c>
      <c r="AV1454" s="401" t="n">
        <v>86</v>
      </c>
      <c r="AW1454" s="401" t="n">
        <v>202</v>
      </c>
      <c r="AX1454" s="401" t="n">
        <v>121</v>
      </c>
      <c r="AY1454" s="401" t="n">
        <v>64</v>
      </c>
      <c r="AZ1454" s="401" t="n">
        <v>105</v>
      </c>
      <c r="BA1454" s="401" t="n">
        <v>172</v>
      </c>
      <c r="BB1454" s="401" t="n">
        <v>240</v>
      </c>
      <c r="BC1454" s="401" t="n">
        <v>9</v>
      </c>
      <c r="BD1454" s="401" t="n">
        <v>293</v>
      </c>
      <c r="BE1454" s="401" t="n">
        <v>193</v>
      </c>
      <c r="BF1454" s="401" t="n">
        <v>180</v>
      </c>
      <c r="BG1454" s="401" t="n">
        <v>116</v>
      </c>
      <c r="BH1454" s="401" t="n">
        <v>113</v>
      </c>
      <c r="BI1454" s="401" t="n">
        <v>4</v>
      </c>
      <c r="BJ1454" s="401" t="n">
        <v>158</v>
      </c>
      <c r="BK1454" s="401" t="n">
        <v>99</v>
      </c>
      <c r="BL1454" s="401" t="n">
        <v>28</v>
      </c>
      <c r="BM1454" s="401" t="n">
        <v>221</v>
      </c>
      <c r="BN1454" s="401" t="n">
        <v>284</v>
      </c>
      <c r="BO1454" s="401" t="n">
        <v>239</v>
      </c>
      <c r="BP1454" s="401" t="n">
        <v>102</v>
      </c>
      <c r="BQ1454" s="401" t="n">
        <v>16</v>
      </c>
      <c r="BR1454" s="401" t="n">
        <v>213</v>
      </c>
      <c r="BS1454" s="401" t="n">
        <v>220</v>
      </c>
      <c r="BT1454" s="401" t="n">
        <v>101</v>
      </c>
      <c r="BU1454" s="401" t="n">
        <v>45</v>
      </c>
      <c r="BV1454" s="401" t="n">
        <v>25</v>
      </c>
      <c r="BW1454" s="401" t="n">
        <v>207</v>
      </c>
      <c r="BX1454" s="401" t="n">
        <v>263</v>
      </c>
      <c r="BY1454" s="401" t="n">
        <v>53</v>
      </c>
      <c r="BZ1454" s="401" t="n">
        <v>231</v>
      </c>
      <c r="CA1454" s="401" t="n">
        <v>152</v>
      </c>
      <c r="CB1454" s="401" t="n">
        <v>123</v>
      </c>
      <c r="CC1454" s="401" t="n">
        <v>292</v>
      </c>
      <c r="CD1454" s="401" t="n">
        <v>128</v>
      </c>
      <c r="CE1454" s="401" t="n">
        <v>187</v>
      </c>
      <c r="CF1454" s="401" t="n">
        <v>143</v>
      </c>
      <c r="CG1454" s="401" t="n">
        <v>39</v>
      </c>
      <c r="CH1454" s="401" t="n">
        <v>34</v>
      </c>
      <c r="CI1454" s="401" t="n">
        <v>195</v>
      </c>
      <c r="CJ1454" s="401" t="n">
        <v>219</v>
      </c>
      <c r="CK1454" s="401" t="n">
        <v>81</v>
      </c>
      <c r="CL1454" s="401" t="n">
        <v>94</v>
      </c>
      <c r="CM1454" s="401" t="n">
        <v>5</v>
      </c>
      <c r="CN1454" s="401" t="n">
        <v>280</v>
      </c>
      <c r="CO1454" s="401" t="n">
        <v>29</v>
      </c>
      <c r="CP1454" s="401" t="n">
        <v>192</v>
      </c>
      <c r="CQ1454" s="401" t="n">
        <v>181</v>
      </c>
      <c r="CR1454" s="401" t="n">
        <v>58</v>
      </c>
      <c r="CS1454" s="401" t="n">
        <v>169</v>
      </c>
      <c r="CT1454" s="401" t="n">
        <v>262</v>
      </c>
      <c r="CU1454" s="401" t="n">
        <v>22</v>
      </c>
      <c r="CV1454" s="401" t="n">
        <v>88</v>
      </c>
      <c r="CW1454" s="401" t="n">
        <v>125</v>
      </c>
      <c r="CX1454" s="401" t="n">
        <v>163</v>
      </c>
      <c r="CY1454" s="401" t="n">
        <v>260</v>
      </c>
      <c r="CZ1454" s="401" t="n">
        <v>166</v>
      </c>
      <c r="DA1454" s="401" t="n">
        <v>144</v>
      </c>
      <c r="DB1454" s="401" t="n">
        <v>160</v>
      </c>
      <c r="DC1454" s="401" t="n">
        <v>109</v>
      </c>
      <c r="DD1454" s="401" t="n">
        <v>136</v>
      </c>
      <c r="DE1454" s="401" t="n">
        <v>265</v>
      </c>
      <c r="DF1454" s="401" t="n">
        <v>164</v>
      </c>
      <c r="DG1454" s="401" t="n">
        <v>148</v>
      </c>
      <c r="DH1454" s="401" t="n">
        <v>174</v>
      </c>
      <c r="DI1454" s="401" t="n">
        <v>215</v>
      </c>
      <c r="DJ1454" s="401" t="n">
        <v>255</v>
      </c>
      <c r="DK1454" s="401" t="n">
        <v>46</v>
      </c>
      <c r="DL1454" s="401" t="n">
        <v>69</v>
      </c>
      <c r="DM1454" s="401" t="n">
        <v>248</v>
      </c>
      <c r="DN1454" s="401" t="n">
        <v>112</v>
      </c>
      <c r="DO1454" s="401" t="n">
        <v>238</v>
      </c>
      <c r="DP1454" s="401" t="n">
        <v>57</v>
      </c>
      <c r="DQ1454" s="401" t="n">
        <v>182</v>
      </c>
      <c r="DR1454" s="401" t="n">
        <v>133</v>
      </c>
      <c r="DS1454" s="401" t="n">
        <v>254</v>
      </c>
      <c r="DT1454" s="401" t="n">
        <v>210</v>
      </c>
      <c r="DU1454" s="401" t="n">
        <v>43</v>
      </c>
      <c r="DV1454" s="401" t="n">
        <v>247</v>
      </c>
      <c r="DW1454" s="401" t="n">
        <v>138</v>
      </c>
      <c r="DX1454" s="401" t="n">
        <v>232</v>
      </c>
      <c r="DY1454" s="401" t="n">
        <v>37</v>
      </c>
      <c r="DZ1454" s="401" t="n">
        <v>97</v>
      </c>
      <c r="EA1454" s="401" t="n">
        <v>275</v>
      </c>
      <c r="EB1454" s="401" t="n">
        <v>228</v>
      </c>
      <c r="EC1454" s="401" t="n">
        <v>156</v>
      </c>
      <c r="ED1454" s="401" t="n">
        <v>266</v>
      </c>
      <c r="EE1454" s="401" t="n">
        <v>216</v>
      </c>
      <c r="EF1454" s="401" t="n">
        <v>17</v>
      </c>
      <c r="EG1454" s="401" t="n">
        <v>189</v>
      </c>
      <c r="EH1454" s="401" t="n">
        <v>117</v>
      </c>
      <c r="EI1454" s="401" t="n">
        <v>27</v>
      </c>
      <c r="EJ1454" s="401" t="n">
        <v>273</v>
      </c>
      <c r="EK1454" s="401" t="n">
        <v>35</v>
      </c>
      <c r="EL1454" s="401" t="n">
        <v>183</v>
      </c>
      <c r="EM1454" s="401" t="n">
        <v>134</v>
      </c>
      <c r="EN1454" s="401" t="n">
        <v>30</v>
      </c>
      <c r="EO1454" s="401" t="n">
        <v>59</v>
      </c>
      <c r="EP1454" s="401" t="n">
        <v>139</v>
      </c>
      <c r="EQ1454" s="401" t="n">
        <v>243</v>
      </c>
      <c r="ER1454" s="401" t="n">
        <v>36</v>
      </c>
      <c r="ES1454" s="401" t="n">
        <v>42</v>
      </c>
      <c r="ET1454" s="401" t="n">
        <v>126</v>
      </c>
      <c r="EU1454" s="401" t="n">
        <v>223</v>
      </c>
      <c r="EV1454" s="401" t="n">
        <v>103</v>
      </c>
      <c r="EW1454" s="401" t="n">
        <v>65</v>
      </c>
      <c r="EX1454" s="401" t="n">
        <v>211</v>
      </c>
      <c r="EY1454" s="401" t="n">
        <v>78</v>
      </c>
      <c r="EZ1454" s="401" t="n">
        <v>74</v>
      </c>
      <c r="FA1454" s="401" t="n">
        <v>204</v>
      </c>
      <c r="FB1454" s="401" t="n">
        <v>150</v>
      </c>
      <c r="FC1454" s="401" t="n">
        <v>226</v>
      </c>
      <c r="FD1454" s="401" t="n">
        <v>111</v>
      </c>
      <c r="FE1454" s="401" t="n">
        <v>23</v>
      </c>
      <c r="FF1454" s="401" t="n">
        <v>68</v>
      </c>
      <c r="FG1454" s="401" t="n">
        <v>20</v>
      </c>
      <c r="FH1454" s="401" t="n">
        <v>241</v>
      </c>
      <c r="FI1454" s="401" t="n">
        <v>146</v>
      </c>
      <c r="FJ1454" s="401" t="n">
        <v>118</v>
      </c>
      <c r="FK1454" s="401" t="n">
        <v>271</v>
      </c>
      <c r="FL1454" s="401" t="n">
        <v>209</v>
      </c>
      <c r="FM1454" s="401" t="n">
        <v>90</v>
      </c>
      <c r="FN1454" s="401" t="n">
        <v>71</v>
      </c>
      <c r="FO1454" s="401" t="n">
        <v>218</v>
      </c>
      <c r="FP1454" s="401" t="n">
        <v>200</v>
      </c>
      <c r="FQ1454" s="401" t="n">
        <v>96</v>
      </c>
      <c r="FR1454" s="401" t="n">
        <v>26</v>
      </c>
      <c r="FS1454" s="401" t="n">
        <v>6</v>
      </c>
      <c r="FT1454" s="401" t="n">
        <v>40</v>
      </c>
      <c r="FU1454" s="401" t="n">
        <v>10</v>
      </c>
      <c r="FV1454" s="401" t="n">
        <v>276</v>
      </c>
      <c r="FW1454" s="401" t="n">
        <v>85</v>
      </c>
      <c r="FX1454" s="401" t="n">
        <v>236</v>
      </c>
      <c r="FY1454" s="401" t="n">
        <v>282</v>
      </c>
      <c r="FZ1454" s="401" t="n">
        <v>205</v>
      </c>
      <c r="GA1454" s="401" t="n">
        <v>12</v>
      </c>
      <c r="GB1454" s="401" t="n">
        <v>227</v>
      </c>
      <c r="GC1454" s="401" t="n">
        <v>267</v>
      </c>
      <c r="GD1454" s="401" t="n">
        <v>173</v>
      </c>
      <c r="GE1454" s="401" t="n">
        <v>149</v>
      </c>
      <c r="GF1454" s="401" t="n">
        <v>269</v>
      </c>
      <c r="GG1454" s="401" t="n">
        <v>92</v>
      </c>
      <c r="GH1454" s="401" t="n">
        <v>98</v>
      </c>
      <c r="GI1454" s="401" t="n">
        <v>82</v>
      </c>
      <c r="GJ1454" s="401" t="n">
        <v>246</v>
      </c>
      <c r="GK1454" s="401" t="n">
        <v>87</v>
      </c>
      <c r="GL1454" s="401" t="n">
        <v>70</v>
      </c>
      <c r="GM1454" s="401" t="n">
        <v>127</v>
      </c>
      <c r="GN1454" s="401" t="n">
        <v>257</v>
      </c>
      <c r="GO1454" s="401" t="n">
        <v>50</v>
      </c>
      <c r="GP1454" s="401" t="n">
        <v>80</v>
      </c>
      <c r="GQ1454" s="401" t="n">
        <v>233</v>
      </c>
      <c r="GR1454" s="401" t="n">
        <v>197</v>
      </c>
      <c r="GS1454" s="401" t="n">
        <v>155</v>
      </c>
      <c r="GT1454" s="401" t="n">
        <v>18</v>
      </c>
      <c r="GU1454" s="401" t="n">
        <v>95</v>
      </c>
      <c r="GV1454" s="401" t="n">
        <v>290</v>
      </c>
      <c r="GW1454" s="401" t="n">
        <v>274</v>
      </c>
      <c r="GX1454" s="401" t="n">
        <v>230</v>
      </c>
      <c r="GY1454" s="401" t="n">
        <v>283</v>
      </c>
      <c r="GZ1454" s="401" t="n">
        <v>249</v>
      </c>
      <c r="HA1454" s="401" t="n">
        <v>208</v>
      </c>
      <c r="HB1454" s="401" t="n">
        <v>21</v>
      </c>
      <c r="HC1454" s="401" t="n">
        <v>153</v>
      </c>
      <c r="HD1454" s="401" t="n">
        <v>170</v>
      </c>
      <c r="HE1454" s="401" t="n">
        <v>67</v>
      </c>
      <c r="HF1454" s="401" t="n">
        <v>176</v>
      </c>
      <c r="HG1454" s="401" t="n">
        <v>11</v>
      </c>
      <c r="HH1454" s="401" t="n">
        <v>79</v>
      </c>
      <c r="HI1454" s="401" t="n">
        <v>130</v>
      </c>
      <c r="HJ1454" s="401" t="n">
        <v>151</v>
      </c>
      <c r="HK1454" s="401" t="n">
        <v>3</v>
      </c>
      <c r="HL1454" s="401" t="n">
        <v>291</v>
      </c>
      <c r="HM1454" s="401" t="n">
        <v>14</v>
      </c>
      <c r="HN1454" s="401" t="n">
        <v>54</v>
      </c>
      <c r="HO1454" s="401" t="n">
        <v>194</v>
      </c>
      <c r="HP1454" s="401" t="n">
        <v>76</v>
      </c>
      <c r="HQ1454" s="401" t="n">
        <v>258</v>
      </c>
      <c r="HR1454" s="401" t="n">
        <v>190</v>
      </c>
      <c r="HS1454" s="401" t="n">
        <v>44</v>
      </c>
      <c r="HT1454" s="401" t="n">
        <v>72</v>
      </c>
      <c r="HU1454" s="401" t="n">
        <v>100</v>
      </c>
      <c r="HV1454" s="401" t="n">
        <v>13</v>
      </c>
      <c r="HW1454" s="401" t="n">
        <v>129</v>
      </c>
      <c r="HX1454" s="401" t="n">
        <v>106</v>
      </c>
      <c r="HY1454" s="401" t="n">
        <v>179</v>
      </c>
      <c r="HZ1454" s="401" t="n">
        <v>62</v>
      </c>
      <c r="IA1454" s="401" t="n">
        <v>256</v>
      </c>
      <c r="IB1454" s="401" t="n">
        <v>60</v>
      </c>
      <c r="IC1454" s="401" t="n">
        <v>131</v>
      </c>
      <c r="ID1454" s="401" t="n">
        <v>217</v>
      </c>
      <c r="IE1454" s="401" t="n">
        <v>281</v>
      </c>
      <c r="IF1454" s="401" t="n">
        <v>206</v>
      </c>
      <c r="IG1454" s="401" t="n">
        <v>55</v>
      </c>
      <c r="IH1454" s="401" t="n">
        <v>261</v>
      </c>
      <c r="II1454" s="401" t="n">
        <v>225</v>
      </c>
      <c r="IJ1454" s="401" t="n">
        <v>140</v>
      </c>
      <c r="IK1454" s="401" t="n">
        <v>2</v>
      </c>
      <c r="IL1454" s="401" t="n">
        <v>234</v>
      </c>
      <c r="IM1454" s="401" t="n">
        <v>19</v>
      </c>
      <c r="IN1454" s="401" t="n">
        <v>124</v>
      </c>
      <c r="IO1454" s="401" t="n">
        <v>185</v>
      </c>
      <c r="IP1454" s="401" t="n">
        <v>114</v>
      </c>
      <c r="IQ1454" s="401" t="n">
        <v>270</v>
      </c>
      <c r="IR1454" s="401" t="n">
        <v>108</v>
      </c>
      <c r="IS1454" s="401" t="n">
        <v>235</v>
      </c>
      <c r="IT1454" s="401" t="n">
        <v>52</v>
      </c>
      <c r="IU1454" s="401" t="n">
        <v>253</v>
      </c>
      <c r="IV1454" s="401" t="n">
        <v>119</v>
      </c>
      <c r="IW1454" s="401" t="n">
        <v>24</v>
      </c>
      <c r="IX1454" s="401" t="n">
        <v>277</v>
      </c>
      <c r="IY1454" s="401" t="n">
        <v>31</v>
      </c>
      <c r="IZ1454" s="401" t="n">
        <v>287</v>
      </c>
      <c r="JA1454" s="401" t="n">
        <v>245</v>
      </c>
      <c r="JB1454" s="401" t="n">
        <v>278</v>
      </c>
      <c r="JC1454" s="401" t="n">
        <v>84</v>
      </c>
      <c r="JD1454" s="401" t="n">
        <v>115</v>
      </c>
      <c r="JE1454" s="401" t="n">
        <v>51</v>
      </c>
      <c r="JF1454" s="401" t="n">
        <v>272</v>
      </c>
      <c r="JG1454" s="401" t="n">
        <v>110</v>
      </c>
      <c r="JH1454" s="401" t="n">
        <v>122</v>
      </c>
      <c r="JI1454" s="401" t="n">
        <v>7</v>
      </c>
      <c r="JJ1454" s="401" t="n">
        <v>141</v>
      </c>
      <c r="JK1454" s="401" t="n">
        <v>162</v>
      </c>
      <c r="JL1454" s="401" t="n">
        <v>229</v>
      </c>
      <c r="JM1454" s="401" t="n">
        <v>104</v>
      </c>
      <c r="JN1454" s="401" t="n">
        <v>212</v>
      </c>
      <c r="JO1454" s="401" t="n">
        <v>66</v>
      </c>
      <c r="JP1454" s="401" t="n">
        <v>264</v>
      </c>
      <c r="JQ1454" s="401" t="n">
        <v>83</v>
      </c>
      <c r="JR1454" s="401" t="n">
        <v>165</v>
      </c>
      <c r="JS1454" s="401" t="n">
        <v>61</v>
      </c>
      <c r="JT1454" s="401" t="n">
        <v>8</v>
      </c>
      <c r="JU1454" s="401" t="n">
        <v>244</v>
      </c>
      <c r="JV1454" s="401" t="n">
        <v>201</v>
      </c>
      <c r="JW1454" s="401" t="n">
        <v>224</v>
      </c>
      <c r="JX1454" s="401" t="n">
        <v>142</v>
      </c>
      <c r="JY1454" s="401" t="n">
        <v>289</v>
      </c>
      <c r="JZ1454" s="401" t="n">
        <v>214</v>
      </c>
      <c r="KA1454" s="401" t="n">
        <v>38</v>
      </c>
      <c r="KB1454" s="401" t="n">
        <v>147</v>
      </c>
      <c r="KC1454" s="401" t="n">
        <v>47</v>
      </c>
      <c r="KD1454" s="401" t="n">
        <v>279</v>
      </c>
      <c r="KE1454" s="401" t="n">
        <v>178</v>
      </c>
      <c r="KF1454" s="401" t="n">
        <v>93</v>
      </c>
      <c r="KG1454" s="401" t="n">
        <v>171</v>
      </c>
      <c r="KH1454" s="401" t="n">
        <v>285</v>
      </c>
      <c r="KJ1454" s="401" t="n">
        <v>154</v>
      </c>
      <c r="KK1454" s="401" t="n">
        <v>268</v>
      </c>
      <c r="KL1454" s="401" t="n">
        <v>184</v>
      </c>
      <c r="KM1454" s="401" t="n">
        <v>48</v>
      </c>
    </row>
    <row r="1455" customFormat="false" ht="12.75" hidden="false" customHeight="false" outlineLevel="0" collapsed="false">
      <c r="E1455" s="444" t="s">
        <v>227</v>
      </c>
      <c r="F1455" s="401" t="n">
        <v>114</v>
      </c>
      <c r="G1455" s="401" t="n">
        <v>8</v>
      </c>
      <c r="H1455" s="401" t="n">
        <v>69</v>
      </c>
      <c r="I1455" s="401" t="n">
        <v>23</v>
      </c>
      <c r="J1455" s="401" t="n">
        <v>17</v>
      </c>
      <c r="K1455" s="401" t="n">
        <v>233</v>
      </c>
      <c r="L1455" s="401" t="n">
        <v>73</v>
      </c>
      <c r="M1455" s="401" t="n">
        <v>237</v>
      </c>
      <c r="N1455" s="401" t="n">
        <v>36</v>
      </c>
      <c r="O1455" s="401" t="n">
        <v>96</v>
      </c>
      <c r="P1455" s="401" t="n">
        <v>30</v>
      </c>
      <c r="Q1455" s="401" t="n">
        <v>94</v>
      </c>
      <c r="R1455" s="401" t="n">
        <v>197</v>
      </c>
      <c r="S1455" s="401" t="n">
        <v>136</v>
      </c>
      <c r="T1455" s="401" t="n">
        <v>117</v>
      </c>
      <c r="U1455" s="401" t="n">
        <v>240</v>
      </c>
      <c r="V1455" s="401" t="n">
        <v>21</v>
      </c>
      <c r="W1455" s="401" t="n">
        <v>146</v>
      </c>
      <c r="X1455" s="401" t="n">
        <v>288</v>
      </c>
      <c r="Y1455" s="401" t="n">
        <v>138</v>
      </c>
      <c r="Z1455" s="401" t="n">
        <v>134</v>
      </c>
      <c r="AA1455" s="401" t="n">
        <v>265</v>
      </c>
      <c r="AB1455" s="401" t="n">
        <v>181</v>
      </c>
      <c r="AC1455" s="401" t="n">
        <v>292</v>
      </c>
      <c r="AD1455" s="401" t="n">
        <v>34</v>
      </c>
      <c r="AE1455" s="401" t="n">
        <v>90</v>
      </c>
      <c r="AF1455" s="401" t="n">
        <v>226</v>
      </c>
      <c r="AG1455" s="401" t="n">
        <v>221</v>
      </c>
      <c r="AH1455" s="401" t="n">
        <v>46</v>
      </c>
      <c r="AI1455" s="401" t="n">
        <v>266</v>
      </c>
      <c r="AJ1455" s="401" t="n">
        <v>207</v>
      </c>
      <c r="AK1455" s="401" t="n">
        <v>13</v>
      </c>
      <c r="AL1455" s="401" t="n">
        <v>284</v>
      </c>
      <c r="AM1455" s="401" t="n">
        <v>112</v>
      </c>
      <c r="AN1455" s="401" t="n">
        <v>234</v>
      </c>
      <c r="AO1455" s="401" t="n">
        <v>57</v>
      </c>
      <c r="AP1455" s="401" t="n">
        <v>285</v>
      </c>
      <c r="AQ1455" s="401" t="n">
        <v>109</v>
      </c>
      <c r="AR1455" s="401" t="n">
        <v>276</v>
      </c>
      <c r="AS1455" s="401" t="n">
        <v>182</v>
      </c>
      <c r="AT1455" s="401" t="n">
        <v>274</v>
      </c>
      <c r="AU1455" s="401" t="n">
        <v>143</v>
      </c>
      <c r="AV1455" s="401" t="n">
        <v>287</v>
      </c>
      <c r="AW1455" s="401" t="n">
        <v>121</v>
      </c>
      <c r="AX1455" s="401" t="n">
        <v>102</v>
      </c>
      <c r="AY1455" s="401" t="n">
        <v>70</v>
      </c>
      <c r="AZ1455" s="401" t="n">
        <v>160</v>
      </c>
      <c r="BA1455" s="401" t="n">
        <v>227</v>
      </c>
      <c r="BB1455" s="401" t="n">
        <v>38</v>
      </c>
      <c r="BC1455" s="401" t="n">
        <v>93</v>
      </c>
      <c r="BD1455" s="401" t="n">
        <v>170</v>
      </c>
      <c r="BE1455" s="401" t="n">
        <v>258</v>
      </c>
      <c r="BF1455" s="401" t="n">
        <v>281</v>
      </c>
      <c r="BG1455" s="401" t="n">
        <v>101</v>
      </c>
      <c r="BH1455" s="401" t="n">
        <v>199</v>
      </c>
      <c r="BI1455" s="401" t="n">
        <v>47</v>
      </c>
      <c r="BJ1455" s="401" t="n">
        <v>230</v>
      </c>
      <c r="BK1455" s="401" t="n">
        <v>264</v>
      </c>
      <c r="BL1455" s="401" t="n">
        <v>163</v>
      </c>
      <c r="BM1455" s="401" t="n">
        <v>86</v>
      </c>
      <c r="BN1455" s="401" t="n">
        <v>44</v>
      </c>
      <c r="BO1455" s="401" t="n">
        <v>208</v>
      </c>
      <c r="BP1455" s="401" t="n">
        <v>40</v>
      </c>
      <c r="BQ1455" s="401" t="n">
        <v>55</v>
      </c>
      <c r="BR1455" s="401" t="n">
        <v>14</v>
      </c>
      <c r="BS1455" s="401" t="n">
        <v>62</v>
      </c>
      <c r="BT1455" s="401" t="n">
        <v>245</v>
      </c>
      <c r="BU1455" s="401" t="n">
        <v>19</v>
      </c>
      <c r="BV1455" s="401" t="n">
        <v>122</v>
      </c>
      <c r="BW1455" s="401" t="n">
        <v>133</v>
      </c>
      <c r="BX1455" s="401" t="n">
        <v>291</v>
      </c>
      <c r="BY1455" s="401" t="n">
        <v>180</v>
      </c>
      <c r="BZ1455" s="401" t="n">
        <v>7</v>
      </c>
      <c r="CA1455" s="401" t="n">
        <v>158</v>
      </c>
      <c r="CB1455" s="401" t="n">
        <v>131</v>
      </c>
      <c r="CC1455" s="401" t="n">
        <v>202</v>
      </c>
      <c r="CD1455" s="401" t="n">
        <v>65</v>
      </c>
      <c r="CE1455" s="401" t="n">
        <v>152</v>
      </c>
      <c r="CF1455" s="401" t="n">
        <v>198</v>
      </c>
      <c r="CG1455" s="401" t="n">
        <v>242</v>
      </c>
      <c r="CH1455" s="401" t="n">
        <v>2</v>
      </c>
      <c r="CI1455" s="401" t="n">
        <v>206</v>
      </c>
      <c r="CJ1455" s="401" t="n">
        <v>161</v>
      </c>
      <c r="CK1455" s="401" t="n">
        <v>243</v>
      </c>
      <c r="CL1455" s="401" t="n">
        <v>282</v>
      </c>
      <c r="CM1455" s="401" t="n">
        <v>42</v>
      </c>
      <c r="CN1455" s="401" t="n">
        <v>66</v>
      </c>
      <c r="CO1455" s="401" t="n">
        <v>267</v>
      </c>
      <c r="CP1455" s="401" t="n">
        <v>148</v>
      </c>
      <c r="CQ1455" s="401" t="n">
        <v>116</v>
      </c>
      <c r="CR1455" s="401" t="n">
        <v>20</v>
      </c>
      <c r="CS1455" s="401" t="n">
        <v>120</v>
      </c>
      <c r="CT1455" s="401" t="n">
        <v>126</v>
      </c>
      <c r="CU1455" s="401" t="n">
        <v>272</v>
      </c>
      <c r="CV1455" s="401" t="n">
        <v>171</v>
      </c>
      <c r="CW1455" s="401" t="n">
        <v>164</v>
      </c>
      <c r="CX1455" s="401" t="n">
        <v>254</v>
      </c>
      <c r="CY1455" s="401" t="n">
        <v>290</v>
      </c>
      <c r="CZ1455" s="401" t="n">
        <v>231</v>
      </c>
      <c r="DA1455" s="401" t="n">
        <v>139</v>
      </c>
      <c r="DB1455" s="401" t="n">
        <v>174</v>
      </c>
      <c r="DC1455" s="401" t="n">
        <v>211</v>
      </c>
      <c r="DD1455" s="401" t="n">
        <v>229</v>
      </c>
      <c r="DE1455" s="401" t="n">
        <v>257</v>
      </c>
      <c r="DF1455" s="401" t="n">
        <v>41</v>
      </c>
      <c r="DG1455" s="401" t="n">
        <v>78</v>
      </c>
      <c r="DH1455" s="401" t="n">
        <v>216</v>
      </c>
      <c r="DI1455" s="401" t="n">
        <v>75</v>
      </c>
      <c r="DJ1455" s="401" t="n">
        <v>173</v>
      </c>
      <c r="DK1455" s="401" t="n">
        <v>248</v>
      </c>
      <c r="DL1455" s="401" t="n">
        <v>157</v>
      </c>
      <c r="DM1455" s="401" t="n">
        <v>28</v>
      </c>
      <c r="DN1455" s="401" t="n">
        <v>37</v>
      </c>
      <c r="DO1455" s="401" t="n">
        <v>201</v>
      </c>
      <c r="DP1455" s="401" t="n">
        <v>33</v>
      </c>
      <c r="DQ1455" s="401" t="n">
        <v>95</v>
      </c>
      <c r="DR1455" s="401" t="n">
        <v>165</v>
      </c>
      <c r="DS1455" s="401" t="n">
        <v>255</v>
      </c>
      <c r="DT1455" s="401" t="n">
        <v>103</v>
      </c>
      <c r="DU1455" s="401" t="n">
        <v>247</v>
      </c>
      <c r="DV1455" s="401" t="n">
        <v>115</v>
      </c>
      <c r="DW1455" s="401" t="n">
        <v>124</v>
      </c>
      <c r="DX1455" s="401" t="n">
        <v>149</v>
      </c>
      <c r="DY1455" s="401" t="n">
        <v>186</v>
      </c>
      <c r="DZ1455" s="401" t="n">
        <v>49</v>
      </c>
      <c r="EA1455" s="401" t="n">
        <v>269</v>
      </c>
      <c r="EB1455" s="401" t="n">
        <v>111</v>
      </c>
      <c r="EC1455" s="401" t="n">
        <v>4</v>
      </c>
      <c r="ED1455" s="401" t="n">
        <v>275</v>
      </c>
      <c r="EE1455" s="401" t="n">
        <v>83</v>
      </c>
      <c r="EF1455" s="401" t="n">
        <v>85</v>
      </c>
      <c r="EG1455" s="401" t="n">
        <v>224</v>
      </c>
      <c r="EH1455" s="401" t="n">
        <v>130</v>
      </c>
      <c r="EI1455" s="401" t="n">
        <v>262</v>
      </c>
      <c r="EJ1455" s="401" t="n">
        <v>87</v>
      </c>
      <c r="EK1455" s="401" t="n">
        <v>84</v>
      </c>
      <c r="EL1455" s="401" t="n">
        <v>31</v>
      </c>
      <c r="EM1455" s="401" t="n">
        <v>92</v>
      </c>
      <c r="EN1455" s="401" t="n">
        <v>155</v>
      </c>
      <c r="EO1455" s="401" t="n">
        <v>53</v>
      </c>
      <c r="EP1455" s="401" t="n">
        <v>27</v>
      </c>
      <c r="EQ1455" s="401" t="n">
        <v>219</v>
      </c>
      <c r="ER1455" s="401" t="n">
        <v>107</v>
      </c>
      <c r="ES1455" s="401" t="n">
        <v>250</v>
      </c>
      <c r="ET1455" s="401" t="n">
        <v>168</v>
      </c>
      <c r="EU1455" s="401" t="n">
        <v>140</v>
      </c>
      <c r="EV1455" s="401" t="n">
        <v>29</v>
      </c>
      <c r="EW1455" s="401" t="n">
        <v>6</v>
      </c>
      <c r="EX1455" s="401" t="n">
        <v>283</v>
      </c>
      <c r="EY1455" s="401" t="n">
        <v>56</v>
      </c>
      <c r="EZ1455" s="401" t="n">
        <v>273</v>
      </c>
      <c r="FA1455" s="401" t="n">
        <v>26</v>
      </c>
      <c r="FB1455" s="401" t="n">
        <v>105</v>
      </c>
      <c r="FC1455" s="401" t="n">
        <v>263</v>
      </c>
      <c r="FD1455" s="401" t="n">
        <v>82</v>
      </c>
      <c r="FE1455" s="401" t="n">
        <v>150</v>
      </c>
      <c r="FF1455" s="401" t="n">
        <v>125</v>
      </c>
      <c r="FG1455" s="401" t="n">
        <v>200</v>
      </c>
      <c r="FH1455" s="401" t="n">
        <v>256</v>
      </c>
      <c r="FI1455" s="401" t="n">
        <v>271</v>
      </c>
      <c r="FJ1455" s="401" t="n">
        <v>184</v>
      </c>
      <c r="FK1455" s="401" t="n">
        <v>203</v>
      </c>
      <c r="FL1455" s="401" t="n">
        <v>239</v>
      </c>
      <c r="FM1455" s="401" t="n">
        <v>67</v>
      </c>
      <c r="FN1455" s="401" t="n">
        <v>193</v>
      </c>
      <c r="FO1455" s="401" t="n">
        <v>80</v>
      </c>
      <c r="FP1455" s="401" t="n">
        <v>190</v>
      </c>
      <c r="FQ1455" s="401" t="n">
        <v>91</v>
      </c>
      <c r="FR1455" s="401" t="n">
        <v>118</v>
      </c>
      <c r="FS1455" s="401" t="n">
        <v>18</v>
      </c>
      <c r="FT1455" s="401" t="n">
        <v>204</v>
      </c>
      <c r="FU1455" s="401" t="n">
        <v>61</v>
      </c>
      <c r="FV1455" s="401" t="n">
        <v>189</v>
      </c>
      <c r="FW1455" s="401" t="n">
        <v>15</v>
      </c>
      <c r="FX1455" s="401" t="n">
        <v>223</v>
      </c>
      <c r="FY1455" s="401" t="n">
        <v>48</v>
      </c>
      <c r="FZ1455" s="401" t="n">
        <v>79</v>
      </c>
      <c r="GA1455" s="401" t="n">
        <v>16</v>
      </c>
      <c r="GB1455" s="401" t="n">
        <v>72</v>
      </c>
      <c r="GC1455" s="401" t="n">
        <v>64</v>
      </c>
      <c r="GD1455" s="401" t="n">
        <v>3</v>
      </c>
      <c r="GE1455" s="401" t="n">
        <v>238</v>
      </c>
      <c r="GF1455" s="401" t="n">
        <v>110</v>
      </c>
      <c r="GG1455" s="401" t="n">
        <v>222</v>
      </c>
      <c r="GH1455" s="401" t="n">
        <v>154</v>
      </c>
      <c r="GI1455" s="401" t="n">
        <v>39</v>
      </c>
      <c r="GJ1455" s="401" t="n">
        <v>209</v>
      </c>
      <c r="GK1455" s="401" t="n">
        <v>244</v>
      </c>
      <c r="GL1455" s="401" t="n">
        <v>175</v>
      </c>
      <c r="GM1455" s="401" t="n">
        <v>63</v>
      </c>
      <c r="GN1455" s="401" t="n">
        <v>104</v>
      </c>
      <c r="GO1455" s="401" t="n">
        <v>25</v>
      </c>
      <c r="GP1455" s="401" t="n">
        <v>54</v>
      </c>
      <c r="GQ1455" s="401" t="n">
        <v>58</v>
      </c>
      <c r="GR1455" s="401" t="n">
        <v>232</v>
      </c>
      <c r="GS1455" s="401" t="n">
        <v>32</v>
      </c>
      <c r="GT1455" s="401" t="n">
        <v>99</v>
      </c>
      <c r="GU1455" s="401" t="n">
        <v>50</v>
      </c>
      <c r="GV1455" s="401" t="n">
        <v>1</v>
      </c>
      <c r="GW1455" s="401" t="n">
        <v>191</v>
      </c>
      <c r="GX1455" s="401" t="n">
        <v>185</v>
      </c>
      <c r="GY1455" s="401" t="n">
        <v>45</v>
      </c>
      <c r="GZ1455" s="401" t="n">
        <v>145</v>
      </c>
      <c r="HA1455" s="401" t="n">
        <v>188</v>
      </c>
      <c r="HB1455" s="401" t="n">
        <v>167</v>
      </c>
      <c r="HC1455" s="401" t="n">
        <v>89</v>
      </c>
      <c r="HD1455" s="401" t="n">
        <v>129</v>
      </c>
      <c r="HE1455" s="401" t="n">
        <v>293</v>
      </c>
      <c r="HF1455" s="401" t="n">
        <v>11</v>
      </c>
      <c r="HG1455" s="401" t="n">
        <v>217</v>
      </c>
      <c r="HH1455" s="401" t="n">
        <v>9</v>
      </c>
      <c r="HI1455" s="401" t="n">
        <v>153</v>
      </c>
      <c r="HJ1455" s="401" t="n">
        <v>214</v>
      </c>
      <c r="HK1455" s="401" t="n">
        <v>196</v>
      </c>
      <c r="HL1455" s="401" t="n">
        <v>178</v>
      </c>
      <c r="HM1455" s="401" t="n">
        <v>43</v>
      </c>
      <c r="HN1455" s="401" t="n">
        <v>119</v>
      </c>
      <c r="HO1455" s="401" t="n">
        <v>77</v>
      </c>
      <c r="HP1455" s="401" t="n">
        <v>128</v>
      </c>
      <c r="HQ1455" s="401" t="n">
        <v>172</v>
      </c>
      <c r="HR1455" s="401" t="n">
        <v>252</v>
      </c>
      <c r="HS1455" s="401" t="n">
        <v>35</v>
      </c>
      <c r="HT1455" s="401" t="n">
        <v>141</v>
      </c>
      <c r="HU1455" s="401" t="n">
        <v>277</v>
      </c>
      <c r="HV1455" s="401" t="n">
        <v>162</v>
      </c>
      <c r="HW1455" s="401" t="n">
        <v>59</v>
      </c>
      <c r="HX1455" s="401" t="n">
        <v>249</v>
      </c>
      <c r="HY1455" s="401" t="n">
        <v>24</v>
      </c>
      <c r="HZ1455" s="401" t="n">
        <v>220</v>
      </c>
      <c r="IA1455" s="401" t="n">
        <v>142</v>
      </c>
      <c r="IB1455" s="401" t="n">
        <v>113</v>
      </c>
      <c r="IC1455" s="401" t="n">
        <v>194</v>
      </c>
      <c r="ID1455" s="401" t="n">
        <v>52</v>
      </c>
      <c r="IE1455" s="401" t="n">
        <v>261</v>
      </c>
      <c r="IF1455" s="401" t="n">
        <v>241</v>
      </c>
      <c r="IG1455" s="401" t="n">
        <v>10</v>
      </c>
      <c r="IH1455" s="401" t="n">
        <v>60</v>
      </c>
      <c r="II1455" s="401" t="n">
        <v>195</v>
      </c>
      <c r="IJ1455" s="401" t="n">
        <v>280</v>
      </c>
      <c r="IK1455" s="401" t="n">
        <v>187</v>
      </c>
      <c r="IL1455" s="401" t="n">
        <v>289</v>
      </c>
      <c r="IM1455" s="401" t="n">
        <v>81</v>
      </c>
      <c r="IN1455" s="401" t="n">
        <v>74</v>
      </c>
      <c r="IO1455" s="401" t="n">
        <v>270</v>
      </c>
      <c r="IP1455" s="401" t="n">
        <v>147</v>
      </c>
      <c r="IQ1455" s="401" t="n">
        <v>22</v>
      </c>
      <c r="IR1455" s="401" t="n">
        <v>215</v>
      </c>
      <c r="IS1455" s="401" t="n">
        <v>166</v>
      </c>
      <c r="IT1455" s="401" t="n">
        <v>123</v>
      </c>
      <c r="IU1455" s="401" t="n">
        <v>218</v>
      </c>
      <c r="IV1455" s="401" t="n">
        <v>144</v>
      </c>
      <c r="IW1455" s="401" t="n">
        <v>225</v>
      </c>
      <c r="IX1455" s="401" t="n">
        <v>286</v>
      </c>
      <c r="IY1455" s="401" t="n">
        <v>12</v>
      </c>
      <c r="IZ1455" s="401" t="n">
        <v>156</v>
      </c>
      <c r="JA1455" s="401" t="n">
        <v>169</v>
      </c>
      <c r="JB1455" s="401" t="n">
        <v>179</v>
      </c>
      <c r="JC1455" s="401" t="n">
        <v>76</v>
      </c>
      <c r="JD1455" s="401" t="n">
        <v>251</v>
      </c>
      <c r="JE1455" s="401" t="n">
        <v>68</v>
      </c>
      <c r="JF1455" s="401" t="n">
        <v>213</v>
      </c>
      <c r="JG1455" s="401" t="n">
        <v>159</v>
      </c>
      <c r="JH1455" s="401" t="n">
        <v>97</v>
      </c>
      <c r="JI1455" s="401" t="n">
        <v>5</v>
      </c>
      <c r="JJ1455" s="401" t="n">
        <v>151</v>
      </c>
      <c r="JK1455" s="401" t="n">
        <v>177</v>
      </c>
      <c r="JL1455" s="401" t="n">
        <v>235</v>
      </c>
      <c r="JM1455" s="401" t="n">
        <v>236</v>
      </c>
      <c r="JN1455" s="401" t="n">
        <v>71</v>
      </c>
      <c r="JO1455" s="401" t="n">
        <v>132</v>
      </c>
      <c r="JP1455" s="401" t="n">
        <v>100</v>
      </c>
      <c r="JQ1455" s="401" t="n">
        <v>253</v>
      </c>
      <c r="JR1455" s="401" t="n">
        <v>127</v>
      </c>
      <c r="JS1455" s="401" t="n">
        <v>183</v>
      </c>
      <c r="JT1455" s="401" t="n">
        <v>268</v>
      </c>
      <c r="JU1455" s="401" t="n">
        <v>98</v>
      </c>
      <c r="JV1455" s="401" t="n">
        <v>88</v>
      </c>
      <c r="JW1455" s="401" t="n">
        <v>205</v>
      </c>
      <c r="JX1455" s="401" t="n">
        <v>108</v>
      </c>
      <c r="JY1455" s="401" t="n">
        <v>192</v>
      </c>
      <c r="JZ1455" s="401" t="n">
        <v>212</v>
      </c>
      <c r="KA1455" s="401" t="n">
        <v>260</v>
      </c>
      <c r="KB1455" s="401" t="n">
        <v>137</v>
      </c>
      <c r="KC1455" s="401" t="n">
        <v>106</v>
      </c>
      <c r="KD1455" s="401" t="n">
        <v>246</v>
      </c>
      <c r="KE1455" s="401" t="n">
        <v>135</v>
      </c>
      <c r="KF1455" s="401" t="n">
        <v>210</v>
      </c>
      <c r="KG1455" s="401" t="n">
        <v>176</v>
      </c>
      <c r="KH1455" s="401" t="n">
        <v>278</v>
      </c>
      <c r="KJ1455" s="401" t="n">
        <v>279</v>
      </c>
      <c r="KK1455" s="401" t="n">
        <v>51</v>
      </c>
      <c r="KL1455" s="401" t="n">
        <v>259</v>
      </c>
      <c r="KM1455" s="401" t="n">
        <v>228</v>
      </c>
    </row>
    <row r="1457" customFormat="false" ht="12.75" hidden="false" customHeight="false" outlineLevel="0" collapsed="false">
      <c r="D1457" s="204" t="n">
        <v>294</v>
      </c>
      <c r="E1457" s="204" t="s">
        <v>250</v>
      </c>
    </row>
    <row r="1458" customFormat="false" ht="12.75" hidden="false" customHeight="false" outlineLevel="0" collapsed="false">
      <c r="E1458" s="444" t="s">
        <v>198</v>
      </c>
      <c r="F1458" s="401" t="n">
        <v>1</v>
      </c>
      <c r="G1458" s="401" t="n">
        <v>2</v>
      </c>
      <c r="H1458" s="401" t="n">
        <v>3</v>
      </c>
      <c r="I1458" s="401" t="n">
        <v>4</v>
      </c>
      <c r="J1458" s="401" t="n">
        <v>5</v>
      </c>
      <c r="K1458" s="401" t="n">
        <v>6</v>
      </c>
      <c r="L1458" s="401" t="n">
        <v>7</v>
      </c>
      <c r="M1458" s="401" t="n">
        <v>8</v>
      </c>
      <c r="N1458" s="401" t="n">
        <v>9</v>
      </c>
      <c r="O1458" s="401" t="n">
        <v>10</v>
      </c>
      <c r="P1458" s="401" t="n">
        <v>11</v>
      </c>
      <c r="Q1458" s="401" t="n">
        <v>12</v>
      </c>
      <c r="R1458" s="401" t="n">
        <v>13</v>
      </c>
      <c r="S1458" s="401" t="n">
        <v>14</v>
      </c>
      <c r="T1458" s="401" t="n">
        <v>15</v>
      </c>
      <c r="U1458" s="401" t="n">
        <v>16</v>
      </c>
      <c r="V1458" s="401" t="n">
        <v>17</v>
      </c>
      <c r="W1458" s="401" t="n">
        <v>18</v>
      </c>
      <c r="X1458" s="401" t="n">
        <v>19</v>
      </c>
      <c r="Y1458" s="401" t="n">
        <v>20</v>
      </c>
      <c r="Z1458" s="401" t="n">
        <v>21</v>
      </c>
      <c r="AA1458" s="401" t="n">
        <v>22</v>
      </c>
      <c r="AB1458" s="401" t="n">
        <v>23</v>
      </c>
      <c r="AC1458" s="401" t="n">
        <v>24</v>
      </c>
      <c r="AD1458" s="401" t="n">
        <v>25</v>
      </c>
      <c r="AE1458" s="401" t="n">
        <v>26</v>
      </c>
      <c r="AF1458" s="401" t="n">
        <v>27</v>
      </c>
      <c r="AG1458" s="401" t="n">
        <v>28</v>
      </c>
      <c r="AH1458" s="401" t="n">
        <v>29</v>
      </c>
      <c r="AI1458" s="401" t="n">
        <v>30</v>
      </c>
      <c r="AJ1458" s="401" t="n">
        <v>31</v>
      </c>
      <c r="AK1458" s="401" t="n">
        <v>32</v>
      </c>
      <c r="AL1458" s="401" t="n">
        <v>33</v>
      </c>
      <c r="AM1458" s="401" t="n">
        <v>34</v>
      </c>
      <c r="AN1458" s="401" t="n">
        <v>35</v>
      </c>
      <c r="AO1458" s="401" t="n">
        <v>36</v>
      </c>
      <c r="AP1458" s="401" t="n">
        <v>37</v>
      </c>
      <c r="AQ1458" s="401" t="n">
        <v>38</v>
      </c>
      <c r="AR1458" s="401" t="n">
        <v>39</v>
      </c>
      <c r="AS1458" s="401" t="n">
        <v>40</v>
      </c>
      <c r="AT1458" s="401" t="n">
        <v>41</v>
      </c>
      <c r="AU1458" s="401" t="n">
        <v>42</v>
      </c>
      <c r="AV1458" s="401" t="n">
        <v>43</v>
      </c>
      <c r="AW1458" s="401" t="n">
        <v>44</v>
      </c>
      <c r="AX1458" s="401" t="n">
        <v>45</v>
      </c>
      <c r="AY1458" s="401" t="n">
        <v>46</v>
      </c>
      <c r="AZ1458" s="401" t="n">
        <v>47</v>
      </c>
      <c r="BA1458" s="401" t="n">
        <v>48</v>
      </c>
      <c r="BB1458" s="401" t="n">
        <v>49</v>
      </c>
      <c r="BC1458" s="401" t="n">
        <v>50</v>
      </c>
      <c r="BD1458" s="401" t="n">
        <v>51</v>
      </c>
      <c r="BE1458" s="401" t="n">
        <v>52</v>
      </c>
      <c r="BF1458" s="401" t="n">
        <v>53</v>
      </c>
      <c r="BG1458" s="401" t="n">
        <v>54</v>
      </c>
      <c r="BH1458" s="401" t="n">
        <v>55</v>
      </c>
      <c r="BI1458" s="401" t="n">
        <v>56</v>
      </c>
      <c r="BJ1458" s="401" t="n">
        <v>57</v>
      </c>
      <c r="BK1458" s="401" t="n">
        <v>58</v>
      </c>
      <c r="BL1458" s="401" t="n">
        <v>59</v>
      </c>
      <c r="BM1458" s="401" t="n">
        <v>60</v>
      </c>
      <c r="BN1458" s="401" t="n">
        <v>61</v>
      </c>
      <c r="BO1458" s="401" t="n">
        <v>62</v>
      </c>
      <c r="BP1458" s="401" t="n">
        <v>63</v>
      </c>
      <c r="BQ1458" s="401" t="n">
        <v>64</v>
      </c>
      <c r="BR1458" s="401" t="n">
        <v>65</v>
      </c>
      <c r="BS1458" s="401" t="n">
        <v>66</v>
      </c>
      <c r="BT1458" s="401" t="n">
        <v>67</v>
      </c>
      <c r="BU1458" s="401" t="n">
        <v>68</v>
      </c>
      <c r="BV1458" s="401" t="n">
        <v>69</v>
      </c>
      <c r="BW1458" s="401" t="n">
        <v>70</v>
      </c>
      <c r="BX1458" s="401" t="n">
        <v>71</v>
      </c>
      <c r="BY1458" s="401" t="n">
        <v>72</v>
      </c>
      <c r="BZ1458" s="401" t="n">
        <v>73</v>
      </c>
      <c r="CA1458" s="401" t="n">
        <v>74</v>
      </c>
      <c r="CB1458" s="401" t="n">
        <v>75</v>
      </c>
      <c r="CC1458" s="401" t="n">
        <v>76</v>
      </c>
      <c r="CD1458" s="401" t="n">
        <v>77</v>
      </c>
      <c r="CE1458" s="401" t="n">
        <v>78</v>
      </c>
      <c r="CF1458" s="401" t="n">
        <v>79</v>
      </c>
      <c r="CG1458" s="401" t="n">
        <v>80</v>
      </c>
      <c r="CH1458" s="401" t="n">
        <v>81</v>
      </c>
      <c r="CI1458" s="401" t="n">
        <v>82</v>
      </c>
      <c r="CJ1458" s="401" t="n">
        <v>83</v>
      </c>
      <c r="CK1458" s="401" t="n">
        <v>84</v>
      </c>
      <c r="CL1458" s="401" t="n">
        <v>85</v>
      </c>
      <c r="CM1458" s="401" t="n">
        <v>86</v>
      </c>
      <c r="CN1458" s="401" t="n">
        <v>87</v>
      </c>
      <c r="CO1458" s="401" t="n">
        <v>88</v>
      </c>
      <c r="CP1458" s="401" t="n">
        <v>89</v>
      </c>
      <c r="CQ1458" s="401" t="n">
        <v>90</v>
      </c>
      <c r="CR1458" s="401" t="n">
        <v>91</v>
      </c>
      <c r="CS1458" s="401" t="n">
        <v>92</v>
      </c>
      <c r="CT1458" s="401" t="n">
        <v>93</v>
      </c>
      <c r="CU1458" s="401" t="n">
        <v>94</v>
      </c>
      <c r="CV1458" s="401" t="n">
        <v>95</v>
      </c>
      <c r="CW1458" s="401" t="n">
        <v>96</v>
      </c>
      <c r="CX1458" s="401" t="n">
        <v>97</v>
      </c>
      <c r="CY1458" s="401" t="n">
        <v>98</v>
      </c>
      <c r="CZ1458" s="401" t="n">
        <v>99</v>
      </c>
      <c r="DA1458" s="401" t="n">
        <v>100</v>
      </c>
      <c r="DB1458" s="401" t="n">
        <v>101</v>
      </c>
      <c r="DC1458" s="401" t="n">
        <v>102</v>
      </c>
      <c r="DD1458" s="401" t="n">
        <v>103</v>
      </c>
      <c r="DE1458" s="401" t="n">
        <v>104</v>
      </c>
      <c r="DF1458" s="401" t="n">
        <v>105</v>
      </c>
      <c r="DG1458" s="401" t="n">
        <v>106</v>
      </c>
      <c r="DH1458" s="401" t="n">
        <v>107</v>
      </c>
      <c r="DI1458" s="401" t="n">
        <v>108</v>
      </c>
      <c r="DJ1458" s="401" t="n">
        <v>109</v>
      </c>
      <c r="DK1458" s="401" t="n">
        <v>110</v>
      </c>
      <c r="DL1458" s="401" t="n">
        <v>111</v>
      </c>
      <c r="DM1458" s="401" t="n">
        <v>112</v>
      </c>
      <c r="DN1458" s="401" t="n">
        <v>113</v>
      </c>
      <c r="DO1458" s="401" t="n">
        <v>114</v>
      </c>
      <c r="DP1458" s="401" t="n">
        <v>115</v>
      </c>
      <c r="DQ1458" s="401" t="n">
        <v>116</v>
      </c>
      <c r="DR1458" s="401" t="n">
        <v>117</v>
      </c>
      <c r="DS1458" s="401" t="n">
        <v>118</v>
      </c>
      <c r="DT1458" s="401" t="n">
        <v>119</v>
      </c>
      <c r="DU1458" s="401" t="n">
        <v>120</v>
      </c>
      <c r="DV1458" s="401" t="n">
        <v>121</v>
      </c>
      <c r="DW1458" s="401" t="n">
        <v>122</v>
      </c>
      <c r="DX1458" s="401" t="n">
        <v>123</v>
      </c>
      <c r="DY1458" s="401" t="n">
        <v>124</v>
      </c>
      <c r="DZ1458" s="401" t="n">
        <v>125</v>
      </c>
      <c r="EA1458" s="401" t="n">
        <v>126</v>
      </c>
      <c r="EB1458" s="401" t="n">
        <v>127</v>
      </c>
      <c r="EC1458" s="401" t="n">
        <v>128</v>
      </c>
      <c r="ED1458" s="401" t="n">
        <v>129</v>
      </c>
      <c r="EE1458" s="401" t="n">
        <v>130</v>
      </c>
      <c r="EF1458" s="401" t="n">
        <v>131</v>
      </c>
      <c r="EG1458" s="401" t="n">
        <v>132</v>
      </c>
      <c r="EH1458" s="401" t="n">
        <v>133</v>
      </c>
      <c r="EI1458" s="401" t="n">
        <v>134</v>
      </c>
      <c r="EJ1458" s="401" t="n">
        <v>135</v>
      </c>
      <c r="EK1458" s="401" t="n">
        <v>136</v>
      </c>
      <c r="EL1458" s="401" t="n">
        <v>137</v>
      </c>
      <c r="EM1458" s="401" t="n">
        <v>138</v>
      </c>
      <c r="EN1458" s="401" t="n">
        <v>139</v>
      </c>
      <c r="EO1458" s="401" t="n">
        <v>140</v>
      </c>
      <c r="EP1458" s="401" t="n">
        <v>141</v>
      </c>
      <c r="EQ1458" s="401" t="n">
        <v>142</v>
      </c>
      <c r="ER1458" s="401" t="n">
        <v>143</v>
      </c>
      <c r="ES1458" s="401" t="n">
        <v>144</v>
      </c>
      <c r="ET1458" s="401" t="n">
        <v>145</v>
      </c>
      <c r="EU1458" s="401" t="n">
        <v>146</v>
      </c>
      <c r="EV1458" s="401" t="n">
        <v>147</v>
      </c>
      <c r="EW1458" s="401" t="n">
        <v>148</v>
      </c>
      <c r="EX1458" s="401" t="n">
        <v>149</v>
      </c>
      <c r="EY1458" s="401" t="n">
        <v>150</v>
      </c>
      <c r="EZ1458" s="401" t="n">
        <v>151</v>
      </c>
      <c r="FA1458" s="401" t="n">
        <v>152</v>
      </c>
      <c r="FB1458" s="401" t="n">
        <v>153</v>
      </c>
      <c r="FC1458" s="401" t="n">
        <v>154</v>
      </c>
      <c r="FD1458" s="401" t="n">
        <v>155</v>
      </c>
      <c r="FE1458" s="401" t="n">
        <v>156</v>
      </c>
      <c r="FF1458" s="401" t="n">
        <v>157</v>
      </c>
      <c r="FG1458" s="401" t="n">
        <v>158</v>
      </c>
      <c r="FH1458" s="401" t="n">
        <v>159</v>
      </c>
      <c r="FI1458" s="401" t="n">
        <v>160</v>
      </c>
      <c r="FJ1458" s="401" t="n">
        <v>161</v>
      </c>
      <c r="FK1458" s="401" t="n">
        <v>162</v>
      </c>
      <c r="FL1458" s="401" t="n">
        <v>163</v>
      </c>
      <c r="FM1458" s="401" t="n">
        <v>164</v>
      </c>
      <c r="FN1458" s="401" t="n">
        <v>165</v>
      </c>
      <c r="FO1458" s="401" t="n">
        <v>166</v>
      </c>
      <c r="FP1458" s="401" t="n">
        <v>167</v>
      </c>
      <c r="FQ1458" s="401" t="n">
        <v>168</v>
      </c>
      <c r="FR1458" s="401" t="n">
        <v>169</v>
      </c>
      <c r="FS1458" s="401" t="n">
        <v>170</v>
      </c>
      <c r="FT1458" s="401" t="n">
        <v>171</v>
      </c>
      <c r="FU1458" s="401" t="n">
        <v>172</v>
      </c>
      <c r="FV1458" s="401" t="n">
        <v>173</v>
      </c>
      <c r="FW1458" s="401" t="n">
        <v>174</v>
      </c>
      <c r="FX1458" s="401" t="n">
        <v>175</v>
      </c>
      <c r="FY1458" s="401" t="n">
        <v>176</v>
      </c>
      <c r="FZ1458" s="401" t="n">
        <v>177</v>
      </c>
      <c r="GA1458" s="401" t="n">
        <v>178</v>
      </c>
      <c r="GB1458" s="401" t="n">
        <v>179</v>
      </c>
      <c r="GC1458" s="401" t="n">
        <v>180</v>
      </c>
      <c r="GD1458" s="401" t="n">
        <v>181</v>
      </c>
      <c r="GE1458" s="401" t="n">
        <v>182</v>
      </c>
      <c r="GF1458" s="401" t="n">
        <v>183</v>
      </c>
      <c r="GG1458" s="401" t="n">
        <v>184</v>
      </c>
      <c r="GH1458" s="401" t="n">
        <v>185</v>
      </c>
      <c r="GI1458" s="401" t="n">
        <v>186</v>
      </c>
      <c r="GJ1458" s="401" t="n">
        <v>187</v>
      </c>
      <c r="GK1458" s="401" t="n">
        <v>188</v>
      </c>
      <c r="GL1458" s="401" t="n">
        <v>189</v>
      </c>
      <c r="GM1458" s="401" t="n">
        <v>190</v>
      </c>
      <c r="GN1458" s="401" t="n">
        <v>191</v>
      </c>
      <c r="GO1458" s="401" t="n">
        <v>192</v>
      </c>
      <c r="GP1458" s="401" t="n">
        <v>193</v>
      </c>
      <c r="GQ1458" s="401" t="n">
        <v>194</v>
      </c>
      <c r="GR1458" s="401" t="n">
        <v>195</v>
      </c>
      <c r="GS1458" s="401" t="n">
        <v>196</v>
      </c>
      <c r="GT1458" s="401" t="n">
        <v>197</v>
      </c>
      <c r="GU1458" s="401" t="n">
        <v>198</v>
      </c>
      <c r="GV1458" s="401" t="n">
        <v>199</v>
      </c>
      <c r="GW1458" s="401" t="n">
        <v>200</v>
      </c>
      <c r="GX1458" s="401" t="n">
        <v>201</v>
      </c>
      <c r="GY1458" s="401" t="n">
        <v>202</v>
      </c>
      <c r="GZ1458" s="401" t="n">
        <v>203</v>
      </c>
      <c r="HA1458" s="401" t="n">
        <v>204</v>
      </c>
      <c r="HB1458" s="401" t="n">
        <v>205</v>
      </c>
      <c r="HC1458" s="401" t="n">
        <v>206</v>
      </c>
      <c r="HD1458" s="401" t="n">
        <v>207</v>
      </c>
      <c r="HE1458" s="401" t="n">
        <v>208</v>
      </c>
      <c r="HF1458" s="401" t="n">
        <v>209</v>
      </c>
      <c r="HG1458" s="401" t="n">
        <v>210</v>
      </c>
      <c r="HH1458" s="401" t="n">
        <v>211</v>
      </c>
      <c r="HI1458" s="401" t="n">
        <v>212</v>
      </c>
      <c r="HJ1458" s="401" t="n">
        <v>213</v>
      </c>
      <c r="HK1458" s="401" t="n">
        <v>214</v>
      </c>
      <c r="HL1458" s="401" t="n">
        <v>215</v>
      </c>
      <c r="HM1458" s="401" t="n">
        <v>216</v>
      </c>
      <c r="HN1458" s="401" t="n">
        <v>217</v>
      </c>
      <c r="HO1458" s="401" t="n">
        <v>218</v>
      </c>
      <c r="HP1458" s="401" t="n">
        <v>219</v>
      </c>
      <c r="HQ1458" s="401" t="n">
        <v>220</v>
      </c>
      <c r="HR1458" s="401" t="n">
        <v>221</v>
      </c>
      <c r="HS1458" s="401" t="n">
        <v>222</v>
      </c>
      <c r="HT1458" s="401" t="n">
        <v>223</v>
      </c>
      <c r="HU1458" s="401" t="n">
        <v>224</v>
      </c>
      <c r="HV1458" s="401" t="n">
        <v>225</v>
      </c>
      <c r="HW1458" s="401" t="n">
        <v>226</v>
      </c>
      <c r="HX1458" s="401" t="n">
        <v>227</v>
      </c>
      <c r="HY1458" s="401" t="n">
        <v>228</v>
      </c>
      <c r="HZ1458" s="401" t="n">
        <v>229</v>
      </c>
      <c r="IA1458" s="401" t="n">
        <v>230</v>
      </c>
      <c r="IB1458" s="401" t="n">
        <v>231</v>
      </c>
      <c r="IC1458" s="401" t="n">
        <v>232</v>
      </c>
      <c r="ID1458" s="401" t="n">
        <v>233</v>
      </c>
      <c r="IE1458" s="401" t="n">
        <v>234</v>
      </c>
      <c r="IF1458" s="401" t="n">
        <v>235</v>
      </c>
      <c r="IG1458" s="401" t="n">
        <v>236</v>
      </c>
      <c r="IH1458" s="401" t="n">
        <v>237</v>
      </c>
      <c r="II1458" s="401" t="n">
        <v>238</v>
      </c>
      <c r="IJ1458" s="401" t="n">
        <v>239</v>
      </c>
      <c r="IK1458" s="401" t="n">
        <v>240</v>
      </c>
      <c r="IL1458" s="401" t="n">
        <v>241</v>
      </c>
      <c r="IM1458" s="401" t="n">
        <v>242</v>
      </c>
      <c r="IN1458" s="401" t="n">
        <v>243</v>
      </c>
      <c r="IO1458" s="401" t="n">
        <v>244</v>
      </c>
      <c r="IP1458" s="401" t="n">
        <v>245</v>
      </c>
      <c r="IQ1458" s="401" t="n">
        <v>246</v>
      </c>
      <c r="IR1458" s="401" t="n">
        <v>247</v>
      </c>
      <c r="IS1458" s="401" t="n">
        <v>248</v>
      </c>
      <c r="IT1458" s="401" t="n">
        <v>249</v>
      </c>
      <c r="IU1458" s="401" t="n">
        <v>250</v>
      </c>
      <c r="IV1458" s="401" t="n">
        <v>251</v>
      </c>
      <c r="IW1458" s="401" t="n">
        <v>252</v>
      </c>
      <c r="IX1458" s="401" t="n">
        <v>253</v>
      </c>
      <c r="IY1458" s="401" t="n">
        <v>254</v>
      </c>
      <c r="IZ1458" s="401" t="n">
        <v>255</v>
      </c>
      <c r="JA1458" s="401" t="n">
        <v>256</v>
      </c>
      <c r="JB1458" s="401" t="n">
        <v>257</v>
      </c>
      <c r="JC1458" s="401" t="n">
        <v>258</v>
      </c>
      <c r="JD1458" s="401" t="n">
        <v>259</v>
      </c>
      <c r="JE1458" s="401" t="n">
        <v>260</v>
      </c>
      <c r="JF1458" s="401" t="n">
        <v>261</v>
      </c>
      <c r="JG1458" s="401" t="n">
        <v>262</v>
      </c>
      <c r="JH1458" s="401" t="n">
        <v>263</v>
      </c>
      <c r="JI1458" s="401" t="n">
        <v>264</v>
      </c>
      <c r="JJ1458" s="401" t="n">
        <v>265</v>
      </c>
      <c r="JK1458" s="401" t="n">
        <v>266</v>
      </c>
      <c r="JL1458" s="401" t="n">
        <v>267</v>
      </c>
      <c r="JM1458" s="401" t="n">
        <v>268</v>
      </c>
      <c r="JN1458" s="401" t="n">
        <v>269</v>
      </c>
      <c r="JO1458" s="401" t="n">
        <v>270</v>
      </c>
      <c r="JP1458" s="401" t="n">
        <v>271</v>
      </c>
      <c r="JQ1458" s="401" t="n">
        <v>272</v>
      </c>
      <c r="JR1458" s="401" t="n">
        <v>273</v>
      </c>
      <c r="JS1458" s="401" t="n">
        <v>274</v>
      </c>
      <c r="JT1458" s="401" t="n">
        <v>275</v>
      </c>
      <c r="JU1458" s="401" t="n">
        <v>276</v>
      </c>
      <c r="JV1458" s="401" t="n">
        <v>277</v>
      </c>
      <c r="JW1458" s="401" t="n">
        <v>278</v>
      </c>
      <c r="JX1458" s="401" t="n">
        <v>279</v>
      </c>
      <c r="JY1458" s="401" t="n">
        <v>280</v>
      </c>
      <c r="JZ1458" s="401" t="n">
        <v>281</v>
      </c>
      <c r="KA1458" s="401" t="n">
        <v>282</v>
      </c>
      <c r="KB1458" s="401" t="n">
        <v>283</v>
      </c>
      <c r="KC1458" s="401" t="n">
        <v>284</v>
      </c>
      <c r="KD1458" s="401" t="n">
        <v>285</v>
      </c>
      <c r="KE1458" s="401" t="n">
        <v>286</v>
      </c>
      <c r="KF1458" s="401" t="n">
        <v>287</v>
      </c>
      <c r="KG1458" s="401" t="n">
        <v>288</v>
      </c>
      <c r="KH1458" s="401" t="n">
        <v>289</v>
      </c>
      <c r="KI1458" s="401" t="n">
        <v>290</v>
      </c>
      <c r="KJ1458" s="401" t="n">
        <v>291</v>
      </c>
      <c r="KK1458" s="401" t="n">
        <v>292</v>
      </c>
      <c r="KL1458" s="401" t="n">
        <v>293</v>
      </c>
      <c r="KM1458" s="401" t="n">
        <v>294</v>
      </c>
    </row>
    <row r="1459" customFormat="false" ht="12.75" hidden="false" customHeight="false" outlineLevel="0" collapsed="false">
      <c r="E1459" s="444" t="s">
        <v>225</v>
      </c>
      <c r="F1459" s="401" t="n">
        <v>88</v>
      </c>
      <c r="G1459" s="401" t="n">
        <v>153</v>
      </c>
      <c r="H1459" s="401" t="n">
        <v>209</v>
      </c>
      <c r="I1459" s="401" t="n">
        <v>8</v>
      </c>
      <c r="J1459" s="401" t="n">
        <v>54</v>
      </c>
      <c r="K1459" s="401" t="n">
        <v>289</v>
      </c>
      <c r="L1459" s="401" t="n">
        <v>1</v>
      </c>
      <c r="M1459" s="401" t="n">
        <v>251</v>
      </c>
      <c r="N1459" s="401" t="n">
        <v>7</v>
      </c>
      <c r="O1459" s="401" t="n">
        <v>133</v>
      </c>
      <c r="P1459" s="401" t="n">
        <v>223</v>
      </c>
      <c r="Q1459" s="401" t="n">
        <v>50</v>
      </c>
      <c r="R1459" s="401" t="n">
        <v>126</v>
      </c>
      <c r="S1459" s="401" t="n">
        <v>53</v>
      </c>
      <c r="T1459" s="401" t="n">
        <v>38</v>
      </c>
      <c r="U1459" s="401" t="n">
        <v>215</v>
      </c>
      <c r="V1459" s="401" t="n">
        <v>109</v>
      </c>
      <c r="W1459" s="401" t="n">
        <v>119</v>
      </c>
      <c r="X1459" s="401" t="n">
        <v>171</v>
      </c>
      <c r="Y1459" s="401" t="n">
        <v>283</v>
      </c>
      <c r="Z1459" s="401" t="n">
        <v>243</v>
      </c>
      <c r="AA1459" s="401" t="n">
        <v>166</v>
      </c>
      <c r="AB1459" s="401" t="n">
        <v>259</v>
      </c>
      <c r="AC1459" s="401" t="n">
        <v>157</v>
      </c>
      <c r="AD1459" s="401" t="n">
        <v>269</v>
      </c>
      <c r="AE1459" s="401" t="n">
        <v>162</v>
      </c>
      <c r="AF1459" s="401" t="n">
        <v>136</v>
      </c>
      <c r="AG1459" s="401" t="n">
        <v>235</v>
      </c>
      <c r="AH1459" s="401" t="n">
        <v>256</v>
      </c>
      <c r="AI1459" s="401" t="n">
        <v>16</v>
      </c>
      <c r="AJ1459" s="401" t="n">
        <v>90</v>
      </c>
      <c r="AK1459" s="401" t="n">
        <v>39</v>
      </c>
      <c r="AL1459" s="401" t="n">
        <v>204</v>
      </c>
      <c r="AM1459" s="401" t="n">
        <v>190</v>
      </c>
      <c r="AN1459" s="401" t="n">
        <v>266</v>
      </c>
      <c r="AO1459" s="401" t="n">
        <v>102</v>
      </c>
      <c r="AP1459" s="401" t="n">
        <v>278</v>
      </c>
      <c r="AQ1459" s="401" t="n">
        <v>249</v>
      </c>
      <c r="AR1459" s="401" t="n">
        <v>61</v>
      </c>
      <c r="AS1459" s="401" t="n">
        <v>229</v>
      </c>
      <c r="AT1459" s="401" t="n">
        <v>49</v>
      </c>
      <c r="AU1459" s="401" t="n">
        <v>113</v>
      </c>
      <c r="AV1459" s="401" t="n">
        <v>65</v>
      </c>
      <c r="AW1459" s="401" t="n">
        <v>192</v>
      </c>
      <c r="AX1459" s="401" t="n">
        <v>217</v>
      </c>
      <c r="AY1459" s="401" t="n">
        <v>233</v>
      </c>
      <c r="AZ1459" s="401" t="n">
        <v>85</v>
      </c>
      <c r="BA1459" s="401" t="n">
        <v>252</v>
      </c>
      <c r="BB1459" s="401" t="n">
        <v>111</v>
      </c>
      <c r="BC1459" s="401" t="n">
        <v>186</v>
      </c>
      <c r="BD1459" s="401" t="n">
        <v>225</v>
      </c>
      <c r="BE1459" s="401" t="n">
        <v>258</v>
      </c>
      <c r="BF1459" s="401" t="n">
        <v>142</v>
      </c>
      <c r="BG1459" s="401" t="n">
        <v>11</v>
      </c>
      <c r="BH1459" s="401" t="n">
        <v>79</v>
      </c>
      <c r="BI1459" s="401" t="n">
        <v>145</v>
      </c>
      <c r="BJ1459" s="401" t="n">
        <v>120</v>
      </c>
      <c r="BK1459" s="401" t="n">
        <v>146</v>
      </c>
      <c r="BL1459" s="401" t="n">
        <v>221</v>
      </c>
      <c r="BM1459" s="401" t="n">
        <v>6</v>
      </c>
      <c r="BN1459" s="401" t="n">
        <v>27</v>
      </c>
      <c r="BO1459" s="401" t="n">
        <v>58</v>
      </c>
      <c r="BP1459" s="401" t="n">
        <v>284</v>
      </c>
      <c r="BQ1459" s="401" t="n">
        <v>95</v>
      </c>
      <c r="BR1459" s="401" t="n">
        <v>46</v>
      </c>
      <c r="BS1459" s="401" t="n">
        <v>59</v>
      </c>
      <c r="BT1459" s="401" t="n">
        <v>75</v>
      </c>
      <c r="BU1459" s="401" t="n">
        <v>234</v>
      </c>
      <c r="BV1459" s="401" t="n">
        <v>118</v>
      </c>
      <c r="BW1459" s="401" t="n">
        <v>99</v>
      </c>
      <c r="BX1459" s="401" t="n">
        <v>172</v>
      </c>
      <c r="BY1459" s="401" t="n">
        <v>180</v>
      </c>
      <c r="BZ1459" s="401" t="n">
        <v>250</v>
      </c>
      <c r="CA1459" s="401" t="n">
        <v>43</v>
      </c>
      <c r="CB1459" s="401" t="n">
        <v>131</v>
      </c>
      <c r="CC1459" s="401" t="n">
        <v>205</v>
      </c>
      <c r="CD1459" s="401" t="n">
        <v>48</v>
      </c>
      <c r="CE1459" s="401" t="n">
        <v>154</v>
      </c>
      <c r="CF1459" s="401" t="n">
        <v>98</v>
      </c>
      <c r="CG1459" s="401" t="n">
        <v>236</v>
      </c>
      <c r="CH1459" s="401" t="n">
        <v>242</v>
      </c>
      <c r="CI1459" s="401" t="n">
        <v>238</v>
      </c>
      <c r="CJ1459" s="401" t="n">
        <v>104</v>
      </c>
      <c r="CK1459" s="401" t="n">
        <v>121</v>
      </c>
      <c r="CL1459" s="401" t="n">
        <v>219</v>
      </c>
      <c r="CM1459" s="401" t="n">
        <v>78</v>
      </c>
      <c r="CN1459" s="401" t="n">
        <v>74</v>
      </c>
      <c r="CO1459" s="401" t="n">
        <v>174</v>
      </c>
      <c r="CP1459" s="401" t="n">
        <v>83</v>
      </c>
      <c r="CQ1459" s="401" t="n">
        <v>32</v>
      </c>
      <c r="CR1459" s="401" t="n">
        <v>164</v>
      </c>
      <c r="CS1459" s="401" t="n">
        <v>253</v>
      </c>
      <c r="CT1459" s="401" t="n">
        <v>206</v>
      </c>
      <c r="CU1459" s="401" t="n">
        <v>271</v>
      </c>
      <c r="CV1459" s="401" t="n">
        <v>286</v>
      </c>
      <c r="CW1459" s="401" t="n">
        <v>198</v>
      </c>
      <c r="CX1459" s="401" t="n">
        <v>183</v>
      </c>
      <c r="CY1459" s="401" t="n">
        <v>9</v>
      </c>
      <c r="CZ1459" s="401" t="n">
        <v>222</v>
      </c>
      <c r="DA1459" s="401" t="n">
        <v>66</v>
      </c>
      <c r="DB1459" s="401" t="n">
        <v>89</v>
      </c>
      <c r="DC1459" s="401" t="n">
        <v>195</v>
      </c>
      <c r="DD1459" s="401" t="n">
        <v>199</v>
      </c>
      <c r="DE1459" s="401" t="n">
        <v>188</v>
      </c>
      <c r="DF1459" s="401" t="n">
        <v>144</v>
      </c>
      <c r="DG1459" s="401" t="n">
        <v>214</v>
      </c>
      <c r="DH1459" s="401" t="n">
        <v>105</v>
      </c>
      <c r="DI1459" s="401" t="n">
        <v>175</v>
      </c>
      <c r="DJ1459" s="401" t="n">
        <v>178</v>
      </c>
      <c r="DK1459" s="401" t="n">
        <v>158</v>
      </c>
      <c r="DL1459" s="401" t="n">
        <v>263</v>
      </c>
      <c r="DM1459" s="401" t="n">
        <v>94</v>
      </c>
      <c r="DN1459" s="401" t="n">
        <v>181</v>
      </c>
      <c r="DO1459" s="401" t="n">
        <v>272</v>
      </c>
      <c r="DP1459" s="401" t="n">
        <v>257</v>
      </c>
      <c r="DQ1459" s="401" t="n">
        <v>170</v>
      </c>
      <c r="DR1459" s="401" t="n">
        <v>30</v>
      </c>
      <c r="DS1459" s="401" t="n">
        <v>92</v>
      </c>
      <c r="DT1459" s="401" t="n">
        <v>35</v>
      </c>
      <c r="DU1459" s="401" t="n">
        <v>134</v>
      </c>
      <c r="DV1459" s="401" t="n">
        <v>194</v>
      </c>
      <c r="DW1459" s="401" t="n">
        <v>268</v>
      </c>
      <c r="DX1459" s="401" t="n">
        <v>87</v>
      </c>
      <c r="DY1459" s="401" t="n">
        <v>246</v>
      </c>
      <c r="DZ1459" s="401" t="n">
        <v>148</v>
      </c>
      <c r="EA1459" s="401" t="n">
        <v>47</v>
      </c>
      <c r="EB1459" s="401" t="n">
        <v>81</v>
      </c>
      <c r="EC1459" s="401" t="n">
        <v>245</v>
      </c>
      <c r="ED1459" s="401" t="n">
        <v>72</v>
      </c>
      <c r="EE1459" s="401" t="n">
        <v>62</v>
      </c>
      <c r="EF1459" s="401" t="n">
        <v>185</v>
      </c>
      <c r="EG1459" s="401" t="n">
        <v>103</v>
      </c>
      <c r="EH1459" s="401" t="n">
        <v>52</v>
      </c>
      <c r="EI1459" s="401" t="n">
        <v>20</v>
      </c>
      <c r="EJ1459" s="401" t="n">
        <v>173</v>
      </c>
      <c r="EK1459" s="401" t="n">
        <v>197</v>
      </c>
      <c r="EL1459" s="401" t="n">
        <v>279</v>
      </c>
      <c r="EM1459" s="401" t="n">
        <v>42</v>
      </c>
      <c r="EN1459" s="401" t="n">
        <v>152</v>
      </c>
      <c r="EO1459" s="401" t="n">
        <v>128</v>
      </c>
      <c r="EP1459" s="401" t="n">
        <v>167</v>
      </c>
      <c r="EQ1459" s="401" t="n">
        <v>176</v>
      </c>
      <c r="ER1459" s="401" t="n">
        <v>211</v>
      </c>
      <c r="ES1459" s="401" t="n">
        <v>41</v>
      </c>
      <c r="ET1459" s="401" t="n">
        <v>287</v>
      </c>
      <c r="EU1459" s="401" t="n">
        <v>244</v>
      </c>
      <c r="EV1459" s="401" t="n">
        <v>224</v>
      </c>
      <c r="EW1459" s="401" t="n">
        <v>137</v>
      </c>
      <c r="EX1459" s="401" t="n">
        <v>282</v>
      </c>
      <c r="EY1459" s="401" t="n">
        <v>21</v>
      </c>
      <c r="EZ1459" s="401" t="n">
        <v>212</v>
      </c>
      <c r="FA1459" s="401" t="n">
        <v>255</v>
      </c>
      <c r="FB1459" s="401" t="n">
        <v>117</v>
      </c>
      <c r="FC1459" s="401" t="n">
        <v>18</v>
      </c>
      <c r="FD1459" s="401" t="n">
        <v>293</v>
      </c>
      <c r="FE1459" s="401" t="n">
        <v>193</v>
      </c>
      <c r="FF1459" s="401" t="n">
        <v>216</v>
      </c>
      <c r="FG1459" s="401" t="n">
        <v>262</v>
      </c>
      <c r="FH1459" s="401" t="n">
        <v>275</v>
      </c>
      <c r="FI1459" s="401" t="n">
        <v>149</v>
      </c>
      <c r="FJ1459" s="401" t="n">
        <v>13</v>
      </c>
      <c r="FK1459" s="401" t="n">
        <v>100</v>
      </c>
      <c r="FL1459" s="401" t="n">
        <v>202</v>
      </c>
      <c r="FM1459" s="401" t="n">
        <v>135</v>
      </c>
      <c r="FN1459" s="401" t="n">
        <v>107</v>
      </c>
      <c r="FO1459" s="401" t="n">
        <v>270</v>
      </c>
      <c r="FP1459" s="401" t="n">
        <v>213</v>
      </c>
      <c r="FQ1459" s="401" t="n">
        <v>139</v>
      </c>
      <c r="FR1459" s="401" t="n">
        <v>288</v>
      </c>
      <c r="FS1459" s="401" t="n">
        <v>26</v>
      </c>
      <c r="FT1459" s="401" t="n">
        <v>14</v>
      </c>
      <c r="FU1459" s="401" t="n">
        <v>220</v>
      </c>
      <c r="FV1459" s="401" t="n">
        <v>69</v>
      </c>
      <c r="FW1459" s="401" t="n">
        <v>200</v>
      </c>
      <c r="FX1459" s="401" t="n">
        <v>33</v>
      </c>
      <c r="FY1459" s="401" t="n">
        <v>24</v>
      </c>
      <c r="FZ1459" s="401" t="n">
        <v>125</v>
      </c>
      <c r="GA1459" s="401" t="n">
        <v>226</v>
      </c>
      <c r="GB1459" s="401" t="n">
        <v>96</v>
      </c>
      <c r="GC1459" s="401" t="n">
        <v>68</v>
      </c>
      <c r="GD1459" s="401" t="n">
        <v>184</v>
      </c>
      <c r="GE1459" s="401" t="n">
        <v>108</v>
      </c>
      <c r="GF1459" s="401" t="n">
        <v>17</v>
      </c>
      <c r="GG1459" s="401" t="n">
        <v>280</v>
      </c>
      <c r="GH1459" s="401" t="n">
        <v>67</v>
      </c>
      <c r="GI1459" s="401" t="n">
        <v>265</v>
      </c>
      <c r="GJ1459" s="401" t="n">
        <v>290</v>
      </c>
      <c r="GK1459" s="401" t="n">
        <v>237</v>
      </c>
      <c r="GL1459" s="401" t="n">
        <v>241</v>
      </c>
      <c r="GM1459" s="401" t="n">
        <v>2</v>
      </c>
      <c r="GN1459" s="401" t="n">
        <v>112</v>
      </c>
      <c r="GO1459" s="401" t="n">
        <v>25</v>
      </c>
      <c r="GP1459" s="401" t="n">
        <v>40</v>
      </c>
      <c r="GQ1459" s="401" t="n">
        <v>10</v>
      </c>
      <c r="GR1459" s="401" t="n">
        <v>248</v>
      </c>
      <c r="GS1459" s="401" t="n">
        <v>210</v>
      </c>
      <c r="GT1459" s="401" t="n">
        <v>189</v>
      </c>
      <c r="GU1459" s="401" t="n">
        <v>127</v>
      </c>
      <c r="GV1459" s="401" t="n">
        <v>155</v>
      </c>
      <c r="GW1459" s="401" t="n">
        <v>191</v>
      </c>
      <c r="GX1459" s="401" t="n">
        <v>19</v>
      </c>
      <c r="GY1459" s="401" t="n">
        <v>29</v>
      </c>
      <c r="GZ1459" s="401" t="n">
        <v>227</v>
      </c>
      <c r="HA1459" s="401" t="n">
        <v>36</v>
      </c>
      <c r="HB1459" s="401" t="n">
        <v>86</v>
      </c>
      <c r="HC1459" s="401" t="n">
        <v>232</v>
      </c>
      <c r="HD1459" s="401" t="n">
        <v>23</v>
      </c>
      <c r="HE1459" s="401" t="n">
        <v>294</v>
      </c>
      <c r="HF1459" s="401" t="n">
        <v>201</v>
      </c>
      <c r="HG1459" s="401" t="n">
        <v>161</v>
      </c>
      <c r="HH1459" s="401" t="n">
        <v>77</v>
      </c>
      <c r="HI1459" s="401" t="n">
        <v>55</v>
      </c>
      <c r="HJ1459" s="401" t="n">
        <v>5</v>
      </c>
      <c r="HK1459" s="401" t="n">
        <v>140</v>
      </c>
      <c r="HL1459" s="401" t="n">
        <v>12</v>
      </c>
      <c r="HM1459" s="401" t="n">
        <v>239</v>
      </c>
      <c r="HN1459" s="401" t="n">
        <v>230</v>
      </c>
      <c r="HO1459" s="401" t="n">
        <v>60</v>
      </c>
      <c r="HP1459" s="401" t="n">
        <v>177</v>
      </c>
      <c r="HQ1459" s="401" t="n">
        <v>291</v>
      </c>
      <c r="HR1459" s="401" t="n">
        <v>179</v>
      </c>
      <c r="HS1459" s="401" t="n">
        <v>124</v>
      </c>
      <c r="HT1459" s="401" t="n">
        <v>240</v>
      </c>
      <c r="HU1459" s="401" t="n">
        <v>22</v>
      </c>
      <c r="HV1459" s="401" t="n">
        <v>203</v>
      </c>
      <c r="HW1459" s="401" t="n">
        <v>37</v>
      </c>
      <c r="HX1459" s="401" t="n">
        <v>168</v>
      </c>
      <c r="HY1459" s="401" t="n">
        <v>4</v>
      </c>
      <c r="HZ1459" s="401" t="n">
        <v>122</v>
      </c>
      <c r="IA1459" s="401" t="n">
        <v>218</v>
      </c>
      <c r="IB1459" s="401" t="n">
        <v>64</v>
      </c>
      <c r="IC1459" s="401" t="n">
        <v>73</v>
      </c>
      <c r="ID1459" s="401" t="n">
        <v>132</v>
      </c>
      <c r="IE1459" s="401" t="n">
        <v>106</v>
      </c>
      <c r="IF1459" s="401" t="n">
        <v>231</v>
      </c>
      <c r="IG1459" s="401" t="n">
        <v>285</v>
      </c>
      <c r="IH1459" s="401" t="n">
        <v>138</v>
      </c>
      <c r="II1459" s="401" t="n">
        <v>292</v>
      </c>
      <c r="IJ1459" s="401" t="n">
        <v>160</v>
      </c>
      <c r="IK1459" s="401" t="n">
        <v>123</v>
      </c>
      <c r="IL1459" s="401" t="n">
        <v>34</v>
      </c>
      <c r="IM1459" s="401" t="n">
        <v>169</v>
      </c>
      <c r="IN1459" s="401" t="n">
        <v>247</v>
      </c>
      <c r="IO1459" s="401" t="n">
        <v>63</v>
      </c>
      <c r="IP1459" s="401" t="n">
        <v>273</v>
      </c>
      <c r="IQ1459" s="401" t="n">
        <v>80</v>
      </c>
      <c r="IR1459" s="401" t="n">
        <v>163</v>
      </c>
      <c r="IS1459" s="401" t="n">
        <v>187</v>
      </c>
      <c r="IT1459" s="401" t="n">
        <v>228</v>
      </c>
      <c r="IU1459" s="401" t="n">
        <v>276</v>
      </c>
      <c r="IV1459" s="401" t="n">
        <v>264</v>
      </c>
      <c r="IW1459" s="401" t="n">
        <v>93</v>
      </c>
      <c r="IX1459" s="401" t="n">
        <v>56</v>
      </c>
      <c r="IY1459" s="401" t="n">
        <v>45</v>
      </c>
      <c r="IZ1459" s="401" t="n">
        <v>51</v>
      </c>
      <c r="JA1459" s="401" t="n">
        <v>82</v>
      </c>
      <c r="JB1459" s="401" t="n">
        <v>76</v>
      </c>
      <c r="JC1459" s="401" t="n">
        <v>91</v>
      </c>
      <c r="JD1459" s="401" t="n">
        <v>207</v>
      </c>
      <c r="JE1459" s="401" t="n">
        <v>254</v>
      </c>
      <c r="JF1459" s="401" t="n">
        <v>3</v>
      </c>
      <c r="JG1459" s="401" t="n">
        <v>156</v>
      </c>
      <c r="JH1459" s="401" t="n">
        <v>15</v>
      </c>
      <c r="JI1459" s="401" t="n">
        <v>261</v>
      </c>
      <c r="JJ1459" s="401" t="n">
        <v>44</v>
      </c>
      <c r="JK1459" s="401" t="n">
        <v>277</v>
      </c>
      <c r="JL1459" s="401" t="n">
        <v>28</v>
      </c>
      <c r="JM1459" s="401" t="n">
        <v>196</v>
      </c>
      <c r="JN1459" s="401" t="n">
        <v>182</v>
      </c>
      <c r="JO1459" s="401" t="n">
        <v>116</v>
      </c>
      <c r="JP1459" s="401" t="n">
        <v>165</v>
      </c>
      <c r="JQ1459" s="401" t="n">
        <v>114</v>
      </c>
      <c r="JR1459" s="401" t="n">
        <v>110</v>
      </c>
      <c r="JS1459" s="401" t="n">
        <v>147</v>
      </c>
      <c r="JT1459" s="401" t="n">
        <v>143</v>
      </c>
      <c r="JU1459" s="401" t="n">
        <v>84</v>
      </c>
      <c r="JV1459" s="401" t="n">
        <v>159</v>
      </c>
      <c r="JW1459" s="401" t="n">
        <v>281</v>
      </c>
      <c r="JX1459" s="401" t="n">
        <v>71</v>
      </c>
      <c r="JY1459" s="401" t="n">
        <v>97</v>
      </c>
      <c r="JZ1459" s="401" t="n">
        <v>274</v>
      </c>
      <c r="KA1459" s="401" t="n">
        <v>115</v>
      </c>
      <c r="KB1459" s="401" t="n">
        <v>70</v>
      </c>
      <c r="KC1459" s="401" t="n">
        <v>57</v>
      </c>
      <c r="KD1459" s="401" t="n">
        <v>141</v>
      </c>
      <c r="KE1459" s="401" t="n">
        <v>129</v>
      </c>
      <c r="KF1459" s="401" t="n">
        <v>150</v>
      </c>
      <c r="KG1459" s="401" t="n">
        <v>267</v>
      </c>
      <c r="KH1459" s="401" t="n">
        <v>151</v>
      </c>
      <c r="KI1459" s="401" t="n">
        <v>31</v>
      </c>
      <c r="KJ1459" s="401" t="n">
        <v>260</v>
      </c>
      <c r="KK1459" s="401" t="n">
        <v>208</v>
      </c>
      <c r="KL1459" s="401" t="n">
        <v>130</v>
      </c>
      <c r="KM1459" s="401" t="n">
        <v>101</v>
      </c>
    </row>
    <row r="1460" customFormat="false" ht="12.75" hidden="false" customHeight="false" outlineLevel="0" collapsed="false">
      <c r="E1460" s="444" t="s">
        <v>227</v>
      </c>
      <c r="F1460" s="401" t="n">
        <v>195</v>
      </c>
      <c r="G1460" s="401" t="n">
        <v>86</v>
      </c>
      <c r="H1460" s="401" t="n">
        <v>171</v>
      </c>
      <c r="I1460" s="401" t="n">
        <v>42</v>
      </c>
      <c r="J1460" s="401" t="n">
        <v>223</v>
      </c>
      <c r="K1460" s="401" t="n">
        <v>149</v>
      </c>
      <c r="L1460" s="401" t="n">
        <v>98</v>
      </c>
      <c r="M1460" s="401" t="n">
        <v>114</v>
      </c>
      <c r="N1460" s="401" t="n">
        <v>202</v>
      </c>
      <c r="O1460" s="401" t="n">
        <v>256</v>
      </c>
      <c r="P1460" s="401" t="n">
        <v>20</v>
      </c>
      <c r="Q1460" s="401" t="n">
        <v>250</v>
      </c>
      <c r="R1460" s="401" t="n">
        <v>111</v>
      </c>
      <c r="S1460" s="401" t="n">
        <v>197</v>
      </c>
      <c r="T1460" s="401" t="n">
        <v>73</v>
      </c>
      <c r="U1460" s="401" t="n">
        <v>278</v>
      </c>
      <c r="V1460" s="401" t="n">
        <v>291</v>
      </c>
      <c r="W1460" s="401" t="n">
        <v>74</v>
      </c>
      <c r="X1460" s="401" t="n">
        <v>138</v>
      </c>
      <c r="Y1460" s="401" t="n">
        <v>181</v>
      </c>
      <c r="Z1460" s="401" t="n">
        <v>155</v>
      </c>
      <c r="AA1460" s="401" t="n">
        <v>65</v>
      </c>
      <c r="AB1460" s="401" t="n">
        <v>125</v>
      </c>
      <c r="AC1460" s="401" t="n">
        <v>281</v>
      </c>
      <c r="AD1460" s="401" t="n">
        <v>233</v>
      </c>
      <c r="AE1460" s="401" t="n">
        <v>92</v>
      </c>
      <c r="AF1460" s="401" t="n">
        <v>68</v>
      </c>
      <c r="AG1460" s="401" t="n">
        <v>122</v>
      </c>
      <c r="AH1460" s="401" t="n">
        <v>156</v>
      </c>
      <c r="AI1460" s="401" t="n">
        <v>268</v>
      </c>
      <c r="AJ1460" s="401" t="n">
        <v>279</v>
      </c>
      <c r="AK1460" s="401" t="n">
        <v>33</v>
      </c>
      <c r="AL1460" s="401" t="n">
        <v>84</v>
      </c>
      <c r="AM1460" s="401" t="n">
        <v>167</v>
      </c>
      <c r="AN1460" s="401" t="n">
        <v>27</v>
      </c>
      <c r="AO1460" s="401" t="n">
        <v>152</v>
      </c>
      <c r="AP1460" s="401" t="n">
        <v>293</v>
      </c>
      <c r="AQ1460" s="401" t="n">
        <v>116</v>
      </c>
      <c r="AR1460" s="401" t="n">
        <v>251</v>
      </c>
      <c r="AS1460" s="401" t="n">
        <v>179</v>
      </c>
      <c r="AT1460" s="401" t="n">
        <v>45</v>
      </c>
      <c r="AU1460" s="401" t="n">
        <v>83</v>
      </c>
      <c r="AV1460" s="401" t="n">
        <v>266</v>
      </c>
      <c r="AW1460" s="401" t="n">
        <v>277</v>
      </c>
      <c r="AX1460" s="401" t="n">
        <v>292</v>
      </c>
      <c r="AY1460" s="401" t="n">
        <v>123</v>
      </c>
      <c r="AZ1460" s="401" t="n">
        <v>235</v>
      </c>
      <c r="BA1460" s="401" t="n">
        <v>255</v>
      </c>
      <c r="BB1460" s="401" t="n">
        <v>145</v>
      </c>
      <c r="BC1460" s="401" t="n">
        <v>108</v>
      </c>
      <c r="BD1460" s="401" t="n">
        <v>224</v>
      </c>
      <c r="BE1460" s="401" t="n">
        <v>265</v>
      </c>
      <c r="BF1460" s="401" t="n">
        <v>124</v>
      </c>
      <c r="BG1460" s="401" t="n">
        <v>66</v>
      </c>
      <c r="BH1460" s="401" t="n">
        <v>113</v>
      </c>
      <c r="BI1460" s="401" t="n">
        <v>72</v>
      </c>
      <c r="BJ1460" s="401" t="n">
        <v>141</v>
      </c>
      <c r="BK1460" s="401" t="n">
        <v>151</v>
      </c>
      <c r="BL1460" s="401" t="n">
        <v>3</v>
      </c>
      <c r="BM1460" s="401" t="n">
        <v>196</v>
      </c>
      <c r="BN1460" s="401" t="n">
        <v>257</v>
      </c>
      <c r="BO1460" s="401" t="n">
        <v>164</v>
      </c>
      <c r="BP1460" s="401" t="n">
        <v>25</v>
      </c>
      <c r="BQ1460" s="401" t="n">
        <v>52</v>
      </c>
      <c r="BR1460" s="401" t="n">
        <v>194</v>
      </c>
      <c r="BS1460" s="401" t="n">
        <v>272</v>
      </c>
      <c r="BT1460" s="401" t="n">
        <v>288</v>
      </c>
      <c r="BU1460" s="401" t="n">
        <v>120</v>
      </c>
      <c r="BV1460" s="401" t="n">
        <v>172</v>
      </c>
      <c r="BW1460" s="401" t="n">
        <v>184</v>
      </c>
      <c r="BX1460" s="401" t="n">
        <v>109</v>
      </c>
      <c r="BY1460" s="401" t="n">
        <v>209</v>
      </c>
      <c r="BZ1460" s="401" t="n">
        <v>192</v>
      </c>
      <c r="CA1460" s="401" t="n">
        <v>267</v>
      </c>
      <c r="CB1460" s="401" t="n">
        <v>126</v>
      </c>
      <c r="CC1460" s="401" t="n">
        <v>10</v>
      </c>
      <c r="CD1460" s="401" t="n">
        <v>173</v>
      </c>
      <c r="CE1460" s="401" t="n">
        <v>159</v>
      </c>
      <c r="CF1460" s="401" t="n">
        <v>13</v>
      </c>
      <c r="CG1460" s="401" t="n">
        <v>238</v>
      </c>
      <c r="CH1460" s="401" t="n">
        <v>203</v>
      </c>
      <c r="CI1460" s="401" t="n">
        <v>143</v>
      </c>
      <c r="CJ1460" s="401" t="n">
        <v>282</v>
      </c>
      <c r="CK1460" s="401" t="n">
        <v>180</v>
      </c>
      <c r="CL1460" s="401" t="n">
        <v>129</v>
      </c>
      <c r="CM1460" s="401" t="n">
        <v>134</v>
      </c>
      <c r="CN1460" s="401" t="n">
        <v>175</v>
      </c>
      <c r="CO1460" s="401" t="n">
        <v>230</v>
      </c>
      <c r="CP1460" s="401" t="n">
        <v>263</v>
      </c>
      <c r="CQ1460" s="401" t="n">
        <v>117</v>
      </c>
      <c r="CR1460" s="401" t="n">
        <v>135</v>
      </c>
      <c r="CS1460" s="401" t="n">
        <v>4</v>
      </c>
      <c r="CT1460" s="401" t="n">
        <v>221</v>
      </c>
      <c r="CU1460" s="401" t="n">
        <v>232</v>
      </c>
      <c r="CV1460" s="401" t="n">
        <v>17</v>
      </c>
      <c r="CW1460" s="401" t="n">
        <v>269</v>
      </c>
      <c r="CX1460" s="401" t="n">
        <v>240</v>
      </c>
      <c r="CY1460" s="401" t="n">
        <v>131</v>
      </c>
      <c r="CZ1460" s="401" t="n">
        <v>168</v>
      </c>
      <c r="DA1460" s="401" t="n">
        <v>36</v>
      </c>
      <c r="DB1460" s="401" t="n">
        <v>234</v>
      </c>
      <c r="DC1460" s="401" t="n">
        <v>165</v>
      </c>
      <c r="DD1460" s="401" t="n">
        <v>189</v>
      </c>
      <c r="DE1460" s="401" t="n">
        <v>76</v>
      </c>
      <c r="DF1460" s="401" t="n">
        <v>157</v>
      </c>
      <c r="DG1460" s="401" t="n">
        <v>60</v>
      </c>
      <c r="DH1460" s="401" t="n">
        <v>245</v>
      </c>
      <c r="DI1460" s="401" t="n">
        <v>290</v>
      </c>
      <c r="DJ1460" s="401" t="n">
        <v>102</v>
      </c>
      <c r="DK1460" s="401" t="n">
        <v>246</v>
      </c>
      <c r="DL1460" s="401" t="n">
        <v>259</v>
      </c>
      <c r="DM1460" s="401" t="n">
        <v>214</v>
      </c>
      <c r="DN1460" s="401" t="n">
        <v>57</v>
      </c>
      <c r="DO1460" s="401" t="n">
        <v>253</v>
      </c>
      <c r="DP1460" s="401" t="n">
        <v>11</v>
      </c>
      <c r="DQ1460" s="401" t="n">
        <v>199</v>
      </c>
      <c r="DR1460" s="401" t="n">
        <v>244</v>
      </c>
      <c r="DS1460" s="401" t="n">
        <v>50</v>
      </c>
      <c r="DT1460" s="401" t="n">
        <v>193</v>
      </c>
      <c r="DU1460" s="401" t="n">
        <v>1</v>
      </c>
      <c r="DV1460" s="401" t="n">
        <v>107</v>
      </c>
      <c r="DW1460" s="401" t="n">
        <v>191</v>
      </c>
      <c r="DX1460" s="401" t="n">
        <v>26</v>
      </c>
      <c r="DY1460" s="401" t="n">
        <v>205</v>
      </c>
      <c r="DZ1460" s="401" t="n">
        <v>166</v>
      </c>
      <c r="EA1460" s="401" t="n">
        <v>8</v>
      </c>
      <c r="EB1460" s="401" t="n">
        <v>63</v>
      </c>
      <c r="EC1460" s="401" t="n">
        <v>12</v>
      </c>
      <c r="ED1460" s="401" t="n">
        <v>206</v>
      </c>
      <c r="EE1460" s="401" t="n">
        <v>59</v>
      </c>
      <c r="EF1460" s="401" t="n">
        <v>133</v>
      </c>
      <c r="EG1460" s="401" t="n">
        <v>118</v>
      </c>
      <c r="EH1460" s="401" t="n">
        <v>6</v>
      </c>
      <c r="EI1460" s="401" t="n">
        <v>127</v>
      </c>
      <c r="EJ1460" s="401" t="n">
        <v>106</v>
      </c>
      <c r="EK1460" s="401" t="n">
        <v>105</v>
      </c>
      <c r="EL1460" s="401" t="n">
        <v>43</v>
      </c>
      <c r="EM1460" s="401" t="n">
        <v>75</v>
      </c>
      <c r="EN1460" s="401" t="n">
        <v>88</v>
      </c>
      <c r="EO1460" s="401" t="n">
        <v>176</v>
      </c>
      <c r="EP1460" s="401" t="n">
        <v>284</v>
      </c>
      <c r="EQ1460" s="401" t="n">
        <v>35</v>
      </c>
      <c r="ER1460" s="401" t="n">
        <v>182</v>
      </c>
      <c r="ES1460" s="401" t="n">
        <v>162</v>
      </c>
      <c r="ET1460" s="401" t="n">
        <v>48</v>
      </c>
      <c r="EU1460" s="401" t="n">
        <v>174</v>
      </c>
      <c r="EV1460" s="401" t="n">
        <v>261</v>
      </c>
      <c r="EW1460" s="401" t="n">
        <v>94</v>
      </c>
      <c r="EX1460" s="401" t="n">
        <v>23</v>
      </c>
      <c r="EY1460" s="401" t="n">
        <v>183</v>
      </c>
      <c r="EZ1460" s="401" t="n">
        <v>115</v>
      </c>
      <c r="FA1460" s="401" t="n">
        <v>248</v>
      </c>
      <c r="FB1460" s="401" t="n">
        <v>207</v>
      </c>
      <c r="FC1460" s="401" t="n">
        <v>47</v>
      </c>
      <c r="FD1460" s="401" t="n">
        <v>198</v>
      </c>
      <c r="FE1460" s="401" t="n">
        <v>178</v>
      </c>
      <c r="FF1460" s="401" t="n">
        <v>294</v>
      </c>
      <c r="FG1460" s="401" t="n">
        <v>16</v>
      </c>
      <c r="FH1460" s="401" t="n">
        <v>103</v>
      </c>
      <c r="FI1460" s="401" t="n">
        <v>208</v>
      </c>
      <c r="FJ1460" s="401" t="n">
        <v>188</v>
      </c>
      <c r="FK1460" s="401" t="n">
        <v>41</v>
      </c>
      <c r="FL1460" s="401" t="n">
        <v>271</v>
      </c>
      <c r="FM1460" s="401" t="n">
        <v>213</v>
      </c>
      <c r="FN1460" s="401" t="n">
        <v>226</v>
      </c>
      <c r="FO1460" s="401" t="n">
        <v>128</v>
      </c>
      <c r="FP1460" s="401" t="n">
        <v>228</v>
      </c>
      <c r="FQ1460" s="401" t="n">
        <v>287</v>
      </c>
      <c r="FR1460" s="401" t="n">
        <v>231</v>
      </c>
      <c r="FS1460" s="401" t="n">
        <v>14</v>
      </c>
      <c r="FT1460" s="401" t="n">
        <v>280</v>
      </c>
      <c r="FU1460" s="401" t="n">
        <v>140</v>
      </c>
      <c r="FV1460" s="401" t="n">
        <v>225</v>
      </c>
      <c r="FW1460" s="401" t="n">
        <v>46</v>
      </c>
      <c r="FX1460" s="401" t="n">
        <v>274</v>
      </c>
      <c r="FY1460" s="401" t="n">
        <v>190</v>
      </c>
      <c r="FZ1460" s="401" t="n">
        <v>69</v>
      </c>
      <c r="GA1460" s="401" t="n">
        <v>30</v>
      </c>
      <c r="GB1460" s="401" t="n">
        <v>243</v>
      </c>
      <c r="GC1460" s="401" t="n">
        <v>82</v>
      </c>
      <c r="GD1460" s="401" t="n">
        <v>99</v>
      </c>
      <c r="GE1460" s="401" t="n">
        <v>218</v>
      </c>
      <c r="GF1460" s="401" t="n">
        <v>169</v>
      </c>
      <c r="GG1460" s="401" t="n">
        <v>285</v>
      </c>
      <c r="GH1460" s="401" t="n">
        <v>262</v>
      </c>
      <c r="GI1460" s="401" t="n">
        <v>275</v>
      </c>
      <c r="GJ1460" s="401" t="n">
        <v>71</v>
      </c>
      <c r="GK1460" s="401" t="n">
        <v>89</v>
      </c>
      <c r="GL1460" s="401" t="n">
        <v>212</v>
      </c>
      <c r="GM1460" s="401" t="n">
        <v>39</v>
      </c>
      <c r="GN1460" s="401" t="n">
        <v>79</v>
      </c>
      <c r="GO1460" s="401" t="n">
        <v>110</v>
      </c>
      <c r="GP1460" s="401" t="n">
        <v>241</v>
      </c>
      <c r="GQ1460" s="401" t="n">
        <v>37</v>
      </c>
      <c r="GR1460" s="401" t="n">
        <v>64</v>
      </c>
      <c r="GS1460" s="401" t="n">
        <v>283</v>
      </c>
      <c r="GT1460" s="401" t="n">
        <v>239</v>
      </c>
      <c r="GU1460" s="401" t="n">
        <v>67</v>
      </c>
      <c r="GV1460" s="401" t="n">
        <v>185</v>
      </c>
      <c r="GW1460" s="401" t="n">
        <v>147</v>
      </c>
      <c r="GX1460" s="401" t="n">
        <v>204</v>
      </c>
      <c r="GY1460" s="401" t="n">
        <v>154</v>
      </c>
      <c r="GZ1460" s="401" t="n">
        <v>177</v>
      </c>
      <c r="HA1460" s="401" t="n">
        <v>216</v>
      </c>
      <c r="HB1460" s="401" t="n">
        <v>77</v>
      </c>
      <c r="HC1460" s="401" t="n">
        <v>54</v>
      </c>
      <c r="HD1460" s="401" t="n">
        <v>210</v>
      </c>
      <c r="HE1460" s="401" t="n">
        <v>97</v>
      </c>
      <c r="HF1460" s="401" t="n">
        <v>187</v>
      </c>
      <c r="HG1460" s="401" t="n">
        <v>24</v>
      </c>
      <c r="HH1460" s="401" t="n">
        <v>29</v>
      </c>
      <c r="HI1460" s="401" t="n">
        <v>40</v>
      </c>
      <c r="HJ1460" s="401" t="n">
        <v>61</v>
      </c>
      <c r="HK1460" s="401" t="n">
        <v>270</v>
      </c>
      <c r="HL1460" s="401" t="n">
        <v>137</v>
      </c>
      <c r="HM1460" s="401" t="n">
        <v>18</v>
      </c>
      <c r="HN1460" s="401" t="n">
        <v>53</v>
      </c>
      <c r="HO1460" s="401" t="n">
        <v>150</v>
      </c>
      <c r="HP1460" s="401" t="n">
        <v>220</v>
      </c>
      <c r="HQ1460" s="401" t="n">
        <v>252</v>
      </c>
      <c r="HR1460" s="401" t="n">
        <v>130</v>
      </c>
      <c r="HS1460" s="401" t="n">
        <v>38</v>
      </c>
      <c r="HT1460" s="401" t="n">
        <v>55</v>
      </c>
      <c r="HU1460" s="401" t="n">
        <v>163</v>
      </c>
      <c r="HV1460" s="401" t="n">
        <v>289</v>
      </c>
      <c r="HW1460" s="401" t="n">
        <v>158</v>
      </c>
      <c r="HX1460" s="401" t="n">
        <v>44</v>
      </c>
      <c r="HY1460" s="401" t="n">
        <v>186</v>
      </c>
      <c r="HZ1460" s="401" t="n">
        <v>78</v>
      </c>
      <c r="IA1460" s="401" t="n">
        <v>81</v>
      </c>
      <c r="IB1460" s="401" t="n">
        <v>5</v>
      </c>
      <c r="IC1460" s="401" t="n">
        <v>119</v>
      </c>
      <c r="ID1460" s="401" t="n">
        <v>7</v>
      </c>
      <c r="IE1460" s="401" t="n">
        <v>90</v>
      </c>
      <c r="IF1460" s="401" t="n">
        <v>136</v>
      </c>
      <c r="IG1460" s="401" t="n">
        <v>95</v>
      </c>
      <c r="IH1460" s="401" t="n">
        <v>276</v>
      </c>
      <c r="II1460" s="401" t="n">
        <v>222</v>
      </c>
      <c r="IJ1460" s="401" t="n">
        <v>28</v>
      </c>
      <c r="IK1460" s="401" t="n">
        <v>142</v>
      </c>
      <c r="IL1460" s="401" t="n">
        <v>22</v>
      </c>
      <c r="IM1460" s="401" t="n">
        <v>148</v>
      </c>
      <c r="IN1460" s="401" t="n">
        <v>201</v>
      </c>
      <c r="IO1460" s="401" t="n">
        <v>286</v>
      </c>
      <c r="IP1460" s="401" t="n">
        <v>96</v>
      </c>
      <c r="IQ1460" s="401" t="n">
        <v>273</v>
      </c>
      <c r="IR1460" s="401" t="n">
        <v>49</v>
      </c>
      <c r="IS1460" s="401" t="n">
        <v>161</v>
      </c>
      <c r="IT1460" s="401" t="n">
        <v>258</v>
      </c>
      <c r="IU1460" s="401" t="n">
        <v>56</v>
      </c>
      <c r="IV1460" s="401" t="n">
        <v>62</v>
      </c>
      <c r="IW1460" s="401" t="n">
        <v>254</v>
      </c>
      <c r="IX1460" s="401" t="n">
        <v>100</v>
      </c>
      <c r="IY1460" s="401" t="n">
        <v>153</v>
      </c>
      <c r="IZ1460" s="401" t="n">
        <v>146</v>
      </c>
      <c r="JA1460" s="401" t="n">
        <v>229</v>
      </c>
      <c r="JB1460" s="401" t="n">
        <v>200</v>
      </c>
      <c r="JC1460" s="401" t="n">
        <v>31</v>
      </c>
      <c r="JD1460" s="401" t="n">
        <v>260</v>
      </c>
      <c r="JE1460" s="401" t="n">
        <v>93</v>
      </c>
      <c r="JF1460" s="401" t="n">
        <v>144</v>
      </c>
      <c r="JG1460" s="401" t="n">
        <v>70</v>
      </c>
      <c r="JH1460" s="401" t="n">
        <v>80</v>
      </c>
      <c r="JI1460" s="401" t="n">
        <v>247</v>
      </c>
      <c r="JJ1460" s="401" t="n">
        <v>227</v>
      </c>
      <c r="JK1460" s="401" t="n">
        <v>9</v>
      </c>
      <c r="JL1460" s="401" t="n">
        <v>215</v>
      </c>
      <c r="JM1460" s="401" t="n">
        <v>101</v>
      </c>
      <c r="JN1460" s="401" t="n">
        <v>237</v>
      </c>
      <c r="JO1460" s="401" t="n">
        <v>242</v>
      </c>
      <c r="JP1460" s="401" t="n">
        <v>139</v>
      </c>
      <c r="JQ1460" s="401" t="n">
        <v>104</v>
      </c>
      <c r="JR1460" s="401" t="n">
        <v>85</v>
      </c>
      <c r="JS1460" s="401" t="n">
        <v>132</v>
      </c>
      <c r="JT1460" s="401" t="n">
        <v>34</v>
      </c>
      <c r="JU1460" s="401" t="n">
        <v>217</v>
      </c>
      <c r="JV1460" s="401" t="n">
        <v>160</v>
      </c>
      <c r="JW1460" s="401" t="n">
        <v>2</v>
      </c>
      <c r="JX1460" s="401" t="n">
        <v>170</v>
      </c>
      <c r="JY1460" s="401" t="n">
        <v>91</v>
      </c>
      <c r="JZ1460" s="401" t="n">
        <v>32</v>
      </c>
      <c r="KA1460" s="401" t="n">
        <v>249</v>
      </c>
      <c r="KB1460" s="401" t="n">
        <v>112</v>
      </c>
      <c r="KC1460" s="401" t="n">
        <v>211</v>
      </c>
      <c r="KD1460" s="401" t="n">
        <v>58</v>
      </c>
      <c r="KE1460" s="401" t="n">
        <v>219</v>
      </c>
      <c r="KF1460" s="401" t="n">
        <v>264</v>
      </c>
      <c r="KG1460" s="401" t="n">
        <v>21</v>
      </c>
      <c r="KH1460" s="401" t="n">
        <v>87</v>
      </c>
      <c r="KI1460" s="401" t="n">
        <v>19</v>
      </c>
      <c r="KJ1460" s="401" t="n">
        <v>15</v>
      </c>
      <c r="KK1460" s="401" t="n">
        <v>121</v>
      </c>
      <c r="KL1460" s="401" t="n">
        <v>51</v>
      </c>
      <c r="KM1460" s="401" t="n">
        <v>236</v>
      </c>
    </row>
    <row r="1462" customFormat="false" ht="12.75" hidden="false" customHeight="false" outlineLevel="0" collapsed="false">
      <c r="D1462" s="204" t="n">
        <v>295</v>
      </c>
      <c r="E1462" s="204" t="s">
        <v>250</v>
      </c>
    </row>
    <row r="1463" customFormat="false" ht="12.75" hidden="false" customHeight="false" outlineLevel="0" collapsed="false">
      <c r="E1463" s="444" t="s">
        <v>198</v>
      </c>
      <c r="F1463" s="401" t="n">
        <v>1</v>
      </c>
      <c r="G1463" s="401" t="n">
        <v>2</v>
      </c>
      <c r="H1463" s="401" t="n">
        <v>3</v>
      </c>
      <c r="I1463" s="401" t="n">
        <v>4</v>
      </c>
      <c r="J1463" s="401" t="n">
        <v>5</v>
      </c>
      <c r="K1463" s="401" t="n">
        <v>6</v>
      </c>
      <c r="L1463" s="401" t="n">
        <v>7</v>
      </c>
      <c r="M1463" s="401" t="n">
        <v>8</v>
      </c>
      <c r="N1463" s="401" t="n">
        <v>9</v>
      </c>
      <c r="O1463" s="401" t="n">
        <v>10</v>
      </c>
      <c r="P1463" s="401" t="n">
        <v>11</v>
      </c>
      <c r="Q1463" s="401" t="n">
        <v>12</v>
      </c>
      <c r="R1463" s="401" t="n">
        <v>13</v>
      </c>
      <c r="S1463" s="401" t="n">
        <v>14</v>
      </c>
      <c r="T1463" s="401" t="n">
        <v>15</v>
      </c>
      <c r="U1463" s="401" t="n">
        <v>16</v>
      </c>
      <c r="V1463" s="401" t="n">
        <v>17</v>
      </c>
      <c r="W1463" s="401" t="n">
        <v>18</v>
      </c>
      <c r="X1463" s="401" t="n">
        <v>19</v>
      </c>
      <c r="Y1463" s="401" t="n">
        <v>20</v>
      </c>
      <c r="Z1463" s="401" t="n">
        <v>21</v>
      </c>
      <c r="AA1463" s="401" t="n">
        <v>22</v>
      </c>
      <c r="AB1463" s="401" t="n">
        <v>23</v>
      </c>
      <c r="AC1463" s="401" t="n">
        <v>24</v>
      </c>
      <c r="AD1463" s="401" t="n">
        <v>25</v>
      </c>
      <c r="AE1463" s="401" t="n">
        <v>26</v>
      </c>
      <c r="AF1463" s="401" t="n">
        <v>27</v>
      </c>
      <c r="AG1463" s="401" t="n">
        <v>28</v>
      </c>
      <c r="AH1463" s="401" t="n">
        <v>29</v>
      </c>
      <c r="AI1463" s="401" t="n">
        <v>30</v>
      </c>
      <c r="AJ1463" s="401" t="n">
        <v>31</v>
      </c>
      <c r="AK1463" s="401" t="n">
        <v>32</v>
      </c>
      <c r="AL1463" s="401" t="n">
        <v>33</v>
      </c>
      <c r="AM1463" s="401" t="n">
        <v>34</v>
      </c>
      <c r="AN1463" s="401" t="n">
        <v>35</v>
      </c>
      <c r="AO1463" s="401" t="n">
        <v>36</v>
      </c>
      <c r="AP1463" s="401" t="n">
        <v>37</v>
      </c>
      <c r="AQ1463" s="401" t="n">
        <v>38</v>
      </c>
      <c r="AR1463" s="401" t="n">
        <v>39</v>
      </c>
      <c r="AS1463" s="401" t="n">
        <v>40</v>
      </c>
      <c r="AT1463" s="401" t="n">
        <v>41</v>
      </c>
      <c r="AU1463" s="401" t="n">
        <v>42</v>
      </c>
      <c r="AV1463" s="401" t="n">
        <v>43</v>
      </c>
      <c r="AW1463" s="401" t="n">
        <v>44</v>
      </c>
      <c r="AX1463" s="401" t="n">
        <v>45</v>
      </c>
      <c r="AY1463" s="401" t="n">
        <v>46</v>
      </c>
      <c r="AZ1463" s="401" t="n">
        <v>47</v>
      </c>
      <c r="BA1463" s="401" t="n">
        <v>48</v>
      </c>
      <c r="BB1463" s="401" t="n">
        <v>49</v>
      </c>
      <c r="BC1463" s="401" t="n">
        <v>50</v>
      </c>
      <c r="BD1463" s="401" t="n">
        <v>51</v>
      </c>
      <c r="BE1463" s="401" t="n">
        <v>52</v>
      </c>
      <c r="BF1463" s="401" t="n">
        <v>53</v>
      </c>
      <c r="BG1463" s="401" t="n">
        <v>54</v>
      </c>
      <c r="BH1463" s="401" t="n">
        <v>55</v>
      </c>
      <c r="BI1463" s="401" t="n">
        <v>56</v>
      </c>
      <c r="BJ1463" s="401" t="n">
        <v>57</v>
      </c>
      <c r="BK1463" s="401" t="n">
        <v>58</v>
      </c>
      <c r="BL1463" s="401" t="n">
        <v>59</v>
      </c>
      <c r="BM1463" s="401" t="n">
        <v>60</v>
      </c>
      <c r="BN1463" s="401" t="n">
        <v>61</v>
      </c>
      <c r="BO1463" s="401" t="n">
        <v>62</v>
      </c>
      <c r="BP1463" s="401" t="n">
        <v>63</v>
      </c>
      <c r="BQ1463" s="401" t="n">
        <v>64</v>
      </c>
      <c r="BR1463" s="401" t="n">
        <v>65</v>
      </c>
      <c r="BS1463" s="401" t="n">
        <v>66</v>
      </c>
      <c r="BT1463" s="401" t="n">
        <v>67</v>
      </c>
      <c r="BU1463" s="401" t="n">
        <v>68</v>
      </c>
      <c r="BV1463" s="401" t="n">
        <v>69</v>
      </c>
      <c r="BW1463" s="401" t="n">
        <v>70</v>
      </c>
      <c r="BX1463" s="401" t="n">
        <v>71</v>
      </c>
      <c r="BY1463" s="401" t="n">
        <v>72</v>
      </c>
      <c r="BZ1463" s="401" t="n">
        <v>73</v>
      </c>
      <c r="CA1463" s="401" t="n">
        <v>74</v>
      </c>
      <c r="CB1463" s="401" t="n">
        <v>75</v>
      </c>
      <c r="CC1463" s="401" t="n">
        <v>76</v>
      </c>
      <c r="CD1463" s="401" t="n">
        <v>77</v>
      </c>
      <c r="CE1463" s="401" t="n">
        <v>78</v>
      </c>
      <c r="CF1463" s="401" t="n">
        <v>79</v>
      </c>
      <c r="CG1463" s="401" t="n">
        <v>80</v>
      </c>
      <c r="CH1463" s="401" t="n">
        <v>81</v>
      </c>
      <c r="CI1463" s="401" t="n">
        <v>82</v>
      </c>
      <c r="CJ1463" s="401" t="n">
        <v>83</v>
      </c>
      <c r="CK1463" s="401" t="n">
        <v>84</v>
      </c>
      <c r="CL1463" s="401" t="n">
        <v>85</v>
      </c>
      <c r="CM1463" s="401" t="n">
        <v>86</v>
      </c>
      <c r="CN1463" s="401" t="n">
        <v>87</v>
      </c>
      <c r="CO1463" s="401" t="n">
        <v>88</v>
      </c>
      <c r="CP1463" s="401" t="n">
        <v>89</v>
      </c>
      <c r="CQ1463" s="401" t="n">
        <v>90</v>
      </c>
      <c r="CR1463" s="401" t="n">
        <v>91</v>
      </c>
      <c r="CS1463" s="401" t="n">
        <v>92</v>
      </c>
      <c r="CT1463" s="401" t="n">
        <v>93</v>
      </c>
      <c r="CU1463" s="401" t="n">
        <v>94</v>
      </c>
      <c r="CV1463" s="401" t="n">
        <v>95</v>
      </c>
      <c r="CW1463" s="401" t="n">
        <v>96</v>
      </c>
      <c r="CX1463" s="401" t="n">
        <v>97</v>
      </c>
      <c r="CY1463" s="401" t="n">
        <v>98</v>
      </c>
      <c r="CZ1463" s="401" t="n">
        <v>99</v>
      </c>
      <c r="DA1463" s="401" t="n">
        <v>100</v>
      </c>
      <c r="DB1463" s="401" t="n">
        <v>101</v>
      </c>
      <c r="DC1463" s="401" t="n">
        <v>102</v>
      </c>
      <c r="DD1463" s="401" t="n">
        <v>103</v>
      </c>
      <c r="DE1463" s="401" t="n">
        <v>104</v>
      </c>
      <c r="DF1463" s="401" t="n">
        <v>105</v>
      </c>
      <c r="DG1463" s="401" t="n">
        <v>106</v>
      </c>
      <c r="DH1463" s="401" t="n">
        <v>107</v>
      </c>
      <c r="DI1463" s="401" t="n">
        <v>108</v>
      </c>
      <c r="DJ1463" s="401" t="n">
        <v>109</v>
      </c>
      <c r="DK1463" s="401" t="n">
        <v>110</v>
      </c>
      <c r="DL1463" s="401" t="n">
        <v>111</v>
      </c>
      <c r="DM1463" s="401" t="n">
        <v>112</v>
      </c>
      <c r="DN1463" s="401" t="n">
        <v>113</v>
      </c>
      <c r="DO1463" s="401" t="n">
        <v>114</v>
      </c>
      <c r="DP1463" s="401" t="n">
        <v>115</v>
      </c>
      <c r="DQ1463" s="401" t="n">
        <v>116</v>
      </c>
      <c r="DR1463" s="401" t="n">
        <v>117</v>
      </c>
      <c r="DS1463" s="401" t="n">
        <v>118</v>
      </c>
      <c r="DT1463" s="401" t="n">
        <v>119</v>
      </c>
      <c r="DU1463" s="401" t="n">
        <v>120</v>
      </c>
      <c r="DV1463" s="401" t="n">
        <v>121</v>
      </c>
      <c r="DW1463" s="401" t="n">
        <v>122</v>
      </c>
      <c r="DX1463" s="401" t="n">
        <v>123</v>
      </c>
      <c r="DY1463" s="401" t="n">
        <v>124</v>
      </c>
      <c r="DZ1463" s="401" t="n">
        <v>125</v>
      </c>
      <c r="EA1463" s="401" t="n">
        <v>126</v>
      </c>
      <c r="EB1463" s="401" t="n">
        <v>127</v>
      </c>
      <c r="EC1463" s="401" t="n">
        <v>128</v>
      </c>
      <c r="ED1463" s="401" t="n">
        <v>129</v>
      </c>
      <c r="EE1463" s="401" t="n">
        <v>130</v>
      </c>
      <c r="EF1463" s="401" t="n">
        <v>131</v>
      </c>
      <c r="EG1463" s="401" t="n">
        <v>132</v>
      </c>
      <c r="EH1463" s="401" t="n">
        <v>133</v>
      </c>
      <c r="EI1463" s="401" t="n">
        <v>134</v>
      </c>
      <c r="EJ1463" s="401" t="n">
        <v>135</v>
      </c>
      <c r="EK1463" s="401" t="n">
        <v>136</v>
      </c>
      <c r="EL1463" s="401" t="n">
        <v>137</v>
      </c>
      <c r="EM1463" s="401" t="n">
        <v>138</v>
      </c>
      <c r="EN1463" s="401" t="n">
        <v>139</v>
      </c>
      <c r="EO1463" s="401" t="n">
        <v>140</v>
      </c>
      <c r="EP1463" s="401" t="n">
        <v>141</v>
      </c>
      <c r="EQ1463" s="401" t="n">
        <v>142</v>
      </c>
      <c r="ER1463" s="401" t="n">
        <v>143</v>
      </c>
      <c r="ES1463" s="401" t="n">
        <v>144</v>
      </c>
      <c r="ET1463" s="401" t="n">
        <v>145</v>
      </c>
      <c r="EU1463" s="401" t="n">
        <v>146</v>
      </c>
      <c r="EV1463" s="401" t="n">
        <v>147</v>
      </c>
      <c r="EW1463" s="401" t="n">
        <v>148</v>
      </c>
      <c r="EX1463" s="401" t="n">
        <v>149</v>
      </c>
      <c r="EY1463" s="401" t="n">
        <v>150</v>
      </c>
      <c r="EZ1463" s="401" t="n">
        <v>151</v>
      </c>
      <c r="FA1463" s="401" t="n">
        <v>152</v>
      </c>
      <c r="FB1463" s="401" t="n">
        <v>153</v>
      </c>
      <c r="FC1463" s="401" t="n">
        <v>154</v>
      </c>
      <c r="FD1463" s="401" t="n">
        <v>155</v>
      </c>
      <c r="FE1463" s="401" t="n">
        <v>156</v>
      </c>
      <c r="FF1463" s="401" t="n">
        <v>157</v>
      </c>
      <c r="FG1463" s="401" t="n">
        <v>158</v>
      </c>
      <c r="FH1463" s="401" t="n">
        <v>159</v>
      </c>
      <c r="FI1463" s="401" t="n">
        <v>160</v>
      </c>
      <c r="FJ1463" s="401" t="n">
        <v>161</v>
      </c>
      <c r="FK1463" s="401" t="n">
        <v>162</v>
      </c>
      <c r="FL1463" s="401" t="n">
        <v>163</v>
      </c>
      <c r="FM1463" s="401" t="n">
        <v>164</v>
      </c>
      <c r="FN1463" s="401" t="n">
        <v>165</v>
      </c>
      <c r="FO1463" s="401" t="n">
        <v>166</v>
      </c>
      <c r="FP1463" s="401" t="n">
        <v>167</v>
      </c>
      <c r="FQ1463" s="401" t="n">
        <v>168</v>
      </c>
      <c r="FR1463" s="401" t="n">
        <v>169</v>
      </c>
      <c r="FS1463" s="401" t="n">
        <v>170</v>
      </c>
      <c r="FT1463" s="401" t="n">
        <v>171</v>
      </c>
      <c r="FU1463" s="401" t="n">
        <v>172</v>
      </c>
      <c r="FV1463" s="401" t="n">
        <v>173</v>
      </c>
      <c r="FW1463" s="401" t="n">
        <v>174</v>
      </c>
      <c r="FX1463" s="401" t="n">
        <v>175</v>
      </c>
      <c r="FY1463" s="401" t="n">
        <v>176</v>
      </c>
      <c r="FZ1463" s="401" t="n">
        <v>177</v>
      </c>
      <c r="GA1463" s="401" t="n">
        <v>178</v>
      </c>
      <c r="GB1463" s="401" t="n">
        <v>179</v>
      </c>
      <c r="GC1463" s="401" t="n">
        <v>180</v>
      </c>
      <c r="GD1463" s="401" t="n">
        <v>181</v>
      </c>
      <c r="GE1463" s="401" t="n">
        <v>182</v>
      </c>
      <c r="GF1463" s="401" t="n">
        <v>183</v>
      </c>
      <c r="GG1463" s="401" t="n">
        <v>184</v>
      </c>
      <c r="GH1463" s="401" t="n">
        <v>185</v>
      </c>
      <c r="GI1463" s="401" t="n">
        <v>186</v>
      </c>
      <c r="GJ1463" s="401" t="n">
        <v>187</v>
      </c>
      <c r="GK1463" s="401" t="n">
        <v>188</v>
      </c>
      <c r="GL1463" s="401" t="n">
        <v>189</v>
      </c>
      <c r="GM1463" s="401" t="n">
        <v>190</v>
      </c>
      <c r="GN1463" s="401" t="n">
        <v>191</v>
      </c>
      <c r="GO1463" s="401" t="n">
        <v>192</v>
      </c>
      <c r="GP1463" s="401" t="n">
        <v>193</v>
      </c>
      <c r="GQ1463" s="401" t="n">
        <v>194</v>
      </c>
      <c r="GR1463" s="401" t="n">
        <v>195</v>
      </c>
      <c r="GS1463" s="401" t="n">
        <v>196</v>
      </c>
      <c r="GT1463" s="401" t="n">
        <v>197</v>
      </c>
      <c r="GU1463" s="401" t="n">
        <v>198</v>
      </c>
      <c r="GV1463" s="401" t="n">
        <v>199</v>
      </c>
      <c r="GW1463" s="401" t="n">
        <v>200</v>
      </c>
      <c r="GX1463" s="401" t="n">
        <v>201</v>
      </c>
      <c r="GY1463" s="401" t="n">
        <v>202</v>
      </c>
      <c r="GZ1463" s="401" t="n">
        <v>203</v>
      </c>
      <c r="HA1463" s="401" t="n">
        <v>204</v>
      </c>
      <c r="HB1463" s="401" t="n">
        <v>205</v>
      </c>
      <c r="HC1463" s="401" t="n">
        <v>206</v>
      </c>
      <c r="HD1463" s="401" t="n">
        <v>207</v>
      </c>
      <c r="HE1463" s="401" t="n">
        <v>208</v>
      </c>
      <c r="HF1463" s="401" t="n">
        <v>209</v>
      </c>
      <c r="HG1463" s="401" t="n">
        <v>210</v>
      </c>
      <c r="HH1463" s="401" t="n">
        <v>211</v>
      </c>
      <c r="HI1463" s="401" t="n">
        <v>212</v>
      </c>
      <c r="HJ1463" s="401" t="n">
        <v>213</v>
      </c>
      <c r="HK1463" s="401" t="n">
        <v>214</v>
      </c>
      <c r="HL1463" s="401" t="n">
        <v>215</v>
      </c>
      <c r="HM1463" s="401" t="n">
        <v>216</v>
      </c>
      <c r="HN1463" s="401" t="n">
        <v>217</v>
      </c>
      <c r="HO1463" s="401" t="n">
        <v>218</v>
      </c>
      <c r="HP1463" s="401" t="n">
        <v>219</v>
      </c>
      <c r="HQ1463" s="401" t="n">
        <v>220</v>
      </c>
      <c r="HR1463" s="401" t="n">
        <v>221</v>
      </c>
      <c r="HS1463" s="401" t="n">
        <v>222</v>
      </c>
      <c r="HT1463" s="401" t="n">
        <v>223</v>
      </c>
      <c r="HU1463" s="401" t="n">
        <v>224</v>
      </c>
      <c r="HV1463" s="401" t="n">
        <v>225</v>
      </c>
      <c r="HW1463" s="401" t="n">
        <v>226</v>
      </c>
      <c r="HX1463" s="401" t="n">
        <v>227</v>
      </c>
      <c r="HY1463" s="401" t="n">
        <v>228</v>
      </c>
      <c r="HZ1463" s="401" t="n">
        <v>229</v>
      </c>
      <c r="IA1463" s="401" t="n">
        <v>230</v>
      </c>
      <c r="IB1463" s="401" t="n">
        <v>231</v>
      </c>
      <c r="IC1463" s="401" t="n">
        <v>232</v>
      </c>
      <c r="ID1463" s="401" t="n">
        <v>233</v>
      </c>
      <c r="IE1463" s="401" t="n">
        <v>234</v>
      </c>
      <c r="IF1463" s="401" t="n">
        <v>235</v>
      </c>
      <c r="IG1463" s="401" t="n">
        <v>236</v>
      </c>
      <c r="IH1463" s="401" t="n">
        <v>237</v>
      </c>
      <c r="II1463" s="401" t="n">
        <v>238</v>
      </c>
      <c r="IJ1463" s="401" t="n">
        <v>239</v>
      </c>
      <c r="IK1463" s="401" t="n">
        <v>240</v>
      </c>
      <c r="IL1463" s="401" t="n">
        <v>241</v>
      </c>
      <c r="IM1463" s="401" t="n">
        <v>242</v>
      </c>
      <c r="IN1463" s="401" t="n">
        <v>243</v>
      </c>
      <c r="IO1463" s="401" t="n">
        <v>244</v>
      </c>
      <c r="IP1463" s="401" t="n">
        <v>245</v>
      </c>
      <c r="IQ1463" s="401" t="n">
        <v>246</v>
      </c>
      <c r="IR1463" s="401" t="n">
        <v>247</v>
      </c>
      <c r="IS1463" s="401" t="n">
        <v>248</v>
      </c>
      <c r="IT1463" s="401" t="n">
        <v>249</v>
      </c>
      <c r="IU1463" s="401" t="n">
        <v>250</v>
      </c>
      <c r="IV1463" s="401" t="n">
        <v>251</v>
      </c>
      <c r="IW1463" s="401" t="n">
        <v>252</v>
      </c>
      <c r="IX1463" s="401" t="n">
        <v>253</v>
      </c>
      <c r="IY1463" s="401" t="n">
        <v>254</v>
      </c>
      <c r="IZ1463" s="401" t="n">
        <v>255</v>
      </c>
      <c r="JA1463" s="401" t="n">
        <v>256</v>
      </c>
      <c r="JB1463" s="401" t="n">
        <v>257</v>
      </c>
      <c r="JC1463" s="401" t="n">
        <v>258</v>
      </c>
      <c r="JD1463" s="401" t="n">
        <v>259</v>
      </c>
      <c r="JE1463" s="401" t="n">
        <v>260</v>
      </c>
      <c r="JF1463" s="401" t="n">
        <v>261</v>
      </c>
      <c r="JG1463" s="401" t="n">
        <v>262</v>
      </c>
      <c r="JH1463" s="401" t="n">
        <v>263</v>
      </c>
      <c r="JI1463" s="401" t="n">
        <v>264</v>
      </c>
      <c r="JJ1463" s="401" t="n">
        <v>265</v>
      </c>
      <c r="JK1463" s="401" t="n">
        <v>266</v>
      </c>
      <c r="JL1463" s="401" t="n">
        <v>267</v>
      </c>
      <c r="JM1463" s="401" t="n">
        <v>268</v>
      </c>
      <c r="JN1463" s="401" t="n">
        <v>269</v>
      </c>
      <c r="JO1463" s="401" t="n">
        <v>270</v>
      </c>
      <c r="JP1463" s="401" t="n">
        <v>271</v>
      </c>
      <c r="JQ1463" s="401" t="n">
        <v>272</v>
      </c>
      <c r="JR1463" s="401" t="n">
        <v>273</v>
      </c>
      <c r="JS1463" s="401" t="n">
        <v>274</v>
      </c>
      <c r="JT1463" s="401" t="n">
        <v>275</v>
      </c>
      <c r="JU1463" s="401" t="n">
        <v>276</v>
      </c>
      <c r="JV1463" s="401" t="n">
        <v>277</v>
      </c>
      <c r="JW1463" s="401" t="n">
        <v>278</v>
      </c>
      <c r="JX1463" s="401" t="n">
        <v>279</v>
      </c>
      <c r="JY1463" s="401" t="n">
        <v>280</v>
      </c>
      <c r="JZ1463" s="401" t="n">
        <v>281</v>
      </c>
      <c r="KA1463" s="401" t="n">
        <v>282</v>
      </c>
      <c r="KB1463" s="401" t="n">
        <v>283</v>
      </c>
      <c r="KC1463" s="401" t="n">
        <v>284</v>
      </c>
      <c r="KD1463" s="401" t="n">
        <v>285</v>
      </c>
      <c r="KE1463" s="401" t="n">
        <v>286</v>
      </c>
      <c r="KF1463" s="401" t="n">
        <v>287</v>
      </c>
      <c r="KG1463" s="401" t="n">
        <v>288</v>
      </c>
      <c r="KH1463" s="401" t="n">
        <v>289</v>
      </c>
      <c r="KI1463" s="401" t="n">
        <v>290</v>
      </c>
      <c r="KJ1463" s="401" t="n">
        <v>291</v>
      </c>
      <c r="KK1463" s="401" t="n">
        <v>292</v>
      </c>
      <c r="KL1463" s="401" t="n">
        <v>293</v>
      </c>
      <c r="KM1463" s="401" t="n">
        <v>294</v>
      </c>
      <c r="KN1463" s="401" t="n">
        <v>295</v>
      </c>
    </row>
    <row r="1464" customFormat="false" ht="12.75" hidden="false" customHeight="false" outlineLevel="0" collapsed="false">
      <c r="E1464" s="444" t="s">
        <v>225</v>
      </c>
      <c r="F1464" s="401" t="n">
        <v>63</v>
      </c>
      <c r="G1464" s="401" t="n">
        <v>55</v>
      </c>
      <c r="H1464" s="401" t="n">
        <v>141</v>
      </c>
      <c r="I1464" s="401" t="n">
        <v>153</v>
      </c>
      <c r="J1464" s="401" t="n">
        <v>38</v>
      </c>
      <c r="K1464" s="401" t="n">
        <v>39</v>
      </c>
      <c r="L1464" s="401" t="n">
        <v>154</v>
      </c>
      <c r="M1464" s="401" t="n">
        <v>25</v>
      </c>
      <c r="N1464" s="401" t="n">
        <v>87</v>
      </c>
      <c r="O1464" s="401" t="n">
        <v>106</v>
      </c>
      <c r="P1464" s="401" t="n">
        <v>262</v>
      </c>
      <c r="Q1464" s="401" t="n">
        <v>6</v>
      </c>
      <c r="R1464" s="401" t="n">
        <v>91</v>
      </c>
      <c r="S1464" s="401" t="n">
        <v>158</v>
      </c>
      <c r="T1464" s="401" t="n">
        <v>44</v>
      </c>
      <c r="U1464" s="401" t="n">
        <v>240</v>
      </c>
      <c r="V1464" s="401" t="n">
        <v>208</v>
      </c>
      <c r="W1464" s="401" t="n">
        <v>181</v>
      </c>
      <c r="X1464" s="401" t="n">
        <v>48</v>
      </c>
      <c r="Y1464" s="401" t="n">
        <v>224</v>
      </c>
      <c r="Z1464" s="401" t="n">
        <v>23</v>
      </c>
      <c r="AA1464" s="401" t="n">
        <v>293</v>
      </c>
      <c r="AB1464" s="401" t="n">
        <v>257</v>
      </c>
      <c r="AC1464" s="401" t="n">
        <v>27</v>
      </c>
      <c r="AD1464" s="401" t="n">
        <v>58</v>
      </c>
      <c r="AE1464" s="401" t="n">
        <v>69</v>
      </c>
      <c r="AF1464" s="401" t="n">
        <v>170</v>
      </c>
      <c r="AG1464" s="401" t="n">
        <v>74</v>
      </c>
      <c r="AH1464" s="401" t="n">
        <v>241</v>
      </c>
      <c r="AI1464" s="401" t="n">
        <v>253</v>
      </c>
      <c r="AJ1464" s="401" t="n">
        <v>67</v>
      </c>
      <c r="AK1464" s="401" t="n">
        <v>151</v>
      </c>
      <c r="AL1464" s="401" t="n">
        <v>32</v>
      </c>
      <c r="AM1464" s="401" t="n">
        <v>22</v>
      </c>
      <c r="AN1464" s="401" t="n">
        <v>271</v>
      </c>
      <c r="AO1464" s="401" t="n">
        <v>8</v>
      </c>
      <c r="AP1464" s="401" t="n">
        <v>283</v>
      </c>
      <c r="AQ1464" s="401" t="n">
        <v>82</v>
      </c>
      <c r="AR1464" s="401" t="n">
        <v>187</v>
      </c>
      <c r="AS1464" s="401" t="n">
        <v>163</v>
      </c>
      <c r="AT1464" s="401" t="n">
        <v>80</v>
      </c>
      <c r="AU1464" s="401" t="n">
        <v>99</v>
      </c>
      <c r="AV1464" s="401" t="n">
        <v>239</v>
      </c>
      <c r="AW1464" s="401" t="n">
        <v>188</v>
      </c>
      <c r="AX1464" s="401" t="n">
        <v>66</v>
      </c>
      <c r="AY1464" s="401" t="n">
        <v>194</v>
      </c>
      <c r="AZ1464" s="401" t="n">
        <v>84</v>
      </c>
      <c r="BA1464" s="401" t="n">
        <v>247</v>
      </c>
      <c r="BB1464" s="401" t="n">
        <v>68</v>
      </c>
      <c r="BC1464" s="401" t="n">
        <v>107</v>
      </c>
      <c r="BD1464" s="401" t="n">
        <v>235</v>
      </c>
      <c r="BE1464" s="401" t="n">
        <v>256</v>
      </c>
      <c r="BF1464" s="401" t="n">
        <v>204</v>
      </c>
      <c r="BG1464" s="401" t="n">
        <v>220</v>
      </c>
      <c r="BH1464" s="401" t="n">
        <v>88</v>
      </c>
      <c r="BI1464" s="401" t="n">
        <v>160</v>
      </c>
      <c r="BJ1464" s="401" t="n">
        <v>90</v>
      </c>
      <c r="BK1464" s="401" t="n">
        <v>231</v>
      </c>
      <c r="BL1464" s="401" t="n">
        <v>57</v>
      </c>
      <c r="BM1464" s="401" t="n">
        <v>263</v>
      </c>
      <c r="BN1464" s="401" t="n">
        <v>275</v>
      </c>
      <c r="BO1464" s="401" t="n">
        <v>28</v>
      </c>
      <c r="BP1464" s="401" t="n">
        <v>172</v>
      </c>
      <c r="BQ1464" s="401" t="n">
        <v>43</v>
      </c>
      <c r="BR1464" s="401" t="n">
        <v>266</v>
      </c>
      <c r="BS1464" s="401" t="n">
        <v>244</v>
      </c>
      <c r="BT1464" s="401" t="n">
        <v>284</v>
      </c>
      <c r="BU1464" s="401" t="n">
        <v>255</v>
      </c>
      <c r="BV1464" s="401" t="n">
        <v>286</v>
      </c>
      <c r="BW1464" s="401" t="n">
        <v>51</v>
      </c>
      <c r="BX1464" s="401" t="n">
        <v>190</v>
      </c>
      <c r="BY1464" s="401" t="n">
        <v>4</v>
      </c>
      <c r="BZ1464" s="401" t="n">
        <v>289</v>
      </c>
      <c r="CA1464" s="401" t="n">
        <v>137</v>
      </c>
      <c r="CB1464" s="401" t="n">
        <v>248</v>
      </c>
      <c r="CC1464" s="401" t="n">
        <v>33</v>
      </c>
      <c r="CD1464" s="401" t="n">
        <v>95</v>
      </c>
      <c r="CE1464" s="401" t="n">
        <v>86</v>
      </c>
      <c r="CF1464" s="401" t="n">
        <v>176</v>
      </c>
      <c r="CG1464" s="401" t="n">
        <v>16</v>
      </c>
      <c r="CH1464" s="401" t="n">
        <v>35</v>
      </c>
      <c r="CI1464" s="401" t="n">
        <v>19</v>
      </c>
      <c r="CJ1464" s="401" t="n">
        <v>5</v>
      </c>
      <c r="CK1464" s="401" t="n">
        <v>173</v>
      </c>
      <c r="CL1464" s="401" t="n">
        <v>21</v>
      </c>
      <c r="CM1464" s="401" t="n">
        <v>128</v>
      </c>
      <c r="CN1464" s="401" t="n">
        <v>165</v>
      </c>
      <c r="CO1464" s="401" t="n">
        <v>77</v>
      </c>
      <c r="CP1464" s="401" t="n">
        <v>191</v>
      </c>
      <c r="CQ1464" s="401" t="n">
        <v>24</v>
      </c>
      <c r="CR1464" s="401" t="n">
        <v>249</v>
      </c>
      <c r="CS1464" s="401" t="n">
        <v>123</v>
      </c>
      <c r="CT1464" s="401" t="n">
        <v>164</v>
      </c>
      <c r="CU1464" s="401" t="n">
        <v>37</v>
      </c>
      <c r="CV1464" s="401" t="n">
        <v>222</v>
      </c>
      <c r="CW1464" s="401" t="n">
        <v>209</v>
      </c>
      <c r="CX1464" s="401" t="n">
        <v>65</v>
      </c>
      <c r="CY1464" s="401" t="n">
        <v>1</v>
      </c>
      <c r="CZ1464" s="401" t="n">
        <v>292</v>
      </c>
      <c r="DA1464" s="401" t="n">
        <v>252</v>
      </c>
      <c r="DB1464" s="401" t="n">
        <v>270</v>
      </c>
      <c r="DC1464" s="401" t="n">
        <v>34</v>
      </c>
      <c r="DD1464" s="401" t="n">
        <v>49</v>
      </c>
      <c r="DE1464" s="401" t="n">
        <v>196</v>
      </c>
      <c r="DF1464" s="401" t="n">
        <v>178</v>
      </c>
      <c r="DG1464" s="401" t="n">
        <v>264</v>
      </c>
      <c r="DH1464" s="401" t="n">
        <v>183</v>
      </c>
      <c r="DI1464" s="401" t="n">
        <v>179</v>
      </c>
      <c r="DJ1464" s="401" t="n">
        <v>205</v>
      </c>
      <c r="DK1464" s="401" t="n">
        <v>246</v>
      </c>
      <c r="DL1464" s="401" t="n">
        <v>199</v>
      </c>
      <c r="DM1464" s="401" t="n">
        <v>94</v>
      </c>
      <c r="DN1464" s="401" t="n">
        <v>294</v>
      </c>
      <c r="DO1464" s="401" t="n">
        <v>135</v>
      </c>
      <c r="DP1464" s="401" t="n">
        <v>116</v>
      </c>
      <c r="DQ1464" s="401" t="n">
        <v>104</v>
      </c>
      <c r="DR1464" s="401" t="n">
        <v>193</v>
      </c>
      <c r="DS1464" s="401" t="n">
        <v>71</v>
      </c>
      <c r="DT1464" s="401" t="n">
        <v>147</v>
      </c>
      <c r="DU1464" s="401" t="n">
        <v>61</v>
      </c>
      <c r="DV1464" s="401" t="n">
        <v>155</v>
      </c>
      <c r="DW1464" s="401" t="n">
        <v>169</v>
      </c>
      <c r="DX1464" s="401" t="n">
        <v>142</v>
      </c>
      <c r="DY1464" s="401" t="n">
        <v>177</v>
      </c>
      <c r="DZ1464" s="401" t="n">
        <v>18</v>
      </c>
      <c r="EA1464" s="401" t="n">
        <v>110</v>
      </c>
      <c r="EB1464" s="401" t="n">
        <v>214</v>
      </c>
      <c r="EC1464" s="401" t="n">
        <v>192</v>
      </c>
      <c r="ED1464" s="401" t="n">
        <v>126</v>
      </c>
      <c r="EE1464" s="401" t="n">
        <v>269</v>
      </c>
      <c r="EF1464" s="401" t="n">
        <v>162</v>
      </c>
      <c r="EG1464" s="401" t="n">
        <v>175</v>
      </c>
      <c r="EH1464" s="401" t="n">
        <v>211</v>
      </c>
      <c r="EI1464" s="401" t="n">
        <v>83</v>
      </c>
      <c r="EJ1464" s="401" t="n">
        <v>113</v>
      </c>
      <c r="EK1464" s="401" t="n">
        <v>295</v>
      </c>
      <c r="EL1464" s="401" t="n">
        <v>174</v>
      </c>
      <c r="EM1464" s="401" t="n">
        <v>182</v>
      </c>
      <c r="EN1464" s="401" t="n">
        <v>143</v>
      </c>
      <c r="EO1464" s="401" t="n">
        <v>111</v>
      </c>
      <c r="EP1464" s="401" t="n">
        <v>287</v>
      </c>
      <c r="EQ1464" s="401" t="n">
        <v>245</v>
      </c>
      <c r="ER1464" s="401" t="n">
        <v>200</v>
      </c>
      <c r="ES1464" s="401" t="n">
        <v>260</v>
      </c>
      <c r="ET1464" s="401" t="n">
        <v>218</v>
      </c>
      <c r="EU1464" s="401" t="n">
        <v>64</v>
      </c>
      <c r="EV1464" s="401" t="n">
        <v>195</v>
      </c>
      <c r="EW1464" s="401" t="n">
        <v>59</v>
      </c>
      <c r="EX1464" s="401" t="n">
        <v>36</v>
      </c>
      <c r="EY1464" s="401" t="n">
        <v>73</v>
      </c>
      <c r="EZ1464" s="401" t="n">
        <v>125</v>
      </c>
      <c r="FA1464" s="401" t="n">
        <v>238</v>
      </c>
      <c r="FB1464" s="401" t="n">
        <v>202</v>
      </c>
      <c r="FC1464" s="401" t="n">
        <v>242</v>
      </c>
      <c r="FD1464" s="401" t="n">
        <v>13</v>
      </c>
      <c r="FE1464" s="401" t="n">
        <v>138</v>
      </c>
      <c r="FF1464" s="401" t="n">
        <v>156</v>
      </c>
      <c r="FG1464" s="401" t="n">
        <v>7</v>
      </c>
      <c r="FH1464" s="401" t="n">
        <v>186</v>
      </c>
      <c r="FI1464" s="401" t="n">
        <v>166</v>
      </c>
      <c r="FJ1464" s="401" t="n">
        <v>274</v>
      </c>
      <c r="FK1464" s="401" t="n">
        <v>236</v>
      </c>
      <c r="FL1464" s="401" t="n">
        <v>149</v>
      </c>
      <c r="FM1464" s="401" t="n">
        <v>203</v>
      </c>
      <c r="FN1464" s="401" t="n">
        <v>3</v>
      </c>
      <c r="FO1464" s="401" t="n">
        <v>185</v>
      </c>
      <c r="FP1464" s="401" t="n">
        <v>261</v>
      </c>
      <c r="FQ1464" s="401" t="n">
        <v>115</v>
      </c>
      <c r="FR1464" s="401" t="n">
        <v>232</v>
      </c>
      <c r="FS1464" s="401" t="n">
        <v>281</v>
      </c>
      <c r="FT1464" s="401" t="n">
        <v>285</v>
      </c>
      <c r="FU1464" s="401" t="n">
        <v>168</v>
      </c>
      <c r="FV1464" s="401" t="n">
        <v>105</v>
      </c>
      <c r="FW1464" s="401" t="n">
        <v>98</v>
      </c>
      <c r="FX1464" s="401" t="n">
        <v>152</v>
      </c>
      <c r="FY1464" s="401" t="n">
        <v>109</v>
      </c>
      <c r="FZ1464" s="401" t="n">
        <v>144</v>
      </c>
      <c r="GA1464" s="401" t="n">
        <v>136</v>
      </c>
      <c r="GB1464" s="401" t="n">
        <v>26</v>
      </c>
      <c r="GC1464" s="401" t="n">
        <v>96</v>
      </c>
      <c r="GD1464" s="401" t="n">
        <v>2</v>
      </c>
      <c r="GE1464" s="401" t="n">
        <v>108</v>
      </c>
      <c r="GF1464" s="401" t="n">
        <v>70</v>
      </c>
      <c r="GG1464" s="401" t="n">
        <v>277</v>
      </c>
      <c r="GH1464" s="401" t="n">
        <v>159</v>
      </c>
      <c r="GI1464" s="401" t="n">
        <v>259</v>
      </c>
      <c r="GJ1464" s="401" t="n">
        <v>85</v>
      </c>
      <c r="GK1464" s="401" t="n">
        <v>100</v>
      </c>
      <c r="GL1464" s="401" t="n">
        <v>76</v>
      </c>
      <c r="GM1464" s="401" t="n">
        <v>212</v>
      </c>
      <c r="GN1464" s="401" t="n">
        <v>118</v>
      </c>
      <c r="GO1464" s="401" t="n">
        <v>31</v>
      </c>
      <c r="GP1464" s="401" t="n">
        <v>280</v>
      </c>
      <c r="GQ1464" s="401" t="n">
        <v>130</v>
      </c>
      <c r="GR1464" s="401" t="n">
        <v>189</v>
      </c>
      <c r="GS1464" s="401" t="n">
        <v>127</v>
      </c>
      <c r="GT1464" s="401" t="n">
        <v>60</v>
      </c>
      <c r="GU1464" s="401" t="n">
        <v>251</v>
      </c>
      <c r="GV1464" s="401" t="n">
        <v>276</v>
      </c>
      <c r="GW1464" s="401" t="n">
        <v>272</v>
      </c>
      <c r="GX1464" s="401" t="n">
        <v>219</v>
      </c>
      <c r="GY1464" s="401" t="n">
        <v>133</v>
      </c>
      <c r="GZ1464" s="401" t="n">
        <v>50</v>
      </c>
      <c r="HA1464" s="401" t="n">
        <v>157</v>
      </c>
      <c r="HB1464" s="401" t="n">
        <v>114</v>
      </c>
      <c r="HC1464" s="401" t="n">
        <v>254</v>
      </c>
      <c r="HD1464" s="401" t="n">
        <v>290</v>
      </c>
      <c r="HE1464" s="401" t="n">
        <v>81</v>
      </c>
      <c r="HF1464" s="401" t="n">
        <v>92</v>
      </c>
      <c r="HG1464" s="401" t="n">
        <v>47</v>
      </c>
      <c r="HH1464" s="401" t="n">
        <v>215</v>
      </c>
      <c r="HI1464" s="401" t="n">
        <v>221</v>
      </c>
      <c r="HJ1464" s="401" t="n">
        <v>171</v>
      </c>
      <c r="HK1464" s="401" t="n">
        <v>258</v>
      </c>
      <c r="HL1464" s="401" t="n">
        <v>243</v>
      </c>
      <c r="HM1464" s="401" t="n">
        <v>120</v>
      </c>
      <c r="HN1464" s="401" t="n">
        <v>93</v>
      </c>
      <c r="HO1464" s="401" t="n">
        <v>184</v>
      </c>
      <c r="HP1464" s="401" t="n">
        <v>112</v>
      </c>
      <c r="HQ1464" s="401" t="n">
        <v>278</v>
      </c>
      <c r="HR1464" s="401" t="n">
        <v>197</v>
      </c>
      <c r="HS1464" s="401" t="n">
        <v>213</v>
      </c>
      <c r="HT1464" s="401" t="n">
        <v>167</v>
      </c>
      <c r="HU1464" s="401" t="n">
        <v>233</v>
      </c>
      <c r="HV1464" s="401" t="n">
        <v>201</v>
      </c>
      <c r="HW1464" s="401" t="n">
        <v>124</v>
      </c>
      <c r="HX1464" s="401" t="n">
        <v>206</v>
      </c>
      <c r="HY1464" s="401" t="n">
        <v>62</v>
      </c>
      <c r="HZ1464" s="401" t="n">
        <v>140</v>
      </c>
      <c r="IA1464" s="401" t="n">
        <v>132</v>
      </c>
      <c r="IB1464" s="401" t="n">
        <v>229</v>
      </c>
      <c r="IC1464" s="401" t="n">
        <v>210</v>
      </c>
      <c r="ID1464" s="401" t="n">
        <v>134</v>
      </c>
      <c r="IE1464" s="401" t="n">
        <v>72</v>
      </c>
      <c r="IF1464" s="401" t="n">
        <v>56</v>
      </c>
      <c r="IG1464" s="401" t="n">
        <v>45</v>
      </c>
      <c r="IH1464" s="401" t="n">
        <v>29</v>
      </c>
      <c r="II1464" s="401" t="n">
        <v>267</v>
      </c>
      <c r="IJ1464" s="401" t="n">
        <v>237</v>
      </c>
      <c r="IK1464" s="401" t="n">
        <v>288</v>
      </c>
      <c r="IL1464" s="401" t="n">
        <v>207</v>
      </c>
      <c r="IM1464" s="401" t="n">
        <v>15</v>
      </c>
      <c r="IN1464" s="401" t="n">
        <v>41</v>
      </c>
      <c r="IO1464" s="401" t="n">
        <v>101</v>
      </c>
      <c r="IP1464" s="401" t="n">
        <v>279</v>
      </c>
      <c r="IQ1464" s="401" t="n">
        <v>54</v>
      </c>
      <c r="IR1464" s="401" t="n">
        <v>161</v>
      </c>
      <c r="IS1464" s="401" t="n">
        <v>131</v>
      </c>
      <c r="IT1464" s="401" t="n">
        <v>227</v>
      </c>
      <c r="IU1464" s="401" t="n">
        <v>11</v>
      </c>
      <c r="IV1464" s="401" t="n">
        <v>273</v>
      </c>
      <c r="IW1464" s="401" t="n">
        <v>265</v>
      </c>
      <c r="IX1464" s="401" t="n">
        <v>30</v>
      </c>
      <c r="IY1464" s="401" t="n">
        <v>42</v>
      </c>
      <c r="IZ1464" s="401" t="n">
        <v>217</v>
      </c>
      <c r="JA1464" s="401" t="n">
        <v>129</v>
      </c>
      <c r="JB1464" s="401" t="n">
        <v>103</v>
      </c>
      <c r="JC1464" s="401" t="n">
        <v>150</v>
      </c>
      <c r="JD1464" s="401" t="n">
        <v>46</v>
      </c>
      <c r="JE1464" s="401" t="n">
        <v>226</v>
      </c>
      <c r="JF1464" s="401" t="n">
        <v>97</v>
      </c>
      <c r="JG1464" s="401" t="n">
        <v>10</v>
      </c>
      <c r="JH1464" s="401" t="n">
        <v>89</v>
      </c>
      <c r="JI1464" s="401" t="n">
        <v>148</v>
      </c>
      <c r="JJ1464" s="401" t="n">
        <v>12</v>
      </c>
      <c r="JK1464" s="401" t="n">
        <v>52</v>
      </c>
      <c r="JL1464" s="401" t="n">
        <v>139</v>
      </c>
      <c r="JM1464" s="401" t="n">
        <v>14</v>
      </c>
      <c r="JN1464" s="401" t="n">
        <v>216</v>
      </c>
      <c r="JO1464" s="401" t="n">
        <v>121</v>
      </c>
      <c r="JP1464" s="401" t="n">
        <v>9</v>
      </c>
      <c r="JQ1464" s="401" t="n">
        <v>230</v>
      </c>
      <c r="JR1464" s="401" t="n">
        <v>234</v>
      </c>
      <c r="JS1464" s="401" t="n">
        <v>17</v>
      </c>
      <c r="JT1464" s="401" t="n">
        <v>291</v>
      </c>
      <c r="JU1464" s="401" t="n">
        <v>40</v>
      </c>
      <c r="JV1464" s="401" t="n">
        <v>145</v>
      </c>
      <c r="JW1464" s="401" t="n">
        <v>225</v>
      </c>
      <c r="JX1464" s="401" t="n">
        <v>146</v>
      </c>
      <c r="JY1464" s="401" t="n">
        <v>53</v>
      </c>
      <c r="JZ1464" s="401" t="n">
        <v>79</v>
      </c>
      <c r="KA1464" s="401" t="n">
        <v>223</v>
      </c>
      <c r="KB1464" s="401" t="n">
        <v>250</v>
      </c>
      <c r="KC1464" s="401" t="n">
        <v>102</v>
      </c>
      <c r="KD1464" s="401" t="n">
        <v>117</v>
      </c>
      <c r="KE1464" s="401" t="n">
        <v>119</v>
      </c>
      <c r="KF1464" s="401" t="n">
        <v>198</v>
      </c>
      <c r="KG1464" s="401" t="n">
        <v>180</v>
      </c>
      <c r="KH1464" s="401" t="n">
        <v>78</v>
      </c>
      <c r="KI1464" s="401" t="n">
        <v>228</v>
      </c>
      <c r="KJ1464" s="401" t="n">
        <v>20</v>
      </c>
      <c r="KK1464" s="401" t="n">
        <v>75</v>
      </c>
      <c r="KL1464" s="401" t="n">
        <v>282</v>
      </c>
      <c r="KM1464" s="401" t="n">
        <v>268</v>
      </c>
      <c r="KN1464" s="401" t="n">
        <v>122</v>
      </c>
    </row>
    <row r="1465" customFormat="false" ht="12.75" hidden="false" customHeight="false" outlineLevel="0" collapsed="false">
      <c r="E1465" s="444" t="s">
        <v>227</v>
      </c>
      <c r="F1465" s="401" t="n">
        <v>143</v>
      </c>
      <c r="G1465" s="401" t="n">
        <v>278</v>
      </c>
      <c r="H1465" s="401" t="n">
        <v>170</v>
      </c>
      <c r="I1465" s="401" t="n">
        <v>156</v>
      </c>
      <c r="J1465" s="401" t="n">
        <v>282</v>
      </c>
      <c r="K1465" s="401" t="n">
        <v>78</v>
      </c>
      <c r="L1465" s="401" t="n">
        <v>241</v>
      </c>
      <c r="M1465" s="401" t="n">
        <v>214</v>
      </c>
      <c r="N1465" s="401" t="n">
        <v>32</v>
      </c>
      <c r="O1465" s="401" t="n">
        <v>28</v>
      </c>
      <c r="P1465" s="401" t="n">
        <v>157</v>
      </c>
      <c r="Q1465" s="401" t="n">
        <v>164</v>
      </c>
      <c r="R1465" s="401" t="n">
        <v>24</v>
      </c>
      <c r="S1465" s="401" t="n">
        <v>52</v>
      </c>
      <c r="T1465" s="401" t="n">
        <v>103</v>
      </c>
      <c r="U1465" s="401" t="n">
        <v>284</v>
      </c>
      <c r="V1465" s="401" t="n">
        <v>53</v>
      </c>
      <c r="W1465" s="401" t="n">
        <v>270</v>
      </c>
      <c r="X1465" s="401" t="n">
        <v>222</v>
      </c>
      <c r="Y1465" s="401" t="n">
        <v>91</v>
      </c>
      <c r="Z1465" s="401" t="n">
        <v>227</v>
      </c>
      <c r="AA1465" s="401" t="n">
        <v>264</v>
      </c>
      <c r="AB1465" s="401" t="n">
        <v>17</v>
      </c>
      <c r="AC1465" s="401" t="n">
        <v>182</v>
      </c>
      <c r="AD1465" s="401" t="n">
        <v>142</v>
      </c>
      <c r="AE1465" s="401" t="n">
        <v>102</v>
      </c>
      <c r="AF1465" s="401" t="n">
        <v>200</v>
      </c>
      <c r="AG1465" s="401" t="n">
        <v>190</v>
      </c>
      <c r="AH1465" s="401" t="n">
        <v>56</v>
      </c>
      <c r="AI1465" s="401" t="n">
        <v>133</v>
      </c>
      <c r="AJ1465" s="401" t="n">
        <v>14</v>
      </c>
      <c r="AK1465" s="401" t="n">
        <v>79</v>
      </c>
      <c r="AL1465" s="401" t="n">
        <v>174</v>
      </c>
      <c r="AM1465" s="401" t="n">
        <v>262</v>
      </c>
      <c r="AN1465" s="401" t="n">
        <v>202</v>
      </c>
      <c r="AO1465" s="401" t="n">
        <v>114</v>
      </c>
      <c r="AP1465" s="401" t="n">
        <v>46</v>
      </c>
      <c r="AQ1465" s="401" t="n">
        <v>54</v>
      </c>
      <c r="AR1465" s="401" t="n">
        <v>231</v>
      </c>
      <c r="AS1465" s="401" t="n">
        <v>162</v>
      </c>
      <c r="AT1465" s="401" t="n">
        <v>268</v>
      </c>
      <c r="AU1465" s="401" t="n">
        <v>45</v>
      </c>
      <c r="AV1465" s="401" t="n">
        <v>277</v>
      </c>
      <c r="AW1465" s="401" t="n">
        <v>55</v>
      </c>
      <c r="AX1465" s="401" t="n">
        <v>136</v>
      </c>
      <c r="AY1465" s="401" t="n">
        <v>260</v>
      </c>
      <c r="AZ1465" s="401" t="n">
        <v>180</v>
      </c>
      <c r="BA1465" s="401" t="n">
        <v>152</v>
      </c>
      <c r="BB1465" s="401" t="n">
        <v>110</v>
      </c>
      <c r="BC1465" s="401" t="n">
        <v>213</v>
      </c>
      <c r="BD1465" s="401" t="n">
        <v>195</v>
      </c>
      <c r="BE1465" s="401" t="n">
        <v>49</v>
      </c>
      <c r="BF1465" s="401" t="n">
        <v>169</v>
      </c>
      <c r="BG1465" s="401" t="n">
        <v>6</v>
      </c>
      <c r="BH1465" s="401" t="n">
        <v>76</v>
      </c>
      <c r="BI1465" s="401" t="n">
        <v>187</v>
      </c>
      <c r="BJ1465" s="401" t="n">
        <v>159</v>
      </c>
      <c r="BK1465" s="401" t="n">
        <v>112</v>
      </c>
      <c r="BL1465" s="401" t="n">
        <v>287</v>
      </c>
      <c r="BM1465" s="401" t="n">
        <v>26</v>
      </c>
      <c r="BN1465" s="401" t="n">
        <v>153</v>
      </c>
      <c r="BO1465" s="401" t="n">
        <v>88</v>
      </c>
      <c r="BP1465" s="401" t="n">
        <v>47</v>
      </c>
      <c r="BQ1465" s="401" t="n">
        <v>201</v>
      </c>
      <c r="BR1465" s="401" t="n">
        <v>168</v>
      </c>
      <c r="BS1465" s="401" t="n">
        <v>140</v>
      </c>
      <c r="BT1465" s="401" t="n">
        <v>100</v>
      </c>
      <c r="BU1465" s="401" t="n">
        <v>106</v>
      </c>
      <c r="BV1465" s="401" t="n">
        <v>251</v>
      </c>
      <c r="BW1465" s="401" t="n">
        <v>274</v>
      </c>
      <c r="BX1465" s="401" t="n">
        <v>269</v>
      </c>
      <c r="BY1465" s="401" t="n">
        <v>89</v>
      </c>
      <c r="BZ1465" s="401" t="n">
        <v>246</v>
      </c>
      <c r="CA1465" s="401" t="n">
        <v>15</v>
      </c>
      <c r="CB1465" s="401" t="n">
        <v>63</v>
      </c>
      <c r="CC1465" s="401" t="n">
        <v>13</v>
      </c>
      <c r="CD1465" s="401" t="n">
        <v>289</v>
      </c>
      <c r="CE1465" s="401" t="n">
        <v>175</v>
      </c>
      <c r="CF1465" s="401" t="n">
        <v>93</v>
      </c>
      <c r="CG1465" s="401" t="n">
        <v>221</v>
      </c>
      <c r="CH1465" s="401" t="n">
        <v>74</v>
      </c>
      <c r="CI1465" s="401" t="n">
        <v>135</v>
      </c>
      <c r="CJ1465" s="401" t="n">
        <v>111</v>
      </c>
      <c r="CK1465" s="401" t="n">
        <v>128</v>
      </c>
      <c r="CL1465" s="401" t="n">
        <v>104</v>
      </c>
      <c r="CM1465" s="401" t="n">
        <v>10</v>
      </c>
      <c r="CN1465" s="401" t="n">
        <v>280</v>
      </c>
      <c r="CO1465" s="401" t="n">
        <v>146</v>
      </c>
      <c r="CP1465" s="401" t="n">
        <v>16</v>
      </c>
      <c r="CQ1465" s="401" t="n">
        <v>34</v>
      </c>
      <c r="CR1465" s="401" t="n">
        <v>243</v>
      </c>
      <c r="CS1465" s="401" t="n">
        <v>18</v>
      </c>
      <c r="CT1465" s="401" t="n">
        <v>96</v>
      </c>
      <c r="CU1465" s="401" t="n">
        <v>261</v>
      </c>
      <c r="CV1465" s="401" t="n">
        <v>273</v>
      </c>
      <c r="CW1465" s="401" t="n">
        <v>50</v>
      </c>
      <c r="CX1465" s="401" t="n">
        <v>113</v>
      </c>
      <c r="CY1465" s="401" t="n">
        <v>4</v>
      </c>
      <c r="CZ1465" s="401" t="n">
        <v>40</v>
      </c>
      <c r="DA1465" s="401" t="n">
        <v>123</v>
      </c>
      <c r="DB1465" s="401" t="n">
        <v>158</v>
      </c>
      <c r="DC1465" s="401" t="n">
        <v>250</v>
      </c>
      <c r="DD1465" s="401" t="n">
        <v>20</v>
      </c>
      <c r="DE1465" s="401" t="n">
        <v>257</v>
      </c>
      <c r="DF1465" s="401" t="n">
        <v>209</v>
      </c>
      <c r="DG1465" s="401" t="n">
        <v>19</v>
      </c>
      <c r="DH1465" s="401" t="n">
        <v>39</v>
      </c>
      <c r="DI1465" s="401" t="n">
        <v>57</v>
      </c>
      <c r="DJ1465" s="401" t="n">
        <v>235</v>
      </c>
      <c r="DK1465" s="401" t="n">
        <v>161</v>
      </c>
      <c r="DL1465" s="401" t="n">
        <v>255</v>
      </c>
      <c r="DM1465" s="401" t="n">
        <v>271</v>
      </c>
      <c r="DN1465" s="401" t="n">
        <v>137</v>
      </c>
      <c r="DO1465" s="401" t="n">
        <v>207</v>
      </c>
      <c r="DP1465" s="401" t="n">
        <v>183</v>
      </c>
      <c r="DQ1465" s="401" t="n">
        <v>130</v>
      </c>
      <c r="DR1465" s="401" t="n">
        <v>105</v>
      </c>
      <c r="DS1465" s="401" t="n">
        <v>212</v>
      </c>
      <c r="DT1465" s="401" t="n">
        <v>1</v>
      </c>
      <c r="DU1465" s="401" t="n">
        <v>81</v>
      </c>
      <c r="DV1465" s="401" t="n">
        <v>189</v>
      </c>
      <c r="DW1465" s="401" t="n">
        <v>73</v>
      </c>
      <c r="DX1465" s="401" t="n">
        <v>210</v>
      </c>
      <c r="DY1465" s="401" t="n">
        <v>35</v>
      </c>
      <c r="DZ1465" s="401" t="n">
        <v>82</v>
      </c>
      <c r="EA1465" s="401" t="n">
        <v>237</v>
      </c>
      <c r="EB1465" s="401" t="n">
        <v>173</v>
      </c>
      <c r="EC1465" s="401" t="n">
        <v>290</v>
      </c>
      <c r="ED1465" s="401" t="n">
        <v>125</v>
      </c>
      <c r="EE1465" s="401" t="n">
        <v>97</v>
      </c>
      <c r="EF1465" s="401" t="n">
        <v>94</v>
      </c>
      <c r="EG1465" s="401" t="n">
        <v>215</v>
      </c>
      <c r="EH1465" s="401" t="n">
        <v>165</v>
      </c>
      <c r="EI1465" s="401" t="n">
        <v>265</v>
      </c>
      <c r="EJ1465" s="401" t="n">
        <v>84</v>
      </c>
      <c r="EK1465" s="401" t="n">
        <v>292</v>
      </c>
      <c r="EL1465" s="401" t="n">
        <v>249</v>
      </c>
      <c r="EM1465" s="401" t="n">
        <v>196</v>
      </c>
      <c r="EN1465" s="401" t="n">
        <v>2</v>
      </c>
      <c r="EO1465" s="401" t="n">
        <v>62</v>
      </c>
      <c r="EP1465" s="401" t="n">
        <v>43</v>
      </c>
      <c r="EQ1465" s="401" t="n">
        <v>188</v>
      </c>
      <c r="ER1465" s="401" t="n">
        <v>217</v>
      </c>
      <c r="ES1465" s="401" t="n">
        <v>118</v>
      </c>
      <c r="ET1465" s="401" t="n">
        <v>267</v>
      </c>
      <c r="EU1465" s="401" t="n">
        <v>150</v>
      </c>
      <c r="EV1465" s="401" t="n">
        <v>178</v>
      </c>
      <c r="EW1465" s="401" t="n">
        <v>242</v>
      </c>
      <c r="EX1465" s="401" t="n">
        <v>197</v>
      </c>
      <c r="EY1465" s="401" t="n">
        <v>7</v>
      </c>
      <c r="EZ1465" s="401" t="n">
        <v>258</v>
      </c>
      <c r="FA1465" s="401" t="n">
        <v>58</v>
      </c>
      <c r="FB1465" s="401" t="n">
        <v>85</v>
      </c>
      <c r="FC1465" s="401" t="n">
        <v>295</v>
      </c>
      <c r="FD1465" s="401" t="n">
        <v>223</v>
      </c>
      <c r="FE1465" s="401" t="n">
        <v>68</v>
      </c>
      <c r="FF1465" s="401" t="n">
        <v>191</v>
      </c>
      <c r="FG1465" s="401" t="n">
        <v>65</v>
      </c>
      <c r="FH1465" s="401" t="n">
        <v>141</v>
      </c>
      <c r="FI1465" s="401" t="n">
        <v>147</v>
      </c>
      <c r="FJ1465" s="401" t="n">
        <v>98</v>
      </c>
      <c r="FK1465" s="401" t="n">
        <v>109</v>
      </c>
      <c r="FL1465" s="401" t="n">
        <v>132</v>
      </c>
      <c r="FM1465" s="401" t="n">
        <v>185</v>
      </c>
      <c r="FN1465" s="401" t="n">
        <v>119</v>
      </c>
      <c r="FO1465" s="401" t="n">
        <v>203</v>
      </c>
      <c r="FP1465" s="401" t="n">
        <v>176</v>
      </c>
      <c r="FQ1465" s="401" t="n">
        <v>194</v>
      </c>
      <c r="FR1465" s="401" t="n">
        <v>256</v>
      </c>
      <c r="FS1465" s="401" t="n">
        <v>276</v>
      </c>
      <c r="FT1465" s="401" t="n">
        <v>48</v>
      </c>
      <c r="FU1465" s="401" t="n">
        <v>83</v>
      </c>
      <c r="FV1465" s="401" t="n">
        <v>87</v>
      </c>
      <c r="FW1465" s="401" t="n">
        <v>77</v>
      </c>
      <c r="FX1465" s="401" t="n">
        <v>144</v>
      </c>
      <c r="FY1465" s="401" t="n">
        <v>224</v>
      </c>
      <c r="FZ1465" s="401" t="n">
        <v>25</v>
      </c>
      <c r="GA1465" s="401" t="n">
        <v>139</v>
      </c>
      <c r="GB1465" s="401" t="n">
        <v>245</v>
      </c>
      <c r="GC1465" s="401" t="n">
        <v>199</v>
      </c>
      <c r="GD1465" s="401" t="n">
        <v>184</v>
      </c>
      <c r="GE1465" s="401" t="n">
        <v>259</v>
      </c>
      <c r="GF1465" s="401" t="n">
        <v>122</v>
      </c>
      <c r="GG1465" s="401" t="n">
        <v>86</v>
      </c>
      <c r="GH1465" s="401" t="n">
        <v>151</v>
      </c>
      <c r="GI1465" s="401" t="n">
        <v>177</v>
      </c>
      <c r="GJ1465" s="401" t="n">
        <v>115</v>
      </c>
      <c r="GK1465" s="401" t="n">
        <v>166</v>
      </c>
      <c r="GL1465" s="401" t="n">
        <v>145</v>
      </c>
      <c r="GM1465" s="401" t="n">
        <v>192</v>
      </c>
      <c r="GN1465" s="401" t="n">
        <v>228</v>
      </c>
      <c r="GO1465" s="401" t="n">
        <v>30</v>
      </c>
      <c r="GP1465" s="401" t="n">
        <v>116</v>
      </c>
      <c r="GQ1465" s="401" t="n">
        <v>275</v>
      </c>
      <c r="GR1465" s="401" t="n">
        <v>181</v>
      </c>
      <c r="GS1465" s="401" t="n">
        <v>220</v>
      </c>
      <c r="GT1465" s="401" t="n">
        <v>38</v>
      </c>
      <c r="GU1465" s="401" t="n">
        <v>154</v>
      </c>
      <c r="GV1465" s="401" t="n">
        <v>283</v>
      </c>
      <c r="GW1465" s="401" t="n">
        <v>129</v>
      </c>
      <c r="GX1465" s="401" t="n">
        <v>253</v>
      </c>
      <c r="GY1465" s="401" t="n">
        <v>286</v>
      </c>
      <c r="GZ1465" s="401" t="n">
        <v>120</v>
      </c>
      <c r="HA1465" s="401" t="n">
        <v>171</v>
      </c>
      <c r="HB1465" s="401" t="n">
        <v>8</v>
      </c>
      <c r="HC1465" s="401" t="n">
        <v>95</v>
      </c>
      <c r="HD1465" s="401" t="n">
        <v>5</v>
      </c>
      <c r="HE1465" s="401" t="n">
        <v>160</v>
      </c>
      <c r="HF1465" s="401" t="n">
        <v>61</v>
      </c>
      <c r="HG1465" s="401" t="n">
        <v>186</v>
      </c>
      <c r="HH1465" s="401" t="n">
        <v>42</v>
      </c>
      <c r="HI1465" s="401" t="n">
        <v>234</v>
      </c>
      <c r="HJ1465" s="401" t="n">
        <v>126</v>
      </c>
      <c r="HK1465" s="401" t="n">
        <v>266</v>
      </c>
      <c r="HL1465" s="401" t="n">
        <v>67</v>
      </c>
      <c r="HM1465" s="401" t="n">
        <v>233</v>
      </c>
      <c r="HN1465" s="401" t="n">
        <v>225</v>
      </c>
      <c r="HO1465" s="401" t="n">
        <v>36</v>
      </c>
      <c r="HP1465" s="401" t="n">
        <v>291</v>
      </c>
      <c r="HQ1465" s="401" t="n">
        <v>69</v>
      </c>
      <c r="HR1465" s="401" t="n">
        <v>232</v>
      </c>
      <c r="HS1465" s="401" t="n">
        <v>218</v>
      </c>
      <c r="HT1465" s="401" t="n">
        <v>254</v>
      </c>
      <c r="HU1465" s="401" t="n">
        <v>11</v>
      </c>
      <c r="HV1465" s="401" t="n">
        <v>41</v>
      </c>
      <c r="HW1465" s="401" t="n">
        <v>90</v>
      </c>
      <c r="HX1465" s="401" t="n">
        <v>179</v>
      </c>
      <c r="HY1465" s="401" t="n">
        <v>92</v>
      </c>
      <c r="HZ1465" s="401" t="n">
        <v>285</v>
      </c>
      <c r="IA1465" s="401" t="n">
        <v>127</v>
      </c>
      <c r="IB1465" s="401" t="n">
        <v>59</v>
      </c>
      <c r="IC1465" s="401" t="n">
        <v>80</v>
      </c>
      <c r="ID1465" s="401" t="n">
        <v>75</v>
      </c>
      <c r="IE1465" s="401" t="n">
        <v>131</v>
      </c>
      <c r="IF1465" s="401" t="n">
        <v>216</v>
      </c>
      <c r="IG1465" s="401" t="n">
        <v>3</v>
      </c>
      <c r="IH1465" s="401" t="n">
        <v>101</v>
      </c>
      <c r="II1465" s="401" t="n">
        <v>229</v>
      </c>
      <c r="IJ1465" s="401" t="n">
        <v>206</v>
      </c>
      <c r="IK1465" s="401" t="n">
        <v>247</v>
      </c>
      <c r="IL1465" s="401" t="n">
        <v>107</v>
      </c>
      <c r="IM1465" s="401" t="n">
        <v>70</v>
      </c>
      <c r="IN1465" s="401" t="n">
        <v>252</v>
      </c>
      <c r="IO1465" s="401" t="n">
        <v>33</v>
      </c>
      <c r="IP1465" s="401" t="n">
        <v>138</v>
      </c>
      <c r="IQ1465" s="401" t="n">
        <v>230</v>
      </c>
      <c r="IR1465" s="401" t="n">
        <v>239</v>
      </c>
      <c r="IS1465" s="401" t="n">
        <v>279</v>
      </c>
      <c r="IT1465" s="401" t="n">
        <v>108</v>
      </c>
      <c r="IU1465" s="401" t="n">
        <v>71</v>
      </c>
      <c r="IV1465" s="401" t="n">
        <v>205</v>
      </c>
      <c r="IW1465" s="401" t="n">
        <v>248</v>
      </c>
      <c r="IX1465" s="401" t="n">
        <v>281</v>
      </c>
      <c r="IY1465" s="401" t="n">
        <v>66</v>
      </c>
      <c r="IZ1465" s="401" t="n">
        <v>219</v>
      </c>
      <c r="JA1465" s="401" t="n">
        <v>44</v>
      </c>
      <c r="JB1465" s="401" t="n">
        <v>163</v>
      </c>
      <c r="JC1465" s="401" t="n">
        <v>244</v>
      </c>
      <c r="JD1465" s="401" t="n">
        <v>23</v>
      </c>
      <c r="JE1465" s="401" t="n">
        <v>99</v>
      </c>
      <c r="JF1465" s="401" t="n">
        <v>37</v>
      </c>
      <c r="JG1465" s="401" t="n">
        <v>294</v>
      </c>
      <c r="JH1465" s="401" t="n">
        <v>27</v>
      </c>
      <c r="JI1465" s="401" t="n">
        <v>121</v>
      </c>
      <c r="JJ1465" s="401" t="n">
        <v>64</v>
      </c>
      <c r="JK1465" s="401" t="n">
        <v>149</v>
      </c>
      <c r="JL1465" s="401" t="n">
        <v>288</v>
      </c>
      <c r="JM1465" s="401" t="n">
        <v>12</v>
      </c>
      <c r="JN1465" s="401" t="n">
        <v>208</v>
      </c>
      <c r="JO1465" s="401" t="n">
        <v>238</v>
      </c>
      <c r="JP1465" s="401" t="n">
        <v>134</v>
      </c>
      <c r="JQ1465" s="401" t="n">
        <v>51</v>
      </c>
      <c r="JR1465" s="401" t="n">
        <v>22</v>
      </c>
      <c r="JS1465" s="401" t="n">
        <v>240</v>
      </c>
      <c r="JT1465" s="401" t="n">
        <v>193</v>
      </c>
      <c r="JU1465" s="401" t="n">
        <v>293</v>
      </c>
      <c r="JV1465" s="401" t="n">
        <v>9</v>
      </c>
      <c r="JW1465" s="401" t="n">
        <v>60</v>
      </c>
      <c r="JX1465" s="401" t="n">
        <v>226</v>
      </c>
      <c r="JY1465" s="401" t="n">
        <v>198</v>
      </c>
      <c r="JZ1465" s="401" t="n">
        <v>204</v>
      </c>
      <c r="KA1465" s="401" t="n">
        <v>21</v>
      </c>
      <c r="KB1465" s="401" t="n">
        <v>124</v>
      </c>
      <c r="KC1465" s="401" t="n">
        <v>155</v>
      </c>
      <c r="KD1465" s="401" t="n">
        <v>31</v>
      </c>
      <c r="KE1465" s="401" t="n">
        <v>148</v>
      </c>
      <c r="KF1465" s="401" t="n">
        <v>211</v>
      </c>
      <c r="KG1465" s="401" t="n">
        <v>72</v>
      </c>
      <c r="KH1465" s="401" t="n">
        <v>172</v>
      </c>
      <c r="KI1465" s="401" t="n">
        <v>236</v>
      </c>
      <c r="KJ1465" s="401" t="n">
        <v>117</v>
      </c>
      <c r="KK1465" s="401" t="n">
        <v>263</v>
      </c>
      <c r="KL1465" s="401" t="n">
        <v>272</v>
      </c>
      <c r="KM1465" s="401" t="n">
        <v>167</v>
      </c>
      <c r="KN1465" s="401" t="n">
        <v>29</v>
      </c>
    </row>
    <row r="1467" customFormat="false" ht="12.75" hidden="false" customHeight="false" outlineLevel="0" collapsed="false">
      <c r="D1467" s="204" t="n">
        <v>296</v>
      </c>
      <c r="E1467" s="204" t="s">
        <v>250</v>
      </c>
    </row>
    <row r="1468" customFormat="false" ht="12.75" hidden="false" customHeight="false" outlineLevel="0" collapsed="false">
      <c r="E1468" s="444" t="s">
        <v>198</v>
      </c>
      <c r="F1468" s="401" t="n">
        <v>1</v>
      </c>
      <c r="G1468" s="401" t="n">
        <v>2</v>
      </c>
      <c r="H1468" s="401" t="n">
        <v>3</v>
      </c>
      <c r="I1468" s="401" t="n">
        <v>4</v>
      </c>
      <c r="J1468" s="401" t="n">
        <v>5</v>
      </c>
      <c r="K1468" s="401" t="n">
        <v>6</v>
      </c>
      <c r="L1468" s="401" t="n">
        <v>7</v>
      </c>
      <c r="M1468" s="401" t="n">
        <v>8</v>
      </c>
      <c r="N1468" s="401" t="n">
        <v>9</v>
      </c>
      <c r="O1468" s="401" t="n">
        <v>10</v>
      </c>
      <c r="P1468" s="401" t="n">
        <v>11</v>
      </c>
      <c r="Q1468" s="401" t="n">
        <v>12</v>
      </c>
      <c r="R1468" s="401" t="n">
        <v>13</v>
      </c>
      <c r="S1468" s="401" t="n">
        <v>14</v>
      </c>
      <c r="T1468" s="401" t="n">
        <v>15</v>
      </c>
      <c r="U1468" s="401" t="n">
        <v>16</v>
      </c>
      <c r="V1468" s="401" t="n">
        <v>17</v>
      </c>
      <c r="W1468" s="401" t="n">
        <v>18</v>
      </c>
      <c r="X1468" s="401" t="n">
        <v>19</v>
      </c>
      <c r="Y1468" s="401" t="n">
        <v>20</v>
      </c>
      <c r="Z1468" s="401" t="n">
        <v>21</v>
      </c>
      <c r="AA1468" s="401" t="n">
        <v>22</v>
      </c>
      <c r="AB1468" s="401" t="n">
        <v>23</v>
      </c>
      <c r="AC1468" s="401" t="n">
        <v>24</v>
      </c>
      <c r="AD1468" s="401" t="n">
        <v>25</v>
      </c>
      <c r="AE1468" s="401" t="n">
        <v>26</v>
      </c>
      <c r="AF1468" s="401" t="n">
        <v>27</v>
      </c>
      <c r="AG1468" s="401" t="n">
        <v>28</v>
      </c>
      <c r="AH1468" s="401" t="n">
        <v>29</v>
      </c>
      <c r="AI1468" s="401" t="n">
        <v>30</v>
      </c>
      <c r="AJ1468" s="401" t="n">
        <v>31</v>
      </c>
      <c r="AK1468" s="401" t="n">
        <v>32</v>
      </c>
      <c r="AL1468" s="401" t="n">
        <v>33</v>
      </c>
      <c r="AM1468" s="401" t="n">
        <v>34</v>
      </c>
      <c r="AN1468" s="401" t="n">
        <v>35</v>
      </c>
      <c r="AO1468" s="401" t="n">
        <v>36</v>
      </c>
      <c r="AP1468" s="401" t="n">
        <v>37</v>
      </c>
      <c r="AQ1468" s="401" t="n">
        <v>38</v>
      </c>
      <c r="AR1468" s="401" t="n">
        <v>39</v>
      </c>
      <c r="AS1468" s="401" t="n">
        <v>40</v>
      </c>
      <c r="AT1468" s="401" t="n">
        <v>41</v>
      </c>
      <c r="AU1468" s="401" t="n">
        <v>42</v>
      </c>
      <c r="AV1468" s="401" t="n">
        <v>43</v>
      </c>
      <c r="AW1468" s="401" t="n">
        <v>44</v>
      </c>
      <c r="AX1468" s="401" t="n">
        <v>45</v>
      </c>
      <c r="AY1468" s="401" t="n">
        <v>46</v>
      </c>
      <c r="AZ1468" s="401" t="n">
        <v>47</v>
      </c>
      <c r="BA1468" s="401" t="n">
        <v>48</v>
      </c>
      <c r="BB1468" s="401" t="n">
        <v>49</v>
      </c>
      <c r="BC1468" s="401" t="n">
        <v>50</v>
      </c>
      <c r="BD1468" s="401" t="n">
        <v>51</v>
      </c>
      <c r="BE1468" s="401" t="n">
        <v>52</v>
      </c>
      <c r="BF1468" s="401" t="n">
        <v>53</v>
      </c>
      <c r="BG1468" s="401" t="n">
        <v>54</v>
      </c>
      <c r="BH1468" s="401" t="n">
        <v>55</v>
      </c>
      <c r="BI1468" s="401" t="n">
        <v>56</v>
      </c>
      <c r="BJ1468" s="401" t="n">
        <v>57</v>
      </c>
      <c r="BK1468" s="401" t="n">
        <v>58</v>
      </c>
      <c r="BL1468" s="401" t="n">
        <v>59</v>
      </c>
      <c r="BM1468" s="401" t="n">
        <v>60</v>
      </c>
      <c r="BN1468" s="401" t="n">
        <v>61</v>
      </c>
      <c r="BO1468" s="401" t="n">
        <v>62</v>
      </c>
      <c r="BP1468" s="401" t="n">
        <v>63</v>
      </c>
      <c r="BQ1468" s="401" t="n">
        <v>64</v>
      </c>
      <c r="BR1468" s="401" t="n">
        <v>65</v>
      </c>
      <c r="BS1468" s="401" t="n">
        <v>66</v>
      </c>
      <c r="BT1468" s="401" t="n">
        <v>67</v>
      </c>
      <c r="BU1468" s="401" t="n">
        <v>68</v>
      </c>
      <c r="BV1468" s="401" t="n">
        <v>69</v>
      </c>
      <c r="BW1468" s="401" t="n">
        <v>70</v>
      </c>
      <c r="BX1468" s="401" t="n">
        <v>71</v>
      </c>
      <c r="BY1468" s="401" t="n">
        <v>72</v>
      </c>
      <c r="BZ1468" s="401" t="n">
        <v>73</v>
      </c>
      <c r="CA1468" s="401" t="n">
        <v>74</v>
      </c>
      <c r="CB1468" s="401" t="n">
        <v>75</v>
      </c>
      <c r="CC1468" s="401" t="n">
        <v>76</v>
      </c>
      <c r="CD1468" s="401" t="n">
        <v>77</v>
      </c>
      <c r="CE1468" s="401" t="n">
        <v>78</v>
      </c>
      <c r="CF1468" s="401" t="n">
        <v>79</v>
      </c>
      <c r="CG1468" s="401" t="n">
        <v>80</v>
      </c>
      <c r="CH1468" s="401" t="n">
        <v>81</v>
      </c>
      <c r="CI1468" s="401" t="n">
        <v>82</v>
      </c>
      <c r="CJ1468" s="401" t="n">
        <v>83</v>
      </c>
      <c r="CK1468" s="401" t="n">
        <v>84</v>
      </c>
      <c r="CL1468" s="401" t="n">
        <v>85</v>
      </c>
      <c r="CM1468" s="401" t="n">
        <v>86</v>
      </c>
      <c r="CN1468" s="401" t="n">
        <v>87</v>
      </c>
      <c r="CO1468" s="401" t="n">
        <v>88</v>
      </c>
      <c r="CP1468" s="401" t="n">
        <v>89</v>
      </c>
      <c r="CQ1468" s="401" t="n">
        <v>90</v>
      </c>
      <c r="CR1468" s="401" t="n">
        <v>91</v>
      </c>
      <c r="CS1468" s="401" t="n">
        <v>92</v>
      </c>
      <c r="CT1468" s="401" t="n">
        <v>93</v>
      </c>
      <c r="CU1468" s="401" t="n">
        <v>94</v>
      </c>
      <c r="CV1468" s="401" t="n">
        <v>95</v>
      </c>
      <c r="CW1468" s="401" t="n">
        <v>96</v>
      </c>
      <c r="CX1468" s="401" t="n">
        <v>97</v>
      </c>
      <c r="CY1468" s="401" t="n">
        <v>98</v>
      </c>
      <c r="CZ1468" s="401" t="n">
        <v>99</v>
      </c>
      <c r="DA1468" s="401" t="n">
        <v>100</v>
      </c>
      <c r="DB1468" s="401" t="n">
        <v>101</v>
      </c>
      <c r="DC1468" s="401" t="n">
        <v>102</v>
      </c>
      <c r="DD1468" s="401" t="n">
        <v>103</v>
      </c>
      <c r="DE1468" s="401" t="n">
        <v>104</v>
      </c>
      <c r="DF1468" s="401" t="n">
        <v>105</v>
      </c>
      <c r="DG1468" s="401" t="n">
        <v>106</v>
      </c>
      <c r="DH1468" s="401" t="n">
        <v>107</v>
      </c>
      <c r="DI1468" s="401" t="n">
        <v>108</v>
      </c>
      <c r="DJ1468" s="401" t="n">
        <v>109</v>
      </c>
      <c r="DK1468" s="401" t="n">
        <v>110</v>
      </c>
      <c r="DL1468" s="401" t="n">
        <v>111</v>
      </c>
      <c r="DM1468" s="401" t="n">
        <v>112</v>
      </c>
      <c r="DN1468" s="401" t="n">
        <v>113</v>
      </c>
      <c r="DO1468" s="401" t="n">
        <v>114</v>
      </c>
      <c r="DP1468" s="401" t="n">
        <v>115</v>
      </c>
      <c r="DQ1468" s="401" t="n">
        <v>116</v>
      </c>
      <c r="DR1468" s="401" t="n">
        <v>117</v>
      </c>
      <c r="DS1468" s="401" t="n">
        <v>118</v>
      </c>
      <c r="DT1468" s="401" t="n">
        <v>119</v>
      </c>
      <c r="DU1468" s="401" t="n">
        <v>120</v>
      </c>
      <c r="DV1468" s="401" t="n">
        <v>121</v>
      </c>
      <c r="DW1468" s="401" t="n">
        <v>122</v>
      </c>
      <c r="DX1468" s="401" t="n">
        <v>123</v>
      </c>
      <c r="DY1468" s="401" t="n">
        <v>124</v>
      </c>
      <c r="DZ1468" s="401" t="n">
        <v>125</v>
      </c>
      <c r="EA1468" s="401" t="n">
        <v>126</v>
      </c>
      <c r="EB1468" s="401" t="n">
        <v>127</v>
      </c>
      <c r="EC1468" s="401" t="n">
        <v>128</v>
      </c>
      <c r="ED1468" s="401" t="n">
        <v>129</v>
      </c>
      <c r="EE1468" s="401" t="n">
        <v>130</v>
      </c>
      <c r="EF1468" s="401" t="n">
        <v>131</v>
      </c>
      <c r="EG1468" s="401" t="n">
        <v>132</v>
      </c>
      <c r="EH1468" s="401" t="n">
        <v>133</v>
      </c>
      <c r="EI1468" s="401" t="n">
        <v>134</v>
      </c>
      <c r="EJ1468" s="401" t="n">
        <v>135</v>
      </c>
      <c r="EK1468" s="401" t="n">
        <v>136</v>
      </c>
      <c r="EL1468" s="401" t="n">
        <v>137</v>
      </c>
      <c r="EM1468" s="401" t="n">
        <v>138</v>
      </c>
      <c r="EN1468" s="401" t="n">
        <v>139</v>
      </c>
      <c r="EO1468" s="401" t="n">
        <v>140</v>
      </c>
      <c r="EP1468" s="401" t="n">
        <v>141</v>
      </c>
      <c r="EQ1468" s="401" t="n">
        <v>142</v>
      </c>
      <c r="ER1468" s="401" t="n">
        <v>143</v>
      </c>
      <c r="ES1468" s="401" t="n">
        <v>144</v>
      </c>
      <c r="ET1468" s="401" t="n">
        <v>145</v>
      </c>
      <c r="EU1468" s="401" t="n">
        <v>146</v>
      </c>
      <c r="EV1468" s="401" t="n">
        <v>147</v>
      </c>
      <c r="EW1468" s="401" t="n">
        <v>148</v>
      </c>
      <c r="EX1468" s="401" t="n">
        <v>149</v>
      </c>
      <c r="EY1468" s="401" t="n">
        <v>150</v>
      </c>
      <c r="EZ1468" s="401" t="n">
        <v>151</v>
      </c>
      <c r="FA1468" s="401" t="n">
        <v>152</v>
      </c>
      <c r="FB1468" s="401" t="n">
        <v>153</v>
      </c>
      <c r="FC1468" s="401" t="n">
        <v>154</v>
      </c>
      <c r="FD1468" s="401" t="n">
        <v>155</v>
      </c>
      <c r="FE1468" s="401" t="n">
        <v>156</v>
      </c>
      <c r="FF1468" s="401" t="n">
        <v>157</v>
      </c>
      <c r="FG1468" s="401" t="n">
        <v>158</v>
      </c>
      <c r="FH1468" s="401" t="n">
        <v>159</v>
      </c>
      <c r="FI1468" s="401" t="n">
        <v>160</v>
      </c>
      <c r="FJ1468" s="401" t="n">
        <v>161</v>
      </c>
      <c r="FK1468" s="401" t="n">
        <v>162</v>
      </c>
      <c r="FL1468" s="401" t="n">
        <v>163</v>
      </c>
      <c r="FM1468" s="401" t="n">
        <v>164</v>
      </c>
      <c r="FN1468" s="401" t="n">
        <v>165</v>
      </c>
      <c r="FO1468" s="401" t="n">
        <v>166</v>
      </c>
      <c r="FP1468" s="401" t="n">
        <v>167</v>
      </c>
      <c r="FQ1468" s="401" t="n">
        <v>168</v>
      </c>
      <c r="FR1468" s="401" t="n">
        <v>169</v>
      </c>
      <c r="FS1468" s="401" t="n">
        <v>170</v>
      </c>
      <c r="FT1468" s="401" t="n">
        <v>171</v>
      </c>
      <c r="FU1468" s="401" t="n">
        <v>172</v>
      </c>
      <c r="FV1468" s="401" t="n">
        <v>173</v>
      </c>
      <c r="FW1468" s="401" t="n">
        <v>174</v>
      </c>
      <c r="FX1468" s="401" t="n">
        <v>175</v>
      </c>
      <c r="FY1468" s="401" t="n">
        <v>176</v>
      </c>
      <c r="FZ1468" s="401" t="n">
        <v>177</v>
      </c>
      <c r="GA1468" s="401" t="n">
        <v>178</v>
      </c>
      <c r="GB1468" s="401" t="n">
        <v>179</v>
      </c>
      <c r="GC1468" s="401" t="n">
        <v>180</v>
      </c>
      <c r="GD1468" s="401" t="n">
        <v>181</v>
      </c>
      <c r="GE1468" s="401" t="n">
        <v>182</v>
      </c>
      <c r="GF1468" s="401" t="n">
        <v>183</v>
      </c>
      <c r="GG1468" s="401" t="n">
        <v>184</v>
      </c>
      <c r="GH1468" s="401" t="n">
        <v>185</v>
      </c>
      <c r="GI1468" s="401" t="n">
        <v>186</v>
      </c>
      <c r="GJ1468" s="401" t="n">
        <v>187</v>
      </c>
      <c r="GK1468" s="401" t="n">
        <v>188</v>
      </c>
      <c r="GL1468" s="401" t="n">
        <v>189</v>
      </c>
      <c r="GM1468" s="401" t="n">
        <v>190</v>
      </c>
      <c r="GN1468" s="401" t="n">
        <v>191</v>
      </c>
      <c r="GO1468" s="401" t="n">
        <v>192</v>
      </c>
      <c r="GP1468" s="401" t="n">
        <v>193</v>
      </c>
      <c r="GQ1468" s="401" t="n">
        <v>194</v>
      </c>
      <c r="GR1468" s="401" t="n">
        <v>195</v>
      </c>
      <c r="GS1468" s="401" t="n">
        <v>196</v>
      </c>
      <c r="GT1468" s="401" t="n">
        <v>197</v>
      </c>
      <c r="GU1468" s="401" t="n">
        <v>198</v>
      </c>
      <c r="GV1468" s="401" t="n">
        <v>199</v>
      </c>
      <c r="GW1468" s="401" t="n">
        <v>200</v>
      </c>
      <c r="GX1468" s="401" t="n">
        <v>201</v>
      </c>
      <c r="GY1468" s="401" t="n">
        <v>202</v>
      </c>
      <c r="GZ1468" s="401" t="n">
        <v>203</v>
      </c>
      <c r="HA1468" s="401" t="n">
        <v>204</v>
      </c>
      <c r="HB1468" s="401" t="n">
        <v>205</v>
      </c>
      <c r="HC1468" s="401" t="n">
        <v>206</v>
      </c>
      <c r="HD1468" s="401" t="n">
        <v>207</v>
      </c>
      <c r="HE1468" s="401" t="n">
        <v>208</v>
      </c>
      <c r="HF1468" s="401" t="n">
        <v>209</v>
      </c>
      <c r="HG1468" s="401" t="n">
        <v>210</v>
      </c>
      <c r="HH1468" s="401" t="n">
        <v>211</v>
      </c>
      <c r="HI1468" s="401" t="n">
        <v>212</v>
      </c>
      <c r="HJ1468" s="401" t="n">
        <v>213</v>
      </c>
      <c r="HK1468" s="401" t="n">
        <v>214</v>
      </c>
      <c r="HL1468" s="401" t="n">
        <v>215</v>
      </c>
      <c r="HM1468" s="401" t="n">
        <v>216</v>
      </c>
      <c r="HN1468" s="401" t="n">
        <v>217</v>
      </c>
      <c r="HO1468" s="401" t="n">
        <v>218</v>
      </c>
      <c r="HP1468" s="401" t="n">
        <v>219</v>
      </c>
      <c r="HQ1468" s="401" t="n">
        <v>220</v>
      </c>
      <c r="HR1468" s="401" t="n">
        <v>221</v>
      </c>
      <c r="HS1468" s="401" t="n">
        <v>222</v>
      </c>
      <c r="HT1468" s="401" t="n">
        <v>223</v>
      </c>
      <c r="HU1468" s="401" t="n">
        <v>224</v>
      </c>
      <c r="HV1468" s="401" t="n">
        <v>225</v>
      </c>
      <c r="HW1468" s="401" t="n">
        <v>226</v>
      </c>
      <c r="HX1468" s="401" t="n">
        <v>227</v>
      </c>
      <c r="HY1468" s="401" t="n">
        <v>228</v>
      </c>
      <c r="HZ1468" s="401" t="n">
        <v>229</v>
      </c>
      <c r="IA1468" s="401" t="n">
        <v>230</v>
      </c>
      <c r="IB1468" s="401" t="n">
        <v>231</v>
      </c>
      <c r="IC1468" s="401" t="n">
        <v>232</v>
      </c>
      <c r="ID1468" s="401" t="n">
        <v>233</v>
      </c>
      <c r="IE1468" s="401" t="n">
        <v>234</v>
      </c>
      <c r="IF1468" s="401" t="n">
        <v>235</v>
      </c>
      <c r="IG1468" s="401" t="n">
        <v>236</v>
      </c>
      <c r="IH1468" s="401" t="n">
        <v>237</v>
      </c>
      <c r="II1468" s="401" t="n">
        <v>238</v>
      </c>
      <c r="IJ1468" s="401" t="n">
        <v>239</v>
      </c>
      <c r="IK1468" s="401" t="n">
        <v>240</v>
      </c>
      <c r="IL1468" s="401" t="n">
        <v>241</v>
      </c>
      <c r="IM1468" s="401" t="n">
        <v>242</v>
      </c>
      <c r="IN1468" s="401" t="n">
        <v>243</v>
      </c>
      <c r="IO1468" s="401" t="n">
        <v>244</v>
      </c>
      <c r="IP1468" s="401" t="n">
        <v>245</v>
      </c>
      <c r="IQ1468" s="401" t="n">
        <v>246</v>
      </c>
      <c r="IR1468" s="401" t="n">
        <v>247</v>
      </c>
      <c r="IS1468" s="401" t="n">
        <v>248</v>
      </c>
      <c r="IT1468" s="401" t="n">
        <v>249</v>
      </c>
      <c r="IU1468" s="401" t="n">
        <v>250</v>
      </c>
      <c r="IV1468" s="401" t="n">
        <v>251</v>
      </c>
      <c r="IW1468" s="401" t="n">
        <v>252</v>
      </c>
      <c r="IX1468" s="401" t="n">
        <v>253</v>
      </c>
      <c r="IY1468" s="401" t="n">
        <v>254</v>
      </c>
      <c r="IZ1468" s="401" t="n">
        <v>255</v>
      </c>
      <c r="JA1468" s="401" t="n">
        <v>256</v>
      </c>
      <c r="JB1468" s="401" t="n">
        <v>257</v>
      </c>
      <c r="JC1468" s="401" t="n">
        <v>258</v>
      </c>
      <c r="JD1468" s="401" t="n">
        <v>259</v>
      </c>
      <c r="JE1468" s="401" t="n">
        <v>260</v>
      </c>
      <c r="JF1468" s="401" t="n">
        <v>261</v>
      </c>
      <c r="JG1468" s="401" t="n">
        <v>262</v>
      </c>
      <c r="JH1468" s="401" t="n">
        <v>263</v>
      </c>
      <c r="JI1468" s="401" t="n">
        <v>264</v>
      </c>
      <c r="JJ1468" s="401" t="n">
        <v>265</v>
      </c>
      <c r="JK1468" s="401" t="n">
        <v>266</v>
      </c>
      <c r="JL1468" s="401" t="n">
        <v>267</v>
      </c>
      <c r="JM1468" s="401" t="n">
        <v>268</v>
      </c>
      <c r="JN1468" s="401" t="n">
        <v>269</v>
      </c>
      <c r="JO1468" s="401" t="n">
        <v>270</v>
      </c>
      <c r="JP1468" s="401" t="n">
        <v>271</v>
      </c>
      <c r="JQ1468" s="401" t="n">
        <v>272</v>
      </c>
      <c r="JR1468" s="401" t="n">
        <v>273</v>
      </c>
      <c r="JS1468" s="401" t="n">
        <v>274</v>
      </c>
      <c r="JT1468" s="401" t="n">
        <v>275</v>
      </c>
      <c r="JU1468" s="401" t="n">
        <v>276</v>
      </c>
      <c r="JV1468" s="401" t="n">
        <v>277</v>
      </c>
      <c r="JW1468" s="401" t="n">
        <v>278</v>
      </c>
      <c r="JX1468" s="401" t="n">
        <v>279</v>
      </c>
      <c r="JY1468" s="401" t="n">
        <v>280</v>
      </c>
      <c r="JZ1468" s="401" t="n">
        <v>281</v>
      </c>
      <c r="KA1468" s="401" t="n">
        <v>282</v>
      </c>
      <c r="KB1468" s="401" t="n">
        <v>283</v>
      </c>
      <c r="KC1468" s="401" t="n">
        <v>284</v>
      </c>
      <c r="KE1468" s="401" t="n">
        <v>285</v>
      </c>
      <c r="KF1468" s="401" t="n">
        <v>286</v>
      </c>
      <c r="KG1468" s="401" t="n">
        <v>287</v>
      </c>
      <c r="KH1468" s="401" t="n">
        <v>288</v>
      </c>
      <c r="KJ1468" s="401" t="n">
        <v>289</v>
      </c>
      <c r="KK1468" s="401" t="n">
        <v>290</v>
      </c>
      <c r="KL1468" s="401" t="n">
        <v>291</v>
      </c>
      <c r="KM1468" s="401" t="n">
        <v>292</v>
      </c>
      <c r="KO1468" s="401" t="n">
        <v>293</v>
      </c>
      <c r="KP1468" s="401" t="n">
        <v>294</v>
      </c>
      <c r="KQ1468" s="401" t="n">
        <v>295</v>
      </c>
      <c r="KR1468" s="401" t="n">
        <v>296</v>
      </c>
    </row>
    <row r="1469" customFormat="false" ht="12.75" hidden="false" customHeight="false" outlineLevel="0" collapsed="false">
      <c r="E1469" s="444" t="s">
        <v>225</v>
      </c>
      <c r="F1469" s="401" t="n">
        <v>28</v>
      </c>
      <c r="G1469" s="401" t="n">
        <v>250</v>
      </c>
      <c r="H1469" s="401" t="n">
        <v>251</v>
      </c>
      <c r="I1469" s="401" t="n">
        <v>266</v>
      </c>
      <c r="J1469" s="401" t="n">
        <v>177</v>
      </c>
      <c r="K1469" s="401" t="n">
        <v>104</v>
      </c>
      <c r="L1469" s="401" t="n">
        <v>220</v>
      </c>
      <c r="M1469" s="401" t="n">
        <v>130</v>
      </c>
      <c r="N1469" s="401" t="n">
        <v>248</v>
      </c>
      <c r="O1469" s="401" t="n">
        <v>161</v>
      </c>
      <c r="P1469" s="401" t="n">
        <v>263</v>
      </c>
      <c r="Q1469" s="401" t="n">
        <v>68</v>
      </c>
      <c r="R1469" s="401" t="n">
        <v>1</v>
      </c>
      <c r="S1469" s="401" t="n">
        <v>287</v>
      </c>
      <c r="T1469" s="401" t="n">
        <v>163</v>
      </c>
      <c r="U1469" s="401" t="n">
        <v>223</v>
      </c>
      <c r="V1469" s="401" t="n">
        <v>216</v>
      </c>
      <c r="W1469" s="401" t="n">
        <v>281</v>
      </c>
      <c r="X1469" s="401" t="n">
        <v>76</v>
      </c>
      <c r="Y1469" s="401" t="n">
        <v>267</v>
      </c>
      <c r="Z1469" s="401" t="n">
        <v>162</v>
      </c>
      <c r="AA1469" s="401" t="n">
        <v>53</v>
      </c>
      <c r="AB1469" s="401" t="n">
        <v>277</v>
      </c>
      <c r="AC1469" s="401" t="n">
        <v>188</v>
      </c>
      <c r="AD1469" s="401" t="n">
        <v>261</v>
      </c>
      <c r="AE1469" s="401" t="n">
        <v>268</v>
      </c>
      <c r="AF1469" s="401" t="n">
        <v>208</v>
      </c>
      <c r="AG1469" s="401" t="n">
        <v>174</v>
      </c>
      <c r="AH1469" s="401" t="n">
        <v>138</v>
      </c>
      <c r="AI1469" s="401" t="n">
        <v>151</v>
      </c>
      <c r="AJ1469" s="401" t="n">
        <v>47</v>
      </c>
      <c r="AK1469" s="401" t="n">
        <v>9</v>
      </c>
      <c r="AL1469" s="401" t="n">
        <v>61</v>
      </c>
      <c r="AM1469" s="401" t="n">
        <v>265</v>
      </c>
      <c r="AN1469" s="401" t="n">
        <v>36</v>
      </c>
      <c r="AO1469" s="401" t="n">
        <v>249</v>
      </c>
      <c r="AP1469" s="401" t="n">
        <v>60</v>
      </c>
      <c r="AQ1469" s="401" t="n">
        <v>96</v>
      </c>
      <c r="AR1469" s="401" t="n">
        <v>147</v>
      </c>
      <c r="AS1469" s="401" t="n">
        <v>2</v>
      </c>
      <c r="AT1469" s="401" t="n">
        <v>105</v>
      </c>
      <c r="AU1469" s="401" t="n">
        <v>215</v>
      </c>
      <c r="AV1469" s="401" t="n">
        <v>42</v>
      </c>
      <c r="AW1469" s="401" t="n">
        <v>97</v>
      </c>
      <c r="AX1469" s="401" t="n">
        <v>137</v>
      </c>
      <c r="AY1469" s="401" t="n">
        <v>102</v>
      </c>
      <c r="AZ1469" s="401" t="n">
        <v>158</v>
      </c>
      <c r="BA1469" s="401" t="n">
        <v>45</v>
      </c>
      <c r="BB1469" s="401" t="n">
        <v>33</v>
      </c>
      <c r="BC1469" s="401" t="n">
        <v>86</v>
      </c>
      <c r="BD1469" s="401" t="n">
        <v>145</v>
      </c>
      <c r="BE1469" s="401" t="n">
        <v>295</v>
      </c>
      <c r="BF1469" s="401" t="n">
        <v>119</v>
      </c>
      <c r="BG1469" s="401" t="n">
        <v>291</v>
      </c>
      <c r="BH1469" s="401" t="n">
        <v>173</v>
      </c>
      <c r="BI1469" s="401" t="n">
        <v>143</v>
      </c>
      <c r="BJ1469" s="401" t="n">
        <v>193</v>
      </c>
      <c r="BK1469" s="401" t="n">
        <v>197</v>
      </c>
      <c r="BL1469" s="401" t="n">
        <v>176</v>
      </c>
      <c r="BM1469" s="401" t="n">
        <v>51</v>
      </c>
      <c r="BN1469" s="401" t="n">
        <v>184</v>
      </c>
      <c r="BO1469" s="401" t="n">
        <v>209</v>
      </c>
      <c r="BP1469" s="401" t="n">
        <v>259</v>
      </c>
      <c r="BQ1469" s="401" t="n">
        <v>282</v>
      </c>
      <c r="BR1469" s="401" t="n">
        <v>108</v>
      </c>
      <c r="BS1469" s="401" t="n">
        <v>129</v>
      </c>
      <c r="BT1469" s="401" t="n">
        <v>44</v>
      </c>
      <c r="BU1469" s="401" t="n">
        <v>144</v>
      </c>
      <c r="BV1469" s="401" t="n">
        <v>253</v>
      </c>
      <c r="BW1469" s="401" t="n">
        <v>17</v>
      </c>
      <c r="BX1469" s="401" t="n">
        <v>219</v>
      </c>
      <c r="BY1469" s="401" t="n">
        <v>123</v>
      </c>
      <c r="BZ1469" s="401" t="n">
        <v>46</v>
      </c>
      <c r="CA1469" s="401" t="n">
        <v>256</v>
      </c>
      <c r="CB1469" s="401" t="n">
        <v>103</v>
      </c>
      <c r="CC1469" s="401" t="n">
        <v>240</v>
      </c>
      <c r="CD1469" s="401" t="n">
        <v>115</v>
      </c>
      <c r="CE1469" s="401" t="n">
        <v>20</v>
      </c>
      <c r="CF1469" s="401" t="n">
        <v>167</v>
      </c>
      <c r="CG1469" s="401" t="n">
        <v>77</v>
      </c>
      <c r="CH1469" s="401" t="n">
        <v>260</v>
      </c>
      <c r="CI1469" s="401" t="n">
        <v>89</v>
      </c>
      <c r="CJ1469" s="401" t="n">
        <v>239</v>
      </c>
      <c r="CK1469" s="401" t="n">
        <v>101</v>
      </c>
      <c r="CL1469" s="401" t="n">
        <v>16</v>
      </c>
      <c r="CM1469" s="401" t="n">
        <v>125</v>
      </c>
      <c r="CN1469" s="401" t="n">
        <v>81</v>
      </c>
      <c r="CO1469" s="401" t="n">
        <v>217</v>
      </c>
      <c r="CP1469" s="401" t="n">
        <v>72</v>
      </c>
      <c r="CQ1469" s="401" t="n">
        <v>7</v>
      </c>
      <c r="CR1469" s="401" t="n">
        <v>57</v>
      </c>
      <c r="CS1469" s="401" t="n">
        <v>21</v>
      </c>
      <c r="CT1469" s="401" t="n">
        <v>164</v>
      </c>
      <c r="CU1469" s="401" t="n">
        <v>252</v>
      </c>
      <c r="CV1469" s="401" t="n">
        <v>241</v>
      </c>
      <c r="CW1469" s="401" t="n">
        <v>294</v>
      </c>
      <c r="CX1469" s="401" t="n">
        <v>135</v>
      </c>
      <c r="CY1469" s="401" t="n">
        <v>212</v>
      </c>
      <c r="CZ1469" s="401" t="n">
        <v>183</v>
      </c>
      <c r="DA1469" s="401" t="n">
        <v>237</v>
      </c>
      <c r="DB1469" s="401" t="n">
        <v>32</v>
      </c>
      <c r="DC1469" s="401" t="n">
        <v>48</v>
      </c>
      <c r="DD1469" s="401" t="n">
        <v>114</v>
      </c>
      <c r="DE1469" s="401" t="n">
        <v>283</v>
      </c>
      <c r="DF1469" s="401" t="n">
        <v>172</v>
      </c>
      <c r="DG1469" s="401" t="n">
        <v>274</v>
      </c>
      <c r="DH1469" s="401" t="n">
        <v>292</v>
      </c>
      <c r="DI1469" s="401" t="n">
        <v>222</v>
      </c>
      <c r="DJ1469" s="401" t="n">
        <v>198</v>
      </c>
      <c r="DK1469" s="401" t="n">
        <v>128</v>
      </c>
      <c r="DL1469" s="401" t="n">
        <v>132</v>
      </c>
      <c r="DM1469" s="401" t="n">
        <v>218</v>
      </c>
      <c r="DN1469" s="401" t="n">
        <v>199</v>
      </c>
      <c r="DO1469" s="401" t="n">
        <v>170</v>
      </c>
      <c r="DP1469" s="401" t="n">
        <v>153</v>
      </c>
      <c r="DQ1469" s="401" t="n">
        <v>85</v>
      </c>
      <c r="DR1469" s="401" t="n">
        <v>10</v>
      </c>
      <c r="DS1469" s="401" t="n">
        <v>194</v>
      </c>
      <c r="DT1469" s="401" t="n">
        <v>187</v>
      </c>
      <c r="DU1469" s="401" t="n">
        <v>142</v>
      </c>
      <c r="DV1469" s="401" t="n">
        <v>284</v>
      </c>
      <c r="DW1469" s="401" t="n">
        <v>88</v>
      </c>
      <c r="DX1469" s="401" t="n">
        <v>139</v>
      </c>
      <c r="DY1469" s="401" t="n">
        <v>276</v>
      </c>
      <c r="DZ1469" s="401" t="n">
        <v>113</v>
      </c>
      <c r="EA1469" s="401" t="n">
        <v>269</v>
      </c>
      <c r="EB1469" s="401" t="n">
        <v>83</v>
      </c>
      <c r="EC1469" s="401" t="n">
        <v>154</v>
      </c>
      <c r="ED1469" s="401" t="n">
        <v>43</v>
      </c>
      <c r="EE1469" s="401" t="n">
        <v>146</v>
      </c>
      <c r="EF1469" s="401" t="n">
        <v>205</v>
      </c>
      <c r="EG1469" s="401" t="n">
        <v>4</v>
      </c>
      <c r="EH1469" s="401" t="n">
        <v>221</v>
      </c>
      <c r="EI1469" s="401" t="n">
        <v>141</v>
      </c>
      <c r="EJ1469" s="401" t="n">
        <v>34</v>
      </c>
      <c r="EK1469" s="401" t="n">
        <v>12</v>
      </c>
      <c r="EL1469" s="401" t="n">
        <v>279</v>
      </c>
      <c r="EM1469" s="401" t="n">
        <v>109</v>
      </c>
      <c r="EN1469" s="401" t="n">
        <v>290</v>
      </c>
      <c r="EO1469" s="401" t="n">
        <v>168</v>
      </c>
      <c r="EP1469" s="401" t="n">
        <v>160</v>
      </c>
      <c r="EQ1469" s="401" t="n">
        <v>230</v>
      </c>
      <c r="ER1469" s="401" t="n">
        <v>110</v>
      </c>
      <c r="ES1469" s="401" t="n">
        <v>40</v>
      </c>
      <c r="ET1469" s="401" t="n">
        <v>214</v>
      </c>
      <c r="EU1469" s="401" t="n">
        <v>264</v>
      </c>
      <c r="EV1469" s="401" t="n">
        <v>29</v>
      </c>
      <c r="EW1469" s="401" t="n">
        <v>100</v>
      </c>
      <c r="EX1469" s="401" t="n">
        <v>38</v>
      </c>
      <c r="EY1469" s="401" t="n">
        <v>18</v>
      </c>
      <c r="EZ1469" s="401" t="n">
        <v>204</v>
      </c>
      <c r="FA1469" s="401" t="n">
        <v>289</v>
      </c>
      <c r="FB1469" s="401" t="n">
        <v>75</v>
      </c>
      <c r="FC1469" s="401" t="n">
        <v>257</v>
      </c>
      <c r="FD1469" s="401" t="n">
        <v>37</v>
      </c>
      <c r="FE1469" s="401" t="n">
        <v>35</v>
      </c>
      <c r="FF1469" s="401" t="n">
        <v>74</v>
      </c>
      <c r="FG1469" s="401" t="n">
        <v>25</v>
      </c>
      <c r="FH1469" s="401" t="n">
        <v>66</v>
      </c>
      <c r="FI1469" s="401" t="n">
        <v>121</v>
      </c>
      <c r="FJ1469" s="401" t="n">
        <v>157</v>
      </c>
      <c r="FK1469" s="401" t="n">
        <v>211</v>
      </c>
      <c r="FL1469" s="401" t="n">
        <v>50</v>
      </c>
      <c r="FM1469" s="401" t="n">
        <v>112</v>
      </c>
      <c r="FN1469" s="401" t="n">
        <v>254</v>
      </c>
      <c r="FO1469" s="401" t="n">
        <v>165</v>
      </c>
      <c r="FP1469" s="401" t="n">
        <v>149</v>
      </c>
      <c r="FQ1469" s="401" t="n">
        <v>175</v>
      </c>
      <c r="FR1469" s="401" t="n">
        <v>156</v>
      </c>
      <c r="FS1469" s="401" t="n">
        <v>178</v>
      </c>
      <c r="FT1469" s="401" t="n">
        <v>95</v>
      </c>
      <c r="FU1469" s="401" t="n">
        <v>203</v>
      </c>
      <c r="FV1469" s="401" t="n">
        <v>117</v>
      </c>
      <c r="FW1469" s="401" t="n">
        <v>111</v>
      </c>
      <c r="FX1469" s="401" t="n">
        <v>207</v>
      </c>
      <c r="FY1469" s="401" t="n">
        <v>87</v>
      </c>
      <c r="FZ1469" s="401" t="n">
        <v>65</v>
      </c>
      <c r="GA1469" s="401" t="n">
        <v>179</v>
      </c>
      <c r="GB1469" s="401" t="n">
        <v>206</v>
      </c>
      <c r="GC1469" s="401" t="n">
        <v>91</v>
      </c>
      <c r="GD1469" s="401" t="n">
        <v>200</v>
      </c>
      <c r="GE1469" s="401" t="n">
        <v>19</v>
      </c>
      <c r="GF1469" s="401" t="n">
        <v>293</v>
      </c>
      <c r="GG1469" s="401" t="n">
        <v>246</v>
      </c>
      <c r="GH1469" s="401" t="n">
        <v>285</v>
      </c>
      <c r="GI1469" s="401" t="n">
        <v>82</v>
      </c>
      <c r="GJ1469" s="401" t="n">
        <v>255</v>
      </c>
      <c r="GK1469" s="401" t="n">
        <v>131</v>
      </c>
      <c r="GL1469" s="401" t="n">
        <v>231</v>
      </c>
      <c r="GM1469" s="401" t="n">
        <v>192</v>
      </c>
      <c r="GN1469" s="401" t="n">
        <v>84</v>
      </c>
      <c r="GO1469" s="401" t="n">
        <v>189</v>
      </c>
      <c r="GP1469" s="401" t="n">
        <v>242</v>
      </c>
      <c r="GQ1469" s="401" t="n">
        <v>5</v>
      </c>
      <c r="GR1469" s="401" t="n">
        <v>278</v>
      </c>
      <c r="GS1469" s="401" t="n">
        <v>133</v>
      </c>
      <c r="GT1469" s="401" t="n">
        <v>94</v>
      </c>
      <c r="GU1469" s="401" t="n">
        <v>180</v>
      </c>
      <c r="GV1469" s="401" t="n">
        <v>140</v>
      </c>
      <c r="GW1469" s="401" t="n">
        <v>228</v>
      </c>
      <c r="GX1469" s="401" t="n">
        <v>13</v>
      </c>
      <c r="GY1469" s="401" t="n">
        <v>159</v>
      </c>
      <c r="GZ1469" s="401" t="n">
        <v>171</v>
      </c>
      <c r="HA1469" s="401" t="n">
        <v>273</v>
      </c>
      <c r="HB1469" s="401" t="n">
        <v>236</v>
      </c>
      <c r="HC1469" s="401" t="n">
        <v>150</v>
      </c>
      <c r="HD1469" s="401" t="n">
        <v>71</v>
      </c>
      <c r="HE1469" s="401" t="n">
        <v>270</v>
      </c>
      <c r="HF1469" s="401" t="n">
        <v>196</v>
      </c>
      <c r="HG1469" s="401" t="n">
        <v>122</v>
      </c>
      <c r="HH1469" s="401" t="n">
        <v>280</v>
      </c>
      <c r="HI1469" s="401" t="n">
        <v>213</v>
      </c>
      <c r="HJ1469" s="401" t="n">
        <v>26</v>
      </c>
      <c r="HK1469" s="401" t="n">
        <v>271</v>
      </c>
      <c r="HL1469" s="401" t="n">
        <v>14</v>
      </c>
      <c r="HM1469" s="401" t="n">
        <v>235</v>
      </c>
      <c r="HN1469" s="401" t="n">
        <v>201</v>
      </c>
      <c r="HO1469" s="401" t="n">
        <v>244</v>
      </c>
      <c r="HP1469" s="401" t="n">
        <v>190</v>
      </c>
      <c r="HQ1469" s="401" t="n">
        <v>126</v>
      </c>
      <c r="HR1469" s="401" t="n">
        <v>155</v>
      </c>
      <c r="HS1469" s="401" t="n">
        <v>90</v>
      </c>
      <c r="HT1469" s="401" t="n">
        <v>210</v>
      </c>
      <c r="HU1469" s="401" t="n">
        <v>118</v>
      </c>
      <c r="HV1469" s="401" t="n">
        <v>58</v>
      </c>
      <c r="HW1469" s="401" t="n">
        <v>73</v>
      </c>
      <c r="HX1469" s="401" t="n">
        <v>64</v>
      </c>
      <c r="HY1469" s="401" t="n">
        <v>79</v>
      </c>
      <c r="HZ1469" s="401" t="n">
        <v>233</v>
      </c>
      <c r="IA1469" s="401" t="n">
        <v>27</v>
      </c>
      <c r="IB1469" s="401" t="n">
        <v>30</v>
      </c>
      <c r="IC1469" s="401" t="n">
        <v>258</v>
      </c>
      <c r="ID1469" s="401" t="n">
        <v>152</v>
      </c>
      <c r="IE1469" s="401" t="n">
        <v>127</v>
      </c>
      <c r="IF1469" s="401" t="n">
        <v>67</v>
      </c>
      <c r="IG1469" s="401" t="n">
        <v>288</v>
      </c>
      <c r="IH1469" s="401" t="n">
        <v>181</v>
      </c>
      <c r="II1469" s="401" t="n">
        <v>120</v>
      </c>
      <c r="IJ1469" s="401" t="n">
        <v>227</v>
      </c>
      <c r="IK1469" s="401" t="n">
        <v>63</v>
      </c>
      <c r="IL1469" s="401" t="n">
        <v>229</v>
      </c>
      <c r="IM1469" s="401" t="n">
        <v>186</v>
      </c>
      <c r="IN1469" s="401" t="n">
        <v>15</v>
      </c>
      <c r="IO1469" s="401" t="n">
        <v>247</v>
      </c>
      <c r="IP1469" s="401" t="n">
        <v>8</v>
      </c>
      <c r="IQ1469" s="401" t="n">
        <v>80</v>
      </c>
      <c r="IR1469" s="401" t="n">
        <v>23</v>
      </c>
      <c r="IS1469" s="401" t="n">
        <v>92</v>
      </c>
      <c r="IT1469" s="401" t="n">
        <v>166</v>
      </c>
      <c r="IU1469" s="401" t="n">
        <v>99</v>
      </c>
      <c r="IV1469" s="401" t="n">
        <v>55</v>
      </c>
      <c r="IW1469" s="401" t="n">
        <v>56</v>
      </c>
      <c r="IX1469" s="401" t="n">
        <v>134</v>
      </c>
      <c r="IY1469" s="401" t="n">
        <v>243</v>
      </c>
      <c r="IZ1469" s="401" t="n">
        <v>98</v>
      </c>
      <c r="JA1469" s="401" t="n">
        <v>59</v>
      </c>
      <c r="JB1469" s="401" t="n">
        <v>136</v>
      </c>
      <c r="JC1469" s="401" t="n">
        <v>202</v>
      </c>
      <c r="JD1469" s="401" t="n">
        <v>245</v>
      </c>
      <c r="JE1469" s="401" t="n">
        <v>24</v>
      </c>
      <c r="JF1469" s="401" t="n">
        <v>185</v>
      </c>
      <c r="JG1469" s="401" t="n">
        <v>54</v>
      </c>
      <c r="JH1469" s="401" t="n">
        <v>49</v>
      </c>
      <c r="JI1469" s="401" t="n">
        <v>148</v>
      </c>
      <c r="JJ1469" s="401" t="n">
        <v>169</v>
      </c>
      <c r="JK1469" s="401" t="n">
        <v>69</v>
      </c>
      <c r="JL1469" s="401" t="n">
        <v>224</v>
      </c>
      <c r="JM1469" s="401" t="n">
        <v>286</v>
      </c>
      <c r="JN1469" s="401" t="n">
        <v>107</v>
      </c>
      <c r="JO1469" s="401" t="n">
        <v>124</v>
      </c>
      <c r="JP1469" s="401" t="n">
        <v>70</v>
      </c>
      <c r="JQ1469" s="401" t="n">
        <v>39</v>
      </c>
      <c r="JR1469" s="401" t="n">
        <v>275</v>
      </c>
      <c r="JS1469" s="401" t="n">
        <v>106</v>
      </c>
      <c r="JT1469" s="401" t="n">
        <v>226</v>
      </c>
      <c r="JU1469" s="401" t="n">
        <v>296</v>
      </c>
      <c r="JV1469" s="401" t="n">
        <v>6</v>
      </c>
      <c r="JW1469" s="401" t="n">
        <v>22</v>
      </c>
      <c r="JX1469" s="401" t="n">
        <v>182</v>
      </c>
      <c r="JY1469" s="401" t="n">
        <v>31</v>
      </c>
      <c r="JZ1469" s="401" t="n">
        <v>234</v>
      </c>
      <c r="KA1469" s="401" t="n">
        <v>41</v>
      </c>
      <c r="KB1469" s="401" t="n">
        <v>191</v>
      </c>
      <c r="KC1469" s="401" t="n">
        <v>116</v>
      </c>
      <c r="KE1469" s="401" t="n">
        <v>93</v>
      </c>
      <c r="KF1469" s="401" t="n">
        <v>3</v>
      </c>
      <c r="KG1469" s="401" t="n">
        <v>232</v>
      </c>
      <c r="KH1469" s="401" t="n">
        <v>52</v>
      </c>
      <c r="KJ1469" s="401" t="n">
        <v>78</v>
      </c>
      <c r="KK1469" s="401" t="n">
        <v>238</v>
      </c>
      <c r="KL1469" s="401" t="n">
        <v>62</v>
      </c>
      <c r="KM1469" s="401" t="n">
        <v>195</v>
      </c>
      <c r="KO1469" s="401" t="n">
        <v>225</v>
      </c>
      <c r="KP1469" s="401" t="n">
        <v>11</v>
      </c>
      <c r="KQ1469" s="401" t="n">
        <v>272</v>
      </c>
      <c r="KR1469" s="401" t="n">
        <v>262</v>
      </c>
    </row>
    <row r="1470" customFormat="false" ht="12.75" hidden="false" customHeight="false" outlineLevel="0" collapsed="false">
      <c r="E1470" s="444" t="s">
        <v>227</v>
      </c>
      <c r="F1470" s="401" t="n">
        <v>38</v>
      </c>
      <c r="G1470" s="401" t="n">
        <v>248</v>
      </c>
      <c r="H1470" s="401" t="n">
        <v>292</v>
      </c>
      <c r="I1470" s="401" t="n">
        <v>6</v>
      </c>
      <c r="J1470" s="401" t="n">
        <v>286</v>
      </c>
      <c r="K1470" s="401" t="n">
        <v>24</v>
      </c>
      <c r="L1470" s="401" t="n">
        <v>103</v>
      </c>
      <c r="M1470" s="401" t="n">
        <v>17</v>
      </c>
      <c r="N1470" s="401" t="n">
        <v>51</v>
      </c>
      <c r="O1470" s="401" t="n">
        <v>69</v>
      </c>
      <c r="P1470" s="401" t="n">
        <v>118</v>
      </c>
      <c r="Q1470" s="401" t="n">
        <v>199</v>
      </c>
      <c r="R1470" s="401" t="n">
        <v>60</v>
      </c>
      <c r="S1470" s="401" t="n">
        <v>241</v>
      </c>
      <c r="T1470" s="401" t="n">
        <v>284</v>
      </c>
      <c r="U1470" s="401" t="n">
        <v>110</v>
      </c>
      <c r="V1470" s="401" t="n">
        <v>134</v>
      </c>
      <c r="W1470" s="401" t="n">
        <v>177</v>
      </c>
      <c r="X1470" s="401" t="n">
        <v>294</v>
      </c>
      <c r="Y1470" s="401" t="n">
        <v>97</v>
      </c>
      <c r="Z1470" s="401" t="n">
        <v>39</v>
      </c>
      <c r="AA1470" s="401" t="n">
        <v>285</v>
      </c>
      <c r="AB1470" s="401" t="n">
        <v>74</v>
      </c>
      <c r="AC1470" s="401" t="n">
        <v>218</v>
      </c>
      <c r="AD1470" s="401" t="n">
        <v>84</v>
      </c>
      <c r="AE1470" s="401" t="n">
        <v>135</v>
      </c>
      <c r="AF1470" s="401" t="n">
        <v>188</v>
      </c>
      <c r="AG1470" s="401" t="n">
        <v>29</v>
      </c>
      <c r="AH1470" s="401" t="n">
        <v>191</v>
      </c>
      <c r="AI1470" s="401" t="n">
        <v>3</v>
      </c>
      <c r="AJ1470" s="401" t="n">
        <v>182</v>
      </c>
      <c r="AK1470" s="401" t="n">
        <v>86</v>
      </c>
      <c r="AL1470" s="401" t="n">
        <v>64</v>
      </c>
      <c r="AM1470" s="401" t="n">
        <v>203</v>
      </c>
      <c r="AN1470" s="401" t="n">
        <v>136</v>
      </c>
      <c r="AO1470" s="401" t="n">
        <v>275</v>
      </c>
      <c r="AP1470" s="401" t="n">
        <v>270</v>
      </c>
      <c r="AQ1470" s="401" t="n">
        <v>95</v>
      </c>
      <c r="AR1470" s="401" t="n">
        <v>222</v>
      </c>
      <c r="AS1470" s="401" t="n">
        <v>276</v>
      </c>
      <c r="AT1470" s="401" t="n">
        <v>45</v>
      </c>
      <c r="AU1470" s="401" t="n">
        <v>120</v>
      </c>
      <c r="AV1470" s="401" t="n">
        <v>111</v>
      </c>
      <c r="AW1470" s="401" t="n">
        <v>200</v>
      </c>
      <c r="AX1470" s="401" t="n">
        <v>213</v>
      </c>
      <c r="AY1470" s="401" t="n">
        <v>164</v>
      </c>
      <c r="AZ1470" s="401" t="n">
        <v>26</v>
      </c>
      <c r="BA1470" s="401" t="n">
        <v>149</v>
      </c>
      <c r="BB1470" s="401" t="n">
        <v>211</v>
      </c>
      <c r="BC1470" s="401" t="n">
        <v>92</v>
      </c>
      <c r="BD1470" s="401" t="n">
        <v>144</v>
      </c>
      <c r="BE1470" s="401" t="n">
        <v>180</v>
      </c>
      <c r="BF1470" s="401" t="n">
        <v>4</v>
      </c>
      <c r="BG1470" s="401" t="n">
        <v>78</v>
      </c>
      <c r="BH1470" s="401" t="n">
        <v>264</v>
      </c>
      <c r="BI1470" s="401" t="n">
        <v>140</v>
      </c>
      <c r="BJ1470" s="401" t="n">
        <v>121</v>
      </c>
      <c r="BK1470" s="401" t="n">
        <v>72</v>
      </c>
      <c r="BL1470" s="401" t="n">
        <v>201</v>
      </c>
      <c r="BM1470" s="401" t="n">
        <v>196</v>
      </c>
      <c r="BN1470" s="401" t="n">
        <v>122</v>
      </c>
      <c r="BO1470" s="401" t="n">
        <v>63</v>
      </c>
      <c r="BP1470" s="401" t="n">
        <v>27</v>
      </c>
      <c r="BQ1470" s="401" t="n">
        <v>171</v>
      </c>
      <c r="BR1470" s="401" t="n">
        <v>96</v>
      </c>
      <c r="BS1470" s="401" t="n">
        <v>272</v>
      </c>
      <c r="BT1470" s="401" t="n">
        <v>130</v>
      </c>
      <c r="BU1470" s="401" t="n">
        <v>269</v>
      </c>
      <c r="BV1470" s="401" t="n">
        <v>31</v>
      </c>
      <c r="BW1470" s="401" t="n">
        <v>295</v>
      </c>
      <c r="BX1470" s="401" t="n">
        <v>128</v>
      </c>
      <c r="BY1470" s="401" t="n">
        <v>109</v>
      </c>
      <c r="BZ1470" s="401" t="n">
        <v>2</v>
      </c>
      <c r="CA1470" s="401" t="n">
        <v>202</v>
      </c>
      <c r="CB1470" s="401" t="n">
        <v>263</v>
      </c>
      <c r="CC1470" s="401" t="n">
        <v>283</v>
      </c>
      <c r="CD1470" s="401" t="n">
        <v>233</v>
      </c>
      <c r="CE1470" s="401" t="n">
        <v>160</v>
      </c>
      <c r="CF1470" s="401" t="n">
        <v>71</v>
      </c>
      <c r="CG1470" s="401" t="n">
        <v>57</v>
      </c>
      <c r="CH1470" s="401" t="n">
        <v>8</v>
      </c>
      <c r="CI1470" s="401" t="n">
        <v>113</v>
      </c>
      <c r="CJ1470" s="401" t="n">
        <v>59</v>
      </c>
      <c r="CK1470" s="401" t="n">
        <v>235</v>
      </c>
      <c r="CL1470" s="401" t="n">
        <v>251</v>
      </c>
      <c r="CM1470" s="401" t="n">
        <v>194</v>
      </c>
      <c r="CN1470" s="401" t="n">
        <v>34</v>
      </c>
      <c r="CO1470" s="401" t="n">
        <v>54</v>
      </c>
      <c r="CP1470" s="401" t="n">
        <v>13</v>
      </c>
      <c r="CQ1470" s="401" t="n">
        <v>112</v>
      </c>
      <c r="CR1470" s="401" t="n">
        <v>100</v>
      </c>
      <c r="CS1470" s="401" t="n">
        <v>43</v>
      </c>
      <c r="CT1470" s="401" t="n">
        <v>21</v>
      </c>
      <c r="CU1470" s="401" t="n">
        <v>35</v>
      </c>
      <c r="CV1470" s="401" t="n">
        <v>12</v>
      </c>
      <c r="CW1470" s="401" t="n">
        <v>214</v>
      </c>
      <c r="CX1470" s="401" t="n">
        <v>176</v>
      </c>
      <c r="CY1470" s="401" t="n">
        <v>137</v>
      </c>
      <c r="CZ1470" s="401" t="n">
        <v>77</v>
      </c>
      <c r="DA1470" s="401" t="n">
        <v>274</v>
      </c>
      <c r="DB1470" s="401" t="n">
        <v>254</v>
      </c>
      <c r="DC1470" s="401" t="n">
        <v>239</v>
      </c>
      <c r="DD1470" s="401" t="n">
        <v>166</v>
      </c>
      <c r="DE1470" s="401" t="n">
        <v>42</v>
      </c>
      <c r="DF1470" s="401" t="n">
        <v>93</v>
      </c>
      <c r="DG1470" s="401" t="n">
        <v>37</v>
      </c>
      <c r="DH1470" s="401" t="n">
        <v>108</v>
      </c>
      <c r="DI1470" s="401" t="n">
        <v>231</v>
      </c>
      <c r="DJ1470" s="401" t="n">
        <v>117</v>
      </c>
      <c r="DK1470" s="401" t="n">
        <v>277</v>
      </c>
      <c r="DL1470" s="401" t="n">
        <v>163</v>
      </c>
      <c r="DM1470" s="401" t="n">
        <v>253</v>
      </c>
      <c r="DN1470" s="401" t="n">
        <v>226</v>
      </c>
      <c r="DO1470" s="401" t="n">
        <v>232</v>
      </c>
      <c r="DP1470" s="401" t="n">
        <v>28</v>
      </c>
      <c r="DQ1470" s="401" t="n">
        <v>50</v>
      </c>
      <c r="DR1470" s="401" t="n">
        <v>198</v>
      </c>
      <c r="DS1470" s="401" t="n">
        <v>225</v>
      </c>
      <c r="DT1470" s="401" t="n">
        <v>216</v>
      </c>
      <c r="DU1470" s="401" t="n">
        <v>290</v>
      </c>
      <c r="DV1470" s="401" t="n">
        <v>5</v>
      </c>
      <c r="DW1470" s="401" t="n">
        <v>244</v>
      </c>
      <c r="DX1470" s="401" t="n">
        <v>146</v>
      </c>
      <c r="DY1470" s="401" t="n">
        <v>47</v>
      </c>
      <c r="DZ1470" s="401" t="n">
        <v>197</v>
      </c>
      <c r="EA1470" s="401" t="n">
        <v>247</v>
      </c>
      <c r="EB1470" s="401" t="n">
        <v>184</v>
      </c>
      <c r="EC1470" s="401" t="n">
        <v>55</v>
      </c>
      <c r="ED1470" s="401" t="n">
        <v>152</v>
      </c>
      <c r="EE1470" s="401" t="n">
        <v>293</v>
      </c>
      <c r="EF1470" s="401" t="n">
        <v>40</v>
      </c>
      <c r="EG1470" s="401" t="n">
        <v>153</v>
      </c>
      <c r="EH1470" s="401" t="n">
        <v>280</v>
      </c>
      <c r="EI1470" s="401" t="n">
        <v>258</v>
      </c>
      <c r="EJ1470" s="401" t="n">
        <v>41</v>
      </c>
      <c r="EK1470" s="401" t="n">
        <v>89</v>
      </c>
      <c r="EL1470" s="401" t="n">
        <v>296</v>
      </c>
      <c r="EM1470" s="401" t="n">
        <v>282</v>
      </c>
      <c r="EN1470" s="401" t="n">
        <v>85</v>
      </c>
      <c r="EO1470" s="401" t="n">
        <v>116</v>
      </c>
      <c r="EP1470" s="401" t="n">
        <v>210</v>
      </c>
      <c r="EQ1470" s="401" t="n">
        <v>133</v>
      </c>
      <c r="ER1470" s="401" t="n">
        <v>229</v>
      </c>
      <c r="ES1470" s="401" t="n">
        <v>1</v>
      </c>
      <c r="ET1470" s="401" t="n">
        <v>106</v>
      </c>
      <c r="EU1470" s="401" t="n">
        <v>58</v>
      </c>
      <c r="EV1470" s="401" t="n">
        <v>126</v>
      </c>
      <c r="EW1470" s="401" t="n">
        <v>151</v>
      </c>
      <c r="EX1470" s="401" t="n">
        <v>82</v>
      </c>
      <c r="EY1470" s="401" t="n">
        <v>141</v>
      </c>
      <c r="EZ1470" s="401" t="n">
        <v>267</v>
      </c>
      <c r="FA1470" s="401" t="n">
        <v>75</v>
      </c>
      <c r="FB1470" s="401" t="n">
        <v>159</v>
      </c>
      <c r="FC1470" s="401" t="n">
        <v>123</v>
      </c>
      <c r="FD1470" s="401" t="n">
        <v>68</v>
      </c>
      <c r="FE1470" s="401" t="n">
        <v>237</v>
      </c>
      <c r="FF1470" s="401" t="n">
        <v>259</v>
      </c>
      <c r="FG1470" s="401" t="n">
        <v>145</v>
      </c>
      <c r="FH1470" s="401" t="n">
        <v>53</v>
      </c>
      <c r="FI1470" s="401" t="n">
        <v>242</v>
      </c>
      <c r="FJ1470" s="401" t="n">
        <v>138</v>
      </c>
      <c r="FK1470" s="401" t="n">
        <v>228</v>
      </c>
      <c r="FL1470" s="401" t="n">
        <v>80</v>
      </c>
      <c r="FM1470" s="401" t="n">
        <v>48</v>
      </c>
      <c r="FN1470" s="401" t="n">
        <v>127</v>
      </c>
      <c r="FO1470" s="401" t="n">
        <v>147</v>
      </c>
      <c r="FP1470" s="401" t="n">
        <v>154</v>
      </c>
      <c r="FQ1470" s="401" t="n">
        <v>189</v>
      </c>
      <c r="FR1470" s="401" t="n">
        <v>162</v>
      </c>
      <c r="FS1470" s="401" t="n">
        <v>234</v>
      </c>
      <c r="FT1470" s="401" t="n">
        <v>174</v>
      </c>
      <c r="FU1470" s="401" t="n">
        <v>91</v>
      </c>
      <c r="FV1470" s="401" t="n">
        <v>207</v>
      </c>
      <c r="FW1470" s="401" t="n">
        <v>221</v>
      </c>
      <c r="FX1470" s="401" t="n">
        <v>289</v>
      </c>
      <c r="FY1470" s="401" t="n">
        <v>148</v>
      </c>
      <c r="FZ1470" s="401" t="n">
        <v>219</v>
      </c>
      <c r="GA1470" s="401" t="n">
        <v>94</v>
      </c>
      <c r="GB1470" s="401" t="n">
        <v>61</v>
      </c>
      <c r="GC1470" s="401" t="n">
        <v>66</v>
      </c>
      <c r="GD1470" s="401" t="n">
        <v>139</v>
      </c>
      <c r="GE1470" s="401" t="n">
        <v>169</v>
      </c>
      <c r="GF1470" s="401" t="n">
        <v>7</v>
      </c>
      <c r="GG1470" s="401" t="n">
        <v>193</v>
      </c>
      <c r="GH1470" s="401" t="n">
        <v>156</v>
      </c>
      <c r="GI1470" s="401" t="n">
        <v>192</v>
      </c>
      <c r="GJ1470" s="401" t="n">
        <v>30</v>
      </c>
      <c r="GK1470" s="401" t="n">
        <v>125</v>
      </c>
      <c r="GL1470" s="401" t="n">
        <v>88</v>
      </c>
      <c r="GM1470" s="401" t="n">
        <v>238</v>
      </c>
      <c r="GN1470" s="401" t="n">
        <v>99</v>
      </c>
      <c r="GO1470" s="401" t="n">
        <v>168</v>
      </c>
      <c r="GP1470" s="401" t="n">
        <v>250</v>
      </c>
      <c r="GQ1470" s="401" t="n">
        <v>236</v>
      </c>
      <c r="GR1470" s="401" t="n">
        <v>271</v>
      </c>
      <c r="GS1470" s="401" t="n">
        <v>291</v>
      </c>
      <c r="GT1470" s="401" t="n">
        <v>249</v>
      </c>
      <c r="GU1470" s="401" t="n">
        <v>279</v>
      </c>
      <c r="GV1470" s="401" t="n">
        <v>32</v>
      </c>
      <c r="GW1470" s="401" t="n">
        <v>73</v>
      </c>
      <c r="GX1470" s="401" t="n">
        <v>14</v>
      </c>
      <c r="GY1470" s="401" t="n">
        <v>36</v>
      </c>
      <c r="GZ1470" s="401" t="n">
        <v>70</v>
      </c>
      <c r="HA1470" s="401" t="n">
        <v>102</v>
      </c>
      <c r="HB1470" s="401" t="n">
        <v>181</v>
      </c>
      <c r="HC1470" s="401" t="n">
        <v>173</v>
      </c>
      <c r="HD1470" s="401" t="n">
        <v>18</v>
      </c>
      <c r="HE1470" s="401" t="n">
        <v>107</v>
      </c>
      <c r="HF1470" s="401" t="n">
        <v>81</v>
      </c>
      <c r="HG1470" s="401" t="n">
        <v>206</v>
      </c>
      <c r="HH1470" s="401" t="n">
        <v>287</v>
      </c>
      <c r="HI1470" s="401" t="n">
        <v>273</v>
      </c>
      <c r="HJ1470" s="401" t="n">
        <v>161</v>
      </c>
      <c r="HK1470" s="401" t="n">
        <v>131</v>
      </c>
      <c r="HL1470" s="401" t="n">
        <v>11</v>
      </c>
      <c r="HM1470" s="401" t="n">
        <v>49</v>
      </c>
      <c r="HN1470" s="401" t="n">
        <v>101</v>
      </c>
      <c r="HO1470" s="401" t="n">
        <v>19</v>
      </c>
      <c r="HP1470" s="401" t="n">
        <v>268</v>
      </c>
      <c r="HQ1470" s="401" t="n">
        <v>212</v>
      </c>
      <c r="HR1470" s="401" t="n">
        <v>190</v>
      </c>
      <c r="HS1470" s="401" t="n">
        <v>183</v>
      </c>
      <c r="HT1470" s="401" t="n">
        <v>150</v>
      </c>
      <c r="HU1470" s="401" t="n">
        <v>165</v>
      </c>
      <c r="HV1470" s="401" t="n">
        <v>83</v>
      </c>
      <c r="HW1470" s="401" t="n">
        <v>10</v>
      </c>
      <c r="HX1470" s="401" t="n">
        <v>243</v>
      </c>
      <c r="HY1470" s="401" t="n">
        <v>257</v>
      </c>
      <c r="HZ1470" s="401" t="n">
        <v>143</v>
      </c>
      <c r="IA1470" s="401" t="n">
        <v>129</v>
      </c>
      <c r="IB1470" s="401" t="n">
        <v>245</v>
      </c>
      <c r="IC1470" s="401" t="n">
        <v>179</v>
      </c>
      <c r="ID1470" s="401" t="n">
        <v>52</v>
      </c>
      <c r="IE1470" s="401" t="n">
        <v>22</v>
      </c>
      <c r="IF1470" s="401" t="n">
        <v>246</v>
      </c>
      <c r="IG1470" s="401" t="n">
        <v>209</v>
      </c>
      <c r="IH1470" s="401" t="n">
        <v>114</v>
      </c>
      <c r="II1470" s="401" t="n">
        <v>9</v>
      </c>
      <c r="IJ1470" s="401" t="n">
        <v>62</v>
      </c>
      <c r="IK1470" s="401" t="n">
        <v>281</v>
      </c>
      <c r="IL1470" s="401" t="n">
        <v>224</v>
      </c>
      <c r="IM1470" s="401" t="n">
        <v>79</v>
      </c>
      <c r="IN1470" s="401" t="n">
        <v>215</v>
      </c>
      <c r="IO1470" s="401" t="n">
        <v>56</v>
      </c>
      <c r="IP1470" s="401" t="n">
        <v>46</v>
      </c>
      <c r="IQ1470" s="401" t="n">
        <v>252</v>
      </c>
      <c r="IR1470" s="401" t="n">
        <v>178</v>
      </c>
      <c r="IS1470" s="401" t="n">
        <v>90</v>
      </c>
      <c r="IT1470" s="401" t="n">
        <v>23</v>
      </c>
      <c r="IU1470" s="401" t="n">
        <v>76</v>
      </c>
      <c r="IV1470" s="401" t="n">
        <v>119</v>
      </c>
      <c r="IW1470" s="401" t="n">
        <v>261</v>
      </c>
      <c r="IX1470" s="401" t="n">
        <v>266</v>
      </c>
      <c r="IY1470" s="401" t="n">
        <v>185</v>
      </c>
      <c r="IZ1470" s="401" t="n">
        <v>158</v>
      </c>
      <c r="JA1470" s="401" t="n">
        <v>124</v>
      </c>
      <c r="JB1470" s="401" t="n">
        <v>170</v>
      </c>
      <c r="JC1470" s="401" t="n">
        <v>115</v>
      </c>
      <c r="JD1470" s="401" t="n">
        <v>186</v>
      </c>
      <c r="JE1470" s="401" t="n">
        <v>256</v>
      </c>
      <c r="JF1470" s="401" t="n">
        <v>265</v>
      </c>
      <c r="JG1470" s="401" t="n">
        <v>105</v>
      </c>
      <c r="JH1470" s="401" t="n">
        <v>220</v>
      </c>
      <c r="JI1470" s="401" t="n">
        <v>223</v>
      </c>
      <c r="JJ1470" s="401" t="n">
        <v>44</v>
      </c>
      <c r="JK1470" s="401" t="n">
        <v>98</v>
      </c>
      <c r="JL1470" s="401" t="n">
        <v>205</v>
      </c>
      <c r="JM1470" s="401" t="n">
        <v>262</v>
      </c>
      <c r="JN1470" s="401" t="n">
        <v>157</v>
      </c>
      <c r="JO1470" s="401" t="n">
        <v>217</v>
      </c>
      <c r="JP1470" s="401" t="n">
        <v>195</v>
      </c>
      <c r="JQ1470" s="401" t="n">
        <v>25</v>
      </c>
      <c r="JR1470" s="401" t="n">
        <v>187</v>
      </c>
      <c r="JS1470" s="401" t="n">
        <v>132</v>
      </c>
      <c r="JT1470" s="401" t="n">
        <v>288</v>
      </c>
      <c r="JU1470" s="401" t="n">
        <v>255</v>
      </c>
      <c r="JV1470" s="401" t="n">
        <v>20</v>
      </c>
      <c r="JW1470" s="401" t="n">
        <v>155</v>
      </c>
      <c r="JX1470" s="401" t="n">
        <v>208</v>
      </c>
      <c r="JY1470" s="401" t="n">
        <v>87</v>
      </c>
      <c r="JZ1470" s="401" t="n">
        <v>167</v>
      </c>
      <c r="KA1470" s="401" t="n">
        <v>33</v>
      </c>
      <c r="KB1470" s="401" t="n">
        <v>104</v>
      </c>
      <c r="KC1470" s="401" t="n">
        <v>65</v>
      </c>
      <c r="KE1470" s="401" t="n">
        <v>278</v>
      </c>
      <c r="KF1470" s="401" t="n">
        <v>204</v>
      </c>
      <c r="KG1470" s="401" t="n">
        <v>227</v>
      </c>
      <c r="KH1470" s="401" t="n">
        <v>260</v>
      </c>
      <c r="KJ1470" s="401" t="n">
        <v>172</v>
      </c>
      <c r="KK1470" s="401" t="n">
        <v>15</v>
      </c>
      <c r="KL1470" s="401" t="n">
        <v>142</v>
      </c>
      <c r="KM1470" s="401" t="n">
        <v>16</v>
      </c>
      <c r="KO1470" s="401" t="n">
        <v>67</v>
      </c>
      <c r="KP1470" s="401" t="n">
        <v>175</v>
      </c>
      <c r="KQ1470" s="401" t="n">
        <v>230</v>
      </c>
      <c r="KR1470" s="401" t="n">
        <v>240</v>
      </c>
    </row>
    <row r="1472" customFormat="false" ht="12.75" hidden="false" customHeight="false" outlineLevel="0" collapsed="false">
      <c r="D1472" s="204" t="n">
        <v>297</v>
      </c>
      <c r="E1472" s="204" t="s">
        <v>250</v>
      </c>
    </row>
    <row r="1473" customFormat="false" ht="12.75" hidden="false" customHeight="false" outlineLevel="0" collapsed="false">
      <c r="E1473" s="444" t="s">
        <v>198</v>
      </c>
      <c r="F1473" s="401" t="n">
        <v>1</v>
      </c>
      <c r="G1473" s="401" t="n">
        <v>2</v>
      </c>
      <c r="H1473" s="401" t="n">
        <v>3</v>
      </c>
      <c r="I1473" s="401" t="n">
        <v>4</v>
      </c>
      <c r="J1473" s="401" t="n">
        <v>5</v>
      </c>
      <c r="K1473" s="401" t="n">
        <v>6</v>
      </c>
      <c r="L1473" s="401" t="n">
        <v>7</v>
      </c>
      <c r="M1473" s="401" t="n">
        <v>8</v>
      </c>
      <c r="N1473" s="401" t="n">
        <v>9</v>
      </c>
      <c r="O1473" s="401" t="n">
        <v>10</v>
      </c>
      <c r="P1473" s="401" t="n">
        <v>11</v>
      </c>
      <c r="Q1473" s="401" t="n">
        <v>12</v>
      </c>
      <c r="R1473" s="401" t="n">
        <v>13</v>
      </c>
      <c r="S1473" s="401" t="n">
        <v>14</v>
      </c>
      <c r="T1473" s="401" t="n">
        <v>15</v>
      </c>
      <c r="U1473" s="401" t="n">
        <v>16</v>
      </c>
      <c r="V1473" s="401" t="n">
        <v>17</v>
      </c>
      <c r="W1473" s="401" t="n">
        <v>18</v>
      </c>
      <c r="X1473" s="401" t="n">
        <v>19</v>
      </c>
      <c r="Y1473" s="401" t="n">
        <v>20</v>
      </c>
      <c r="Z1473" s="401" t="n">
        <v>21</v>
      </c>
      <c r="AA1473" s="401" t="n">
        <v>22</v>
      </c>
      <c r="AB1473" s="401" t="n">
        <v>23</v>
      </c>
      <c r="AC1473" s="401" t="n">
        <v>24</v>
      </c>
      <c r="AD1473" s="401" t="n">
        <v>25</v>
      </c>
      <c r="AE1473" s="401" t="n">
        <v>26</v>
      </c>
      <c r="AF1473" s="401" t="n">
        <v>27</v>
      </c>
      <c r="AG1473" s="401" t="n">
        <v>28</v>
      </c>
      <c r="AH1473" s="401" t="n">
        <v>29</v>
      </c>
      <c r="AI1473" s="401" t="n">
        <v>30</v>
      </c>
      <c r="AJ1473" s="401" t="n">
        <v>31</v>
      </c>
      <c r="AK1473" s="401" t="n">
        <v>32</v>
      </c>
      <c r="AL1473" s="401" t="n">
        <v>33</v>
      </c>
      <c r="AM1473" s="401" t="n">
        <v>34</v>
      </c>
      <c r="AN1473" s="401" t="n">
        <v>35</v>
      </c>
      <c r="AO1473" s="401" t="n">
        <v>36</v>
      </c>
      <c r="AP1473" s="401" t="n">
        <v>37</v>
      </c>
      <c r="AQ1473" s="401" t="n">
        <v>38</v>
      </c>
      <c r="AR1473" s="401" t="n">
        <v>39</v>
      </c>
      <c r="AS1473" s="401" t="n">
        <v>40</v>
      </c>
      <c r="AT1473" s="401" t="n">
        <v>41</v>
      </c>
      <c r="AU1473" s="401" t="n">
        <v>42</v>
      </c>
      <c r="AV1473" s="401" t="n">
        <v>43</v>
      </c>
      <c r="AW1473" s="401" t="n">
        <v>44</v>
      </c>
      <c r="AX1473" s="401" t="n">
        <v>45</v>
      </c>
      <c r="AY1473" s="401" t="n">
        <v>46</v>
      </c>
      <c r="AZ1473" s="401" t="n">
        <v>47</v>
      </c>
      <c r="BA1473" s="401" t="n">
        <v>48</v>
      </c>
      <c r="BB1473" s="401" t="n">
        <v>49</v>
      </c>
      <c r="BC1473" s="401" t="n">
        <v>50</v>
      </c>
      <c r="BD1473" s="401" t="n">
        <v>51</v>
      </c>
      <c r="BE1473" s="401" t="n">
        <v>52</v>
      </c>
      <c r="BF1473" s="401" t="n">
        <v>53</v>
      </c>
      <c r="BG1473" s="401" t="n">
        <v>54</v>
      </c>
      <c r="BH1473" s="401" t="n">
        <v>55</v>
      </c>
      <c r="BI1473" s="401" t="n">
        <v>56</v>
      </c>
      <c r="BJ1473" s="401" t="n">
        <v>57</v>
      </c>
      <c r="BK1473" s="401" t="n">
        <v>58</v>
      </c>
      <c r="BL1473" s="401" t="n">
        <v>59</v>
      </c>
      <c r="BM1473" s="401" t="n">
        <v>60</v>
      </c>
      <c r="BN1473" s="401" t="n">
        <v>61</v>
      </c>
      <c r="BO1473" s="401" t="n">
        <v>62</v>
      </c>
      <c r="BP1473" s="401" t="n">
        <v>63</v>
      </c>
      <c r="BQ1473" s="401" t="n">
        <v>64</v>
      </c>
      <c r="BR1473" s="401" t="n">
        <v>65</v>
      </c>
      <c r="BS1473" s="401" t="n">
        <v>66</v>
      </c>
      <c r="BT1473" s="401" t="n">
        <v>67</v>
      </c>
      <c r="BU1473" s="401" t="n">
        <v>68</v>
      </c>
      <c r="BV1473" s="401" t="n">
        <v>69</v>
      </c>
      <c r="BW1473" s="401" t="n">
        <v>70</v>
      </c>
      <c r="BX1473" s="401" t="n">
        <v>71</v>
      </c>
      <c r="BY1473" s="401" t="n">
        <v>72</v>
      </c>
      <c r="BZ1473" s="401" t="n">
        <v>73</v>
      </c>
      <c r="CA1473" s="401" t="n">
        <v>74</v>
      </c>
      <c r="CB1473" s="401" t="n">
        <v>75</v>
      </c>
      <c r="CC1473" s="401" t="n">
        <v>76</v>
      </c>
      <c r="CD1473" s="401" t="n">
        <v>77</v>
      </c>
      <c r="CE1473" s="401" t="n">
        <v>78</v>
      </c>
      <c r="CF1473" s="401" t="n">
        <v>79</v>
      </c>
      <c r="CG1473" s="401" t="n">
        <v>80</v>
      </c>
      <c r="CH1473" s="401" t="n">
        <v>81</v>
      </c>
      <c r="CI1473" s="401" t="n">
        <v>82</v>
      </c>
      <c r="CJ1473" s="401" t="n">
        <v>83</v>
      </c>
      <c r="CK1473" s="401" t="n">
        <v>84</v>
      </c>
      <c r="CL1473" s="401" t="n">
        <v>85</v>
      </c>
      <c r="CM1473" s="401" t="n">
        <v>86</v>
      </c>
      <c r="CN1473" s="401" t="n">
        <v>87</v>
      </c>
      <c r="CO1473" s="401" t="n">
        <v>88</v>
      </c>
      <c r="CP1473" s="401" t="n">
        <v>89</v>
      </c>
      <c r="CQ1473" s="401" t="n">
        <v>90</v>
      </c>
      <c r="CR1473" s="401" t="n">
        <v>91</v>
      </c>
      <c r="CS1473" s="401" t="n">
        <v>92</v>
      </c>
      <c r="CT1473" s="401" t="n">
        <v>93</v>
      </c>
      <c r="CU1473" s="401" t="n">
        <v>94</v>
      </c>
      <c r="CV1473" s="401" t="n">
        <v>95</v>
      </c>
      <c r="CW1473" s="401" t="n">
        <v>96</v>
      </c>
      <c r="CX1473" s="401" t="n">
        <v>97</v>
      </c>
      <c r="CY1473" s="401" t="n">
        <v>98</v>
      </c>
      <c r="CZ1473" s="401" t="n">
        <v>99</v>
      </c>
      <c r="DA1473" s="401" t="n">
        <v>100</v>
      </c>
      <c r="DB1473" s="401" t="n">
        <v>101</v>
      </c>
      <c r="DC1473" s="401" t="n">
        <v>102</v>
      </c>
      <c r="DD1473" s="401" t="n">
        <v>103</v>
      </c>
      <c r="DE1473" s="401" t="n">
        <v>104</v>
      </c>
      <c r="DF1473" s="401" t="n">
        <v>105</v>
      </c>
      <c r="DG1473" s="401" t="n">
        <v>106</v>
      </c>
      <c r="DH1473" s="401" t="n">
        <v>107</v>
      </c>
      <c r="DI1473" s="401" t="n">
        <v>108</v>
      </c>
      <c r="DJ1473" s="401" t="n">
        <v>109</v>
      </c>
      <c r="DK1473" s="401" t="n">
        <v>110</v>
      </c>
      <c r="DL1473" s="401" t="n">
        <v>111</v>
      </c>
      <c r="DM1473" s="401" t="n">
        <v>112</v>
      </c>
      <c r="DN1473" s="401" t="n">
        <v>113</v>
      </c>
      <c r="DO1473" s="401" t="n">
        <v>114</v>
      </c>
      <c r="DP1473" s="401" t="n">
        <v>115</v>
      </c>
      <c r="DQ1473" s="401" t="n">
        <v>116</v>
      </c>
      <c r="DR1473" s="401" t="n">
        <v>117</v>
      </c>
      <c r="DS1473" s="401" t="n">
        <v>118</v>
      </c>
      <c r="DT1473" s="401" t="n">
        <v>119</v>
      </c>
      <c r="DU1473" s="401" t="n">
        <v>120</v>
      </c>
      <c r="DV1473" s="401" t="n">
        <v>121</v>
      </c>
      <c r="DW1473" s="401" t="n">
        <v>122</v>
      </c>
      <c r="DX1473" s="401" t="n">
        <v>123</v>
      </c>
      <c r="DY1473" s="401" t="n">
        <v>124</v>
      </c>
      <c r="DZ1473" s="401" t="n">
        <v>125</v>
      </c>
      <c r="EA1473" s="401" t="n">
        <v>126</v>
      </c>
      <c r="EB1473" s="401" t="n">
        <v>127</v>
      </c>
      <c r="EC1473" s="401" t="n">
        <v>128</v>
      </c>
      <c r="ED1473" s="401" t="n">
        <v>129</v>
      </c>
      <c r="EE1473" s="401" t="n">
        <v>130</v>
      </c>
      <c r="EF1473" s="401" t="n">
        <v>131</v>
      </c>
      <c r="EG1473" s="401" t="n">
        <v>132</v>
      </c>
      <c r="EH1473" s="401" t="n">
        <v>133</v>
      </c>
      <c r="EI1473" s="401" t="n">
        <v>134</v>
      </c>
      <c r="EJ1473" s="401" t="n">
        <v>135</v>
      </c>
      <c r="EK1473" s="401" t="n">
        <v>136</v>
      </c>
      <c r="EL1473" s="401" t="n">
        <v>137</v>
      </c>
      <c r="EM1473" s="401" t="n">
        <v>138</v>
      </c>
      <c r="EN1473" s="401" t="n">
        <v>139</v>
      </c>
      <c r="EO1473" s="401" t="n">
        <v>140</v>
      </c>
      <c r="EP1473" s="401" t="n">
        <v>141</v>
      </c>
      <c r="EQ1473" s="401" t="n">
        <v>142</v>
      </c>
      <c r="ER1473" s="401" t="n">
        <v>143</v>
      </c>
      <c r="ES1473" s="401" t="n">
        <v>144</v>
      </c>
      <c r="ET1473" s="401" t="n">
        <v>145</v>
      </c>
      <c r="EU1473" s="401" t="n">
        <v>146</v>
      </c>
      <c r="EV1473" s="401" t="n">
        <v>147</v>
      </c>
      <c r="EW1473" s="401" t="n">
        <v>148</v>
      </c>
      <c r="EX1473" s="401" t="n">
        <v>149</v>
      </c>
      <c r="EY1473" s="401" t="n">
        <v>150</v>
      </c>
      <c r="EZ1473" s="401" t="n">
        <v>151</v>
      </c>
      <c r="FA1473" s="401" t="n">
        <v>152</v>
      </c>
      <c r="FB1473" s="401" t="n">
        <v>153</v>
      </c>
      <c r="FC1473" s="401" t="n">
        <v>154</v>
      </c>
      <c r="FD1473" s="401" t="n">
        <v>155</v>
      </c>
      <c r="FE1473" s="401" t="n">
        <v>156</v>
      </c>
      <c r="FF1473" s="401" t="n">
        <v>157</v>
      </c>
      <c r="FG1473" s="401" t="n">
        <v>158</v>
      </c>
      <c r="FH1473" s="401" t="n">
        <v>159</v>
      </c>
      <c r="FI1473" s="401" t="n">
        <v>160</v>
      </c>
      <c r="FJ1473" s="401" t="n">
        <v>161</v>
      </c>
      <c r="FK1473" s="401" t="n">
        <v>162</v>
      </c>
      <c r="FL1473" s="401" t="n">
        <v>163</v>
      </c>
      <c r="FM1473" s="401" t="n">
        <v>164</v>
      </c>
      <c r="FN1473" s="401" t="n">
        <v>165</v>
      </c>
      <c r="FO1473" s="401" t="n">
        <v>166</v>
      </c>
      <c r="FP1473" s="401" t="n">
        <v>167</v>
      </c>
      <c r="FQ1473" s="401" t="n">
        <v>168</v>
      </c>
      <c r="FR1473" s="401" t="n">
        <v>169</v>
      </c>
      <c r="FS1473" s="401" t="n">
        <v>170</v>
      </c>
      <c r="FT1473" s="401" t="n">
        <v>171</v>
      </c>
      <c r="FU1473" s="401" t="n">
        <v>172</v>
      </c>
      <c r="FV1473" s="401" t="n">
        <v>173</v>
      </c>
      <c r="FW1473" s="401" t="n">
        <v>174</v>
      </c>
      <c r="FX1473" s="401" t="n">
        <v>175</v>
      </c>
      <c r="FY1473" s="401" t="n">
        <v>176</v>
      </c>
      <c r="FZ1473" s="401" t="n">
        <v>177</v>
      </c>
      <c r="GA1473" s="401" t="n">
        <v>178</v>
      </c>
      <c r="GB1473" s="401" t="n">
        <v>179</v>
      </c>
      <c r="GC1473" s="401" t="n">
        <v>180</v>
      </c>
      <c r="GD1473" s="401" t="n">
        <v>181</v>
      </c>
      <c r="GE1473" s="401" t="n">
        <v>182</v>
      </c>
      <c r="GF1473" s="401" t="n">
        <v>183</v>
      </c>
      <c r="GG1473" s="401" t="n">
        <v>184</v>
      </c>
      <c r="GH1473" s="401" t="n">
        <v>185</v>
      </c>
      <c r="GI1473" s="401" t="n">
        <v>186</v>
      </c>
      <c r="GJ1473" s="401" t="n">
        <v>187</v>
      </c>
      <c r="GK1473" s="401" t="n">
        <v>188</v>
      </c>
      <c r="GL1473" s="401" t="n">
        <v>189</v>
      </c>
      <c r="GM1473" s="401" t="n">
        <v>190</v>
      </c>
      <c r="GN1473" s="401" t="n">
        <v>191</v>
      </c>
      <c r="GO1473" s="401" t="n">
        <v>192</v>
      </c>
      <c r="GP1473" s="401" t="n">
        <v>193</v>
      </c>
      <c r="GQ1473" s="401" t="n">
        <v>194</v>
      </c>
      <c r="GR1473" s="401" t="n">
        <v>195</v>
      </c>
      <c r="GS1473" s="401" t="n">
        <v>196</v>
      </c>
      <c r="GT1473" s="401" t="n">
        <v>197</v>
      </c>
      <c r="GU1473" s="401" t="n">
        <v>198</v>
      </c>
      <c r="GV1473" s="401" t="n">
        <v>199</v>
      </c>
      <c r="GW1473" s="401" t="n">
        <v>200</v>
      </c>
      <c r="GX1473" s="401" t="n">
        <v>201</v>
      </c>
      <c r="GY1473" s="401" t="n">
        <v>202</v>
      </c>
      <c r="GZ1473" s="401" t="n">
        <v>203</v>
      </c>
      <c r="HA1473" s="401" t="n">
        <v>204</v>
      </c>
      <c r="HB1473" s="401" t="n">
        <v>205</v>
      </c>
      <c r="HC1473" s="401" t="n">
        <v>206</v>
      </c>
      <c r="HD1473" s="401" t="n">
        <v>207</v>
      </c>
      <c r="HE1473" s="401" t="n">
        <v>208</v>
      </c>
      <c r="HF1473" s="401" t="n">
        <v>209</v>
      </c>
      <c r="HG1473" s="401" t="n">
        <v>210</v>
      </c>
      <c r="HH1473" s="401" t="n">
        <v>211</v>
      </c>
      <c r="HI1473" s="401" t="n">
        <v>212</v>
      </c>
      <c r="HJ1473" s="401" t="n">
        <v>213</v>
      </c>
      <c r="HK1473" s="401" t="n">
        <v>214</v>
      </c>
      <c r="HL1473" s="401" t="n">
        <v>215</v>
      </c>
      <c r="HM1473" s="401" t="n">
        <v>216</v>
      </c>
      <c r="HN1473" s="401" t="n">
        <v>217</v>
      </c>
      <c r="HO1473" s="401" t="n">
        <v>218</v>
      </c>
      <c r="HP1473" s="401" t="n">
        <v>219</v>
      </c>
      <c r="HQ1473" s="401" t="n">
        <v>220</v>
      </c>
      <c r="HR1473" s="401" t="n">
        <v>221</v>
      </c>
      <c r="HS1473" s="401" t="n">
        <v>222</v>
      </c>
      <c r="HT1473" s="401" t="n">
        <v>223</v>
      </c>
      <c r="HU1473" s="401" t="n">
        <v>224</v>
      </c>
      <c r="HV1473" s="401" t="n">
        <v>225</v>
      </c>
      <c r="HW1473" s="401" t="n">
        <v>226</v>
      </c>
      <c r="HX1473" s="401" t="n">
        <v>227</v>
      </c>
      <c r="HY1473" s="401" t="n">
        <v>228</v>
      </c>
      <c r="HZ1473" s="401" t="n">
        <v>229</v>
      </c>
      <c r="IA1473" s="401" t="n">
        <v>230</v>
      </c>
      <c r="IB1473" s="401" t="n">
        <v>231</v>
      </c>
      <c r="IC1473" s="401" t="n">
        <v>232</v>
      </c>
      <c r="ID1473" s="401" t="n">
        <v>233</v>
      </c>
      <c r="IE1473" s="401" t="n">
        <v>234</v>
      </c>
      <c r="IF1473" s="401" t="n">
        <v>235</v>
      </c>
      <c r="IG1473" s="401" t="n">
        <v>236</v>
      </c>
      <c r="IH1473" s="401" t="n">
        <v>237</v>
      </c>
      <c r="II1473" s="401" t="n">
        <v>238</v>
      </c>
      <c r="IJ1473" s="401" t="n">
        <v>239</v>
      </c>
      <c r="IK1473" s="401" t="n">
        <v>240</v>
      </c>
      <c r="IL1473" s="401" t="n">
        <v>241</v>
      </c>
      <c r="IM1473" s="401" t="n">
        <v>242</v>
      </c>
      <c r="IN1473" s="401" t="n">
        <v>243</v>
      </c>
      <c r="IO1473" s="401" t="n">
        <v>244</v>
      </c>
      <c r="IP1473" s="401" t="n">
        <v>245</v>
      </c>
      <c r="IQ1473" s="401" t="n">
        <v>246</v>
      </c>
      <c r="IR1473" s="401" t="n">
        <v>247</v>
      </c>
      <c r="IS1473" s="401" t="n">
        <v>248</v>
      </c>
      <c r="IT1473" s="401" t="n">
        <v>249</v>
      </c>
      <c r="IU1473" s="401" t="n">
        <v>250</v>
      </c>
      <c r="IV1473" s="401" t="n">
        <v>251</v>
      </c>
      <c r="IW1473" s="401" t="n">
        <v>252</v>
      </c>
      <c r="IX1473" s="401" t="n">
        <v>253</v>
      </c>
      <c r="IY1473" s="401" t="n">
        <v>254</v>
      </c>
      <c r="IZ1473" s="401" t="n">
        <v>255</v>
      </c>
      <c r="JA1473" s="401" t="n">
        <v>256</v>
      </c>
      <c r="JB1473" s="401" t="n">
        <v>257</v>
      </c>
      <c r="JC1473" s="401" t="n">
        <v>258</v>
      </c>
      <c r="JD1473" s="401" t="n">
        <v>259</v>
      </c>
      <c r="JE1473" s="401" t="n">
        <v>260</v>
      </c>
      <c r="JF1473" s="401" t="n">
        <v>261</v>
      </c>
      <c r="JG1473" s="401" t="n">
        <v>262</v>
      </c>
      <c r="JH1473" s="401" t="n">
        <v>263</v>
      </c>
      <c r="JI1473" s="401" t="n">
        <v>264</v>
      </c>
      <c r="JJ1473" s="401" t="n">
        <v>265</v>
      </c>
      <c r="JK1473" s="401" t="n">
        <v>266</v>
      </c>
      <c r="JL1473" s="401" t="n">
        <v>267</v>
      </c>
      <c r="JM1473" s="401" t="n">
        <v>268</v>
      </c>
      <c r="JN1473" s="401" t="n">
        <v>269</v>
      </c>
      <c r="JO1473" s="401" t="n">
        <v>270</v>
      </c>
      <c r="JP1473" s="401" t="n">
        <v>271</v>
      </c>
      <c r="JQ1473" s="401" t="n">
        <v>272</v>
      </c>
      <c r="JR1473" s="401" t="n">
        <v>273</v>
      </c>
      <c r="JS1473" s="401" t="n">
        <v>274</v>
      </c>
      <c r="JT1473" s="401" t="n">
        <v>275</v>
      </c>
      <c r="JU1473" s="401" t="n">
        <v>276</v>
      </c>
      <c r="JV1473" s="401" t="n">
        <v>277</v>
      </c>
      <c r="JW1473" s="401" t="n">
        <v>278</v>
      </c>
      <c r="JX1473" s="401" t="n">
        <v>279</v>
      </c>
      <c r="JY1473" s="401" t="n">
        <v>280</v>
      </c>
      <c r="JZ1473" s="401" t="n">
        <v>281</v>
      </c>
      <c r="KA1473" s="401" t="n">
        <v>282</v>
      </c>
      <c r="KB1473" s="401" t="n">
        <v>283</v>
      </c>
      <c r="KC1473" s="401" t="n">
        <v>284</v>
      </c>
      <c r="KD1473" s="401" t="n">
        <v>285</v>
      </c>
      <c r="KE1473" s="401" t="n">
        <v>286</v>
      </c>
      <c r="KF1473" s="401" t="n">
        <v>287</v>
      </c>
      <c r="KG1473" s="401" t="n">
        <v>288</v>
      </c>
      <c r="KH1473" s="401" t="n">
        <v>289</v>
      </c>
      <c r="KJ1473" s="401" t="n">
        <v>290</v>
      </c>
      <c r="KK1473" s="401" t="n">
        <v>291</v>
      </c>
      <c r="KL1473" s="401" t="n">
        <v>292</v>
      </c>
      <c r="KM1473" s="401" t="n">
        <v>293</v>
      </c>
      <c r="KO1473" s="401" t="n">
        <v>294</v>
      </c>
      <c r="KP1473" s="401" t="n">
        <v>295</v>
      </c>
      <c r="KQ1473" s="401" t="n">
        <v>296</v>
      </c>
      <c r="KR1473" s="401" t="n">
        <v>297</v>
      </c>
    </row>
    <row r="1474" customFormat="false" ht="12.75" hidden="false" customHeight="false" outlineLevel="0" collapsed="false">
      <c r="E1474" s="444" t="s">
        <v>225</v>
      </c>
      <c r="F1474" s="401" t="n">
        <v>110</v>
      </c>
      <c r="G1474" s="401" t="n">
        <v>94</v>
      </c>
      <c r="H1474" s="401" t="n">
        <v>287</v>
      </c>
      <c r="I1474" s="401" t="n">
        <v>232</v>
      </c>
      <c r="J1474" s="401" t="n">
        <v>276</v>
      </c>
      <c r="K1474" s="401" t="n">
        <v>120</v>
      </c>
      <c r="L1474" s="401" t="n">
        <v>184</v>
      </c>
      <c r="M1474" s="401" t="n">
        <v>164</v>
      </c>
      <c r="N1474" s="401" t="n">
        <v>83</v>
      </c>
      <c r="O1474" s="401" t="n">
        <v>178</v>
      </c>
      <c r="P1474" s="401" t="n">
        <v>132</v>
      </c>
      <c r="Q1474" s="401" t="n">
        <v>98</v>
      </c>
      <c r="R1474" s="401" t="n">
        <v>81</v>
      </c>
      <c r="S1474" s="401" t="n">
        <v>205</v>
      </c>
      <c r="T1474" s="401" t="n">
        <v>218</v>
      </c>
      <c r="U1474" s="401" t="n">
        <v>159</v>
      </c>
      <c r="V1474" s="401" t="n">
        <v>285</v>
      </c>
      <c r="W1474" s="401" t="n">
        <v>217</v>
      </c>
      <c r="X1474" s="401" t="n">
        <v>80</v>
      </c>
      <c r="Y1474" s="401" t="n">
        <v>221</v>
      </c>
      <c r="Z1474" s="401" t="n">
        <v>25</v>
      </c>
      <c r="AA1474" s="401" t="n">
        <v>214</v>
      </c>
      <c r="AB1474" s="401" t="n">
        <v>50</v>
      </c>
      <c r="AC1474" s="401" t="n">
        <v>255</v>
      </c>
      <c r="AD1474" s="401" t="n">
        <v>62</v>
      </c>
      <c r="AE1474" s="401" t="n">
        <v>202</v>
      </c>
      <c r="AF1474" s="401" t="n">
        <v>40</v>
      </c>
      <c r="AG1474" s="401" t="n">
        <v>216</v>
      </c>
      <c r="AH1474" s="401" t="n">
        <v>138</v>
      </c>
      <c r="AI1474" s="401" t="n">
        <v>158</v>
      </c>
      <c r="AJ1474" s="401" t="n">
        <v>268</v>
      </c>
      <c r="AK1474" s="401" t="n">
        <v>89</v>
      </c>
      <c r="AL1474" s="401" t="n">
        <v>251</v>
      </c>
      <c r="AM1474" s="401" t="n">
        <v>57</v>
      </c>
      <c r="AN1474" s="401" t="n">
        <v>38</v>
      </c>
      <c r="AO1474" s="401" t="n">
        <v>112</v>
      </c>
      <c r="AP1474" s="401" t="n">
        <v>199</v>
      </c>
      <c r="AQ1474" s="401" t="n">
        <v>215</v>
      </c>
      <c r="AR1474" s="401" t="n">
        <v>231</v>
      </c>
      <c r="AS1474" s="401" t="n">
        <v>167</v>
      </c>
      <c r="AT1474" s="401" t="n">
        <v>237</v>
      </c>
      <c r="AU1474" s="401" t="n">
        <v>100</v>
      </c>
      <c r="AV1474" s="401" t="n">
        <v>206</v>
      </c>
      <c r="AW1474" s="401" t="n">
        <v>128</v>
      </c>
      <c r="AX1474" s="401" t="n">
        <v>279</v>
      </c>
      <c r="AY1474" s="401" t="n">
        <v>129</v>
      </c>
      <c r="AZ1474" s="401" t="n">
        <v>259</v>
      </c>
      <c r="BA1474" s="401" t="n">
        <v>200</v>
      </c>
      <c r="BB1474" s="401" t="n">
        <v>142</v>
      </c>
      <c r="BC1474" s="401" t="n">
        <v>121</v>
      </c>
      <c r="BD1474" s="401" t="n">
        <v>250</v>
      </c>
      <c r="BE1474" s="401" t="n">
        <v>173</v>
      </c>
      <c r="BF1474" s="401" t="n">
        <v>181</v>
      </c>
      <c r="BG1474" s="401" t="n">
        <v>143</v>
      </c>
      <c r="BH1474" s="401" t="n">
        <v>153</v>
      </c>
      <c r="BI1474" s="401" t="n">
        <v>28</v>
      </c>
      <c r="BJ1474" s="401" t="n">
        <v>24</v>
      </c>
      <c r="BK1474" s="401" t="n">
        <v>87</v>
      </c>
      <c r="BL1474" s="401" t="n">
        <v>156</v>
      </c>
      <c r="BM1474" s="401" t="n">
        <v>16</v>
      </c>
      <c r="BN1474" s="401" t="n">
        <v>257</v>
      </c>
      <c r="BO1474" s="401" t="n">
        <v>13</v>
      </c>
      <c r="BP1474" s="401" t="n">
        <v>192</v>
      </c>
      <c r="BQ1474" s="401" t="n">
        <v>227</v>
      </c>
      <c r="BR1474" s="401" t="n">
        <v>281</v>
      </c>
      <c r="BS1474" s="401" t="n">
        <v>203</v>
      </c>
      <c r="BT1474" s="401" t="n">
        <v>239</v>
      </c>
      <c r="BU1474" s="401" t="n">
        <v>260</v>
      </c>
      <c r="BV1474" s="401" t="n">
        <v>273</v>
      </c>
      <c r="BW1474" s="401" t="n">
        <v>189</v>
      </c>
      <c r="BX1474" s="401" t="n">
        <v>49</v>
      </c>
      <c r="BY1474" s="401" t="n">
        <v>168</v>
      </c>
      <c r="BZ1474" s="401" t="n">
        <v>32</v>
      </c>
      <c r="CA1474" s="401" t="n">
        <v>116</v>
      </c>
      <c r="CB1474" s="401" t="n">
        <v>183</v>
      </c>
      <c r="CC1474" s="401" t="n">
        <v>293</v>
      </c>
      <c r="CD1474" s="401" t="n">
        <v>296</v>
      </c>
      <c r="CE1474" s="401" t="n">
        <v>187</v>
      </c>
      <c r="CF1474" s="401" t="n">
        <v>101</v>
      </c>
      <c r="CG1474" s="401" t="n">
        <v>19</v>
      </c>
      <c r="CH1474" s="401" t="n">
        <v>65</v>
      </c>
      <c r="CI1474" s="401" t="n">
        <v>229</v>
      </c>
      <c r="CJ1474" s="401" t="n">
        <v>274</v>
      </c>
      <c r="CK1474" s="401" t="n">
        <v>165</v>
      </c>
      <c r="CL1474" s="401" t="n">
        <v>22</v>
      </c>
      <c r="CM1474" s="401" t="n">
        <v>219</v>
      </c>
      <c r="CN1474" s="401" t="n">
        <v>48</v>
      </c>
      <c r="CO1474" s="401" t="n">
        <v>11</v>
      </c>
      <c r="CP1474" s="401" t="n">
        <v>262</v>
      </c>
      <c r="CQ1474" s="401" t="n">
        <v>106</v>
      </c>
      <c r="CR1474" s="401" t="n">
        <v>175</v>
      </c>
      <c r="CS1474" s="401" t="n">
        <v>109</v>
      </c>
      <c r="CT1474" s="401" t="n">
        <v>196</v>
      </c>
      <c r="CU1474" s="401" t="n">
        <v>26</v>
      </c>
      <c r="CV1474" s="401" t="n">
        <v>256</v>
      </c>
      <c r="CW1474" s="401" t="n">
        <v>7</v>
      </c>
      <c r="CX1474" s="401" t="n">
        <v>74</v>
      </c>
      <c r="CY1474" s="401" t="n">
        <v>76</v>
      </c>
      <c r="CZ1474" s="401" t="n">
        <v>190</v>
      </c>
      <c r="DA1474" s="401" t="n">
        <v>66</v>
      </c>
      <c r="DB1474" s="401" t="n">
        <v>248</v>
      </c>
      <c r="DC1474" s="401" t="n">
        <v>151</v>
      </c>
      <c r="DD1474" s="401" t="n">
        <v>182</v>
      </c>
      <c r="DE1474" s="401" t="n">
        <v>73</v>
      </c>
      <c r="DF1474" s="401" t="n">
        <v>44</v>
      </c>
      <c r="DG1474" s="401" t="n">
        <v>177</v>
      </c>
      <c r="DH1474" s="401" t="n">
        <v>155</v>
      </c>
      <c r="DI1474" s="401" t="n">
        <v>27</v>
      </c>
      <c r="DJ1474" s="401" t="n">
        <v>96</v>
      </c>
      <c r="DK1474" s="401" t="n">
        <v>197</v>
      </c>
      <c r="DL1474" s="401" t="n">
        <v>193</v>
      </c>
      <c r="DM1474" s="401" t="n">
        <v>233</v>
      </c>
      <c r="DN1474" s="401" t="n">
        <v>67</v>
      </c>
      <c r="DO1474" s="401" t="n">
        <v>226</v>
      </c>
      <c r="DP1474" s="401" t="n">
        <v>122</v>
      </c>
      <c r="DQ1474" s="401" t="n">
        <v>244</v>
      </c>
      <c r="DR1474" s="401" t="n">
        <v>254</v>
      </c>
      <c r="DS1474" s="401" t="n">
        <v>144</v>
      </c>
      <c r="DT1474" s="401" t="n">
        <v>247</v>
      </c>
      <c r="DU1474" s="401" t="n">
        <v>118</v>
      </c>
      <c r="DV1474" s="401" t="n">
        <v>253</v>
      </c>
      <c r="DW1474" s="401" t="n">
        <v>297</v>
      </c>
      <c r="DX1474" s="401" t="n">
        <v>131</v>
      </c>
      <c r="DY1474" s="401" t="n">
        <v>37</v>
      </c>
      <c r="DZ1474" s="401" t="n">
        <v>86</v>
      </c>
      <c r="EA1474" s="401" t="n">
        <v>17</v>
      </c>
      <c r="EB1474" s="401" t="n">
        <v>238</v>
      </c>
      <c r="EC1474" s="401" t="n">
        <v>277</v>
      </c>
      <c r="ED1474" s="401" t="n">
        <v>220</v>
      </c>
      <c r="EE1474" s="401" t="n">
        <v>282</v>
      </c>
      <c r="EF1474" s="401" t="n">
        <v>97</v>
      </c>
      <c r="EG1474" s="401" t="n">
        <v>34</v>
      </c>
      <c r="EH1474" s="401" t="n">
        <v>102</v>
      </c>
      <c r="EI1474" s="401" t="n">
        <v>1</v>
      </c>
      <c r="EJ1474" s="401" t="n">
        <v>261</v>
      </c>
      <c r="EK1474" s="401" t="n">
        <v>204</v>
      </c>
      <c r="EL1474" s="401" t="n">
        <v>283</v>
      </c>
      <c r="EM1474" s="401" t="n">
        <v>77</v>
      </c>
      <c r="EN1474" s="401" t="n">
        <v>2</v>
      </c>
      <c r="EO1474" s="401" t="n">
        <v>123</v>
      </c>
      <c r="EP1474" s="401" t="n">
        <v>174</v>
      </c>
      <c r="EQ1474" s="401" t="n">
        <v>58</v>
      </c>
      <c r="ER1474" s="401" t="n">
        <v>270</v>
      </c>
      <c r="ES1474" s="401" t="n">
        <v>212</v>
      </c>
      <c r="ET1474" s="401" t="n">
        <v>242</v>
      </c>
      <c r="EU1474" s="401" t="n">
        <v>79</v>
      </c>
      <c r="EV1474" s="401" t="n">
        <v>154</v>
      </c>
      <c r="EW1474" s="401" t="n">
        <v>149</v>
      </c>
      <c r="EX1474" s="401" t="n">
        <v>56</v>
      </c>
      <c r="EY1474" s="401" t="n">
        <v>246</v>
      </c>
      <c r="EZ1474" s="401" t="n">
        <v>288</v>
      </c>
      <c r="FA1474" s="401" t="n">
        <v>14</v>
      </c>
      <c r="FB1474" s="401" t="n">
        <v>72</v>
      </c>
      <c r="FC1474" s="401" t="n">
        <v>10</v>
      </c>
      <c r="FD1474" s="401" t="n">
        <v>113</v>
      </c>
      <c r="FE1474" s="401" t="n">
        <v>4</v>
      </c>
      <c r="FF1474" s="401" t="n">
        <v>289</v>
      </c>
      <c r="FG1474" s="401" t="n">
        <v>12</v>
      </c>
      <c r="FH1474" s="401" t="n">
        <v>90</v>
      </c>
      <c r="FI1474" s="401" t="n">
        <v>36</v>
      </c>
      <c r="FJ1474" s="401" t="n">
        <v>180</v>
      </c>
      <c r="FK1474" s="401" t="n">
        <v>31</v>
      </c>
      <c r="FL1474" s="401" t="n">
        <v>59</v>
      </c>
      <c r="FM1474" s="401" t="n">
        <v>145</v>
      </c>
      <c r="FN1474" s="401" t="n">
        <v>52</v>
      </c>
      <c r="FO1474" s="401" t="n">
        <v>240</v>
      </c>
      <c r="FP1474" s="401" t="n">
        <v>264</v>
      </c>
      <c r="FQ1474" s="401" t="n">
        <v>152</v>
      </c>
      <c r="FR1474" s="401" t="n">
        <v>93</v>
      </c>
      <c r="FS1474" s="401" t="n">
        <v>108</v>
      </c>
      <c r="FT1474" s="401" t="n">
        <v>139</v>
      </c>
      <c r="FU1474" s="401" t="n">
        <v>53</v>
      </c>
      <c r="FV1474" s="401" t="n">
        <v>46</v>
      </c>
      <c r="FW1474" s="401" t="n">
        <v>70</v>
      </c>
      <c r="FX1474" s="401" t="n">
        <v>290</v>
      </c>
      <c r="FY1474" s="401" t="n">
        <v>235</v>
      </c>
      <c r="FZ1474" s="401" t="n">
        <v>223</v>
      </c>
      <c r="GA1474" s="401" t="n">
        <v>124</v>
      </c>
      <c r="GB1474" s="401" t="n">
        <v>213</v>
      </c>
      <c r="GC1474" s="401" t="n">
        <v>63</v>
      </c>
      <c r="GD1474" s="401" t="n">
        <v>169</v>
      </c>
      <c r="GE1474" s="401" t="n">
        <v>171</v>
      </c>
      <c r="GF1474" s="401" t="n">
        <v>47</v>
      </c>
      <c r="GG1474" s="401" t="n">
        <v>126</v>
      </c>
      <c r="GH1474" s="401" t="n">
        <v>61</v>
      </c>
      <c r="GI1474" s="401" t="n">
        <v>105</v>
      </c>
      <c r="GJ1474" s="401" t="n">
        <v>23</v>
      </c>
      <c r="GK1474" s="401" t="n">
        <v>71</v>
      </c>
      <c r="GL1474" s="401" t="n">
        <v>176</v>
      </c>
      <c r="GM1474" s="401" t="n">
        <v>39</v>
      </c>
      <c r="GN1474" s="401" t="n">
        <v>43</v>
      </c>
      <c r="GO1474" s="401" t="n">
        <v>188</v>
      </c>
      <c r="GP1474" s="401" t="n">
        <v>241</v>
      </c>
      <c r="GQ1474" s="401" t="n">
        <v>294</v>
      </c>
      <c r="GR1474" s="401" t="n">
        <v>157</v>
      </c>
      <c r="GS1474" s="401" t="n">
        <v>207</v>
      </c>
      <c r="GT1474" s="401" t="n">
        <v>60</v>
      </c>
      <c r="GU1474" s="401" t="n">
        <v>134</v>
      </c>
      <c r="GV1474" s="401" t="n">
        <v>222</v>
      </c>
      <c r="GW1474" s="401" t="n">
        <v>291</v>
      </c>
      <c r="GX1474" s="401" t="n">
        <v>29</v>
      </c>
      <c r="GY1474" s="401" t="n">
        <v>133</v>
      </c>
      <c r="GZ1474" s="401" t="n">
        <v>272</v>
      </c>
      <c r="HA1474" s="401" t="n">
        <v>211</v>
      </c>
      <c r="HB1474" s="401" t="n">
        <v>266</v>
      </c>
      <c r="HC1474" s="401" t="n">
        <v>135</v>
      </c>
      <c r="HD1474" s="401" t="n">
        <v>269</v>
      </c>
      <c r="HE1474" s="401" t="n">
        <v>119</v>
      </c>
      <c r="HF1474" s="401" t="n">
        <v>146</v>
      </c>
      <c r="HG1474" s="401" t="n">
        <v>82</v>
      </c>
      <c r="HH1474" s="401" t="n">
        <v>92</v>
      </c>
      <c r="HI1474" s="401" t="n">
        <v>230</v>
      </c>
      <c r="HJ1474" s="401" t="n">
        <v>170</v>
      </c>
      <c r="HK1474" s="401" t="n">
        <v>41</v>
      </c>
      <c r="HL1474" s="401" t="n">
        <v>186</v>
      </c>
      <c r="HM1474" s="401" t="n">
        <v>99</v>
      </c>
      <c r="HN1474" s="401" t="n">
        <v>185</v>
      </c>
      <c r="HO1474" s="401" t="n">
        <v>265</v>
      </c>
      <c r="HP1474" s="401" t="n">
        <v>286</v>
      </c>
      <c r="HQ1474" s="401" t="n">
        <v>54</v>
      </c>
      <c r="HR1474" s="401" t="n">
        <v>198</v>
      </c>
      <c r="HS1474" s="401" t="n">
        <v>292</v>
      </c>
      <c r="HT1474" s="401" t="n">
        <v>114</v>
      </c>
      <c r="HU1474" s="401" t="n">
        <v>201</v>
      </c>
      <c r="HV1474" s="401" t="n">
        <v>263</v>
      </c>
      <c r="HW1474" s="401" t="n">
        <v>18</v>
      </c>
      <c r="HX1474" s="401" t="n">
        <v>194</v>
      </c>
      <c r="HY1474" s="401" t="n">
        <v>172</v>
      </c>
      <c r="HZ1474" s="401" t="n">
        <v>91</v>
      </c>
      <c r="IA1474" s="401" t="n">
        <v>9</v>
      </c>
      <c r="IB1474" s="401" t="n">
        <v>103</v>
      </c>
      <c r="IC1474" s="401" t="n">
        <v>160</v>
      </c>
      <c r="ID1474" s="401" t="n">
        <v>111</v>
      </c>
      <c r="IE1474" s="401" t="n">
        <v>191</v>
      </c>
      <c r="IF1474" s="401" t="n">
        <v>8</v>
      </c>
      <c r="IG1474" s="401" t="n">
        <v>5</v>
      </c>
      <c r="IH1474" s="401" t="n">
        <v>20</v>
      </c>
      <c r="II1474" s="401" t="n">
        <v>210</v>
      </c>
      <c r="IJ1474" s="401" t="n">
        <v>140</v>
      </c>
      <c r="IK1474" s="401" t="n">
        <v>295</v>
      </c>
      <c r="IL1474" s="401" t="n">
        <v>162</v>
      </c>
      <c r="IM1474" s="401" t="n">
        <v>243</v>
      </c>
      <c r="IN1474" s="401" t="n">
        <v>107</v>
      </c>
      <c r="IO1474" s="401" t="n">
        <v>45</v>
      </c>
      <c r="IP1474" s="401" t="n">
        <v>258</v>
      </c>
      <c r="IQ1474" s="401" t="n">
        <v>125</v>
      </c>
      <c r="IR1474" s="401" t="n">
        <v>115</v>
      </c>
      <c r="IS1474" s="401" t="n">
        <v>85</v>
      </c>
      <c r="IT1474" s="401" t="n">
        <v>136</v>
      </c>
      <c r="IU1474" s="401" t="n">
        <v>271</v>
      </c>
      <c r="IV1474" s="401" t="n">
        <v>208</v>
      </c>
      <c r="IW1474" s="401" t="n">
        <v>284</v>
      </c>
      <c r="IX1474" s="401" t="n">
        <v>15</v>
      </c>
      <c r="IY1474" s="401" t="n">
        <v>68</v>
      </c>
      <c r="IZ1474" s="401" t="n">
        <v>127</v>
      </c>
      <c r="JA1474" s="401" t="n">
        <v>64</v>
      </c>
      <c r="JB1474" s="401" t="n">
        <v>280</v>
      </c>
      <c r="JC1474" s="401" t="n">
        <v>30</v>
      </c>
      <c r="JD1474" s="401" t="n">
        <v>228</v>
      </c>
      <c r="JE1474" s="401" t="n">
        <v>117</v>
      </c>
      <c r="JF1474" s="401" t="n">
        <v>88</v>
      </c>
      <c r="JG1474" s="401" t="n">
        <v>166</v>
      </c>
      <c r="JH1474" s="401" t="n">
        <v>75</v>
      </c>
      <c r="JI1474" s="401" t="n">
        <v>275</v>
      </c>
      <c r="JJ1474" s="401" t="n">
        <v>249</v>
      </c>
      <c r="JK1474" s="401" t="n">
        <v>267</v>
      </c>
      <c r="JL1474" s="401" t="n">
        <v>224</v>
      </c>
      <c r="JM1474" s="401" t="n">
        <v>21</v>
      </c>
      <c r="JN1474" s="401" t="n">
        <v>236</v>
      </c>
      <c r="JO1474" s="401" t="n">
        <v>163</v>
      </c>
      <c r="JP1474" s="401" t="n">
        <v>104</v>
      </c>
      <c r="JQ1474" s="401" t="n">
        <v>195</v>
      </c>
      <c r="JR1474" s="401" t="n">
        <v>147</v>
      </c>
      <c r="JS1474" s="401" t="n">
        <v>130</v>
      </c>
      <c r="JT1474" s="401" t="n">
        <v>234</v>
      </c>
      <c r="JU1474" s="401" t="n">
        <v>225</v>
      </c>
      <c r="JV1474" s="401" t="n">
        <v>55</v>
      </c>
      <c r="JW1474" s="401" t="n">
        <v>137</v>
      </c>
      <c r="JX1474" s="401" t="n">
        <v>35</v>
      </c>
      <c r="JY1474" s="401" t="n">
        <v>84</v>
      </c>
      <c r="JZ1474" s="401" t="n">
        <v>209</v>
      </c>
      <c r="KA1474" s="401" t="n">
        <v>6</v>
      </c>
      <c r="KB1474" s="401" t="n">
        <v>252</v>
      </c>
      <c r="KC1474" s="401" t="n">
        <v>278</v>
      </c>
      <c r="KD1474" s="401" t="n">
        <v>78</v>
      </c>
      <c r="KE1474" s="401" t="n">
        <v>150</v>
      </c>
      <c r="KF1474" s="401" t="n">
        <v>51</v>
      </c>
      <c r="KG1474" s="401" t="n">
        <v>95</v>
      </c>
      <c r="KH1474" s="401" t="n">
        <v>33</v>
      </c>
      <c r="KJ1474" s="401" t="n">
        <v>245</v>
      </c>
      <c r="KK1474" s="401" t="n">
        <v>148</v>
      </c>
      <c r="KL1474" s="401" t="n">
        <v>161</v>
      </c>
      <c r="KM1474" s="401" t="n">
        <v>42</v>
      </c>
      <c r="KO1474" s="401" t="n">
        <v>179</v>
      </c>
      <c r="KP1474" s="401" t="n">
        <v>141</v>
      </c>
      <c r="KQ1474" s="401" t="n">
        <v>69</v>
      </c>
      <c r="KR1474" s="401" t="n">
        <v>3</v>
      </c>
    </row>
    <row r="1475" customFormat="false" ht="12.75" hidden="false" customHeight="false" outlineLevel="0" collapsed="false">
      <c r="E1475" s="444" t="s">
        <v>227</v>
      </c>
      <c r="F1475" s="401" t="n">
        <v>39</v>
      </c>
      <c r="G1475" s="401" t="n">
        <v>221</v>
      </c>
      <c r="H1475" s="401" t="n">
        <v>197</v>
      </c>
      <c r="I1475" s="401" t="n">
        <v>103</v>
      </c>
      <c r="J1475" s="401" t="n">
        <v>141</v>
      </c>
      <c r="K1475" s="401" t="n">
        <v>89</v>
      </c>
      <c r="L1475" s="401" t="n">
        <v>170</v>
      </c>
      <c r="M1475" s="401" t="n">
        <v>37</v>
      </c>
      <c r="N1475" s="401" t="n">
        <v>277</v>
      </c>
      <c r="O1475" s="401" t="n">
        <v>288</v>
      </c>
      <c r="P1475" s="401" t="n">
        <v>14</v>
      </c>
      <c r="Q1475" s="401" t="n">
        <v>108</v>
      </c>
      <c r="R1475" s="401" t="n">
        <v>100</v>
      </c>
      <c r="S1475" s="401" t="n">
        <v>162</v>
      </c>
      <c r="T1475" s="401" t="n">
        <v>67</v>
      </c>
      <c r="U1475" s="401" t="n">
        <v>259</v>
      </c>
      <c r="V1475" s="401" t="n">
        <v>118</v>
      </c>
      <c r="W1475" s="401" t="n">
        <v>40</v>
      </c>
      <c r="X1475" s="401" t="n">
        <v>173</v>
      </c>
      <c r="Y1475" s="401" t="n">
        <v>206</v>
      </c>
      <c r="Z1475" s="401" t="n">
        <v>264</v>
      </c>
      <c r="AA1475" s="401" t="n">
        <v>163</v>
      </c>
      <c r="AB1475" s="401" t="n">
        <v>167</v>
      </c>
      <c r="AC1475" s="401" t="n">
        <v>250</v>
      </c>
      <c r="AD1475" s="401" t="n">
        <v>129</v>
      </c>
      <c r="AE1475" s="401" t="n">
        <v>62</v>
      </c>
      <c r="AF1475" s="401" t="n">
        <v>278</v>
      </c>
      <c r="AG1475" s="401" t="n">
        <v>52</v>
      </c>
      <c r="AH1475" s="401" t="n">
        <v>281</v>
      </c>
      <c r="AI1475" s="401" t="n">
        <v>184</v>
      </c>
      <c r="AJ1475" s="401" t="n">
        <v>154</v>
      </c>
      <c r="AK1475" s="401" t="n">
        <v>273</v>
      </c>
      <c r="AL1475" s="401" t="n">
        <v>115</v>
      </c>
      <c r="AM1475" s="401" t="n">
        <v>175</v>
      </c>
      <c r="AN1475" s="401" t="n">
        <v>192</v>
      </c>
      <c r="AO1475" s="401" t="n">
        <v>34</v>
      </c>
      <c r="AP1475" s="401" t="n">
        <v>260</v>
      </c>
      <c r="AQ1475" s="401" t="n">
        <v>55</v>
      </c>
      <c r="AR1475" s="401" t="n">
        <v>132</v>
      </c>
      <c r="AS1475" s="401" t="n">
        <v>13</v>
      </c>
      <c r="AT1475" s="401" t="n">
        <v>80</v>
      </c>
      <c r="AU1475" s="401" t="n">
        <v>73</v>
      </c>
      <c r="AV1475" s="401" t="n">
        <v>25</v>
      </c>
      <c r="AW1475" s="401" t="n">
        <v>81</v>
      </c>
      <c r="AX1475" s="401" t="n">
        <v>202</v>
      </c>
      <c r="AY1475" s="401" t="n">
        <v>68</v>
      </c>
      <c r="AZ1475" s="401" t="n">
        <v>210</v>
      </c>
      <c r="BA1475" s="401" t="n">
        <v>245</v>
      </c>
      <c r="BB1475" s="401" t="n">
        <v>102</v>
      </c>
      <c r="BC1475" s="401" t="n">
        <v>107</v>
      </c>
      <c r="BD1475" s="401" t="n">
        <v>213</v>
      </c>
      <c r="BE1475" s="401" t="n">
        <v>174</v>
      </c>
      <c r="BF1475" s="401" t="n">
        <v>232</v>
      </c>
      <c r="BG1475" s="401" t="n">
        <v>60</v>
      </c>
      <c r="BH1475" s="401" t="n">
        <v>198</v>
      </c>
      <c r="BI1475" s="401" t="n">
        <v>59</v>
      </c>
      <c r="BJ1475" s="401" t="n">
        <v>286</v>
      </c>
      <c r="BK1475" s="401" t="n">
        <v>4</v>
      </c>
      <c r="BL1475" s="401" t="n">
        <v>168</v>
      </c>
      <c r="BM1475" s="401" t="n">
        <v>204</v>
      </c>
      <c r="BN1475" s="401" t="n">
        <v>82</v>
      </c>
      <c r="BO1475" s="401" t="n">
        <v>8</v>
      </c>
      <c r="BP1475" s="401" t="n">
        <v>169</v>
      </c>
      <c r="BQ1475" s="401" t="n">
        <v>271</v>
      </c>
      <c r="BR1475" s="401" t="n">
        <v>53</v>
      </c>
      <c r="BS1475" s="401" t="n">
        <v>185</v>
      </c>
      <c r="BT1475" s="401" t="n">
        <v>158</v>
      </c>
      <c r="BU1475" s="401" t="n">
        <v>231</v>
      </c>
      <c r="BV1475" s="401" t="n">
        <v>225</v>
      </c>
      <c r="BW1475" s="401" t="n">
        <v>151</v>
      </c>
      <c r="BX1475" s="401" t="n">
        <v>83</v>
      </c>
      <c r="BY1475" s="401" t="n">
        <v>215</v>
      </c>
      <c r="BZ1475" s="401" t="n">
        <v>236</v>
      </c>
      <c r="CA1475" s="401" t="n">
        <v>216</v>
      </c>
      <c r="CB1475" s="401" t="n">
        <v>76</v>
      </c>
      <c r="CC1475" s="401" t="n">
        <v>218</v>
      </c>
      <c r="CD1475" s="401" t="n">
        <v>209</v>
      </c>
      <c r="CE1475" s="401" t="n">
        <v>2</v>
      </c>
      <c r="CF1475" s="401" t="n">
        <v>72</v>
      </c>
      <c r="CG1475" s="401" t="n">
        <v>56</v>
      </c>
      <c r="CH1475" s="401" t="n">
        <v>220</v>
      </c>
      <c r="CI1475" s="401" t="n">
        <v>33</v>
      </c>
      <c r="CJ1475" s="401" t="n">
        <v>94</v>
      </c>
      <c r="CK1475" s="401" t="n">
        <v>248</v>
      </c>
      <c r="CL1475" s="401" t="n">
        <v>166</v>
      </c>
      <c r="CM1475" s="401" t="n">
        <v>144</v>
      </c>
      <c r="CN1475" s="401" t="n">
        <v>228</v>
      </c>
      <c r="CO1475" s="401" t="n">
        <v>150</v>
      </c>
      <c r="CP1475" s="401" t="n">
        <v>251</v>
      </c>
      <c r="CQ1475" s="401" t="n">
        <v>203</v>
      </c>
      <c r="CR1475" s="401" t="n">
        <v>200</v>
      </c>
      <c r="CS1475" s="401" t="n">
        <v>176</v>
      </c>
      <c r="CT1475" s="401" t="n">
        <v>195</v>
      </c>
      <c r="CU1475" s="401" t="n">
        <v>257</v>
      </c>
      <c r="CV1475" s="401" t="n">
        <v>161</v>
      </c>
      <c r="CW1475" s="401" t="n">
        <v>84</v>
      </c>
      <c r="CX1475" s="401" t="n">
        <v>261</v>
      </c>
      <c r="CY1475" s="401" t="n">
        <v>20</v>
      </c>
      <c r="CZ1475" s="401" t="n">
        <v>43</v>
      </c>
      <c r="DA1475" s="401" t="n">
        <v>156</v>
      </c>
      <c r="DB1475" s="401" t="n">
        <v>19</v>
      </c>
      <c r="DC1475" s="401" t="n">
        <v>189</v>
      </c>
      <c r="DD1475" s="401" t="n">
        <v>224</v>
      </c>
      <c r="DE1475" s="401" t="n">
        <v>36</v>
      </c>
      <c r="DF1475" s="401" t="n">
        <v>112</v>
      </c>
      <c r="DG1475" s="401" t="n">
        <v>212</v>
      </c>
      <c r="DH1475" s="401" t="n">
        <v>106</v>
      </c>
      <c r="DI1475" s="401" t="n">
        <v>276</v>
      </c>
      <c r="DJ1475" s="401" t="n">
        <v>252</v>
      </c>
      <c r="DK1475" s="401" t="n">
        <v>88</v>
      </c>
      <c r="DL1475" s="401" t="n">
        <v>57</v>
      </c>
      <c r="DM1475" s="401" t="n">
        <v>50</v>
      </c>
      <c r="DN1475" s="401" t="n">
        <v>235</v>
      </c>
      <c r="DO1475" s="401" t="n">
        <v>21</v>
      </c>
      <c r="DP1475" s="401" t="n">
        <v>148</v>
      </c>
      <c r="DQ1475" s="401" t="n">
        <v>249</v>
      </c>
      <c r="DR1475" s="401" t="n">
        <v>15</v>
      </c>
      <c r="DS1475" s="401" t="n">
        <v>295</v>
      </c>
      <c r="DT1475" s="401" t="n">
        <v>207</v>
      </c>
      <c r="DU1475" s="401" t="n">
        <v>18</v>
      </c>
      <c r="DV1475" s="401" t="n">
        <v>10</v>
      </c>
      <c r="DW1475" s="401" t="n">
        <v>16</v>
      </c>
      <c r="DX1475" s="401" t="n">
        <v>104</v>
      </c>
      <c r="DY1475" s="401" t="n">
        <v>237</v>
      </c>
      <c r="DZ1475" s="401" t="n">
        <v>244</v>
      </c>
      <c r="EA1475" s="401" t="n">
        <v>279</v>
      </c>
      <c r="EB1475" s="401" t="n">
        <v>268</v>
      </c>
      <c r="EC1475" s="401" t="n">
        <v>194</v>
      </c>
      <c r="ED1475" s="401" t="n">
        <v>87</v>
      </c>
      <c r="EE1475" s="401" t="n">
        <v>272</v>
      </c>
      <c r="EF1475" s="401" t="n">
        <v>164</v>
      </c>
      <c r="EG1475" s="401" t="n">
        <v>116</v>
      </c>
      <c r="EH1475" s="401" t="n">
        <v>291</v>
      </c>
      <c r="EI1475" s="401" t="n">
        <v>233</v>
      </c>
      <c r="EJ1475" s="401" t="n">
        <v>187</v>
      </c>
      <c r="EK1475" s="401" t="n">
        <v>289</v>
      </c>
      <c r="EL1475" s="401" t="n">
        <v>79</v>
      </c>
      <c r="EM1475" s="401" t="n">
        <v>180</v>
      </c>
      <c r="EN1475" s="401" t="n">
        <v>188</v>
      </c>
      <c r="EO1475" s="401" t="n">
        <v>98</v>
      </c>
      <c r="EP1475" s="401" t="n">
        <v>70</v>
      </c>
      <c r="EQ1475" s="401" t="n">
        <v>134</v>
      </c>
      <c r="ER1475" s="401" t="n">
        <v>266</v>
      </c>
      <c r="ES1475" s="401" t="n">
        <v>296</v>
      </c>
      <c r="ET1475" s="401" t="n">
        <v>111</v>
      </c>
      <c r="EU1475" s="401" t="n">
        <v>30</v>
      </c>
      <c r="EV1475" s="401" t="n">
        <v>41</v>
      </c>
      <c r="EW1475" s="401" t="n">
        <v>65</v>
      </c>
      <c r="EX1475" s="401" t="n">
        <v>181</v>
      </c>
      <c r="EY1475" s="401" t="n">
        <v>267</v>
      </c>
      <c r="EZ1475" s="401" t="n">
        <v>142</v>
      </c>
      <c r="FA1475" s="401" t="n">
        <v>3</v>
      </c>
      <c r="FB1475" s="401" t="n">
        <v>126</v>
      </c>
      <c r="FC1475" s="401" t="n">
        <v>186</v>
      </c>
      <c r="FD1475" s="401" t="n">
        <v>211</v>
      </c>
      <c r="FE1475" s="401" t="n">
        <v>262</v>
      </c>
      <c r="FF1475" s="401" t="n">
        <v>145</v>
      </c>
      <c r="FG1475" s="401" t="n">
        <v>282</v>
      </c>
      <c r="FH1475" s="401" t="n">
        <v>27</v>
      </c>
      <c r="FI1475" s="401" t="n">
        <v>182</v>
      </c>
      <c r="FJ1475" s="401" t="n">
        <v>35</v>
      </c>
      <c r="FK1475" s="401" t="n">
        <v>64</v>
      </c>
      <c r="FL1475" s="401" t="n">
        <v>26</v>
      </c>
      <c r="FM1475" s="401" t="n">
        <v>120</v>
      </c>
      <c r="FN1475" s="401" t="n">
        <v>77</v>
      </c>
      <c r="FO1475" s="401" t="n">
        <v>130</v>
      </c>
      <c r="FP1475" s="401" t="n">
        <v>226</v>
      </c>
      <c r="FQ1475" s="401" t="n">
        <v>159</v>
      </c>
      <c r="FR1475" s="401" t="n">
        <v>287</v>
      </c>
      <c r="FS1475" s="401" t="n">
        <v>139</v>
      </c>
      <c r="FT1475" s="401" t="n">
        <v>109</v>
      </c>
      <c r="FU1475" s="401" t="n">
        <v>123</v>
      </c>
      <c r="FV1475" s="401" t="n">
        <v>222</v>
      </c>
      <c r="FW1475" s="401" t="n">
        <v>71</v>
      </c>
      <c r="FX1475" s="401" t="n">
        <v>12</v>
      </c>
      <c r="FY1475" s="401" t="n">
        <v>127</v>
      </c>
      <c r="FZ1475" s="401" t="n">
        <v>121</v>
      </c>
      <c r="GA1475" s="401" t="n">
        <v>294</v>
      </c>
      <c r="GB1475" s="401" t="n">
        <v>246</v>
      </c>
      <c r="GC1475" s="401" t="n">
        <v>223</v>
      </c>
      <c r="GD1475" s="401" t="n">
        <v>263</v>
      </c>
      <c r="GE1475" s="401" t="n">
        <v>256</v>
      </c>
      <c r="GF1475" s="401" t="n">
        <v>86</v>
      </c>
      <c r="GG1475" s="401" t="n">
        <v>46</v>
      </c>
      <c r="GH1475" s="401" t="n">
        <v>97</v>
      </c>
      <c r="GI1475" s="401" t="n">
        <v>214</v>
      </c>
      <c r="GJ1475" s="401" t="n">
        <v>61</v>
      </c>
      <c r="GK1475" s="401" t="n">
        <v>99</v>
      </c>
      <c r="GL1475" s="401" t="n">
        <v>131</v>
      </c>
      <c r="GM1475" s="401" t="n">
        <v>28</v>
      </c>
      <c r="GN1475" s="401" t="n">
        <v>9</v>
      </c>
      <c r="GO1475" s="401" t="n">
        <v>49</v>
      </c>
      <c r="GP1475" s="401" t="n">
        <v>201</v>
      </c>
      <c r="GQ1475" s="401" t="n">
        <v>11</v>
      </c>
      <c r="GR1475" s="401" t="n">
        <v>58</v>
      </c>
      <c r="GS1475" s="401" t="n">
        <v>119</v>
      </c>
      <c r="GT1475" s="401" t="n">
        <v>265</v>
      </c>
      <c r="GU1475" s="401" t="n">
        <v>239</v>
      </c>
      <c r="GV1475" s="401" t="n">
        <v>51</v>
      </c>
      <c r="GW1475" s="401" t="n">
        <v>243</v>
      </c>
      <c r="GX1475" s="401" t="n">
        <v>153</v>
      </c>
      <c r="GY1475" s="401" t="n">
        <v>96</v>
      </c>
      <c r="GZ1475" s="401" t="n">
        <v>1</v>
      </c>
      <c r="HA1475" s="401" t="n">
        <v>208</v>
      </c>
      <c r="HB1475" s="401" t="n">
        <v>193</v>
      </c>
      <c r="HC1475" s="401" t="n">
        <v>44</v>
      </c>
      <c r="HD1475" s="401" t="n">
        <v>219</v>
      </c>
      <c r="HE1475" s="401" t="n">
        <v>280</v>
      </c>
      <c r="HF1475" s="401" t="n">
        <v>171</v>
      </c>
      <c r="HG1475" s="401" t="n">
        <v>93</v>
      </c>
      <c r="HH1475" s="401" t="n">
        <v>22</v>
      </c>
      <c r="HI1475" s="401" t="n">
        <v>140</v>
      </c>
      <c r="HJ1475" s="401" t="n">
        <v>247</v>
      </c>
      <c r="HK1475" s="401" t="n">
        <v>133</v>
      </c>
      <c r="HL1475" s="401" t="n">
        <v>179</v>
      </c>
      <c r="HM1475" s="401" t="n">
        <v>122</v>
      </c>
      <c r="HN1475" s="401" t="n">
        <v>258</v>
      </c>
      <c r="HO1475" s="401" t="n">
        <v>105</v>
      </c>
      <c r="HP1475" s="401" t="n">
        <v>152</v>
      </c>
      <c r="HQ1475" s="401" t="n">
        <v>92</v>
      </c>
      <c r="HR1475" s="401" t="n">
        <v>78</v>
      </c>
      <c r="HS1475" s="401" t="n">
        <v>85</v>
      </c>
      <c r="HT1475" s="401" t="n">
        <v>269</v>
      </c>
      <c r="HU1475" s="401" t="n">
        <v>238</v>
      </c>
      <c r="HV1475" s="401" t="n">
        <v>124</v>
      </c>
      <c r="HW1475" s="401" t="n">
        <v>230</v>
      </c>
      <c r="HX1475" s="401" t="n">
        <v>143</v>
      </c>
      <c r="HY1475" s="401" t="n">
        <v>110</v>
      </c>
      <c r="HZ1475" s="401" t="n">
        <v>137</v>
      </c>
      <c r="IA1475" s="401" t="n">
        <v>74</v>
      </c>
      <c r="IB1475" s="401" t="n">
        <v>205</v>
      </c>
      <c r="IC1475" s="401" t="n">
        <v>125</v>
      </c>
      <c r="ID1475" s="401" t="n">
        <v>7</v>
      </c>
      <c r="IE1475" s="401" t="n">
        <v>292</v>
      </c>
      <c r="IF1475" s="401" t="n">
        <v>91</v>
      </c>
      <c r="IG1475" s="401" t="n">
        <v>297</v>
      </c>
      <c r="IH1475" s="401" t="n">
        <v>240</v>
      </c>
      <c r="II1475" s="401" t="n">
        <v>285</v>
      </c>
      <c r="IJ1475" s="401" t="n">
        <v>241</v>
      </c>
      <c r="IK1475" s="401" t="n">
        <v>101</v>
      </c>
      <c r="IL1475" s="401" t="n">
        <v>45</v>
      </c>
      <c r="IM1475" s="401" t="n">
        <v>274</v>
      </c>
      <c r="IN1475" s="401" t="n">
        <v>290</v>
      </c>
      <c r="IO1475" s="401" t="n">
        <v>47</v>
      </c>
      <c r="IP1475" s="401" t="n">
        <v>29</v>
      </c>
      <c r="IQ1475" s="401" t="n">
        <v>178</v>
      </c>
      <c r="IR1475" s="401" t="n">
        <v>149</v>
      </c>
      <c r="IS1475" s="401" t="n">
        <v>284</v>
      </c>
      <c r="IT1475" s="401" t="n">
        <v>17</v>
      </c>
      <c r="IU1475" s="401" t="n">
        <v>199</v>
      </c>
      <c r="IV1475" s="401" t="n">
        <v>165</v>
      </c>
      <c r="IW1475" s="401" t="n">
        <v>38</v>
      </c>
      <c r="IX1475" s="401" t="n">
        <v>146</v>
      </c>
      <c r="IY1475" s="401" t="n">
        <v>160</v>
      </c>
      <c r="IZ1475" s="401" t="n">
        <v>136</v>
      </c>
      <c r="JA1475" s="401" t="n">
        <v>190</v>
      </c>
      <c r="JB1475" s="401" t="n">
        <v>138</v>
      </c>
      <c r="JC1475" s="401" t="n">
        <v>254</v>
      </c>
      <c r="JD1475" s="401" t="n">
        <v>172</v>
      </c>
      <c r="JE1475" s="401" t="n">
        <v>23</v>
      </c>
      <c r="JF1475" s="401" t="n">
        <v>275</v>
      </c>
      <c r="JG1475" s="401" t="n">
        <v>69</v>
      </c>
      <c r="JH1475" s="401" t="n">
        <v>42</v>
      </c>
      <c r="JI1475" s="401" t="n">
        <v>135</v>
      </c>
      <c r="JJ1475" s="401" t="n">
        <v>283</v>
      </c>
      <c r="JK1475" s="401" t="n">
        <v>242</v>
      </c>
      <c r="JL1475" s="401" t="n">
        <v>113</v>
      </c>
      <c r="JM1475" s="401" t="n">
        <v>293</v>
      </c>
      <c r="JN1475" s="401" t="n">
        <v>147</v>
      </c>
      <c r="JO1475" s="401" t="n">
        <v>32</v>
      </c>
      <c r="JP1475" s="401" t="n">
        <v>90</v>
      </c>
      <c r="JQ1475" s="401" t="n">
        <v>183</v>
      </c>
      <c r="JR1475" s="401" t="n">
        <v>191</v>
      </c>
      <c r="JS1475" s="401" t="n">
        <v>253</v>
      </c>
      <c r="JT1475" s="401" t="n">
        <v>227</v>
      </c>
      <c r="JU1475" s="401" t="n">
        <v>54</v>
      </c>
      <c r="JV1475" s="401" t="n">
        <v>95</v>
      </c>
      <c r="JW1475" s="401" t="n">
        <v>24</v>
      </c>
      <c r="JX1475" s="401" t="n">
        <v>48</v>
      </c>
      <c r="JY1475" s="401" t="n">
        <v>6</v>
      </c>
      <c r="JZ1475" s="401" t="n">
        <v>63</v>
      </c>
      <c r="KA1475" s="401" t="n">
        <v>114</v>
      </c>
      <c r="KB1475" s="401" t="n">
        <v>157</v>
      </c>
      <c r="KC1475" s="401" t="n">
        <v>196</v>
      </c>
      <c r="KD1475" s="401" t="n">
        <v>177</v>
      </c>
      <c r="KE1475" s="401" t="n">
        <v>234</v>
      </c>
      <c r="KF1475" s="401" t="n">
        <v>66</v>
      </c>
      <c r="KG1475" s="401" t="n">
        <v>117</v>
      </c>
      <c r="KH1475" s="401" t="n">
        <v>31</v>
      </c>
      <c r="KJ1475" s="401" t="n">
        <v>75</v>
      </c>
      <c r="KK1475" s="401" t="n">
        <v>255</v>
      </c>
      <c r="KL1475" s="401" t="n">
        <v>229</v>
      </c>
      <c r="KM1475" s="401" t="n">
        <v>217</v>
      </c>
      <c r="KO1475" s="401" t="n">
        <v>270</v>
      </c>
      <c r="KP1475" s="401" t="n">
        <v>128</v>
      </c>
      <c r="KQ1475" s="401" t="n">
        <v>155</v>
      </c>
      <c r="KR1475" s="401" t="n">
        <v>5</v>
      </c>
    </row>
    <row r="1477" customFormat="false" ht="12.75" hidden="false" customHeight="false" outlineLevel="0" collapsed="false">
      <c r="D1477" s="204" t="n">
        <v>298</v>
      </c>
      <c r="E1477" s="204" t="s">
        <v>250</v>
      </c>
    </row>
    <row r="1478" customFormat="false" ht="12.75" hidden="false" customHeight="false" outlineLevel="0" collapsed="false">
      <c r="E1478" s="444" t="s">
        <v>198</v>
      </c>
      <c r="F1478" s="401" t="n">
        <v>1</v>
      </c>
      <c r="G1478" s="401" t="n">
        <v>2</v>
      </c>
      <c r="H1478" s="401" t="n">
        <v>3</v>
      </c>
      <c r="I1478" s="401" t="n">
        <v>4</v>
      </c>
      <c r="J1478" s="401" t="n">
        <v>5</v>
      </c>
      <c r="K1478" s="401" t="n">
        <v>6</v>
      </c>
      <c r="L1478" s="401" t="n">
        <v>7</v>
      </c>
      <c r="M1478" s="401" t="n">
        <v>8</v>
      </c>
      <c r="N1478" s="401" t="n">
        <v>9</v>
      </c>
      <c r="O1478" s="401" t="n">
        <v>10</v>
      </c>
      <c r="P1478" s="401" t="n">
        <v>11</v>
      </c>
      <c r="Q1478" s="401" t="n">
        <v>12</v>
      </c>
      <c r="R1478" s="401" t="n">
        <v>13</v>
      </c>
      <c r="S1478" s="401" t="n">
        <v>14</v>
      </c>
      <c r="T1478" s="401" t="n">
        <v>15</v>
      </c>
      <c r="U1478" s="401" t="n">
        <v>16</v>
      </c>
      <c r="V1478" s="401" t="n">
        <v>17</v>
      </c>
      <c r="W1478" s="401" t="n">
        <v>18</v>
      </c>
      <c r="X1478" s="401" t="n">
        <v>19</v>
      </c>
      <c r="Y1478" s="401" t="n">
        <v>20</v>
      </c>
      <c r="Z1478" s="401" t="n">
        <v>21</v>
      </c>
      <c r="AA1478" s="401" t="n">
        <v>22</v>
      </c>
      <c r="AB1478" s="401" t="n">
        <v>23</v>
      </c>
      <c r="AC1478" s="401" t="n">
        <v>24</v>
      </c>
      <c r="AD1478" s="401" t="n">
        <v>25</v>
      </c>
      <c r="AE1478" s="401" t="n">
        <v>26</v>
      </c>
      <c r="AF1478" s="401" t="n">
        <v>27</v>
      </c>
      <c r="AG1478" s="401" t="n">
        <v>28</v>
      </c>
      <c r="AH1478" s="401" t="n">
        <v>29</v>
      </c>
      <c r="AI1478" s="401" t="n">
        <v>30</v>
      </c>
      <c r="AJ1478" s="401" t="n">
        <v>31</v>
      </c>
      <c r="AK1478" s="401" t="n">
        <v>32</v>
      </c>
      <c r="AL1478" s="401" t="n">
        <v>33</v>
      </c>
      <c r="AM1478" s="401" t="n">
        <v>34</v>
      </c>
      <c r="AN1478" s="401" t="n">
        <v>35</v>
      </c>
      <c r="AO1478" s="401" t="n">
        <v>36</v>
      </c>
      <c r="AP1478" s="401" t="n">
        <v>37</v>
      </c>
      <c r="AQ1478" s="401" t="n">
        <v>38</v>
      </c>
      <c r="AR1478" s="401" t="n">
        <v>39</v>
      </c>
      <c r="AS1478" s="401" t="n">
        <v>40</v>
      </c>
      <c r="AT1478" s="401" t="n">
        <v>41</v>
      </c>
      <c r="AU1478" s="401" t="n">
        <v>42</v>
      </c>
      <c r="AV1478" s="401" t="n">
        <v>43</v>
      </c>
      <c r="AW1478" s="401" t="n">
        <v>44</v>
      </c>
      <c r="AX1478" s="401" t="n">
        <v>45</v>
      </c>
      <c r="AY1478" s="401" t="n">
        <v>46</v>
      </c>
      <c r="AZ1478" s="401" t="n">
        <v>47</v>
      </c>
      <c r="BA1478" s="401" t="n">
        <v>48</v>
      </c>
      <c r="BB1478" s="401" t="n">
        <v>49</v>
      </c>
      <c r="BC1478" s="401" t="n">
        <v>50</v>
      </c>
      <c r="BD1478" s="401" t="n">
        <v>51</v>
      </c>
      <c r="BE1478" s="401" t="n">
        <v>52</v>
      </c>
      <c r="BF1478" s="401" t="n">
        <v>53</v>
      </c>
      <c r="BG1478" s="401" t="n">
        <v>54</v>
      </c>
      <c r="BH1478" s="401" t="n">
        <v>55</v>
      </c>
      <c r="BI1478" s="401" t="n">
        <v>56</v>
      </c>
      <c r="BJ1478" s="401" t="n">
        <v>57</v>
      </c>
      <c r="BK1478" s="401" t="n">
        <v>58</v>
      </c>
      <c r="BL1478" s="401" t="n">
        <v>59</v>
      </c>
      <c r="BM1478" s="401" t="n">
        <v>60</v>
      </c>
      <c r="BN1478" s="401" t="n">
        <v>61</v>
      </c>
      <c r="BO1478" s="401" t="n">
        <v>62</v>
      </c>
      <c r="BP1478" s="401" t="n">
        <v>63</v>
      </c>
      <c r="BQ1478" s="401" t="n">
        <v>64</v>
      </c>
      <c r="BR1478" s="401" t="n">
        <v>65</v>
      </c>
      <c r="BS1478" s="401" t="n">
        <v>66</v>
      </c>
      <c r="BT1478" s="401" t="n">
        <v>67</v>
      </c>
      <c r="BU1478" s="401" t="n">
        <v>68</v>
      </c>
      <c r="BV1478" s="401" t="n">
        <v>69</v>
      </c>
      <c r="BW1478" s="401" t="n">
        <v>70</v>
      </c>
      <c r="BX1478" s="401" t="n">
        <v>71</v>
      </c>
      <c r="BY1478" s="401" t="n">
        <v>72</v>
      </c>
      <c r="BZ1478" s="401" t="n">
        <v>73</v>
      </c>
      <c r="CA1478" s="401" t="n">
        <v>74</v>
      </c>
      <c r="CB1478" s="401" t="n">
        <v>75</v>
      </c>
      <c r="CC1478" s="401" t="n">
        <v>76</v>
      </c>
      <c r="CD1478" s="401" t="n">
        <v>77</v>
      </c>
      <c r="CE1478" s="401" t="n">
        <v>78</v>
      </c>
      <c r="CF1478" s="401" t="n">
        <v>79</v>
      </c>
      <c r="CG1478" s="401" t="n">
        <v>80</v>
      </c>
      <c r="CH1478" s="401" t="n">
        <v>81</v>
      </c>
      <c r="CI1478" s="401" t="n">
        <v>82</v>
      </c>
      <c r="CJ1478" s="401" t="n">
        <v>83</v>
      </c>
      <c r="CK1478" s="401" t="n">
        <v>84</v>
      </c>
      <c r="CL1478" s="401" t="n">
        <v>85</v>
      </c>
      <c r="CM1478" s="401" t="n">
        <v>86</v>
      </c>
      <c r="CN1478" s="401" t="n">
        <v>87</v>
      </c>
      <c r="CO1478" s="401" t="n">
        <v>88</v>
      </c>
      <c r="CP1478" s="401" t="n">
        <v>89</v>
      </c>
      <c r="CQ1478" s="401" t="n">
        <v>90</v>
      </c>
      <c r="CR1478" s="401" t="n">
        <v>91</v>
      </c>
      <c r="CS1478" s="401" t="n">
        <v>92</v>
      </c>
      <c r="CT1478" s="401" t="n">
        <v>93</v>
      </c>
      <c r="CU1478" s="401" t="n">
        <v>94</v>
      </c>
      <c r="CV1478" s="401" t="n">
        <v>95</v>
      </c>
      <c r="CW1478" s="401" t="n">
        <v>96</v>
      </c>
      <c r="CX1478" s="401" t="n">
        <v>97</v>
      </c>
      <c r="CY1478" s="401" t="n">
        <v>98</v>
      </c>
      <c r="CZ1478" s="401" t="n">
        <v>99</v>
      </c>
      <c r="DA1478" s="401" t="n">
        <v>100</v>
      </c>
      <c r="DB1478" s="401" t="n">
        <v>101</v>
      </c>
      <c r="DC1478" s="401" t="n">
        <v>102</v>
      </c>
      <c r="DD1478" s="401" t="n">
        <v>103</v>
      </c>
      <c r="DE1478" s="401" t="n">
        <v>104</v>
      </c>
      <c r="DF1478" s="401" t="n">
        <v>105</v>
      </c>
      <c r="DG1478" s="401" t="n">
        <v>106</v>
      </c>
      <c r="DH1478" s="401" t="n">
        <v>107</v>
      </c>
      <c r="DI1478" s="401" t="n">
        <v>108</v>
      </c>
      <c r="DJ1478" s="401" t="n">
        <v>109</v>
      </c>
      <c r="DK1478" s="401" t="n">
        <v>110</v>
      </c>
      <c r="DL1478" s="401" t="n">
        <v>111</v>
      </c>
      <c r="DM1478" s="401" t="n">
        <v>112</v>
      </c>
      <c r="DN1478" s="401" t="n">
        <v>113</v>
      </c>
      <c r="DO1478" s="401" t="n">
        <v>114</v>
      </c>
      <c r="DP1478" s="401" t="n">
        <v>115</v>
      </c>
      <c r="DQ1478" s="401" t="n">
        <v>116</v>
      </c>
      <c r="DR1478" s="401" t="n">
        <v>117</v>
      </c>
      <c r="DS1478" s="401" t="n">
        <v>118</v>
      </c>
      <c r="DT1478" s="401" t="n">
        <v>119</v>
      </c>
      <c r="DU1478" s="401" t="n">
        <v>120</v>
      </c>
      <c r="DV1478" s="401" t="n">
        <v>121</v>
      </c>
      <c r="DW1478" s="401" t="n">
        <v>122</v>
      </c>
      <c r="DX1478" s="401" t="n">
        <v>123</v>
      </c>
      <c r="DY1478" s="401" t="n">
        <v>124</v>
      </c>
      <c r="DZ1478" s="401" t="n">
        <v>125</v>
      </c>
      <c r="EA1478" s="401" t="n">
        <v>126</v>
      </c>
      <c r="EB1478" s="401" t="n">
        <v>127</v>
      </c>
      <c r="EC1478" s="401" t="n">
        <v>128</v>
      </c>
      <c r="ED1478" s="401" t="n">
        <v>129</v>
      </c>
      <c r="EE1478" s="401" t="n">
        <v>130</v>
      </c>
      <c r="EF1478" s="401" t="n">
        <v>131</v>
      </c>
      <c r="EG1478" s="401" t="n">
        <v>132</v>
      </c>
      <c r="EH1478" s="401" t="n">
        <v>133</v>
      </c>
      <c r="EI1478" s="401" t="n">
        <v>134</v>
      </c>
      <c r="EJ1478" s="401" t="n">
        <v>135</v>
      </c>
      <c r="EK1478" s="401" t="n">
        <v>136</v>
      </c>
      <c r="EL1478" s="401" t="n">
        <v>137</v>
      </c>
      <c r="EM1478" s="401" t="n">
        <v>138</v>
      </c>
      <c r="EN1478" s="401" t="n">
        <v>139</v>
      </c>
      <c r="EO1478" s="401" t="n">
        <v>140</v>
      </c>
      <c r="EP1478" s="401" t="n">
        <v>141</v>
      </c>
      <c r="EQ1478" s="401" t="n">
        <v>142</v>
      </c>
      <c r="ER1478" s="401" t="n">
        <v>143</v>
      </c>
      <c r="ES1478" s="401" t="n">
        <v>144</v>
      </c>
      <c r="ET1478" s="401" t="n">
        <v>145</v>
      </c>
      <c r="EU1478" s="401" t="n">
        <v>146</v>
      </c>
      <c r="EV1478" s="401" t="n">
        <v>147</v>
      </c>
      <c r="EW1478" s="401" t="n">
        <v>148</v>
      </c>
      <c r="EX1478" s="401" t="n">
        <v>149</v>
      </c>
      <c r="EY1478" s="401" t="n">
        <v>150</v>
      </c>
      <c r="EZ1478" s="401" t="n">
        <v>151</v>
      </c>
      <c r="FA1478" s="401" t="n">
        <v>152</v>
      </c>
      <c r="FB1478" s="401" t="n">
        <v>153</v>
      </c>
      <c r="FC1478" s="401" t="n">
        <v>154</v>
      </c>
      <c r="FD1478" s="401" t="n">
        <v>155</v>
      </c>
      <c r="FE1478" s="401" t="n">
        <v>156</v>
      </c>
      <c r="FF1478" s="401" t="n">
        <v>157</v>
      </c>
      <c r="FG1478" s="401" t="n">
        <v>158</v>
      </c>
      <c r="FH1478" s="401" t="n">
        <v>159</v>
      </c>
      <c r="FI1478" s="401" t="n">
        <v>160</v>
      </c>
      <c r="FJ1478" s="401" t="n">
        <v>161</v>
      </c>
      <c r="FK1478" s="401" t="n">
        <v>162</v>
      </c>
      <c r="FL1478" s="401" t="n">
        <v>163</v>
      </c>
      <c r="FM1478" s="401" t="n">
        <v>164</v>
      </c>
      <c r="FN1478" s="401" t="n">
        <v>165</v>
      </c>
      <c r="FO1478" s="401" t="n">
        <v>166</v>
      </c>
      <c r="FP1478" s="401" t="n">
        <v>167</v>
      </c>
      <c r="FQ1478" s="401" t="n">
        <v>168</v>
      </c>
      <c r="FR1478" s="401" t="n">
        <v>169</v>
      </c>
      <c r="FS1478" s="401" t="n">
        <v>170</v>
      </c>
      <c r="FT1478" s="401" t="n">
        <v>171</v>
      </c>
      <c r="FU1478" s="401" t="n">
        <v>172</v>
      </c>
      <c r="FV1478" s="401" t="n">
        <v>173</v>
      </c>
      <c r="FW1478" s="401" t="n">
        <v>174</v>
      </c>
      <c r="FX1478" s="401" t="n">
        <v>175</v>
      </c>
      <c r="FY1478" s="401" t="n">
        <v>176</v>
      </c>
      <c r="FZ1478" s="401" t="n">
        <v>177</v>
      </c>
      <c r="GA1478" s="401" t="n">
        <v>178</v>
      </c>
      <c r="GB1478" s="401" t="n">
        <v>179</v>
      </c>
      <c r="GC1478" s="401" t="n">
        <v>180</v>
      </c>
      <c r="GD1478" s="401" t="n">
        <v>181</v>
      </c>
      <c r="GE1478" s="401" t="n">
        <v>182</v>
      </c>
      <c r="GF1478" s="401" t="n">
        <v>183</v>
      </c>
      <c r="GG1478" s="401" t="n">
        <v>184</v>
      </c>
      <c r="GH1478" s="401" t="n">
        <v>185</v>
      </c>
      <c r="GI1478" s="401" t="n">
        <v>186</v>
      </c>
      <c r="GJ1478" s="401" t="n">
        <v>187</v>
      </c>
      <c r="GK1478" s="401" t="n">
        <v>188</v>
      </c>
      <c r="GL1478" s="401" t="n">
        <v>189</v>
      </c>
      <c r="GM1478" s="401" t="n">
        <v>190</v>
      </c>
      <c r="GN1478" s="401" t="n">
        <v>191</v>
      </c>
      <c r="GO1478" s="401" t="n">
        <v>192</v>
      </c>
      <c r="GP1478" s="401" t="n">
        <v>193</v>
      </c>
      <c r="GQ1478" s="401" t="n">
        <v>194</v>
      </c>
      <c r="GR1478" s="401" t="n">
        <v>195</v>
      </c>
      <c r="GS1478" s="401" t="n">
        <v>196</v>
      </c>
      <c r="GT1478" s="401" t="n">
        <v>197</v>
      </c>
      <c r="GU1478" s="401" t="n">
        <v>198</v>
      </c>
      <c r="GV1478" s="401" t="n">
        <v>199</v>
      </c>
      <c r="GW1478" s="401" t="n">
        <v>200</v>
      </c>
      <c r="GX1478" s="401" t="n">
        <v>201</v>
      </c>
      <c r="GY1478" s="401" t="n">
        <v>202</v>
      </c>
      <c r="GZ1478" s="401" t="n">
        <v>203</v>
      </c>
      <c r="HA1478" s="401" t="n">
        <v>204</v>
      </c>
      <c r="HB1478" s="401" t="n">
        <v>205</v>
      </c>
      <c r="HC1478" s="401" t="n">
        <v>206</v>
      </c>
      <c r="HD1478" s="401" t="n">
        <v>207</v>
      </c>
      <c r="HE1478" s="401" t="n">
        <v>208</v>
      </c>
      <c r="HF1478" s="401" t="n">
        <v>209</v>
      </c>
      <c r="HG1478" s="401" t="n">
        <v>210</v>
      </c>
      <c r="HH1478" s="401" t="n">
        <v>211</v>
      </c>
      <c r="HI1478" s="401" t="n">
        <v>212</v>
      </c>
      <c r="HJ1478" s="401" t="n">
        <v>213</v>
      </c>
      <c r="HK1478" s="401" t="n">
        <v>214</v>
      </c>
      <c r="HL1478" s="401" t="n">
        <v>215</v>
      </c>
      <c r="HM1478" s="401" t="n">
        <v>216</v>
      </c>
      <c r="HN1478" s="401" t="n">
        <v>217</v>
      </c>
      <c r="HO1478" s="401" t="n">
        <v>218</v>
      </c>
      <c r="HP1478" s="401" t="n">
        <v>219</v>
      </c>
      <c r="HQ1478" s="401" t="n">
        <v>220</v>
      </c>
      <c r="HR1478" s="401" t="n">
        <v>221</v>
      </c>
      <c r="HS1478" s="401" t="n">
        <v>222</v>
      </c>
      <c r="HT1478" s="401" t="n">
        <v>223</v>
      </c>
      <c r="HU1478" s="401" t="n">
        <v>224</v>
      </c>
      <c r="HV1478" s="401" t="n">
        <v>225</v>
      </c>
      <c r="HW1478" s="401" t="n">
        <v>226</v>
      </c>
      <c r="HX1478" s="401" t="n">
        <v>227</v>
      </c>
      <c r="HY1478" s="401" t="n">
        <v>228</v>
      </c>
      <c r="HZ1478" s="401" t="n">
        <v>229</v>
      </c>
      <c r="IA1478" s="401" t="n">
        <v>230</v>
      </c>
      <c r="IB1478" s="401" t="n">
        <v>231</v>
      </c>
      <c r="IC1478" s="401" t="n">
        <v>232</v>
      </c>
      <c r="ID1478" s="401" t="n">
        <v>233</v>
      </c>
      <c r="IE1478" s="401" t="n">
        <v>234</v>
      </c>
      <c r="IF1478" s="401" t="n">
        <v>235</v>
      </c>
      <c r="IG1478" s="401" t="n">
        <v>236</v>
      </c>
      <c r="IH1478" s="401" t="n">
        <v>237</v>
      </c>
      <c r="II1478" s="401" t="n">
        <v>238</v>
      </c>
      <c r="IJ1478" s="401" t="n">
        <v>239</v>
      </c>
      <c r="IK1478" s="401" t="n">
        <v>240</v>
      </c>
      <c r="IL1478" s="401" t="n">
        <v>241</v>
      </c>
      <c r="IM1478" s="401" t="n">
        <v>242</v>
      </c>
      <c r="IN1478" s="401" t="n">
        <v>243</v>
      </c>
      <c r="IO1478" s="401" t="n">
        <v>244</v>
      </c>
      <c r="IP1478" s="401" t="n">
        <v>245</v>
      </c>
      <c r="IQ1478" s="401" t="n">
        <v>246</v>
      </c>
      <c r="IR1478" s="401" t="n">
        <v>247</v>
      </c>
      <c r="IS1478" s="401" t="n">
        <v>248</v>
      </c>
      <c r="IT1478" s="401" t="n">
        <v>249</v>
      </c>
      <c r="IU1478" s="401" t="n">
        <v>250</v>
      </c>
      <c r="IV1478" s="401" t="n">
        <v>251</v>
      </c>
      <c r="IW1478" s="401" t="n">
        <v>252</v>
      </c>
      <c r="IX1478" s="401" t="n">
        <v>253</v>
      </c>
      <c r="IY1478" s="401" t="n">
        <v>254</v>
      </c>
      <c r="IZ1478" s="401" t="n">
        <v>255</v>
      </c>
      <c r="JA1478" s="401" t="n">
        <v>256</v>
      </c>
      <c r="JB1478" s="401" t="n">
        <v>257</v>
      </c>
      <c r="JC1478" s="401" t="n">
        <v>258</v>
      </c>
      <c r="JD1478" s="401" t="n">
        <v>259</v>
      </c>
      <c r="JE1478" s="401" t="n">
        <v>260</v>
      </c>
      <c r="JF1478" s="401" t="n">
        <v>261</v>
      </c>
      <c r="JG1478" s="401" t="n">
        <v>262</v>
      </c>
      <c r="JH1478" s="401" t="n">
        <v>263</v>
      </c>
      <c r="JI1478" s="401" t="n">
        <v>264</v>
      </c>
      <c r="JJ1478" s="401" t="n">
        <v>265</v>
      </c>
      <c r="JK1478" s="401" t="n">
        <v>266</v>
      </c>
      <c r="JL1478" s="401" t="n">
        <v>267</v>
      </c>
      <c r="JM1478" s="401" t="n">
        <v>268</v>
      </c>
      <c r="JN1478" s="401" t="n">
        <v>269</v>
      </c>
      <c r="JO1478" s="401" t="n">
        <v>270</v>
      </c>
      <c r="JP1478" s="401" t="n">
        <v>271</v>
      </c>
      <c r="JQ1478" s="401" t="n">
        <v>272</v>
      </c>
      <c r="JR1478" s="401" t="n">
        <v>273</v>
      </c>
      <c r="JS1478" s="401" t="n">
        <v>274</v>
      </c>
      <c r="JT1478" s="401" t="n">
        <v>275</v>
      </c>
      <c r="JU1478" s="401" t="n">
        <v>276</v>
      </c>
      <c r="JV1478" s="401" t="n">
        <v>277</v>
      </c>
      <c r="JW1478" s="401" t="n">
        <v>278</v>
      </c>
      <c r="JX1478" s="401" t="n">
        <v>279</v>
      </c>
      <c r="JY1478" s="401" t="n">
        <v>280</v>
      </c>
      <c r="JZ1478" s="401" t="n">
        <v>281</v>
      </c>
      <c r="KA1478" s="401" t="n">
        <v>282</v>
      </c>
      <c r="KB1478" s="401" t="n">
        <v>283</v>
      </c>
      <c r="KC1478" s="401" t="n">
        <v>284</v>
      </c>
      <c r="KD1478" s="401" t="n">
        <v>285</v>
      </c>
      <c r="KE1478" s="401" t="n">
        <v>286</v>
      </c>
      <c r="KF1478" s="401" t="n">
        <v>287</v>
      </c>
      <c r="KG1478" s="401" t="n">
        <v>288</v>
      </c>
      <c r="KH1478" s="401" t="n">
        <v>289</v>
      </c>
      <c r="KI1478" s="401" t="n">
        <v>290</v>
      </c>
      <c r="KJ1478" s="401" t="n">
        <v>291</v>
      </c>
      <c r="KK1478" s="401" t="n">
        <v>292</v>
      </c>
      <c r="KL1478" s="401" t="n">
        <v>293</v>
      </c>
      <c r="KM1478" s="401" t="n">
        <v>294</v>
      </c>
      <c r="KO1478" s="401" t="n">
        <v>295</v>
      </c>
      <c r="KP1478" s="401" t="n">
        <v>296</v>
      </c>
      <c r="KQ1478" s="401" t="n">
        <v>297</v>
      </c>
      <c r="KR1478" s="401" t="n">
        <v>298</v>
      </c>
    </row>
    <row r="1479" customFormat="false" ht="12.75" hidden="false" customHeight="false" outlineLevel="0" collapsed="false">
      <c r="E1479" s="444" t="s">
        <v>225</v>
      </c>
      <c r="F1479" s="401" t="n">
        <v>62</v>
      </c>
      <c r="G1479" s="401" t="n">
        <v>121</v>
      </c>
      <c r="H1479" s="401" t="n">
        <v>186</v>
      </c>
      <c r="I1479" s="401" t="n">
        <v>97</v>
      </c>
      <c r="J1479" s="401" t="n">
        <v>101</v>
      </c>
      <c r="K1479" s="401" t="n">
        <v>40</v>
      </c>
      <c r="L1479" s="401" t="n">
        <v>135</v>
      </c>
      <c r="M1479" s="401" t="n">
        <v>1</v>
      </c>
      <c r="N1479" s="401" t="n">
        <v>82</v>
      </c>
      <c r="O1479" s="401" t="n">
        <v>228</v>
      </c>
      <c r="P1479" s="401" t="n">
        <v>200</v>
      </c>
      <c r="Q1479" s="401" t="n">
        <v>183</v>
      </c>
      <c r="R1479" s="401" t="n">
        <v>281</v>
      </c>
      <c r="S1479" s="401" t="n">
        <v>147</v>
      </c>
      <c r="T1479" s="401" t="n">
        <v>247</v>
      </c>
      <c r="U1479" s="401" t="n">
        <v>75</v>
      </c>
      <c r="V1479" s="401" t="n">
        <v>50</v>
      </c>
      <c r="W1479" s="401" t="n">
        <v>7</v>
      </c>
      <c r="X1479" s="401" t="n">
        <v>131</v>
      </c>
      <c r="Y1479" s="401" t="n">
        <v>192</v>
      </c>
      <c r="Z1479" s="401" t="n">
        <v>60</v>
      </c>
      <c r="AA1479" s="401" t="n">
        <v>118</v>
      </c>
      <c r="AB1479" s="401" t="n">
        <v>230</v>
      </c>
      <c r="AC1479" s="401" t="n">
        <v>203</v>
      </c>
      <c r="AD1479" s="401" t="n">
        <v>38</v>
      </c>
      <c r="AE1479" s="401" t="n">
        <v>284</v>
      </c>
      <c r="AF1479" s="401" t="n">
        <v>59</v>
      </c>
      <c r="AG1479" s="401" t="n">
        <v>265</v>
      </c>
      <c r="AH1479" s="401" t="n">
        <v>155</v>
      </c>
      <c r="AI1479" s="401" t="n">
        <v>239</v>
      </c>
      <c r="AJ1479" s="401" t="n">
        <v>129</v>
      </c>
      <c r="AK1479" s="401" t="n">
        <v>83</v>
      </c>
      <c r="AL1479" s="401" t="n">
        <v>267</v>
      </c>
      <c r="AM1479" s="401" t="n">
        <v>21</v>
      </c>
      <c r="AN1479" s="401" t="n">
        <v>92</v>
      </c>
      <c r="AO1479" s="401" t="n">
        <v>250</v>
      </c>
      <c r="AP1479" s="401" t="n">
        <v>221</v>
      </c>
      <c r="AQ1479" s="401" t="n">
        <v>57</v>
      </c>
      <c r="AR1479" s="401" t="n">
        <v>41</v>
      </c>
      <c r="AS1479" s="401" t="n">
        <v>241</v>
      </c>
      <c r="AT1479" s="401" t="n">
        <v>259</v>
      </c>
      <c r="AU1479" s="401" t="n">
        <v>219</v>
      </c>
      <c r="AV1479" s="401" t="n">
        <v>242</v>
      </c>
      <c r="AW1479" s="401" t="n">
        <v>28</v>
      </c>
      <c r="AX1479" s="401" t="n">
        <v>276</v>
      </c>
      <c r="AY1479" s="401" t="n">
        <v>235</v>
      </c>
      <c r="AZ1479" s="401" t="n">
        <v>270</v>
      </c>
      <c r="BA1479" s="401" t="n">
        <v>199</v>
      </c>
      <c r="BB1479" s="401" t="n">
        <v>166</v>
      </c>
      <c r="BC1479" s="401" t="n">
        <v>43</v>
      </c>
      <c r="BD1479" s="401" t="n">
        <v>29</v>
      </c>
      <c r="BE1479" s="401" t="n">
        <v>78</v>
      </c>
      <c r="BF1479" s="401" t="n">
        <v>195</v>
      </c>
      <c r="BG1479" s="401" t="n">
        <v>196</v>
      </c>
      <c r="BH1479" s="401" t="n">
        <v>66</v>
      </c>
      <c r="BI1479" s="401" t="n">
        <v>197</v>
      </c>
      <c r="BJ1479" s="401" t="n">
        <v>175</v>
      </c>
      <c r="BK1479" s="401" t="n">
        <v>52</v>
      </c>
      <c r="BL1479" s="401" t="n">
        <v>108</v>
      </c>
      <c r="BM1479" s="401" t="n">
        <v>8</v>
      </c>
      <c r="BN1479" s="401" t="n">
        <v>73</v>
      </c>
      <c r="BO1479" s="401" t="n">
        <v>56</v>
      </c>
      <c r="BP1479" s="401" t="n">
        <v>150</v>
      </c>
      <c r="BQ1479" s="401" t="n">
        <v>271</v>
      </c>
      <c r="BR1479" s="401" t="n">
        <v>77</v>
      </c>
      <c r="BS1479" s="401" t="n">
        <v>80</v>
      </c>
      <c r="BT1479" s="401" t="n">
        <v>229</v>
      </c>
      <c r="BU1479" s="401" t="n">
        <v>171</v>
      </c>
      <c r="BV1479" s="401" t="n">
        <v>17</v>
      </c>
      <c r="BW1479" s="401" t="n">
        <v>12</v>
      </c>
      <c r="BX1479" s="401" t="n">
        <v>119</v>
      </c>
      <c r="BY1479" s="401" t="n">
        <v>161</v>
      </c>
      <c r="BZ1479" s="401" t="n">
        <v>100</v>
      </c>
      <c r="CA1479" s="401" t="n">
        <v>232</v>
      </c>
      <c r="CB1479" s="401" t="n">
        <v>208</v>
      </c>
      <c r="CC1479" s="401" t="n">
        <v>3</v>
      </c>
      <c r="CD1479" s="401" t="n">
        <v>290</v>
      </c>
      <c r="CE1479" s="401" t="n">
        <v>74</v>
      </c>
      <c r="CF1479" s="401" t="n">
        <v>15</v>
      </c>
      <c r="CG1479" s="401" t="n">
        <v>187</v>
      </c>
      <c r="CH1479" s="401" t="n">
        <v>258</v>
      </c>
      <c r="CI1479" s="401" t="n">
        <v>184</v>
      </c>
      <c r="CJ1479" s="401" t="n">
        <v>116</v>
      </c>
      <c r="CK1479" s="401" t="n">
        <v>31</v>
      </c>
      <c r="CL1479" s="401" t="n">
        <v>68</v>
      </c>
      <c r="CM1479" s="401" t="n">
        <v>25</v>
      </c>
      <c r="CN1479" s="401" t="n">
        <v>246</v>
      </c>
      <c r="CO1479" s="401" t="n">
        <v>286</v>
      </c>
      <c r="CP1479" s="401" t="n">
        <v>188</v>
      </c>
      <c r="CQ1479" s="401" t="n">
        <v>262</v>
      </c>
      <c r="CR1479" s="401" t="n">
        <v>207</v>
      </c>
      <c r="CS1479" s="401" t="n">
        <v>128</v>
      </c>
      <c r="CT1479" s="401" t="n">
        <v>10</v>
      </c>
      <c r="CU1479" s="401" t="n">
        <v>105</v>
      </c>
      <c r="CV1479" s="401" t="n">
        <v>216</v>
      </c>
      <c r="CW1479" s="401" t="n">
        <v>34</v>
      </c>
      <c r="CX1479" s="401" t="n">
        <v>18</v>
      </c>
      <c r="CY1479" s="401" t="n">
        <v>212</v>
      </c>
      <c r="CZ1479" s="401" t="n">
        <v>71</v>
      </c>
      <c r="DA1479" s="401" t="n">
        <v>181</v>
      </c>
      <c r="DB1479" s="401" t="n">
        <v>254</v>
      </c>
      <c r="DC1479" s="401" t="n">
        <v>205</v>
      </c>
      <c r="DD1479" s="401" t="n">
        <v>275</v>
      </c>
      <c r="DE1479" s="401" t="n">
        <v>127</v>
      </c>
      <c r="DF1479" s="401" t="n">
        <v>164</v>
      </c>
      <c r="DG1479" s="401" t="n">
        <v>248</v>
      </c>
      <c r="DH1479" s="401" t="n">
        <v>23</v>
      </c>
      <c r="DI1479" s="401" t="n">
        <v>47</v>
      </c>
      <c r="DJ1479" s="401" t="n">
        <v>107</v>
      </c>
      <c r="DK1479" s="401" t="n">
        <v>42</v>
      </c>
      <c r="DL1479" s="401" t="n">
        <v>35</v>
      </c>
      <c r="DM1479" s="401" t="n">
        <v>144</v>
      </c>
      <c r="DN1479" s="401" t="n">
        <v>291</v>
      </c>
      <c r="DO1479" s="401" t="n">
        <v>211</v>
      </c>
      <c r="DP1479" s="401" t="n">
        <v>268</v>
      </c>
      <c r="DQ1479" s="401" t="n">
        <v>37</v>
      </c>
      <c r="DR1479" s="401" t="n">
        <v>139</v>
      </c>
      <c r="DS1479" s="401" t="n">
        <v>96</v>
      </c>
      <c r="DT1479" s="401" t="n">
        <v>206</v>
      </c>
      <c r="DU1479" s="401" t="n">
        <v>283</v>
      </c>
      <c r="DV1479" s="401" t="n">
        <v>85</v>
      </c>
      <c r="DW1479" s="401" t="n">
        <v>160</v>
      </c>
      <c r="DX1479" s="401" t="n">
        <v>244</v>
      </c>
      <c r="DY1479" s="401" t="n">
        <v>165</v>
      </c>
      <c r="DZ1479" s="401" t="n">
        <v>64</v>
      </c>
      <c r="EA1479" s="401" t="n">
        <v>120</v>
      </c>
      <c r="EB1479" s="401" t="n">
        <v>19</v>
      </c>
      <c r="EC1479" s="401" t="n">
        <v>227</v>
      </c>
      <c r="ED1479" s="401" t="n">
        <v>141</v>
      </c>
      <c r="EE1479" s="401" t="n">
        <v>159</v>
      </c>
      <c r="EF1479" s="401" t="n">
        <v>158</v>
      </c>
      <c r="EG1479" s="401" t="n">
        <v>103</v>
      </c>
      <c r="EH1479" s="401" t="n">
        <v>266</v>
      </c>
      <c r="EI1479" s="401" t="n">
        <v>6</v>
      </c>
      <c r="EJ1479" s="401" t="n">
        <v>256</v>
      </c>
      <c r="EK1479" s="401" t="n">
        <v>79</v>
      </c>
      <c r="EL1479" s="401" t="n">
        <v>154</v>
      </c>
      <c r="EM1479" s="401" t="n">
        <v>146</v>
      </c>
      <c r="EN1479" s="401" t="n">
        <v>113</v>
      </c>
      <c r="EO1479" s="401" t="n">
        <v>89</v>
      </c>
      <c r="EP1479" s="401" t="n">
        <v>296</v>
      </c>
      <c r="EQ1479" s="401" t="n">
        <v>13</v>
      </c>
      <c r="ER1479" s="401" t="n">
        <v>142</v>
      </c>
      <c r="ES1479" s="401" t="n">
        <v>287</v>
      </c>
      <c r="ET1479" s="401" t="n">
        <v>264</v>
      </c>
      <c r="EU1479" s="401" t="n">
        <v>132</v>
      </c>
      <c r="EV1479" s="401" t="n">
        <v>178</v>
      </c>
      <c r="EW1479" s="401" t="n">
        <v>49</v>
      </c>
      <c r="EX1479" s="401" t="n">
        <v>98</v>
      </c>
      <c r="EY1479" s="401" t="n">
        <v>213</v>
      </c>
      <c r="EZ1479" s="401" t="n">
        <v>124</v>
      </c>
      <c r="FA1479" s="401" t="n">
        <v>140</v>
      </c>
      <c r="FB1479" s="401" t="n">
        <v>5</v>
      </c>
      <c r="FC1479" s="401" t="n">
        <v>193</v>
      </c>
      <c r="FD1479" s="401" t="n">
        <v>209</v>
      </c>
      <c r="FE1479" s="401" t="n">
        <v>194</v>
      </c>
      <c r="FF1479" s="401" t="n">
        <v>70</v>
      </c>
      <c r="FG1479" s="401" t="n">
        <v>279</v>
      </c>
      <c r="FH1479" s="401" t="n">
        <v>53</v>
      </c>
      <c r="FI1479" s="401" t="n">
        <v>46</v>
      </c>
      <c r="FJ1479" s="401" t="n">
        <v>122</v>
      </c>
      <c r="FK1479" s="401" t="n">
        <v>263</v>
      </c>
      <c r="FL1479" s="401" t="n">
        <v>189</v>
      </c>
      <c r="FM1479" s="401" t="n">
        <v>272</v>
      </c>
      <c r="FN1479" s="401" t="n">
        <v>297</v>
      </c>
      <c r="FO1479" s="401" t="n">
        <v>292</v>
      </c>
      <c r="FP1479" s="401" t="n">
        <v>33</v>
      </c>
      <c r="FQ1479" s="401" t="n">
        <v>51</v>
      </c>
      <c r="FR1479" s="401" t="n">
        <v>168</v>
      </c>
      <c r="FS1479" s="401" t="n">
        <v>277</v>
      </c>
      <c r="FT1479" s="401" t="n">
        <v>289</v>
      </c>
      <c r="FU1479" s="401" t="n">
        <v>125</v>
      </c>
      <c r="FV1479" s="401" t="n">
        <v>204</v>
      </c>
      <c r="FW1479" s="401" t="n">
        <v>282</v>
      </c>
      <c r="FX1479" s="401" t="n">
        <v>298</v>
      </c>
      <c r="FY1479" s="401" t="n">
        <v>180</v>
      </c>
      <c r="FZ1479" s="401" t="n">
        <v>39</v>
      </c>
      <c r="GA1479" s="401" t="n">
        <v>252</v>
      </c>
      <c r="GB1479" s="401" t="n">
        <v>145</v>
      </c>
      <c r="GC1479" s="401" t="n">
        <v>191</v>
      </c>
      <c r="GD1479" s="401" t="n">
        <v>238</v>
      </c>
      <c r="GE1479" s="401" t="n">
        <v>210</v>
      </c>
      <c r="GF1479" s="401" t="n">
        <v>4</v>
      </c>
      <c r="GG1479" s="401" t="n">
        <v>202</v>
      </c>
      <c r="GH1479" s="401" t="n">
        <v>61</v>
      </c>
      <c r="GI1479" s="401" t="n">
        <v>149</v>
      </c>
      <c r="GJ1479" s="401" t="n">
        <v>251</v>
      </c>
      <c r="GK1479" s="401" t="n">
        <v>130</v>
      </c>
      <c r="GL1479" s="401" t="n">
        <v>137</v>
      </c>
      <c r="GM1479" s="401" t="n">
        <v>63</v>
      </c>
      <c r="GN1479" s="401" t="n">
        <v>169</v>
      </c>
      <c r="GO1479" s="401" t="n">
        <v>84</v>
      </c>
      <c r="GP1479" s="401" t="n">
        <v>174</v>
      </c>
      <c r="GQ1479" s="401" t="n">
        <v>111</v>
      </c>
      <c r="GR1479" s="401" t="n">
        <v>148</v>
      </c>
      <c r="GS1479" s="401" t="n">
        <v>274</v>
      </c>
      <c r="GT1479" s="401" t="n">
        <v>261</v>
      </c>
      <c r="GU1479" s="401" t="n">
        <v>65</v>
      </c>
      <c r="GV1479" s="401" t="n">
        <v>280</v>
      </c>
      <c r="GW1479" s="401" t="n">
        <v>288</v>
      </c>
      <c r="GX1479" s="401" t="n">
        <v>20</v>
      </c>
      <c r="GY1479" s="401" t="n">
        <v>115</v>
      </c>
      <c r="GZ1479" s="401" t="n">
        <v>14</v>
      </c>
      <c r="HA1479" s="401" t="n">
        <v>240</v>
      </c>
      <c r="HB1479" s="401" t="n">
        <v>217</v>
      </c>
      <c r="HC1479" s="401" t="n">
        <v>44</v>
      </c>
      <c r="HD1479" s="401" t="n">
        <v>218</v>
      </c>
      <c r="HE1479" s="401" t="n">
        <v>11</v>
      </c>
      <c r="HF1479" s="401" t="n">
        <v>117</v>
      </c>
      <c r="HG1479" s="401" t="n">
        <v>114</v>
      </c>
      <c r="HH1479" s="401" t="n">
        <v>143</v>
      </c>
      <c r="HI1479" s="401" t="n">
        <v>293</v>
      </c>
      <c r="HJ1479" s="401" t="n">
        <v>76</v>
      </c>
      <c r="HK1479" s="401" t="n">
        <v>177</v>
      </c>
      <c r="HL1479" s="401" t="n">
        <v>54</v>
      </c>
      <c r="HM1479" s="401" t="n">
        <v>173</v>
      </c>
      <c r="HN1479" s="401" t="n">
        <v>86</v>
      </c>
      <c r="HO1479" s="401" t="n">
        <v>67</v>
      </c>
      <c r="HP1479" s="401" t="n">
        <v>72</v>
      </c>
      <c r="HQ1479" s="401" t="n">
        <v>102</v>
      </c>
      <c r="HR1479" s="401" t="n">
        <v>99</v>
      </c>
      <c r="HS1479" s="401" t="n">
        <v>9</v>
      </c>
      <c r="HT1479" s="401" t="n">
        <v>182</v>
      </c>
      <c r="HU1479" s="401" t="n">
        <v>190</v>
      </c>
      <c r="HV1479" s="401" t="n">
        <v>163</v>
      </c>
      <c r="HW1479" s="401" t="n">
        <v>215</v>
      </c>
      <c r="HX1479" s="401" t="n">
        <v>134</v>
      </c>
      <c r="HY1479" s="401" t="n">
        <v>32</v>
      </c>
      <c r="HZ1479" s="401" t="n">
        <v>87</v>
      </c>
      <c r="IA1479" s="401" t="n">
        <v>106</v>
      </c>
      <c r="IB1479" s="401" t="n">
        <v>45</v>
      </c>
      <c r="IC1479" s="401" t="n">
        <v>104</v>
      </c>
      <c r="ID1479" s="401" t="n">
        <v>2</v>
      </c>
      <c r="IE1479" s="401" t="n">
        <v>255</v>
      </c>
      <c r="IF1479" s="401" t="n">
        <v>176</v>
      </c>
      <c r="IG1479" s="401" t="n">
        <v>170</v>
      </c>
      <c r="IH1479" s="401" t="n">
        <v>231</v>
      </c>
      <c r="II1479" s="401" t="n">
        <v>126</v>
      </c>
      <c r="IJ1479" s="401" t="n">
        <v>226</v>
      </c>
      <c r="IK1479" s="401" t="n">
        <v>162</v>
      </c>
      <c r="IL1479" s="401" t="n">
        <v>243</v>
      </c>
      <c r="IM1479" s="401" t="n">
        <v>81</v>
      </c>
      <c r="IN1479" s="401" t="n">
        <v>91</v>
      </c>
      <c r="IO1479" s="401" t="n">
        <v>236</v>
      </c>
      <c r="IP1479" s="401" t="n">
        <v>133</v>
      </c>
      <c r="IQ1479" s="401" t="n">
        <v>249</v>
      </c>
      <c r="IR1479" s="401" t="n">
        <v>253</v>
      </c>
      <c r="IS1479" s="401" t="n">
        <v>90</v>
      </c>
      <c r="IT1479" s="401" t="n">
        <v>93</v>
      </c>
      <c r="IU1479" s="401" t="n">
        <v>167</v>
      </c>
      <c r="IV1479" s="401" t="n">
        <v>94</v>
      </c>
      <c r="IW1479" s="401" t="n">
        <v>223</v>
      </c>
      <c r="IX1479" s="401" t="n">
        <v>69</v>
      </c>
      <c r="IY1479" s="401" t="n">
        <v>201</v>
      </c>
      <c r="IZ1479" s="401" t="n">
        <v>269</v>
      </c>
      <c r="JA1479" s="401" t="n">
        <v>30</v>
      </c>
      <c r="JB1479" s="401" t="n">
        <v>273</v>
      </c>
      <c r="JC1479" s="401" t="n">
        <v>152</v>
      </c>
      <c r="JD1479" s="401" t="n">
        <v>285</v>
      </c>
      <c r="JE1479" s="401" t="n">
        <v>156</v>
      </c>
      <c r="JF1479" s="401" t="n">
        <v>48</v>
      </c>
      <c r="JG1479" s="401" t="n">
        <v>24</v>
      </c>
      <c r="JH1479" s="401" t="n">
        <v>294</v>
      </c>
      <c r="JI1479" s="401" t="n">
        <v>36</v>
      </c>
      <c r="JJ1479" s="401" t="n">
        <v>112</v>
      </c>
      <c r="JK1479" s="401" t="n">
        <v>58</v>
      </c>
      <c r="JL1479" s="401" t="n">
        <v>198</v>
      </c>
      <c r="JM1479" s="401" t="n">
        <v>257</v>
      </c>
      <c r="JN1479" s="401" t="n">
        <v>172</v>
      </c>
      <c r="JO1479" s="401" t="n">
        <v>295</v>
      </c>
      <c r="JP1479" s="401" t="n">
        <v>233</v>
      </c>
      <c r="JQ1479" s="401" t="n">
        <v>123</v>
      </c>
      <c r="JR1479" s="401" t="n">
        <v>110</v>
      </c>
      <c r="JS1479" s="401" t="n">
        <v>88</v>
      </c>
      <c r="JT1479" s="401" t="n">
        <v>151</v>
      </c>
      <c r="JU1479" s="401" t="n">
        <v>222</v>
      </c>
      <c r="JV1479" s="401" t="n">
        <v>278</v>
      </c>
      <c r="JW1479" s="401" t="n">
        <v>179</v>
      </c>
      <c r="JX1479" s="401" t="n">
        <v>26</v>
      </c>
      <c r="JY1479" s="401" t="n">
        <v>109</v>
      </c>
      <c r="JZ1479" s="401" t="n">
        <v>220</v>
      </c>
      <c r="KA1479" s="401" t="n">
        <v>260</v>
      </c>
      <c r="KB1479" s="401" t="n">
        <v>27</v>
      </c>
      <c r="KC1479" s="401" t="n">
        <v>138</v>
      </c>
      <c r="KD1479" s="401" t="n">
        <v>237</v>
      </c>
      <c r="KE1479" s="401" t="n">
        <v>214</v>
      </c>
      <c r="KF1479" s="401" t="n">
        <v>153</v>
      </c>
      <c r="KG1479" s="401" t="n">
        <v>16</v>
      </c>
      <c r="KH1479" s="401" t="n">
        <v>136</v>
      </c>
      <c r="KI1479" s="401" t="n">
        <v>234</v>
      </c>
      <c r="KJ1479" s="401" t="n">
        <v>224</v>
      </c>
      <c r="KK1479" s="401" t="n">
        <v>245</v>
      </c>
      <c r="KL1479" s="401" t="n">
        <v>157</v>
      </c>
      <c r="KM1479" s="401" t="n">
        <v>22</v>
      </c>
      <c r="KO1479" s="401" t="n">
        <v>55</v>
      </c>
      <c r="KP1479" s="401" t="n">
        <v>185</v>
      </c>
      <c r="KQ1479" s="401" t="n">
        <v>225</v>
      </c>
      <c r="KR1479" s="401" t="n">
        <v>95</v>
      </c>
    </row>
    <row r="1480" customFormat="false" ht="12.75" hidden="false" customHeight="false" outlineLevel="0" collapsed="false">
      <c r="E1480" s="444" t="s">
        <v>227</v>
      </c>
      <c r="F1480" s="401" t="n">
        <v>297</v>
      </c>
      <c r="G1480" s="401" t="n">
        <v>141</v>
      </c>
      <c r="H1480" s="401" t="n">
        <v>29</v>
      </c>
      <c r="I1480" s="401" t="n">
        <v>275</v>
      </c>
      <c r="J1480" s="401" t="n">
        <v>47</v>
      </c>
      <c r="K1480" s="401" t="n">
        <v>165</v>
      </c>
      <c r="L1480" s="401" t="n">
        <v>195</v>
      </c>
      <c r="M1480" s="401" t="n">
        <v>170</v>
      </c>
      <c r="N1480" s="401" t="n">
        <v>212</v>
      </c>
      <c r="O1480" s="401" t="n">
        <v>284</v>
      </c>
      <c r="P1480" s="401" t="n">
        <v>88</v>
      </c>
      <c r="Q1480" s="401" t="n">
        <v>199</v>
      </c>
      <c r="R1480" s="401" t="n">
        <v>237</v>
      </c>
      <c r="S1480" s="401" t="n">
        <v>175</v>
      </c>
      <c r="T1480" s="401" t="n">
        <v>286</v>
      </c>
      <c r="U1480" s="401" t="n">
        <v>69</v>
      </c>
      <c r="V1480" s="401" t="n">
        <v>200</v>
      </c>
      <c r="W1480" s="401" t="n">
        <v>220</v>
      </c>
      <c r="X1480" s="401" t="n">
        <v>11</v>
      </c>
      <c r="Y1480" s="401" t="n">
        <v>7</v>
      </c>
      <c r="Z1480" s="401" t="n">
        <v>144</v>
      </c>
      <c r="AA1480" s="401" t="n">
        <v>174</v>
      </c>
      <c r="AB1480" s="401" t="n">
        <v>24</v>
      </c>
      <c r="AC1480" s="401" t="n">
        <v>128</v>
      </c>
      <c r="AD1480" s="401" t="n">
        <v>243</v>
      </c>
      <c r="AE1480" s="401" t="n">
        <v>290</v>
      </c>
      <c r="AF1480" s="401" t="n">
        <v>14</v>
      </c>
      <c r="AG1480" s="401" t="n">
        <v>111</v>
      </c>
      <c r="AH1480" s="401" t="n">
        <v>248</v>
      </c>
      <c r="AI1480" s="401" t="n">
        <v>221</v>
      </c>
      <c r="AJ1480" s="401" t="n">
        <v>59</v>
      </c>
      <c r="AK1480" s="401" t="n">
        <v>41</v>
      </c>
      <c r="AL1480" s="401" t="n">
        <v>39</v>
      </c>
      <c r="AM1480" s="401" t="n">
        <v>62</v>
      </c>
      <c r="AN1480" s="401" t="n">
        <v>143</v>
      </c>
      <c r="AO1480" s="401" t="n">
        <v>115</v>
      </c>
      <c r="AP1480" s="401" t="n">
        <v>136</v>
      </c>
      <c r="AQ1480" s="401" t="n">
        <v>12</v>
      </c>
      <c r="AR1480" s="401" t="n">
        <v>162</v>
      </c>
      <c r="AS1480" s="401" t="n">
        <v>131</v>
      </c>
      <c r="AT1480" s="401" t="n">
        <v>298</v>
      </c>
      <c r="AU1480" s="401" t="n">
        <v>294</v>
      </c>
      <c r="AV1480" s="401" t="n">
        <v>132</v>
      </c>
      <c r="AW1480" s="401" t="n">
        <v>118</v>
      </c>
      <c r="AX1480" s="401" t="n">
        <v>71</v>
      </c>
      <c r="AY1480" s="401" t="n">
        <v>78</v>
      </c>
      <c r="AZ1480" s="401" t="n">
        <v>100</v>
      </c>
      <c r="BA1480" s="401" t="n">
        <v>125</v>
      </c>
      <c r="BB1480" s="401" t="n">
        <v>260</v>
      </c>
      <c r="BC1480" s="401" t="n">
        <v>253</v>
      </c>
      <c r="BD1480" s="401" t="n">
        <v>43</v>
      </c>
      <c r="BE1480" s="401" t="n">
        <v>204</v>
      </c>
      <c r="BF1480" s="401" t="n">
        <v>82</v>
      </c>
      <c r="BG1480" s="401" t="n">
        <v>151</v>
      </c>
      <c r="BH1480" s="401" t="n">
        <v>194</v>
      </c>
      <c r="BI1480" s="401" t="n">
        <v>177</v>
      </c>
      <c r="BJ1480" s="401" t="n">
        <v>288</v>
      </c>
      <c r="BK1480" s="401" t="n">
        <v>30</v>
      </c>
      <c r="BL1480" s="401" t="n">
        <v>173</v>
      </c>
      <c r="BM1480" s="401" t="n">
        <v>296</v>
      </c>
      <c r="BN1480" s="401" t="n">
        <v>230</v>
      </c>
      <c r="BO1480" s="401" t="n">
        <v>188</v>
      </c>
      <c r="BP1480" s="401" t="n">
        <v>172</v>
      </c>
      <c r="BQ1480" s="401" t="n">
        <v>121</v>
      </c>
      <c r="BR1480" s="401" t="n">
        <v>32</v>
      </c>
      <c r="BS1480" s="401" t="n">
        <v>190</v>
      </c>
      <c r="BT1480" s="401" t="n">
        <v>113</v>
      </c>
      <c r="BU1480" s="401" t="n">
        <v>72</v>
      </c>
      <c r="BV1480" s="401" t="n">
        <v>120</v>
      </c>
      <c r="BW1480" s="401" t="n">
        <v>58</v>
      </c>
      <c r="BX1480" s="401" t="n">
        <v>272</v>
      </c>
      <c r="BY1480" s="401" t="n">
        <v>49</v>
      </c>
      <c r="BZ1480" s="401" t="n">
        <v>34</v>
      </c>
      <c r="CA1480" s="401" t="n">
        <v>252</v>
      </c>
      <c r="CB1480" s="401" t="n">
        <v>76</v>
      </c>
      <c r="CC1480" s="401" t="n">
        <v>277</v>
      </c>
      <c r="CD1480" s="401" t="n">
        <v>138</v>
      </c>
      <c r="CE1480" s="401" t="n">
        <v>245</v>
      </c>
      <c r="CF1480" s="401" t="n">
        <v>45</v>
      </c>
      <c r="CG1480" s="401" t="n">
        <v>291</v>
      </c>
      <c r="CH1480" s="401" t="n">
        <v>63</v>
      </c>
      <c r="CI1480" s="401" t="n">
        <v>279</v>
      </c>
      <c r="CJ1480" s="401" t="n">
        <v>241</v>
      </c>
      <c r="CK1480" s="401" t="n">
        <v>126</v>
      </c>
      <c r="CL1480" s="401" t="n">
        <v>182</v>
      </c>
      <c r="CM1480" s="401" t="n">
        <v>255</v>
      </c>
      <c r="CN1480" s="401" t="n">
        <v>74</v>
      </c>
      <c r="CO1480" s="401" t="n">
        <v>50</v>
      </c>
      <c r="CP1480" s="401" t="n">
        <v>233</v>
      </c>
      <c r="CQ1480" s="401" t="n">
        <v>99</v>
      </c>
      <c r="CR1480" s="401" t="n">
        <v>163</v>
      </c>
      <c r="CS1480" s="401" t="n">
        <v>36</v>
      </c>
      <c r="CT1480" s="401" t="n">
        <v>176</v>
      </c>
      <c r="CU1480" s="401" t="n">
        <v>157</v>
      </c>
      <c r="CV1480" s="401" t="n">
        <v>197</v>
      </c>
      <c r="CW1480" s="401" t="n">
        <v>239</v>
      </c>
      <c r="CX1480" s="401" t="n">
        <v>101</v>
      </c>
      <c r="CY1480" s="401" t="n">
        <v>84</v>
      </c>
      <c r="CZ1480" s="401" t="n">
        <v>112</v>
      </c>
      <c r="DA1480" s="401" t="n">
        <v>242</v>
      </c>
      <c r="DB1480" s="401" t="n">
        <v>87</v>
      </c>
      <c r="DC1480" s="401" t="n">
        <v>280</v>
      </c>
      <c r="DD1480" s="401" t="n">
        <v>140</v>
      </c>
      <c r="DE1480" s="401" t="n">
        <v>142</v>
      </c>
      <c r="DF1480" s="401" t="n">
        <v>2</v>
      </c>
      <c r="DG1480" s="401" t="n">
        <v>184</v>
      </c>
      <c r="DH1480" s="401" t="n">
        <v>266</v>
      </c>
      <c r="DI1480" s="401" t="n">
        <v>154</v>
      </c>
      <c r="DJ1480" s="401" t="n">
        <v>246</v>
      </c>
      <c r="DK1480" s="401" t="n">
        <v>57</v>
      </c>
      <c r="DL1480" s="401" t="n">
        <v>208</v>
      </c>
      <c r="DM1480" s="401" t="n">
        <v>26</v>
      </c>
      <c r="DN1480" s="401" t="n">
        <v>167</v>
      </c>
      <c r="DO1480" s="401" t="n">
        <v>37</v>
      </c>
      <c r="DP1480" s="401" t="n">
        <v>259</v>
      </c>
      <c r="DQ1480" s="401" t="n">
        <v>159</v>
      </c>
      <c r="DR1480" s="401" t="n">
        <v>224</v>
      </c>
      <c r="DS1480" s="401" t="n">
        <v>139</v>
      </c>
      <c r="DT1480" s="401" t="n">
        <v>192</v>
      </c>
      <c r="DU1480" s="401" t="n">
        <v>183</v>
      </c>
      <c r="DV1480" s="401" t="n">
        <v>187</v>
      </c>
      <c r="DW1480" s="401" t="n">
        <v>240</v>
      </c>
      <c r="DX1480" s="401" t="n">
        <v>226</v>
      </c>
      <c r="DY1480" s="401" t="n">
        <v>258</v>
      </c>
      <c r="DZ1480" s="401" t="n">
        <v>56</v>
      </c>
      <c r="EA1480" s="401" t="n">
        <v>92</v>
      </c>
      <c r="EB1480" s="401" t="n">
        <v>3</v>
      </c>
      <c r="EC1480" s="401" t="n">
        <v>107</v>
      </c>
      <c r="ED1480" s="401" t="n">
        <v>80</v>
      </c>
      <c r="EE1480" s="401" t="n">
        <v>119</v>
      </c>
      <c r="EF1480" s="401" t="n">
        <v>155</v>
      </c>
      <c r="EG1480" s="401" t="n">
        <v>203</v>
      </c>
      <c r="EH1480" s="401" t="n">
        <v>70</v>
      </c>
      <c r="EI1480" s="401" t="n">
        <v>263</v>
      </c>
      <c r="EJ1480" s="401" t="n">
        <v>171</v>
      </c>
      <c r="EK1480" s="401" t="n">
        <v>117</v>
      </c>
      <c r="EL1480" s="401" t="n">
        <v>65</v>
      </c>
      <c r="EM1480" s="401" t="n">
        <v>216</v>
      </c>
      <c r="EN1480" s="401" t="n">
        <v>85</v>
      </c>
      <c r="EO1480" s="401" t="n">
        <v>122</v>
      </c>
      <c r="EP1480" s="401" t="n">
        <v>105</v>
      </c>
      <c r="EQ1480" s="401" t="n">
        <v>90</v>
      </c>
      <c r="ER1480" s="401" t="n">
        <v>289</v>
      </c>
      <c r="ES1480" s="401" t="n">
        <v>66</v>
      </c>
      <c r="ET1480" s="401" t="n">
        <v>201</v>
      </c>
      <c r="EU1480" s="401" t="n">
        <v>15</v>
      </c>
      <c r="EV1480" s="401" t="n">
        <v>179</v>
      </c>
      <c r="EW1480" s="401" t="n">
        <v>147</v>
      </c>
      <c r="EX1480" s="401" t="n">
        <v>227</v>
      </c>
      <c r="EY1480" s="401" t="n">
        <v>238</v>
      </c>
      <c r="EZ1480" s="401" t="n">
        <v>133</v>
      </c>
      <c r="FA1480" s="401" t="n">
        <v>191</v>
      </c>
      <c r="FB1480" s="401" t="n">
        <v>19</v>
      </c>
      <c r="FC1480" s="401" t="n">
        <v>96</v>
      </c>
      <c r="FD1480" s="401" t="n">
        <v>51</v>
      </c>
      <c r="FE1480" s="401" t="n">
        <v>77</v>
      </c>
      <c r="FF1480" s="401" t="n">
        <v>106</v>
      </c>
      <c r="FG1480" s="401" t="n">
        <v>235</v>
      </c>
      <c r="FH1480" s="401" t="n">
        <v>261</v>
      </c>
      <c r="FI1480" s="401" t="n">
        <v>1</v>
      </c>
      <c r="FJ1480" s="401" t="n">
        <v>210</v>
      </c>
      <c r="FK1480" s="401" t="n">
        <v>21</v>
      </c>
      <c r="FL1480" s="401" t="n">
        <v>254</v>
      </c>
      <c r="FM1480" s="401" t="n">
        <v>103</v>
      </c>
      <c r="FN1480" s="401" t="n">
        <v>67</v>
      </c>
      <c r="FO1480" s="401" t="n">
        <v>228</v>
      </c>
      <c r="FP1480" s="401" t="n">
        <v>10</v>
      </c>
      <c r="FQ1480" s="401" t="n">
        <v>196</v>
      </c>
      <c r="FR1480" s="401" t="n">
        <v>231</v>
      </c>
      <c r="FS1480" s="401" t="n">
        <v>222</v>
      </c>
      <c r="FT1480" s="401" t="n">
        <v>54</v>
      </c>
      <c r="FU1480" s="401" t="n">
        <v>166</v>
      </c>
      <c r="FV1480" s="401" t="n">
        <v>217</v>
      </c>
      <c r="FW1480" s="401" t="n">
        <v>250</v>
      </c>
      <c r="FX1480" s="401" t="n">
        <v>236</v>
      </c>
      <c r="FY1480" s="401" t="n">
        <v>64</v>
      </c>
      <c r="FZ1480" s="401" t="n">
        <v>114</v>
      </c>
      <c r="GA1480" s="401" t="n">
        <v>104</v>
      </c>
      <c r="GB1480" s="401" t="n">
        <v>35</v>
      </c>
      <c r="GC1480" s="401" t="n">
        <v>278</v>
      </c>
      <c r="GD1480" s="401" t="n">
        <v>205</v>
      </c>
      <c r="GE1480" s="401" t="n">
        <v>98</v>
      </c>
      <c r="GF1480" s="401" t="n">
        <v>282</v>
      </c>
      <c r="GG1480" s="401" t="n">
        <v>292</v>
      </c>
      <c r="GH1480" s="401" t="n">
        <v>186</v>
      </c>
      <c r="GI1480" s="401" t="n">
        <v>283</v>
      </c>
      <c r="GJ1480" s="401" t="n">
        <v>8</v>
      </c>
      <c r="GK1480" s="401" t="n">
        <v>287</v>
      </c>
      <c r="GL1480" s="401" t="n">
        <v>61</v>
      </c>
      <c r="GM1480" s="401" t="n">
        <v>116</v>
      </c>
      <c r="GN1480" s="401" t="n">
        <v>225</v>
      </c>
      <c r="GO1480" s="401" t="n">
        <v>265</v>
      </c>
      <c r="GP1480" s="401" t="n">
        <v>75</v>
      </c>
      <c r="GQ1480" s="401" t="n">
        <v>161</v>
      </c>
      <c r="GR1480" s="401" t="n">
        <v>153</v>
      </c>
      <c r="GS1480" s="401" t="n">
        <v>213</v>
      </c>
      <c r="GT1480" s="401" t="n">
        <v>168</v>
      </c>
      <c r="GU1480" s="401" t="n">
        <v>79</v>
      </c>
      <c r="GV1480" s="401" t="n">
        <v>251</v>
      </c>
      <c r="GW1480" s="401" t="n">
        <v>48</v>
      </c>
      <c r="GX1480" s="401" t="n">
        <v>164</v>
      </c>
      <c r="GY1480" s="401" t="n">
        <v>5</v>
      </c>
      <c r="GZ1480" s="401" t="n">
        <v>180</v>
      </c>
      <c r="HA1480" s="401" t="n">
        <v>20</v>
      </c>
      <c r="HB1480" s="401" t="n">
        <v>52</v>
      </c>
      <c r="HC1480" s="401" t="n">
        <v>145</v>
      </c>
      <c r="HD1480" s="401" t="n">
        <v>249</v>
      </c>
      <c r="HE1480" s="401" t="n">
        <v>22</v>
      </c>
      <c r="HF1480" s="401" t="n">
        <v>16</v>
      </c>
      <c r="HG1480" s="401" t="n">
        <v>211</v>
      </c>
      <c r="HH1480" s="401" t="n">
        <v>109</v>
      </c>
      <c r="HI1480" s="401" t="n">
        <v>244</v>
      </c>
      <c r="HJ1480" s="401" t="n">
        <v>214</v>
      </c>
      <c r="HK1480" s="401" t="n">
        <v>198</v>
      </c>
      <c r="HL1480" s="401" t="n">
        <v>274</v>
      </c>
      <c r="HM1480" s="401" t="n">
        <v>247</v>
      </c>
      <c r="HN1480" s="401" t="n">
        <v>46</v>
      </c>
      <c r="HO1480" s="401" t="n">
        <v>202</v>
      </c>
      <c r="HP1480" s="401" t="n">
        <v>207</v>
      </c>
      <c r="HQ1480" s="401" t="n">
        <v>149</v>
      </c>
      <c r="HR1480" s="401" t="n">
        <v>110</v>
      </c>
      <c r="HS1480" s="401" t="n">
        <v>268</v>
      </c>
      <c r="HT1480" s="401" t="n">
        <v>181</v>
      </c>
      <c r="HU1480" s="401" t="n">
        <v>135</v>
      </c>
      <c r="HV1480" s="401" t="n">
        <v>129</v>
      </c>
      <c r="HW1480" s="401" t="n">
        <v>4</v>
      </c>
      <c r="HX1480" s="401" t="n">
        <v>95</v>
      </c>
      <c r="HY1480" s="401" t="n">
        <v>127</v>
      </c>
      <c r="HZ1480" s="401" t="n">
        <v>40</v>
      </c>
      <c r="IA1480" s="401" t="n">
        <v>281</v>
      </c>
      <c r="IB1480" s="401" t="n">
        <v>209</v>
      </c>
      <c r="IC1480" s="401" t="n">
        <v>130</v>
      </c>
      <c r="ID1480" s="401" t="n">
        <v>97</v>
      </c>
      <c r="IE1480" s="401" t="n">
        <v>73</v>
      </c>
      <c r="IF1480" s="401" t="n">
        <v>27</v>
      </c>
      <c r="IG1480" s="401" t="n">
        <v>108</v>
      </c>
      <c r="IH1480" s="401" t="n">
        <v>6</v>
      </c>
      <c r="II1480" s="401" t="n">
        <v>215</v>
      </c>
      <c r="IJ1480" s="401" t="n">
        <v>156</v>
      </c>
      <c r="IK1480" s="401" t="n">
        <v>86</v>
      </c>
      <c r="IL1480" s="401" t="n">
        <v>285</v>
      </c>
      <c r="IM1480" s="401" t="n">
        <v>25</v>
      </c>
      <c r="IN1480" s="401" t="n">
        <v>271</v>
      </c>
      <c r="IO1480" s="401" t="n">
        <v>13</v>
      </c>
      <c r="IP1480" s="401" t="n">
        <v>123</v>
      </c>
      <c r="IQ1480" s="401" t="n">
        <v>262</v>
      </c>
      <c r="IR1480" s="401" t="n">
        <v>150</v>
      </c>
      <c r="IS1480" s="401" t="n">
        <v>137</v>
      </c>
      <c r="IT1480" s="401" t="n">
        <v>267</v>
      </c>
      <c r="IU1480" s="401" t="n">
        <v>293</v>
      </c>
      <c r="IV1480" s="401" t="n">
        <v>89</v>
      </c>
      <c r="IW1480" s="401" t="n">
        <v>38</v>
      </c>
      <c r="IX1480" s="401" t="n">
        <v>295</v>
      </c>
      <c r="IY1480" s="401" t="n">
        <v>223</v>
      </c>
      <c r="IZ1480" s="401" t="n">
        <v>91</v>
      </c>
      <c r="JA1480" s="401" t="n">
        <v>264</v>
      </c>
      <c r="JB1480" s="401" t="n">
        <v>28</v>
      </c>
      <c r="JC1480" s="401" t="n">
        <v>31</v>
      </c>
      <c r="JD1480" s="401" t="n">
        <v>83</v>
      </c>
      <c r="JE1480" s="401" t="n">
        <v>178</v>
      </c>
      <c r="JF1480" s="401" t="n">
        <v>9</v>
      </c>
      <c r="JG1480" s="401" t="n">
        <v>55</v>
      </c>
      <c r="JH1480" s="401" t="n">
        <v>232</v>
      </c>
      <c r="JI1480" s="401" t="n">
        <v>158</v>
      </c>
      <c r="JJ1480" s="401" t="n">
        <v>206</v>
      </c>
      <c r="JK1480" s="401" t="n">
        <v>193</v>
      </c>
      <c r="JL1480" s="401" t="n">
        <v>44</v>
      </c>
      <c r="JM1480" s="401" t="n">
        <v>185</v>
      </c>
      <c r="JN1480" s="401" t="n">
        <v>273</v>
      </c>
      <c r="JO1480" s="401" t="n">
        <v>33</v>
      </c>
      <c r="JP1480" s="401" t="n">
        <v>134</v>
      </c>
      <c r="JQ1480" s="401" t="n">
        <v>93</v>
      </c>
      <c r="JR1480" s="401" t="n">
        <v>229</v>
      </c>
      <c r="JS1480" s="401" t="n">
        <v>42</v>
      </c>
      <c r="JT1480" s="401" t="n">
        <v>257</v>
      </c>
      <c r="JU1480" s="401" t="n">
        <v>102</v>
      </c>
      <c r="JV1480" s="401" t="n">
        <v>68</v>
      </c>
      <c r="JW1480" s="401" t="n">
        <v>169</v>
      </c>
      <c r="JX1480" s="401" t="n">
        <v>60</v>
      </c>
      <c r="JY1480" s="401" t="n">
        <v>146</v>
      </c>
      <c r="JZ1480" s="401" t="n">
        <v>17</v>
      </c>
      <c r="KA1480" s="401" t="n">
        <v>124</v>
      </c>
      <c r="KB1480" s="401" t="n">
        <v>276</v>
      </c>
      <c r="KC1480" s="401" t="n">
        <v>152</v>
      </c>
      <c r="KD1480" s="401" t="n">
        <v>81</v>
      </c>
      <c r="KE1480" s="401" t="n">
        <v>270</v>
      </c>
      <c r="KF1480" s="401" t="n">
        <v>189</v>
      </c>
      <c r="KG1480" s="401" t="n">
        <v>94</v>
      </c>
      <c r="KH1480" s="401" t="n">
        <v>23</v>
      </c>
      <c r="KI1480" s="401" t="n">
        <v>218</v>
      </c>
      <c r="KJ1480" s="401" t="n">
        <v>234</v>
      </c>
      <c r="KK1480" s="401" t="n">
        <v>148</v>
      </c>
      <c r="KL1480" s="401" t="n">
        <v>219</v>
      </c>
      <c r="KM1480" s="401" t="n">
        <v>18</v>
      </c>
      <c r="KO1480" s="401" t="n">
        <v>269</v>
      </c>
      <c r="KP1480" s="401" t="n">
        <v>53</v>
      </c>
      <c r="KQ1480" s="401" t="n">
        <v>160</v>
      </c>
      <c r="KR1480" s="401" t="n">
        <v>256</v>
      </c>
    </row>
    <row r="1482" customFormat="false" ht="12.75" hidden="false" customHeight="false" outlineLevel="0" collapsed="false">
      <c r="D1482" s="204" t="n">
        <v>299</v>
      </c>
      <c r="E1482" s="204" t="s">
        <v>250</v>
      </c>
    </row>
    <row r="1483" customFormat="false" ht="12.75" hidden="false" customHeight="false" outlineLevel="0" collapsed="false">
      <c r="E1483" s="444" t="s">
        <v>198</v>
      </c>
      <c r="F1483" s="401" t="n">
        <v>1</v>
      </c>
      <c r="G1483" s="401" t="n">
        <v>2</v>
      </c>
      <c r="H1483" s="401" t="n">
        <v>3</v>
      </c>
      <c r="I1483" s="401" t="n">
        <v>4</v>
      </c>
      <c r="J1483" s="401" t="n">
        <v>5</v>
      </c>
      <c r="K1483" s="401" t="n">
        <v>6</v>
      </c>
      <c r="L1483" s="401" t="n">
        <v>7</v>
      </c>
      <c r="M1483" s="401" t="n">
        <v>8</v>
      </c>
      <c r="N1483" s="401" t="n">
        <v>9</v>
      </c>
      <c r="O1483" s="401" t="n">
        <v>10</v>
      </c>
      <c r="P1483" s="401" t="n">
        <v>11</v>
      </c>
      <c r="Q1483" s="401" t="n">
        <v>12</v>
      </c>
      <c r="R1483" s="401" t="n">
        <v>13</v>
      </c>
      <c r="S1483" s="401" t="n">
        <v>14</v>
      </c>
      <c r="T1483" s="401" t="n">
        <v>15</v>
      </c>
      <c r="U1483" s="401" t="n">
        <v>16</v>
      </c>
      <c r="V1483" s="401" t="n">
        <v>17</v>
      </c>
      <c r="W1483" s="401" t="n">
        <v>18</v>
      </c>
      <c r="X1483" s="401" t="n">
        <v>19</v>
      </c>
      <c r="Y1483" s="401" t="n">
        <v>20</v>
      </c>
      <c r="Z1483" s="401" t="n">
        <v>21</v>
      </c>
      <c r="AA1483" s="401" t="n">
        <v>22</v>
      </c>
      <c r="AB1483" s="401" t="n">
        <v>23</v>
      </c>
      <c r="AC1483" s="401" t="n">
        <v>24</v>
      </c>
      <c r="AD1483" s="401" t="n">
        <v>25</v>
      </c>
      <c r="AE1483" s="401" t="n">
        <v>26</v>
      </c>
      <c r="AF1483" s="401" t="n">
        <v>27</v>
      </c>
      <c r="AG1483" s="401" t="n">
        <v>28</v>
      </c>
      <c r="AH1483" s="401" t="n">
        <v>29</v>
      </c>
      <c r="AI1483" s="401" t="n">
        <v>30</v>
      </c>
      <c r="AJ1483" s="401" t="n">
        <v>31</v>
      </c>
      <c r="AK1483" s="401" t="n">
        <v>32</v>
      </c>
      <c r="AL1483" s="401" t="n">
        <v>33</v>
      </c>
      <c r="AM1483" s="401" t="n">
        <v>34</v>
      </c>
      <c r="AN1483" s="401" t="n">
        <v>35</v>
      </c>
      <c r="AO1483" s="401" t="n">
        <v>36</v>
      </c>
      <c r="AP1483" s="401" t="n">
        <v>37</v>
      </c>
      <c r="AQ1483" s="401" t="n">
        <v>38</v>
      </c>
      <c r="AR1483" s="401" t="n">
        <v>39</v>
      </c>
      <c r="AS1483" s="401" t="n">
        <v>40</v>
      </c>
      <c r="AT1483" s="401" t="n">
        <v>41</v>
      </c>
      <c r="AU1483" s="401" t="n">
        <v>42</v>
      </c>
      <c r="AV1483" s="401" t="n">
        <v>43</v>
      </c>
      <c r="AW1483" s="401" t="n">
        <v>44</v>
      </c>
      <c r="AX1483" s="401" t="n">
        <v>45</v>
      </c>
      <c r="AY1483" s="401" t="n">
        <v>46</v>
      </c>
      <c r="AZ1483" s="401" t="n">
        <v>47</v>
      </c>
      <c r="BA1483" s="401" t="n">
        <v>48</v>
      </c>
      <c r="BB1483" s="401" t="n">
        <v>49</v>
      </c>
      <c r="BC1483" s="401" t="n">
        <v>50</v>
      </c>
      <c r="BD1483" s="401" t="n">
        <v>51</v>
      </c>
      <c r="BE1483" s="401" t="n">
        <v>52</v>
      </c>
      <c r="BF1483" s="401" t="n">
        <v>53</v>
      </c>
      <c r="BG1483" s="401" t="n">
        <v>54</v>
      </c>
      <c r="BH1483" s="401" t="n">
        <v>55</v>
      </c>
      <c r="BI1483" s="401" t="n">
        <v>56</v>
      </c>
      <c r="BJ1483" s="401" t="n">
        <v>57</v>
      </c>
      <c r="BK1483" s="401" t="n">
        <v>58</v>
      </c>
      <c r="BL1483" s="401" t="n">
        <v>59</v>
      </c>
      <c r="BM1483" s="401" t="n">
        <v>60</v>
      </c>
      <c r="BN1483" s="401" t="n">
        <v>61</v>
      </c>
      <c r="BO1483" s="401" t="n">
        <v>62</v>
      </c>
      <c r="BP1483" s="401" t="n">
        <v>63</v>
      </c>
      <c r="BQ1483" s="401" t="n">
        <v>64</v>
      </c>
      <c r="BR1483" s="401" t="n">
        <v>65</v>
      </c>
      <c r="BS1483" s="401" t="n">
        <v>66</v>
      </c>
      <c r="BT1483" s="401" t="n">
        <v>67</v>
      </c>
      <c r="BU1483" s="401" t="n">
        <v>68</v>
      </c>
      <c r="BV1483" s="401" t="n">
        <v>69</v>
      </c>
      <c r="BW1483" s="401" t="n">
        <v>70</v>
      </c>
      <c r="BX1483" s="401" t="n">
        <v>71</v>
      </c>
      <c r="BY1483" s="401" t="n">
        <v>72</v>
      </c>
      <c r="BZ1483" s="401" t="n">
        <v>73</v>
      </c>
      <c r="CA1483" s="401" t="n">
        <v>74</v>
      </c>
      <c r="CB1483" s="401" t="n">
        <v>75</v>
      </c>
      <c r="CC1483" s="401" t="n">
        <v>76</v>
      </c>
      <c r="CD1483" s="401" t="n">
        <v>77</v>
      </c>
      <c r="CE1483" s="401" t="n">
        <v>78</v>
      </c>
      <c r="CF1483" s="401" t="n">
        <v>79</v>
      </c>
      <c r="CG1483" s="401" t="n">
        <v>80</v>
      </c>
      <c r="CH1483" s="401" t="n">
        <v>81</v>
      </c>
      <c r="CI1483" s="401" t="n">
        <v>82</v>
      </c>
      <c r="CJ1483" s="401" t="n">
        <v>83</v>
      </c>
      <c r="CK1483" s="401" t="n">
        <v>84</v>
      </c>
      <c r="CL1483" s="401" t="n">
        <v>85</v>
      </c>
      <c r="CM1483" s="401" t="n">
        <v>86</v>
      </c>
      <c r="CN1483" s="401" t="n">
        <v>87</v>
      </c>
      <c r="CO1483" s="401" t="n">
        <v>88</v>
      </c>
      <c r="CP1483" s="401" t="n">
        <v>89</v>
      </c>
      <c r="CQ1483" s="401" t="n">
        <v>90</v>
      </c>
      <c r="CR1483" s="401" t="n">
        <v>91</v>
      </c>
      <c r="CS1483" s="401" t="n">
        <v>92</v>
      </c>
      <c r="CT1483" s="401" t="n">
        <v>93</v>
      </c>
      <c r="CU1483" s="401" t="n">
        <v>94</v>
      </c>
      <c r="CV1483" s="401" t="n">
        <v>95</v>
      </c>
      <c r="CW1483" s="401" t="n">
        <v>96</v>
      </c>
      <c r="CX1483" s="401" t="n">
        <v>97</v>
      </c>
      <c r="CY1483" s="401" t="n">
        <v>98</v>
      </c>
      <c r="CZ1483" s="401" t="n">
        <v>99</v>
      </c>
      <c r="DA1483" s="401" t="n">
        <v>100</v>
      </c>
      <c r="DB1483" s="401" t="n">
        <v>101</v>
      </c>
      <c r="DC1483" s="401" t="n">
        <v>102</v>
      </c>
      <c r="DD1483" s="401" t="n">
        <v>103</v>
      </c>
      <c r="DE1483" s="401" t="n">
        <v>104</v>
      </c>
      <c r="DF1483" s="401" t="n">
        <v>105</v>
      </c>
      <c r="DG1483" s="401" t="n">
        <v>106</v>
      </c>
      <c r="DH1483" s="401" t="n">
        <v>107</v>
      </c>
      <c r="DI1483" s="401" t="n">
        <v>108</v>
      </c>
      <c r="DJ1483" s="401" t="n">
        <v>109</v>
      </c>
      <c r="DK1483" s="401" t="n">
        <v>110</v>
      </c>
      <c r="DL1483" s="401" t="n">
        <v>111</v>
      </c>
      <c r="DM1483" s="401" t="n">
        <v>112</v>
      </c>
      <c r="DN1483" s="401" t="n">
        <v>113</v>
      </c>
      <c r="DO1483" s="401" t="n">
        <v>114</v>
      </c>
      <c r="DP1483" s="401" t="n">
        <v>115</v>
      </c>
      <c r="DQ1483" s="401" t="n">
        <v>116</v>
      </c>
      <c r="DR1483" s="401" t="n">
        <v>117</v>
      </c>
      <c r="DS1483" s="401" t="n">
        <v>118</v>
      </c>
      <c r="DT1483" s="401" t="n">
        <v>119</v>
      </c>
      <c r="DU1483" s="401" t="n">
        <v>120</v>
      </c>
      <c r="DV1483" s="401" t="n">
        <v>121</v>
      </c>
      <c r="DW1483" s="401" t="n">
        <v>122</v>
      </c>
      <c r="DX1483" s="401" t="n">
        <v>123</v>
      </c>
      <c r="DY1483" s="401" t="n">
        <v>124</v>
      </c>
      <c r="DZ1483" s="401" t="n">
        <v>125</v>
      </c>
      <c r="EA1483" s="401" t="n">
        <v>126</v>
      </c>
      <c r="EB1483" s="401" t="n">
        <v>127</v>
      </c>
      <c r="EC1483" s="401" t="n">
        <v>128</v>
      </c>
      <c r="ED1483" s="401" t="n">
        <v>129</v>
      </c>
      <c r="EE1483" s="401" t="n">
        <v>130</v>
      </c>
      <c r="EF1483" s="401" t="n">
        <v>131</v>
      </c>
      <c r="EG1483" s="401" t="n">
        <v>132</v>
      </c>
      <c r="EH1483" s="401" t="n">
        <v>133</v>
      </c>
      <c r="EI1483" s="401" t="n">
        <v>134</v>
      </c>
      <c r="EJ1483" s="401" t="n">
        <v>135</v>
      </c>
      <c r="EK1483" s="401" t="n">
        <v>136</v>
      </c>
      <c r="EL1483" s="401" t="n">
        <v>137</v>
      </c>
      <c r="EM1483" s="401" t="n">
        <v>138</v>
      </c>
      <c r="EN1483" s="401" t="n">
        <v>139</v>
      </c>
      <c r="EO1483" s="401" t="n">
        <v>140</v>
      </c>
      <c r="EP1483" s="401" t="n">
        <v>141</v>
      </c>
      <c r="EQ1483" s="401" t="n">
        <v>142</v>
      </c>
      <c r="ER1483" s="401" t="n">
        <v>143</v>
      </c>
      <c r="ES1483" s="401" t="n">
        <v>144</v>
      </c>
      <c r="ET1483" s="401" t="n">
        <v>145</v>
      </c>
      <c r="EU1483" s="401" t="n">
        <v>146</v>
      </c>
      <c r="EV1483" s="401" t="n">
        <v>147</v>
      </c>
      <c r="EW1483" s="401" t="n">
        <v>148</v>
      </c>
      <c r="EX1483" s="401" t="n">
        <v>149</v>
      </c>
      <c r="EY1483" s="401" t="n">
        <v>150</v>
      </c>
      <c r="EZ1483" s="401" t="n">
        <v>151</v>
      </c>
      <c r="FA1483" s="401" t="n">
        <v>152</v>
      </c>
      <c r="FB1483" s="401" t="n">
        <v>153</v>
      </c>
      <c r="FC1483" s="401" t="n">
        <v>154</v>
      </c>
      <c r="FD1483" s="401" t="n">
        <v>155</v>
      </c>
      <c r="FE1483" s="401" t="n">
        <v>156</v>
      </c>
      <c r="FF1483" s="401" t="n">
        <v>157</v>
      </c>
      <c r="FG1483" s="401" t="n">
        <v>158</v>
      </c>
      <c r="FH1483" s="401" t="n">
        <v>159</v>
      </c>
      <c r="FI1483" s="401" t="n">
        <v>160</v>
      </c>
      <c r="FJ1483" s="401" t="n">
        <v>161</v>
      </c>
      <c r="FK1483" s="401" t="n">
        <v>162</v>
      </c>
      <c r="FL1483" s="401" t="n">
        <v>163</v>
      </c>
      <c r="FM1483" s="401" t="n">
        <v>164</v>
      </c>
      <c r="FN1483" s="401" t="n">
        <v>165</v>
      </c>
      <c r="FO1483" s="401" t="n">
        <v>166</v>
      </c>
      <c r="FP1483" s="401" t="n">
        <v>167</v>
      </c>
      <c r="FQ1483" s="401" t="n">
        <v>168</v>
      </c>
      <c r="FR1483" s="401" t="n">
        <v>169</v>
      </c>
      <c r="FS1483" s="401" t="n">
        <v>170</v>
      </c>
      <c r="FT1483" s="401" t="n">
        <v>171</v>
      </c>
      <c r="FU1483" s="401" t="n">
        <v>172</v>
      </c>
      <c r="FV1483" s="401" t="n">
        <v>173</v>
      </c>
      <c r="FW1483" s="401" t="n">
        <v>174</v>
      </c>
      <c r="FX1483" s="401" t="n">
        <v>175</v>
      </c>
      <c r="FY1483" s="401" t="n">
        <v>176</v>
      </c>
      <c r="FZ1483" s="401" t="n">
        <v>177</v>
      </c>
      <c r="GA1483" s="401" t="n">
        <v>178</v>
      </c>
      <c r="GB1483" s="401" t="n">
        <v>179</v>
      </c>
      <c r="GC1483" s="401" t="n">
        <v>180</v>
      </c>
      <c r="GD1483" s="401" t="n">
        <v>181</v>
      </c>
      <c r="GE1483" s="401" t="n">
        <v>182</v>
      </c>
      <c r="GF1483" s="401" t="n">
        <v>183</v>
      </c>
      <c r="GG1483" s="401" t="n">
        <v>184</v>
      </c>
      <c r="GH1483" s="401" t="n">
        <v>185</v>
      </c>
      <c r="GI1483" s="401" t="n">
        <v>186</v>
      </c>
      <c r="GJ1483" s="401" t="n">
        <v>187</v>
      </c>
      <c r="GK1483" s="401" t="n">
        <v>188</v>
      </c>
      <c r="GL1483" s="401" t="n">
        <v>189</v>
      </c>
      <c r="GM1483" s="401" t="n">
        <v>190</v>
      </c>
      <c r="GN1483" s="401" t="n">
        <v>191</v>
      </c>
      <c r="GO1483" s="401" t="n">
        <v>192</v>
      </c>
      <c r="GP1483" s="401" t="n">
        <v>193</v>
      </c>
      <c r="GQ1483" s="401" t="n">
        <v>194</v>
      </c>
      <c r="GR1483" s="401" t="n">
        <v>195</v>
      </c>
      <c r="GS1483" s="401" t="n">
        <v>196</v>
      </c>
      <c r="GT1483" s="401" t="n">
        <v>197</v>
      </c>
      <c r="GU1483" s="401" t="n">
        <v>198</v>
      </c>
      <c r="GV1483" s="401" t="n">
        <v>199</v>
      </c>
      <c r="GW1483" s="401" t="n">
        <v>200</v>
      </c>
      <c r="GX1483" s="401" t="n">
        <v>201</v>
      </c>
      <c r="GY1483" s="401" t="n">
        <v>202</v>
      </c>
      <c r="GZ1483" s="401" t="n">
        <v>203</v>
      </c>
      <c r="HA1483" s="401" t="n">
        <v>204</v>
      </c>
      <c r="HB1483" s="401" t="n">
        <v>205</v>
      </c>
      <c r="HC1483" s="401" t="n">
        <v>206</v>
      </c>
      <c r="HD1483" s="401" t="n">
        <v>207</v>
      </c>
      <c r="HE1483" s="401" t="n">
        <v>208</v>
      </c>
      <c r="HF1483" s="401" t="n">
        <v>209</v>
      </c>
      <c r="HG1483" s="401" t="n">
        <v>210</v>
      </c>
      <c r="HH1483" s="401" t="n">
        <v>211</v>
      </c>
      <c r="HI1483" s="401" t="n">
        <v>212</v>
      </c>
      <c r="HJ1483" s="401" t="n">
        <v>213</v>
      </c>
      <c r="HK1483" s="401" t="n">
        <v>214</v>
      </c>
      <c r="HL1483" s="401" t="n">
        <v>215</v>
      </c>
      <c r="HM1483" s="401" t="n">
        <v>216</v>
      </c>
      <c r="HN1483" s="401" t="n">
        <v>217</v>
      </c>
      <c r="HO1483" s="401" t="n">
        <v>218</v>
      </c>
      <c r="HP1483" s="401" t="n">
        <v>219</v>
      </c>
      <c r="HQ1483" s="401" t="n">
        <v>220</v>
      </c>
      <c r="HR1483" s="401" t="n">
        <v>221</v>
      </c>
      <c r="HS1483" s="401" t="n">
        <v>222</v>
      </c>
      <c r="HT1483" s="401" t="n">
        <v>223</v>
      </c>
      <c r="HU1483" s="401" t="n">
        <v>224</v>
      </c>
      <c r="HV1483" s="401" t="n">
        <v>225</v>
      </c>
      <c r="HW1483" s="401" t="n">
        <v>226</v>
      </c>
      <c r="HX1483" s="401" t="n">
        <v>227</v>
      </c>
      <c r="HY1483" s="401" t="n">
        <v>228</v>
      </c>
      <c r="HZ1483" s="401" t="n">
        <v>229</v>
      </c>
      <c r="IA1483" s="401" t="n">
        <v>230</v>
      </c>
      <c r="IB1483" s="401" t="n">
        <v>231</v>
      </c>
      <c r="IC1483" s="401" t="n">
        <v>232</v>
      </c>
      <c r="ID1483" s="401" t="n">
        <v>233</v>
      </c>
      <c r="IE1483" s="401" t="n">
        <v>234</v>
      </c>
      <c r="IF1483" s="401" t="n">
        <v>235</v>
      </c>
      <c r="IG1483" s="401" t="n">
        <v>236</v>
      </c>
      <c r="IH1483" s="401" t="n">
        <v>237</v>
      </c>
      <c r="II1483" s="401" t="n">
        <v>238</v>
      </c>
      <c r="IJ1483" s="401" t="n">
        <v>239</v>
      </c>
      <c r="IK1483" s="401" t="n">
        <v>240</v>
      </c>
      <c r="IL1483" s="401" t="n">
        <v>241</v>
      </c>
      <c r="IM1483" s="401" t="n">
        <v>242</v>
      </c>
      <c r="IN1483" s="401" t="n">
        <v>243</v>
      </c>
      <c r="IO1483" s="401" t="n">
        <v>244</v>
      </c>
      <c r="IP1483" s="401" t="n">
        <v>245</v>
      </c>
      <c r="IQ1483" s="401" t="n">
        <v>246</v>
      </c>
      <c r="IR1483" s="401" t="n">
        <v>247</v>
      </c>
      <c r="IS1483" s="401" t="n">
        <v>248</v>
      </c>
      <c r="IT1483" s="401" t="n">
        <v>249</v>
      </c>
      <c r="IU1483" s="401" t="n">
        <v>250</v>
      </c>
      <c r="IV1483" s="401" t="n">
        <v>251</v>
      </c>
      <c r="IW1483" s="401" t="n">
        <v>252</v>
      </c>
      <c r="IX1483" s="401" t="n">
        <v>253</v>
      </c>
      <c r="IY1483" s="401" t="n">
        <v>254</v>
      </c>
      <c r="IZ1483" s="401" t="n">
        <v>255</v>
      </c>
      <c r="JA1483" s="401" t="n">
        <v>256</v>
      </c>
      <c r="JB1483" s="401" t="n">
        <v>257</v>
      </c>
      <c r="JC1483" s="401" t="n">
        <v>258</v>
      </c>
      <c r="JD1483" s="401" t="n">
        <v>259</v>
      </c>
      <c r="JE1483" s="401" t="n">
        <v>260</v>
      </c>
      <c r="JF1483" s="401" t="n">
        <v>261</v>
      </c>
      <c r="JG1483" s="401" t="n">
        <v>262</v>
      </c>
      <c r="JH1483" s="401" t="n">
        <v>263</v>
      </c>
      <c r="JI1483" s="401" t="n">
        <v>264</v>
      </c>
      <c r="JJ1483" s="401" t="n">
        <v>265</v>
      </c>
      <c r="JK1483" s="401" t="n">
        <v>266</v>
      </c>
      <c r="JL1483" s="401" t="n">
        <v>267</v>
      </c>
      <c r="JM1483" s="401" t="n">
        <v>268</v>
      </c>
      <c r="JN1483" s="401" t="n">
        <v>269</v>
      </c>
      <c r="JO1483" s="401" t="n">
        <v>270</v>
      </c>
      <c r="JP1483" s="401" t="n">
        <v>271</v>
      </c>
      <c r="JQ1483" s="401" t="n">
        <v>272</v>
      </c>
      <c r="JR1483" s="401" t="n">
        <v>273</v>
      </c>
      <c r="JS1483" s="401" t="n">
        <v>274</v>
      </c>
      <c r="JT1483" s="401" t="n">
        <v>275</v>
      </c>
      <c r="JU1483" s="401" t="n">
        <v>276</v>
      </c>
      <c r="JV1483" s="401" t="n">
        <v>277</v>
      </c>
      <c r="JW1483" s="401" t="n">
        <v>278</v>
      </c>
      <c r="JX1483" s="401" t="n">
        <v>279</v>
      </c>
      <c r="JY1483" s="401" t="n">
        <v>280</v>
      </c>
      <c r="JZ1483" s="401" t="n">
        <v>281</v>
      </c>
      <c r="KA1483" s="401" t="n">
        <v>282</v>
      </c>
      <c r="KB1483" s="401" t="n">
        <v>283</v>
      </c>
      <c r="KC1483" s="401" t="n">
        <v>284</v>
      </c>
      <c r="KD1483" s="401" t="n">
        <v>285</v>
      </c>
      <c r="KE1483" s="401" t="n">
        <v>286</v>
      </c>
      <c r="KF1483" s="401" t="n">
        <v>287</v>
      </c>
      <c r="KG1483" s="401" t="n">
        <v>288</v>
      </c>
      <c r="KH1483" s="401" t="n">
        <v>289</v>
      </c>
      <c r="KI1483" s="401" t="n">
        <v>290</v>
      </c>
      <c r="KJ1483" s="401" t="n">
        <v>291</v>
      </c>
      <c r="KK1483" s="401" t="n">
        <v>292</v>
      </c>
      <c r="KL1483" s="401" t="n">
        <v>293</v>
      </c>
      <c r="KM1483" s="401" t="n">
        <v>294</v>
      </c>
      <c r="KN1483" s="401" t="n">
        <v>295</v>
      </c>
      <c r="KO1483" s="401" t="n">
        <v>296</v>
      </c>
      <c r="KP1483" s="401" t="n">
        <v>297</v>
      </c>
      <c r="KQ1483" s="401" t="n">
        <v>298</v>
      </c>
      <c r="KR1483" s="401" t="n">
        <v>299</v>
      </c>
    </row>
    <row r="1484" customFormat="false" ht="12.75" hidden="false" customHeight="false" outlineLevel="0" collapsed="false">
      <c r="E1484" s="444" t="s">
        <v>225</v>
      </c>
      <c r="F1484" s="401" t="n">
        <v>207</v>
      </c>
      <c r="G1484" s="401" t="n">
        <v>214</v>
      </c>
      <c r="H1484" s="401" t="n">
        <v>237</v>
      </c>
      <c r="I1484" s="401" t="n">
        <v>112</v>
      </c>
      <c r="J1484" s="401" t="n">
        <v>24</v>
      </c>
      <c r="K1484" s="401" t="n">
        <v>228</v>
      </c>
      <c r="L1484" s="401" t="n">
        <v>280</v>
      </c>
      <c r="M1484" s="401" t="n">
        <v>111</v>
      </c>
      <c r="N1484" s="401" t="n">
        <v>31</v>
      </c>
      <c r="O1484" s="401" t="n">
        <v>281</v>
      </c>
      <c r="P1484" s="401" t="n">
        <v>129</v>
      </c>
      <c r="Q1484" s="401" t="n">
        <v>91</v>
      </c>
      <c r="R1484" s="401" t="n">
        <v>82</v>
      </c>
      <c r="S1484" s="401" t="n">
        <v>173</v>
      </c>
      <c r="T1484" s="401" t="n">
        <v>223</v>
      </c>
      <c r="U1484" s="401" t="n">
        <v>258</v>
      </c>
      <c r="V1484" s="401" t="n">
        <v>249</v>
      </c>
      <c r="W1484" s="401" t="n">
        <v>104</v>
      </c>
      <c r="X1484" s="401" t="n">
        <v>277</v>
      </c>
      <c r="Y1484" s="401" t="n">
        <v>268</v>
      </c>
      <c r="Z1484" s="401" t="n">
        <v>22</v>
      </c>
      <c r="AA1484" s="401" t="n">
        <v>1</v>
      </c>
      <c r="AB1484" s="401" t="n">
        <v>142</v>
      </c>
      <c r="AC1484" s="401" t="n">
        <v>62</v>
      </c>
      <c r="AD1484" s="401" t="n">
        <v>251</v>
      </c>
      <c r="AE1484" s="401" t="n">
        <v>289</v>
      </c>
      <c r="AF1484" s="401" t="n">
        <v>195</v>
      </c>
      <c r="AG1484" s="401" t="n">
        <v>260</v>
      </c>
      <c r="AH1484" s="401" t="n">
        <v>141</v>
      </c>
      <c r="AI1484" s="401" t="n">
        <v>233</v>
      </c>
      <c r="AJ1484" s="401" t="n">
        <v>59</v>
      </c>
      <c r="AK1484" s="401" t="n">
        <v>180</v>
      </c>
      <c r="AL1484" s="401" t="n">
        <v>77</v>
      </c>
      <c r="AM1484" s="401" t="n">
        <v>38</v>
      </c>
      <c r="AN1484" s="401" t="n">
        <v>137</v>
      </c>
      <c r="AO1484" s="401" t="n">
        <v>99</v>
      </c>
      <c r="AP1484" s="401" t="n">
        <v>85</v>
      </c>
      <c r="AQ1484" s="401" t="n">
        <v>232</v>
      </c>
      <c r="AR1484" s="401" t="n">
        <v>216</v>
      </c>
      <c r="AS1484" s="401" t="n">
        <v>182</v>
      </c>
      <c r="AT1484" s="401" t="n">
        <v>7</v>
      </c>
      <c r="AU1484" s="401" t="n">
        <v>236</v>
      </c>
      <c r="AV1484" s="401" t="n">
        <v>154</v>
      </c>
      <c r="AW1484" s="401" t="n">
        <v>265</v>
      </c>
      <c r="AX1484" s="401" t="n">
        <v>122</v>
      </c>
      <c r="AY1484" s="401" t="n">
        <v>209</v>
      </c>
      <c r="AZ1484" s="401" t="n">
        <v>189</v>
      </c>
      <c r="BA1484" s="401" t="n">
        <v>167</v>
      </c>
      <c r="BB1484" s="401" t="n">
        <v>200</v>
      </c>
      <c r="BC1484" s="401" t="n">
        <v>134</v>
      </c>
      <c r="BD1484" s="401" t="n">
        <v>115</v>
      </c>
      <c r="BE1484" s="401" t="n">
        <v>110</v>
      </c>
      <c r="BF1484" s="401" t="n">
        <v>105</v>
      </c>
      <c r="BG1484" s="401" t="n">
        <v>126</v>
      </c>
      <c r="BH1484" s="401" t="n">
        <v>61</v>
      </c>
      <c r="BI1484" s="401" t="n">
        <v>243</v>
      </c>
      <c r="BJ1484" s="401" t="n">
        <v>160</v>
      </c>
      <c r="BK1484" s="401" t="n">
        <v>152</v>
      </c>
      <c r="BL1484" s="401" t="n">
        <v>76</v>
      </c>
      <c r="BM1484" s="401" t="n">
        <v>42</v>
      </c>
      <c r="BN1484" s="401" t="n">
        <v>264</v>
      </c>
      <c r="BO1484" s="401" t="n">
        <v>188</v>
      </c>
      <c r="BP1484" s="401" t="n">
        <v>239</v>
      </c>
      <c r="BQ1484" s="401" t="n">
        <v>288</v>
      </c>
      <c r="BR1484" s="401" t="n">
        <v>234</v>
      </c>
      <c r="BS1484" s="401" t="n">
        <v>78</v>
      </c>
      <c r="BT1484" s="401" t="n">
        <v>25</v>
      </c>
      <c r="BU1484" s="401" t="n">
        <v>120</v>
      </c>
      <c r="BV1484" s="401" t="n">
        <v>290</v>
      </c>
      <c r="BW1484" s="401" t="n">
        <v>97</v>
      </c>
      <c r="BX1484" s="401" t="n">
        <v>95</v>
      </c>
      <c r="BY1484" s="401" t="n">
        <v>208</v>
      </c>
      <c r="BZ1484" s="401" t="n">
        <v>274</v>
      </c>
      <c r="CA1484" s="401" t="n">
        <v>222</v>
      </c>
      <c r="CB1484" s="401" t="n">
        <v>171</v>
      </c>
      <c r="CC1484" s="401" t="n">
        <v>299</v>
      </c>
      <c r="CD1484" s="401" t="n">
        <v>54</v>
      </c>
      <c r="CE1484" s="401" t="n">
        <v>144</v>
      </c>
      <c r="CF1484" s="401" t="n">
        <v>161</v>
      </c>
      <c r="CG1484" s="401" t="n">
        <v>153</v>
      </c>
      <c r="CH1484" s="401" t="n">
        <v>30</v>
      </c>
      <c r="CI1484" s="401" t="n">
        <v>100</v>
      </c>
      <c r="CJ1484" s="401" t="n">
        <v>147</v>
      </c>
      <c r="CK1484" s="401" t="n">
        <v>81</v>
      </c>
      <c r="CL1484" s="401" t="n">
        <v>168</v>
      </c>
      <c r="CM1484" s="401" t="n">
        <v>10</v>
      </c>
      <c r="CN1484" s="401" t="n">
        <v>185</v>
      </c>
      <c r="CO1484" s="401" t="n">
        <v>16</v>
      </c>
      <c r="CP1484" s="401" t="n">
        <v>215</v>
      </c>
      <c r="CQ1484" s="401" t="n">
        <v>86</v>
      </c>
      <c r="CR1484" s="401" t="n">
        <v>15</v>
      </c>
      <c r="CS1484" s="401" t="n">
        <v>73</v>
      </c>
      <c r="CT1484" s="401" t="n">
        <v>106</v>
      </c>
      <c r="CU1484" s="401" t="n">
        <v>298</v>
      </c>
      <c r="CV1484" s="401" t="n">
        <v>271</v>
      </c>
      <c r="CW1484" s="401" t="n">
        <v>124</v>
      </c>
      <c r="CX1484" s="401" t="n">
        <v>230</v>
      </c>
      <c r="CY1484" s="401" t="n">
        <v>169</v>
      </c>
      <c r="CZ1484" s="401" t="n">
        <v>293</v>
      </c>
      <c r="DA1484" s="401" t="n">
        <v>278</v>
      </c>
      <c r="DB1484" s="401" t="n">
        <v>219</v>
      </c>
      <c r="DC1484" s="401" t="n">
        <v>14</v>
      </c>
      <c r="DD1484" s="401" t="n">
        <v>75</v>
      </c>
      <c r="DE1484" s="401" t="n">
        <v>138</v>
      </c>
      <c r="DF1484" s="401" t="n">
        <v>229</v>
      </c>
      <c r="DG1484" s="401" t="n">
        <v>254</v>
      </c>
      <c r="DH1484" s="401" t="n">
        <v>198</v>
      </c>
      <c r="DI1484" s="401" t="n">
        <v>71</v>
      </c>
      <c r="DJ1484" s="401" t="n">
        <v>187</v>
      </c>
      <c r="DK1484" s="401" t="n">
        <v>213</v>
      </c>
      <c r="DL1484" s="401" t="n">
        <v>163</v>
      </c>
      <c r="DM1484" s="401" t="n">
        <v>53</v>
      </c>
      <c r="DN1484" s="401" t="n">
        <v>179</v>
      </c>
      <c r="DO1484" s="401" t="n">
        <v>33</v>
      </c>
      <c r="DP1484" s="401" t="n">
        <v>101</v>
      </c>
      <c r="DQ1484" s="401" t="n">
        <v>68</v>
      </c>
      <c r="DR1484" s="401" t="n">
        <v>45</v>
      </c>
      <c r="DS1484" s="401" t="n">
        <v>174</v>
      </c>
      <c r="DT1484" s="401" t="n">
        <v>158</v>
      </c>
      <c r="DU1484" s="401" t="n">
        <v>57</v>
      </c>
      <c r="DV1484" s="401" t="n">
        <v>4</v>
      </c>
      <c r="DW1484" s="401" t="n">
        <v>50</v>
      </c>
      <c r="DX1484" s="401" t="n">
        <v>244</v>
      </c>
      <c r="DY1484" s="401" t="n">
        <v>192</v>
      </c>
      <c r="DZ1484" s="401" t="n">
        <v>203</v>
      </c>
      <c r="EA1484" s="401" t="n">
        <v>19</v>
      </c>
      <c r="EB1484" s="401" t="n">
        <v>80</v>
      </c>
      <c r="EC1484" s="401" t="n">
        <v>117</v>
      </c>
      <c r="ED1484" s="401" t="n">
        <v>92</v>
      </c>
      <c r="EE1484" s="401" t="n">
        <v>266</v>
      </c>
      <c r="EF1484" s="401" t="n">
        <v>159</v>
      </c>
      <c r="EG1484" s="401" t="n">
        <v>275</v>
      </c>
      <c r="EH1484" s="401" t="n">
        <v>211</v>
      </c>
      <c r="EI1484" s="401" t="n">
        <v>21</v>
      </c>
      <c r="EJ1484" s="401" t="n">
        <v>186</v>
      </c>
      <c r="EK1484" s="401" t="n">
        <v>69</v>
      </c>
      <c r="EL1484" s="401" t="n">
        <v>273</v>
      </c>
      <c r="EM1484" s="401" t="n">
        <v>155</v>
      </c>
      <c r="EN1484" s="401" t="n">
        <v>170</v>
      </c>
      <c r="EO1484" s="401" t="n">
        <v>146</v>
      </c>
      <c r="EP1484" s="401" t="n">
        <v>58</v>
      </c>
      <c r="EQ1484" s="401" t="n">
        <v>226</v>
      </c>
      <c r="ER1484" s="401" t="n">
        <v>46</v>
      </c>
      <c r="ES1484" s="401" t="n">
        <v>107</v>
      </c>
      <c r="ET1484" s="401" t="n">
        <v>257</v>
      </c>
      <c r="EU1484" s="401" t="n">
        <v>145</v>
      </c>
      <c r="EV1484" s="401" t="n">
        <v>114</v>
      </c>
      <c r="EW1484" s="401" t="n">
        <v>220</v>
      </c>
      <c r="EX1484" s="401" t="n">
        <v>183</v>
      </c>
      <c r="EY1484" s="401" t="n">
        <v>231</v>
      </c>
      <c r="EZ1484" s="401" t="n">
        <v>64</v>
      </c>
      <c r="FA1484" s="401" t="n">
        <v>44</v>
      </c>
      <c r="FB1484" s="401" t="n">
        <v>221</v>
      </c>
      <c r="FC1484" s="401" t="n">
        <v>201</v>
      </c>
      <c r="FD1484" s="401" t="n">
        <v>156</v>
      </c>
      <c r="FE1484" s="401" t="n">
        <v>119</v>
      </c>
      <c r="FF1484" s="401" t="n">
        <v>181</v>
      </c>
      <c r="FG1484" s="401" t="n">
        <v>9</v>
      </c>
      <c r="FH1484" s="401" t="n">
        <v>196</v>
      </c>
      <c r="FI1484" s="401" t="n">
        <v>36</v>
      </c>
      <c r="FJ1484" s="401" t="n">
        <v>70</v>
      </c>
      <c r="FK1484" s="401" t="n">
        <v>164</v>
      </c>
      <c r="FL1484" s="401" t="n">
        <v>51</v>
      </c>
      <c r="FM1484" s="401" t="n">
        <v>291</v>
      </c>
      <c r="FN1484" s="401" t="n">
        <v>47</v>
      </c>
      <c r="FO1484" s="401" t="n">
        <v>150</v>
      </c>
      <c r="FP1484" s="401" t="n">
        <v>238</v>
      </c>
      <c r="FQ1484" s="401" t="n">
        <v>199</v>
      </c>
      <c r="FR1484" s="401" t="n">
        <v>151</v>
      </c>
      <c r="FS1484" s="401" t="n">
        <v>166</v>
      </c>
      <c r="FT1484" s="401" t="n">
        <v>283</v>
      </c>
      <c r="FU1484" s="401" t="n">
        <v>184</v>
      </c>
      <c r="FV1484" s="401" t="n">
        <v>279</v>
      </c>
      <c r="FW1484" s="401" t="n">
        <v>172</v>
      </c>
      <c r="FX1484" s="401" t="n">
        <v>204</v>
      </c>
      <c r="FY1484" s="401" t="n">
        <v>190</v>
      </c>
      <c r="FZ1484" s="401" t="n">
        <v>295</v>
      </c>
      <c r="GA1484" s="401" t="n">
        <v>285</v>
      </c>
      <c r="GB1484" s="401" t="n">
        <v>127</v>
      </c>
      <c r="GC1484" s="401" t="n">
        <v>29</v>
      </c>
      <c r="GD1484" s="401" t="n">
        <v>102</v>
      </c>
      <c r="GE1484" s="401" t="n">
        <v>149</v>
      </c>
      <c r="GF1484" s="401" t="n">
        <v>157</v>
      </c>
      <c r="GG1484" s="401" t="n">
        <v>261</v>
      </c>
      <c r="GH1484" s="401" t="n">
        <v>136</v>
      </c>
      <c r="GI1484" s="401" t="n">
        <v>130</v>
      </c>
      <c r="GJ1484" s="401" t="n">
        <v>118</v>
      </c>
      <c r="GK1484" s="401" t="n">
        <v>269</v>
      </c>
      <c r="GL1484" s="401" t="n">
        <v>246</v>
      </c>
      <c r="GM1484" s="401" t="n">
        <v>162</v>
      </c>
      <c r="GN1484" s="401" t="n">
        <v>272</v>
      </c>
      <c r="GO1484" s="401" t="n">
        <v>74</v>
      </c>
      <c r="GP1484" s="401" t="n">
        <v>287</v>
      </c>
      <c r="GQ1484" s="401" t="n">
        <v>191</v>
      </c>
      <c r="GR1484" s="401" t="n">
        <v>63</v>
      </c>
      <c r="GS1484" s="401" t="n">
        <v>12</v>
      </c>
      <c r="GT1484" s="401" t="n">
        <v>84</v>
      </c>
      <c r="GU1484" s="401" t="n">
        <v>255</v>
      </c>
      <c r="GV1484" s="401" t="n">
        <v>286</v>
      </c>
      <c r="GW1484" s="401" t="n">
        <v>241</v>
      </c>
      <c r="GX1484" s="401" t="n">
        <v>248</v>
      </c>
      <c r="GY1484" s="401" t="n">
        <v>43</v>
      </c>
      <c r="GZ1484" s="401" t="n">
        <v>284</v>
      </c>
      <c r="HA1484" s="401" t="n">
        <v>143</v>
      </c>
      <c r="HB1484" s="401" t="n">
        <v>28</v>
      </c>
      <c r="HC1484" s="401" t="n">
        <v>217</v>
      </c>
      <c r="HD1484" s="401" t="n">
        <v>206</v>
      </c>
      <c r="HE1484" s="401" t="n">
        <v>87</v>
      </c>
      <c r="HF1484" s="401" t="n">
        <v>140</v>
      </c>
      <c r="HG1484" s="401" t="n">
        <v>227</v>
      </c>
      <c r="HH1484" s="401" t="n">
        <v>235</v>
      </c>
      <c r="HI1484" s="401" t="n">
        <v>26</v>
      </c>
      <c r="HJ1484" s="401" t="n">
        <v>250</v>
      </c>
      <c r="HK1484" s="401" t="n">
        <v>121</v>
      </c>
      <c r="HL1484" s="401" t="n">
        <v>267</v>
      </c>
      <c r="HM1484" s="401" t="n">
        <v>83</v>
      </c>
      <c r="HN1484" s="401" t="n">
        <v>205</v>
      </c>
      <c r="HO1484" s="401" t="n">
        <v>210</v>
      </c>
      <c r="HP1484" s="401" t="n">
        <v>296</v>
      </c>
      <c r="HQ1484" s="401" t="n">
        <v>52</v>
      </c>
      <c r="HR1484" s="401" t="n">
        <v>108</v>
      </c>
      <c r="HS1484" s="401" t="n">
        <v>8</v>
      </c>
      <c r="HT1484" s="401" t="n">
        <v>270</v>
      </c>
      <c r="HU1484" s="401" t="n">
        <v>27</v>
      </c>
      <c r="HV1484" s="401" t="n">
        <v>37</v>
      </c>
      <c r="HW1484" s="401" t="n">
        <v>40</v>
      </c>
      <c r="HX1484" s="401" t="n">
        <v>128</v>
      </c>
      <c r="HY1484" s="401" t="n">
        <v>11</v>
      </c>
      <c r="HZ1484" s="401" t="n">
        <v>23</v>
      </c>
      <c r="IA1484" s="401" t="n">
        <v>292</v>
      </c>
      <c r="IB1484" s="401" t="n">
        <v>55</v>
      </c>
      <c r="IC1484" s="401" t="n">
        <v>148</v>
      </c>
      <c r="ID1484" s="401" t="n">
        <v>240</v>
      </c>
      <c r="IE1484" s="401" t="n">
        <v>18</v>
      </c>
      <c r="IF1484" s="401" t="n">
        <v>72</v>
      </c>
      <c r="IG1484" s="401" t="n">
        <v>98</v>
      </c>
      <c r="IH1484" s="401" t="n">
        <v>178</v>
      </c>
      <c r="II1484" s="401" t="n">
        <v>79</v>
      </c>
      <c r="IJ1484" s="401" t="n">
        <v>135</v>
      </c>
      <c r="IK1484" s="401" t="n">
        <v>276</v>
      </c>
      <c r="IL1484" s="401" t="n">
        <v>259</v>
      </c>
      <c r="IM1484" s="401" t="n">
        <v>139</v>
      </c>
      <c r="IN1484" s="401" t="n">
        <v>17</v>
      </c>
      <c r="IO1484" s="401" t="n">
        <v>197</v>
      </c>
      <c r="IP1484" s="401" t="n">
        <v>294</v>
      </c>
      <c r="IQ1484" s="401" t="n">
        <v>177</v>
      </c>
      <c r="IR1484" s="401" t="n">
        <v>194</v>
      </c>
      <c r="IS1484" s="401" t="n">
        <v>165</v>
      </c>
      <c r="IT1484" s="401" t="n">
        <v>253</v>
      </c>
      <c r="IU1484" s="401" t="n">
        <v>89</v>
      </c>
      <c r="IV1484" s="401" t="n">
        <v>65</v>
      </c>
      <c r="IW1484" s="401" t="n">
        <v>113</v>
      </c>
      <c r="IX1484" s="401" t="n">
        <v>242</v>
      </c>
      <c r="IY1484" s="401" t="n">
        <v>13</v>
      </c>
      <c r="IZ1484" s="401" t="n">
        <v>176</v>
      </c>
      <c r="JA1484" s="401" t="n">
        <v>252</v>
      </c>
      <c r="JB1484" s="401" t="n">
        <v>35</v>
      </c>
      <c r="JC1484" s="401" t="n">
        <v>256</v>
      </c>
      <c r="JD1484" s="401" t="n">
        <v>2</v>
      </c>
      <c r="JE1484" s="401" t="n">
        <v>297</v>
      </c>
      <c r="JF1484" s="401" t="n">
        <v>282</v>
      </c>
      <c r="JG1484" s="401" t="n">
        <v>263</v>
      </c>
      <c r="JH1484" s="401" t="n">
        <v>175</v>
      </c>
      <c r="JI1484" s="401" t="n">
        <v>247</v>
      </c>
      <c r="JJ1484" s="401" t="n">
        <v>93</v>
      </c>
      <c r="JK1484" s="401" t="n">
        <v>5</v>
      </c>
      <c r="JL1484" s="401" t="n">
        <v>48</v>
      </c>
      <c r="JM1484" s="401" t="n">
        <v>32</v>
      </c>
      <c r="JN1484" s="401" t="n">
        <v>245</v>
      </c>
      <c r="JO1484" s="401" t="n">
        <v>116</v>
      </c>
      <c r="JP1484" s="401" t="n">
        <v>88</v>
      </c>
      <c r="JQ1484" s="401" t="n">
        <v>133</v>
      </c>
      <c r="JR1484" s="401" t="n">
        <v>212</v>
      </c>
      <c r="JS1484" s="401" t="n">
        <v>96</v>
      </c>
      <c r="JT1484" s="401" t="n">
        <v>34</v>
      </c>
      <c r="JU1484" s="401" t="n">
        <v>94</v>
      </c>
      <c r="JV1484" s="401" t="n">
        <v>6</v>
      </c>
      <c r="JW1484" s="401" t="n">
        <v>41</v>
      </c>
      <c r="JX1484" s="401" t="n">
        <v>66</v>
      </c>
      <c r="JY1484" s="401" t="n">
        <v>202</v>
      </c>
      <c r="JZ1484" s="401" t="n">
        <v>103</v>
      </c>
      <c r="KA1484" s="401" t="n">
        <v>49</v>
      </c>
      <c r="KB1484" s="401" t="n">
        <v>262</v>
      </c>
      <c r="KC1484" s="401" t="n">
        <v>20</v>
      </c>
      <c r="KD1484" s="401" t="n">
        <v>123</v>
      </c>
      <c r="KE1484" s="401" t="n">
        <v>225</v>
      </c>
      <c r="KF1484" s="401" t="n">
        <v>218</v>
      </c>
      <c r="KG1484" s="401" t="n">
        <v>131</v>
      </c>
      <c r="KH1484" s="401" t="n">
        <v>67</v>
      </c>
      <c r="KI1484" s="401" t="n">
        <v>193</v>
      </c>
      <c r="KJ1484" s="401" t="n">
        <v>132</v>
      </c>
      <c r="KK1484" s="401" t="n">
        <v>125</v>
      </c>
      <c r="KL1484" s="401" t="n">
        <v>39</v>
      </c>
      <c r="KM1484" s="401" t="n">
        <v>60</v>
      </c>
      <c r="KN1484" s="401" t="n">
        <v>3</v>
      </c>
      <c r="KO1484" s="401" t="n">
        <v>224</v>
      </c>
      <c r="KP1484" s="401" t="n">
        <v>109</v>
      </c>
      <c r="KQ1484" s="401" t="n">
        <v>90</v>
      </c>
      <c r="KR1484" s="401" t="n">
        <v>56</v>
      </c>
    </row>
    <row r="1485" customFormat="false" ht="12.75" hidden="false" customHeight="false" outlineLevel="0" collapsed="false">
      <c r="E1485" s="444" t="s">
        <v>227</v>
      </c>
      <c r="F1485" s="401" t="n">
        <v>173</v>
      </c>
      <c r="G1485" s="401" t="n">
        <v>298</v>
      </c>
      <c r="H1485" s="401" t="n">
        <v>156</v>
      </c>
      <c r="I1485" s="401" t="n">
        <v>55</v>
      </c>
      <c r="J1485" s="401" t="n">
        <v>289</v>
      </c>
      <c r="K1485" s="401" t="n">
        <v>213</v>
      </c>
      <c r="L1485" s="401" t="n">
        <v>176</v>
      </c>
      <c r="M1485" s="401" t="n">
        <v>171</v>
      </c>
      <c r="N1485" s="401" t="n">
        <v>152</v>
      </c>
      <c r="O1485" s="401" t="n">
        <v>108</v>
      </c>
      <c r="P1485" s="401" t="n">
        <v>222</v>
      </c>
      <c r="Q1485" s="401" t="n">
        <v>56</v>
      </c>
      <c r="R1485" s="401" t="n">
        <v>275</v>
      </c>
      <c r="S1485" s="401" t="n">
        <v>83</v>
      </c>
      <c r="T1485" s="401" t="n">
        <v>114</v>
      </c>
      <c r="U1485" s="401" t="n">
        <v>34</v>
      </c>
      <c r="V1485" s="401" t="n">
        <v>220</v>
      </c>
      <c r="W1485" s="401" t="n">
        <v>72</v>
      </c>
      <c r="X1485" s="401" t="n">
        <v>256</v>
      </c>
      <c r="Y1485" s="401" t="n">
        <v>163</v>
      </c>
      <c r="Z1485" s="401" t="n">
        <v>67</v>
      </c>
      <c r="AA1485" s="401" t="n">
        <v>20</v>
      </c>
      <c r="AB1485" s="401" t="n">
        <v>162</v>
      </c>
      <c r="AC1485" s="401" t="n">
        <v>181</v>
      </c>
      <c r="AD1485" s="401" t="n">
        <v>157</v>
      </c>
      <c r="AE1485" s="401" t="n">
        <v>35</v>
      </c>
      <c r="AF1485" s="401" t="n">
        <v>3</v>
      </c>
      <c r="AG1485" s="401" t="n">
        <v>25</v>
      </c>
      <c r="AH1485" s="401" t="n">
        <v>100</v>
      </c>
      <c r="AI1485" s="401" t="n">
        <v>219</v>
      </c>
      <c r="AJ1485" s="401" t="n">
        <v>267</v>
      </c>
      <c r="AK1485" s="401" t="n">
        <v>138</v>
      </c>
      <c r="AL1485" s="401" t="n">
        <v>92</v>
      </c>
      <c r="AM1485" s="401" t="n">
        <v>177</v>
      </c>
      <c r="AN1485" s="401" t="n">
        <v>226</v>
      </c>
      <c r="AO1485" s="401" t="n">
        <v>104</v>
      </c>
      <c r="AP1485" s="401" t="n">
        <v>276</v>
      </c>
      <c r="AQ1485" s="401" t="n">
        <v>42</v>
      </c>
      <c r="AR1485" s="401" t="n">
        <v>1</v>
      </c>
      <c r="AS1485" s="401" t="n">
        <v>246</v>
      </c>
      <c r="AT1485" s="401" t="n">
        <v>244</v>
      </c>
      <c r="AU1485" s="401" t="n">
        <v>251</v>
      </c>
      <c r="AV1485" s="401" t="n">
        <v>94</v>
      </c>
      <c r="AW1485" s="401" t="n">
        <v>236</v>
      </c>
      <c r="AX1485" s="401" t="n">
        <v>264</v>
      </c>
      <c r="AY1485" s="401" t="n">
        <v>197</v>
      </c>
      <c r="AZ1485" s="401" t="n">
        <v>233</v>
      </c>
      <c r="BA1485" s="401" t="n">
        <v>49</v>
      </c>
      <c r="BB1485" s="401" t="n">
        <v>95</v>
      </c>
      <c r="BC1485" s="401" t="n">
        <v>12</v>
      </c>
      <c r="BD1485" s="401" t="n">
        <v>253</v>
      </c>
      <c r="BE1485" s="401" t="n">
        <v>10</v>
      </c>
      <c r="BF1485" s="401" t="n">
        <v>50</v>
      </c>
      <c r="BG1485" s="401" t="n">
        <v>132</v>
      </c>
      <c r="BH1485" s="401" t="n">
        <v>71</v>
      </c>
      <c r="BI1485" s="401" t="n">
        <v>93</v>
      </c>
      <c r="BJ1485" s="401" t="n">
        <v>284</v>
      </c>
      <c r="BK1485" s="401" t="n">
        <v>70</v>
      </c>
      <c r="BL1485" s="401" t="n">
        <v>232</v>
      </c>
      <c r="BM1485" s="401" t="n">
        <v>224</v>
      </c>
      <c r="BN1485" s="401" t="n">
        <v>223</v>
      </c>
      <c r="BO1485" s="401" t="n">
        <v>268</v>
      </c>
      <c r="BP1485" s="401" t="n">
        <v>60</v>
      </c>
      <c r="BQ1485" s="401" t="n">
        <v>248</v>
      </c>
      <c r="BR1485" s="401" t="n">
        <v>242</v>
      </c>
      <c r="BS1485" s="401" t="n">
        <v>109</v>
      </c>
      <c r="BT1485" s="401" t="n">
        <v>96</v>
      </c>
      <c r="BU1485" s="401" t="n">
        <v>247</v>
      </c>
      <c r="BV1485" s="401" t="n">
        <v>195</v>
      </c>
      <c r="BW1485" s="401" t="n">
        <v>291</v>
      </c>
      <c r="BX1485" s="401" t="n">
        <v>140</v>
      </c>
      <c r="BY1485" s="401" t="n">
        <v>175</v>
      </c>
      <c r="BZ1485" s="401" t="n">
        <v>129</v>
      </c>
      <c r="CA1485" s="401" t="n">
        <v>148</v>
      </c>
      <c r="CB1485" s="401" t="n">
        <v>6</v>
      </c>
      <c r="CC1485" s="401" t="n">
        <v>215</v>
      </c>
      <c r="CD1485" s="401" t="n">
        <v>293</v>
      </c>
      <c r="CE1485" s="401" t="n">
        <v>257</v>
      </c>
      <c r="CF1485" s="401" t="n">
        <v>97</v>
      </c>
      <c r="CG1485" s="401" t="n">
        <v>26</v>
      </c>
      <c r="CH1485" s="401" t="n">
        <v>135</v>
      </c>
      <c r="CI1485" s="401" t="n">
        <v>161</v>
      </c>
      <c r="CJ1485" s="401" t="n">
        <v>296</v>
      </c>
      <c r="CK1485" s="401" t="n">
        <v>266</v>
      </c>
      <c r="CL1485" s="401" t="n">
        <v>218</v>
      </c>
      <c r="CM1485" s="401" t="n">
        <v>180</v>
      </c>
      <c r="CN1485" s="401" t="n">
        <v>174</v>
      </c>
      <c r="CO1485" s="401" t="n">
        <v>14</v>
      </c>
      <c r="CP1485" s="401" t="n">
        <v>117</v>
      </c>
      <c r="CQ1485" s="401" t="n">
        <v>44</v>
      </c>
      <c r="CR1485" s="401" t="n">
        <v>255</v>
      </c>
      <c r="CS1485" s="401" t="n">
        <v>124</v>
      </c>
      <c r="CT1485" s="401" t="n">
        <v>137</v>
      </c>
      <c r="CU1485" s="401" t="n">
        <v>115</v>
      </c>
      <c r="CV1485" s="401" t="n">
        <v>7</v>
      </c>
      <c r="CW1485" s="401" t="n">
        <v>112</v>
      </c>
      <c r="CX1485" s="401" t="n">
        <v>278</v>
      </c>
      <c r="CY1485" s="401" t="n">
        <v>19</v>
      </c>
      <c r="CZ1485" s="401" t="n">
        <v>228</v>
      </c>
      <c r="DA1485" s="401" t="n">
        <v>48</v>
      </c>
      <c r="DB1485" s="401" t="n">
        <v>155</v>
      </c>
      <c r="DC1485" s="401" t="n">
        <v>31</v>
      </c>
      <c r="DD1485" s="401" t="n">
        <v>80</v>
      </c>
      <c r="DE1485" s="401" t="n">
        <v>287</v>
      </c>
      <c r="DF1485" s="401" t="n">
        <v>212</v>
      </c>
      <c r="DG1485" s="401" t="n">
        <v>270</v>
      </c>
      <c r="DH1485" s="401" t="n">
        <v>126</v>
      </c>
      <c r="DI1485" s="401" t="n">
        <v>241</v>
      </c>
      <c r="DJ1485" s="401" t="n">
        <v>237</v>
      </c>
      <c r="DK1485" s="401" t="n">
        <v>209</v>
      </c>
      <c r="DL1485" s="401" t="n">
        <v>33</v>
      </c>
      <c r="DM1485" s="401" t="n">
        <v>86</v>
      </c>
      <c r="DN1485" s="401" t="n">
        <v>122</v>
      </c>
      <c r="DO1485" s="401" t="n">
        <v>211</v>
      </c>
      <c r="DP1485" s="401" t="n">
        <v>142</v>
      </c>
      <c r="DQ1485" s="401" t="n">
        <v>260</v>
      </c>
      <c r="DR1485" s="401" t="n">
        <v>288</v>
      </c>
      <c r="DS1485" s="401" t="n">
        <v>159</v>
      </c>
      <c r="DT1485" s="401" t="n">
        <v>110</v>
      </c>
      <c r="DU1485" s="401" t="n">
        <v>149</v>
      </c>
      <c r="DV1485" s="401" t="n">
        <v>240</v>
      </c>
      <c r="DW1485" s="401" t="n">
        <v>105</v>
      </c>
      <c r="DX1485" s="401" t="n">
        <v>2</v>
      </c>
      <c r="DY1485" s="401" t="n">
        <v>182</v>
      </c>
      <c r="DZ1485" s="401" t="n">
        <v>88</v>
      </c>
      <c r="EA1485" s="401" t="n">
        <v>202</v>
      </c>
      <c r="EB1485" s="401" t="n">
        <v>259</v>
      </c>
      <c r="EC1485" s="401" t="n">
        <v>64</v>
      </c>
      <c r="ED1485" s="401" t="n">
        <v>188</v>
      </c>
      <c r="EE1485" s="401" t="n">
        <v>207</v>
      </c>
      <c r="EF1485" s="401" t="n">
        <v>160</v>
      </c>
      <c r="EG1485" s="401" t="n">
        <v>179</v>
      </c>
      <c r="EH1485" s="401" t="n">
        <v>85</v>
      </c>
      <c r="EI1485" s="401" t="n">
        <v>5</v>
      </c>
      <c r="EJ1485" s="401" t="n">
        <v>128</v>
      </c>
      <c r="EK1485" s="401" t="n">
        <v>265</v>
      </c>
      <c r="EL1485" s="401" t="n">
        <v>243</v>
      </c>
      <c r="EM1485" s="401" t="n">
        <v>299</v>
      </c>
      <c r="EN1485" s="401" t="n">
        <v>206</v>
      </c>
      <c r="EO1485" s="401" t="n">
        <v>69</v>
      </c>
      <c r="EP1485" s="401" t="n">
        <v>285</v>
      </c>
      <c r="EQ1485" s="401" t="n">
        <v>90</v>
      </c>
      <c r="ER1485" s="401" t="n">
        <v>189</v>
      </c>
      <c r="ES1485" s="401" t="n">
        <v>150</v>
      </c>
      <c r="ET1485" s="401" t="n">
        <v>22</v>
      </c>
      <c r="EU1485" s="401" t="n">
        <v>203</v>
      </c>
      <c r="EV1485" s="401" t="n">
        <v>170</v>
      </c>
      <c r="EW1485" s="401" t="n">
        <v>261</v>
      </c>
      <c r="EX1485" s="401" t="n">
        <v>52</v>
      </c>
      <c r="EY1485" s="401" t="n">
        <v>99</v>
      </c>
      <c r="EZ1485" s="401" t="n">
        <v>134</v>
      </c>
      <c r="FA1485" s="401" t="n">
        <v>63</v>
      </c>
      <c r="FB1485" s="401" t="n">
        <v>136</v>
      </c>
      <c r="FC1485" s="401" t="n">
        <v>91</v>
      </c>
      <c r="FD1485" s="401" t="n">
        <v>103</v>
      </c>
      <c r="FE1485" s="401" t="n">
        <v>57</v>
      </c>
      <c r="FF1485" s="401" t="n">
        <v>39</v>
      </c>
      <c r="FG1485" s="401" t="n">
        <v>187</v>
      </c>
      <c r="FH1485" s="401" t="n">
        <v>116</v>
      </c>
      <c r="FI1485" s="401" t="n">
        <v>272</v>
      </c>
      <c r="FJ1485" s="401" t="n">
        <v>184</v>
      </c>
      <c r="FK1485" s="401" t="n">
        <v>269</v>
      </c>
      <c r="FL1485" s="401" t="n">
        <v>4</v>
      </c>
      <c r="FM1485" s="401" t="n">
        <v>225</v>
      </c>
      <c r="FN1485" s="401" t="n">
        <v>98</v>
      </c>
      <c r="FO1485" s="401" t="n">
        <v>210</v>
      </c>
      <c r="FP1485" s="401" t="n">
        <v>89</v>
      </c>
      <c r="FQ1485" s="401" t="n">
        <v>62</v>
      </c>
      <c r="FR1485" s="401" t="n">
        <v>217</v>
      </c>
      <c r="FS1485" s="401" t="n">
        <v>283</v>
      </c>
      <c r="FT1485" s="401" t="n">
        <v>84</v>
      </c>
      <c r="FU1485" s="401" t="n">
        <v>21</v>
      </c>
      <c r="FV1485" s="401" t="n">
        <v>214</v>
      </c>
      <c r="FW1485" s="401" t="n">
        <v>58</v>
      </c>
      <c r="FX1485" s="401" t="n">
        <v>151</v>
      </c>
      <c r="FY1485" s="401" t="n">
        <v>294</v>
      </c>
      <c r="FZ1485" s="401" t="n">
        <v>274</v>
      </c>
      <c r="GA1485" s="401" t="n">
        <v>297</v>
      </c>
      <c r="GB1485" s="401" t="n">
        <v>102</v>
      </c>
      <c r="GC1485" s="401" t="n">
        <v>216</v>
      </c>
      <c r="GD1485" s="401" t="n">
        <v>164</v>
      </c>
      <c r="GE1485" s="401" t="n">
        <v>250</v>
      </c>
      <c r="GF1485" s="401" t="n">
        <v>76</v>
      </c>
      <c r="GG1485" s="401" t="n">
        <v>65</v>
      </c>
      <c r="GH1485" s="401" t="n">
        <v>46</v>
      </c>
      <c r="GI1485" s="401" t="n">
        <v>168</v>
      </c>
      <c r="GJ1485" s="401" t="n">
        <v>271</v>
      </c>
      <c r="GK1485" s="401" t="n">
        <v>172</v>
      </c>
      <c r="GL1485" s="401" t="n">
        <v>292</v>
      </c>
      <c r="GM1485" s="401" t="n">
        <v>82</v>
      </c>
      <c r="GN1485" s="401" t="n">
        <v>75</v>
      </c>
      <c r="GO1485" s="401" t="n">
        <v>144</v>
      </c>
      <c r="GP1485" s="401" t="n">
        <v>191</v>
      </c>
      <c r="GQ1485" s="401" t="n">
        <v>262</v>
      </c>
      <c r="GR1485" s="401" t="n">
        <v>196</v>
      </c>
      <c r="GS1485" s="401" t="n">
        <v>28</v>
      </c>
      <c r="GT1485" s="401" t="n">
        <v>40</v>
      </c>
      <c r="GU1485" s="401" t="n">
        <v>231</v>
      </c>
      <c r="GV1485" s="401" t="n">
        <v>53</v>
      </c>
      <c r="GW1485" s="401" t="n">
        <v>282</v>
      </c>
      <c r="GX1485" s="401" t="n">
        <v>193</v>
      </c>
      <c r="GY1485" s="401" t="n">
        <v>123</v>
      </c>
      <c r="GZ1485" s="401" t="n">
        <v>205</v>
      </c>
      <c r="HA1485" s="401" t="n">
        <v>133</v>
      </c>
      <c r="HB1485" s="401" t="n">
        <v>73</v>
      </c>
      <c r="HC1485" s="401" t="n">
        <v>153</v>
      </c>
      <c r="HD1485" s="401" t="n">
        <v>165</v>
      </c>
      <c r="HE1485" s="401" t="n">
        <v>139</v>
      </c>
      <c r="HF1485" s="401" t="n">
        <v>61</v>
      </c>
      <c r="HG1485" s="401" t="n">
        <v>77</v>
      </c>
      <c r="HH1485" s="401" t="n">
        <v>29</v>
      </c>
      <c r="HI1485" s="401" t="n">
        <v>120</v>
      </c>
      <c r="HJ1485" s="401" t="n">
        <v>201</v>
      </c>
      <c r="HK1485" s="401" t="n">
        <v>43</v>
      </c>
      <c r="HL1485" s="401" t="n">
        <v>32</v>
      </c>
      <c r="HM1485" s="401" t="n">
        <v>9</v>
      </c>
      <c r="HN1485" s="401" t="n">
        <v>13</v>
      </c>
      <c r="HO1485" s="401" t="n">
        <v>30</v>
      </c>
      <c r="HP1485" s="401" t="n">
        <v>190</v>
      </c>
      <c r="HQ1485" s="401" t="n">
        <v>258</v>
      </c>
      <c r="HR1485" s="401" t="n">
        <v>194</v>
      </c>
      <c r="HS1485" s="401" t="n">
        <v>38</v>
      </c>
      <c r="HT1485" s="401" t="n">
        <v>101</v>
      </c>
      <c r="HU1485" s="401" t="n">
        <v>11</v>
      </c>
      <c r="HV1485" s="401" t="n">
        <v>119</v>
      </c>
      <c r="HW1485" s="401" t="n">
        <v>204</v>
      </c>
      <c r="HX1485" s="401" t="n">
        <v>130</v>
      </c>
      <c r="HY1485" s="401" t="n">
        <v>37</v>
      </c>
      <c r="HZ1485" s="401" t="n">
        <v>15</v>
      </c>
      <c r="IA1485" s="401" t="n">
        <v>16</v>
      </c>
      <c r="IB1485" s="401" t="n">
        <v>200</v>
      </c>
      <c r="IC1485" s="401" t="n">
        <v>66</v>
      </c>
      <c r="ID1485" s="401" t="n">
        <v>145</v>
      </c>
      <c r="IE1485" s="401" t="n">
        <v>78</v>
      </c>
      <c r="IF1485" s="401" t="n">
        <v>192</v>
      </c>
      <c r="IG1485" s="401" t="n">
        <v>127</v>
      </c>
      <c r="IH1485" s="401" t="n">
        <v>279</v>
      </c>
      <c r="II1485" s="401" t="n">
        <v>146</v>
      </c>
      <c r="IJ1485" s="401" t="n">
        <v>87</v>
      </c>
      <c r="IK1485" s="401" t="n">
        <v>208</v>
      </c>
      <c r="IL1485" s="401" t="n">
        <v>183</v>
      </c>
      <c r="IM1485" s="401" t="n">
        <v>239</v>
      </c>
      <c r="IN1485" s="401" t="n">
        <v>81</v>
      </c>
      <c r="IO1485" s="401" t="n">
        <v>221</v>
      </c>
      <c r="IP1485" s="401" t="n">
        <v>167</v>
      </c>
      <c r="IQ1485" s="401" t="n">
        <v>47</v>
      </c>
      <c r="IR1485" s="401" t="n">
        <v>154</v>
      </c>
      <c r="IS1485" s="401" t="n">
        <v>254</v>
      </c>
      <c r="IT1485" s="401" t="n">
        <v>106</v>
      </c>
      <c r="IU1485" s="401" t="n">
        <v>111</v>
      </c>
      <c r="IV1485" s="401" t="n">
        <v>125</v>
      </c>
      <c r="IW1485" s="401" t="n">
        <v>24</v>
      </c>
      <c r="IX1485" s="401" t="n">
        <v>249</v>
      </c>
      <c r="IY1485" s="401" t="n">
        <v>178</v>
      </c>
      <c r="IZ1485" s="401" t="n">
        <v>17</v>
      </c>
      <c r="JA1485" s="401" t="n">
        <v>245</v>
      </c>
      <c r="JB1485" s="401" t="n">
        <v>166</v>
      </c>
      <c r="JC1485" s="401" t="n">
        <v>54</v>
      </c>
      <c r="JD1485" s="401" t="n">
        <v>235</v>
      </c>
      <c r="JE1485" s="401" t="n">
        <v>8</v>
      </c>
      <c r="JF1485" s="401" t="n">
        <v>230</v>
      </c>
      <c r="JG1485" s="401" t="n">
        <v>23</v>
      </c>
      <c r="JH1485" s="401" t="n">
        <v>185</v>
      </c>
      <c r="JI1485" s="401" t="n">
        <v>273</v>
      </c>
      <c r="JJ1485" s="401" t="n">
        <v>263</v>
      </c>
      <c r="JK1485" s="401" t="n">
        <v>143</v>
      </c>
      <c r="JL1485" s="401" t="n">
        <v>131</v>
      </c>
      <c r="JM1485" s="401" t="n">
        <v>107</v>
      </c>
      <c r="JN1485" s="401" t="n">
        <v>198</v>
      </c>
      <c r="JO1485" s="401" t="n">
        <v>118</v>
      </c>
      <c r="JP1485" s="401" t="n">
        <v>169</v>
      </c>
      <c r="JQ1485" s="401" t="n">
        <v>18</v>
      </c>
      <c r="JR1485" s="401" t="n">
        <v>281</v>
      </c>
      <c r="JS1485" s="401" t="n">
        <v>41</v>
      </c>
      <c r="JT1485" s="401" t="n">
        <v>68</v>
      </c>
      <c r="JU1485" s="401" t="n">
        <v>234</v>
      </c>
      <c r="JV1485" s="401" t="n">
        <v>199</v>
      </c>
      <c r="JW1485" s="401" t="n">
        <v>277</v>
      </c>
      <c r="JX1485" s="401" t="n">
        <v>147</v>
      </c>
      <c r="JY1485" s="401" t="n">
        <v>252</v>
      </c>
      <c r="JZ1485" s="401" t="n">
        <v>229</v>
      </c>
      <c r="KA1485" s="401" t="n">
        <v>121</v>
      </c>
      <c r="KB1485" s="401" t="n">
        <v>45</v>
      </c>
      <c r="KC1485" s="401" t="n">
        <v>238</v>
      </c>
      <c r="KD1485" s="401" t="n">
        <v>113</v>
      </c>
      <c r="KE1485" s="401" t="n">
        <v>27</v>
      </c>
      <c r="KF1485" s="401" t="n">
        <v>141</v>
      </c>
      <c r="KG1485" s="401" t="n">
        <v>280</v>
      </c>
      <c r="KH1485" s="401" t="n">
        <v>186</v>
      </c>
      <c r="KI1485" s="401" t="n">
        <v>286</v>
      </c>
      <c r="KJ1485" s="401" t="n">
        <v>295</v>
      </c>
      <c r="KK1485" s="401" t="n">
        <v>158</v>
      </c>
      <c r="KL1485" s="401" t="n">
        <v>74</v>
      </c>
      <c r="KM1485" s="401" t="n">
        <v>36</v>
      </c>
      <c r="KN1485" s="401" t="n">
        <v>59</v>
      </c>
      <c r="KO1485" s="401" t="n">
        <v>290</v>
      </c>
      <c r="KP1485" s="401" t="n">
        <v>79</v>
      </c>
      <c r="KQ1485" s="401" t="n">
        <v>227</v>
      </c>
      <c r="KR1485" s="401" t="n">
        <v>51</v>
      </c>
    </row>
    <row r="1487" customFormat="false" ht="12.75" hidden="false" customHeight="false" outlineLevel="0" collapsed="false">
      <c r="D1487" s="204" t="n">
        <v>300</v>
      </c>
      <c r="E1487" s="204" t="s">
        <v>250</v>
      </c>
    </row>
    <row r="1488" customFormat="false" ht="12.75" hidden="false" customHeight="false" outlineLevel="0" collapsed="false">
      <c r="E1488" s="444" t="s">
        <v>198</v>
      </c>
      <c r="F1488" s="401" t="n">
        <v>1</v>
      </c>
      <c r="G1488" s="401" t="n">
        <v>2</v>
      </c>
      <c r="H1488" s="401" t="n">
        <v>3</v>
      </c>
      <c r="I1488" s="401" t="n">
        <v>4</v>
      </c>
      <c r="J1488" s="401" t="n">
        <v>5</v>
      </c>
      <c r="K1488" s="401" t="n">
        <v>6</v>
      </c>
      <c r="L1488" s="401" t="n">
        <v>7</v>
      </c>
      <c r="M1488" s="401" t="n">
        <v>8</v>
      </c>
      <c r="N1488" s="401" t="n">
        <v>9</v>
      </c>
      <c r="O1488" s="401" t="n">
        <v>10</v>
      </c>
      <c r="P1488" s="401" t="n">
        <v>11</v>
      </c>
      <c r="Q1488" s="401" t="n">
        <v>12</v>
      </c>
      <c r="R1488" s="401" t="n">
        <v>13</v>
      </c>
      <c r="S1488" s="401" t="n">
        <v>14</v>
      </c>
      <c r="T1488" s="401" t="n">
        <v>15</v>
      </c>
      <c r="U1488" s="401" t="n">
        <v>16</v>
      </c>
      <c r="V1488" s="401" t="n">
        <v>17</v>
      </c>
      <c r="W1488" s="401" t="n">
        <v>18</v>
      </c>
      <c r="X1488" s="401" t="n">
        <v>19</v>
      </c>
      <c r="Y1488" s="401" t="n">
        <v>20</v>
      </c>
      <c r="Z1488" s="401" t="n">
        <v>21</v>
      </c>
      <c r="AA1488" s="401" t="n">
        <v>22</v>
      </c>
      <c r="AB1488" s="401" t="n">
        <v>23</v>
      </c>
      <c r="AC1488" s="401" t="n">
        <v>24</v>
      </c>
      <c r="AD1488" s="401" t="n">
        <v>25</v>
      </c>
      <c r="AE1488" s="401" t="n">
        <v>26</v>
      </c>
      <c r="AF1488" s="401" t="n">
        <v>27</v>
      </c>
      <c r="AG1488" s="401" t="n">
        <v>28</v>
      </c>
      <c r="AH1488" s="401" t="n">
        <v>29</v>
      </c>
      <c r="AI1488" s="401" t="n">
        <v>30</v>
      </c>
      <c r="AJ1488" s="401" t="n">
        <v>31</v>
      </c>
      <c r="AK1488" s="401" t="n">
        <v>32</v>
      </c>
      <c r="AL1488" s="401" t="n">
        <v>33</v>
      </c>
      <c r="AM1488" s="401" t="n">
        <v>34</v>
      </c>
      <c r="AN1488" s="401" t="n">
        <v>35</v>
      </c>
      <c r="AO1488" s="401" t="n">
        <v>36</v>
      </c>
      <c r="AP1488" s="401" t="n">
        <v>37</v>
      </c>
      <c r="AQ1488" s="401" t="n">
        <v>38</v>
      </c>
      <c r="AR1488" s="401" t="n">
        <v>39</v>
      </c>
      <c r="AS1488" s="401" t="n">
        <v>40</v>
      </c>
      <c r="AT1488" s="401" t="n">
        <v>41</v>
      </c>
      <c r="AU1488" s="401" t="n">
        <v>42</v>
      </c>
      <c r="AV1488" s="401" t="n">
        <v>43</v>
      </c>
      <c r="AW1488" s="401" t="n">
        <v>44</v>
      </c>
      <c r="AX1488" s="401" t="n">
        <v>45</v>
      </c>
      <c r="AY1488" s="401" t="n">
        <v>46</v>
      </c>
      <c r="AZ1488" s="401" t="n">
        <v>47</v>
      </c>
      <c r="BA1488" s="401" t="n">
        <v>48</v>
      </c>
      <c r="BB1488" s="401" t="n">
        <v>49</v>
      </c>
      <c r="BC1488" s="401" t="n">
        <v>50</v>
      </c>
      <c r="BD1488" s="401" t="n">
        <v>51</v>
      </c>
      <c r="BE1488" s="401" t="n">
        <v>52</v>
      </c>
      <c r="BF1488" s="401" t="n">
        <v>53</v>
      </c>
      <c r="BG1488" s="401" t="n">
        <v>54</v>
      </c>
      <c r="BH1488" s="401" t="n">
        <v>55</v>
      </c>
      <c r="BI1488" s="401" t="n">
        <v>56</v>
      </c>
      <c r="BJ1488" s="401" t="n">
        <v>57</v>
      </c>
      <c r="BK1488" s="401" t="n">
        <v>58</v>
      </c>
      <c r="BL1488" s="401" t="n">
        <v>59</v>
      </c>
      <c r="BM1488" s="401" t="n">
        <v>60</v>
      </c>
      <c r="BN1488" s="401" t="n">
        <v>61</v>
      </c>
      <c r="BO1488" s="401" t="n">
        <v>62</v>
      </c>
      <c r="BP1488" s="401" t="n">
        <v>63</v>
      </c>
      <c r="BQ1488" s="401" t="n">
        <v>64</v>
      </c>
      <c r="BR1488" s="401" t="n">
        <v>65</v>
      </c>
      <c r="BS1488" s="401" t="n">
        <v>66</v>
      </c>
      <c r="BT1488" s="401" t="n">
        <v>67</v>
      </c>
      <c r="BU1488" s="401" t="n">
        <v>68</v>
      </c>
      <c r="BV1488" s="401" t="n">
        <v>69</v>
      </c>
      <c r="BW1488" s="401" t="n">
        <v>70</v>
      </c>
      <c r="BX1488" s="401" t="n">
        <v>71</v>
      </c>
      <c r="BY1488" s="401" t="n">
        <v>72</v>
      </c>
      <c r="BZ1488" s="401" t="n">
        <v>73</v>
      </c>
      <c r="CA1488" s="401" t="n">
        <v>74</v>
      </c>
      <c r="CB1488" s="401" t="n">
        <v>75</v>
      </c>
      <c r="CC1488" s="401" t="n">
        <v>76</v>
      </c>
      <c r="CD1488" s="401" t="n">
        <v>77</v>
      </c>
      <c r="CE1488" s="401" t="n">
        <v>78</v>
      </c>
      <c r="CF1488" s="401" t="n">
        <v>79</v>
      </c>
      <c r="CG1488" s="401" t="n">
        <v>80</v>
      </c>
      <c r="CH1488" s="401" t="n">
        <v>81</v>
      </c>
      <c r="CI1488" s="401" t="n">
        <v>82</v>
      </c>
      <c r="CJ1488" s="401" t="n">
        <v>83</v>
      </c>
      <c r="CK1488" s="401" t="n">
        <v>84</v>
      </c>
      <c r="CL1488" s="401" t="n">
        <v>85</v>
      </c>
      <c r="CM1488" s="401" t="n">
        <v>86</v>
      </c>
      <c r="CN1488" s="401" t="n">
        <v>87</v>
      </c>
      <c r="CO1488" s="401" t="n">
        <v>88</v>
      </c>
      <c r="CP1488" s="401" t="n">
        <v>89</v>
      </c>
      <c r="CQ1488" s="401" t="n">
        <v>90</v>
      </c>
      <c r="CR1488" s="401" t="n">
        <v>91</v>
      </c>
      <c r="CS1488" s="401" t="n">
        <v>92</v>
      </c>
      <c r="CT1488" s="401" t="n">
        <v>93</v>
      </c>
      <c r="CU1488" s="401" t="n">
        <v>94</v>
      </c>
      <c r="CV1488" s="401" t="n">
        <v>95</v>
      </c>
      <c r="CW1488" s="401" t="n">
        <v>96</v>
      </c>
      <c r="CX1488" s="401" t="n">
        <v>97</v>
      </c>
      <c r="CY1488" s="401" t="n">
        <v>98</v>
      </c>
      <c r="CZ1488" s="401" t="n">
        <v>99</v>
      </c>
      <c r="DA1488" s="401" t="n">
        <v>100</v>
      </c>
      <c r="DB1488" s="401" t="n">
        <v>101</v>
      </c>
      <c r="DC1488" s="401" t="n">
        <v>102</v>
      </c>
      <c r="DD1488" s="401" t="n">
        <v>103</v>
      </c>
      <c r="DE1488" s="401" t="n">
        <v>104</v>
      </c>
      <c r="DF1488" s="401" t="n">
        <v>105</v>
      </c>
      <c r="DG1488" s="401" t="n">
        <v>106</v>
      </c>
      <c r="DH1488" s="401" t="n">
        <v>107</v>
      </c>
      <c r="DI1488" s="401" t="n">
        <v>108</v>
      </c>
      <c r="DJ1488" s="401" t="n">
        <v>109</v>
      </c>
      <c r="DK1488" s="401" t="n">
        <v>110</v>
      </c>
      <c r="DL1488" s="401" t="n">
        <v>111</v>
      </c>
      <c r="DM1488" s="401" t="n">
        <v>112</v>
      </c>
      <c r="DN1488" s="401" t="n">
        <v>113</v>
      </c>
      <c r="DO1488" s="401" t="n">
        <v>114</v>
      </c>
      <c r="DP1488" s="401" t="n">
        <v>115</v>
      </c>
      <c r="DQ1488" s="401" t="n">
        <v>116</v>
      </c>
      <c r="DR1488" s="401" t="n">
        <v>117</v>
      </c>
      <c r="DS1488" s="401" t="n">
        <v>118</v>
      </c>
      <c r="DT1488" s="401" t="n">
        <v>119</v>
      </c>
      <c r="DU1488" s="401" t="n">
        <v>120</v>
      </c>
      <c r="DV1488" s="401" t="n">
        <v>121</v>
      </c>
      <c r="DW1488" s="401" t="n">
        <v>122</v>
      </c>
      <c r="DX1488" s="401" t="n">
        <v>123</v>
      </c>
      <c r="DY1488" s="401" t="n">
        <v>124</v>
      </c>
      <c r="DZ1488" s="401" t="n">
        <v>125</v>
      </c>
      <c r="EA1488" s="401" t="n">
        <v>126</v>
      </c>
      <c r="EB1488" s="401" t="n">
        <v>127</v>
      </c>
      <c r="EC1488" s="401" t="n">
        <v>128</v>
      </c>
      <c r="ED1488" s="401" t="n">
        <v>129</v>
      </c>
      <c r="EE1488" s="401" t="n">
        <v>130</v>
      </c>
      <c r="EF1488" s="401" t="n">
        <v>131</v>
      </c>
      <c r="EG1488" s="401" t="n">
        <v>132</v>
      </c>
      <c r="EH1488" s="401" t="n">
        <v>133</v>
      </c>
      <c r="EI1488" s="401" t="n">
        <v>134</v>
      </c>
      <c r="EJ1488" s="401" t="n">
        <v>135</v>
      </c>
      <c r="EK1488" s="401" t="n">
        <v>136</v>
      </c>
      <c r="EL1488" s="401" t="n">
        <v>137</v>
      </c>
      <c r="EM1488" s="401" t="n">
        <v>138</v>
      </c>
      <c r="EN1488" s="401" t="n">
        <v>139</v>
      </c>
      <c r="EO1488" s="401" t="n">
        <v>140</v>
      </c>
      <c r="EP1488" s="401" t="n">
        <v>141</v>
      </c>
      <c r="EQ1488" s="401" t="n">
        <v>142</v>
      </c>
      <c r="ER1488" s="401" t="n">
        <v>143</v>
      </c>
      <c r="ES1488" s="401" t="n">
        <v>144</v>
      </c>
      <c r="ET1488" s="401" t="n">
        <v>145</v>
      </c>
      <c r="EU1488" s="401" t="n">
        <v>146</v>
      </c>
      <c r="EV1488" s="401" t="n">
        <v>147</v>
      </c>
      <c r="EW1488" s="401" t="n">
        <v>148</v>
      </c>
      <c r="EX1488" s="401" t="n">
        <v>149</v>
      </c>
      <c r="EY1488" s="401" t="n">
        <v>150</v>
      </c>
      <c r="EZ1488" s="401" t="n">
        <v>151</v>
      </c>
      <c r="FA1488" s="401" t="n">
        <v>152</v>
      </c>
      <c r="FB1488" s="401" t="n">
        <v>153</v>
      </c>
      <c r="FC1488" s="401" t="n">
        <v>154</v>
      </c>
      <c r="FD1488" s="401" t="n">
        <v>155</v>
      </c>
      <c r="FE1488" s="401" t="n">
        <v>156</v>
      </c>
      <c r="FF1488" s="401" t="n">
        <v>157</v>
      </c>
      <c r="FG1488" s="401" t="n">
        <v>158</v>
      </c>
      <c r="FH1488" s="401" t="n">
        <v>159</v>
      </c>
      <c r="FI1488" s="401" t="n">
        <v>160</v>
      </c>
      <c r="FJ1488" s="401" t="n">
        <v>161</v>
      </c>
      <c r="FK1488" s="401" t="n">
        <v>162</v>
      </c>
      <c r="FL1488" s="401" t="n">
        <v>163</v>
      </c>
      <c r="FM1488" s="401" t="n">
        <v>164</v>
      </c>
      <c r="FN1488" s="401" t="n">
        <v>165</v>
      </c>
      <c r="FO1488" s="401" t="n">
        <v>166</v>
      </c>
      <c r="FP1488" s="401" t="n">
        <v>167</v>
      </c>
      <c r="FQ1488" s="401" t="n">
        <v>168</v>
      </c>
      <c r="FR1488" s="401" t="n">
        <v>169</v>
      </c>
      <c r="FS1488" s="401" t="n">
        <v>170</v>
      </c>
      <c r="FT1488" s="401" t="n">
        <v>171</v>
      </c>
      <c r="FU1488" s="401" t="n">
        <v>172</v>
      </c>
      <c r="FV1488" s="401" t="n">
        <v>173</v>
      </c>
      <c r="FW1488" s="401" t="n">
        <v>174</v>
      </c>
      <c r="FX1488" s="401" t="n">
        <v>175</v>
      </c>
      <c r="FY1488" s="401" t="n">
        <v>176</v>
      </c>
      <c r="FZ1488" s="401" t="n">
        <v>177</v>
      </c>
      <c r="GA1488" s="401" t="n">
        <v>178</v>
      </c>
      <c r="GB1488" s="401" t="n">
        <v>179</v>
      </c>
      <c r="GC1488" s="401" t="n">
        <v>180</v>
      </c>
      <c r="GD1488" s="401" t="n">
        <v>181</v>
      </c>
      <c r="GE1488" s="401" t="n">
        <v>182</v>
      </c>
      <c r="GF1488" s="401" t="n">
        <v>183</v>
      </c>
      <c r="GG1488" s="401" t="n">
        <v>184</v>
      </c>
      <c r="GH1488" s="401" t="n">
        <v>185</v>
      </c>
      <c r="GI1488" s="401" t="n">
        <v>186</v>
      </c>
      <c r="GJ1488" s="401" t="n">
        <v>187</v>
      </c>
      <c r="GK1488" s="401" t="n">
        <v>188</v>
      </c>
      <c r="GL1488" s="401" t="n">
        <v>189</v>
      </c>
      <c r="GM1488" s="401" t="n">
        <v>190</v>
      </c>
      <c r="GN1488" s="401" t="n">
        <v>191</v>
      </c>
      <c r="GO1488" s="401" t="n">
        <v>192</v>
      </c>
      <c r="GP1488" s="401" t="n">
        <v>193</v>
      </c>
      <c r="GQ1488" s="401" t="n">
        <v>194</v>
      </c>
      <c r="GR1488" s="401" t="n">
        <v>195</v>
      </c>
      <c r="GS1488" s="401" t="n">
        <v>196</v>
      </c>
      <c r="GT1488" s="401" t="n">
        <v>197</v>
      </c>
      <c r="GU1488" s="401" t="n">
        <v>198</v>
      </c>
      <c r="GV1488" s="401" t="n">
        <v>199</v>
      </c>
      <c r="GW1488" s="401" t="n">
        <v>200</v>
      </c>
      <c r="GX1488" s="401" t="n">
        <v>201</v>
      </c>
      <c r="GY1488" s="401" t="n">
        <v>202</v>
      </c>
      <c r="GZ1488" s="401" t="n">
        <v>203</v>
      </c>
      <c r="HA1488" s="401" t="n">
        <v>204</v>
      </c>
      <c r="HB1488" s="401" t="n">
        <v>205</v>
      </c>
      <c r="HC1488" s="401" t="n">
        <v>206</v>
      </c>
      <c r="HD1488" s="401" t="n">
        <v>207</v>
      </c>
      <c r="HE1488" s="401" t="n">
        <v>208</v>
      </c>
      <c r="HF1488" s="401" t="n">
        <v>209</v>
      </c>
      <c r="HG1488" s="401" t="n">
        <v>210</v>
      </c>
      <c r="HH1488" s="401" t="n">
        <v>211</v>
      </c>
      <c r="HI1488" s="401" t="n">
        <v>212</v>
      </c>
      <c r="HJ1488" s="401" t="n">
        <v>213</v>
      </c>
      <c r="HK1488" s="401" t="n">
        <v>214</v>
      </c>
      <c r="HL1488" s="401" t="n">
        <v>215</v>
      </c>
      <c r="HM1488" s="401" t="n">
        <v>216</v>
      </c>
      <c r="HN1488" s="401" t="n">
        <v>217</v>
      </c>
      <c r="HO1488" s="401" t="n">
        <v>218</v>
      </c>
      <c r="HP1488" s="401" t="n">
        <v>219</v>
      </c>
      <c r="HQ1488" s="401" t="n">
        <v>220</v>
      </c>
      <c r="HR1488" s="401" t="n">
        <v>221</v>
      </c>
      <c r="HS1488" s="401" t="n">
        <v>222</v>
      </c>
      <c r="HT1488" s="401" t="n">
        <v>223</v>
      </c>
      <c r="HU1488" s="401" t="n">
        <v>224</v>
      </c>
      <c r="HV1488" s="401" t="n">
        <v>225</v>
      </c>
      <c r="HW1488" s="401" t="n">
        <v>226</v>
      </c>
      <c r="HX1488" s="401" t="n">
        <v>227</v>
      </c>
      <c r="HY1488" s="401" t="n">
        <v>228</v>
      </c>
      <c r="HZ1488" s="401" t="n">
        <v>229</v>
      </c>
      <c r="IA1488" s="401" t="n">
        <v>230</v>
      </c>
      <c r="IB1488" s="401" t="n">
        <v>231</v>
      </c>
      <c r="IC1488" s="401" t="n">
        <v>232</v>
      </c>
      <c r="ID1488" s="401" t="n">
        <v>233</v>
      </c>
      <c r="IE1488" s="401" t="n">
        <v>234</v>
      </c>
      <c r="IF1488" s="401" t="n">
        <v>235</v>
      </c>
      <c r="IG1488" s="401" t="n">
        <v>236</v>
      </c>
      <c r="IH1488" s="401" t="n">
        <v>237</v>
      </c>
      <c r="II1488" s="401" t="n">
        <v>238</v>
      </c>
      <c r="IJ1488" s="401" t="n">
        <v>239</v>
      </c>
      <c r="IK1488" s="401" t="n">
        <v>240</v>
      </c>
      <c r="IL1488" s="401" t="n">
        <v>241</v>
      </c>
      <c r="IM1488" s="401" t="n">
        <v>242</v>
      </c>
      <c r="IN1488" s="401" t="n">
        <v>243</v>
      </c>
      <c r="IO1488" s="401" t="n">
        <v>244</v>
      </c>
      <c r="IP1488" s="401" t="n">
        <v>245</v>
      </c>
      <c r="IQ1488" s="401" t="n">
        <v>246</v>
      </c>
      <c r="IR1488" s="401" t="n">
        <v>247</v>
      </c>
      <c r="IS1488" s="401" t="n">
        <v>248</v>
      </c>
      <c r="IT1488" s="401" t="n">
        <v>249</v>
      </c>
      <c r="IU1488" s="401" t="n">
        <v>250</v>
      </c>
      <c r="IV1488" s="401" t="n">
        <v>251</v>
      </c>
      <c r="IW1488" s="401" t="n">
        <v>252</v>
      </c>
      <c r="IX1488" s="401" t="n">
        <v>253</v>
      </c>
      <c r="IY1488" s="401" t="n">
        <v>254</v>
      </c>
      <c r="IZ1488" s="401" t="n">
        <v>255</v>
      </c>
      <c r="JA1488" s="401" t="n">
        <v>256</v>
      </c>
      <c r="JB1488" s="401" t="n">
        <v>257</v>
      </c>
      <c r="JC1488" s="401" t="n">
        <v>258</v>
      </c>
      <c r="JD1488" s="401" t="n">
        <v>259</v>
      </c>
      <c r="JE1488" s="401" t="n">
        <v>260</v>
      </c>
      <c r="JF1488" s="401" t="n">
        <v>261</v>
      </c>
      <c r="JG1488" s="401" t="n">
        <v>262</v>
      </c>
      <c r="JH1488" s="401" t="n">
        <v>263</v>
      </c>
      <c r="JI1488" s="401" t="n">
        <v>264</v>
      </c>
      <c r="JJ1488" s="401" t="n">
        <v>265</v>
      </c>
      <c r="JK1488" s="401" t="n">
        <v>266</v>
      </c>
      <c r="JL1488" s="401" t="n">
        <v>267</v>
      </c>
      <c r="JM1488" s="401" t="n">
        <v>268</v>
      </c>
      <c r="JN1488" s="401" t="n">
        <v>269</v>
      </c>
      <c r="JO1488" s="401" t="n">
        <v>270</v>
      </c>
      <c r="JP1488" s="401" t="n">
        <v>271</v>
      </c>
      <c r="JQ1488" s="401" t="n">
        <v>272</v>
      </c>
      <c r="JR1488" s="401" t="n">
        <v>273</v>
      </c>
      <c r="JS1488" s="401" t="n">
        <v>274</v>
      </c>
      <c r="JT1488" s="401" t="n">
        <v>275</v>
      </c>
      <c r="JU1488" s="401" t="n">
        <v>276</v>
      </c>
      <c r="JV1488" s="401" t="n">
        <v>277</v>
      </c>
      <c r="JW1488" s="401" t="n">
        <v>278</v>
      </c>
      <c r="JX1488" s="401" t="n">
        <v>279</v>
      </c>
      <c r="JY1488" s="401" t="n">
        <v>280</v>
      </c>
      <c r="JZ1488" s="401" t="n">
        <v>281</v>
      </c>
      <c r="KA1488" s="401" t="n">
        <v>282</v>
      </c>
      <c r="KB1488" s="401" t="n">
        <v>283</v>
      </c>
      <c r="KC1488" s="401" t="n">
        <v>284</v>
      </c>
      <c r="KD1488" s="401" t="n">
        <v>285</v>
      </c>
      <c r="KE1488" s="401" t="n">
        <v>286</v>
      </c>
      <c r="KF1488" s="401" t="n">
        <v>287</v>
      </c>
      <c r="KG1488" s="401" t="n">
        <v>288</v>
      </c>
      <c r="KH1488" s="401" t="n">
        <v>289</v>
      </c>
      <c r="KI1488" s="401" t="n">
        <v>290</v>
      </c>
      <c r="KJ1488" s="401" t="n">
        <v>291</v>
      </c>
      <c r="KK1488" s="401" t="n">
        <v>292</v>
      </c>
      <c r="KL1488" s="401" t="n">
        <v>293</v>
      </c>
      <c r="KM1488" s="401" t="n">
        <v>294</v>
      </c>
      <c r="KN1488" s="401" t="n">
        <v>295</v>
      </c>
      <c r="KO1488" s="401" t="n">
        <v>296</v>
      </c>
      <c r="KP1488" s="401" t="n">
        <v>297</v>
      </c>
      <c r="KQ1488" s="401" t="n">
        <v>298</v>
      </c>
      <c r="KR1488" s="401" t="n">
        <v>299</v>
      </c>
      <c r="KS1488" s="401" t="n">
        <v>300</v>
      </c>
    </row>
    <row r="1489" customFormat="false" ht="12.75" hidden="false" customHeight="false" outlineLevel="0" collapsed="false">
      <c r="E1489" s="444" t="s">
        <v>225</v>
      </c>
      <c r="F1489" s="401" t="n">
        <v>70</v>
      </c>
      <c r="G1489" s="401" t="n">
        <v>158</v>
      </c>
      <c r="H1489" s="401" t="n">
        <v>47</v>
      </c>
      <c r="I1489" s="401" t="n">
        <v>201</v>
      </c>
      <c r="J1489" s="401" t="n">
        <v>154</v>
      </c>
      <c r="K1489" s="401" t="n">
        <v>219</v>
      </c>
      <c r="L1489" s="401" t="n">
        <v>228</v>
      </c>
      <c r="M1489" s="401" t="n">
        <v>197</v>
      </c>
      <c r="N1489" s="401" t="n">
        <v>281</v>
      </c>
      <c r="O1489" s="401" t="n">
        <v>84</v>
      </c>
      <c r="P1489" s="401" t="n">
        <v>85</v>
      </c>
      <c r="Q1489" s="401" t="n">
        <v>95</v>
      </c>
      <c r="R1489" s="401" t="n">
        <v>79</v>
      </c>
      <c r="S1489" s="401" t="n">
        <v>120</v>
      </c>
      <c r="T1489" s="401" t="n">
        <v>176</v>
      </c>
      <c r="U1489" s="401" t="n">
        <v>64</v>
      </c>
      <c r="V1489" s="401" t="n">
        <v>285</v>
      </c>
      <c r="W1489" s="401" t="n">
        <v>291</v>
      </c>
      <c r="X1489" s="401" t="n">
        <v>206</v>
      </c>
      <c r="Y1489" s="401" t="n">
        <v>159</v>
      </c>
      <c r="Z1489" s="401" t="n">
        <v>234</v>
      </c>
      <c r="AA1489" s="401" t="n">
        <v>180</v>
      </c>
      <c r="AB1489" s="401" t="n">
        <v>227</v>
      </c>
      <c r="AC1489" s="401" t="n">
        <v>18</v>
      </c>
      <c r="AD1489" s="401" t="n">
        <v>238</v>
      </c>
      <c r="AE1489" s="401" t="n">
        <v>90</v>
      </c>
      <c r="AF1489" s="401" t="n">
        <v>106</v>
      </c>
      <c r="AG1489" s="401" t="n">
        <v>155</v>
      </c>
      <c r="AH1489" s="401" t="n">
        <v>37</v>
      </c>
      <c r="AI1489" s="401" t="n">
        <v>112</v>
      </c>
      <c r="AJ1489" s="401" t="n">
        <v>277</v>
      </c>
      <c r="AK1489" s="401" t="n">
        <v>210</v>
      </c>
      <c r="AL1489" s="401" t="n">
        <v>45</v>
      </c>
      <c r="AM1489" s="401" t="n">
        <v>148</v>
      </c>
      <c r="AN1489" s="401" t="n">
        <v>28</v>
      </c>
      <c r="AO1489" s="401" t="n">
        <v>214</v>
      </c>
      <c r="AP1489" s="401" t="n">
        <v>165</v>
      </c>
      <c r="AQ1489" s="401" t="n">
        <v>252</v>
      </c>
      <c r="AR1489" s="401" t="n">
        <v>202</v>
      </c>
      <c r="AS1489" s="401" t="n">
        <v>196</v>
      </c>
      <c r="AT1489" s="401" t="n">
        <v>264</v>
      </c>
      <c r="AU1489" s="401" t="n">
        <v>71</v>
      </c>
      <c r="AV1489" s="401" t="n">
        <v>152</v>
      </c>
      <c r="AW1489" s="401" t="n">
        <v>231</v>
      </c>
      <c r="AX1489" s="401" t="n">
        <v>282</v>
      </c>
      <c r="AY1489" s="401" t="n">
        <v>130</v>
      </c>
      <c r="AZ1489" s="401" t="n">
        <v>245</v>
      </c>
      <c r="BA1489" s="401" t="n">
        <v>76</v>
      </c>
      <c r="BB1489" s="401" t="n">
        <v>97</v>
      </c>
      <c r="BC1489" s="401" t="n">
        <v>121</v>
      </c>
      <c r="BD1489" s="401" t="n">
        <v>174</v>
      </c>
      <c r="BE1489" s="401" t="n">
        <v>263</v>
      </c>
      <c r="BF1489" s="401" t="n">
        <v>104</v>
      </c>
      <c r="BG1489" s="401" t="n">
        <v>273</v>
      </c>
      <c r="BH1489" s="401" t="n">
        <v>51</v>
      </c>
      <c r="BI1489" s="401" t="n">
        <v>99</v>
      </c>
      <c r="BJ1489" s="401" t="n">
        <v>9</v>
      </c>
      <c r="BK1489" s="401" t="n">
        <v>251</v>
      </c>
      <c r="BL1489" s="401" t="n">
        <v>56</v>
      </c>
      <c r="BM1489" s="401" t="n">
        <v>136</v>
      </c>
      <c r="BN1489" s="401" t="n">
        <v>32</v>
      </c>
      <c r="BO1489" s="401" t="n">
        <v>153</v>
      </c>
      <c r="BP1489" s="401" t="n">
        <v>5</v>
      </c>
      <c r="BQ1489" s="401" t="n">
        <v>222</v>
      </c>
      <c r="BR1489" s="401" t="n">
        <v>256</v>
      </c>
      <c r="BS1489" s="401" t="n">
        <v>274</v>
      </c>
      <c r="BT1489" s="401" t="n">
        <v>88</v>
      </c>
      <c r="BU1489" s="401" t="n">
        <v>194</v>
      </c>
      <c r="BV1489" s="401" t="n">
        <v>43</v>
      </c>
      <c r="BW1489" s="401" t="n">
        <v>223</v>
      </c>
      <c r="BX1489" s="401" t="n">
        <v>175</v>
      </c>
      <c r="BY1489" s="401" t="n">
        <v>254</v>
      </c>
      <c r="BZ1489" s="401" t="n">
        <v>142</v>
      </c>
      <c r="CA1489" s="401" t="n">
        <v>91</v>
      </c>
      <c r="CB1489" s="401" t="n">
        <v>17</v>
      </c>
      <c r="CC1489" s="401" t="n">
        <v>23</v>
      </c>
      <c r="CD1489" s="401" t="n">
        <v>141</v>
      </c>
      <c r="CE1489" s="401" t="n">
        <v>125</v>
      </c>
      <c r="CF1489" s="401" t="n">
        <v>177</v>
      </c>
      <c r="CG1489" s="401" t="n">
        <v>33</v>
      </c>
      <c r="CH1489" s="401" t="n">
        <v>205</v>
      </c>
      <c r="CI1489" s="401" t="n">
        <v>188</v>
      </c>
      <c r="CJ1489" s="401" t="n">
        <v>172</v>
      </c>
      <c r="CK1489" s="401" t="n">
        <v>255</v>
      </c>
      <c r="CL1489" s="401" t="n">
        <v>292</v>
      </c>
      <c r="CM1489" s="401" t="n">
        <v>187</v>
      </c>
      <c r="CN1489" s="401" t="n">
        <v>134</v>
      </c>
      <c r="CO1489" s="401" t="n">
        <v>280</v>
      </c>
      <c r="CP1489" s="401" t="n">
        <v>232</v>
      </c>
      <c r="CQ1489" s="401" t="n">
        <v>262</v>
      </c>
      <c r="CR1489" s="401" t="n">
        <v>235</v>
      </c>
      <c r="CS1489" s="401" t="n">
        <v>128</v>
      </c>
      <c r="CT1489" s="401" t="n">
        <v>191</v>
      </c>
      <c r="CU1489" s="401" t="n">
        <v>131</v>
      </c>
      <c r="CV1489" s="401" t="n">
        <v>38</v>
      </c>
      <c r="CW1489" s="401" t="n">
        <v>169</v>
      </c>
      <c r="CX1489" s="401" t="n">
        <v>15</v>
      </c>
      <c r="CY1489" s="401" t="n">
        <v>294</v>
      </c>
      <c r="CZ1489" s="401" t="n">
        <v>186</v>
      </c>
      <c r="DA1489" s="401" t="n">
        <v>297</v>
      </c>
      <c r="DB1489" s="401" t="n">
        <v>300</v>
      </c>
      <c r="DC1489" s="401" t="n">
        <v>119</v>
      </c>
      <c r="DD1489" s="401" t="n">
        <v>266</v>
      </c>
      <c r="DE1489" s="401" t="n">
        <v>96</v>
      </c>
      <c r="DF1489" s="401" t="n">
        <v>7</v>
      </c>
      <c r="DG1489" s="401" t="n">
        <v>122</v>
      </c>
      <c r="DH1489" s="401" t="n">
        <v>179</v>
      </c>
      <c r="DI1489" s="401" t="n">
        <v>240</v>
      </c>
      <c r="DJ1489" s="401" t="n">
        <v>211</v>
      </c>
      <c r="DK1489" s="401" t="n">
        <v>13</v>
      </c>
      <c r="DL1489" s="401" t="n">
        <v>98</v>
      </c>
      <c r="DM1489" s="401" t="n">
        <v>4</v>
      </c>
      <c r="DN1489" s="401" t="n">
        <v>36</v>
      </c>
      <c r="DO1489" s="401" t="n">
        <v>248</v>
      </c>
      <c r="DP1489" s="401" t="n">
        <v>82</v>
      </c>
      <c r="DQ1489" s="401" t="n">
        <v>230</v>
      </c>
      <c r="DR1489" s="401" t="n">
        <v>138</v>
      </c>
      <c r="DS1489" s="401" t="n">
        <v>170</v>
      </c>
      <c r="DT1489" s="401" t="n">
        <v>61</v>
      </c>
      <c r="DU1489" s="401" t="n">
        <v>286</v>
      </c>
      <c r="DV1489" s="401" t="n">
        <v>164</v>
      </c>
      <c r="DW1489" s="401" t="n">
        <v>278</v>
      </c>
      <c r="DX1489" s="401" t="n">
        <v>66</v>
      </c>
      <c r="DY1489" s="401" t="n">
        <v>108</v>
      </c>
      <c r="DZ1489" s="401" t="n">
        <v>267</v>
      </c>
      <c r="EA1489" s="401" t="n">
        <v>39</v>
      </c>
      <c r="EB1489" s="401" t="n">
        <v>185</v>
      </c>
      <c r="EC1489" s="401" t="n">
        <v>249</v>
      </c>
      <c r="ED1489" s="401" t="n">
        <v>145</v>
      </c>
      <c r="EE1489" s="401" t="n">
        <v>146</v>
      </c>
      <c r="EF1489" s="401" t="n">
        <v>207</v>
      </c>
      <c r="EG1489" s="401" t="n">
        <v>184</v>
      </c>
      <c r="EH1489" s="401" t="n">
        <v>54</v>
      </c>
      <c r="EI1489" s="401" t="n">
        <v>41</v>
      </c>
      <c r="EJ1489" s="401" t="n">
        <v>74</v>
      </c>
      <c r="EK1489" s="401" t="n">
        <v>73</v>
      </c>
      <c r="EL1489" s="401" t="n">
        <v>284</v>
      </c>
      <c r="EM1489" s="401" t="n">
        <v>137</v>
      </c>
      <c r="EN1489" s="401" t="n">
        <v>163</v>
      </c>
      <c r="EO1489" s="401" t="n">
        <v>16</v>
      </c>
      <c r="EP1489" s="401" t="n">
        <v>265</v>
      </c>
      <c r="EQ1489" s="401" t="n">
        <v>168</v>
      </c>
      <c r="ER1489" s="401" t="n">
        <v>242</v>
      </c>
      <c r="ES1489" s="401" t="n">
        <v>195</v>
      </c>
      <c r="ET1489" s="401" t="n">
        <v>237</v>
      </c>
      <c r="EU1489" s="401" t="n">
        <v>55</v>
      </c>
      <c r="EV1489" s="401" t="n">
        <v>123</v>
      </c>
      <c r="EW1489" s="401" t="n">
        <v>140</v>
      </c>
      <c r="EX1489" s="401" t="n">
        <v>225</v>
      </c>
      <c r="EY1489" s="401" t="n">
        <v>229</v>
      </c>
      <c r="EZ1489" s="401" t="n">
        <v>24</v>
      </c>
      <c r="FA1489" s="401" t="n">
        <v>48</v>
      </c>
      <c r="FB1489" s="401" t="n">
        <v>182</v>
      </c>
      <c r="FC1489" s="401" t="n">
        <v>6</v>
      </c>
      <c r="FD1489" s="401" t="n">
        <v>42</v>
      </c>
      <c r="FE1489" s="401" t="n">
        <v>200</v>
      </c>
      <c r="FF1489" s="401" t="n">
        <v>298</v>
      </c>
      <c r="FG1489" s="401" t="n">
        <v>295</v>
      </c>
      <c r="FH1489" s="401" t="n">
        <v>50</v>
      </c>
      <c r="FI1489" s="401" t="n">
        <v>143</v>
      </c>
      <c r="FJ1489" s="401" t="n">
        <v>217</v>
      </c>
      <c r="FK1489" s="401" t="n">
        <v>40</v>
      </c>
      <c r="FL1489" s="401" t="n">
        <v>257</v>
      </c>
      <c r="FM1489" s="401" t="n">
        <v>162</v>
      </c>
      <c r="FN1489" s="401" t="n">
        <v>101</v>
      </c>
      <c r="FO1489" s="401" t="n">
        <v>167</v>
      </c>
      <c r="FP1489" s="401" t="n">
        <v>63</v>
      </c>
      <c r="FQ1489" s="401" t="n">
        <v>81</v>
      </c>
      <c r="FR1489" s="401" t="n">
        <v>11</v>
      </c>
      <c r="FS1489" s="401" t="n">
        <v>8</v>
      </c>
      <c r="FT1489" s="401" t="n">
        <v>218</v>
      </c>
      <c r="FU1489" s="401" t="n">
        <v>226</v>
      </c>
      <c r="FV1489" s="401" t="n">
        <v>110</v>
      </c>
      <c r="FW1489" s="401" t="n">
        <v>57</v>
      </c>
      <c r="FX1489" s="401" t="n">
        <v>287</v>
      </c>
      <c r="FY1489" s="401" t="n">
        <v>44</v>
      </c>
      <c r="FZ1489" s="401" t="n">
        <v>215</v>
      </c>
      <c r="GA1489" s="401" t="n">
        <v>260</v>
      </c>
      <c r="GB1489" s="401" t="n">
        <v>105</v>
      </c>
      <c r="GC1489" s="401" t="n">
        <v>139</v>
      </c>
      <c r="GD1489" s="401" t="n">
        <v>244</v>
      </c>
      <c r="GE1489" s="401" t="n">
        <v>114</v>
      </c>
      <c r="GF1489" s="401" t="n">
        <v>26</v>
      </c>
      <c r="GG1489" s="401" t="n">
        <v>258</v>
      </c>
      <c r="GH1489" s="401" t="n">
        <v>34</v>
      </c>
      <c r="GI1489" s="401" t="n">
        <v>69</v>
      </c>
      <c r="GJ1489" s="401" t="n">
        <v>109</v>
      </c>
      <c r="GK1489" s="401" t="n">
        <v>299</v>
      </c>
      <c r="GL1489" s="401" t="n">
        <v>268</v>
      </c>
      <c r="GM1489" s="401" t="n">
        <v>62</v>
      </c>
      <c r="GN1489" s="401" t="n">
        <v>14</v>
      </c>
      <c r="GO1489" s="401" t="n">
        <v>166</v>
      </c>
      <c r="GP1489" s="401" t="n">
        <v>132</v>
      </c>
      <c r="GQ1489" s="401" t="n">
        <v>193</v>
      </c>
      <c r="GR1489" s="401" t="n">
        <v>189</v>
      </c>
      <c r="GS1489" s="401" t="n">
        <v>59</v>
      </c>
      <c r="GT1489" s="401" t="n">
        <v>149</v>
      </c>
      <c r="GU1489" s="401" t="n">
        <v>35</v>
      </c>
      <c r="GV1489" s="401" t="n">
        <v>25</v>
      </c>
      <c r="GW1489" s="401" t="n">
        <v>283</v>
      </c>
      <c r="GX1489" s="401" t="n">
        <v>10</v>
      </c>
      <c r="GY1489" s="401" t="n">
        <v>60</v>
      </c>
      <c r="GZ1489" s="401" t="n">
        <v>117</v>
      </c>
      <c r="HA1489" s="401" t="n">
        <v>216</v>
      </c>
      <c r="HB1489" s="401" t="n">
        <v>93</v>
      </c>
      <c r="HC1489" s="401" t="n">
        <v>220</v>
      </c>
      <c r="HD1489" s="401" t="n">
        <v>29</v>
      </c>
      <c r="HE1489" s="401" t="n">
        <v>115</v>
      </c>
      <c r="HF1489" s="401" t="n">
        <v>107</v>
      </c>
      <c r="HG1489" s="401" t="n">
        <v>21</v>
      </c>
      <c r="HH1489" s="401" t="n">
        <v>272</v>
      </c>
      <c r="HI1489" s="401" t="n">
        <v>30</v>
      </c>
      <c r="HJ1489" s="401" t="n">
        <v>151</v>
      </c>
      <c r="HK1489" s="401" t="n">
        <v>3</v>
      </c>
      <c r="HL1489" s="401" t="n">
        <v>156</v>
      </c>
      <c r="HM1489" s="401" t="n">
        <v>293</v>
      </c>
      <c r="HN1489" s="401" t="n">
        <v>239</v>
      </c>
      <c r="HO1489" s="401" t="n">
        <v>100</v>
      </c>
      <c r="HP1489" s="401" t="n">
        <v>52</v>
      </c>
      <c r="HQ1489" s="401" t="n">
        <v>72</v>
      </c>
      <c r="HR1489" s="401" t="n">
        <v>144</v>
      </c>
      <c r="HS1489" s="401" t="n">
        <v>296</v>
      </c>
      <c r="HT1489" s="401" t="n">
        <v>204</v>
      </c>
      <c r="HU1489" s="401" t="n">
        <v>27</v>
      </c>
      <c r="HV1489" s="401" t="n">
        <v>1</v>
      </c>
      <c r="HW1489" s="401" t="n">
        <v>19</v>
      </c>
      <c r="HX1489" s="401" t="n">
        <v>65</v>
      </c>
      <c r="HY1489" s="401" t="n">
        <v>46</v>
      </c>
      <c r="HZ1489" s="401" t="n">
        <v>173</v>
      </c>
      <c r="IA1489" s="401" t="n">
        <v>58</v>
      </c>
      <c r="IB1489" s="401" t="n">
        <v>20</v>
      </c>
      <c r="IC1489" s="401" t="n">
        <v>279</v>
      </c>
      <c r="ID1489" s="401" t="n">
        <v>86</v>
      </c>
      <c r="IE1489" s="401" t="n">
        <v>147</v>
      </c>
      <c r="IF1489" s="401" t="n">
        <v>203</v>
      </c>
      <c r="IG1489" s="401" t="n">
        <v>103</v>
      </c>
      <c r="IH1489" s="401" t="n">
        <v>198</v>
      </c>
      <c r="II1489" s="401" t="n">
        <v>289</v>
      </c>
      <c r="IJ1489" s="401" t="n">
        <v>67</v>
      </c>
      <c r="IK1489" s="401" t="n">
        <v>31</v>
      </c>
      <c r="IL1489" s="401" t="n">
        <v>243</v>
      </c>
      <c r="IM1489" s="401" t="n">
        <v>290</v>
      </c>
      <c r="IN1489" s="401" t="n">
        <v>92</v>
      </c>
      <c r="IO1489" s="401" t="n">
        <v>126</v>
      </c>
      <c r="IP1489" s="401" t="n">
        <v>89</v>
      </c>
      <c r="IQ1489" s="401" t="n">
        <v>157</v>
      </c>
      <c r="IR1489" s="401" t="n">
        <v>161</v>
      </c>
      <c r="IS1489" s="401" t="n">
        <v>80</v>
      </c>
      <c r="IT1489" s="401" t="n">
        <v>113</v>
      </c>
      <c r="IU1489" s="401" t="n">
        <v>247</v>
      </c>
      <c r="IV1489" s="401" t="n">
        <v>224</v>
      </c>
      <c r="IW1489" s="401" t="n">
        <v>261</v>
      </c>
      <c r="IX1489" s="401" t="n">
        <v>236</v>
      </c>
      <c r="IY1489" s="401" t="n">
        <v>246</v>
      </c>
      <c r="IZ1489" s="401" t="n">
        <v>118</v>
      </c>
      <c r="JA1489" s="401" t="n">
        <v>190</v>
      </c>
      <c r="JB1489" s="401" t="n">
        <v>181</v>
      </c>
      <c r="JC1489" s="401" t="n">
        <v>49</v>
      </c>
      <c r="JD1489" s="401" t="n">
        <v>87</v>
      </c>
      <c r="JE1489" s="401" t="n">
        <v>208</v>
      </c>
      <c r="JF1489" s="401" t="n">
        <v>83</v>
      </c>
      <c r="JG1489" s="401" t="n">
        <v>75</v>
      </c>
      <c r="JH1489" s="401" t="n">
        <v>2</v>
      </c>
      <c r="JI1489" s="401" t="n">
        <v>12</v>
      </c>
      <c r="JJ1489" s="401" t="n">
        <v>199</v>
      </c>
      <c r="JK1489" s="401" t="n">
        <v>160</v>
      </c>
      <c r="JL1489" s="401" t="n">
        <v>124</v>
      </c>
      <c r="JM1489" s="401" t="n">
        <v>94</v>
      </c>
      <c r="JN1489" s="401" t="n">
        <v>276</v>
      </c>
      <c r="JO1489" s="401" t="n">
        <v>241</v>
      </c>
      <c r="JP1489" s="401" t="n">
        <v>270</v>
      </c>
      <c r="JQ1489" s="401" t="n">
        <v>78</v>
      </c>
      <c r="JR1489" s="401" t="n">
        <v>275</v>
      </c>
      <c r="JS1489" s="401" t="n">
        <v>171</v>
      </c>
      <c r="JT1489" s="401" t="n">
        <v>102</v>
      </c>
      <c r="JU1489" s="401" t="n">
        <v>183</v>
      </c>
      <c r="JV1489" s="401" t="n">
        <v>288</v>
      </c>
      <c r="JW1489" s="401" t="n">
        <v>212</v>
      </c>
      <c r="JX1489" s="401" t="n">
        <v>133</v>
      </c>
      <c r="JY1489" s="401" t="n">
        <v>259</v>
      </c>
      <c r="JZ1489" s="401" t="n">
        <v>213</v>
      </c>
      <c r="KA1489" s="401" t="n">
        <v>150</v>
      </c>
      <c r="KB1489" s="401" t="n">
        <v>127</v>
      </c>
      <c r="KC1489" s="401" t="n">
        <v>116</v>
      </c>
      <c r="KD1489" s="401" t="n">
        <v>111</v>
      </c>
      <c r="KE1489" s="401" t="n">
        <v>233</v>
      </c>
      <c r="KF1489" s="401" t="n">
        <v>250</v>
      </c>
      <c r="KG1489" s="401" t="n">
        <v>271</v>
      </c>
      <c r="KH1489" s="401" t="n">
        <v>192</v>
      </c>
      <c r="KI1489" s="401" t="n">
        <v>22</v>
      </c>
      <c r="KJ1489" s="401" t="n">
        <v>209</v>
      </c>
      <c r="KK1489" s="401" t="n">
        <v>53</v>
      </c>
      <c r="KL1489" s="401" t="n">
        <v>269</v>
      </c>
      <c r="KM1489" s="401" t="n">
        <v>221</v>
      </c>
      <c r="KN1489" s="401" t="n">
        <v>77</v>
      </c>
      <c r="KO1489" s="401" t="n">
        <v>129</v>
      </c>
      <c r="KP1489" s="401" t="n">
        <v>253</v>
      </c>
      <c r="KQ1489" s="401" t="n">
        <v>135</v>
      </c>
      <c r="KR1489" s="401" t="n">
        <v>178</v>
      </c>
      <c r="KS1489" s="401" t="n">
        <v>68</v>
      </c>
    </row>
    <row r="1490" customFormat="false" ht="12.75" hidden="false" customHeight="false" outlineLevel="0" collapsed="false">
      <c r="E1490" s="444" t="s">
        <v>227</v>
      </c>
      <c r="F1490" s="401" t="n">
        <v>147</v>
      </c>
      <c r="G1490" s="401" t="n">
        <v>35</v>
      </c>
      <c r="H1490" s="401" t="n">
        <v>222</v>
      </c>
      <c r="I1490" s="401" t="n">
        <v>183</v>
      </c>
      <c r="J1490" s="401" t="n">
        <v>271</v>
      </c>
      <c r="K1490" s="401" t="n">
        <v>294</v>
      </c>
      <c r="L1490" s="401" t="n">
        <v>234</v>
      </c>
      <c r="M1490" s="401" t="n">
        <v>206</v>
      </c>
      <c r="N1490" s="401" t="n">
        <v>71</v>
      </c>
      <c r="O1490" s="401" t="n">
        <v>224</v>
      </c>
      <c r="P1490" s="401" t="n">
        <v>138</v>
      </c>
      <c r="Q1490" s="401" t="n">
        <v>193</v>
      </c>
      <c r="R1490" s="401" t="n">
        <v>11</v>
      </c>
      <c r="S1490" s="401" t="n">
        <v>233</v>
      </c>
      <c r="T1490" s="401" t="n">
        <v>117</v>
      </c>
      <c r="U1490" s="401" t="n">
        <v>25</v>
      </c>
      <c r="V1490" s="401" t="n">
        <v>125</v>
      </c>
      <c r="W1490" s="401" t="n">
        <v>17</v>
      </c>
      <c r="X1490" s="401" t="n">
        <v>111</v>
      </c>
      <c r="Y1490" s="401" t="n">
        <v>172</v>
      </c>
      <c r="Z1490" s="401" t="n">
        <v>154</v>
      </c>
      <c r="AA1490" s="401" t="n">
        <v>94</v>
      </c>
      <c r="AB1490" s="401" t="n">
        <v>165</v>
      </c>
      <c r="AC1490" s="401" t="n">
        <v>32</v>
      </c>
      <c r="AD1490" s="401" t="n">
        <v>188</v>
      </c>
      <c r="AE1490" s="401" t="n">
        <v>12</v>
      </c>
      <c r="AF1490" s="401" t="n">
        <v>249</v>
      </c>
      <c r="AG1490" s="401" t="n">
        <v>90</v>
      </c>
      <c r="AH1490" s="401" t="n">
        <v>282</v>
      </c>
      <c r="AI1490" s="401" t="n">
        <v>66</v>
      </c>
      <c r="AJ1490" s="401" t="n">
        <v>97</v>
      </c>
      <c r="AK1490" s="401" t="n">
        <v>204</v>
      </c>
      <c r="AL1490" s="401" t="n">
        <v>4</v>
      </c>
      <c r="AM1490" s="401" t="n">
        <v>181</v>
      </c>
      <c r="AN1490" s="401" t="n">
        <v>174</v>
      </c>
      <c r="AO1490" s="401" t="n">
        <v>279</v>
      </c>
      <c r="AP1490" s="401" t="n">
        <v>104</v>
      </c>
      <c r="AQ1490" s="401" t="n">
        <v>29</v>
      </c>
      <c r="AR1490" s="401" t="n">
        <v>293</v>
      </c>
      <c r="AS1490" s="401" t="n">
        <v>214</v>
      </c>
      <c r="AT1490" s="401" t="n">
        <v>223</v>
      </c>
      <c r="AU1490" s="401" t="n">
        <v>14</v>
      </c>
      <c r="AV1490" s="401" t="n">
        <v>156</v>
      </c>
      <c r="AW1490" s="401" t="n">
        <v>196</v>
      </c>
      <c r="AX1490" s="401" t="n">
        <v>243</v>
      </c>
      <c r="AY1490" s="401" t="n">
        <v>42</v>
      </c>
      <c r="AZ1490" s="401" t="n">
        <v>238</v>
      </c>
      <c r="BA1490" s="401" t="n">
        <v>171</v>
      </c>
      <c r="BB1490" s="401" t="n">
        <v>62</v>
      </c>
      <c r="BC1490" s="401" t="n">
        <v>209</v>
      </c>
      <c r="BD1490" s="401" t="n">
        <v>50</v>
      </c>
      <c r="BE1490" s="401" t="n">
        <v>131</v>
      </c>
      <c r="BF1490" s="401" t="n">
        <v>56</v>
      </c>
      <c r="BG1490" s="401" t="n">
        <v>53</v>
      </c>
      <c r="BH1490" s="401" t="n">
        <v>103</v>
      </c>
      <c r="BI1490" s="401" t="n">
        <v>268</v>
      </c>
      <c r="BJ1490" s="401" t="n">
        <v>70</v>
      </c>
      <c r="BK1490" s="401" t="n">
        <v>221</v>
      </c>
      <c r="BL1490" s="401" t="n">
        <v>291</v>
      </c>
      <c r="BM1490" s="401" t="n">
        <v>169</v>
      </c>
      <c r="BN1490" s="401" t="n">
        <v>280</v>
      </c>
      <c r="BO1490" s="401" t="n">
        <v>13</v>
      </c>
      <c r="BP1490" s="401" t="n">
        <v>184</v>
      </c>
      <c r="BQ1490" s="401" t="n">
        <v>142</v>
      </c>
      <c r="BR1490" s="401" t="n">
        <v>26</v>
      </c>
      <c r="BS1490" s="401" t="n">
        <v>22</v>
      </c>
      <c r="BT1490" s="401" t="n">
        <v>164</v>
      </c>
      <c r="BU1490" s="401" t="n">
        <v>67</v>
      </c>
      <c r="BV1490" s="401" t="n">
        <v>286</v>
      </c>
      <c r="BW1490" s="401" t="n">
        <v>296</v>
      </c>
      <c r="BX1490" s="401" t="n">
        <v>162</v>
      </c>
      <c r="BY1490" s="401" t="n">
        <v>80</v>
      </c>
      <c r="BZ1490" s="401" t="n">
        <v>267</v>
      </c>
      <c r="CA1490" s="401" t="n">
        <v>123</v>
      </c>
      <c r="CB1490" s="401" t="n">
        <v>272</v>
      </c>
      <c r="CC1490" s="401" t="n">
        <v>170</v>
      </c>
      <c r="CD1490" s="401" t="n">
        <v>96</v>
      </c>
      <c r="CE1490" s="401" t="n">
        <v>126</v>
      </c>
      <c r="CF1490" s="401" t="n">
        <v>265</v>
      </c>
      <c r="CG1490" s="401" t="n">
        <v>191</v>
      </c>
      <c r="CH1490" s="401" t="n">
        <v>120</v>
      </c>
      <c r="CI1490" s="401" t="n">
        <v>275</v>
      </c>
      <c r="CJ1490" s="401" t="n">
        <v>55</v>
      </c>
      <c r="CK1490" s="401" t="n">
        <v>136</v>
      </c>
      <c r="CL1490" s="401" t="n">
        <v>298</v>
      </c>
      <c r="CM1490" s="401" t="n">
        <v>195</v>
      </c>
      <c r="CN1490" s="401" t="n">
        <v>258</v>
      </c>
      <c r="CO1490" s="401" t="n">
        <v>149</v>
      </c>
      <c r="CP1490" s="401" t="n">
        <v>228</v>
      </c>
      <c r="CQ1490" s="401" t="n">
        <v>202</v>
      </c>
      <c r="CR1490" s="401" t="n">
        <v>34</v>
      </c>
      <c r="CS1490" s="401" t="n">
        <v>194</v>
      </c>
      <c r="CT1490" s="401" t="n">
        <v>30</v>
      </c>
      <c r="CU1490" s="401" t="n">
        <v>175</v>
      </c>
      <c r="CV1490" s="401" t="n">
        <v>253</v>
      </c>
      <c r="CW1490" s="401" t="n">
        <v>18</v>
      </c>
      <c r="CX1490" s="401" t="n">
        <v>118</v>
      </c>
      <c r="CY1490" s="401" t="n">
        <v>39</v>
      </c>
      <c r="CZ1490" s="401" t="n">
        <v>72</v>
      </c>
      <c r="DA1490" s="401" t="n">
        <v>166</v>
      </c>
      <c r="DB1490" s="401" t="n">
        <v>189</v>
      </c>
      <c r="DC1490" s="401" t="n">
        <v>159</v>
      </c>
      <c r="DD1490" s="401" t="n">
        <v>192</v>
      </c>
      <c r="DE1490" s="401" t="n">
        <v>127</v>
      </c>
      <c r="DF1490" s="401" t="n">
        <v>252</v>
      </c>
      <c r="DG1490" s="401" t="n">
        <v>254</v>
      </c>
      <c r="DH1490" s="401" t="n">
        <v>256</v>
      </c>
      <c r="DI1490" s="401" t="n">
        <v>44</v>
      </c>
      <c r="DJ1490" s="401" t="n">
        <v>101</v>
      </c>
      <c r="DK1490" s="401" t="n">
        <v>81</v>
      </c>
      <c r="DL1490" s="401" t="n">
        <v>139</v>
      </c>
      <c r="DM1490" s="401" t="n">
        <v>151</v>
      </c>
      <c r="DN1490" s="401" t="n">
        <v>16</v>
      </c>
      <c r="DO1490" s="401" t="n">
        <v>220</v>
      </c>
      <c r="DP1490" s="401" t="n">
        <v>76</v>
      </c>
      <c r="DQ1490" s="401" t="n">
        <v>163</v>
      </c>
      <c r="DR1490" s="401" t="n">
        <v>216</v>
      </c>
      <c r="DS1490" s="401" t="n">
        <v>210</v>
      </c>
      <c r="DT1490" s="401" t="n">
        <v>241</v>
      </c>
      <c r="DU1490" s="401" t="n">
        <v>24</v>
      </c>
      <c r="DV1490" s="401" t="n">
        <v>255</v>
      </c>
      <c r="DW1490" s="401" t="n">
        <v>41</v>
      </c>
      <c r="DX1490" s="401" t="n">
        <v>177</v>
      </c>
      <c r="DY1490" s="401" t="n">
        <v>270</v>
      </c>
      <c r="DZ1490" s="401" t="n">
        <v>167</v>
      </c>
      <c r="EA1490" s="401" t="n">
        <v>290</v>
      </c>
      <c r="EB1490" s="401" t="n">
        <v>251</v>
      </c>
      <c r="EC1490" s="401" t="n">
        <v>150</v>
      </c>
      <c r="ED1490" s="401" t="n">
        <v>160</v>
      </c>
      <c r="EE1490" s="401" t="n">
        <v>231</v>
      </c>
      <c r="EF1490" s="401" t="n">
        <v>287</v>
      </c>
      <c r="EG1490" s="401" t="n">
        <v>146</v>
      </c>
      <c r="EH1490" s="401" t="n">
        <v>15</v>
      </c>
      <c r="EI1490" s="401" t="n">
        <v>82</v>
      </c>
      <c r="EJ1490" s="401" t="n">
        <v>106</v>
      </c>
      <c r="EK1490" s="401" t="n">
        <v>68</v>
      </c>
      <c r="EL1490" s="401" t="n">
        <v>274</v>
      </c>
      <c r="EM1490" s="401" t="n">
        <v>239</v>
      </c>
      <c r="EN1490" s="401" t="n">
        <v>36</v>
      </c>
      <c r="EO1490" s="401" t="n">
        <v>281</v>
      </c>
      <c r="EP1490" s="401" t="n">
        <v>3</v>
      </c>
      <c r="EQ1490" s="401" t="n">
        <v>100</v>
      </c>
      <c r="ER1490" s="401" t="n">
        <v>185</v>
      </c>
      <c r="ES1490" s="401" t="n">
        <v>153</v>
      </c>
      <c r="ET1490" s="401" t="n">
        <v>266</v>
      </c>
      <c r="EU1490" s="401" t="n">
        <v>269</v>
      </c>
      <c r="EV1490" s="401" t="n">
        <v>49</v>
      </c>
      <c r="EW1490" s="401" t="n">
        <v>201</v>
      </c>
      <c r="EX1490" s="401" t="n">
        <v>1</v>
      </c>
      <c r="EY1490" s="401" t="n">
        <v>64</v>
      </c>
      <c r="EZ1490" s="401" t="n">
        <v>93</v>
      </c>
      <c r="FA1490" s="401" t="n">
        <v>6</v>
      </c>
      <c r="FB1490" s="401" t="n">
        <v>19</v>
      </c>
      <c r="FC1490" s="401" t="n">
        <v>235</v>
      </c>
      <c r="FD1490" s="401" t="n">
        <v>137</v>
      </c>
      <c r="FE1490" s="401" t="n">
        <v>232</v>
      </c>
      <c r="FF1490" s="401" t="n">
        <v>219</v>
      </c>
      <c r="FG1490" s="401" t="n">
        <v>61</v>
      </c>
      <c r="FH1490" s="401" t="n">
        <v>86</v>
      </c>
      <c r="FI1490" s="401" t="n">
        <v>114</v>
      </c>
      <c r="FJ1490" s="401" t="n">
        <v>84</v>
      </c>
      <c r="FK1490" s="401" t="n">
        <v>129</v>
      </c>
      <c r="FL1490" s="401" t="n">
        <v>31</v>
      </c>
      <c r="FM1490" s="401" t="n">
        <v>161</v>
      </c>
      <c r="FN1490" s="401" t="n">
        <v>218</v>
      </c>
      <c r="FO1490" s="401" t="n">
        <v>110</v>
      </c>
      <c r="FP1490" s="401" t="n">
        <v>145</v>
      </c>
      <c r="FQ1490" s="401" t="n">
        <v>247</v>
      </c>
      <c r="FR1490" s="401" t="n">
        <v>130</v>
      </c>
      <c r="FS1490" s="401" t="n">
        <v>152</v>
      </c>
      <c r="FT1490" s="401" t="n">
        <v>105</v>
      </c>
      <c r="FU1490" s="401" t="n">
        <v>230</v>
      </c>
      <c r="FV1490" s="401" t="n">
        <v>237</v>
      </c>
      <c r="FW1490" s="401" t="n">
        <v>60</v>
      </c>
      <c r="FX1490" s="401" t="n">
        <v>63</v>
      </c>
      <c r="FY1490" s="401" t="n">
        <v>77</v>
      </c>
      <c r="FZ1490" s="401" t="n">
        <v>74</v>
      </c>
      <c r="GA1490" s="401" t="n">
        <v>57</v>
      </c>
      <c r="GB1490" s="401" t="n">
        <v>288</v>
      </c>
      <c r="GC1490" s="401" t="n">
        <v>83</v>
      </c>
      <c r="GD1490" s="401" t="n">
        <v>87</v>
      </c>
      <c r="GE1490" s="401" t="n">
        <v>135</v>
      </c>
      <c r="GF1490" s="401" t="n">
        <v>91</v>
      </c>
      <c r="GG1490" s="401" t="n">
        <v>205</v>
      </c>
      <c r="GH1490" s="401" t="n">
        <v>168</v>
      </c>
      <c r="GI1490" s="401" t="n">
        <v>108</v>
      </c>
      <c r="GJ1490" s="401" t="n">
        <v>43</v>
      </c>
      <c r="GK1490" s="401" t="n">
        <v>134</v>
      </c>
      <c r="GL1490" s="401" t="n">
        <v>212</v>
      </c>
      <c r="GM1490" s="401" t="n">
        <v>257</v>
      </c>
      <c r="GN1490" s="401" t="n">
        <v>225</v>
      </c>
      <c r="GO1490" s="401" t="n">
        <v>28</v>
      </c>
      <c r="GP1490" s="401" t="n">
        <v>109</v>
      </c>
      <c r="GQ1490" s="401" t="n">
        <v>207</v>
      </c>
      <c r="GR1490" s="401" t="n">
        <v>157</v>
      </c>
      <c r="GS1490" s="401" t="n">
        <v>89</v>
      </c>
      <c r="GT1490" s="401" t="n">
        <v>99</v>
      </c>
      <c r="GU1490" s="401" t="n">
        <v>186</v>
      </c>
      <c r="GV1490" s="401" t="n">
        <v>263</v>
      </c>
      <c r="GW1490" s="401" t="n">
        <v>198</v>
      </c>
      <c r="GX1490" s="401" t="n">
        <v>248</v>
      </c>
      <c r="GY1490" s="401" t="n">
        <v>38</v>
      </c>
      <c r="GZ1490" s="401" t="n">
        <v>297</v>
      </c>
      <c r="HA1490" s="401" t="n">
        <v>236</v>
      </c>
      <c r="HB1490" s="401" t="n">
        <v>88</v>
      </c>
      <c r="HC1490" s="401" t="n">
        <v>173</v>
      </c>
      <c r="HD1490" s="401" t="n">
        <v>178</v>
      </c>
      <c r="HE1490" s="401" t="n">
        <v>264</v>
      </c>
      <c r="HF1490" s="401" t="n">
        <v>51</v>
      </c>
      <c r="HG1490" s="401" t="n">
        <v>213</v>
      </c>
      <c r="HH1490" s="401" t="n">
        <v>75</v>
      </c>
      <c r="HI1490" s="401" t="n">
        <v>299</v>
      </c>
      <c r="HJ1490" s="401" t="n">
        <v>27</v>
      </c>
      <c r="HK1490" s="401" t="n">
        <v>78</v>
      </c>
      <c r="HL1490" s="401" t="n">
        <v>37</v>
      </c>
      <c r="HM1490" s="401" t="n">
        <v>240</v>
      </c>
      <c r="HN1490" s="401" t="n">
        <v>115</v>
      </c>
      <c r="HO1490" s="401" t="n">
        <v>300</v>
      </c>
      <c r="HP1490" s="401" t="n">
        <v>40</v>
      </c>
      <c r="HQ1490" s="401" t="n">
        <v>98</v>
      </c>
      <c r="HR1490" s="401" t="n">
        <v>179</v>
      </c>
      <c r="HS1490" s="401" t="n">
        <v>85</v>
      </c>
      <c r="HT1490" s="401" t="n">
        <v>9</v>
      </c>
      <c r="HU1490" s="401" t="n">
        <v>73</v>
      </c>
      <c r="HV1490" s="401" t="n">
        <v>92</v>
      </c>
      <c r="HW1490" s="401" t="n">
        <v>259</v>
      </c>
      <c r="HX1490" s="401" t="n">
        <v>45</v>
      </c>
      <c r="HY1490" s="401" t="n">
        <v>112</v>
      </c>
      <c r="HZ1490" s="401" t="n">
        <v>122</v>
      </c>
      <c r="IA1490" s="401" t="n">
        <v>144</v>
      </c>
      <c r="IB1490" s="401" t="n">
        <v>107</v>
      </c>
      <c r="IC1490" s="401" t="n">
        <v>289</v>
      </c>
      <c r="ID1490" s="401" t="n">
        <v>102</v>
      </c>
      <c r="IE1490" s="401" t="n">
        <v>261</v>
      </c>
      <c r="IF1490" s="401" t="n">
        <v>2</v>
      </c>
      <c r="IG1490" s="401" t="n">
        <v>148</v>
      </c>
      <c r="IH1490" s="401" t="n">
        <v>200</v>
      </c>
      <c r="II1490" s="401" t="n">
        <v>244</v>
      </c>
      <c r="IJ1490" s="401" t="n">
        <v>23</v>
      </c>
      <c r="IK1490" s="401" t="n">
        <v>116</v>
      </c>
      <c r="IL1490" s="401" t="n">
        <v>292</v>
      </c>
      <c r="IM1490" s="401" t="n">
        <v>5</v>
      </c>
      <c r="IN1490" s="401" t="n">
        <v>121</v>
      </c>
      <c r="IO1490" s="401" t="n">
        <v>158</v>
      </c>
      <c r="IP1490" s="401" t="n">
        <v>132</v>
      </c>
      <c r="IQ1490" s="401" t="n">
        <v>113</v>
      </c>
      <c r="IR1490" s="401" t="n">
        <v>283</v>
      </c>
      <c r="IS1490" s="401" t="n">
        <v>262</v>
      </c>
      <c r="IT1490" s="401" t="n">
        <v>180</v>
      </c>
      <c r="IU1490" s="401" t="n">
        <v>211</v>
      </c>
      <c r="IV1490" s="401" t="n">
        <v>199</v>
      </c>
      <c r="IW1490" s="401" t="n">
        <v>21</v>
      </c>
      <c r="IX1490" s="401" t="n">
        <v>250</v>
      </c>
      <c r="IY1490" s="401" t="n">
        <v>260</v>
      </c>
      <c r="IZ1490" s="401" t="n">
        <v>278</v>
      </c>
      <c r="JA1490" s="401" t="n">
        <v>133</v>
      </c>
      <c r="JB1490" s="401" t="n">
        <v>33</v>
      </c>
      <c r="JC1490" s="401" t="n">
        <v>52</v>
      </c>
      <c r="JD1490" s="401" t="n">
        <v>48</v>
      </c>
      <c r="JE1490" s="401" t="n">
        <v>226</v>
      </c>
      <c r="JF1490" s="401" t="n">
        <v>124</v>
      </c>
      <c r="JG1490" s="401" t="n">
        <v>190</v>
      </c>
      <c r="JH1490" s="401" t="n">
        <v>284</v>
      </c>
      <c r="JI1490" s="401" t="n">
        <v>217</v>
      </c>
      <c r="JJ1490" s="401" t="n">
        <v>141</v>
      </c>
      <c r="JK1490" s="401" t="n">
        <v>7</v>
      </c>
      <c r="JL1490" s="401" t="n">
        <v>295</v>
      </c>
      <c r="JM1490" s="401" t="n">
        <v>65</v>
      </c>
      <c r="JN1490" s="401" t="n">
        <v>285</v>
      </c>
      <c r="JO1490" s="401" t="n">
        <v>197</v>
      </c>
      <c r="JP1490" s="401" t="n">
        <v>229</v>
      </c>
      <c r="JQ1490" s="401" t="n">
        <v>79</v>
      </c>
      <c r="JR1490" s="401" t="n">
        <v>59</v>
      </c>
      <c r="JS1490" s="401" t="n">
        <v>182</v>
      </c>
      <c r="JT1490" s="401" t="n">
        <v>69</v>
      </c>
      <c r="JU1490" s="401" t="n">
        <v>58</v>
      </c>
      <c r="JV1490" s="401" t="n">
        <v>8</v>
      </c>
      <c r="JW1490" s="401" t="n">
        <v>119</v>
      </c>
      <c r="JX1490" s="401" t="n">
        <v>176</v>
      </c>
      <c r="JY1490" s="401" t="n">
        <v>242</v>
      </c>
      <c r="JZ1490" s="401" t="n">
        <v>203</v>
      </c>
      <c r="KA1490" s="401" t="n">
        <v>208</v>
      </c>
      <c r="KB1490" s="401" t="n">
        <v>276</v>
      </c>
      <c r="KC1490" s="401" t="n">
        <v>227</v>
      </c>
      <c r="KD1490" s="401" t="n">
        <v>46</v>
      </c>
      <c r="KE1490" s="401" t="n">
        <v>54</v>
      </c>
      <c r="KF1490" s="401" t="n">
        <v>140</v>
      </c>
      <c r="KG1490" s="401" t="n">
        <v>20</v>
      </c>
      <c r="KH1490" s="401" t="n">
        <v>10</v>
      </c>
      <c r="KI1490" s="401" t="n">
        <v>47</v>
      </c>
      <c r="KJ1490" s="401" t="n">
        <v>245</v>
      </c>
      <c r="KK1490" s="401" t="n">
        <v>273</v>
      </c>
      <c r="KL1490" s="401" t="n">
        <v>215</v>
      </c>
      <c r="KM1490" s="401" t="n">
        <v>128</v>
      </c>
      <c r="KN1490" s="401" t="n">
        <v>246</v>
      </c>
      <c r="KO1490" s="401" t="n">
        <v>155</v>
      </c>
      <c r="KP1490" s="401" t="n">
        <v>143</v>
      </c>
      <c r="KQ1490" s="401" t="n">
        <v>95</v>
      </c>
      <c r="KR1490" s="401" t="n">
        <v>277</v>
      </c>
      <c r="KS1490" s="401" t="n">
        <v>187</v>
      </c>
    </row>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U589"/>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D1" activeCellId="0" sqref="D1"/>
    </sheetView>
  </sheetViews>
  <sheetFormatPr defaultColWidth="3.73046875" defaultRowHeight="12" customHeight="false" zeroHeight="false" outlineLevelRow="0" outlineLevelCol="0"/>
  <cols>
    <col collapsed="false" customWidth="true" hidden="true" outlineLevel="0" max="1" min="1" style="456" width="4.82"/>
    <col collapsed="false" customWidth="true" hidden="true" outlineLevel="0" max="2" min="2" style="456" width="4.27"/>
    <col collapsed="false" customWidth="true" hidden="true" outlineLevel="0" max="3" min="3" style="456" width="6.18"/>
    <col collapsed="false" customWidth="true" hidden="false" outlineLevel="0" max="4" min="4" style="456" width="3.82"/>
    <col collapsed="false" customWidth="true" hidden="false" outlineLevel="0" max="5" min="5" style="456" width="9.45"/>
    <col collapsed="false" customWidth="false" hidden="false" outlineLevel="0" max="16384" min="6" style="456" width="3.73"/>
  </cols>
  <sheetData>
    <row r="1" customFormat="false" ht="24.45" hidden="false" customHeight="false" outlineLevel="0" collapsed="false">
      <c r="D1" s="457" t="s">
        <v>246</v>
      </c>
    </row>
    <row r="2" customFormat="false" ht="12.65" hidden="false" customHeight="false" outlineLevel="0" collapsed="false">
      <c r="E2" s="458" t="s">
        <v>2</v>
      </c>
    </row>
    <row r="3" customFormat="false" ht="12.65" hidden="false" customHeight="false" outlineLevel="0" collapsed="false">
      <c r="E3" s="459" t="s">
        <v>248</v>
      </c>
    </row>
    <row r="4" customFormat="false" ht="12.65" hidden="false" customHeight="false" outlineLevel="0" collapsed="false">
      <c r="E4" s="459" t="s">
        <v>249</v>
      </c>
    </row>
    <row r="5" customFormat="false" ht="12.65" hidden="false" customHeight="false" outlineLevel="0" collapsed="false">
      <c r="A5" s="456" t="n">
        <f aca="false">IF(OR(NOT(ISNUMBER('Tournament Info'!B11)),'Tournament Info'!B11=3),Methuselahs!$A$4,0)</f>
        <v>16</v>
      </c>
      <c r="E5" s="459" t="s">
        <v>252</v>
      </c>
    </row>
    <row r="6" customFormat="false" ht="12.65" hidden="false" customHeight="false" outlineLevel="0" collapsed="false">
      <c r="A6" s="456" t="n">
        <f aca="false">IF(A5&gt;200,1,IF(A5&gt;=4,(A5-4)*5+ROW(F8),1))</f>
        <v>68</v>
      </c>
      <c r="B6" s="456" t="n">
        <f aca="false">A6+1</f>
        <v>69</v>
      </c>
    </row>
    <row r="7" customFormat="false" ht="12.65" hidden="false" customHeight="false" outlineLevel="0" collapsed="false">
      <c r="A7" s="456" t="n">
        <f aca="true">IF(INDIRECT(ADDRESS(A$6,ROW()-ROW(A$6)-1+COLUMN($F$8)))&gt;0,INDIRECT(ADDRESS(A$6,ROW()-ROW(A$6)-1+COLUMN($F$8))),"")</f>
        <v>1</v>
      </c>
      <c r="B7" s="456" t="n">
        <f aca="true">IF(INDIRECT(ADDRESS(B$6,ROW()-ROW(B$6)-1+COLUMN($F$8)))&gt;0,INDIRECT(ADDRESS(B$6,ROW()-ROW(B$6)-1+COLUMN($F$8))),"")</f>
        <v>16</v>
      </c>
      <c r="D7" s="318" t="n">
        <v>4</v>
      </c>
      <c r="E7" s="460" t="s">
        <v>250</v>
      </c>
      <c r="L7" s="456" t="s">
        <v>253</v>
      </c>
    </row>
    <row r="8" customFormat="false" ht="12.65" hidden="false" customHeight="false" outlineLevel="0" collapsed="false">
      <c r="A8" s="456" t="n">
        <f aca="true">IF(INDIRECT(ADDRESS(A$6,ROW()-ROW(A$6)-1+COLUMN($F$8)))&gt;0,INDIRECT(ADDRESS(A$6,ROW()-ROW(A$6)-1+COLUMN($F$8))),"")</f>
        <v>2</v>
      </c>
      <c r="B8" s="456" t="n">
        <f aca="true">IF(INDIRECT(ADDRESS(B$6,ROW()-ROW(B$6)-1+COLUMN($F$8)))&gt;0,INDIRECT(ADDRESS(B$6,ROW()-ROW(B$6)-1+COLUMN($F$8))),"")</f>
        <v>11</v>
      </c>
      <c r="E8" s="456" t="s">
        <v>198</v>
      </c>
      <c r="F8" s="461" t="n">
        <v>1</v>
      </c>
      <c r="G8" s="462" t="n">
        <v>2</v>
      </c>
      <c r="H8" s="462" t="n">
        <v>3</v>
      </c>
      <c r="I8" s="463" t="n">
        <v>4</v>
      </c>
      <c r="L8" s="456" t="s">
        <v>254</v>
      </c>
    </row>
    <row r="9" customFormat="false" ht="12.65" hidden="false" customHeight="false" outlineLevel="0" collapsed="false">
      <c r="A9" s="456" t="n">
        <f aca="true">IF(INDIRECT(ADDRESS(A$6,ROW()-ROW(A$6)-1+COLUMN($F$8)))&gt;0,INDIRECT(ADDRESS(A$6,ROW()-ROW(A$6)-1+COLUMN($F$8))),"")</f>
        <v>3</v>
      </c>
      <c r="B9" s="456" t="n">
        <f aca="true">IF(INDIRECT(ADDRESS(B$6,ROW()-ROW(B$6)-1+COLUMN($F$8)))&gt;0,INDIRECT(ADDRESS(B$6,ROW()-ROW(B$6)-1+COLUMN($F$8))),"")</f>
        <v>6</v>
      </c>
      <c r="E9" s="456" t="s">
        <v>225</v>
      </c>
      <c r="F9" s="461" t="n">
        <v>3</v>
      </c>
      <c r="G9" s="462" t="n">
        <v>1</v>
      </c>
      <c r="H9" s="462" t="n">
        <v>4</v>
      </c>
      <c r="I9" s="463" t="n">
        <v>2</v>
      </c>
      <c r="L9" s="456" t="s">
        <v>255</v>
      </c>
      <c r="AB9" s="464" t="s">
        <v>256</v>
      </c>
    </row>
    <row r="10" customFormat="false" ht="12.65" hidden="false" customHeight="false" outlineLevel="0" collapsed="false">
      <c r="A10" s="456" t="n">
        <f aca="true">IF(INDIRECT(ADDRESS(A$6,ROW()-ROW(A$6)-1+COLUMN($F$8)))&gt;0,INDIRECT(ADDRESS(A$6,ROW()-ROW(A$6)-1+COLUMN($F$8))),"")</f>
        <v>4</v>
      </c>
      <c r="B10" s="456" t="n">
        <f aca="true">IF(INDIRECT(ADDRESS(B$6,ROW()-ROW(B$6)-1+COLUMN($F$8)))&gt;0,INDIRECT(ADDRESS(B$6,ROW()-ROW(B$6)-1+COLUMN($F$8))),"")</f>
        <v>1</v>
      </c>
    </row>
    <row r="11" customFormat="false" ht="12.65" hidden="false" customHeight="false" outlineLevel="0" collapsed="false">
      <c r="A11" s="456" t="str">
        <f aca="true">IF(INDIRECT(ADDRESS(A$6,ROW()-ROW(A$6)-1+COLUMN($F$8)))&gt;0,INDIRECT(ADDRESS(A$6,ROW()-ROW(A$6)-1+COLUMN($F$8))),"")</f>
        <v/>
      </c>
      <c r="B11" s="456" t="str">
        <f aca="true">IF(INDIRECT(ADDRESS(B$6,ROW()-ROW(B$6)-1+COLUMN($F$8)))&gt;0,INDIRECT(ADDRESS(B$6,ROW()-ROW(B$6)-1+COLUMN($F$8))),"")</f>
        <v/>
      </c>
      <c r="AB11" s="465" t="s">
        <v>247</v>
      </c>
    </row>
    <row r="12" customFormat="false" ht="12.65" hidden="false" customHeight="false" outlineLevel="0" collapsed="false">
      <c r="A12" s="456" t="n">
        <f aca="true">IF(INDIRECT(ADDRESS(A$6,ROW()-ROW(A$6)-1+COLUMN($F$8)))&gt;0,INDIRECT(ADDRESS(A$6,ROW()-ROW(A$6)-1+COLUMN($F$8))),"")</f>
        <v>5</v>
      </c>
      <c r="B12" s="456" t="n">
        <f aca="true">IF(INDIRECT(ADDRESS(B$6,ROW()-ROW(B$6)-1+COLUMN($F$8)))&gt;0,INDIRECT(ADDRESS(B$6,ROW()-ROW(B$6)-1+COLUMN($F$8))),"")</f>
        <v>12</v>
      </c>
      <c r="D12" s="318" t="n">
        <v>5</v>
      </c>
      <c r="E12" s="460" t="s">
        <v>250</v>
      </c>
      <c r="AB12" s="466" t="s">
        <v>257</v>
      </c>
    </row>
    <row r="13" customFormat="false" ht="12.65" hidden="false" customHeight="false" outlineLevel="0" collapsed="false">
      <c r="A13" s="456" t="n">
        <f aca="true">IF(INDIRECT(ADDRESS(A$6,ROW()-ROW(A$6)-1+COLUMN($F$8)))&gt;0,INDIRECT(ADDRESS(A$6,ROW()-ROW(A$6)-1+COLUMN($F$8))),"")</f>
        <v>6</v>
      </c>
      <c r="B13" s="456" t="n">
        <f aca="true">IF(INDIRECT(ADDRESS(B$6,ROW()-ROW(B$6)-1+COLUMN($F$8)))&gt;0,INDIRECT(ADDRESS(B$6,ROW()-ROW(B$6)-1+COLUMN($F$8))),"")</f>
        <v>15</v>
      </c>
      <c r="E13" s="456" t="s">
        <v>198</v>
      </c>
      <c r="F13" s="461" t="n">
        <v>1</v>
      </c>
      <c r="G13" s="462" t="n">
        <v>2</v>
      </c>
      <c r="H13" s="462" t="n">
        <v>3</v>
      </c>
      <c r="I13" s="462" t="n">
        <v>4</v>
      </c>
      <c r="J13" s="463" t="n">
        <v>5</v>
      </c>
    </row>
    <row r="14" customFormat="false" ht="12.65" hidden="false" customHeight="false" outlineLevel="0" collapsed="false">
      <c r="A14" s="456" t="n">
        <f aca="true">IF(INDIRECT(ADDRESS(A$6,ROW()-ROW(A$6)-1+COLUMN($F$8)))&gt;0,INDIRECT(ADDRESS(A$6,ROW()-ROW(A$6)-1+COLUMN($F$8))),"")</f>
        <v>7</v>
      </c>
      <c r="B14" s="456" t="n">
        <f aca="true">IF(INDIRECT(ADDRESS(B$6,ROW()-ROW(B$6)-1+COLUMN($F$8)))&gt;0,INDIRECT(ADDRESS(B$6,ROW()-ROW(B$6)-1+COLUMN($F$8))),"")</f>
        <v>2</v>
      </c>
      <c r="E14" s="456" t="s">
        <v>225</v>
      </c>
      <c r="F14" s="461" t="n">
        <v>2</v>
      </c>
      <c r="G14" s="462" t="n">
        <v>5</v>
      </c>
      <c r="H14" s="462" t="n">
        <v>3</v>
      </c>
      <c r="I14" s="462" t="n">
        <v>1</v>
      </c>
      <c r="J14" s="463" t="n">
        <v>4</v>
      </c>
      <c r="AB14" s="467" t="s">
        <v>258</v>
      </c>
    </row>
    <row r="15" customFormat="false" ht="12.65" hidden="false" customHeight="false" outlineLevel="0" collapsed="false">
      <c r="A15" s="456" t="n">
        <f aca="true">IF(INDIRECT(ADDRESS(A$6,ROW()-ROW(A$6)-1+COLUMN($F$8)))&gt;0,INDIRECT(ADDRESS(A$6,ROW()-ROW(A$6)-1+COLUMN($F$8))),"")</f>
        <v>8</v>
      </c>
      <c r="B15" s="456" t="n">
        <f aca="true">IF(INDIRECT(ADDRESS(B$6,ROW()-ROW(B$6)-1+COLUMN($F$8)))&gt;0,INDIRECT(ADDRESS(B$6,ROW()-ROW(B$6)-1+COLUMN($F$8))),"")</f>
        <v>5</v>
      </c>
    </row>
    <row r="16" customFormat="false" ht="12.65" hidden="false" customHeight="false" outlineLevel="0" collapsed="false">
      <c r="A16" s="456" t="str">
        <f aca="true">IF(INDIRECT(ADDRESS(A$6,ROW()-ROW(A$6)-1+COLUMN($F$8)))&gt;0,INDIRECT(ADDRESS(A$6,ROW()-ROW(A$6)-1+COLUMN($F$8))),"")</f>
        <v/>
      </c>
      <c r="B16" s="456" t="str">
        <f aca="true">IF(INDIRECT(ADDRESS(B$6,ROW()-ROW(B$6)-1+COLUMN($F$8)))&gt;0,INDIRECT(ADDRESS(B$6,ROW()-ROW(B$6)-1+COLUMN($F$8))),"")</f>
        <v/>
      </c>
    </row>
    <row r="17" customFormat="false" ht="12.65" hidden="false" customHeight="false" outlineLevel="0" collapsed="false">
      <c r="A17" s="456" t="n">
        <f aca="true">IF(INDIRECT(ADDRESS(A$6,ROW()-ROW(A$6)-1+COLUMN($F$8)))&gt;0,INDIRECT(ADDRESS(A$6,ROW()-ROW(A$6)-1+COLUMN($F$8))),"")</f>
        <v>9</v>
      </c>
      <c r="B17" s="456" t="n">
        <f aca="true">IF(INDIRECT(ADDRESS(B$6,ROW()-ROW(B$6)-1+COLUMN($F$8)))&gt;0,INDIRECT(ADDRESS(B$6,ROW()-ROW(B$6)-1+COLUMN($F$8))),"")</f>
        <v>8</v>
      </c>
      <c r="D17" s="318" t="n">
        <v>6</v>
      </c>
      <c r="E17" s="460" t="s">
        <v>251</v>
      </c>
      <c r="AB17" s="465" t="s">
        <v>259</v>
      </c>
    </row>
    <row r="18" customFormat="false" ht="12.65" hidden="false" customHeight="false" outlineLevel="0" collapsed="false">
      <c r="A18" s="456" t="n">
        <f aca="true">IF(INDIRECT(ADDRESS(A$6,ROW()-ROW(A$6)-1+COLUMN($F$8)))&gt;0,INDIRECT(ADDRESS(A$6,ROW()-ROW(A$6)-1+COLUMN($F$8))),"")</f>
        <v>10</v>
      </c>
      <c r="B18" s="456" t="n">
        <f aca="true">IF(INDIRECT(ADDRESS(B$6,ROW()-ROW(B$6)-1+COLUMN($F$8)))&gt;0,INDIRECT(ADDRESS(B$6,ROW()-ROW(B$6)-1+COLUMN($F$8))),"")</f>
        <v>3</v>
      </c>
      <c r="E18" s="456" t="s">
        <v>198</v>
      </c>
      <c r="F18" s="461" t="n">
        <v>1</v>
      </c>
      <c r="G18" s="462" t="n">
        <v>2</v>
      </c>
      <c r="H18" s="462" t="n">
        <v>3</v>
      </c>
      <c r="I18" s="463" t="n">
        <v>4</v>
      </c>
      <c r="AB18" s="468" t="s">
        <v>260</v>
      </c>
    </row>
    <row r="19" customFormat="false" ht="12.65" hidden="false" customHeight="false" outlineLevel="0" collapsed="false">
      <c r="A19" s="456" t="n">
        <f aca="true">IF(INDIRECT(ADDRESS(A$6,ROW()-ROW(A$6)-1+COLUMN($F$8)))&gt;0,INDIRECT(ADDRESS(A$6,ROW()-ROW(A$6)-1+COLUMN($F$8))),"")</f>
        <v>11</v>
      </c>
      <c r="B19" s="456" t="n">
        <f aca="true">IF(INDIRECT(ADDRESS(B$6,ROW()-ROW(B$6)-1+COLUMN($F$8)))&gt;0,INDIRECT(ADDRESS(B$6,ROW()-ROW(B$6)-1+COLUMN($F$8))),"")</f>
        <v>14</v>
      </c>
      <c r="E19" s="456" t="s">
        <v>225</v>
      </c>
      <c r="F19" s="469" t="n">
        <v>5</v>
      </c>
      <c r="G19" s="462" t="n">
        <v>1</v>
      </c>
      <c r="H19" s="462" t="n">
        <v>6</v>
      </c>
      <c r="I19" s="463" t="n">
        <v>2</v>
      </c>
      <c r="AB19" s="465" t="s">
        <v>261</v>
      </c>
    </row>
    <row r="20" customFormat="false" ht="12.65" hidden="false" customHeight="false" outlineLevel="0" collapsed="false">
      <c r="A20" s="456" t="n">
        <f aca="true">IF(INDIRECT(ADDRESS(A$6,ROW()-ROW(A$6)-1+COLUMN($F$8)))&gt;0,INDIRECT(ADDRESS(A$6,ROW()-ROW(A$6)-1+COLUMN($F$8))),"")</f>
        <v>12</v>
      </c>
      <c r="B20" s="456" t="n">
        <f aca="true">IF(INDIRECT(ADDRESS(B$6,ROW()-ROW(B$6)-1+COLUMN($F$8)))&gt;0,INDIRECT(ADDRESS(B$6,ROW()-ROW(B$6)-1+COLUMN($F$8))),"")</f>
        <v>9</v>
      </c>
      <c r="E20" s="456" t="s">
        <v>227</v>
      </c>
      <c r="F20" s="461" t="n">
        <v>6</v>
      </c>
      <c r="G20" s="470" t="n">
        <v>4</v>
      </c>
      <c r="H20" s="470" t="n">
        <v>5</v>
      </c>
      <c r="I20" s="463" t="n">
        <v>3</v>
      </c>
      <c r="AB20" s="465" t="s">
        <v>262</v>
      </c>
    </row>
    <row r="21" customFormat="false" ht="12.65" hidden="false" customHeight="false" outlineLevel="0" collapsed="false">
      <c r="A21" s="456" t="str">
        <f aca="true">IF(INDIRECT(ADDRESS(A$6,ROW()-ROW(A$6)-1+COLUMN($F$8)))&gt;0,INDIRECT(ADDRESS(A$6,ROW()-ROW(A$6)-1+COLUMN($F$8))),"")</f>
        <v/>
      </c>
      <c r="B21" s="456" t="str">
        <f aca="true">IF(INDIRECT(ADDRESS(B$6,ROW()-ROW(B$6)-1+COLUMN($F$8)))&gt;0,INDIRECT(ADDRESS(B$6,ROW()-ROW(B$6)-1+COLUMN($F$8))),"")</f>
        <v/>
      </c>
      <c r="AB21" s="465" t="s">
        <v>263</v>
      </c>
    </row>
    <row r="22" customFormat="false" ht="12.65" hidden="false" customHeight="false" outlineLevel="0" collapsed="false">
      <c r="A22" s="456" t="n">
        <f aca="true">IF(INDIRECT(ADDRESS(A$6,ROW()-ROW(A$6)-1+COLUMN($F$8)))&gt;0,INDIRECT(ADDRESS(A$6,ROW()-ROW(A$6)-1+COLUMN($F$8))),"")</f>
        <v>13</v>
      </c>
      <c r="B22" s="456" t="n">
        <f aca="true">IF(INDIRECT(ADDRESS(B$6,ROW()-ROW(B$6)-1+COLUMN($F$8)))&gt;0,INDIRECT(ADDRESS(B$6,ROW()-ROW(B$6)-1+COLUMN($F$8))),"")</f>
        <v>4</v>
      </c>
      <c r="D22" s="318" t="n">
        <v>7</v>
      </c>
      <c r="E22" s="460" t="s">
        <v>251</v>
      </c>
      <c r="AB22" s="465" t="s">
        <v>264</v>
      </c>
    </row>
    <row r="23" customFormat="false" ht="12.65" hidden="false" customHeight="false" outlineLevel="0" collapsed="false">
      <c r="A23" s="456" t="n">
        <f aca="true">IF(INDIRECT(ADDRESS(A$6,ROW()-ROW(A$6)-1+COLUMN($F$8)))&gt;0,INDIRECT(ADDRESS(A$6,ROW()-ROW(A$6)-1+COLUMN($F$8))),"")</f>
        <v>14</v>
      </c>
      <c r="B23" s="456" t="n">
        <f aca="true">IF(INDIRECT(ADDRESS(B$6,ROW()-ROW(B$6)-1+COLUMN($F$8)))&gt;0,INDIRECT(ADDRESS(B$6,ROW()-ROW(B$6)-1+COLUMN($F$8))),"")</f>
        <v>7</v>
      </c>
      <c r="E23" s="456" t="s">
        <v>198</v>
      </c>
      <c r="F23" s="461" t="n">
        <v>1</v>
      </c>
      <c r="G23" s="462" t="n">
        <v>2</v>
      </c>
      <c r="H23" s="462" t="n">
        <v>3</v>
      </c>
      <c r="I23" s="462" t="n">
        <v>4</v>
      </c>
      <c r="J23" s="463" t="n">
        <v>5</v>
      </c>
      <c r="AB23" s="465" t="s">
        <v>265</v>
      </c>
    </row>
    <row r="24" customFormat="false" ht="12.65" hidden="false" customHeight="false" outlineLevel="0" collapsed="false">
      <c r="A24" s="456" t="n">
        <f aca="true">IF(INDIRECT(ADDRESS(A$6,ROW()-ROW(A$6)-1+COLUMN($F$8)))&gt;0,INDIRECT(ADDRESS(A$6,ROW()-ROW(A$6)-1+COLUMN($F$8))),"")</f>
        <v>15</v>
      </c>
      <c r="B24" s="456" t="n">
        <f aca="true">IF(INDIRECT(ADDRESS(B$6,ROW()-ROW(B$6)-1+COLUMN($F$8)))&gt;0,INDIRECT(ADDRESS(B$6,ROW()-ROW(B$6)-1+COLUMN($F$8))),"")</f>
        <v>10</v>
      </c>
      <c r="E24" s="456" t="s">
        <v>225</v>
      </c>
      <c r="F24" s="471" t="n">
        <v>6</v>
      </c>
      <c r="G24" s="472" t="n">
        <v>1</v>
      </c>
      <c r="H24" s="472" t="n">
        <v>7</v>
      </c>
      <c r="I24" s="473" t="n">
        <v>2</v>
      </c>
      <c r="AB24" s="465" t="s">
        <v>266</v>
      </c>
    </row>
    <row r="25" customFormat="false" ht="12.65" hidden="false" customHeight="false" outlineLevel="0" collapsed="false">
      <c r="A25" s="456" t="n">
        <f aca="true">IF(INDIRECT(ADDRESS(A$6,ROW()-ROW(A$6)-1+COLUMN($F$8)))&gt;0,INDIRECT(ADDRESS(A$6,ROW()-ROW(A$6)-1+COLUMN($F$8))),"")</f>
        <v>16</v>
      </c>
      <c r="B25" s="456" t="n">
        <f aca="true">IF(INDIRECT(ADDRESS(B$6,ROW()-ROW(B$6)-1+COLUMN($F$8)))&gt;0,INDIRECT(ADDRESS(B$6,ROW()-ROW(B$6)-1+COLUMN($F$8))),"")</f>
        <v>13</v>
      </c>
      <c r="E25" s="456" t="s">
        <v>227</v>
      </c>
      <c r="F25" s="461" t="n">
        <v>5</v>
      </c>
      <c r="G25" s="470" t="n">
        <v>7</v>
      </c>
      <c r="H25" s="470" t="n">
        <v>4</v>
      </c>
      <c r="I25" s="470" t="n">
        <v>6</v>
      </c>
      <c r="J25" s="463" t="n">
        <v>3</v>
      </c>
      <c r="AB25" s="465" t="s">
        <v>267</v>
      </c>
    </row>
    <row r="26" customFormat="false" ht="12.65" hidden="false" customHeight="false" outlineLevel="0" collapsed="false">
      <c r="A26" s="456" t="str">
        <f aca="true">IF(INDIRECT(ADDRESS(A$6,ROW()-ROW(A$6)-1+COLUMN($F$8)))&gt;0,INDIRECT(ADDRESS(A$6,ROW()-ROW(A$6)-1+COLUMN($F$8))),"")</f>
        <v/>
      </c>
      <c r="B26" s="456" t="str">
        <f aca="true">IF(INDIRECT(ADDRESS(B$6,ROW()-ROW(B$6)-1+COLUMN($F$8)))&gt;0,INDIRECT(ADDRESS(B$6,ROW()-ROW(B$6)-1+COLUMN($F$8))),"")</f>
        <v/>
      </c>
    </row>
    <row r="27" customFormat="false" ht="12.65" hidden="false" customHeight="false" outlineLevel="0" collapsed="false">
      <c r="A27" s="456" t="str">
        <f aca="true">IF(INDIRECT(ADDRESS(A$6,ROW()-ROW(A$6)-1+COLUMN($F$8)))&gt;0,INDIRECT(ADDRESS(A$6,ROW()-ROW(A$6)-1+COLUMN($F$8))),"")</f>
        <v/>
      </c>
      <c r="B27" s="456" t="str">
        <f aca="true">IF(INDIRECT(ADDRESS(B$6,ROW()-ROW(B$6)-1+COLUMN($F$8)))&gt;0,INDIRECT(ADDRESS(B$6,ROW()-ROW(B$6)-1+COLUMN($F$8))),"")</f>
        <v/>
      </c>
      <c r="D27" s="318" t="n">
        <v>8</v>
      </c>
      <c r="E27" s="460" t="s">
        <v>250</v>
      </c>
      <c r="AB27" s="465" t="s">
        <v>268</v>
      </c>
    </row>
    <row r="28" customFormat="false" ht="12.65" hidden="false" customHeight="false" outlineLevel="0" collapsed="false">
      <c r="A28" s="456" t="str">
        <f aca="true">IF(INDIRECT(ADDRESS(A$6,ROW()-ROW(A$6)-1+COLUMN($F$8)))&gt;0,INDIRECT(ADDRESS(A$6,ROW()-ROW(A$6)-1+COLUMN($F$8))),"")</f>
        <v/>
      </c>
      <c r="B28" s="456" t="str">
        <f aca="true">IF(INDIRECT(ADDRESS(B$6,ROW()-ROW(B$6)-1+COLUMN($F$8)))&gt;0,INDIRECT(ADDRESS(B$6,ROW()-ROW(B$6)-1+COLUMN($F$8))),"")</f>
        <v/>
      </c>
      <c r="E28" s="456" t="s">
        <v>198</v>
      </c>
      <c r="F28" s="461" t="n">
        <v>1</v>
      </c>
      <c r="G28" s="462" t="n">
        <v>2</v>
      </c>
      <c r="H28" s="462" t="n">
        <v>3</v>
      </c>
      <c r="I28" s="463" t="n">
        <v>4</v>
      </c>
      <c r="K28" s="461" t="n">
        <v>5</v>
      </c>
      <c r="L28" s="462" t="n">
        <v>6</v>
      </c>
      <c r="M28" s="462" t="n">
        <v>7</v>
      </c>
      <c r="N28" s="463" t="n">
        <v>8</v>
      </c>
    </row>
    <row r="29" customFormat="false" ht="12.65" hidden="false" customHeight="false" outlineLevel="0" collapsed="false">
      <c r="A29" s="456" t="str">
        <f aca="true">IF(INDIRECT(ADDRESS(A$6,ROW()-ROW(A$6)-1+COLUMN($F$8)))&gt;0,INDIRECT(ADDRESS(A$6,ROW()-ROW(A$6)-1+COLUMN($F$8))),"")</f>
        <v/>
      </c>
      <c r="B29" s="456" t="str">
        <f aca="true">IF(INDIRECT(ADDRESS(B$6,ROW()-ROW(B$6)-1+COLUMN($F$8)))&gt;0,INDIRECT(ADDRESS(B$6,ROW()-ROW(B$6)-1+COLUMN($F$8))),"")</f>
        <v/>
      </c>
      <c r="E29" s="456" t="s">
        <v>225</v>
      </c>
      <c r="F29" s="461" t="n">
        <v>7</v>
      </c>
      <c r="G29" s="470" t="n">
        <v>1</v>
      </c>
      <c r="H29" s="470" t="n">
        <v>8</v>
      </c>
      <c r="I29" s="463" t="n">
        <v>2</v>
      </c>
      <c r="K29" s="461" t="n">
        <v>3</v>
      </c>
      <c r="L29" s="470" t="n">
        <v>5</v>
      </c>
      <c r="M29" s="470" t="n">
        <v>4</v>
      </c>
      <c r="N29" s="463" t="n">
        <v>6</v>
      </c>
      <c r="AB29" s="465" t="s">
        <v>269</v>
      </c>
    </row>
    <row r="30" customFormat="false" ht="12.65" hidden="false" customHeight="false" outlineLevel="0" collapsed="false">
      <c r="A30" s="456" t="str">
        <f aca="true">IF(INDIRECT(ADDRESS(A$6,ROW()-ROW(A$6)-1+COLUMN($F$8)))&gt;0,INDIRECT(ADDRESS(A$6,ROW()-ROW(A$6)-1+COLUMN($F$8))),"")</f>
        <v/>
      </c>
      <c r="B30" s="456" t="str">
        <f aca="true">IF(INDIRECT(ADDRESS(B$6,ROW()-ROW(B$6)-1+COLUMN($F$8)))&gt;0,INDIRECT(ADDRESS(B$6,ROW()-ROW(B$6)-1+COLUMN($F$8))),"")</f>
        <v/>
      </c>
      <c r="AB30" s="465" t="s">
        <v>270</v>
      </c>
    </row>
    <row r="31" customFormat="false" ht="12.65" hidden="false" customHeight="false" outlineLevel="0" collapsed="false">
      <c r="A31" s="456" t="str">
        <f aca="true">IF(INDIRECT(ADDRESS(A$6,ROW()-ROW(A$6)-1+COLUMN($F$8)))&gt;0,INDIRECT(ADDRESS(A$6,ROW()-ROW(A$6)-1+COLUMN($F$8))),"")</f>
        <v/>
      </c>
      <c r="B31" s="456" t="str">
        <f aca="true">IF(INDIRECT(ADDRESS(B$6,ROW()-ROW(B$6)-1+COLUMN($F$8)))&gt;0,INDIRECT(ADDRESS(B$6,ROW()-ROW(B$6)-1+COLUMN($F$8))),"")</f>
        <v/>
      </c>
      <c r="AB31" s="465" t="s">
        <v>271</v>
      </c>
    </row>
    <row r="32" customFormat="false" ht="12.65" hidden="false" customHeight="false" outlineLevel="0" collapsed="false">
      <c r="A32" s="456" t="str">
        <f aca="true">IF(INDIRECT(ADDRESS(A$6,ROW()-ROW(A$6)-1+COLUMN($F$8)))&gt;0,INDIRECT(ADDRESS(A$6,ROW()-ROW(A$6)-1+COLUMN($F$8))),"")</f>
        <v/>
      </c>
      <c r="B32" s="456" t="str">
        <f aca="true">IF(INDIRECT(ADDRESS(B$6,ROW()-ROW(B$6)-1+COLUMN($F$8)))&gt;0,INDIRECT(ADDRESS(B$6,ROW()-ROW(B$6)-1+COLUMN($F$8))),"")</f>
        <v/>
      </c>
      <c r="D32" s="318" t="n">
        <v>9</v>
      </c>
      <c r="E32" s="460" t="s">
        <v>250</v>
      </c>
      <c r="AB32" s="465" t="s">
        <v>272</v>
      </c>
    </row>
    <row r="33" customFormat="false" ht="12.65" hidden="false" customHeight="false" outlineLevel="0" collapsed="false">
      <c r="A33" s="456" t="str">
        <f aca="true">IF(INDIRECT(ADDRESS(A$6,ROW()-ROW(A$6)-1+COLUMN($F$8)))&gt;0,INDIRECT(ADDRESS(A$6,ROW()-ROW(A$6)-1+COLUMN($F$8))),"")</f>
        <v/>
      </c>
      <c r="B33" s="456" t="str">
        <f aca="true">IF(INDIRECT(ADDRESS(B$6,ROW()-ROW(B$6)-1+COLUMN($F$8)))&gt;0,INDIRECT(ADDRESS(B$6,ROW()-ROW(B$6)-1+COLUMN($F$8))),"")</f>
        <v/>
      </c>
      <c r="E33" s="456" t="s">
        <v>198</v>
      </c>
      <c r="F33" s="461" t="n">
        <v>1</v>
      </c>
      <c r="G33" s="462" t="n">
        <v>2</v>
      </c>
      <c r="H33" s="462" t="n">
        <v>3</v>
      </c>
      <c r="I33" s="462" t="n">
        <v>4</v>
      </c>
      <c r="J33" s="463" t="n">
        <v>5</v>
      </c>
      <c r="K33" s="461" t="n">
        <v>6</v>
      </c>
      <c r="L33" s="462" t="n">
        <v>7</v>
      </c>
      <c r="M33" s="462" t="n">
        <v>8</v>
      </c>
      <c r="N33" s="463" t="n">
        <v>9</v>
      </c>
      <c r="AB33" s="465" t="s">
        <v>273</v>
      </c>
    </row>
    <row r="34" customFormat="false" ht="12.65" hidden="false" customHeight="false" outlineLevel="0" collapsed="false">
      <c r="A34" s="456" t="str">
        <f aca="true">IF(INDIRECT(ADDRESS(A$6,ROW()-ROW(A$6)-1+COLUMN($F$8)))&gt;0,INDIRECT(ADDRESS(A$6,ROW()-ROW(A$6)-1+COLUMN($F$8))),"")</f>
        <v/>
      </c>
      <c r="B34" s="456" t="str">
        <f aca="true">IF(INDIRECT(ADDRESS(B$6,ROW()-ROW(B$6)-1+COLUMN($F$8)))&gt;0,INDIRECT(ADDRESS(B$6,ROW()-ROW(B$6)-1+COLUMN($F$8))),"")</f>
        <v/>
      </c>
      <c r="E34" s="456" t="s">
        <v>225</v>
      </c>
      <c r="F34" s="461" t="n">
        <v>9</v>
      </c>
      <c r="G34" s="470" t="n">
        <v>4</v>
      </c>
      <c r="H34" s="470" t="n">
        <v>2</v>
      </c>
      <c r="I34" s="470" t="n">
        <v>5</v>
      </c>
      <c r="J34" s="463" t="n">
        <v>6</v>
      </c>
      <c r="K34" s="461" t="n">
        <v>8</v>
      </c>
      <c r="L34" s="470" t="n">
        <v>3</v>
      </c>
      <c r="M34" s="470" t="n">
        <v>7</v>
      </c>
      <c r="N34" s="463" t="n">
        <v>1</v>
      </c>
    </row>
    <row r="35" customFormat="false" ht="12.65" hidden="false" customHeight="false" outlineLevel="0" collapsed="false">
      <c r="A35" s="456" t="str">
        <f aca="true">IF(INDIRECT(ADDRESS(A$6,ROW()-ROW(A$6)-1+COLUMN($F$8)))&gt;0,INDIRECT(ADDRESS(A$6,ROW()-ROW(A$6)-1+COLUMN($F$8))),"")</f>
        <v/>
      </c>
      <c r="B35" s="456" t="str">
        <f aca="true">IF(INDIRECT(ADDRESS(B$6,ROW()-ROW(B$6)-1+COLUMN($F$8)))&gt;0,INDIRECT(ADDRESS(B$6,ROW()-ROW(B$6)-1+COLUMN($F$8))),"")</f>
        <v/>
      </c>
      <c r="AB35" s="465" t="s">
        <v>274</v>
      </c>
    </row>
    <row r="36" customFormat="false" ht="12.65" hidden="false" customHeight="false" outlineLevel="0" collapsed="false">
      <c r="A36" s="456" t="str">
        <f aca="true">IF(INDIRECT(ADDRESS(A$6,ROW()-ROW(A$6)-1+COLUMN($F$8)))&gt;0,INDIRECT(ADDRESS(A$6,ROW()-ROW(A$6)-1+COLUMN($F$8))),"")</f>
        <v/>
      </c>
      <c r="B36" s="456" t="str">
        <f aca="true">IF(INDIRECT(ADDRESS(B$6,ROW()-ROW(B$6)-1+COLUMN($F$8)))&gt;0,INDIRECT(ADDRESS(B$6,ROW()-ROW(B$6)-1+COLUMN($F$8))),"")</f>
        <v/>
      </c>
    </row>
    <row r="37" customFormat="false" ht="12.65" hidden="false" customHeight="false" outlineLevel="0" collapsed="false">
      <c r="A37" s="456" t="str">
        <f aca="true">IF(INDIRECT(ADDRESS(A$6,ROW()-ROW(A$6)-1+COLUMN($F$8)))&gt;0,INDIRECT(ADDRESS(A$6,ROW()-ROW(A$6)-1+COLUMN($F$8))),"")</f>
        <v/>
      </c>
      <c r="B37" s="456" t="str">
        <f aca="true">IF(INDIRECT(ADDRESS(B$6,ROW()-ROW(B$6)-1+COLUMN($F$8)))&gt;0,INDIRECT(ADDRESS(B$6,ROW()-ROW(B$6)-1+COLUMN($F$8))),"")</f>
        <v/>
      </c>
      <c r="D37" s="318" t="n">
        <v>10</v>
      </c>
      <c r="E37" s="460" t="s">
        <v>250</v>
      </c>
      <c r="AB37" s="465" t="s">
        <v>275</v>
      </c>
    </row>
    <row r="38" customFormat="false" ht="12.65" hidden="false" customHeight="false" outlineLevel="0" collapsed="false">
      <c r="A38" s="456" t="str">
        <f aca="true">IF(INDIRECT(ADDRESS(A$6,ROW()-ROW(A$6)-1+COLUMN($F$8)))&gt;0,INDIRECT(ADDRESS(A$6,ROW()-ROW(A$6)-1+COLUMN($F$8))),"")</f>
        <v/>
      </c>
      <c r="B38" s="456" t="str">
        <f aca="true">IF(INDIRECT(ADDRESS(B$6,ROW()-ROW(B$6)-1+COLUMN($F$8)))&gt;0,INDIRECT(ADDRESS(B$6,ROW()-ROW(B$6)-1+COLUMN($F$8))),"")</f>
        <v/>
      </c>
      <c r="E38" s="456" t="s">
        <v>198</v>
      </c>
      <c r="F38" s="461" t="n">
        <v>1</v>
      </c>
      <c r="G38" s="462" t="n">
        <v>2</v>
      </c>
      <c r="H38" s="462" t="n">
        <v>3</v>
      </c>
      <c r="I38" s="462" t="n">
        <v>4</v>
      </c>
      <c r="J38" s="463" t="n">
        <v>5</v>
      </c>
      <c r="K38" s="474" t="n">
        <v>6</v>
      </c>
      <c r="L38" s="462" t="n">
        <v>7</v>
      </c>
      <c r="M38" s="462" t="n">
        <v>8</v>
      </c>
      <c r="N38" s="462" t="n">
        <v>9</v>
      </c>
      <c r="O38" s="463" t="n">
        <v>10</v>
      </c>
    </row>
    <row r="39" customFormat="false" ht="12.65" hidden="false" customHeight="false" outlineLevel="0" collapsed="false">
      <c r="A39" s="456" t="str">
        <f aca="true">IF(INDIRECT(ADDRESS(A$6,ROW()-ROW(A$6)-1+COLUMN($F$8)))&gt;0,INDIRECT(ADDRESS(A$6,ROW()-ROW(A$6)-1+COLUMN($F$8))),"")</f>
        <v/>
      </c>
      <c r="B39" s="456" t="str">
        <f aca="true">IF(INDIRECT(ADDRESS(B$6,ROW()-ROW(B$6)-1+COLUMN($F$8)))&gt;0,INDIRECT(ADDRESS(B$6,ROW()-ROW(B$6)-1+COLUMN($F$8))),"")</f>
        <v/>
      </c>
      <c r="E39" s="456" t="s">
        <v>225</v>
      </c>
      <c r="F39" s="461" t="n">
        <v>4</v>
      </c>
      <c r="G39" s="470" t="n">
        <v>9</v>
      </c>
      <c r="H39" s="470" t="n">
        <v>2</v>
      </c>
      <c r="I39" s="470" t="n">
        <v>7</v>
      </c>
      <c r="J39" s="463" t="n">
        <v>1</v>
      </c>
      <c r="K39" s="474" t="n">
        <v>10</v>
      </c>
      <c r="L39" s="470" t="n">
        <v>3</v>
      </c>
      <c r="M39" s="470" t="n">
        <v>5</v>
      </c>
      <c r="N39" s="470" t="n">
        <v>6</v>
      </c>
      <c r="O39" s="463" t="n">
        <v>8</v>
      </c>
    </row>
    <row r="40" customFormat="false" ht="12.65" hidden="false" customHeight="false" outlineLevel="0" collapsed="false">
      <c r="A40" s="456" t="str">
        <f aca="true">IF(INDIRECT(ADDRESS(A$6,ROW()-ROW(A$6)-1+COLUMN($F$8)))&gt;0,INDIRECT(ADDRESS(A$6,ROW()-ROW(A$6)-1+COLUMN($F$8))),"")</f>
        <v/>
      </c>
      <c r="B40" s="456" t="str">
        <f aca="true">IF(INDIRECT(ADDRESS(B$6,ROW()-ROW(B$6)-1+COLUMN($F$8)))&gt;0,INDIRECT(ADDRESS(B$6,ROW()-ROW(B$6)-1+COLUMN($F$8))),"")</f>
        <v/>
      </c>
      <c r="AB40" s="465" t="s">
        <v>276</v>
      </c>
    </row>
    <row r="41" customFormat="false" ht="12.65" hidden="false" customHeight="false" outlineLevel="0" collapsed="false">
      <c r="A41" s="456" t="str">
        <f aca="true">IF(INDIRECT(ADDRESS(A$6,ROW()-ROW(A$6)-1+COLUMN($F$8)))&gt;0,INDIRECT(ADDRESS(A$6,ROW()-ROW(A$6)-1+COLUMN($F$8))),"")</f>
        <v/>
      </c>
      <c r="B41" s="456" t="str">
        <f aca="true">IF(INDIRECT(ADDRESS(B$6,ROW()-ROW(B$6)-1+COLUMN($F$8)))&gt;0,INDIRECT(ADDRESS(B$6,ROW()-ROW(B$6)-1+COLUMN($F$8))),"")</f>
        <v/>
      </c>
      <c r="AB41" s="465" t="s">
        <v>277</v>
      </c>
    </row>
    <row r="42" customFormat="false" ht="12.65" hidden="false" customHeight="false" outlineLevel="0" collapsed="false">
      <c r="A42" s="456" t="str">
        <f aca="true">IF(INDIRECT(ADDRESS(A$6,ROW()-ROW(A$6)-1+COLUMN($F$8)))&gt;0,INDIRECT(ADDRESS(A$6,ROW()-ROW(A$6)-1+COLUMN($F$8))),"")</f>
        <v/>
      </c>
      <c r="B42" s="456" t="str">
        <f aca="true">IF(INDIRECT(ADDRESS(B$6,ROW()-ROW(B$6)-1+COLUMN($F$8)))&gt;0,INDIRECT(ADDRESS(B$6,ROW()-ROW(B$6)-1+COLUMN($F$8))),"")</f>
        <v/>
      </c>
      <c r="D42" s="318" t="n">
        <v>11</v>
      </c>
      <c r="E42" s="460" t="s">
        <v>251</v>
      </c>
    </row>
    <row r="43" customFormat="false" ht="12.65" hidden="false" customHeight="false" outlineLevel="0" collapsed="false">
      <c r="A43" s="456" t="str">
        <f aca="true">IF(INDIRECT(ADDRESS(A$6,ROW()-ROW(A$6)-1+COLUMN($F$8)))&gt;0,INDIRECT(ADDRESS(A$6,ROW()-ROW(A$6)-1+COLUMN($F$8))),"")</f>
        <v/>
      </c>
      <c r="B43" s="456" t="str">
        <f aca="true">IF(INDIRECT(ADDRESS(B$6,ROW()-ROW(B$6)-1+COLUMN($F$8)))&gt;0,INDIRECT(ADDRESS(B$6,ROW()-ROW(B$6)-1+COLUMN($F$8))),"")</f>
        <v/>
      </c>
      <c r="E43" s="456" t="s">
        <v>198</v>
      </c>
      <c r="F43" s="461" t="n">
        <v>1</v>
      </c>
      <c r="G43" s="462" t="n">
        <v>2</v>
      </c>
      <c r="H43" s="462" t="n">
        <v>3</v>
      </c>
      <c r="I43" s="462" t="n">
        <v>4</v>
      </c>
      <c r="J43" s="463" t="n">
        <v>5</v>
      </c>
      <c r="K43" s="474" t="n">
        <v>6</v>
      </c>
      <c r="L43" s="462" t="n">
        <v>7</v>
      </c>
      <c r="M43" s="462" t="n">
        <v>8</v>
      </c>
      <c r="N43" s="463" t="n">
        <v>9</v>
      </c>
      <c r="AB43" s="465" t="s">
        <v>278</v>
      </c>
    </row>
    <row r="44" customFormat="false" ht="12.65" hidden="false" customHeight="false" outlineLevel="0" collapsed="false">
      <c r="A44" s="456" t="str">
        <f aca="true">IF(INDIRECT(ADDRESS(A$6,ROW()-ROW(A$6)-1+COLUMN($F$8)))&gt;0,INDIRECT(ADDRESS(A$6,ROW()-ROW(A$6)-1+COLUMN($F$8))),"")</f>
        <v/>
      </c>
      <c r="B44" s="456" t="str">
        <f aca="true">IF(INDIRECT(ADDRESS(B$6,ROW()-ROW(B$6)-1+COLUMN($F$8)))&gt;0,INDIRECT(ADDRESS(B$6,ROW()-ROW(B$6)-1+COLUMN($F$8))),"")</f>
        <v/>
      </c>
      <c r="E44" s="456" t="s">
        <v>225</v>
      </c>
      <c r="F44" s="469" t="n">
        <v>7</v>
      </c>
      <c r="G44" s="462" t="n">
        <v>9</v>
      </c>
      <c r="H44" s="462" t="n">
        <v>11</v>
      </c>
      <c r="I44" s="462" t="n">
        <v>8</v>
      </c>
      <c r="J44" s="463" t="n">
        <v>10</v>
      </c>
      <c r="AB44" s="465" t="s">
        <v>279</v>
      </c>
    </row>
    <row r="45" customFormat="false" ht="12.65" hidden="false" customHeight="false" outlineLevel="0" collapsed="false">
      <c r="A45" s="456" t="str">
        <f aca="true">IF(INDIRECT(ADDRESS(A$6,ROW()-ROW(A$6)-1+COLUMN($F$8)))&gt;0,INDIRECT(ADDRESS(A$6,ROW()-ROW(A$6)-1+COLUMN($F$8))),"")</f>
        <v/>
      </c>
      <c r="B45" s="456" t="str">
        <f aca="true">IF(INDIRECT(ADDRESS(B$6,ROW()-ROW(B$6)-1+COLUMN($F$8)))&gt;0,INDIRECT(ADDRESS(B$6,ROW()-ROW(B$6)-1+COLUMN($F$8))),"")</f>
        <v/>
      </c>
      <c r="E45" s="456" t="s">
        <v>227</v>
      </c>
      <c r="F45" s="461" t="n">
        <v>10</v>
      </c>
      <c r="G45" s="470" t="n">
        <v>1</v>
      </c>
      <c r="H45" s="470" t="n">
        <v>4</v>
      </c>
      <c r="I45" s="463" t="n">
        <v>2</v>
      </c>
      <c r="K45" s="474" t="n">
        <v>11</v>
      </c>
      <c r="L45" s="470" t="n">
        <v>6</v>
      </c>
      <c r="M45" s="470" t="n">
        <v>5</v>
      </c>
      <c r="N45" s="475" t="n">
        <v>3</v>
      </c>
      <c r="AB45" s="465" t="s">
        <v>280</v>
      </c>
    </row>
    <row r="46" customFormat="false" ht="14.15" hidden="false" customHeight="false" outlineLevel="0" collapsed="false">
      <c r="A46" s="456" t="str">
        <f aca="true">IF(INDIRECT(ADDRESS(A$6,ROW()-ROW(A$6)-1+COLUMN($F$8)))&gt;0,INDIRECT(ADDRESS(A$6,ROW()-ROW(A$6)-1+COLUMN($F$8))),"")</f>
        <v/>
      </c>
      <c r="B46" s="456" t="str">
        <f aca="true">IF(INDIRECT(ADDRESS(B$6,ROW()-ROW(B$6)-1+COLUMN($F$8)))&gt;0,INDIRECT(ADDRESS(B$6,ROW()-ROW(B$6)-1+COLUMN($F$8))),"")</f>
        <v/>
      </c>
      <c r="AB46" s="476" t="s">
        <v>63</v>
      </c>
    </row>
    <row r="47" customFormat="false" ht="12.65" hidden="false" customHeight="false" outlineLevel="0" collapsed="false">
      <c r="A47" s="456" t="str">
        <f aca="true">IF(INDIRECT(ADDRESS(A$6,ROW()-ROW(A$6)-1+COLUMN($F$8)))&gt;0,INDIRECT(ADDRESS(A$6,ROW()-ROW(A$6)-1+COLUMN($F$8))),"")</f>
        <v/>
      </c>
      <c r="B47" s="456" t="str">
        <f aca="true">IF(INDIRECT(ADDRESS(B$6,ROW()-ROW(B$6)-1+COLUMN($F$8)))&gt;0,INDIRECT(ADDRESS(B$6,ROW()-ROW(B$6)-1+COLUMN($F$8))),"")</f>
        <v/>
      </c>
      <c r="D47" s="318" t="n">
        <v>12</v>
      </c>
      <c r="E47" s="460" t="s">
        <v>250</v>
      </c>
      <c r="AB47" s="477" t="s">
        <v>281</v>
      </c>
    </row>
    <row r="48" customFormat="false" ht="12.65" hidden="false" customHeight="false" outlineLevel="0" collapsed="false">
      <c r="A48" s="456" t="str">
        <f aca="true">IF(INDIRECT(ADDRESS(A$6,ROW()-ROW(A$6)-1+COLUMN($F$8)))&gt;0,INDIRECT(ADDRESS(A$6,ROW()-ROW(A$6)-1+COLUMN($F$8))),"")</f>
        <v/>
      </c>
      <c r="B48" s="456" t="str">
        <f aca="true">IF(INDIRECT(ADDRESS(B$6,ROW()-ROW(B$6)-1+COLUMN($F$8)))&gt;0,INDIRECT(ADDRESS(B$6,ROW()-ROW(B$6)-1+COLUMN($F$8))),"")</f>
        <v/>
      </c>
      <c r="E48" s="456" t="s">
        <v>198</v>
      </c>
      <c r="F48" s="461" t="n">
        <v>1</v>
      </c>
      <c r="G48" s="462" t="n">
        <v>2</v>
      </c>
      <c r="H48" s="462" t="n">
        <v>3</v>
      </c>
      <c r="I48" s="463" t="n">
        <v>4</v>
      </c>
      <c r="K48" s="461" t="n">
        <v>5</v>
      </c>
      <c r="L48" s="462" t="n">
        <v>6</v>
      </c>
      <c r="M48" s="462" t="n">
        <v>7</v>
      </c>
      <c r="N48" s="463" t="n">
        <v>8</v>
      </c>
      <c r="P48" s="461" t="n">
        <v>9</v>
      </c>
      <c r="Q48" s="462" t="n">
        <v>10</v>
      </c>
      <c r="R48" s="462" t="n">
        <v>11</v>
      </c>
      <c r="S48" s="463" t="n">
        <v>12</v>
      </c>
    </row>
    <row r="49" customFormat="false" ht="12.65" hidden="false" customHeight="false" outlineLevel="0" collapsed="false">
      <c r="A49" s="456" t="str">
        <f aca="true">IF(INDIRECT(ADDRESS(A$6,ROW()-ROW(A$6)-1+COLUMN($F$8)))&gt;0,INDIRECT(ADDRESS(A$6,ROW()-ROW(A$6)-1+COLUMN($F$8))),"")</f>
        <v/>
      </c>
      <c r="B49" s="456" t="str">
        <f aca="true">IF(INDIRECT(ADDRESS(B$6,ROW()-ROW(B$6)-1+COLUMN($F$8)))&gt;0,INDIRECT(ADDRESS(B$6,ROW()-ROW(B$6)-1+COLUMN($F$8))),"")</f>
        <v/>
      </c>
      <c r="E49" s="456" t="s">
        <v>225</v>
      </c>
      <c r="F49" s="461" t="n">
        <v>4</v>
      </c>
      <c r="G49" s="470" t="n">
        <v>11</v>
      </c>
      <c r="H49" s="470" t="n">
        <v>9</v>
      </c>
      <c r="I49" s="463" t="n">
        <v>5</v>
      </c>
      <c r="K49" s="461" t="n">
        <v>8</v>
      </c>
      <c r="L49" s="470" t="n">
        <v>3</v>
      </c>
      <c r="M49" s="470" t="n">
        <v>1</v>
      </c>
      <c r="N49" s="463" t="n">
        <v>10</v>
      </c>
      <c r="P49" s="461" t="n">
        <v>12</v>
      </c>
      <c r="Q49" s="470" t="n">
        <v>7</v>
      </c>
      <c r="R49" s="470" t="n">
        <v>2</v>
      </c>
      <c r="S49" s="463" t="n">
        <v>6</v>
      </c>
    </row>
    <row r="50" customFormat="false" ht="12.65" hidden="false" customHeight="false" outlineLevel="0" collapsed="false">
      <c r="A50" s="456" t="str">
        <f aca="true">IF(INDIRECT(ADDRESS(A$6,ROW()-ROW(A$6)-1+COLUMN($F$8)))&gt;0,INDIRECT(ADDRESS(A$6,ROW()-ROW(A$6)-1+COLUMN($F$8))),"")</f>
        <v/>
      </c>
      <c r="B50" s="456" t="str">
        <f aca="true">IF(INDIRECT(ADDRESS(B$6,ROW()-ROW(B$6)-1+COLUMN($F$8)))&gt;0,INDIRECT(ADDRESS(B$6,ROW()-ROW(B$6)-1+COLUMN($F$8))),"")</f>
        <v/>
      </c>
    </row>
    <row r="51" customFormat="false" ht="12.65" hidden="false" customHeight="false" outlineLevel="0" collapsed="false">
      <c r="A51" s="456" t="str">
        <f aca="true">IF(INDIRECT(ADDRESS(A$6,ROW()-ROW(A$6)-1+COLUMN($F$8)))&gt;0,INDIRECT(ADDRESS(A$6,ROW()-ROW(A$6)-1+COLUMN($F$8))),"")</f>
        <v/>
      </c>
      <c r="B51" s="456" t="str">
        <f aca="true">IF(INDIRECT(ADDRESS(B$6,ROW()-ROW(B$6)-1+COLUMN($F$8)))&gt;0,INDIRECT(ADDRESS(B$6,ROW()-ROW(B$6)-1+COLUMN($F$8))),"")</f>
        <v/>
      </c>
    </row>
    <row r="52" customFormat="false" ht="12.65" hidden="false" customHeight="false" outlineLevel="0" collapsed="false">
      <c r="A52" s="456" t="str">
        <f aca="true">IF(INDIRECT(ADDRESS(A$6,ROW()-ROW(A$6)-1+COLUMN($F$8)))&gt;0,INDIRECT(ADDRESS(A$6,ROW()-ROW(A$6)-1+COLUMN($F$8))),"")</f>
        <v/>
      </c>
      <c r="B52" s="456" t="str">
        <f aca="true">IF(INDIRECT(ADDRESS(B$6,ROW()-ROW(B$6)-1+COLUMN($F$8)))&gt;0,INDIRECT(ADDRESS(B$6,ROW()-ROW(B$6)-1+COLUMN($F$8))),"")</f>
        <v/>
      </c>
      <c r="D52" s="318" t="n">
        <v>13</v>
      </c>
      <c r="E52" s="460" t="s">
        <v>250</v>
      </c>
    </row>
    <row r="53" customFormat="false" ht="12.65" hidden="false" customHeight="false" outlineLevel="0" collapsed="false">
      <c r="A53" s="456" t="str">
        <f aca="true">IF(INDIRECT(ADDRESS(A$6,ROW()-ROW(A$6)-1+COLUMN($F$8)))&gt;0,INDIRECT(ADDRESS(A$6,ROW()-ROW(A$6)-1+COLUMN($F$8))),"")</f>
        <v/>
      </c>
      <c r="B53" s="456" t="str">
        <f aca="true">IF(INDIRECT(ADDRESS(B$6,ROW()-ROW(B$6)-1+COLUMN($F$8)))&gt;0,INDIRECT(ADDRESS(B$6,ROW()-ROW(B$6)-1+COLUMN($F$8))),"")</f>
        <v/>
      </c>
      <c r="E53" s="456" t="s">
        <v>198</v>
      </c>
      <c r="F53" s="461" t="n">
        <v>1</v>
      </c>
      <c r="G53" s="462" t="n">
        <v>2</v>
      </c>
      <c r="H53" s="462" t="n">
        <v>3</v>
      </c>
      <c r="I53" s="462" t="n">
        <v>4</v>
      </c>
      <c r="J53" s="463" t="n">
        <v>5</v>
      </c>
      <c r="K53" s="474" t="n">
        <v>6</v>
      </c>
      <c r="L53" s="462" t="n">
        <v>7</v>
      </c>
      <c r="M53" s="462" t="n">
        <v>8</v>
      </c>
      <c r="N53" s="463" t="n">
        <v>9</v>
      </c>
      <c r="P53" s="461" t="n">
        <v>10</v>
      </c>
      <c r="Q53" s="462" t="n">
        <v>11</v>
      </c>
      <c r="R53" s="462" t="n">
        <v>12</v>
      </c>
      <c r="S53" s="463" t="n">
        <v>13</v>
      </c>
    </row>
    <row r="54" customFormat="false" ht="12.65" hidden="false" customHeight="false" outlineLevel="0" collapsed="false">
      <c r="A54" s="456" t="str">
        <f aca="true">IF(INDIRECT(ADDRESS(A$6,ROW()-ROW(A$6)-1+COLUMN($F$8)))&gt;0,INDIRECT(ADDRESS(A$6,ROW()-ROW(A$6)-1+COLUMN($F$8))),"")</f>
        <v/>
      </c>
      <c r="B54" s="456" t="str">
        <f aca="true">IF(INDIRECT(ADDRESS(B$6,ROW()-ROW(B$6)-1+COLUMN($F$8)))&gt;0,INDIRECT(ADDRESS(B$6,ROW()-ROW(B$6)-1+COLUMN($F$8))),"")</f>
        <v/>
      </c>
      <c r="E54" s="456" t="s">
        <v>225</v>
      </c>
      <c r="F54" s="461" t="n">
        <v>4</v>
      </c>
      <c r="G54" s="470" t="n">
        <v>13</v>
      </c>
      <c r="H54" s="470" t="n">
        <v>6</v>
      </c>
      <c r="I54" s="470" t="n">
        <v>12</v>
      </c>
      <c r="J54" s="463" t="n">
        <v>7</v>
      </c>
      <c r="K54" s="474" t="n">
        <v>3</v>
      </c>
      <c r="L54" s="470" t="n">
        <v>8</v>
      </c>
      <c r="M54" s="470" t="n">
        <v>2</v>
      </c>
      <c r="N54" s="463" t="n">
        <v>10</v>
      </c>
      <c r="P54" s="461" t="n">
        <v>11</v>
      </c>
      <c r="Q54" s="470" t="n">
        <v>5</v>
      </c>
      <c r="R54" s="470" t="n">
        <v>9</v>
      </c>
      <c r="S54" s="463" t="n">
        <v>1</v>
      </c>
    </row>
    <row r="55" customFormat="false" ht="12.65" hidden="false" customHeight="false" outlineLevel="0" collapsed="false">
      <c r="A55" s="456" t="str">
        <f aca="true">IF(INDIRECT(ADDRESS(A$6,ROW()-ROW(A$6)-1+COLUMN($F$8)))&gt;0,INDIRECT(ADDRESS(A$6,ROW()-ROW(A$6)-1+COLUMN($F$8))),"")</f>
        <v/>
      </c>
      <c r="B55" s="456" t="str">
        <f aca="true">IF(INDIRECT(ADDRESS(B$6,ROW()-ROW(B$6)-1+COLUMN($F$8)))&gt;0,INDIRECT(ADDRESS(B$6,ROW()-ROW(B$6)-1+COLUMN($F$8))),"")</f>
        <v/>
      </c>
    </row>
    <row r="56" customFormat="false" ht="12.65" hidden="false" customHeight="false" outlineLevel="0" collapsed="false">
      <c r="A56" s="456" t="str">
        <f aca="true">IF(INDIRECT(ADDRESS(A$6,ROW()-ROW(A$6)-1+COLUMN($F$8)))&gt;0,INDIRECT(ADDRESS(A$6,ROW()-ROW(A$6)-1+COLUMN($F$8))),"")</f>
        <v/>
      </c>
      <c r="B56" s="456" t="str">
        <f aca="true">IF(INDIRECT(ADDRESS(B$6,ROW()-ROW(B$6)-1+COLUMN($F$8)))&gt;0,INDIRECT(ADDRESS(B$6,ROW()-ROW(B$6)-1+COLUMN($F$8))),"")</f>
        <v/>
      </c>
    </row>
    <row r="57" customFormat="false" ht="12.65" hidden="false" customHeight="false" outlineLevel="0" collapsed="false">
      <c r="A57" s="456" t="str">
        <f aca="true">IF(INDIRECT(ADDRESS(A$6,ROW()-ROW(A$6)-1+COLUMN($F$8)))&gt;0,INDIRECT(ADDRESS(A$6,ROW()-ROW(A$6)-1+COLUMN($F$8))),"")</f>
        <v/>
      </c>
      <c r="B57" s="456" t="str">
        <f aca="true">IF(INDIRECT(ADDRESS(B$6,ROW()-ROW(B$6)-1+COLUMN($F$8)))&gt;0,INDIRECT(ADDRESS(B$6,ROW()-ROW(B$6)-1+COLUMN($F$8))),"")</f>
        <v/>
      </c>
      <c r="D57" s="318" t="n">
        <v>14</v>
      </c>
      <c r="E57" s="460" t="s">
        <v>250</v>
      </c>
    </row>
    <row r="58" customFormat="false" ht="12.65" hidden="false" customHeight="false" outlineLevel="0" collapsed="false">
      <c r="A58" s="456" t="str">
        <f aca="true">IF(INDIRECT(ADDRESS(A$6,ROW()-ROW(A$6)-1+COLUMN($F$8)))&gt;0,INDIRECT(ADDRESS(A$6,ROW()-ROW(A$6)-1+COLUMN($F$8))),"")</f>
        <v/>
      </c>
      <c r="B58" s="456" t="str">
        <f aca="true">IF(INDIRECT(ADDRESS(B$6,ROW()-ROW(B$6)-1+COLUMN($F$8)))&gt;0,INDIRECT(ADDRESS(B$6,ROW()-ROW(B$6)-1+COLUMN($F$8))),"")</f>
        <v/>
      </c>
      <c r="E58" s="456" t="s">
        <v>198</v>
      </c>
      <c r="F58" s="461" t="n">
        <v>1</v>
      </c>
      <c r="G58" s="462" t="n">
        <v>2</v>
      </c>
      <c r="H58" s="462" t="n">
        <v>3</v>
      </c>
      <c r="I58" s="462" t="n">
        <v>4</v>
      </c>
      <c r="J58" s="463" t="n">
        <v>5</v>
      </c>
      <c r="K58" s="474" t="n">
        <v>6</v>
      </c>
      <c r="L58" s="462" t="n">
        <v>7</v>
      </c>
      <c r="M58" s="462" t="n">
        <v>8</v>
      </c>
      <c r="N58" s="462" t="n">
        <v>9</v>
      </c>
      <c r="O58" s="463" t="n">
        <v>10</v>
      </c>
      <c r="P58" s="474" t="n">
        <v>11</v>
      </c>
      <c r="Q58" s="462" t="n">
        <v>12</v>
      </c>
      <c r="R58" s="462" t="n">
        <v>13</v>
      </c>
      <c r="S58" s="463" t="n">
        <v>14</v>
      </c>
    </row>
    <row r="59" customFormat="false" ht="12.65" hidden="false" customHeight="false" outlineLevel="0" collapsed="false">
      <c r="A59" s="456" t="str">
        <f aca="true">IF(INDIRECT(ADDRESS(A$6,ROW()-ROW(A$6)-1+COLUMN($F$8)))&gt;0,INDIRECT(ADDRESS(A$6,ROW()-ROW(A$6)-1+COLUMN($F$8))),"")</f>
        <v/>
      </c>
      <c r="B59" s="456" t="str">
        <f aca="true">IF(INDIRECT(ADDRESS(B$6,ROW()-ROW(B$6)-1+COLUMN($F$8)))&gt;0,INDIRECT(ADDRESS(B$6,ROW()-ROW(B$6)-1+COLUMN($F$8))),"")</f>
        <v/>
      </c>
      <c r="E59" s="456" t="s">
        <v>225</v>
      </c>
      <c r="F59" s="461" t="n">
        <v>5</v>
      </c>
      <c r="G59" s="470" t="n">
        <v>3</v>
      </c>
      <c r="H59" s="470" t="n">
        <v>12</v>
      </c>
      <c r="I59" s="470" t="n">
        <v>7</v>
      </c>
      <c r="J59" s="463" t="n">
        <v>11</v>
      </c>
      <c r="K59" s="474" t="n">
        <v>9</v>
      </c>
      <c r="L59" s="470" t="n">
        <v>13</v>
      </c>
      <c r="M59" s="470" t="n">
        <v>2</v>
      </c>
      <c r="N59" s="470" t="n">
        <v>8</v>
      </c>
      <c r="O59" s="463" t="n">
        <v>1</v>
      </c>
      <c r="P59" s="474" t="n">
        <v>14</v>
      </c>
      <c r="Q59" s="470" t="n">
        <v>10</v>
      </c>
      <c r="R59" s="470" t="n">
        <v>4</v>
      </c>
      <c r="S59" s="463" t="n">
        <v>6</v>
      </c>
    </row>
    <row r="60" customFormat="false" ht="12.65" hidden="false" customHeight="false" outlineLevel="0" collapsed="false">
      <c r="A60" s="456" t="str">
        <f aca="true">IF(INDIRECT(ADDRESS(A$6,ROW()-ROW(A$6)-1+COLUMN($F$8)))&gt;0,INDIRECT(ADDRESS(A$6,ROW()-ROW(A$6)-1+COLUMN($F$8))),"")</f>
        <v/>
      </c>
      <c r="B60" s="456" t="str">
        <f aca="true">IF(INDIRECT(ADDRESS(B$6,ROW()-ROW(B$6)-1+COLUMN($F$8)))&gt;0,INDIRECT(ADDRESS(B$6,ROW()-ROW(B$6)-1+COLUMN($F$8))),"")</f>
        <v/>
      </c>
    </row>
    <row r="61" customFormat="false" ht="12.65" hidden="false" customHeight="false" outlineLevel="0" collapsed="false">
      <c r="A61" s="456" t="str">
        <f aca="true">IF(INDIRECT(ADDRESS(A$6,ROW()-ROW(A$6)-1+COLUMN($F$8)))&gt;0,INDIRECT(ADDRESS(A$6,ROW()-ROW(A$6)-1+COLUMN($F$8))),"")</f>
        <v/>
      </c>
      <c r="B61" s="456" t="str">
        <f aca="true">IF(INDIRECT(ADDRESS(B$6,ROW()-ROW(B$6)-1+COLUMN($F$8)))&gt;0,INDIRECT(ADDRESS(B$6,ROW()-ROW(B$6)-1+COLUMN($F$8))),"")</f>
        <v/>
      </c>
    </row>
    <row r="62" customFormat="false" ht="12.65" hidden="false" customHeight="false" outlineLevel="0" collapsed="false">
      <c r="A62" s="456" t="str">
        <f aca="true">IF(INDIRECT(ADDRESS(A$6,ROW()-ROW(A$6)-1+COLUMN($F$8)))&gt;0,INDIRECT(ADDRESS(A$6,ROW()-ROW(A$6)-1+COLUMN($F$8))),"")</f>
        <v/>
      </c>
      <c r="B62" s="456" t="str">
        <f aca="true">IF(INDIRECT(ADDRESS(B$6,ROW()-ROW(B$6)-1+COLUMN($F$8)))&gt;0,INDIRECT(ADDRESS(B$6,ROW()-ROW(B$6)-1+COLUMN($F$8))),"")</f>
        <v/>
      </c>
      <c r="D62" s="318" t="n">
        <v>15</v>
      </c>
      <c r="E62" s="460" t="s">
        <v>250</v>
      </c>
    </row>
    <row r="63" customFormat="false" ht="12.65" hidden="false" customHeight="false" outlineLevel="0" collapsed="false">
      <c r="A63" s="456" t="str">
        <f aca="true">IF(INDIRECT(ADDRESS(A$6,ROW()-ROW(A$6)-1+COLUMN($F$8)))&gt;0,INDIRECT(ADDRESS(A$6,ROW()-ROW(A$6)-1+COLUMN($F$8))),"")</f>
        <v/>
      </c>
      <c r="B63" s="456" t="str">
        <f aca="true">IF(INDIRECT(ADDRESS(B$6,ROW()-ROW(B$6)-1+COLUMN($F$8)))&gt;0,INDIRECT(ADDRESS(B$6,ROW()-ROW(B$6)-1+COLUMN($F$8))),"")</f>
        <v/>
      </c>
      <c r="E63" s="456" t="s">
        <v>198</v>
      </c>
      <c r="F63" s="461" t="n">
        <v>1</v>
      </c>
      <c r="G63" s="462" t="n">
        <v>2</v>
      </c>
      <c r="H63" s="462" t="n">
        <v>3</v>
      </c>
      <c r="I63" s="462" t="n">
        <v>4</v>
      </c>
      <c r="J63" s="463" t="n">
        <v>5</v>
      </c>
      <c r="K63" s="474" t="n">
        <v>6</v>
      </c>
      <c r="L63" s="462" t="n">
        <v>7</v>
      </c>
      <c r="M63" s="462" t="n">
        <v>8</v>
      </c>
      <c r="N63" s="462" t="n">
        <v>9</v>
      </c>
      <c r="O63" s="463" t="n">
        <v>10</v>
      </c>
      <c r="P63" s="474" t="n">
        <v>11</v>
      </c>
      <c r="Q63" s="462" t="n">
        <v>12</v>
      </c>
      <c r="R63" s="462" t="n">
        <v>13</v>
      </c>
      <c r="S63" s="462" t="n">
        <v>14</v>
      </c>
      <c r="T63" s="463" t="n">
        <v>15</v>
      </c>
    </row>
    <row r="64" customFormat="false" ht="12.65" hidden="false" customHeight="false" outlineLevel="0" collapsed="false">
      <c r="A64" s="456" t="str">
        <f aca="true">IF(INDIRECT(ADDRESS(A$6,ROW()-ROW(A$6)-1+COLUMN($F$8)))&gt;0,INDIRECT(ADDRESS(A$6,ROW()-ROW(A$6)-1+COLUMN($F$8))),"")</f>
        <v/>
      </c>
      <c r="B64" s="456" t="str">
        <f aca="true">IF(INDIRECT(ADDRESS(B$6,ROW()-ROW(B$6)-1+COLUMN($F$8)))&gt;0,INDIRECT(ADDRESS(B$6,ROW()-ROW(B$6)-1+COLUMN($F$8))),"")</f>
        <v/>
      </c>
      <c r="E64" s="456" t="s">
        <v>225</v>
      </c>
      <c r="F64" s="461" t="n">
        <v>9</v>
      </c>
      <c r="G64" s="470" t="n">
        <v>13</v>
      </c>
      <c r="H64" s="470" t="n">
        <v>7</v>
      </c>
      <c r="I64" s="470" t="n">
        <v>11</v>
      </c>
      <c r="J64" s="463" t="n">
        <v>1</v>
      </c>
      <c r="K64" s="474" t="n">
        <v>14</v>
      </c>
      <c r="L64" s="470" t="n">
        <v>5</v>
      </c>
      <c r="M64" s="470" t="n">
        <v>12</v>
      </c>
      <c r="N64" s="470" t="n">
        <v>6</v>
      </c>
      <c r="O64" s="463" t="n">
        <v>2</v>
      </c>
      <c r="P64" s="474" t="n">
        <v>15</v>
      </c>
      <c r="Q64" s="470" t="n">
        <v>4</v>
      </c>
      <c r="R64" s="470" t="n">
        <v>10</v>
      </c>
      <c r="S64" s="470" t="n">
        <v>8</v>
      </c>
      <c r="T64" s="463" t="n">
        <v>3</v>
      </c>
    </row>
    <row r="65" customFormat="false" ht="12.65" hidden="false" customHeight="false" outlineLevel="0" collapsed="false">
      <c r="A65" s="456" t="str">
        <f aca="true">IF(INDIRECT(ADDRESS(A$6,ROW()-ROW(A$6)-1+COLUMN($F$8)))&gt;0,INDIRECT(ADDRESS(A$6,ROW()-ROW(A$6)-1+COLUMN($F$8))),"")</f>
        <v/>
      </c>
      <c r="B65" s="456" t="str">
        <f aca="true">IF(INDIRECT(ADDRESS(B$6,ROW()-ROW(B$6)-1+COLUMN($F$8)))&gt;0,INDIRECT(ADDRESS(B$6,ROW()-ROW(B$6)-1+COLUMN($F$8))),"")</f>
        <v/>
      </c>
    </row>
    <row r="66" customFormat="false" ht="12.65" hidden="false" customHeight="false" outlineLevel="0" collapsed="false">
      <c r="A66" s="456" t="str">
        <f aca="true">IF(INDIRECT(ADDRESS(A$6,ROW()-ROW(A$6)-1+COLUMN($F$8)))&gt;0,INDIRECT(ADDRESS(A$6,ROW()-ROW(A$6)-1+COLUMN($F$8))),"")</f>
        <v/>
      </c>
      <c r="B66" s="456" t="str">
        <f aca="true">IF(INDIRECT(ADDRESS(B$6,ROW()-ROW(B$6)-1+COLUMN($F$8)))&gt;0,INDIRECT(ADDRESS(B$6,ROW()-ROW(B$6)-1+COLUMN($F$8))),"")</f>
        <v/>
      </c>
    </row>
    <row r="67" customFormat="false" ht="12.65" hidden="false" customHeight="false" outlineLevel="0" collapsed="false">
      <c r="A67" s="456" t="str">
        <f aca="true">IF(INDIRECT(ADDRESS(A$6,ROW()-ROW(A$6)-1+COLUMN($F$8)))&gt;0,INDIRECT(ADDRESS(A$6,ROW()-ROW(A$6)-1+COLUMN($F$8))),"")</f>
        <v/>
      </c>
      <c r="B67" s="456" t="str">
        <f aca="true">IF(INDIRECT(ADDRESS(B$6,ROW()-ROW(B$6)-1+COLUMN($F$8)))&gt;0,INDIRECT(ADDRESS(B$6,ROW()-ROW(B$6)-1+COLUMN($F$8))),"")</f>
        <v/>
      </c>
      <c r="D67" s="318" t="n">
        <v>16</v>
      </c>
      <c r="E67" s="460" t="s">
        <v>250</v>
      </c>
    </row>
    <row r="68" customFormat="false" ht="12.65" hidden="false" customHeight="false" outlineLevel="0" collapsed="false">
      <c r="A68" s="456" t="str">
        <f aca="true">IF(INDIRECT(ADDRESS(A$6,ROW()-ROW(A$6)-1+COLUMN($F$8)))&gt;0,INDIRECT(ADDRESS(A$6,ROW()-ROW(A$6)-1+COLUMN($F$8))),"")</f>
        <v/>
      </c>
      <c r="B68" s="456" t="str">
        <f aca="true">IF(INDIRECT(ADDRESS(B$6,ROW()-ROW(B$6)-1+COLUMN($F$8)))&gt;0,INDIRECT(ADDRESS(B$6,ROW()-ROW(B$6)-1+COLUMN($F$8))),"")</f>
        <v/>
      </c>
      <c r="E68" s="456" t="s">
        <v>198</v>
      </c>
      <c r="F68" s="461" t="n">
        <v>1</v>
      </c>
      <c r="G68" s="462" t="n">
        <v>2</v>
      </c>
      <c r="H68" s="462" t="n">
        <v>3</v>
      </c>
      <c r="I68" s="463" t="n">
        <v>4</v>
      </c>
      <c r="K68" s="461" t="n">
        <v>5</v>
      </c>
      <c r="L68" s="462" t="n">
        <v>6</v>
      </c>
      <c r="M68" s="462" t="n">
        <v>7</v>
      </c>
      <c r="N68" s="463" t="n">
        <v>8</v>
      </c>
      <c r="P68" s="461" t="n">
        <v>9</v>
      </c>
      <c r="Q68" s="462" t="n">
        <v>10</v>
      </c>
      <c r="R68" s="462" t="n">
        <v>11</v>
      </c>
      <c r="S68" s="463" t="n">
        <v>12</v>
      </c>
      <c r="U68" s="461" t="n">
        <v>13</v>
      </c>
      <c r="V68" s="462" t="n">
        <v>14</v>
      </c>
      <c r="W68" s="462" t="n">
        <v>15</v>
      </c>
      <c r="X68" s="463" t="n">
        <v>16</v>
      </c>
    </row>
    <row r="69" customFormat="false" ht="12.65" hidden="false" customHeight="false" outlineLevel="0" collapsed="false">
      <c r="A69" s="456" t="str">
        <f aca="true">IF(INDIRECT(ADDRESS(A$6,ROW()-ROW(A$6)-1+COLUMN($F$8)))&gt;0,INDIRECT(ADDRESS(A$6,ROW()-ROW(A$6)-1+COLUMN($F$8))),"")</f>
        <v/>
      </c>
      <c r="B69" s="456" t="str">
        <f aca="true">IF(INDIRECT(ADDRESS(B$6,ROW()-ROW(B$6)-1+COLUMN($F$8)))&gt;0,INDIRECT(ADDRESS(B$6,ROW()-ROW(B$6)-1+COLUMN($F$8))),"")</f>
        <v/>
      </c>
      <c r="E69" s="456" t="s">
        <v>225</v>
      </c>
      <c r="F69" s="461" t="n">
        <v>16</v>
      </c>
      <c r="G69" s="470" t="n">
        <v>11</v>
      </c>
      <c r="H69" s="470" t="n">
        <v>6</v>
      </c>
      <c r="I69" s="463" t="n">
        <v>1</v>
      </c>
      <c r="K69" s="461" t="n">
        <v>12</v>
      </c>
      <c r="L69" s="470" t="n">
        <v>15</v>
      </c>
      <c r="M69" s="470" t="n">
        <v>2</v>
      </c>
      <c r="N69" s="463" t="n">
        <v>5</v>
      </c>
      <c r="P69" s="461" t="n">
        <v>8</v>
      </c>
      <c r="Q69" s="470" t="n">
        <v>3</v>
      </c>
      <c r="R69" s="470" t="n">
        <v>14</v>
      </c>
      <c r="S69" s="463" t="n">
        <v>9</v>
      </c>
      <c r="U69" s="461" t="n">
        <v>4</v>
      </c>
      <c r="V69" s="470" t="n">
        <v>7</v>
      </c>
      <c r="W69" s="470" t="n">
        <v>10</v>
      </c>
      <c r="X69" s="463" t="n">
        <v>13</v>
      </c>
    </row>
    <row r="70" customFormat="false" ht="12.65" hidden="false" customHeight="false" outlineLevel="0" collapsed="false">
      <c r="A70" s="456" t="str">
        <f aca="true">IF(INDIRECT(ADDRESS(A$6,ROW()-ROW(A$6)-1+COLUMN($F$8)))&gt;0,INDIRECT(ADDRESS(A$6,ROW()-ROW(A$6)-1+COLUMN($F$8))),"")</f>
        <v/>
      </c>
      <c r="B70" s="456" t="str">
        <f aca="true">IF(INDIRECT(ADDRESS(B$6,ROW()-ROW(B$6)-1+COLUMN($F$8)))&gt;0,INDIRECT(ADDRESS(B$6,ROW()-ROW(B$6)-1+COLUMN($F$8))),"")</f>
        <v/>
      </c>
    </row>
    <row r="71" customFormat="false" ht="12.65" hidden="false" customHeight="false" outlineLevel="0" collapsed="false">
      <c r="A71" s="456" t="str">
        <f aca="true">IF(INDIRECT(ADDRESS(A$6,ROW()-ROW(A$6)-1+COLUMN($F$8)))&gt;0,INDIRECT(ADDRESS(A$6,ROW()-ROW(A$6)-1+COLUMN($F$8))),"")</f>
        <v/>
      </c>
      <c r="B71" s="456" t="str">
        <f aca="true">IF(INDIRECT(ADDRESS(B$6,ROW()-ROW(B$6)-1+COLUMN($F$8)))&gt;0,INDIRECT(ADDRESS(B$6,ROW()-ROW(B$6)-1+COLUMN($F$8))),"")</f>
        <v/>
      </c>
    </row>
    <row r="72" customFormat="false" ht="12.65" hidden="false" customHeight="false" outlineLevel="0" collapsed="false">
      <c r="A72" s="456" t="str">
        <f aca="true">IF(INDIRECT(ADDRESS(A$6,ROW()-ROW(A$6)-1+COLUMN($F$8)))&gt;0,INDIRECT(ADDRESS(A$6,ROW()-ROW(A$6)-1+COLUMN($F$8))),"")</f>
        <v/>
      </c>
      <c r="B72" s="456" t="str">
        <f aca="true">IF(INDIRECT(ADDRESS(B$6,ROW()-ROW(B$6)-1+COLUMN($F$8)))&gt;0,INDIRECT(ADDRESS(B$6,ROW()-ROW(B$6)-1+COLUMN($F$8))),"")</f>
        <v/>
      </c>
      <c r="D72" s="318" t="n">
        <v>17</v>
      </c>
      <c r="E72" s="460" t="s">
        <v>250</v>
      </c>
    </row>
    <row r="73" customFormat="false" ht="12.65" hidden="false" customHeight="false" outlineLevel="0" collapsed="false">
      <c r="A73" s="456" t="str">
        <f aca="true">IF(INDIRECT(ADDRESS(A$6,ROW()-ROW(A$6)-1+COLUMN($F$8)))&gt;0,INDIRECT(ADDRESS(A$6,ROW()-ROW(A$6)-1+COLUMN($F$8))),"")</f>
        <v/>
      </c>
      <c r="B73" s="456" t="str">
        <f aca="true">IF(INDIRECT(ADDRESS(B$6,ROW()-ROW(B$6)-1+COLUMN($F$8)))&gt;0,INDIRECT(ADDRESS(B$6,ROW()-ROW(B$6)-1+COLUMN($F$8))),"")</f>
        <v/>
      </c>
      <c r="E73" s="456" t="s">
        <v>198</v>
      </c>
      <c r="F73" s="461" t="n">
        <v>1</v>
      </c>
      <c r="G73" s="462" t="n">
        <v>2</v>
      </c>
      <c r="H73" s="462" t="n">
        <v>3</v>
      </c>
      <c r="I73" s="462" t="n">
        <v>4</v>
      </c>
      <c r="J73" s="463" t="n">
        <v>5</v>
      </c>
      <c r="K73" s="474" t="n">
        <v>6</v>
      </c>
      <c r="L73" s="462" t="n">
        <v>7</v>
      </c>
      <c r="M73" s="462" t="n">
        <v>8</v>
      </c>
      <c r="N73" s="463" t="n">
        <v>9</v>
      </c>
      <c r="P73" s="461" t="n">
        <v>10</v>
      </c>
      <c r="Q73" s="462" t="n">
        <v>11</v>
      </c>
      <c r="R73" s="462" t="n">
        <v>12</v>
      </c>
      <c r="S73" s="463" t="n">
        <v>13</v>
      </c>
      <c r="U73" s="461" t="n">
        <v>14</v>
      </c>
      <c r="V73" s="462" t="n">
        <v>15</v>
      </c>
      <c r="W73" s="462" t="n">
        <v>16</v>
      </c>
      <c r="X73" s="463" t="n">
        <v>17</v>
      </c>
    </row>
    <row r="74" customFormat="false" ht="12.65" hidden="false" customHeight="false" outlineLevel="0" collapsed="false">
      <c r="A74" s="456" t="str">
        <f aca="true">IF(INDIRECT(ADDRESS(A$6,ROW()-ROW(A$6)-1+COLUMN($F$8)))&gt;0,INDIRECT(ADDRESS(A$6,ROW()-ROW(A$6)-1+COLUMN($F$8))),"")</f>
        <v/>
      </c>
      <c r="B74" s="456" t="str">
        <f aca="true">IF(INDIRECT(ADDRESS(B$6,ROW()-ROW(B$6)-1+COLUMN($F$8)))&gt;0,INDIRECT(ADDRESS(B$6,ROW()-ROW(B$6)-1+COLUMN($F$8))),"")</f>
        <v/>
      </c>
      <c r="E74" s="456" t="s">
        <v>225</v>
      </c>
      <c r="F74" s="461" t="n">
        <v>5</v>
      </c>
      <c r="G74" s="470" t="n">
        <v>3</v>
      </c>
      <c r="H74" s="470" t="n">
        <v>7</v>
      </c>
      <c r="I74" s="470" t="n">
        <v>14</v>
      </c>
      <c r="J74" s="463" t="n">
        <v>10</v>
      </c>
      <c r="K74" s="474" t="n">
        <v>4</v>
      </c>
      <c r="L74" s="470" t="n">
        <v>12</v>
      </c>
      <c r="M74" s="470" t="n">
        <v>15</v>
      </c>
      <c r="N74" s="463" t="n">
        <v>6</v>
      </c>
      <c r="P74" s="461" t="n">
        <v>9</v>
      </c>
      <c r="Q74" s="470" t="n">
        <v>16</v>
      </c>
      <c r="R74" s="470" t="n">
        <v>11</v>
      </c>
      <c r="S74" s="463" t="n">
        <v>1</v>
      </c>
      <c r="U74" s="461" t="n">
        <v>17</v>
      </c>
      <c r="V74" s="470" t="n">
        <v>13</v>
      </c>
      <c r="W74" s="470" t="n">
        <v>2</v>
      </c>
      <c r="X74" s="463" t="n">
        <v>8</v>
      </c>
    </row>
    <row r="75" customFormat="false" ht="12.65" hidden="false" customHeight="false" outlineLevel="0" collapsed="false">
      <c r="A75" s="456" t="str">
        <f aca="true">IF(INDIRECT(ADDRESS(A$6,ROW()-ROW(A$6)-1+COLUMN($F$8)))&gt;0,INDIRECT(ADDRESS(A$6,ROW()-ROW(A$6)-1+COLUMN($F$8))),"")</f>
        <v/>
      </c>
      <c r="B75" s="456" t="str">
        <f aca="true">IF(INDIRECT(ADDRESS(B$6,ROW()-ROW(B$6)-1+COLUMN($F$8)))&gt;0,INDIRECT(ADDRESS(B$6,ROW()-ROW(B$6)-1+COLUMN($F$8))),"")</f>
        <v/>
      </c>
    </row>
    <row r="76" customFormat="false" ht="12.65" hidden="false" customHeight="false" outlineLevel="0" collapsed="false">
      <c r="A76" s="456" t="str">
        <f aca="true">IF(INDIRECT(ADDRESS(A$6,ROW()-ROW(A$6)-1+COLUMN($F$8)))&gt;0,INDIRECT(ADDRESS(A$6,ROW()-ROW(A$6)-1+COLUMN($F$8))),"")</f>
        <v/>
      </c>
      <c r="B76" s="456" t="str">
        <f aca="true">IF(INDIRECT(ADDRESS(B$6,ROW()-ROW(B$6)-1+COLUMN($F$8)))&gt;0,INDIRECT(ADDRESS(B$6,ROW()-ROW(B$6)-1+COLUMN($F$8))),"")</f>
        <v/>
      </c>
    </row>
    <row r="77" customFormat="false" ht="12.65" hidden="false" customHeight="false" outlineLevel="0" collapsed="false">
      <c r="A77" s="456" t="str">
        <f aca="true">IF(INDIRECT(ADDRESS(A$6,ROW()-ROW(A$6)-1+COLUMN($F$8)))&gt;0,INDIRECT(ADDRESS(A$6,ROW()-ROW(A$6)-1+COLUMN($F$8))),"")</f>
        <v/>
      </c>
      <c r="B77" s="456" t="str">
        <f aca="true">IF(INDIRECT(ADDRESS(B$6,ROW()-ROW(B$6)-1+COLUMN($F$8)))&gt;0,INDIRECT(ADDRESS(B$6,ROW()-ROW(B$6)-1+COLUMN($F$8))),"")</f>
        <v/>
      </c>
      <c r="D77" s="318" t="n">
        <v>18</v>
      </c>
      <c r="E77" s="460" t="s">
        <v>250</v>
      </c>
    </row>
    <row r="78" customFormat="false" ht="12.65" hidden="false" customHeight="false" outlineLevel="0" collapsed="false">
      <c r="A78" s="456" t="str">
        <f aca="true">IF(INDIRECT(ADDRESS(A$6,ROW()-ROW(A$6)-1+COLUMN($F$8)))&gt;0,INDIRECT(ADDRESS(A$6,ROW()-ROW(A$6)-1+COLUMN($F$8))),"")</f>
        <v/>
      </c>
      <c r="B78" s="456" t="str">
        <f aca="true">IF(INDIRECT(ADDRESS(B$6,ROW()-ROW(B$6)-1+COLUMN($F$8)))&gt;0,INDIRECT(ADDRESS(B$6,ROW()-ROW(B$6)-1+COLUMN($F$8))),"")</f>
        <v/>
      </c>
      <c r="E78" s="456" t="s">
        <v>198</v>
      </c>
      <c r="F78" s="461" t="n">
        <v>1</v>
      </c>
      <c r="G78" s="462" t="n">
        <v>2</v>
      </c>
      <c r="H78" s="462" t="n">
        <v>3</v>
      </c>
      <c r="I78" s="462" t="n">
        <v>4</v>
      </c>
      <c r="J78" s="463" t="n">
        <v>5</v>
      </c>
      <c r="K78" s="474" t="n">
        <v>6</v>
      </c>
      <c r="L78" s="462" t="n">
        <v>7</v>
      </c>
      <c r="M78" s="462" t="n">
        <v>8</v>
      </c>
      <c r="N78" s="462" t="n">
        <v>9</v>
      </c>
      <c r="O78" s="463" t="n">
        <v>10</v>
      </c>
      <c r="P78" s="474" t="n">
        <v>11</v>
      </c>
      <c r="Q78" s="462" t="n">
        <v>12</v>
      </c>
      <c r="R78" s="462" t="n">
        <v>13</v>
      </c>
      <c r="S78" s="463" t="n">
        <v>14</v>
      </c>
      <c r="U78" s="461" t="n">
        <v>15</v>
      </c>
      <c r="V78" s="462" t="n">
        <v>16</v>
      </c>
      <c r="W78" s="462" t="n">
        <v>17</v>
      </c>
      <c r="X78" s="463" t="n">
        <v>18</v>
      </c>
    </row>
    <row r="79" customFormat="false" ht="12.65" hidden="false" customHeight="false" outlineLevel="0" collapsed="false">
      <c r="A79" s="456" t="str">
        <f aca="true">IF(INDIRECT(ADDRESS(A$6,ROW()-ROW(A$6)-1+COLUMN($F$8)))&gt;0,INDIRECT(ADDRESS(A$6,ROW()-ROW(A$6)-1+COLUMN($F$8))),"")</f>
        <v/>
      </c>
      <c r="B79" s="456" t="str">
        <f aca="true">IF(INDIRECT(ADDRESS(B$6,ROW()-ROW(B$6)-1+COLUMN($F$8)))&gt;0,INDIRECT(ADDRESS(B$6,ROW()-ROW(B$6)-1+COLUMN($F$8))),"")</f>
        <v/>
      </c>
      <c r="E79" s="456" t="s">
        <v>225</v>
      </c>
      <c r="F79" s="461" t="n">
        <v>9</v>
      </c>
      <c r="G79" s="470" t="n">
        <v>5</v>
      </c>
      <c r="H79" s="470" t="n">
        <v>7</v>
      </c>
      <c r="I79" s="470" t="n">
        <v>15</v>
      </c>
      <c r="J79" s="463" t="n">
        <v>11</v>
      </c>
      <c r="K79" s="474" t="n">
        <v>4</v>
      </c>
      <c r="L79" s="470" t="n">
        <v>13</v>
      </c>
      <c r="M79" s="470" t="n">
        <v>16</v>
      </c>
      <c r="N79" s="470" t="n">
        <v>6</v>
      </c>
      <c r="O79" s="463" t="n">
        <v>1</v>
      </c>
      <c r="P79" s="474" t="n">
        <v>10</v>
      </c>
      <c r="Q79" s="470" t="n">
        <v>17</v>
      </c>
      <c r="R79" s="470" t="n">
        <v>12</v>
      </c>
      <c r="S79" s="463" t="n">
        <v>2</v>
      </c>
      <c r="U79" s="461" t="n">
        <v>18</v>
      </c>
      <c r="V79" s="470" t="n">
        <v>8</v>
      </c>
      <c r="W79" s="470" t="n">
        <v>14</v>
      </c>
      <c r="X79" s="463" t="n">
        <v>3</v>
      </c>
    </row>
    <row r="80" customFormat="false" ht="12.65" hidden="false" customHeight="false" outlineLevel="0" collapsed="false">
      <c r="A80" s="456" t="str">
        <f aca="true">IF(INDIRECT(ADDRESS(A$6,ROW()-ROW(A$6)-1+COLUMN($F$8)))&gt;0,INDIRECT(ADDRESS(A$6,ROW()-ROW(A$6)-1+COLUMN($F$8))),"")</f>
        <v/>
      </c>
      <c r="B80" s="456" t="str">
        <f aca="true">IF(INDIRECT(ADDRESS(B$6,ROW()-ROW(B$6)-1+COLUMN($F$8)))&gt;0,INDIRECT(ADDRESS(B$6,ROW()-ROW(B$6)-1+COLUMN($F$8))),"")</f>
        <v/>
      </c>
    </row>
    <row r="81" customFormat="false" ht="12.65" hidden="false" customHeight="false" outlineLevel="0" collapsed="false">
      <c r="A81" s="456" t="str">
        <f aca="true">IF(INDIRECT(ADDRESS(A$6,ROW()-ROW(A$6)-1+COLUMN($F$8)))&gt;0,INDIRECT(ADDRESS(A$6,ROW()-ROW(A$6)-1+COLUMN($F$8))),"")</f>
        <v/>
      </c>
      <c r="B81" s="456" t="str">
        <f aca="true">IF(INDIRECT(ADDRESS(B$6,ROW()-ROW(B$6)-1+COLUMN($F$8)))&gt;0,INDIRECT(ADDRESS(B$6,ROW()-ROW(B$6)-1+COLUMN($F$8))),"")</f>
        <v/>
      </c>
    </row>
    <row r="82" customFormat="false" ht="12.65" hidden="false" customHeight="false" outlineLevel="0" collapsed="false">
      <c r="A82" s="456" t="str">
        <f aca="true">IF(INDIRECT(ADDRESS(A$6,ROW()-ROW(A$6)-1+COLUMN($F$8)))&gt;0,INDIRECT(ADDRESS(A$6,ROW()-ROW(A$6)-1+COLUMN($F$8))),"")</f>
        <v/>
      </c>
      <c r="B82" s="456" t="str">
        <f aca="true">IF(INDIRECT(ADDRESS(B$6,ROW()-ROW(B$6)-1+COLUMN($F$8)))&gt;0,INDIRECT(ADDRESS(B$6,ROW()-ROW(B$6)-1+COLUMN($F$8))),"")</f>
        <v/>
      </c>
      <c r="D82" s="318" t="n">
        <v>19</v>
      </c>
      <c r="E82" s="460" t="s">
        <v>250</v>
      </c>
    </row>
    <row r="83" customFormat="false" ht="12.65" hidden="false" customHeight="false" outlineLevel="0" collapsed="false">
      <c r="A83" s="456" t="str">
        <f aca="true">IF(INDIRECT(ADDRESS(A$6,ROW()-ROW(A$6)-1+COLUMN($F$8)))&gt;0,INDIRECT(ADDRESS(A$6,ROW()-ROW(A$6)-1+COLUMN($F$8))),"")</f>
        <v/>
      </c>
      <c r="B83" s="456" t="str">
        <f aca="true">IF(INDIRECT(ADDRESS(B$6,ROW()-ROW(B$6)-1+COLUMN($F$8)))&gt;0,INDIRECT(ADDRESS(B$6,ROW()-ROW(B$6)-1+COLUMN($F$8))),"")</f>
        <v/>
      </c>
      <c r="E83" s="456" t="s">
        <v>198</v>
      </c>
      <c r="F83" s="461" t="n">
        <v>1</v>
      </c>
      <c r="G83" s="462" t="n">
        <v>2</v>
      </c>
      <c r="H83" s="462" t="n">
        <v>3</v>
      </c>
      <c r="I83" s="462" t="n">
        <v>4</v>
      </c>
      <c r="J83" s="463" t="n">
        <v>5</v>
      </c>
      <c r="K83" s="474" t="n">
        <v>6</v>
      </c>
      <c r="L83" s="462" t="n">
        <v>7</v>
      </c>
      <c r="M83" s="462" t="n">
        <v>8</v>
      </c>
      <c r="N83" s="462" t="n">
        <v>9</v>
      </c>
      <c r="O83" s="463" t="n">
        <v>10</v>
      </c>
      <c r="P83" s="474" t="n">
        <v>11</v>
      </c>
      <c r="Q83" s="462" t="n">
        <v>12</v>
      </c>
      <c r="R83" s="462" t="n">
        <v>13</v>
      </c>
      <c r="S83" s="462" t="n">
        <v>14</v>
      </c>
      <c r="T83" s="463" t="n">
        <v>15</v>
      </c>
      <c r="U83" s="474" t="n">
        <v>16</v>
      </c>
      <c r="V83" s="462" t="n">
        <v>17</v>
      </c>
      <c r="W83" s="462" t="n">
        <v>18</v>
      </c>
      <c r="X83" s="463" t="n">
        <v>19</v>
      </c>
    </row>
    <row r="84" customFormat="false" ht="12.65" hidden="false" customHeight="false" outlineLevel="0" collapsed="false">
      <c r="A84" s="456" t="str">
        <f aca="true">IF(INDIRECT(ADDRESS(A$6,ROW()-ROW(A$6)-1+COLUMN($F$8)))&gt;0,INDIRECT(ADDRESS(A$6,ROW()-ROW(A$6)-1+COLUMN($F$8))),"")</f>
        <v/>
      </c>
      <c r="B84" s="456" t="str">
        <f aca="true">IF(INDIRECT(ADDRESS(B$6,ROW()-ROW(B$6)-1+COLUMN($F$8)))&gt;0,INDIRECT(ADDRESS(B$6,ROW()-ROW(B$6)-1+COLUMN($F$8))),"")</f>
        <v/>
      </c>
      <c r="E84" s="456" t="s">
        <v>225</v>
      </c>
      <c r="F84" s="461" t="n">
        <v>4</v>
      </c>
      <c r="G84" s="470" t="n">
        <v>18</v>
      </c>
      <c r="H84" s="470" t="n">
        <v>7</v>
      </c>
      <c r="I84" s="470" t="n">
        <v>11</v>
      </c>
      <c r="J84" s="463" t="n">
        <v>6</v>
      </c>
      <c r="K84" s="474" t="n">
        <v>19</v>
      </c>
      <c r="L84" s="470" t="n">
        <v>9</v>
      </c>
      <c r="M84" s="470" t="n">
        <v>12</v>
      </c>
      <c r="N84" s="470" t="n">
        <v>3</v>
      </c>
      <c r="O84" s="463" t="n">
        <v>1</v>
      </c>
      <c r="P84" s="474" t="n">
        <v>15</v>
      </c>
      <c r="Q84" s="470" t="n">
        <v>13</v>
      </c>
      <c r="R84" s="470" t="n">
        <v>17</v>
      </c>
      <c r="S84" s="470" t="n">
        <v>2</v>
      </c>
      <c r="T84" s="463" t="n">
        <v>8</v>
      </c>
      <c r="U84" s="474" t="n">
        <v>14</v>
      </c>
      <c r="V84" s="470" t="n">
        <v>10</v>
      </c>
      <c r="W84" s="470" t="n">
        <v>5</v>
      </c>
      <c r="X84" s="463" t="n">
        <v>16</v>
      </c>
    </row>
    <row r="85" customFormat="false" ht="12.65" hidden="false" customHeight="false" outlineLevel="0" collapsed="false">
      <c r="A85" s="456" t="str">
        <f aca="true">IF(INDIRECT(ADDRESS(A$6,ROW()-ROW(A$6)-1+COLUMN($F$8)))&gt;0,INDIRECT(ADDRESS(A$6,ROW()-ROW(A$6)-1+COLUMN($F$8))),"")</f>
        <v/>
      </c>
      <c r="B85" s="456" t="str">
        <f aca="true">IF(INDIRECT(ADDRESS(B$6,ROW()-ROW(B$6)-1+COLUMN($F$8)))&gt;0,INDIRECT(ADDRESS(B$6,ROW()-ROW(B$6)-1+COLUMN($F$8))),"")</f>
        <v/>
      </c>
    </row>
    <row r="86" customFormat="false" ht="12.65" hidden="false" customHeight="false" outlineLevel="0" collapsed="false">
      <c r="A86" s="456" t="str">
        <f aca="true">IF(INDIRECT(ADDRESS(A$6,ROW()-ROW(A$6)-1+COLUMN($F$8)))&gt;0,INDIRECT(ADDRESS(A$6,ROW()-ROW(A$6)-1+COLUMN($F$8))),"")</f>
        <v/>
      </c>
      <c r="B86" s="456" t="str">
        <f aca="true">IF(INDIRECT(ADDRESS(B$6,ROW()-ROW(B$6)-1+COLUMN($F$8)))&gt;0,INDIRECT(ADDRESS(B$6,ROW()-ROW(B$6)-1+COLUMN($F$8))),"")</f>
        <v/>
      </c>
    </row>
    <row r="87" customFormat="false" ht="12.65" hidden="false" customHeight="false" outlineLevel="0" collapsed="false">
      <c r="A87" s="456" t="str">
        <f aca="true">IF(INDIRECT(ADDRESS(A$6,ROW()-ROW(A$6)-1+COLUMN($F$8)))&gt;0,INDIRECT(ADDRESS(A$6,ROW()-ROW(A$6)-1+COLUMN($F$8))),"")</f>
        <v/>
      </c>
      <c r="B87" s="456" t="str">
        <f aca="true">IF(INDIRECT(ADDRESS(B$6,ROW()-ROW(B$6)-1+COLUMN($F$8)))&gt;0,INDIRECT(ADDRESS(B$6,ROW()-ROW(B$6)-1+COLUMN($F$8))),"")</f>
        <v/>
      </c>
      <c r="D87" s="318" t="n">
        <v>20</v>
      </c>
      <c r="E87" s="460" t="s">
        <v>250</v>
      </c>
    </row>
    <row r="88" customFormat="false" ht="12.65" hidden="false" customHeight="false" outlineLevel="0" collapsed="false">
      <c r="A88" s="456" t="str">
        <f aca="true">IF(INDIRECT(ADDRESS(A$6,ROW()-ROW(A$6)-1+COLUMN($F$8)))&gt;0,INDIRECT(ADDRESS(A$6,ROW()-ROW(A$6)-1+COLUMN($F$8))),"")</f>
        <v/>
      </c>
      <c r="B88" s="456" t="str">
        <f aca="true">IF(INDIRECT(ADDRESS(B$6,ROW()-ROW(B$6)-1+COLUMN($F$8)))&gt;0,INDIRECT(ADDRESS(B$6,ROW()-ROW(B$6)-1+COLUMN($F$8))),"")</f>
        <v/>
      </c>
      <c r="E88" s="456" t="s">
        <v>198</v>
      </c>
      <c r="F88" s="461" t="n">
        <v>1</v>
      </c>
      <c r="G88" s="462" t="n">
        <v>2</v>
      </c>
      <c r="H88" s="462" t="n">
        <v>3</v>
      </c>
      <c r="I88" s="462" t="n">
        <v>4</v>
      </c>
      <c r="J88" s="463" t="n">
        <v>5</v>
      </c>
      <c r="K88" s="474" t="n">
        <v>6</v>
      </c>
      <c r="L88" s="462" t="n">
        <v>7</v>
      </c>
      <c r="M88" s="462" t="n">
        <v>8</v>
      </c>
      <c r="N88" s="462" t="n">
        <v>9</v>
      </c>
      <c r="O88" s="463" t="n">
        <v>10</v>
      </c>
      <c r="P88" s="474" t="n">
        <v>11</v>
      </c>
      <c r="Q88" s="462" t="n">
        <v>12</v>
      </c>
      <c r="R88" s="462" t="n">
        <v>13</v>
      </c>
      <c r="S88" s="462" t="n">
        <v>14</v>
      </c>
      <c r="T88" s="463" t="n">
        <v>15</v>
      </c>
      <c r="U88" s="474" t="n">
        <v>16</v>
      </c>
      <c r="V88" s="462" t="n">
        <v>17</v>
      </c>
      <c r="W88" s="462" t="n">
        <v>18</v>
      </c>
      <c r="X88" s="462" t="n">
        <v>19</v>
      </c>
      <c r="Y88" s="463" t="n">
        <v>20</v>
      </c>
    </row>
    <row r="89" customFormat="false" ht="12.65" hidden="false" customHeight="false" outlineLevel="0" collapsed="false">
      <c r="A89" s="456" t="str">
        <f aca="true">IF(INDIRECT(ADDRESS(A$6,ROW()-ROW(A$6)-1+COLUMN($F$8)))&gt;0,INDIRECT(ADDRESS(A$6,ROW()-ROW(A$6)-1+COLUMN($F$8))),"")</f>
        <v/>
      </c>
      <c r="B89" s="456" t="str">
        <f aca="true">IF(INDIRECT(ADDRESS(B$6,ROW()-ROW(B$6)-1+COLUMN($F$8)))&gt;0,INDIRECT(ADDRESS(B$6,ROW()-ROW(B$6)-1+COLUMN($F$8))),"")</f>
        <v/>
      </c>
      <c r="E89" s="456" t="s">
        <v>225</v>
      </c>
      <c r="F89" s="461" t="n">
        <v>9</v>
      </c>
      <c r="G89" s="470" t="n">
        <v>4</v>
      </c>
      <c r="H89" s="470" t="n">
        <v>12</v>
      </c>
      <c r="I89" s="470" t="n">
        <v>16</v>
      </c>
      <c r="J89" s="463" t="n">
        <v>11</v>
      </c>
      <c r="K89" s="474" t="n">
        <v>14</v>
      </c>
      <c r="L89" s="470" t="n">
        <v>18</v>
      </c>
      <c r="M89" s="470" t="n">
        <v>7</v>
      </c>
      <c r="N89" s="470" t="n">
        <v>2</v>
      </c>
      <c r="O89" s="463" t="n">
        <v>6</v>
      </c>
      <c r="P89" s="474" t="n">
        <v>19</v>
      </c>
      <c r="Q89" s="470" t="n">
        <v>10</v>
      </c>
      <c r="R89" s="470" t="n">
        <v>17</v>
      </c>
      <c r="S89" s="470" t="n">
        <v>13</v>
      </c>
      <c r="T89" s="463" t="n">
        <v>1</v>
      </c>
      <c r="U89" s="474" t="n">
        <v>20</v>
      </c>
      <c r="V89" s="470" t="n">
        <v>15</v>
      </c>
      <c r="W89" s="470" t="n">
        <v>5</v>
      </c>
      <c r="X89" s="470" t="n">
        <v>8</v>
      </c>
      <c r="Y89" s="463" t="n">
        <v>3</v>
      </c>
    </row>
    <row r="90" customFormat="false" ht="12.65" hidden="false" customHeight="false" outlineLevel="0" collapsed="false">
      <c r="A90" s="456" t="str">
        <f aca="true">IF(INDIRECT(ADDRESS(A$6,ROW()-ROW(A$6)-1+COLUMN($F$8)))&gt;0,INDIRECT(ADDRESS(A$6,ROW()-ROW(A$6)-1+COLUMN($F$8))),"")</f>
        <v/>
      </c>
      <c r="B90" s="456" t="str">
        <f aca="true">IF(INDIRECT(ADDRESS(B$6,ROW()-ROW(B$6)-1+COLUMN($F$8)))&gt;0,INDIRECT(ADDRESS(B$6,ROW()-ROW(B$6)-1+COLUMN($F$8))),"")</f>
        <v/>
      </c>
    </row>
    <row r="91" customFormat="false" ht="12.65" hidden="false" customHeight="false" outlineLevel="0" collapsed="false">
      <c r="A91" s="456" t="str">
        <f aca="true">IF(INDIRECT(ADDRESS(A$6,ROW()-ROW(A$6)-1+COLUMN($F$8)))&gt;0,INDIRECT(ADDRESS(A$6,ROW()-ROW(A$6)-1+COLUMN($F$8))),"")</f>
        <v/>
      </c>
      <c r="B91" s="456" t="str">
        <f aca="true">IF(INDIRECT(ADDRESS(B$6,ROW()-ROW(B$6)-1+COLUMN($F$8)))&gt;0,INDIRECT(ADDRESS(B$6,ROW()-ROW(B$6)-1+COLUMN($F$8))),"")</f>
        <v/>
      </c>
    </row>
    <row r="92" customFormat="false" ht="12.65" hidden="false" customHeight="false" outlineLevel="0" collapsed="false">
      <c r="A92" s="456" t="str">
        <f aca="true">IF(INDIRECT(ADDRESS(A$6,ROW()-ROW(A$6)-1+COLUMN($F$8)))&gt;0,INDIRECT(ADDRESS(A$6,ROW()-ROW(A$6)-1+COLUMN($F$8))),"")</f>
        <v/>
      </c>
      <c r="B92" s="456" t="str">
        <f aca="true">IF(INDIRECT(ADDRESS(B$6,ROW()-ROW(B$6)-1+COLUMN($F$8)))&gt;0,INDIRECT(ADDRESS(B$6,ROW()-ROW(B$6)-1+COLUMN($F$8))),"")</f>
        <v/>
      </c>
      <c r="D92" s="318" t="n">
        <v>21</v>
      </c>
      <c r="E92" s="318" t="s">
        <v>250</v>
      </c>
    </row>
    <row r="93" customFormat="false" ht="12.65" hidden="false" customHeight="false" outlineLevel="0" collapsed="false">
      <c r="A93" s="456" t="str">
        <f aca="true">IF(INDIRECT(ADDRESS(A$6,ROW()-ROW(A$6)-1+COLUMN($F$8)))&gt;0,INDIRECT(ADDRESS(A$6,ROW()-ROW(A$6)-1+COLUMN($F$8))),"")</f>
        <v/>
      </c>
      <c r="B93" s="456" t="str">
        <f aca="true">IF(INDIRECT(ADDRESS(B$6,ROW()-ROW(B$6)-1+COLUMN($F$8)))&gt;0,INDIRECT(ADDRESS(B$6,ROW()-ROW(B$6)-1+COLUMN($F$8))),"")</f>
        <v/>
      </c>
      <c r="E93" s="456" t="s">
        <v>198</v>
      </c>
      <c r="F93" s="461" t="n">
        <v>1</v>
      </c>
      <c r="G93" s="462" t="n">
        <v>2</v>
      </c>
      <c r="H93" s="462" t="n">
        <v>3</v>
      </c>
      <c r="I93" s="462" t="n">
        <v>4</v>
      </c>
      <c r="J93" s="463" t="n">
        <v>5</v>
      </c>
      <c r="K93" s="461" t="n">
        <v>6</v>
      </c>
      <c r="L93" s="462" t="n">
        <v>7</v>
      </c>
      <c r="M93" s="462" t="n">
        <v>8</v>
      </c>
      <c r="N93" s="463" t="n">
        <v>9</v>
      </c>
      <c r="P93" s="461" t="n">
        <v>10</v>
      </c>
      <c r="Q93" s="462" t="n">
        <v>11</v>
      </c>
      <c r="R93" s="462" t="n">
        <v>12</v>
      </c>
      <c r="S93" s="463" t="n">
        <v>13</v>
      </c>
      <c r="U93" s="461" t="n">
        <v>14</v>
      </c>
      <c r="V93" s="462" t="n">
        <v>15</v>
      </c>
      <c r="W93" s="462" t="n">
        <v>16</v>
      </c>
      <c r="X93" s="463" t="n">
        <v>17</v>
      </c>
      <c r="Z93" s="461" t="n">
        <v>18</v>
      </c>
      <c r="AA93" s="462" t="n">
        <v>19</v>
      </c>
      <c r="AB93" s="462" t="n">
        <v>20</v>
      </c>
      <c r="AC93" s="463" t="n">
        <v>21</v>
      </c>
    </row>
    <row r="94" customFormat="false" ht="12.65" hidden="false" customHeight="false" outlineLevel="0" collapsed="false">
      <c r="A94" s="456" t="str">
        <f aca="true">IF(INDIRECT(ADDRESS(A$6,ROW()-ROW(A$6)-1+COLUMN($F$8)))&gt;0,INDIRECT(ADDRESS(A$6,ROW()-ROW(A$6)-1+COLUMN($F$8))),"")</f>
        <v/>
      </c>
      <c r="B94" s="456" t="str">
        <f aca="true">IF(INDIRECT(ADDRESS(B$6,ROW()-ROW(B$6)-1+COLUMN($F$8)))&gt;0,INDIRECT(ADDRESS(B$6,ROW()-ROW(B$6)-1+COLUMN($F$8))),"")</f>
        <v/>
      </c>
      <c r="E94" s="456" t="s">
        <v>225</v>
      </c>
      <c r="F94" s="461" t="n">
        <v>4</v>
      </c>
      <c r="G94" s="462" t="n">
        <v>16</v>
      </c>
      <c r="H94" s="462" t="n">
        <v>19</v>
      </c>
      <c r="I94" s="462" t="n">
        <v>10</v>
      </c>
      <c r="J94" s="463" t="n">
        <v>8</v>
      </c>
      <c r="K94" s="461" t="n">
        <v>5</v>
      </c>
      <c r="L94" s="462" t="n">
        <v>12</v>
      </c>
      <c r="M94" s="462" t="n">
        <v>7</v>
      </c>
      <c r="N94" s="463" t="n">
        <v>18</v>
      </c>
      <c r="P94" s="461" t="n">
        <v>13</v>
      </c>
      <c r="Q94" s="462" t="n">
        <v>20</v>
      </c>
      <c r="R94" s="462" t="n">
        <v>2</v>
      </c>
      <c r="S94" s="463" t="n">
        <v>14</v>
      </c>
      <c r="U94" s="461" t="n">
        <v>21</v>
      </c>
      <c r="V94" s="462" t="n">
        <v>9</v>
      </c>
      <c r="W94" s="462" t="n">
        <v>15</v>
      </c>
      <c r="X94" s="463" t="n">
        <v>1</v>
      </c>
      <c r="Z94" s="461" t="n">
        <v>17</v>
      </c>
      <c r="AA94" s="462" t="n">
        <v>3</v>
      </c>
      <c r="AB94" s="462" t="n">
        <v>11</v>
      </c>
      <c r="AC94" s="463" t="n">
        <v>6</v>
      </c>
    </row>
    <row r="95" customFormat="false" ht="12.65" hidden="false" customHeight="false" outlineLevel="0" collapsed="false">
      <c r="A95" s="456" t="str">
        <f aca="true">IF(INDIRECT(ADDRESS(A$6,ROW()-ROW(A$6)-1+COLUMN($F$8)))&gt;0,INDIRECT(ADDRESS(A$6,ROW()-ROW(A$6)-1+COLUMN($F$8))),"")</f>
        <v/>
      </c>
      <c r="B95" s="456" t="str">
        <f aca="true">IF(INDIRECT(ADDRESS(B$6,ROW()-ROW(B$6)-1+COLUMN($F$8)))&gt;0,INDIRECT(ADDRESS(B$6,ROW()-ROW(B$6)-1+COLUMN($F$8))),"")</f>
        <v/>
      </c>
    </row>
    <row r="96" s="478" customFormat="true" ht="12.65" hidden="false" customHeight="false" outlineLevel="0" collapsed="false">
      <c r="A96" s="456" t="str">
        <f aca="true">IF(INDIRECT(ADDRESS(A$6,ROW()-ROW(A$6)-1+COLUMN($F$8)))&gt;0,INDIRECT(ADDRESS(A$6,ROW()-ROW(A$6)-1+COLUMN($F$8))),"")</f>
        <v/>
      </c>
      <c r="B96" s="456" t="str">
        <f aca="true">IF(INDIRECT(ADDRESS(B$6,ROW()-ROW(B$6)-1+COLUMN($F$8)))&gt;0,INDIRECT(ADDRESS(B$6,ROW()-ROW(B$6)-1+COLUMN($F$8))),"")</f>
        <v/>
      </c>
    </row>
    <row r="97" customFormat="false" ht="12.65" hidden="false" customHeight="false" outlineLevel="0" collapsed="false">
      <c r="A97" s="456" t="str">
        <f aca="true">IF(INDIRECT(ADDRESS(A$6,ROW()-ROW(A$6)-1+COLUMN($F$8)))&gt;0,INDIRECT(ADDRESS(A$6,ROW()-ROW(A$6)-1+COLUMN($F$8))),"")</f>
        <v/>
      </c>
      <c r="B97" s="456" t="str">
        <f aca="true">IF(INDIRECT(ADDRESS(B$6,ROW()-ROW(B$6)-1+COLUMN($F$8)))&gt;0,INDIRECT(ADDRESS(B$6,ROW()-ROW(B$6)-1+COLUMN($F$8))),"")</f>
        <v/>
      </c>
      <c r="D97" s="318" t="n">
        <v>22</v>
      </c>
      <c r="E97" s="318" t="s">
        <v>250</v>
      </c>
    </row>
    <row r="98" customFormat="false" ht="12.65" hidden="false" customHeight="false" outlineLevel="0" collapsed="false">
      <c r="A98" s="456" t="str">
        <f aca="true">IF(INDIRECT(ADDRESS(A$6,ROW()-ROW(A$6)-1+COLUMN($F$8)))&gt;0,INDIRECT(ADDRESS(A$6,ROW()-ROW(A$6)-1+COLUMN($F$8))),"")</f>
        <v/>
      </c>
      <c r="B98" s="456" t="str">
        <f aca="true">IF(INDIRECT(ADDRESS(B$6,ROW()-ROW(B$6)-1+COLUMN($F$8)))&gt;0,INDIRECT(ADDRESS(B$6,ROW()-ROW(B$6)-1+COLUMN($F$8))),"")</f>
        <v/>
      </c>
      <c r="E98" s="456" t="s">
        <v>198</v>
      </c>
      <c r="F98" s="461" t="n">
        <v>1</v>
      </c>
      <c r="G98" s="462" t="n">
        <v>2</v>
      </c>
      <c r="H98" s="462" t="n">
        <v>3</v>
      </c>
      <c r="I98" s="462" t="n">
        <v>4</v>
      </c>
      <c r="J98" s="463" t="n">
        <v>5</v>
      </c>
      <c r="K98" s="461" t="n">
        <v>6</v>
      </c>
      <c r="L98" s="462" t="n">
        <v>7</v>
      </c>
      <c r="M98" s="462" t="n">
        <v>8</v>
      </c>
      <c r="N98" s="462" t="n">
        <v>9</v>
      </c>
      <c r="O98" s="463" t="n">
        <v>10</v>
      </c>
      <c r="P98" s="461" t="n">
        <v>11</v>
      </c>
      <c r="Q98" s="462" t="n">
        <v>12</v>
      </c>
      <c r="R98" s="462" t="n">
        <v>13</v>
      </c>
      <c r="S98" s="463" t="n">
        <v>14</v>
      </c>
      <c r="U98" s="461" t="n">
        <v>15</v>
      </c>
      <c r="V98" s="462" t="n">
        <v>16</v>
      </c>
      <c r="W98" s="462" t="n">
        <v>17</v>
      </c>
      <c r="X98" s="463" t="n">
        <v>18</v>
      </c>
      <c r="Z98" s="461" t="n">
        <v>19</v>
      </c>
      <c r="AA98" s="462" t="n">
        <v>20</v>
      </c>
      <c r="AB98" s="462" t="n">
        <v>21</v>
      </c>
      <c r="AC98" s="463" t="n">
        <v>22</v>
      </c>
    </row>
    <row r="99" customFormat="false" ht="12.65" hidden="false" customHeight="false" outlineLevel="0" collapsed="false">
      <c r="A99" s="456" t="str">
        <f aca="true">IF(INDIRECT(ADDRESS(A$6,ROW()-ROW(A$6)-1+COLUMN($F$8)))&gt;0,INDIRECT(ADDRESS(A$6,ROW()-ROW(A$6)-1+COLUMN($F$8))),"")</f>
        <v/>
      </c>
      <c r="B99" s="456" t="str">
        <f aca="true">IF(INDIRECT(ADDRESS(B$6,ROW()-ROW(B$6)-1+COLUMN($F$8)))&gt;0,INDIRECT(ADDRESS(B$6,ROW()-ROW(B$6)-1+COLUMN($F$8))),"")</f>
        <v/>
      </c>
      <c r="E99" s="456" t="s">
        <v>225</v>
      </c>
      <c r="F99" s="461" t="n">
        <v>5</v>
      </c>
      <c r="G99" s="462" t="n">
        <v>17</v>
      </c>
      <c r="H99" s="462" t="n">
        <v>7</v>
      </c>
      <c r="I99" s="462" t="n">
        <v>19</v>
      </c>
      <c r="J99" s="463" t="n">
        <v>11</v>
      </c>
      <c r="K99" s="461" t="n">
        <v>14</v>
      </c>
      <c r="L99" s="462" t="n">
        <v>8</v>
      </c>
      <c r="M99" s="462" t="n">
        <v>20</v>
      </c>
      <c r="N99" s="462" t="n">
        <v>1</v>
      </c>
      <c r="O99" s="463" t="n">
        <v>15</v>
      </c>
      <c r="P99" s="461" t="n">
        <v>22</v>
      </c>
      <c r="Q99" s="462" t="n">
        <v>13</v>
      </c>
      <c r="R99" s="462" t="n">
        <v>4</v>
      </c>
      <c r="S99" s="463" t="n">
        <v>6</v>
      </c>
      <c r="U99" s="461" t="n">
        <v>18</v>
      </c>
      <c r="V99" s="462" t="n">
        <v>21</v>
      </c>
      <c r="W99" s="462" t="n">
        <v>10</v>
      </c>
      <c r="X99" s="463" t="n">
        <v>2</v>
      </c>
      <c r="Z99" s="461" t="n">
        <v>9</v>
      </c>
      <c r="AA99" s="462" t="n">
        <v>3</v>
      </c>
      <c r="AB99" s="462" t="n">
        <v>16</v>
      </c>
      <c r="AC99" s="463" t="n">
        <v>12</v>
      </c>
    </row>
    <row r="100" customFormat="false" ht="12.65" hidden="false" customHeight="false" outlineLevel="0" collapsed="false">
      <c r="A100" s="456" t="str">
        <f aca="true">IF(INDIRECT(ADDRESS(A$6,ROW()-ROW(A$6)-1+COLUMN($F$8)))&gt;0,INDIRECT(ADDRESS(A$6,ROW()-ROW(A$6)-1+COLUMN($F$8))),"")</f>
        <v/>
      </c>
      <c r="B100" s="456" t="str">
        <f aca="true">IF(INDIRECT(ADDRESS(B$6,ROW()-ROW(B$6)-1+COLUMN($F$8)))&gt;0,INDIRECT(ADDRESS(B$6,ROW()-ROW(B$6)-1+COLUMN($F$8))),"")</f>
        <v/>
      </c>
    </row>
    <row r="101" s="478" customFormat="true" ht="12.65" hidden="false" customHeight="false" outlineLevel="0" collapsed="false">
      <c r="A101" s="456" t="str">
        <f aca="true">IF(INDIRECT(ADDRESS(A$6,ROW()-ROW(A$6)-1+COLUMN($F$8)))&gt;0,INDIRECT(ADDRESS(A$6,ROW()-ROW(A$6)-1+COLUMN($F$8))),"")</f>
        <v/>
      </c>
      <c r="B101" s="456" t="str">
        <f aca="true">IF(INDIRECT(ADDRESS(B$6,ROW()-ROW(B$6)-1+COLUMN($F$8)))&gt;0,INDIRECT(ADDRESS(B$6,ROW()-ROW(B$6)-1+COLUMN($F$8))),"")</f>
        <v/>
      </c>
    </row>
    <row r="102" customFormat="false" ht="12.65" hidden="false" customHeight="false" outlineLevel="0" collapsed="false">
      <c r="A102" s="456" t="str">
        <f aca="true">IF(INDIRECT(ADDRESS(A$6,ROW()-ROW(A$6)-1+COLUMN($F$8)))&gt;0,INDIRECT(ADDRESS(A$6,ROW()-ROW(A$6)-1+COLUMN($F$8))),"")</f>
        <v/>
      </c>
      <c r="B102" s="456" t="str">
        <f aca="true">IF(INDIRECT(ADDRESS(B$6,ROW()-ROW(B$6)-1+COLUMN($F$8)))&gt;0,INDIRECT(ADDRESS(B$6,ROW()-ROW(B$6)-1+COLUMN($F$8))),"")</f>
        <v/>
      </c>
      <c r="D102" s="318" t="n">
        <v>23</v>
      </c>
      <c r="E102" s="318" t="s">
        <v>250</v>
      </c>
    </row>
    <row r="103" customFormat="false" ht="12.65" hidden="false" customHeight="false" outlineLevel="0" collapsed="false">
      <c r="A103" s="456" t="str">
        <f aca="true">IF(INDIRECT(ADDRESS(A$6,ROW()-ROW(A$6)-1+COLUMN($F$8)))&gt;0,INDIRECT(ADDRESS(A$6,ROW()-ROW(A$6)-1+COLUMN($F$8))),"")</f>
        <v/>
      </c>
      <c r="B103" s="456" t="str">
        <f aca="true">IF(INDIRECT(ADDRESS(B$6,ROW()-ROW(B$6)-1+COLUMN($F$8)))&gt;0,INDIRECT(ADDRESS(B$6,ROW()-ROW(B$6)-1+COLUMN($F$8))),"")</f>
        <v/>
      </c>
      <c r="E103" s="456" t="s">
        <v>198</v>
      </c>
      <c r="F103" s="461" t="n">
        <v>1</v>
      </c>
      <c r="G103" s="462" t="n">
        <v>2</v>
      </c>
      <c r="H103" s="462" t="n">
        <v>3</v>
      </c>
      <c r="I103" s="462" t="n">
        <v>4</v>
      </c>
      <c r="J103" s="463" t="n">
        <v>5</v>
      </c>
      <c r="K103" s="461" t="n">
        <v>6</v>
      </c>
      <c r="L103" s="462" t="n">
        <v>7</v>
      </c>
      <c r="M103" s="462" t="n">
        <v>8</v>
      </c>
      <c r="N103" s="462" t="n">
        <v>9</v>
      </c>
      <c r="O103" s="463" t="n">
        <v>10</v>
      </c>
      <c r="P103" s="461" t="n">
        <v>11</v>
      </c>
      <c r="Q103" s="462" t="n">
        <v>12</v>
      </c>
      <c r="R103" s="462" t="n">
        <v>13</v>
      </c>
      <c r="S103" s="462" t="n">
        <v>14</v>
      </c>
      <c r="T103" s="463" t="n">
        <v>15</v>
      </c>
      <c r="U103" s="461" t="n">
        <v>16</v>
      </c>
      <c r="V103" s="462" t="n">
        <v>17</v>
      </c>
      <c r="W103" s="462" t="n">
        <v>18</v>
      </c>
      <c r="X103" s="463" t="n">
        <v>19</v>
      </c>
      <c r="Z103" s="461" t="n">
        <v>20</v>
      </c>
      <c r="AA103" s="462" t="n">
        <v>21</v>
      </c>
      <c r="AB103" s="462" t="n">
        <v>22</v>
      </c>
      <c r="AC103" s="463" t="n">
        <v>23</v>
      </c>
    </row>
    <row r="104" customFormat="false" ht="12.65" hidden="false" customHeight="false" outlineLevel="0" collapsed="false">
      <c r="A104" s="456" t="str">
        <f aca="true">IF(INDIRECT(ADDRESS(A$6,ROW()-ROW(A$6)-1+COLUMN($F$8)))&gt;0,INDIRECT(ADDRESS(A$6,ROW()-ROW(A$6)-1+COLUMN($F$8))),"")</f>
        <v/>
      </c>
      <c r="B104" s="456" t="str">
        <f aca="true">IF(INDIRECT(ADDRESS(B$6,ROW()-ROW(B$6)-1+COLUMN($F$8)))&gt;0,INDIRECT(ADDRESS(B$6,ROW()-ROW(B$6)-1+COLUMN($F$8))),"")</f>
        <v/>
      </c>
      <c r="E104" s="456" t="s">
        <v>225</v>
      </c>
      <c r="F104" s="461" t="n">
        <v>5</v>
      </c>
      <c r="G104" s="462" t="n">
        <v>22</v>
      </c>
      <c r="H104" s="462" t="n">
        <v>7</v>
      </c>
      <c r="I104" s="462" t="n">
        <v>11</v>
      </c>
      <c r="J104" s="463" t="n">
        <v>16</v>
      </c>
      <c r="K104" s="461" t="n">
        <v>19</v>
      </c>
      <c r="L104" s="462" t="n">
        <v>9</v>
      </c>
      <c r="M104" s="462" t="n">
        <v>12</v>
      </c>
      <c r="N104" s="462" t="n">
        <v>20</v>
      </c>
      <c r="O104" s="463" t="n">
        <v>1</v>
      </c>
      <c r="P104" s="461" t="n">
        <v>4</v>
      </c>
      <c r="Q104" s="462" t="n">
        <v>8</v>
      </c>
      <c r="R104" s="462" t="n">
        <v>15</v>
      </c>
      <c r="S104" s="462" t="n">
        <v>18</v>
      </c>
      <c r="T104" s="463" t="n">
        <v>21</v>
      </c>
      <c r="U104" s="461" t="n">
        <v>14</v>
      </c>
      <c r="V104" s="462" t="n">
        <v>3</v>
      </c>
      <c r="W104" s="462" t="n">
        <v>23</v>
      </c>
      <c r="X104" s="463" t="n">
        <v>6</v>
      </c>
      <c r="Z104" s="461" t="n">
        <v>10</v>
      </c>
      <c r="AA104" s="462" t="n">
        <v>13</v>
      </c>
      <c r="AB104" s="462" t="n">
        <v>17</v>
      </c>
      <c r="AC104" s="463" t="n">
        <v>2</v>
      </c>
    </row>
    <row r="105" customFormat="false" ht="12.65" hidden="false" customHeight="false" outlineLevel="0" collapsed="false">
      <c r="A105" s="456" t="str">
        <f aca="true">IF(INDIRECT(ADDRESS(A$6,ROW()-ROW(A$6)-1+COLUMN($F$8)))&gt;0,INDIRECT(ADDRESS(A$6,ROW()-ROW(A$6)-1+COLUMN($F$8))),"")</f>
        <v/>
      </c>
      <c r="B105" s="456" t="str">
        <f aca="true">IF(INDIRECT(ADDRESS(B$6,ROW()-ROW(B$6)-1+COLUMN($F$8)))&gt;0,INDIRECT(ADDRESS(B$6,ROW()-ROW(B$6)-1+COLUMN($F$8))),"")</f>
        <v/>
      </c>
    </row>
    <row r="106" s="478" customFormat="true" ht="12.65" hidden="false" customHeight="false" outlineLevel="0" collapsed="false">
      <c r="A106" s="456" t="str">
        <f aca="true">IF(INDIRECT(ADDRESS(A$6,ROW()-ROW(A$6)-1+COLUMN($F$8)))&gt;0,INDIRECT(ADDRESS(A$6,ROW()-ROW(A$6)-1+COLUMN($F$8))),"")</f>
        <v/>
      </c>
      <c r="B106" s="456" t="str">
        <f aca="true">IF(INDIRECT(ADDRESS(B$6,ROW()-ROW(B$6)-1+COLUMN($F$8)))&gt;0,INDIRECT(ADDRESS(B$6,ROW()-ROW(B$6)-1+COLUMN($F$8))),"")</f>
        <v/>
      </c>
    </row>
    <row r="107" customFormat="false" ht="12.65" hidden="false" customHeight="false" outlineLevel="0" collapsed="false">
      <c r="A107" s="456" t="str">
        <f aca="true">IF(INDIRECT(ADDRESS(A$6,ROW()-ROW(A$6)-1+COLUMN($F$8)))&gt;0,INDIRECT(ADDRESS(A$6,ROW()-ROW(A$6)-1+COLUMN($F$8))),"")</f>
        <v/>
      </c>
      <c r="B107" s="456" t="str">
        <f aca="true">IF(INDIRECT(ADDRESS(B$6,ROW()-ROW(B$6)-1+COLUMN($F$8)))&gt;0,INDIRECT(ADDRESS(B$6,ROW()-ROW(B$6)-1+COLUMN($F$8))),"")</f>
        <v/>
      </c>
      <c r="D107" s="318" t="n">
        <v>24</v>
      </c>
      <c r="E107" s="318" t="s">
        <v>250</v>
      </c>
    </row>
    <row r="108" customFormat="false" ht="12.65" hidden="false" customHeight="false" outlineLevel="0" collapsed="false">
      <c r="A108" s="456" t="str">
        <f aca="true">IF(INDIRECT(ADDRESS(A$6,ROW()-ROW(A$6)-1+COLUMN($F$8)))&gt;0,INDIRECT(ADDRESS(A$6,ROW()-ROW(A$6)-1+COLUMN($F$8))),"")</f>
        <v/>
      </c>
      <c r="B108" s="456" t="str">
        <f aca="true">IF(INDIRECT(ADDRESS(B$6,ROW()-ROW(B$6)-1+COLUMN($F$8)))&gt;0,INDIRECT(ADDRESS(B$6,ROW()-ROW(B$6)-1+COLUMN($F$8))),"")</f>
        <v/>
      </c>
      <c r="E108" s="456" t="s">
        <v>198</v>
      </c>
      <c r="F108" s="461" t="n">
        <v>1</v>
      </c>
      <c r="G108" s="462" t="n">
        <v>2</v>
      </c>
      <c r="H108" s="462" t="n">
        <v>3</v>
      </c>
      <c r="I108" s="462" t="n">
        <v>4</v>
      </c>
      <c r="J108" s="463" t="n">
        <v>5</v>
      </c>
      <c r="K108" s="461" t="n">
        <v>6</v>
      </c>
      <c r="L108" s="462" t="n">
        <v>7</v>
      </c>
      <c r="M108" s="462" t="n">
        <v>8</v>
      </c>
      <c r="N108" s="462" t="n">
        <v>9</v>
      </c>
      <c r="O108" s="463" t="n">
        <v>10</v>
      </c>
      <c r="P108" s="461" t="n">
        <v>11</v>
      </c>
      <c r="Q108" s="462" t="n">
        <v>12</v>
      </c>
      <c r="R108" s="462" t="n">
        <v>13</v>
      </c>
      <c r="S108" s="462" t="n">
        <v>14</v>
      </c>
      <c r="T108" s="463" t="n">
        <v>15</v>
      </c>
      <c r="U108" s="461" t="n">
        <v>16</v>
      </c>
      <c r="V108" s="462" t="n">
        <v>17</v>
      </c>
      <c r="W108" s="462" t="n">
        <v>18</v>
      </c>
      <c r="X108" s="462" t="n">
        <v>19</v>
      </c>
      <c r="Y108" s="463" t="n">
        <v>20</v>
      </c>
      <c r="Z108" s="461" t="n">
        <v>21</v>
      </c>
      <c r="AA108" s="462" t="n">
        <v>22</v>
      </c>
      <c r="AB108" s="462" t="n">
        <v>23</v>
      </c>
      <c r="AC108" s="463" t="n">
        <v>24</v>
      </c>
    </row>
    <row r="109" customFormat="false" ht="12.65" hidden="false" customHeight="false" outlineLevel="0" collapsed="false">
      <c r="A109" s="456" t="str">
        <f aca="true">IF(INDIRECT(ADDRESS(A$6,ROW()-ROW(A$6)-1+COLUMN($F$8)))&gt;0,INDIRECT(ADDRESS(A$6,ROW()-ROW(A$6)-1+COLUMN($F$8))),"")</f>
        <v/>
      </c>
      <c r="B109" s="456" t="str">
        <f aca="true">IF(INDIRECT(ADDRESS(B$6,ROW()-ROW(B$6)-1+COLUMN($F$8)))&gt;0,INDIRECT(ADDRESS(B$6,ROW()-ROW(B$6)-1+COLUMN($F$8))),"")</f>
        <v/>
      </c>
      <c r="E109" s="456" t="s">
        <v>225</v>
      </c>
      <c r="F109" s="461" t="n">
        <v>10</v>
      </c>
      <c r="G109" s="462" t="n">
        <v>23</v>
      </c>
      <c r="H109" s="462" t="n">
        <v>17</v>
      </c>
      <c r="I109" s="462" t="n">
        <v>1</v>
      </c>
      <c r="J109" s="463" t="n">
        <v>11</v>
      </c>
      <c r="K109" s="461" t="n">
        <v>4</v>
      </c>
      <c r="L109" s="462" t="n">
        <v>9</v>
      </c>
      <c r="M109" s="462" t="n">
        <v>15</v>
      </c>
      <c r="N109" s="462" t="n">
        <v>18</v>
      </c>
      <c r="O109" s="463" t="n">
        <v>21</v>
      </c>
      <c r="P109" s="461" t="n">
        <v>5</v>
      </c>
      <c r="Q109" s="462" t="n">
        <v>20</v>
      </c>
      <c r="R109" s="462" t="n">
        <v>22</v>
      </c>
      <c r="S109" s="462" t="n">
        <v>6</v>
      </c>
      <c r="T109" s="463" t="n">
        <v>13</v>
      </c>
      <c r="U109" s="461" t="n">
        <v>24</v>
      </c>
      <c r="V109" s="462" t="n">
        <v>3</v>
      </c>
      <c r="W109" s="462" t="n">
        <v>12</v>
      </c>
      <c r="X109" s="462" t="n">
        <v>16</v>
      </c>
      <c r="Y109" s="463" t="n">
        <v>8</v>
      </c>
      <c r="Z109" s="461" t="n">
        <v>14</v>
      </c>
      <c r="AA109" s="462" t="n">
        <v>19</v>
      </c>
      <c r="AB109" s="462" t="n">
        <v>2</v>
      </c>
      <c r="AC109" s="463" t="n">
        <v>7</v>
      </c>
    </row>
    <row r="110" customFormat="false" ht="12.65" hidden="false" customHeight="false" outlineLevel="0" collapsed="false">
      <c r="A110" s="456" t="str">
        <f aca="true">IF(INDIRECT(ADDRESS(A$6,ROW()-ROW(A$6)-1+COLUMN($F$8)))&gt;0,INDIRECT(ADDRESS(A$6,ROW()-ROW(A$6)-1+COLUMN($F$8))),"")</f>
        <v/>
      </c>
      <c r="B110" s="456" t="str">
        <f aca="true">IF(INDIRECT(ADDRESS(B$6,ROW()-ROW(B$6)-1+COLUMN($F$8)))&gt;0,INDIRECT(ADDRESS(B$6,ROW()-ROW(B$6)-1+COLUMN($F$8))),"")</f>
        <v/>
      </c>
    </row>
    <row r="111" s="478" customFormat="true" ht="12.65" hidden="false" customHeight="false" outlineLevel="0" collapsed="false">
      <c r="A111" s="456" t="str">
        <f aca="true">IF(INDIRECT(ADDRESS(A$6,ROW()-ROW(A$6)-1+COLUMN($F$8)))&gt;0,INDIRECT(ADDRESS(A$6,ROW()-ROW(A$6)-1+COLUMN($F$8))),"")</f>
        <v/>
      </c>
      <c r="B111" s="456" t="str">
        <f aca="true">IF(INDIRECT(ADDRESS(B$6,ROW()-ROW(B$6)-1+COLUMN($F$8)))&gt;0,INDIRECT(ADDRESS(B$6,ROW()-ROW(B$6)-1+COLUMN($F$8))),"")</f>
        <v/>
      </c>
    </row>
    <row r="112" customFormat="false" ht="12.65" hidden="false" customHeight="false" outlineLevel="0" collapsed="false">
      <c r="A112" s="456" t="str">
        <f aca="true">IF(INDIRECT(ADDRESS(A$6,ROW()-ROW(A$6)-1+COLUMN($F$8)))&gt;0,INDIRECT(ADDRESS(A$6,ROW()-ROW(A$6)-1+COLUMN($F$8))),"")</f>
        <v/>
      </c>
      <c r="B112" s="456" t="str">
        <f aca="true">IF(INDIRECT(ADDRESS(B$6,ROW()-ROW(B$6)-1+COLUMN($F$8)))&gt;0,INDIRECT(ADDRESS(B$6,ROW()-ROW(B$6)-1+COLUMN($F$8))),"")</f>
        <v/>
      </c>
      <c r="D112" s="318" t="n">
        <v>25</v>
      </c>
      <c r="E112" s="318" t="s">
        <v>250</v>
      </c>
    </row>
    <row r="113" customFormat="false" ht="12.65" hidden="false" customHeight="false" outlineLevel="0" collapsed="false">
      <c r="A113" s="456" t="str">
        <f aca="true">IF(INDIRECT(ADDRESS(A$6,ROW()-ROW(A$6)-1+COLUMN($F$8)))&gt;0,INDIRECT(ADDRESS(A$6,ROW()-ROW(A$6)-1+COLUMN($F$8))),"")</f>
        <v/>
      </c>
      <c r="B113" s="456" t="str">
        <f aca="true">IF(INDIRECT(ADDRESS(B$6,ROW()-ROW(B$6)-1+COLUMN($F$8)))&gt;0,INDIRECT(ADDRESS(B$6,ROW()-ROW(B$6)-1+COLUMN($F$8))),"")</f>
        <v/>
      </c>
      <c r="E113" s="456" t="s">
        <v>198</v>
      </c>
      <c r="F113" s="461" t="n">
        <v>1</v>
      </c>
      <c r="G113" s="462" t="n">
        <v>2</v>
      </c>
      <c r="H113" s="462" t="n">
        <v>3</v>
      </c>
      <c r="I113" s="462" t="n">
        <v>4</v>
      </c>
      <c r="J113" s="463" t="n">
        <v>5</v>
      </c>
      <c r="K113" s="461" t="n">
        <v>6</v>
      </c>
      <c r="L113" s="462" t="n">
        <v>7</v>
      </c>
      <c r="M113" s="462" t="n">
        <v>8</v>
      </c>
      <c r="N113" s="462" t="n">
        <v>9</v>
      </c>
      <c r="O113" s="463" t="n">
        <v>10</v>
      </c>
      <c r="P113" s="461" t="n">
        <v>11</v>
      </c>
      <c r="Q113" s="462" t="n">
        <v>12</v>
      </c>
      <c r="R113" s="462" t="n">
        <v>13</v>
      </c>
      <c r="S113" s="462" t="n">
        <v>14</v>
      </c>
      <c r="T113" s="463" t="n">
        <v>15</v>
      </c>
      <c r="U113" s="461" t="n">
        <v>16</v>
      </c>
      <c r="V113" s="462" t="n">
        <v>17</v>
      </c>
      <c r="W113" s="462" t="n">
        <v>18</v>
      </c>
      <c r="X113" s="462" t="n">
        <v>19</v>
      </c>
      <c r="Y113" s="463" t="n">
        <v>20</v>
      </c>
      <c r="Z113" s="461" t="n">
        <v>21</v>
      </c>
      <c r="AA113" s="462" t="n">
        <v>22</v>
      </c>
      <c r="AB113" s="462" t="n">
        <v>23</v>
      </c>
      <c r="AC113" s="462" t="n">
        <v>24</v>
      </c>
      <c r="AD113" s="463" t="n">
        <v>25</v>
      </c>
    </row>
    <row r="114" customFormat="false" ht="12.65" hidden="false" customHeight="false" outlineLevel="0" collapsed="false">
      <c r="A114" s="456" t="str">
        <f aca="true">IF(INDIRECT(ADDRESS(A$6,ROW()-ROW(A$6)-1+COLUMN($F$8)))&gt;0,INDIRECT(ADDRESS(A$6,ROW()-ROW(A$6)-1+COLUMN($F$8))),"")</f>
        <v/>
      </c>
      <c r="B114" s="456" t="str">
        <f aca="true">IF(INDIRECT(ADDRESS(B$6,ROW()-ROW(B$6)-1+COLUMN($F$8)))&gt;0,INDIRECT(ADDRESS(B$6,ROW()-ROW(B$6)-1+COLUMN($F$8))),"")</f>
        <v/>
      </c>
      <c r="E114" s="456" t="s">
        <v>225</v>
      </c>
      <c r="F114" s="461" t="n">
        <v>10</v>
      </c>
      <c r="G114" s="462" t="n">
        <v>14</v>
      </c>
      <c r="H114" s="462" t="n">
        <v>22</v>
      </c>
      <c r="I114" s="462" t="n">
        <v>18</v>
      </c>
      <c r="J114" s="463" t="n">
        <v>1</v>
      </c>
      <c r="K114" s="461" t="n">
        <v>15</v>
      </c>
      <c r="L114" s="462" t="n">
        <v>19</v>
      </c>
      <c r="M114" s="462" t="n">
        <v>2</v>
      </c>
      <c r="N114" s="462" t="n">
        <v>23</v>
      </c>
      <c r="O114" s="463" t="n">
        <v>6</v>
      </c>
      <c r="P114" s="461" t="n">
        <v>20</v>
      </c>
      <c r="Q114" s="462" t="n">
        <v>24</v>
      </c>
      <c r="R114" s="462" t="n">
        <v>7</v>
      </c>
      <c r="S114" s="462" t="n">
        <v>3</v>
      </c>
      <c r="T114" s="463" t="n">
        <v>11</v>
      </c>
      <c r="U114" s="461" t="n">
        <v>25</v>
      </c>
      <c r="V114" s="462" t="n">
        <v>4</v>
      </c>
      <c r="W114" s="462" t="n">
        <v>12</v>
      </c>
      <c r="X114" s="462" t="n">
        <v>8</v>
      </c>
      <c r="Y114" s="463" t="n">
        <v>16</v>
      </c>
      <c r="Z114" s="461" t="n">
        <v>5</v>
      </c>
      <c r="AA114" s="462" t="n">
        <v>9</v>
      </c>
      <c r="AB114" s="462" t="n">
        <v>17</v>
      </c>
      <c r="AC114" s="462" t="n">
        <v>13</v>
      </c>
      <c r="AD114" s="463" t="n">
        <v>21</v>
      </c>
    </row>
    <row r="115" customFormat="false" ht="12.65" hidden="false" customHeight="false" outlineLevel="0" collapsed="false">
      <c r="A115" s="456" t="str">
        <f aca="true">IF(INDIRECT(ADDRESS(A$6,ROW()-ROW(A$6)-1+COLUMN($F$8)))&gt;0,INDIRECT(ADDRESS(A$6,ROW()-ROW(A$6)-1+COLUMN($F$8))),"")</f>
        <v/>
      </c>
      <c r="B115" s="456" t="str">
        <f aca="true">IF(INDIRECT(ADDRESS(B$6,ROW()-ROW(B$6)-1+COLUMN($F$8)))&gt;0,INDIRECT(ADDRESS(B$6,ROW()-ROW(B$6)-1+COLUMN($F$8))),"")</f>
        <v/>
      </c>
    </row>
    <row r="116" s="478" customFormat="true" ht="12.65" hidden="false" customHeight="false" outlineLevel="0" collapsed="false">
      <c r="A116" s="456" t="str">
        <f aca="true">IF(INDIRECT(ADDRESS(A$6,ROW()-ROW(A$6)-1+COLUMN($F$8)))&gt;0,INDIRECT(ADDRESS(A$6,ROW()-ROW(A$6)-1+COLUMN($F$8))),"")</f>
        <v/>
      </c>
      <c r="B116" s="456" t="str">
        <f aca="true">IF(INDIRECT(ADDRESS(B$6,ROW()-ROW(B$6)-1+COLUMN($F$8)))&gt;0,INDIRECT(ADDRESS(B$6,ROW()-ROW(B$6)-1+COLUMN($F$8))),"")</f>
        <v/>
      </c>
    </row>
    <row r="117" customFormat="false" ht="12.65" hidden="false" customHeight="false" outlineLevel="0" collapsed="false">
      <c r="A117" s="456" t="str">
        <f aca="true">IF(INDIRECT(ADDRESS(A$6,ROW()-ROW(A$6)-1+COLUMN($F$8)))&gt;0,INDIRECT(ADDRESS(A$6,ROW()-ROW(A$6)-1+COLUMN($F$8))),"")</f>
        <v/>
      </c>
      <c r="B117" s="456" t="str">
        <f aca="true">IF(INDIRECT(ADDRESS(B$6,ROW()-ROW(B$6)-1+COLUMN($F$8)))&gt;0,INDIRECT(ADDRESS(B$6,ROW()-ROW(B$6)-1+COLUMN($F$8))),"")</f>
        <v/>
      </c>
      <c r="D117" s="318" t="n">
        <v>26</v>
      </c>
      <c r="E117" s="318" t="s">
        <v>250</v>
      </c>
    </row>
    <row r="118" customFormat="false" ht="12.65" hidden="false" customHeight="false" outlineLevel="0" collapsed="false">
      <c r="A118" s="456" t="str">
        <f aca="true">IF(INDIRECT(ADDRESS(A$6,ROW()-ROW(A$6)-1+COLUMN($F$8)))&gt;0,INDIRECT(ADDRESS(A$6,ROW()-ROW(A$6)-1+COLUMN($F$8))),"")</f>
        <v/>
      </c>
      <c r="B118" s="456" t="str">
        <f aca="true">IF(INDIRECT(ADDRESS(B$6,ROW()-ROW(B$6)-1+COLUMN($F$8)))&gt;0,INDIRECT(ADDRESS(B$6,ROW()-ROW(B$6)-1+COLUMN($F$8))),"")</f>
        <v/>
      </c>
      <c r="E118" s="456" t="s">
        <v>198</v>
      </c>
      <c r="F118" s="461" t="n">
        <v>1</v>
      </c>
      <c r="G118" s="462" t="n">
        <v>2</v>
      </c>
      <c r="H118" s="462" t="n">
        <v>3</v>
      </c>
      <c r="I118" s="462" t="n">
        <v>4</v>
      </c>
      <c r="J118" s="463" t="n">
        <v>5</v>
      </c>
      <c r="K118" s="461" t="n">
        <v>6</v>
      </c>
      <c r="L118" s="462" t="n">
        <v>7</v>
      </c>
      <c r="M118" s="462" t="n">
        <v>8</v>
      </c>
      <c r="N118" s="462" t="n">
        <v>9</v>
      </c>
      <c r="O118" s="463" t="n">
        <v>10</v>
      </c>
      <c r="P118" s="461" t="n">
        <v>11</v>
      </c>
      <c r="Q118" s="462" t="n">
        <v>12</v>
      </c>
      <c r="R118" s="462" t="n">
        <v>13</v>
      </c>
      <c r="S118" s="463" t="n">
        <v>14</v>
      </c>
      <c r="U118" s="461" t="n">
        <v>15</v>
      </c>
      <c r="V118" s="462" t="n">
        <v>16</v>
      </c>
      <c r="W118" s="462" t="n">
        <v>17</v>
      </c>
      <c r="X118" s="463" t="n">
        <v>18</v>
      </c>
      <c r="Z118" s="461" t="n">
        <v>19</v>
      </c>
      <c r="AA118" s="462" t="n">
        <v>20</v>
      </c>
      <c r="AB118" s="462" t="n">
        <v>21</v>
      </c>
      <c r="AC118" s="463" t="n">
        <v>22</v>
      </c>
      <c r="AE118" s="461" t="n">
        <v>23</v>
      </c>
      <c r="AF118" s="462" t="n">
        <v>24</v>
      </c>
      <c r="AG118" s="462" t="n">
        <v>25</v>
      </c>
      <c r="AH118" s="463" t="n">
        <v>26</v>
      </c>
    </row>
    <row r="119" customFormat="false" ht="12.65" hidden="false" customHeight="false" outlineLevel="0" collapsed="false">
      <c r="A119" s="456" t="str">
        <f aca="true">IF(INDIRECT(ADDRESS(A$6,ROW()-ROW(A$6)-1+COLUMN($F$8)))&gt;0,INDIRECT(ADDRESS(A$6,ROW()-ROW(A$6)-1+COLUMN($F$8))),"")</f>
        <v/>
      </c>
      <c r="B119" s="456" t="str">
        <f aca="true">IF(INDIRECT(ADDRESS(B$6,ROW()-ROW(B$6)-1+COLUMN($F$8)))&gt;0,INDIRECT(ADDRESS(B$6,ROW()-ROW(B$6)-1+COLUMN($F$8))),"")</f>
        <v/>
      </c>
      <c r="E119" s="456" t="s">
        <v>225</v>
      </c>
      <c r="F119" s="461" t="n">
        <v>26</v>
      </c>
      <c r="G119" s="462" t="n">
        <v>21</v>
      </c>
      <c r="H119" s="462" t="n">
        <v>7</v>
      </c>
      <c r="I119" s="462" t="n">
        <v>11</v>
      </c>
      <c r="J119" s="463" t="n">
        <v>15</v>
      </c>
      <c r="K119" s="461" t="n">
        <v>5</v>
      </c>
      <c r="L119" s="462" t="n">
        <v>25</v>
      </c>
      <c r="M119" s="462" t="n">
        <v>12</v>
      </c>
      <c r="N119" s="462" t="n">
        <v>19</v>
      </c>
      <c r="O119" s="463" t="n">
        <v>16</v>
      </c>
      <c r="P119" s="461" t="n">
        <v>4</v>
      </c>
      <c r="Q119" s="462" t="n">
        <v>22</v>
      </c>
      <c r="R119" s="462" t="n">
        <v>10</v>
      </c>
      <c r="S119" s="463" t="n">
        <v>23</v>
      </c>
      <c r="U119" s="461" t="n">
        <v>18</v>
      </c>
      <c r="V119" s="462" t="n">
        <v>13</v>
      </c>
      <c r="W119" s="462" t="n">
        <v>2</v>
      </c>
      <c r="X119" s="463" t="n">
        <v>6</v>
      </c>
      <c r="Z119" s="461" t="n">
        <v>9</v>
      </c>
      <c r="AA119" s="462" t="n">
        <v>17</v>
      </c>
      <c r="AB119" s="462" t="n">
        <v>24</v>
      </c>
      <c r="AC119" s="463" t="n">
        <v>3</v>
      </c>
      <c r="AE119" s="461" t="n">
        <v>14</v>
      </c>
      <c r="AF119" s="462" t="n">
        <v>8</v>
      </c>
      <c r="AG119" s="462" t="n">
        <v>20</v>
      </c>
      <c r="AH119" s="463" t="n">
        <v>1</v>
      </c>
    </row>
    <row r="120" customFormat="false" ht="12.65" hidden="false" customHeight="false" outlineLevel="0" collapsed="false">
      <c r="A120" s="456" t="str">
        <f aca="true">IF(INDIRECT(ADDRESS(A$6,ROW()-ROW(A$6)-1+COLUMN($F$8)))&gt;0,INDIRECT(ADDRESS(A$6,ROW()-ROW(A$6)-1+COLUMN($F$8))),"")</f>
        <v/>
      </c>
      <c r="B120" s="456" t="str">
        <f aca="true">IF(INDIRECT(ADDRESS(B$6,ROW()-ROW(B$6)-1+COLUMN($F$8)))&gt;0,INDIRECT(ADDRESS(B$6,ROW()-ROW(B$6)-1+COLUMN($F$8))),"")</f>
        <v/>
      </c>
    </row>
    <row r="121" s="478" customFormat="true" ht="12.65" hidden="false" customHeight="false" outlineLevel="0" collapsed="false">
      <c r="A121" s="456" t="str">
        <f aca="true">IF(INDIRECT(ADDRESS(A$6,ROW()-ROW(A$6)-1+COLUMN($F$8)))&gt;0,INDIRECT(ADDRESS(A$6,ROW()-ROW(A$6)-1+COLUMN($F$8))),"")</f>
        <v/>
      </c>
      <c r="B121" s="456" t="str">
        <f aca="true">IF(INDIRECT(ADDRESS(B$6,ROW()-ROW(B$6)-1+COLUMN($F$8)))&gt;0,INDIRECT(ADDRESS(B$6,ROW()-ROW(B$6)-1+COLUMN($F$8))),"")</f>
        <v/>
      </c>
    </row>
    <row r="122" customFormat="false" ht="12.65" hidden="false" customHeight="false" outlineLevel="0" collapsed="false">
      <c r="A122" s="456" t="str">
        <f aca="true">IF(INDIRECT(ADDRESS(A$6,ROW()-ROW(A$6)-1+COLUMN($F$8)))&gt;0,INDIRECT(ADDRESS(A$6,ROW()-ROW(A$6)-1+COLUMN($F$8))),"")</f>
        <v/>
      </c>
      <c r="B122" s="456" t="str">
        <f aca="true">IF(INDIRECT(ADDRESS(B$6,ROW()-ROW(B$6)-1+COLUMN($F$8)))&gt;0,INDIRECT(ADDRESS(B$6,ROW()-ROW(B$6)-1+COLUMN($F$8))),"")</f>
        <v/>
      </c>
      <c r="D122" s="318" t="n">
        <v>27</v>
      </c>
      <c r="E122" s="318" t="s">
        <v>250</v>
      </c>
    </row>
    <row r="123" customFormat="false" ht="12.65" hidden="false" customHeight="false" outlineLevel="0" collapsed="false">
      <c r="A123" s="456" t="str">
        <f aca="true">IF(INDIRECT(ADDRESS(A$6,ROW()-ROW(A$6)-1+COLUMN($F$8)))&gt;0,INDIRECT(ADDRESS(A$6,ROW()-ROW(A$6)-1+COLUMN($F$8))),"")</f>
        <v/>
      </c>
      <c r="B123" s="456" t="str">
        <f aca="true">IF(INDIRECT(ADDRESS(B$6,ROW()-ROW(B$6)-1+COLUMN($F$8)))&gt;0,INDIRECT(ADDRESS(B$6,ROW()-ROW(B$6)-1+COLUMN($F$8))),"")</f>
        <v/>
      </c>
      <c r="E123" s="456" t="s">
        <v>198</v>
      </c>
      <c r="F123" s="461" t="n">
        <v>1</v>
      </c>
      <c r="G123" s="462" t="n">
        <v>2</v>
      </c>
      <c r="H123" s="462" t="n">
        <v>3</v>
      </c>
      <c r="I123" s="462" t="n">
        <v>4</v>
      </c>
      <c r="J123" s="463" t="n">
        <v>5</v>
      </c>
      <c r="K123" s="461" t="n">
        <v>6</v>
      </c>
      <c r="L123" s="462" t="n">
        <v>7</v>
      </c>
      <c r="M123" s="462" t="n">
        <v>8</v>
      </c>
      <c r="N123" s="462" t="n">
        <v>9</v>
      </c>
      <c r="O123" s="463" t="n">
        <v>10</v>
      </c>
      <c r="P123" s="461" t="n">
        <v>11</v>
      </c>
      <c r="Q123" s="462" t="n">
        <v>12</v>
      </c>
      <c r="R123" s="462" t="n">
        <v>13</v>
      </c>
      <c r="S123" s="462" t="n">
        <v>14</v>
      </c>
      <c r="T123" s="463" t="n">
        <v>15</v>
      </c>
      <c r="U123" s="461" t="n">
        <v>16</v>
      </c>
      <c r="V123" s="462" t="n">
        <v>17</v>
      </c>
      <c r="W123" s="462" t="n">
        <v>18</v>
      </c>
      <c r="X123" s="463" t="n">
        <v>19</v>
      </c>
      <c r="Z123" s="461" t="n">
        <v>20</v>
      </c>
      <c r="AA123" s="462" t="n">
        <v>21</v>
      </c>
      <c r="AB123" s="462" t="n">
        <v>22</v>
      </c>
      <c r="AC123" s="463" t="n">
        <v>23</v>
      </c>
      <c r="AE123" s="461" t="n">
        <v>24</v>
      </c>
      <c r="AF123" s="462" t="n">
        <v>25</v>
      </c>
      <c r="AG123" s="462" t="n">
        <v>26</v>
      </c>
      <c r="AH123" s="463" t="n">
        <v>27</v>
      </c>
    </row>
    <row r="124" customFormat="false" ht="12.65" hidden="false" customHeight="false" outlineLevel="0" collapsed="false">
      <c r="A124" s="456" t="str">
        <f aca="true">IF(INDIRECT(ADDRESS(A$6,ROW()-ROW(A$6)-1+COLUMN($F$8)))&gt;0,INDIRECT(ADDRESS(A$6,ROW()-ROW(A$6)-1+COLUMN($F$8))),"")</f>
        <v/>
      </c>
      <c r="B124" s="456" t="str">
        <f aca="true">IF(INDIRECT(ADDRESS(B$6,ROW()-ROW(B$6)-1+COLUMN($F$8)))&gt;0,INDIRECT(ADDRESS(B$6,ROW()-ROW(B$6)-1+COLUMN($F$8))),"")</f>
        <v/>
      </c>
      <c r="E124" s="456" t="s">
        <v>225</v>
      </c>
      <c r="F124" s="461" t="n">
        <v>23</v>
      </c>
      <c r="G124" s="462" t="n">
        <v>8</v>
      </c>
      <c r="H124" s="462" t="n">
        <v>4</v>
      </c>
      <c r="I124" s="462" t="n">
        <v>16</v>
      </c>
      <c r="J124" s="463" t="n">
        <v>24</v>
      </c>
      <c r="K124" s="461" t="n">
        <v>10</v>
      </c>
      <c r="L124" s="462" t="n">
        <v>19</v>
      </c>
      <c r="M124" s="462" t="n">
        <v>12</v>
      </c>
      <c r="N124" s="462" t="n">
        <v>26</v>
      </c>
      <c r="O124" s="463" t="n">
        <v>20</v>
      </c>
      <c r="P124" s="461" t="n">
        <v>15</v>
      </c>
      <c r="Q124" s="462" t="n">
        <v>18</v>
      </c>
      <c r="R124" s="462" t="n">
        <v>27</v>
      </c>
      <c r="S124" s="462" t="n">
        <v>2</v>
      </c>
      <c r="T124" s="463" t="n">
        <v>21</v>
      </c>
      <c r="U124" s="461" t="n">
        <v>9</v>
      </c>
      <c r="V124" s="462" t="n">
        <v>3</v>
      </c>
      <c r="W124" s="462" t="n">
        <v>17</v>
      </c>
      <c r="X124" s="463" t="n">
        <v>11</v>
      </c>
      <c r="Z124" s="461" t="n">
        <v>22</v>
      </c>
      <c r="AA124" s="462" t="n">
        <v>14</v>
      </c>
      <c r="AB124" s="462" t="n">
        <v>7</v>
      </c>
      <c r="AC124" s="463" t="n">
        <v>1</v>
      </c>
      <c r="AE124" s="461" t="n">
        <v>5</v>
      </c>
      <c r="AF124" s="462" t="n">
        <v>13</v>
      </c>
      <c r="AG124" s="462" t="n">
        <v>25</v>
      </c>
      <c r="AH124" s="463" t="n">
        <v>6</v>
      </c>
    </row>
    <row r="125" customFormat="false" ht="12.65" hidden="false" customHeight="false" outlineLevel="0" collapsed="false">
      <c r="A125" s="456" t="str">
        <f aca="true">IF(INDIRECT(ADDRESS(A$6,ROW()-ROW(A$6)-1+COLUMN($F$8)))&gt;0,INDIRECT(ADDRESS(A$6,ROW()-ROW(A$6)-1+COLUMN($F$8))),"")</f>
        <v/>
      </c>
      <c r="B125" s="456" t="str">
        <f aca="true">IF(INDIRECT(ADDRESS(B$6,ROW()-ROW(B$6)-1+COLUMN($F$8)))&gt;0,INDIRECT(ADDRESS(B$6,ROW()-ROW(B$6)-1+COLUMN($F$8))),"")</f>
        <v/>
      </c>
    </row>
    <row r="126" s="478" customFormat="true" ht="12.65" hidden="false" customHeight="false" outlineLevel="0" collapsed="false">
      <c r="A126" s="456" t="str">
        <f aca="true">IF(INDIRECT(ADDRESS(A$6,ROW()-ROW(A$6)-1+COLUMN($F$8)))&gt;0,INDIRECT(ADDRESS(A$6,ROW()-ROW(A$6)-1+COLUMN($F$8))),"")</f>
        <v/>
      </c>
      <c r="B126" s="456" t="str">
        <f aca="true">IF(INDIRECT(ADDRESS(B$6,ROW()-ROW(B$6)-1+COLUMN($F$8)))&gt;0,INDIRECT(ADDRESS(B$6,ROW()-ROW(B$6)-1+COLUMN($F$8))),"")</f>
        <v/>
      </c>
    </row>
    <row r="127" customFormat="false" ht="12.65" hidden="false" customHeight="false" outlineLevel="0" collapsed="false">
      <c r="A127" s="456" t="str">
        <f aca="true">IF(INDIRECT(ADDRESS(A$6,ROW()-ROW(A$6)-1+COLUMN($F$8)))&gt;0,INDIRECT(ADDRESS(A$6,ROW()-ROW(A$6)-1+COLUMN($F$8))),"")</f>
        <v/>
      </c>
      <c r="B127" s="456" t="str">
        <f aca="true">IF(INDIRECT(ADDRESS(B$6,ROW()-ROW(B$6)-1+COLUMN($F$8)))&gt;0,INDIRECT(ADDRESS(B$6,ROW()-ROW(B$6)-1+COLUMN($F$8))),"")</f>
        <v/>
      </c>
      <c r="D127" s="318" t="n">
        <v>28</v>
      </c>
      <c r="E127" s="318" t="s">
        <v>250</v>
      </c>
    </row>
    <row r="128" customFormat="false" ht="12.65" hidden="false" customHeight="false" outlineLevel="0" collapsed="false">
      <c r="A128" s="456" t="str">
        <f aca="true">IF(INDIRECT(ADDRESS(A$6,ROW()-ROW(A$6)-1+COLUMN($F$8)))&gt;0,INDIRECT(ADDRESS(A$6,ROW()-ROW(A$6)-1+COLUMN($F$8))),"")</f>
        <v/>
      </c>
      <c r="B128" s="456" t="str">
        <f aca="true">IF(INDIRECT(ADDRESS(B$6,ROW()-ROW(B$6)-1+COLUMN($F$8)))&gt;0,INDIRECT(ADDRESS(B$6,ROW()-ROW(B$6)-1+COLUMN($F$8))),"")</f>
        <v/>
      </c>
      <c r="E128" s="456" t="s">
        <v>198</v>
      </c>
      <c r="F128" s="461" t="n">
        <v>1</v>
      </c>
      <c r="G128" s="462" t="n">
        <v>2</v>
      </c>
      <c r="H128" s="462" t="n">
        <v>3</v>
      </c>
      <c r="I128" s="462" t="n">
        <v>4</v>
      </c>
      <c r="J128" s="463" t="n">
        <v>5</v>
      </c>
      <c r="K128" s="461" t="n">
        <v>6</v>
      </c>
      <c r="L128" s="462" t="n">
        <v>7</v>
      </c>
      <c r="M128" s="462" t="n">
        <v>8</v>
      </c>
      <c r="N128" s="462" t="n">
        <v>9</v>
      </c>
      <c r="O128" s="463" t="n">
        <v>10</v>
      </c>
      <c r="P128" s="461" t="n">
        <v>11</v>
      </c>
      <c r="Q128" s="462" t="n">
        <v>12</v>
      </c>
      <c r="R128" s="462" t="n">
        <v>13</v>
      </c>
      <c r="S128" s="462" t="n">
        <v>14</v>
      </c>
      <c r="T128" s="463" t="n">
        <v>15</v>
      </c>
      <c r="U128" s="461" t="n">
        <v>16</v>
      </c>
      <c r="V128" s="462" t="n">
        <v>17</v>
      </c>
      <c r="W128" s="462" t="n">
        <v>18</v>
      </c>
      <c r="X128" s="462" t="n">
        <v>19</v>
      </c>
      <c r="Y128" s="463" t="n">
        <v>20</v>
      </c>
      <c r="Z128" s="461" t="n">
        <v>21</v>
      </c>
      <c r="AA128" s="462" t="n">
        <v>22</v>
      </c>
      <c r="AB128" s="462" t="n">
        <v>23</v>
      </c>
      <c r="AC128" s="463" t="n">
        <v>24</v>
      </c>
      <c r="AE128" s="461" t="n">
        <v>25</v>
      </c>
      <c r="AF128" s="462" t="n">
        <v>26</v>
      </c>
      <c r="AG128" s="462" t="n">
        <v>27</v>
      </c>
      <c r="AH128" s="463" t="n">
        <v>28</v>
      </c>
    </row>
    <row r="129" customFormat="false" ht="12.65" hidden="false" customHeight="false" outlineLevel="0" collapsed="false">
      <c r="A129" s="456" t="str">
        <f aca="true">IF(INDIRECT(ADDRESS(A$6,ROW()-ROW(A$6)-1+COLUMN($F$8)))&gt;0,INDIRECT(ADDRESS(A$6,ROW()-ROW(A$6)-1+COLUMN($F$8))),"")</f>
        <v/>
      </c>
      <c r="B129" s="456" t="str">
        <f aca="true">IF(INDIRECT(ADDRESS(B$6,ROW()-ROW(B$6)-1+COLUMN($F$8)))&gt;0,INDIRECT(ADDRESS(B$6,ROW()-ROW(B$6)-1+COLUMN($F$8))),"")</f>
        <v/>
      </c>
      <c r="E129" s="456" t="s">
        <v>225</v>
      </c>
      <c r="F129" s="461" t="n">
        <v>4</v>
      </c>
      <c r="G129" s="462" t="n">
        <v>27</v>
      </c>
      <c r="H129" s="462" t="n">
        <v>7</v>
      </c>
      <c r="I129" s="462" t="n">
        <v>21</v>
      </c>
      <c r="J129" s="463" t="n">
        <v>13</v>
      </c>
      <c r="K129" s="461" t="n">
        <v>19</v>
      </c>
      <c r="L129" s="462" t="n">
        <v>24</v>
      </c>
      <c r="M129" s="462" t="n">
        <v>14</v>
      </c>
      <c r="N129" s="462" t="n">
        <v>26</v>
      </c>
      <c r="O129" s="463" t="n">
        <v>1</v>
      </c>
      <c r="P129" s="461" t="n">
        <v>15</v>
      </c>
      <c r="Q129" s="462" t="n">
        <v>23</v>
      </c>
      <c r="R129" s="462" t="n">
        <v>17</v>
      </c>
      <c r="S129" s="462" t="n">
        <v>25</v>
      </c>
      <c r="T129" s="463" t="n">
        <v>6</v>
      </c>
      <c r="U129" s="461" t="n">
        <v>9</v>
      </c>
      <c r="V129" s="462" t="n">
        <v>5</v>
      </c>
      <c r="W129" s="462" t="n">
        <v>28</v>
      </c>
      <c r="X129" s="462" t="n">
        <v>22</v>
      </c>
      <c r="Y129" s="463" t="n">
        <v>16</v>
      </c>
      <c r="Z129" s="461" t="n">
        <v>20</v>
      </c>
      <c r="AA129" s="462" t="n">
        <v>8</v>
      </c>
      <c r="AB129" s="462" t="n">
        <v>12</v>
      </c>
      <c r="AC129" s="463" t="n">
        <v>3</v>
      </c>
      <c r="AE129" s="461" t="n">
        <v>10</v>
      </c>
      <c r="AF129" s="462" t="n">
        <v>18</v>
      </c>
      <c r="AG129" s="462" t="n">
        <v>2</v>
      </c>
      <c r="AH129" s="463" t="n">
        <v>11</v>
      </c>
    </row>
    <row r="130" customFormat="false" ht="12.65" hidden="false" customHeight="false" outlineLevel="0" collapsed="false">
      <c r="A130" s="456" t="str">
        <f aca="true">IF(INDIRECT(ADDRESS(A$6,ROW()-ROW(A$6)-1+COLUMN($F$8)))&gt;0,INDIRECT(ADDRESS(A$6,ROW()-ROW(A$6)-1+COLUMN($F$8))),"")</f>
        <v/>
      </c>
      <c r="B130" s="456" t="str">
        <f aca="true">IF(INDIRECT(ADDRESS(B$6,ROW()-ROW(B$6)-1+COLUMN($F$8)))&gt;0,INDIRECT(ADDRESS(B$6,ROW()-ROW(B$6)-1+COLUMN($F$8))),"")</f>
        <v/>
      </c>
    </row>
    <row r="131" s="478" customFormat="true" ht="12.65" hidden="false" customHeight="false" outlineLevel="0" collapsed="false">
      <c r="A131" s="456" t="str">
        <f aca="true">IF(INDIRECT(ADDRESS(A$6,ROW()-ROW(A$6)-1+COLUMN($F$8)))&gt;0,INDIRECT(ADDRESS(A$6,ROW()-ROW(A$6)-1+COLUMN($F$8))),"")</f>
        <v/>
      </c>
      <c r="B131" s="456" t="str">
        <f aca="true">IF(INDIRECT(ADDRESS(B$6,ROW()-ROW(B$6)-1+COLUMN($F$8)))&gt;0,INDIRECT(ADDRESS(B$6,ROW()-ROW(B$6)-1+COLUMN($F$8))),"")</f>
        <v/>
      </c>
    </row>
    <row r="132" customFormat="false" ht="12.65" hidden="false" customHeight="false" outlineLevel="0" collapsed="false">
      <c r="A132" s="456" t="str">
        <f aca="true">IF(INDIRECT(ADDRESS(A$6,ROW()-ROW(A$6)-1+COLUMN($F$8)))&gt;0,INDIRECT(ADDRESS(A$6,ROW()-ROW(A$6)-1+COLUMN($F$8))),"")</f>
        <v/>
      </c>
      <c r="B132" s="456" t="str">
        <f aca="true">IF(INDIRECT(ADDRESS(B$6,ROW()-ROW(B$6)-1+COLUMN($F$8)))&gt;0,INDIRECT(ADDRESS(B$6,ROW()-ROW(B$6)-1+COLUMN($F$8))),"")</f>
        <v/>
      </c>
      <c r="D132" s="318" t="n">
        <v>29</v>
      </c>
      <c r="E132" s="318" t="s">
        <v>250</v>
      </c>
    </row>
    <row r="133" customFormat="false" ht="12.65" hidden="false" customHeight="false" outlineLevel="0" collapsed="false">
      <c r="A133" s="456" t="str">
        <f aca="true">IF(INDIRECT(ADDRESS(A$6,ROW()-ROW(A$6)-1+COLUMN($F$8)))&gt;0,INDIRECT(ADDRESS(A$6,ROW()-ROW(A$6)-1+COLUMN($F$8))),"")</f>
        <v/>
      </c>
      <c r="B133" s="456" t="str">
        <f aca="true">IF(INDIRECT(ADDRESS(B$6,ROW()-ROW(B$6)-1+COLUMN($F$8)))&gt;0,INDIRECT(ADDRESS(B$6,ROW()-ROW(B$6)-1+COLUMN($F$8))),"")</f>
        <v/>
      </c>
      <c r="E133" s="456" t="s">
        <v>198</v>
      </c>
      <c r="F133" s="461" t="n">
        <v>1</v>
      </c>
      <c r="G133" s="462" t="n">
        <v>2</v>
      </c>
      <c r="H133" s="462" t="n">
        <v>3</v>
      </c>
      <c r="I133" s="462" t="n">
        <v>4</v>
      </c>
      <c r="J133" s="463" t="n">
        <v>5</v>
      </c>
      <c r="K133" s="461" t="n">
        <v>6</v>
      </c>
      <c r="L133" s="462" t="n">
        <v>7</v>
      </c>
      <c r="M133" s="462" t="n">
        <v>8</v>
      </c>
      <c r="N133" s="462" t="n">
        <v>9</v>
      </c>
      <c r="O133" s="463" t="n">
        <v>10</v>
      </c>
      <c r="P133" s="461" t="n">
        <v>11</v>
      </c>
      <c r="Q133" s="462" t="n">
        <v>12</v>
      </c>
      <c r="R133" s="462" t="n">
        <v>13</v>
      </c>
      <c r="S133" s="462" t="n">
        <v>14</v>
      </c>
      <c r="T133" s="463" t="n">
        <v>15</v>
      </c>
      <c r="U133" s="461" t="n">
        <v>16</v>
      </c>
      <c r="V133" s="462" t="n">
        <v>17</v>
      </c>
      <c r="W133" s="462" t="n">
        <v>18</v>
      </c>
      <c r="X133" s="462" t="n">
        <v>19</v>
      </c>
      <c r="Y133" s="463" t="n">
        <v>20</v>
      </c>
      <c r="Z133" s="461" t="n">
        <v>21</v>
      </c>
      <c r="AA133" s="462" t="n">
        <v>22</v>
      </c>
      <c r="AB133" s="462" t="n">
        <v>23</v>
      </c>
      <c r="AC133" s="462" t="n">
        <v>24</v>
      </c>
      <c r="AD133" s="463" t="n">
        <v>25</v>
      </c>
      <c r="AE133" s="461" t="n">
        <v>26</v>
      </c>
      <c r="AF133" s="462" t="n">
        <v>27</v>
      </c>
      <c r="AG133" s="462" t="n">
        <v>28</v>
      </c>
      <c r="AH133" s="463" t="n">
        <v>29</v>
      </c>
    </row>
    <row r="134" customFormat="false" ht="12.65" hidden="false" customHeight="false" outlineLevel="0" collapsed="false">
      <c r="A134" s="456" t="str">
        <f aca="true">IF(INDIRECT(ADDRESS(A$6,ROW()-ROW(A$6)-1+COLUMN($F$8)))&gt;0,INDIRECT(ADDRESS(A$6,ROW()-ROW(A$6)-1+COLUMN($F$8))),"")</f>
        <v/>
      </c>
      <c r="B134" s="456" t="str">
        <f aca="true">IF(INDIRECT(ADDRESS(B$6,ROW()-ROW(B$6)-1+COLUMN($F$8)))&gt;0,INDIRECT(ADDRESS(B$6,ROW()-ROW(B$6)-1+COLUMN($F$8))),"")</f>
        <v/>
      </c>
      <c r="E134" s="456" t="s">
        <v>225</v>
      </c>
      <c r="F134" s="461" t="n">
        <v>20</v>
      </c>
      <c r="G134" s="462" t="n">
        <v>25</v>
      </c>
      <c r="H134" s="462" t="n">
        <v>5</v>
      </c>
      <c r="I134" s="462" t="n">
        <v>12</v>
      </c>
      <c r="J134" s="463" t="n">
        <v>6</v>
      </c>
      <c r="K134" s="461" t="n">
        <v>10</v>
      </c>
      <c r="L134" s="462" t="n">
        <v>18</v>
      </c>
      <c r="M134" s="462" t="n">
        <v>14</v>
      </c>
      <c r="N134" s="462" t="n">
        <v>22</v>
      </c>
      <c r="O134" s="463" t="n">
        <v>28</v>
      </c>
      <c r="P134" s="461" t="n">
        <v>19</v>
      </c>
      <c r="Q134" s="462" t="n">
        <v>4</v>
      </c>
      <c r="R134" s="462" t="n">
        <v>27</v>
      </c>
      <c r="S134" s="462" t="n">
        <v>8</v>
      </c>
      <c r="T134" s="463" t="n">
        <v>21</v>
      </c>
      <c r="U134" s="461" t="n">
        <v>29</v>
      </c>
      <c r="V134" s="462" t="n">
        <v>23</v>
      </c>
      <c r="W134" s="462" t="n">
        <v>2</v>
      </c>
      <c r="X134" s="462" t="n">
        <v>16</v>
      </c>
      <c r="Y134" s="463" t="n">
        <v>13</v>
      </c>
      <c r="Z134" s="461" t="n">
        <v>15</v>
      </c>
      <c r="AA134" s="462" t="n">
        <v>9</v>
      </c>
      <c r="AB134" s="462" t="n">
        <v>17</v>
      </c>
      <c r="AC134" s="462" t="n">
        <v>1</v>
      </c>
      <c r="AD134" s="463" t="n">
        <v>26</v>
      </c>
      <c r="AE134" s="461" t="n">
        <v>24</v>
      </c>
      <c r="AF134" s="462" t="n">
        <v>3</v>
      </c>
      <c r="AG134" s="462" t="n">
        <v>7</v>
      </c>
      <c r="AH134" s="463" t="n">
        <v>11</v>
      </c>
    </row>
    <row r="135" customFormat="false" ht="12.65" hidden="false" customHeight="false" outlineLevel="0" collapsed="false">
      <c r="A135" s="456" t="str">
        <f aca="true">IF(INDIRECT(ADDRESS(A$6,ROW()-ROW(A$6)-1+COLUMN($F$8)))&gt;0,INDIRECT(ADDRESS(A$6,ROW()-ROW(A$6)-1+COLUMN($F$8))),"")</f>
        <v/>
      </c>
      <c r="B135" s="456" t="str">
        <f aca="true">IF(INDIRECT(ADDRESS(B$6,ROW()-ROW(B$6)-1+COLUMN($F$8)))&gt;0,INDIRECT(ADDRESS(B$6,ROW()-ROW(B$6)-1+COLUMN($F$8))),"")</f>
        <v/>
      </c>
    </row>
    <row r="136" s="478" customFormat="true" ht="12.65" hidden="false" customHeight="false" outlineLevel="0" collapsed="false">
      <c r="A136" s="456" t="str">
        <f aca="true">IF(INDIRECT(ADDRESS(A$6,ROW()-ROW(A$6)-1+COLUMN($F$8)))&gt;0,INDIRECT(ADDRESS(A$6,ROW()-ROW(A$6)-1+COLUMN($F$8))),"")</f>
        <v/>
      </c>
      <c r="B136" s="456" t="str">
        <f aca="true">IF(INDIRECT(ADDRESS(B$6,ROW()-ROW(B$6)-1+COLUMN($F$8)))&gt;0,INDIRECT(ADDRESS(B$6,ROW()-ROW(B$6)-1+COLUMN($F$8))),"")</f>
        <v/>
      </c>
    </row>
    <row r="137" customFormat="false" ht="12.65" hidden="false" customHeight="false" outlineLevel="0" collapsed="false">
      <c r="A137" s="456" t="str">
        <f aca="true">IF(INDIRECT(ADDRESS(A$6,ROW()-ROW(A$6)-1+COLUMN($F$8)))&gt;0,INDIRECT(ADDRESS(A$6,ROW()-ROW(A$6)-1+COLUMN($F$8))),"")</f>
        <v/>
      </c>
      <c r="B137" s="456" t="str">
        <f aca="true">IF(INDIRECT(ADDRESS(B$6,ROW()-ROW(B$6)-1+COLUMN($F$8)))&gt;0,INDIRECT(ADDRESS(B$6,ROW()-ROW(B$6)-1+COLUMN($F$8))),"")</f>
        <v/>
      </c>
      <c r="D137" s="318" t="n">
        <v>30</v>
      </c>
      <c r="E137" s="318" t="s">
        <v>250</v>
      </c>
    </row>
    <row r="138" customFormat="false" ht="12.65" hidden="false" customHeight="false" outlineLevel="0" collapsed="false">
      <c r="A138" s="456" t="str">
        <f aca="true">IF(INDIRECT(ADDRESS(A$6,ROW()-ROW(A$6)-1+COLUMN($F$8)))&gt;0,INDIRECT(ADDRESS(A$6,ROW()-ROW(A$6)-1+COLUMN($F$8))),"")</f>
        <v/>
      </c>
      <c r="B138" s="456" t="str">
        <f aca="true">IF(INDIRECT(ADDRESS(B$6,ROW()-ROW(B$6)-1+COLUMN($F$8)))&gt;0,INDIRECT(ADDRESS(B$6,ROW()-ROW(B$6)-1+COLUMN($F$8))),"")</f>
        <v/>
      </c>
      <c r="E138" s="456" t="s">
        <v>198</v>
      </c>
      <c r="F138" s="461" t="n">
        <v>1</v>
      </c>
      <c r="G138" s="462" t="n">
        <v>2</v>
      </c>
      <c r="H138" s="462" t="n">
        <v>3</v>
      </c>
      <c r="I138" s="462" t="n">
        <v>4</v>
      </c>
      <c r="J138" s="463" t="n">
        <v>5</v>
      </c>
      <c r="K138" s="461" t="n">
        <v>6</v>
      </c>
      <c r="L138" s="462" t="n">
        <v>7</v>
      </c>
      <c r="M138" s="462" t="n">
        <v>8</v>
      </c>
      <c r="N138" s="462" t="n">
        <v>9</v>
      </c>
      <c r="O138" s="463" t="n">
        <v>10</v>
      </c>
      <c r="P138" s="461" t="n">
        <v>11</v>
      </c>
      <c r="Q138" s="462" t="n">
        <v>12</v>
      </c>
      <c r="R138" s="462" t="n">
        <v>13</v>
      </c>
      <c r="S138" s="462" t="n">
        <v>14</v>
      </c>
      <c r="T138" s="463" t="n">
        <v>15</v>
      </c>
      <c r="U138" s="461" t="n">
        <v>16</v>
      </c>
      <c r="V138" s="462" t="n">
        <v>17</v>
      </c>
      <c r="W138" s="462" t="n">
        <v>18</v>
      </c>
      <c r="X138" s="462" t="n">
        <v>19</v>
      </c>
      <c r="Y138" s="463" t="n">
        <v>20</v>
      </c>
      <c r="Z138" s="461" t="n">
        <v>21</v>
      </c>
      <c r="AA138" s="462" t="n">
        <v>22</v>
      </c>
      <c r="AB138" s="462" t="n">
        <v>23</v>
      </c>
      <c r="AC138" s="462" t="n">
        <v>24</v>
      </c>
      <c r="AD138" s="463" t="n">
        <v>25</v>
      </c>
      <c r="AE138" s="461" t="n">
        <v>26</v>
      </c>
      <c r="AF138" s="462" t="n">
        <v>27</v>
      </c>
      <c r="AG138" s="462" t="n">
        <v>28</v>
      </c>
      <c r="AH138" s="462" t="n">
        <v>29</v>
      </c>
      <c r="AI138" s="463" t="n">
        <v>30</v>
      </c>
    </row>
    <row r="139" customFormat="false" ht="12.65" hidden="false" customHeight="false" outlineLevel="0" collapsed="false">
      <c r="A139" s="456" t="str">
        <f aca="true">IF(INDIRECT(ADDRESS(A$6,ROW()-ROW(A$6)-1+COLUMN($F$8)))&gt;0,INDIRECT(ADDRESS(A$6,ROW()-ROW(A$6)-1+COLUMN($F$8))),"")</f>
        <v/>
      </c>
      <c r="B139" s="456" t="str">
        <f aca="true">IF(INDIRECT(ADDRESS(B$6,ROW()-ROW(B$6)-1+COLUMN($F$8)))&gt;0,INDIRECT(ADDRESS(B$6,ROW()-ROW(B$6)-1+COLUMN($F$8))),"")</f>
        <v/>
      </c>
      <c r="E139" s="456" t="s">
        <v>225</v>
      </c>
      <c r="F139" s="461" t="n">
        <v>5</v>
      </c>
      <c r="G139" s="462" t="n">
        <v>18</v>
      </c>
      <c r="H139" s="462" t="n">
        <v>12</v>
      </c>
      <c r="I139" s="462" t="n">
        <v>21</v>
      </c>
      <c r="J139" s="463" t="n">
        <v>8</v>
      </c>
      <c r="K139" s="461" t="n">
        <v>10</v>
      </c>
      <c r="L139" s="462" t="n">
        <v>14</v>
      </c>
      <c r="M139" s="462" t="n">
        <v>17</v>
      </c>
      <c r="N139" s="462" t="n">
        <v>1</v>
      </c>
      <c r="O139" s="463" t="n">
        <v>26</v>
      </c>
      <c r="P139" s="461" t="n">
        <v>20</v>
      </c>
      <c r="Q139" s="462" t="n">
        <v>25</v>
      </c>
      <c r="R139" s="462" t="n">
        <v>30</v>
      </c>
      <c r="S139" s="462" t="n">
        <v>6</v>
      </c>
      <c r="T139" s="463" t="n">
        <v>3</v>
      </c>
      <c r="U139" s="461" t="n">
        <v>9</v>
      </c>
      <c r="V139" s="462" t="n">
        <v>23</v>
      </c>
      <c r="W139" s="462" t="n">
        <v>29</v>
      </c>
      <c r="X139" s="462" t="n">
        <v>16</v>
      </c>
      <c r="Y139" s="463" t="n">
        <v>11</v>
      </c>
      <c r="Z139" s="461" t="n">
        <v>15</v>
      </c>
      <c r="AA139" s="462" t="n">
        <v>28</v>
      </c>
      <c r="AB139" s="462" t="n">
        <v>19</v>
      </c>
      <c r="AC139" s="462" t="n">
        <v>22</v>
      </c>
      <c r="AD139" s="463" t="n">
        <v>2</v>
      </c>
      <c r="AE139" s="461" t="n">
        <v>24</v>
      </c>
      <c r="AF139" s="462" t="n">
        <v>4</v>
      </c>
      <c r="AG139" s="462" t="n">
        <v>7</v>
      </c>
      <c r="AH139" s="462" t="n">
        <v>27</v>
      </c>
      <c r="AI139" s="463" t="n">
        <v>13</v>
      </c>
    </row>
    <row r="140" customFormat="false" ht="12.65" hidden="false" customHeight="false" outlineLevel="0" collapsed="false">
      <c r="A140" s="456" t="str">
        <f aca="true">IF(INDIRECT(ADDRESS(A$6,ROW()-ROW(A$6)-1+COLUMN($F$8)))&gt;0,INDIRECT(ADDRESS(A$6,ROW()-ROW(A$6)-1+COLUMN($F$8))),"")</f>
        <v/>
      </c>
      <c r="B140" s="456" t="str">
        <f aca="true">IF(INDIRECT(ADDRESS(B$6,ROW()-ROW(B$6)-1+COLUMN($F$8)))&gt;0,INDIRECT(ADDRESS(B$6,ROW()-ROW(B$6)-1+COLUMN($F$8))),"")</f>
        <v/>
      </c>
    </row>
    <row r="141" s="478" customFormat="true" ht="12.65" hidden="false" customHeight="false" outlineLevel="0" collapsed="false">
      <c r="A141" s="456" t="str">
        <f aca="true">IF(INDIRECT(ADDRESS(A$6,ROW()-ROW(A$6)-1+COLUMN($F$8)))&gt;0,INDIRECT(ADDRESS(A$6,ROW()-ROW(A$6)-1+COLUMN($F$8))),"")</f>
        <v/>
      </c>
      <c r="B141" s="456" t="str">
        <f aca="true">IF(INDIRECT(ADDRESS(B$6,ROW()-ROW(B$6)-1+COLUMN($F$8)))&gt;0,INDIRECT(ADDRESS(B$6,ROW()-ROW(B$6)-1+COLUMN($F$8))),"")</f>
        <v/>
      </c>
    </row>
    <row r="142" customFormat="false" ht="12.65" hidden="false" customHeight="false" outlineLevel="0" collapsed="false">
      <c r="A142" s="456" t="str">
        <f aca="true">IF(INDIRECT(ADDRESS(A$6,ROW()-ROW(A$6)-1+COLUMN($F$8)))&gt;0,INDIRECT(ADDRESS(A$6,ROW()-ROW(A$6)-1+COLUMN($F$8))),"")</f>
        <v/>
      </c>
      <c r="B142" s="456" t="str">
        <f aca="true">IF(INDIRECT(ADDRESS(B$6,ROW()-ROW(B$6)-1+COLUMN($F$8)))&gt;0,INDIRECT(ADDRESS(B$6,ROW()-ROW(B$6)-1+COLUMN($F$8))),"")</f>
        <v/>
      </c>
      <c r="D142" s="318" t="n">
        <v>31</v>
      </c>
      <c r="E142" s="318" t="s">
        <v>250</v>
      </c>
    </row>
    <row r="143" customFormat="false" ht="12.65" hidden="false" customHeight="false" outlineLevel="0" collapsed="false">
      <c r="A143" s="456" t="str">
        <f aca="true">IF(INDIRECT(ADDRESS(A$6,ROW()-ROW(A$6)-1+COLUMN($F$8)))&gt;0,INDIRECT(ADDRESS(A$6,ROW()-ROW(A$6)-1+COLUMN($F$8))),"")</f>
        <v/>
      </c>
      <c r="B143" s="456" t="str">
        <f aca="true">IF(INDIRECT(ADDRESS(B$6,ROW()-ROW(B$6)-1+COLUMN($F$8)))&gt;0,INDIRECT(ADDRESS(B$6,ROW()-ROW(B$6)-1+COLUMN($F$8))),"")</f>
        <v/>
      </c>
      <c r="E143" s="456" t="s">
        <v>198</v>
      </c>
      <c r="F143" s="461" t="n">
        <v>1</v>
      </c>
      <c r="G143" s="462" t="n">
        <v>2</v>
      </c>
      <c r="H143" s="462" t="n">
        <v>3</v>
      </c>
      <c r="I143" s="462" t="n">
        <v>4</v>
      </c>
      <c r="J143" s="463" t="n">
        <v>5</v>
      </c>
      <c r="K143" s="461" t="n">
        <v>6</v>
      </c>
      <c r="L143" s="462" t="n">
        <v>7</v>
      </c>
      <c r="M143" s="462" t="n">
        <v>8</v>
      </c>
      <c r="N143" s="462" t="n">
        <v>9</v>
      </c>
      <c r="O143" s="463" t="n">
        <v>10</v>
      </c>
      <c r="P143" s="461" t="n">
        <v>11</v>
      </c>
      <c r="Q143" s="462" t="n">
        <v>12</v>
      </c>
      <c r="R143" s="462" t="n">
        <v>13</v>
      </c>
      <c r="S143" s="462" t="n">
        <v>14</v>
      </c>
      <c r="T143" s="463" t="n">
        <v>15</v>
      </c>
      <c r="U143" s="461" t="n">
        <v>16</v>
      </c>
      <c r="V143" s="462" t="n">
        <v>17</v>
      </c>
      <c r="W143" s="462" t="n">
        <v>18</v>
      </c>
      <c r="X143" s="463" t="n">
        <v>19</v>
      </c>
      <c r="Z143" s="461" t="n">
        <v>20</v>
      </c>
      <c r="AA143" s="462" t="n">
        <v>21</v>
      </c>
      <c r="AB143" s="462" t="n">
        <v>22</v>
      </c>
      <c r="AC143" s="463" t="n">
        <v>23</v>
      </c>
      <c r="AE143" s="461" t="n">
        <v>24</v>
      </c>
      <c r="AF143" s="462" t="n">
        <v>25</v>
      </c>
      <c r="AG143" s="462" t="n">
        <v>26</v>
      </c>
      <c r="AH143" s="463" t="n">
        <v>27</v>
      </c>
      <c r="AJ143" s="461" t="n">
        <v>28</v>
      </c>
      <c r="AK143" s="462" t="n">
        <v>29</v>
      </c>
      <c r="AL143" s="462" t="n">
        <v>30</v>
      </c>
      <c r="AM143" s="463" t="n">
        <v>31</v>
      </c>
    </row>
    <row r="144" customFormat="false" ht="12.65" hidden="false" customHeight="false" outlineLevel="0" collapsed="false">
      <c r="A144" s="456" t="str">
        <f aca="true">IF(INDIRECT(ADDRESS(A$6,ROW()-ROW(A$6)-1+COLUMN($F$8)))&gt;0,INDIRECT(ADDRESS(A$6,ROW()-ROW(A$6)-1+COLUMN($F$8))),"")</f>
        <v/>
      </c>
      <c r="B144" s="456" t="str">
        <f aca="true">IF(INDIRECT(ADDRESS(B$6,ROW()-ROW(B$6)-1+COLUMN($F$8)))&gt;0,INDIRECT(ADDRESS(B$6,ROW()-ROW(B$6)-1+COLUMN($F$8))),"")</f>
        <v/>
      </c>
      <c r="E144" s="456" t="s">
        <v>225</v>
      </c>
      <c r="F144" s="461" t="n">
        <v>27</v>
      </c>
      <c r="G144" s="462" t="n">
        <v>22</v>
      </c>
      <c r="H144" s="462" t="n">
        <v>7</v>
      </c>
      <c r="I144" s="462" t="n">
        <v>16</v>
      </c>
      <c r="J144" s="463" t="n">
        <v>30</v>
      </c>
      <c r="K144" s="461" t="n">
        <v>31</v>
      </c>
      <c r="L144" s="462" t="n">
        <v>18</v>
      </c>
      <c r="M144" s="462" t="n">
        <v>15</v>
      </c>
      <c r="N144" s="462" t="n">
        <v>20</v>
      </c>
      <c r="O144" s="463" t="n">
        <v>25</v>
      </c>
      <c r="P144" s="461" t="n">
        <v>5</v>
      </c>
      <c r="Q144" s="462" t="n">
        <v>26</v>
      </c>
      <c r="R144" s="462" t="n">
        <v>21</v>
      </c>
      <c r="S144" s="462" t="n">
        <v>17</v>
      </c>
      <c r="T144" s="463" t="n">
        <v>28</v>
      </c>
      <c r="U144" s="461" t="n">
        <v>4</v>
      </c>
      <c r="V144" s="462" t="n">
        <v>19</v>
      </c>
      <c r="W144" s="462" t="n">
        <v>11</v>
      </c>
      <c r="X144" s="463" t="n">
        <v>6</v>
      </c>
      <c r="Z144" s="461" t="n">
        <v>9</v>
      </c>
      <c r="AA144" s="462" t="n">
        <v>13</v>
      </c>
      <c r="AB144" s="462" t="n">
        <v>24</v>
      </c>
      <c r="AC144" s="463" t="n">
        <v>3</v>
      </c>
      <c r="AE144" s="461" t="n">
        <v>14</v>
      </c>
      <c r="AF144" s="462" t="n">
        <v>10</v>
      </c>
      <c r="AG144" s="462" t="n">
        <v>29</v>
      </c>
      <c r="AH144" s="463" t="n">
        <v>1</v>
      </c>
      <c r="AJ144" s="461" t="n">
        <v>23</v>
      </c>
      <c r="AK144" s="462" t="n">
        <v>8</v>
      </c>
      <c r="AL144" s="462" t="n">
        <v>12</v>
      </c>
      <c r="AM144" s="463" t="n">
        <v>2</v>
      </c>
    </row>
    <row r="145" customFormat="false" ht="12.65" hidden="false" customHeight="false" outlineLevel="0" collapsed="false">
      <c r="A145" s="456" t="str">
        <f aca="true">IF(INDIRECT(ADDRESS(A$6,ROW()-ROW(A$6)-1+COLUMN($F$8)))&gt;0,INDIRECT(ADDRESS(A$6,ROW()-ROW(A$6)-1+COLUMN($F$8))),"")</f>
        <v/>
      </c>
      <c r="B145" s="456" t="str">
        <f aca="true">IF(INDIRECT(ADDRESS(B$6,ROW()-ROW(B$6)-1+COLUMN($F$8)))&gt;0,INDIRECT(ADDRESS(B$6,ROW()-ROW(B$6)-1+COLUMN($F$8))),"")</f>
        <v/>
      </c>
    </row>
    <row r="146" s="478" customFormat="true" ht="12.65" hidden="false" customHeight="false" outlineLevel="0" collapsed="false">
      <c r="A146" s="456" t="str">
        <f aca="true">IF(INDIRECT(ADDRESS(A$6,ROW()-ROW(A$6)-1+COLUMN($F$8)))&gt;0,INDIRECT(ADDRESS(A$6,ROW()-ROW(A$6)-1+COLUMN($F$8))),"")</f>
        <v/>
      </c>
      <c r="B146" s="456" t="str">
        <f aca="true">IF(INDIRECT(ADDRESS(B$6,ROW()-ROW(B$6)-1+COLUMN($F$8)))&gt;0,INDIRECT(ADDRESS(B$6,ROW()-ROW(B$6)-1+COLUMN($F$8))),"")</f>
        <v/>
      </c>
    </row>
    <row r="147" customFormat="false" ht="12.65" hidden="false" customHeight="false" outlineLevel="0" collapsed="false">
      <c r="A147" s="456" t="str">
        <f aca="true">IF(INDIRECT(ADDRESS(A$6,ROW()-ROW(A$6)-1+COLUMN($F$8)))&gt;0,INDIRECT(ADDRESS(A$6,ROW()-ROW(A$6)-1+COLUMN($F$8))),"")</f>
        <v/>
      </c>
      <c r="B147" s="456" t="str">
        <f aca="true">IF(INDIRECT(ADDRESS(B$6,ROW()-ROW(B$6)-1+COLUMN($F$8)))&gt;0,INDIRECT(ADDRESS(B$6,ROW()-ROW(B$6)-1+COLUMN($F$8))),"")</f>
        <v/>
      </c>
      <c r="D147" s="318" t="n">
        <v>32</v>
      </c>
      <c r="E147" s="318" t="s">
        <v>250</v>
      </c>
    </row>
    <row r="148" customFormat="false" ht="12.65" hidden="false" customHeight="false" outlineLevel="0" collapsed="false">
      <c r="A148" s="456" t="str">
        <f aca="true">IF(INDIRECT(ADDRESS(A$6,ROW()-ROW(A$6)-1+COLUMN($F$8)))&gt;0,INDIRECT(ADDRESS(A$6,ROW()-ROW(A$6)-1+COLUMN($F$8))),"")</f>
        <v/>
      </c>
      <c r="B148" s="456" t="str">
        <f aca="true">IF(INDIRECT(ADDRESS(B$6,ROW()-ROW(B$6)-1+COLUMN($F$8)))&gt;0,INDIRECT(ADDRESS(B$6,ROW()-ROW(B$6)-1+COLUMN($F$8))),"")</f>
        <v/>
      </c>
      <c r="E148" s="456" t="s">
        <v>198</v>
      </c>
      <c r="F148" s="461" t="n">
        <v>1</v>
      </c>
      <c r="G148" s="462" t="n">
        <v>2</v>
      </c>
      <c r="H148" s="462" t="n">
        <v>3</v>
      </c>
      <c r="I148" s="462" t="n">
        <v>4</v>
      </c>
      <c r="J148" s="463" t="n">
        <v>5</v>
      </c>
      <c r="K148" s="461" t="n">
        <v>6</v>
      </c>
      <c r="L148" s="462" t="n">
        <v>7</v>
      </c>
      <c r="M148" s="462" t="n">
        <v>8</v>
      </c>
      <c r="N148" s="462" t="n">
        <v>9</v>
      </c>
      <c r="O148" s="463" t="n">
        <v>10</v>
      </c>
      <c r="P148" s="461" t="n">
        <v>11</v>
      </c>
      <c r="Q148" s="462" t="n">
        <v>12</v>
      </c>
      <c r="R148" s="462" t="n">
        <v>13</v>
      </c>
      <c r="S148" s="462" t="n">
        <v>14</v>
      </c>
      <c r="T148" s="463" t="n">
        <v>15</v>
      </c>
      <c r="U148" s="461" t="n">
        <v>16</v>
      </c>
      <c r="V148" s="462" t="n">
        <v>17</v>
      </c>
      <c r="W148" s="462" t="n">
        <v>18</v>
      </c>
      <c r="X148" s="462" t="n">
        <v>19</v>
      </c>
      <c r="Y148" s="463" t="n">
        <v>20</v>
      </c>
      <c r="Z148" s="461" t="n">
        <v>21</v>
      </c>
      <c r="AA148" s="462" t="n">
        <v>22</v>
      </c>
      <c r="AB148" s="462" t="n">
        <v>23</v>
      </c>
      <c r="AC148" s="463" t="n">
        <v>24</v>
      </c>
      <c r="AE148" s="461" t="n">
        <v>25</v>
      </c>
      <c r="AF148" s="462" t="n">
        <v>26</v>
      </c>
      <c r="AG148" s="462" t="n">
        <v>27</v>
      </c>
      <c r="AH148" s="463" t="n">
        <v>28</v>
      </c>
      <c r="AJ148" s="461" t="n">
        <v>29</v>
      </c>
      <c r="AK148" s="462" t="n">
        <v>30</v>
      </c>
      <c r="AL148" s="462" t="n">
        <v>31</v>
      </c>
      <c r="AM148" s="463" t="n">
        <v>32</v>
      </c>
    </row>
    <row r="149" customFormat="false" ht="12.65" hidden="false" customHeight="false" outlineLevel="0" collapsed="false">
      <c r="A149" s="456" t="str">
        <f aca="true">IF(INDIRECT(ADDRESS(A$6,ROW()-ROW(A$6)-1+COLUMN($F$8)))&gt;0,INDIRECT(ADDRESS(A$6,ROW()-ROW(A$6)-1+COLUMN($F$8))),"")</f>
        <v/>
      </c>
      <c r="B149" s="456" t="str">
        <f aca="true">IF(INDIRECT(ADDRESS(B$6,ROW()-ROW(B$6)-1+COLUMN($F$8)))&gt;0,INDIRECT(ADDRESS(B$6,ROW()-ROW(B$6)-1+COLUMN($F$8))),"")</f>
        <v/>
      </c>
      <c r="E149" s="456" t="s">
        <v>225</v>
      </c>
      <c r="F149" s="461" t="n">
        <v>24</v>
      </c>
      <c r="G149" s="462" t="n">
        <v>19</v>
      </c>
      <c r="H149" s="462" t="n">
        <v>12</v>
      </c>
      <c r="I149" s="462" t="n">
        <v>31</v>
      </c>
      <c r="J149" s="463" t="n">
        <v>26</v>
      </c>
      <c r="K149" s="461" t="n">
        <v>28</v>
      </c>
      <c r="L149" s="462" t="n">
        <v>9</v>
      </c>
      <c r="M149" s="462" t="n">
        <v>22</v>
      </c>
      <c r="N149" s="462" t="n">
        <v>29</v>
      </c>
      <c r="O149" s="463" t="n">
        <v>16</v>
      </c>
      <c r="P149" s="461" t="n">
        <v>10</v>
      </c>
      <c r="Q149" s="462" t="n">
        <v>3</v>
      </c>
      <c r="R149" s="462" t="n">
        <v>32</v>
      </c>
      <c r="S149" s="462" t="n">
        <v>27</v>
      </c>
      <c r="T149" s="463" t="n">
        <v>21</v>
      </c>
      <c r="U149" s="461" t="n">
        <v>14</v>
      </c>
      <c r="V149" s="462" t="n">
        <v>23</v>
      </c>
      <c r="W149" s="462" t="n">
        <v>30</v>
      </c>
      <c r="X149" s="462" t="n">
        <v>2</v>
      </c>
      <c r="Y149" s="463" t="n">
        <v>25</v>
      </c>
      <c r="Z149" s="461" t="n">
        <v>5</v>
      </c>
      <c r="AA149" s="462" t="n">
        <v>8</v>
      </c>
      <c r="AB149" s="462" t="n">
        <v>17</v>
      </c>
      <c r="AC149" s="463" t="n">
        <v>11</v>
      </c>
      <c r="AE149" s="461" t="n">
        <v>4</v>
      </c>
      <c r="AF149" s="462" t="n">
        <v>15</v>
      </c>
      <c r="AG149" s="462" t="n">
        <v>7</v>
      </c>
      <c r="AH149" s="463" t="n">
        <v>18</v>
      </c>
      <c r="AJ149" s="461" t="n">
        <v>20</v>
      </c>
      <c r="AK149" s="462" t="n">
        <v>13</v>
      </c>
      <c r="AL149" s="462" t="n">
        <v>1</v>
      </c>
      <c r="AM149" s="463" t="n">
        <v>6</v>
      </c>
    </row>
    <row r="150" customFormat="false" ht="12.65" hidden="false" customHeight="false" outlineLevel="0" collapsed="false">
      <c r="A150" s="456" t="str">
        <f aca="true">IF(INDIRECT(ADDRESS(A$6,ROW()-ROW(A$6)-1+COLUMN($F$8)))&gt;0,INDIRECT(ADDRESS(A$6,ROW()-ROW(A$6)-1+COLUMN($F$8))),"")</f>
        <v/>
      </c>
      <c r="B150" s="456" t="str">
        <f aca="true">IF(INDIRECT(ADDRESS(B$6,ROW()-ROW(B$6)-1+COLUMN($F$8)))&gt;0,INDIRECT(ADDRESS(B$6,ROW()-ROW(B$6)-1+COLUMN($F$8))),"")</f>
        <v/>
      </c>
    </row>
    <row r="151" s="478" customFormat="true" ht="12.65" hidden="false" customHeight="false" outlineLevel="0" collapsed="false">
      <c r="A151" s="456" t="str">
        <f aca="true">IF(INDIRECT(ADDRESS(A$6,ROW()-ROW(A$6)-1+COLUMN($F$8)))&gt;0,INDIRECT(ADDRESS(A$6,ROW()-ROW(A$6)-1+COLUMN($F$8))),"")</f>
        <v/>
      </c>
      <c r="B151" s="456" t="str">
        <f aca="true">IF(INDIRECT(ADDRESS(B$6,ROW()-ROW(B$6)-1+COLUMN($F$8)))&gt;0,INDIRECT(ADDRESS(B$6,ROW()-ROW(B$6)-1+COLUMN($F$8))),"")</f>
        <v/>
      </c>
    </row>
    <row r="152" customFormat="false" ht="12.65" hidden="false" customHeight="false" outlineLevel="0" collapsed="false">
      <c r="A152" s="456" t="str">
        <f aca="true">IF(INDIRECT(ADDRESS(A$6,ROW()-ROW(A$6)-1+COLUMN($F$8)))&gt;0,INDIRECT(ADDRESS(A$6,ROW()-ROW(A$6)-1+COLUMN($F$8))),"")</f>
        <v/>
      </c>
      <c r="B152" s="456" t="str">
        <f aca="true">IF(INDIRECT(ADDRESS(B$6,ROW()-ROW(B$6)-1+COLUMN($F$8)))&gt;0,INDIRECT(ADDRESS(B$6,ROW()-ROW(B$6)-1+COLUMN($F$8))),"")</f>
        <v/>
      </c>
      <c r="D152" s="318" t="n">
        <v>33</v>
      </c>
      <c r="E152" s="318" t="s">
        <v>250</v>
      </c>
    </row>
    <row r="153" customFormat="false" ht="12.65" hidden="false" customHeight="false" outlineLevel="0" collapsed="false">
      <c r="A153" s="456" t="str">
        <f aca="true">IF(INDIRECT(ADDRESS(A$6,ROW()-ROW(A$6)-1+COLUMN($F$8)))&gt;0,INDIRECT(ADDRESS(A$6,ROW()-ROW(A$6)-1+COLUMN($F$8))),"")</f>
        <v/>
      </c>
      <c r="B153" s="456" t="str">
        <f aca="true">IF(INDIRECT(ADDRESS(B$6,ROW()-ROW(B$6)-1+COLUMN($F$8)))&gt;0,INDIRECT(ADDRESS(B$6,ROW()-ROW(B$6)-1+COLUMN($F$8))),"")</f>
        <v/>
      </c>
      <c r="E153" s="456" t="s">
        <v>198</v>
      </c>
      <c r="F153" s="461" t="n">
        <v>1</v>
      </c>
      <c r="G153" s="462" t="n">
        <v>2</v>
      </c>
      <c r="H153" s="462" t="n">
        <v>3</v>
      </c>
      <c r="I153" s="462" t="n">
        <v>4</v>
      </c>
      <c r="J153" s="463" t="n">
        <v>5</v>
      </c>
      <c r="K153" s="461" t="n">
        <v>6</v>
      </c>
      <c r="L153" s="462" t="n">
        <v>7</v>
      </c>
      <c r="M153" s="462" t="n">
        <v>8</v>
      </c>
      <c r="N153" s="462" t="n">
        <v>9</v>
      </c>
      <c r="O153" s="463" t="n">
        <v>10</v>
      </c>
      <c r="P153" s="461" t="n">
        <v>11</v>
      </c>
      <c r="Q153" s="462" t="n">
        <v>12</v>
      </c>
      <c r="R153" s="462" t="n">
        <v>13</v>
      </c>
      <c r="S153" s="462" t="n">
        <v>14</v>
      </c>
      <c r="T153" s="463" t="n">
        <v>15</v>
      </c>
      <c r="U153" s="461" t="n">
        <v>16</v>
      </c>
      <c r="V153" s="462" t="n">
        <v>17</v>
      </c>
      <c r="W153" s="462" t="n">
        <v>18</v>
      </c>
      <c r="X153" s="462" t="n">
        <v>19</v>
      </c>
      <c r="Y153" s="463" t="n">
        <v>20</v>
      </c>
      <c r="Z153" s="461" t="n">
        <v>21</v>
      </c>
      <c r="AA153" s="462" t="n">
        <v>22</v>
      </c>
      <c r="AB153" s="462" t="n">
        <v>23</v>
      </c>
      <c r="AC153" s="462" t="n">
        <v>24</v>
      </c>
      <c r="AD153" s="463" t="n">
        <v>25</v>
      </c>
      <c r="AE153" s="461" t="n">
        <v>26</v>
      </c>
      <c r="AF153" s="462" t="n">
        <v>27</v>
      </c>
      <c r="AG153" s="462" t="n">
        <v>28</v>
      </c>
      <c r="AH153" s="463" t="n">
        <v>29</v>
      </c>
      <c r="AJ153" s="461" t="n">
        <v>30</v>
      </c>
      <c r="AK153" s="462" t="n">
        <v>31</v>
      </c>
      <c r="AL153" s="462" t="n">
        <v>32</v>
      </c>
      <c r="AM153" s="463" t="n">
        <v>33</v>
      </c>
    </row>
    <row r="154" customFormat="false" ht="12.65" hidden="false" customHeight="false" outlineLevel="0" collapsed="false">
      <c r="A154" s="456" t="str">
        <f aca="true">IF(INDIRECT(ADDRESS(A$6,ROW()-ROW(A$6)-1+COLUMN($F$8)))&gt;0,INDIRECT(ADDRESS(A$6,ROW()-ROW(A$6)-1+COLUMN($F$8))),"")</f>
        <v/>
      </c>
      <c r="B154" s="456" t="str">
        <f aca="true">IF(INDIRECT(ADDRESS(B$6,ROW()-ROW(B$6)-1+COLUMN($F$8)))&gt;0,INDIRECT(ADDRESS(B$6,ROW()-ROW(B$6)-1+COLUMN($F$8))),"")</f>
        <v/>
      </c>
      <c r="E154" s="456" t="s">
        <v>225</v>
      </c>
      <c r="F154" s="461" t="n">
        <v>24</v>
      </c>
      <c r="G154" s="462" t="n">
        <v>20</v>
      </c>
      <c r="H154" s="462" t="n">
        <v>27</v>
      </c>
      <c r="I154" s="462" t="n">
        <v>30</v>
      </c>
      <c r="J154" s="463" t="n">
        <v>1</v>
      </c>
      <c r="K154" s="461" t="n">
        <v>10</v>
      </c>
      <c r="L154" s="462" t="n">
        <v>32</v>
      </c>
      <c r="M154" s="462" t="n">
        <v>29</v>
      </c>
      <c r="N154" s="462" t="n">
        <v>17</v>
      </c>
      <c r="O154" s="463" t="n">
        <v>12</v>
      </c>
      <c r="P154" s="461" t="n">
        <v>19</v>
      </c>
      <c r="Q154" s="462" t="n">
        <v>8</v>
      </c>
      <c r="R154" s="462" t="n">
        <v>31</v>
      </c>
      <c r="S154" s="462" t="n">
        <v>2</v>
      </c>
      <c r="T154" s="463" t="n">
        <v>23</v>
      </c>
      <c r="U154" s="461" t="n">
        <v>25</v>
      </c>
      <c r="V154" s="462" t="n">
        <v>18</v>
      </c>
      <c r="W154" s="462" t="n">
        <v>7</v>
      </c>
      <c r="X154" s="462" t="n">
        <v>28</v>
      </c>
      <c r="Y154" s="463" t="n">
        <v>11</v>
      </c>
      <c r="Z154" s="461" t="n">
        <v>5</v>
      </c>
      <c r="AA154" s="462" t="n">
        <v>33</v>
      </c>
      <c r="AB154" s="462" t="n">
        <v>15</v>
      </c>
      <c r="AC154" s="462" t="n">
        <v>21</v>
      </c>
      <c r="AD154" s="463" t="n">
        <v>26</v>
      </c>
      <c r="AE154" s="461" t="n">
        <v>14</v>
      </c>
      <c r="AF154" s="462" t="n">
        <v>3</v>
      </c>
      <c r="AG154" s="462" t="n">
        <v>22</v>
      </c>
      <c r="AH154" s="463" t="n">
        <v>6</v>
      </c>
      <c r="AJ154" s="461" t="n">
        <v>9</v>
      </c>
      <c r="AK154" s="462" t="n">
        <v>13</v>
      </c>
      <c r="AL154" s="462" t="n">
        <v>4</v>
      </c>
      <c r="AM154" s="463" t="n">
        <v>16</v>
      </c>
    </row>
    <row r="155" customFormat="false" ht="12.65" hidden="false" customHeight="false" outlineLevel="0" collapsed="false">
      <c r="A155" s="456" t="str">
        <f aca="true">IF(INDIRECT(ADDRESS(A$6,ROW()-ROW(A$6)-1+COLUMN($F$8)))&gt;0,INDIRECT(ADDRESS(A$6,ROW()-ROW(A$6)-1+COLUMN($F$8))),"")</f>
        <v/>
      </c>
      <c r="B155" s="456" t="str">
        <f aca="true">IF(INDIRECT(ADDRESS(B$6,ROW()-ROW(B$6)-1+COLUMN($F$8)))&gt;0,INDIRECT(ADDRESS(B$6,ROW()-ROW(B$6)-1+COLUMN($F$8))),"")</f>
        <v/>
      </c>
    </row>
    <row r="156" s="478" customFormat="true" ht="12.65" hidden="false" customHeight="false" outlineLevel="0" collapsed="false">
      <c r="A156" s="456" t="str">
        <f aca="true">IF(INDIRECT(ADDRESS(A$6,ROW()-ROW(A$6)-1+COLUMN($F$8)))&gt;0,INDIRECT(ADDRESS(A$6,ROW()-ROW(A$6)-1+COLUMN($F$8))),"")</f>
        <v/>
      </c>
      <c r="B156" s="456" t="str">
        <f aca="true">IF(INDIRECT(ADDRESS(B$6,ROW()-ROW(B$6)-1+COLUMN($F$8)))&gt;0,INDIRECT(ADDRESS(B$6,ROW()-ROW(B$6)-1+COLUMN($F$8))),"")</f>
        <v/>
      </c>
    </row>
    <row r="157" customFormat="false" ht="12.65" hidden="false" customHeight="false" outlineLevel="0" collapsed="false">
      <c r="A157" s="456" t="str">
        <f aca="true">IF(INDIRECT(ADDRESS(A$6,ROW()-ROW(A$6)-1+COLUMN($F$8)))&gt;0,INDIRECT(ADDRESS(A$6,ROW()-ROW(A$6)-1+COLUMN($F$8))),"")</f>
        <v/>
      </c>
      <c r="B157" s="456" t="str">
        <f aca="true">IF(INDIRECT(ADDRESS(B$6,ROW()-ROW(B$6)-1+COLUMN($F$8)))&gt;0,INDIRECT(ADDRESS(B$6,ROW()-ROW(B$6)-1+COLUMN($F$8))),"")</f>
        <v/>
      </c>
      <c r="D157" s="318" t="n">
        <v>34</v>
      </c>
      <c r="E157" s="318" t="s">
        <v>250</v>
      </c>
    </row>
    <row r="158" customFormat="false" ht="12.65" hidden="false" customHeight="false" outlineLevel="0" collapsed="false">
      <c r="A158" s="456" t="str">
        <f aca="true">IF(INDIRECT(ADDRESS(A$6,ROW()-ROW(A$6)-1+COLUMN($F$8)))&gt;0,INDIRECT(ADDRESS(A$6,ROW()-ROW(A$6)-1+COLUMN($F$8))),"")</f>
        <v/>
      </c>
      <c r="B158" s="456" t="str">
        <f aca="true">IF(INDIRECT(ADDRESS(B$6,ROW()-ROW(B$6)-1+COLUMN($F$8)))&gt;0,INDIRECT(ADDRESS(B$6,ROW()-ROW(B$6)-1+COLUMN($F$8))),"")</f>
        <v/>
      </c>
      <c r="E158" s="456" t="s">
        <v>198</v>
      </c>
      <c r="F158" s="461" t="n">
        <v>1</v>
      </c>
      <c r="G158" s="462" t="n">
        <v>2</v>
      </c>
      <c r="H158" s="462" t="n">
        <v>3</v>
      </c>
      <c r="I158" s="462" t="n">
        <v>4</v>
      </c>
      <c r="J158" s="463" t="n">
        <v>5</v>
      </c>
      <c r="K158" s="461" t="n">
        <v>6</v>
      </c>
      <c r="L158" s="462" t="n">
        <v>7</v>
      </c>
      <c r="M158" s="462" t="n">
        <v>8</v>
      </c>
      <c r="N158" s="462" t="n">
        <v>9</v>
      </c>
      <c r="O158" s="463" t="n">
        <v>10</v>
      </c>
      <c r="P158" s="461" t="n">
        <v>11</v>
      </c>
      <c r="Q158" s="462" t="n">
        <v>12</v>
      </c>
      <c r="R158" s="462" t="n">
        <v>13</v>
      </c>
      <c r="S158" s="462" t="n">
        <v>14</v>
      </c>
      <c r="T158" s="463" t="n">
        <v>15</v>
      </c>
      <c r="U158" s="461" t="n">
        <v>16</v>
      </c>
      <c r="V158" s="462" t="n">
        <v>17</v>
      </c>
      <c r="W158" s="462" t="n">
        <v>18</v>
      </c>
      <c r="X158" s="462" t="n">
        <v>19</v>
      </c>
      <c r="Y158" s="463" t="n">
        <v>20</v>
      </c>
      <c r="Z158" s="461" t="n">
        <v>21</v>
      </c>
      <c r="AA158" s="462" t="n">
        <v>22</v>
      </c>
      <c r="AB158" s="462" t="n">
        <v>23</v>
      </c>
      <c r="AC158" s="462" t="n">
        <v>24</v>
      </c>
      <c r="AD158" s="463" t="n">
        <v>25</v>
      </c>
      <c r="AE158" s="461" t="n">
        <v>26</v>
      </c>
      <c r="AF158" s="462" t="n">
        <v>27</v>
      </c>
      <c r="AG158" s="462" t="n">
        <v>28</v>
      </c>
      <c r="AH158" s="462" t="n">
        <v>29</v>
      </c>
      <c r="AI158" s="463" t="n">
        <v>30</v>
      </c>
      <c r="AJ158" s="461" t="n">
        <v>31</v>
      </c>
      <c r="AK158" s="462" t="n">
        <v>32</v>
      </c>
      <c r="AL158" s="462" t="n">
        <v>33</v>
      </c>
      <c r="AM158" s="463" t="n">
        <v>34</v>
      </c>
    </row>
    <row r="159" customFormat="false" ht="12.65" hidden="false" customHeight="false" outlineLevel="0" collapsed="false">
      <c r="A159" s="456" t="str">
        <f aca="true">IF(INDIRECT(ADDRESS(A$6,ROW()-ROW(A$6)-1+COLUMN($F$8)))&gt;0,INDIRECT(ADDRESS(A$6,ROW()-ROW(A$6)-1+COLUMN($F$8))),"")</f>
        <v/>
      </c>
      <c r="B159" s="456" t="str">
        <f aca="true">IF(INDIRECT(ADDRESS(B$6,ROW()-ROW(B$6)-1+COLUMN($F$8)))&gt;0,INDIRECT(ADDRESS(B$6,ROW()-ROW(B$6)-1+COLUMN($F$8))),"")</f>
        <v/>
      </c>
      <c r="E159" s="456" t="s">
        <v>225</v>
      </c>
      <c r="F159" s="461" t="n">
        <v>24</v>
      </c>
      <c r="G159" s="462" t="n">
        <v>8</v>
      </c>
      <c r="H159" s="462" t="n">
        <v>30</v>
      </c>
      <c r="I159" s="462" t="n">
        <v>33</v>
      </c>
      <c r="J159" s="463" t="n">
        <v>1</v>
      </c>
      <c r="K159" s="461" t="n">
        <v>10</v>
      </c>
      <c r="L159" s="462" t="n">
        <v>29</v>
      </c>
      <c r="M159" s="462" t="n">
        <v>12</v>
      </c>
      <c r="N159" s="462" t="n">
        <v>31</v>
      </c>
      <c r="O159" s="463" t="n">
        <v>17</v>
      </c>
      <c r="P159" s="461" t="n">
        <v>4</v>
      </c>
      <c r="Q159" s="462" t="n">
        <v>14</v>
      </c>
      <c r="R159" s="462" t="n">
        <v>7</v>
      </c>
      <c r="S159" s="462" t="n">
        <v>21</v>
      </c>
      <c r="T159" s="463" t="n">
        <v>26</v>
      </c>
      <c r="U159" s="461" t="n">
        <v>34</v>
      </c>
      <c r="V159" s="462" t="n">
        <v>13</v>
      </c>
      <c r="W159" s="462" t="n">
        <v>9</v>
      </c>
      <c r="X159" s="462" t="n">
        <v>28</v>
      </c>
      <c r="Y159" s="463" t="n">
        <v>16</v>
      </c>
      <c r="Z159" s="461" t="n">
        <v>5</v>
      </c>
      <c r="AA159" s="462" t="n">
        <v>19</v>
      </c>
      <c r="AB159" s="462" t="n">
        <v>27</v>
      </c>
      <c r="AC159" s="462" t="n">
        <v>23</v>
      </c>
      <c r="AD159" s="463" t="n">
        <v>11</v>
      </c>
      <c r="AE159" s="461" t="n">
        <v>25</v>
      </c>
      <c r="AF159" s="462" t="n">
        <v>18</v>
      </c>
      <c r="AG159" s="462" t="n">
        <v>15</v>
      </c>
      <c r="AH159" s="462" t="n">
        <v>2</v>
      </c>
      <c r="AI159" s="463" t="n">
        <v>32</v>
      </c>
      <c r="AJ159" s="461" t="n">
        <v>20</v>
      </c>
      <c r="AK159" s="462" t="n">
        <v>3</v>
      </c>
      <c r="AL159" s="462" t="n">
        <v>22</v>
      </c>
      <c r="AM159" s="463" t="n">
        <v>6</v>
      </c>
    </row>
    <row r="160" customFormat="false" ht="12.65" hidden="false" customHeight="false" outlineLevel="0" collapsed="false">
      <c r="A160" s="456" t="str">
        <f aca="true">IF(INDIRECT(ADDRESS(A$6,ROW()-ROW(A$6)-1+COLUMN($F$8)))&gt;0,INDIRECT(ADDRESS(A$6,ROW()-ROW(A$6)-1+COLUMN($F$8))),"")</f>
        <v/>
      </c>
      <c r="B160" s="456" t="str">
        <f aca="true">IF(INDIRECT(ADDRESS(B$6,ROW()-ROW(B$6)-1+COLUMN($F$8)))&gt;0,INDIRECT(ADDRESS(B$6,ROW()-ROW(B$6)-1+COLUMN($F$8))),"")</f>
        <v/>
      </c>
    </row>
    <row r="161" s="478" customFormat="true" ht="12.65" hidden="false" customHeight="false" outlineLevel="0" collapsed="false">
      <c r="A161" s="456" t="str">
        <f aca="true">IF(INDIRECT(ADDRESS(A$6,ROW()-ROW(A$6)-1+COLUMN($F$8)))&gt;0,INDIRECT(ADDRESS(A$6,ROW()-ROW(A$6)-1+COLUMN($F$8))),"")</f>
        <v/>
      </c>
      <c r="B161" s="456" t="str">
        <f aca="true">IF(INDIRECT(ADDRESS(B$6,ROW()-ROW(B$6)-1+COLUMN($F$8)))&gt;0,INDIRECT(ADDRESS(B$6,ROW()-ROW(B$6)-1+COLUMN($F$8))),"")</f>
        <v/>
      </c>
    </row>
    <row r="162" customFormat="false" ht="12.65" hidden="false" customHeight="false" outlineLevel="0" collapsed="false">
      <c r="A162" s="456" t="str">
        <f aca="true">IF(INDIRECT(ADDRESS(A$6,ROW()-ROW(A$6)-1+COLUMN($F$8)))&gt;0,INDIRECT(ADDRESS(A$6,ROW()-ROW(A$6)-1+COLUMN($F$8))),"")</f>
        <v/>
      </c>
      <c r="B162" s="456" t="str">
        <f aca="true">IF(INDIRECT(ADDRESS(B$6,ROW()-ROW(B$6)-1+COLUMN($F$8)))&gt;0,INDIRECT(ADDRESS(B$6,ROW()-ROW(B$6)-1+COLUMN($F$8))),"")</f>
        <v/>
      </c>
      <c r="D162" s="318" t="n">
        <v>35</v>
      </c>
      <c r="E162" s="318" t="s">
        <v>250</v>
      </c>
    </row>
    <row r="163" customFormat="false" ht="12.65" hidden="false" customHeight="false" outlineLevel="0" collapsed="false">
      <c r="A163" s="456" t="str">
        <f aca="true">IF(INDIRECT(ADDRESS(A$6,ROW()-ROW(A$6)-1+COLUMN($F$8)))&gt;0,INDIRECT(ADDRESS(A$6,ROW()-ROW(A$6)-1+COLUMN($F$8))),"")</f>
        <v/>
      </c>
      <c r="B163" s="456" t="str">
        <f aca="true">IF(INDIRECT(ADDRESS(B$6,ROW()-ROW(B$6)-1+COLUMN($F$8)))&gt;0,INDIRECT(ADDRESS(B$6,ROW()-ROW(B$6)-1+COLUMN($F$8))),"")</f>
        <v/>
      </c>
      <c r="E163" s="456" t="s">
        <v>198</v>
      </c>
      <c r="F163" s="461" t="n">
        <v>1</v>
      </c>
      <c r="G163" s="462" t="n">
        <v>2</v>
      </c>
      <c r="H163" s="462" t="n">
        <v>3</v>
      </c>
      <c r="I163" s="462" t="n">
        <v>4</v>
      </c>
      <c r="J163" s="463" t="n">
        <v>5</v>
      </c>
      <c r="K163" s="461" t="n">
        <v>6</v>
      </c>
      <c r="L163" s="462" t="n">
        <v>7</v>
      </c>
      <c r="M163" s="462" t="n">
        <v>8</v>
      </c>
      <c r="N163" s="462" t="n">
        <v>9</v>
      </c>
      <c r="O163" s="463" t="n">
        <v>10</v>
      </c>
      <c r="P163" s="461" t="n">
        <v>11</v>
      </c>
      <c r="Q163" s="462" t="n">
        <v>12</v>
      </c>
      <c r="R163" s="462" t="n">
        <v>13</v>
      </c>
      <c r="S163" s="462" t="n">
        <v>14</v>
      </c>
      <c r="T163" s="463" t="n">
        <v>15</v>
      </c>
      <c r="U163" s="461" t="n">
        <v>16</v>
      </c>
      <c r="V163" s="462" t="n">
        <v>17</v>
      </c>
      <c r="W163" s="462" t="n">
        <v>18</v>
      </c>
      <c r="X163" s="462" t="n">
        <v>19</v>
      </c>
      <c r="Y163" s="463" t="n">
        <v>20</v>
      </c>
      <c r="Z163" s="461" t="n">
        <v>21</v>
      </c>
      <c r="AA163" s="462" t="n">
        <v>22</v>
      </c>
      <c r="AB163" s="462" t="n">
        <v>23</v>
      </c>
      <c r="AC163" s="462" t="n">
        <v>24</v>
      </c>
      <c r="AD163" s="463" t="n">
        <v>25</v>
      </c>
      <c r="AE163" s="461" t="n">
        <v>26</v>
      </c>
      <c r="AF163" s="462" t="n">
        <v>27</v>
      </c>
      <c r="AG163" s="462" t="n">
        <v>28</v>
      </c>
      <c r="AH163" s="462" t="n">
        <v>29</v>
      </c>
      <c r="AI163" s="463" t="n">
        <v>30</v>
      </c>
      <c r="AJ163" s="461" t="n">
        <v>31</v>
      </c>
      <c r="AK163" s="462" t="n">
        <v>32</v>
      </c>
      <c r="AL163" s="462" t="n">
        <v>33</v>
      </c>
      <c r="AM163" s="462" t="n">
        <v>34</v>
      </c>
      <c r="AN163" s="463" t="n">
        <v>35</v>
      </c>
    </row>
    <row r="164" customFormat="false" ht="12.65" hidden="false" customHeight="false" outlineLevel="0" collapsed="false">
      <c r="A164" s="456" t="str">
        <f aca="true">IF(INDIRECT(ADDRESS(A$6,ROW()-ROW(A$6)-1+COLUMN($F$8)))&gt;0,INDIRECT(ADDRESS(A$6,ROW()-ROW(A$6)-1+COLUMN($F$8))),"")</f>
        <v/>
      </c>
      <c r="B164" s="456" t="str">
        <f aca="true">IF(INDIRECT(ADDRESS(B$6,ROW()-ROW(B$6)-1+COLUMN($F$8)))&gt;0,INDIRECT(ADDRESS(B$6,ROW()-ROW(B$6)-1+COLUMN($F$8))),"")</f>
        <v/>
      </c>
      <c r="E164" s="456" t="s">
        <v>225</v>
      </c>
      <c r="F164" s="461" t="n">
        <v>34</v>
      </c>
      <c r="G164" s="462" t="n">
        <v>20</v>
      </c>
      <c r="H164" s="462" t="n">
        <v>30</v>
      </c>
      <c r="I164" s="462" t="n">
        <v>1</v>
      </c>
      <c r="J164" s="463" t="n">
        <v>13</v>
      </c>
      <c r="K164" s="461" t="n">
        <v>24</v>
      </c>
      <c r="L164" s="462" t="n">
        <v>18</v>
      </c>
      <c r="M164" s="462" t="n">
        <v>7</v>
      </c>
      <c r="N164" s="462" t="n">
        <v>26</v>
      </c>
      <c r="O164" s="463" t="n">
        <v>31</v>
      </c>
      <c r="P164" s="461" t="n">
        <v>14</v>
      </c>
      <c r="Q164" s="462" t="n">
        <v>25</v>
      </c>
      <c r="R164" s="462" t="n">
        <v>5</v>
      </c>
      <c r="S164" s="462" t="n">
        <v>6</v>
      </c>
      <c r="T164" s="463" t="n">
        <v>28</v>
      </c>
      <c r="U164" s="461" t="n">
        <v>35</v>
      </c>
      <c r="V164" s="462" t="n">
        <v>15</v>
      </c>
      <c r="W164" s="462" t="n">
        <v>27</v>
      </c>
      <c r="X164" s="462" t="n">
        <v>16</v>
      </c>
      <c r="Y164" s="463" t="n">
        <v>22</v>
      </c>
      <c r="Z164" s="461" t="n">
        <v>29</v>
      </c>
      <c r="AA164" s="462" t="n">
        <v>33</v>
      </c>
      <c r="AB164" s="462" t="n">
        <v>2</v>
      </c>
      <c r="AC164" s="462" t="n">
        <v>8</v>
      </c>
      <c r="AD164" s="463" t="n">
        <v>17</v>
      </c>
      <c r="AE164" s="461" t="n">
        <v>19</v>
      </c>
      <c r="AF164" s="462" t="n">
        <v>3</v>
      </c>
      <c r="AG164" s="462" t="n">
        <v>9</v>
      </c>
      <c r="AH164" s="462" t="n">
        <v>23</v>
      </c>
      <c r="AI164" s="463" t="n">
        <v>12</v>
      </c>
      <c r="AJ164" s="461" t="n">
        <v>10</v>
      </c>
      <c r="AK164" s="462" t="n">
        <v>4</v>
      </c>
      <c r="AL164" s="462" t="n">
        <v>32</v>
      </c>
      <c r="AM164" s="462" t="n">
        <v>11</v>
      </c>
      <c r="AN164" s="463" t="n">
        <v>21</v>
      </c>
    </row>
    <row r="165" customFormat="false" ht="12.65" hidden="false" customHeight="false" outlineLevel="0" collapsed="false">
      <c r="A165" s="456" t="str">
        <f aca="true">IF(INDIRECT(ADDRESS(A$6,ROW()-ROW(A$6)-1+COLUMN($F$8)))&gt;0,INDIRECT(ADDRESS(A$6,ROW()-ROW(A$6)-1+COLUMN($F$8))),"")</f>
        <v/>
      </c>
      <c r="B165" s="456" t="str">
        <f aca="true">IF(INDIRECT(ADDRESS(B$6,ROW()-ROW(B$6)-1+COLUMN($F$8)))&gt;0,INDIRECT(ADDRESS(B$6,ROW()-ROW(B$6)-1+COLUMN($F$8))),"")</f>
        <v/>
      </c>
    </row>
    <row r="166" s="478" customFormat="true" ht="12.65" hidden="false" customHeight="false" outlineLevel="0" collapsed="false">
      <c r="A166" s="456" t="str">
        <f aca="true">IF(INDIRECT(ADDRESS(A$6,ROW()-ROW(A$6)-1+COLUMN($F$8)))&gt;0,INDIRECT(ADDRESS(A$6,ROW()-ROW(A$6)-1+COLUMN($F$8))),"")</f>
        <v/>
      </c>
      <c r="B166" s="456" t="str">
        <f aca="true">IF(INDIRECT(ADDRESS(B$6,ROW()-ROW(B$6)-1+COLUMN($F$8)))&gt;0,INDIRECT(ADDRESS(B$6,ROW()-ROW(B$6)-1+COLUMN($F$8))),"")</f>
        <v/>
      </c>
    </row>
    <row r="167" customFormat="false" ht="12.65" hidden="false" customHeight="false" outlineLevel="0" collapsed="false">
      <c r="A167" s="456" t="str">
        <f aca="true">IF(INDIRECT(ADDRESS(A$6,ROW()-ROW(A$6)-1+COLUMN($F$8)))&gt;0,INDIRECT(ADDRESS(A$6,ROW()-ROW(A$6)-1+COLUMN($F$8))),"")</f>
        <v/>
      </c>
      <c r="B167" s="456" t="str">
        <f aca="true">IF(INDIRECT(ADDRESS(B$6,ROW()-ROW(B$6)-1+COLUMN($F$8)))&gt;0,INDIRECT(ADDRESS(B$6,ROW()-ROW(B$6)-1+COLUMN($F$8))),"")</f>
        <v/>
      </c>
      <c r="D167" s="318" t="n">
        <v>36</v>
      </c>
      <c r="E167" s="318" t="s">
        <v>250</v>
      </c>
    </row>
    <row r="168" customFormat="false" ht="12.65" hidden="false" customHeight="false" outlineLevel="0" collapsed="false">
      <c r="A168" s="456" t="str">
        <f aca="true">IF(INDIRECT(ADDRESS(A$6,ROW()-ROW(A$6)-1+COLUMN($F$8)))&gt;0,INDIRECT(ADDRESS(A$6,ROW()-ROW(A$6)-1+COLUMN($F$8))),"")</f>
        <v/>
      </c>
      <c r="B168" s="456" t="str">
        <f aca="true">IF(INDIRECT(ADDRESS(B$6,ROW()-ROW(B$6)-1+COLUMN($F$8)))&gt;0,INDIRECT(ADDRESS(B$6,ROW()-ROW(B$6)-1+COLUMN($F$8))),"")</f>
        <v/>
      </c>
      <c r="E168" s="456" t="s">
        <v>198</v>
      </c>
      <c r="F168" s="461" t="n">
        <v>1</v>
      </c>
      <c r="G168" s="462" t="n">
        <v>2</v>
      </c>
      <c r="H168" s="462" t="n">
        <v>3</v>
      </c>
      <c r="I168" s="462" t="n">
        <v>4</v>
      </c>
      <c r="J168" s="463" t="n">
        <v>5</v>
      </c>
      <c r="K168" s="461" t="n">
        <v>6</v>
      </c>
      <c r="L168" s="462" t="n">
        <v>7</v>
      </c>
      <c r="M168" s="462" t="n">
        <v>8</v>
      </c>
      <c r="N168" s="462" t="n">
        <v>9</v>
      </c>
      <c r="O168" s="463" t="n">
        <v>10</v>
      </c>
      <c r="P168" s="461" t="n">
        <v>11</v>
      </c>
      <c r="Q168" s="462" t="n">
        <v>12</v>
      </c>
      <c r="R168" s="462" t="n">
        <v>13</v>
      </c>
      <c r="S168" s="462" t="n">
        <v>14</v>
      </c>
      <c r="T168" s="463" t="n">
        <v>15</v>
      </c>
      <c r="U168" s="461" t="n">
        <v>16</v>
      </c>
      <c r="V168" s="462" t="n">
        <v>17</v>
      </c>
      <c r="W168" s="462" t="n">
        <v>18</v>
      </c>
      <c r="X168" s="462" t="n">
        <v>19</v>
      </c>
      <c r="Y168" s="463" t="n">
        <v>20</v>
      </c>
      <c r="Z168" s="461" t="n">
        <v>21</v>
      </c>
      <c r="AA168" s="462" t="n">
        <v>22</v>
      </c>
      <c r="AB168" s="462" t="n">
        <v>23</v>
      </c>
      <c r="AC168" s="463" t="n">
        <v>24</v>
      </c>
      <c r="AE168" s="461" t="n">
        <v>25</v>
      </c>
      <c r="AF168" s="462" t="n">
        <v>26</v>
      </c>
      <c r="AG168" s="462" t="n">
        <v>27</v>
      </c>
      <c r="AH168" s="463" t="n">
        <v>28</v>
      </c>
      <c r="AJ168" s="461" t="n">
        <v>29</v>
      </c>
      <c r="AK168" s="462" t="n">
        <v>30</v>
      </c>
      <c r="AL168" s="462" t="n">
        <v>31</v>
      </c>
      <c r="AM168" s="463" t="n">
        <v>32</v>
      </c>
      <c r="AO168" s="461" t="n">
        <v>33</v>
      </c>
      <c r="AP168" s="462" t="n">
        <v>34</v>
      </c>
      <c r="AQ168" s="462" t="n">
        <v>35</v>
      </c>
      <c r="AR168" s="463" t="n">
        <v>36</v>
      </c>
    </row>
    <row r="169" customFormat="false" ht="12.65" hidden="false" customHeight="false" outlineLevel="0" collapsed="false">
      <c r="A169" s="456" t="str">
        <f aca="true">IF(INDIRECT(ADDRESS(A$6,ROW()-ROW(A$6)-1+COLUMN($F$8)))&gt;0,INDIRECT(ADDRESS(A$6,ROW()-ROW(A$6)-1+COLUMN($F$8))),"")</f>
        <v/>
      </c>
      <c r="B169" s="456" t="str">
        <f aca="true">IF(INDIRECT(ADDRESS(B$6,ROW()-ROW(B$6)-1+COLUMN($F$8)))&gt;0,INDIRECT(ADDRESS(B$6,ROW()-ROW(B$6)-1+COLUMN($F$8))),"")</f>
        <v/>
      </c>
      <c r="E169" s="456" t="s">
        <v>225</v>
      </c>
      <c r="F169" s="461" t="n">
        <v>36</v>
      </c>
      <c r="G169" s="462" t="n">
        <v>24</v>
      </c>
      <c r="H169" s="462" t="n">
        <v>30</v>
      </c>
      <c r="I169" s="462" t="n">
        <v>12</v>
      </c>
      <c r="J169" s="463" t="n">
        <v>25</v>
      </c>
      <c r="K169" s="461" t="n">
        <v>32</v>
      </c>
      <c r="L169" s="462" t="n">
        <v>35</v>
      </c>
      <c r="M169" s="462" t="n">
        <v>26</v>
      </c>
      <c r="N169" s="462" t="n">
        <v>16</v>
      </c>
      <c r="O169" s="463" t="n">
        <v>21</v>
      </c>
      <c r="P169" s="461" t="n">
        <v>27</v>
      </c>
      <c r="Q169" s="462" t="n">
        <v>4</v>
      </c>
      <c r="R169" s="462" t="n">
        <v>29</v>
      </c>
      <c r="S169" s="462" t="n">
        <v>22</v>
      </c>
      <c r="T169" s="463" t="n">
        <v>33</v>
      </c>
      <c r="U169" s="461" t="n">
        <v>28</v>
      </c>
      <c r="V169" s="462" t="n">
        <v>9</v>
      </c>
      <c r="W169" s="462" t="n">
        <v>34</v>
      </c>
      <c r="X169" s="462" t="n">
        <v>31</v>
      </c>
      <c r="Y169" s="463" t="n">
        <v>23</v>
      </c>
      <c r="Z169" s="461" t="n">
        <v>5</v>
      </c>
      <c r="AA169" s="462" t="n">
        <v>14</v>
      </c>
      <c r="AB169" s="462" t="n">
        <v>17</v>
      </c>
      <c r="AC169" s="463" t="n">
        <v>8</v>
      </c>
      <c r="AE169" s="461" t="n">
        <v>13</v>
      </c>
      <c r="AF169" s="462" t="n">
        <v>18</v>
      </c>
      <c r="AG169" s="462" t="n">
        <v>1</v>
      </c>
      <c r="AH169" s="463" t="n">
        <v>6</v>
      </c>
      <c r="AJ169" s="461" t="n">
        <v>19</v>
      </c>
      <c r="AK169" s="462" t="n">
        <v>3</v>
      </c>
      <c r="AL169" s="462" t="n">
        <v>10</v>
      </c>
      <c r="AM169" s="463" t="n">
        <v>11</v>
      </c>
      <c r="AO169" s="461" t="n">
        <v>15</v>
      </c>
      <c r="AP169" s="462" t="n">
        <v>20</v>
      </c>
      <c r="AQ169" s="462" t="n">
        <v>7</v>
      </c>
      <c r="AR169" s="463" t="n">
        <v>2</v>
      </c>
    </row>
    <row r="170" customFormat="false" ht="12.65" hidden="false" customHeight="false" outlineLevel="0" collapsed="false">
      <c r="A170" s="456" t="str">
        <f aca="true">IF(INDIRECT(ADDRESS(A$6,ROW()-ROW(A$6)-1+COLUMN($F$8)))&gt;0,INDIRECT(ADDRESS(A$6,ROW()-ROW(A$6)-1+COLUMN($F$8))),"")</f>
        <v/>
      </c>
      <c r="B170" s="456" t="str">
        <f aca="true">IF(INDIRECT(ADDRESS(B$6,ROW()-ROW(B$6)-1+COLUMN($F$8)))&gt;0,INDIRECT(ADDRESS(B$6,ROW()-ROW(B$6)-1+COLUMN($F$8))),"")</f>
        <v/>
      </c>
    </row>
    <row r="171" s="478" customFormat="true" ht="12.65" hidden="false" customHeight="false" outlineLevel="0" collapsed="false">
      <c r="A171" s="456" t="str">
        <f aca="true">IF(INDIRECT(ADDRESS(A$6,ROW()-ROW(A$6)-1+COLUMN($F$8)))&gt;0,INDIRECT(ADDRESS(A$6,ROW()-ROW(A$6)-1+COLUMN($F$8))),"")</f>
        <v/>
      </c>
      <c r="B171" s="456" t="str">
        <f aca="true">IF(INDIRECT(ADDRESS(B$6,ROW()-ROW(B$6)-1+COLUMN($F$8)))&gt;0,INDIRECT(ADDRESS(B$6,ROW()-ROW(B$6)-1+COLUMN($F$8))),"")</f>
        <v/>
      </c>
    </row>
    <row r="172" customFormat="false" ht="12.65" hidden="false" customHeight="false" outlineLevel="0" collapsed="false">
      <c r="A172" s="456" t="str">
        <f aca="true">IF(INDIRECT(ADDRESS(A$6,ROW()-ROW(A$6)-1+COLUMN($F$8)))&gt;0,INDIRECT(ADDRESS(A$6,ROW()-ROW(A$6)-1+COLUMN($F$8))),"")</f>
        <v/>
      </c>
      <c r="B172" s="456" t="str">
        <f aca="true">IF(INDIRECT(ADDRESS(B$6,ROW()-ROW(B$6)-1+COLUMN($F$8)))&gt;0,INDIRECT(ADDRESS(B$6,ROW()-ROW(B$6)-1+COLUMN($F$8))),"")</f>
        <v/>
      </c>
      <c r="D172" s="318" t="n">
        <v>37</v>
      </c>
      <c r="E172" s="318" t="s">
        <v>250</v>
      </c>
    </row>
    <row r="173" customFormat="false" ht="12.65" hidden="false" customHeight="false" outlineLevel="0" collapsed="false">
      <c r="A173" s="456" t="str">
        <f aca="true">IF(INDIRECT(ADDRESS(A$6,ROW()-ROW(A$6)-1+COLUMN($F$8)))&gt;0,INDIRECT(ADDRESS(A$6,ROW()-ROW(A$6)-1+COLUMN($F$8))),"")</f>
        <v/>
      </c>
      <c r="B173" s="456" t="str">
        <f aca="true">IF(INDIRECT(ADDRESS(B$6,ROW()-ROW(B$6)-1+COLUMN($F$8)))&gt;0,INDIRECT(ADDRESS(B$6,ROW()-ROW(B$6)-1+COLUMN($F$8))),"")</f>
        <v/>
      </c>
      <c r="E173" s="456" t="s">
        <v>198</v>
      </c>
      <c r="F173" s="461" t="n">
        <v>1</v>
      </c>
      <c r="G173" s="462" t="n">
        <v>2</v>
      </c>
      <c r="H173" s="462" t="n">
        <v>3</v>
      </c>
      <c r="I173" s="462" t="n">
        <v>4</v>
      </c>
      <c r="J173" s="463" t="n">
        <v>5</v>
      </c>
      <c r="K173" s="461" t="n">
        <v>6</v>
      </c>
      <c r="L173" s="462" t="n">
        <v>7</v>
      </c>
      <c r="M173" s="462" t="n">
        <v>8</v>
      </c>
      <c r="N173" s="462" t="n">
        <v>9</v>
      </c>
      <c r="O173" s="463" t="n">
        <v>10</v>
      </c>
      <c r="P173" s="461" t="n">
        <v>11</v>
      </c>
      <c r="Q173" s="462" t="n">
        <v>12</v>
      </c>
      <c r="R173" s="462" t="n">
        <v>13</v>
      </c>
      <c r="S173" s="462" t="n">
        <v>14</v>
      </c>
      <c r="T173" s="463" t="n">
        <v>15</v>
      </c>
      <c r="U173" s="461" t="n">
        <v>16</v>
      </c>
      <c r="V173" s="462" t="n">
        <v>17</v>
      </c>
      <c r="W173" s="462" t="n">
        <v>18</v>
      </c>
      <c r="X173" s="462" t="n">
        <v>19</v>
      </c>
      <c r="Y173" s="463" t="n">
        <v>20</v>
      </c>
      <c r="Z173" s="461" t="n">
        <v>21</v>
      </c>
      <c r="AA173" s="462" t="n">
        <v>22</v>
      </c>
      <c r="AB173" s="462" t="n">
        <v>23</v>
      </c>
      <c r="AC173" s="462" t="n">
        <v>24</v>
      </c>
      <c r="AD173" s="463" t="n">
        <v>25</v>
      </c>
      <c r="AE173" s="461" t="n">
        <v>26</v>
      </c>
      <c r="AF173" s="462" t="n">
        <v>27</v>
      </c>
      <c r="AG173" s="462" t="n">
        <v>28</v>
      </c>
      <c r="AH173" s="463" t="n">
        <v>29</v>
      </c>
      <c r="AJ173" s="461" t="n">
        <v>30</v>
      </c>
      <c r="AK173" s="462" t="n">
        <v>31</v>
      </c>
      <c r="AL173" s="462" t="n">
        <v>32</v>
      </c>
      <c r="AM173" s="463" t="n">
        <v>33</v>
      </c>
      <c r="AO173" s="461" t="n">
        <v>34</v>
      </c>
      <c r="AP173" s="462" t="n">
        <v>35</v>
      </c>
      <c r="AQ173" s="462" t="n">
        <v>36</v>
      </c>
      <c r="AR173" s="463" t="n">
        <v>37</v>
      </c>
    </row>
    <row r="174" customFormat="false" ht="12.65" hidden="false" customHeight="false" outlineLevel="0" collapsed="false">
      <c r="A174" s="456" t="str">
        <f aca="true">IF(INDIRECT(ADDRESS(A$6,ROW()-ROW(A$6)-1+COLUMN($F$8)))&gt;0,INDIRECT(ADDRESS(A$6,ROW()-ROW(A$6)-1+COLUMN($F$8))),"")</f>
        <v/>
      </c>
      <c r="B174" s="456" t="str">
        <f aca="true">IF(INDIRECT(ADDRESS(B$6,ROW()-ROW(B$6)-1+COLUMN($F$8)))&gt;0,INDIRECT(ADDRESS(B$6,ROW()-ROW(B$6)-1+COLUMN($F$8))),"")</f>
        <v/>
      </c>
      <c r="E174" s="456" t="s">
        <v>225</v>
      </c>
      <c r="F174" s="461" t="n">
        <v>9</v>
      </c>
      <c r="G174" s="462" t="n">
        <v>36</v>
      </c>
      <c r="H174" s="462" t="n">
        <v>31</v>
      </c>
      <c r="I174" s="462" t="n">
        <v>1</v>
      </c>
      <c r="J174" s="463" t="n">
        <v>28</v>
      </c>
      <c r="K174" s="461" t="n">
        <v>14</v>
      </c>
      <c r="L174" s="462" t="n">
        <v>23</v>
      </c>
      <c r="M174" s="462" t="n">
        <v>10</v>
      </c>
      <c r="N174" s="462" t="n">
        <v>34</v>
      </c>
      <c r="O174" s="463" t="n">
        <v>26</v>
      </c>
      <c r="P174" s="461" t="n">
        <v>25</v>
      </c>
      <c r="Q174" s="462" t="n">
        <v>29</v>
      </c>
      <c r="R174" s="462" t="n">
        <v>12</v>
      </c>
      <c r="S174" s="462" t="n">
        <v>6</v>
      </c>
      <c r="T174" s="463" t="n">
        <v>30</v>
      </c>
      <c r="U174" s="461" t="n">
        <v>37</v>
      </c>
      <c r="V174" s="462" t="n">
        <v>32</v>
      </c>
      <c r="W174" s="462" t="n">
        <v>27</v>
      </c>
      <c r="X174" s="462" t="n">
        <v>18</v>
      </c>
      <c r="Y174" s="463" t="n">
        <v>11</v>
      </c>
      <c r="Z174" s="461" t="n">
        <v>33</v>
      </c>
      <c r="AA174" s="462" t="n">
        <v>3</v>
      </c>
      <c r="AB174" s="462" t="n">
        <v>7</v>
      </c>
      <c r="AC174" s="462" t="n">
        <v>35</v>
      </c>
      <c r="AD174" s="463" t="n">
        <v>17</v>
      </c>
      <c r="AE174" s="461" t="n">
        <v>5</v>
      </c>
      <c r="AF174" s="462" t="n">
        <v>8</v>
      </c>
      <c r="AG174" s="462" t="n">
        <v>19</v>
      </c>
      <c r="AH174" s="463" t="n">
        <v>21</v>
      </c>
      <c r="AJ174" s="461" t="n">
        <v>15</v>
      </c>
      <c r="AK174" s="462" t="n">
        <v>20</v>
      </c>
      <c r="AL174" s="462" t="n">
        <v>2</v>
      </c>
      <c r="AM174" s="463" t="n">
        <v>22</v>
      </c>
      <c r="AO174" s="461" t="n">
        <v>4</v>
      </c>
      <c r="AP174" s="462" t="n">
        <v>13</v>
      </c>
      <c r="AQ174" s="462" t="n">
        <v>24</v>
      </c>
      <c r="AR174" s="463" t="n">
        <v>16</v>
      </c>
    </row>
    <row r="175" customFormat="false" ht="12.65" hidden="false" customHeight="false" outlineLevel="0" collapsed="false">
      <c r="A175" s="456" t="str">
        <f aca="true">IF(INDIRECT(ADDRESS(A$6,ROW()-ROW(A$6)-1+COLUMN($F$8)))&gt;0,INDIRECT(ADDRESS(A$6,ROW()-ROW(A$6)-1+COLUMN($F$8))),"")</f>
        <v/>
      </c>
      <c r="B175" s="456" t="str">
        <f aca="true">IF(INDIRECT(ADDRESS(B$6,ROW()-ROW(B$6)-1+COLUMN($F$8)))&gt;0,INDIRECT(ADDRESS(B$6,ROW()-ROW(B$6)-1+COLUMN($F$8))),"")</f>
        <v/>
      </c>
    </row>
    <row r="176" s="478" customFormat="true" ht="12.65" hidden="false" customHeight="false" outlineLevel="0" collapsed="false">
      <c r="A176" s="456" t="str">
        <f aca="true">IF(INDIRECT(ADDRESS(A$6,ROW()-ROW(A$6)-1+COLUMN($F$8)))&gt;0,INDIRECT(ADDRESS(A$6,ROW()-ROW(A$6)-1+COLUMN($F$8))),"")</f>
        <v/>
      </c>
      <c r="B176" s="456" t="str">
        <f aca="true">IF(INDIRECT(ADDRESS(B$6,ROW()-ROW(B$6)-1+COLUMN($F$8)))&gt;0,INDIRECT(ADDRESS(B$6,ROW()-ROW(B$6)-1+COLUMN($F$8))),"")</f>
        <v/>
      </c>
    </row>
    <row r="177" customFormat="false" ht="12.65" hidden="false" customHeight="false" outlineLevel="0" collapsed="false">
      <c r="A177" s="456" t="str">
        <f aca="true">IF(INDIRECT(ADDRESS(A$6,ROW()-ROW(A$6)-1+COLUMN($F$8)))&gt;0,INDIRECT(ADDRESS(A$6,ROW()-ROW(A$6)-1+COLUMN($F$8))),"")</f>
        <v/>
      </c>
      <c r="B177" s="456" t="str">
        <f aca="true">IF(INDIRECT(ADDRESS(B$6,ROW()-ROW(B$6)-1+COLUMN($F$8)))&gt;0,INDIRECT(ADDRESS(B$6,ROW()-ROW(B$6)-1+COLUMN($F$8))),"")</f>
        <v/>
      </c>
      <c r="D177" s="318" t="n">
        <v>38</v>
      </c>
      <c r="E177" s="318" t="s">
        <v>250</v>
      </c>
    </row>
    <row r="178" customFormat="false" ht="12.65" hidden="false" customHeight="false" outlineLevel="0" collapsed="false">
      <c r="A178" s="456" t="str">
        <f aca="true">IF(INDIRECT(ADDRESS(A$6,ROW()-ROW(A$6)-1+COLUMN($F$8)))&gt;0,INDIRECT(ADDRESS(A$6,ROW()-ROW(A$6)-1+COLUMN($F$8))),"")</f>
        <v/>
      </c>
      <c r="B178" s="456" t="str">
        <f aca="true">IF(INDIRECT(ADDRESS(B$6,ROW()-ROW(B$6)-1+COLUMN($F$8)))&gt;0,INDIRECT(ADDRESS(B$6,ROW()-ROW(B$6)-1+COLUMN($F$8))),"")</f>
        <v/>
      </c>
      <c r="E178" s="456" t="s">
        <v>198</v>
      </c>
      <c r="F178" s="461" t="n">
        <v>1</v>
      </c>
      <c r="G178" s="462" t="n">
        <v>2</v>
      </c>
      <c r="H178" s="462" t="n">
        <v>3</v>
      </c>
      <c r="I178" s="462" t="n">
        <v>4</v>
      </c>
      <c r="J178" s="463" t="n">
        <v>5</v>
      </c>
      <c r="K178" s="461" t="n">
        <v>6</v>
      </c>
      <c r="L178" s="462" t="n">
        <v>7</v>
      </c>
      <c r="M178" s="462" t="n">
        <v>8</v>
      </c>
      <c r="N178" s="462" t="n">
        <v>9</v>
      </c>
      <c r="O178" s="463" t="n">
        <v>10</v>
      </c>
      <c r="P178" s="461" t="n">
        <v>11</v>
      </c>
      <c r="Q178" s="462" t="n">
        <v>12</v>
      </c>
      <c r="R178" s="462" t="n">
        <v>13</v>
      </c>
      <c r="S178" s="462" t="n">
        <v>14</v>
      </c>
      <c r="T178" s="463" t="n">
        <v>15</v>
      </c>
      <c r="U178" s="461" t="n">
        <v>16</v>
      </c>
      <c r="V178" s="462" t="n">
        <v>17</v>
      </c>
      <c r="W178" s="462" t="n">
        <v>18</v>
      </c>
      <c r="X178" s="462" t="n">
        <v>19</v>
      </c>
      <c r="Y178" s="463" t="n">
        <v>20</v>
      </c>
      <c r="Z178" s="461" t="n">
        <v>21</v>
      </c>
      <c r="AA178" s="462" t="n">
        <v>22</v>
      </c>
      <c r="AB178" s="462" t="n">
        <v>23</v>
      </c>
      <c r="AC178" s="462" t="n">
        <v>24</v>
      </c>
      <c r="AD178" s="463" t="n">
        <v>25</v>
      </c>
      <c r="AE178" s="461" t="n">
        <v>26</v>
      </c>
      <c r="AF178" s="462" t="n">
        <v>27</v>
      </c>
      <c r="AG178" s="462" t="n">
        <v>28</v>
      </c>
      <c r="AH178" s="462" t="n">
        <v>29</v>
      </c>
      <c r="AI178" s="463" t="n">
        <v>30</v>
      </c>
      <c r="AJ178" s="461" t="n">
        <v>31</v>
      </c>
      <c r="AK178" s="462" t="n">
        <v>32</v>
      </c>
      <c r="AL178" s="462" t="n">
        <v>33</v>
      </c>
      <c r="AM178" s="463" t="n">
        <v>34</v>
      </c>
      <c r="AO178" s="461" t="n">
        <v>35</v>
      </c>
      <c r="AP178" s="462" t="n">
        <v>36</v>
      </c>
      <c r="AQ178" s="462" t="n">
        <v>37</v>
      </c>
      <c r="AR178" s="463" t="n">
        <v>38</v>
      </c>
    </row>
    <row r="179" customFormat="false" ht="12.65" hidden="false" customHeight="false" outlineLevel="0" collapsed="false">
      <c r="A179" s="456" t="str">
        <f aca="true">IF(INDIRECT(ADDRESS(A$6,ROW()-ROW(A$6)-1+COLUMN($F$8)))&gt;0,INDIRECT(ADDRESS(A$6,ROW()-ROW(A$6)-1+COLUMN($F$8))),"")</f>
        <v/>
      </c>
      <c r="B179" s="456" t="str">
        <f aca="true">IF(INDIRECT(ADDRESS(B$6,ROW()-ROW(B$6)-1+COLUMN($F$8)))&gt;0,INDIRECT(ADDRESS(B$6,ROW()-ROW(B$6)-1+COLUMN($F$8))),"")</f>
        <v/>
      </c>
      <c r="E179" s="456" t="s">
        <v>225</v>
      </c>
      <c r="F179" s="461" t="n">
        <v>20</v>
      </c>
      <c r="G179" s="462" t="n">
        <v>8</v>
      </c>
      <c r="H179" s="462" t="n">
        <v>22</v>
      </c>
      <c r="I179" s="462" t="n">
        <v>11</v>
      </c>
      <c r="J179" s="463" t="n">
        <v>26</v>
      </c>
      <c r="K179" s="461" t="n">
        <v>10</v>
      </c>
      <c r="L179" s="462" t="n">
        <v>25</v>
      </c>
      <c r="M179" s="462" t="n">
        <v>38</v>
      </c>
      <c r="N179" s="462" t="n">
        <v>1</v>
      </c>
      <c r="O179" s="463" t="n">
        <v>31</v>
      </c>
      <c r="P179" s="461" t="n">
        <v>4</v>
      </c>
      <c r="Q179" s="462" t="n">
        <v>15</v>
      </c>
      <c r="R179" s="462" t="n">
        <v>36</v>
      </c>
      <c r="S179" s="462" t="n">
        <v>6</v>
      </c>
      <c r="T179" s="463" t="n">
        <v>16</v>
      </c>
      <c r="U179" s="461" t="n">
        <v>14</v>
      </c>
      <c r="V179" s="462" t="n">
        <v>23</v>
      </c>
      <c r="W179" s="462" t="n">
        <v>30</v>
      </c>
      <c r="X179" s="462" t="n">
        <v>33</v>
      </c>
      <c r="Y179" s="463" t="n">
        <v>37</v>
      </c>
      <c r="Z179" s="461" t="n">
        <v>29</v>
      </c>
      <c r="AA179" s="462" t="n">
        <v>24</v>
      </c>
      <c r="AB179" s="462" t="n">
        <v>32</v>
      </c>
      <c r="AC179" s="462" t="n">
        <v>12</v>
      </c>
      <c r="AD179" s="463" t="n">
        <v>17</v>
      </c>
      <c r="AE179" s="461" t="n">
        <v>5</v>
      </c>
      <c r="AF179" s="462" t="n">
        <v>13</v>
      </c>
      <c r="AG179" s="462" t="n">
        <v>34</v>
      </c>
      <c r="AH179" s="462" t="n">
        <v>27</v>
      </c>
      <c r="AI179" s="463" t="n">
        <v>35</v>
      </c>
      <c r="AJ179" s="461" t="n">
        <v>19</v>
      </c>
      <c r="AK179" s="462" t="n">
        <v>3</v>
      </c>
      <c r="AL179" s="462" t="n">
        <v>7</v>
      </c>
      <c r="AM179" s="463" t="n">
        <v>21</v>
      </c>
      <c r="AO179" s="461" t="n">
        <v>9</v>
      </c>
      <c r="AP179" s="462" t="n">
        <v>28</v>
      </c>
      <c r="AQ179" s="462" t="n">
        <v>2</v>
      </c>
      <c r="AR179" s="463" t="n">
        <v>18</v>
      </c>
    </row>
    <row r="180" customFormat="false" ht="12.65" hidden="false" customHeight="false" outlineLevel="0" collapsed="false">
      <c r="A180" s="456" t="str">
        <f aca="true">IF(INDIRECT(ADDRESS(A$6,ROW()-ROW(A$6)-1+COLUMN($F$8)))&gt;0,INDIRECT(ADDRESS(A$6,ROW()-ROW(A$6)-1+COLUMN($F$8))),"")</f>
        <v/>
      </c>
      <c r="B180" s="456" t="str">
        <f aca="true">IF(INDIRECT(ADDRESS(B$6,ROW()-ROW(B$6)-1+COLUMN($F$8)))&gt;0,INDIRECT(ADDRESS(B$6,ROW()-ROW(B$6)-1+COLUMN($F$8))),"")</f>
        <v/>
      </c>
    </row>
    <row r="181" s="478" customFormat="true" ht="12.65" hidden="false" customHeight="false" outlineLevel="0" collapsed="false">
      <c r="A181" s="456" t="str">
        <f aca="true">IF(INDIRECT(ADDRESS(A$6,ROW()-ROW(A$6)-1+COLUMN($F$8)))&gt;0,INDIRECT(ADDRESS(A$6,ROW()-ROW(A$6)-1+COLUMN($F$8))),"")</f>
        <v/>
      </c>
      <c r="B181" s="456" t="str">
        <f aca="true">IF(INDIRECT(ADDRESS(B$6,ROW()-ROW(B$6)-1+COLUMN($F$8)))&gt;0,INDIRECT(ADDRESS(B$6,ROW()-ROW(B$6)-1+COLUMN($F$8))),"")</f>
        <v/>
      </c>
    </row>
    <row r="182" customFormat="false" ht="12.65" hidden="false" customHeight="false" outlineLevel="0" collapsed="false">
      <c r="A182" s="456" t="str">
        <f aca="true">IF(INDIRECT(ADDRESS(A$6,ROW()-ROW(A$6)-1+COLUMN($F$8)))&gt;0,INDIRECT(ADDRESS(A$6,ROW()-ROW(A$6)-1+COLUMN($F$8))),"")</f>
        <v/>
      </c>
      <c r="B182" s="456" t="str">
        <f aca="true">IF(INDIRECT(ADDRESS(B$6,ROW()-ROW(B$6)-1+COLUMN($F$8)))&gt;0,INDIRECT(ADDRESS(B$6,ROW()-ROW(B$6)-1+COLUMN($F$8))),"")</f>
        <v/>
      </c>
      <c r="D182" s="318" t="n">
        <v>39</v>
      </c>
      <c r="E182" s="318" t="s">
        <v>250</v>
      </c>
    </row>
    <row r="183" customFormat="false" ht="12.65" hidden="false" customHeight="false" outlineLevel="0" collapsed="false">
      <c r="A183" s="456" t="str">
        <f aca="true">IF(INDIRECT(ADDRESS(A$6,ROW()-ROW(A$6)-1+COLUMN($F$8)))&gt;0,INDIRECT(ADDRESS(A$6,ROW()-ROW(A$6)-1+COLUMN($F$8))),"")</f>
        <v/>
      </c>
      <c r="B183" s="456" t="str">
        <f aca="true">IF(INDIRECT(ADDRESS(B$6,ROW()-ROW(B$6)-1+COLUMN($F$8)))&gt;0,INDIRECT(ADDRESS(B$6,ROW()-ROW(B$6)-1+COLUMN($F$8))),"")</f>
        <v/>
      </c>
      <c r="E183" s="456" t="s">
        <v>198</v>
      </c>
      <c r="F183" s="461" t="n">
        <v>1</v>
      </c>
      <c r="G183" s="462" t="n">
        <v>2</v>
      </c>
      <c r="H183" s="462" t="n">
        <v>3</v>
      </c>
      <c r="I183" s="462" t="n">
        <v>4</v>
      </c>
      <c r="J183" s="463" t="n">
        <v>5</v>
      </c>
      <c r="K183" s="461" t="n">
        <v>6</v>
      </c>
      <c r="L183" s="462" t="n">
        <v>7</v>
      </c>
      <c r="M183" s="462" t="n">
        <v>8</v>
      </c>
      <c r="N183" s="462" t="n">
        <v>9</v>
      </c>
      <c r="O183" s="463" t="n">
        <v>10</v>
      </c>
      <c r="P183" s="461" t="n">
        <v>11</v>
      </c>
      <c r="Q183" s="462" t="n">
        <v>12</v>
      </c>
      <c r="R183" s="462" t="n">
        <v>13</v>
      </c>
      <c r="S183" s="462" t="n">
        <v>14</v>
      </c>
      <c r="T183" s="463" t="n">
        <v>15</v>
      </c>
      <c r="U183" s="461" t="n">
        <v>16</v>
      </c>
      <c r="V183" s="462" t="n">
        <v>17</v>
      </c>
      <c r="W183" s="462" t="n">
        <v>18</v>
      </c>
      <c r="X183" s="462" t="n">
        <v>19</v>
      </c>
      <c r="Y183" s="463" t="n">
        <v>20</v>
      </c>
      <c r="Z183" s="461" t="n">
        <v>21</v>
      </c>
      <c r="AA183" s="462" t="n">
        <v>22</v>
      </c>
      <c r="AB183" s="462" t="n">
        <v>23</v>
      </c>
      <c r="AC183" s="462" t="n">
        <v>24</v>
      </c>
      <c r="AD183" s="463" t="n">
        <v>25</v>
      </c>
      <c r="AE183" s="461" t="n">
        <v>26</v>
      </c>
      <c r="AF183" s="462" t="n">
        <v>27</v>
      </c>
      <c r="AG183" s="462" t="n">
        <v>28</v>
      </c>
      <c r="AH183" s="462" t="n">
        <v>29</v>
      </c>
      <c r="AI183" s="463" t="n">
        <v>30</v>
      </c>
      <c r="AJ183" s="461" t="n">
        <v>31</v>
      </c>
      <c r="AK183" s="462" t="n">
        <v>32</v>
      </c>
      <c r="AL183" s="462" t="n">
        <v>33</v>
      </c>
      <c r="AM183" s="462" t="n">
        <v>34</v>
      </c>
      <c r="AN183" s="463" t="n">
        <v>35</v>
      </c>
      <c r="AO183" s="461" t="n">
        <v>36</v>
      </c>
      <c r="AP183" s="462" t="n">
        <v>37</v>
      </c>
      <c r="AQ183" s="462" t="n">
        <v>38</v>
      </c>
      <c r="AR183" s="463" t="n">
        <v>39</v>
      </c>
    </row>
    <row r="184" customFormat="false" ht="12.65" hidden="false" customHeight="false" outlineLevel="0" collapsed="false">
      <c r="A184" s="456" t="str">
        <f aca="true">IF(INDIRECT(ADDRESS(A$6,ROW()-ROW(A$6)-1+COLUMN($F$8)))&gt;0,INDIRECT(ADDRESS(A$6,ROW()-ROW(A$6)-1+COLUMN($F$8))),"")</f>
        <v/>
      </c>
      <c r="B184" s="456" t="str">
        <f aca="true">IF(INDIRECT(ADDRESS(B$6,ROW()-ROW(B$6)-1+COLUMN($F$8)))&gt;0,INDIRECT(ADDRESS(B$6,ROW()-ROW(B$6)-1+COLUMN($F$8))),"")</f>
        <v/>
      </c>
      <c r="E184" s="456" t="s">
        <v>225</v>
      </c>
      <c r="F184" s="461" t="n">
        <v>19</v>
      </c>
      <c r="G184" s="462" t="n">
        <v>30</v>
      </c>
      <c r="H184" s="462" t="n">
        <v>4</v>
      </c>
      <c r="I184" s="462" t="n">
        <v>36</v>
      </c>
      <c r="J184" s="463" t="n">
        <v>21</v>
      </c>
      <c r="K184" s="461" t="n">
        <v>29</v>
      </c>
      <c r="L184" s="462" t="n">
        <v>14</v>
      </c>
      <c r="M184" s="462" t="n">
        <v>37</v>
      </c>
      <c r="N184" s="462" t="n">
        <v>23</v>
      </c>
      <c r="O184" s="463" t="n">
        <v>6</v>
      </c>
      <c r="P184" s="461" t="n">
        <v>35</v>
      </c>
      <c r="Q184" s="462" t="n">
        <v>25</v>
      </c>
      <c r="R184" s="462" t="n">
        <v>17</v>
      </c>
      <c r="S184" s="462" t="n">
        <v>11</v>
      </c>
      <c r="T184" s="463" t="n">
        <v>8</v>
      </c>
      <c r="U184" s="461" t="n">
        <v>15</v>
      </c>
      <c r="V184" s="462" t="n">
        <v>18</v>
      </c>
      <c r="W184" s="462" t="n">
        <v>5</v>
      </c>
      <c r="X184" s="462" t="n">
        <v>27</v>
      </c>
      <c r="Y184" s="463" t="n">
        <v>32</v>
      </c>
      <c r="Z184" s="461" t="n">
        <v>9</v>
      </c>
      <c r="AA184" s="462" t="n">
        <v>33</v>
      </c>
      <c r="AB184" s="462" t="n">
        <v>22</v>
      </c>
      <c r="AC184" s="462" t="n">
        <v>16</v>
      </c>
      <c r="AD184" s="463" t="n">
        <v>1</v>
      </c>
      <c r="AE184" s="461" t="n">
        <v>24</v>
      </c>
      <c r="AF184" s="462" t="n">
        <v>39</v>
      </c>
      <c r="AG184" s="462" t="n">
        <v>12</v>
      </c>
      <c r="AH184" s="462" t="n">
        <v>7</v>
      </c>
      <c r="AI184" s="463" t="n">
        <v>31</v>
      </c>
      <c r="AJ184" s="461" t="n">
        <v>10</v>
      </c>
      <c r="AK184" s="462" t="n">
        <v>13</v>
      </c>
      <c r="AL184" s="462" t="n">
        <v>2</v>
      </c>
      <c r="AM184" s="462" t="n">
        <v>26</v>
      </c>
      <c r="AN184" s="463" t="n">
        <v>38</v>
      </c>
      <c r="AO184" s="461" t="n">
        <v>34</v>
      </c>
      <c r="AP184" s="462" t="n">
        <v>3</v>
      </c>
      <c r="AQ184" s="462" t="n">
        <v>20</v>
      </c>
      <c r="AR184" s="463" t="n">
        <v>28</v>
      </c>
    </row>
    <row r="185" customFormat="false" ht="12.65" hidden="false" customHeight="false" outlineLevel="0" collapsed="false">
      <c r="A185" s="456" t="str">
        <f aca="true">IF(INDIRECT(ADDRESS(A$6,ROW()-ROW(A$6)-1+COLUMN($F$8)))&gt;0,INDIRECT(ADDRESS(A$6,ROW()-ROW(A$6)-1+COLUMN($F$8))),"")</f>
        <v/>
      </c>
      <c r="B185" s="456" t="str">
        <f aca="true">IF(INDIRECT(ADDRESS(B$6,ROW()-ROW(B$6)-1+COLUMN($F$8)))&gt;0,INDIRECT(ADDRESS(B$6,ROW()-ROW(B$6)-1+COLUMN($F$8))),"")</f>
        <v/>
      </c>
    </row>
    <row r="186" s="478" customFormat="true" ht="12.65" hidden="false" customHeight="false" outlineLevel="0" collapsed="false">
      <c r="A186" s="456" t="str">
        <f aca="true">IF(INDIRECT(ADDRESS(A$6,ROW()-ROW(A$6)-1+COLUMN($F$8)))&gt;0,INDIRECT(ADDRESS(A$6,ROW()-ROW(A$6)-1+COLUMN($F$8))),"")</f>
        <v/>
      </c>
      <c r="B186" s="456" t="str">
        <f aca="true">IF(INDIRECT(ADDRESS(B$6,ROW()-ROW(B$6)-1+COLUMN($F$8)))&gt;0,INDIRECT(ADDRESS(B$6,ROW()-ROW(B$6)-1+COLUMN($F$8))),"")</f>
        <v/>
      </c>
    </row>
    <row r="187" customFormat="false" ht="12.65" hidden="false" customHeight="false" outlineLevel="0" collapsed="false">
      <c r="A187" s="456" t="str">
        <f aca="true">IF(INDIRECT(ADDRESS(A$6,ROW()-ROW(A$6)-1+COLUMN($F$8)))&gt;0,INDIRECT(ADDRESS(A$6,ROW()-ROW(A$6)-1+COLUMN($F$8))),"")</f>
        <v/>
      </c>
      <c r="B187" s="456" t="str">
        <f aca="true">IF(INDIRECT(ADDRESS(B$6,ROW()-ROW(B$6)-1+COLUMN($F$8)))&gt;0,INDIRECT(ADDRESS(B$6,ROW()-ROW(B$6)-1+COLUMN($F$8))),"")</f>
        <v/>
      </c>
      <c r="D187" s="318" t="n">
        <v>40</v>
      </c>
      <c r="E187" s="318" t="s">
        <v>250</v>
      </c>
    </row>
    <row r="188" customFormat="false" ht="12.65" hidden="false" customHeight="false" outlineLevel="0" collapsed="false">
      <c r="A188" s="456" t="str">
        <f aca="true">IF(INDIRECT(ADDRESS(A$6,ROW()-ROW(A$6)-1+COLUMN($F$8)))&gt;0,INDIRECT(ADDRESS(A$6,ROW()-ROW(A$6)-1+COLUMN($F$8))),"")</f>
        <v/>
      </c>
      <c r="B188" s="456" t="str">
        <f aca="true">IF(INDIRECT(ADDRESS(B$6,ROW()-ROW(B$6)-1+COLUMN($F$8)))&gt;0,INDIRECT(ADDRESS(B$6,ROW()-ROW(B$6)-1+COLUMN($F$8))),"")</f>
        <v/>
      </c>
      <c r="E188" s="456" t="s">
        <v>198</v>
      </c>
      <c r="F188" s="461" t="n">
        <v>1</v>
      </c>
      <c r="G188" s="462" t="n">
        <v>2</v>
      </c>
      <c r="H188" s="462" t="n">
        <v>3</v>
      </c>
      <c r="I188" s="462" t="n">
        <v>4</v>
      </c>
      <c r="J188" s="463" t="n">
        <v>5</v>
      </c>
      <c r="K188" s="461" t="n">
        <v>6</v>
      </c>
      <c r="L188" s="462" t="n">
        <v>7</v>
      </c>
      <c r="M188" s="462" t="n">
        <v>8</v>
      </c>
      <c r="N188" s="462" t="n">
        <v>9</v>
      </c>
      <c r="O188" s="463" t="n">
        <v>10</v>
      </c>
      <c r="P188" s="461" t="n">
        <v>11</v>
      </c>
      <c r="Q188" s="462" t="n">
        <v>12</v>
      </c>
      <c r="R188" s="462" t="n">
        <v>13</v>
      </c>
      <c r="S188" s="462" t="n">
        <v>14</v>
      </c>
      <c r="T188" s="463" t="n">
        <v>15</v>
      </c>
      <c r="U188" s="461" t="n">
        <v>16</v>
      </c>
      <c r="V188" s="462" t="n">
        <v>17</v>
      </c>
      <c r="W188" s="462" t="n">
        <v>18</v>
      </c>
      <c r="X188" s="462" t="n">
        <v>19</v>
      </c>
      <c r="Y188" s="463" t="n">
        <v>20</v>
      </c>
      <c r="Z188" s="461" t="n">
        <v>21</v>
      </c>
      <c r="AA188" s="462" t="n">
        <v>22</v>
      </c>
      <c r="AB188" s="462" t="n">
        <v>23</v>
      </c>
      <c r="AC188" s="462" t="n">
        <v>24</v>
      </c>
      <c r="AD188" s="463" t="n">
        <v>25</v>
      </c>
      <c r="AE188" s="461" t="n">
        <v>26</v>
      </c>
      <c r="AF188" s="462" t="n">
        <v>27</v>
      </c>
      <c r="AG188" s="462" t="n">
        <v>28</v>
      </c>
      <c r="AH188" s="462" t="n">
        <v>29</v>
      </c>
      <c r="AI188" s="463" t="n">
        <v>30</v>
      </c>
      <c r="AJ188" s="461" t="n">
        <v>31</v>
      </c>
      <c r="AK188" s="462" t="n">
        <v>32</v>
      </c>
      <c r="AL188" s="462" t="n">
        <v>33</v>
      </c>
      <c r="AM188" s="462" t="n">
        <v>34</v>
      </c>
      <c r="AN188" s="463" t="n">
        <v>35</v>
      </c>
      <c r="AO188" s="461" t="n">
        <v>36</v>
      </c>
      <c r="AP188" s="462" t="n">
        <v>37</v>
      </c>
      <c r="AQ188" s="462" t="n">
        <v>38</v>
      </c>
      <c r="AR188" s="462" t="n">
        <v>39</v>
      </c>
      <c r="AS188" s="463" t="n">
        <v>40</v>
      </c>
    </row>
    <row r="189" customFormat="false" ht="12.65" hidden="false" customHeight="false" outlineLevel="0" collapsed="false">
      <c r="A189" s="456" t="str">
        <f aca="true">IF(INDIRECT(ADDRESS(A$6,ROW()-ROW(A$6)-1+COLUMN($F$8)))&gt;0,INDIRECT(ADDRESS(A$6,ROW()-ROW(A$6)-1+COLUMN($F$8))),"")</f>
        <v/>
      </c>
      <c r="B189" s="456" t="str">
        <f aca="true">IF(INDIRECT(ADDRESS(B$6,ROW()-ROW(B$6)-1+COLUMN($F$8)))&gt;0,INDIRECT(ADDRESS(B$6,ROW()-ROW(B$6)-1+COLUMN($F$8))),"")</f>
        <v/>
      </c>
      <c r="E189" s="456" t="s">
        <v>225</v>
      </c>
      <c r="F189" s="461" t="n">
        <v>39</v>
      </c>
      <c r="G189" s="462" t="n">
        <v>13</v>
      </c>
      <c r="H189" s="462" t="n">
        <v>34</v>
      </c>
      <c r="I189" s="462" t="n">
        <v>1</v>
      </c>
      <c r="J189" s="463" t="n">
        <v>6</v>
      </c>
      <c r="K189" s="461" t="n">
        <v>5</v>
      </c>
      <c r="L189" s="462" t="n">
        <v>38</v>
      </c>
      <c r="M189" s="462" t="n">
        <v>30</v>
      </c>
      <c r="N189" s="462" t="n">
        <v>7</v>
      </c>
      <c r="O189" s="463" t="n">
        <v>21</v>
      </c>
      <c r="P189" s="461" t="n">
        <v>4</v>
      </c>
      <c r="Q189" s="462" t="n">
        <v>8</v>
      </c>
      <c r="R189" s="462" t="n">
        <v>32</v>
      </c>
      <c r="S189" s="462" t="n">
        <v>12</v>
      </c>
      <c r="T189" s="463" t="n">
        <v>18</v>
      </c>
      <c r="U189" s="461" t="n">
        <v>19</v>
      </c>
      <c r="V189" s="462" t="n">
        <v>28</v>
      </c>
      <c r="W189" s="462" t="n">
        <v>9</v>
      </c>
      <c r="X189" s="462" t="n">
        <v>2</v>
      </c>
      <c r="Y189" s="463" t="n">
        <v>22</v>
      </c>
      <c r="Z189" s="461" t="n">
        <v>10</v>
      </c>
      <c r="AA189" s="462" t="n">
        <v>29</v>
      </c>
      <c r="AB189" s="462" t="n">
        <v>20</v>
      </c>
      <c r="AC189" s="462" t="n">
        <v>31</v>
      </c>
      <c r="AD189" s="463" t="n">
        <v>37</v>
      </c>
      <c r="AE189" s="461" t="n">
        <v>24</v>
      </c>
      <c r="AF189" s="462" t="n">
        <v>14</v>
      </c>
      <c r="AG189" s="462" t="n">
        <v>17</v>
      </c>
      <c r="AH189" s="462" t="n">
        <v>36</v>
      </c>
      <c r="AI189" s="463" t="n">
        <v>26</v>
      </c>
      <c r="AJ189" s="461" t="n">
        <v>15</v>
      </c>
      <c r="AK189" s="462" t="n">
        <v>33</v>
      </c>
      <c r="AL189" s="462" t="n">
        <v>40</v>
      </c>
      <c r="AM189" s="462" t="n">
        <v>3</v>
      </c>
      <c r="AN189" s="463" t="n">
        <v>23</v>
      </c>
      <c r="AO189" s="461" t="n">
        <v>35</v>
      </c>
      <c r="AP189" s="462" t="n">
        <v>25</v>
      </c>
      <c r="AQ189" s="462" t="n">
        <v>27</v>
      </c>
      <c r="AR189" s="462" t="n">
        <v>11</v>
      </c>
      <c r="AS189" s="463" t="n">
        <v>16</v>
      </c>
    </row>
    <row r="190" customFormat="false" ht="12.65" hidden="false" customHeight="false" outlineLevel="0" collapsed="false">
      <c r="A190" s="456" t="str">
        <f aca="true">IF(INDIRECT(ADDRESS(A$6,ROW()-ROW(A$6)-1+COLUMN($F$8)))&gt;0,INDIRECT(ADDRESS(A$6,ROW()-ROW(A$6)-1+COLUMN($F$8))),"")</f>
        <v/>
      </c>
      <c r="B190" s="456" t="str">
        <f aca="true">IF(INDIRECT(ADDRESS(B$6,ROW()-ROW(B$6)-1+COLUMN($F$8)))&gt;0,INDIRECT(ADDRESS(B$6,ROW()-ROW(B$6)-1+COLUMN($F$8))),"")</f>
        <v/>
      </c>
    </row>
    <row r="191" s="478" customFormat="true" ht="12.65" hidden="false" customHeight="false" outlineLevel="0" collapsed="false">
      <c r="A191" s="456" t="str">
        <f aca="true">IF(INDIRECT(ADDRESS(A$6,ROW()-ROW(A$6)-1+COLUMN($F$8)))&gt;0,INDIRECT(ADDRESS(A$6,ROW()-ROW(A$6)-1+COLUMN($F$8))),"")</f>
        <v/>
      </c>
      <c r="B191" s="456" t="str">
        <f aca="true">IF(INDIRECT(ADDRESS(B$6,ROW()-ROW(B$6)-1+COLUMN($F$8)))&gt;0,INDIRECT(ADDRESS(B$6,ROW()-ROW(B$6)-1+COLUMN($F$8))),"")</f>
        <v/>
      </c>
    </row>
    <row r="192" customFormat="false" ht="12.65" hidden="false" customHeight="false" outlineLevel="0" collapsed="false">
      <c r="A192" s="456" t="str">
        <f aca="true">IF(INDIRECT(ADDRESS(A$6,ROW()-ROW(A$6)-1+COLUMN($F$8)))&gt;0,INDIRECT(ADDRESS(A$6,ROW()-ROW(A$6)-1+COLUMN($F$8))),"")</f>
        <v/>
      </c>
      <c r="B192" s="456" t="str">
        <f aca="true">IF(INDIRECT(ADDRESS(B$6,ROW()-ROW(B$6)-1+COLUMN($F$8)))&gt;0,INDIRECT(ADDRESS(B$6,ROW()-ROW(B$6)-1+COLUMN($F$8))),"")</f>
        <v/>
      </c>
      <c r="D192" s="318" t="n">
        <v>41</v>
      </c>
      <c r="E192" s="318" t="s">
        <v>250</v>
      </c>
    </row>
    <row r="193" customFormat="false" ht="12.65" hidden="false" customHeight="false" outlineLevel="0" collapsed="false">
      <c r="A193" s="456" t="str">
        <f aca="true">IF(INDIRECT(ADDRESS(A$6,ROW()-ROW(A$6)-1+COLUMN($F$8)))&gt;0,INDIRECT(ADDRESS(A$6,ROW()-ROW(A$6)-1+COLUMN($F$8))),"")</f>
        <v/>
      </c>
      <c r="B193" s="456" t="str">
        <f aca="true">IF(INDIRECT(ADDRESS(B$6,ROW()-ROW(B$6)-1+COLUMN($F$8)))&gt;0,INDIRECT(ADDRESS(B$6,ROW()-ROW(B$6)-1+COLUMN($F$8))),"")</f>
        <v/>
      </c>
      <c r="E193" s="456" t="s">
        <v>198</v>
      </c>
      <c r="F193" s="461" t="n">
        <v>1</v>
      </c>
      <c r="G193" s="462" t="n">
        <v>2</v>
      </c>
      <c r="H193" s="462" t="n">
        <v>3</v>
      </c>
      <c r="I193" s="462" t="n">
        <v>4</v>
      </c>
      <c r="J193" s="463" t="n">
        <v>5</v>
      </c>
      <c r="K193" s="461" t="n">
        <v>6</v>
      </c>
      <c r="L193" s="462" t="n">
        <v>7</v>
      </c>
      <c r="M193" s="462" t="n">
        <v>8</v>
      </c>
      <c r="N193" s="462" t="n">
        <v>9</v>
      </c>
      <c r="O193" s="463" t="n">
        <v>10</v>
      </c>
      <c r="P193" s="461" t="n">
        <v>11</v>
      </c>
      <c r="Q193" s="462" t="n">
        <v>12</v>
      </c>
      <c r="R193" s="462" t="n">
        <v>13</v>
      </c>
      <c r="S193" s="462" t="n">
        <v>14</v>
      </c>
      <c r="T193" s="463" t="n">
        <v>15</v>
      </c>
      <c r="U193" s="461" t="n">
        <v>16</v>
      </c>
      <c r="V193" s="462" t="n">
        <v>17</v>
      </c>
      <c r="W193" s="462" t="n">
        <v>18</v>
      </c>
      <c r="X193" s="462" t="n">
        <v>19</v>
      </c>
      <c r="Y193" s="463" t="n">
        <v>20</v>
      </c>
      <c r="Z193" s="461" t="n">
        <v>21</v>
      </c>
      <c r="AA193" s="462" t="n">
        <v>22</v>
      </c>
      <c r="AB193" s="462" t="n">
        <v>23</v>
      </c>
      <c r="AC193" s="462" t="n">
        <v>24</v>
      </c>
      <c r="AD193" s="463" t="n">
        <v>25</v>
      </c>
      <c r="AE193" s="461" t="n">
        <v>26</v>
      </c>
      <c r="AF193" s="462" t="n">
        <v>27</v>
      </c>
      <c r="AG193" s="462" t="n">
        <v>28</v>
      </c>
      <c r="AH193" s="463" t="n">
        <v>29</v>
      </c>
      <c r="AJ193" s="461" t="n">
        <v>30</v>
      </c>
      <c r="AK193" s="462" t="n">
        <v>31</v>
      </c>
      <c r="AL193" s="462" t="n">
        <v>32</v>
      </c>
      <c r="AM193" s="463" t="n">
        <v>33</v>
      </c>
      <c r="AO193" s="461" t="n">
        <v>34</v>
      </c>
      <c r="AP193" s="462" t="n">
        <v>35</v>
      </c>
      <c r="AQ193" s="462" t="n">
        <v>36</v>
      </c>
      <c r="AR193" s="463" t="n">
        <v>37</v>
      </c>
      <c r="AT193" s="461" t="n">
        <v>38</v>
      </c>
      <c r="AU193" s="462" t="n">
        <v>39</v>
      </c>
      <c r="AV193" s="462" t="n">
        <v>40</v>
      </c>
      <c r="AW193" s="463" t="n">
        <v>41</v>
      </c>
    </row>
    <row r="194" customFormat="false" ht="12.65" hidden="false" customHeight="false" outlineLevel="0" collapsed="false">
      <c r="A194" s="456" t="str">
        <f aca="true">IF(INDIRECT(ADDRESS(A$6,ROW()-ROW(A$6)-1+COLUMN($F$8)))&gt;0,INDIRECT(ADDRESS(A$6,ROW()-ROW(A$6)-1+COLUMN($F$8))),"")</f>
        <v/>
      </c>
      <c r="B194" s="456" t="str">
        <f aca="true">IF(INDIRECT(ADDRESS(B$6,ROW()-ROW(B$6)-1+COLUMN($F$8)))&gt;0,INDIRECT(ADDRESS(B$6,ROW()-ROW(B$6)-1+COLUMN($F$8))),"")</f>
        <v/>
      </c>
      <c r="E194" s="456" t="s">
        <v>225</v>
      </c>
      <c r="F194" s="461" t="n">
        <v>24</v>
      </c>
      <c r="G194" s="462" t="n">
        <v>33</v>
      </c>
      <c r="H194" s="462" t="n">
        <v>39</v>
      </c>
      <c r="I194" s="462" t="n">
        <v>26</v>
      </c>
      <c r="J194" s="463" t="n">
        <v>11</v>
      </c>
      <c r="K194" s="461" t="n">
        <v>37</v>
      </c>
      <c r="L194" s="462" t="n">
        <v>23</v>
      </c>
      <c r="M194" s="462" t="n">
        <v>27</v>
      </c>
      <c r="N194" s="462" t="n">
        <v>38</v>
      </c>
      <c r="O194" s="463" t="n">
        <v>30</v>
      </c>
      <c r="P194" s="461" t="n">
        <v>14</v>
      </c>
      <c r="Q194" s="462" t="n">
        <v>28</v>
      </c>
      <c r="R194" s="462" t="n">
        <v>5</v>
      </c>
      <c r="S194" s="462" t="n">
        <v>40</v>
      </c>
      <c r="T194" s="463" t="n">
        <v>36</v>
      </c>
      <c r="U194" s="461" t="n">
        <v>41</v>
      </c>
      <c r="V194" s="462" t="n">
        <v>29</v>
      </c>
      <c r="W194" s="462" t="n">
        <v>2</v>
      </c>
      <c r="X194" s="462" t="n">
        <v>31</v>
      </c>
      <c r="Y194" s="463" t="n">
        <v>34</v>
      </c>
      <c r="Z194" s="461" t="n">
        <v>10</v>
      </c>
      <c r="AA194" s="462" t="n">
        <v>32</v>
      </c>
      <c r="AB194" s="462" t="n">
        <v>20</v>
      </c>
      <c r="AC194" s="462" t="n">
        <v>1</v>
      </c>
      <c r="AD194" s="463" t="n">
        <v>35</v>
      </c>
      <c r="AE194" s="461" t="n">
        <v>4</v>
      </c>
      <c r="AF194" s="462" t="n">
        <v>13</v>
      </c>
      <c r="AG194" s="462" t="n">
        <v>17</v>
      </c>
      <c r="AH194" s="463" t="n">
        <v>6</v>
      </c>
      <c r="AJ194" s="461" t="n">
        <v>19</v>
      </c>
      <c r="AK194" s="462" t="n">
        <v>3</v>
      </c>
      <c r="AL194" s="462" t="n">
        <v>7</v>
      </c>
      <c r="AM194" s="463" t="n">
        <v>21</v>
      </c>
      <c r="AO194" s="461" t="n">
        <v>15</v>
      </c>
      <c r="AP194" s="462" t="n">
        <v>18</v>
      </c>
      <c r="AQ194" s="462" t="n">
        <v>22</v>
      </c>
      <c r="AR194" s="463" t="n">
        <v>8</v>
      </c>
      <c r="AT194" s="461" t="n">
        <v>9</v>
      </c>
      <c r="AU194" s="462" t="n">
        <v>25</v>
      </c>
      <c r="AV194" s="462" t="n">
        <v>12</v>
      </c>
      <c r="AW194" s="463" t="n">
        <v>16</v>
      </c>
    </row>
    <row r="195" customFormat="false" ht="12.65" hidden="false" customHeight="false" outlineLevel="0" collapsed="false">
      <c r="A195" s="456" t="str">
        <f aca="true">IF(INDIRECT(ADDRESS(A$6,ROW()-ROW(A$6)-1+COLUMN($F$8)))&gt;0,INDIRECT(ADDRESS(A$6,ROW()-ROW(A$6)-1+COLUMN($F$8))),"")</f>
        <v/>
      </c>
      <c r="B195" s="456" t="str">
        <f aca="true">IF(INDIRECT(ADDRESS(B$6,ROW()-ROW(B$6)-1+COLUMN($F$8)))&gt;0,INDIRECT(ADDRESS(B$6,ROW()-ROW(B$6)-1+COLUMN($F$8))),"")</f>
        <v/>
      </c>
    </row>
    <row r="196" s="478" customFormat="true" ht="12.65" hidden="false" customHeight="false" outlineLevel="0" collapsed="false">
      <c r="A196" s="456" t="str">
        <f aca="true">IF(INDIRECT(ADDRESS(A$6,ROW()-ROW(A$6)-1+COLUMN($F$8)))&gt;0,INDIRECT(ADDRESS(A$6,ROW()-ROW(A$6)-1+COLUMN($F$8))),"")</f>
        <v/>
      </c>
      <c r="B196" s="456" t="str">
        <f aca="true">IF(INDIRECT(ADDRESS(B$6,ROW()-ROW(B$6)-1+COLUMN($F$8)))&gt;0,INDIRECT(ADDRESS(B$6,ROW()-ROW(B$6)-1+COLUMN($F$8))),"")</f>
        <v/>
      </c>
    </row>
    <row r="197" customFormat="false" ht="12.65" hidden="false" customHeight="false" outlineLevel="0" collapsed="false">
      <c r="A197" s="456" t="str">
        <f aca="true">IF(INDIRECT(ADDRESS(A$6,ROW()-ROW(A$6)-1+COLUMN($F$8)))&gt;0,INDIRECT(ADDRESS(A$6,ROW()-ROW(A$6)-1+COLUMN($F$8))),"")</f>
        <v/>
      </c>
      <c r="B197" s="456" t="str">
        <f aca="true">IF(INDIRECT(ADDRESS(B$6,ROW()-ROW(B$6)-1+COLUMN($F$8)))&gt;0,INDIRECT(ADDRESS(B$6,ROW()-ROW(B$6)-1+COLUMN($F$8))),"")</f>
        <v/>
      </c>
      <c r="D197" s="318" t="n">
        <v>42</v>
      </c>
      <c r="E197" s="318" t="s">
        <v>250</v>
      </c>
    </row>
    <row r="198" customFormat="false" ht="12.65" hidden="false" customHeight="false" outlineLevel="0" collapsed="false">
      <c r="A198" s="456" t="str">
        <f aca="true">IF(INDIRECT(ADDRESS(A$6,ROW()-ROW(A$6)-1+COLUMN($F$8)))&gt;0,INDIRECT(ADDRESS(A$6,ROW()-ROW(A$6)-1+COLUMN($F$8))),"")</f>
        <v/>
      </c>
      <c r="B198" s="456" t="str">
        <f aca="true">IF(INDIRECT(ADDRESS(B$6,ROW()-ROW(B$6)-1+COLUMN($F$8)))&gt;0,INDIRECT(ADDRESS(B$6,ROW()-ROW(B$6)-1+COLUMN($F$8))),"")</f>
        <v/>
      </c>
      <c r="E198" s="456" t="s">
        <v>198</v>
      </c>
      <c r="F198" s="461" t="n">
        <v>1</v>
      </c>
      <c r="G198" s="462" t="n">
        <v>2</v>
      </c>
      <c r="H198" s="462" t="n">
        <v>3</v>
      </c>
      <c r="I198" s="462" t="n">
        <v>4</v>
      </c>
      <c r="J198" s="463" t="n">
        <v>5</v>
      </c>
      <c r="K198" s="461" t="n">
        <v>6</v>
      </c>
      <c r="L198" s="462" t="n">
        <v>7</v>
      </c>
      <c r="M198" s="462" t="n">
        <v>8</v>
      </c>
      <c r="N198" s="462" t="n">
        <v>9</v>
      </c>
      <c r="O198" s="463" t="n">
        <v>10</v>
      </c>
      <c r="P198" s="461" t="n">
        <v>11</v>
      </c>
      <c r="Q198" s="462" t="n">
        <v>12</v>
      </c>
      <c r="R198" s="462" t="n">
        <v>13</v>
      </c>
      <c r="S198" s="462" t="n">
        <v>14</v>
      </c>
      <c r="T198" s="463" t="n">
        <v>15</v>
      </c>
      <c r="U198" s="461" t="n">
        <v>16</v>
      </c>
      <c r="V198" s="462" t="n">
        <v>17</v>
      </c>
      <c r="W198" s="462" t="n">
        <v>18</v>
      </c>
      <c r="X198" s="462" t="n">
        <v>19</v>
      </c>
      <c r="Y198" s="463" t="n">
        <v>20</v>
      </c>
      <c r="Z198" s="461" t="n">
        <v>21</v>
      </c>
      <c r="AA198" s="462" t="n">
        <v>22</v>
      </c>
      <c r="AB198" s="462" t="n">
        <v>23</v>
      </c>
      <c r="AC198" s="462" t="n">
        <v>24</v>
      </c>
      <c r="AD198" s="463" t="n">
        <v>25</v>
      </c>
      <c r="AE198" s="461" t="n">
        <v>26</v>
      </c>
      <c r="AF198" s="462" t="n">
        <v>27</v>
      </c>
      <c r="AG198" s="462" t="n">
        <v>28</v>
      </c>
      <c r="AH198" s="462" t="n">
        <v>29</v>
      </c>
      <c r="AI198" s="463" t="n">
        <v>30</v>
      </c>
      <c r="AJ198" s="461" t="n">
        <v>31</v>
      </c>
      <c r="AK198" s="462" t="n">
        <v>32</v>
      </c>
      <c r="AL198" s="462" t="n">
        <v>33</v>
      </c>
      <c r="AM198" s="463" t="n">
        <v>34</v>
      </c>
      <c r="AO198" s="461" t="n">
        <v>35</v>
      </c>
      <c r="AP198" s="462" t="n">
        <v>36</v>
      </c>
      <c r="AQ198" s="462" t="n">
        <v>37</v>
      </c>
      <c r="AR198" s="463" t="n">
        <v>38</v>
      </c>
      <c r="AT198" s="461" t="n">
        <v>39</v>
      </c>
      <c r="AU198" s="462" t="n">
        <v>40</v>
      </c>
      <c r="AV198" s="462" t="n">
        <v>41</v>
      </c>
      <c r="AW198" s="463" t="n">
        <v>42</v>
      </c>
    </row>
    <row r="199" customFormat="false" ht="12.65" hidden="false" customHeight="false" outlineLevel="0" collapsed="false">
      <c r="A199" s="456" t="str">
        <f aca="true">IF(INDIRECT(ADDRESS(A$6,ROW()-ROW(A$6)-1+COLUMN($F$8)))&gt;0,INDIRECT(ADDRESS(A$6,ROW()-ROW(A$6)-1+COLUMN($F$8))),"")</f>
        <v/>
      </c>
      <c r="B199" s="456" t="str">
        <f aca="true">IF(INDIRECT(ADDRESS(B$6,ROW()-ROW(B$6)-1+COLUMN($F$8)))&gt;0,INDIRECT(ADDRESS(B$6,ROW()-ROW(B$6)-1+COLUMN($F$8))),"")</f>
        <v/>
      </c>
      <c r="E199" s="456" t="s">
        <v>225</v>
      </c>
      <c r="F199" s="461" t="n">
        <v>42</v>
      </c>
      <c r="G199" s="462" t="n">
        <v>25</v>
      </c>
      <c r="H199" s="462" t="n">
        <v>34</v>
      </c>
      <c r="I199" s="462" t="n">
        <v>16</v>
      </c>
      <c r="J199" s="463" t="n">
        <v>35</v>
      </c>
      <c r="K199" s="461" t="n">
        <v>9</v>
      </c>
      <c r="L199" s="462" t="n">
        <v>33</v>
      </c>
      <c r="M199" s="462" t="n">
        <v>36</v>
      </c>
      <c r="N199" s="462" t="n">
        <v>13</v>
      </c>
      <c r="O199" s="463" t="n">
        <v>28</v>
      </c>
      <c r="P199" s="461" t="n">
        <v>19</v>
      </c>
      <c r="Q199" s="462" t="n">
        <v>37</v>
      </c>
      <c r="R199" s="462" t="n">
        <v>12</v>
      </c>
      <c r="S199" s="462" t="n">
        <v>3</v>
      </c>
      <c r="T199" s="463" t="n">
        <v>26</v>
      </c>
      <c r="U199" s="461" t="n">
        <v>38</v>
      </c>
      <c r="V199" s="462" t="n">
        <v>41</v>
      </c>
      <c r="W199" s="462" t="n">
        <v>27</v>
      </c>
      <c r="X199" s="462" t="n">
        <v>32</v>
      </c>
      <c r="Y199" s="463" t="n">
        <v>6</v>
      </c>
      <c r="Z199" s="461" t="n">
        <v>30</v>
      </c>
      <c r="AA199" s="462" t="n">
        <v>8</v>
      </c>
      <c r="AB199" s="462" t="n">
        <v>22</v>
      </c>
      <c r="AC199" s="462" t="n">
        <v>39</v>
      </c>
      <c r="AD199" s="463" t="n">
        <v>31</v>
      </c>
      <c r="AE199" s="461" t="n">
        <v>5</v>
      </c>
      <c r="AF199" s="462" t="n">
        <v>29</v>
      </c>
      <c r="AG199" s="462" t="n">
        <v>40</v>
      </c>
      <c r="AH199" s="462" t="n">
        <v>18</v>
      </c>
      <c r="AI199" s="463" t="n">
        <v>23</v>
      </c>
      <c r="AJ199" s="461" t="n">
        <v>10</v>
      </c>
      <c r="AK199" s="462" t="n">
        <v>4</v>
      </c>
      <c r="AL199" s="462" t="n">
        <v>17</v>
      </c>
      <c r="AM199" s="463" t="n">
        <v>11</v>
      </c>
      <c r="AO199" s="461" t="n">
        <v>15</v>
      </c>
      <c r="AP199" s="462" t="n">
        <v>20</v>
      </c>
      <c r="AQ199" s="462" t="n">
        <v>2</v>
      </c>
      <c r="AR199" s="463" t="n">
        <v>21</v>
      </c>
      <c r="AT199" s="461" t="n">
        <v>14</v>
      </c>
      <c r="AU199" s="462" t="n">
        <v>24</v>
      </c>
      <c r="AV199" s="462" t="n">
        <v>7</v>
      </c>
      <c r="AW199" s="463" t="n">
        <v>1</v>
      </c>
    </row>
    <row r="200" customFormat="false" ht="12.65" hidden="false" customHeight="false" outlineLevel="0" collapsed="false">
      <c r="A200" s="456" t="str">
        <f aca="true">IF(INDIRECT(ADDRESS(A$6,ROW()-ROW(A$6)-1+COLUMN($F$8)))&gt;0,INDIRECT(ADDRESS(A$6,ROW()-ROW(A$6)-1+COLUMN($F$8))),"")</f>
        <v/>
      </c>
      <c r="B200" s="456" t="str">
        <f aca="true">IF(INDIRECT(ADDRESS(B$6,ROW()-ROW(B$6)-1+COLUMN($F$8)))&gt;0,INDIRECT(ADDRESS(B$6,ROW()-ROW(B$6)-1+COLUMN($F$8))),"")</f>
        <v/>
      </c>
    </row>
    <row r="201" s="478" customFormat="true" ht="12.65" hidden="false" customHeight="false" outlineLevel="0" collapsed="false">
      <c r="A201" s="456" t="str">
        <f aca="true">IF(INDIRECT(ADDRESS(A$6,ROW()-ROW(A$6)-1+COLUMN($F$8)))&gt;0,INDIRECT(ADDRESS(A$6,ROW()-ROW(A$6)-1+COLUMN($F$8))),"")</f>
        <v/>
      </c>
      <c r="B201" s="456" t="str">
        <f aca="true">IF(INDIRECT(ADDRESS(B$6,ROW()-ROW(B$6)-1+COLUMN($F$8)))&gt;0,INDIRECT(ADDRESS(B$6,ROW()-ROW(B$6)-1+COLUMN($F$8))),"")</f>
        <v/>
      </c>
    </row>
    <row r="202" customFormat="false" ht="12.65" hidden="false" customHeight="false" outlineLevel="0" collapsed="false">
      <c r="A202" s="456" t="str">
        <f aca="true">IF(INDIRECT(ADDRESS(A$6,ROW()-ROW(A$6)-1+COLUMN($F$8)))&gt;0,INDIRECT(ADDRESS(A$6,ROW()-ROW(A$6)-1+COLUMN($F$8))),"")</f>
        <v/>
      </c>
      <c r="B202" s="456" t="str">
        <f aca="true">IF(INDIRECT(ADDRESS(B$6,ROW()-ROW(B$6)-1+COLUMN($F$8)))&gt;0,INDIRECT(ADDRESS(B$6,ROW()-ROW(B$6)-1+COLUMN($F$8))),"")</f>
        <v/>
      </c>
      <c r="D202" s="318" t="n">
        <v>43</v>
      </c>
      <c r="E202" s="318" t="s">
        <v>250</v>
      </c>
    </row>
    <row r="203" customFormat="false" ht="12.65" hidden="false" customHeight="false" outlineLevel="0" collapsed="false">
      <c r="A203" s="456" t="str">
        <f aca="true">IF(INDIRECT(ADDRESS(A$6,ROW()-ROW(A$6)-1+COLUMN($F$8)))&gt;0,INDIRECT(ADDRESS(A$6,ROW()-ROW(A$6)-1+COLUMN($F$8))),"")</f>
        <v/>
      </c>
      <c r="B203" s="456" t="str">
        <f aca="true">IF(INDIRECT(ADDRESS(B$6,ROW()-ROW(B$6)-1+COLUMN($F$8)))&gt;0,INDIRECT(ADDRESS(B$6,ROW()-ROW(B$6)-1+COLUMN($F$8))),"")</f>
        <v/>
      </c>
      <c r="E203" s="456" t="s">
        <v>198</v>
      </c>
      <c r="F203" s="461" t="n">
        <v>1</v>
      </c>
      <c r="G203" s="462" t="n">
        <v>2</v>
      </c>
      <c r="H203" s="462" t="n">
        <v>3</v>
      </c>
      <c r="I203" s="462" t="n">
        <v>4</v>
      </c>
      <c r="J203" s="463" t="n">
        <v>5</v>
      </c>
      <c r="K203" s="461" t="n">
        <v>6</v>
      </c>
      <c r="L203" s="462" t="n">
        <v>7</v>
      </c>
      <c r="M203" s="462" t="n">
        <v>8</v>
      </c>
      <c r="N203" s="462" t="n">
        <v>9</v>
      </c>
      <c r="O203" s="463" t="n">
        <v>10</v>
      </c>
      <c r="P203" s="461" t="n">
        <v>11</v>
      </c>
      <c r="Q203" s="462" t="n">
        <v>12</v>
      </c>
      <c r="R203" s="462" t="n">
        <v>13</v>
      </c>
      <c r="S203" s="462" t="n">
        <v>14</v>
      </c>
      <c r="T203" s="463" t="n">
        <v>15</v>
      </c>
      <c r="U203" s="461" t="n">
        <v>16</v>
      </c>
      <c r="V203" s="462" t="n">
        <v>17</v>
      </c>
      <c r="W203" s="462" t="n">
        <v>18</v>
      </c>
      <c r="X203" s="462" t="n">
        <v>19</v>
      </c>
      <c r="Y203" s="463" t="n">
        <v>20</v>
      </c>
      <c r="Z203" s="461" t="n">
        <v>21</v>
      </c>
      <c r="AA203" s="462" t="n">
        <v>22</v>
      </c>
      <c r="AB203" s="462" t="n">
        <v>23</v>
      </c>
      <c r="AC203" s="462" t="n">
        <v>24</v>
      </c>
      <c r="AD203" s="463" t="n">
        <v>25</v>
      </c>
      <c r="AE203" s="461" t="n">
        <v>26</v>
      </c>
      <c r="AF203" s="462" t="n">
        <v>27</v>
      </c>
      <c r="AG203" s="462" t="n">
        <v>28</v>
      </c>
      <c r="AH203" s="462" t="n">
        <v>29</v>
      </c>
      <c r="AI203" s="463" t="n">
        <v>30</v>
      </c>
      <c r="AJ203" s="461" t="n">
        <v>31</v>
      </c>
      <c r="AK203" s="462" t="n">
        <v>32</v>
      </c>
      <c r="AL203" s="462" t="n">
        <v>33</v>
      </c>
      <c r="AM203" s="462" t="n">
        <v>34</v>
      </c>
      <c r="AN203" s="463" t="n">
        <v>35</v>
      </c>
      <c r="AO203" s="461" t="n">
        <v>36</v>
      </c>
      <c r="AP203" s="462" t="n">
        <v>37</v>
      </c>
      <c r="AQ203" s="462" t="n">
        <v>38</v>
      </c>
      <c r="AR203" s="463" t="n">
        <v>39</v>
      </c>
      <c r="AT203" s="461" t="n">
        <v>40</v>
      </c>
      <c r="AU203" s="462" t="n">
        <v>41</v>
      </c>
      <c r="AV203" s="462" t="n">
        <v>42</v>
      </c>
      <c r="AW203" s="463" t="n">
        <v>43</v>
      </c>
    </row>
    <row r="204" customFormat="false" ht="12.65" hidden="false" customHeight="false" outlineLevel="0" collapsed="false">
      <c r="A204" s="456" t="str">
        <f aca="true">IF(INDIRECT(ADDRESS(A$6,ROW()-ROW(A$6)-1+COLUMN($F$8)))&gt;0,INDIRECT(ADDRESS(A$6,ROW()-ROW(A$6)-1+COLUMN($F$8))),"")</f>
        <v/>
      </c>
      <c r="B204" s="456" t="str">
        <f aca="true">IF(INDIRECT(ADDRESS(B$6,ROW()-ROW(B$6)-1+COLUMN($F$8)))&gt;0,INDIRECT(ADDRESS(B$6,ROW()-ROW(B$6)-1+COLUMN($F$8))),"")</f>
        <v/>
      </c>
      <c r="E204" s="456" t="s">
        <v>225</v>
      </c>
      <c r="F204" s="461" t="n">
        <v>19</v>
      </c>
      <c r="G204" s="462" t="n">
        <v>35</v>
      </c>
      <c r="H204" s="462" t="n">
        <v>27</v>
      </c>
      <c r="I204" s="462" t="n">
        <v>11</v>
      </c>
      <c r="J204" s="463" t="n">
        <v>36</v>
      </c>
      <c r="K204" s="461" t="n">
        <v>5</v>
      </c>
      <c r="L204" s="462" t="n">
        <v>42</v>
      </c>
      <c r="M204" s="462" t="n">
        <v>7</v>
      </c>
      <c r="N204" s="462" t="n">
        <v>21</v>
      </c>
      <c r="O204" s="463" t="n">
        <v>17</v>
      </c>
      <c r="P204" s="461" t="n">
        <v>4</v>
      </c>
      <c r="Q204" s="462" t="n">
        <v>38</v>
      </c>
      <c r="R204" s="462" t="n">
        <v>15</v>
      </c>
      <c r="S204" s="462" t="n">
        <v>18</v>
      </c>
      <c r="T204" s="463" t="n">
        <v>6</v>
      </c>
      <c r="U204" s="461" t="n">
        <v>39</v>
      </c>
      <c r="V204" s="462" t="n">
        <v>23</v>
      </c>
      <c r="W204" s="462" t="n">
        <v>14</v>
      </c>
      <c r="X204" s="462" t="n">
        <v>1</v>
      </c>
      <c r="Y204" s="463" t="n">
        <v>16</v>
      </c>
      <c r="Z204" s="461" t="n">
        <v>9</v>
      </c>
      <c r="AA204" s="462" t="n">
        <v>28</v>
      </c>
      <c r="AB204" s="462" t="n">
        <v>12</v>
      </c>
      <c r="AC204" s="462" t="n">
        <v>40</v>
      </c>
      <c r="AD204" s="463" t="n">
        <v>31</v>
      </c>
      <c r="AE204" s="461" t="n">
        <v>10</v>
      </c>
      <c r="AF204" s="462" t="n">
        <v>33</v>
      </c>
      <c r="AG204" s="462" t="n">
        <v>43</v>
      </c>
      <c r="AH204" s="462" t="n">
        <v>22</v>
      </c>
      <c r="AI204" s="463" t="n">
        <v>37</v>
      </c>
      <c r="AJ204" s="461" t="n">
        <v>25</v>
      </c>
      <c r="AK204" s="462" t="n">
        <v>3</v>
      </c>
      <c r="AL204" s="462" t="n">
        <v>34</v>
      </c>
      <c r="AM204" s="462" t="n">
        <v>41</v>
      </c>
      <c r="AN204" s="463" t="n">
        <v>26</v>
      </c>
      <c r="AO204" s="461" t="n">
        <v>30</v>
      </c>
      <c r="AP204" s="462" t="n">
        <v>13</v>
      </c>
      <c r="AQ204" s="462" t="n">
        <v>20</v>
      </c>
      <c r="AR204" s="463" t="n">
        <v>8</v>
      </c>
      <c r="AT204" s="461" t="n">
        <v>24</v>
      </c>
      <c r="AU204" s="462" t="n">
        <v>29</v>
      </c>
      <c r="AV204" s="462" t="n">
        <v>2</v>
      </c>
      <c r="AW204" s="463" t="n">
        <v>32</v>
      </c>
    </row>
    <row r="205" customFormat="false" ht="12.65" hidden="false" customHeight="false" outlineLevel="0" collapsed="false">
      <c r="A205" s="456" t="str">
        <f aca="true">IF(INDIRECT(ADDRESS(A$6,ROW()-ROW(A$6)-1+COLUMN($F$8)))&gt;0,INDIRECT(ADDRESS(A$6,ROW()-ROW(A$6)-1+COLUMN($F$8))),"")</f>
        <v/>
      </c>
      <c r="B205" s="456" t="str">
        <f aca="true">IF(INDIRECT(ADDRESS(B$6,ROW()-ROW(B$6)-1+COLUMN($F$8)))&gt;0,INDIRECT(ADDRESS(B$6,ROW()-ROW(B$6)-1+COLUMN($F$8))),"")</f>
        <v/>
      </c>
    </row>
    <row r="206" s="478" customFormat="true" ht="12.65" hidden="false" customHeight="false" outlineLevel="0" collapsed="false">
      <c r="A206" s="456" t="str">
        <f aca="true">IF(INDIRECT(ADDRESS(A$6,ROW()-ROW(A$6)-1+COLUMN($F$8)))&gt;0,INDIRECT(ADDRESS(A$6,ROW()-ROW(A$6)-1+COLUMN($F$8))),"")</f>
        <v/>
      </c>
      <c r="B206" s="456" t="str">
        <f aca="true">IF(INDIRECT(ADDRESS(B$6,ROW()-ROW(B$6)-1+COLUMN($F$8)))&gt;0,INDIRECT(ADDRESS(B$6,ROW()-ROW(B$6)-1+COLUMN($F$8))),"")</f>
        <v/>
      </c>
    </row>
    <row r="207" customFormat="false" ht="12.65" hidden="false" customHeight="false" outlineLevel="0" collapsed="false">
      <c r="A207" s="456" t="str">
        <f aca="true">IF(INDIRECT(ADDRESS(A$6,ROW()-ROW(A$6)-1+COLUMN($F$8)))&gt;0,INDIRECT(ADDRESS(A$6,ROW()-ROW(A$6)-1+COLUMN($F$8))),"")</f>
        <v/>
      </c>
      <c r="B207" s="456" t="str">
        <f aca="true">IF(INDIRECT(ADDRESS(B$6,ROW()-ROW(B$6)-1+COLUMN($F$8)))&gt;0,INDIRECT(ADDRESS(B$6,ROW()-ROW(B$6)-1+COLUMN($F$8))),"")</f>
        <v/>
      </c>
      <c r="D207" s="318" t="n">
        <v>44</v>
      </c>
      <c r="E207" s="318" t="s">
        <v>250</v>
      </c>
    </row>
    <row r="208" customFormat="false" ht="12.65" hidden="false" customHeight="false" outlineLevel="0" collapsed="false">
      <c r="A208" s="456" t="str">
        <f aca="true">IF(INDIRECT(ADDRESS(A$6,ROW()-ROW(A$6)-1+COLUMN($F$8)))&gt;0,INDIRECT(ADDRESS(A$6,ROW()-ROW(A$6)-1+COLUMN($F$8))),"")</f>
        <v/>
      </c>
      <c r="B208" s="456" t="str">
        <f aca="true">IF(INDIRECT(ADDRESS(B$6,ROW()-ROW(B$6)-1+COLUMN($F$8)))&gt;0,INDIRECT(ADDRESS(B$6,ROW()-ROW(B$6)-1+COLUMN($F$8))),"")</f>
        <v/>
      </c>
      <c r="E208" s="456" t="s">
        <v>198</v>
      </c>
      <c r="F208" s="461" t="n">
        <v>1</v>
      </c>
      <c r="G208" s="462" t="n">
        <v>2</v>
      </c>
      <c r="H208" s="462" t="n">
        <v>3</v>
      </c>
      <c r="I208" s="462" t="n">
        <v>4</v>
      </c>
      <c r="J208" s="463" t="n">
        <v>5</v>
      </c>
      <c r="K208" s="461" t="n">
        <v>6</v>
      </c>
      <c r="L208" s="462" t="n">
        <v>7</v>
      </c>
      <c r="M208" s="462" t="n">
        <v>8</v>
      </c>
      <c r="N208" s="462" t="n">
        <v>9</v>
      </c>
      <c r="O208" s="463" t="n">
        <v>10</v>
      </c>
      <c r="P208" s="461" t="n">
        <v>11</v>
      </c>
      <c r="Q208" s="462" t="n">
        <v>12</v>
      </c>
      <c r="R208" s="462" t="n">
        <v>13</v>
      </c>
      <c r="S208" s="462" t="n">
        <v>14</v>
      </c>
      <c r="T208" s="463" t="n">
        <v>15</v>
      </c>
      <c r="U208" s="461" t="n">
        <v>16</v>
      </c>
      <c r="V208" s="462" t="n">
        <v>17</v>
      </c>
      <c r="W208" s="462" t="n">
        <v>18</v>
      </c>
      <c r="X208" s="462" t="n">
        <v>19</v>
      </c>
      <c r="Y208" s="463" t="n">
        <v>20</v>
      </c>
      <c r="Z208" s="461" t="n">
        <v>21</v>
      </c>
      <c r="AA208" s="462" t="n">
        <v>22</v>
      </c>
      <c r="AB208" s="462" t="n">
        <v>23</v>
      </c>
      <c r="AC208" s="462" t="n">
        <v>24</v>
      </c>
      <c r="AD208" s="463" t="n">
        <v>25</v>
      </c>
      <c r="AE208" s="461" t="n">
        <v>26</v>
      </c>
      <c r="AF208" s="462" t="n">
        <v>27</v>
      </c>
      <c r="AG208" s="462" t="n">
        <v>28</v>
      </c>
      <c r="AH208" s="462" t="n">
        <v>29</v>
      </c>
      <c r="AI208" s="463" t="n">
        <v>30</v>
      </c>
      <c r="AJ208" s="461" t="n">
        <v>31</v>
      </c>
      <c r="AK208" s="462" t="n">
        <v>32</v>
      </c>
      <c r="AL208" s="462" t="n">
        <v>33</v>
      </c>
      <c r="AM208" s="462" t="n">
        <v>34</v>
      </c>
      <c r="AN208" s="463" t="n">
        <v>35</v>
      </c>
      <c r="AO208" s="461" t="n">
        <v>36</v>
      </c>
      <c r="AP208" s="462" t="n">
        <v>37</v>
      </c>
      <c r="AQ208" s="462" t="n">
        <v>38</v>
      </c>
      <c r="AR208" s="462" t="n">
        <v>39</v>
      </c>
      <c r="AS208" s="463" t="n">
        <v>40</v>
      </c>
      <c r="AT208" s="461" t="n">
        <v>41</v>
      </c>
      <c r="AU208" s="462" t="n">
        <v>42</v>
      </c>
      <c r="AV208" s="462" t="n">
        <v>43</v>
      </c>
      <c r="AW208" s="463" t="n">
        <v>44</v>
      </c>
    </row>
    <row r="209" customFormat="false" ht="12.65" hidden="false" customHeight="false" outlineLevel="0" collapsed="false">
      <c r="A209" s="456" t="str">
        <f aca="true">IF(INDIRECT(ADDRESS(A$6,ROW()-ROW(A$6)-1+COLUMN($F$8)))&gt;0,INDIRECT(ADDRESS(A$6,ROW()-ROW(A$6)-1+COLUMN($F$8))),"")</f>
        <v/>
      </c>
      <c r="B209" s="456" t="str">
        <f aca="true">IF(INDIRECT(ADDRESS(B$6,ROW()-ROW(B$6)-1+COLUMN($F$8)))&gt;0,INDIRECT(ADDRESS(B$6,ROW()-ROW(B$6)-1+COLUMN($F$8))),"")</f>
        <v/>
      </c>
      <c r="E209" s="456" t="s">
        <v>225</v>
      </c>
      <c r="F209" s="461" t="n">
        <v>30</v>
      </c>
      <c r="G209" s="462" t="n">
        <v>1</v>
      </c>
      <c r="H209" s="462" t="n">
        <v>42</v>
      </c>
      <c r="I209" s="462" t="n">
        <v>38</v>
      </c>
      <c r="J209" s="463" t="n">
        <v>34</v>
      </c>
      <c r="K209" s="461" t="n">
        <v>35</v>
      </c>
      <c r="L209" s="462" t="n">
        <v>6</v>
      </c>
      <c r="M209" s="462" t="n">
        <v>2</v>
      </c>
      <c r="N209" s="462" t="n">
        <v>43</v>
      </c>
      <c r="O209" s="463" t="n">
        <v>39</v>
      </c>
      <c r="P209" s="461" t="n">
        <v>40</v>
      </c>
      <c r="Q209" s="462" t="n">
        <v>11</v>
      </c>
      <c r="R209" s="462" t="n">
        <v>7</v>
      </c>
      <c r="S209" s="462" t="n">
        <v>3</v>
      </c>
      <c r="T209" s="463" t="n">
        <v>44</v>
      </c>
      <c r="U209" s="461" t="n">
        <v>25</v>
      </c>
      <c r="V209" s="462" t="n">
        <v>41</v>
      </c>
      <c r="W209" s="462" t="n">
        <v>37</v>
      </c>
      <c r="X209" s="462" t="n">
        <v>33</v>
      </c>
      <c r="Y209" s="463" t="n">
        <v>29</v>
      </c>
      <c r="Z209" s="461" t="n">
        <v>5</v>
      </c>
      <c r="AA209" s="462" t="n">
        <v>21</v>
      </c>
      <c r="AB209" s="462" t="n">
        <v>17</v>
      </c>
      <c r="AC209" s="462" t="n">
        <v>13</v>
      </c>
      <c r="AD209" s="463" t="n">
        <v>9</v>
      </c>
      <c r="AE209" s="461" t="n">
        <v>10</v>
      </c>
      <c r="AF209" s="462" t="n">
        <v>26</v>
      </c>
      <c r="AG209" s="462" t="n">
        <v>22</v>
      </c>
      <c r="AH209" s="462" t="n">
        <v>18</v>
      </c>
      <c r="AI209" s="463" t="n">
        <v>14</v>
      </c>
      <c r="AJ209" s="461" t="n">
        <v>15</v>
      </c>
      <c r="AK209" s="462" t="n">
        <v>31</v>
      </c>
      <c r="AL209" s="462" t="n">
        <v>27</v>
      </c>
      <c r="AM209" s="462" t="n">
        <v>23</v>
      </c>
      <c r="AN209" s="463" t="n">
        <v>19</v>
      </c>
      <c r="AO209" s="461" t="n">
        <v>20</v>
      </c>
      <c r="AP209" s="462" t="n">
        <v>36</v>
      </c>
      <c r="AQ209" s="462" t="n">
        <v>32</v>
      </c>
      <c r="AR209" s="462" t="n">
        <v>28</v>
      </c>
      <c r="AS209" s="463" t="n">
        <v>24</v>
      </c>
      <c r="AT209" s="461" t="n">
        <v>12</v>
      </c>
      <c r="AU209" s="462" t="n">
        <v>16</v>
      </c>
      <c r="AV209" s="462" t="n">
        <v>4</v>
      </c>
      <c r="AW209" s="463" t="n">
        <v>8</v>
      </c>
    </row>
    <row r="210" customFormat="false" ht="12.65" hidden="false" customHeight="false" outlineLevel="0" collapsed="false">
      <c r="A210" s="456" t="str">
        <f aca="true">IF(INDIRECT(ADDRESS(A$6,ROW()-ROW(A$6)-1+COLUMN($F$8)))&gt;0,INDIRECT(ADDRESS(A$6,ROW()-ROW(A$6)-1+COLUMN($F$8))),"")</f>
        <v/>
      </c>
      <c r="B210" s="456" t="str">
        <f aca="true">IF(INDIRECT(ADDRESS(B$6,ROW()-ROW(B$6)-1+COLUMN($F$8)))&gt;0,INDIRECT(ADDRESS(B$6,ROW()-ROW(B$6)-1+COLUMN($F$8))),"")</f>
        <v/>
      </c>
    </row>
    <row r="211" s="478" customFormat="true" ht="12.65" hidden="false" customHeight="false" outlineLevel="0" collapsed="false">
      <c r="A211" s="456" t="str">
        <f aca="true">IF(INDIRECT(ADDRESS(A$6,ROW()-ROW(A$6)-1+COLUMN($F$8)))&gt;0,INDIRECT(ADDRESS(A$6,ROW()-ROW(A$6)-1+COLUMN($F$8))),"")</f>
        <v/>
      </c>
      <c r="B211" s="456" t="str">
        <f aca="true">IF(INDIRECT(ADDRESS(B$6,ROW()-ROW(B$6)-1+COLUMN($F$8)))&gt;0,INDIRECT(ADDRESS(B$6,ROW()-ROW(B$6)-1+COLUMN($F$8))),"")</f>
        <v/>
      </c>
    </row>
    <row r="212" customFormat="false" ht="12.65" hidden="false" customHeight="false" outlineLevel="0" collapsed="false">
      <c r="A212" s="456" t="str">
        <f aca="true">IF(INDIRECT(ADDRESS(A$6,ROW()-ROW(A$6)-1+COLUMN($F$8)))&gt;0,INDIRECT(ADDRESS(A$6,ROW()-ROW(A$6)-1+COLUMN($F$8))),"")</f>
        <v/>
      </c>
      <c r="B212" s="456" t="str">
        <f aca="true">IF(INDIRECT(ADDRESS(B$6,ROW()-ROW(B$6)-1+COLUMN($F$8)))&gt;0,INDIRECT(ADDRESS(B$6,ROW()-ROW(B$6)-1+COLUMN($F$8))),"")</f>
        <v/>
      </c>
      <c r="D212" s="318" t="n">
        <v>45</v>
      </c>
      <c r="E212" s="318" t="s">
        <v>250</v>
      </c>
    </row>
    <row r="213" customFormat="false" ht="12.65" hidden="false" customHeight="false" outlineLevel="0" collapsed="false">
      <c r="A213" s="456" t="str">
        <f aca="true">IF(INDIRECT(ADDRESS(A$6,ROW()-ROW(A$6)-1+COLUMN($F$8)))&gt;0,INDIRECT(ADDRESS(A$6,ROW()-ROW(A$6)-1+COLUMN($F$8))),"")</f>
        <v/>
      </c>
      <c r="B213" s="456" t="str">
        <f aca="true">IF(INDIRECT(ADDRESS(B$6,ROW()-ROW(B$6)-1+COLUMN($F$8)))&gt;0,INDIRECT(ADDRESS(B$6,ROW()-ROW(B$6)-1+COLUMN($F$8))),"")</f>
        <v/>
      </c>
      <c r="E213" s="456" t="s">
        <v>198</v>
      </c>
      <c r="F213" s="461" t="n">
        <v>1</v>
      </c>
      <c r="G213" s="462" t="n">
        <v>2</v>
      </c>
      <c r="H213" s="462" t="n">
        <v>3</v>
      </c>
      <c r="I213" s="462" t="n">
        <v>4</v>
      </c>
      <c r="J213" s="463" t="n">
        <v>5</v>
      </c>
      <c r="K213" s="461" t="n">
        <v>6</v>
      </c>
      <c r="L213" s="462" t="n">
        <v>7</v>
      </c>
      <c r="M213" s="462" t="n">
        <v>8</v>
      </c>
      <c r="N213" s="462" t="n">
        <v>9</v>
      </c>
      <c r="O213" s="463" t="n">
        <v>10</v>
      </c>
      <c r="P213" s="461" t="n">
        <v>11</v>
      </c>
      <c r="Q213" s="462" t="n">
        <v>12</v>
      </c>
      <c r="R213" s="462" t="n">
        <v>13</v>
      </c>
      <c r="S213" s="462" t="n">
        <v>14</v>
      </c>
      <c r="T213" s="463" t="n">
        <v>15</v>
      </c>
      <c r="U213" s="461" t="n">
        <v>16</v>
      </c>
      <c r="V213" s="462" t="n">
        <v>17</v>
      </c>
      <c r="W213" s="462" t="n">
        <v>18</v>
      </c>
      <c r="X213" s="462" t="n">
        <v>19</v>
      </c>
      <c r="Y213" s="463" t="n">
        <v>20</v>
      </c>
      <c r="Z213" s="461" t="n">
        <v>21</v>
      </c>
      <c r="AA213" s="462" t="n">
        <v>22</v>
      </c>
      <c r="AB213" s="462" t="n">
        <v>23</v>
      </c>
      <c r="AC213" s="462" t="n">
        <v>24</v>
      </c>
      <c r="AD213" s="463" t="n">
        <v>25</v>
      </c>
      <c r="AE213" s="461" t="n">
        <v>26</v>
      </c>
      <c r="AF213" s="462" t="n">
        <v>27</v>
      </c>
      <c r="AG213" s="462" t="n">
        <v>28</v>
      </c>
      <c r="AH213" s="462" t="n">
        <v>29</v>
      </c>
      <c r="AI213" s="463" t="n">
        <v>30</v>
      </c>
      <c r="AJ213" s="461" t="n">
        <v>31</v>
      </c>
      <c r="AK213" s="462" t="n">
        <v>32</v>
      </c>
      <c r="AL213" s="462" t="n">
        <v>33</v>
      </c>
      <c r="AM213" s="462" t="n">
        <v>34</v>
      </c>
      <c r="AN213" s="463" t="n">
        <v>35</v>
      </c>
      <c r="AO213" s="461" t="n">
        <v>36</v>
      </c>
      <c r="AP213" s="462" t="n">
        <v>37</v>
      </c>
      <c r="AQ213" s="462" t="n">
        <v>38</v>
      </c>
      <c r="AR213" s="462" t="n">
        <v>39</v>
      </c>
      <c r="AS213" s="463" t="n">
        <v>40</v>
      </c>
      <c r="AT213" s="461" t="n">
        <v>41</v>
      </c>
      <c r="AU213" s="462" t="n">
        <v>42</v>
      </c>
      <c r="AV213" s="462" t="n">
        <v>43</v>
      </c>
      <c r="AW213" s="462" t="n">
        <v>44</v>
      </c>
      <c r="AX213" s="463" t="n">
        <v>45</v>
      </c>
    </row>
    <row r="214" customFormat="false" ht="12.65" hidden="false" customHeight="false" outlineLevel="0" collapsed="false">
      <c r="A214" s="456" t="str">
        <f aca="true">IF(INDIRECT(ADDRESS(A$6,ROW()-ROW(A$6)-1+COLUMN($F$8)))&gt;0,INDIRECT(ADDRESS(A$6,ROW()-ROW(A$6)-1+COLUMN($F$8))),"")</f>
        <v/>
      </c>
      <c r="B214" s="456" t="str">
        <f aca="true">IF(INDIRECT(ADDRESS(B$6,ROW()-ROW(B$6)-1+COLUMN($F$8)))&gt;0,INDIRECT(ADDRESS(B$6,ROW()-ROW(B$6)-1+COLUMN($F$8))),"")</f>
        <v/>
      </c>
      <c r="E214" s="456" t="s">
        <v>225</v>
      </c>
      <c r="F214" s="461" t="n">
        <v>24</v>
      </c>
      <c r="G214" s="462" t="n">
        <v>34</v>
      </c>
      <c r="H214" s="462" t="n">
        <v>40</v>
      </c>
      <c r="I214" s="462" t="n">
        <v>16</v>
      </c>
      <c r="J214" s="463" t="n">
        <v>1</v>
      </c>
      <c r="K214" s="461" t="n">
        <v>39</v>
      </c>
      <c r="L214" s="462" t="n">
        <v>5</v>
      </c>
      <c r="M214" s="462" t="n">
        <v>35</v>
      </c>
      <c r="N214" s="462" t="n">
        <v>11</v>
      </c>
      <c r="O214" s="463" t="n">
        <v>26</v>
      </c>
      <c r="P214" s="461" t="n">
        <v>25</v>
      </c>
      <c r="Q214" s="462" t="n">
        <v>30</v>
      </c>
      <c r="R214" s="462" t="n">
        <v>7</v>
      </c>
      <c r="S214" s="462" t="n">
        <v>12</v>
      </c>
      <c r="T214" s="463" t="n">
        <v>33</v>
      </c>
      <c r="U214" s="461" t="n">
        <v>15</v>
      </c>
      <c r="V214" s="462" t="n">
        <v>3</v>
      </c>
      <c r="W214" s="462" t="n">
        <v>42</v>
      </c>
      <c r="X214" s="462" t="n">
        <v>28</v>
      </c>
      <c r="Y214" s="463" t="n">
        <v>36</v>
      </c>
      <c r="Z214" s="461" t="n">
        <v>14</v>
      </c>
      <c r="AA214" s="462" t="n">
        <v>9</v>
      </c>
      <c r="AB214" s="462" t="n">
        <v>32</v>
      </c>
      <c r="AC214" s="462" t="n">
        <v>41</v>
      </c>
      <c r="AD214" s="463" t="n">
        <v>17</v>
      </c>
      <c r="AE214" s="461" t="n">
        <v>10</v>
      </c>
      <c r="AF214" s="462" t="n">
        <v>13</v>
      </c>
      <c r="AG214" s="462" t="n">
        <v>20</v>
      </c>
      <c r="AH214" s="462" t="n">
        <v>38</v>
      </c>
      <c r="AI214" s="463" t="n">
        <v>43</v>
      </c>
      <c r="AJ214" s="461" t="n">
        <v>29</v>
      </c>
      <c r="AK214" s="462" t="n">
        <v>23</v>
      </c>
      <c r="AL214" s="462" t="n">
        <v>37</v>
      </c>
      <c r="AM214" s="462" t="n">
        <v>2</v>
      </c>
      <c r="AN214" s="463" t="n">
        <v>8</v>
      </c>
      <c r="AO214" s="461" t="n">
        <v>19</v>
      </c>
      <c r="AP214" s="462" t="n">
        <v>44</v>
      </c>
      <c r="AQ214" s="462" t="n">
        <v>27</v>
      </c>
      <c r="AR214" s="462" t="n">
        <v>6</v>
      </c>
      <c r="AS214" s="463" t="n">
        <v>21</v>
      </c>
      <c r="AT214" s="461" t="n">
        <v>45</v>
      </c>
      <c r="AU214" s="462" t="n">
        <v>4</v>
      </c>
      <c r="AV214" s="462" t="n">
        <v>22</v>
      </c>
      <c r="AW214" s="462" t="n">
        <v>18</v>
      </c>
      <c r="AX214" s="463" t="n">
        <v>31</v>
      </c>
    </row>
    <row r="215" customFormat="false" ht="12.65" hidden="false" customHeight="false" outlineLevel="0" collapsed="false">
      <c r="A215" s="456" t="str">
        <f aca="true">IF(INDIRECT(ADDRESS(A$6,ROW()-ROW(A$6)-1+COLUMN($F$8)))&gt;0,INDIRECT(ADDRESS(A$6,ROW()-ROW(A$6)-1+COLUMN($F$8))),"")</f>
        <v/>
      </c>
      <c r="B215" s="456" t="str">
        <f aca="true">IF(INDIRECT(ADDRESS(B$6,ROW()-ROW(B$6)-1+COLUMN($F$8)))&gt;0,INDIRECT(ADDRESS(B$6,ROW()-ROW(B$6)-1+COLUMN($F$8))),"")</f>
        <v/>
      </c>
    </row>
    <row r="216" s="478" customFormat="true" ht="12.65" hidden="false" customHeight="false" outlineLevel="0" collapsed="false">
      <c r="A216" s="456" t="str">
        <f aca="true">IF(INDIRECT(ADDRESS(A$6,ROW()-ROW(A$6)-1+COLUMN($F$8)))&gt;0,INDIRECT(ADDRESS(A$6,ROW()-ROW(A$6)-1+COLUMN($F$8))),"")</f>
        <v/>
      </c>
      <c r="B216" s="456" t="str">
        <f aca="true">IF(INDIRECT(ADDRESS(B$6,ROW()-ROW(B$6)-1+COLUMN($F$8)))&gt;0,INDIRECT(ADDRESS(B$6,ROW()-ROW(B$6)-1+COLUMN($F$8))),"")</f>
        <v/>
      </c>
    </row>
    <row r="217" customFormat="false" ht="12.65" hidden="false" customHeight="false" outlineLevel="0" collapsed="false">
      <c r="A217" s="456" t="str">
        <f aca="true">IF(INDIRECT(ADDRESS(A$6,ROW()-ROW(A$6)-1+COLUMN($F$8)))&gt;0,INDIRECT(ADDRESS(A$6,ROW()-ROW(A$6)-1+COLUMN($F$8))),"")</f>
        <v/>
      </c>
      <c r="B217" s="456" t="str">
        <f aca="true">IF(INDIRECT(ADDRESS(B$6,ROW()-ROW(B$6)-1+COLUMN($F$8)))&gt;0,INDIRECT(ADDRESS(B$6,ROW()-ROW(B$6)-1+COLUMN($F$8))),"")</f>
        <v/>
      </c>
      <c r="D217" s="318" t="n">
        <v>46</v>
      </c>
      <c r="E217" s="318" t="s">
        <v>250</v>
      </c>
    </row>
    <row r="218" customFormat="false" ht="12.65" hidden="false" customHeight="false" outlineLevel="0" collapsed="false">
      <c r="A218" s="456" t="str">
        <f aca="true">IF(INDIRECT(ADDRESS(A$6,ROW()-ROW(A$6)-1+COLUMN($F$8)))&gt;0,INDIRECT(ADDRESS(A$6,ROW()-ROW(A$6)-1+COLUMN($F$8))),"")</f>
        <v/>
      </c>
      <c r="B218" s="456" t="str">
        <f aca="true">IF(INDIRECT(ADDRESS(B$6,ROW()-ROW(B$6)-1+COLUMN($F$8)))&gt;0,INDIRECT(ADDRESS(B$6,ROW()-ROW(B$6)-1+COLUMN($F$8))),"")</f>
        <v/>
      </c>
      <c r="E218" s="456" t="s">
        <v>198</v>
      </c>
      <c r="F218" s="461" t="n">
        <v>1</v>
      </c>
      <c r="G218" s="462" t="n">
        <v>2</v>
      </c>
      <c r="H218" s="462" t="n">
        <v>3</v>
      </c>
      <c r="I218" s="462" t="n">
        <v>4</v>
      </c>
      <c r="J218" s="463" t="n">
        <v>5</v>
      </c>
      <c r="K218" s="461" t="n">
        <v>6</v>
      </c>
      <c r="L218" s="462" t="n">
        <v>7</v>
      </c>
      <c r="M218" s="462" t="n">
        <v>8</v>
      </c>
      <c r="N218" s="462" t="n">
        <v>9</v>
      </c>
      <c r="O218" s="463" t="n">
        <v>10</v>
      </c>
      <c r="P218" s="461" t="n">
        <v>11</v>
      </c>
      <c r="Q218" s="462" t="n">
        <v>12</v>
      </c>
      <c r="R218" s="462" t="n">
        <v>13</v>
      </c>
      <c r="S218" s="462" t="n">
        <v>14</v>
      </c>
      <c r="T218" s="463" t="n">
        <v>15</v>
      </c>
      <c r="U218" s="461" t="n">
        <v>16</v>
      </c>
      <c r="V218" s="462" t="n">
        <v>17</v>
      </c>
      <c r="W218" s="462" t="n">
        <v>18</v>
      </c>
      <c r="X218" s="462" t="n">
        <v>19</v>
      </c>
      <c r="Y218" s="463" t="n">
        <v>20</v>
      </c>
      <c r="Z218" s="461" t="n">
        <v>21</v>
      </c>
      <c r="AA218" s="462" t="n">
        <v>22</v>
      </c>
      <c r="AB218" s="462" t="n">
        <v>23</v>
      </c>
      <c r="AC218" s="462" t="n">
        <v>24</v>
      </c>
      <c r="AD218" s="463" t="n">
        <v>25</v>
      </c>
      <c r="AE218" s="461" t="n">
        <v>26</v>
      </c>
      <c r="AF218" s="462" t="n">
        <v>27</v>
      </c>
      <c r="AG218" s="462" t="n">
        <v>28</v>
      </c>
      <c r="AH218" s="462" t="n">
        <v>29</v>
      </c>
      <c r="AI218" s="463" t="n">
        <v>30</v>
      </c>
      <c r="AJ218" s="461" t="n">
        <v>31</v>
      </c>
      <c r="AK218" s="462" t="n">
        <v>32</v>
      </c>
      <c r="AL218" s="462" t="n">
        <v>33</v>
      </c>
      <c r="AM218" s="463" t="n">
        <v>34</v>
      </c>
      <c r="AO218" s="461" t="n">
        <v>35</v>
      </c>
      <c r="AP218" s="462" t="n">
        <v>36</v>
      </c>
      <c r="AQ218" s="462" t="n">
        <v>37</v>
      </c>
      <c r="AR218" s="463" t="n">
        <v>38</v>
      </c>
      <c r="AT218" s="461" t="n">
        <v>39</v>
      </c>
      <c r="AU218" s="462" t="n">
        <v>40</v>
      </c>
      <c r="AV218" s="462" t="n">
        <v>41</v>
      </c>
      <c r="AW218" s="463" t="n">
        <v>42</v>
      </c>
      <c r="AY218" s="461" t="n">
        <v>43</v>
      </c>
      <c r="AZ218" s="462" t="n">
        <v>44</v>
      </c>
      <c r="BA218" s="462" t="n">
        <v>45</v>
      </c>
      <c r="BB218" s="463" t="n">
        <v>46</v>
      </c>
    </row>
    <row r="219" customFormat="false" ht="12.65" hidden="false" customHeight="false" outlineLevel="0" collapsed="false">
      <c r="A219" s="456" t="str">
        <f aca="true">IF(INDIRECT(ADDRESS(A$6,ROW()-ROW(A$6)-1+COLUMN($F$8)))&gt;0,INDIRECT(ADDRESS(A$6,ROW()-ROW(A$6)-1+COLUMN($F$8))),"")</f>
        <v/>
      </c>
      <c r="B219" s="456" t="str">
        <f aca="true">IF(INDIRECT(ADDRESS(B$6,ROW()-ROW(B$6)-1+COLUMN($F$8)))&gt;0,INDIRECT(ADDRESS(B$6,ROW()-ROW(B$6)-1+COLUMN($F$8))),"")</f>
        <v/>
      </c>
      <c r="E219" s="456" t="s">
        <v>225</v>
      </c>
      <c r="F219" s="461" t="n">
        <v>42</v>
      </c>
      <c r="G219" s="462" t="n">
        <v>37</v>
      </c>
      <c r="H219" s="462" t="n">
        <v>44</v>
      </c>
      <c r="I219" s="462" t="n">
        <v>26</v>
      </c>
      <c r="J219" s="463" t="n">
        <v>33</v>
      </c>
      <c r="K219" s="461" t="n">
        <v>34</v>
      </c>
      <c r="L219" s="462" t="n">
        <v>13</v>
      </c>
      <c r="M219" s="462" t="n">
        <v>24</v>
      </c>
      <c r="N219" s="462" t="n">
        <v>35</v>
      </c>
      <c r="O219" s="463" t="n">
        <v>2</v>
      </c>
      <c r="P219" s="461" t="n">
        <v>30</v>
      </c>
      <c r="Q219" s="462" t="n">
        <v>45</v>
      </c>
      <c r="R219" s="462" t="n">
        <v>20</v>
      </c>
      <c r="S219" s="462" t="n">
        <v>41</v>
      </c>
      <c r="T219" s="463" t="n">
        <v>21</v>
      </c>
      <c r="U219" s="461" t="n">
        <v>46</v>
      </c>
      <c r="V219" s="462" t="n">
        <v>8</v>
      </c>
      <c r="W219" s="462" t="n">
        <v>40</v>
      </c>
      <c r="X219" s="462" t="n">
        <v>31</v>
      </c>
      <c r="Y219" s="463" t="n">
        <v>11</v>
      </c>
      <c r="Z219" s="461" t="n">
        <v>15</v>
      </c>
      <c r="AA219" s="462" t="n">
        <v>10</v>
      </c>
      <c r="AB219" s="462" t="n">
        <v>36</v>
      </c>
      <c r="AC219" s="462" t="n">
        <v>23</v>
      </c>
      <c r="AD219" s="463" t="n">
        <v>43</v>
      </c>
      <c r="AE219" s="461" t="n">
        <v>38</v>
      </c>
      <c r="AF219" s="462" t="n">
        <v>28</v>
      </c>
      <c r="AG219" s="462" t="n">
        <v>32</v>
      </c>
      <c r="AH219" s="462" t="n">
        <v>6</v>
      </c>
      <c r="AI219" s="463" t="n">
        <v>39</v>
      </c>
      <c r="AJ219" s="461" t="n">
        <v>29</v>
      </c>
      <c r="AK219" s="462" t="n">
        <v>18</v>
      </c>
      <c r="AL219" s="462" t="n">
        <v>5</v>
      </c>
      <c r="AM219" s="463" t="n">
        <v>12</v>
      </c>
      <c r="AO219" s="461" t="n">
        <v>9</v>
      </c>
      <c r="AP219" s="462" t="n">
        <v>3</v>
      </c>
      <c r="AQ219" s="462" t="n">
        <v>22</v>
      </c>
      <c r="AR219" s="463" t="n">
        <v>16</v>
      </c>
      <c r="AT219" s="461" t="n">
        <v>19</v>
      </c>
      <c r="AU219" s="462" t="n">
        <v>14</v>
      </c>
      <c r="AV219" s="462" t="n">
        <v>7</v>
      </c>
      <c r="AW219" s="463" t="n">
        <v>1</v>
      </c>
      <c r="AY219" s="461" t="n">
        <v>4</v>
      </c>
      <c r="AZ219" s="462" t="n">
        <v>25</v>
      </c>
      <c r="BA219" s="462" t="n">
        <v>27</v>
      </c>
      <c r="BB219" s="463" t="n">
        <v>17</v>
      </c>
    </row>
    <row r="220" customFormat="false" ht="12.65" hidden="false" customHeight="false" outlineLevel="0" collapsed="false">
      <c r="A220" s="456" t="str">
        <f aca="true">IF(INDIRECT(ADDRESS(A$6,ROW()-ROW(A$6)-1+COLUMN($F$8)))&gt;0,INDIRECT(ADDRESS(A$6,ROW()-ROW(A$6)-1+COLUMN($F$8))),"")</f>
        <v/>
      </c>
      <c r="B220" s="456" t="str">
        <f aca="true">IF(INDIRECT(ADDRESS(B$6,ROW()-ROW(B$6)-1+COLUMN($F$8)))&gt;0,INDIRECT(ADDRESS(B$6,ROW()-ROW(B$6)-1+COLUMN($F$8))),"")</f>
        <v/>
      </c>
    </row>
    <row r="221" s="478" customFormat="true" ht="12.65" hidden="false" customHeight="false" outlineLevel="0" collapsed="false">
      <c r="A221" s="456" t="str">
        <f aca="true">IF(INDIRECT(ADDRESS(A$6,ROW()-ROW(A$6)-1+COLUMN($F$8)))&gt;0,INDIRECT(ADDRESS(A$6,ROW()-ROW(A$6)-1+COLUMN($F$8))),"")</f>
        <v/>
      </c>
      <c r="B221" s="456" t="str">
        <f aca="true">IF(INDIRECT(ADDRESS(B$6,ROW()-ROW(B$6)-1+COLUMN($F$8)))&gt;0,INDIRECT(ADDRESS(B$6,ROW()-ROW(B$6)-1+COLUMN($F$8))),"")</f>
        <v/>
      </c>
    </row>
    <row r="222" customFormat="false" ht="12.65" hidden="false" customHeight="false" outlineLevel="0" collapsed="false">
      <c r="A222" s="456" t="str">
        <f aca="true">IF(INDIRECT(ADDRESS(A$6,ROW()-ROW(A$6)-1+COLUMN($F$8)))&gt;0,INDIRECT(ADDRESS(A$6,ROW()-ROW(A$6)-1+COLUMN($F$8))),"")</f>
        <v/>
      </c>
      <c r="B222" s="456" t="str">
        <f aca="true">IF(INDIRECT(ADDRESS(B$6,ROW()-ROW(B$6)-1+COLUMN($F$8)))&gt;0,INDIRECT(ADDRESS(B$6,ROW()-ROW(B$6)-1+COLUMN($F$8))),"")</f>
        <v/>
      </c>
      <c r="D222" s="318" t="n">
        <v>47</v>
      </c>
      <c r="E222" s="318" t="s">
        <v>250</v>
      </c>
    </row>
    <row r="223" customFormat="false" ht="12.65" hidden="false" customHeight="false" outlineLevel="0" collapsed="false">
      <c r="A223" s="456" t="str">
        <f aca="true">IF(INDIRECT(ADDRESS(A$6,ROW()-ROW(A$6)-1+COLUMN($F$8)))&gt;0,INDIRECT(ADDRESS(A$6,ROW()-ROW(A$6)-1+COLUMN($F$8))),"")</f>
        <v/>
      </c>
      <c r="B223" s="456" t="str">
        <f aca="true">IF(INDIRECT(ADDRESS(B$6,ROW()-ROW(B$6)-1+COLUMN($F$8)))&gt;0,INDIRECT(ADDRESS(B$6,ROW()-ROW(B$6)-1+COLUMN($F$8))),"")</f>
        <v/>
      </c>
      <c r="E223" s="456" t="s">
        <v>198</v>
      </c>
      <c r="F223" s="461" t="n">
        <v>1</v>
      </c>
      <c r="G223" s="462" t="n">
        <v>2</v>
      </c>
      <c r="H223" s="462" t="n">
        <v>3</v>
      </c>
      <c r="I223" s="462" t="n">
        <v>4</v>
      </c>
      <c r="J223" s="463" t="n">
        <v>5</v>
      </c>
      <c r="K223" s="461" t="n">
        <v>6</v>
      </c>
      <c r="L223" s="462" t="n">
        <v>7</v>
      </c>
      <c r="M223" s="462" t="n">
        <v>8</v>
      </c>
      <c r="N223" s="462" t="n">
        <v>9</v>
      </c>
      <c r="O223" s="463" t="n">
        <v>10</v>
      </c>
      <c r="P223" s="461" t="n">
        <v>11</v>
      </c>
      <c r="Q223" s="462" t="n">
        <v>12</v>
      </c>
      <c r="R223" s="462" t="n">
        <v>13</v>
      </c>
      <c r="S223" s="462" t="n">
        <v>14</v>
      </c>
      <c r="T223" s="463" t="n">
        <v>15</v>
      </c>
      <c r="U223" s="461" t="n">
        <v>16</v>
      </c>
      <c r="V223" s="462" t="n">
        <v>17</v>
      </c>
      <c r="W223" s="462" t="n">
        <v>18</v>
      </c>
      <c r="X223" s="462" t="n">
        <v>19</v>
      </c>
      <c r="Y223" s="463" t="n">
        <v>20</v>
      </c>
      <c r="Z223" s="461" t="n">
        <v>21</v>
      </c>
      <c r="AA223" s="462" t="n">
        <v>22</v>
      </c>
      <c r="AB223" s="462" t="n">
        <v>23</v>
      </c>
      <c r="AC223" s="462" t="n">
        <v>24</v>
      </c>
      <c r="AD223" s="463" t="n">
        <v>25</v>
      </c>
      <c r="AE223" s="461" t="n">
        <v>26</v>
      </c>
      <c r="AF223" s="462" t="n">
        <v>27</v>
      </c>
      <c r="AG223" s="462" t="n">
        <v>28</v>
      </c>
      <c r="AH223" s="462" t="n">
        <v>29</v>
      </c>
      <c r="AI223" s="463" t="n">
        <v>30</v>
      </c>
      <c r="AJ223" s="461" t="n">
        <v>31</v>
      </c>
      <c r="AK223" s="462" t="n">
        <v>32</v>
      </c>
      <c r="AL223" s="462" t="n">
        <v>33</v>
      </c>
      <c r="AM223" s="462" t="n">
        <v>34</v>
      </c>
      <c r="AN223" s="463" t="n">
        <v>35</v>
      </c>
      <c r="AO223" s="461" t="n">
        <v>36</v>
      </c>
      <c r="AP223" s="462" t="n">
        <v>37</v>
      </c>
      <c r="AQ223" s="462" t="n">
        <v>38</v>
      </c>
      <c r="AR223" s="463" t="n">
        <v>39</v>
      </c>
      <c r="AT223" s="461" t="n">
        <v>40</v>
      </c>
      <c r="AU223" s="462" t="n">
        <v>41</v>
      </c>
      <c r="AV223" s="462" t="n">
        <v>42</v>
      </c>
      <c r="AW223" s="463" t="n">
        <v>43</v>
      </c>
      <c r="AY223" s="461" t="n">
        <v>44</v>
      </c>
      <c r="AZ223" s="462" t="n">
        <v>45</v>
      </c>
      <c r="BA223" s="462" t="n">
        <v>46</v>
      </c>
      <c r="BB223" s="463" t="n">
        <v>47</v>
      </c>
    </row>
    <row r="224" customFormat="false" ht="12.65" hidden="false" customHeight="false" outlineLevel="0" collapsed="false">
      <c r="A224" s="456" t="str">
        <f aca="true">IF(INDIRECT(ADDRESS(A$6,ROW()-ROW(A$6)-1+COLUMN($F$8)))&gt;0,INDIRECT(ADDRESS(A$6,ROW()-ROW(A$6)-1+COLUMN($F$8))),"")</f>
        <v/>
      </c>
      <c r="B224" s="456" t="str">
        <f aca="true">IF(INDIRECT(ADDRESS(B$6,ROW()-ROW(B$6)-1+COLUMN($F$8)))&gt;0,INDIRECT(ADDRESS(B$6,ROW()-ROW(B$6)-1+COLUMN($F$8))),"")</f>
        <v/>
      </c>
      <c r="E224" s="456" t="s">
        <v>225</v>
      </c>
      <c r="F224" s="461" t="n">
        <v>29</v>
      </c>
      <c r="G224" s="462" t="n">
        <v>42</v>
      </c>
      <c r="H224" s="462" t="n">
        <v>10</v>
      </c>
      <c r="I224" s="462" t="n">
        <v>13</v>
      </c>
      <c r="J224" s="463" t="n">
        <v>45</v>
      </c>
      <c r="K224" s="461" t="n">
        <v>19</v>
      </c>
      <c r="L224" s="462" t="n">
        <v>46</v>
      </c>
      <c r="M224" s="462" t="n">
        <v>41</v>
      </c>
      <c r="N224" s="462" t="n">
        <v>27</v>
      </c>
      <c r="O224" s="463" t="n">
        <v>32</v>
      </c>
      <c r="P224" s="461" t="n">
        <v>4</v>
      </c>
      <c r="Q224" s="462" t="n">
        <v>33</v>
      </c>
      <c r="R224" s="462" t="n">
        <v>17</v>
      </c>
      <c r="S224" s="462" t="n">
        <v>22</v>
      </c>
      <c r="T224" s="463" t="n">
        <v>11</v>
      </c>
      <c r="U224" s="461" t="n">
        <v>34</v>
      </c>
      <c r="V224" s="462" t="n">
        <v>47</v>
      </c>
      <c r="W224" s="462" t="n">
        <v>37</v>
      </c>
      <c r="X224" s="462" t="n">
        <v>6</v>
      </c>
      <c r="Y224" s="463" t="n">
        <v>16</v>
      </c>
      <c r="Z224" s="461" t="n">
        <v>25</v>
      </c>
      <c r="AA224" s="462" t="n">
        <v>3</v>
      </c>
      <c r="AB224" s="462" t="n">
        <v>14</v>
      </c>
      <c r="AC224" s="462" t="n">
        <v>26</v>
      </c>
      <c r="AD224" s="463" t="n">
        <v>36</v>
      </c>
      <c r="AE224" s="461" t="n">
        <v>9</v>
      </c>
      <c r="AF224" s="462" t="n">
        <v>30</v>
      </c>
      <c r="AG224" s="462" t="n">
        <v>5</v>
      </c>
      <c r="AH224" s="462" t="n">
        <v>40</v>
      </c>
      <c r="AI224" s="463" t="n">
        <v>38</v>
      </c>
      <c r="AJ224" s="461" t="n">
        <v>43</v>
      </c>
      <c r="AK224" s="462" t="n">
        <v>39</v>
      </c>
      <c r="AL224" s="462" t="n">
        <v>12</v>
      </c>
      <c r="AM224" s="462" t="n">
        <v>44</v>
      </c>
      <c r="AN224" s="463" t="n">
        <v>8</v>
      </c>
      <c r="AO224" s="461" t="n">
        <v>24</v>
      </c>
      <c r="AP224" s="462" t="n">
        <v>18</v>
      </c>
      <c r="AQ224" s="462" t="n">
        <v>35</v>
      </c>
      <c r="AR224" s="463" t="n">
        <v>1</v>
      </c>
      <c r="AT224" s="461" t="n">
        <v>15</v>
      </c>
      <c r="AU224" s="462" t="n">
        <v>28</v>
      </c>
      <c r="AV224" s="462" t="n">
        <v>2</v>
      </c>
      <c r="AW224" s="463" t="n">
        <v>21</v>
      </c>
      <c r="AY224" s="461" t="n">
        <v>20</v>
      </c>
      <c r="AZ224" s="462" t="n">
        <v>23</v>
      </c>
      <c r="BA224" s="462" t="n">
        <v>7</v>
      </c>
      <c r="BB224" s="463" t="n">
        <v>31</v>
      </c>
    </row>
    <row r="225" customFormat="false" ht="12.65" hidden="false" customHeight="false" outlineLevel="0" collapsed="false">
      <c r="A225" s="456" t="str">
        <f aca="true">IF(INDIRECT(ADDRESS(A$6,ROW()-ROW(A$6)-1+COLUMN($F$8)))&gt;0,INDIRECT(ADDRESS(A$6,ROW()-ROW(A$6)-1+COLUMN($F$8))),"")</f>
        <v/>
      </c>
      <c r="B225" s="456" t="str">
        <f aca="true">IF(INDIRECT(ADDRESS(B$6,ROW()-ROW(B$6)-1+COLUMN($F$8)))&gt;0,INDIRECT(ADDRESS(B$6,ROW()-ROW(B$6)-1+COLUMN($F$8))),"")</f>
        <v/>
      </c>
    </row>
    <row r="226" s="478" customFormat="true" ht="12.65" hidden="false" customHeight="false" outlineLevel="0" collapsed="false">
      <c r="A226" s="456" t="str">
        <f aca="true">IF(INDIRECT(ADDRESS(A$6,ROW()-ROW(A$6)-1+COLUMN($F$8)))&gt;0,INDIRECT(ADDRESS(A$6,ROW()-ROW(A$6)-1+COLUMN($F$8))),"")</f>
        <v/>
      </c>
      <c r="B226" s="456" t="str">
        <f aca="true">IF(INDIRECT(ADDRESS(B$6,ROW()-ROW(B$6)-1+COLUMN($F$8)))&gt;0,INDIRECT(ADDRESS(B$6,ROW()-ROW(B$6)-1+COLUMN($F$8))),"")</f>
        <v/>
      </c>
    </row>
    <row r="227" customFormat="false" ht="12.65" hidden="false" customHeight="false" outlineLevel="0" collapsed="false">
      <c r="A227" s="456" t="str">
        <f aca="true">IF(INDIRECT(ADDRESS(A$6,ROW()-ROW(A$6)-1+COLUMN($F$8)))&gt;0,INDIRECT(ADDRESS(A$6,ROW()-ROW(A$6)-1+COLUMN($F$8))),"")</f>
        <v/>
      </c>
      <c r="B227" s="456" t="str">
        <f aca="true">IF(INDIRECT(ADDRESS(B$6,ROW()-ROW(B$6)-1+COLUMN($F$8)))&gt;0,INDIRECT(ADDRESS(B$6,ROW()-ROW(B$6)-1+COLUMN($F$8))),"")</f>
        <v/>
      </c>
      <c r="D227" s="318" t="n">
        <v>48</v>
      </c>
      <c r="E227" s="318" t="s">
        <v>250</v>
      </c>
    </row>
    <row r="228" customFormat="false" ht="12.65" hidden="false" customHeight="false" outlineLevel="0" collapsed="false">
      <c r="A228" s="456" t="str">
        <f aca="true">IF(INDIRECT(ADDRESS(A$6,ROW()-ROW(A$6)-1+COLUMN($F$8)))&gt;0,INDIRECT(ADDRESS(A$6,ROW()-ROW(A$6)-1+COLUMN($F$8))),"")</f>
        <v/>
      </c>
      <c r="B228" s="456" t="str">
        <f aca="true">IF(INDIRECT(ADDRESS(B$6,ROW()-ROW(B$6)-1+COLUMN($F$8)))&gt;0,INDIRECT(ADDRESS(B$6,ROW()-ROW(B$6)-1+COLUMN($F$8))),"")</f>
        <v/>
      </c>
      <c r="E228" s="456" t="s">
        <v>198</v>
      </c>
      <c r="F228" s="461" t="n">
        <v>1</v>
      </c>
      <c r="G228" s="462" t="n">
        <v>2</v>
      </c>
      <c r="H228" s="462" t="n">
        <v>3</v>
      </c>
      <c r="I228" s="462" t="n">
        <v>4</v>
      </c>
      <c r="J228" s="463" t="n">
        <v>5</v>
      </c>
      <c r="K228" s="461" t="n">
        <v>6</v>
      </c>
      <c r="L228" s="462" t="n">
        <v>7</v>
      </c>
      <c r="M228" s="462" t="n">
        <v>8</v>
      </c>
      <c r="N228" s="462" t="n">
        <v>9</v>
      </c>
      <c r="O228" s="463" t="n">
        <v>10</v>
      </c>
      <c r="P228" s="461" t="n">
        <v>11</v>
      </c>
      <c r="Q228" s="462" t="n">
        <v>12</v>
      </c>
      <c r="R228" s="462" t="n">
        <v>13</v>
      </c>
      <c r="S228" s="462" t="n">
        <v>14</v>
      </c>
      <c r="T228" s="463" t="n">
        <v>15</v>
      </c>
      <c r="U228" s="461" t="n">
        <v>16</v>
      </c>
      <c r="V228" s="462" t="n">
        <v>17</v>
      </c>
      <c r="W228" s="462" t="n">
        <v>18</v>
      </c>
      <c r="X228" s="462" t="n">
        <v>19</v>
      </c>
      <c r="Y228" s="463" t="n">
        <v>20</v>
      </c>
      <c r="Z228" s="461" t="n">
        <v>21</v>
      </c>
      <c r="AA228" s="462" t="n">
        <v>22</v>
      </c>
      <c r="AB228" s="462" t="n">
        <v>23</v>
      </c>
      <c r="AC228" s="463" t="n">
        <v>24</v>
      </c>
      <c r="AD228" s="456" t="n">
        <v>25</v>
      </c>
      <c r="AE228" s="461" t="n">
        <v>26</v>
      </c>
      <c r="AF228" s="462" t="n">
        <v>27</v>
      </c>
      <c r="AG228" s="462" t="n">
        <v>28</v>
      </c>
      <c r="AH228" s="462" t="n">
        <v>29</v>
      </c>
      <c r="AI228" s="462" t="n">
        <v>30</v>
      </c>
      <c r="AJ228" s="463" t="n">
        <v>31</v>
      </c>
      <c r="AK228" s="461" t="n">
        <v>32</v>
      </c>
      <c r="AL228" s="462" t="n">
        <v>33</v>
      </c>
      <c r="AM228" s="462" t="n">
        <v>34</v>
      </c>
      <c r="AN228" s="462" t="n">
        <v>35</v>
      </c>
      <c r="AO228" s="463" t="n">
        <v>36</v>
      </c>
      <c r="AP228" s="461" t="n">
        <v>37</v>
      </c>
      <c r="AQ228" s="462" t="n">
        <v>38</v>
      </c>
      <c r="AR228" s="462" t="n">
        <v>39</v>
      </c>
      <c r="AS228" s="462" t="n">
        <v>40</v>
      </c>
      <c r="AT228" s="463" t="n">
        <v>41</v>
      </c>
      <c r="AU228" s="461" t="n">
        <v>42</v>
      </c>
      <c r="AV228" s="462" t="n">
        <v>43</v>
      </c>
      <c r="AW228" s="462" t="n">
        <v>44</v>
      </c>
      <c r="AY228" s="461" t="n">
        <v>45</v>
      </c>
      <c r="AZ228" s="462" t="n">
        <v>46</v>
      </c>
      <c r="BA228" s="462" t="n">
        <v>47</v>
      </c>
      <c r="BB228" s="463" t="n">
        <v>48</v>
      </c>
    </row>
    <row r="229" customFormat="false" ht="12.65" hidden="false" customHeight="false" outlineLevel="0" collapsed="false">
      <c r="A229" s="456" t="str">
        <f aca="true">IF(INDIRECT(ADDRESS(A$6,ROW()-ROW(A$6)-1+COLUMN($F$8)))&gt;0,INDIRECT(ADDRESS(A$6,ROW()-ROW(A$6)-1+COLUMN($F$8))),"")</f>
        <v/>
      </c>
      <c r="B229" s="456" t="str">
        <f aca="true">IF(INDIRECT(ADDRESS(B$6,ROW()-ROW(B$6)-1+COLUMN($F$8)))&gt;0,INDIRECT(ADDRESS(B$6,ROW()-ROW(B$6)-1+COLUMN($F$8))),"")</f>
        <v/>
      </c>
      <c r="E229" s="456" t="s">
        <v>225</v>
      </c>
      <c r="F229" s="461" t="n">
        <v>48</v>
      </c>
      <c r="G229" s="462" t="n">
        <v>28</v>
      </c>
      <c r="H229" s="462" t="n">
        <v>22</v>
      </c>
      <c r="I229" s="462" t="n">
        <v>42</v>
      </c>
      <c r="J229" s="463" t="n">
        <v>32</v>
      </c>
      <c r="K229" s="461" t="n">
        <v>5</v>
      </c>
      <c r="L229" s="462" t="n">
        <v>24</v>
      </c>
      <c r="M229" s="462" t="n">
        <v>29</v>
      </c>
      <c r="N229" s="462" t="n">
        <v>36</v>
      </c>
      <c r="O229" s="463" t="n">
        <v>46</v>
      </c>
      <c r="P229" s="461" t="n">
        <v>30</v>
      </c>
      <c r="Q229" s="462" t="n">
        <v>38</v>
      </c>
      <c r="R229" s="462" t="n">
        <v>10</v>
      </c>
      <c r="S229" s="462" t="n">
        <v>21</v>
      </c>
      <c r="T229" s="463" t="n">
        <v>3</v>
      </c>
      <c r="U229" s="461" t="n">
        <v>20</v>
      </c>
      <c r="V229" s="462" t="n">
        <v>43</v>
      </c>
      <c r="W229" s="462" t="n">
        <v>27</v>
      </c>
      <c r="X229" s="462" t="n">
        <v>8</v>
      </c>
      <c r="Y229" s="463" t="n">
        <v>45</v>
      </c>
      <c r="Z229" s="461" t="n">
        <v>34</v>
      </c>
      <c r="AA229" s="462" t="n">
        <v>15</v>
      </c>
      <c r="AB229" s="462" t="n">
        <v>37</v>
      </c>
      <c r="AC229" s="463" t="n">
        <v>41</v>
      </c>
      <c r="AD229" s="456" t="n">
        <v>26</v>
      </c>
      <c r="AE229" s="461" t="n">
        <v>39</v>
      </c>
      <c r="AF229" s="462" t="n">
        <v>35</v>
      </c>
      <c r="AG229" s="462" t="n">
        <v>2</v>
      </c>
      <c r="AH229" s="462" t="n">
        <v>6</v>
      </c>
      <c r="AI229" s="462" t="n">
        <v>11</v>
      </c>
      <c r="AJ229" s="463" t="n">
        <v>44</v>
      </c>
      <c r="AK229" s="461" t="n">
        <v>23</v>
      </c>
      <c r="AL229" s="462" t="n">
        <v>12</v>
      </c>
      <c r="AM229" s="462" t="n">
        <v>1</v>
      </c>
      <c r="AN229" s="462" t="n">
        <v>17</v>
      </c>
      <c r="AO229" s="463" t="n">
        <v>9</v>
      </c>
      <c r="AP229" s="461" t="n">
        <v>47</v>
      </c>
      <c r="AQ229" s="462" t="n">
        <v>40</v>
      </c>
      <c r="AR229" s="462" t="n">
        <v>31</v>
      </c>
      <c r="AS229" s="462" t="n">
        <v>18</v>
      </c>
      <c r="AT229" s="463" t="n">
        <v>14</v>
      </c>
      <c r="AU229" s="461" t="n">
        <v>33</v>
      </c>
      <c r="AV229" s="462" t="n">
        <v>7</v>
      </c>
      <c r="AW229" s="462" t="n">
        <v>16</v>
      </c>
      <c r="AY229" s="461" t="n">
        <v>25</v>
      </c>
      <c r="AZ229" s="462" t="n">
        <v>4</v>
      </c>
      <c r="BA229" s="462" t="n">
        <v>19</v>
      </c>
      <c r="BB229" s="463" t="n">
        <v>13</v>
      </c>
    </row>
    <row r="230" customFormat="false" ht="12.65" hidden="false" customHeight="false" outlineLevel="0" collapsed="false">
      <c r="A230" s="456" t="str">
        <f aca="true">IF(INDIRECT(ADDRESS(A$6,ROW()-ROW(A$6)-1+COLUMN($F$8)))&gt;0,INDIRECT(ADDRESS(A$6,ROW()-ROW(A$6)-1+COLUMN($F$8))),"")</f>
        <v/>
      </c>
      <c r="B230" s="456" t="str">
        <f aca="true">IF(INDIRECT(ADDRESS(B$6,ROW()-ROW(B$6)-1+COLUMN($F$8)))&gt;0,INDIRECT(ADDRESS(B$6,ROW()-ROW(B$6)-1+COLUMN($F$8))),"")</f>
        <v/>
      </c>
    </row>
    <row r="231" s="478" customFormat="true" ht="12.65" hidden="false" customHeight="false" outlineLevel="0" collapsed="false">
      <c r="A231" s="456" t="str">
        <f aca="true">IF(INDIRECT(ADDRESS(A$6,ROW()-ROW(A$6)-1+COLUMN($F$8)))&gt;0,INDIRECT(ADDRESS(A$6,ROW()-ROW(A$6)-1+COLUMN($F$8))),"")</f>
        <v/>
      </c>
      <c r="B231" s="456" t="str">
        <f aca="true">IF(INDIRECT(ADDRESS(B$6,ROW()-ROW(B$6)-1+COLUMN($F$8)))&gt;0,INDIRECT(ADDRESS(B$6,ROW()-ROW(B$6)-1+COLUMN($F$8))),"")</f>
        <v/>
      </c>
    </row>
    <row r="232" customFormat="false" ht="12.65" hidden="false" customHeight="false" outlineLevel="0" collapsed="false">
      <c r="A232" s="456" t="str">
        <f aca="true">IF(INDIRECT(ADDRESS(A$6,ROW()-ROW(A$6)-1+COLUMN($F$8)))&gt;0,INDIRECT(ADDRESS(A$6,ROW()-ROW(A$6)-1+COLUMN($F$8))),"")</f>
        <v/>
      </c>
      <c r="B232" s="456" t="str">
        <f aca="true">IF(INDIRECT(ADDRESS(B$6,ROW()-ROW(B$6)-1+COLUMN($F$8)))&gt;0,INDIRECT(ADDRESS(B$6,ROW()-ROW(B$6)-1+COLUMN($F$8))),"")</f>
        <v/>
      </c>
      <c r="D232" s="318" t="n">
        <v>49</v>
      </c>
      <c r="E232" s="318" t="s">
        <v>250</v>
      </c>
    </row>
    <row r="233" customFormat="false" ht="12.65" hidden="false" customHeight="false" outlineLevel="0" collapsed="false">
      <c r="A233" s="456" t="str">
        <f aca="true">IF(INDIRECT(ADDRESS(A$6,ROW()-ROW(A$6)-1+COLUMN($F$8)))&gt;0,INDIRECT(ADDRESS(A$6,ROW()-ROW(A$6)-1+COLUMN($F$8))),"")</f>
        <v/>
      </c>
      <c r="B233" s="456" t="str">
        <f aca="true">IF(INDIRECT(ADDRESS(B$6,ROW()-ROW(B$6)-1+COLUMN($F$8)))&gt;0,INDIRECT(ADDRESS(B$6,ROW()-ROW(B$6)-1+COLUMN($F$8))),"")</f>
        <v/>
      </c>
      <c r="E233" s="456" t="s">
        <v>198</v>
      </c>
      <c r="F233" s="461" t="n">
        <v>1</v>
      </c>
      <c r="G233" s="462" t="n">
        <v>2</v>
      </c>
      <c r="H233" s="462" t="n">
        <v>3</v>
      </c>
      <c r="I233" s="462" t="n">
        <v>4</v>
      </c>
      <c r="J233" s="463" t="n">
        <v>5</v>
      </c>
      <c r="K233" s="461" t="n">
        <v>6</v>
      </c>
      <c r="L233" s="462" t="n">
        <v>7</v>
      </c>
      <c r="M233" s="462" t="n">
        <v>8</v>
      </c>
      <c r="N233" s="462" t="n">
        <v>9</v>
      </c>
      <c r="O233" s="463" t="n">
        <v>10</v>
      </c>
      <c r="P233" s="461" t="n">
        <v>11</v>
      </c>
      <c r="Q233" s="462" t="n">
        <v>12</v>
      </c>
      <c r="R233" s="462" t="n">
        <v>13</v>
      </c>
      <c r="S233" s="462" t="n">
        <v>14</v>
      </c>
      <c r="T233" s="463" t="n">
        <v>15</v>
      </c>
      <c r="U233" s="461" t="n">
        <v>16</v>
      </c>
      <c r="V233" s="462" t="n">
        <v>17</v>
      </c>
      <c r="W233" s="462" t="n">
        <v>18</v>
      </c>
      <c r="X233" s="462" t="n">
        <v>19</v>
      </c>
      <c r="Y233" s="463" t="n">
        <v>20</v>
      </c>
      <c r="Z233" s="461" t="n">
        <v>21</v>
      </c>
      <c r="AA233" s="462" t="n">
        <v>22</v>
      </c>
      <c r="AB233" s="462" t="n">
        <v>23</v>
      </c>
      <c r="AC233" s="462" t="n">
        <v>24</v>
      </c>
      <c r="AD233" s="463" t="n">
        <v>25</v>
      </c>
      <c r="AE233" s="461" t="n">
        <v>26</v>
      </c>
      <c r="AF233" s="462" t="n">
        <v>27</v>
      </c>
      <c r="AG233" s="462" t="n">
        <v>28</v>
      </c>
      <c r="AH233" s="462" t="n">
        <v>29</v>
      </c>
      <c r="AI233" s="463" t="n">
        <v>30</v>
      </c>
      <c r="AJ233" s="461" t="n">
        <v>31</v>
      </c>
      <c r="AK233" s="462" t="n">
        <v>32</v>
      </c>
      <c r="AL233" s="462" t="n">
        <v>33</v>
      </c>
      <c r="AM233" s="462" t="n">
        <v>34</v>
      </c>
      <c r="AN233" s="463" t="n">
        <v>35</v>
      </c>
      <c r="AO233" s="461" t="n">
        <v>36</v>
      </c>
      <c r="AP233" s="462" t="n">
        <v>37</v>
      </c>
      <c r="AQ233" s="462" t="n">
        <v>38</v>
      </c>
      <c r="AR233" s="462" t="n">
        <v>39</v>
      </c>
      <c r="AS233" s="463" t="n">
        <v>40</v>
      </c>
      <c r="AT233" s="461" t="n">
        <v>41</v>
      </c>
      <c r="AU233" s="462" t="n">
        <v>42</v>
      </c>
      <c r="AV233" s="462" t="n">
        <v>43</v>
      </c>
      <c r="AW233" s="462" t="n">
        <v>44</v>
      </c>
      <c r="AX233" s="463" t="n">
        <v>45</v>
      </c>
      <c r="AY233" s="461" t="n">
        <v>46</v>
      </c>
      <c r="AZ233" s="462" t="n">
        <v>47</v>
      </c>
      <c r="BA233" s="462" t="n">
        <v>48</v>
      </c>
      <c r="BB233" s="463" t="n">
        <v>49</v>
      </c>
    </row>
    <row r="234" customFormat="false" ht="12.65" hidden="false" customHeight="false" outlineLevel="0" collapsed="false">
      <c r="A234" s="456" t="str">
        <f aca="true">IF(INDIRECT(ADDRESS(A$6,ROW()-ROW(A$6)-1+COLUMN($F$8)))&gt;0,INDIRECT(ADDRESS(A$6,ROW()-ROW(A$6)-1+COLUMN($F$8))),"")</f>
        <v/>
      </c>
      <c r="B234" s="456" t="str">
        <f aca="true">IF(INDIRECT(ADDRESS(B$6,ROW()-ROW(B$6)-1+COLUMN($F$8)))&gt;0,INDIRECT(ADDRESS(B$6,ROW()-ROW(B$6)-1+COLUMN($F$8))),"")</f>
        <v/>
      </c>
      <c r="E234" s="456" t="s">
        <v>225</v>
      </c>
      <c r="F234" s="461" t="n">
        <v>9</v>
      </c>
      <c r="G234" s="462" t="n">
        <v>39</v>
      </c>
      <c r="H234" s="462" t="n">
        <v>2</v>
      </c>
      <c r="I234" s="462" t="n">
        <v>22</v>
      </c>
      <c r="J234" s="463" t="n">
        <v>17</v>
      </c>
      <c r="K234" s="461" t="n">
        <v>49</v>
      </c>
      <c r="L234" s="462" t="n">
        <v>18</v>
      </c>
      <c r="M234" s="462" t="n">
        <v>42</v>
      </c>
      <c r="N234" s="462" t="n">
        <v>21</v>
      </c>
      <c r="O234" s="463" t="n">
        <v>6</v>
      </c>
      <c r="P234" s="461" t="n">
        <v>44</v>
      </c>
      <c r="Q234" s="462" t="n">
        <v>8</v>
      </c>
      <c r="R234" s="462" t="n">
        <v>25</v>
      </c>
      <c r="S234" s="462" t="n">
        <v>11</v>
      </c>
      <c r="T234" s="463" t="n">
        <v>1</v>
      </c>
      <c r="U234" s="461" t="n">
        <v>4</v>
      </c>
      <c r="V234" s="462" t="n">
        <v>13</v>
      </c>
      <c r="W234" s="462" t="n">
        <v>27</v>
      </c>
      <c r="X234" s="462" t="n">
        <v>33</v>
      </c>
      <c r="Y234" s="463" t="n">
        <v>23</v>
      </c>
      <c r="Z234" s="461" t="n">
        <v>19</v>
      </c>
      <c r="AA234" s="462" t="n">
        <v>14</v>
      </c>
      <c r="AB234" s="462" t="n">
        <v>47</v>
      </c>
      <c r="AC234" s="462" t="n">
        <v>36</v>
      </c>
      <c r="AD234" s="463" t="n">
        <v>41</v>
      </c>
      <c r="AE234" s="461" t="n">
        <v>29</v>
      </c>
      <c r="AF234" s="462" t="n">
        <v>20</v>
      </c>
      <c r="AG234" s="462" t="n">
        <v>37</v>
      </c>
      <c r="AH234" s="462" t="n">
        <v>3</v>
      </c>
      <c r="AI234" s="463" t="n">
        <v>46</v>
      </c>
      <c r="AJ234" s="461" t="n">
        <v>10</v>
      </c>
      <c r="AK234" s="462" t="n">
        <v>48</v>
      </c>
      <c r="AL234" s="462" t="n">
        <v>32</v>
      </c>
      <c r="AM234" s="462" t="n">
        <v>38</v>
      </c>
      <c r="AN234" s="463" t="n">
        <v>16</v>
      </c>
      <c r="AO234" s="461" t="n">
        <v>5</v>
      </c>
      <c r="AP234" s="462" t="n">
        <v>30</v>
      </c>
      <c r="AQ234" s="462" t="n">
        <v>45</v>
      </c>
      <c r="AR234" s="462" t="n">
        <v>12</v>
      </c>
      <c r="AS234" s="463" t="n">
        <v>31</v>
      </c>
      <c r="AT234" s="461" t="n">
        <v>34</v>
      </c>
      <c r="AU234" s="462" t="n">
        <v>40</v>
      </c>
      <c r="AV234" s="462" t="n">
        <v>15</v>
      </c>
      <c r="AW234" s="462" t="n">
        <v>7</v>
      </c>
      <c r="AX234" s="463" t="n">
        <v>28</v>
      </c>
      <c r="AY234" s="461" t="n">
        <v>24</v>
      </c>
      <c r="AZ234" s="462" t="n">
        <v>43</v>
      </c>
      <c r="BA234" s="462" t="n">
        <v>35</v>
      </c>
      <c r="BB234" s="463" t="n">
        <v>26</v>
      </c>
    </row>
    <row r="235" customFormat="false" ht="12.65" hidden="false" customHeight="false" outlineLevel="0" collapsed="false">
      <c r="A235" s="456" t="str">
        <f aca="true">IF(INDIRECT(ADDRESS(A$6,ROW()-ROW(A$6)-1+COLUMN($F$8)))&gt;0,INDIRECT(ADDRESS(A$6,ROW()-ROW(A$6)-1+COLUMN($F$8))),"")</f>
        <v/>
      </c>
      <c r="B235" s="456" t="str">
        <f aca="true">IF(INDIRECT(ADDRESS(B$6,ROW()-ROW(B$6)-1+COLUMN($F$8)))&gt;0,INDIRECT(ADDRESS(B$6,ROW()-ROW(B$6)-1+COLUMN($F$8))),"")</f>
        <v/>
      </c>
    </row>
    <row r="236" s="478" customFormat="true" ht="12.65" hidden="false" customHeight="false" outlineLevel="0" collapsed="false">
      <c r="A236" s="456" t="str">
        <f aca="true">IF(INDIRECT(ADDRESS(A$6,ROW()-ROW(A$6)-1+COLUMN($F$8)))&gt;0,INDIRECT(ADDRESS(A$6,ROW()-ROW(A$6)-1+COLUMN($F$8))),"")</f>
        <v/>
      </c>
      <c r="B236" s="456" t="str">
        <f aca="true">IF(INDIRECT(ADDRESS(B$6,ROW()-ROW(B$6)-1+COLUMN($F$8)))&gt;0,INDIRECT(ADDRESS(B$6,ROW()-ROW(B$6)-1+COLUMN($F$8))),"")</f>
        <v/>
      </c>
    </row>
    <row r="237" customFormat="false" ht="12.65" hidden="false" customHeight="false" outlineLevel="0" collapsed="false">
      <c r="A237" s="456" t="str">
        <f aca="true">IF(INDIRECT(ADDRESS(A$6,ROW()-ROW(A$6)-1+COLUMN($F$8)))&gt;0,INDIRECT(ADDRESS(A$6,ROW()-ROW(A$6)-1+COLUMN($F$8))),"")</f>
        <v/>
      </c>
      <c r="B237" s="456" t="str">
        <f aca="true">IF(INDIRECT(ADDRESS(B$6,ROW()-ROW(B$6)-1+COLUMN($F$8)))&gt;0,INDIRECT(ADDRESS(B$6,ROW()-ROW(B$6)-1+COLUMN($F$8))),"")</f>
        <v/>
      </c>
      <c r="D237" s="318" t="n">
        <v>50</v>
      </c>
      <c r="E237" s="318" t="s">
        <v>250</v>
      </c>
    </row>
    <row r="238" customFormat="false" ht="12.65" hidden="false" customHeight="false" outlineLevel="0" collapsed="false">
      <c r="A238" s="456" t="str">
        <f aca="true">IF(INDIRECT(ADDRESS(A$6,ROW()-ROW(A$6)-1+COLUMN($F$8)))&gt;0,INDIRECT(ADDRESS(A$6,ROW()-ROW(A$6)-1+COLUMN($F$8))),"")</f>
        <v/>
      </c>
      <c r="B238" s="456" t="str">
        <f aca="true">IF(INDIRECT(ADDRESS(B$6,ROW()-ROW(B$6)-1+COLUMN($F$8)))&gt;0,INDIRECT(ADDRESS(B$6,ROW()-ROW(B$6)-1+COLUMN($F$8))),"")</f>
        <v/>
      </c>
      <c r="E238" s="456" t="s">
        <v>198</v>
      </c>
      <c r="F238" s="461" t="n">
        <v>1</v>
      </c>
      <c r="G238" s="462" t="n">
        <v>2</v>
      </c>
      <c r="H238" s="462" t="n">
        <v>3</v>
      </c>
      <c r="I238" s="462" t="n">
        <v>4</v>
      </c>
      <c r="J238" s="463" t="n">
        <v>5</v>
      </c>
      <c r="K238" s="461" t="n">
        <v>6</v>
      </c>
      <c r="L238" s="462" t="n">
        <v>7</v>
      </c>
      <c r="M238" s="462" t="n">
        <v>8</v>
      </c>
      <c r="N238" s="462" t="n">
        <v>9</v>
      </c>
      <c r="O238" s="463" t="n">
        <v>10</v>
      </c>
      <c r="P238" s="461" t="n">
        <v>11</v>
      </c>
      <c r="Q238" s="462" t="n">
        <v>12</v>
      </c>
      <c r="R238" s="462" t="n">
        <v>13</v>
      </c>
      <c r="S238" s="462" t="n">
        <v>14</v>
      </c>
      <c r="T238" s="463" t="n">
        <v>15</v>
      </c>
      <c r="U238" s="461" t="n">
        <v>16</v>
      </c>
      <c r="V238" s="462" t="n">
        <v>17</v>
      </c>
      <c r="W238" s="462" t="n">
        <v>18</v>
      </c>
      <c r="X238" s="462" t="n">
        <v>19</v>
      </c>
      <c r="Y238" s="463" t="n">
        <v>20</v>
      </c>
      <c r="Z238" s="461" t="n">
        <v>21</v>
      </c>
      <c r="AA238" s="462" t="n">
        <v>22</v>
      </c>
      <c r="AB238" s="462" t="n">
        <v>23</v>
      </c>
      <c r="AC238" s="462" t="n">
        <v>24</v>
      </c>
      <c r="AD238" s="463" t="n">
        <v>25</v>
      </c>
      <c r="AE238" s="461" t="n">
        <v>26</v>
      </c>
      <c r="AF238" s="462" t="n">
        <v>27</v>
      </c>
      <c r="AG238" s="462" t="n">
        <v>28</v>
      </c>
      <c r="AH238" s="462" t="n">
        <v>29</v>
      </c>
      <c r="AI238" s="463" t="n">
        <v>30</v>
      </c>
      <c r="AJ238" s="461" t="n">
        <v>31</v>
      </c>
      <c r="AK238" s="462" t="n">
        <v>32</v>
      </c>
      <c r="AL238" s="462" t="n">
        <v>33</v>
      </c>
      <c r="AM238" s="462" t="n">
        <v>34</v>
      </c>
      <c r="AN238" s="463" t="n">
        <v>35</v>
      </c>
      <c r="AO238" s="461" t="n">
        <v>36</v>
      </c>
      <c r="AP238" s="462" t="n">
        <v>37</v>
      </c>
      <c r="AQ238" s="462" t="n">
        <v>38</v>
      </c>
      <c r="AR238" s="462" t="n">
        <v>39</v>
      </c>
      <c r="AS238" s="463" t="n">
        <v>40</v>
      </c>
      <c r="AT238" s="461" t="n">
        <v>41</v>
      </c>
      <c r="AU238" s="462" t="n">
        <v>42</v>
      </c>
      <c r="AV238" s="462" t="n">
        <v>43</v>
      </c>
      <c r="AW238" s="462" t="n">
        <v>44</v>
      </c>
      <c r="AX238" s="463" t="n">
        <v>45</v>
      </c>
      <c r="AY238" s="461" t="n">
        <v>46</v>
      </c>
      <c r="AZ238" s="462" t="n">
        <v>47</v>
      </c>
      <c r="BA238" s="462" t="n">
        <v>48</v>
      </c>
      <c r="BB238" s="462" t="n">
        <v>49</v>
      </c>
      <c r="BC238" s="463" t="n">
        <v>50</v>
      </c>
    </row>
    <row r="239" customFormat="false" ht="12.65" hidden="false" customHeight="false" outlineLevel="0" collapsed="false">
      <c r="A239" s="456" t="str">
        <f aca="true">IF(INDIRECT(ADDRESS(A$6,ROW()-ROW(A$6)-1+COLUMN($F$8)))&gt;0,INDIRECT(ADDRESS(A$6,ROW()-ROW(A$6)-1+COLUMN($F$8))),"")</f>
        <v/>
      </c>
      <c r="B239" s="456" t="str">
        <f aca="true">IF(INDIRECT(ADDRESS(B$6,ROW()-ROW(B$6)-1+COLUMN($F$8)))&gt;0,INDIRECT(ADDRESS(B$6,ROW()-ROW(B$6)-1+COLUMN($F$8))),"")</f>
        <v/>
      </c>
      <c r="E239" s="456" t="s">
        <v>225</v>
      </c>
      <c r="F239" s="461" t="n">
        <v>10</v>
      </c>
      <c r="G239" s="462" t="n">
        <v>23</v>
      </c>
      <c r="H239" s="462" t="n">
        <v>47</v>
      </c>
      <c r="I239" s="462" t="n">
        <v>33</v>
      </c>
      <c r="J239" s="463" t="n">
        <v>43</v>
      </c>
      <c r="K239" s="461" t="n">
        <v>5</v>
      </c>
      <c r="L239" s="462" t="n">
        <v>20</v>
      </c>
      <c r="M239" s="462" t="n">
        <v>7</v>
      </c>
      <c r="N239" s="462" t="n">
        <v>48</v>
      </c>
      <c r="O239" s="463" t="n">
        <v>38</v>
      </c>
      <c r="P239" s="461" t="n">
        <v>45</v>
      </c>
      <c r="Q239" s="462" t="n">
        <v>49</v>
      </c>
      <c r="R239" s="462" t="n">
        <v>9</v>
      </c>
      <c r="S239" s="462" t="n">
        <v>32</v>
      </c>
      <c r="T239" s="463" t="n">
        <v>36</v>
      </c>
      <c r="U239" s="461" t="n">
        <v>35</v>
      </c>
      <c r="V239" s="462" t="n">
        <v>8</v>
      </c>
      <c r="W239" s="462" t="n">
        <v>17</v>
      </c>
      <c r="X239" s="462" t="n">
        <v>28</v>
      </c>
      <c r="Y239" s="463" t="n">
        <v>42</v>
      </c>
      <c r="Z239" s="461" t="n">
        <v>44</v>
      </c>
      <c r="AA239" s="462" t="n">
        <v>39</v>
      </c>
      <c r="AB239" s="462" t="n">
        <v>2</v>
      </c>
      <c r="AC239" s="462" t="n">
        <v>46</v>
      </c>
      <c r="AD239" s="463" t="n">
        <v>31</v>
      </c>
      <c r="AE239" s="461" t="n">
        <v>24</v>
      </c>
      <c r="AF239" s="462" t="n">
        <v>19</v>
      </c>
      <c r="AG239" s="462" t="n">
        <v>50</v>
      </c>
      <c r="AH239" s="462" t="n">
        <v>1</v>
      </c>
      <c r="AI239" s="463" t="n">
        <v>11</v>
      </c>
      <c r="AJ239" s="461" t="n">
        <v>25</v>
      </c>
      <c r="AK239" s="462" t="n">
        <v>30</v>
      </c>
      <c r="AL239" s="462" t="n">
        <v>37</v>
      </c>
      <c r="AM239" s="462" t="n">
        <v>41</v>
      </c>
      <c r="AN239" s="463" t="n">
        <v>12</v>
      </c>
      <c r="AO239" s="461" t="n">
        <v>15</v>
      </c>
      <c r="AP239" s="462" t="n">
        <v>29</v>
      </c>
      <c r="AQ239" s="462" t="n">
        <v>34</v>
      </c>
      <c r="AR239" s="462" t="n">
        <v>16</v>
      </c>
      <c r="AS239" s="463" t="n">
        <v>22</v>
      </c>
      <c r="AT239" s="461" t="n">
        <v>4</v>
      </c>
      <c r="AU239" s="462" t="n">
        <v>13</v>
      </c>
      <c r="AV239" s="462" t="n">
        <v>27</v>
      </c>
      <c r="AW239" s="462" t="n">
        <v>21</v>
      </c>
      <c r="AX239" s="463" t="n">
        <v>6</v>
      </c>
      <c r="AY239" s="461" t="n">
        <v>14</v>
      </c>
      <c r="AZ239" s="462" t="n">
        <v>3</v>
      </c>
      <c r="BA239" s="462" t="n">
        <v>40</v>
      </c>
      <c r="BB239" s="462" t="n">
        <v>26</v>
      </c>
      <c r="BC239" s="463" t="n">
        <v>18</v>
      </c>
    </row>
    <row r="240" customFormat="false" ht="12.65" hidden="false" customHeight="false" outlineLevel="0" collapsed="false">
      <c r="A240" s="456" t="str">
        <f aca="true">IF(INDIRECT(ADDRESS(A$6,ROW()-ROW(A$6)-1+COLUMN($F$8)))&gt;0,INDIRECT(ADDRESS(A$6,ROW()-ROW(A$6)-1+COLUMN($F$8))),"")</f>
        <v/>
      </c>
      <c r="B240" s="456" t="str">
        <f aca="true">IF(INDIRECT(ADDRESS(B$6,ROW()-ROW(B$6)-1+COLUMN($F$8)))&gt;0,INDIRECT(ADDRESS(B$6,ROW()-ROW(B$6)-1+COLUMN($F$8))),"")</f>
        <v/>
      </c>
    </row>
    <row r="241" s="478" customFormat="true" ht="12.65" hidden="false" customHeight="false" outlineLevel="0" collapsed="false">
      <c r="A241" s="456" t="str">
        <f aca="true">IF(INDIRECT(ADDRESS(A$6,ROW()-ROW(A$6)-1+COLUMN($F$8)))&gt;0,INDIRECT(ADDRESS(A$6,ROW()-ROW(A$6)-1+COLUMN($F$8))),"")</f>
        <v/>
      </c>
      <c r="B241" s="456" t="str">
        <f aca="true">IF(INDIRECT(ADDRESS(B$6,ROW()-ROW(B$6)-1+COLUMN($F$8)))&gt;0,INDIRECT(ADDRESS(B$6,ROW()-ROW(B$6)-1+COLUMN($F$8))),"")</f>
        <v/>
      </c>
    </row>
    <row r="242" customFormat="false" ht="12.65" hidden="false" customHeight="false" outlineLevel="0" collapsed="false">
      <c r="A242" s="456" t="str">
        <f aca="true">IF(INDIRECT(ADDRESS(A$6,ROW()-ROW(A$6)-1+COLUMN($F$8)))&gt;0,INDIRECT(ADDRESS(A$6,ROW()-ROW(A$6)-1+COLUMN($F$8))),"")</f>
        <v/>
      </c>
      <c r="B242" s="456" t="str">
        <f aca="true">IF(INDIRECT(ADDRESS(B$6,ROW()-ROW(B$6)-1+COLUMN($F$8)))&gt;0,INDIRECT(ADDRESS(B$6,ROW()-ROW(B$6)-1+COLUMN($F$8))),"")</f>
        <v/>
      </c>
      <c r="D242" s="318" t="n">
        <v>51</v>
      </c>
      <c r="E242" s="318" t="s">
        <v>250</v>
      </c>
    </row>
    <row r="243" customFormat="false" ht="12.65" hidden="false" customHeight="false" outlineLevel="0" collapsed="false">
      <c r="A243" s="456" t="str">
        <f aca="true">IF(INDIRECT(ADDRESS(A$6,ROW()-ROW(A$6)-1+COLUMN($F$8)))&gt;0,INDIRECT(ADDRESS(A$6,ROW()-ROW(A$6)-1+COLUMN($F$8))),"")</f>
        <v/>
      </c>
      <c r="B243" s="456" t="str">
        <f aca="true">IF(INDIRECT(ADDRESS(B$6,ROW()-ROW(B$6)-1+COLUMN($F$8)))&gt;0,INDIRECT(ADDRESS(B$6,ROW()-ROW(B$6)-1+COLUMN($F$8))),"")</f>
        <v/>
      </c>
      <c r="E243" s="456" t="s">
        <v>198</v>
      </c>
      <c r="F243" s="456" t="n">
        <v>1</v>
      </c>
      <c r="G243" s="456" t="n">
        <v>2</v>
      </c>
      <c r="H243" s="456" t="n">
        <v>3</v>
      </c>
      <c r="I243" s="456" t="n">
        <v>4</v>
      </c>
      <c r="J243" s="456" t="n">
        <v>5</v>
      </c>
      <c r="K243" s="456" t="n">
        <v>6</v>
      </c>
      <c r="L243" s="456" t="n">
        <v>7</v>
      </c>
      <c r="M243" s="456" t="n">
        <v>8</v>
      </c>
      <c r="N243" s="456" t="n">
        <v>9</v>
      </c>
      <c r="O243" s="456" t="n">
        <v>10</v>
      </c>
      <c r="P243" s="456" t="n">
        <v>11</v>
      </c>
      <c r="Q243" s="456" t="n">
        <v>12</v>
      </c>
      <c r="R243" s="456" t="n">
        <v>13</v>
      </c>
      <c r="S243" s="456" t="n">
        <v>14</v>
      </c>
      <c r="T243" s="456" t="n">
        <v>15</v>
      </c>
      <c r="U243" s="456" t="n">
        <v>16</v>
      </c>
      <c r="V243" s="456" t="n">
        <v>17</v>
      </c>
      <c r="W243" s="456" t="n">
        <v>18</v>
      </c>
      <c r="X243" s="456" t="n">
        <v>19</v>
      </c>
      <c r="Y243" s="456" t="n">
        <v>20</v>
      </c>
      <c r="Z243" s="456" t="n">
        <v>21</v>
      </c>
      <c r="AA243" s="456" t="n">
        <v>22</v>
      </c>
      <c r="AB243" s="456" t="n">
        <v>23</v>
      </c>
      <c r="AC243" s="456" t="n">
        <v>24</v>
      </c>
      <c r="AD243" s="456" t="n">
        <v>25</v>
      </c>
      <c r="AE243" s="456" t="n">
        <v>26</v>
      </c>
      <c r="AF243" s="456" t="n">
        <v>27</v>
      </c>
      <c r="AG243" s="456" t="n">
        <v>28</v>
      </c>
      <c r="AH243" s="456" t="n">
        <v>29</v>
      </c>
      <c r="AI243" s="456" t="n">
        <v>30</v>
      </c>
      <c r="AJ243" s="456" t="n">
        <v>31</v>
      </c>
      <c r="AK243" s="456" t="n">
        <v>32</v>
      </c>
      <c r="AL243" s="456" t="n">
        <v>33</v>
      </c>
      <c r="AM243" s="456" t="n">
        <v>34</v>
      </c>
      <c r="AN243" s="456" t="n">
        <v>35</v>
      </c>
      <c r="AO243" s="456" t="n">
        <v>36</v>
      </c>
      <c r="AP243" s="456" t="n">
        <v>37</v>
      </c>
      <c r="AQ243" s="456" t="n">
        <v>38</v>
      </c>
      <c r="AR243" s="456" t="n">
        <v>39</v>
      </c>
      <c r="AT243" s="456" t="n">
        <v>40</v>
      </c>
      <c r="AU243" s="456" t="n">
        <v>41</v>
      </c>
      <c r="AV243" s="456" t="n">
        <v>42</v>
      </c>
      <c r="AW243" s="456" t="n">
        <v>43</v>
      </c>
      <c r="AY243" s="456" t="n">
        <v>44</v>
      </c>
      <c r="AZ243" s="456" t="n">
        <v>45</v>
      </c>
      <c r="BA243" s="456" t="n">
        <v>46</v>
      </c>
      <c r="BB243" s="456" t="n">
        <v>47</v>
      </c>
      <c r="BD243" s="456" t="n">
        <v>48</v>
      </c>
      <c r="BE243" s="456" t="n">
        <v>49</v>
      </c>
      <c r="BF243" s="456" t="n">
        <v>50</v>
      </c>
      <c r="BG243" s="456" t="n">
        <v>51</v>
      </c>
    </row>
    <row r="244" customFormat="false" ht="12.65" hidden="false" customHeight="false" outlineLevel="0" collapsed="false">
      <c r="A244" s="456" t="str">
        <f aca="true">IF(INDIRECT(ADDRESS(A$6,ROW()-ROW(A$6)-1+COLUMN($F$8)))&gt;0,INDIRECT(ADDRESS(A$6,ROW()-ROW(A$6)-1+COLUMN($F$8))),"")</f>
        <v/>
      </c>
      <c r="B244" s="456" t="str">
        <f aca="true">IF(INDIRECT(ADDRESS(B$6,ROW()-ROW(B$6)-1+COLUMN($F$8)))&gt;0,INDIRECT(ADDRESS(B$6,ROW()-ROW(B$6)-1+COLUMN($F$8))),"")</f>
        <v/>
      </c>
      <c r="E244" s="456" t="s">
        <v>225</v>
      </c>
      <c r="F244" s="456" t="n">
        <v>51</v>
      </c>
      <c r="G244" s="456" t="n">
        <v>18</v>
      </c>
      <c r="H244" s="456" t="n">
        <v>7</v>
      </c>
      <c r="I244" s="456" t="n">
        <v>28</v>
      </c>
      <c r="J244" s="456" t="n">
        <v>21</v>
      </c>
      <c r="K244" s="456" t="n">
        <v>47</v>
      </c>
      <c r="L244" s="456" t="n">
        <v>42</v>
      </c>
      <c r="M244" s="456" t="n">
        <v>32</v>
      </c>
      <c r="N244" s="456" t="n">
        <v>17</v>
      </c>
      <c r="O244" s="456" t="n">
        <v>26</v>
      </c>
      <c r="P244" s="456" t="n">
        <v>5</v>
      </c>
      <c r="Q244" s="456" t="n">
        <v>38</v>
      </c>
      <c r="R244" s="456" t="n">
        <v>29</v>
      </c>
      <c r="S244" s="456" t="n">
        <v>16</v>
      </c>
      <c r="T244" s="456" t="n">
        <v>45</v>
      </c>
      <c r="U244" s="456" t="n">
        <v>14</v>
      </c>
      <c r="V244" s="456" t="n">
        <v>46</v>
      </c>
      <c r="W244" s="456" t="n">
        <v>22</v>
      </c>
      <c r="X244" s="456" t="n">
        <v>40</v>
      </c>
      <c r="Y244" s="456" t="n">
        <v>50</v>
      </c>
      <c r="Z244" s="456" t="n">
        <v>15</v>
      </c>
      <c r="AA244" s="456" t="n">
        <v>3</v>
      </c>
      <c r="AB244" s="456" t="n">
        <v>39</v>
      </c>
      <c r="AC244" s="456" t="n">
        <v>31</v>
      </c>
      <c r="AD244" s="456" t="n">
        <v>48</v>
      </c>
      <c r="AE244" s="456" t="n">
        <v>10</v>
      </c>
      <c r="AF244" s="456" t="n">
        <v>43</v>
      </c>
      <c r="AG244" s="456" t="n">
        <v>37</v>
      </c>
      <c r="AH244" s="456" t="n">
        <v>44</v>
      </c>
      <c r="AI244" s="456" t="n">
        <v>49</v>
      </c>
      <c r="AJ244" s="456" t="n">
        <v>24</v>
      </c>
      <c r="AK244" s="456" t="n">
        <v>8</v>
      </c>
      <c r="AL244" s="456" t="n">
        <v>41</v>
      </c>
      <c r="AM244" s="456" t="n">
        <v>11</v>
      </c>
      <c r="AN244" s="456" t="n">
        <v>36</v>
      </c>
      <c r="AO244" s="456" t="n">
        <v>9</v>
      </c>
      <c r="AP244" s="456" t="n">
        <v>33</v>
      </c>
      <c r="AQ244" s="456" t="n">
        <v>20</v>
      </c>
      <c r="AR244" s="456" t="n">
        <v>1</v>
      </c>
      <c r="AT244" s="456" t="n">
        <v>4</v>
      </c>
      <c r="AU244" s="456" t="n">
        <v>23</v>
      </c>
      <c r="AV244" s="456" t="n">
        <v>19</v>
      </c>
      <c r="AW244" s="456" t="n">
        <v>12</v>
      </c>
      <c r="AY244" s="456" t="n">
        <v>35</v>
      </c>
      <c r="AZ244" s="456" t="n">
        <v>13</v>
      </c>
      <c r="BA244" s="456" t="n">
        <v>25</v>
      </c>
      <c r="BB244" s="456" t="n">
        <v>27</v>
      </c>
      <c r="BD244" s="456" t="n">
        <v>34</v>
      </c>
      <c r="BE244" s="456" t="n">
        <v>30</v>
      </c>
      <c r="BF244" s="456" t="n">
        <v>2</v>
      </c>
      <c r="BG244" s="456" t="n">
        <v>6</v>
      </c>
    </row>
    <row r="245" customFormat="false" ht="12.65" hidden="false" customHeight="false" outlineLevel="0" collapsed="false">
      <c r="A245" s="456" t="str">
        <f aca="true">IF(INDIRECT(ADDRESS(A$6,ROW()-ROW(A$6)-1+COLUMN($F$8)))&gt;0,INDIRECT(ADDRESS(A$6,ROW()-ROW(A$6)-1+COLUMN($F$8))),"")</f>
        <v/>
      </c>
      <c r="B245" s="456" t="str">
        <f aca="true">IF(INDIRECT(ADDRESS(B$6,ROW()-ROW(B$6)-1+COLUMN($F$8)))&gt;0,INDIRECT(ADDRESS(B$6,ROW()-ROW(B$6)-1+COLUMN($F$8))),"")</f>
        <v/>
      </c>
    </row>
    <row r="246" customFormat="false" ht="12.65" hidden="false" customHeight="false" outlineLevel="0" collapsed="false">
      <c r="A246" s="456" t="str">
        <f aca="true">IF(INDIRECT(ADDRESS(A$6,ROW()-ROW(A$6)-1+COLUMN($F$8)))&gt;0,INDIRECT(ADDRESS(A$6,ROW()-ROW(A$6)-1+COLUMN($F$8))),"")</f>
        <v/>
      </c>
      <c r="B246" s="456" t="str">
        <f aca="true">IF(INDIRECT(ADDRESS(B$6,ROW()-ROW(B$6)-1+COLUMN($F$8)))&gt;0,INDIRECT(ADDRESS(B$6,ROW()-ROW(B$6)-1+COLUMN($F$8))),"")</f>
        <v/>
      </c>
    </row>
    <row r="247" customFormat="false" ht="12.65" hidden="false" customHeight="false" outlineLevel="0" collapsed="false">
      <c r="A247" s="456" t="str">
        <f aca="true">IF(INDIRECT(ADDRESS(A$6,ROW()-ROW(A$6)-1+COLUMN($F$8)))&gt;0,INDIRECT(ADDRESS(A$6,ROW()-ROW(A$6)-1+COLUMN($F$8))),"")</f>
        <v/>
      </c>
      <c r="B247" s="456" t="str">
        <f aca="true">IF(INDIRECT(ADDRESS(B$6,ROW()-ROW(B$6)-1+COLUMN($F$8)))&gt;0,INDIRECT(ADDRESS(B$6,ROW()-ROW(B$6)-1+COLUMN($F$8))),"")</f>
        <v/>
      </c>
      <c r="D247" s="318" t="n">
        <v>52</v>
      </c>
      <c r="E247" s="318" t="s">
        <v>250</v>
      </c>
    </row>
    <row r="248" customFormat="false" ht="12.65" hidden="false" customHeight="false" outlineLevel="0" collapsed="false">
      <c r="A248" s="456" t="str">
        <f aca="true">IF(INDIRECT(ADDRESS(A$6,ROW()-ROW(A$6)-1+COLUMN($F$8)))&gt;0,INDIRECT(ADDRESS(A$6,ROW()-ROW(A$6)-1+COLUMN($F$8))),"")</f>
        <v/>
      </c>
      <c r="B248" s="456" t="str">
        <f aca="true">IF(INDIRECT(ADDRESS(B$6,ROW()-ROW(B$6)-1+COLUMN($F$8)))&gt;0,INDIRECT(ADDRESS(B$6,ROW()-ROW(B$6)-1+COLUMN($F$8))),"")</f>
        <v/>
      </c>
      <c r="E248" s="456" t="s">
        <v>198</v>
      </c>
      <c r="F248" s="456" t="n">
        <v>1</v>
      </c>
      <c r="G248" s="456" t="n">
        <v>2</v>
      </c>
      <c r="H248" s="456" t="n">
        <v>3</v>
      </c>
      <c r="I248" s="456" t="n">
        <v>4</v>
      </c>
      <c r="J248" s="456" t="n">
        <v>5</v>
      </c>
      <c r="K248" s="456" t="n">
        <v>6</v>
      </c>
      <c r="L248" s="456" t="n">
        <v>7</v>
      </c>
      <c r="M248" s="456" t="n">
        <v>8</v>
      </c>
      <c r="N248" s="456" t="n">
        <v>9</v>
      </c>
      <c r="O248" s="456" t="n">
        <v>10</v>
      </c>
      <c r="P248" s="456" t="n">
        <v>11</v>
      </c>
      <c r="Q248" s="456" t="n">
        <v>12</v>
      </c>
      <c r="R248" s="456" t="n">
        <v>13</v>
      </c>
      <c r="S248" s="456" t="n">
        <v>14</v>
      </c>
      <c r="T248" s="456" t="n">
        <v>15</v>
      </c>
      <c r="U248" s="456" t="n">
        <v>16</v>
      </c>
      <c r="V248" s="456" t="n">
        <v>17</v>
      </c>
      <c r="W248" s="456" t="n">
        <v>18</v>
      </c>
      <c r="X248" s="456" t="n">
        <v>19</v>
      </c>
      <c r="Y248" s="456" t="n">
        <v>20</v>
      </c>
      <c r="Z248" s="456" t="n">
        <v>21</v>
      </c>
      <c r="AA248" s="456" t="n">
        <v>22</v>
      </c>
      <c r="AB248" s="456" t="n">
        <v>23</v>
      </c>
      <c r="AC248" s="456" t="n">
        <v>24</v>
      </c>
      <c r="AD248" s="456" t="n">
        <v>25</v>
      </c>
      <c r="AE248" s="456" t="n">
        <v>26</v>
      </c>
      <c r="AF248" s="456" t="n">
        <v>27</v>
      </c>
      <c r="AG248" s="456" t="n">
        <v>28</v>
      </c>
      <c r="AH248" s="456" t="n">
        <v>29</v>
      </c>
      <c r="AI248" s="456" t="n">
        <v>30</v>
      </c>
      <c r="AJ248" s="456" t="n">
        <v>31</v>
      </c>
      <c r="AK248" s="456" t="n">
        <v>32</v>
      </c>
      <c r="AL248" s="456" t="n">
        <v>33</v>
      </c>
      <c r="AM248" s="456" t="n">
        <v>34</v>
      </c>
      <c r="AN248" s="456" t="n">
        <v>35</v>
      </c>
      <c r="AO248" s="456" t="n">
        <v>36</v>
      </c>
      <c r="AP248" s="456" t="n">
        <v>37</v>
      </c>
      <c r="AQ248" s="456" t="n">
        <v>38</v>
      </c>
      <c r="AR248" s="456" t="n">
        <v>39</v>
      </c>
      <c r="AS248" s="456" t="n">
        <v>40</v>
      </c>
      <c r="AT248" s="456" t="n">
        <v>41</v>
      </c>
      <c r="AU248" s="456" t="n">
        <v>42</v>
      </c>
      <c r="AV248" s="456" t="n">
        <v>43</v>
      </c>
      <c r="AW248" s="456" t="n">
        <v>44</v>
      </c>
      <c r="AY248" s="456" t="n">
        <v>45</v>
      </c>
      <c r="AZ248" s="456" t="n">
        <v>46</v>
      </c>
      <c r="BA248" s="456" t="n">
        <v>47</v>
      </c>
      <c r="BB248" s="456" t="n">
        <v>48</v>
      </c>
      <c r="BD248" s="456" t="n">
        <v>49</v>
      </c>
      <c r="BE248" s="456" t="n">
        <v>50</v>
      </c>
      <c r="BF248" s="456" t="n">
        <v>51</v>
      </c>
      <c r="BG248" s="456" t="n">
        <v>52</v>
      </c>
    </row>
    <row r="249" customFormat="false" ht="12.65" hidden="false" customHeight="false" outlineLevel="0" collapsed="false">
      <c r="A249" s="456" t="str">
        <f aca="true">IF(INDIRECT(ADDRESS(A$6,ROW()-ROW(A$6)-1+COLUMN($F$8)))&gt;0,INDIRECT(ADDRESS(A$6,ROW()-ROW(A$6)-1+COLUMN($F$8))),"")</f>
        <v/>
      </c>
      <c r="B249" s="456" t="str">
        <f aca="true">IF(INDIRECT(ADDRESS(B$6,ROW()-ROW(B$6)-1+COLUMN($F$8)))&gt;0,INDIRECT(ADDRESS(B$6,ROW()-ROW(B$6)-1+COLUMN($F$8))),"")</f>
        <v/>
      </c>
      <c r="E249" s="456" t="s">
        <v>225</v>
      </c>
      <c r="F249" s="456" t="n">
        <v>24</v>
      </c>
      <c r="G249" s="456" t="n">
        <v>33</v>
      </c>
      <c r="H249" s="456" t="n">
        <v>17</v>
      </c>
      <c r="I249" s="456" t="n">
        <v>26</v>
      </c>
      <c r="J249" s="456" t="n">
        <v>41</v>
      </c>
      <c r="K249" s="456" t="n">
        <v>29</v>
      </c>
      <c r="L249" s="456" t="n">
        <v>15</v>
      </c>
      <c r="M249" s="456" t="n">
        <v>22</v>
      </c>
      <c r="N249" s="456" t="n">
        <v>31</v>
      </c>
      <c r="O249" s="456" t="n">
        <v>16</v>
      </c>
      <c r="P249" s="456" t="n">
        <v>20</v>
      </c>
      <c r="Q249" s="456" t="n">
        <v>43</v>
      </c>
      <c r="R249" s="456" t="n">
        <v>25</v>
      </c>
      <c r="S249" s="456" t="n">
        <v>27</v>
      </c>
      <c r="T249" s="456" t="n">
        <v>7</v>
      </c>
      <c r="U249" s="456" t="n">
        <v>48</v>
      </c>
      <c r="V249" s="456" t="n">
        <v>3</v>
      </c>
      <c r="W249" s="456" t="n">
        <v>19</v>
      </c>
      <c r="X249" s="456" t="n">
        <v>51</v>
      </c>
      <c r="Y249" s="456" t="n">
        <v>11</v>
      </c>
      <c r="Z249" s="456" t="n">
        <v>34</v>
      </c>
      <c r="AA249" s="456" t="n">
        <v>38</v>
      </c>
      <c r="AB249" s="456" t="n">
        <v>42</v>
      </c>
      <c r="AC249" s="456" t="n">
        <v>1</v>
      </c>
      <c r="AD249" s="456" t="n">
        <v>45</v>
      </c>
      <c r="AE249" s="456" t="n">
        <v>9</v>
      </c>
      <c r="AF249" s="456" t="n">
        <v>35</v>
      </c>
      <c r="AG249" s="456" t="n">
        <v>52</v>
      </c>
      <c r="AH249" s="456" t="n">
        <v>18</v>
      </c>
      <c r="AI249" s="456" t="n">
        <v>2</v>
      </c>
      <c r="AJ249" s="456" t="n">
        <v>4</v>
      </c>
      <c r="AK249" s="456" t="n">
        <v>13</v>
      </c>
      <c r="AL249" s="456" t="n">
        <v>46</v>
      </c>
      <c r="AM249" s="456" t="n">
        <v>28</v>
      </c>
      <c r="AN249" s="456" t="n">
        <v>49</v>
      </c>
      <c r="AO249" s="456" t="n">
        <v>44</v>
      </c>
      <c r="AP249" s="456" t="n">
        <v>47</v>
      </c>
      <c r="AQ249" s="456" t="n">
        <v>50</v>
      </c>
      <c r="AR249" s="456" t="n">
        <v>37</v>
      </c>
      <c r="AS249" s="456" t="n">
        <v>6</v>
      </c>
      <c r="AT249" s="456" t="n">
        <v>10</v>
      </c>
      <c r="AU249" s="456" t="n">
        <v>23</v>
      </c>
      <c r="AV249" s="456" t="n">
        <v>40</v>
      </c>
      <c r="AW249" s="456" t="n">
        <v>12</v>
      </c>
      <c r="AY249" s="456" t="n">
        <v>5</v>
      </c>
      <c r="AZ249" s="456" t="n">
        <v>8</v>
      </c>
      <c r="BA249" s="456" t="n">
        <v>32</v>
      </c>
      <c r="BB249" s="456" t="n">
        <v>36</v>
      </c>
      <c r="BD249" s="456" t="n">
        <v>30</v>
      </c>
      <c r="BE249" s="456" t="n">
        <v>14</v>
      </c>
      <c r="BF249" s="456" t="n">
        <v>39</v>
      </c>
      <c r="BG249" s="456" t="n">
        <v>21</v>
      </c>
    </row>
    <row r="250" customFormat="false" ht="12.65" hidden="false" customHeight="false" outlineLevel="0" collapsed="false">
      <c r="A250" s="456" t="str">
        <f aca="true">IF(INDIRECT(ADDRESS(A$6,ROW()-ROW(A$6)-1+COLUMN($F$8)))&gt;0,INDIRECT(ADDRESS(A$6,ROW()-ROW(A$6)-1+COLUMN($F$8))),"")</f>
        <v/>
      </c>
      <c r="B250" s="456" t="str">
        <f aca="true">IF(INDIRECT(ADDRESS(B$6,ROW()-ROW(B$6)-1+COLUMN($F$8)))&gt;0,INDIRECT(ADDRESS(B$6,ROW()-ROW(B$6)-1+COLUMN($F$8))),"")</f>
        <v/>
      </c>
    </row>
    <row r="251" customFormat="false" ht="12.65" hidden="false" customHeight="false" outlineLevel="0" collapsed="false">
      <c r="A251" s="456" t="str">
        <f aca="true">IF(INDIRECT(ADDRESS(A$6,ROW()-ROW(A$6)-1+COLUMN($F$8)))&gt;0,INDIRECT(ADDRESS(A$6,ROW()-ROW(A$6)-1+COLUMN($F$8))),"")</f>
        <v/>
      </c>
      <c r="B251" s="456" t="str">
        <f aca="true">IF(INDIRECT(ADDRESS(B$6,ROW()-ROW(B$6)-1+COLUMN($F$8)))&gt;0,INDIRECT(ADDRESS(B$6,ROW()-ROW(B$6)-1+COLUMN($F$8))),"")</f>
        <v/>
      </c>
    </row>
    <row r="252" customFormat="false" ht="12.65" hidden="false" customHeight="false" outlineLevel="0" collapsed="false">
      <c r="A252" s="456" t="str">
        <f aca="true">IF(INDIRECT(ADDRESS(A$6,ROW()-ROW(A$6)-1+COLUMN($F$8)))&gt;0,INDIRECT(ADDRESS(A$6,ROW()-ROW(A$6)-1+COLUMN($F$8))),"")</f>
        <v/>
      </c>
      <c r="B252" s="456" t="str">
        <f aca="true">IF(INDIRECT(ADDRESS(B$6,ROW()-ROW(B$6)-1+COLUMN($F$8)))&gt;0,INDIRECT(ADDRESS(B$6,ROW()-ROW(B$6)-1+COLUMN($F$8))),"")</f>
        <v/>
      </c>
      <c r="D252" s="318" t="n">
        <v>53</v>
      </c>
      <c r="E252" s="318" t="s">
        <v>250</v>
      </c>
    </row>
    <row r="253" customFormat="false" ht="12.65" hidden="false" customHeight="false" outlineLevel="0" collapsed="false">
      <c r="A253" s="456" t="str">
        <f aca="true">IF(INDIRECT(ADDRESS(A$6,ROW()-ROW(A$6)-1+COLUMN($F$8)))&gt;0,INDIRECT(ADDRESS(A$6,ROW()-ROW(A$6)-1+COLUMN($F$8))),"")</f>
        <v/>
      </c>
      <c r="B253" s="456" t="str">
        <f aca="true">IF(INDIRECT(ADDRESS(B$6,ROW()-ROW(B$6)-1+COLUMN($F$8)))&gt;0,INDIRECT(ADDRESS(B$6,ROW()-ROW(B$6)-1+COLUMN($F$8))),"")</f>
        <v/>
      </c>
      <c r="E253" s="456" t="s">
        <v>198</v>
      </c>
      <c r="F253" s="456" t="n">
        <v>1</v>
      </c>
      <c r="G253" s="456" t="n">
        <v>2</v>
      </c>
      <c r="H253" s="456" t="n">
        <v>3</v>
      </c>
      <c r="I253" s="456" t="n">
        <v>4</v>
      </c>
      <c r="J253" s="456" t="n">
        <v>5</v>
      </c>
      <c r="K253" s="456" t="n">
        <v>6</v>
      </c>
      <c r="L253" s="456" t="n">
        <v>7</v>
      </c>
      <c r="M253" s="456" t="n">
        <v>8</v>
      </c>
      <c r="N253" s="456" t="n">
        <v>9</v>
      </c>
      <c r="O253" s="456" t="n">
        <v>10</v>
      </c>
      <c r="P253" s="456" t="n">
        <v>11</v>
      </c>
      <c r="Q253" s="456" t="n">
        <v>12</v>
      </c>
      <c r="R253" s="456" t="n">
        <v>13</v>
      </c>
      <c r="S253" s="456" t="n">
        <v>14</v>
      </c>
      <c r="T253" s="456" t="n">
        <v>15</v>
      </c>
      <c r="U253" s="456" t="n">
        <v>16</v>
      </c>
      <c r="V253" s="456" t="n">
        <v>17</v>
      </c>
      <c r="W253" s="456" t="n">
        <v>18</v>
      </c>
      <c r="X253" s="456" t="n">
        <v>19</v>
      </c>
      <c r="Y253" s="456" t="n">
        <v>20</v>
      </c>
      <c r="Z253" s="456" t="n">
        <v>21</v>
      </c>
      <c r="AA253" s="456" t="n">
        <v>22</v>
      </c>
      <c r="AB253" s="456" t="n">
        <v>23</v>
      </c>
      <c r="AC253" s="456" t="n">
        <v>24</v>
      </c>
      <c r="AD253" s="456" t="n">
        <v>25</v>
      </c>
      <c r="AE253" s="456" t="n">
        <v>26</v>
      </c>
      <c r="AF253" s="456" t="n">
        <v>27</v>
      </c>
      <c r="AG253" s="456" t="n">
        <v>28</v>
      </c>
      <c r="AH253" s="456" t="n">
        <v>29</v>
      </c>
      <c r="AI253" s="456" t="n">
        <v>30</v>
      </c>
      <c r="AJ253" s="456" t="n">
        <v>31</v>
      </c>
      <c r="AK253" s="456" t="n">
        <v>32</v>
      </c>
      <c r="AL253" s="456" t="n">
        <v>33</v>
      </c>
      <c r="AM253" s="456" t="n">
        <v>34</v>
      </c>
      <c r="AN253" s="456" t="n">
        <v>35</v>
      </c>
      <c r="AO253" s="456" t="n">
        <v>36</v>
      </c>
      <c r="AP253" s="456" t="n">
        <v>37</v>
      </c>
      <c r="AQ253" s="456" t="n">
        <v>38</v>
      </c>
      <c r="AR253" s="456" t="n">
        <v>39</v>
      </c>
      <c r="AS253" s="456" t="n">
        <v>40</v>
      </c>
      <c r="AT253" s="456" t="n">
        <v>41</v>
      </c>
      <c r="AU253" s="456" t="n">
        <v>42</v>
      </c>
      <c r="AV253" s="456" t="n">
        <v>43</v>
      </c>
      <c r="AW253" s="456" t="n">
        <v>44</v>
      </c>
      <c r="AX253" s="456" t="n">
        <v>45</v>
      </c>
      <c r="AY253" s="456" t="n">
        <v>46</v>
      </c>
      <c r="AZ253" s="456" t="n">
        <v>47</v>
      </c>
      <c r="BA253" s="456" t="n">
        <v>48</v>
      </c>
      <c r="BB253" s="456" t="n">
        <v>49</v>
      </c>
      <c r="BD253" s="456" t="n">
        <v>50</v>
      </c>
      <c r="BE253" s="456" t="n">
        <v>51</v>
      </c>
      <c r="BF253" s="456" t="n">
        <v>52</v>
      </c>
      <c r="BG253" s="456" t="n">
        <v>53</v>
      </c>
    </row>
    <row r="254" customFormat="false" ht="12.65" hidden="false" customHeight="false" outlineLevel="0" collapsed="false">
      <c r="A254" s="456" t="str">
        <f aca="true">IF(INDIRECT(ADDRESS(A$6,ROW()-ROW(A$6)-1+COLUMN($F$8)))&gt;0,INDIRECT(ADDRESS(A$6,ROW()-ROW(A$6)-1+COLUMN($F$8))),"")</f>
        <v/>
      </c>
      <c r="B254" s="456" t="str">
        <f aca="true">IF(INDIRECT(ADDRESS(B$6,ROW()-ROW(B$6)-1+COLUMN($F$8)))&gt;0,INDIRECT(ADDRESS(B$6,ROW()-ROW(B$6)-1+COLUMN($F$8))),"")</f>
        <v/>
      </c>
      <c r="E254" s="456" t="s">
        <v>225</v>
      </c>
      <c r="F254" s="456" t="n">
        <v>24</v>
      </c>
      <c r="G254" s="456" t="n">
        <v>45</v>
      </c>
      <c r="H254" s="456" t="n">
        <v>17</v>
      </c>
      <c r="I254" s="456" t="n">
        <v>11</v>
      </c>
      <c r="J254" s="456" t="n">
        <v>8</v>
      </c>
      <c r="K254" s="456" t="n">
        <v>39</v>
      </c>
      <c r="L254" s="456" t="n">
        <v>28</v>
      </c>
      <c r="M254" s="456" t="n">
        <v>42</v>
      </c>
      <c r="N254" s="456" t="n">
        <v>18</v>
      </c>
      <c r="O254" s="456" t="n">
        <v>1</v>
      </c>
      <c r="P254" s="456" t="n">
        <v>40</v>
      </c>
      <c r="Q254" s="456" t="n">
        <v>43</v>
      </c>
      <c r="R254" s="456" t="n">
        <v>51</v>
      </c>
      <c r="S254" s="456" t="n">
        <v>31</v>
      </c>
      <c r="T254" s="456" t="n">
        <v>16</v>
      </c>
      <c r="U254" s="456" t="n">
        <v>4</v>
      </c>
      <c r="V254" s="456" t="n">
        <v>52</v>
      </c>
      <c r="W254" s="456" t="n">
        <v>32</v>
      </c>
      <c r="X254" s="456" t="n">
        <v>46</v>
      </c>
      <c r="Y254" s="456" t="n">
        <v>26</v>
      </c>
      <c r="Z254" s="456" t="n">
        <v>30</v>
      </c>
      <c r="AA254" s="456" t="n">
        <v>9</v>
      </c>
      <c r="AB254" s="456" t="n">
        <v>19</v>
      </c>
      <c r="AC254" s="456" t="n">
        <v>3</v>
      </c>
      <c r="AD254" s="456" t="n">
        <v>48</v>
      </c>
      <c r="AE254" s="456" t="n">
        <v>14</v>
      </c>
      <c r="AF254" s="456" t="n">
        <v>49</v>
      </c>
      <c r="AG254" s="456" t="n">
        <v>7</v>
      </c>
      <c r="AH254" s="456" t="n">
        <v>23</v>
      </c>
      <c r="AI254" s="456" t="n">
        <v>2</v>
      </c>
      <c r="AJ254" s="456" t="n">
        <v>10</v>
      </c>
      <c r="AK254" s="456" t="n">
        <v>33</v>
      </c>
      <c r="AL254" s="456" t="n">
        <v>53</v>
      </c>
      <c r="AM254" s="456" t="n">
        <v>41</v>
      </c>
      <c r="AN254" s="456" t="n">
        <v>21</v>
      </c>
      <c r="AO254" s="456" t="n">
        <v>15</v>
      </c>
      <c r="AP254" s="456" t="n">
        <v>38</v>
      </c>
      <c r="AQ254" s="456" t="n">
        <v>27</v>
      </c>
      <c r="AR254" s="456" t="n">
        <v>47</v>
      </c>
      <c r="AS254" s="456" t="n">
        <v>50</v>
      </c>
      <c r="AT254" s="456" t="n">
        <v>34</v>
      </c>
      <c r="AU254" s="456" t="n">
        <v>5</v>
      </c>
      <c r="AV254" s="456" t="n">
        <v>29</v>
      </c>
      <c r="AW254" s="456" t="n">
        <v>22</v>
      </c>
      <c r="AX254" s="456" t="n">
        <v>36</v>
      </c>
      <c r="AY254" s="456" t="n">
        <v>35</v>
      </c>
      <c r="AZ254" s="456" t="n">
        <v>13</v>
      </c>
      <c r="BA254" s="456" t="n">
        <v>25</v>
      </c>
      <c r="BB254" s="456" t="n">
        <v>37</v>
      </c>
      <c r="BD254" s="456" t="n">
        <v>20</v>
      </c>
      <c r="BE254" s="456" t="n">
        <v>44</v>
      </c>
      <c r="BF254" s="456" t="n">
        <v>12</v>
      </c>
      <c r="BG254" s="456" t="n">
        <v>6</v>
      </c>
    </row>
    <row r="255" customFormat="false" ht="12.65" hidden="false" customHeight="false" outlineLevel="0" collapsed="false">
      <c r="A255" s="456" t="str">
        <f aca="true">IF(INDIRECT(ADDRESS(A$6,ROW()-ROW(A$6)-1+COLUMN($F$8)))&gt;0,INDIRECT(ADDRESS(A$6,ROW()-ROW(A$6)-1+COLUMN($F$8))),"")</f>
        <v/>
      </c>
      <c r="B255" s="456" t="str">
        <f aca="true">IF(INDIRECT(ADDRESS(B$6,ROW()-ROW(B$6)-1+COLUMN($F$8)))&gt;0,INDIRECT(ADDRESS(B$6,ROW()-ROW(B$6)-1+COLUMN($F$8))),"")</f>
        <v/>
      </c>
    </row>
    <row r="256" customFormat="false" ht="12.65" hidden="false" customHeight="false" outlineLevel="0" collapsed="false">
      <c r="A256" s="456" t="str">
        <f aca="true">IF(INDIRECT(ADDRESS(A$6,ROW()-ROW(A$6)-1+COLUMN($F$8)))&gt;0,INDIRECT(ADDRESS(A$6,ROW()-ROW(A$6)-1+COLUMN($F$8))),"")</f>
        <v/>
      </c>
      <c r="B256" s="456" t="str">
        <f aca="true">IF(INDIRECT(ADDRESS(B$6,ROW()-ROW(B$6)-1+COLUMN($F$8)))&gt;0,INDIRECT(ADDRESS(B$6,ROW()-ROW(B$6)-1+COLUMN($F$8))),"")</f>
        <v/>
      </c>
    </row>
    <row r="257" customFormat="false" ht="12.65" hidden="false" customHeight="false" outlineLevel="0" collapsed="false">
      <c r="A257" s="456" t="str">
        <f aca="true">IF(INDIRECT(ADDRESS(A$6,ROW()-ROW(A$6)-1+COLUMN($F$8)))&gt;0,INDIRECT(ADDRESS(A$6,ROW()-ROW(A$6)-1+COLUMN($F$8))),"")</f>
        <v/>
      </c>
      <c r="B257" s="456" t="str">
        <f aca="true">IF(INDIRECT(ADDRESS(B$6,ROW()-ROW(B$6)-1+COLUMN($F$8)))&gt;0,INDIRECT(ADDRESS(B$6,ROW()-ROW(B$6)-1+COLUMN($F$8))),"")</f>
        <v/>
      </c>
      <c r="D257" s="318" t="n">
        <v>54</v>
      </c>
      <c r="E257" s="318" t="s">
        <v>250</v>
      </c>
    </row>
    <row r="258" customFormat="false" ht="12.65" hidden="false" customHeight="false" outlineLevel="0" collapsed="false">
      <c r="E258" s="456" t="s">
        <v>198</v>
      </c>
      <c r="F258" s="456" t="n">
        <v>1</v>
      </c>
      <c r="G258" s="456" t="n">
        <v>2</v>
      </c>
      <c r="H258" s="456" t="n">
        <v>3</v>
      </c>
      <c r="I258" s="456" t="n">
        <v>4</v>
      </c>
      <c r="J258" s="456" t="n">
        <v>5</v>
      </c>
      <c r="K258" s="456" t="n">
        <v>6</v>
      </c>
      <c r="L258" s="456" t="n">
        <v>7</v>
      </c>
      <c r="M258" s="456" t="n">
        <v>8</v>
      </c>
      <c r="N258" s="456" t="n">
        <v>9</v>
      </c>
      <c r="O258" s="456" t="n">
        <v>10</v>
      </c>
      <c r="P258" s="456" t="n">
        <v>11</v>
      </c>
      <c r="Q258" s="456" t="n">
        <v>12</v>
      </c>
      <c r="R258" s="456" t="n">
        <v>13</v>
      </c>
      <c r="S258" s="456" t="n">
        <v>14</v>
      </c>
      <c r="T258" s="456" t="n">
        <v>15</v>
      </c>
      <c r="U258" s="456" t="n">
        <v>16</v>
      </c>
      <c r="V258" s="456" t="n">
        <v>17</v>
      </c>
      <c r="W258" s="456" t="n">
        <v>18</v>
      </c>
      <c r="X258" s="456" t="n">
        <v>19</v>
      </c>
      <c r="Y258" s="456" t="n">
        <v>20</v>
      </c>
      <c r="Z258" s="456" t="n">
        <v>21</v>
      </c>
      <c r="AA258" s="456" t="n">
        <v>22</v>
      </c>
      <c r="AB258" s="456" t="n">
        <v>23</v>
      </c>
      <c r="AC258" s="456" t="n">
        <v>24</v>
      </c>
      <c r="AD258" s="456" t="n">
        <v>25</v>
      </c>
      <c r="AE258" s="456" t="n">
        <v>26</v>
      </c>
      <c r="AF258" s="456" t="n">
        <v>27</v>
      </c>
      <c r="AG258" s="456" t="n">
        <v>28</v>
      </c>
      <c r="AH258" s="456" t="n">
        <v>29</v>
      </c>
      <c r="AI258" s="456" t="n">
        <v>30</v>
      </c>
      <c r="AJ258" s="456" t="n">
        <v>31</v>
      </c>
      <c r="AK258" s="456" t="n">
        <v>32</v>
      </c>
      <c r="AL258" s="456" t="n">
        <v>33</v>
      </c>
      <c r="AM258" s="456" t="n">
        <v>34</v>
      </c>
      <c r="AN258" s="456" t="n">
        <v>35</v>
      </c>
      <c r="AO258" s="456" t="n">
        <v>36</v>
      </c>
      <c r="AP258" s="456" t="n">
        <v>37</v>
      </c>
      <c r="AQ258" s="456" t="n">
        <v>38</v>
      </c>
      <c r="AR258" s="456" t="n">
        <v>39</v>
      </c>
      <c r="AS258" s="456" t="n">
        <v>40</v>
      </c>
      <c r="AT258" s="456" t="n">
        <v>41</v>
      </c>
      <c r="AU258" s="456" t="n">
        <v>42</v>
      </c>
      <c r="AV258" s="456" t="n">
        <v>43</v>
      </c>
      <c r="AW258" s="456" t="n">
        <v>44</v>
      </c>
      <c r="AX258" s="456" t="n">
        <v>45</v>
      </c>
      <c r="AY258" s="456" t="n">
        <v>46</v>
      </c>
      <c r="AZ258" s="456" t="n">
        <v>47</v>
      </c>
      <c r="BA258" s="456" t="n">
        <v>48</v>
      </c>
      <c r="BB258" s="456" t="n">
        <v>49</v>
      </c>
      <c r="BC258" s="456" t="n">
        <v>50</v>
      </c>
      <c r="BD258" s="456" t="n">
        <v>51</v>
      </c>
      <c r="BE258" s="456" t="n">
        <v>52</v>
      </c>
      <c r="BF258" s="456" t="n">
        <v>53</v>
      </c>
      <c r="BG258" s="456" t="n">
        <v>54</v>
      </c>
    </row>
    <row r="259" customFormat="false" ht="12.65" hidden="false" customHeight="false" outlineLevel="0" collapsed="false">
      <c r="E259" s="456" t="s">
        <v>225</v>
      </c>
      <c r="F259" s="456" t="n">
        <v>5</v>
      </c>
      <c r="G259" s="456" t="n">
        <v>40</v>
      </c>
      <c r="H259" s="456" t="n">
        <v>12</v>
      </c>
      <c r="I259" s="456" t="n">
        <v>52</v>
      </c>
      <c r="J259" s="456" t="n">
        <v>31</v>
      </c>
      <c r="K259" s="456" t="n">
        <v>45</v>
      </c>
      <c r="L259" s="456" t="n">
        <v>15</v>
      </c>
      <c r="M259" s="456" t="n">
        <v>19</v>
      </c>
      <c r="N259" s="456" t="n">
        <v>6</v>
      </c>
      <c r="O259" s="456" t="n">
        <v>2</v>
      </c>
      <c r="P259" s="456" t="n">
        <v>14</v>
      </c>
      <c r="Q259" s="456" t="n">
        <v>3</v>
      </c>
      <c r="R259" s="456" t="n">
        <v>7</v>
      </c>
      <c r="S259" s="456" t="n">
        <v>41</v>
      </c>
      <c r="T259" s="456" t="n">
        <v>47</v>
      </c>
      <c r="U259" s="456" t="n">
        <v>44</v>
      </c>
      <c r="V259" s="456" t="n">
        <v>53</v>
      </c>
      <c r="W259" s="456" t="n">
        <v>20</v>
      </c>
      <c r="X259" s="456" t="n">
        <v>1</v>
      </c>
      <c r="Y259" s="456" t="n">
        <v>27</v>
      </c>
      <c r="Z259" s="456" t="n">
        <v>30</v>
      </c>
      <c r="AA259" s="456" t="n">
        <v>9</v>
      </c>
      <c r="AB259" s="456" t="n">
        <v>32</v>
      </c>
      <c r="AC259" s="456" t="n">
        <v>51</v>
      </c>
      <c r="AD259" s="456" t="n">
        <v>23</v>
      </c>
      <c r="AE259" s="456" t="n">
        <v>50</v>
      </c>
      <c r="AF259" s="456" t="n">
        <v>13</v>
      </c>
      <c r="AG259" s="456" t="n">
        <v>34</v>
      </c>
      <c r="AH259" s="456" t="n">
        <v>26</v>
      </c>
      <c r="AI259" s="456" t="n">
        <v>18</v>
      </c>
      <c r="AJ259" s="456" t="n">
        <v>4</v>
      </c>
      <c r="AK259" s="456" t="n">
        <v>25</v>
      </c>
      <c r="AL259" s="456" t="n">
        <v>10</v>
      </c>
      <c r="AM259" s="456" t="n">
        <v>28</v>
      </c>
      <c r="AN259" s="456" t="n">
        <v>36</v>
      </c>
      <c r="AO259" s="456" t="n">
        <v>49</v>
      </c>
      <c r="AP259" s="456" t="n">
        <v>33</v>
      </c>
      <c r="AQ259" s="456" t="n">
        <v>42</v>
      </c>
      <c r="AR259" s="456" t="n">
        <v>17</v>
      </c>
      <c r="AS259" s="456" t="n">
        <v>37</v>
      </c>
      <c r="AT259" s="456" t="n">
        <v>35</v>
      </c>
      <c r="AU259" s="456" t="n">
        <v>38</v>
      </c>
      <c r="AV259" s="456" t="n">
        <v>29</v>
      </c>
      <c r="AW259" s="456" t="n">
        <v>21</v>
      </c>
      <c r="AX259" s="456" t="n">
        <v>46</v>
      </c>
      <c r="AY259" s="456" t="n">
        <v>54</v>
      </c>
      <c r="AZ259" s="456" t="n">
        <v>8</v>
      </c>
      <c r="BA259" s="456" t="n">
        <v>24</v>
      </c>
      <c r="BB259" s="456" t="n">
        <v>16</v>
      </c>
      <c r="BC259" s="456" t="n">
        <v>43</v>
      </c>
      <c r="BD259" s="456" t="n">
        <v>39</v>
      </c>
      <c r="BE259" s="456" t="n">
        <v>48</v>
      </c>
      <c r="BF259" s="456" t="n">
        <v>22</v>
      </c>
      <c r="BG259" s="456" t="n">
        <v>11</v>
      </c>
    </row>
    <row r="260" customFormat="false" ht="12.65" hidden="false" customHeight="false" outlineLevel="0" collapsed="false"/>
    <row r="261" customFormat="false" ht="12.65" hidden="false" customHeight="false" outlineLevel="0" collapsed="false"/>
    <row r="262" customFormat="false" ht="12.65" hidden="false" customHeight="false" outlineLevel="0" collapsed="false">
      <c r="D262" s="318" t="n">
        <v>55</v>
      </c>
      <c r="E262" s="318" t="s">
        <v>250</v>
      </c>
    </row>
    <row r="263" customFormat="false" ht="12.65" hidden="false" customHeight="false" outlineLevel="0" collapsed="false">
      <c r="E263" s="456" t="s">
        <v>198</v>
      </c>
      <c r="F263" s="456" t="n">
        <v>1</v>
      </c>
      <c r="G263" s="456" t="n">
        <v>2</v>
      </c>
      <c r="H263" s="456" t="n">
        <v>3</v>
      </c>
      <c r="I263" s="456" t="n">
        <v>4</v>
      </c>
      <c r="J263" s="456" t="n">
        <v>5</v>
      </c>
      <c r="K263" s="456" t="n">
        <v>6</v>
      </c>
      <c r="L263" s="456" t="n">
        <v>7</v>
      </c>
      <c r="M263" s="456" t="n">
        <v>8</v>
      </c>
      <c r="N263" s="456" t="n">
        <v>9</v>
      </c>
      <c r="O263" s="456" t="n">
        <v>10</v>
      </c>
      <c r="P263" s="456" t="n">
        <v>11</v>
      </c>
      <c r="Q263" s="456" t="n">
        <v>12</v>
      </c>
      <c r="R263" s="456" t="n">
        <v>13</v>
      </c>
      <c r="S263" s="456" t="n">
        <v>14</v>
      </c>
      <c r="T263" s="456" t="n">
        <v>15</v>
      </c>
      <c r="U263" s="456" t="n">
        <v>16</v>
      </c>
      <c r="V263" s="456" t="n">
        <v>17</v>
      </c>
      <c r="W263" s="456" t="n">
        <v>18</v>
      </c>
      <c r="X263" s="456" t="n">
        <v>19</v>
      </c>
      <c r="Y263" s="456" t="n">
        <v>20</v>
      </c>
      <c r="Z263" s="456" t="n">
        <v>21</v>
      </c>
      <c r="AA263" s="456" t="n">
        <v>22</v>
      </c>
      <c r="AB263" s="456" t="n">
        <v>23</v>
      </c>
      <c r="AC263" s="456" t="n">
        <v>24</v>
      </c>
      <c r="AD263" s="456" t="n">
        <v>25</v>
      </c>
      <c r="AE263" s="456" t="n">
        <v>26</v>
      </c>
      <c r="AF263" s="456" t="n">
        <v>27</v>
      </c>
      <c r="AG263" s="456" t="n">
        <v>28</v>
      </c>
      <c r="AH263" s="456" t="n">
        <v>29</v>
      </c>
      <c r="AI263" s="456" t="n">
        <v>30</v>
      </c>
      <c r="AJ263" s="456" t="n">
        <v>31</v>
      </c>
      <c r="AK263" s="456" t="n">
        <v>32</v>
      </c>
      <c r="AL263" s="456" t="n">
        <v>33</v>
      </c>
      <c r="AM263" s="456" t="n">
        <v>34</v>
      </c>
      <c r="AN263" s="456" t="n">
        <v>35</v>
      </c>
      <c r="AO263" s="456" t="n">
        <v>36</v>
      </c>
      <c r="AP263" s="456" t="n">
        <v>37</v>
      </c>
      <c r="AQ263" s="456" t="n">
        <v>38</v>
      </c>
      <c r="AR263" s="456" t="n">
        <v>39</v>
      </c>
      <c r="AS263" s="456" t="n">
        <v>40</v>
      </c>
      <c r="AT263" s="456" t="n">
        <v>41</v>
      </c>
      <c r="AU263" s="456" t="n">
        <v>42</v>
      </c>
      <c r="AV263" s="456" t="n">
        <v>43</v>
      </c>
      <c r="AW263" s="456" t="n">
        <v>44</v>
      </c>
      <c r="AX263" s="456" t="n">
        <v>45</v>
      </c>
      <c r="AY263" s="456" t="n">
        <v>46</v>
      </c>
      <c r="AZ263" s="456" t="n">
        <v>47</v>
      </c>
      <c r="BA263" s="456" t="n">
        <v>48</v>
      </c>
      <c r="BB263" s="456" t="n">
        <v>49</v>
      </c>
      <c r="BC263" s="456" t="n">
        <v>50</v>
      </c>
      <c r="BD263" s="456" t="n">
        <v>51</v>
      </c>
      <c r="BE263" s="456" t="n">
        <v>52</v>
      </c>
      <c r="BF263" s="456" t="n">
        <v>53</v>
      </c>
      <c r="BG263" s="456" t="n">
        <v>54</v>
      </c>
      <c r="BH263" s="456" t="n">
        <v>55</v>
      </c>
    </row>
    <row r="264" customFormat="false" ht="12.65" hidden="false" customHeight="false" outlineLevel="0" collapsed="false">
      <c r="E264" s="456" t="s">
        <v>225</v>
      </c>
      <c r="F264" s="456" t="n">
        <v>45</v>
      </c>
      <c r="G264" s="456" t="n">
        <v>53</v>
      </c>
      <c r="H264" s="456" t="n">
        <v>4</v>
      </c>
      <c r="I264" s="456" t="n">
        <v>46</v>
      </c>
      <c r="J264" s="456" t="n">
        <v>12</v>
      </c>
      <c r="K264" s="456" t="n">
        <v>39</v>
      </c>
      <c r="L264" s="456" t="n">
        <v>10</v>
      </c>
      <c r="M264" s="456" t="n">
        <v>34</v>
      </c>
      <c r="N264" s="456" t="n">
        <v>42</v>
      </c>
      <c r="O264" s="456" t="n">
        <v>26</v>
      </c>
      <c r="P264" s="456" t="n">
        <v>35</v>
      </c>
      <c r="Q264" s="456" t="n">
        <v>49</v>
      </c>
      <c r="R264" s="456" t="n">
        <v>25</v>
      </c>
      <c r="S264" s="456" t="n">
        <v>37</v>
      </c>
      <c r="T264" s="456" t="n">
        <v>52</v>
      </c>
      <c r="U264" s="456" t="n">
        <v>15</v>
      </c>
      <c r="V264" s="456" t="n">
        <v>55</v>
      </c>
      <c r="W264" s="456" t="n">
        <v>24</v>
      </c>
      <c r="X264" s="456" t="n">
        <v>33</v>
      </c>
      <c r="Y264" s="456" t="n">
        <v>6</v>
      </c>
      <c r="Z264" s="456" t="n">
        <v>54</v>
      </c>
      <c r="AA264" s="456" t="n">
        <v>43</v>
      </c>
      <c r="AB264" s="456" t="n">
        <v>50</v>
      </c>
      <c r="AC264" s="456" t="n">
        <v>16</v>
      </c>
      <c r="AD264" s="456" t="n">
        <v>7</v>
      </c>
      <c r="AE264" s="456" t="n">
        <v>40</v>
      </c>
      <c r="AF264" s="456" t="n">
        <v>8</v>
      </c>
      <c r="AG264" s="456" t="n">
        <v>17</v>
      </c>
      <c r="AH264" s="456" t="n">
        <v>41</v>
      </c>
      <c r="AI264" s="456" t="n">
        <v>51</v>
      </c>
      <c r="AJ264" s="456" t="n">
        <v>5</v>
      </c>
      <c r="AK264" s="456" t="n">
        <v>23</v>
      </c>
      <c r="AL264" s="456" t="n">
        <v>27</v>
      </c>
      <c r="AM264" s="456" t="n">
        <v>18</v>
      </c>
      <c r="AN264" s="456" t="n">
        <v>11</v>
      </c>
      <c r="AO264" s="456" t="n">
        <v>30</v>
      </c>
      <c r="AP264" s="456" t="n">
        <v>13</v>
      </c>
      <c r="AQ264" s="456" t="n">
        <v>32</v>
      </c>
      <c r="AR264" s="456" t="n">
        <v>38</v>
      </c>
      <c r="AS264" s="456" t="n">
        <v>1</v>
      </c>
      <c r="AT264" s="456" t="n">
        <v>14</v>
      </c>
      <c r="AU264" s="456" t="n">
        <v>29</v>
      </c>
      <c r="AV264" s="456" t="n">
        <v>22</v>
      </c>
      <c r="AW264" s="456" t="n">
        <v>48</v>
      </c>
      <c r="AX264" s="456" t="n">
        <v>2</v>
      </c>
      <c r="AY264" s="456" t="n">
        <v>19</v>
      </c>
      <c r="AZ264" s="456" t="n">
        <v>44</v>
      </c>
      <c r="BA264" s="456" t="n">
        <v>47</v>
      </c>
      <c r="BB264" s="456" t="n">
        <v>21</v>
      </c>
      <c r="BC264" s="456" t="n">
        <v>31</v>
      </c>
      <c r="BD264" s="456" t="n">
        <v>20</v>
      </c>
      <c r="BE264" s="456" t="n">
        <v>3</v>
      </c>
      <c r="BF264" s="456" t="n">
        <v>9</v>
      </c>
      <c r="BG264" s="456" t="n">
        <v>36</v>
      </c>
      <c r="BH264" s="456" t="n">
        <v>28</v>
      </c>
    </row>
    <row r="265" customFormat="false" ht="12.65" hidden="false" customHeight="false" outlineLevel="0" collapsed="false"/>
    <row r="266" customFormat="false" ht="12.65" hidden="false" customHeight="false" outlineLevel="0" collapsed="false"/>
    <row r="267" customFormat="false" ht="12.65" hidden="false" customHeight="false" outlineLevel="0" collapsed="false">
      <c r="D267" s="318" t="n">
        <v>56</v>
      </c>
      <c r="E267" s="318" t="s">
        <v>250</v>
      </c>
    </row>
    <row r="268" customFormat="false" ht="12.65" hidden="false" customHeight="false" outlineLevel="0" collapsed="false">
      <c r="E268" s="456" t="s">
        <v>198</v>
      </c>
      <c r="F268" s="456" t="n">
        <v>1</v>
      </c>
      <c r="G268" s="456" t="n">
        <v>2</v>
      </c>
      <c r="H268" s="456" t="n">
        <v>3</v>
      </c>
      <c r="I268" s="456" t="n">
        <v>4</v>
      </c>
      <c r="J268" s="456" t="n">
        <v>5</v>
      </c>
      <c r="K268" s="456" t="n">
        <v>6</v>
      </c>
      <c r="L268" s="456" t="n">
        <v>7</v>
      </c>
      <c r="M268" s="456" t="n">
        <v>8</v>
      </c>
      <c r="N268" s="456" t="n">
        <v>9</v>
      </c>
      <c r="O268" s="456" t="n">
        <v>10</v>
      </c>
      <c r="P268" s="456" t="n">
        <v>11</v>
      </c>
      <c r="Q268" s="456" t="n">
        <v>12</v>
      </c>
      <c r="R268" s="456" t="n">
        <v>13</v>
      </c>
      <c r="S268" s="456" t="n">
        <v>14</v>
      </c>
      <c r="T268" s="456" t="n">
        <v>15</v>
      </c>
      <c r="U268" s="456" t="n">
        <v>16</v>
      </c>
      <c r="V268" s="456" t="n">
        <v>17</v>
      </c>
      <c r="W268" s="456" t="n">
        <v>18</v>
      </c>
      <c r="X268" s="456" t="n">
        <v>19</v>
      </c>
      <c r="Y268" s="456" t="n">
        <v>20</v>
      </c>
      <c r="Z268" s="456" t="n">
        <v>21</v>
      </c>
      <c r="AA268" s="456" t="n">
        <v>22</v>
      </c>
      <c r="AB268" s="456" t="n">
        <v>23</v>
      </c>
      <c r="AC268" s="456" t="n">
        <v>24</v>
      </c>
      <c r="AD268" s="456" t="n">
        <v>25</v>
      </c>
      <c r="AE268" s="456" t="n">
        <v>26</v>
      </c>
      <c r="AF268" s="456" t="n">
        <v>27</v>
      </c>
      <c r="AG268" s="456" t="n">
        <v>28</v>
      </c>
      <c r="AH268" s="456" t="n">
        <v>29</v>
      </c>
      <c r="AI268" s="456" t="n">
        <v>30</v>
      </c>
      <c r="AJ268" s="456" t="n">
        <v>31</v>
      </c>
      <c r="AK268" s="456" t="n">
        <v>32</v>
      </c>
      <c r="AL268" s="456" t="n">
        <v>33</v>
      </c>
      <c r="AM268" s="456" t="n">
        <v>34</v>
      </c>
      <c r="AN268" s="456" t="n">
        <v>35</v>
      </c>
      <c r="AO268" s="456" t="n">
        <v>36</v>
      </c>
      <c r="AP268" s="456" t="n">
        <v>37</v>
      </c>
      <c r="AQ268" s="456" t="n">
        <v>38</v>
      </c>
      <c r="AR268" s="456" t="n">
        <v>39</v>
      </c>
      <c r="AS268" s="456" t="n">
        <v>40</v>
      </c>
      <c r="AT268" s="456" t="n">
        <v>41</v>
      </c>
      <c r="AU268" s="456" t="n">
        <v>42</v>
      </c>
      <c r="AV268" s="456" t="n">
        <v>43</v>
      </c>
      <c r="AW268" s="456" t="n">
        <v>44</v>
      </c>
      <c r="AY268" s="456" t="n">
        <v>45</v>
      </c>
      <c r="AZ268" s="456" t="n">
        <v>46</v>
      </c>
      <c r="BA268" s="456" t="n">
        <v>47</v>
      </c>
      <c r="BB268" s="456" t="n">
        <v>48</v>
      </c>
      <c r="BD268" s="456" t="n">
        <v>49</v>
      </c>
      <c r="BE268" s="456" t="n">
        <v>50</v>
      </c>
      <c r="BF268" s="456" t="n">
        <v>51</v>
      </c>
      <c r="BG268" s="456" t="n">
        <v>52</v>
      </c>
      <c r="BI268" s="456" t="n">
        <v>53</v>
      </c>
      <c r="BJ268" s="456" t="n">
        <v>54</v>
      </c>
      <c r="BK268" s="456" t="n">
        <v>55</v>
      </c>
      <c r="BL268" s="456" t="n">
        <v>56</v>
      </c>
    </row>
    <row r="269" customFormat="false" ht="12.65" hidden="false" customHeight="false" outlineLevel="0" collapsed="false">
      <c r="E269" s="456" t="s">
        <v>225</v>
      </c>
      <c r="F269" s="456" t="n">
        <v>5</v>
      </c>
      <c r="G269" s="456" t="n">
        <v>55</v>
      </c>
      <c r="H269" s="456" t="n">
        <v>35</v>
      </c>
      <c r="I269" s="456" t="n">
        <v>45</v>
      </c>
      <c r="J269" s="456" t="n">
        <v>50</v>
      </c>
      <c r="K269" s="456" t="n">
        <v>39</v>
      </c>
      <c r="L269" s="456" t="n">
        <v>44</v>
      </c>
      <c r="M269" s="456" t="n">
        <v>17</v>
      </c>
      <c r="N269" s="456" t="n">
        <v>28</v>
      </c>
      <c r="O269" s="456" t="n">
        <v>53</v>
      </c>
      <c r="P269" s="456" t="n">
        <v>29</v>
      </c>
      <c r="Q269" s="456" t="n">
        <v>43</v>
      </c>
      <c r="R269" s="456" t="n">
        <v>48</v>
      </c>
      <c r="S269" s="456" t="n">
        <v>49</v>
      </c>
      <c r="T269" s="456" t="n">
        <v>16</v>
      </c>
      <c r="U269" s="456" t="n">
        <v>25</v>
      </c>
      <c r="V269" s="456" t="n">
        <v>47</v>
      </c>
      <c r="W269" s="456" t="n">
        <v>2</v>
      </c>
      <c r="X269" s="456" t="n">
        <v>8</v>
      </c>
      <c r="Y269" s="456" t="n">
        <v>31</v>
      </c>
      <c r="Z269" s="456" t="n">
        <v>9</v>
      </c>
      <c r="AA269" s="456" t="n">
        <v>23</v>
      </c>
      <c r="AB269" s="456" t="n">
        <v>42</v>
      </c>
      <c r="AC269" s="456" t="n">
        <v>11</v>
      </c>
      <c r="AD269" s="456" t="n">
        <v>54</v>
      </c>
      <c r="AE269" s="456" t="n">
        <v>4</v>
      </c>
      <c r="AF269" s="456" t="n">
        <v>38</v>
      </c>
      <c r="AG269" s="456" t="n">
        <v>22</v>
      </c>
      <c r="AH269" s="456" t="n">
        <v>51</v>
      </c>
      <c r="AI269" s="456" t="n">
        <v>32</v>
      </c>
      <c r="AJ269" s="456" t="n">
        <v>14</v>
      </c>
      <c r="AK269" s="456" t="n">
        <v>30</v>
      </c>
      <c r="AL269" s="456" t="n">
        <v>46</v>
      </c>
      <c r="AM269" s="456" t="n">
        <v>36</v>
      </c>
      <c r="AN269" s="456" t="n">
        <v>41</v>
      </c>
      <c r="AO269" s="456" t="n">
        <v>56</v>
      </c>
      <c r="AP269" s="456" t="n">
        <v>52</v>
      </c>
      <c r="AQ269" s="456" t="n">
        <v>37</v>
      </c>
      <c r="AR269" s="456" t="n">
        <v>13</v>
      </c>
      <c r="AS269" s="456" t="n">
        <v>6</v>
      </c>
      <c r="AT269" s="456" t="n">
        <v>19</v>
      </c>
      <c r="AU269" s="456" t="n">
        <v>24</v>
      </c>
      <c r="AV269" s="456" t="n">
        <v>12</v>
      </c>
      <c r="AW269" s="456" t="n">
        <v>7</v>
      </c>
      <c r="AY269" s="456" t="n">
        <v>40</v>
      </c>
      <c r="AZ269" s="456" t="n">
        <v>3</v>
      </c>
      <c r="BA269" s="456" t="n">
        <v>27</v>
      </c>
      <c r="BB269" s="456" t="n">
        <v>21</v>
      </c>
      <c r="BD269" s="456" t="n">
        <v>15</v>
      </c>
      <c r="BE269" s="456" t="n">
        <v>33</v>
      </c>
      <c r="BF269" s="456" t="n">
        <v>20</v>
      </c>
      <c r="BG269" s="456" t="n">
        <v>26</v>
      </c>
      <c r="BI269" s="456" t="n">
        <v>10</v>
      </c>
      <c r="BJ269" s="456" t="n">
        <v>18</v>
      </c>
      <c r="BK269" s="456" t="n">
        <v>34</v>
      </c>
      <c r="BL269" s="456" t="n">
        <v>1</v>
      </c>
    </row>
    <row r="270" customFormat="false" ht="12.65" hidden="false" customHeight="false" outlineLevel="0" collapsed="false"/>
    <row r="271" customFormat="false" ht="12.65" hidden="false" customHeight="false" outlineLevel="0" collapsed="false"/>
    <row r="272" customFormat="false" ht="12.65" hidden="false" customHeight="false" outlineLevel="0" collapsed="false">
      <c r="D272" s="318" t="n">
        <v>57</v>
      </c>
      <c r="E272" s="318" t="s">
        <v>250</v>
      </c>
    </row>
    <row r="273" customFormat="false" ht="12.65" hidden="false" customHeight="false" outlineLevel="0" collapsed="false">
      <c r="E273" s="456" t="s">
        <v>198</v>
      </c>
      <c r="F273" s="456" t="n">
        <v>1</v>
      </c>
      <c r="G273" s="456" t="n">
        <v>2</v>
      </c>
      <c r="H273" s="456" t="n">
        <v>3</v>
      </c>
      <c r="I273" s="456" t="n">
        <v>4</v>
      </c>
      <c r="J273" s="456" t="n">
        <v>5</v>
      </c>
      <c r="K273" s="456" t="n">
        <v>6</v>
      </c>
      <c r="L273" s="456" t="n">
        <v>7</v>
      </c>
      <c r="M273" s="456" t="n">
        <v>8</v>
      </c>
      <c r="N273" s="456" t="n">
        <v>9</v>
      </c>
      <c r="O273" s="456" t="n">
        <v>10</v>
      </c>
      <c r="P273" s="456" t="n">
        <v>11</v>
      </c>
      <c r="Q273" s="456" t="n">
        <v>12</v>
      </c>
      <c r="R273" s="456" t="n">
        <v>13</v>
      </c>
      <c r="S273" s="456" t="n">
        <v>14</v>
      </c>
      <c r="T273" s="456" t="n">
        <v>15</v>
      </c>
      <c r="U273" s="456" t="n">
        <v>16</v>
      </c>
      <c r="V273" s="456" t="n">
        <v>17</v>
      </c>
      <c r="W273" s="456" t="n">
        <v>18</v>
      </c>
      <c r="X273" s="456" t="n">
        <v>19</v>
      </c>
      <c r="Y273" s="456" t="n">
        <v>20</v>
      </c>
      <c r="Z273" s="456" t="n">
        <v>21</v>
      </c>
      <c r="AA273" s="456" t="n">
        <v>22</v>
      </c>
      <c r="AB273" s="456" t="n">
        <v>23</v>
      </c>
      <c r="AC273" s="456" t="n">
        <v>24</v>
      </c>
      <c r="AD273" s="456" t="n">
        <v>25</v>
      </c>
      <c r="AE273" s="456" t="n">
        <v>26</v>
      </c>
      <c r="AF273" s="456" t="n">
        <v>27</v>
      </c>
      <c r="AG273" s="456" t="n">
        <v>28</v>
      </c>
      <c r="AH273" s="456" t="n">
        <v>29</v>
      </c>
      <c r="AI273" s="456" t="n">
        <v>30</v>
      </c>
      <c r="AJ273" s="456" t="n">
        <v>31</v>
      </c>
      <c r="AK273" s="456" t="n">
        <v>32</v>
      </c>
      <c r="AL273" s="456" t="n">
        <v>33</v>
      </c>
      <c r="AM273" s="456" t="n">
        <v>34</v>
      </c>
      <c r="AN273" s="456" t="n">
        <v>35</v>
      </c>
      <c r="AO273" s="456" t="n">
        <v>36</v>
      </c>
      <c r="AP273" s="456" t="n">
        <v>37</v>
      </c>
      <c r="AQ273" s="456" t="n">
        <v>38</v>
      </c>
      <c r="AR273" s="456" t="n">
        <v>39</v>
      </c>
      <c r="AS273" s="456" t="n">
        <v>40</v>
      </c>
      <c r="AT273" s="456" t="n">
        <v>41</v>
      </c>
      <c r="AU273" s="456" t="n">
        <v>42</v>
      </c>
      <c r="AV273" s="456" t="n">
        <v>43</v>
      </c>
      <c r="AW273" s="456" t="n">
        <v>44</v>
      </c>
      <c r="AX273" s="456" t="n">
        <v>45</v>
      </c>
      <c r="AY273" s="456" t="n">
        <v>46</v>
      </c>
      <c r="AZ273" s="456" t="n">
        <v>47</v>
      </c>
      <c r="BA273" s="456" t="n">
        <v>48</v>
      </c>
      <c r="BB273" s="456" t="n">
        <v>49</v>
      </c>
      <c r="BD273" s="456" t="n">
        <v>50</v>
      </c>
      <c r="BE273" s="456" t="n">
        <v>51</v>
      </c>
      <c r="BF273" s="456" t="n">
        <v>52</v>
      </c>
      <c r="BG273" s="456" t="n">
        <v>53</v>
      </c>
      <c r="BI273" s="456" t="n">
        <v>54</v>
      </c>
      <c r="BJ273" s="456" t="n">
        <v>55</v>
      </c>
      <c r="BK273" s="456" t="n">
        <v>56</v>
      </c>
      <c r="BL273" s="456" t="n">
        <v>57</v>
      </c>
    </row>
    <row r="274" customFormat="false" ht="12.65" hidden="false" customHeight="false" outlineLevel="0" collapsed="false">
      <c r="E274" s="456" t="s">
        <v>225</v>
      </c>
      <c r="F274" s="456" t="n">
        <v>14</v>
      </c>
      <c r="G274" s="456" t="n">
        <v>33</v>
      </c>
      <c r="H274" s="456" t="n">
        <v>55</v>
      </c>
      <c r="I274" s="456" t="n">
        <v>8</v>
      </c>
      <c r="J274" s="456" t="n">
        <v>21</v>
      </c>
      <c r="K274" s="456" t="n">
        <v>20</v>
      </c>
      <c r="L274" s="456" t="n">
        <v>56</v>
      </c>
      <c r="M274" s="456" t="n">
        <v>37</v>
      </c>
      <c r="N274" s="456" t="n">
        <v>3</v>
      </c>
      <c r="O274" s="456" t="n">
        <v>31</v>
      </c>
      <c r="P274" s="456" t="n">
        <v>40</v>
      </c>
      <c r="Q274" s="456" t="n">
        <v>57</v>
      </c>
      <c r="R274" s="456" t="n">
        <v>30</v>
      </c>
      <c r="S274" s="456" t="n">
        <v>50</v>
      </c>
      <c r="T274" s="456" t="n">
        <v>47</v>
      </c>
      <c r="U274" s="456" t="n">
        <v>39</v>
      </c>
      <c r="V274" s="456" t="n">
        <v>49</v>
      </c>
      <c r="W274" s="456" t="n">
        <v>19</v>
      </c>
      <c r="X274" s="456" t="n">
        <v>1</v>
      </c>
      <c r="Y274" s="456" t="n">
        <v>26</v>
      </c>
      <c r="Z274" s="456" t="n">
        <v>5</v>
      </c>
      <c r="AA274" s="456" t="n">
        <v>48</v>
      </c>
      <c r="AB274" s="456" t="n">
        <v>42</v>
      </c>
      <c r="AC274" s="456" t="n">
        <v>12</v>
      </c>
      <c r="AD274" s="456" t="n">
        <v>54</v>
      </c>
      <c r="AE274" s="456" t="n">
        <v>44</v>
      </c>
      <c r="AF274" s="456" t="n">
        <v>23</v>
      </c>
      <c r="AG274" s="456" t="n">
        <v>2</v>
      </c>
      <c r="AH274" s="456" t="n">
        <v>51</v>
      </c>
      <c r="AI274" s="456" t="n">
        <v>27</v>
      </c>
      <c r="AJ274" s="456" t="n">
        <v>10</v>
      </c>
      <c r="AK274" s="456" t="n">
        <v>52</v>
      </c>
      <c r="AL274" s="456" t="n">
        <v>17</v>
      </c>
      <c r="AM274" s="456" t="n">
        <v>46</v>
      </c>
      <c r="AN274" s="456" t="n">
        <v>36</v>
      </c>
      <c r="AO274" s="456" t="n">
        <v>35</v>
      </c>
      <c r="AP274" s="456" t="n">
        <v>9</v>
      </c>
      <c r="AQ274" s="456" t="n">
        <v>53</v>
      </c>
      <c r="AR274" s="456" t="n">
        <v>41</v>
      </c>
      <c r="AS274" s="456" t="n">
        <v>11</v>
      </c>
      <c r="AT274" s="456" t="n">
        <v>25</v>
      </c>
      <c r="AU274" s="456" t="n">
        <v>13</v>
      </c>
      <c r="AV274" s="456" t="n">
        <v>45</v>
      </c>
      <c r="AW274" s="456" t="n">
        <v>6</v>
      </c>
      <c r="AX274" s="456" t="n">
        <v>18</v>
      </c>
      <c r="AY274" s="456" t="n">
        <v>34</v>
      </c>
      <c r="AZ274" s="456" t="n">
        <v>43</v>
      </c>
      <c r="BA274" s="456" t="n">
        <v>22</v>
      </c>
      <c r="BB274" s="456" t="n">
        <v>16</v>
      </c>
      <c r="BD274" s="456" t="n">
        <v>15</v>
      </c>
      <c r="BE274" s="456" t="n">
        <v>29</v>
      </c>
      <c r="BF274" s="456" t="n">
        <v>4</v>
      </c>
      <c r="BG274" s="456" t="n">
        <v>38</v>
      </c>
      <c r="BI274" s="456" t="n">
        <v>24</v>
      </c>
      <c r="BJ274" s="456" t="n">
        <v>28</v>
      </c>
      <c r="BK274" s="456" t="n">
        <v>7</v>
      </c>
      <c r="BL274" s="456" t="n">
        <v>32</v>
      </c>
    </row>
    <row r="275" customFormat="false" ht="12.65" hidden="false" customHeight="false" outlineLevel="0" collapsed="false"/>
    <row r="276" customFormat="false" ht="12.65" hidden="false" customHeight="false" outlineLevel="0" collapsed="false"/>
    <row r="277" customFormat="false" ht="12.65" hidden="false" customHeight="false" outlineLevel="0" collapsed="false">
      <c r="D277" s="318" t="n">
        <v>58</v>
      </c>
      <c r="E277" s="318" t="s">
        <v>250</v>
      </c>
    </row>
    <row r="278" customFormat="false" ht="12.65" hidden="false" customHeight="false" outlineLevel="0" collapsed="false">
      <c r="E278" s="456" t="s">
        <v>198</v>
      </c>
      <c r="F278" s="456" t="n">
        <v>1</v>
      </c>
      <c r="G278" s="456" t="n">
        <v>2</v>
      </c>
      <c r="H278" s="456" t="n">
        <v>3</v>
      </c>
      <c r="I278" s="456" t="n">
        <v>4</v>
      </c>
      <c r="J278" s="456" t="n">
        <v>5</v>
      </c>
      <c r="K278" s="456" t="n">
        <v>6</v>
      </c>
      <c r="L278" s="456" t="n">
        <v>7</v>
      </c>
      <c r="M278" s="456" t="n">
        <v>8</v>
      </c>
      <c r="N278" s="456" t="n">
        <v>9</v>
      </c>
      <c r="O278" s="456" t="n">
        <v>10</v>
      </c>
      <c r="P278" s="456" t="n">
        <v>11</v>
      </c>
      <c r="Q278" s="456" t="n">
        <v>12</v>
      </c>
      <c r="R278" s="456" t="n">
        <v>13</v>
      </c>
      <c r="S278" s="456" t="n">
        <v>14</v>
      </c>
      <c r="T278" s="456" t="n">
        <v>15</v>
      </c>
      <c r="U278" s="456" t="n">
        <v>16</v>
      </c>
      <c r="V278" s="456" t="n">
        <v>17</v>
      </c>
      <c r="W278" s="456" t="n">
        <v>18</v>
      </c>
      <c r="X278" s="456" t="n">
        <v>19</v>
      </c>
      <c r="Y278" s="456" t="n">
        <v>20</v>
      </c>
      <c r="Z278" s="456" t="n">
        <v>21</v>
      </c>
      <c r="AA278" s="456" t="n">
        <v>22</v>
      </c>
      <c r="AB278" s="456" t="n">
        <v>23</v>
      </c>
      <c r="AC278" s="456" t="n">
        <v>24</v>
      </c>
      <c r="AD278" s="456" t="n">
        <v>25</v>
      </c>
      <c r="AE278" s="456" t="n">
        <v>26</v>
      </c>
      <c r="AF278" s="456" t="n">
        <v>27</v>
      </c>
      <c r="AG278" s="456" t="n">
        <v>28</v>
      </c>
      <c r="AH278" s="456" t="n">
        <v>29</v>
      </c>
      <c r="AI278" s="456" t="n">
        <v>30</v>
      </c>
      <c r="AJ278" s="456" t="n">
        <v>31</v>
      </c>
      <c r="AK278" s="456" t="n">
        <v>32</v>
      </c>
      <c r="AL278" s="456" t="n">
        <v>33</v>
      </c>
      <c r="AM278" s="456" t="n">
        <v>34</v>
      </c>
      <c r="AN278" s="456" t="n">
        <v>35</v>
      </c>
      <c r="AO278" s="456" t="n">
        <v>36</v>
      </c>
      <c r="AP278" s="456" t="n">
        <v>37</v>
      </c>
      <c r="AQ278" s="456" t="n">
        <v>38</v>
      </c>
      <c r="AR278" s="456" t="n">
        <v>39</v>
      </c>
      <c r="AS278" s="456" t="n">
        <v>40</v>
      </c>
      <c r="AT278" s="456" t="n">
        <v>41</v>
      </c>
      <c r="AU278" s="456" t="n">
        <v>42</v>
      </c>
      <c r="AV278" s="456" t="n">
        <v>43</v>
      </c>
      <c r="AW278" s="456" t="n">
        <v>44</v>
      </c>
      <c r="AX278" s="456" t="n">
        <v>45</v>
      </c>
      <c r="AY278" s="456" t="n">
        <v>46</v>
      </c>
      <c r="AZ278" s="456" t="n">
        <v>47</v>
      </c>
      <c r="BA278" s="456" t="n">
        <v>48</v>
      </c>
      <c r="BB278" s="456" t="n">
        <v>49</v>
      </c>
      <c r="BC278" s="456" t="n">
        <v>50</v>
      </c>
      <c r="BD278" s="456" t="n">
        <v>51</v>
      </c>
      <c r="BE278" s="456" t="n">
        <v>52</v>
      </c>
      <c r="BF278" s="456" t="n">
        <v>53</v>
      </c>
      <c r="BG278" s="456" t="n">
        <v>54</v>
      </c>
      <c r="BI278" s="456" t="n">
        <v>55</v>
      </c>
      <c r="BJ278" s="456" t="n">
        <v>56</v>
      </c>
      <c r="BK278" s="456" t="n">
        <v>57</v>
      </c>
      <c r="BL278" s="456" t="n">
        <v>58</v>
      </c>
    </row>
    <row r="279" customFormat="false" ht="12.65" hidden="false" customHeight="false" outlineLevel="0" collapsed="false">
      <c r="E279" s="456" t="s">
        <v>225</v>
      </c>
      <c r="F279" s="456" t="n">
        <v>24</v>
      </c>
      <c r="G279" s="456" t="n">
        <v>43</v>
      </c>
      <c r="H279" s="456" t="n">
        <v>34</v>
      </c>
      <c r="I279" s="456" t="n">
        <v>8</v>
      </c>
      <c r="J279" s="456" t="n">
        <v>46</v>
      </c>
      <c r="K279" s="456" t="n">
        <v>45</v>
      </c>
      <c r="L279" s="456" t="n">
        <v>40</v>
      </c>
      <c r="M279" s="456" t="n">
        <v>50</v>
      </c>
      <c r="N279" s="456" t="n">
        <v>1</v>
      </c>
      <c r="O279" s="456" t="n">
        <v>26</v>
      </c>
      <c r="P279" s="456" t="n">
        <v>44</v>
      </c>
      <c r="Q279" s="456" t="n">
        <v>18</v>
      </c>
      <c r="R279" s="456" t="n">
        <v>22</v>
      </c>
      <c r="S279" s="456" t="n">
        <v>52</v>
      </c>
      <c r="T279" s="456" t="n">
        <v>11</v>
      </c>
      <c r="U279" s="456" t="n">
        <v>30</v>
      </c>
      <c r="V279" s="456" t="n">
        <v>33</v>
      </c>
      <c r="W279" s="456" t="n">
        <v>42</v>
      </c>
      <c r="X279" s="456" t="n">
        <v>51</v>
      </c>
      <c r="Y279" s="456" t="n">
        <v>38</v>
      </c>
      <c r="Z279" s="456" t="n">
        <v>20</v>
      </c>
      <c r="AA279" s="456" t="n">
        <v>13</v>
      </c>
      <c r="AB279" s="456" t="n">
        <v>7</v>
      </c>
      <c r="AC279" s="456" t="n">
        <v>41</v>
      </c>
      <c r="AD279" s="456" t="n">
        <v>36</v>
      </c>
      <c r="AE279" s="456" t="n">
        <v>35</v>
      </c>
      <c r="AF279" s="456" t="n">
        <v>15</v>
      </c>
      <c r="AG279" s="456" t="n">
        <v>27</v>
      </c>
      <c r="AH279" s="456" t="n">
        <v>57</v>
      </c>
      <c r="AI279" s="456" t="n">
        <v>16</v>
      </c>
      <c r="AJ279" s="456" t="n">
        <v>25</v>
      </c>
      <c r="AK279" s="456" t="n">
        <v>53</v>
      </c>
      <c r="AL279" s="456" t="n">
        <v>32</v>
      </c>
      <c r="AM279" s="456" t="n">
        <v>37</v>
      </c>
      <c r="AN279" s="456" t="n">
        <v>55</v>
      </c>
      <c r="AO279" s="456" t="n">
        <v>54</v>
      </c>
      <c r="AP279" s="456" t="n">
        <v>49</v>
      </c>
      <c r="AQ279" s="456" t="n">
        <v>9</v>
      </c>
      <c r="AR279" s="456" t="n">
        <v>2</v>
      </c>
      <c r="AS279" s="456" t="n">
        <v>28</v>
      </c>
      <c r="AT279" s="456" t="n">
        <v>14</v>
      </c>
      <c r="AU279" s="456" t="n">
        <v>19</v>
      </c>
      <c r="AV279" s="456" t="n">
        <v>56</v>
      </c>
      <c r="AW279" s="456" t="n">
        <v>3</v>
      </c>
      <c r="AX279" s="456" t="n">
        <v>31</v>
      </c>
      <c r="AY279" s="456" t="n">
        <v>4</v>
      </c>
      <c r="AZ279" s="456" t="n">
        <v>58</v>
      </c>
      <c r="BA279" s="456" t="n">
        <v>47</v>
      </c>
      <c r="BB279" s="456" t="n">
        <v>6</v>
      </c>
      <c r="BC279" s="456" t="n">
        <v>21</v>
      </c>
      <c r="BD279" s="456" t="n">
        <v>5</v>
      </c>
      <c r="BE279" s="456" t="n">
        <v>23</v>
      </c>
      <c r="BF279" s="456" t="n">
        <v>17</v>
      </c>
      <c r="BG279" s="456" t="n">
        <v>12</v>
      </c>
      <c r="BI279" s="456" t="n">
        <v>10</v>
      </c>
      <c r="BJ279" s="456" t="n">
        <v>29</v>
      </c>
      <c r="BK279" s="456" t="n">
        <v>39</v>
      </c>
      <c r="BL279" s="456" t="n">
        <v>48</v>
      </c>
    </row>
    <row r="280" customFormat="false" ht="12.65" hidden="false" customHeight="false" outlineLevel="0" collapsed="false"/>
    <row r="281" customFormat="false" ht="12.65" hidden="false" customHeight="false" outlineLevel="0" collapsed="false"/>
    <row r="282" customFormat="false" ht="12.65" hidden="false" customHeight="false" outlineLevel="0" collapsed="false">
      <c r="D282" s="318" t="n">
        <v>59</v>
      </c>
      <c r="E282" s="318" t="s">
        <v>250</v>
      </c>
    </row>
    <row r="283" customFormat="false" ht="12.65" hidden="false" customHeight="false" outlineLevel="0" collapsed="false">
      <c r="E283" s="456" t="s">
        <v>198</v>
      </c>
      <c r="F283" s="456" t="n">
        <v>1</v>
      </c>
      <c r="G283" s="456" t="n">
        <v>2</v>
      </c>
      <c r="H283" s="456" t="n">
        <v>3</v>
      </c>
      <c r="I283" s="456" t="n">
        <v>4</v>
      </c>
      <c r="J283" s="456" t="n">
        <v>5</v>
      </c>
      <c r="K283" s="456" t="n">
        <v>6</v>
      </c>
      <c r="L283" s="456" t="n">
        <v>7</v>
      </c>
      <c r="M283" s="456" t="n">
        <v>8</v>
      </c>
      <c r="N283" s="456" t="n">
        <v>9</v>
      </c>
      <c r="O283" s="456" t="n">
        <v>10</v>
      </c>
      <c r="P283" s="456" t="n">
        <v>11</v>
      </c>
      <c r="Q283" s="456" t="n">
        <v>12</v>
      </c>
      <c r="R283" s="456" t="n">
        <v>13</v>
      </c>
      <c r="S283" s="456" t="n">
        <v>14</v>
      </c>
      <c r="T283" s="456" t="n">
        <v>15</v>
      </c>
      <c r="U283" s="456" t="n">
        <v>16</v>
      </c>
      <c r="V283" s="456" t="n">
        <v>17</v>
      </c>
      <c r="W283" s="456" t="n">
        <v>18</v>
      </c>
      <c r="X283" s="456" t="n">
        <v>19</v>
      </c>
      <c r="Y283" s="456" t="n">
        <v>20</v>
      </c>
      <c r="Z283" s="456" t="n">
        <v>21</v>
      </c>
      <c r="AA283" s="456" t="n">
        <v>22</v>
      </c>
      <c r="AB283" s="456" t="n">
        <v>23</v>
      </c>
      <c r="AC283" s="456" t="n">
        <v>24</v>
      </c>
      <c r="AD283" s="456" t="n">
        <v>25</v>
      </c>
      <c r="AE283" s="456" t="n">
        <v>26</v>
      </c>
      <c r="AF283" s="456" t="n">
        <v>27</v>
      </c>
      <c r="AG283" s="456" t="n">
        <v>28</v>
      </c>
      <c r="AH283" s="456" t="n">
        <v>29</v>
      </c>
      <c r="AI283" s="456" t="n">
        <v>30</v>
      </c>
      <c r="AJ283" s="456" t="n">
        <v>31</v>
      </c>
      <c r="AK283" s="456" t="n">
        <v>32</v>
      </c>
      <c r="AL283" s="456" t="n">
        <v>33</v>
      </c>
      <c r="AM283" s="456" t="n">
        <v>34</v>
      </c>
      <c r="AN283" s="456" t="n">
        <v>35</v>
      </c>
      <c r="AO283" s="456" t="n">
        <v>36</v>
      </c>
      <c r="AP283" s="456" t="n">
        <v>37</v>
      </c>
      <c r="AQ283" s="456" t="n">
        <v>38</v>
      </c>
      <c r="AR283" s="456" t="n">
        <v>39</v>
      </c>
      <c r="AS283" s="456" t="n">
        <v>40</v>
      </c>
      <c r="AT283" s="456" t="n">
        <v>41</v>
      </c>
      <c r="AU283" s="456" t="n">
        <v>42</v>
      </c>
      <c r="AV283" s="456" t="n">
        <v>43</v>
      </c>
      <c r="AW283" s="456" t="n">
        <v>44</v>
      </c>
      <c r="AX283" s="456" t="n">
        <v>45</v>
      </c>
      <c r="AY283" s="456" t="n">
        <v>46</v>
      </c>
      <c r="AZ283" s="456" t="n">
        <v>47</v>
      </c>
      <c r="BA283" s="456" t="n">
        <v>48</v>
      </c>
      <c r="BB283" s="456" t="n">
        <v>49</v>
      </c>
      <c r="BC283" s="456" t="n">
        <v>50</v>
      </c>
      <c r="BD283" s="456" t="n">
        <v>51</v>
      </c>
      <c r="BE283" s="456" t="n">
        <v>52</v>
      </c>
      <c r="BF283" s="456" t="n">
        <v>53</v>
      </c>
      <c r="BG283" s="456" t="n">
        <v>54</v>
      </c>
      <c r="BH283" s="456" t="n">
        <v>55</v>
      </c>
      <c r="BI283" s="456" t="n">
        <v>56</v>
      </c>
      <c r="BJ283" s="456" t="n">
        <v>57</v>
      </c>
      <c r="BK283" s="456" t="n">
        <v>58</v>
      </c>
      <c r="BL283" s="456" t="n">
        <v>59</v>
      </c>
    </row>
    <row r="284" customFormat="false" ht="12.65" hidden="false" customHeight="false" outlineLevel="0" collapsed="false">
      <c r="E284" s="456" t="s">
        <v>225</v>
      </c>
      <c r="F284" s="456" t="n">
        <v>50</v>
      </c>
      <c r="G284" s="456" t="n">
        <v>25</v>
      </c>
      <c r="H284" s="456" t="n">
        <v>55</v>
      </c>
      <c r="I284" s="456" t="n">
        <v>3</v>
      </c>
      <c r="J284" s="456" t="n">
        <v>43</v>
      </c>
      <c r="K284" s="456" t="n">
        <v>40</v>
      </c>
      <c r="L284" s="456" t="n">
        <v>54</v>
      </c>
      <c r="M284" s="456" t="n">
        <v>42</v>
      </c>
      <c r="N284" s="456" t="n">
        <v>17</v>
      </c>
      <c r="O284" s="456" t="n">
        <v>6</v>
      </c>
      <c r="P284" s="456" t="n">
        <v>35</v>
      </c>
      <c r="Q284" s="456" t="n">
        <v>23</v>
      </c>
      <c r="R284" s="456" t="n">
        <v>12</v>
      </c>
      <c r="S284" s="456" t="n">
        <v>26</v>
      </c>
      <c r="T284" s="456" t="n">
        <v>1</v>
      </c>
      <c r="U284" s="456" t="n">
        <v>39</v>
      </c>
      <c r="V284" s="456" t="n">
        <v>9</v>
      </c>
      <c r="W284" s="456" t="n">
        <v>2</v>
      </c>
      <c r="X284" s="456" t="n">
        <v>21</v>
      </c>
      <c r="Y284" s="456" t="n">
        <v>46</v>
      </c>
      <c r="Z284" s="456" t="n">
        <v>10</v>
      </c>
      <c r="AA284" s="456" t="n">
        <v>59</v>
      </c>
      <c r="AB284" s="456" t="n">
        <v>37</v>
      </c>
      <c r="AC284" s="456" t="n">
        <v>16</v>
      </c>
      <c r="AD284" s="456" t="n">
        <v>48</v>
      </c>
      <c r="AE284" s="456" t="n">
        <v>14</v>
      </c>
      <c r="AF284" s="456" t="n">
        <v>24</v>
      </c>
      <c r="AG284" s="456" t="n">
        <v>27</v>
      </c>
      <c r="AH284" s="456" t="n">
        <v>51</v>
      </c>
      <c r="AI284" s="456" t="n">
        <v>33</v>
      </c>
      <c r="AJ284" s="456" t="n">
        <v>49</v>
      </c>
      <c r="AK284" s="456" t="n">
        <v>18</v>
      </c>
      <c r="AL284" s="456" t="n">
        <v>57</v>
      </c>
      <c r="AM284" s="456" t="n">
        <v>41</v>
      </c>
      <c r="AN284" s="456" t="n">
        <v>11</v>
      </c>
      <c r="AO284" s="456" t="n">
        <v>44</v>
      </c>
      <c r="AP284" s="456" t="n">
        <v>15</v>
      </c>
      <c r="AQ284" s="456" t="n">
        <v>47</v>
      </c>
      <c r="AR284" s="456" t="n">
        <v>28</v>
      </c>
      <c r="AS284" s="456" t="n">
        <v>56</v>
      </c>
      <c r="AT284" s="456" t="n">
        <v>34</v>
      </c>
      <c r="AU284" s="456" t="n">
        <v>4</v>
      </c>
      <c r="AV284" s="456" t="n">
        <v>29</v>
      </c>
      <c r="AW284" s="456" t="n">
        <v>7</v>
      </c>
      <c r="AX284" s="456" t="n">
        <v>53</v>
      </c>
      <c r="AY284" s="456" t="n">
        <v>45</v>
      </c>
      <c r="AZ284" s="456" t="n">
        <v>38</v>
      </c>
      <c r="BA284" s="456" t="n">
        <v>32</v>
      </c>
      <c r="BB284" s="456" t="n">
        <v>8</v>
      </c>
      <c r="BC284" s="456" t="n">
        <v>13</v>
      </c>
      <c r="BD284" s="456" t="n">
        <v>30</v>
      </c>
      <c r="BE284" s="456" t="n">
        <v>58</v>
      </c>
      <c r="BF284" s="456" t="n">
        <v>20</v>
      </c>
      <c r="BG284" s="456" t="n">
        <v>36</v>
      </c>
      <c r="BH284" s="456" t="n">
        <v>31</v>
      </c>
      <c r="BI284" s="456" t="n">
        <v>19</v>
      </c>
      <c r="BJ284" s="456" t="n">
        <v>5</v>
      </c>
      <c r="BK284" s="456" t="n">
        <v>52</v>
      </c>
      <c r="BL284" s="456" t="n">
        <v>22</v>
      </c>
    </row>
    <row r="285" customFormat="false" ht="12.65" hidden="false" customHeight="false" outlineLevel="0" collapsed="false"/>
    <row r="286" customFormat="false" ht="12.65" hidden="false" customHeight="false" outlineLevel="0" collapsed="false"/>
    <row r="287" customFormat="false" ht="12.65" hidden="false" customHeight="false" outlineLevel="0" collapsed="false">
      <c r="D287" s="318" t="n">
        <v>60</v>
      </c>
      <c r="E287" s="318" t="s">
        <v>250</v>
      </c>
    </row>
    <row r="288" customFormat="false" ht="12.65" hidden="false" customHeight="false" outlineLevel="0" collapsed="false">
      <c r="E288" s="456" t="s">
        <v>198</v>
      </c>
      <c r="F288" s="456" t="n">
        <v>1</v>
      </c>
      <c r="G288" s="456" t="n">
        <v>2</v>
      </c>
      <c r="H288" s="456" t="n">
        <v>3</v>
      </c>
      <c r="I288" s="456" t="n">
        <v>4</v>
      </c>
      <c r="J288" s="456" t="n">
        <v>5</v>
      </c>
      <c r="K288" s="456" t="n">
        <v>6</v>
      </c>
      <c r="L288" s="456" t="n">
        <v>7</v>
      </c>
      <c r="M288" s="456" t="n">
        <v>8</v>
      </c>
      <c r="N288" s="456" t="n">
        <v>9</v>
      </c>
      <c r="O288" s="456" t="n">
        <v>10</v>
      </c>
      <c r="P288" s="456" t="n">
        <v>11</v>
      </c>
      <c r="Q288" s="456" t="n">
        <v>12</v>
      </c>
      <c r="R288" s="456" t="n">
        <v>13</v>
      </c>
      <c r="S288" s="456" t="n">
        <v>14</v>
      </c>
      <c r="T288" s="456" t="n">
        <v>15</v>
      </c>
      <c r="U288" s="456" t="n">
        <v>16</v>
      </c>
      <c r="V288" s="456" t="n">
        <v>17</v>
      </c>
      <c r="W288" s="456" t="n">
        <v>18</v>
      </c>
      <c r="X288" s="456" t="n">
        <v>19</v>
      </c>
      <c r="Y288" s="456" t="n">
        <v>20</v>
      </c>
      <c r="Z288" s="456" t="n">
        <v>21</v>
      </c>
      <c r="AA288" s="456" t="n">
        <v>22</v>
      </c>
      <c r="AB288" s="456" t="n">
        <v>23</v>
      </c>
      <c r="AC288" s="456" t="n">
        <v>24</v>
      </c>
      <c r="AD288" s="456" t="n">
        <v>25</v>
      </c>
      <c r="AE288" s="456" t="n">
        <v>26</v>
      </c>
      <c r="AF288" s="456" t="n">
        <v>27</v>
      </c>
      <c r="AG288" s="456" t="n">
        <v>28</v>
      </c>
      <c r="AH288" s="456" t="n">
        <v>29</v>
      </c>
      <c r="AI288" s="456" t="n">
        <v>30</v>
      </c>
      <c r="AJ288" s="456" t="n">
        <v>31</v>
      </c>
      <c r="AK288" s="456" t="n">
        <v>32</v>
      </c>
      <c r="AL288" s="456" t="n">
        <v>33</v>
      </c>
      <c r="AM288" s="456" t="n">
        <v>34</v>
      </c>
      <c r="AN288" s="456" t="n">
        <v>35</v>
      </c>
      <c r="AO288" s="456" t="n">
        <v>36</v>
      </c>
      <c r="AP288" s="456" t="n">
        <v>37</v>
      </c>
      <c r="AQ288" s="456" t="n">
        <v>38</v>
      </c>
      <c r="AR288" s="456" t="n">
        <v>39</v>
      </c>
      <c r="AS288" s="456" t="n">
        <v>40</v>
      </c>
      <c r="AT288" s="456" t="n">
        <v>41</v>
      </c>
      <c r="AU288" s="456" t="n">
        <v>42</v>
      </c>
      <c r="AV288" s="456" t="n">
        <v>43</v>
      </c>
      <c r="AW288" s="456" t="n">
        <v>44</v>
      </c>
      <c r="AX288" s="456" t="n">
        <v>45</v>
      </c>
      <c r="AY288" s="456" t="n">
        <v>46</v>
      </c>
      <c r="AZ288" s="456" t="n">
        <v>47</v>
      </c>
      <c r="BA288" s="456" t="n">
        <v>48</v>
      </c>
      <c r="BB288" s="456" t="n">
        <v>49</v>
      </c>
      <c r="BC288" s="456" t="n">
        <v>50</v>
      </c>
      <c r="BD288" s="456" t="n">
        <v>51</v>
      </c>
      <c r="BE288" s="456" t="n">
        <v>52</v>
      </c>
      <c r="BF288" s="456" t="n">
        <v>53</v>
      </c>
      <c r="BG288" s="456" t="n">
        <v>54</v>
      </c>
      <c r="BH288" s="456" t="n">
        <v>55</v>
      </c>
      <c r="BI288" s="456" t="n">
        <v>56</v>
      </c>
      <c r="BJ288" s="456" t="n">
        <v>57</v>
      </c>
      <c r="BK288" s="456" t="n">
        <v>58</v>
      </c>
      <c r="BL288" s="456" t="n">
        <v>59</v>
      </c>
      <c r="BM288" s="456" t="n">
        <v>60</v>
      </c>
    </row>
    <row r="289" customFormat="false" ht="12.65" hidden="false" customHeight="false" outlineLevel="0" collapsed="false">
      <c r="E289" s="456" t="s">
        <v>225</v>
      </c>
      <c r="F289" s="456" t="n">
        <v>55</v>
      </c>
      <c r="G289" s="456" t="n">
        <v>34</v>
      </c>
      <c r="H289" s="456" t="n">
        <v>29</v>
      </c>
      <c r="I289" s="456" t="n">
        <v>3</v>
      </c>
      <c r="J289" s="456" t="n">
        <v>41</v>
      </c>
      <c r="K289" s="456" t="n">
        <v>50</v>
      </c>
      <c r="L289" s="456" t="n">
        <v>40</v>
      </c>
      <c r="M289" s="456" t="n">
        <v>44</v>
      </c>
      <c r="N289" s="456" t="n">
        <v>21</v>
      </c>
      <c r="O289" s="456" t="n">
        <v>16</v>
      </c>
      <c r="P289" s="456" t="n">
        <v>60</v>
      </c>
      <c r="Q289" s="456" t="n">
        <v>53</v>
      </c>
      <c r="R289" s="456" t="n">
        <v>45</v>
      </c>
      <c r="S289" s="456" t="n">
        <v>1</v>
      </c>
      <c r="T289" s="456" t="n">
        <v>26</v>
      </c>
      <c r="U289" s="456" t="n">
        <v>10</v>
      </c>
      <c r="V289" s="456" t="n">
        <v>14</v>
      </c>
      <c r="W289" s="456" t="n">
        <v>4</v>
      </c>
      <c r="X289" s="456" t="n">
        <v>36</v>
      </c>
      <c r="Y289" s="456" t="n">
        <v>48</v>
      </c>
      <c r="Z289" s="456" t="n">
        <v>9</v>
      </c>
      <c r="AA289" s="456" t="n">
        <v>15</v>
      </c>
      <c r="AB289" s="456" t="n">
        <v>24</v>
      </c>
      <c r="AC289" s="456" t="n">
        <v>17</v>
      </c>
      <c r="AD289" s="456" t="n">
        <v>31</v>
      </c>
      <c r="AE289" s="456" t="n">
        <v>20</v>
      </c>
      <c r="AF289" s="456" t="n">
        <v>58</v>
      </c>
      <c r="AG289" s="456" t="n">
        <v>52</v>
      </c>
      <c r="AH289" s="456" t="n">
        <v>11</v>
      </c>
      <c r="AI289" s="456" t="n">
        <v>2</v>
      </c>
      <c r="AJ289" s="456" t="n">
        <v>54</v>
      </c>
      <c r="AK289" s="456" t="n">
        <v>28</v>
      </c>
      <c r="AL289" s="456" t="n">
        <v>42</v>
      </c>
      <c r="AM289" s="456" t="n">
        <v>7</v>
      </c>
      <c r="AN289" s="456" t="n">
        <v>33</v>
      </c>
      <c r="AO289" s="456" t="n">
        <v>19</v>
      </c>
      <c r="AP289" s="456" t="n">
        <v>8</v>
      </c>
      <c r="AQ289" s="456" t="n">
        <v>30</v>
      </c>
      <c r="AR289" s="456" t="n">
        <v>56</v>
      </c>
      <c r="AS289" s="456" t="n">
        <v>22</v>
      </c>
      <c r="AT289" s="456" t="n">
        <v>25</v>
      </c>
      <c r="AU289" s="456" t="n">
        <v>18</v>
      </c>
      <c r="AV289" s="456" t="n">
        <v>39</v>
      </c>
      <c r="AW289" s="456" t="n">
        <v>27</v>
      </c>
      <c r="AX289" s="456" t="n">
        <v>47</v>
      </c>
      <c r="AY289" s="456" t="n">
        <v>59</v>
      </c>
      <c r="AZ289" s="456" t="n">
        <v>49</v>
      </c>
      <c r="BA289" s="456" t="n">
        <v>32</v>
      </c>
      <c r="BB289" s="456" t="n">
        <v>13</v>
      </c>
      <c r="BC289" s="456" t="n">
        <v>51</v>
      </c>
      <c r="BD289" s="456" t="n">
        <v>5</v>
      </c>
      <c r="BE289" s="456" t="n">
        <v>43</v>
      </c>
      <c r="BF289" s="456" t="n">
        <v>12</v>
      </c>
      <c r="BG289" s="456" t="n">
        <v>38</v>
      </c>
      <c r="BH289" s="456" t="n">
        <v>57</v>
      </c>
      <c r="BI289" s="456" t="n">
        <v>35</v>
      </c>
      <c r="BJ289" s="456" t="n">
        <v>23</v>
      </c>
      <c r="BK289" s="456" t="n">
        <v>37</v>
      </c>
      <c r="BL289" s="456" t="n">
        <v>46</v>
      </c>
      <c r="BM289" s="456" t="n">
        <v>6</v>
      </c>
    </row>
    <row r="290" customFormat="false" ht="12.65" hidden="false" customHeight="false" outlineLevel="0" collapsed="false"/>
    <row r="291" customFormat="false" ht="12.65" hidden="false" customHeight="false" outlineLevel="0" collapsed="false"/>
    <row r="292" customFormat="false" ht="12.65" hidden="false" customHeight="false" outlineLevel="0" collapsed="false">
      <c r="D292" s="318" t="n">
        <v>61</v>
      </c>
      <c r="E292" s="318" t="s">
        <v>250</v>
      </c>
    </row>
    <row r="293" customFormat="false" ht="12.65" hidden="false" customHeight="false" outlineLevel="0" collapsed="false">
      <c r="E293" s="456" t="s">
        <v>198</v>
      </c>
      <c r="F293" s="456" t="n">
        <v>1</v>
      </c>
      <c r="G293" s="456" t="n">
        <v>2</v>
      </c>
      <c r="H293" s="456" t="n">
        <v>3</v>
      </c>
      <c r="I293" s="456" t="n">
        <v>4</v>
      </c>
      <c r="J293" s="456" t="n">
        <v>5</v>
      </c>
      <c r="K293" s="456" t="n">
        <v>6</v>
      </c>
      <c r="L293" s="456" t="n">
        <v>7</v>
      </c>
      <c r="M293" s="456" t="n">
        <v>8</v>
      </c>
      <c r="N293" s="456" t="n">
        <v>9</v>
      </c>
      <c r="O293" s="456" t="n">
        <v>10</v>
      </c>
      <c r="P293" s="456" t="n">
        <v>11</v>
      </c>
      <c r="Q293" s="456" t="n">
        <v>12</v>
      </c>
      <c r="R293" s="456" t="n">
        <v>13</v>
      </c>
      <c r="S293" s="456" t="n">
        <v>14</v>
      </c>
      <c r="T293" s="456" t="n">
        <v>15</v>
      </c>
      <c r="U293" s="456" t="n">
        <v>16</v>
      </c>
      <c r="V293" s="456" t="n">
        <v>17</v>
      </c>
      <c r="W293" s="456" t="n">
        <v>18</v>
      </c>
      <c r="X293" s="456" t="n">
        <v>19</v>
      </c>
      <c r="Y293" s="456" t="n">
        <v>20</v>
      </c>
      <c r="Z293" s="456" t="n">
        <v>21</v>
      </c>
      <c r="AA293" s="456" t="n">
        <v>22</v>
      </c>
      <c r="AB293" s="456" t="n">
        <v>23</v>
      </c>
      <c r="AC293" s="456" t="n">
        <v>24</v>
      </c>
      <c r="AD293" s="456" t="n">
        <v>25</v>
      </c>
      <c r="AE293" s="456" t="n">
        <v>26</v>
      </c>
      <c r="AF293" s="456" t="n">
        <v>27</v>
      </c>
      <c r="AG293" s="456" t="n">
        <v>28</v>
      </c>
      <c r="AH293" s="456" t="n">
        <v>29</v>
      </c>
      <c r="AI293" s="456" t="n">
        <v>30</v>
      </c>
      <c r="AJ293" s="456" t="n">
        <v>31</v>
      </c>
      <c r="AK293" s="456" t="n">
        <v>32</v>
      </c>
      <c r="AL293" s="456" t="n">
        <v>33</v>
      </c>
      <c r="AM293" s="456" t="n">
        <v>34</v>
      </c>
      <c r="AN293" s="456" t="n">
        <v>35</v>
      </c>
      <c r="AO293" s="456" t="n">
        <v>36</v>
      </c>
      <c r="AP293" s="456" t="n">
        <v>37</v>
      </c>
      <c r="AQ293" s="456" t="n">
        <v>38</v>
      </c>
      <c r="AR293" s="456" t="n">
        <v>39</v>
      </c>
      <c r="AS293" s="456" t="n">
        <v>40</v>
      </c>
      <c r="AT293" s="456" t="n">
        <v>41</v>
      </c>
      <c r="AU293" s="456" t="n">
        <v>42</v>
      </c>
      <c r="AV293" s="456" t="n">
        <v>43</v>
      </c>
      <c r="AW293" s="456" t="n">
        <v>44</v>
      </c>
      <c r="AX293" s="456" t="n">
        <v>45</v>
      </c>
      <c r="AY293" s="456" t="n">
        <v>46</v>
      </c>
      <c r="AZ293" s="456" t="n">
        <v>47</v>
      </c>
      <c r="BA293" s="456" t="n">
        <v>48</v>
      </c>
      <c r="BB293" s="456" t="n">
        <v>49</v>
      </c>
      <c r="BD293" s="456" t="n">
        <v>50</v>
      </c>
      <c r="BE293" s="456" t="n">
        <v>51</v>
      </c>
      <c r="BF293" s="456" t="n">
        <v>52</v>
      </c>
      <c r="BG293" s="456" t="n">
        <v>53</v>
      </c>
      <c r="BI293" s="456" t="n">
        <v>54</v>
      </c>
      <c r="BJ293" s="456" t="n">
        <v>55</v>
      </c>
      <c r="BK293" s="456" t="n">
        <v>56</v>
      </c>
      <c r="BL293" s="456" t="n">
        <v>57</v>
      </c>
      <c r="BN293" s="456" t="n">
        <v>58</v>
      </c>
      <c r="BO293" s="456" t="n">
        <v>59</v>
      </c>
      <c r="BP293" s="456" t="n">
        <v>60</v>
      </c>
      <c r="BQ293" s="456" t="n">
        <v>61</v>
      </c>
    </row>
    <row r="294" customFormat="false" ht="12.65" hidden="false" customHeight="false" outlineLevel="0" collapsed="false">
      <c r="E294" s="456" t="s">
        <v>225</v>
      </c>
      <c r="F294" s="456" t="n">
        <v>10</v>
      </c>
      <c r="G294" s="456" t="n">
        <v>48</v>
      </c>
      <c r="H294" s="456" t="n">
        <v>32</v>
      </c>
      <c r="I294" s="456" t="n">
        <v>58</v>
      </c>
      <c r="J294" s="456" t="n">
        <v>28</v>
      </c>
      <c r="K294" s="456" t="n">
        <v>29</v>
      </c>
      <c r="L294" s="456" t="n">
        <v>4</v>
      </c>
      <c r="M294" s="456" t="n">
        <v>24</v>
      </c>
      <c r="N294" s="456" t="n">
        <v>41</v>
      </c>
      <c r="O294" s="456" t="n">
        <v>17</v>
      </c>
      <c r="P294" s="456" t="n">
        <v>40</v>
      </c>
      <c r="Q294" s="456" t="n">
        <v>57</v>
      </c>
      <c r="R294" s="456" t="n">
        <v>7</v>
      </c>
      <c r="S294" s="456" t="n">
        <v>2</v>
      </c>
      <c r="T294" s="456" t="n">
        <v>51</v>
      </c>
      <c r="U294" s="456" t="n">
        <v>5</v>
      </c>
      <c r="V294" s="456" t="n">
        <v>52</v>
      </c>
      <c r="W294" s="456" t="n">
        <v>35</v>
      </c>
      <c r="X294" s="456" t="n">
        <v>60</v>
      </c>
      <c r="Y294" s="456" t="n">
        <v>54</v>
      </c>
      <c r="Z294" s="456" t="n">
        <v>61</v>
      </c>
      <c r="AA294" s="456" t="n">
        <v>30</v>
      </c>
      <c r="AB294" s="456" t="n">
        <v>34</v>
      </c>
      <c r="AC294" s="456" t="n">
        <v>16</v>
      </c>
      <c r="AD294" s="456" t="n">
        <v>46</v>
      </c>
      <c r="AE294" s="456" t="n">
        <v>39</v>
      </c>
      <c r="AF294" s="456" t="n">
        <v>19</v>
      </c>
      <c r="AG294" s="456" t="n">
        <v>42</v>
      </c>
      <c r="AH294" s="456" t="n">
        <v>11</v>
      </c>
      <c r="AI294" s="456" t="n">
        <v>55</v>
      </c>
      <c r="AJ294" s="456" t="n">
        <v>25</v>
      </c>
      <c r="AK294" s="456" t="n">
        <v>3</v>
      </c>
      <c r="AL294" s="456" t="n">
        <v>59</v>
      </c>
      <c r="AM294" s="456" t="n">
        <v>36</v>
      </c>
      <c r="AN294" s="456" t="n">
        <v>8</v>
      </c>
      <c r="AO294" s="456" t="n">
        <v>49</v>
      </c>
      <c r="AP294" s="456" t="n">
        <v>56</v>
      </c>
      <c r="AQ294" s="456" t="n">
        <v>53</v>
      </c>
      <c r="AR294" s="456" t="n">
        <v>21</v>
      </c>
      <c r="AS294" s="456" t="n">
        <v>26</v>
      </c>
      <c r="AT294" s="456" t="n">
        <v>14</v>
      </c>
      <c r="AU294" s="456" t="n">
        <v>23</v>
      </c>
      <c r="AV294" s="456" t="n">
        <v>47</v>
      </c>
      <c r="AW294" s="456" t="n">
        <v>50</v>
      </c>
      <c r="AX294" s="456" t="n">
        <v>31</v>
      </c>
      <c r="AY294" s="456" t="n">
        <v>9</v>
      </c>
      <c r="AZ294" s="456" t="n">
        <v>43</v>
      </c>
      <c r="BA294" s="456" t="n">
        <v>27</v>
      </c>
      <c r="BB294" s="456" t="n">
        <v>12</v>
      </c>
      <c r="BD294" s="456" t="n">
        <v>44</v>
      </c>
      <c r="BE294" s="456" t="n">
        <v>33</v>
      </c>
      <c r="BF294" s="456" t="n">
        <v>22</v>
      </c>
      <c r="BG294" s="456" t="n">
        <v>38</v>
      </c>
      <c r="BI294" s="456" t="n">
        <v>20</v>
      </c>
      <c r="BJ294" s="456" t="n">
        <v>13</v>
      </c>
      <c r="BK294" s="456" t="n">
        <v>45</v>
      </c>
      <c r="BL294" s="456" t="n">
        <v>6</v>
      </c>
      <c r="BN294" s="456" t="n">
        <v>15</v>
      </c>
      <c r="BO294" s="456" t="n">
        <v>18</v>
      </c>
      <c r="BP294" s="456" t="n">
        <v>37</v>
      </c>
      <c r="BQ294" s="456" t="n">
        <v>1</v>
      </c>
    </row>
    <row r="295" customFormat="false" ht="12.65" hidden="false" customHeight="false" outlineLevel="0" collapsed="false"/>
    <row r="296" customFormat="false" ht="12.65" hidden="false" customHeight="false" outlineLevel="0" collapsed="false"/>
    <row r="297" customFormat="false" ht="12.65" hidden="false" customHeight="false" outlineLevel="0" collapsed="false">
      <c r="D297" s="318" t="n">
        <v>62</v>
      </c>
      <c r="E297" s="318" t="s">
        <v>250</v>
      </c>
    </row>
    <row r="298" customFormat="false" ht="12.65" hidden="false" customHeight="false" outlineLevel="0" collapsed="false">
      <c r="E298" s="456" t="s">
        <v>198</v>
      </c>
      <c r="F298" s="456" t="n">
        <v>1</v>
      </c>
      <c r="G298" s="456" t="n">
        <v>2</v>
      </c>
      <c r="H298" s="456" t="n">
        <v>3</v>
      </c>
      <c r="I298" s="456" t="n">
        <v>4</v>
      </c>
      <c r="J298" s="456" t="n">
        <v>5</v>
      </c>
      <c r="K298" s="456" t="n">
        <v>6</v>
      </c>
      <c r="L298" s="456" t="n">
        <v>7</v>
      </c>
      <c r="M298" s="456" t="n">
        <v>8</v>
      </c>
      <c r="N298" s="456" t="n">
        <v>9</v>
      </c>
      <c r="O298" s="456" t="n">
        <v>10</v>
      </c>
      <c r="P298" s="456" t="n">
        <v>11</v>
      </c>
      <c r="Q298" s="456" t="n">
        <v>12</v>
      </c>
      <c r="R298" s="456" t="n">
        <v>13</v>
      </c>
      <c r="S298" s="456" t="n">
        <v>14</v>
      </c>
      <c r="T298" s="456" t="n">
        <v>15</v>
      </c>
      <c r="U298" s="456" t="n">
        <v>16</v>
      </c>
      <c r="V298" s="456" t="n">
        <v>17</v>
      </c>
      <c r="W298" s="456" t="n">
        <v>18</v>
      </c>
      <c r="X298" s="456" t="n">
        <v>19</v>
      </c>
      <c r="Y298" s="456" t="n">
        <v>20</v>
      </c>
      <c r="Z298" s="456" t="n">
        <v>21</v>
      </c>
      <c r="AA298" s="456" t="n">
        <v>22</v>
      </c>
      <c r="AB298" s="456" t="n">
        <v>23</v>
      </c>
      <c r="AC298" s="456" t="n">
        <v>24</v>
      </c>
      <c r="AD298" s="456" t="n">
        <v>25</v>
      </c>
      <c r="AE298" s="456" t="n">
        <v>26</v>
      </c>
      <c r="AF298" s="456" t="n">
        <v>27</v>
      </c>
      <c r="AG298" s="456" t="n">
        <v>28</v>
      </c>
      <c r="AH298" s="456" t="n">
        <v>29</v>
      </c>
      <c r="AI298" s="456" t="n">
        <v>30</v>
      </c>
      <c r="AJ298" s="456" t="n">
        <v>31</v>
      </c>
      <c r="AK298" s="456" t="n">
        <v>32</v>
      </c>
      <c r="AL298" s="456" t="n">
        <v>33</v>
      </c>
      <c r="AM298" s="456" t="n">
        <v>34</v>
      </c>
      <c r="AN298" s="456" t="n">
        <v>35</v>
      </c>
      <c r="AO298" s="456" t="n">
        <v>36</v>
      </c>
      <c r="AP298" s="456" t="n">
        <v>37</v>
      </c>
      <c r="AQ298" s="456" t="n">
        <v>38</v>
      </c>
      <c r="AR298" s="456" t="n">
        <v>39</v>
      </c>
      <c r="AS298" s="456" t="n">
        <v>40</v>
      </c>
      <c r="AT298" s="456" t="n">
        <v>41</v>
      </c>
      <c r="AU298" s="456" t="n">
        <v>42</v>
      </c>
      <c r="AV298" s="456" t="n">
        <v>43</v>
      </c>
      <c r="AW298" s="456" t="n">
        <v>44</v>
      </c>
      <c r="AX298" s="456" t="n">
        <v>45</v>
      </c>
      <c r="AY298" s="456" t="n">
        <v>46</v>
      </c>
      <c r="AZ298" s="456" t="n">
        <v>47</v>
      </c>
      <c r="BA298" s="456" t="n">
        <v>48</v>
      </c>
      <c r="BB298" s="456" t="n">
        <v>49</v>
      </c>
      <c r="BC298" s="456" t="n">
        <v>50</v>
      </c>
      <c r="BD298" s="456" t="n">
        <v>51</v>
      </c>
      <c r="BE298" s="456" t="n">
        <v>52</v>
      </c>
      <c r="BF298" s="456" t="n">
        <v>53</v>
      </c>
      <c r="BG298" s="456" t="n">
        <v>54</v>
      </c>
      <c r="BI298" s="456" t="n">
        <v>55</v>
      </c>
      <c r="BJ298" s="456" t="n">
        <v>56</v>
      </c>
      <c r="BK298" s="456" t="n">
        <v>57</v>
      </c>
      <c r="BL298" s="456" t="n">
        <v>58</v>
      </c>
      <c r="BN298" s="456" t="n">
        <v>59</v>
      </c>
      <c r="BO298" s="456" t="n">
        <v>60</v>
      </c>
      <c r="BP298" s="456" t="n">
        <v>61</v>
      </c>
      <c r="BQ298" s="456" t="n">
        <v>62</v>
      </c>
    </row>
    <row r="299" customFormat="false" ht="12.65" hidden="false" customHeight="false" outlineLevel="0" collapsed="false">
      <c r="E299" s="456" t="s">
        <v>225</v>
      </c>
      <c r="F299" s="456" t="n">
        <v>20</v>
      </c>
      <c r="G299" s="456" t="n">
        <v>58</v>
      </c>
      <c r="H299" s="456" t="n">
        <v>15</v>
      </c>
      <c r="I299" s="456" t="n">
        <v>6</v>
      </c>
      <c r="J299" s="456" t="n">
        <v>51</v>
      </c>
      <c r="K299" s="456" t="n">
        <v>9</v>
      </c>
      <c r="L299" s="456" t="n">
        <v>13</v>
      </c>
      <c r="M299" s="456" t="n">
        <v>47</v>
      </c>
      <c r="N299" s="456" t="n">
        <v>53</v>
      </c>
      <c r="O299" s="456" t="n">
        <v>22</v>
      </c>
      <c r="P299" s="456" t="n">
        <v>34</v>
      </c>
      <c r="Q299" s="456" t="n">
        <v>23</v>
      </c>
      <c r="R299" s="456" t="n">
        <v>54</v>
      </c>
      <c r="S299" s="456" t="n">
        <v>11</v>
      </c>
      <c r="T299" s="456" t="n">
        <v>16</v>
      </c>
      <c r="U299" s="456" t="n">
        <v>4</v>
      </c>
      <c r="V299" s="456" t="n">
        <v>48</v>
      </c>
      <c r="W299" s="456" t="n">
        <v>56</v>
      </c>
      <c r="X299" s="456" t="n">
        <v>59</v>
      </c>
      <c r="Y299" s="456" t="n">
        <v>27</v>
      </c>
      <c r="Z299" s="456" t="n">
        <v>19</v>
      </c>
      <c r="AA299" s="456" t="n">
        <v>62</v>
      </c>
      <c r="AB299" s="456" t="n">
        <v>12</v>
      </c>
      <c r="AC299" s="456" t="n">
        <v>1</v>
      </c>
      <c r="AD299" s="456" t="n">
        <v>36</v>
      </c>
      <c r="AE299" s="456" t="n">
        <v>14</v>
      </c>
      <c r="AF299" s="456" t="n">
        <v>8</v>
      </c>
      <c r="AG299" s="456" t="n">
        <v>24</v>
      </c>
      <c r="AH299" s="456" t="n">
        <v>28</v>
      </c>
      <c r="AI299" s="456" t="n">
        <v>37</v>
      </c>
      <c r="AJ299" s="456" t="n">
        <v>44</v>
      </c>
      <c r="AK299" s="456" t="n">
        <v>38</v>
      </c>
      <c r="AL299" s="456" t="n">
        <v>2</v>
      </c>
      <c r="AM299" s="456" t="n">
        <v>21</v>
      </c>
      <c r="AN299" s="456" t="n">
        <v>52</v>
      </c>
      <c r="AO299" s="456" t="n">
        <v>25</v>
      </c>
      <c r="AP299" s="456" t="n">
        <v>35</v>
      </c>
      <c r="AQ299" s="456" t="n">
        <v>39</v>
      </c>
      <c r="AR299" s="456" t="n">
        <v>41</v>
      </c>
      <c r="AS299" s="456" t="n">
        <v>61</v>
      </c>
      <c r="AT299" s="456" t="n">
        <v>50</v>
      </c>
      <c r="AU299" s="456" t="n">
        <v>57</v>
      </c>
      <c r="AV299" s="456" t="n">
        <v>10</v>
      </c>
      <c r="AW299" s="456" t="n">
        <v>31</v>
      </c>
      <c r="AX299" s="456" t="n">
        <v>60</v>
      </c>
      <c r="AY299" s="456" t="n">
        <v>5</v>
      </c>
      <c r="AZ299" s="456" t="n">
        <v>43</v>
      </c>
      <c r="BA299" s="456" t="n">
        <v>32</v>
      </c>
      <c r="BB299" s="456" t="n">
        <v>55</v>
      </c>
      <c r="BC299" s="456" t="n">
        <v>26</v>
      </c>
      <c r="BD299" s="456" t="n">
        <v>29</v>
      </c>
      <c r="BE299" s="456" t="n">
        <v>33</v>
      </c>
      <c r="BF299" s="456" t="n">
        <v>17</v>
      </c>
      <c r="BG299" s="456" t="n">
        <v>46</v>
      </c>
      <c r="BI299" s="456" t="n">
        <v>49</v>
      </c>
      <c r="BJ299" s="456" t="n">
        <v>3</v>
      </c>
      <c r="BK299" s="456" t="n">
        <v>42</v>
      </c>
      <c r="BL299" s="456" t="n">
        <v>18</v>
      </c>
      <c r="BN299" s="456" t="n">
        <v>30</v>
      </c>
      <c r="BO299" s="456" t="n">
        <v>45</v>
      </c>
      <c r="BP299" s="456" t="n">
        <v>40</v>
      </c>
      <c r="BQ299" s="456" t="n">
        <v>7</v>
      </c>
    </row>
    <row r="300" customFormat="false" ht="12.65" hidden="false" customHeight="false" outlineLevel="0" collapsed="false"/>
    <row r="301" customFormat="false" ht="12.65" hidden="false" customHeight="false" outlineLevel="0" collapsed="false"/>
    <row r="302" customFormat="false" ht="12.65" hidden="false" customHeight="false" outlineLevel="0" collapsed="false">
      <c r="D302" s="318" t="n">
        <v>63</v>
      </c>
      <c r="E302" s="318" t="s">
        <v>250</v>
      </c>
    </row>
    <row r="303" customFormat="false" ht="12.65" hidden="false" customHeight="false" outlineLevel="0" collapsed="false">
      <c r="E303" s="456" t="s">
        <v>198</v>
      </c>
      <c r="F303" s="456" t="n">
        <v>1</v>
      </c>
      <c r="G303" s="456" t="n">
        <v>2</v>
      </c>
      <c r="H303" s="456" t="n">
        <v>3</v>
      </c>
      <c r="I303" s="456" t="n">
        <v>4</v>
      </c>
      <c r="J303" s="456" t="n">
        <v>5</v>
      </c>
      <c r="K303" s="456" t="n">
        <v>6</v>
      </c>
      <c r="L303" s="456" t="n">
        <v>7</v>
      </c>
      <c r="M303" s="456" t="n">
        <v>8</v>
      </c>
      <c r="N303" s="456" t="n">
        <v>9</v>
      </c>
      <c r="O303" s="456" t="n">
        <v>10</v>
      </c>
      <c r="P303" s="456" t="n">
        <v>11</v>
      </c>
      <c r="Q303" s="456" t="n">
        <v>12</v>
      </c>
      <c r="R303" s="456" t="n">
        <v>13</v>
      </c>
      <c r="S303" s="456" t="n">
        <v>14</v>
      </c>
      <c r="T303" s="456" t="n">
        <v>15</v>
      </c>
      <c r="U303" s="456" t="n">
        <v>16</v>
      </c>
      <c r="V303" s="456" t="n">
        <v>17</v>
      </c>
      <c r="W303" s="456" t="n">
        <v>18</v>
      </c>
      <c r="X303" s="456" t="n">
        <v>19</v>
      </c>
      <c r="Y303" s="456" t="n">
        <v>20</v>
      </c>
      <c r="Z303" s="456" t="n">
        <v>21</v>
      </c>
      <c r="AA303" s="456" t="n">
        <v>22</v>
      </c>
      <c r="AB303" s="456" t="n">
        <v>23</v>
      </c>
      <c r="AC303" s="456" t="n">
        <v>24</v>
      </c>
      <c r="AD303" s="456" t="n">
        <v>25</v>
      </c>
      <c r="AE303" s="456" t="n">
        <v>26</v>
      </c>
      <c r="AF303" s="456" t="n">
        <v>27</v>
      </c>
      <c r="AG303" s="456" t="n">
        <v>28</v>
      </c>
      <c r="AH303" s="456" t="n">
        <v>29</v>
      </c>
      <c r="AI303" s="456" t="n">
        <v>30</v>
      </c>
      <c r="AJ303" s="456" t="n">
        <v>31</v>
      </c>
      <c r="AK303" s="456" t="n">
        <v>32</v>
      </c>
      <c r="AL303" s="456" t="n">
        <v>33</v>
      </c>
      <c r="AM303" s="456" t="n">
        <v>34</v>
      </c>
      <c r="AN303" s="456" t="n">
        <v>35</v>
      </c>
      <c r="AO303" s="456" t="n">
        <v>36</v>
      </c>
      <c r="AP303" s="456" t="n">
        <v>37</v>
      </c>
      <c r="AQ303" s="456" t="n">
        <v>38</v>
      </c>
      <c r="AR303" s="456" t="n">
        <v>39</v>
      </c>
      <c r="AS303" s="456" t="n">
        <v>40</v>
      </c>
      <c r="AT303" s="456" t="n">
        <v>41</v>
      </c>
      <c r="AU303" s="456" t="n">
        <v>42</v>
      </c>
      <c r="AV303" s="456" t="n">
        <v>43</v>
      </c>
      <c r="AW303" s="456" t="n">
        <v>44</v>
      </c>
      <c r="AX303" s="456" t="n">
        <v>45</v>
      </c>
      <c r="AY303" s="456" t="n">
        <v>46</v>
      </c>
      <c r="AZ303" s="456" t="n">
        <v>47</v>
      </c>
      <c r="BA303" s="456" t="n">
        <v>48</v>
      </c>
      <c r="BB303" s="456" t="n">
        <v>49</v>
      </c>
      <c r="BC303" s="456" t="n">
        <v>50</v>
      </c>
      <c r="BD303" s="456" t="n">
        <v>51</v>
      </c>
      <c r="BE303" s="456" t="n">
        <v>52</v>
      </c>
      <c r="BF303" s="456" t="n">
        <v>53</v>
      </c>
      <c r="BG303" s="456" t="n">
        <v>54</v>
      </c>
      <c r="BH303" s="456" t="n">
        <v>55</v>
      </c>
      <c r="BI303" s="456" t="n">
        <v>56</v>
      </c>
      <c r="BJ303" s="456" t="n">
        <v>57</v>
      </c>
      <c r="BK303" s="456" t="n">
        <v>58</v>
      </c>
      <c r="BL303" s="456" t="n">
        <v>59</v>
      </c>
      <c r="BN303" s="456" t="n">
        <v>60</v>
      </c>
      <c r="BO303" s="456" t="n">
        <v>61</v>
      </c>
      <c r="BP303" s="456" t="n">
        <v>62</v>
      </c>
      <c r="BQ303" s="456" t="n">
        <v>63</v>
      </c>
    </row>
    <row r="304" customFormat="false" ht="12.65" hidden="false" customHeight="false" outlineLevel="0" collapsed="false">
      <c r="E304" s="456" t="s">
        <v>225</v>
      </c>
      <c r="F304" s="456" t="n">
        <v>39</v>
      </c>
      <c r="G304" s="456" t="n">
        <v>15</v>
      </c>
      <c r="H304" s="456" t="n">
        <v>55</v>
      </c>
      <c r="I304" s="456" t="n">
        <v>31</v>
      </c>
      <c r="J304" s="456" t="n">
        <v>7</v>
      </c>
      <c r="K304" s="456" t="n">
        <v>54</v>
      </c>
      <c r="L304" s="456" t="n">
        <v>49</v>
      </c>
      <c r="M304" s="456" t="n">
        <v>57</v>
      </c>
      <c r="N304" s="456" t="n">
        <v>41</v>
      </c>
      <c r="O304" s="456" t="n">
        <v>3</v>
      </c>
      <c r="P304" s="456" t="n">
        <v>29</v>
      </c>
      <c r="Q304" s="456" t="n">
        <v>59</v>
      </c>
      <c r="R304" s="456" t="n">
        <v>25</v>
      </c>
      <c r="S304" s="456" t="n">
        <v>43</v>
      </c>
      <c r="T304" s="456" t="n">
        <v>11</v>
      </c>
      <c r="U304" s="456" t="n">
        <v>30</v>
      </c>
      <c r="V304" s="456" t="n">
        <v>45</v>
      </c>
      <c r="W304" s="456" t="n">
        <v>37</v>
      </c>
      <c r="X304" s="456" t="n">
        <v>58</v>
      </c>
      <c r="Y304" s="456" t="n">
        <v>12</v>
      </c>
      <c r="Z304" s="456" t="n">
        <v>4</v>
      </c>
      <c r="AA304" s="456" t="n">
        <v>24</v>
      </c>
      <c r="AB304" s="456" t="n">
        <v>32</v>
      </c>
      <c r="AC304" s="456" t="n">
        <v>42</v>
      </c>
      <c r="AD304" s="456" t="n">
        <v>13</v>
      </c>
      <c r="AE304" s="456" t="n">
        <v>34</v>
      </c>
      <c r="AF304" s="456" t="n">
        <v>28</v>
      </c>
      <c r="AG304" s="456" t="n">
        <v>2</v>
      </c>
      <c r="AH304" s="456" t="n">
        <v>8</v>
      </c>
      <c r="AI304" s="456" t="n">
        <v>46</v>
      </c>
      <c r="AJ304" s="456" t="n">
        <v>19</v>
      </c>
      <c r="AK304" s="456" t="n">
        <v>23</v>
      </c>
      <c r="AL304" s="456" t="n">
        <v>61</v>
      </c>
      <c r="AM304" s="456" t="n">
        <v>56</v>
      </c>
      <c r="AN304" s="456" t="n">
        <v>33</v>
      </c>
      <c r="AO304" s="456" t="n">
        <v>50</v>
      </c>
      <c r="AP304" s="456" t="n">
        <v>53</v>
      </c>
      <c r="AQ304" s="456" t="n">
        <v>27</v>
      </c>
      <c r="AR304" s="456" t="n">
        <v>1</v>
      </c>
      <c r="AS304" s="456" t="n">
        <v>60</v>
      </c>
      <c r="AT304" s="456" t="n">
        <v>9</v>
      </c>
      <c r="AU304" s="456" t="n">
        <v>18</v>
      </c>
      <c r="AV304" s="456" t="n">
        <v>47</v>
      </c>
      <c r="AW304" s="456" t="n">
        <v>62</v>
      </c>
      <c r="AX304" s="456" t="n">
        <v>51</v>
      </c>
      <c r="AY304" s="456" t="n">
        <v>35</v>
      </c>
      <c r="AZ304" s="456" t="n">
        <v>14</v>
      </c>
      <c r="BA304" s="456" t="n">
        <v>52</v>
      </c>
      <c r="BB304" s="456" t="n">
        <v>26</v>
      </c>
      <c r="BC304" s="456" t="n">
        <v>36</v>
      </c>
      <c r="BD304" s="456" t="n">
        <v>63</v>
      </c>
      <c r="BE304" s="456" t="n">
        <v>38</v>
      </c>
      <c r="BF304" s="456" t="n">
        <v>44</v>
      </c>
      <c r="BG304" s="456" t="n">
        <v>6</v>
      </c>
      <c r="BH304" s="456" t="n">
        <v>16</v>
      </c>
      <c r="BI304" s="456" t="n">
        <v>40</v>
      </c>
      <c r="BJ304" s="456" t="n">
        <v>10</v>
      </c>
      <c r="BK304" s="456" t="n">
        <v>17</v>
      </c>
      <c r="BL304" s="456" t="n">
        <v>21</v>
      </c>
      <c r="BN304" s="456" t="n">
        <v>20</v>
      </c>
      <c r="BO304" s="456" t="n">
        <v>5</v>
      </c>
      <c r="BP304" s="456" t="n">
        <v>22</v>
      </c>
      <c r="BQ304" s="456" t="n">
        <v>48</v>
      </c>
    </row>
    <row r="305" customFormat="false" ht="12.65" hidden="false" customHeight="false" outlineLevel="0" collapsed="false"/>
    <row r="306" customFormat="false" ht="12.65" hidden="false" customHeight="false" outlineLevel="0" collapsed="false"/>
    <row r="307" customFormat="false" ht="12.65" hidden="false" customHeight="false" outlineLevel="0" collapsed="false">
      <c r="D307" s="318" t="n">
        <v>64</v>
      </c>
      <c r="E307" s="318" t="s">
        <v>250</v>
      </c>
    </row>
    <row r="308" customFormat="false" ht="12.65" hidden="false" customHeight="false" outlineLevel="0" collapsed="false">
      <c r="E308" s="456" t="s">
        <v>198</v>
      </c>
      <c r="F308" s="456" t="n">
        <v>1</v>
      </c>
      <c r="G308" s="456" t="n">
        <v>2</v>
      </c>
      <c r="H308" s="456" t="n">
        <v>3</v>
      </c>
      <c r="I308" s="456" t="n">
        <v>4</v>
      </c>
      <c r="J308" s="456" t="n">
        <v>5</v>
      </c>
      <c r="K308" s="456" t="n">
        <v>6</v>
      </c>
      <c r="L308" s="456" t="n">
        <v>7</v>
      </c>
      <c r="M308" s="456" t="n">
        <v>8</v>
      </c>
      <c r="N308" s="456" t="n">
        <v>9</v>
      </c>
      <c r="O308" s="456" t="n">
        <v>10</v>
      </c>
      <c r="P308" s="456" t="n">
        <v>11</v>
      </c>
      <c r="Q308" s="456" t="n">
        <v>12</v>
      </c>
      <c r="R308" s="456" t="n">
        <v>13</v>
      </c>
      <c r="S308" s="456" t="n">
        <v>14</v>
      </c>
      <c r="T308" s="456" t="n">
        <v>15</v>
      </c>
      <c r="U308" s="456" t="n">
        <v>16</v>
      </c>
      <c r="V308" s="456" t="n">
        <v>17</v>
      </c>
      <c r="W308" s="456" t="n">
        <v>18</v>
      </c>
      <c r="X308" s="456" t="n">
        <v>19</v>
      </c>
      <c r="Y308" s="456" t="n">
        <v>20</v>
      </c>
      <c r="Z308" s="456" t="n">
        <v>21</v>
      </c>
      <c r="AA308" s="456" t="n">
        <v>22</v>
      </c>
      <c r="AB308" s="456" t="n">
        <v>23</v>
      </c>
      <c r="AC308" s="456" t="n">
        <v>24</v>
      </c>
      <c r="AD308" s="456" t="n">
        <v>25</v>
      </c>
      <c r="AE308" s="456" t="n">
        <v>26</v>
      </c>
      <c r="AF308" s="456" t="n">
        <v>27</v>
      </c>
      <c r="AG308" s="456" t="n">
        <v>28</v>
      </c>
      <c r="AH308" s="456" t="n">
        <v>29</v>
      </c>
      <c r="AI308" s="456" t="n">
        <v>30</v>
      </c>
      <c r="AJ308" s="456" t="n">
        <v>31</v>
      </c>
      <c r="AK308" s="456" t="n">
        <v>32</v>
      </c>
      <c r="AL308" s="456" t="n">
        <v>33</v>
      </c>
      <c r="AM308" s="456" t="n">
        <v>34</v>
      </c>
      <c r="AN308" s="456" t="n">
        <v>35</v>
      </c>
      <c r="AO308" s="456" t="n">
        <v>36</v>
      </c>
      <c r="AP308" s="456" t="n">
        <v>37</v>
      </c>
      <c r="AQ308" s="456" t="n">
        <v>38</v>
      </c>
      <c r="AR308" s="456" t="n">
        <v>39</v>
      </c>
      <c r="AS308" s="456" t="n">
        <v>40</v>
      </c>
      <c r="AT308" s="456" t="n">
        <v>41</v>
      </c>
      <c r="AU308" s="456" t="n">
        <v>42</v>
      </c>
      <c r="AV308" s="456" t="n">
        <v>43</v>
      </c>
      <c r="AW308" s="456" t="n">
        <v>44</v>
      </c>
      <c r="AX308" s="456" t="n">
        <v>45</v>
      </c>
      <c r="AY308" s="456" t="n">
        <v>46</v>
      </c>
      <c r="AZ308" s="456" t="n">
        <v>47</v>
      </c>
      <c r="BA308" s="456" t="n">
        <v>48</v>
      </c>
      <c r="BB308" s="456" t="n">
        <v>49</v>
      </c>
      <c r="BC308" s="456" t="n">
        <v>50</v>
      </c>
      <c r="BD308" s="456" t="n">
        <v>51</v>
      </c>
      <c r="BE308" s="456" t="n">
        <v>52</v>
      </c>
      <c r="BF308" s="456" t="n">
        <v>53</v>
      </c>
      <c r="BG308" s="456" t="n">
        <v>54</v>
      </c>
      <c r="BH308" s="456" t="n">
        <v>55</v>
      </c>
      <c r="BI308" s="456" t="n">
        <v>56</v>
      </c>
      <c r="BJ308" s="456" t="n">
        <v>57</v>
      </c>
      <c r="BK308" s="456" t="n">
        <v>58</v>
      </c>
      <c r="BL308" s="456" t="n">
        <v>59</v>
      </c>
      <c r="BM308" s="456" t="n">
        <v>60</v>
      </c>
      <c r="BN308" s="456" t="n">
        <v>61</v>
      </c>
      <c r="BO308" s="456" t="n">
        <v>62</v>
      </c>
      <c r="BP308" s="456" t="n">
        <v>63</v>
      </c>
      <c r="BQ308" s="456" t="n">
        <v>64</v>
      </c>
    </row>
    <row r="309" customFormat="false" ht="12.65" hidden="false" customHeight="false" outlineLevel="0" collapsed="false">
      <c r="E309" s="456" t="s">
        <v>225</v>
      </c>
      <c r="F309" s="456" t="n">
        <v>55</v>
      </c>
      <c r="G309" s="456" t="n">
        <v>28</v>
      </c>
      <c r="H309" s="456" t="n">
        <v>42</v>
      </c>
      <c r="I309" s="456" t="n">
        <v>1</v>
      </c>
      <c r="J309" s="456" t="n">
        <v>61</v>
      </c>
      <c r="K309" s="456" t="n">
        <v>10</v>
      </c>
      <c r="L309" s="456" t="n">
        <v>19</v>
      </c>
      <c r="M309" s="456" t="n">
        <v>45</v>
      </c>
      <c r="N309" s="456" t="n">
        <v>11</v>
      </c>
      <c r="O309" s="456" t="n">
        <v>46</v>
      </c>
      <c r="P309" s="456" t="n">
        <v>9</v>
      </c>
      <c r="Q309" s="456" t="n">
        <v>33</v>
      </c>
      <c r="R309" s="456" t="n">
        <v>29</v>
      </c>
      <c r="S309" s="456" t="n">
        <v>51</v>
      </c>
      <c r="T309" s="456" t="n">
        <v>58</v>
      </c>
      <c r="U309" s="456" t="n">
        <v>60</v>
      </c>
      <c r="V309" s="456" t="n">
        <v>24</v>
      </c>
      <c r="W309" s="456" t="n">
        <v>20</v>
      </c>
      <c r="X309" s="456" t="n">
        <v>7</v>
      </c>
      <c r="Y309" s="456" t="n">
        <v>62</v>
      </c>
      <c r="Z309" s="456" t="n">
        <v>40</v>
      </c>
      <c r="AA309" s="456" t="n">
        <v>14</v>
      </c>
      <c r="AB309" s="456" t="n">
        <v>59</v>
      </c>
      <c r="AC309" s="456" t="n">
        <v>53</v>
      </c>
      <c r="AD309" s="456" t="n">
        <v>2</v>
      </c>
      <c r="AE309" s="456" t="n">
        <v>30</v>
      </c>
      <c r="AF309" s="456" t="n">
        <v>8</v>
      </c>
      <c r="AG309" s="456" t="n">
        <v>57</v>
      </c>
      <c r="AH309" s="456" t="n">
        <v>13</v>
      </c>
      <c r="AI309" s="456" t="n">
        <v>37</v>
      </c>
      <c r="AJ309" s="456" t="n">
        <v>25</v>
      </c>
      <c r="AK309" s="456" t="n">
        <v>18</v>
      </c>
      <c r="AL309" s="456" t="n">
        <v>47</v>
      </c>
      <c r="AM309" s="456" t="n">
        <v>41</v>
      </c>
      <c r="AN309" s="456" t="n">
        <v>36</v>
      </c>
      <c r="AO309" s="456" t="n">
        <v>35</v>
      </c>
      <c r="AP309" s="456" t="n">
        <v>4</v>
      </c>
      <c r="AQ309" s="456" t="n">
        <v>22</v>
      </c>
      <c r="AR309" s="456" t="n">
        <v>12</v>
      </c>
      <c r="AS309" s="456" t="n">
        <v>16</v>
      </c>
      <c r="AT309" s="456" t="n">
        <v>34</v>
      </c>
      <c r="AU309" s="456" t="n">
        <v>63</v>
      </c>
      <c r="AV309" s="456" t="n">
        <v>54</v>
      </c>
      <c r="AW309" s="456" t="n">
        <v>38</v>
      </c>
      <c r="AX309" s="456" t="n">
        <v>21</v>
      </c>
      <c r="AY309" s="456" t="n">
        <v>64</v>
      </c>
      <c r="AZ309" s="456" t="n">
        <v>3</v>
      </c>
      <c r="BA309" s="456" t="n">
        <v>15</v>
      </c>
      <c r="BB309" s="456" t="n">
        <v>31</v>
      </c>
      <c r="BC309" s="456" t="n">
        <v>6</v>
      </c>
      <c r="BD309" s="456" t="n">
        <v>49</v>
      </c>
      <c r="BE309" s="456" t="n">
        <v>23</v>
      </c>
      <c r="BF309" s="456" t="n">
        <v>44</v>
      </c>
      <c r="BG309" s="456" t="n">
        <v>56</v>
      </c>
      <c r="BH309" s="456" t="n">
        <v>26</v>
      </c>
      <c r="BI309" s="456" t="n">
        <v>50</v>
      </c>
      <c r="BJ309" s="456" t="n">
        <v>43</v>
      </c>
      <c r="BK309" s="456" t="n">
        <v>27</v>
      </c>
      <c r="BL309" s="456" t="n">
        <v>17</v>
      </c>
      <c r="BM309" s="456" t="n">
        <v>32</v>
      </c>
      <c r="BN309" s="456" t="n">
        <v>39</v>
      </c>
      <c r="BO309" s="456" t="n">
        <v>5</v>
      </c>
      <c r="BP309" s="456" t="n">
        <v>52</v>
      </c>
      <c r="BQ309" s="456" t="n">
        <v>48</v>
      </c>
    </row>
    <row r="310" customFormat="false" ht="12.65" hidden="false" customHeight="false" outlineLevel="0" collapsed="false"/>
    <row r="311" customFormat="false" ht="12.65" hidden="false" customHeight="false" outlineLevel="0" collapsed="false"/>
    <row r="312" customFormat="false" ht="12.65" hidden="false" customHeight="false" outlineLevel="0" collapsed="false">
      <c r="D312" s="318" t="n">
        <v>65</v>
      </c>
      <c r="E312" s="318" t="s">
        <v>250</v>
      </c>
    </row>
    <row r="313" customFormat="false" ht="12.65" hidden="false" customHeight="false" outlineLevel="0" collapsed="false">
      <c r="E313" s="456" t="s">
        <v>198</v>
      </c>
      <c r="F313" s="456" t="n">
        <v>1</v>
      </c>
      <c r="G313" s="456" t="n">
        <v>2</v>
      </c>
      <c r="H313" s="456" t="n">
        <v>3</v>
      </c>
      <c r="I313" s="456" t="n">
        <v>4</v>
      </c>
      <c r="J313" s="456" t="n">
        <v>5</v>
      </c>
      <c r="K313" s="456" t="n">
        <v>6</v>
      </c>
      <c r="L313" s="456" t="n">
        <v>7</v>
      </c>
      <c r="M313" s="456" t="n">
        <v>8</v>
      </c>
      <c r="N313" s="456" t="n">
        <v>9</v>
      </c>
      <c r="O313" s="456" t="n">
        <v>10</v>
      </c>
      <c r="P313" s="456" t="n">
        <v>11</v>
      </c>
      <c r="Q313" s="456" t="n">
        <v>12</v>
      </c>
      <c r="R313" s="456" t="n">
        <v>13</v>
      </c>
      <c r="S313" s="456" t="n">
        <v>14</v>
      </c>
      <c r="T313" s="456" t="n">
        <v>15</v>
      </c>
      <c r="U313" s="456" t="n">
        <v>16</v>
      </c>
      <c r="V313" s="456" t="n">
        <v>17</v>
      </c>
      <c r="W313" s="456" t="n">
        <v>18</v>
      </c>
      <c r="X313" s="456" t="n">
        <v>19</v>
      </c>
      <c r="Y313" s="456" t="n">
        <v>20</v>
      </c>
      <c r="Z313" s="456" t="n">
        <v>21</v>
      </c>
      <c r="AA313" s="456" t="n">
        <v>22</v>
      </c>
      <c r="AB313" s="456" t="n">
        <v>23</v>
      </c>
      <c r="AC313" s="456" t="n">
        <v>24</v>
      </c>
      <c r="AD313" s="456" t="n">
        <v>25</v>
      </c>
      <c r="AE313" s="456" t="n">
        <v>26</v>
      </c>
      <c r="AF313" s="456" t="n">
        <v>27</v>
      </c>
      <c r="AG313" s="456" t="n">
        <v>28</v>
      </c>
      <c r="AH313" s="456" t="n">
        <v>29</v>
      </c>
      <c r="AI313" s="456" t="n">
        <v>30</v>
      </c>
      <c r="AJ313" s="456" t="n">
        <v>31</v>
      </c>
      <c r="AK313" s="456" t="n">
        <v>32</v>
      </c>
      <c r="AL313" s="456" t="n">
        <v>33</v>
      </c>
      <c r="AM313" s="456" t="n">
        <v>34</v>
      </c>
      <c r="AN313" s="456" t="n">
        <v>35</v>
      </c>
      <c r="AO313" s="456" t="n">
        <v>36</v>
      </c>
      <c r="AP313" s="456" t="n">
        <v>37</v>
      </c>
      <c r="AQ313" s="456" t="n">
        <v>38</v>
      </c>
      <c r="AR313" s="456" t="n">
        <v>39</v>
      </c>
      <c r="AS313" s="456" t="n">
        <v>40</v>
      </c>
      <c r="AT313" s="456" t="n">
        <v>41</v>
      </c>
      <c r="AU313" s="456" t="n">
        <v>42</v>
      </c>
      <c r="AV313" s="456" t="n">
        <v>43</v>
      </c>
      <c r="AW313" s="456" t="n">
        <v>44</v>
      </c>
      <c r="AX313" s="456" t="n">
        <v>45</v>
      </c>
      <c r="AY313" s="456" t="n">
        <v>46</v>
      </c>
      <c r="AZ313" s="456" t="n">
        <v>47</v>
      </c>
      <c r="BA313" s="456" t="n">
        <v>48</v>
      </c>
      <c r="BB313" s="456" t="n">
        <v>49</v>
      </c>
      <c r="BC313" s="456" t="n">
        <v>50</v>
      </c>
      <c r="BD313" s="456" t="n">
        <v>51</v>
      </c>
      <c r="BE313" s="456" t="n">
        <v>52</v>
      </c>
      <c r="BF313" s="456" t="n">
        <v>53</v>
      </c>
      <c r="BG313" s="456" t="n">
        <v>54</v>
      </c>
      <c r="BH313" s="456" t="n">
        <v>55</v>
      </c>
      <c r="BI313" s="456" t="n">
        <v>56</v>
      </c>
      <c r="BJ313" s="456" t="n">
        <v>57</v>
      </c>
      <c r="BK313" s="456" t="n">
        <v>58</v>
      </c>
      <c r="BL313" s="456" t="n">
        <v>59</v>
      </c>
      <c r="BM313" s="456" t="n">
        <v>60</v>
      </c>
      <c r="BN313" s="456" t="n">
        <v>61</v>
      </c>
      <c r="BO313" s="456" t="n">
        <v>62</v>
      </c>
      <c r="BP313" s="456" t="n">
        <v>63</v>
      </c>
      <c r="BQ313" s="456" t="n">
        <v>64</v>
      </c>
      <c r="BR313" s="456" t="n">
        <v>65</v>
      </c>
    </row>
    <row r="314" customFormat="false" ht="12.65" hidden="false" customHeight="false" outlineLevel="0" collapsed="false">
      <c r="E314" s="456" t="s">
        <v>225</v>
      </c>
      <c r="F314" s="456" t="n">
        <v>5</v>
      </c>
      <c r="G314" s="456" t="n">
        <v>25</v>
      </c>
      <c r="H314" s="456" t="n">
        <v>49</v>
      </c>
      <c r="I314" s="456" t="n">
        <v>17</v>
      </c>
      <c r="J314" s="456" t="n">
        <v>12</v>
      </c>
      <c r="K314" s="456" t="n">
        <v>64</v>
      </c>
      <c r="L314" s="456" t="n">
        <v>13</v>
      </c>
      <c r="M314" s="456" t="n">
        <v>42</v>
      </c>
      <c r="N314" s="456" t="n">
        <v>26</v>
      </c>
      <c r="O314" s="456" t="n">
        <v>22</v>
      </c>
      <c r="P314" s="456" t="n">
        <v>20</v>
      </c>
      <c r="Q314" s="456" t="n">
        <v>29</v>
      </c>
      <c r="R314" s="456" t="n">
        <v>9</v>
      </c>
      <c r="S314" s="456" t="n">
        <v>3</v>
      </c>
      <c r="T314" s="456" t="n">
        <v>57</v>
      </c>
      <c r="U314" s="456" t="n">
        <v>55</v>
      </c>
      <c r="V314" s="456" t="n">
        <v>10</v>
      </c>
      <c r="W314" s="456" t="n">
        <v>24</v>
      </c>
      <c r="X314" s="456" t="n">
        <v>48</v>
      </c>
      <c r="Y314" s="456" t="n">
        <v>11</v>
      </c>
      <c r="Z314" s="456" t="n">
        <v>60</v>
      </c>
      <c r="AA314" s="456" t="n">
        <v>53</v>
      </c>
      <c r="AB314" s="456" t="n">
        <v>30</v>
      </c>
      <c r="AC314" s="456" t="n">
        <v>2</v>
      </c>
      <c r="AD314" s="456" t="n">
        <v>31</v>
      </c>
      <c r="AE314" s="456" t="n">
        <v>65</v>
      </c>
      <c r="AF314" s="456" t="n">
        <v>58</v>
      </c>
      <c r="AG314" s="456" t="n">
        <v>34</v>
      </c>
      <c r="AH314" s="456" t="n">
        <v>28</v>
      </c>
      <c r="AI314" s="456" t="n">
        <v>36</v>
      </c>
      <c r="AJ314" s="456" t="n">
        <v>15</v>
      </c>
      <c r="AK314" s="456" t="n">
        <v>44</v>
      </c>
      <c r="AL314" s="456" t="n">
        <v>19</v>
      </c>
      <c r="AM314" s="456" t="n">
        <v>38</v>
      </c>
      <c r="AN314" s="456" t="n">
        <v>1</v>
      </c>
      <c r="AO314" s="456" t="n">
        <v>54</v>
      </c>
      <c r="AP314" s="456" t="n">
        <v>33</v>
      </c>
      <c r="AQ314" s="456" t="n">
        <v>47</v>
      </c>
      <c r="AR314" s="456" t="n">
        <v>41</v>
      </c>
      <c r="AS314" s="456" t="n">
        <v>61</v>
      </c>
      <c r="AT314" s="456" t="n">
        <v>39</v>
      </c>
      <c r="AU314" s="456" t="n">
        <v>8</v>
      </c>
      <c r="AV314" s="456" t="n">
        <v>52</v>
      </c>
      <c r="AW314" s="456" t="n">
        <v>32</v>
      </c>
      <c r="AX314" s="456" t="n">
        <v>46</v>
      </c>
      <c r="AY314" s="456" t="n">
        <v>35</v>
      </c>
      <c r="AZ314" s="456" t="n">
        <v>63</v>
      </c>
      <c r="BA314" s="456" t="n">
        <v>37</v>
      </c>
      <c r="BB314" s="456" t="n">
        <v>16</v>
      </c>
      <c r="BC314" s="456" t="n">
        <v>27</v>
      </c>
      <c r="BD314" s="456" t="n">
        <v>14</v>
      </c>
      <c r="BE314" s="456" t="n">
        <v>43</v>
      </c>
      <c r="BF314" s="456" t="n">
        <v>62</v>
      </c>
      <c r="BG314" s="456" t="n">
        <v>56</v>
      </c>
      <c r="BH314" s="456" t="n">
        <v>21</v>
      </c>
      <c r="BI314" s="456" t="n">
        <v>4</v>
      </c>
      <c r="BJ314" s="456" t="n">
        <v>23</v>
      </c>
      <c r="BK314" s="456" t="n">
        <v>50</v>
      </c>
      <c r="BL314" s="456" t="n">
        <v>7</v>
      </c>
      <c r="BM314" s="456" t="n">
        <v>51</v>
      </c>
      <c r="BN314" s="456" t="n">
        <v>40</v>
      </c>
      <c r="BO314" s="456" t="n">
        <v>45</v>
      </c>
      <c r="BP314" s="456" t="n">
        <v>59</v>
      </c>
      <c r="BQ314" s="456" t="n">
        <v>6</v>
      </c>
      <c r="BR314" s="456" t="n">
        <v>18</v>
      </c>
    </row>
    <row r="315" customFormat="false" ht="12.65" hidden="false" customHeight="false" outlineLevel="0" collapsed="false"/>
    <row r="316" customFormat="false" ht="12.65" hidden="false" customHeight="false" outlineLevel="0" collapsed="false"/>
    <row r="317" customFormat="false" ht="12.65" hidden="false" customHeight="false" outlineLevel="0" collapsed="false">
      <c r="D317" s="318" t="n">
        <v>66</v>
      </c>
      <c r="E317" s="318" t="s">
        <v>250</v>
      </c>
    </row>
    <row r="318" customFormat="false" ht="12.65" hidden="false" customHeight="false" outlineLevel="0" collapsed="false">
      <c r="E318" s="456" t="s">
        <v>198</v>
      </c>
      <c r="F318" s="456" t="n">
        <v>1</v>
      </c>
      <c r="G318" s="456" t="n">
        <v>2</v>
      </c>
      <c r="H318" s="456" t="n">
        <v>3</v>
      </c>
      <c r="I318" s="456" t="n">
        <v>4</v>
      </c>
      <c r="J318" s="456" t="n">
        <v>5</v>
      </c>
      <c r="K318" s="456" t="n">
        <v>6</v>
      </c>
      <c r="L318" s="456" t="n">
        <v>7</v>
      </c>
      <c r="M318" s="456" t="n">
        <v>8</v>
      </c>
      <c r="N318" s="456" t="n">
        <v>9</v>
      </c>
      <c r="O318" s="456" t="n">
        <v>10</v>
      </c>
      <c r="P318" s="456" t="n">
        <v>11</v>
      </c>
      <c r="Q318" s="456" t="n">
        <v>12</v>
      </c>
      <c r="R318" s="456" t="n">
        <v>13</v>
      </c>
      <c r="S318" s="456" t="n">
        <v>14</v>
      </c>
      <c r="T318" s="456" t="n">
        <v>15</v>
      </c>
      <c r="U318" s="456" t="n">
        <v>16</v>
      </c>
      <c r="V318" s="456" t="n">
        <v>17</v>
      </c>
      <c r="W318" s="456" t="n">
        <v>18</v>
      </c>
      <c r="X318" s="456" t="n">
        <v>19</v>
      </c>
      <c r="Y318" s="456" t="n">
        <v>20</v>
      </c>
      <c r="Z318" s="456" t="n">
        <v>21</v>
      </c>
      <c r="AA318" s="456" t="n">
        <v>22</v>
      </c>
      <c r="AB318" s="456" t="n">
        <v>23</v>
      </c>
      <c r="AC318" s="456" t="n">
        <v>24</v>
      </c>
      <c r="AD318" s="456" t="n">
        <v>25</v>
      </c>
      <c r="AE318" s="456" t="n">
        <v>26</v>
      </c>
      <c r="AF318" s="456" t="n">
        <v>27</v>
      </c>
      <c r="AG318" s="456" t="n">
        <v>28</v>
      </c>
      <c r="AH318" s="456" t="n">
        <v>29</v>
      </c>
      <c r="AI318" s="456" t="n">
        <v>30</v>
      </c>
      <c r="AJ318" s="456" t="n">
        <v>31</v>
      </c>
      <c r="AK318" s="456" t="n">
        <v>32</v>
      </c>
      <c r="AL318" s="456" t="n">
        <v>33</v>
      </c>
      <c r="AM318" s="456" t="n">
        <v>34</v>
      </c>
      <c r="AN318" s="456" t="n">
        <v>35</v>
      </c>
      <c r="AO318" s="456" t="n">
        <v>36</v>
      </c>
      <c r="AP318" s="456" t="n">
        <v>37</v>
      </c>
      <c r="AQ318" s="456" t="n">
        <v>38</v>
      </c>
      <c r="AR318" s="456" t="n">
        <v>39</v>
      </c>
      <c r="AS318" s="456" t="n">
        <v>40</v>
      </c>
      <c r="AT318" s="456" t="n">
        <v>41</v>
      </c>
      <c r="AU318" s="456" t="n">
        <v>42</v>
      </c>
      <c r="AV318" s="456" t="n">
        <v>43</v>
      </c>
      <c r="AW318" s="456" t="n">
        <v>44</v>
      </c>
      <c r="AX318" s="456" t="n">
        <v>45</v>
      </c>
      <c r="AY318" s="456" t="n">
        <v>46</v>
      </c>
      <c r="AZ318" s="456" t="n">
        <v>47</v>
      </c>
      <c r="BA318" s="456" t="n">
        <v>48</v>
      </c>
      <c r="BB318" s="456" t="n">
        <v>49</v>
      </c>
      <c r="BC318" s="456" t="n">
        <v>50</v>
      </c>
      <c r="BD318" s="456" t="n">
        <v>51</v>
      </c>
      <c r="BE318" s="456" t="n">
        <v>52</v>
      </c>
      <c r="BF318" s="456" t="n">
        <v>53</v>
      </c>
      <c r="BG318" s="456" t="n">
        <v>54</v>
      </c>
      <c r="BI318" s="456" t="n">
        <v>55</v>
      </c>
      <c r="BJ318" s="456" t="n">
        <v>56</v>
      </c>
      <c r="BK318" s="456" t="n">
        <v>57</v>
      </c>
      <c r="BL318" s="456" t="n">
        <v>58</v>
      </c>
      <c r="BN318" s="456" t="n">
        <v>59</v>
      </c>
      <c r="BO318" s="456" t="n">
        <v>60</v>
      </c>
      <c r="BP318" s="456" t="n">
        <v>61</v>
      </c>
      <c r="BQ318" s="456" t="n">
        <v>62</v>
      </c>
      <c r="BS318" s="456" t="n">
        <v>63</v>
      </c>
      <c r="BT318" s="456" t="n">
        <v>64</v>
      </c>
      <c r="BU318" s="456" t="n">
        <v>65</v>
      </c>
      <c r="BV318" s="456" t="n">
        <v>66</v>
      </c>
    </row>
    <row r="319" customFormat="false" ht="12.65" hidden="false" customHeight="false" outlineLevel="0" collapsed="false">
      <c r="E319" s="456" t="s">
        <v>225</v>
      </c>
      <c r="F319" s="456" t="n">
        <v>15</v>
      </c>
      <c r="G319" s="456" t="n">
        <v>8</v>
      </c>
      <c r="H319" s="456" t="n">
        <v>45</v>
      </c>
      <c r="I319" s="456" t="n">
        <v>28</v>
      </c>
      <c r="J319" s="456" t="n">
        <v>17</v>
      </c>
      <c r="K319" s="456" t="n">
        <v>44</v>
      </c>
      <c r="L319" s="456" t="n">
        <v>49</v>
      </c>
      <c r="M319" s="456" t="n">
        <v>2</v>
      </c>
      <c r="N319" s="456" t="n">
        <v>59</v>
      </c>
      <c r="O319" s="456" t="n">
        <v>16</v>
      </c>
      <c r="P319" s="456" t="n">
        <v>58</v>
      </c>
      <c r="Q319" s="456" t="n">
        <v>38</v>
      </c>
      <c r="R319" s="456" t="n">
        <v>52</v>
      </c>
      <c r="S319" s="456" t="n">
        <v>26</v>
      </c>
      <c r="T319" s="456" t="n">
        <v>63</v>
      </c>
      <c r="U319" s="456" t="n">
        <v>40</v>
      </c>
      <c r="V319" s="456" t="n">
        <v>4</v>
      </c>
      <c r="W319" s="456" t="n">
        <v>60</v>
      </c>
      <c r="X319" s="456" t="n">
        <v>55</v>
      </c>
      <c r="Y319" s="456" t="n">
        <v>41</v>
      </c>
      <c r="Z319" s="456" t="n">
        <v>35</v>
      </c>
      <c r="AA319" s="456" t="n">
        <v>3</v>
      </c>
      <c r="AB319" s="456" t="n">
        <v>62</v>
      </c>
      <c r="AC319" s="456" t="n">
        <v>65</v>
      </c>
      <c r="AD319" s="456" t="n">
        <v>11</v>
      </c>
      <c r="AE319" s="456" t="n">
        <v>29</v>
      </c>
      <c r="AF319" s="456" t="n">
        <v>61</v>
      </c>
      <c r="AG319" s="456" t="n">
        <v>22</v>
      </c>
      <c r="AH319" s="456" t="n">
        <v>53</v>
      </c>
      <c r="AI319" s="456" t="n">
        <v>1</v>
      </c>
      <c r="AJ319" s="456" t="n">
        <v>20</v>
      </c>
      <c r="AK319" s="456" t="n">
        <v>48</v>
      </c>
      <c r="AL319" s="456" t="n">
        <v>56</v>
      </c>
      <c r="AM319" s="456" t="n">
        <v>51</v>
      </c>
      <c r="AN319" s="456" t="n">
        <v>21</v>
      </c>
      <c r="AO319" s="456" t="n">
        <v>54</v>
      </c>
      <c r="AP319" s="456" t="n">
        <v>25</v>
      </c>
      <c r="AQ319" s="456" t="n">
        <v>66</v>
      </c>
      <c r="AR319" s="456" t="n">
        <v>32</v>
      </c>
      <c r="AS319" s="456" t="n">
        <v>46</v>
      </c>
      <c r="AT319" s="456" t="n">
        <v>9</v>
      </c>
      <c r="AU319" s="456" t="n">
        <v>18</v>
      </c>
      <c r="AV319" s="456" t="n">
        <v>30</v>
      </c>
      <c r="AW319" s="456" t="n">
        <v>57</v>
      </c>
      <c r="AX319" s="456" t="n">
        <v>12</v>
      </c>
      <c r="AY319" s="456" t="n">
        <v>10</v>
      </c>
      <c r="AZ319" s="456" t="n">
        <v>50</v>
      </c>
      <c r="BA319" s="456" t="n">
        <v>42</v>
      </c>
      <c r="BB319" s="456" t="n">
        <v>31</v>
      </c>
      <c r="BC319" s="456" t="n">
        <v>64</v>
      </c>
      <c r="BD319" s="456" t="n">
        <v>24</v>
      </c>
      <c r="BE319" s="456" t="n">
        <v>43</v>
      </c>
      <c r="BF319" s="456" t="n">
        <v>7</v>
      </c>
      <c r="BG319" s="456" t="n">
        <v>36</v>
      </c>
      <c r="BI319" s="456" t="n">
        <v>34</v>
      </c>
      <c r="BJ319" s="456" t="n">
        <v>14</v>
      </c>
      <c r="BK319" s="456" t="n">
        <v>37</v>
      </c>
      <c r="BL319" s="456" t="n">
        <v>47</v>
      </c>
      <c r="BN319" s="456" t="n">
        <v>5</v>
      </c>
      <c r="BO319" s="456" t="n">
        <v>33</v>
      </c>
      <c r="BP319" s="456" t="n">
        <v>27</v>
      </c>
      <c r="BQ319" s="456" t="n">
        <v>23</v>
      </c>
      <c r="BS319" s="456" t="n">
        <v>19</v>
      </c>
      <c r="BT319" s="456" t="n">
        <v>13</v>
      </c>
      <c r="BU319" s="456" t="n">
        <v>39</v>
      </c>
      <c r="BV319" s="456" t="n">
        <v>6</v>
      </c>
    </row>
    <row r="320" customFormat="false" ht="12.65" hidden="false" customHeight="false" outlineLevel="0" collapsed="false"/>
    <row r="321" customFormat="false" ht="12.65" hidden="false" customHeight="false" outlineLevel="0" collapsed="false"/>
    <row r="322" customFormat="false" ht="12.65" hidden="false" customHeight="false" outlineLevel="0" collapsed="false">
      <c r="D322" s="318" t="n">
        <v>67</v>
      </c>
      <c r="E322" s="318" t="s">
        <v>250</v>
      </c>
    </row>
    <row r="323" customFormat="false" ht="12.65" hidden="false" customHeight="false" outlineLevel="0" collapsed="false">
      <c r="E323" s="456" t="s">
        <v>198</v>
      </c>
      <c r="F323" s="456" t="n">
        <v>1</v>
      </c>
      <c r="G323" s="456" t="n">
        <v>2</v>
      </c>
      <c r="H323" s="456" t="n">
        <v>3</v>
      </c>
      <c r="I323" s="456" t="n">
        <v>4</v>
      </c>
      <c r="J323" s="456" t="n">
        <v>5</v>
      </c>
      <c r="K323" s="456" t="n">
        <v>6</v>
      </c>
      <c r="L323" s="456" t="n">
        <v>7</v>
      </c>
      <c r="M323" s="456" t="n">
        <v>8</v>
      </c>
      <c r="N323" s="456" t="n">
        <v>9</v>
      </c>
      <c r="O323" s="456" t="n">
        <v>10</v>
      </c>
      <c r="P323" s="456" t="n">
        <v>11</v>
      </c>
      <c r="Q323" s="456" t="n">
        <v>12</v>
      </c>
      <c r="R323" s="456" t="n">
        <v>13</v>
      </c>
      <c r="S323" s="456" t="n">
        <v>14</v>
      </c>
      <c r="T323" s="456" t="n">
        <v>15</v>
      </c>
      <c r="U323" s="456" t="n">
        <v>16</v>
      </c>
      <c r="V323" s="456" t="n">
        <v>17</v>
      </c>
      <c r="W323" s="456" t="n">
        <v>18</v>
      </c>
      <c r="X323" s="456" t="n">
        <v>19</v>
      </c>
      <c r="Y323" s="456" t="n">
        <v>20</v>
      </c>
      <c r="Z323" s="456" t="n">
        <v>21</v>
      </c>
      <c r="AA323" s="456" t="n">
        <v>22</v>
      </c>
      <c r="AB323" s="456" t="n">
        <v>23</v>
      </c>
      <c r="AC323" s="456" t="n">
        <v>24</v>
      </c>
      <c r="AD323" s="456" t="n">
        <v>25</v>
      </c>
      <c r="AE323" s="456" t="n">
        <v>26</v>
      </c>
      <c r="AF323" s="456" t="n">
        <v>27</v>
      </c>
      <c r="AG323" s="456" t="n">
        <v>28</v>
      </c>
      <c r="AH323" s="456" t="n">
        <v>29</v>
      </c>
      <c r="AI323" s="456" t="n">
        <v>30</v>
      </c>
      <c r="AJ323" s="456" t="n">
        <v>31</v>
      </c>
      <c r="AK323" s="456" t="n">
        <v>32</v>
      </c>
      <c r="AL323" s="456" t="n">
        <v>33</v>
      </c>
      <c r="AM323" s="456" t="n">
        <v>34</v>
      </c>
      <c r="AN323" s="456" t="n">
        <v>35</v>
      </c>
      <c r="AO323" s="456" t="n">
        <v>36</v>
      </c>
      <c r="AP323" s="456" t="n">
        <v>37</v>
      </c>
      <c r="AQ323" s="456" t="n">
        <v>38</v>
      </c>
      <c r="AR323" s="456" t="n">
        <v>39</v>
      </c>
      <c r="AS323" s="456" t="n">
        <v>40</v>
      </c>
      <c r="AT323" s="456" t="n">
        <v>41</v>
      </c>
      <c r="AU323" s="456" t="n">
        <v>42</v>
      </c>
      <c r="AV323" s="456" t="n">
        <v>43</v>
      </c>
      <c r="AW323" s="456" t="n">
        <v>44</v>
      </c>
      <c r="AX323" s="456" t="n">
        <v>45</v>
      </c>
      <c r="AY323" s="456" t="n">
        <v>46</v>
      </c>
      <c r="AZ323" s="456" t="n">
        <v>47</v>
      </c>
      <c r="BA323" s="456" t="n">
        <v>48</v>
      </c>
      <c r="BB323" s="456" t="n">
        <v>49</v>
      </c>
      <c r="BC323" s="456" t="n">
        <v>50</v>
      </c>
      <c r="BD323" s="456" t="n">
        <v>51</v>
      </c>
      <c r="BE323" s="456" t="n">
        <v>52</v>
      </c>
      <c r="BF323" s="456" t="n">
        <v>53</v>
      </c>
      <c r="BG323" s="456" t="n">
        <v>54</v>
      </c>
      <c r="BH323" s="456" t="n">
        <v>55</v>
      </c>
      <c r="BI323" s="456" t="n">
        <v>56</v>
      </c>
      <c r="BJ323" s="456" t="n">
        <v>57</v>
      </c>
      <c r="BK323" s="456" t="n">
        <v>58</v>
      </c>
      <c r="BL323" s="456" t="n">
        <v>59</v>
      </c>
      <c r="BN323" s="456" t="n">
        <v>60</v>
      </c>
      <c r="BO323" s="456" t="n">
        <v>61</v>
      </c>
      <c r="BP323" s="456" t="n">
        <v>62</v>
      </c>
      <c r="BQ323" s="456" t="n">
        <v>63</v>
      </c>
      <c r="BS323" s="456" t="n">
        <v>64</v>
      </c>
      <c r="BT323" s="456" t="n">
        <v>65</v>
      </c>
      <c r="BU323" s="456" t="n">
        <v>66</v>
      </c>
      <c r="BV323" s="456" t="n">
        <v>67</v>
      </c>
    </row>
    <row r="324" customFormat="false" ht="12.65" hidden="false" customHeight="false" outlineLevel="0" collapsed="false">
      <c r="E324" s="456" t="s">
        <v>225</v>
      </c>
      <c r="F324" s="456" t="n">
        <v>24</v>
      </c>
      <c r="G324" s="456" t="n">
        <v>44</v>
      </c>
      <c r="H324" s="456" t="n">
        <v>52</v>
      </c>
      <c r="I324" s="456" t="n">
        <v>12</v>
      </c>
      <c r="J324" s="456" t="n">
        <v>62</v>
      </c>
      <c r="K324" s="456" t="n">
        <v>4</v>
      </c>
      <c r="L324" s="456" t="n">
        <v>55</v>
      </c>
      <c r="M324" s="456" t="n">
        <v>37</v>
      </c>
      <c r="N324" s="456" t="n">
        <v>23</v>
      </c>
      <c r="O324" s="456" t="n">
        <v>17</v>
      </c>
      <c r="P324" s="456" t="n">
        <v>14</v>
      </c>
      <c r="Q324" s="456" t="n">
        <v>8</v>
      </c>
      <c r="R324" s="456" t="n">
        <v>22</v>
      </c>
      <c r="S324" s="456" t="n">
        <v>51</v>
      </c>
      <c r="T324" s="456" t="n">
        <v>31</v>
      </c>
      <c r="U324" s="456" t="n">
        <v>29</v>
      </c>
      <c r="V324" s="456" t="n">
        <v>38</v>
      </c>
      <c r="W324" s="456" t="n">
        <v>25</v>
      </c>
      <c r="X324" s="456" t="n">
        <v>6</v>
      </c>
      <c r="Y324" s="456" t="n">
        <v>64</v>
      </c>
      <c r="Z324" s="456" t="n">
        <v>34</v>
      </c>
      <c r="AA324" s="456" t="n">
        <v>45</v>
      </c>
      <c r="AB324" s="456" t="n">
        <v>47</v>
      </c>
      <c r="AC324" s="456" t="n">
        <v>21</v>
      </c>
      <c r="AD324" s="456" t="n">
        <v>36</v>
      </c>
      <c r="AE324" s="456" t="n">
        <v>63</v>
      </c>
      <c r="AF324" s="456" t="n">
        <v>33</v>
      </c>
      <c r="AG324" s="456" t="n">
        <v>54</v>
      </c>
      <c r="AH324" s="456" t="n">
        <v>3</v>
      </c>
      <c r="AI324" s="456" t="n">
        <v>56</v>
      </c>
      <c r="AJ324" s="456" t="n">
        <v>15</v>
      </c>
      <c r="AK324" s="456" t="n">
        <v>66</v>
      </c>
      <c r="AL324" s="456" t="n">
        <v>61</v>
      </c>
      <c r="AM324" s="456" t="n">
        <v>32</v>
      </c>
      <c r="AN324" s="456" t="n">
        <v>46</v>
      </c>
      <c r="AO324" s="456" t="n">
        <v>9</v>
      </c>
      <c r="AP324" s="456" t="n">
        <v>67</v>
      </c>
      <c r="AQ324" s="456" t="n">
        <v>59</v>
      </c>
      <c r="AR324" s="456" t="n">
        <v>41</v>
      </c>
      <c r="AS324" s="456" t="n">
        <v>1</v>
      </c>
      <c r="AT324" s="456" t="n">
        <v>35</v>
      </c>
      <c r="AU324" s="456" t="n">
        <v>48</v>
      </c>
      <c r="AV324" s="456" t="n">
        <v>65</v>
      </c>
      <c r="AW324" s="456" t="n">
        <v>2</v>
      </c>
      <c r="AX324" s="456" t="n">
        <v>26</v>
      </c>
      <c r="AY324" s="456" t="n">
        <v>10</v>
      </c>
      <c r="AZ324" s="456" t="n">
        <v>20</v>
      </c>
      <c r="BA324" s="456" t="n">
        <v>57</v>
      </c>
      <c r="BB324" s="456" t="n">
        <v>53</v>
      </c>
      <c r="BC324" s="456" t="n">
        <v>60</v>
      </c>
      <c r="BD324" s="456" t="n">
        <v>40</v>
      </c>
      <c r="BE324" s="456" t="n">
        <v>49</v>
      </c>
      <c r="BF324" s="456" t="n">
        <v>42</v>
      </c>
      <c r="BG324" s="456" t="n">
        <v>28</v>
      </c>
      <c r="BH324" s="456" t="n">
        <v>58</v>
      </c>
      <c r="BI324" s="456" t="n">
        <v>30</v>
      </c>
      <c r="BJ324" s="456" t="n">
        <v>18</v>
      </c>
      <c r="BK324" s="456" t="n">
        <v>50</v>
      </c>
      <c r="BL324" s="456" t="n">
        <v>11</v>
      </c>
      <c r="BN324" s="456" t="n">
        <v>19</v>
      </c>
      <c r="BO324" s="456" t="n">
        <v>13</v>
      </c>
      <c r="BP324" s="456" t="n">
        <v>27</v>
      </c>
      <c r="BQ324" s="456" t="n">
        <v>7</v>
      </c>
      <c r="BS324" s="456" t="n">
        <v>5</v>
      </c>
      <c r="BT324" s="456" t="n">
        <v>43</v>
      </c>
      <c r="BU324" s="456" t="n">
        <v>39</v>
      </c>
      <c r="BV324" s="456" t="n">
        <v>16</v>
      </c>
    </row>
    <row r="325" customFormat="false" ht="12.65" hidden="false" customHeight="false" outlineLevel="0" collapsed="false"/>
    <row r="326" customFormat="false" ht="12.65" hidden="false" customHeight="false" outlineLevel="0" collapsed="false"/>
    <row r="327" customFormat="false" ht="12.65" hidden="false" customHeight="false" outlineLevel="0" collapsed="false">
      <c r="D327" s="318" t="n">
        <v>68</v>
      </c>
      <c r="E327" s="318" t="s">
        <v>250</v>
      </c>
    </row>
    <row r="328" customFormat="false" ht="12.65" hidden="false" customHeight="false" outlineLevel="0" collapsed="false">
      <c r="E328" s="456" t="s">
        <v>198</v>
      </c>
      <c r="F328" s="456" t="n">
        <v>1</v>
      </c>
      <c r="G328" s="456" t="n">
        <v>2</v>
      </c>
      <c r="H328" s="456" t="n">
        <v>3</v>
      </c>
      <c r="I328" s="456" t="n">
        <v>4</v>
      </c>
      <c r="J328" s="456" t="n">
        <v>5</v>
      </c>
      <c r="K328" s="456" t="n">
        <v>6</v>
      </c>
      <c r="L328" s="456" t="n">
        <v>7</v>
      </c>
      <c r="M328" s="456" t="n">
        <v>8</v>
      </c>
      <c r="N328" s="456" t="n">
        <v>9</v>
      </c>
      <c r="O328" s="456" t="n">
        <v>10</v>
      </c>
      <c r="P328" s="456" t="n">
        <v>11</v>
      </c>
      <c r="Q328" s="456" t="n">
        <v>12</v>
      </c>
      <c r="R328" s="456" t="n">
        <v>13</v>
      </c>
      <c r="S328" s="456" t="n">
        <v>14</v>
      </c>
      <c r="T328" s="456" t="n">
        <v>15</v>
      </c>
      <c r="U328" s="456" t="n">
        <v>16</v>
      </c>
      <c r="V328" s="456" t="n">
        <v>17</v>
      </c>
      <c r="W328" s="456" t="n">
        <v>18</v>
      </c>
      <c r="X328" s="456" t="n">
        <v>19</v>
      </c>
      <c r="Y328" s="456" t="n">
        <v>20</v>
      </c>
      <c r="Z328" s="456" t="n">
        <v>21</v>
      </c>
      <c r="AA328" s="456" t="n">
        <v>22</v>
      </c>
      <c r="AB328" s="456" t="n">
        <v>23</v>
      </c>
      <c r="AC328" s="456" t="n">
        <v>24</v>
      </c>
      <c r="AD328" s="456" t="n">
        <v>25</v>
      </c>
      <c r="AE328" s="456" t="n">
        <v>26</v>
      </c>
      <c r="AF328" s="456" t="n">
        <v>27</v>
      </c>
      <c r="AG328" s="456" t="n">
        <v>28</v>
      </c>
      <c r="AH328" s="456" t="n">
        <v>29</v>
      </c>
      <c r="AI328" s="456" t="n">
        <v>30</v>
      </c>
      <c r="AJ328" s="456" t="n">
        <v>31</v>
      </c>
      <c r="AK328" s="456" t="n">
        <v>32</v>
      </c>
      <c r="AL328" s="456" t="n">
        <v>33</v>
      </c>
      <c r="AM328" s="456" t="n">
        <v>34</v>
      </c>
      <c r="AN328" s="456" t="n">
        <v>35</v>
      </c>
      <c r="AO328" s="456" t="n">
        <v>36</v>
      </c>
      <c r="AP328" s="456" t="n">
        <v>37</v>
      </c>
      <c r="AQ328" s="456" t="n">
        <v>38</v>
      </c>
      <c r="AR328" s="456" t="n">
        <v>39</v>
      </c>
      <c r="AS328" s="456" t="n">
        <v>40</v>
      </c>
      <c r="AT328" s="456" t="n">
        <v>41</v>
      </c>
      <c r="AU328" s="456" t="n">
        <v>42</v>
      </c>
      <c r="AV328" s="456" t="n">
        <v>43</v>
      </c>
      <c r="AW328" s="456" t="n">
        <v>44</v>
      </c>
      <c r="AX328" s="456" t="n">
        <v>45</v>
      </c>
      <c r="AY328" s="456" t="n">
        <v>46</v>
      </c>
      <c r="AZ328" s="456" t="n">
        <v>47</v>
      </c>
      <c r="BA328" s="456" t="n">
        <v>48</v>
      </c>
      <c r="BB328" s="456" t="n">
        <v>49</v>
      </c>
      <c r="BC328" s="456" t="n">
        <v>50</v>
      </c>
      <c r="BD328" s="456" t="n">
        <v>51</v>
      </c>
      <c r="BE328" s="456" t="n">
        <v>52</v>
      </c>
      <c r="BF328" s="456" t="n">
        <v>53</v>
      </c>
      <c r="BG328" s="456" t="n">
        <v>54</v>
      </c>
      <c r="BH328" s="456" t="n">
        <v>55</v>
      </c>
      <c r="BI328" s="456" t="n">
        <v>56</v>
      </c>
      <c r="BJ328" s="456" t="n">
        <v>57</v>
      </c>
      <c r="BK328" s="456" t="n">
        <v>58</v>
      </c>
      <c r="BL328" s="456" t="n">
        <v>59</v>
      </c>
      <c r="BM328" s="456" t="n">
        <v>60</v>
      </c>
      <c r="BN328" s="456" t="n">
        <v>61</v>
      </c>
      <c r="BO328" s="456" t="n">
        <v>62</v>
      </c>
      <c r="BP328" s="456" t="n">
        <v>63</v>
      </c>
      <c r="BQ328" s="456" t="n">
        <v>64</v>
      </c>
      <c r="BS328" s="456" t="n">
        <v>65</v>
      </c>
      <c r="BT328" s="456" t="n">
        <v>66</v>
      </c>
      <c r="BU328" s="456" t="n">
        <v>67</v>
      </c>
      <c r="BV328" s="456" t="n">
        <v>68</v>
      </c>
    </row>
    <row r="329" customFormat="false" ht="12.65" hidden="false" customHeight="false" outlineLevel="0" collapsed="false">
      <c r="E329" s="456" t="s">
        <v>225</v>
      </c>
      <c r="F329" s="456" t="n">
        <v>19</v>
      </c>
      <c r="G329" s="456" t="n">
        <v>8</v>
      </c>
      <c r="H329" s="456" t="n">
        <v>57</v>
      </c>
      <c r="I329" s="456" t="n">
        <v>61</v>
      </c>
      <c r="J329" s="456" t="n">
        <v>31</v>
      </c>
      <c r="K329" s="456" t="n">
        <v>44</v>
      </c>
      <c r="L329" s="456" t="n">
        <v>64</v>
      </c>
      <c r="M329" s="456" t="n">
        <v>15</v>
      </c>
      <c r="N329" s="456" t="n">
        <v>2</v>
      </c>
      <c r="O329" s="456" t="n">
        <v>47</v>
      </c>
      <c r="P329" s="456" t="n">
        <v>39</v>
      </c>
      <c r="Q329" s="456" t="n">
        <v>28</v>
      </c>
      <c r="R329" s="456" t="n">
        <v>5</v>
      </c>
      <c r="S329" s="456" t="n">
        <v>33</v>
      </c>
      <c r="T329" s="456" t="n">
        <v>67</v>
      </c>
      <c r="U329" s="456" t="n">
        <v>34</v>
      </c>
      <c r="V329" s="456" t="n">
        <v>59</v>
      </c>
      <c r="W329" s="456" t="n">
        <v>4</v>
      </c>
      <c r="X329" s="456" t="n">
        <v>63</v>
      </c>
      <c r="Y329" s="456" t="n">
        <v>21</v>
      </c>
      <c r="Z329" s="456" t="n">
        <v>20</v>
      </c>
      <c r="AA329" s="456" t="n">
        <v>54</v>
      </c>
      <c r="AB329" s="456" t="n">
        <v>22</v>
      </c>
      <c r="AC329" s="456" t="n">
        <v>46</v>
      </c>
      <c r="AD329" s="456" t="n">
        <v>11</v>
      </c>
      <c r="AE329" s="456" t="n">
        <v>50</v>
      </c>
      <c r="AF329" s="456" t="n">
        <v>13</v>
      </c>
      <c r="AG329" s="456" t="n">
        <v>27</v>
      </c>
      <c r="AH329" s="456" t="n">
        <v>53</v>
      </c>
      <c r="AI329" s="456" t="n">
        <v>41</v>
      </c>
      <c r="AJ329" s="456" t="n">
        <v>29</v>
      </c>
      <c r="AK329" s="456" t="n">
        <v>49</v>
      </c>
      <c r="AL329" s="456" t="n">
        <v>14</v>
      </c>
      <c r="AM329" s="456" t="n">
        <v>36</v>
      </c>
      <c r="AN329" s="456" t="n">
        <v>1</v>
      </c>
      <c r="AO329" s="456" t="n">
        <v>55</v>
      </c>
      <c r="AP329" s="456" t="n">
        <v>48</v>
      </c>
      <c r="AQ329" s="456" t="n">
        <v>42</v>
      </c>
      <c r="AR329" s="456" t="n">
        <v>65</v>
      </c>
      <c r="AS329" s="456" t="n">
        <v>56</v>
      </c>
      <c r="AT329" s="456" t="n">
        <v>30</v>
      </c>
      <c r="AU329" s="456" t="n">
        <v>23</v>
      </c>
      <c r="AV329" s="456" t="n">
        <v>62</v>
      </c>
      <c r="AW329" s="456" t="n">
        <v>6</v>
      </c>
      <c r="AX329" s="456" t="n">
        <v>38</v>
      </c>
      <c r="AY329" s="456" t="n">
        <v>68</v>
      </c>
      <c r="AZ329" s="456" t="n">
        <v>10</v>
      </c>
      <c r="BA329" s="456" t="n">
        <v>37</v>
      </c>
      <c r="BB329" s="456" t="n">
        <v>26</v>
      </c>
      <c r="BC329" s="456" t="n">
        <v>16</v>
      </c>
      <c r="BD329" s="456" t="n">
        <v>60</v>
      </c>
      <c r="BE329" s="456" t="n">
        <v>3</v>
      </c>
      <c r="BF329" s="456" t="n">
        <v>12</v>
      </c>
      <c r="BG329" s="456" t="n">
        <v>66</v>
      </c>
      <c r="BH329" s="456" t="n">
        <v>17</v>
      </c>
      <c r="BI329" s="456" t="n">
        <v>24</v>
      </c>
      <c r="BJ329" s="456" t="n">
        <v>40</v>
      </c>
      <c r="BK329" s="456" t="n">
        <v>9</v>
      </c>
      <c r="BL329" s="456" t="n">
        <v>43</v>
      </c>
      <c r="BM329" s="456" t="n">
        <v>51</v>
      </c>
      <c r="BN329" s="456" t="n">
        <v>45</v>
      </c>
      <c r="BO329" s="456" t="n">
        <v>25</v>
      </c>
      <c r="BP329" s="456" t="n">
        <v>32</v>
      </c>
      <c r="BQ329" s="456" t="n">
        <v>7</v>
      </c>
      <c r="BS329" s="456" t="n">
        <v>35</v>
      </c>
      <c r="BT329" s="456" t="n">
        <v>58</v>
      </c>
      <c r="BU329" s="456" t="n">
        <v>52</v>
      </c>
      <c r="BV329" s="456" t="n">
        <v>18</v>
      </c>
    </row>
    <row r="330" customFormat="false" ht="12.65" hidden="false" customHeight="false" outlineLevel="0" collapsed="false"/>
    <row r="331" customFormat="false" ht="12.65" hidden="false" customHeight="false" outlineLevel="0" collapsed="false"/>
    <row r="332" customFormat="false" ht="12.65" hidden="false" customHeight="false" outlineLevel="0" collapsed="false">
      <c r="D332" s="318" t="n">
        <v>69</v>
      </c>
      <c r="E332" s="318" t="s">
        <v>250</v>
      </c>
    </row>
    <row r="333" customFormat="false" ht="12.65" hidden="false" customHeight="false" outlineLevel="0" collapsed="false">
      <c r="E333" s="456" t="s">
        <v>198</v>
      </c>
      <c r="F333" s="456" t="n">
        <v>1</v>
      </c>
      <c r="G333" s="456" t="n">
        <v>2</v>
      </c>
      <c r="H333" s="456" t="n">
        <v>3</v>
      </c>
      <c r="I333" s="456" t="n">
        <v>4</v>
      </c>
      <c r="J333" s="456" t="n">
        <v>5</v>
      </c>
      <c r="K333" s="456" t="n">
        <v>6</v>
      </c>
      <c r="L333" s="456" t="n">
        <v>7</v>
      </c>
      <c r="M333" s="456" t="n">
        <v>8</v>
      </c>
      <c r="N333" s="456" t="n">
        <v>9</v>
      </c>
      <c r="O333" s="456" t="n">
        <v>10</v>
      </c>
      <c r="P333" s="456" t="n">
        <v>11</v>
      </c>
      <c r="Q333" s="456" t="n">
        <v>12</v>
      </c>
      <c r="R333" s="456" t="n">
        <v>13</v>
      </c>
      <c r="S333" s="456" t="n">
        <v>14</v>
      </c>
      <c r="T333" s="456" t="n">
        <v>15</v>
      </c>
      <c r="U333" s="456" t="n">
        <v>16</v>
      </c>
      <c r="V333" s="456" t="n">
        <v>17</v>
      </c>
      <c r="W333" s="456" t="n">
        <v>18</v>
      </c>
      <c r="X333" s="456" t="n">
        <v>19</v>
      </c>
      <c r="Y333" s="456" t="n">
        <v>20</v>
      </c>
      <c r="Z333" s="456" t="n">
        <v>21</v>
      </c>
      <c r="AA333" s="456" t="n">
        <v>22</v>
      </c>
      <c r="AB333" s="456" t="n">
        <v>23</v>
      </c>
      <c r="AC333" s="456" t="n">
        <v>24</v>
      </c>
      <c r="AD333" s="456" t="n">
        <v>25</v>
      </c>
      <c r="AE333" s="456" t="n">
        <v>26</v>
      </c>
      <c r="AF333" s="456" t="n">
        <v>27</v>
      </c>
      <c r="AG333" s="456" t="n">
        <v>28</v>
      </c>
      <c r="AH333" s="456" t="n">
        <v>29</v>
      </c>
      <c r="AI333" s="456" t="n">
        <v>30</v>
      </c>
      <c r="AJ333" s="456" t="n">
        <v>31</v>
      </c>
      <c r="AK333" s="456" t="n">
        <v>32</v>
      </c>
      <c r="AL333" s="456" t="n">
        <v>33</v>
      </c>
      <c r="AM333" s="456" t="n">
        <v>34</v>
      </c>
      <c r="AN333" s="456" t="n">
        <v>35</v>
      </c>
      <c r="AO333" s="456" t="n">
        <v>36</v>
      </c>
      <c r="AP333" s="456" t="n">
        <v>37</v>
      </c>
      <c r="AQ333" s="456" t="n">
        <v>38</v>
      </c>
      <c r="AR333" s="456" t="n">
        <v>39</v>
      </c>
      <c r="AS333" s="456" t="n">
        <v>40</v>
      </c>
      <c r="AT333" s="456" t="n">
        <v>41</v>
      </c>
      <c r="AU333" s="456" t="n">
        <v>42</v>
      </c>
      <c r="AV333" s="456" t="n">
        <v>43</v>
      </c>
      <c r="AW333" s="456" t="n">
        <v>44</v>
      </c>
      <c r="AX333" s="456" t="n">
        <v>45</v>
      </c>
      <c r="AY333" s="456" t="n">
        <v>46</v>
      </c>
      <c r="AZ333" s="456" t="n">
        <v>47</v>
      </c>
      <c r="BA333" s="456" t="n">
        <v>48</v>
      </c>
      <c r="BB333" s="456" t="n">
        <v>49</v>
      </c>
      <c r="BC333" s="456" t="n">
        <v>50</v>
      </c>
      <c r="BD333" s="456" t="n">
        <v>51</v>
      </c>
      <c r="BE333" s="456" t="n">
        <v>52</v>
      </c>
      <c r="BF333" s="456" t="n">
        <v>53</v>
      </c>
      <c r="BG333" s="456" t="n">
        <v>54</v>
      </c>
      <c r="BH333" s="456" t="n">
        <v>55</v>
      </c>
      <c r="BI333" s="456" t="n">
        <v>56</v>
      </c>
      <c r="BJ333" s="456" t="n">
        <v>57</v>
      </c>
      <c r="BK333" s="456" t="n">
        <v>58</v>
      </c>
      <c r="BL333" s="456" t="n">
        <v>59</v>
      </c>
      <c r="BM333" s="456" t="n">
        <v>60</v>
      </c>
      <c r="BN333" s="456" t="n">
        <v>61</v>
      </c>
      <c r="BO333" s="456" t="n">
        <v>62</v>
      </c>
      <c r="BP333" s="456" t="n">
        <v>63</v>
      </c>
      <c r="BQ333" s="456" t="n">
        <v>64</v>
      </c>
      <c r="BR333" s="456" t="n">
        <v>65</v>
      </c>
      <c r="BS333" s="456" t="n">
        <v>66</v>
      </c>
      <c r="BT333" s="456" t="n">
        <v>67</v>
      </c>
      <c r="BU333" s="456" t="n">
        <v>68</v>
      </c>
      <c r="BV333" s="456" t="n">
        <v>69</v>
      </c>
    </row>
    <row r="334" customFormat="false" ht="12.65" hidden="false" customHeight="false" outlineLevel="0" collapsed="false">
      <c r="E334" s="456" t="s">
        <v>225</v>
      </c>
      <c r="F334" s="456" t="n">
        <v>40</v>
      </c>
      <c r="G334" s="456" t="n">
        <v>30</v>
      </c>
      <c r="H334" s="456" t="n">
        <v>67</v>
      </c>
      <c r="I334" s="456" t="n">
        <v>1</v>
      </c>
      <c r="J334" s="456" t="n">
        <v>18</v>
      </c>
      <c r="K334" s="456" t="n">
        <v>69</v>
      </c>
      <c r="L334" s="456" t="n">
        <v>20</v>
      </c>
      <c r="M334" s="456" t="n">
        <v>10</v>
      </c>
      <c r="N334" s="456" t="n">
        <v>52</v>
      </c>
      <c r="O334" s="456" t="n">
        <v>46</v>
      </c>
      <c r="P334" s="456" t="n">
        <v>5</v>
      </c>
      <c r="Q334" s="456" t="n">
        <v>28</v>
      </c>
      <c r="R334" s="456" t="n">
        <v>54</v>
      </c>
      <c r="S334" s="456" t="n">
        <v>61</v>
      </c>
      <c r="T334" s="456" t="n">
        <v>6</v>
      </c>
      <c r="U334" s="456" t="n">
        <v>64</v>
      </c>
      <c r="V334" s="456" t="n">
        <v>23</v>
      </c>
      <c r="W334" s="456" t="n">
        <v>12</v>
      </c>
      <c r="X334" s="456" t="n">
        <v>58</v>
      </c>
      <c r="Y334" s="456" t="n">
        <v>7</v>
      </c>
      <c r="Z334" s="456" t="n">
        <v>19</v>
      </c>
      <c r="AA334" s="456" t="n">
        <v>48</v>
      </c>
      <c r="AB334" s="456" t="n">
        <v>22</v>
      </c>
      <c r="AC334" s="456" t="n">
        <v>33</v>
      </c>
      <c r="AD334" s="456" t="n">
        <v>68</v>
      </c>
      <c r="AE334" s="456" t="n">
        <v>9</v>
      </c>
      <c r="AF334" s="456" t="n">
        <v>60</v>
      </c>
      <c r="AG334" s="456" t="n">
        <v>17</v>
      </c>
      <c r="AH334" s="456" t="n">
        <v>38</v>
      </c>
      <c r="AI334" s="456" t="n">
        <v>42</v>
      </c>
      <c r="AJ334" s="456" t="n">
        <v>15</v>
      </c>
      <c r="AK334" s="456" t="n">
        <v>3</v>
      </c>
      <c r="AL334" s="456" t="n">
        <v>62</v>
      </c>
      <c r="AM334" s="456" t="n">
        <v>51</v>
      </c>
      <c r="AN334" s="456" t="n">
        <v>32</v>
      </c>
      <c r="AO334" s="456" t="n">
        <v>59</v>
      </c>
      <c r="AP334" s="456" t="n">
        <v>43</v>
      </c>
      <c r="AQ334" s="456" t="n">
        <v>24</v>
      </c>
      <c r="AR334" s="456" t="n">
        <v>8</v>
      </c>
      <c r="AS334" s="456" t="n">
        <v>31</v>
      </c>
      <c r="AT334" s="456" t="n">
        <v>14</v>
      </c>
      <c r="AU334" s="456" t="n">
        <v>55</v>
      </c>
      <c r="AV334" s="456" t="n">
        <v>27</v>
      </c>
      <c r="AW334" s="456" t="n">
        <v>41</v>
      </c>
      <c r="AX334" s="456" t="n">
        <v>56</v>
      </c>
      <c r="AY334" s="456" t="n">
        <v>50</v>
      </c>
      <c r="AZ334" s="456" t="n">
        <v>13</v>
      </c>
      <c r="BA334" s="456" t="n">
        <v>35</v>
      </c>
      <c r="BB334" s="456" t="n">
        <v>16</v>
      </c>
      <c r="BC334" s="456" t="n">
        <v>37</v>
      </c>
      <c r="BD334" s="456" t="n">
        <v>4</v>
      </c>
      <c r="BE334" s="456" t="n">
        <v>44</v>
      </c>
      <c r="BF334" s="456" t="n">
        <v>47</v>
      </c>
      <c r="BG334" s="456" t="n">
        <v>11</v>
      </c>
      <c r="BH334" s="456" t="n">
        <v>26</v>
      </c>
      <c r="BI334" s="456" t="n">
        <v>45</v>
      </c>
      <c r="BJ334" s="456" t="n">
        <v>39</v>
      </c>
      <c r="BK334" s="456" t="n">
        <v>2</v>
      </c>
      <c r="BL334" s="456" t="n">
        <v>21</v>
      </c>
      <c r="BM334" s="456" t="n">
        <v>66</v>
      </c>
      <c r="BN334" s="456" t="n">
        <v>29</v>
      </c>
      <c r="BO334" s="456" t="n">
        <v>34</v>
      </c>
      <c r="BP334" s="456" t="n">
        <v>49</v>
      </c>
      <c r="BQ334" s="456" t="n">
        <v>63</v>
      </c>
      <c r="BR334" s="456" t="n">
        <v>57</v>
      </c>
      <c r="BS334" s="456" t="n">
        <v>65</v>
      </c>
      <c r="BT334" s="456" t="n">
        <v>53</v>
      </c>
      <c r="BU334" s="456" t="n">
        <v>25</v>
      </c>
      <c r="BV334" s="456" t="n">
        <v>36</v>
      </c>
    </row>
    <row r="335" customFormat="false" ht="12.65" hidden="false" customHeight="false" outlineLevel="0" collapsed="false"/>
    <row r="336" customFormat="false" ht="12.65" hidden="false" customHeight="false" outlineLevel="0" collapsed="false"/>
    <row r="337" customFormat="false" ht="12.65" hidden="false" customHeight="false" outlineLevel="0" collapsed="false">
      <c r="D337" s="318" t="n">
        <v>70</v>
      </c>
      <c r="E337" s="318" t="s">
        <v>250</v>
      </c>
    </row>
    <row r="338" customFormat="false" ht="12.65" hidden="false" customHeight="false" outlineLevel="0" collapsed="false">
      <c r="E338" s="456" t="s">
        <v>198</v>
      </c>
      <c r="F338" s="456" t="n">
        <v>1</v>
      </c>
      <c r="G338" s="456" t="n">
        <v>2</v>
      </c>
      <c r="H338" s="456" t="n">
        <v>3</v>
      </c>
      <c r="I338" s="456" t="n">
        <v>4</v>
      </c>
      <c r="J338" s="456" t="n">
        <v>5</v>
      </c>
      <c r="K338" s="456" t="n">
        <v>6</v>
      </c>
      <c r="L338" s="456" t="n">
        <v>7</v>
      </c>
      <c r="M338" s="456" t="n">
        <v>8</v>
      </c>
      <c r="N338" s="456" t="n">
        <v>9</v>
      </c>
      <c r="O338" s="456" t="n">
        <v>10</v>
      </c>
      <c r="P338" s="456" t="n">
        <v>11</v>
      </c>
      <c r="Q338" s="456" t="n">
        <v>12</v>
      </c>
      <c r="R338" s="456" t="n">
        <v>13</v>
      </c>
      <c r="S338" s="456" t="n">
        <v>14</v>
      </c>
      <c r="T338" s="456" t="n">
        <v>15</v>
      </c>
      <c r="U338" s="456" t="n">
        <v>16</v>
      </c>
      <c r="V338" s="456" t="n">
        <v>17</v>
      </c>
      <c r="W338" s="456" t="n">
        <v>18</v>
      </c>
      <c r="X338" s="456" t="n">
        <v>19</v>
      </c>
      <c r="Y338" s="456" t="n">
        <v>20</v>
      </c>
      <c r="Z338" s="456" t="n">
        <v>21</v>
      </c>
      <c r="AA338" s="456" t="n">
        <v>22</v>
      </c>
      <c r="AB338" s="456" t="n">
        <v>23</v>
      </c>
      <c r="AC338" s="456" t="n">
        <v>24</v>
      </c>
      <c r="AD338" s="456" t="n">
        <v>25</v>
      </c>
      <c r="AE338" s="456" t="n">
        <v>26</v>
      </c>
      <c r="AF338" s="456" t="n">
        <v>27</v>
      </c>
      <c r="AG338" s="456" t="n">
        <v>28</v>
      </c>
      <c r="AH338" s="456" t="n">
        <v>29</v>
      </c>
      <c r="AI338" s="456" t="n">
        <v>30</v>
      </c>
      <c r="AJ338" s="456" t="n">
        <v>31</v>
      </c>
      <c r="AK338" s="456" t="n">
        <v>32</v>
      </c>
      <c r="AL338" s="456" t="n">
        <v>33</v>
      </c>
      <c r="AM338" s="456" t="n">
        <v>34</v>
      </c>
      <c r="AN338" s="456" t="n">
        <v>35</v>
      </c>
      <c r="AO338" s="456" t="n">
        <v>36</v>
      </c>
      <c r="AP338" s="456" t="n">
        <v>37</v>
      </c>
      <c r="AQ338" s="456" t="n">
        <v>38</v>
      </c>
      <c r="AR338" s="456" t="n">
        <v>39</v>
      </c>
      <c r="AS338" s="456" t="n">
        <v>40</v>
      </c>
      <c r="AT338" s="456" t="n">
        <v>41</v>
      </c>
      <c r="AU338" s="456" t="n">
        <v>42</v>
      </c>
      <c r="AV338" s="456" t="n">
        <v>43</v>
      </c>
      <c r="AW338" s="456" t="n">
        <v>44</v>
      </c>
      <c r="AX338" s="456" t="n">
        <v>45</v>
      </c>
      <c r="AY338" s="456" t="n">
        <v>46</v>
      </c>
      <c r="AZ338" s="456" t="n">
        <v>47</v>
      </c>
      <c r="BA338" s="456" t="n">
        <v>48</v>
      </c>
      <c r="BB338" s="456" t="n">
        <v>49</v>
      </c>
      <c r="BC338" s="456" t="n">
        <v>50</v>
      </c>
      <c r="BD338" s="456" t="n">
        <v>51</v>
      </c>
      <c r="BE338" s="456" t="n">
        <v>52</v>
      </c>
      <c r="BF338" s="456" t="n">
        <v>53</v>
      </c>
      <c r="BG338" s="456" t="n">
        <v>54</v>
      </c>
      <c r="BH338" s="456" t="n">
        <v>55</v>
      </c>
      <c r="BI338" s="456" t="n">
        <v>56</v>
      </c>
      <c r="BJ338" s="456" t="n">
        <v>57</v>
      </c>
      <c r="BK338" s="456" t="n">
        <v>58</v>
      </c>
      <c r="BL338" s="456" t="n">
        <v>59</v>
      </c>
      <c r="BM338" s="456" t="n">
        <v>60</v>
      </c>
      <c r="BN338" s="456" t="n">
        <v>61</v>
      </c>
      <c r="BO338" s="456" t="n">
        <v>62</v>
      </c>
      <c r="BP338" s="456" t="n">
        <v>63</v>
      </c>
      <c r="BQ338" s="456" t="n">
        <v>64</v>
      </c>
      <c r="BR338" s="456" t="n">
        <v>65</v>
      </c>
      <c r="BS338" s="456" t="n">
        <v>66</v>
      </c>
      <c r="BT338" s="456" t="n">
        <v>67</v>
      </c>
      <c r="BU338" s="456" t="n">
        <v>68</v>
      </c>
      <c r="BV338" s="456" t="n">
        <v>69</v>
      </c>
      <c r="BW338" s="456" t="n">
        <v>70</v>
      </c>
    </row>
    <row r="339" customFormat="false" ht="12.65" hidden="false" customHeight="false" outlineLevel="0" collapsed="false">
      <c r="E339" s="456" t="s">
        <v>225</v>
      </c>
      <c r="F339" s="456" t="n">
        <v>40</v>
      </c>
      <c r="G339" s="456" t="n">
        <v>53</v>
      </c>
      <c r="H339" s="456" t="n">
        <v>9</v>
      </c>
      <c r="I339" s="456" t="n">
        <v>18</v>
      </c>
      <c r="J339" s="456" t="n">
        <v>67</v>
      </c>
      <c r="K339" s="456" t="n">
        <v>50</v>
      </c>
      <c r="L339" s="456" t="n">
        <v>69</v>
      </c>
      <c r="M339" s="456" t="n">
        <v>52</v>
      </c>
      <c r="N339" s="456" t="n">
        <v>61</v>
      </c>
      <c r="O339" s="456" t="n">
        <v>37</v>
      </c>
      <c r="P339" s="456" t="n">
        <v>55</v>
      </c>
      <c r="Q339" s="456" t="n">
        <v>43</v>
      </c>
      <c r="R339" s="456" t="n">
        <v>17</v>
      </c>
      <c r="S339" s="456" t="n">
        <v>13</v>
      </c>
      <c r="T339" s="456" t="n">
        <v>48</v>
      </c>
      <c r="U339" s="456" t="n">
        <v>54</v>
      </c>
      <c r="V339" s="456" t="n">
        <v>8</v>
      </c>
      <c r="W339" s="456" t="n">
        <v>42</v>
      </c>
      <c r="X339" s="456" t="n">
        <v>57</v>
      </c>
      <c r="Y339" s="456" t="n">
        <v>32</v>
      </c>
      <c r="Z339" s="456" t="n">
        <v>10</v>
      </c>
      <c r="AA339" s="456" t="n">
        <v>29</v>
      </c>
      <c r="AB339" s="456" t="n">
        <v>12</v>
      </c>
      <c r="AC339" s="456" t="n">
        <v>41</v>
      </c>
      <c r="AD339" s="456" t="n">
        <v>66</v>
      </c>
      <c r="AE339" s="456" t="n">
        <v>4</v>
      </c>
      <c r="AF339" s="456" t="n">
        <v>23</v>
      </c>
      <c r="AG339" s="456" t="n">
        <v>59</v>
      </c>
      <c r="AH339" s="456" t="n">
        <v>38</v>
      </c>
      <c r="AI339" s="456" t="n">
        <v>46</v>
      </c>
      <c r="AJ339" s="456" t="n">
        <v>34</v>
      </c>
      <c r="AK339" s="456" t="n">
        <v>60</v>
      </c>
      <c r="AL339" s="456" t="n">
        <v>25</v>
      </c>
      <c r="AM339" s="456" t="n">
        <v>68</v>
      </c>
      <c r="AN339" s="456" t="n">
        <v>11</v>
      </c>
      <c r="AO339" s="456" t="n">
        <v>35</v>
      </c>
      <c r="AP339" s="456" t="n">
        <v>14</v>
      </c>
      <c r="AQ339" s="456" t="n">
        <v>62</v>
      </c>
      <c r="AR339" s="456" t="n">
        <v>36</v>
      </c>
      <c r="AS339" s="456" t="n">
        <v>1</v>
      </c>
      <c r="AT339" s="456" t="n">
        <v>44</v>
      </c>
      <c r="AU339" s="456" t="n">
        <v>70</v>
      </c>
      <c r="AV339" s="456" t="n">
        <v>24</v>
      </c>
      <c r="AW339" s="456" t="n">
        <v>26</v>
      </c>
      <c r="AX339" s="456" t="n">
        <v>58</v>
      </c>
      <c r="AY339" s="456" t="n">
        <v>39</v>
      </c>
      <c r="AZ339" s="456" t="n">
        <v>63</v>
      </c>
      <c r="BA339" s="456" t="n">
        <v>27</v>
      </c>
      <c r="BB339" s="456" t="n">
        <v>56</v>
      </c>
      <c r="BC339" s="456" t="n">
        <v>31</v>
      </c>
      <c r="BD339" s="456" t="n">
        <v>5</v>
      </c>
      <c r="BE339" s="456" t="n">
        <v>30</v>
      </c>
      <c r="BF339" s="456" t="n">
        <v>65</v>
      </c>
      <c r="BG339" s="456" t="n">
        <v>6</v>
      </c>
      <c r="BH339" s="456" t="n">
        <v>21</v>
      </c>
      <c r="BI339" s="456" t="n">
        <v>49</v>
      </c>
      <c r="BJ339" s="456" t="n">
        <v>33</v>
      </c>
      <c r="BK339" s="456" t="n">
        <v>20</v>
      </c>
      <c r="BL339" s="456" t="n">
        <v>2</v>
      </c>
      <c r="BM339" s="456" t="n">
        <v>7</v>
      </c>
      <c r="BN339" s="456" t="n">
        <v>45</v>
      </c>
      <c r="BO339" s="456" t="n">
        <v>3</v>
      </c>
      <c r="BP339" s="456" t="n">
        <v>64</v>
      </c>
      <c r="BQ339" s="456" t="n">
        <v>16</v>
      </c>
      <c r="BR339" s="456" t="n">
        <v>28</v>
      </c>
      <c r="BS339" s="456" t="n">
        <v>19</v>
      </c>
      <c r="BT339" s="456" t="n">
        <v>15</v>
      </c>
      <c r="BU339" s="456" t="n">
        <v>47</v>
      </c>
      <c r="BV339" s="456" t="n">
        <v>51</v>
      </c>
      <c r="BW339" s="456" t="n">
        <v>22</v>
      </c>
    </row>
    <row r="340" customFormat="false" ht="12.65" hidden="false" customHeight="false" outlineLevel="0" collapsed="false"/>
    <row r="341" customFormat="false" ht="12.65" hidden="false" customHeight="false" outlineLevel="0" collapsed="false"/>
    <row r="342" customFormat="false" ht="12.65" hidden="false" customHeight="false" outlineLevel="0" collapsed="false">
      <c r="D342" s="318" t="n">
        <v>71</v>
      </c>
      <c r="E342" s="318" t="s">
        <v>250</v>
      </c>
    </row>
    <row r="343" customFormat="false" ht="12.65" hidden="false" customHeight="false" outlineLevel="0" collapsed="false">
      <c r="E343" s="456" t="s">
        <v>198</v>
      </c>
      <c r="F343" s="456" t="n">
        <v>1</v>
      </c>
      <c r="G343" s="456" t="n">
        <v>2</v>
      </c>
      <c r="H343" s="456" t="n">
        <v>3</v>
      </c>
      <c r="I343" s="456" t="n">
        <v>4</v>
      </c>
      <c r="J343" s="456" t="n">
        <v>5</v>
      </c>
      <c r="K343" s="456" t="n">
        <v>6</v>
      </c>
      <c r="L343" s="456" t="n">
        <v>7</v>
      </c>
      <c r="M343" s="456" t="n">
        <v>8</v>
      </c>
      <c r="N343" s="456" t="n">
        <v>9</v>
      </c>
      <c r="O343" s="456" t="n">
        <v>10</v>
      </c>
      <c r="P343" s="456" t="n">
        <v>11</v>
      </c>
      <c r="Q343" s="456" t="n">
        <v>12</v>
      </c>
      <c r="R343" s="456" t="n">
        <v>13</v>
      </c>
      <c r="S343" s="456" t="n">
        <v>14</v>
      </c>
      <c r="T343" s="456" t="n">
        <v>15</v>
      </c>
      <c r="U343" s="456" t="n">
        <v>16</v>
      </c>
      <c r="V343" s="456" t="n">
        <v>17</v>
      </c>
      <c r="W343" s="456" t="n">
        <v>18</v>
      </c>
      <c r="X343" s="456" t="n">
        <v>19</v>
      </c>
      <c r="Y343" s="456" t="n">
        <v>20</v>
      </c>
      <c r="Z343" s="456" t="n">
        <v>21</v>
      </c>
      <c r="AA343" s="456" t="n">
        <v>22</v>
      </c>
      <c r="AB343" s="456" t="n">
        <v>23</v>
      </c>
      <c r="AC343" s="456" t="n">
        <v>24</v>
      </c>
      <c r="AD343" s="456" t="n">
        <v>25</v>
      </c>
      <c r="AE343" s="456" t="n">
        <v>26</v>
      </c>
      <c r="AF343" s="456" t="n">
        <v>27</v>
      </c>
      <c r="AG343" s="456" t="n">
        <v>28</v>
      </c>
      <c r="AH343" s="456" t="n">
        <v>29</v>
      </c>
      <c r="AI343" s="456" t="n">
        <v>30</v>
      </c>
      <c r="AJ343" s="456" t="n">
        <v>31</v>
      </c>
      <c r="AK343" s="456" t="n">
        <v>32</v>
      </c>
      <c r="AL343" s="456" t="n">
        <v>33</v>
      </c>
      <c r="AM343" s="456" t="n">
        <v>34</v>
      </c>
      <c r="AN343" s="456" t="n">
        <v>35</v>
      </c>
      <c r="AO343" s="456" t="n">
        <v>36</v>
      </c>
      <c r="AP343" s="456" t="n">
        <v>37</v>
      </c>
      <c r="AQ343" s="456" t="n">
        <v>38</v>
      </c>
      <c r="AR343" s="456" t="n">
        <v>39</v>
      </c>
      <c r="AS343" s="456" t="n">
        <v>40</v>
      </c>
      <c r="AT343" s="456" t="n">
        <v>41</v>
      </c>
      <c r="AU343" s="456" t="n">
        <v>42</v>
      </c>
      <c r="AV343" s="456" t="n">
        <v>43</v>
      </c>
      <c r="AW343" s="456" t="n">
        <v>44</v>
      </c>
      <c r="AX343" s="456" t="n">
        <v>45</v>
      </c>
      <c r="AY343" s="456" t="n">
        <v>46</v>
      </c>
      <c r="AZ343" s="456" t="n">
        <v>47</v>
      </c>
      <c r="BA343" s="456" t="n">
        <v>48</v>
      </c>
      <c r="BB343" s="456" t="n">
        <v>49</v>
      </c>
      <c r="BC343" s="456" t="n">
        <v>50</v>
      </c>
      <c r="BD343" s="456" t="n">
        <v>51</v>
      </c>
      <c r="BE343" s="456" t="n">
        <v>52</v>
      </c>
      <c r="BF343" s="456" t="n">
        <v>53</v>
      </c>
      <c r="BG343" s="456" t="n">
        <v>54</v>
      </c>
      <c r="BH343" s="456" t="n">
        <v>55</v>
      </c>
      <c r="BI343" s="456" t="n">
        <v>56</v>
      </c>
      <c r="BJ343" s="456" t="n">
        <v>57</v>
      </c>
      <c r="BK343" s="456" t="n">
        <v>58</v>
      </c>
      <c r="BL343" s="456" t="n">
        <v>59</v>
      </c>
      <c r="BN343" s="456" t="n">
        <v>60</v>
      </c>
      <c r="BO343" s="456" t="n">
        <v>61</v>
      </c>
      <c r="BP343" s="456" t="n">
        <v>62</v>
      </c>
      <c r="BQ343" s="456" t="n">
        <v>63</v>
      </c>
      <c r="BS343" s="456" t="n">
        <v>64</v>
      </c>
      <c r="BT343" s="456" t="n">
        <v>65</v>
      </c>
      <c r="BU343" s="456" t="n">
        <v>66</v>
      </c>
      <c r="BV343" s="456" t="n">
        <v>67</v>
      </c>
      <c r="BX343" s="456" t="n">
        <v>68</v>
      </c>
      <c r="BY343" s="456" t="n">
        <v>69</v>
      </c>
      <c r="BZ343" s="456" t="n">
        <v>70</v>
      </c>
      <c r="CA343" s="456" t="n">
        <v>71</v>
      </c>
    </row>
    <row r="344" customFormat="false" ht="12.65" hidden="false" customHeight="false" outlineLevel="0" collapsed="false">
      <c r="E344" s="456" t="s">
        <v>225</v>
      </c>
      <c r="F344" s="456" t="n">
        <v>24</v>
      </c>
      <c r="G344" s="456" t="n">
        <v>48</v>
      </c>
      <c r="H344" s="456" t="n">
        <v>44</v>
      </c>
      <c r="I344" s="456" t="n">
        <v>64</v>
      </c>
      <c r="J344" s="456" t="n">
        <v>16</v>
      </c>
      <c r="K344" s="456" t="n">
        <v>71</v>
      </c>
      <c r="L344" s="456" t="n">
        <v>58</v>
      </c>
      <c r="M344" s="456" t="n">
        <v>20</v>
      </c>
      <c r="N344" s="456" t="n">
        <v>46</v>
      </c>
      <c r="O344" s="456" t="n">
        <v>36</v>
      </c>
      <c r="P344" s="456" t="n">
        <v>55</v>
      </c>
      <c r="Q344" s="456" t="n">
        <v>9</v>
      </c>
      <c r="R344" s="456" t="n">
        <v>2</v>
      </c>
      <c r="S344" s="456" t="n">
        <v>70</v>
      </c>
      <c r="T344" s="456" t="n">
        <v>21</v>
      </c>
      <c r="U344" s="456" t="n">
        <v>63</v>
      </c>
      <c r="V344" s="456" t="n">
        <v>33</v>
      </c>
      <c r="W344" s="456" t="n">
        <v>27</v>
      </c>
      <c r="X344" s="456" t="n">
        <v>13</v>
      </c>
      <c r="Y344" s="456" t="n">
        <v>8</v>
      </c>
      <c r="Z344" s="456" t="n">
        <v>39</v>
      </c>
      <c r="AA344" s="456" t="n">
        <v>45</v>
      </c>
      <c r="AB344" s="456" t="n">
        <v>17</v>
      </c>
      <c r="AC344" s="456" t="n">
        <v>61</v>
      </c>
      <c r="AD344" s="456" t="n">
        <v>51</v>
      </c>
      <c r="AE344" s="456" t="n">
        <v>40</v>
      </c>
      <c r="AF344" s="456" t="n">
        <v>67</v>
      </c>
      <c r="AG344" s="456" t="n">
        <v>69</v>
      </c>
      <c r="AH344" s="456" t="n">
        <v>26</v>
      </c>
      <c r="AI344" s="456" t="n">
        <v>53</v>
      </c>
      <c r="AJ344" s="456" t="n">
        <v>50</v>
      </c>
      <c r="AK344" s="456" t="n">
        <v>59</v>
      </c>
      <c r="AL344" s="456" t="n">
        <v>32</v>
      </c>
      <c r="AM344" s="456" t="n">
        <v>66</v>
      </c>
      <c r="AN344" s="456" t="n">
        <v>60</v>
      </c>
      <c r="AO344" s="456" t="n">
        <v>49</v>
      </c>
      <c r="AP344" s="456" t="n">
        <v>15</v>
      </c>
      <c r="AQ344" s="456" t="n">
        <v>7</v>
      </c>
      <c r="AR344" s="456" t="n">
        <v>68</v>
      </c>
      <c r="AS344" s="456" t="n">
        <v>62</v>
      </c>
      <c r="AT344" s="456" t="n">
        <v>34</v>
      </c>
      <c r="AU344" s="456" t="n">
        <v>29</v>
      </c>
      <c r="AV344" s="456" t="n">
        <v>47</v>
      </c>
      <c r="AW344" s="456" t="n">
        <v>1</v>
      </c>
      <c r="AX344" s="456" t="n">
        <v>22</v>
      </c>
      <c r="AY344" s="456" t="n">
        <v>14</v>
      </c>
      <c r="AZ344" s="456" t="n">
        <v>18</v>
      </c>
      <c r="BA344" s="456" t="n">
        <v>57</v>
      </c>
      <c r="BB344" s="456" t="n">
        <v>41</v>
      </c>
      <c r="BC344" s="456" t="n">
        <v>38</v>
      </c>
      <c r="BD344" s="456" t="n">
        <v>19</v>
      </c>
      <c r="BE344" s="456" t="n">
        <v>43</v>
      </c>
      <c r="BF344" s="456" t="n">
        <v>65</v>
      </c>
      <c r="BG344" s="456" t="n">
        <v>56</v>
      </c>
      <c r="BH344" s="456" t="n">
        <v>11</v>
      </c>
      <c r="BI344" s="456" t="n">
        <v>54</v>
      </c>
      <c r="BJ344" s="456" t="n">
        <v>3</v>
      </c>
      <c r="BK344" s="456" t="n">
        <v>12</v>
      </c>
      <c r="BL344" s="456" t="n">
        <v>6</v>
      </c>
      <c r="BN344" s="456" t="n">
        <v>30</v>
      </c>
      <c r="BO344" s="456" t="n">
        <v>5</v>
      </c>
      <c r="BP344" s="456" t="n">
        <v>37</v>
      </c>
      <c r="BQ344" s="456" t="n">
        <v>52</v>
      </c>
      <c r="BS344" s="456" t="n">
        <v>35</v>
      </c>
      <c r="BT344" s="456" t="n">
        <v>10</v>
      </c>
      <c r="BU344" s="456" t="n">
        <v>42</v>
      </c>
      <c r="BV344" s="456" t="n">
        <v>23</v>
      </c>
      <c r="BX344" s="456" t="n">
        <v>4</v>
      </c>
      <c r="BY344" s="456" t="n">
        <v>28</v>
      </c>
      <c r="BZ344" s="456" t="n">
        <v>25</v>
      </c>
      <c r="CA344" s="456" t="n">
        <v>31</v>
      </c>
    </row>
    <row r="345" customFormat="false" ht="12.65" hidden="false" customHeight="false" outlineLevel="0" collapsed="false"/>
    <row r="346" customFormat="false" ht="12.65" hidden="false" customHeight="false" outlineLevel="0" collapsed="false"/>
    <row r="347" customFormat="false" ht="12.65" hidden="false" customHeight="false" outlineLevel="0" collapsed="false">
      <c r="D347" s="318" t="n">
        <v>72</v>
      </c>
      <c r="E347" s="318" t="s">
        <v>250</v>
      </c>
    </row>
    <row r="348" customFormat="false" ht="12.65" hidden="false" customHeight="false" outlineLevel="0" collapsed="false">
      <c r="E348" s="456" t="s">
        <v>198</v>
      </c>
      <c r="F348" s="456" t="n">
        <v>1</v>
      </c>
      <c r="G348" s="456" t="n">
        <v>2</v>
      </c>
      <c r="H348" s="456" t="n">
        <v>3</v>
      </c>
      <c r="I348" s="456" t="n">
        <v>4</v>
      </c>
      <c r="J348" s="456" t="n">
        <v>5</v>
      </c>
      <c r="K348" s="456" t="n">
        <v>6</v>
      </c>
      <c r="L348" s="456" t="n">
        <v>7</v>
      </c>
      <c r="M348" s="456" t="n">
        <v>8</v>
      </c>
      <c r="N348" s="456" t="n">
        <v>9</v>
      </c>
      <c r="O348" s="456" t="n">
        <v>10</v>
      </c>
      <c r="P348" s="456" t="n">
        <v>11</v>
      </c>
      <c r="Q348" s="456" t="n">
        <v>12</v>
      </c>
      <c r="R348" s="456" t="n">
        <v>13</v>
      </c>
      <c r="S348" s="456" t="n">
        <v>14</v>
      </c>
      <c r="T348" s="456" t="n">
        <v>15</v>
      </c>
      <c r="U348" s="456" t="n">
        <v>16</v>
      </c>
      <c r="V348" s="456" t="n">
        <v>17</v>
      </c>
      <c r="W348" s="456" t="n">
        <v>18</v>
      </c>
      <c r="X348" s="456" t="n">
        <v>19</v>
      </c>
      <c r="Y348" s="456" t="n">
        <v>20</v>
      </c>
      <c r="Z348" s="456" t="n">
        <v>21</v>
      </c>
      <c r="AA348" s="456" t="n">
        <v>22</v>
      </c>
      <c r="AB348" s="456" t="n">
        <v>23</v>
      </c>
      <c r="AC348" s="456" t="n">
        <v>24</v>
      </c>
      <c r="AD348" s="456" t="n">
        <v>25</v>
      </c>
      <c r="AE348" s="456" t="n">
        <v>26</v>
      </c>
      <c r="AF348" s="456" t="n">
        <v>27</v>
      </c>
      <c r="AG348" s="456" t="n">
        <v>28</v>
      </c>
      <c r="AH348" s="456" t="n">
        <v>29</v>
      </c>
      <c r="AI348" s="456" t="n">
        <v>30</v>
      </c>
      <c r="AJ348" s="456" t="n">
        <v>31</v>
      </c>
      <c r="AK348" s="456" t="n">
        <v>32</v>
      </c>
      <c r="AL348" s="456" t="n">
        <v>33</v>
      </c>
      <c r="AM348" s="456" t="n">
        <v>34</v>
      </c>
      <c r="AN348" s="456" t="n">
        <v>35</v>
      </c>
      <c r="AO348" s="456" t="n">
        <v>36</v>
      </c>
      <c r="AP348" s="456" t="n">
        <v>37</v>
      </c>
      <c r="AQ348" s="456" t="n">
        <v>38</v>
      </c>
      <c r="AR348" s="456" t="n">
        <v>39</v>
      </c>
      <c r="AS348" s="456" t="n">
        <v>40</v>
      </c>
      <c r="AT348" s="456" t="n">
        <v>41</v>
      </c>
      <c r="AU348" s="456" t="n">
        <v>42</v>
      </c>
      <c r="AV348" s="456" t="n">
        <v>43</v>
      </c>
      <c r="AW348" s="456" t="n">
        <v>44</v>
      </c>
      <c r="AX348" s="456" t="n">
        <v>45</v>
      </c>
      <c r="AY348" s="456" t="n">
        <v>46</v>
      </c>
      <c r="AZ348" s="456" t="n">
        <v>47</v>
      </c>
      <c r="BA348" s="456" t="n">
        <v>48</v>
      </c>
      <c r="BB348" s="456" t="n">
        <v>49</v>
      </c>
      <c r="BC348" s="456" t="n">
        <v>50</v>
      </c>
      <c r="BD348" s="456" t="n">
        <v>51</v>
      </c>
      <c r="BE348" s="456" t="n">
        <v>52</v>
      </c>
      <c r="BF348" s="456" t="n">
        <v>53</v>
      </c>
      <c r="BG348" s="456" t="n">
        <v>54</v>
      </c>
      <c r="BH348" s="456" t="n">
        <v>55</v>
      </c>
      <c r="BI348" s="456" t="n">
        <v>56</v>
      </c>
      <c r="BJ348" s="456" t="n">
        <v>57</v>
      </c>
      <c r="BK348" s="456" t="n">
        <v>58</v>
      </c>
      <c r="BL348" s="456" t="n">
        <v>59</v>
      </c>
      <c r="BM348" s="456" t="n">
        <v>60</v>
      </c>
      <c r="BN348" s="456" t="n">
        <v>61</v>
      </c>
      <c r="BO348" s="456" t="n">
        <v>62</v>
      </c>
      <c r="BP348" s="456" t="n">
        <v>63</v>
      </c>
      <c r="BQ348" s="456" t="n">
        <v>64</v>
      </c>
      <c r="BS348" s="456" t="n">
        <v>65</v>
      </c>
      <c r="BT348" s="456" t="n">
        <v>66</v>
      </c>
      <c r="BU348" s="456" t="n">
        <v>67</v>
      </c>
      <c r="BV348" s="456" t="n">
        <v>68</v>
      </c>
      <c r="BX348" s="456" t="n">
        <v>69</v>
      </c>
      <c r="BY348" s="456" t="n">
        <v>70</v>
      </c>
      <c r="BZ348" s="456" t="n">
        <v>71</v>
      </c>
      <c r="CA348" s="456" t="n">
        <v>72</v>
      </c>
    </row>
    <row r="349" customFormat="false" ht="12.65" hidden="false" customHeight="false" outlineLevel="0" collapsed="false">
      <c r="E349" s="456" t="s">
        <v>225</v>
      </c>
      <c r="F349" s="456" t="n">
        <v>10</v>
      </c>
      <c r="G349" s="456" t="n">
        <v>63</v>
      </c>
      <c r="H349" s="456" t="n">
        <v>52</v>
      </c>
      <c r="I349" s="456" t="n">
        <v>37</v>
      </c>
      <c r="J349" s="456" t="n">
        <v>42</v>
      </c>
      <c r="K349" s="456" t="n">
        <v>30</v>
      </c>
      <c r="L349" s="456" t="n">
        <v>72</v>
      </c>
      <c r="M349" s="456" t="n">
        <v>49</v>
      </c>
      <c r="N349" s="456" t="n">
        <v>41</v>
      </c>
      <c r="O349" s="456" t="n">
        <v>51</v>
      </c>
      <c r="P349" s="456" t="n">
        <v>44</v>
      </c>
      <c r="Q349" s="456" t="n">
        <v>59</v>
      </c>
      <c r="R349" s="456" t="n">
        <v>64</v>
      </c>
      <c r="S349" s="456" t="n">
        <v>70</v>
      </c>
      <c r="T349" s="456" t="n">
        <v>8</v>
      </c>
      <c r="U349" s="456" t="n">
        <v>29</v>
      </c>
      <c r="V349" s="456" t="n">
        <v>13</v>
      </c>
      <c r="W349" s="456" t="n">
        <v>47</v>
      </c>
      <c r="X349" s="456" t="n">
        <v>36</v>
      </c>
      <c r="Y349" s="456" t="n">
        <v>53</v>
      </c>
      <c r="Z349" s="456" t="n">
        <v>20</v>
      </c>
      <c r="AA349" s="456" t="n">
        <v>48</v>
      </c>
      <c r="AB349" s="456" t="n">
        <v>2</v>
      </c>
      <c r="AC349" s="456" t="n">
        <v>26</v>
      </c>
      <c r="AD349" s="456" t="n">
        <v>43</v>
      </c>
      <c r="AE349" s="456" t="n">
        <v>4</v>
      </c>
      <c r="AF349" s="456" t="n">
        <v>34</v>
      </c>
      <c r="AG349" s="456" t="n">
        <v>62</v>
      </c>
      <c r="AH349" s="456" t="n">
        <v>16</v>
      </c>
      <c r="AI349" s="456" t="n">
        <v>71</v>
      </c>
      <c r="AJ349" s="456" t="n">
        <v>39</v>
      </c>
      <c r="AK349" s="456" t="n">
        <v>18</v>
      </c>
      <c r="AL349" s="456" t="n">
        <v>22</v>
      </c>
      <c r="AM349" s="456" t="n">
        <v>27</v>
      </c>
      <c r="AN349" s="456" t="n">
        <v>46</v>
      </c>
      <c r="AO349" s="456" t="n">
        <v>54</v>
      </c>
      <c r="AP349" s="456" t="n">
        <v>3</v>
      </c>
      <c r="AQ349" s="456" t="n">
        <v>68</v>
      </c>
      <c r="AR349" s="456" t="n">
        <v>6</v>
      </c>
      <c r="AS349" s="456" t="n">
        <v>17</v>
      </c>
      <c r="AT349" s="456" t="n">
        <v>15</v>
      </c>
      <c r="AU349" s="456" t="n">
        <v>45</v>
      </c>
      <c r="AV349" s="456" t="n">
        <v>25</v>
      </c>
      <c r="AW349" s="456" t="n">
        <v>56</v>
      </c>
      <c r="AX349" s="456" t="n">
        <v>31</v>
      </c>
      <c r="AY349" s="456" t="n">
        <v>19</v>
      </c>
      <c r="AZ349" s="456" t="n">
        <v>40</v>
      </c>
      <c r="BA349" s="456" t="n">
        <v>14</v>
      </c>
      <c r="BB349" s="456" t="n">
        <v>23</v>
      </c>
      <c r="BC349" s="456" t="n">
        <v>65</v>
      </c>
      <c r="BD349" s="456" t="n">
        <v>35</v>
      </c>
      <c r="BE349" s="456" t="n">
        <v>58</v>
      </c>
      <c r="BF349" s="456" t="n">
        <v>66</v>
      </c>
      <c r="BG349" s="456" t="n">
        <v>1</v>
      </c>
      <c r="BH349" s="456" t="n">
        <v>21</v>
      </c>
      <c r="BI349" s="456" t="n">
        <v>55</v>
      </c>
      <c r="BJ349" s="456" t="n">
        <v>67</v>
      </c>
      <c r="BK349" s="456" t="n">
        <v>7</v>
      </c>
      <c r="BL349" s="456" t="n">
        <v>61</v>
      </c>
      <c r="BM349" s="456" t="n">
        <v>69</v>
      </c>
      <c r="BN349" s="456" t="n">
        <v>5</v>
      </c>
      <c r="BO349" s="456" t="n">
        <v>9</v>
      </c>
      <c r="BP349" s="456" t="n">
        <v>12</v>
      </c>
      <c r="BQ349" s="456" t="n">
        <v>32</v>
      </c>
      <c r="BS349" s="456" t="n">
        <v>50</v>
      </c>
      <c r="BT349" s="456" t="n">
        <v>33</v>
      </c>
      <c r="BU349" s="456" t="n">
        <v>57</v>
      </c>
      <c r="BV349" s="456" t="n">
        <v>28</v>
      </c>
      <c r="BX349" s="456" t="n">
        <v>60</v>
      </c>
      <c r="BY349" s="456" t="n">
        <v>38</v>
      </c>
      <c r="BZ349" s="456" t="n">
        <v>24</v>
      </c>
      <c r="CA349" s="456" t="n">
        <v>11</v>
      </c>
    </row>
    <row r="350" customFormat="false" ht="12.65" hidden="false" customHeight="false" outlineLevel="0" collapsed="false"/>
    <row r="351" customFormat="false" ht="12.65" hidden="false" customHeight="false" outlineLevel="0" collapsed="false"/>
    <row r="352" customFormat="false" ht="12.65" hidden="false" customHeight="false" outlineLevel="0" collapsed="false">
      <c r="D352" s="318" t="n">
        <v>73</v>
      </c>
      <c r="E352" s="318" t="s">
        <v>250</v>
      </c>
    </row>
    <row r="353" customFormat="false" ht="12.65" hidden="false" customHeight="false" outlineLevel="0" collapsed="false">
      <c r="E353" s="456" t="s">
        <v>198</v>
      </c>
      <c r="F353" s="456" t="n">
        <v>1</v>
      </c>
      <c r="G353" s="456" t="n">
        <v>2</v>
      </c>
      <c r="H353" s="456" t="n">
        <v>3</v>
      </c>
      <c r="I353" s="456" t="n">
        <v>4</v>
      </c>
      <c r="J353" s="456" t="n">
        <v>5</v>
      </c>
      <c r="K353" s="456" t="n">
        <v>6</v>
      </c>
      <c r="L353" s="456" t="n">
        <v>7</v>
      </c>
      <c r="M353" s="456" t="n">
        <v>8</v>
      </c>
      <c r="N353" s="456" t="n">
        <v>9</v>
      </c>
      <c r="O353" s="456" t="n">
        <v>10</v>
      </c>
      <c r="P353" s="456" t="n">
        <v>11</v>
      </c>
      <c r="Q353" s="456" t="n">
        <v>12</v>
      </c>
      <c r="R353" s="456" t="n">
        <v>13</v>
      </c>
      <c r="S353" s="456" t="n">
        <v>14</v>
      </c>
      <c r="T353" s="456" t="n">
        <v>15</v>
      </c>
      <c r="U353" s="456" t="n">
        <v>16</v>
      </c>
      <c r="V353" s="456" t="n">
        <v>17</v>
      </c>
      <c r="W353" s="456" t="n">
        <v>18</v>
      </c>
      <c r="X353" s="456" t="n">
        <v>19</v>
      </c>
      <c r="Y353" s="456" t="n">
        <v>20</v>
      </c>
      <c r="Z353" s="456" t="n">
        <v>21</v>
      </c>
      <c r="AA353" s="456" t="n">
        <v>22</v>
      </c>
      <c r="AB353" s="456" t="n">
        <v>23</v>
      </c>
      <c r="AC353" s="456" t="n">
        <v>24</v>
      </c>
      <c r="AD353" s="456" t="n">
        <v>25</v>
      </c>
      <c r="AE353" s="456" t="n">
        <v>26</v>
      </c>
      <c r="AF353" s="456" t="n">
        <v>27</v>
      </c>
      <c r="AG353" s="456" t="n">
        <v>28</v>
      </c>
      <c r="AH353" s="456" t="n">
        <v>29</v>
      </c>
      <c r="AI353" s="456" t="n">
        <v>30</v>
      </c>
      <c r="AJ353" s="456" t="n">
        <v>31</v>
      </c>
      <c r="AK353" s="456" t="n">
        <v>32</v>
      </c>
      <c r="AL353" s="456" t="n">
        <v>33</v>
      </c>
      <c r="AM353" s="456" t="n">
        <v>34</v>
      </c>
      <c r="AN353" s="456" t="n">
        <v>35</v>
      </c>
      <c r="AO353" s="456" t="n">
        <v>36</v>
      </c>
      <c r="AP353" s="456" t="n">
        <v>37</v>
      </c>
      <c r="AQ353" s="456" t="n">
        <v>38</v>
      </c>
      <c r="AR353" s="456" t="n">
        <v>39</v>
      </c>
      <c r="AS353" s="456" t="n">
        <v>40</v>
      </c>
      <c r="AT353" s="456" t="n">
        <v>41</v>
      </c>
      <c r="AU353" s="456" t="n">
        <v>42</v>
      </c>
      <c r="AV353" s="456" t="n">
        <v>43</v>
      </c>
      <c r="AW353" s="456" t="n">
        <v>44</v>
      </c>
      <c r="AX353" s="456" t="n">
        <v>45</v>
      </c>
      <c r="AY353" s="456" t="n">
        <v>46</v>
      </c>
      <c r="AZ353" s="456" t="n">
        <v>47</v>
      </c>
      <c r="BA353" s="456" t="n">
        <v>48</v>
      </c>
      <c r="BB353" s="456" t="n">
        <v>49</v>
      </c>
      <c r="BC353" s="456" t="n">
        <v>50</v>
      </c>
      <c r="BD353" s="456" t="n">
        <v>51</v>
      </c>
      <c r="BE353" s="456" t="n">
        <v>52</v>
      </c>
      <c r="BF353" s="456" t="n">
        <v>53</v>
      </c>
      <c r="BG353" s="456" t="n">
        <v>54</v>
      </c>
      <c r="BH353" s="456" t="n">
        <v>55</v>
      </c>
      <c r="BI353" s="456" t="n">
        <v>56</v>
      </c>
      <c r="BJ353" s="456" t="n">
        <v>57</v>
      </c>
      <c r="BK353" s="456" t="n">
        <v>58</v>
      </c>
      <c r="BL353" s="456" t="n">
        <v>59</v>
      </c>
      <c r="BM353" s="456" t="n">
        <v>60</v>
      </c>
      <c r="BN353" s="456" t="n">
        <v>61</v>
      </c>
      <c r="BO353" s="456" t="n">
        <v>62</v>
      </c>
      <c r="BP353" s="456" t="n">
        <v>63</v>
      </c>
      <c r="BQ353" s="456" t="n">
        <v>64</v>
      </c>
      <c r="BR353" s="456" t="n">
        <v>65</v>
      </c>
      <c r="BS353" s="456" t="n">
        <v>66</v>
      </c>
      <c r="BT353" s="456" t="n">
        <v>67</v>
      </c>
      <c r="BU353" s="456" t="n">
        <v>68</v>
      </c>
      <c r="BV353" s="456" t="n">
        <v>69</v>
      </c>
      <c r="BX353" s="456" t="n">
        <v>70</v>
      </c>
      <c r="BY353" s="456" t="n">
        <v>71</v>
      </c>
      <c r="BZ353" s="456" t="n">
        <v>72</v>
      </c>
      <c r="CA353" s="456" t="n">
        <v>73</v>
      </c>
    </row>
    <row r="354" customFormat="false" ht="12.65" hidden="false" customHeight="false" outlineLevel="0" collapsed="false">
      <c r="E354" s="456" t="s">
        <v>225</v>
      </c>
      <c r="F354" s="456" t="n">
        <v>4</v>
      </c>
      <c r="G354" s="456" t="n">
        <v>72</v>
      </c>
      <c r="H354" s="456" t="n">
        <v>62</v>
      </c>
      <c r="I354" s="456" t="n">
        <v>43</v>
      </c>
      <c r="J354" s="456" t="n">
        <v>31</v>
      </c>
      <c r="K354" s="456" t="n">
        <v>34</v>
      </c>
      <c r="L354" s="456" t="n">
        <v>53</v>
      </c>
      <c r="M354" s="456" t="n">
        <v>2</v>
      </c>
      <c r="N354" s="456" t="n">
        <v>67</v>
      </c>
      <c r="O354" s="456" t="n">
        <v>18</v>
      </c>
      <c r="P354" s="456" t="n">
        <v>45</v>
      </c>
      <c r="Q354" s="456" t="n">
        <v>48</v>
      </c>
      <c r="R354" s="456" t="n">
        <v>37</v>
      </c>
      <c r="S354" s="456" t="n">
        <v>1</v>
      </c>
      <c r="T354" s="456" t="n">
        <v>51</v>
      </c>
      <c r="U354" s="456" t="n">
        <v>59</v>
      </c>
      <c r="V354" s="456" t="n">
        <v>9</v>
      </c>
      <c r="W354" s="456" t="n">
        <v>20</v>
      </c>
      <c r="X354" s="456" t="n">
        <v>71</v>
      </c>
      <c r="Y354" s="456" t="n">
        <v>22</v>
      </c>
      <c r="Z354" s="456" t="n">
        <v>39</v>
      </c>
      <c r="AA354" s="456" t="n">
        <v>68</v>
      </c>
      <c r="AB354" s="456" t="n">
        <v>12</v>
      </c>
      <c r="AC354" s="456" t="n">
        <v>47</v>
      </c>
      <c r="AD354" s="456" t="n">
        <v>52</v>
      </c>
      <c r="AE354" s="456" t="n">
        <v>14</v>
      </c>
      <c r="AF354" s="456" t="n">
        <v>65</v>
      </c>
      <c r="AG354" s="456" t="n">
        <v>42</v>
      </c>
      <c r="AH354" s="456" t="n">
        <v>6</v>
      </c>
      <c r="AI354" s="456" t="n">
        <v>26</v>
      </c>
      <c r="AJ354" s="456" t="n">
        <v>10</v>
      </c>
      <c r="AK354" s="456" t="n">
        <v>58</v>
      </c>
      <c r="AL354" s="456" t="n">
        <v>69</v>
      </c>
      <c r="AM354" s="456" t="n">
        <v>36</v>
      </c>
      <c r="AN354" s="456" t="n">
        <v>27</v>
      </c>
      <c r="AO354" s="456" t="n">
        <v>25</v>
      </c>
      <c r="AP354" s="456" t="n">
        <v>33</v>
      </c>
      <c r="AQ354" s="456" t="n">
        <v>7</v>
      </c>
      <c r="AR354" s="456" t="n">
        <v>3</v>
      </c>
      <c r="AS354" s="456" t="n">
        <v>46</v>
      </c>
      <c r="AT354" s="456" t="n">
        <v>35</v>
      </c>
      <c r="AU354" s="456" t="n">
        <v>28</v>
      </c>
      <c r="AV354" s="456" t="n">
        <v>60</v>
      </c>
      <c r="AW354" s="456" t="n">
        <v>21</v>
      </c>
      <c r="AX354" s="456" t="n">
        <v>66</v>
      </c>
      <c r="AY354" s="456" t="n">
        <v>30</v>
      </c>
      <c r="AZ354" s="456" t="n">
        <v>24</v>
      </c>
      <c r="BA354" s="456" t="n">
        <v>17</v>
      </c>
      <c r="BB354" s="456" t="n">
        <v>41</v>
      </c>
      <c r="BC354" s="456" t="n">
        <v>57</v>
      </c>
      <c r="BD354" s="456" t="n">
        <v>40</v>
      </c>
      <c r="BE354" s="456" t="n">
        <v>13</v>
      </c>
      <c r="BF354" s="456" t="n">
        <v>49</v>
      </c>
      <c r="BG354" s="456" t="n">
        <v>70</v>
      </c>
      <c r="BH354" s="456" t="n">
        <v>61</v>
      </c>
      <c r="BI354" s="456" t="n">
        <v>15</v>
      </c>
      <c r="BJ354" s="456" t="n">
        <v>50</v>
      </c>
      <c r="BK354" s="456" t="n">
        <v>32</v>
      </c>
      <c r="BL354" s="456" t="n">
        <v>16</v>
      </c>
      <c r="BM354" s="456" t="n">
        <v>38</v>
      </c>
      <c r="BN354" s="456" t="n">
        <v>29</v>
      </c>
      <c r="BO354" s="456" t="n">
        <v>5</v>
      </c>
      <c r="BP354" s="456" t="n">
        <v>73</v>
      </c>
      <c r="BQ354" s="456" t="n">
        <v>63</v>
      </c>
      <c r="BR354" s="456" t="n">
        <v>8</v>
      </c>
      <c r="BS354" s="456" t="n">
        <v>64</v>
      </c>
      <c r="BT354" s="456" t="n">
        <v>54</v>
      </c>
      <c r="BU354" s="456" t="n">
        <v>19</v>
      </c>
      <c r="BV354" s="456" t="n">
        <v>11</v>
      </c>
      <c r="BX354" s="456" t="n">
        <v>44</v>
      </c>
      <c r="BY354" s="456" t="n">
        <v>23</v>
      </c>
      <c r="BZ354" s="456" t="n">
        <v>55</v>
      </c>
      <c r="CA354" s="456" t="n">
        <v>56</v>
      </c>
    </row>
    <row r="355" customFormat="false" ht="12.65" hidden="false" customHeight="false" outlineLevel="0" collapsed="false"/>
    <row r="356" customFormat="false" ht="12.65" hidden="false" customHeight="false" outlineLevel="0" collapsed="false"/>
    <row r="357" customFormat="false" ht="12.65" hidden="false" customHeight="false" outlineLevel="0" collapsed="false">
      <c r="D357" s="318" t="n">
        <v>74</v>
      </c>
      <c r="E357" s="318" t="s">
        <v>250</v>
      </c>
    </row>
    <row r="358" customFormat="false" ht="12.65" hidden="false" customHeight="false" outlineLevel="0" collapsed="false">
      <c r="E358" s="456" t="s">
        <v>198</v>
      </c>
      <c r="F358" s="456" t="n">
        <v>1</v>
      </c>
      <c r="G358" s="456" t="n">
        <v>2</v>
      </c>
      <c r="H358" s="456" t="n">
        <v>3</v>
      </c>
      <c r="I358" s="456" t="n">
        <v>4</v>
      </c>
      <c r="J358" s="456" t="n">
        <v>5</v>
      </c>
      <c r="K358" s="456" t="n">
        <v>6</v>
      </c>
      <c r="L358" s="456" t="n">
        <v>7</v>
      </c>
      <c r="M358" s="456" t="n">
        <v>8</v>
      </c>
      <c r="N358" s="456" t="n">
        <v>9</v>
      </c>
      <c r="O358" s="456" t="n">
        <v>10</v>
      </c>
      <c r="P358" s="456" t="n">
        <v>11</v>
      </c>
      <c r="Q358" s="456" t="n">
        <v>12</v>
      </c>
      <c r="R358" s="456" t="n">
        <v>13</v>
      </c>
      <c r="S358" s="456" t="n">
        <v>14</v>
      </c>
      <c r="T358" s="456" t="n">
        <v>15</v>
      </c>
      <c r="U358" s="456" t="n">
        <v>16</v>
      </c>
      <c r="V358" s="456" t="n">
        <v>17</v>
      </c>
      <c r="W358" s="456" t="n">
        <v>18</v>
      </c>
      <c r="X358" s="456" t="n">
        <v>19</v>
      </c>
      <c r="Y358" s="456" t="n">
        <v>20</v>
      </c>
      <c r="Z358" s="456" t="n">
        <v>21</v>
      </c>
      <c r="AA358" s="456" t="n">
        <v>22</v>
      </c>
      <c r="AB358" s="456" t="n">
        <v>23</v>
      </c>
      <c r="AC358" s="456" t="n">
        <v>24</v>
      </c>
      <c r="AD358" s="456" t="n">
        <v>25</v>
      </c>
      <c r="AE358" s="456" t="n">
        <v>26</v>
      </c>
      <c r="AF358" s="456" t="n">
        <v>27</v>
      </c>
      <c r="AG358" s="456" t="n">
        <v>28</v>
      </c>
      <c r="AH358" s="456" t="n">
        <v>29</v>
      </c>
      <c r="AI358" s="456" t="n">
        <v>30</v>
      </c>
      <c r="AJ358" s="456" t="n">
        <v>31</v>
      </c>
      <c r="AK358" s="456" t="n">
        <v>32</v>
      </c>
      <c r="AL358" s="456" t="n">
        <v>33</v>
      </c>
      <c r="AM358" s="456" t="n">
        <v>34</v>
      </c>
      <c r="AN358" s="456" t="n">
        <v>35</v>
      </c>
      <c r="AO358" s="456" t="n">
        <v>36</v>
      </c>
      <c r="AP358" s="456" t="n">
        <v>37</v>
      </c>
      <c r="AQ358" s="456" t="n">
        <v>38</v>
      </c>
      <c r="AR358" s="456" t="n">
        <v>39</v>
      </c>
      <c r="AS358" s="456" t="n">
        <v>40</v>
      </c>
      <c r="AT358" s="456" t="n">
        <v>41</v>
      </c>
      <c r="AU358" s="456" t="n">
        <v>42</v>
      </c>
      <c r="AV358" s="456" t="n">
        <v>43</v>
      </c>
      <c r="AW358" s="456" t="n">
        <v>44</v>
      </c>
      <c r="AX358" s="456" t="n">
        <v>45</v>
      </c>
      <c r="AY358" s="456" t="n">
        <v>46</v>
      </c>
      <c r="AZ358" s="456" t="n">
        <v>47</v>
      </c>
      <c r="BA358" s="456" t="n">
        <v>48</v>
      </c>
      <c r="BB358" s="456" t="n">
        <v>49</v>
      </c>
      <c r="BC358" s="456" t="n">
        <v>50</v>
      </c>
      <c r="BD358" s="456" t="n">
        <v>51</v>
      </c>
      <c r="BE358" s="456" t="n">
        <v>52</v>
      </c>
      <c r="BF358" s="456" t="n">
        <v>53</v>
      </c>
      <c r="BG358" s="456" t="n">
        <v>54</v>
      </c>
      <c r="BH358" s="456" t="n">
        <v>55</v>
      </c>
      <c r="BI358" s="456" t="n">
        <v>56</v>
      </c>
      <c r="BJ358" s="456" t="n">
        <v>57</v>
      </c>
      <c r="BK358" s="456" t="n">
        <v>58</v>
      </c>
      <c r="BL358" s="456" t="n">
        <v>59</v>
      </c>
      <c r="BM358" s="456" t="n">
        <v>60</v>
      </c>
      <c r="BN358" s="456" t="n">
        <v>61</v>
      </c>
      <c r="BO358" s="456" t="n">
        <v>62</v>
      </c>
      <c r="BP358" s="456" t="n">
        <v>63</v>
      </c>
      <c r="BQ358" s="456" t="n">
        <v>64</v>
      </c>
      <c r="BR358" s="456" t="n">
        <v>65</v>
      </c>
      <c r="BS358" s="456" t="n">
        <v>66</v>
      </c>
      <c r="BT358" s="456" t="n">
        <v>67</v>
      </c>
      <c r="BU358" s="456" t="n">
        <v>68</v>
      </c>
      <c r="BV358" s="456" t="n">
        <v>69</v>
      </c>
      <c r="BW358" s="456" t="n">
        <v>70</v>
      </c>
      <c r="BX358" s="456" t="n">
        <v>71</v>
      </c>
      <c r="BY358" s="456" t="n">
        <v>72</v>
      </c>
      <c r="BZ358" s="456" t="n">
        <v>73</v>
      </c>
      <c r="CA358" s="456" t="n">
        <v>74</v>
      </c>
    </row>
    <row r="359" customFormat="false" ht="12.65" hidden="false" customHeight="false" outlineLevel="0" collapsed="false">
      <c r="E359" s="456" t="s">
        <v>225</v>
      </c>
      <c r="F359" s="456" t="n">
        <v>59</v>
      </c>
      <c r="G359" s="456" t="n">
        <v>5</v>
      </c>
      <c r="H359" s="456" t="n">
        <v>62</v>
      </c>
      <c r="I359" s="456" t="n">
        <v>11</v>
      </c>
      <c r="J359" s="456" t="n">
        <v>18</v>
      </c>
      <c r="K359" s="456" t="n">
        <v>39</v>
      </c>
      <c r="L359" s="456" t="n">
        <v>13</v>
      </c>
      <c r="M359" s="456" t="n">
        <v>57</v>
      </c>
      <c r="N359" s="456" t="n">
        <v>33</v>
      </c>
      <c r="O359" s="456" t="n">
        <v>16</v>
      </c>
      <c r="P359" s="456" t="n">
        <v>9</v>
      </c>
      <c r="Q359" s="456" t="n">
        <v>38</v>
      </c>
      <c r="R359" s="456" t="n">
        <v>35</v>
      </c>
      <c r="S359" s="456" t="n">
        <v>48</v>
      </c>
      <c r="T359" s="456" t="n">
        <v>52</v>
      </c>
      <c r="U359" s="456" t="n">
        <v>44</v>
      </c>
      <c r="V359" s="456" t="n">
        <v>29</v>
      </c>
      <c r="W359" s="456" t="n">
        <v>25</v>
      </c>
      <c r="X359" s="456" t="n">
        <v>68</v>
      </c>
      <c r="Y359" s="456" t="n">
        <v>37</v>
      </c>
      <c r="Z359" s="456" t="n">
        <v>69</v>
      </c>
      <c r="AA359" s="456" t="n">
        <v>24</v>
      </c>
      <c r="AB359" s="456" t="n">
        <v>4</v>
      </c>
      <c r="AC359" s="456" t="n">
        <v>28</v>
      </c>
      <c r="AD359" s="456" t="n">
        <v>36</v>
      </c>
      <c r="AE359" s="456" t="n">
        <v>64</v>
      </c>
      <c r="AF359" s="456" t="n">
        <v>45</v>
      </c>
      <c r="AG359" s="456" t="n">
        <v>12</v>
      </c>
      <c r="AH359" s="456" t="n">
        <v>51</v>
      </c>
      <c r="AI359" s="456" t="n">
        <v>72</v>
      </c>
      <c r="AJ359" s="456" t="n">
        <v>60</v>
      </c>
      <c r="AK359" s="456" t="n">
        <v>73</v>
      </c>
      <c r="AL359" s="456" t="n">
        <v>7</v>
      </c>
      <c r="AM359" s="456" t="n">
        <v>61</v>
      </c>
      <c r="AN359" s="456" t="n">
        <v>23</v>
      </c>
      <c r="AO359" s="456" t="n">
        <v>55</v>
      </c>
      <c r="AP359" s="456" t="n">
        <v>20</v>
      </c>
      <c r="AQ359" s="456" t="n">
        <v>42</v>
      </c>
      <c r="AR359" s="456" t="n">
        <v>31</v>
      </c>
      <c r="AS359" s="456" t="n">
        <v>1</v>
      </c>
      <c r="AT359" s="456" t="n">
        <v>74</v>
      </c>
      <c r="AU359" s="456" t="n">
        <v>70</v>
      </c>
      <c r="AV359" s="456" t="n">
        <v>17</v>
      </c>
      <c r="AW359" s="456" t="n">
        <v>41</v>
      </c>
      <c r="AX359" s="456" t="n">
        <v>26</v>
      </c>
      <c r="AY359" s="456" t="n">
        <v>15</v>
      </c>
      <c r="AZ359" s="456" t="n">
        <v>3</v>
      </c>
      <c r="BA359" s="456" t="n">
        <v>22</v>
      </c>
      <c r="BB359" s="456" t="n">
        <v>27</v>
      </c>
      <c r="BC359" s="456" t="n">
        <v>43</v>
      </c>
      <c r="BD359" s="456" t="n">
        <v>10</v>
      </c>
      <c r="BE359" s="456" t="n">
        <v>58</v>
      </c>
      <c r="BF359" s="456" t="n">
        <v>40</v>
      </c>
      <c r="BG359" s="456" t="n">
        <v>63</v>
      </c>
      <c r="BH359" s="456" t="n">
        <v>2</v>
      </c>
      <c r="BI359" s="456" t="n">
        <v>30</v>
      </c>
      <c r="BJ359" s="456" t="n">
        <v>8</v>
      </c>
      <c r="BK359" s="456" t="n">
        <v>14</v>
      </c>
      <c r="BL359" s="456" t="n">
        <v>46</v>
      </c>
      <c r="BM359" s="456" t="n">
        <v>32</v>
      </c>
      <c r="BN359" s="456" t="n">
        <v>34</v>
      </c>
      <c r="BO359" s="456" t="n">
        <v>53</v>
      </c>
      <c r="BP359" s="456" t="n">
        <v>47</v>
      </c>
      <c r="BQ359" s="456" t="n">
        <v>56</v>
      </c>
      <c r="BR359" s="456" t="n">
        <v>6</v>
      </c>
      <c r="BS359" s="456" t="n">
        <v>54</v>
      </c>
      <c r="BT359" s="456" t="n">
        <v>50</v>
      </c>
      <c r="BU359" s="456" t="n">
        <v>19</v>
      </c>
      <c r="BV359" s="456" t="n">
        <v>71</v>
      </c>
      <c r="BW359" s="456" t="n">
        <v>66</v>
      </c>
      <c r="BX359" s="456" t="n">
        <v>65</v>
      </c>
      <c r="BY359" s="456" t="n">
        <v>49</v>
      </c>
      <c r="BZ359" s="456" t="n">
        <v>67</v>
      </c>
      <c r="CA359" s="456" t="n">
        <v>21</v>
      </c>
    </row>
    <row r="360" customFormat="false" ht="12.65" hidden="false" customHeight="false" outlineLevel="0" collapsed="false"/>
    <row r="361" customFormat="false" ht="12.65" hidden="false" customHeight="false" outlineLevel="0" collapsed="false"/>
    <row r="362" customFormat="false" ht="12.65" hidden="false" customHeight="false" outlineLevel="0" collapsed="false">
      <c r="D362" s="318" t="n">
        <v>75</v>
      </c>
      <c r="E362" s="318" t="s">
        <v>250</v>
      </c>
    </row>
    <row r="363" customFormat="false" ht="12.65" hidden="false" customHeight="false" outlineLevel="0" collapsed="false">
      <c r="E363" s="456" t="s">
        <v>198</v>
      </c>
      <c r="F363" s="456" t="n">
        <v>1</v>
      </c>
      <c r="G363" s="456" t="n">
        <v>2</v>
      </c>
      <c r="H363" s="456" t="n">
        <v>3</v>
      </c>
      <c r="I363" s="456" t="n">
        <v>4</v>
      </c>
      <c r="J363" s="456" t="n">
        <v>5</v>
      </c>
      <c r="K363" s="456" t="n">
        <v>6</v>
      </c>
      <c r="L363" s="456" t="n">
        <v>7</v>
      </c>
      <c r="M363" s="456" t="n">
        <v>8</v>
      </c>
      <c r="N363" s="456" t="n">
        <v>9</v>
      </c>
      <c r="O363" s="456" t="n">
        <v>10</v>
      </c>
      <c r="P363" s="456" t="n">
        <v>11</v>
      </c>
      <c r="Q363" s="456" t="n">
        <v>12</v>
      </c>
      <c r="R363" s="456" t="n">
        <v>13</v>
      </c>
      <c r="S363" s="456" t="n">
        <v>14</v>
      </c>
      <c r="T363" s="456" t="n">
        <v>15</v>
      </c>
      <c r="U363" s="456" t="n">
        <v>16</v>
      </c>
      <c r="V363" s="456" t="n">
        <v>17</v>
      </c>
      <c r="W363" s="456" t="n">
        <v>18</v>
      </c>
      <c r="X363" s="456" t="n">
        <v>19</v>
      </c>
      <c r="Y363" s="456" t="n">
        <v>20</v>
      </c>
      <c r="Z363" s="456" t="n">
        <v>21</v>
      </c>
      <c r="AA363" s="456" t="n">
        <v>22</v>
      </c>
      <c r="AB363" s="456" t="n">
        <v>23</v>
      </c>
      <c r="AC363" s="456" t="n">
        <v>24</v>
      </c>
      <c r="AD363" s="456" t="n">
        <v>25</v>
      </c>
      <c r="AE363" s="456" t="n">
        <v>26</v>
      </c>
      <c r="AF363" s="456" t="n">
        <v>27</v>
      </c>
      <c r="AG363" s="456" t="n">
        <v>28</v>
      </c>
      <c r="AH363" s="456" t="n">
        <v>29</v>
      </c>
      <c r="AI363" s="456" t="n">
        <v>30</v>
      </c>
      <c r="AJ363" s="456" t="n">
        <v>31</v>
      </c>
      <c r="AK363" s="456" t="n">
        <v>32</v>
      </c>
      <c r="AL363" s="456" t="n">
        <v>33</v>
      </c>
      <c r="AM363" s="456" t="n">
        <v>34</v>
      </c>
      <c r="AN363" s="456" t="n">
        <v>35</v>
      </c>
      <c r="AO363" s="456" t="n">
        <v>36</v>
      </c>
      <c r="AP363" s="456" t="n">
        <v>37</v>
      </c>
      <c r="AQ363" s="456" t="n">
        <v>38</v>
      </c>
      <c r="AR363" s="456" t="n">
        <v>39</v>
      </c>
      <c r="AS363" s="456" t="n">
        <v>40</v>
      </c>
      <c r="AT363" s="456" t="n">
        <v>41</v>
      </c>
      <c r="AU363" s="456" t="n">
        <v>42</v>
      </c>
      <c r="AV363" s="456" t="n">
        <v>43</v>
      </c>
      <c r="AW363" s="456" t="n">
        <v>44</v>
      </c>
      <c r="AX363" s="456" t="n">
        <v>45</v>
      </c>
      <c r="AY363" s="456" t="n">
        <v>46</v>
      </c>
      <c r="AZ363" s="456" t="n">
        <v>47</v>
      </c>
      <c r="BA363" s="456" t="n">
        <v>48</v>
      </c>
      <c r="BB363" s="456" t="n">
        <v>49</v>
      </c>
      <c r="BC363" s="456" t="n">
        <v>50</v>
      </c>
      <c r="BD363" s="456" t="n">
        <v>51</v>
      </c>
      <c r="BE363" s="456" t="n">
        <v>52</v>
      </c>
      <c r="BF363" s="456" t="n">
        <v>53</v>
      </c>
      <c r="BG363" s="456" t="n">
        <v>54</v>
      </c>
      <c r="BH363" s="456" t="n">
        <v>55</v>
      </c>
      <c r="BI363" s="456" t="n">
        <v>56</v>
      </c>
      <c r="BJ363" s="456" t="n">
        <v>57</v>
      </c>
      <c r="BK363" s="456" t="n">
        <v>58</v>
      </c>
      <c r="BL363" s="456" t="n">
        <v>59</v>
      </c>
      <c r="BM363" s="456" t="n">
        <v>60</v>
      </c>
      <c r="BN363" s="456" t="n">
        <v>61</v>
      </c>
      <c r="BO363" s="456" t="n">
        <v>62</v>
      </c>
      <c r="BP363" s="456" t="n">
        <v>63</v>
      </c>
      <c r="BQ363" s="456" t="n">
        <v>64</v>
      </c>
      <c r="BR363" s="456" t="n">
        <v>65</v>
      </c>
      <c r="BS363" s="456" t="n">
        <v>66</v>
      </c>
      <c r="BT363" s="456" t="n">
        <v>67</v>
      </c>
      <c r="BU363" s="456" t="n">
        <v>68</v>
      </c>
      <c r="BV363" s="456" t="n">
        <v>69</v>
      </c>
      <c r="BW363" s="456" t="n">
        <v>70</v>
      </c>
      <c r="BX363" s="456" t="n">
        <v>71</v>
      </c>
      <c r="BY363" s="456" t="n">
        <v>72</v>
      </c>
      <c r="BZ363" s="456" t="n">
        <v>73</v>
      </c>
      <c r="CA363" s="456" t="n">
        <v>74</v>
      </c>
      <c r="CB363" s="456" t="n">
        <v>75</v>
      </c>
    </row>
    <row r="364" customFormat="false" ht="12.65" hidden="false" customHeight="false" outlineLevel="0" collapsed="false">
      <c r="E364" s="456" t="s">
        <v>225</v>
      </c>
      <c r="F364" s="456" t="n">
        <v>20</v>
      </c>
      <c r="G364" s="456" t="n">
        <v>38</v>
      </c>
      <c r="H364" s="456" t="n">
        <v>57</v>
      </c>
      <c r="I364" s="456" t="n">
        <v>53</v>
      </c>
      <c r="J364" s="456" t="n">
        <v>13</v>
      </c>
      <c r="K364" s="456" t="n">
        <v>4</v>
      </c>
      <c r="L364" s="456" t="n">
        <v>39</v>
      </c>
      <c r="M364" s="456" t="n">
        <v>75</v>
      </c>
      <c r="N364" s="456" t="n">
        <v>56</v>
      </c>
      <c r="O364" s="456" t="n">
        <v>41</v>
      </c>
      <c r="P364" s="456" t="n">
        <v>14</v>
      </c>
      <c r="Q364" s="456" t="n">
        <v>45</v>
      </c>
      <c r="R364" s="456" t="n">
        <v>32</v>
      </c>
      <c r="S364" s="456" t="n">
        <v>36</v>
      </c>
      <c r="T364" s="456" t="n">
        <v>52</v>
      </c>
      <c r="U364" s="456" t="n">
        <v>69</v>
      </c>
      <c r="V364" s="456" t="n">
        <v>40</v>
      </c>
      <c r="W364" s="456" t="n">
        <v>64</v>
      </c>
      <c r="X364" s="456" t="n">
        <v>21</v>
      </c>
      <c r="Y364" s="456" t="n">
        <v>1</v>
      </c>
      <c r="Z364" s="456" t="n">
        <v>44</v>
      </c>
      <c r="AA364" s="456" t="n">
        <v>49</v>
      </c>
      <c r="AB364" s="456" t="n">
        <v>9</v>
      </c>
      <c r="AC364" s="456" t="n">
        <v>51</v>
      </c>
      <c r="AD364" s="456" t="n">
        <v>71</v>
      </c>
      <c r="AE364" s="456" t="n">
        <v>29</v>
      </c>
      <c r="AF364" s="456" t="n">
        <v>54</v>
      </c>
      <c r="AG364" s="456" t="n">
        <v>12</v>
      </c>
      <c r="AH364" s="456" t="n">
        <v>66</v>
      </c>
      <c r="AI364" s="456" t="n">
        <v>22</v>
      </c>
      <c r="AJ364" s="456" t="n">
        <v>74</v>
      </c>
      <c r="AK364" s="456" t="n">
        <v>5</v>
      </c>
      <c r="AL364" s="456" t="n">
        <v>47</v>
      </c>
      <c r="AM364" s="456" t="n">
        <v>7</v>
      </c>
      <c r="AN364" s="456" t="n">
        <v>43</v>
      </c>
      <c r="AO364" s="456" t="n">
        <v>50</v>
      </c>
      <c r="AP364" s="456" t="n">
        <v>70</v>
      </c>
      <c r="AQ364" s="456" t="n">
        <v>55</v>
      </c>
      <c r="AR364" s="456" t="n">
        <v>26</v>
      </c>
      <c r="AS364" s="456" t="n">
        <v>8</v>
      </c>
      <c r="AT364" s="456" t="n">
        <v>10</v>
      </c>
      <c r="AU364" s="456" t="n">
        <v>73</v>
      </c>
      <c r="AV364" s="456" t="n">
        <v>65</v>
      </c>
      <c r="AW364" s="456" t="n">
        <v>11</v>
      </c>
      <c r="AX364" s="456" t="n">
        <v>46</v>
      </c>
      <c r="AY364" s="456" t="n">
        <v>59</v>
      </c>
      <c r="AZ364" s="456" t="n">
        <v>33</v>
      </c>
      <c r="BA364" s="456" t="n">
        <v>62</v>
      </c>
      <c r="BB364" s="456" t="n">
        <v>27</v>
      </c>
      <c r="BC364" s="456" t="n">
        <v>16</v>
      </c>
      <c r="BD364" s="456" t="n">
        <v>15</v>
      </c>
      <c r="BE364" s="456" t="n">
        <v>28</v>
      </c>
      <c r="BF364" s="456" t="n">
        <v>60</v>
      </c>
      <c r="BG364" s="456" t="n">
        <v>17</v>
      </c>
      <c r="BH364" s="456" t="n">
        <v>61</v>
      </c>
      <c r="BI364" s="456" t="n">
        <v>24</v>
      </c>
      <c r="BJ364" s="456" t="n">
        <v>3</v>
      </c>
      <c r="BK364" s="456" t="n">
        <v>42</v>
      </c>
      <c r="BL364" s="456" t="n">
        <v>48</v>
      </c>
      <c r="BM364" s="456" t="n">
        <v>67</v>
      </c>
      <c r="BN364" s="456" t="n">
        <v>30</v>
      </c>
      <c r="BO364" s="456" t="n">
        <v>35</v>
      </c>
      <c r="BP364" s="456" t="n">
        <v>2</v>
      </c>
      <c r="BQ364" s="456" t="n">
        <v>18</v>
      </c>
      <c r="BR364" s="456" t="n">
        <v>6</v>
      </c>
      <c r="BS364" s="456" t="n">
        <v>34</v>
      </c>
      <c r="BT364" s="456" t="n">
        <v>23</v>
      </c>
      <c r="BU364" s="456" t="n">
        <v>72</v>
      </c>
      <c r="BV364" s="456" t="n">
        <v>58</v>
      </c>
      <c r="BW364" s="456" t="n">
        <v>37</v>
      </c>
      <c r="BX364" s="456" t="n">
        <v>25</v>
      </c>
      <c r="BY364" s="456" t="n">
        <v>63</v>
      </c>
      <c r="BZ364" s="456" t="n">
        <v>19</v>
      </c>
      <c r="CA364" s="456" t="n">
        <v>31</v>
      </c>
      <c r="CB364" s="456" t="n">
        <v>68</v>
      </c>
    </row>
    <row r="365" customFormat="false" ht="12.65" hidden="false" customHeight="false" outlineLevel="0" collapsed="false"/>
    <row r="366" customFormat="false" ht="12.65" hidden="false" customHeight="false" outlineLevel="0" collapsed="false"/>
    <row r="367" customFormat="false" ht="12.65" hidden="false" customHeight="false" outlineLevel="0" collapsed="false">
      <c r="D367" s="318" t="n">
        <v>76</v>
      </c>
      <c r="E367" s="318" t="s">
        <v>250</v>
      </c>
    </row>
    <row r="368" customFormat="false" ht="12.65" hidden="false" customHeight="false" outlineLevel="0" collapsed="false">
      <c r="E368" s="456" t="s">
        <v>198</v>
      </c>
      <c r="F368" s="456" t="n">
        <v>1</v>
      </c>
      <c r="G368" s="456" t="n">
        <v>2</v>
      </c>
      <c r="H368" s="456" t="n">
        <v>3</v>
      </c>
      <c r="I368" s="456" t="n">
        <v>4</v>
      </c>
      <c r="J368" s="456" t="n">
        <v>5</v>
      </c>
      <c r="K368" s="456" t="n">
        <v>6</v>
      </c>
      <c r="L368" s="456" t="n">
        <v>7</v>
      </c>
      <c r="M368" s="456" t="n">
        <v>8</v>
      </c>
      <c r="N368" s="456" t="n">
        <v>9</v>
      </c>
      <c r="O368" s="456" t="n">
        <v>10</v>
      </c>
      <c r="P368" s="456" t="n">
        <v>11</v>
      </c>
      <c r="Q368" s="456" t="n">
        <v>12</v>
      </c>
      <c r="R368" s="456" t="n">
        <v>13</v>
      </c>
      <c r="S368" s="456" t="n">
        <v>14</v>
      </c>
      <c r="T368" s="456" t="n">
        <v>15</v>
      </c>
      <c r="U368" s="456" t="n">
        <v>16</v>
      </c>
      <c r="V368" s="456" t="n">
        <v>17</v>
      </c>
      <c r="W368" s="456" t="n">
        <v>18</v>
      </c>
      <c r="X368" s="456" t="n">
        <v>19</v>
      </c>
      <c r="Y368" s="456" t="n">
        <v>20</v>
      </c>
      <c r="Z368" s="456" t="n">
        <v>21</v>
      </c>
      <c r="AA368" s="456" t="n">
        <v>22</v>
      </c>
      <c r="AB368" s="456" t="n">
        <v>23</v>
      </c>
      <c r="AC368" s="456" t="n">
        <v>24</v>
      </c>
      <c r="AD368" s="456" t="n">
        <v>25</v>
      </c>
      <c r="AE368" s="456" t="n">
        <v>26</v>
      </c>
      <c r="AF368" s="456" t="n">
        <v>27</v>
      </c>
      <c r="AG368" s="456" t="n">
        <v>28</v>
      </c>
      <c r="AH368" s="456" t="n">
        <v>29</v>
      </c>
      <c r="AI368" s="456" t="n">
        <v>30</v>
      </c>
      <c r="AJ368" s="456" t="n">
        <v>31</v>
      </c>
      <c r="AK368" s="456" t="n">
        <v>32</v>
      </c>
      <c r="AL368" s="456" t="n">
        <v>33</v>
      </c>
      <c r="AM368" s="456" t="n">
        <v>34</v>
      </c>
      <c r="AN368" s="456" t="n">
        <v>35</v>
      </c>
      <c r="AO368" s="456" t="n">
        <v>36</v>
      </c>
      <c r="AP368" s="456" t="n">
        <v>37</v>
      </c>
      <c r="AQ368" s="456" t="n">
        <v>38</v>
      </c>
      <c r="AR368" s="456" t="n">
        <v>39</v>
      </c>
      <c r="AS368" s="456" t="n">
        <v>40</v>
      </c>
      <c r="AT368" s="456" t="n">
        <v>41</v>
      </c>
      <c r="AU368" s="456" t="n">
        <v>42</v>
      </c>
      <c r="AV368" s="456" t="n">
        <v>43</v>
      </c>
      <c r="AW368" s="456" t="n">
        <v>44</v>
      </c>
      <c r="AX368" s="456" t="n">
        <v>45</v>
      </c>
      <c r="AY368" s="456" t="n">
        <v>46</v>
      </c>
      <c r="AZ368" s="456" t="n">
        <v>47</v>
      </c>
      <c r="BA368" s="456" t="n">
        <v>48</v>
      </c>
      <c r="BB368" s="456" t="n">
        <v>49</v>
      </c>
      <c r="BC368" s="456" t="n">
        <v>50</v>
      </c>
      <c r="BD368" s="456" t="n">
        <v>51</v>
      </c>
      <c r="BE368" s="456" t="n">
        <v>52</v>
      </c>
      <c r="BF368" s="456" t="n">
        <v>53</v>
      </c>
      <c r="BG368" s="456" t="n">
        <v>54</v>
      </c>
      <c r="BH368" s="456" t="n">
        <v>55</v>
      </c>
      <c r="BI368" s="456" t="n">
        <v>56</v>
      </c>
      <c r="BJ368" s="456" t="n">
        <v>57</v>
      </c>
      <c r="BK368" s="456" t="n">
        <v>58</v>
      </c>
      <c r="BL368" s="456" t="n">
        <v>59</v>
      </c>
      <c r="BM368" s="456" t="n">
        <v>60</v>
      </c>
      <c r="BN368" s="456" t="n">
        <v>61</v>
      </c>
      <c r="BO368" s="456" t="n">
        <v>62</v>
      </c>
      <c r="BP368" s="456" t="n">
        <v>63</v>
      </c>
      <c r="BQ368" s="456" t="n">
        <v>64</v>
      </c>
      <c r="BS368" s="456" t="n">
        <v>65</v>
      </c>
      <c r="BT368" s="456" t="n">
        <v>66</v>
      </c>
      <c r="BU368" s="456" t="n">
        <v>67</v>
      </c>
      <c r="BV368" s="456" t="n">
        <v>68</v>
      </c>
      <c r="BX368" s="456" t="n">
        <v>69</v>
      </c>
      <c r="BY368" s="456" t="n">
        <v>70</v>
      </c>
      <c r="BZ368" s="456" t="n">
        <v>71</v>
      </c>
      <c r="CA368" s="456" t="n">
        <v>72</v>
      </c>
      <c r="CC368" s="456" t="n">
        <v>73</v>
      </c>
      <c r="CD368" s="456" t="n">
        <v>74</v>
      </c>
      <c r="CE368" s="456" t="n">
        <v>75</v>
      </c>
      <c r="CF368" s="456" t="n">
        <v>76</v>
      </c>
    </row>
    <row r="369" customFormat="false" ht="12.65" hidden="false" customHeight="false" outlineLevel="0" collapsed="false">
      <c r="E369" s="456" t="s">
        <v>225</v>
      </c>
      <c r="F369" s="456" t="n">
        <v>19</v>
      </c>
      <c r="G369" s="456" t="n">
        <v>8</v>
      </c>
      <c r="H369" s="456" t="n">
        <v>32</v>
      </c>
      <c r="I369" s="456" t="n">
        <v>74</v>
      </c>
      <c r="J369" s="456" t="n">
        <v>13</v>
      </c>
      <c r="K369" s="456" t="n">
        <v>9</v>
      </c>
      <c r="L369" s="456" t="n">
        <v>34</v>
      </c>
      <c r="M369" s="456" t="n">
        <v>27</v>
      </c>
      <c r="N369" s="456" t="n">
        <v>23</v>
      </c>
      <c r="O369" s="456" t="n">
        <v>63</v>
      </c>
      <c r="P369" s="456" t="n">
        <v>68</v>
      </c>
      <c r="Q369" s="456" t="n">
        <v>10</v>
      </c>
      <c r="R369" s="456" t="n">
        <v>2</v>
      </c>
      <c r="S369" s="456" t="n">
        <v>73</v>
      </c>
      <c r="T369" s="456" t="n">
        <v>36</v>
      </c>
      <c r="U369" s="456" t="n">
        <v>54</v>
      </c>
      <c r="V369" s="456" t="n">
        <v>75</v>
      </c>
      <c r="W369" s="456" t="n">
        <v>37</v>
      </c>
      <c r="X369" s="456" t="n">
        <v>1</v>
      </c>
      <c r="Y369" s="456" t="n">
        <v>6</v>
      </c>
      <c r="Z369" s="456" t="n">
        <v>45</v>
      </c>
      <c r="AA369" s="456" t="n">
        <v>3</v>
      </c>
      <c r="AB369" s="456" t="n">
        <v>47</v>
      </c>
      <c r="AC369" s="456" t="n">
        <v>61</v>
      </c>
      <c r="AD369" s="456" t="n">
        <v>38</v>
      </c>
      <c r="AE369" s="456" t="n">
        <v>59</v>
      </c>
      <c r="AF369" s="456" t="n">
        <v>24</v>
      </c>
      <c r="AG369" s="456" t="n">
        <v>20</v>
      </c>
      <c r="AH369" s="456" t="n">
        <v>65</v>
      </c>
      <c r="AI369" s="456" t="n">
        <v>41</v>
      </c>
      <c r="AJ369" s="456" t="n">
        <v>5</v>
      </c>
      <c r="AK369" s="456" t="n">
        <v>49</v>
      </c>
      <c r="AL369" s="456" t="n">
        <v>64</v>
      </c>
      <c r="AM369" s="456" t="n">
        <v>69</v>
      </c>
      <c r="AN369" s="456" t="n">
        <v>31</v>
      </c>
      <c r="AO369" s="456" t="n">
        <v>44</v>
      </c>
      <c r="AP369" s="456" t="n">
        <v>33</v>
      </c>
      <c r="AQ369" s="456" t="n">
        <v>50</v>
      </c>
      <c r="AR369" s="456" t="n">
        <v>51</v>
      </c>
      <c r="AS369" s="456" t="n">
        <v>16</v>
      </c>
      <c r="AT369" s="456" t="n">
        <v>25</v>
      </c>
      <c r="AU369" s="456" t="n">
        <v>67</v>
      </c>
      <c r="AV369" s="456" t="n">
        <v>70</v>
      </c>
      <c r="AW369" s="456" t="n">
        <v>56</v>
      </c>
      <c r="AX369" s="456" t="n">
        <v>26</v>
      </c>
      <c r="AY369" s="456" t="n">
        <v>60</v>
      </c>
      <c r="AZ369" s="456" t="n">
        <v>28</v>
      </c>
      <c r="BA369" s="456" t="n">
        <v>62</v>
      </c>
      <c r="BB369" s="456" t="n">
        <v>21</v>
      </c>
      <c r="BC369" s="456" t="n">
        <v>66</v>
      </c>
      <c r="BD369" s="456" t="n">
        <v>55</v>
      </c>
      <c r="BE369" s="456" t="n">
        <v>72</v>
      </c>
      <c r="BF369" s="456" t="n">
        <v>14</v>
      </c>
      <c r="BG369" s="456" t="n">
        <v>18</v>
      </c>
      <c r="BH369" s="456" t="n">
        <v>46</v>
      </c>
      <c r="BI369" s="456" t="n">
        <v>76</v>
      </c>
      <c r="BJ369" s="456" t="n">
        <v>71</v>
      </c>
      <c r="BK369" s="456" t="n">
        <v>42</v>
      </c>
      <c r="BL369" s="456" t="n">
        <v>57</v>
      </c>
      <c r="BM369" s="456" t="n">
        <v>22</v>
      </c>
      <c r="BN369" s="456" t="n">
        <v>40</v>
      </c>
      <c r="BO369" s="456" t="n">
        <v>43</v>
      </c>
      <c r="BP369" s="456" t="n">
        <v>15</v>
      </c>
      <c r="BQ369" s="456" t="n">
        <v>52</v>
      </c>
      <c r="BS369" s="456" t="n">
        <v>35</v>
      </c>
      <c r="BT369" s="456" t="n">
        <v>30</v>
      </c>
      <c r="BU369" s="456" t="n">
        <v>7</v>
      </c>
      <c r="BV369" s="456" t="n">
        <v>11</v>
      </c>
      <c r="BX369" s="456" t="n">
        <v>39</v>
      </c>
      <c r="BY369" s="456" t="n">
        <v>48</v>
      </c>
      <c r="BZ369" s="456" t="n">
        <v>12</v>
      </c>
      <c r="CA369" s="456" t="n">
        <v>53</v>
      </c>
      <c r="CC369" s="456" t="n">
        <v>29</v>
      </c>
      <c r="CD369" s="456" t="n">
        <v>4</v>
      </c>
      <c r="CE369" s="456" t="n">
        <v>17</v>
      </c>
      <c r="CF369" s="456" t="n">
        <v>58</v>
      </c>
    </row>
    <row r="370" customFormat="false" ht="12.65" hidden="false" customHeight="false" outlineLevel="0" collapsed="false"/>
    <row r="371" customFormat="false" ht="12.65" hidden="false" customHeight="false" outlineLevel="0" collapsed="false"/>
    <row r="372" customFormat="false" ht="12.65" hidden="false" customHeight="false" outlineLevel="0" collapsed="false">
      <c r="D372" s="318" t="n">
        <v>77</v>
      </c>
      <c r="E372" s="318" t="s">
        <v>250</v>
      </c>
    </row>
    <row r="373" customFormat="false" ht="12.65" hidden="false" customHeight="false" outlineLevel="0" collapsed="false">
      <c r="E373" s="456" t="s">
        <v>198</v>
      </c>
      <c r="F373" s="456" t="n">
        <v>1</v>
      </c>
      <c r="G373" s="456" t="n">
        <v>2</v>
      </c>
      <c r="H373" s="456" t="n">
        <v>3</v>
      </c>
      <c r="I373" s="456" t="n">
        <v>4</v>
      </c>
      <c r="J373" s="456" t="n">
        <v>5</v>
      </c>
      <c r="K373" s="456" t="n">
        <v>6</v>
      </c>
      <c r="L373" s="456" t="n">
        <v>7</v>
      </c>
      <c r="M373" s="456" t="n">
        <v>8</v>
      </c>
      <c r="N373" s="456" t="n">
        <v>9</v>
      </c>
      <c r="O373" s="456" t="n">
        <v>10</v>
      </c>
      <c r="P373" s="456" t="n">
        <v>11</v>
      </c>
      <c r="Q373" s="456" t="n">
        <v>12</v>
      </c>
      <c r="R373" s="456" t="n">
        <v>13</v>
      </c>
      <c r="S373" s="456" t="n">
        <v>14</v>
      </c>
      <c r="T373" s="456" t="n">
        <v>15</v>
      </c>
      <c r="U373" s="456" t="n">
        <v>16</v>
      </c>
      <c r="V373" s="456" t="n">
        <v>17</v>
      </c>
      <c r="W373" s="456" t="n">
        <v>18</v>
      </c>
      <c r="X373" s="456" t="n">
        <v>19</v>
      </c>
      <c r="Y373" s="456" t="n">
        <v>20</v>
      </c>
      <c r="Z373" s="456" t="n">
        <v>21</v>
      </c>
      <c r="AA373" s="456" t="n">
        <v>22</v>
      </c>
      <c r="AB373" s="456" t="n">
        <v>23</v>
      </c>
      <c r="AC373" s="456" t="n">
        <v>24</v>
      </c>
      <c r="AD373" s="456" t="n">
        <v>25</v>
      </c>
      <c r="AE373" s="456" t="n">
        <v>26</v>
      </c>
      <c r="AF373" s="456" t="n">
        <v>27</v>
      </c>
      <c r="AG373" s="456" t="n">
        <v>28</v>
      </c>
      <c r="AH373" s="456" t="n">
        <v>29</v>
      </c>
      <c r="AI373" s="456" t="n">
        <v>30</v>
      </c>
      <c r="AJ373" s="456" t="n">
        <v>31</v>
      </c>
      <c r="AK373" s="456" t="n">
        <v>32</v>
      </c>
      <c r="AL373" s="456" t="n">
        <v>33</v>
      </c>
      <c r="AM373" s="456" t="n">
        <v>34</v>
      </c>
      <c r="AN373" s="456" t="n">
        <v>35</v>
      </c>
      <c r="AO373" s="456" t="n">
        <v>36</v>
      </c>
      <c r="AP373" s="456" t="n">
        <v>37</v>
      </c>
      <c r="AQ373" s="456" t="n">
        <v>38</v>
      </c>
      <c r="AR373" s="456" t="n">
        <v>39</v>
      </c>
      <c r="AS373" s="456" t="n">
        <v>40</v>
      </c>
      <c r="AT373" s="456" t="n">
        <v>41</v>
      </c>
      <c r="AU373" s="456" t="n">
        <v>42</v>
      </c>
      <c r="AV373" s="456" t="n">
        <v>43</v>
      </c>
      <c r="AW373" s="456" t="n">
        <v>44</v>
      </c>
      <c r="AX373" s="456" t="n">
        <v>45</v>
      </c>
      <c r="AY373" s="456" t="n">
        <v>46</v>
      </c>
      <c r="AZ373" s="456" t="n">
        <v>47</v>
      </c>
      <c r="BA373" s="456" t="n">
        <v>48</v>
      </c>
      <c r="BB373" s="456" t="n">
        <v>49</v>
      </c>
      <c r="BC373" s="456" t="n">
        <v>50</v>
      </c>
      <c r="BD373" s="456" t="n">
        <v>51</v>
      </c>
      <c r="BE373" s="456" t="n">
        <v>52</v>
      </c>
      <c r="BF373" s="456" t="n">
        <v>53</v>
      </c>
      <c r="BG373" s="456" t="n">
        <v>54</v>
      </c>
      <c r="BH373" s="456" t="n">
        <v>55</v>
      </c>
      <c r="BI373" s="456" t="n">
        <v>56</v>
      </c>
      <c r="BJ373" s="456" t="n">
        <v>57</v>
      </c>
      <c r="BK373" s="456" t="n">
        <v>58</v>
      </c>
      <c r="BL373" s="456" t="n">
        <v>59</v>
      </c>
      <c r="BM373" s="456" t="n">
        <v>60</v>
      </c>
      <c r="BN373" s="456" t="n">
        <v>61</v>
      </c>
      <c r="BO373" s="456" t="n">
        <v>62</v>
      </c>
      <c r="BP373" s="456" t="n">
        <v>63</v>
      </c>
      <c r="BQ373" s="456" t="n">
        <v>64</v>
      </c>
      <c r="BR373" s="456" t="n">
        <v>65</v>
      </c>
      <c r="BS373" s="456" t="n">
        <v>66</v>
      </c>
      <c r="BT373" s="456" t="n">
        <v>67</v>
      </c>
      <c r="BU373" s="456" t="n">
        <v>68</v>
      </c>
      <c r="BV373" s="456" t="n">
        <v>69</v>
      </c>
      <c r="BX373" s="456" t="n">
        <v>70</v>
      </c>
      <c r="BY373" s="456" t="n">
        <v>71</v>
      </c>
      <c r="BZ373" s="456" t="n">
        <v>72</v>
      </c>
      <c r="CA373" s="456" t="n">
        <v>73</v>
      </c>
      <c r="CC373" s="456" t="n">
        <v>74</v>
      </c>
      <c r="CD373" s="456" t="n">
        <v>75</v>
      </c>
      <c r="CE373" s="456" t="n">
        <v>76</v>
      </c>
      <c r="CF373" s="456" t="n">
        <v>77</v>
      </c>
    </row>
    <row r="374" customFormat="false" ht="12.65" hidden="false" customHeight="false" outlineLevel="0" collapsed="false">
      <c r="E374" s="456" t="s">
        <v>225</v>
      </c>
      <c r="F374" s="456" t="n">
        <v>25</v>
      </c>
      <c r="G374" s="456" t="n">
        <v>10</v>
      </c>
      <c r="H374" s="456" t="n">
        <v>52</v>
      </c>
      <c r="I374" s="456" t="n">
        <v>26</v>
      </c>
      <c r="J374" s="456" t="n">
        <v>36</v>
      </c>
      <c r="K374" s="456" t="n">
        <v>30</v>
      </c>
      <c r="L374" s="456" t="n">
        <v>8</v>
      </c>
      <c r="M374" s="456" t="n">
        <v>73</v>
      </c>
      <c r="N374" s="456" t="n">
        <v>31</v>
      </c>
      <c r="O374" s="456" t="n">
        <v>61</v>
      </c>
      <c r="P374" s="456" t="n">
        <v>59</v>
      </c>
      <c r="Q374" s="456" t="n">
        <v>43</v>
      </c>
      <c r="R374" s="456" t="n">
        <v>12</v>
      </c>
      <c r="S374" s="456" t="n">
        <v>46</v>
      </c>
      <c r="T374" s="456" t="n">
        <v>75</v>
      </c>
      <c r="U374" s="456" t="n">
        <v>55</v>
      </c>
      <c r="V374" s="456" t="n">
        <v>33</v>
      </c>
      <c r="W374" s="456" t="n">
        <v>62</v>
      </c>
      <c r="X374" s="456" t="n">
        <v>41</v>
      </c>
      <c r="Y374" s="456" t="n">
        <v>74</v>
      </c>
      <c r="Z374" s="456" t="n">
        <v>54</v>
      </c>
      <c r="AA374" s="456" t="n">
        <v>64</v>
      </c>
      <c r="AB374" s="456" t="n">
        <v>17</v>
      </c>
      <c r="AC374" s="456" t="n">
        <v>2</v>
      </c>
      <c r="AD374" s="456" t="n">
        <v>70</v>
      </c>
      <c r="AE374" s="456" t="n">
        <v>9</v>
      </c>
      <c r="AF374" s="456" t="n">
        <v>5</v>
      </c>
      <c r="AG374" s="456" t="n">
        <v>49</v>
      </c>
      <c r="AH374" s="456" t="n">
        <v>66</v>
      </c>
      <c r="AI374" s="456" t="n">
        <v>38</v>
      </c>
      <c r="AJ374" s="456" t="n">
        <v>34</v>
      </c>
      <c r="AK374" s="456" t="n">
        <v>58</v>
      </c>
      <c r="AL374" s="456" t="n">
        <v>4</v>
      </c>
      <c r="AM374" s="456" t="n">
        <v>22</v>
      </c>
      <c r="AN374" s="456" t="n">
        <v>6</v>
      </c>
      <c r="AO374" s="456" t="n">
        <v>24</v>
      </c>
      <c r="AP374" s="456" t="n">
        <v>63</v>
      </c>
      <c r="AQ374" s="456" t="n">
        <v>57</v>
      </c>
      <c r="AR374" s="456" t="n">
        <v>11</v>
      </c>
      <c r="AS374" s="456" t="n">
        <v>76</v>
      </c>
      <c r="AT374" s="456" t="n">
        <v>19</v>
      </c>
      <c r="AU374" s="456" t="n">
        <v>77</v>
      </c>
      <c r="AV374" s="456" t="n">
        <v>69</v>
      </c>
      <c r="AW374" s="456" t="n">
        <v>32</v>
      </c>
      <c r="AX374" s="456" t="n">
        <v>42</v>
      </c>
      <c r="AY374" s="456" t="n">
        <v>39</v>
      </c>
      <c r="AZ374" s="456" t="n">
        <v>28</v>
      </c>
      <c r="BA374" s="456" t="n">
        <v>35</v>
      </c>
      <c r="BB374" s="456" t="n">
        <v>16</v>
      </c>
      <c r="BC374" s="456" t="n">
        <v>71</v>
      </c>
      <c r="BD374" s="456" t="n">
        <v>60</v>
      </c>
      <c r="BE374" s="456" t="n">
        <v>50</v>
      </c>
      <c r="BF374" s="456" t="n">
        <v>27</v>
      </c>
      <c r="BG374" s="456" t="n">
        <v>21</v>
      </c>
      <c r="BH374" s="456" t="n">
        <v>51</v>
      </c>
      <c r="BI374" s="456" t="n">
        <v>45</v>
      </c>
      <c r="BJ374" s="456" t="n">
        <v>72</v>
      </c>
      <c r="BK374" s="456" t="n">
        <v>37</v>
      </c>
      <c r="BL374" s="456" t="n">
        <v>68</v>
      </c>
      <c r="BM374" s="456" t="n">
        <v>1</v>
      </c>
      <c r="BN374" s="456" t="n">
        <v>40</v>
      </c>
      <c r="BO374" s="456" t="n">
        <v>18</v>
      </c>
      <c r="BP374" s="456" t="n">
        <v>14</v>
      </c>
      <c r="BQ374" s="456" t="n">
        <v>67</v>
      </c>
      <c r="BR374" s="456" t="n">
        <v>56</v>
      </c>
      <c r="BS374" s="456" t="n">
        <v>29</v>
      </c>
      <c r="BT374" s="456" t="n">
        <v>13</v>
      </c>
      <c r="BU374" s="456" t="n">
        <v>7</v>
      </c>
      <c r="BV374" s="456" t="n">
        <v>53</v>
      </c>
      <c r="BX374" s="456" t="n">
        <v>15</v>
      </c>
      <c r="BY374" s="456" t="n">
        <v>23</v>
      </c>
      <c r="BZ374" s="456" t="n">
        <v>65</v>
      </c>
      <c r="CA374" s="456" t="n">
        <v>47</v>
      </c>
      <c r="CC374" s="456" t="n">
        <v>20</v>
      </c>
      <c r="CD374" s="456" t="n">
        <v>3</v>
      </c>
      <c r="CE374" s="456" t="n">
        <v>44</v>
      </c>
      <c r="CF374" s="456" t="n">
        <v>48</v>
      </c>
    </row>
    <row r="375" customFormat="false" ht="12.65" hidden="false" customHeight="false" outlineLevel="0" collapsed="false"/>
    <row r="376" customFormat="false" ht="12.65" hidden="false" customHeight="false" outlineLevel="0" collapsed="false"/>
    <row r="377" customFormat="false" ht="12.65" hidden="false" customHeight="false" outlineLevel="0" collapsed="false">
      <c r="D377" s="318" t="n">
        <v>78</v>
      </c>
      <c r="E377" s="318" t="s">
        <v>250</v>
      </c>
    </row>
    <row r="378" customFormat="false" ht="12.65" hidden="false" customHeight="false" outlineLevel="0" collapsed="false">
      <c r="E378" s="456" t="s">
        <v>198</v>
      </c>
      <c r="F378" s="456" t="n">
        <v>1</v>
      </c>
      <c r="G378" s="456" t="n">
        <v>2</v>
      </c>
      <c r="H378" s="456" t="n">
        <v>3</v>
      </c>
      <c r="I378" s="456" t="n">
        <v>4</v>
      </c>
      <c r="J378" s="456" t="n">
        <v>5</v>
      </c>
      <c r="K378" s="456" t="n">
        <v>6</v>
      </c>
      <c r="L378" s="456" t="n">
        <v>7</v>
      </c>
      <c r="M378" s="456" t="n">
        <v>8</v>
      </c>
      <c r="N378" s="456" t="n">
        <v>9</v>
      </c>
      <c r="O378" s="456" t="n">
        <v>10</v>
      </c>
      <c r="P378" s="456" t="n">
        <v>11</v>
      </c>
      <c r="Q378" s="456" t="n">
        <v>12</v>
      </c>
      <c r="R378" s="456" t="n">
        <v>13</v>
      </c>
      <c r="S378" s="456" t="n">
        <v>14</v>
      </c>
      <c r="T378" s="456" t="n">
        <v>15</v>
      </c>
      <c r="U378" s="456" t="n">
        <v>16</v>
      </c>
      <c r="V378" s="456" t="n">
        <v>17</v>
      </c>
      <c r="W378" s="456" t="n">
        <v>18</v>
      </c>
      <c r="X378" s="456" t="n">
        <v>19</v>
      </c>
      <c r="Y378" s="456" t="n">
        <v>20</v>
      </c>
      <c r="Z378" s="456" t="n">
        <v>21</v>
      </c>
      <c r="AA378" s="456" t="n">
        <v>22</v>
      </c>
      <c r="AB378" s="456" t="n">
        <v>23</v>
      </c>
      <c r="AC378" s="456" t="n">
        <v>24</v>
      </c>
      <c r="AD378" s="456" t="n">
        <v>25</v>
      </c>
      <c r="AE378" s="456" t="n">
        <v>26</v>
      </c>
      <c r="AF378" s="456" t="n">
        <v>27</v>
      </c>
      <c r="AG378" s="456" t="n">
        <v>28</v>
      </c>
      <c r="AH378" s="456" t="n">
        <v>29</v>
      </c>
      <c r="AI378" s="456" t="n">
        <v>30</v>
      </c>
      <c r="AJ378" s="456" t="n">
        <v>31</v>
      </c>
      <c r="AK378" s="456" t="n">
        <v>32</v>
      </c>
      <c r="AL378" s="456" t="n">
        <v>33</v>
      </c>
      <c r="AM378" s="456" t="n">
        <v>34</v>
      </c>
      <c r="AN378" s="456" t="n">
        <v>35</v>
      </c>
      <c r="AO378" s="456" t="n">
        <v>36</v>
      </c>
      <c r="AP378" s="456" t="n">
        <v>37</v>
      </c>
      <c r="AQ378" s="456" t="n">
        <v>38</v>
      </c>
      <c r="AR378" s="456" t="n">
        <v>39</v>
      </c>
      <c r="AS378" s="456" t="n">
        <v>40</v>
      </c>
      <c r="AT378" s="456" t="n">
        <v>41</v>
      </c>
      <c r="AU378" s="456" t="n">
        <v>42</v>
      </c>
      <c r="AV378" s="456" t="n">
        <v>43</v>
      </c>
      <c r="AW378" s="456" t="n">
        <v>44</v>
      </c>
      <c r="AX378" s="456" t="n">
        <v>45</v>
      </c>
      <c r="AY378" s="456" t="n">
        <v>46</v>
      </c>
      <c r="AZ378" s="456" t="n">
        <v>47</v>
      </c>
      <c r="BA378" s="456" t="n">
        <v>48</v>
      </c>
      <c r="BB378" s="456" t="n">
        <v>49</v>
      </c>
      <c r="BC378" s="456" t="n">
        <v>50</v>
      </c>
      <c r="BD378" s="456" t="n">
        <v>51</v>
      </c>
      <c r="BE378" s="456" t="n">
        <v>52</v>
      </c>
      <c r="BF378" s="456" t="n">
        <v>53</v>
      </c>
      <c r="BG378" s="456" t="n">
        <v>54</v>
      </c>
      <c r="BH378" s="456" t="n">
        <v>55</v>
      </c>
      <c r="BI378" s="456" t="n">
        <v>56</v>
      </c>
      <c r="BJ378" s="456" t="n">
        <v>57</v>
      </c>
      <c r="BK378" s="456" t="n">
        <v>58</v>
      </c>
      <c r="BL378" s="456" t="n">
        <v>59</v>
      </c>
      <c r="BM378" s="456" t="n">
        <v>60</v>
      </c>
      <c r="BN378" s="456" t="n">
        <v>61</v>
      </c>
      <c r="BO378" s="456" t="n">
        <v>62</v>
      </c>
      <c r="BP378" s="456" t="n">
        <v>63</v>
      </c>
      <c r="BQ378" s="456" t="n">
        <v>64</v>
      </c>
      <c r="BR378" s="456" t="n">
        <v>65</v>
      </c>
      <c r="BS378" s="456" t="n">
        <v>66</v>
      </c>
      <c r="BT378" s="456" t="n">
        <v>67</v>
      </c>
      <c r="BU378" s="456" t="n">
        <v>68</v>
      </c>
      <c r="BV378" s="456" t="n">
        <v>69</v>
      </c>
      <c r="BW378" s="456" t="n">
        <v>70</v>
      </c>
      <c r="BX378" s="456" t="n">
        <v>71</v>
      </c>
      <c r="BY378" s="456" t="n">
        <v>72</v>
      </c>
      <c r="BZ378" s="456" t="n">
        <v>73</v>
      </c>
      <c r="CA378" s="456" t="n">
        <v>74</v>
      </c>
      <c r="CC378" s="456" t="n">
        <v>75</v>
      </c>
      <c r="CD378" s="456" t="n">
        <v>76</v>
      </c>
      <c r="CE378" s="456" t="n">
        <v>77</v>
      </c>
      <c r="CF378" s="456" t="n">
        <v>78</v>
      </c>
    </row>
    <row r="379" customFormat="false" ht="12.65" hidden="false" customHeight="false" outlineLevel="0" collapsed="false">
      <c r="E379" s="456" t="s">
        <v>225</v>
      </c>
      <c r="F379" s="456" t="n">
        <v>44</v>
      </c>
      <c r="G379" s="456" t="n">
        <v>48</v>
      </c>
      <c r="H379" s="456" t="n">
        <v>72</v>
      </c>
      <c r="I379" s="456" t="n">
        <v>32</v>
      </c>
      <c r="J379" s="456" t="n">
        <v>51</v>
      </c>
      <c r="K379" s="456" t="n">
        <v>4</v>
      </c>
      <c r="L379" s="456" t="n">
        <v>13</v>
      </c>
      <c r="M379" s="456" t="n">
        <v>37</v>
      </c>
      <c r="N379" s="456" t="n">
        <v>28</v>
      </c>
      <c r="O379" s="456" t="n">
        <v>75</v>
      </c>
      <c r="P379" s="456" t="n">
        <v>14</v>
      </c>
      <c r="Q379" s="456" t="n">
        <v>73</v>
      </c>
      <c r="R379" s="456" t="n">
        <v>7</v>
      </c>
      <c r="S379" s="456" t="n">
        <v>53</v>
      </c>
      <c r="T379" s="456" t="n">
        <v>26</v>
      </c>
      <c r="U379" s="456" t="n">
        <v>5</v>
      </c>
      <c r="V379" s="456" t="n">
        <v>69</v>
      </c>
      <c r="W379" s="456" t="n">
        <v>64</v>
      </c>
      <c r="X379" s="456" t="n">
        <v>71</v>
      </c>
      <c r="Y379" s="456" t="n">
        <v>36</v>
      </c>
      <c r="Z379" s="456" t="n">
        <v>50</v>
      </c>
      <c r="AA379" s="456" t="n">
        <v>8</v>
      </c>
      <c r="AB379" s="456" t="n">
        <v>27</v>
      </c>
      <c r="AC379" s="456" t="n">
        <v>17</v>
      </c>
      <c r="AD379" s="456" t="n">
        <v>2</v>
      </c>
      <c r="AE379" s="456" t="n">
        <v>70</v>
      </c>
      <c r="AF379" s="456" t="n">
        <v>23</v>
      </c>
      <c r="AG379" s="456" t="n">
        <v>62</v>
      </c>
      <c r="AH379" s="456" t="n">
        <v>77</v>
      </c>
      <c r="AI379" s="456" t="n">
        <v>43</v>
      </c>
      <c r="AJ379" s="456" t="n">
        <v>55</v>
      </c>
      <c r="AK379" s="456" t="n">
        <v>38</v>
      </c>
      <c r="AL379" s="456" t="n">
        <v>20</v>
      </c>
      <c r="AM379" s="456" t="n">
        <v>46</v>
      </c>
      <c r="AN379" s="456" t="n">
        <v>68</v>
      </c>
      <c r="AO379" s="456" t="n">
        <v>30</v>
      </c>
      <c r="AP379" s="456" t="n">
        <v>40</v>
      </c>
      <c r="AQ379" s="456" t="n">
        <v>15</v>
      </c>
      <c r="AR379" s="456" t="n">
        <v>6</v>
      </c>
      <c r="AS379" s="456" t="n">
        <v>61</v>
      </c>
      <c r="AT379" s="456" t="n">
        <v>29</v>
      </c>
      <c r="AU379" s="456" t="n">
        <v>78</v>
      </c>
      <c r="AV379" s="456" t="n">
        <v>74</v>
      </c>
      <c r="AW379" s="456" t="n">
        <v>57</v>
      </c>
      <c r="AX379" s="456" t="n">
        <v>11</v>
      </c>
      <c r="AY379" s="456" t="n">
        <v>9</v>
      </c>
      <c r="AZ379" s="456" t="n">
        <v>34</v>
      </c>
      <c r="BA379" s="456" t="n">
        <v>52</v>
      </c>
      <c r="BB379" s="456" t="n">
        <v>58</v>
      </c>
      <c r="BC379" s="456" t="n">
        <v>16</v>
      </c>
      <c r="BD379" s="456" t="n">
        <v>25</v>
      </c>
      <c r="BE379" s="456" t="n">
        <v>3</v>
      </c>
      <c r="BF379" s="456" t="n">
        <v>65</v>
      </c>
      <c r="BG379" s="456" t="n">
        <v>66</v>
      </c>
      <c r="BH379" s="456" t="n">
        <v>12</v>
      </c>
      <c r="BI379" s="456" t="n">
        <v>19</v>
      </c>
      <c r="BJ379" s="456" t="n">
        <v>63</v>
      </c>
      <c r="BK379" s="456" t="n">
        <v>76</v>
      </c>
      <c r="BL379" s="456" t="n">
        <v>41</v>
      </c>
      <c r="BM379" s="456" t="n">
        <v>47</v>
      </c>
      <c r="BN379" s="456" t="n">
        <v>24</v>
      </c>
      <c r="BO379" s="456" t="n">
        <v>49</v>
      </c>
      <c r="BP379" s="456" t="n">
        <v>42</v>
      </c>
      <c r="BQ379" s="456" t="n">
        <v>31</v>
      </c>
      <c r="BR379" s="456" t="n">
        <v>56</v>
      </c>
      <c r="BS379" s="456" t="n">
        <v>39</v>
      </c>
      <c r="BT379" s="456" t="n">
        <v>59</v>
      </c>
      <c r="BU379" s="456" t="n">
        <v>35</v>
      </c>
      <c r="BV379" s="456" t="n">
        <v>67</v>
      </c>
      <c r="BW379" s="456" t="n">
        <v>1</v>
      </c>
      <c r="BX379" s="456" t="n">
        <v>45</v>
      </c>
      <c r="BY379" s="456" t="n">
        <v>18</v>
      </c>
      <c r="BZ379" s="456" t="n">
        <v>22</v>
      </c>
      <c r="CA379" s="456" t="n">
        <v>33</v>
      </c>
      <c r="CC379" s="456" t="n">
        <v>10</v>
      </c>
      <c r="CD379" s="456" t="n">
        <v>54</v>
      </c>
      <c r="CE379" s="456" t="n">
        <v>60</v>
      </c>
      <c r="CF379" s="456" t="n">
        <v>21</v>
      </c>
    </row>
    <row r="380" customFormat="false" ht="12.65" hidden="false" customHeight="false" outlineLevel="0" collapsed="false"/>
    <row r="381" customFormat="false" ht="12.65" hidden="false" customHeight="false" outlineLevel="0" collapsed="false"/>
    <row r="382" customFormat="false" ht="12.65" hidden="false" customHeight="false" outlineLevel="0" collapsed="false">
      <c r="D382" s="318" t="n">
        <v>79</v>
      </c>
      <c r="E382" s="318" t="s">
        <v>250</v>
      </c>
    </row>
    <row r="383" customFormat="false" ht="12.65" hidden="false" customHeight="false" outlineLevel="0" collapsed="false">
      <c r="E383" s="456" t="s">
        <v>198</v>
      </c>
      <c r="F383" s="456" t="n">
        <v>1</v>
      </c>
      <c r="G383" s="456" t="n">
        <v>2</v>
      </c>
      <c r="H383" s="456" t="n">
        <v>3</v>
      </c>
      <c r="I383" s="456" t="n">
        <v>4</v>
      </c>
      <c r="J383" s="456" t="n">
        <v>5</v>
      </c>
      <c r="K383" s="456" t="n">
        <v>6</v>
      </c>
      <c r="L383" s="456" t="n">
        <v>7</v>
      </c>
      <c r="M383" s="456" t="n">
        <v>8</v>
      </c>
      <c r="N383" s="456" t="n">
        <v>9</v>
      </c>
      <c r="O383" s="456" t="n">
        <v>10</v>
      </c>
      <c r="P383" s="456" t="n">
        <v>11</v>
      </c>
      <c r="Q383" s="456" t="n">
        <v>12</v>
      </c>
      <c r="R383" s="456" t="n">
        <v>13</v>
      </c>
      <c r="S383" s="456" t="n">
        <v>14</v>
      </c>
      <c r="T383" s="456" t="n">
        <v>15</v>
      </c>
      <c r="U383" s="456" t="n">
        <v>16</v>
      </c>
      <c r="V383" s="456" t="n">
        <v>17</v>
      </c>
      <c r="W383" s="456" t="n">
        <v>18</v>
      </c>
      <c r="X383" s="456" t="n">
        <v>19</v>
      </c>
      <c r="Y383" s="456" t="n">
        <v>20</v>
      </c>
      <c r="Z383" s="456" t="n">
        <v>21</v>
      </c>
      <c r="AA383" s="456" t="n">
        <v>22</v>
      </c>
      <c r="AB383" s="456" t="n">
        <v>23</v>
      </c>
      <c r="AC383" s="456" t="n">
        <v>24</v>
      </c>
      <c r="AD383" s="456" t="n">
        <v>25</v>
      </c>
      <c r="AE383" s="456" t="n">
        <v>26</v>
      </c>
      <c r="AF383" s="456" t="n">
        <v>27</v>
      </c>
      <c r="AG383" s="456" t="n">
        <v>28</v>
      </c>
      <c r="AH383" s="456" t="n">
        <v>29</v>
      </c>
      <c r="AI383" s="456" t="n">
        <v>30</v>
      </c>
      <c r="AJ383" s="456" t="n">
        <v>31</v>
      </c>
      <c r="AK383" s="456" t="n">
        <v>32</v>
      </c>
      <c r="AL383" s="456" t="n">
        <v>33</v>
      </c>
      <c r="AM383" s="456" t="n">
        <v>34</v>
      </c>
      <c r="AN383" s="456" t="n">
        <v>35</v>
      </c>
      <c r="AO383" s="456" t="n">
        <v>36</v>
      </c>
      <c r="AP383" s="456" t="n">
        <v>37</v>
      </c>
      <c r="AQ383" s="456" t="n">
        <v>38</v>
      </c>
      <c r="AR383" s="456" t="n">
        <v>39</v>
      </c>
      <c r="AS383" s="456" t="n">
        <v>40</v>
      </c>
      <c r="AT383" s="456" t="n">
        <v>41</v>
      </c>
      <c r="AU383" s="456" t="n">
        <v>42</v>
      </c>
      <c r="AV383" s="456" t="n">
        <v>43</v>
      </c>
      <c r="AW383" s="456" t="n">
        <v>44</v>
      </c>
      <c r="AX383" s="456" t="n">
        <v>45</v>
      </c>
      <c r="AY383" s="456" t="n">
        <v>46</v>
      </c>
      <c r="AZ383" s="456" t="n">
        <v>47</v>
      </c>
      <c r="BA383" s="456" t="n">
        <v>48</v>
      </c>
      <c r="BB383" s="456" t="n">
        <v>49</v>
      </c>
      <c r="BC383" s="456" t="n">
        <v>50</v>
      </c>
      <c r="BD383" s="456" t="n">
        <v>51</v>
      </c>
      <c r="BE383" s="456" t="n">
        <v>52</v>
      </c>
      <c r="BF383" s="456" t="n">
        <v>53</v>
      </c>
      <c r="BG383" s="456" t="n">
        <v>54</v>
      </c>
      <c r="BH383" s="456" t="n">
        <v>55</v>
      </c>
      <c r="BI383" s="456" t="n">
        <v>56</v>
      </c>
      <c r="BJ383" s="456" t="n">
        <v>57</v>
      </c>
      <c r="BK383" s="456" t="n">
        <v>58</v>
      </c>
      <c r="BL383" s="456" t="n">
        <v>59</v>
      </c>
      <c r="BM383" s="456" t="n">
        <v>60</v>
      </c>
      <c r="BN383" s="456" t="n">
        <v>61</v>
      </c>
      <c r="BO383" s="456" t="n">
        <v>62</v>
      </c>
      <c r="BP383" s="456" t="n">
        <v>63</v>
      </c>
      <c r="BQ383" s="456" t="n">
        <v>64</v>
      </c>
      <c r="BR383" s="456" t="n">
        <v>65</v>
      </c>
      <c r="BS383" s="456" t="n">
        <v>66</v>
      </c>
      <c r="BT383" s="456" t="n">
        <v>67</v>
      </c>
      <c r="BU383" s="456" t="n">
        <v>68</v>
      </c>
      <c r="BV383" s="456" t="n">
        <v>69</v>
      </c>
      <c r="BW383" s="456" t="n">
        <v>70</v>
      </c>
      <c r="BX383" s="456" t="n">
        <v>71</v>
      </c>
      <c r="BY383" s="456" t="n">
        <v>72</v>
      </c>
      <c r="BZ383" s="456" t="n">
        <v>73</v>
      </c>
      <c r="CA383" s="456" t="n">
        <v>74</v>
      </c>
      <c r="CB383" s="456" t="n">
        <v>75</v>
      </c>
      <c r="CC383" s="456" t="n">
        <v>76</v>
      </c>
      <c r="CD383" s="456" t="n">
        <v>77</v>
      </c>
      <c r="CE383" s="456" t="n">
        <v>78</v>
      </c>
      <c r="CF383" s="456" t="n">
        <v>79</v>
      </c>
    </row>
    <row r="384" customFormat="false" ht="12.65" hidden="false" customHeight="false" outlineLevel="0" collapsed="false">
      <c r="E384" s="456" t="s">
        <v>225</v>
      </c>
      <c r="F384" s="456" t="n">
        <v>55</v>
      </c>
      <c r="G384" s="456" t="n">
        <v>20</v>
      </c>
      <c r="H384" s="456" t="n">
        <v>40</v>
      </c>
      <c r="I384" s="456" t="n">
        <v>58</v>
      </c>
      <c r="J384" s="456" t="n">
        <v>66</v>
      </c>
      <c r="K384" s="456" t="n">
        <v>15</v>
      </c>
      <c r="L384" s="456" t="n">
        <v>63</v>
      </c>
      <c r="M384" s="456" t="n">
        <v>27</v>
      </c>
      <c r="N384" s="456" t="n">
        <v>41</v>
      </c>
      <c r="O384" s="456" t="n">
        <v>72</v>
      </c>
      <c r="P384" s="456" t="n">
        <v>19</v>
      </c>
      <c r="Q384" s="456" t="n">
        <v>73</v>
      </c>
      <c r="R384" s="456" t="n">
        <v>67</v>
      </c>
      <c r="S384" s="456" t="n">
        <v>31</v>
      </c>
      <c r="T384" s="456" t="n">
        <v>1</v>
      </c>
      <c r="U384" s="456" t="n">
        <v>70</v>
      </c>
      <c r="V384" s="456" t="n">
        <v>53</v>
      </c>
      <c r="W384" s="456" t="n">
        <v>7</v>
      </c>
      <c r="X384" s="456" t="n">
        <v>21</v>
      </c>
      <c r="Y384" s="456" t="n">
        <v>76</v>
      </c>
      <c r="Z384" s="456" t="n">
        <v>25</v>
      </c>
      <c r="AA384" s="456" t="n">
        <v>68</v>
      </c>
      <c r="AB384" s="456" t="n">
        <v>9</v>
      </c>
      <c r="AC384" s="456" t="n">
        <v>37</v>
      </c>
      <c r="AD384" s="456" t="n">
        <v>16</v>
      </c>
      <c r="AE384" s="456" t="n">
        <v>44</v>
      </c>
      <c r="AF384" s="456" t="n">
        <v>8</v>
      </c>
      <c r="AG384" s="456" t="n">
        <v>14</v>
      </c>
      <c r="AH384" s="456" t="n">
        <v>46</v>
      </c>
      <c r="AI384" s="456" t="n">
        <v>33</v>
      </c>
      <c r="AJ384" s="456" t="n">
        <v>74</v>
      </c>
      <c r="AK384" s="456" t="n">
        <v>64</v>
      </c>
      <c r="AL384" s="456" t="n">
        <v>79</v>
      </c>
      <c r="AM384" s="456" t="n">
        <v>43</v>
      </c>
      <c r="AN384" s="456" t="n">
        <v>18</v>
      </c>
      <c r="AO384" s="456" t="n">
        <v>50</v>
      </c>
      <c r="AP384" s="456" t="n">
        <v>24</v>
      </c>
      <c r="AQ384" s="456" t="n">
        <v>4</v>
      </c>
      <c r="AR384" s="456" t="n">
        <v>61</v>
      </c>
      <c r="AS384" s="456" t="n">
        <v>71</v>
      </c>
      <c r="AT384" s="456" t="n">
        <v>69</v>
      </c>
      <c r="AU384" s="456" t="n">
        <v>23</v>
      </c>
      <c r="AV384" s="456" t="n">
        <v>47</v>
      </c>
      <c r="AW384" s="456" t="n">
        <v>52</v>
      </c>
      <c r="AX384" s="456" t="n">
        <v>57</v>
      </c>
      <c r="AY384" s="456" t="n">
        <v>54</v>
      </c>
      <c r="AZ384" s="456" t="n">
        <v>45</v>
      </c>
      <c r="BA384" s="456" t="n">
        <v>35</v>
      </c>
      <c r="BB384" s="456" t="n">
        <v>78</v>
      </c>
      <c r="BC384" s="456" t="n">
        <v>6</v>
      </c>
      <c r="BD384" s="456" t="n">
        <v>75</v>
      </c>
      <c r="BE384" s="456" t="n">
        <v>5</v>
      </c>
      <c r="BF384" s="456" t="n">
        <v>17</v>
      </c>
      <c r="BG384" s="456" t="n">
        <v>56</v>
      </c>
      <c r="BH384" s="456" t="n">
        <v>36</v>
      </c>
      <c r="BI384" s="456" t="n">
        <v>29</v>
      </c>
      <c r="BJ384" s="456" t="n">
        <v>49</v>
      </c>
      <c r="BK384" s="456" t="n">
        <v>42</v>
      </c>
      <c r="BL384" s="456" t="n">
        <v>13</v>
      </c>
      <c r="BM384" s="456" t="n">
        <v>77</v>
      </c>
      <c r="BN384" s="456" t="n">
        <v>60</v>
      </c>
      <c r="BO384" s="456" t="n">
        <v>48</v>
      </c>
      <c r="BP384" s="456" t="n">
        <v>65</v>
      </c>
      <c r="BQ384" s="456" t="n">
        <v>32</v>
      </c>
      <c r="BR384" s="456" t="n">
        <v>3</v>
      </c>
      <c r="BS384" s="456" t="n">
        <v>10</v>
      </c>
      <c r="BT384" s="456" t="n">
        <v>28</v>
      </c>
      <c r="BU384" s="456" t="n">
        <v>59</v>
      </c>
      <c r="BV384" s="456" t="n">
        <v>22</v>
      </c>
      <c r="BW384" s="456" t="n">
        <v>11</v>
      </c>
      <c r="BX384" s="456" t="n">
        <v>30</v>
      </c>
      <c r="BY384" s="456" t="n">
        <v>38</v>
      </c>
      <c r="BZ384" s="456" t="n">
        <v>2</v>
      </c>
      <c r="CA384" s="456" t="n">
        <v>62</v>
      </c>
      <c r="CB384" s="456" t="n">
        <v>51</v>
      </c>
      <c r="CC384" s="456" t="n">
        <v>34</v>
      </c>
      <c r="CD384" s="456" t="n">
        <v>39</v>
      </c>
      <c r="CE384" s="456" t="n">
        <v>12</v>
      </c>
      <c r="CF384" s="456" t="n">
        <v>26</v>
      </c>
    </row>
    <row r="385" customFormat="false" ht="12.65" hidden="false" customHeight="false" outlineLevel="0" collapsed="false"/>
    <row r="386" customFormat="false" ht="12.65" hidden="false" customHeight="false" outlineLevel="0" collapsed="false"/>
    <row r="387" customFormat="false" ht="12.65" hidden="false" customHeight="false" outlineLevel="0" collapsed="false">
      <c r="D387" s="318" t="n">
        <v>80</v>
      </c>
      <c r="E387" s="318" t="s">
        <v>250</v>
      </c>
    </row>
    <row r="388" customFormat="false" ht="12.65" hidden="false" customHeight="false" outlineLevel="0" collapsed="false">
      <c r="E388" s="456" t="s">
        <v>198</v>
      </c>
      <c r="F388" s="456" t="n">
        <v>1</v>
      </c>
      <c r="G388" s="456" t="n">
        <v>2</v>
      </c>
      <c r="H388" s="456" t="n">
        <v>3</v>
      </c>
      <c r="I388" s="456" t="n">
        <v>4</v>
      </c>
      <c r="J388" s="456" t="n">
        <v>5</v>
      </c>
      <c r="K388" s="456" t="n">
        <v>6</v>
      </c>
      <c r="L388" s="456" t="n">
        <v>7</v>
      </c>
      <c r="M388" s="456" t="n">
        <v>8</v>
      </c>
      <c r="N388" s="456" t="n">
        <v>9</v>
      </c>
      <c r="O388" s="456" t="n">
        <v>10</v>
      </c>
      <c r="P388" s="456" t="n">
        <v>11</v>
      </c>
      <c r="Q388" s="456" t="n">
        <v>12</v>
      </c>
      <c r="R388" s="456" t="n">
        <v>13</v>
      </c>
      <c r="S388" s="456" t="n">
        <v>14</v>
      </c>
      <c r="T388" s="456" t="n">
        <v>15</v>
      </c>
      <c r="U388" s="456" t="n">
        <v>16</v>
      </c>
      <c r="V388" s="456" t="n">
        <v>17</v>
      </c>
      <c r="W388" s="456" t="n">
        <v>18</v>
      </c>
      <c r="X388" s="456" t="n">
        <v>19</v>
      </c>
      <c r="Y388" s="456" t="n">
        <v>20</v>
      </c>
      <c r="Z388" s="456" t="n">
        <v>21</v>
      </c>
      <c r="AA388" s="456" t="n">
        <v>22</v>
      </c>
      <c r="AB388" s="456" t="n">
        <v>23</v>
      </c>
      <c r="AC388" s="456" t="n">
        <v>24</v>
      </c>
      <c r="AD388" s="456" t="n">
        <v>25</v>
      </c>
      <c r="AE388" s="456" t="n">
        <v>26</v>
      </c>
      <c r="AF388" s="456" t="n">
        <v>27</v>
      </c>
      <c r="AG388" s="456" t="n">
        <v>28</v>
      </c>
      <c r="AH388" s="456" t="n">
        <v>29</v>
      </c>
      <c r="AI388" s="456" t="n">
        <v>30</v>
      </c>
      <c r="AJ388" s="456" t="n">
        <v>31</v>
      </c>
      <c r="AK388" s="456" t="n">
        <v>32</v>
      </c>
      <c r="AL388" s="456" t="n">
        <v>33</v>
      </c>
      <c r="AM388" s="456" t="n">
        <v>34</v>
      </c>
      <c r="AN388" s="456" t="n">
        <v>35</v>
      </c>
      <c r="AO388" s="456" t="n">
        <v>36</v>
      </c>
      <c r="AP388" s="456" t="n">
        <v>37</v>
      </c>
      <c r="AQ388" s="456" t="n">
        <v>38</v>
      </c>
      <c r="AR388" s="456" t="n">
        <v>39</v>
      </c>
      <c r="AS388" s="456" t="n">
        <v>40</v>
      </c>
      <c r="AT388" s="456" t="n">
        <v>41</v>
      </c>
      <c r="AU388" s="456" t="n">
        <v>42</v>
      </c>
      <c r="AV388" s="456" t="n">
        <v>43</v>
      </c>
      <c r="AW388" s="456" t="n">
        <v>44</v>
      </c>
      <c r="AX388" s="456" t="n">
        <v>45</v>
      </c>
      <c r="AY388" s="456" t="n">
        <v>46</v>
      </c>
      <c r="AZ388" s="456" t="n">
        <v>47</v>
      </c>
      <c r="BA388" s="456" t="n">
        <v>48</v>
      </c>
      <c r="BB388" s="456" t="n">
        <v>49</v>
      </c>
      <c r="BC388" s="456" t="n">
        <v>50</v>
      </c>
      <c r="BD388" s="456" t="n">
        <v>51</v>
      </c>
      <c r="BE388" s="456" t="n">
        <v>52</v>
      </c>
      <c r="BF388" s="456" t="n">
        <v>53</v>
      </c>
      <c r="BG388" s="456" t="n">
        <v>54</v>
      </c>
      <c r="BH388" s="456" t="n">
        <v>55</v>
      </c>
      <c r="BI388" s="456" t="n">
        <v>56</v>
      </c>
      <c r="BJ388" s="456" t="n">
        <v>57</v>
      </c>
      <c r="BK388" s="456" t="n">
        <v>58</v>
      </c>
      <c r="BL388" s="456" t="n">
        <v>59</v>
      </c>
      <c r="BM388" s="456" t="n">
        <v>60</v>
      </c>
      <c r="BN388" s="456" t="n">
        <v>61</v>
      </c>
      <c r="BO388" s="456" t="n">
        <v>62</v>
      </c>
      <c r="BP388" s="456" t="n">
        <v>63</v>
      </c>
      <c r="BQ388" s="456" t="n">
        <v>64</v>
      </c>
      <c r="BR388" s="456" t="n">
        <v>65</v>
      </c>
      <c r="BS388" s="456" t="n">
        <v>66</v>
      </c>
      <c r="BT388" s="456" t="n">
        <v>67</v>
      </c>
      <c r="BU388" s="456" t="n">
        <v>68</v>
      </c>
      <c r="BV388" s="456" t="n">
        <v>69</v>
      </c>
      <c r="BW388" s="456" t="n">
        <v>70</v>
      </c>
      <c r="BX388" s="456" t="n">
        <v>71</v>
      </c>
      <c r="BY388" s="456" t="n">
        <v>72</v>
      </c>
      <c r="BZ388" s="456" t="n">
        <v>73</v>
      </c>
      <c r="CA388" s="456" t="n">
        <v>74</v>
      </c>
      <c r="CB388" s="456" t="n">
        <v>75</v>
      </c>
      <c r="CC388" s="456" t="n">
        <v>76</v>
      </c>
      <c r="CD388" s="456" t="n">
        <v>77</v>
      </c>
      <c r="CE388" s="456" t="n">
        <v>78</v>
      </c>
      <c r="CF388" s="456" t="n">
        <v>79</v>
      </c>
      <c r="CG388" s="456" t="n">
        <v>80</v>
      </c>
    </row>
    <row r="389" customFormat="false" ht="12.65" hidden="false" customHeight="false" outlineLevel="0" collapsed="false">
      <c r="E389" s="456" t="s">
        <v>225</v>
      </c>
      <c r="F389" s="456" t="n">
        <v>40</v>
      </c>
      <c r="G389" s="456" t="n">
        <v>20</v>
      </c>
      <c r="H389" s="456" t="n">
        <v>27</v>
      </c>
      <c r="I389" s="456" t="n">
        <v>57</v>
      </c>
      <c r="J389" s="456" t="n">
        <v>23</v>
      </c>
      <c r="K389" s="456" t="n">
        <v>34</v>
      </c>
      <c r="L389" s="456" t="n">
        <v>14</v>
      </c>
      <c r="M389" s="456" t="n">
        <v>17</v>
      </c>
      <c r="N389" s="456" t="n">
        <v>28</v>
      </c>
      <c r="O389" s="456" t="n">
        <v>48</v>
      </c>
      <c r="P389" s="456" t="n">
        <v>29</v>
      </c>
      <c r="Q389" s="456" t="n">
        <v>25</v>
      </c>
      <c r="R389" s="456" t="n">
        <v>9</v>
      </c>
      <c r="S389" s="456" t="n">
        <v>61</v>
      </c>
      <c r="T389" s="456" t="n">
        <v>72</v>
      </c>
      <c r="U389" s="456" t="n">
        <v>24</v>
      </c>
      <c r="V389" s="456" t="n">
        <v>69</v>
      </c>
      <c r="W389" s="456" t="n">
        <v>5</v>
      </c>
      <c r="X389" s="456" t="n">
        <v>7</v>
      </c>
      <c r="Y389" s="456" t="n">
        <v>37</v>
      </c>
      <c r="Z389" s="456" t="n">
        <v>45</v>
      </c>
      <c r="AA389" s="456" t="n">
        <v>63</v>
      </c>
      <c r="AB389" s="456" t="n">
        <v>67</v>
      </c>
      <c r="AC389" s="456" t="n">
        <v>51</v>
      </c>
      <c r="AD389" s="456" t="n">
        <v>36</v>
      </c>
      <c r="AE389" s="456" t="n">
        <v>4</v>
      </c>
      <c r="AF389" s="456" t="n">
        <v>78</v>
      </c>
      <c r="AG389" s="456" t="n">
        <v>70</v>
      </c>
      <c r="AH389" s="456" t="n">
        <v>11</v>
      </c>
      <c r="AI389" s="456" t="n">
        <v>46</v>
      </c>
      <c r="AJ389" s="456" t="n">
        <v>55</v>
      </c>
      <c r="AK389" s="456" t="n">
        <v>75</v>
      </c>
      <c r="AL389" s="456" t="n">
        <v>19</v>
      </c>
      <c r="AM389" s="456" t="n">
        <v>12</v>
      </c>
      <c r="AN389" s="456" t="n">
        <v>3</v>
      </c>
      <c r="AO389" s="456" t="n">
        <v>44</v>
      </c>
      <c r="AP389" s="456" t="n">
        <v>38</v>
      </c>
      <c r="AQ389" s="456" t="n">
        <v>2</v>
      </c>
      <c r="AR389" s="456" t="n">
        <v>22</v>
      </c>
      <c r="AS389" s="456" t="n">
        <v>76</v>
      </c>
      <c r="AT389" s="456" t="n">
        <v>64</v>
      </c>
      <c r="AU389" s="456" t="n">
        <v>18</v>
      </c>
      <c r="AV389" s="456" t="n">
        <v>15</v>
      </c>
      <c r="AW389" s="456" t="n">
        <v>1</v>
      </c>
      <c r="AX389" s="456" t="n">
        <v>21</v>
      </c>
      <c r="AY389" s="456" t="n">
        <v>30</v>
      </c>
      <c r="AZ389" s="456" t="n">
        <v>39</v>
      </c>
      <c r="BA389" s="456" t="n">
        <v>77</v>
      </c>
      <c r="BB389" s="456" t="n">
        <v>58</v>
      </c>
      <c r="BC389" s="456" t="n">
        <v>33</v>
      </c>
      <c r="BD389" s="456" t="n">
        <v>49</v>
      </c>
      <c r="BE389" s="456" t="n">
        <v>53</v>
      </c>
      <c r="BF389" s="456" t="n">
        <v>59</v>
      </c>
      <c r="BG389" s="456" t="n">
        <v>73</v>
      </c>
      <c r="BH389" s="456" t="n">
        <v>16</v>
      </c>
      <c r="BI389" s="456" t="n">
        <v>65</v>
      </c>
      <c r="BJ389" s="456" t="n">
        <v>60</v>
      </c>
      <c r="BK389" s="456" t="n">
        <v>42</v>
      </c>
      <c r="BL389" s="456" t="n">
        <v>68</v>
      </c>
      <c r="BM389" s="456" t="n">
        <v>8</v>
      </c>
      <c r="BN389" s="456" t="n">
        <v>50</v>
      </c>
      <c r="BO389" s="456" t="n">
        <v>79</v>
      </c>
      <c r="BP389" s="456" t="n">
        <v>32</v>
      </c>
      <c r="BQ389" s="456" t="n">
        <v>6</v>
      </c>
      <c r="BR389" s="456" t="n">
        <v>56</v>
      </c>
      <c r="BS389" s="456" t="n">
        <v>80</v>
      </c>
      <c r="BT389" s="456" t="n">
        <v>43</v>
      </c>
      <c r="BU389" s="456" t="n">
        <v>52</v>
      </c>
      <c r="BV389" s="456" t="n">
        <v>47</v>
      </c>
      <c r="BW389" s="456" t="n">
        <v>31</v>
      </c>
      <c r="BX389" s="456" t="n">
        <v>10</v>
      </c>
      <c r="BY389" s="456" t="n">
        <v>35</v>
      </c>
      <c r="BZ389" s="456" t="n">
        <v>54</v>
      </c>
      <c r="CA389" s="456" t="n">
        <v>66</v>
      </c>
      <c r="CB389" s="456" t="n">
        <v>71</v>
      </c>
      <c r="CC389" s="456" t="n">
        <v>74</v>
      </c>
      <c r="CD389" s="456" t="n">
        <v>13</v>
      </c>
      <c r="CE389" s="456" t="n">
        <v>62</v>
      </c>
      <c r="CF389" s="456" t="n">
        <v>41</v>
      </c>
      <c r="CG389" s="456" t="n">
        <v>26</v>
      </c>
    </row>
    <row r="390" customFormat="false" ht="12.65" hidden="false" customHeight="false" outlineLevel="0" collapsed="false"/>
    <row r="391" customFormat="false" ht="12.65" hidden="false" customHeight="false" outlineLevel="0" collapsed="false"/>
    <row r="392" customFormat="false" ht="12.65" hidden="false" customHeight="false" outlineLevel="0" collapsed="false">
      <c r="D392" s="318" t="n">
        <v>81</v>
      </c>
      <c r="E392" s="318" t="s">
        <v>250</v>
      </c>
    </row>
    <row r="393" customFormat="false" ht="12.65" hidden="false" customHeight="false" outlineLevel="0" collapsed="false">
      <c r="E393" s="456" t="s">
        <v>198</v>
      </c>
      <c r="F393" s="456" t="n">
        <v>1</v>
      </c>
      <c r="G393" s="456" t="n">
        <v>2</v>
      </c>
      <c r="H393" s="456" t="n">
        <v>3</v>
      </c>
      <c r="I393" s="456" t="n">
        <v>4</v>
      </c>
      <c r="J393" s="456" t="n">
        <v>5</v>
      </c>
      <c r="K393" s="456" t="n">
        <v>6</v>
      </c>
      <c r="L393" s="456" t="n">
        <v>7</v>
      </c>
      <c r="M393" s="456" t="n">
        <v>8</v>
      </c>
      <c r="N393" s="456" t="n">
        <v>9</v>
      </c>
      <c r="O393" s="456" t="n">
        <v>10</v>
      </c>
      <c r="P393" s="456" t="n">
        <v>11</v>
      </c>
      <c r="Q393" s="456" t="n">
        <v>12</v>
      </c>
      <c r="R393" s="456" t="n">
        <v>13</v>
      </c>
      <c r="S393" s="456" t="n">
        <v>14</v>
      </c>
      <c r="T393" s="456" t="n">
        <v>15</v>
      </c>
      <c r="U393" s="456" t="n">
        <v>16</v>
      </c>
      <c r="V393" s="456" t="n">
        <v>17</v>
      </c>
      <c r="W393" s="456" t="n">
        <v>18</v>
      </c>
      <c r="X393" s="456" t="n">
        <v>19</v>
      </c>
      <c r="Y393" s="456" t="n">
        <v>20</v>
      </c>
      <c r="Z393" s="456" t="n">
        <v>21</v>
      </c>
      <c r="AA393" s="456" t="n">
        <v>22</v>
      </c>
      <c r="AB393" s="456" t="n">
        <v>23</v>
      </c>
      <c r="AC393" s="456" t="n">
        <v>24</v>
      </c>
      <c r="AD393" s="456" t="n">
        <v>25</v>
      </c>
      <c r="AE393" s="456" t="n">
        <v>26</v>
      </c>
      <c r="AF393" s="456" t="n">
        <v>27</v>
      </c>
      <c r="AG393" s="456" t="n">
        <v>28</v>
      </c>
      <c r="AH393" s="456" t="n">
        <v>29</v>
      </c>
      <c r="AI393" s="456" t="n">
        <v>30</v>
      </c>
      <c r="AJ393" s="456" t="n">
        <v>31</v>
      </c>
      <c r="AK393" s="456" t="n">
        <v>32</v>
      </c>
      <c r="AL393" s="456" t="n">
        <v>33</v>
      </c>
      <c r="AM393" s="456" t="n">
        <v>34</v>
      </c>
      <c r="AN393" s="456" t="n">
        <v>35</v>
      </c>
      <c r="AO393" s="456" t="n">
        <v>36</v>
      </c>
      <c r="AP393" s="456" t="n">
        <v>37</v>
      </c>
      <c r="AQ393" s="456" t="n">
        <v>38</v>
      </c>
      <c r="AR393" s="456" t="n">
        <v>39</v>
      </c>
      <c r="AS393" s="456" t="n">
        <v>40</v>
      </c>
      <c r="AT393" s="456" t="n">
        <v>41</v>
      </c>
      <c r="AU393" s="456" t="n">
        <v>42</v>
      </c>
      <c r="AV393" s="456" t="n">
        <v>43</v>
      </c>
      <c r="AW393" s="456" t="n">
        <v>44</v>
      </c>
      <c r="AX393" s="456" t="n">
        <v>45</v>
      </c>
      <c r="AY393" s="456" t="n">
        <v>46</v>
      </c>
      <c r="AZ393" s="456" t="n">
        <v>47</v>
      </c>
      <c r="BA393" s="456" t="n">
        <v>48</v>
      </c>
      <c r="BB393" s="456" t="n">
        <v>49</v>
      </c>
      <c r="BC393" s="456" t="n">
        <v>50</v>
      </c>
      <c r="BD393" s="456" t="n">
        <v>51</v>
      </c>
      <c r="BE393" s="456" t="n">
        <v>52</v>
      </c>
      <c r="BF393" s="456" t="n">
        <v>53</v>
      </c>
      <c r="BG393" s="456" t="n">
        <v>54</v>
      </c>
      <c r="BH393" s="456" t="n">
        <v>55</v>
      </c>
      <c r="BI393" s="456" t="n">
        <v>56</v>
      </c>
      <c r="BJ393" s="456" t="n">
        <v>57</v>
      </c>
      <c r="BK393" s="456" t="n">
        <v>58</v>
      </c>
      <c r="BL393" s="456" t="n">
        <v>59</v>
      </c>
      <c r="BM393" s="456" t="n">
        <v>60</v>
      </c>
      <c r="BN393" s="456" t="n">
        <v>61</v>
      </c>
      <c r="BO393" s="456" t="n">
        <v>62</v>
      </c>
      <c r="BP393" s="456" t="n">
        <v>63</v>
      </c>
      <c r="BQ393" s="456" t="n">
        <v>64</v>
      </c>
      <c r="BR393" s="456" t="n">
        <v>65</v>
      </c>
      <c r="BS393" s="456" t="n">
        <v>66</v>
      </c>
      <c r="BT393" s="456" t="n">
        <v>67</v>
      </c>
      <c r="BU393" s="456" t="n">
        <v>68</v>
      </c>
      <c r="BV393" s="456" t="n">
        <v>69</v>
      </c>
      <c r="BX393" s="456" t="n">
        <v>70</v>
      </c>
      <c r="BY393" s="456" t="n">
        <v>71</v>
      </c>
      <c r="BZ393" s="456" t="n">
        <v>72</v>
      </c>
      <c r="CA393" s="456" t="n">
        <v>73</v>
      </c>
      <c r="CC393" s="456" t="n">
        <v>74</v>
      </c>
      <c r="CD393" s="456" t="n">
        <v>75</v>
      </c>
      <c r="CE393" s="456" t="n">
        <v>76</v>
      </c>
      <c r="CF393" s="456" t="n">
        <v>77</v>
      </c>
      <c r="CH393" s="456" t="n">
        <v>78</v>
      </c>
      <c r="CI393" s="456" t="n">
        <v>79</v>
      </c>
      <c r="CJ393" s="456" t="n">
        <v>80</v>
      </c>
      <c r="CK393" s="456" t="n">
        <v>81</v>
      </c>
    </row>
    <row r="394" customFormat="false" ht="12.65" hidden="false" customHeight="false" outlineLevel="0" collapsed="false">
      <c r="E394" s="456" t="s">
        <v>225</v>
      </c>
      <c r="F394" s="456" t="n">
        <v>39</v>
      </c>
      <c r="G394" s="456" t="n">
        <v>80</v>
      </c>
      <c r="H394" s="456" t="n">
        <v>75</v>
      </c>
      <c r="I394" s="456" t="n">
        <v>31</v>
      </c>
      <c r="J394" s="456" t="n">
        <v>70</v>
      </c>
      <c r="K394" s="456" t="n">
        <v>59</v>
      </c>
      <c r="L394" s="456" t="n">
        <v>68</v>
      </c>
      <c r="M394" s="456" t="n">
        <v>65</v>
      </c>
      <c r="N394" s="456" t="n">
        <v>74</v>
      </c>
      <c r="O394" s="456" t="n">
        <v>43</v>
      </c>
      <c r="P394" s="456" t="n">
        <v>25</v>
      </c>
      <c r="Q394" s="456" t="n">
        <v>18</v>
      </c>
      <c r="R394" s="456" t="n">
        <v>67</v>
      </c>
      <c r="S394" s="456" t="n">
        <v>51</v>
      </c>
      <c r="T394" s="456" t="n">
        <v>79</v>
      </c>
      <c r="U394" s="456" t="n">
        <v>19</v>
      </c>
      <c r="V394" s="456" t="n">
        <v>72</v>
      </c>
      <c r="W394" s="456" t="n">
        <v>32</v>
      </c>
      <c r="X394" s="456" t="n">
        <v>61</v>
      </c>
      <c r="Y394" s="456" t="n">
        <v>46</v>
      </c>
      <c r="Z394" s="456" t="n">
        <v>64</v>
      </c>
      <c r="AA394" s="456" t="n">
        <v>29</v>
      </c>
      <c r="AB394" s="456" t="n">
        <v>22</v>
      </c>
      <c r="AC394" s="456" t="n">
        <v>36</v>
      </c>
      <c r="AD394" s="456" t="n">
        <v>17</v>
      </c>
      <c r="AE394" s="456" t="n">
        <v>77</v>
      </c>
      <c r="AF394" s="456" t="n">
        <v>53</v>
      </c>
      <c r="AG394" s="456" t="n">
        <v>12</v>
      </c>
      <c r="AH394" s="456" t="n">
        <v>66</v>
      </c>
      <c r="AI394" s="456" t="n">
        <v>56</v>
      </c>
      <c r="AJ394" s="456" t="n">
        <v>15</v>
      </c>
      <c r="AK394" s="456" t="n">
        <v>76</v>
      </c>
      <c r="AL394" s="456" t="n">
        <v>57</v>
      </c>
      <c r="AM394" s="456" t="n">
        <v>48</v>
      </c>
      <c r="AN394" s="456" t="n">
        <v>78</v>
      </c>
      <c r="AO394" s="456" t="n">
        <v>45</v>
      </c>
      <c r="AP394" s="456" t="n">
        <v>20</v>
      </c>
      <c r="AQ394" s="456" t="n">
        <v>71</v>
      </c>
      <c r="AR394" s="456" t="n">
        <v>1</v>
      </c>
      <c r="AS394" s="456" t="n">
        <v>47</v>
      </c>
      <c r="AT394" s="456" t="n">
        <v>49</v>
      </c>
      <c r="AU394" s="456" t="n">
        <v>73</v>
      </c>
      <c r="AV394" s="456" t="n">
        <v>35</v>
      </c>
      <c r="AW394" s="456" t="n">
        <v>2</v>
      </c>
      <c r="AX394" s="456" t="n">
        <v>16</v>
      </c>
      <c r="AY394" s="456" t="n">
        <v>10</v>
      </c>
      <c r="AZ394" s="456" t="n">
        <v>13</v>
      </c>
      <c r="BA394" s="456" t="n">
        <v>37</v>
      </c>
      <c r="BB394" s="456" t="n">
        <v>41</v>
      </c>
      <c r="BC394" s="456" t="n">
        <v>26</v>
      </c>
      <c r="BD394" s="456" t="n">
        <v>34</v>
      </c>
      <c r="BE394" s="456" t="n">
        <v>23</v>
      </c>
      <c r="BF394" s="456" t="n">
        <v>81</v>
      </c>
      <c r="BG394" s="456" t="n">
        <v>52</v>
      </c>
      <c r="BH394" s="456" t="n">
        <v>42</v>
      </c>
      <c r="BI394" s="456" t="n">
        <v>30</v>
      </c>
      <c r="BJ394" s="456" t="n">
        <v>3</v>
      </c>
      <c r="BK394" s="456" t="n">
        <v>54</v>
      </c>
      <c r="BL394" s="456" t="n">
        <v>6</v>
      </c>
      <c r="BM394" s="456" t="n">
        <v>62</v>
      </c>
      <c r="BN394" s="456" t="n">
        <v>60</v>
      </c>
      <c r="BO394" s="456" t="n">
        <v>40</v>
      </c>
      <c r="BP394" s="456" t="n">
        <v>69</v>
      </c>
      <c r="BQ394" s="456" t="n">
        <v>21</v>
      </c>
      <c r="BR394" s="456" t="n">
        <v>11</v>
      </c>
      <c r="BS394" s="456" t="n">
        <v>4</v>
      </c>
      <c r="BT394" s="456" t="n">
        <v>28</v>
      </c>
      <c r="BU394" s="456" t="n">
        <v>7</v>
      </c>
      <c r="BV394" s="456" t="n">
        <v>63</v>
      </c>
      <c r="BX394" s="456" t="n">
        <v>5</v>
      </c>
      <c r="BY394" s="456" t="n">
        <v>33</v>
      </c>
      <c r="BZ394" s="456" t="n">
        <v>27</v>
      </c>
      <c r="CA394" s="456" t="n">
        <v>58</v>
      </c>
      <c r="CC394" s="456" t="n">
        <v>9</v>
      </c>
      <c r="CD394" s="456" t="n">
        <v>55</v>
      </c>
      <c r="CE394" s="456" t="n">
        <v>14</v>
      </c>
      <c r="CF394" s="456" t="n">
        <v>38</v>
      </c>
      <c r="CH394" s="456" t="n">
        <v>24</v>
      </c>
      <c r="CI394" s="456" t="n">
        <v>50</v>
      </c>
      <c r="CJ394" s="456" t="n">
        <v>44</v>
      </c>
      <c r="CK394" s="456" t="n">
        <v>8</v>
      </c>
    </row>
    <row r="395" customFormat="false" ht="12.65" hidden="false" customHeight="false" outlineLevel="0" collapsed="false"/>
    <row r="396" customFormat="false" ht="12.65" hidden="false" customHeight="false" outlineLevel="0" collapsed="false"/>
    <row r="397" customFormat="false" ht="12.65" hidden="false" customHeight="false" outlineLevel="0" collapsed="false">
      <c r="D397" s="318" t="n">
        <v>82</v>
      </c>
      <c r="E397" s="318" t="s">
        <v>250</v>
      </c>
    </row>
    <row r="398" customFormat="false" ht="12.65" hidden="false" customHeight="false" outlineLevel="0" collapsed="false">
      <c r="E398" s="456" t="s">
        <v>198</v>
      </c>
      <c r="F398" s="456" t="n">
        <v>1</v>
      </c>
      <c r="G398" s="456" t="n">
        <v>2</v>
      </c>
      <c r="H398" s="456" t="n">
        <v>3</v>
      </c>
      <c r="I398" s="456" t="n">
        <v>4</v>
      </c>
      <c r="J398" s="456" t="n">
        <v>5</v>
      </c>
      <c r="K398" s="456" t="n">
        <v>6</v>
      </c>
      <c r="L398" s="456" t="n">
        <v>7</v>
      </c>
      <c r="M398" s="456" t="n">
        <v>8</v>
      </c>
      <c r="N398" s="456" t="n">
        <v>9</v>
      </c>
      <c r="O398" s="456" t="n">
        <v>10</v>
      </c>
      <c r="P398" s="456" t="n">
        <v>11</v>
      </c>
      <c r="Q398" s="456" t="n">
        <v>12</v>
      </c>
      <c r="R398" s="456" t="n">
        <v>13</v>
      </c>
      <c r="S398" s="456" t="n">
        <v>14</v>
      </c>
      <c r="T398" s="456" t="n">
        <v>15</v>
      </c>
      <c r="U398" s="456" t="n">
        <v>16</v>
      </c>
      <c r="V398" s="456" t="n">
        <v>17</v>
      </c>
      <c r="W398" s="456" t="n">
        <v>18</v>
      </c>
      <c r="X398" s="456" t="n">
        <v>19</v>
      </c>
      <c r="Y398" s="456" t="n">
        <v>20</v>
      </c>
      <c r="Z398" s="456" t="n">
        <v>21</v>
      </c>
      <c r="AA398" s="456" t="n">
        <v>22</v>
      </c>
      <c r="AB398" s="456" t="n">
        <v>23</v>
      </c>
      <c r="AC398" s="456" t="n">
        <v>24</v>
      </c>
      <c r="AD398" s="456" t="n">
        <v>25</v>
      </c>
      <c r="AE398" s="456" t="n">
        <v>26</v>
      </c>
      <c r="AF398" s="456" t="n">
        <v>27</v>
      </c>
      <c r="AG398" s="456" t="n">
        <v>28</v>
      </c>
      <c r="AH398" s="456" t="n">
        <v>29</v>
      </c>
      <c r="AI398" s="456" t="n">
        <v>30</v>
      </c>
      <c r="AJ398" s="456" t="n">
        <v>31</v>
      </c>
      <c r="AK398" s="456" t="n">
        <v>32</v>
      </c>
      <c r="AL398" s="456" t="n">
        <v>33</v>
      </c>
      <c r="AM398" s="456" t="n">
        <v>34</v>
      </c>
      <c r="AN398" s="456" t="n">
        <v>35</v>
      </c>
      <c r="AO398" s="456" t="n">
        <v>36</v>
      </c>
      <c r="AP398" s="456" t="n">
        <v>37</v>
      </c>
      <c r="AQ398" s="456" t="n">
        <v>38</v>
      </c>
      <c r="AR398" s="456" t="n">
        <v>39</v>
      </c>
      <c r="AS398" s="456" t="n">
        <v>40</v>
      </c>
      <c r="AT398" s="456" t="n">
        <v>41</v>
      </c>
      <c r="AU398" s="456" t="n">
        <v>42</v>
      </c>
      <c r="AV398" s="456" t="n">
        <v>43</v>
      </c>
      <c r="AW398" s="456" t="n">
        <v>44</v>
      </c>
      <c r="AX398" s="456" t="n">
        <v>45</v>
      </c>
      <c r="AY398" s="456" t="n">
        <v>46</v>
      </c>
      <c r="AZ398" s="456" t="n">
        <v>47</v>
      </c>
      <c r="BA398" s="456" t="n">
        <v>48</v>
      </c>
      <c r="BB398" s="456" t="n">
        <v>49</v>
      </c>
      <c r="BC398" s="456" t="n">
        <v>50</v>
      </c>
      <c r="BD398" s="456" t="n">
        <v>51</v>
      </c>
      <c r="BE398" s="456" t="n">
        <v>52</v>
      </c>
      <c r="BF398" s="456" t="n">
        <v>53</v>
      </c>
      <c r="BG398" s="456" t="n">
        <v>54</v>
      </c>
      <c r="BH398" s="456" t="n">
        <v>55</v>
      </c>
      <c r="BI398" s="456" t="n">
        <v>56</v>
      </c>
      <c r="BJ398" s="456" t="n">
        <v>57</v>
      </c>
      <c r="BK398" s="456" t="n">
        <v>58</v>
      </c>
      <c r="BL398" s="456" t="n">
        <v>59</v>
      </c>
      <c r="BM398" s="456" t="n">
        <v>60</v>
      </c>
      <c r="BN398" s="456" t="n">
        <v>61</v>
      </c>
      <c r="BO398" s="456" t="n">
        <v>62</v>
      </c>
      <c r="BP398" s="456" t="n">
        <v>63</v>
      </c>
      <c r="BQ398" s="456" t="n">
        <v>64</v>
      </c>
      <c r="BR398" s="456" t="n">
        <v>65</v>
      </c>
      <c r="BS398" s="456" t="n">
        <v>66</v>
      </c>
      <c r="BT398" s="456" t="n">
        <v>67</v>
      </c>
      <c r="BU398" s="456" t="n">
        <v>68</v>
      </c>
      <c r="BV398" s="456" t="n">
        <v>69</v>
      </c>
      <c r="BW398" s="456" t="n">
        <v>70</v>
      </c>
      <c r="BX398" s="456" t="n">
        <v>71</v>
      </c>
      <c r="BY398" s="456" t="n">
        <v>72</v>
      </c>
      <c r="BZ398" s="456" t="n">
        <v>73</v>
      </c>
      <c r="CA398" s="456" t="n">
        <v>74</v>
      </c>
      <c r="CC398" s="456" t="n">
        <v>75</v>
      </c>
      <c r="CD398" s="456" t="n">
        <v>76</v>
      </c>
      <c r="CE398" s="456" t="n">
        <v>77</v>
      </c>
      <c r="CF398" s="456" t="n">
        <v>78</v>
      </c>
      <c r="CH398" s="456" t="n">
        <v>79</v>
      </c>
      <c r="CI398" s="456" t="n">
        <v>80</v>
      </c>
      <c r="CJ398" s="456" t="n">
        <v>81</v>
      </c>
      <c r="CK398" s="456" t="n">
        <v>82</v>
      </c>
    </row>
    <row r="399" customFormat="false" ht="12.65" hidden="false" customHeight="false" outlineLevel="0" collapsed="false">
      <c r="E399" s="456" t="s">
        <v>225</v>
      </c>
      <c r="F399" s="456" t="n">
        <v>55</v>
      </c>
      <c r="G399" s="456" t="n">
        <v>60</v>
      </c>
      <c r="H399" s="456" t="n">
        <v>34</v>
      </c>
      <c r="I399" s="456" t="n">
        <v>62</v>
      </c>
      <c r="J399" s="456" t="n">
        <v>11</v>
      </c>
      <c r="K399" s="456" t="n">
        <v>65</v>
      </c>
      <c r="L399" s="456" t="n">
        <v>45</v>
      </c>
      <c r="M399" s="456" t="n">
        <v>2</v>
      </c>
      <c r="N399" s="456" t="n">
        <v>47</v>
      </c>
      <c r="O399" s="456" t="n">
        <v>27</v>
      </c>
      <c r="P399" s="456" t="n">
        <v>44</v>
      </c>
      <c r="Q399" s="456" t="n">
        <v>13</v>
      </c>
      <c r="R399" s="456" t="n">
        <v>76</v>
      </c>
      <c r="S399" s="456" t="n">
        <v>3</v>
      </c>
      <c r="T399" s="456" t="n">
        <v>16</v>
      </c>
      <c r="U399" s="456" t="n">
        <v>39</v>
      </c>
      <c r="V399" s="456" t="n">
        <v>48</v>
      </c>
      <c r="W399" s="456" t="n">
        <v>80</v>
      </c>
      <c r="X399" s="456" t="n">
        <v>21</v>
      </c>
      <c r="Y399" s="456" t="n">
        <v>31</v>
      </c>
      <c r="Z399" s="456" t="n">
        <v>74</v>
      </c>
      <c r="AA399" s="456" t="n">
        <v>81</v>
      </c>
      <c r="AB399" s="456" t="n">
        <v>40</v>
      </c>
      <c r="AC399" s="456" t="n">
        <v>1</v>
      </c>
      <c r="AD399" s="456" t="n">
        <v>46</v>
      </c>
      <c r="AE399" s="456" t="n">
        <v>49</v>
      </c>
      <c r="AF399" s="456" t="n">
        <v>28</v>
      </c>
      <c r="AG399" s="456" t="n">
        <v>10</v>
      </c>
      <c r="AH399" s="456" t="n">
        <v>53</v>
      </c>
      <c r="AI399" s="456" t="n">
        <v>56</v>
      </c>
      <c r="AJ399" s="456" t="n">
        <v>59</v>
      </c>
      <c r="AK399" s="456" t="n">
        <v>78</v>
      </c>
      <c r="AL399" s="456" t="n">
        <v>67</v>
      </c>
      <c r="AM399" s="456" t="n">
        <v>41</v>
      </c>
      <c r="AN399" s="456" t="n">
        <v>71</v>
      </c>
      <c r="AO399" s="456" t="n">
        <v>14</v>
      </c>
      <c r="AP399" s="456" t="n">
        <v>63</v>
      </c>
      <c r="AQ399" s="456" t="n">
        <v>52</v>
      </c>
      <c r="AR399" s="456" t="n">
        <v>66</v>
      </c>
      <c r="AS399" s="456" t="n">
        <v>7</v>
      </c>
      <c r="AT399" s="456" t="n">
        <v>25</v>
      </c>
      <c r="AU399" s="456" t="n">
        <v>15</v>
      </c>
      <c r="AV399" s="456" t="n">
        <v>17</v>
      </c>
      <c r="AW399" s="456" t="n">
        <v>79</v>
      </c>
      <c r="AX399" s="456" t="n">
        <v>75</v>
      </c>
      <c r="AY399" s="456" t="n">
        <v>50</v>
      </c>
      <c r="AZ399" s="456" t="n">
        <v>43</v>
      </c>
      <c r="BA399" s="456" t="n">
        <v>69</v>
      </c>
      <c r="BB399" s="456" t="n">
        <v>26</v>
      </c>
      <c r="BC399" s="456" t="n">
        <v>37</v>
      </c>
      <c r="BD399" s="456" t="n">
        <v>19</v>
      </c>
      <c r="BE399" s="456" t="n">
        <v>23</v>
      </c>
      <c r="BF399" s="456" t="n">
        <v>29</v>
      </c>
      <c r="BG399" s="456" t="n">
        <v>51</v>
      </c>
      <c r="BH399" s="456" t="n">
        <v>61</v>
      </c>
      <c r="BI399" s="456" t="n">
        <v>5</v>
      </c>
      <c r="BJ399" s="456" t="n">
        <v>77</v>
      </c>
      <c r="BK399" s="456" t="n">
        <v>64</v>
      </c>
      <c r="BL399" s="456" t="n">
        <v>73</v>
      </c>
      <c r="BM399" s="456" t="n">
        <v>6</v>
      </c>
      <c r="BN399" s="456" t="n">
        <v>82</v>
      </c>
      <c r="BO399" s="456" t="n">
        <v>8</v>
      </c>
      <c r="BP399" s="456" t="n">
        <v>22</v>
      </c>
      <c r="BQ399" s="456" t="n">
        <v>18</v>
      </c>
      <c r="BR399" s="456" t="n">
        <v>68</v>
      </c>
      <c r="BS399" s="456" t="n">
        <v>4</v>
      </c>
      <c r="BT399" s="456" t="n">
        <v>33</v>
      </c>
      <c r="BU399" s="456" t="n">
        <v>72</v>
      </c>
      <c r="BV399" s="456" t="n">
        <v>38</v>
      </c>
      <c r="BW399" s="456" t="n">
        <v>42</v>
      </c>
      <c r="BX399" s="456" t="n">
        <v>35</v>
      </c>
      <c r="BY399" s="456" t="n">
        <v>24</v>
      </c>
      <c r="BZ399" s="456" t="n">
        <v>30</v>
      </c>
      <c r="CA399" s="456" t="n">
        <v>57</v>
      </c>
      <c r="CC399" s="456" t="n">
        <v>9</v>
      </c>
      <c r="CD399" s="456" t="n">
        <v>58</v>
      </c>
      <c r="CE399" s="456" t="n">
        <v>54</v>
      </c>
      <c r="CF399" s="456" t="n">
        <v>36</v>
      </c>
      <c r="CH399" s="456" t="n">
        <v>70</v>
      </c>
      <c r="CI399" s="456" t="n">
        <v>20</v>
      </c>
      <c r="CJ399" s="456" t="n">
        <v>32</v>
      </c>
      <c r="CK399" s="456" t="n">
        <v>12</v>
      </c>
    </row>
    <row r="400" customFormat="false" ht="12.65" hidden="false" customHeight="false" outlineLevel="0" collapsed="false"/>
    <row r="401" customFormat="false" ht="12.65" hidden="false" customHeight="false" outlineLevel="0" collapsed="false"/>
    <row r="402" customFormat="false" ht="12.65" hidden="false" customHeight="false" outlineLevel="0" collapsed="false">
      <c r="D402" s="318" t="n">
        <v>83</v>
      </c>
      <c r="E402" s="318" t="s">
        <v>250</v>
      </c>
    </row>
    <row r="403" customFormat="false" ht="12.65" hidden="false" customHeight="false" outlineLevel="0" collapsed="false">
      <c r="E403" s="456" t="s">
        <v>198</v>
      </c>
      <c r="F403" s="456" t="n">
        <v>1</v>
      </c>
      <c r="G403" s="456" t="n">
        <v>2</v>
      </c>
      <c r="H403" s="456" t="n">
        <v>3</v>
      </c>
      <c r="I403" s="456" t="n">
        <v>4</v>
      </c>
      <c r="J403" s="456" t="n">
        <v>5</v>
      </c>
      <c r="K403" s="456" t="n">
        <v>6</v>
      </c>
      <c r="L403" s="456" t="n">
        <v>7</v>
      </c>
      <c r="M403" s="456" t="n">
        <v>8</v>
      </c>
      <c r="N403" s="456" t="n">
        <v>9</v>
      </c>
      <c r="O403" s="456" t="n">
        <v>10</v>
      </c>
      <c r="P403" s="456" t="n">
        <v>11</v>
      </c>
      <c r="Q403" s="456" t="n">
        <v>12</v>
      </c>
      <c r="R403" s="456" t="n">
        <v>13</v>
      </c>
      <c r="S403" s="456" t="n">
        <v>14</v>
      </c>
      <c r="T403" s="456" t="n">
        <v>15</v>
      </c>
      <c r="U403" s="456" t="n">
        <v>16</v>
      </c>
      <c r="V403" s="456" t="n">
        <v>17</v>
      </c>
      <c r="W403" s="456" t="n">
        <v>18</v>
      </c>
      <c r="X403" s="456" t="n">
        <v>19</v>
      </c>
      <c r="Y403" s="456" t="n">
        <v>20</v>
      </c>
      <c r="Z403" s="456" t="n">
        <v>21</v>
      </c>
      <c r="AA403" s="456" t="n">
        <v>22</v>
      </c>
      <c r="AB403" s="456" t="n">
        <v>23</v>
      </c>
      <c r="AC403" s="456" t="n">
        <v>24</v>
      </c>
      <c r="AD403" s="456" t="n">
        <v>25</v>
      </c>
      <c r="AE403" s="456" t="n">
        <v>26</v>
      </c>
      <c r="AF403" s="456" t="n">
        <v>27</v>
      </c>
      <c r="AG403" s="456" t="n">
        <v>28</v>
      </c>
      <c r="AH403" s="456" t="n">
        <v>29</v>
      </c>
      <c r="AI403" s="456" t="n">
        <v>30</v>
      </c>
      <c r="AJ403" s="456" t="n">
        <v>31</v>
      </c>
      <c r="AK403" s="456" t="n">
        <v>32</v>
      </c>
      <c r="AL403" s="456" t="n">
        <v>33</v>
      </c>
      <c r="AM403" s="456" t="n">
        <v>34</v>
      </c>
      <c r="AN403" s="456" t="n">
        <v>35</v>
      </c>
      <c r="AO403" s="456" t="n">
        <v>36</v>
      </c>
      <c r="AP403" s="456" t="n">
        <v>37</v>
      </c>
      <c r="AQ403" s="456" t="n">
        <v>38</v>
      </c>
      <c r="AR403" s="456" t="n">
        <v>39</v>
      </c>
      <c r="AS403" s="456" t="n">
        <v>40</v>
      </c>
      <c r="AT403" s="456" t="n">
        <v>41</v>
      </c>
      <c r="AU403" s="456" t="n">
        <v>42</v>
      </c>
      <c r="AV403" s="456" t="n">
        <v>43</v>
      </c>
      <c r="AW403" s="456" t="n">
        <v>44</v>
      </c>
      <c r="AX403" s="456" t="n">
        <v>45</v>
      </c>
      <c r="AY403" s="456" t="n">
        <v>46</v>
      </c>
      <c r="AZ403" s="456" t="n">
        <v>47</v>
      </c>
      <c r="BA403" s="456" t="n">
        <v>48</v>
      </c>
      <c r="BB403" s="456" t="n">
        <v>49</v>
      </c>
      <c r="BC403" s="456" t="n">
        <v>50</v>
      </c>
      <c r="BD403" s="456" t="n">
        <v>51</v>
      </c>
      <c r="BE403" s="456" t="n">
        <v>52</v>
      </c>
      <c r="BF403" s="456" t="n">
        <v>53</v>
      </c>
      <c r="BG403" s="456" t="n">
        <v>54</v>
      </c>
      <c r="BH403" s="456" t="n">
        <v>55</v>
      </c>
      <c r="BI403" s="456" t="n">
        <v>56</v>
      </c>
      <c r="BJ403" s="456" t="n">
        <v>57</v>
      </c>
      <c r="BK403" s="456" t="n">
        <v>58</v>
      </c>
      <c r="BL403" s="456" t="n">
        <v>59</v>
      </c>
      <c r="BM403" s="456" t="n">
        <v>60</v>
      </c>
      <c r="BN403" s="456" t="n">
        <v>61</v>
      </c>
      <c r="BO403" s="456" t="n">
        <v>62</v>
      </c>
      <c r="BP403" s="456" t="n">
        <v>63</v>
      </c>
      <c r="BQ403" s="456" t="n">
        <v>64</v>
      </c>
      <c r="BR403" s="456" t="n">
        <v>65</v>
      </c>
      <c r="BS403" s="456" t="n">
        <v>66</v>
      </c>
      <c r="BT403" s="456" t="n">
        <v>67</v>
      </c>
      <c r="BU403" s="456" t="n">
        <v>68</v>
      </c>
      <c r="BV403" s="456" t="n">
        <v>69</v>
      </c>
      <c r="BW403" s="456" t="n">
        <v>70</v>
      </c>
      <c r="BX403" s="456" t="n">
        <v>71</v>
      </c>
      <c r="BY403" s="456" t="n">
        <v>72</v>
      </c>
      <c r="BZ403" s="456" t="n">
        <v>73</v>
      </c>
      <c r="CA403" s="456" t="n">
        <v>74</v>
      </c>
      <c r="CB403" s="456" t="n">
        <v>75</v>
      </c>
      <c r="CC403" s="456" t="n">
        <v>76</v>
      </c>
      <c r="CD403" s="456" t="n">
        <v>77</v>
      </c>
      <c r="CE403" s="456" t="n">
        <v>78</v>
      </c>
      <c r="CF403" s="456" t="n">
        <v>79</v>
      </c>
      <c r="CH403" s="456" t="n">
        <v>80</v>
      </c>
      <c r="CI403" s="456" t="n">
        <v>81</v>
      </c>
      <c r="CJ403" s="456" t="n">
        <v>82</v>
      </c>
      <c r="CK403" s="456" t="n">
        <v>83</v>
      </c>
    </row>
    <row r="404" customFormat="false" ht="12.65" hidden="false" customHeight="false" outlineLevel="0" collapsed="false">
      <c r="E404" s="456" t="s">
        <v>225</v>
      </c>
      <c r="F404" s="456" t="n">
        <v>45</v>
      </c>
      <c r="G404" s="456" t="n">
        <v>48</v>
      </c>
      <c r="H404" s="456" t="n">
        <v>40</v>
      </c>
      <c r="I404" s="456" t="n">
        <v>26</v>
      </c>
      <c r="J404" s="456" t="n">
        <v>7</v>
      </c>
      <c r="K404" s="456" t="n">
        <v>30</v>
      </c>
      <c r="L404" s="456" t="n">
        <v>53</v>
      </c>
      <c r="M404" s="456" t="n">
        <v>35</v>
      </c>
      <c r="N404" s="456" t="n">
        <v>56</v>
      </c>
      <c r="O404" s="456" t="n">
        <v>80</v>
      </c>
      <c r="P404" s="456" t="n">
        <v>60</v>
      </c>
      <c r="Q404" s="456" t="n">
        <v>5</v>
      </c>
      <c r="R404" s="456" t="n">
        <v>27</v>
      </c>
      <c r="S404" s="456" t="n">
        <v>77</v>
      </c>
      <c r="T404" s="456" t="n">
        <v>6</v>
      </c>
      <c r="U404" s="456" t="n">
        <v>69</v>
      </c>
      <c r="V404" s="456" t="n">
        <v>74</v>
      </c>
      <c r="W404" s="456" t="n">
        <v>4</v>
      </c>
      <c r="X404" s="456" t="n">
        <v>43</v>
      </c>
      <c r="Y404" s="456" t="n">
        <v>57</v>
      </c>
      <c r="Z404" s="456" t="n">
        <v>44</v>
      </c>
      <c r="AA404" s="456" t="n">
        <v>38</v>
      </c>
      <c r="AB404" s="456" t="n">
        <v>83</v>
      </c>
      <c r="AC404" s="456" t="n">
        <v>12</v>
      </c>
      <c r="AD404" s="456" t="n">
        <v>33</v>
      </c>
      <c r="AE404" s="456" t="n">
        <v>49</v>
      </c>
      <c r="AF404" s="456" t="n">
        <v>29</v>
      </c>
      <c r="AG404" s="456" t="n">
        <v>52</v>
      </c>
      <c r="AH404" s="456" t="n">
        <v>23</v>
      </c>
      <c r="AI404" s="456" t="n">
        <v>72</v>
      </c>
      <c r="AJ404" s="456" t="n">
        <v>10</v>
      </c>
      <c r="AK404" s="456" t="n">
        <v>78</v>
      </c>
      <c r="AL404" s="456" t="n">
        <v>17</v>
      </c>
      <c r="AM404" s="456" t="n">
        <v>3</v>
      </c>
      <c r="AN404" s="456" t="n">
        <v>13</v>
      </c>
      <c r="AO404" s="456" t="n">
        <v>64</v>
      </c>
      <c r="AP404" s="456" t="n">
        <v>18</v>
      </c>
      <c r="AQ404" s="456" t="n">
        <v>9</v>
      </c>
      <c r="AR404" s="456" t="n">
        <v>66</v>
      </c>
      <c r="AS404" s="456" t="n">
        <v>36</v>
      </c>
      <c r="AT404" s="456" t="n">
        <v>55</v>
      </c>
      <c r="AU404" s="456" t="n">
        <v>8</v>
      </c>
      <c r="AV404" s="456" t="n">
        <v>2</v>
      </c>
      <c r="AW404" s="456" t="n">
        <v>67</v>
      </c>
      <c r="AX404" s="456" t="n">
        <v>82</v>
      </c>
      <c r="AY404" s="456" t="n">
        <v>54</v>
      </c>
      <c r="AZ404" s="456" t="n">
        <v>63</v>
      </c>
      <c r="BA404" s="456" t="n">
        <v>37</v>
      </c>
      <c r="BB404" s="456" t="n">
        <v>47</v>
      </c>
      <c r="BC404" s="456" t="n">
        <v>21</v>
      </c>
      <c r="BD404" s="456" t="n">
        <v>15</v>
      </c>
      <c r="BE404" s="456" t="n">
        <v>28</v>
      </c>
      <c r="BF404" s="456" t="n">
        <v>34</v>
      </c>
      <c r="BG404" s="456" t="n">
        <v>51</v>
      </c>
      <c r="BH404" s="456" t="n">
        <v>22</v>
      </c>
      <c r="BI404" s="456" t="n">
        <v>79</v>
      </c>
      <c r="BJ404" s="456" t="n">
        <v>58</v>
      </c>
      <c r="BK404" s="456" t="n">
        <v>20</v>
      </c>
      <c r="BL404" s="456" t="n">
        <v>71</v>
      </c>
      <c r="BM404" s="456" t="n">
        <v>61</v>
      </c>
      <c r="BN404" s="456" t="n">
        <v>25</v>
      </c>
      <c r="BO404" s="456" t="n">
        <v>70</v>
      </c>
      <c r="BP404" s="456" t="n">
        <v>39</v>
      </c>
      <c r="BQ404" s="456" t="n">
        <v>1</v>
      </c>
      <c r="BR404" s="456" t="n">
        <v>46</v>
      </c>
      <c r="BS404" s="456" t="n">
        <v>50</v>
      </c>
      <c r="BT404" s="456" t="n">
        <v>73</v>
      </c>
      <c r="BU404" s="456" t="n">
        <v>42</v>
      </c>
      <c r="BV404" s="456" t="n">
        <v>16</v>
      </c>
      <c r="BW404" s="456" t="n">
        <v>76</v>
      </c>
      <c r="BX404" s="456" t="n">
        <v>59</v>
      </c>
      <c r="BY404" s="456" t="n">
        <v>68</v>
      </c>
      <c r="BZ404" s="456" t="n">
        <v>62</v>
      </c>
      <c r="CA404" s="456" t="n">
        <v>31</v>
      </c>
      <c r="CB404" s="456" t="n">
        <v>81</v>
      </c>
      <c r="CC404" s="456" t="n">
        <v>19</v>
      </c>
      <c r="CD404" s="456" t="n">
        <v>14</v>
      </c>
      <c r="CE404" s="456" t="n">
        <v>32</v>
      </c>
      <c r="CF404" s="456" t="n">
        <v>41</v>
      </c>
      <c r="CH404" s="456" t="n">
        <v>24</v>
      </c>
      <c r="CI404" s="456" t="n">
        <v>65</v>
      </c>
      <c r="CJ404" s="456" t="n">
        <v>75</v>
      </c>
      <c r="CK404" s="456" t="n">
        <v>11</v>
      </c>
    </row>
    <row r="405" customFormat="false" ht="12.65" hidden="false" customHeight="false" outlineLevel="0" collapsed="false"/>
    <row r="406" customFormat="false" ht="12.65" hidden="false" customHeight="false" outlineLevel="0" collapsed="false"/>
    <row r="407" customFormat="false" ht="12.65" hidden="false" customHeight="false" outlineLevel="0" collapsed="false">
      <c r="D407" s="318" t="n">
        <v>84</v>
      </c>
      <c r="E407" s="318" t="s">
        <v>250</v>
      </c>
    </row>
    <row r="408" customFormat="false" ht="12.65" hidden="false" customHeight="false" outlineLevel="0" collapsed="false">
      <c r="E408" s="456" t="s">
        <v>198</v>
      </c>
      <c r="F408" s="456" t="n">
        <v>1</v>
      </c>
      <c r="G408" s="456" t="n">
        <v>2</v>
      </c>
      <c r="H408" s="456" t="n">
        <v>3</v>
      </c>
      <c r="I408" s="456" t="n">
        <v>4</v>
      </c>
      <c r="J408" s="456" t="n">
        <v>5</v>
      </c>
      <c r="K408" s="456" t="n">
        <v>6</v>
      </c>
      <c r="L408" s="456" t="n">
        <v>7</v>
      </c>
      <c r="M408" s="456" t="n">
        <v>8</v>
      </c>
      <c r="N408" s="456" t="n">
        <v>9</v>
      </c>
      <c r="O408" s="456" t="n">
        <v>10</v>
      </c>
      <c r="P408" s="456" t="n">
        <v>11</v>
      </c>
      <c r="Q408" s="456" t="n">
        <v>12</v>
      </c>
      <c r="R408" s="456" t="n">
        <v>13</v>
      </c>
      <c r="S408" s="456" t="n">
        <v>14</v>
      </c>
      <c r="T408" s="456" t="n">
        <v>15</v>
      </c>
      <c r="U408" s="456" t="n">
        <v>16</v>
      </c>
      <c r="V408" s="456" t="n">
        <v>17</v>
      </c>
      <c r="W408" s="456" t="n">
        <v>18</v>
      </c>
      <c r="X408" s="456" t="n">
        <v>19</v>
      </c>
      <c r="Y408" s="456" t="n">
        <v>20</v>
      </c>
      <c r="Z408" s="456" t="n">
        <v>21</v>
      </c>
      <c r="AA408" s="456" t="n">
        <v>22</v>
      </c>
      <c r="AB408" s="456" t="n">
        <v>23</v>
      </c>
      <c r="AC408" s="456" t="n">
        <v>24</v>
      </c>
      <c r="AD408" s="456" t="n">
        <v>25</v>
      </c>
      <c r="AE408" s="456" t="n">
        <v>26</v>
      </c>
      <c r="AF408" s="456" t="n">
        <v>27</v>
      </c>
      <c r="AG408" s="456" t="n">
        <v>28</v>
      </c>
      <c r="AH408" s="456" t="n">
        <v>29</v>
      </c>
      <c r="AI408" s="456" t="n">
        <v>30</v>
      </c>
      <c r="AJ408" s="456" t="n">
        <v>31</v>
      </c>
      <c r="AK408" s="456" t="n">
        <v>32</v>
      </c>
      <c r="AL408" s="456" t="n">
        <v>33</v>
      </c>
      <c r="AM408" s="456" t="n">
        <v>34</v>
      </c>
      <c r="AN408" s="456" t="n">
        <v>35</v>
      </c>
      <c r="AO408" s="456" t="n">
        <v>36</v>
      </c>
      <c r="AP408" s="456" t="n">
        <v>37</v>
      </c>
      <c r="AQ408" s="456" t="n">
        <v>38</v>
      </c>
      <c r="AR408" s="456" t="n">
        <v>39</v>
      </c>
      <c r="AS408" s="456" t="n">
        <v>40</v>
      </c>
      <c r="AT408" s="456" t="n">
        <v>41</v>
      </c>
      <c r="AU408" s="456" t="n">
        <v>42</v>
      </c>
      <c r="AV408" s="456" t="n">
        <v>43</v>
      </c>
      <c r="AW408" s="456" t="n">
        <v>44</v>
      </c>
      <c r="AX408" s="456" t="n">
        <v>45</v>
      </c>
      <c r="AY408" s="456" t="n">
        <v>46</v>
      </c>
      <c r="AZ408" s="456" t="n">
        <v>47</v>
      </c>
      <c r="BA408" s="456" t="n">
        <v>48</v>
      </c>
      <c r="BB408" s="456" t="n">
        <v>49</v>
      </c>
      <c r="BC408" s="456" t="n">
        <v>50</v>
      </c>
      <c r="BD408" s="456" t="n">
        <v>51</v>
      </c>
      <c r="BE408" s="456" t="n">
        <v>52</v>
      </c>
      <c r="BF408" s="456" t="n">
        <v>53</v>
      </c>
      <c r="BG408" s="456" t="n">
        <v>54</v>
      </c>
      <c r="BH408" s="456" t="n">
        <v>55</v>
      </c>
      <c r="BI408" s="456" t="n">
        <v>56</v>
      </c>
      <c r="BJ408" s="456" t="n">
        <v>57</v>
      </c>
      <c r="BK408" s="456" t="n">
        <v>58</v>
      </c>
      <c r="BL408" s="456" t="n">
        <v>59</v>
      </c>
      <c r="BM408" s="456" t="n">
        <v>60</v>
      </c>
      <c r="BN408" s="456" t="n">
        <v>61</v>
      </c>
      <c r="BO408" s="456" t="n">
        <v>62</v>
      </c>
      <c r="BP408" s="456" t="n">
        <v>63</v>
      </c>
      <c r="BQ408" s="456" t="n">
        <v>64</v>
      </c>
      <c r="BR408" s="456" t="n">
        <v>65</v>
      </c>
      <c r="BS408" s="456" t="n">
        <v>66</v>
      </c>
      <c r="BT408" s="456" t="n">
        <v>67</v>
      </c>
      <c r="BU408" s="456" t="n">
        <v>68</v>
      </c>
      <c r="BV408" s="456" t="n">
        <v>69</v>
      </c>
      <c r="BW408" s="456" t="n">
        <v>70</v>
      </c>
      <c r="BX408" s="456" t="n">
        <v>71</v>
      </c>
      <c r="BY408" s="456" t="n">
        <v>72</v>
      </c>
      <c r="BZ408" s="456" t="n">
        <v>73</v>
      </c>
      <c r="CA408" s="456" t="n">
        <v>74</v>
      </c>
      <c r="CB408" s="456" t="n">
        <v>75</v>
      </c>
      <c r="CC408" s="456" t="n">
        <v>76</v>
      </c>
      <c r="CD408" s="456" t="n">
        <v>77</v>
      </c>
      <c r="CE408" s="456" t="n">
        <v>78</v>
      </c>
      <c r="CF408" s="456" t="n">
        <v>79</v>
      </c>
      <c r="CG408" s="456" t="n">
        <v>80</v>
      </c>
      <c r="CH408" s="456" t="n">
        <v>81</v>
      </c>
      <c r="CI408" s="456" t="n">
        <v>82</v>
      </c>
      <c r="CJ408" s="456" t="n">
        <v>83</v>
      </c>
      <c r="CK408" s="456" t="n">
        <v>84</v>
      </c>
    </row>
    <row r="409" customFormat="false" ht="12.65" hidden="false" customHeight="false" outlineLevel="0" collapsed="false">
      <c r="E409" s="456" t="s">
        <v>225</v>
      </c>
      <c r="F409" s="456" t="n">
        <v>40</v>
      </c>
      <c r="G409" s="456" t="n">
        <v>59</v>
      </c>
      <c r="H409" s="456" t="n">
        <v>32</v>
      </c>
      <c r="I409" s="456" t="n">
        <v>26</v>
      </c>
      <c r="J409" s="456" t="n">
        <v>83</v>
      </c>
      <c r="K409" s="456" t="n">
        <v>9</v>
      </c>
      <c r="L409" s="456" t="n">
        <v>64</v>
      </c>
      <c r="M409" s="456" t="n">
        <v>57</v>
      </c>
      <c r="N409" s="456" t="n">
        <v>17</v>
      </c>
      <c r="O409" s="456" t="n">
        <v>31</v>
      </c>
      <c r="P409" s="456" t="n">
        <v>74</v>
      </c>
      <c r="Q409" s="456" t="n">
        <v>28</v>
      </c>
      <c r="R409" s="456" t="n">
        <v>69</v>
      </c>
      <c r="S409" s="456" t="n">
        <v>21</v>
      </c>
      <c r="T409" s="456" t="n">
        <v>6</v>
      </c>
      <c r="U409" s="456" t="n">
        <v>60</v>
      </c>
      <c r="V409" s="456" t="n">
        <v>35</v>
      </c>
      <c r="W409" s="456" t="n">
        <v>15</v>
      </c>
      <c r="X409" s="456" t="n">
        <v>71</v>
      </c>
      <c r="Y409" s="456" t="n">
        <v>1</v>
      </c>
      <c r="Z409" s="456" t="n">
        <v>14</v>
      </c>
      <c r="AA409" s="456" t="n">
        <v>23</v>
      </c>
      <c r="AB409" s="456" t="n">
        <v>70</v>
      </c>
      <c r="AC409" s="456" t="n">
        <v>46</v>
      </c>
      <c r="AD409" s="456" t="n">
        <v>51</v>
      </c>
      <c r="AE409" s="456" t="n">
        <v>29</v>
      </c>
      <c r="AF409" s="456" t="n">
        <v>68</v>
      </c>
      <c r="AG409" s="456" t="n">
        <v>7</v>
      </c>
      <c r="AH409" s="456" t="n">
        <v>77</v>
      </c>
      <c r="AI409" s="456" t="n">
        <v>36</v>
      </c>
      <c r="AJ409" s="456" t="n">
        <v>34</v>
      </c>
      <c r="AK409" s="456" t="n">
        <v>3</v>
      </c>
      <c r="AL409" s="456" t="n">
        <v>42</v>
      </c>
      <c r="AM409" s="456" t="n">
        <v>73</v>
      </c>
      <c r="AN409" s="456" t="n">
        <v>56</v>
      </c>
      <c r="AO409" s="456" t="n">
        <v>55</v>
      </c>
      <c r="AP409" s="456" t="n">
        <v>50</v>
      </c>
      <c r="AQ409" s="456" t="n">
        <v>44</v>
      </c>
      <c r="AR409" s="456" t="n">
        <v>82</v>
      </c>
      <c r="AS409" s="456" t="n">
        <v>33</v>
      </c>
      <c r="AT409" s="456" t="n">
        <v>54</v>
      </c>
      <c r="AU409" s="456" t="n">
        <v>20</v>
      </c>
      <c r="AV409" s="456" t="n">
        <v>27</v>
      </c>
      <c r="AW409" s="456" t="n">
        <v>58</v>
      </c>
      <c r="AX409" s="456" t="n">
        <v>11</v>
      </c>
      <c r="AY409" s="456" t="n">
        <v>5</v>
      </c>
      <c r="AZ409" s="456" t="n">
        <v>78</v>
      </c>
      <c r="BA409" s="456" t="n">
        <v>84</v>
      </c>
      <c r="BB409" s="456" t="n">
        <v>63</v>
      </c>
      <c r="BC409" s="456" t="n">
        <v>13</v>
      </c>
      <c r="BD409" s="456" t="n">
        <v>4</v>
      </c>
      <c r="BE409" s="456" t="n">
        <v>38</v>
      </c>
      <c r="BF409" s="456" t="n">
        <v>75</v>
      </c>
      <c r="BG409" s="456" t="n">
        <v>67</v>
      </c>
      <c r="BH409" s="456" t="n">
        <v>43</v>
      </c>
      <c r="BI409" s="456" t="n">
        <v>80</v>
      </c>
      <c r="BJ409" s="456" t="n">
        <v>8</v>
      </c>
      <c r="BK409" s="456" t="n">
        <v>47</v>
      </c>
      <c r="BL409" s="456" t="n">
        <v>2</v>
      </c>
      <c r="BM409" s="456" t="n">
        <v>12</v>
      </c>
      <c r="BN409" s="456" t="n">
        <v>10</v>
      </c>
      <c r="BO409" s="456" t="n">
        <v>53</v>
      </c>
      <c r="BP409" s="456" t="n">
        <v>49</v>
      </c>
      <c r="BQ409" s="456" t="n">
        <v>81</v>
      </c>
      <c r="BR409" s="456" t="n">
        <v>76</v>
      </c>
      <c r="BS409" s="456" t="n">
        <v>25</v>
      </c>
      <c r="BT409" s="456" t="n">
        <v>18</v>
      </c>
      <c r="BU409" s="456" t="n">
        <v>62</v>
      </c>
      <c r="BV409" s="456" t="n">
        <v>37</v>
      </c>
      <c r="BW409" s="456" t="n">
        <v>48</v>
      </c>
      <c r="BX409" s="456" t="n">
        <v>39</v>
      </c>
      <c r="BY409" s="456" t="n">
        <v>79</v>
      </c>
      <c r="BZ409" s="456" t="n">
        <v>22</v>
      </c>
      <c r="CA409" s="456" t="n">
        <v>66</v>
      </c>
      <c r="CB409" s="456" t="n">
        <v>41</v>
      </c>
      <c r="CC409" s="456" t="n">
        <v>19</v>
      </c>
      <c r="CD409" s="456" t="n">
        <v>24</v>
      </c>
      <c r="CE409" s="456" t="n">
        <v>45</v>
      </c>
      <c r="CF409" s="456" t="n">
        <v>72</v>
      </c>
      <c r="CG409" s="456" t="n">
        <v>61</v>
      </c>
      <c r="CH409" s="456" t="n">
        <v>30</v>
      </c>
      <c r="CI409" s="456" t="n">
        <v>65</v>
      </c>
      <c r="CJ409" s="456" t="n">
        <v>52</v>
      </c>
      <c r="CK409" s="456" t="n">
        <v>16</v>
      </c>
    </row>
    <row r="410" customFormat="false" ht="12.65" hidden="false" customHeight="false" outlineLevel="0" collapsed="false"/>
    <row r="411" customFormat="false" ht="12.65" hidden="false" customHeight="false" outlineLevel="0" collapsed="false"/>
    <row r="412" customFormat="false" ht="12.65" hidden="false" customHeight="false" outlineLevel="0" collapsed="false">
      <c r="D412" s="318" t="n">
        <v>85</v>
      </c>
      <c r="E412" s="318" t="s">
        <v>250</v>
      </c>
    </row>
    <row r="413" customFormat="false" ht="12.65" hidden="false" customHeight="false" outlineLevel="0" collapsed="false">
      <c r="E413" s="456" t="s">
        <v>198</v>
      </c>
      <c r="F413" s="456" t="n">
        <v>1</v>
      </c>
      <c r="G413" s="456" t="n">
        <v>2</v>
      </c>
      <c r="H413" s="456" t="n">
        <v>3</v>
      </c>
      <c r="I413" s="456" t="n">
        <v>4</v>
      </c>
      <c r="J413" s="456" t="n">
        <v>5</v>
      </c>
      <c r="K413" s="456" t="n">
        <v>6</v>
      </c>
      <c r="L413" s="456" t="n">
        <v>7</v>
      </c>
      <c r="M413" s="456" t="n">
        <v>8</v>
      </c>
      <c r="N413" s="456" t="n">
        <v>9</v>
      </c>
      <c r="O413" s="456" t="n">
        <v>10</v>
      </c>
      <c r="P413" s="456" t="n">
        <v>11</v>
      </c>
      <c r="Q413" s="456" t="n">
        <v>12</v>
      </c>
      <c r="R413" s="456" t="n">
        <v>13</v>
      </c>
      <c r="S413" s="456" t="n">
        <v>14</v>
      </c>
      <c r="T413" s="456" t="n">
        <v>15</v>
      </c>
      <c r="U413" s="456" t="n">
        <v>16</v>
      </c>
      <c r="V413" s="456" t="n">
        <v>17</v>
      </c>
      <c r="W413" s="456" t="n">
        <v>18</v>
      </c>
      <c r="X413" s="456" t="n">
        <v>19</v>
      </c>
      <c r="Y413" s="456" t="n">
        <v>20</v>
      </c>
      <c r="Z413" s="456" t="n">
        <v>21</v>
      </c>
      <c r="AA413" s="456" t="n">
        <v>22</v>
      </c>
      <c r="AB413" s="456" t="n">
        <v>23</v>
      </c>
      <c r="AC413" s="456" t="n">
        <v>24</v>
      </c>
      <c r="AD413" s="456" t="n">
        <v>25</v>
      </c>
      <c r="AE413" s="456" t="n">
        <v>26</v>
      </c>
      <c r="AF413" s="456" t="n">
        <v>27</v>
      </c>
      <c r="AG413" s="456" t="n">
        <v>28</v>
      </c>
      <c r="AH413" s="456" t="n">
        <v>29</v>
      </c>
      <c r="AI413" s="456" t="n">
        <v>30</v>
      </c>
      <c r="AJ413" s="456" t="n">
        <v>31</v>
      </c>
      <c r="AK413" s="456" t="n">
        <v>32</v>
      </c>
      <c r="AL413" s="456" t="n">
        <v>33</v>
      </c>
      <c r="AM413" s="456" t="n">
        <v>34</v>
      </c>
      <c r="AN413" s="456" t="n">
        <v>35</v>
      </c>
      <c r="AO413" s="456" t="n">
        <v>36</v>
      </c>
      <c r="AP413" s="456" t="n">
        <v>37</v>
      </c>
      <c r="AQ413" s="456" t="n">
        <v>38</v>
      </c>
      <c r="AR413" s="456" t="n">
        <v>39</v>
      </c>
      <c r="AS413" s="456" t="n">
        <v>40</v>
      </c>
      <c r="AT413" s="456" t="n">
        <v>41</v>
      </c>
      <c r="AU413" s="456" t="n">
        <v>42</v>
      </c>
      <c r="AV413" s="456" t="n">
        <v>43</v>
      </c>
      <c r="AW413" s="456" t="n">
        <v>44</v>
      </c>
      <c r="AX413" s="456" t="n">
        <v>45</v>
      </c>
      <c r="AY413" s="456" t="n">
        <v>46</v>
      </c>
      <c r="AZ413" s="456" t="n">
        <v>47</v>
      </c>
      <c r="BA413" s="456" t="n">
        <v>48</v>
      </c>
      <c r="BB413" s="456" t="n">
        <v>49</v>
      </c>
      <c r="BC413" s="456" t="n">
        <v>50</v>
      </c>
      <c r="BD413" s="456" t="n">
        <v>51</v>
      </c>
      <c r="BE413" s="456" t="n">
        <v>52</v>
      </c>
      <c r="BF413" s="456" t="n">
        <v>53</v>
      </c>
      <c r="BG413" s="456" t="n">
        <v>54</v>
      </c>
      <c r="BH413" s="456" t="n">
        <v>55</v>
      </c>
      <c r="BI413" s="456" t="n">
        <v>56</v>
      </c>
      <c r="BJ413" s="456" t="n">
        <v>57</v>
      </c>
      <c r="BK413" s="456" t="n">
        <v>58</v>
      </c>
      <c r="BL413" s="456" t="n">
        <v>59</v>
      </c>
      <c r="BM413" s="456" t="n">
        <v>60</v>
      </c>
      <c r="BN413" s="456" t="n">
        <v>61</v>
      </c>
      <c r="BO413" s="456" t="n">
        <v>62</v>
      </c>
      <c r="BP413" s="456" t="n">
        <v>63</v>
      </c>
      <c r="BQ413" s="456" t="n">
        <v>64</v>
      </c>
      <c r="BR413" s="456" t="n">
        <v>65</v>
      </c>
      <c r="BS413" s="456" t="n">
        <v>66</v>
      </c>
      <c r="BT413" s="456" t="n">
        <v>67</v>
      </c>
      <c r="BU413" s="456" t="n">
        <v>68</v>
      </c>
      <c r="BV413" s="456" t="n">
        <v>69</v>
      </c>
      <c r="BW413" s="456" t="n">
        <v>70</v>
      </c>
      <c r="BX413" s="456" t="n">
        <v>71</v>
      </c>
      <c r="BY413" s="456" t="n">
        <v>72</v>
      </c>
      <c r="BZ413" s="456" t="n">
        <v>73</v>
      </c>
      <c r="CA413" s="456" t="n">
        <v>74</v>
      </c>
      <c r="CB413" s="456" t="n">
        <v>75</v>
      </c>
      <c r="CC413" s="456" t="n">
        <v>76</v>
      </c>
      <c r="CD413" s="456" t="n">
        <v>77</v>
      </c>
      <c r="CE413" s="456" t="n">
        <v>78</v>
      </c>
      <c r="CF413" s="456" t="n">
        <v>79</v>
      </c>
      <c r="CG413" s="456" t="n">
        <v>80</v>
      </c>
      <c r="CH413" s="456" t="n">
        <v>81</v>
      </c>
      <c r="CI413" s="456" t="n">
        <v>82</v>
      </c>
      <c r="CJ413" s="456" t="n">
        <v>83</v>
      </c>
      <c r="CK413" s="456" t="n">
        <v>84</v>
      </c>
      <c r="CL413" s="456" t="n">
        <v>85</v>
      </c>
    </row>
    <row r="414" customFormat="false" ht="12.65" hidden="false" customHeight="false" outlineLevel="0" collapsed="false">
      <c r="E414" s="456" t="s">
        <v>225</v>
      </c>
      <c r="F414" s="456" t="n">
        <v>84</v>
      </c>
      <c r="G414" s="456" t="n">
        <v>45</v>
      </c>
      <c r="H414" s="456" t="n">
        <v>35</v>
      </c>
      <c r="I414" s="456" t="n">
        <v>56</v>
      </c>
      <c r="J414" s="456" t="n">
        <v>26</v>
      </c>
      <c r="K414" s="456" t="n">
        <v>65</v>
      </c>
      <c r="L414" s="456" t="n">
        <v>83</v>
      </c>
      <c r="M414" s="456" t="n">
        <v>42</v>
      </c>
      <c r="N414" s="456" t="n">
        <v>52</v>
      </c>
      <c r="O414" s="456" t="n">
        <v>33</v>
      </c>
      <c r="P414" s="456" t="n">
        <v>34</v>
      </c>
      <c r="Q414" s="456" t="n">
        <v>50</v>
      </c>
      <c r="R414" s="456" t="n">
        <v>20</v>
      </c>
      <c r="S414" s="456" t="n">
        <v>27</v>
      </c>
      <c r="T414" s="456" t="n">
        <v>67</v>
      </c>
      <c r="U414" s="456" t="n">
        <v>75</v>
      </c>
      <c r="V414" s="456" t="n">
        <v>85</v>
      </c>
      <c r="W414" s="456" t="n">
        <v>47</v>
      </c>
      <c r="X414" s="456" t="n">
        <v>68</v>
      </c>
      <c r="Y414" s="456" t="n">
        <v>13</v>
      </c>
      <c r="Z414" s="456" t="n">
        <v>15</v>
      </c>
      <c r="AA414" s="456" t="n">
        <v>24</v>
      </c>
      <c r="AB414" s="456" t="n">
        <v>72</v>
      </c>
      <c r="AC414" s="456" t="n">
        <v>3</v>
      </c>
      <c r="AD414" s="456" t="n">
        <v>6</v>
      </c>
      <c r="AE414" s="456" t="n">
        <v>5</v>
      </c>
      <c r="AF414" s="456" t="n">
        <v>78</v>
      </c>
      <c r="AG414" s="456" t="n">
        <v>17</v>
      </c>
      <c r="AH414" s="456" t="n">
        <v>48</v>
      </c>
      <c r="AI414" s="456" t="n">
        <v>11</v>
      </c>
      <c r="AJ414" s="456" t="n">
        <v>30</v>
      </c>
      <c r="AK414" s="456" t="n">
        <v>40</v>
      </c>
      <c r="AL414" s="456" t="n">
        <v>82</v>
      </c>
      <c r="AM414" s="456" t="n">
        <v>58</v>
      </c>
      <c r="AN414" s="456" t="n">
        <v>41</v>
      </c>
      <c r="AO414" s="456" t="n">
        <v>29</v>
      </c>
      <c r="AP414" s="456" t="n">
        <v>18</v>
      </c>
      <c r="AQ414" s="456" t="n">
        <v>39</v>
      </c>
      <c r="AR414" s="456" t="n">
        <v>21</v>
      </c>
      <c r="AS414" s="456" t="n">
        <v>76</v>
      </c>
      <c r="AT414" s="456" t="n">
        <v>59</v>
      </c>
      <c r="AU414" s="456" t="n">
        <v>8</v>
      </c>
      <c r="AV414" s="456" t="n">
        <v>19</v>
      </c>
      <c r="AW414" s="456" t="n">
        <v>51</v>
      </c>
      <c r="AX414" s="456" t="n">
        <v>61</v>
      </c>
      <c r="AY414" s="456" t="n">
        <v>55</v>
      </c>
      <c r="AZ414" s="456" t="n">
        <v>10</v>
      </c>
      <c r="BA414" s="456" t="n">
        <v>32</v>
      </c>
      <c r="BB414" s="456" t="n">
        <v>81</v>
      </c>
      <c r="BC414" s="456" t="n">
        <v>23</v>
      </c>
      <c r="BD414" s="456" t="n">
        <v>44</v>
      </c>
      <c r="BE414" s="456" t="n">
        <v>53</v>
      </c>
      <c r="BF414" s="456" t="n">
        <v>57</v>
      </c>
      <c r="BG414" s="456" t="n">
        <v>22</v>
      </c>
      <c r="BH414" s="456" t="n">
        <v>46</v>
      </c>
      <c r="BI414" s="456" t="n">
        <v>80</v>
      </c>
      <c r="BJ414" s="456" t="n">
        <v>64</v>
      </c>
      <c r="BK414" s="456" t="n">
        <v>54</v>
      </c>
      <c r="BL414" s="456" t="n">
        <v>36</v>
      </c>
      <c r="BM414" s="456" t="n">
        <v>66</v>
      </c>
      <c r="BN414" s="456" t="n">
        <v>74</v>
      </c>
      <c r="BO414" s="456" t="n">
        <v>43</v>
      </c>
      <c r="BP414" s="456" t="n">
        <v>60</v>
      </c>
      <c r="BQ414" s="456" t="n">
        <v>12</v>
      </c>
      <c r="BR414" s="456" t="n">
        <v>77</v>
      </c>
      <c r="BS414" s="456" t="n">
        <v>79</v>
      </c>
      <c r="BT414" s="456" t="n">
        <v>38</v>
      </c>
      <c r="BU414" s="456" t="n">
        <v>62</v>
      </c>
      <c r="BV414" s="456" t="n">
        <v>71</v>
      </c>
      <c r="BW414" s="456" t="n">
        <v>16</v>
      </c>
      <c r="BX414" s="456" t="n">
        <v>14</v>
      </c>
      <c r="BY414" s="456" t="n">
        <v>49</v>
      </c>
      <c r="BZ414" s="456" t="n">
        <v>7</v>
      </c>
      <c r="CA414" s="456" t="n">
        <v>2</v>
      </c>
      <c r="CB414" s="456" t="n">
        <v>37</v>
      </c>
      <c r="CC414" s="456" t="n">
        <v>69</v>
      </c>
      <c r="CD414" s="456" t="n">
        <v>73</v>
      </c>
      <c r="CE414" s="456" t="n">
        <v>4</v>
      </c>
      <c r="CF414" s="456" t="n">
        <v>31</v>
      </c>
      <c r="CG414" s="456" t="n">
        <v>28</v>
      </c>
      <c r="CH414" s="456" t="n">
        <v>25</v>
      </c>
      <c r="CI414" s="456" t="n">
        <v>9</v>
      </c>
      <c r="CJ414" s="456" t="n">
        <v>70</v>
      </c>
      <c r="CK414" s="456" t="n">
        <v>1</v>
      </c>
      <c r="CL414" s="456" t="n">
        <v>63</v>
      </c>
    </row>
    <row r="415" customFormat="false" ht="12.65" hidden="false" customHeight="false" outlineLevel="0" collapsed="false"/>
    <row r="416" customFormat="false" ht="12.65" hidden="false" customHeight="false" outlineLevel="0" collapsed="false"/>
    <row r="417" customFormat="false" ht="12.65" hidden="false" customHeight="false" outlineLevel="0" collapsed="false">
      <c r="D417" s="318" t="n">
        <v>86</v>
      </c>
      <c r="E417" s="318" t="s">
        <v>250</v>
      </c>
    </row>
    <row r="418" customFormat="false" ht="12.65" hidden="false" customHeight="false" outlineLevel="0" collapsed="false">
      <c r="E418" s="456" t="s">
        <v>198</v>
      </c>
      <c r="F418" s="456" t="n">
        <v>1</v>
      </c>
      <c r="G418" s="456" t="n">
        <v>2</v>
      </c>
      <c r="H418" s="456" t="n">
        <v>3</v>
      </c>
      <c r="I418" s="456" t="n">
        <v>4</v>
      </c>
      <c r="J418" s="456" t="n">
        <v>5</v>
      </c>
      <c r="K418" s="456" t="n">
        <v>6</v>
      </c>
      <c r="L418" s="456" t="n">
        <v>7</v>
      </c>
      <c r="M418" s="456" t="n">
        <v>8</v>
      </c>
      <c r="N418" s="456" t="n">
        <v>9</v>
      </c>
      <c r="O418" s="456" t="n">
        <v>10</v>
      </c>
      <c r="P418" s="456" t="n">
        <v>11</v>
      </c>
      <c r="Q418" s="456" t="n">
        <v>12</v>
      </c>
      <c r="R418" s="456" t="n">
        <v>13</v>
      </c>
      <c r="S418" s="456" t="n">
        <v>14</v>
      </c>
      <c r="T418" s="456" t="n">
        <v>15</v>
      </c>
      <c r="U418" s="456" t="n">
        <v>16</v>
      </c>
      <c r="V418" s="456" t="n">
        <v>17</v>
      </c>
      <c r="W418" s="456" t="n">
        <v>18</v>
      </c>
      <c r="X418" s="456" t="n">
        <v>19</v>
      </c>
      <c r="Y418" s="456" t="n">
        <v>20</v>
      </c>
      <c r="Z418" s="456" t="n">
        <v>21</v>
      </c>
      <c r="AA418" s="456" t="n">
        <v>22</v>
      </c>
      <c r="AB418" s="456" t="n">
        <v>23</v>
      </c>
      <c r="AC418" s="456" t="n">
        <v>24</v>
      </c>
      <c r="AD418" s="456" t="n">
        <v>25</v>
      </c>
      <c r="AE418" s="456" t="n">
        <v>26</v>
      </c>
      <c r="AF418" s="456" t="n">
        <v>27</v>
      </c>
      <c r="AG418" s="456" t="n">
        <v>28</v>
      </c>
      <c r="AH418" s="456" t="n">
        <v>29</v>
      </c>
      <c r="AI418" s="456" t="n">
        <v>30</v>
      </c>
      <c r="AJ418" s="456" t="n">
        <v>31</v>
      </c>
      <c r="AK418" s="456" t="n">
        <v>32</v>
      </c>
      <c r="AL418" s="456" t="n">
        <v>33</v>
      </c>
      <c r="AM418" s="456" t="n">
        <v>34</v>
      </c>
      <c r="AN418" s="456" t="n">
        <v>35</v>
      </c>
      <c r="AO418" s="456" t="n">
        <v>36</v>
      </c>
      <c r="AP418" s="456" t="n">
        <v>37</v>
      </c>
      <c r="AQ418" s="456" t="n">
        <v>38</v>
      </c>
      <c r="AR418" s="456" t="n">
        <v>39</v>
      </c>
      <c r="AS418" s="456" t="n">
        <v>40</v>
      </c>
      <c r="AT418" s="456" t="n">
        <v>41</v>
      </c>
      <c r="AU418" s="456" t="n">
        <v>42</v>
      </c>
      <c r="AV418" s="456" t="n">
        <v>43</v>
      </c>
      <c r="AW418" s="456" t="n">
        <v>44</v>
      </c>
      <c r="AX418" s="456" t="n">
        <v>45</v>
      </c>
      <c r="AY418" s="456" t="n">
        <v>46</v>
      </c>
      <c r="AZ418" s="456" t="n">
        <v>47</v>
      </c>
      <c r="BA418" s="456" t="n">
        <v>48</v>
      </c>
      <c r="BB418" s="456" t="n">
        <v>49</v>
      </c>
      <c r="BC418" s="456" t="n">
        <v>50</v>
      </c>
      <c r="BD418" s="456" t="n">
        <v>51</v>
      </c>
      <c r="BE418" s="456" t="n">
        <v>52</v>
      </c>
      <c r="BF418" s="456" t="n">
        <v>53</v>
      </c>
      <c r="BG418" s="456" t="n">
        <v>54</v>
      </c>
      <c r="BH418" s="456" t="n">
        <v>55</v>
      </c>
      <c r="BI418" s="456" t="n">
        <v>56</v>
      </c>
      <c r="BJ418" s="456" t="n">
        <v>57</v>
      </c>
      <c r="BK418" s="456" t="n">
        <v>58</v>
      </c>
      <c r="BL418" s="456" t="n">
        <v>59</v>
      </c>
      <c r="BM418" s="456" t="n">
        <v>60</v>
      </c>
      <c r="BN418" s="456" t="n">
        <v>61</v>
      </c>
      <c r="BO418" s="456" t="n">
        <v>62</v>
      </c>
      <c r="BP418" s="456" t="n">
        <v>63</v>
      </c>
      <c r="BQ418" s="456" t="n">
        <v>64</v>
      </c>
      <c r="BR418" s="456" t="n">
        <v>65</v>
      </c>
      <c r="BS418" s="456" t="n">
        <v>66</v>
      </c>
      <c r="BT418" s="456" t="n">
        <v>67</v>
      </c>
      <c r="BU418" s="456" t="n">
        <v>68</v>
      </c>
      <c r="BV418" s="456" t="n">
        <v>69</v>
      </c>
      <c r="BW418" s="456" t="n">
        <v>70</v>
      </c>
      <c r="BX418" s="456" t="n">
        <v>71</v>
      </c>
      <c r="BY418" s="456" t="n">
        <v>72</v>
      </c>
      <c r="BZ418" s="456" t="n">
        <v>73</v>
      </c>
      <c r="CA418" s="456" t="n">
        <v>74</v>
      </c>
      <c r="CC418" s="456" t="n">
        <v>75</v>
      </c>
      <c r="CD418" s="456" t="n">
        <v>76</v>
      </c>
      <c r="CE418" s="456" t="n">
        <v>77</v>
      </c>
      <c r="CF418" s="456" t="n">
        <v>78</v>
      </c>
      <c r="CH418" s="456" t="n">
        <v>79</v>
      </c>
      <c r="CI418" s="456" t="n">
        <v>80</v>
      </c>
      <c r="CJ418" s="456" t="n">
        <v>81</v>
      </c>
      <c r="CK418" s="456" t="n">
        <v>82</v>
      </c>
      <c r="CM418" s="456" t="n">
        <v>83</v>
      </c>
      <c r="CN418" s="456" t="n">
        <v>84</v>
      </c>
      <c r="CO418" s="456" t="n">
        <v>85</v>
      </c>
      <c r="CP418" s="456" t="n">
        <v>86</v>
      </c>
    </row>
    <row r="419" customFormat="false" ht="12.65" hidden="false" customHeight="false" outlineLevel="0" collapsed="false">
      <c r="E419" s="456" t="s">
        <v>225</v>
      </c>
      <c r="F419" s="456" t="n">
        <v>40</v>
      </c>
      <c r="G419" s="456" t="n">
        <v>43</v>
      </c>
      <c r="H419" s="456" t="n">
        <v>17</v>
      </c>
      <c r="I419" s="456" t="n">
        <v>11</v>
      </c>
      <c r="J419" s="456" t="n">
        <v>23</v>
      </c>
      <c r="K419" s="456" t="n">
        <v>5</v>
      </c>
      <c r="L419" s="456" t="n">
        <v>50</v>
      </c>
      <c r="M419" s="456" t="n">
        <v>52</v>
      </c>
      <c r="N419" s="456" t="n">
        <v>42</v>
      </c>
      <c r="O419" s="456" t="n">
        <v>6</v>
      </c>
      <c r="P419" s="456" t="n">
        <v>14</v>
      </c>
      <c r="Q419" s="456" t="n">
        <v>65</v>
      </c>
      <c r="R419" s="456" t="n">
        <v>32</v>
      </c>
      <c r="S419" s="456" t="n">
        <v>51</v>
      </c>
      <c r="T419" s="456" t="n">
        <v>66</v>
      </c>
      <c r="U419" s="456" t="n">
        <v>9</v>
      </c>
      <c r="V419" s="456" t="n">
        <v>4</v>
      </c>
      <c r="W419" s="456" t="n">
        <v>37</v>
      </c>
      <c r="X419" s="456" t="n">
        <v>68</v>
      </c>
      <c r="Y419" s="456" t="n">
        <v>26</v>
      </c>
      <c r="Z419" s="456" t="n">
        <v>86</v>
      </c>
      <c r="AA419" s="456" t="n">
        <v>58</v>
      </c>
      <c r="AB419" s="456" t="n">
        <v>74</v>
      </c>
      <c r="AC419" s="456" t="n">
        <v>31</v>
      </c>
      <c r="AD419" s="456" t="n">
        <v>48</v>
      </c>
      <c r="AE419" s="456" t="n">
        <v>70</v>
      </c>
      <c r="AF419" s="456" t="n">
        <v>15</v>
      </c>
      <c r="AG419" s="456" t="n">
        <v>84</v>
      </c>
      <c r="AH419" s="456" t="n">
        <v>75</v>
      </c>
      <c r="AI419" s="456" t="n">
        <v>28</v>
      </c>
      <c r="AJ419" s="456" t="n">
        <v>54</v>
      </c>
      <c r="AK419" s="456" t="n">
        <v>77</v>
      </c>
      <c r="AL419" s="456" t="n">
        <v>82</v>
      </c>
      <c r="AM419" s="456" t="n">
        <v>21</v>
      </c>
      <c r="AN419" s="456" t="n">
        <v>41</v>
      </c>
      <c r="AO419" s="456" t="n">
        <v>10</v>
      </c>
      <c r="AP419" s="456" t="n">
        <v>30</v>
      </c>
      <c r="AQ419" s="456" t="n">
        <v>55</v>
      </c>
      <c r="AR419" s="456" t="n">
        <v>71</v>
      </c>
      <c r="AS419" s="456" t="n">
        <v>76</v>
      </c>
      <c r="AT419" s="456" t="n">
        <v>44</v>
      </c>
      <c r="AU419" s="456" t="n">
        <v>64</v>
      </c>
      <c r="AV419" s="456" t="n">
        <v>57</v>
      </c>
      <c r="AW419" s="456" t="n">
        <v>53</v>
      </c>
      <c r="AX419" s="456" t="n">
        <v>3</v>
      </c>
      <c r="AY419" s="456" t="n">
        <v>39</v>
      </c>
      <c r="AZ419" s="456" t="n">
        <v>19</v>
      </c>
      <c r="BA419" s="456" t="n">
        <v>80</v>
      </c>
      <c r="BB419" s="456" t="n">
        <v>61</v>
      </c>
      <c r="BC419" s="456" t="n">
        <v>22</v>
      </c>
      <c r="BD419" s="456" t="n">
        <v>60</v>
      </c>
      <c r="BE419" s="456" t="n">
        <v>85</v>
      </c>
      <c r="BF419" s="456" t="n">
        <v>7</v>
      </c>
      <c r="BG419" s="456" t="n">
        <v>46</v>
      </c>
      <c r="BH419" s="456" t="n">
        <v>81</v>
      </c>
      <c r="BI419" s="456" t="n">
        <v>78</v>
      </c>
      <c r="BJ419" s="456" t="n">
        <v>20</v>
      </c>
      <c r="BK419" s="456" t="n">
        <v>72</v>
      </c>
      <c r="BL419" s="456" t="n">
        <v>83</v>
      </c>
      <c r="BM419" s="456" t="n">
        <v>36</v>
      </c>
      <c r="BN419" s="456" t="n">
        <v>34</v>
      </c>
      <c r="BO419" s="456" t="n">
        <v>63</v>
      </c>
      <c r="BP419" s="456" t="n">
        <v>67</v>
      </c>
      <c r="BQ419" s="456" t="n">
        <v>79</v>
      </c>
      <c r="BR419" s="456" t="n">
        <v>12</v>
      </c>
      <c r="BS419" s="456" t="n">
        <v>35</v>
      </c>
      <c r="BT419" s="456" t="n">
        <v>45</v>
      </c>
      <c r="BU419" s="456" t="n">
        <v>62</v>
      </c>
      <c r="BV419" s="456" t="n">
        <v>73</v>
      </c>
      <c r="BW419" s="456" t="n">
        <v>13</v>
      </c>
      <c r="BX419" s="456" t="n">
        <v>25</v>
      </c>
      <c r="BY419" s="456" t="n">
        <v>18</v>
      </c>
      <c r="BZ419" s="456" t="n">
        <v>27</v>
      </c>
      <c r="CA419" s="456" t="n">
        <v>1</v>
      </c>
      <c r="CC419" s="456" t="n">
        <v>29</v>
      </c>
      <c r="CD419" s="456" t="n">
        <v>33</v>
      </c>
      <c r="CE419" s="456" t="n">
        <v>69</v>
      </c>
      <c r="CF419" s="456" t="n">
        <v>56</v>
      </c>
      <c r="CH419" s="456" t="n">
        <v>49</v>
      </c>
      <c r="CI419" s="456" t="n">
        <v>8</v>
      </c>
      <c r="CJ419" s="456" t="n">
        <v>2</v>
      </c>
      <c r="CK419" s="456" t="n">
        <v>38</v>
      </c>
      <c r="CM419" s="456" t="n">
        <v>24</v>
      </c>
      <c r="CN419" s="456" t="n">
        <v>59</v>
      </c>
      <c r="CO419" s="456" t="n">
        <v>47</v>
      </c>
      <c r="CP419" s="456" t="n">
        <v>16</v>
      </c>
    </row>
    <row r="420" customFormat="false" ht="12.65" hidden="false" customHeight="false" outlineLevel="0" collapsed="false"/>
    <row r="421" customFormat="false" ht="12.65" hidden="false" customHeight="false" outlineLevel="0" collapsed="false"/>
    <row r="422" customFormat="false" ht="12.65" hidden="false" customHeight="false" outlineLevel="0" collapsed="false">
      <c r="D422" s="318" t="n">
        <v>87</v>
      </c>
      <c r="E422" s="318" t="s">
        <v>250</v>
      </c>
    </row>
    <row r="423" customFormat="false" ht="12.65" hidden="false" customHeight="false" outlineLevel="0" collapsed="false">
      <c r="E423" s="456" t="s">
        <v>198</v>
      </c>
      <c r="F423" s="456" t="n">
        <v>1</v>
      </c>
      <c r="G423" s="456" t="n">
        <v>2</v>
      </c>
      <c r="H423" s="456" t="n">
        <v>3</v>
      </c>
      <c r="I423" s="456" t="n">
        <v>4</v>
      </c>
      <c r="J423" s="456" t="n">
        <v>5</v>
      </c>
      <c r="K423" s="456" t="n">
        <v>6</v>
      </c>
      <c r="L423" s="456" t="n">
        <v>7</v>
      </c>
      <c r="M423" s="456" t="n">
        <v>8</v>
      </c>
      <c r="N423" s="456" t="n">
        <v>9</v>
      </c>
      <c r="O423" s="456" t="n">
        <v>10</v>
      </c>
      <c r="P423" s="456" t="n">
        <v>11</v>
      </c>
      <c r="Q423" s="456" t="n">
        <v>12</v>
      </c>
      <c r="R423" s="456" t="n">
        <v>13</v>
      </c>
      <c r="S423" s="456" t="n">
        <v>14</v>
      </c>
      <c r="T423" s="456" t="n">
        <v>15</v>
      </c>
      <c r="U423" s="456" t="n">
        <v>16</v>
      </c>
      <c r="V423" s="456" t="n">
        <v>17</v>
      </c>
      <c r="W423" s="456" t="n">
        <v>18</v>
      </c>
      <c r="X423" s="456" t="n">
        <v>19</v>
      </c>
      <c r="Y423" s="456" t="n">
        <v>20</v>
      </c>
      <c r="Z423" s="456" t="n">
        <v>21</v>
      </c>
      <c r="AA423" s="456" t="n">
        <v>22</v>
      </c>
      <c r="AB423" s="456" t="n">
        <v>23</v>
      </c>
      <c r="AC423" s="456" t="n">
        <v>24</v>
      </c>
      <c r="AD423" s="456" t="n">
        <v>25</v>
      </c>
      <c r="AE423" s="456" t="n">
        <v>26</v>
      </c>
      <c r="AF423" s="456" t="n">
        <v>27</v>
      </c>
      <c r="AG423" s="456" t="n">
        <v>28</v>
      </c>
      <c r="AH423" s="456" t="n">
        <v>29</v>
      </c>
      <c r="AI423" s="456" t="n">
        <v>30</v>
      </c>
      <c r="AJ423" s="456" t="n">
        <v>31</v>
      </c>
      <c r="AK423" s="456" t="n">
        <v>32</v>
      </c>
      <c r="AL423" s="456" t="n">
        <v>33</v>
      </c>
      <c r="AM423" s="456" t="n">
        <v>34</v>
      </c>
      <c r="AN423" s="456" t="n">
        <v>35</v>
      </c>
      <c r="AO423" s="456" t="n">
        <v>36</v>
      </c>
      <c r="AP423" s="456" t="n">
        <v>37</v>
      </c>
      <c r="AQ423" s="456" t="n">
        <v>38</v>
      </c>
      <c r="AR423" s="456" t="n">
        <v>39</v>
      </c>
      <c r="AS423" s="456" t="n">
        <v>40</v>
      </c>
      <c r="AT423" s="456" t="n">
        <v>41</v>
      </c>
      <c r="AU423" s="456" t="n">
        <v>42</v>
      </c>
      <c r="AV423" s="456" t="n">
        <v>43</v>
      </c>
      <c r="AW423" s="456" t="n">
        <v>44</v>
      </c>
      <c r="AX423" s="456" t="n">
        <v>45</v>
      </c>
      <c r="AY423" s="456" t="n">
        <v>46</v>
      </c>
      <c r="AZ423" s="456" t="n">
        <v>47</v>
      </c>
      <c r="BA423" s="456" t="n">
        <v>48</v>
      </c>
      <c r="BB423" s="456" t="n">
        <v>49</v>
      </c>
      <c r="BC423" s="456" t="n">
        <v>50</v>
      </c>
      <c r="BD423" s="456" t="n">
        <v>51</v>
      </c>
      <c r="BE423" s="456" t="n">
        <v>52</v>
      </c>
      <c r="BF423" s="456" t="n">
        <v>53</v>
      </c>
      <c r="BG423" s="456" t="n">
        <v>54</v>
      </c>
      <c r="BH423" s="456" t="n">
        <v>55</v>
      </c>
      <c r="BI423" s="456" t="n">
        <v>56</v>
      </c>
      <c r="BJ423" s="456" t="n">
        <v>57</v>
      </c>
      <c r="BK423" s="456" t="n">
        <v>58</v>
      </c>
      <c r="BL423" s="456" t="n">
        <v>59</v>
      </c>
      <c r="BM423" s="456" t="n">
        <v>60</v>
      </c>
      <c r="BN423" s="456" t="n">
        <v>61</v>
      </c>
      <c r="BO423" s="456" t="n">
        <v>62</v>
      </c>
      <c r="BP423" s="456" t="n">
        <v>63</v>
      </c>
      <c r="BQ423" s="456" t="n">
        <v>64</v>
      </c>
      <c r="BR423" s="456" t="n">
        <v>65</v>
      </c>
      <c r="BS423" s="456" t="n">
        <v>66</v>
      </c>
      <c r="BT423" s="456" t="n">
        <v>67</v>
      </c>
      <c r="BU423" s="456" t="n">
        <v>68</v>
      </c>
      <c r="BV423" s="456" t="n">
        <v>69</v>
      </c>
      <c r="BW423" s="456" t="n">
        <v>70</v>
      </c>
      <c r="BX423" s="456" t="n">
        <v>71</v>
      </c>
      <c r="BY423" s="456" t="n">
        <v>72</v>
      </c>
      <c r="BZ423" s="456" t="n">
        <v>73</v>
      </c>
      <c r="CA423" s="456" t="n">
        <v>74</v>
      </c>
      <c r="CB423" s="456" t="n">
        <v>75</v>
      </c>
      <c r="CC423" s="456" t="n">
        <v>76</v>
      </c>
      <c r="CD423" s="456" t="n">
        <v>77</v>
      </c>
      <c r="CE423" s="456" t="n">
        <v>78</v>
      </c>
      <c r="CF423" s="456" t="n">
        <v>79</v>
      </c>
      <c r="CH423" s="456" t="n">
        <v>80</v>
      </c>
      <c r="CI423" s="456" t="n">
        <v>81</v>
      </c>
      <c r="CJ423" s="456" t="n">
        <v>82</v>
      </c>
      <c r="CK423" s="456" t="n">
        <v>83</v>
      </c>
      <c r="CM423" s="456" t="n">
        <v>84</v>
      </c>
      <c r="CN423" s="456" t="n">
        <v>85</v>
      </c>
      <c r="CO423" s="456" t="n">
        <v>86</v>
      </c>
      <c r="CP423" s="456" t="n">
        <v>87</v>
      </c>
    </row>
    <row r="424" customFormat="false" ht="12.65" hidden="false" customHeight="false" outlineLevel="0" collapsed="false">
      <c r="E424" s="456" t="s">
        <v>225</v>
      </c>
      <c r="F424" s="456" t="n">
        <v>10</v>
      </c>
      <c r="G424" s="456" t="n">
        <v>39</v>
      </c>
      <c r="H424" s="456" t="n">
        <v>83</v>
      </c>
      <c r="I424" s="456" t="n">
        <v>31</v>
      </c>
      <c r="J424" s="456" t="n">
        <v>2</v>
      </c>
      <c r="K424" s="456" t="n">
        <v>9</v>
      </c>
      <c r="L424" s="456" t="n">
        <v>13</v>
      </c>
      <c r="M424" s="456" t="n">
        <v>32</v>
      </c>
      <c r="N424" s="456" t="n">
        <v>28</v>
      </c>
      <c r="O424" s="456" t="n">
        <v>1</v>
      </c>
      <c r="P424" s="456" t="n">
        <v>15</v>
      </c>
      <c r="Q424" s="456" t="n">
        <v>53</v>
      </c>
      <c r="R424" s="456" t="n">
        <v>37</v>
      </c>
      <c r="S424" s="456" t="n">
        <v>27</v>
      </c>
      <c r="T424" s="456" t="n">
        <v>76</v>
      </c>
      <c r="U424" s="456" t="n">
        <v>14</v>
      </c>
      <c r="V424" s="456" t="n">
        <v>24</v>
      </c>
      <c r="W424" s="456" t="n">
        <v>40</v>
      </c>
      <c r="X424" s="456" t="n">
        <v>61</v>
      </c>
      <c r="Y424" s="456" t="n">
        <v>26</v>
      </c>
      <c r="Z424" s="456" t="n">
        <v>45</v>
      </c>
      <c r="AA424" s="456" t="n">
        <v>78</v>
      </c>
      <c r="AB424" s="456" t="n">
        <v>5</v>
      </c>
      <c r="AC424" s="456" t="n">
        <v>11</v>
      </c>
      <c r="AD424" s="456" t="n">
        <v>85</v>
      </c>
      <c r="AE424" s="456" t="n">
        <v>87</v>
      </c>
      <c r="AF424" s="456" t="n">
        <v>30</v>
      </c>
      <c r="AG424" s="456" t="n">
        <v>77</v>
      </c>
      <c r="AH424" s="456" t="n">
        <v>16</v>
      </c>
      <c r="AI424" s="456" t="n">
        <v>63</v>
      </c>
      <c r="AJ424" s="456" t="n">
        <v>59</v>
      </c>
      <c r="AK424" s="456" t="n">
        <v>49</v>
      </c>
      <c r="AL424" s="456" t="n">
        <v>70</v>
      </c>
      <c r="AM424" s="456" t="n">
        <v>71</v>
      </c>
      <c r="AN424" s="456" t="n">
        <v>42</v>
      </c>
      <c r="AO424" s="456" t="n">
        <v>55</v>
      </c>
      <c r="AP424" s="456" t="n">
        <v>79</v>
      </c>
      <c r="AQ424" s="456" t="n">
        <v>12</v>
      </c>
      <c r="AR424" s="456" t="n">
        <v>8</v>
      </c>
      <c r="AS424" s="456" t="n">
        <v>57</v>
      </c>
      <c r="AT424" s="456" t="n">
        <v>35</v>
      </c>
      <c r="AU424" s="456" t="n">
        <v>23</v>
      </c>
      <c r="AV424" s="456" t="n">
        <v>72</v>
      </c>
      <c r="AW424" s="456" t="n">
        <v>82</v>
      </c>
      <c r="AX424" s="456" t="n">
        <v>46</v>
      </c>
      <c r="AY424" s="456" t="n">
        <v>25</v>
      </c>
      <c r="AZ424" s="456" t="n">
        <v>44</v>
      </c>
      <c r="BA424" s="456" t="n">
        <v>50</v>
      </c>
      <c r="BB424" s="456" t="n">
        <v>17</v>
      </c>
      <c r="BC424" s="456" t="n">
        <v>36</v>
      </c>
      <c r="BD424" s="456" t="n">
        <v>54</v>
      </c>
      <c r="BE424" s="456" t="n">
        <v>73</v>
      </c>
      <c r="BF424" s="456" t="n">
        <v>62</v>
      </c>
      <c r="BG424" s="456" t="n">
        <v>66</v>
      </c>
      <c r="BH424" s="456" t="n">
        <v>84</v>
      </c>
      <c r="BI424" s="456" t="n">
        <v>69</v>
      </c>
      <c r="BJ424" s="456" t="n">
        <v>3</v>
      </c>
      <c r="BK424" s="456" t="n">
        <v>7</v>
      </c>
      <c r="BL424" s="456" t="n">
        <v>51</v>
      </c>
      <c r="BM424" s="456" t="n">
        <v>56</v>
      </c>
      <c r="BN424" s="456" t="n">
        <v>4</v>
      </c>
      <c r="BO424" s="456" t="n">
        <v>38</v>
      </c>
      <c r="BP424" s="456" t="n">
        <v>34</v>
      </c>
      <c r="BQ424" s="456" t="n">
        <v>68</v>
      </c>
      <c r="BR424" s="456" t="n">
        <v>80</v>
      </c>
      <c r="BS424" s="456" t="n">
        <v>60</v>
      </c>
      <c r="BT424" s="456" t="n">
        <v>75</v>
      </c>
      <c r="BU424" s="456" t="n">
        <v>81</v>
      </c>
      <c r="BV424" s="456" t="n">
        <v>86</v>
      </c>
      <c r="BW424" s="456" t="n">
        <v>33</v>
      </c>
      <c r="BX424" s="456" t="n">
        <v>19</v>
      </c>
      <c r="BY424" s="456" t="n">
        <v>58</v>
      </c>
      <c r="BZ424" s="456" t="n">
        <v>29</v>
      </c>
      <c r="CA424" s="456" t="n">
        <v>6</v>
      </c>
      <c r="CB424" s="456" t="n">
        <v>21</v>
      </c>
      <c r="CC424" s="456" t="n">
        <v>20</v>
      </c>
      <c r="CD424" s="456" t="n">
        <v>48</v>
      </c>
      <c r="CE424" s="456" t="n">
        <v>22</v>
      </c>
      <c r="CF424" s="456" t="n">
        <v>41</v>
      </c>
      <c r="CH424" s="456" t="n">
        <v>65</v>
      </c>
      <c r="CI424" s="456" t="n">
        <v>74</v>
      </c>
      <c r="CJ424" s="456" t="n">
        <v>47</v>
      </c>
      <c r="CK424" s="456" t="n">
        <v>18</v>
      </c>
      <c r="CM424" s="456" t="n">
        <v>64</v>
      </c>
      <c r="CN424" s="456" t="n">
        <v>43</v>
      </c>
      <c r="CO424" s="456" t="n">
        <v>67</v>
      </c>
      <c r="CP424" s="456" t="n">
        <v>52</v>
      </c>
    </row>
    <row r="425" customFormat="false" ht="12.65" hidden="false" customHeight="false" outlineLevel="0" collapsed="false"/>
    <row r="426" customFormat="false" ht="12.65" hidden="false" customHeight="false" outlineLevel="0" collapsed="false"/>
    <row r="427" customFormat="false" ht="12.65" hidden="false" customHeight="false" outlineLevel="0" collapsed="false">
      <c r="D427" s="318" t="n">
        <v>88</v>
      </c>
      <c r="E427" s="318" t="s">
        <v>250</v>
      </c>
    </row>
    <row r="428" customFormat="false" ht="12.65" hidden="false" customHeight="false" outlineLevel="0" collapsed="false">
      <c r="E428" s="456" t="s">
        <v>198</v>
      </c>
      <c r="F428" s="456" t="n">
        <v>1</v>
      </c>
      <c r="G428" s="456" t="n">
        <v>2</v>
      </c>
      <c r="H428" s="456" t="n">
        <v>3</v>
      </c>
      <c r="I428" s="456" t="n">
        <v>4</v>
      </c>
      <c r="J428" s="456" t="n">
        <v>5</v>
      </c>
      <c r="K428" s="456" t="n">
        <v>6</v>
      </c>
      <c r="L428" s="456" t="n">
        <v>7</v>
      </c>
      <c r="M428" s="456" t="n">
        <v>8</v>
      </c>
      <c r="N428" s="456" t="n">
        <v>9</v>
      </c>
      <c r="O428" s="456" t="n">
        <v>10</v>
      </c>
      <c r="P428" s="456" t="n">
        <v>11</v>
      </c>
      <c r="Q428" s="456" t="n">
        <v>12</v>
      </c>
      <c r="R428" s="456" t="n">
        <v>13</v>
      </c>
      <c r="S428" s="456" t="n">
        <v>14</v>
      </c>
      <c r="T428" s="456" t="n">
        <v>15</v>
      </c>
      <c r="U428" s="456" t="n">
        <v>16</v>
      </c>
      <c r="V428" s="456" t="n">
        <v>17</v>
      </c>
      <c r="W428" s="456" t="n">
        <v>18</v>
      </c>
      <c r="X428" s="456" t="n">
        <v>19</v>
      </c>
      <c r="Y428" s="456" t="n">
        <v>20</v>
      </c>
      <c r="Z428" s="456" t="n">
        <v>21</v>
      </c>
      <c r="AA428" s="456" t="n">
        <v>22</v>
      </c>
      <c r="AB428" s="456" t="n">
        <v>23</v>
      </c>
      <c r="AC428" s="456" t="n">
        <v>24</v>
      </c>
      <c r="AD428" s="456" t="n">
        <v>25</v>
      </c>
      <c r="AE428" s="456" t="n">
        <v>26</v>
      </c>
      <c r="AF428" s="456" t="n">
        <v>27</v>
      </c>
      <c r="AG428" s="456" t="n">
        <v>28</v>
      </c>
      <c r="AH428" s="456" t="n">
        <v>29</v>
      </c>
      <c r="AI428" s="456" t="n">
        <v>30</v>
      </c>
      <c r="AJ428" s="456" t="n">
        <v>31</v>
      </c>
      <c r="AK428" s="456" t="n">
        <v>32</v>
      </c>
      <c r="AL428" s="456" t="n">
        <v>33</v>
      </c>
      <c r="AM428" s="456" t="n">
        <v>34</v>
      </c>
      <c r="AN428" s="456" t="n">
        <v>35</v>
      </c>
      <c r="AO428" s="456" t="n">
        <v>36</v>
      </c>
      <c r="AP428" s="456" t="n">
        <v>37</v>
      </c>
      <c r="AQ428" s="456" t="n">
        <v>38</v>
      </c>
      <c r="AR428" s="456" t="n">
        <v>39</v>
      </c>
      <c r="AS428" s="456" t="n">
        <v>40</v>
      </c>
      <c r="AT428" s="456" t="n">
        <v>41</v>
      </c>
      <c r="AU428" s="456" t="n">
        <v>42</v>
      </c>
      <c r="AV428" s="456" t="n">
        <v>43</v>
      </c>
      <c r="AW428" s="456" t="n">
        <v>44</v>
      </c>
      <c r="AX428" s="456" t="n">
        <v>45</v>
      </c>
      <c r="AY428" s="456" t="n">
        <v>46</v>
      </c>
      <c r="AZ428" s="456" t="n">
        <v>47</v>
      </c>
      <c r="BA428" s="456" t="n">
        <v>48</v>
      </c>
      <c r="BB428" s="456" t="n">
        <v>49</v>
      </c>
      <c r="BC428" s="456" t="n">
        <v>50</v>
      </c>
      <c r="BD428" s="456" t="n">
        <v>51</v>
      </c>
      <c r="BE428" s="456" t="n">
        <v>52</v>
      </c>
      <c r="BF428" s="456" t="n">
        <v>53</v>
      </c>
      <c r="BG428" s="456" t="n">
        <v>54</v>
      </c>
      <c r="BH428" s="456" t="n">
        <v>55</v>
      </c>
      <c r="BI428" s="456" t="n">
        <v>56</v>
      </c>
      <c r="BJ428" s="456" t="n">
        <v>57</v>
      </c>
      <c r="BK428" s="456" t="n">
        <v>58</v>
      </c>
      <c r="BL428" s="456" t="n">
        <v>59</v>
      </c>
      <c r="BM428" s="456" t="n">
        <v>60</v>
      </c>
      <c r="BN428" s="456" t="n">
        <v>61</v>
      </c>
      <c r="BO428" s="456" t="n">
        <v>62</v>
      </c>
      <c r="BP428" s="456" t="n">
        <v>63</v>
      </c>
      <c r="BQ428" s="456" t="n">
        <v>64</v>
      </c>
      <c r="BR428" s="456" t="n">
        <v>65</v>
      </c>
      <c r="BS428" s="456" t="n">
        <v>66</v>
      </c>
      <c r="BT428" s="456" t="n">
        <v>67</v>
      </c>
      <c r="BU428" s="456" t="n">
        <v>68</v>
      </c>
      <c r="BV428" s="456" t="n">
        <v>69</v>
      </c>
      <c r="BW428" s="456" t="n">
        <v>70</v>
      </c>
      <c r="BX428" s="456" t="n">
        <v>71</v>
      </c>
      <c r="BY428" s="456" t="n">
        <v>72</v>
      </c>
      <c r="BZ428" s="456" t="n">
        <v>73</v>
      </c>
      <c r="CA428" s="456" t="n">
        <v>74</v>
      </c>
      <c r="CB428" s="456" t="n">
        <v>75</v>
      </c>
      <c r="CC428" s="456" t="n">
        <v>76</v>
      </c>
      <c r="CD428" s="456" t="n">
        <v>77</v>
      </c>
      <c r="CE428" s="456" t="n">
        <v>78</v>
      </c>
      <c r="CF428" s="456" t="n">
        <v>79</v>
      </c>
      <c r="CG428" s="456" t="n">
        <v>80</v>
      </c>
      <c r="CH428" s="456" t="n">
        <v>81</v>
      </c>
      <c r="CI428" s="456" t="n">
        <v>82</v>
      </c>
      <c r="CJ428" s="456" t="n">
        <v>83</v>
      </c>
      <c r="CK428" s="456" t="n">
        <v>84</v>
      </c>
      <c r="CM428" s="456" t="n">
        <v>85</v>
      </c>
      <c r="CN428" s="456" t="n">
        <v>86</v>
      </c>
      <c r="CO428" s="456" t="n">
        <v>87</v>
      </c>
      <c r="CP428" s="456" t="n">
        <v>88</v>
      </c>
    </row>
    <row r="429" customFormat="false" ht="12.65" hidden="false" customHeight="false" outlineLevel="0" collapsed="false">
      <c r="E429" s="456" t="s">
        <v>225</v>
      </c>
      <c r="F429" s="456" t="n">
        <v>30</v>
      </c>
      <c r="G429" s="456" t="n">
        <v>53</v>
      </c>
      <c r="H429" s="456" t="n">
        <v>2</v>
      </c>
      <c r="I429" s="456" t="n">
        <v>61</v>
      </c>
      <c r="J429" s="456" t="n">
        <v>21</v>
      </c>
      <c r="K429" s="456" t="n">
        <v>69</v>
      </c>
      <c r="L429" s="456" t="n">
        <v>83</v>
      </c>
      <c r="M429" s="456" t="n">
        <v>20</v>
      </c>
      <c r="N429" s="456" t="n">
        <v>33</v>
      </c>
      <c r="O429" s="456" t="n">
        <v>85</v>
      </c>
      <c r="P429" s="456" t="n">
        <v>39</v>
      </c>
      <c r="Q429" s="456" t="n">
        <v>75</v>
      </c>
      <c r="R429" s="456" t="n">
        <v>52</v>
      </c>
      <c r="S429" s="456" t="n">
        <v>76</v>
      </c>
      <c r="T429" s="456" t="n">
        <v>6</v>
      </c>
      <c r="U429" s="456" t="n">
        <v>29</v>
      </c>
      <c r="V429" s="456" t="n">
        <v>13</v>
      </c>
      <c r="W429" s="456" t="n">
        <v>37</v>
      </c>
      <c r="X429" s="456" t="n">
        <v>56</v>
      </c>
      <c r="Y429" s="456" t="n">
        <v>46</v>
      </c>
      <c r="Z429" s="456" t="n">
        <v>5</v>
      </c>
      <c r="AA429" s="456" t="n">
        <v>48</v>
      </c>
      <c r="AB429" s="456" t="n">
        <v>79</v>
      </c>
      <c r="AC429" s="456" t="n">
        <v>58</v>
      </c>
      <c r="AD429" s="456" t="n">
        <v>71</v>
      </c>
      <c r="AE429" s="456" t="n">
        <v>88</v>
      </c>
      <c r="AF429" s="456" t="n">
        <v>55</v>
      </c>
      <c r="AG429" s="456" t="n">
        <v>32</v>
      </c>
      <c r="AH429" s="456" t="n">
        <v>47</v>
      </c>
      <c r="AI429" s="456" t="n">
        <v>22</v>
      </c>
      <c r="AJ429" s="456" t="n">
        <v>9</v>
      </c>
      <c r="AK429" s="456" t="n">
        <v>28</v>
      </c>
      <c r="AL429" s="456" t="n">
        <v>62</v>
      </c>
      <c r="AM429" s="456" t="n">
        <v>86</v>
      </c>
      <c r="AN429" s="456" t="n">
        <v>73</v>
      </c>
      <c r="AO429" s="456" t="n">
        <v>19</v>
      </c>
      <c r="AP429" s="456" t="n">
        <v>25</v>
      </c>
      <c r="AQ429" s="456" t="n">
        <v>44</v>
      </c>
      <c r="AR429" s="456" t="n">
        <v>12</v>
      </c>
      <c r="AS429" s="456" t="n">
        <v>36</v>
      </c>
      <c r="AT429" s="456" t="n">
        <v>4</v>
      </c>
      <c r="AU429" s="456" t="n">
        <v>64</v>
      </c>
      <c r="AV429" s="456" t="n">
        <v>84</v>
      </c>
      <c r="AW429" s="456" t="n">
        <v>51</v>
      </c>
      <c r="AX429" s="456" t="n">
        <v>67</v>
      </c>
      <c r="AY429" s="456" t="n">
        <v>15</v>
      </c>
      <c r="AZ429" s="456" t="n">
        <v>40</v>
      </c>
      <c r="BA429" s="456" t="n">
        <v>27</v>
      </c>
      <c r="BB429" s="456" t="n">
        <v>66</v>
      </c>
      <c r="BC429" s="456" t="n">
        <v>1</v>
      </c>
      <c r="BD429" s="456" t="n">
        <v>60</v>
      </c>
      <c r="BE429" s="456" t="n">
        <v>10</v>
      </c>
      <c r="BF429" s="456" t="n">
        <v>72</v>
      </c>
      <c r="BG429" s="456" t="n">
        <v>23</v>
      </c>
      <c r="BH429" s="456" t="n">
        <v>11</v>
      </c>
      <c r="BI429" s="456" t="n">
        <v>24</v>
      </c>
      <c r="BJ429" s="456" t="n">
        <v>38</v>
      </c>
      <c r="BK429" s="456" t="n">
        <v>14</v>
      </c>
      <c r="BL429" s="456" t="n">
        <v>31</v>
      </c>
      <c r="BM429" s="456" t="n">
        <v>17</v>
      </c>
      <c r="BN429" s="456" t="n">
        <v>34</v>
      </c>
      <c r="BO429" s="456" t="n">
        <v>68</v>
      </c>
      <c r="BP429" s="456" t="n">
        <v>49</v>
      </c>
      <c r="BQ429" s="456" t="n">
        <v>42</v>
      </c>
      <c r="BR429" s="456" t="n">
        <v>78</v>
      </c>
      <c r="BS429" s="456" t="n">
        <v>59</v>
      </c>
      <c r="BT429" s="456" t="n">
        <v>80</v>
      </c>
      <c r="BU429" s="456" t="n">
        <v>50</v>
      </c>
      <c r="BV429" s="456" t="n">
        <v>43</v>
      </c>
      <c r="BW429" s="456" t="n">
        <v>81</v>
      </c>
      <c r="BX429" s="456" t="n">
        <v>65</v>
      </c>
      <c r="BY429" s="456" t="n">
        <v>8</v>
      </c>
      <c r="BZ429" s="456" t="n">
        <v>35</v>
      </c>
      <c r="CA429" s="456" t="n">
        <v>18</v>
      </c>
      <c r="CB429" s="456" t="n">
        <v>82</v>
      </c>
      <c r="CC429" s="456" t="n">
        <v>54</v>
      </c>
      <c r="CD429" s="456" t="n">
        <v>63</v>
      </c>
      <c r="CE429" s="456" t="n">
        <v>57</v>
      </c>
      <c r="CF429" s="456" t="n">
        <v>87</v>
      </c>
      <c r="CG429" s="456" t="n">
        <v>16</v>
      </c>
      <c r="CH429" s="456" t="n">
        <v>74</v>
      </c>
      <c r="CI429" s="456" t="n">
        <v>3</v>
      </c>
      <c r="CJ429" s="456" t="n">
        <v>7</v>
      </c>
      <c r="CK429" s="456" t="n">
        <v>41</v>
      </c>
      <c r="CM429" s="456" t="n">
        <v>45</v>
      </c>
      <c r="CN429" s="456" t="n">
        <v>70</v>
      </c>
      <c r="CO429" s="456" t="n">
        <v>77</v>
      </c>
      <c r="CP429" s="456" t="n">
        <v>26</v>
      </c>
    </row>
    <row r="430" customFormat="false" ht="12.65" hidden="false" customHeight="false" outlineLevel="0" collapsed="false"/>
    <row r="431" customFormat="false" ht="12.65" hidden="false" customHeight="false" outlineLevel="0" collapsed="false"/>
    <row r="432" customFormat="false" ht="12.65" hidden="false" customHeight="false" outlineLevel="0" collapsed="false">
      <c r="D432" s="318" t="n">
        <v>89</v>
      </c>
      <c r="E432" s="318" t="s">
        <v>250</v>
      </c>
    </row>
    <row r="433" customFormat="false" ht="12.65" hidden="false" customHeight="false" outlineLevel="0" collapsed="false">
      <c r="E433" s="456" t="s">
        <v>198</v>
      </c>
      <c r="F433" s="456" t="n">
        <v>1</v>
      </c>
      <c r="G433" s="456" t="n">
        <v>2</v>
      </c>
      <c r="H433" s="456" t="n">
        <v>3</v>
      </c>
      <c r="I433" s="456" t="n">
        <v>4</v>
      </c>
      <c r="J433" s="456" t="n">
        <v>5</v>
      </c>
      <c r="K433" s="456" t="n">
        <v>6</v>
      </c>
      <c r="L433" s="456" t="n">
        <v>7</v>
      </c>
      <c r="M433" s="456" t="n">
        <v>8</v>
      </c>
      <c r="N433" s="456" t="n">
        <v>9</v>
      </c>
      <c r="O433" s="456" t="n">
        <v>10</v>
      </c>
      <c r="P433" s="456" t="n">
        <v>11</v>
      </c>
      <c r="Q433" s="456" t="n">
        <v>12</v>
      </c>
      <c r="R433" s="456" t="n">
        <v>13</v>
      </c>
      <c r="S433" s="456" t="n">
        <v>14</v>
      </c>
      <c r="T433" s="456" t="n">
        <v>15</v>
      </c>
      <c r="U433" s="456" t="n">
        <v>16</v>
      </c>
      <c r="V433" s="456" t="n">
        <v>17</v>
      </c>
      <c r="W433" s="456" t="n">
        <v>18</v>
      </c>
      <c r="X433" s="456" t="n">
        <v>19</v>
      </c>
      <c r="Y433" s="456" t="n">
        <v>20</v>
      </c>
      <c r="Z433" s="456" t="n">
        <v>21</v>
      </c>
      <c r="AA433" s="456" t="n">
        <v>22</v>
      </c>
      <c r="AB433" s="456" t="n">
        <v>23</v>
      </c>
      <c r="AC433" s="456" t="n">
        <v>24</v>
      </c>
      <c r="AD433" s="456" t="n">
        <v>25</v>
      </c>
      <c r="AE433" s="456" t="n">
        <v>26</v>
      </c>
      <c r="AF433" s="456" t="n">
        <v>27</v>
      </c>
      <c r="AG433" s="456" t="n">
        <v>28</v>
      </c>
      <c r="AH433" s="456" t="n">
        <v>29</v>
      </c>
      <c r="AI433" s="456" t="n">
        <v>30</v>
      </c>
      <c r="AJ433" s="456" t="n">
        <v>31</v>
      </c>
      <c r="AK433" s="456" t="n">
        <v>32</v>
      </c>
      <c r="AL433" s="456" t="n">
        <v>33</v>
      </c>
      <c r="AM433" s="456" t="n">
        <v>34</v>
      </c>
      <c r="AN433" s="456" t="n">
        <v>35</v>
      </c>
      <c r="AO433" s="456" t="n">
        <v>36</v>
      </c>
      <c r="AP433" s="456" t="n">
        <v>37</v>
      </c>
      <c r="AQ433" s="456" t="n">
        <v>38</v>
      </c>
      <c r="AR433" s="456" t="n">
        <v>39</v>
      </c>
      <c r="AS433" s="456" t="n">
        <v>40</v>
      </c>
      <c r="AT433" s="456" t="n">
        <v>41</v>
      </c>
      <c r="AU433" s="456" t="n">
        <v>42</v>
      </c>
      <c r="AV433" s="456" t="n">
        <v>43</v>
      </c>
      <c r="AW433" s="456" t="n">
        <v>44</v>
      </c>
      <c r="AX433" s="456" t="n">
        <v>45</v>
      </c>
      <c r="AY433" s="456" t="n">
        <v>46</v>
      </c>
      <c r="AZ433" s="456" t="n">
        <v>47</v>
      </c>
      <c r="BA433" s="456" t="n">
        <v>48</v>
      </c>
      <c r="BB433" s="456" t="n">
        <v>49</v>
      </c>
      <c r="BC433" s="456" t="n">
        <v>50</v>
      </c>
      <c r="BD433" s="456" t="n">
        <v>51</v>
      </c>
      <c r="BE433" s="456" t="n">
        <v>52</v>
      </c>
      <c r="BF433" s="456" t="n">
        <v>53</v>
      </c>
      <c r="BG433" s="456" t="n">
        <v>54</v>
      </c>
      <c r="BH433" s="456" t="n">
        <v>55</v>
      </c>
      <c r="BI433" s="456" t="n">
        <v>56</v>
      </c>
      <c r="BJ433" s="456" t="n">
        <v>57</v>
      </c>
      <c r="BK433" s="456" t="n">
        <v>58</v>
      </c>
      <c r="BL433" s="456" t="n">
        <v>59</v>
      </c>
      <c r="BM433" s="456" t="n">
        <v>60</v>
      </c>
      <c r="BN433" s="456" t="n">
        <v>61</v>
      </c>
      <c r="BO433" s="456" t="n">
        <v>62</v>
      </c>
      <c r="BP433" s="456" t="n">
        <v>63</v>
      </c>
      <c r="BQ433" s="456" t="n">
        <v>64</v>
      </c>
      <c r="BR433" s="456" t="n">
        <v>65</v>
      </c>
      <c r="BS433" s="456" t="n">
        <v>66</v>
      </c>
      <c r="BT433" s="456" t="n">
        <v>67</v>
      </c>
      <c r="BU433" s="456" t="n">
        <v>68</v>
      </c>
      <c r="BV433" s="456" t="n">
        <v>69</v>
      </c>
      <c r="BW433" s="456" t="n">
        <v>70</v>
      </c>
      <c r="BX433" s="456" t="n">
        <v>71</v>
      </c>
      <c r="BY433" s="456" t="n">
        <v>72</v>
      </c>
      <c r="BZ433" s="456" t="n">
        <v>73</v>
      </c>
      <c r="CA433" s="456" t="n">
        <v>74</v>
      </c>
      <c r="CB433" s="456" t="n">
        <v>75</v>
      </c>
      <c r="CC433" s="456" t="n">
        <v>76</v>
      </c>
      <c r="CD433" s="456" t="n">
        <v>77</v>
      </c>
      <c r="CE433" s="456" t="n">
        <v>78</v>
      </c>
      <c r="CF433" s="456" t="n">
        <v>79</v>
      </c>
      <c r="CG433" s="456" t="n">
        <v>80</v>
      </c>
      <c r="CH433" s="456" t="n">
        <v>81</v>
      </c>
      <c r="CI433" s="456" t="n">
        <v>82</v>
      </c>
      <c r="CJ433" s="456" t="n">
        <v>83</v>
      </c>
      <c r="CK433" s="456" t="n">
        <v>84</v>
      </c>
      <c r="CL433" s="456" t="n">
        <v>85</v>
      </c>
      <c r="CM433" s="456" t="n">
        <v>86</v>
      </c>
      <c r="CN433" s="456" t="n">
        <v>87</v>
      </c>
      <c r="CO433" s="456" t="n">
        <v>88</v>
      </c>
      <c r="CP433" s="456" t="n">
        <v>89</v>
      </c>
    </row>
    <row r="434" customFormat="false" ht="12.65" hidden="false" customHeight="false" outlineLevel="0" collapsed="false">
      <c r="E434" s="456" t="s">
        <v>225</v>
      </c>
      <c r="F434" s="456" t="n">
        <v>84</v>
      </c>
      <c r="G434" s="456" t="n">
        <v>33</v>
      </c>
      <c r="H434" s="456" t="n">
        <v>62</v>
      </c>
      <c r="I434" s="456" t="n">
        <v>46</v>
      </c>
      <c r="J434" s="456" t="n">
        <v>58</v>
      </c>
      <c r="K434" s="456" t="n">
        <v>80</v>
      </c>
      <c r="L434" s="456" t="n">
        <v>44</v>
      </c>
      <c r="M434" s="456" t="n">
        <v>87</v>
      </c>
      <c r="N434" s="456" t="n">
        <v>67</v>
      </c>
      <c r="O434" s="456" t="n">
        <v>72</v>
      </c>
      <c r="P434" s="456" t="n">
        <v>75</v>
      </c>
      <c r="Q434" s="456" t="n">
        <v>24</v>
      </c>
      <c r="R434" s="456" t="n">
        <v>37</v>
      </c>
      <c r="S434" s="456" t="n">
        <v>48</v>
      </c>
      <c r="T434" s="456" t="n">
        <v>51</v>
      </c>
      <c r="U434" s="456" t="n">
        <v>49</v>
      </c>
      <c r="V434" s="456" t="n">
        <v>85</v>
      </c>
      <c r="W434" s="456" t="n">
        <v>19</v>
      </c>
      <c r="X434" s="456" t="n">
        <v>73</v>
      </c>
      <c r="Y434" s="456" t="n">
        <v>12</v>
      </c>
      <c r="Z434" s="456" t="n">
        <v>35</v>
      </c>
      <c r="AA434" s="456" t="n">
        <v>4</v>
      </c>
      <c r="AB434" s="456" t="n">
        <v>82</v>
      </c>
      <c r="AC434" s="456" t="n">
        <v>88</v>
      </c>
      <c r="AD434" s="456" t="n">
        <v>11</v>
      </c>
      <c r="AE434" s="456" t="n">
        <v>70</v>
      </c>
      <c r="AF434" s="456" t="n">
        <v>50</v>
      </c>
      <c r="AG434" s="456" t="n">
        <v>57</v>
      </c>
      <c r="AH434" s="456" t="n">
        <v>22</v>
      </c>
      <c r="AI434" s="456" t="n">
        <v>36</v>
      </c>
      <c r="AJ434" s="456" t="n">
        <v>65</v>
      </c>
      <c r="AK434" s="456" t="n">
        <v>45</v>
      </c>
      <c r="AL434" s="456" t="n">
        <v>7</v>
      </c>
      <c r="AM434" s="456" t="n">
        <v>71</v>
      </c>
      <c r="AN434" s="456" t="n">
        <v>21</v>
      </c>
      <c r="AO434" s="456" t="n">
        <v>60</v>
      </c>
      <c r="AP434" s="456" t="n">
        <v>13</v>
      </c>
      <c r="AQ434" s="456" t="n">
        <v>64</v>
      </c>
      <c r="AR434" s="456" t="n">
        <v>28</v>
      </c>
      <c r="AS434" s="456" t="n">
        <v>66</v>
      </c>
      <c r="AT434" s="456" t="n">
        <v>69</v>
      </c>
      <c r="AU434" s="456" t="n">
        <v>14</v>
      </c>
      <c r="AV434" s="456" t="n">
        <v>27</v>
      </c>
      <c r="AW434" s="456" t="n">
        <v>47</v>
      </c>
      <c r="AX434" s="456" t="n">
        <v>76</v>
      </c>
      <c r="AY434" s="456" t="n">
        <v>54</v>
      </c>
      <c r="AZ434" s="456" t="n">
        <v>29</v>
      </c>
      <c r="BA434" s="456" t="n">
        <v>2</v>
      </c>
      <c r="BB434" s="456" t="n">
        <v>16</v>
      </c>
      <c r="BC434" s="456" t="n">
        <v>41</v>
      </c>
      <c r="BD434" s="456" t="n">
        <v>15</v>
      </c>
      <c r="BE434" s="456" t="n">
        <v>8</v>
      </c>
      <c r="BF434" s="456" t="n">
        <v>5</v>
      </c>
      <c r="BG434" s="456" t="n">
        <v>53</v>
      </c>
      <c r="BH434" s="456" t="n">
        <v>81</v>
      </c>
      <c r="BI434" s="456" t="n">
        <v>30</v>
      </c>
      <c r="BJ434" s="456" t="n">
        <v>83</v>
      </c>
      <c r="BK434" s="456" t="n">
        <v>77</v>
      </c>
      <c r="BL434" s="456" t="n">
        <v>42</v>
      </c>
      <c r="BM434" s="456" t="n">
        <v>86</v>
      </c>
      <c r="BN434" s="456" t="n">
        <v>20</v>
      </c>
      <c r="BO434" s="456" t="n">
        <v>9</v>
      </c>
      <c r="BP434" s="456" t="n">
        <v>59</v>
      </c>
      <c r="BQ434" s="456" t="n">
        <v>43</v>
      </c>
      <c r="BR434" s="456" t="n">
        <v>31</v>
      </c>
      <c r="BS434" s="456" t="n">
        <v>40</v>
      </c>
      <c r="BT434" s="456" t="n">
        <v>68</v>
      </c>
      <c r="BU434" s="456" t="n">
        <v>74</v>
      </c>
      <c r="BV434" s="456" t="n">
        <v>3</v>
      </c>
      <c r="BW434" s="456" t="n">
        <v>56</v>
      </c>
      <c r="BX434" s="456" t="n">
        <v>34</v>
      </c>
      <c r="BY434" s="456" t="n">
        <v>25</v>
      </c>
      <c r="BZ434" s="456" t="n">
        <v>52</v>
      </c>
      <c r="CA434" s="456" t="n">
        <v>38</v>
      </c>
      <c r="CB434" s="456" t="n">
        <v>18</v>
      </c>
      <c r="CC434" s="456" t="n">
        <v>79</v>
      </c>
      <c r="CD434" s="456" t="n">
        <v>63</v>
      </c>
      <c r="CE434" s="456" t="n">
        <v>89</v>
      </c>
      <c r="CF434" s="456" t="n">
        <v>26</v>
      </c>
      <c r="CG434" s="456" t="n">
        <v>6</v>
      </c>
      <c r="CH434" s="456" t="n">
        <v>10</v>
      </c>
      <c r="CI434" s="456" t="n">
        <v>23</v>
      </c>
      <c r="CJ434" s="456" t="n">
        <v>32</v>
      </c>
      <c r="CK434" s="456" t="n">
        <v>1</v>
      </c>
      <c r="CL434" s="456" t="n">
        <v>17</v>
      </c>
      <c r="CM434" s="456" t="n">
        <v>39</v>
      </c>
      <c r="CN434" s="456" t="n">
        <v>78</v>
      </c>
      <c r="CO434" s="456" t="n">
        <v>55</v>
      </c>
      <c r="CP434" s="456" t="n">
        <v>61</v>
      </c>
    </row>
    <row r="435" customFormat="false" ht="12.65" hidden="false" customHeight="false" outlineLevel="0" collapsed="false"/>
    <row r="436" customFormat="false" ht="12.65" hidden="false" customHeight="false" outlineLevel="0" collapsed="false"/>
    <row r="437" customFormat="false" ht="12.65" hidden="false" customHeight="false" outlineLevel="0" collapsed="false">
      <c r="D437" s="318" t="n">
        <v>90</v>
      </c>
      <c r="E437" s="318" t="s">
        <v>250</v>
      </c>
    </row>
    <row r="438" customFormat="false" ht="12.65" hidden="false" customHeight="false" outlineLevel="0" collapsed="false">
      <c r="E438" s="456" t="s">
        <v>198</v>
      </c>
      <c r="F438" s="456" t="n">
        <v>1</v>
      </c>
      <c r="G438" s="456" t="n">
        <v>2</v>
      </c>
      <c r="H438" s="456" t="n">
        <v>3</v>
      </c>
      <c r="I438" s="456" t="n">
        <v>4</v>
      </c>
      <c r="J438" s="456" t="n">
        <v>5</v>
      </c>
      <c r="K438" s="456" t="n">
        <v>6</v>
      </c>
      <c r="L438" s="456" t="n">
        <v>7</v>
      </c>
      <c r="M438" s="456" t="n">
        <v>8</v>
      </c>
      <c r="N438" s="456" t="n">
        <v>9</v>
      </c>
      <c r="O438" s="456" t="n">
        <v>10</v>
      </c>
      <c r="P438" s="456" t="n">
        <v>11</v>
      </c>
      <c r="Q438" s="456" t="n">
        <v>12</v>
      </c>
      <c r="R438" s="456" t="n">
        <v>13</v>
      </c>
      <c r="S438" s="456" t="n">
        <v>14</v>
      </c>
      <c r="T438" s="456" t="n">
        <v>15</v>
      </c>
      <c r="U438" s="456" t="n">
        <v>16</v>
      </c>
      <c r="V438" s="456" t="n">
        <v>17</v>
      </c>
      <c r="W438" s="456" t="n">
        <v>18</v>
      </c>
      <c r="X438" s="456" t="n">
        <v>19</v>
      </c>
      <c r="Y438" s="456" t="n">
        <v>20</v>
      </c>
      <c r="Z438" s="456" t="n">
        <v>21</v>
      </c>
      <c r="AA438" s="456" t="n">
        <v>22</v>
      </c>
      <c r="AB438" s="456" t="n">
        <v>23</v>
      </c>
      <c r="AC438" s="456" t="n">
        <v>24</v>
      </c>
      <c r="AD438" s="456" t="n">
        <v>25</v>
      </c>
      <c r="AE438" s="456" t="n">
        <v>26</v>
      </c>
      <c r="AF438" s="456" t="n">
        <v>27</v>
      </c>
      <c r="AG438" s="456" t="n">
        <v>28</v>
      </c>
      <c r="AH438" s="456" t="n">
        <v>29</v>
      </c>
      <c r="AI438" s="456" t="n">
        <v>30</v>
      </c>
      <c r="AJ438" s="456" t="n">
        <v>31</v>
      </c>
      <c r="AK438" s="456" t="n">
        <v>32</v>
      </c>
      <c r="AL438" s="456" t="n">
        <v>33</v>
      </c>
      <c r="AM438" s="456" t="n">
        <v>34</v>
      </c>
      <c r="AN438" s="456" t="n">
        <v>35</v>
      </c>
      <c r="AO438" s="456" t="n">
        <v>36</v>
      </c>
      <c r="AP438" s="456" t="n">
        <v>37</v>
      </c>
      <c r="AQ438" s="456" t="n">
        <v>38</v>
      </c>
      <c r="AR438" s="456" t="n">
        <v>39</v>
      </c>
      <c r="AS438" s="456" t="n">
        <v>40</v>
      </c>
      <c r="AT438" s="456" t="n">
        <v>41</v>
      </c>
      <c r="AU438" s="456" t="n">
        <v>42</v>
      </c>
      <c r="AV438" s="456" t="n">
        <v>43</v>
      </c>
      <c r="AW438" s="456" t="n">
        <v>44</v>
      </c>
      <c r="AX438" s="456" t="n">
        <v>45</v>
      </c>
      <c r="AY438" s="456" t="n">
        <v>46</v>
      </c>
      <c r="AZ438" s="456" t="n">
        <v>47</v>
      </c>
      <c r="BA438" s="456" t="n">
        <v>48</v>
      </c>
      <c r="BB438" s="456" t="n">
        <v>49</v>
      </c>
      <c r="BC438" s="456" t="n">
        <v>50</v>
      </c>
      <c r="BD438" s="456" t="n">
        <v>51</v>
      </c>
      <c r="BE438" s="456" t="n">
        <v>52</v>
      </c>
      <c r="BF438" s="456" t="n">
        <v>53</v>
      </c>
      <c r="BG438" s="456" t="n">
        <v>54</v>
      </c>
      <c r="BH438" s="456" t="n">
        <v>55</v>
      </c>
      <c r="BI438" s="456" t="n">
        <v>56</v>
      </c>
      <c r="BJ438" s="456" t="n">
        <v>57</v>
      </c>
      <c r="BK438" s="456" t="n">
        <v>58</v>
      </c>
      <c r="BL438" s="456" t="n">
        <v>59</v>
      </c>
      <c r="BM438" s="456" t="n">
        <v>60</v>
      </c>
      <c r="BN438" s="456" t="n">
        <v>61</v>
      </c>
      <c r="BO438" s="456" t="n">
        <v>62</v>
      </c>
      <c r="BP438" s="456" t="n">
        <v>63</v>
      </c>
      <c r="BQ438" s="456" t="n">
        <v>64</v>
      </c>
      <c r="BR438" s="456" t="n">
        <v>65</v>
      </c>
      <c r="BS438" s="456" t="n">
        <v>66</v>
      </c>
      <c r="BT438" s="456" t="n">
        <v>67</v>
      </c>
      <c r="BU438" s="456" t="n">
        <v>68</v>
      </c>
      <c r="BV438" s="456" t="n">
        <v>69</v>
      </c>
      <c r="BW438" s="456" t="n">
        <v>70</v>
      </c>
      <c r="BX438" s="456" t="n">
        <v>71</v>
      </c>
      <c r="BY438" s="456" t="n">
        <v>72</v>
      </c>
      <c r="BZ438" s="456" t="n">
        <v>73</v>
      </c>
      <c r="CA438" s="456" t="n">
        <v>74</v>
      </c>
      <c r="CB438" s="456" t="n">
        <v>75</v>
      </c>
      <c r="CC438" s="456" t="n">
        <v>76</v>
      </c>
      <c r="CD438" s="456" t="n">
        <v>77</v>
      </c>
      <c r="CE438" s="456" t="n">
        <v>78</v>
      </c>
      <c r="CF438" s="456" t="n">
        <v>79</v>
      </c>
      <c r="CG438" s="456" t="n">
        <v>80</v>
      </c>
      <c r="CH438" s="456" t="n">
        <v>81</v>
      </c>
      <c r="CI438" s="456" t="n">
        <v>82</v>
      </c>
      <c r="CJ438" s="456" t="n">
        <v>83</v>
      </c>
      <c r="CK438" s="456" t="n">
        <v>84</v>
      </c>
      <c r="CL438" s="456" t="n">
        <v>85</v>
      </c>
      <c r="CM438" s="456" t="n">
        <v>86</v>
      </c>
      <c r="CN438" s="456" t="n">
        <v>87</v>
      </c>
      <c r="CO438" s="456" t="n">
        <v>88</v>
      </c>
      <c r="CP438" s="456" t="n">
        <v>89</v>
      </c>
      <c r="CQ438" s="456" t="n">
        <v>90</v>
      </c>
    </row>
    <row r="439" customFormat="false" ht="12.65" hidden="false" customHeight="false" outlineLevel="0" collapsed="false">
      <c r="E439" s="456" t="s">
        <v>225</v>
      </c>
      <c r="F439" s="456" t="n">
        <v>50</v>
      </c>
      <c r="G439" s="456" t="n">
        <v>68</v>
      </c>
      <c r="H439" s="456" t="n">
        <v>22</v>
      </c>
      <c r="I439" s="456" t="n">
        <v>38</v>
      </c>
      <c r="J439" s="456" t="n">
        <v>12</v>
      </c>
      <c r="K439" s="456" t="n">
        <v>79</v>
      </c>
      <c r="L439" s="456" t="n">
        <v>70</v>
      </c>
      <c r="M439" s="456" t="n">
        <v>52</v>
      </c>
      <c r="N439" s="456" t="n">
        <v>6</v>
      </c>
      <c r="O439" s="456" t="n">
        <v>41</v>
      </c>
      <c r="P439" s="456" t="n">
        <v>19</v>
      </c>
      <c r="Q439" s="456" t="n">
        <v>4</v>
      </c>
      <c r="R439" s="456" t="n">
        <v>82</v>
      </c>
      <c r="S439" s="456" t="n">
        <v>87</v>
      </c>
      <c r="T439" s="456" t="n">
        <v>26</v>
      </c>
      <c r="U439" s="456" t="n">
        <v>90</v>
      </c>
      <c r="V439" s="456" t="n">
        <v>44</v>
      </c>
      <c r="W439" s="456" t="n">
        <v>64</v>
      </c>
      <c r="X439" s="456" t="n">
        <v>11</v>
      </c>
      <c r="Y439" s="456" t="n">
        <v>23</v>
      </c>
      <c r="Z439" s="456" t="n">
        <v>5</v>
      </c>
      <c r="AA439" s="456" t="n">
        <v>18</v>
      </c>
      <c r="AB439" s="456" t="n">
        <v>72</v>
      </c>
      <c r="AC439" s="456" t="n">
        <v>86</v>
      </c>
      <c r="AD439" s="456" t="n">
        <v>42</v>
      </c>
      <c r="AE439" s="456" t="n">
        <v>9</v>
      </c>
      <c r="AF439" s="456" t="n">
        <v>29</v>
      </c>
      <c r="AG439" s="456" t="n">
        <v>39</v>
      </c>
      <c r="AH439" s="456" t="n">
        <v>51</v>
      </c>
      <c r="AI439" s="456" t="n">
        <v>56</v>
      </c>
      <c r="AJ439" s="456" t="n">
        <v>55</v>
      </c>
      <c r="AK439" s="456" t="n">
        <v>24</v>
      </c>
      <c r="AL439" s="456" t="n">
        <v>69</v>
      </c>
      <c r="AM439" s="456" t="n">
        <v>71</v>
      </c>
      <c r="AN439" s="456" t="n">
        <v>32</v>
      </c>
      <c r="AO439" s="456" t="n">
        <v>60</v>
      </c>
      <c r="AP439" s="456" t="n">
        <v>73</v>
      </c>
      <c r="AQ439" s="456" t="n">
        <v>84</v>
      </c>
      <c r="AR439" s="456" t="n">
        <v>61</v>
      </c>
      <c r="AS439" s="456" t="n">
        <v>13</v>
      </c>
      <c r="AT439" s="456" t="n">
        <v>34</v>
      </c>
      <c r="AU439" s="456" t="n">
        <v>25</v>
      </c>
      <c r="AV439" s="456" t="n">
        <v>74</v>
      </c>
      <c r="AW439" s="456" t="n">
        <v>76</v>
      </c>
      <c r="AX439" s="456" t="n">
        <v>66</v>
      </c>
      <c r="AY439" s="456" t="n">
        <v>45</v>
      </c>
      <c r="AZ439" s="456" t="n">
        <v>63</v>
      </c>
      <c r="BA439" s="456" t="n">
        <v>77</v>
      </c>
      <c r="BB439" s="456" t="n">
        <v>36</v>
      </c>
      <c r="BC439" s="456" t="n">
        <v>33</v>
      </c>
      <c r="BD439" s="456" t="n">
        <v>20</v>
      </c>
      <c r="BE439" s="456" t="n">
        <v>8</v>
      </c>
      <c r="BF439" s="456" t="n">
        <v>57</v>
      </c>
      <c r="BG439" s="456" t="n">
        <v>1</v>
      </c>
      <c r="BH439" s="456" t="n">
        <v>47</v>
      </c>
      <c r="BI439" s="456" t="n">
        <v>14</v>
      </c>
      <c r="BJ439" s="456" t="n">
        <v>53</v>
      </c>
      <c r="BK439" s="456" t="n">
        <v>30</v>
      </c>
      <c r="BL439" s="456" t="n">
        <v>81</v>
      </c>
      <c r="BM439" s="456" t="n">
        <v>78</v>
      </c>
      <c r="BN439" s="456" t="n">
        <v>85</v>
      </c>
      <c r="BO439" s="456" t="n">
        <v>10</v>
      </c>
      <c r="BP439" s="456" t="n">
        <v>89</v>
      </c>
      <c r="BQ439" s="456" t="n">
        <v>48</v>
      </c>
      <c r="BR439" s="456" t="n">
        <v>27</v>
      </c>
      <c r="BS439" s="456" t="n">
        <v>54</v>
      </c>
      <c r="BT439" s="456" t="n">
        <v>80</v>
      </c>
      <c r="BU439" s="456" t="n">
        <v>62</v>
      </c>
      <c r="BV439" s="456" t="n">
        <v>28</v>
      </c>
      <c r="BW439" s="456" t="n">
        <v>88</v>
      </c>
      <c r="BX439" s="456" t="n">
        <v>49</v>
      </c>
      <c r="BY439" s="456" t="n">
        <v>3</v>
      </c>
      <c r="BZ439" s="456" t="n">
        <v>7</v>
      </c>
      <c r="CA439" s="456" t="n">
        <v>83</v>
      </c>
      <c r="CB439" s="456" t="n">
        <v>16</v>
      </c>
      <c r="CC439" s="456" t="n">
        <v>59</v>
      </c>
      <c r="CD439" s="456" t="n">
        <v>75</v>
      </c>
      <c r="CE439" s="456" t="n">
        <v>37</v>
      </c>
      <c r="CF439" s="456" t="n">
        <v>31</v>
      </c>
      <c r="CG439" s="456" t="n">
        <v>67</v>
      </c>
      <c r="CH439" s="456" t="n">
        <v>40</v>
      </c>
      <c r="CI439" s="456" t="n">
        <v>65</v>
      </c>
      <c r="CJ439" s="456" t="n">
        <v>2</v>
      </c>
      <c r="CK439" s="456" t="n">
        <v>58</v>
      </c>
      <c r="CL439" s="456" t="n">
        <v>46</v>
      </c>
      <c r="CM439" s="456" t="n">
        <v>35</v>
      </c>
      <c r="CN439" s="456" t="n">
        <v>15</v>
      </c>
      <c r="CO439" s="456" t="n">
        <v>17</v>
      </c>
      <c r="CP439" s="456" t="n">
        <v>21</v>
      </c>
      <c r="CQ439" s="456" t="n">
        <v>43</v>
      </c>
    </row>
    <row r="440" customFormat="false" ht="12.65" hidden="false" customHeight="false" outlineLevel="0" collapsed="false"/>
    <row r="441" customFormat="false" ht="12.65" hidden="false" customHeight="false" outlineLevel="0" collapsed="false"/>
    <row r="442" customFormat="false" ht="12.65" hidden="false" customHeight="false" outlineLevel="0" collapsed="false">
      <c r="D442" s="318" t="n">
        <v>91</v>
      </c>
      <c r="E442" s="318" t="s">
        <v>250</v>
      </c>
    </row>
    <row r="443" customFormat="false" ht="12.65" hidden="false" customHeight="false" outlineLevel="0" collapsed="false">
      <c r="E443" s="456" t="s">
        <v>198</v>
      </c>
      <c r="F443" s="456" t="n">
        <v>1</v>
      </c>
      <c r="G443" s="456" t="n">
        <v>2</v>
      </c>
      <c r="H443" s="456" t="n">
        <v>3</v>
      </c>
      <c r="I443" s="456" t="n">
        <v>4</v>
      </c>
      <c r="J443" s="456" t="n">
        <v>5</v>
      </c>
      <c r="K443" s="456" t="n">
        <v>6</v>
      </c>
      <c r="L443" s="456" t="n">
        <v>7</v>
      </c>
      <c r="M443" s="456" t="n">
        <v>8</v>
      </c>
      <c r="N443" s="456" t="n">
        <v>9</v>
      </c>
      <c r="O443" s="456" t="n">
        <v>10</v>
      </c>
      <c r="P443" s="456" t="n">
        <v>11</v>
      </c>
      <c r="Q443" s="456" t="n">
        <v>12</v>
      </c>
      <c r="R443" s="456" t="n">
        <v>13</v>
      </c>
      <c r="S443" s="456" t="n">
        <v>14</v>
      </c>
      <c r="T443" s="456" t="n">
        <v>15</v>
      </c>
      <c r="U443" s="456" t="n">
        <v>16</v>
      </c>
      <c r="V443" s="456" t="n">
        <v>17</v>
      </c>
      <c r="W443" s="456" t="n">
        <v>18</v>
      </c>
      <c r="X443" s="456" t="n">
        <v>19</v>
      </c>
      <c r="Y443" s="456" t="n">
        <v>20</v>
      </c>
      <c r="Z443" s="456" t="n">
        <v>21</v>
      </c>
      <c r="AA443" s="456" t="n">
        <v>22</v>
      </c>
      <c r="AB443" s="456" t="n">
        <v>23</v>
      </c>
      <c r="AC443" s="456" t="n">
        <v>24</v>
      </c>
      <c r="AD443" s="456" t="n">
        <v>25</v>
      </c>
      <c r="AE443" s="456" t="n">
        <v>26</v>
      </c>
      <c r="AF443" s="456" t="n">
        <v>27</v>
      </c>
      <c r="AG443" s="456" t="n">
        <v>28</v>
      </c>
      <c r="AH443" s="456" t="n">
        <v>29</v>
      </c>
      <c r="AI443" s="456" t="n">
        <v>30</v>
      </c>
      <c r="AJ443" s="456" t="n">
        <v>31</v>
      </c>
      <c r="AK443" s="456" t="n">
        <v>32</v>
      </c>
      <c r="AL443" s="456" t="n">
        <v>33</v>
      </c>
      <c r="AM443" s="456" t="n">
        <v>34</v>
      </c>
      <c r="AN443" s="456" t="n">
        <v>35</v>
      </c>
      <c r="AO443" s="456" t="n">
        <v>36</v>
      </c>
      <c r="AP443" s="456" t="n">
        <v>37</v>
      </c>
      <c r="AQ443" s="456" t="n">
        <v>38</v>
      </c>
      <c r="AR443" s="456" t="n">
        <v>39</v>
      </c>
      <c r="AS443" s="456" t="n">
        <v>40</v>
      </c>
      <c r="AT443" s="456" t="n">
        <v>41</v>
      </c>
      <c r="AU443" s="456" t="n">
        <v>42</v>
      </c>
      <c r="AV443" s="456" t="n">
        <v>43</v>
      </c>
      <c r="AW443" s="456" t="n">
        <v>44</v>
      </c>
      <c r="AX443" s="456" t="n">
        <v>45</v>
      </c>
      <c r="AY443" s="456" t="n">
        <v>46</v>
      </c>
      <c r="AZ443" s="456" t="n">
        <v>47</v>
      </c>
      <c r="BA443" s="456" t="n">
        <v>48</v>
      </c>
      <c r="BB443" s="456" t="n">
        <v>49</v>
      </c>
      <c r="BC443" s="456" t="n">
        <v>50</v>
      </c>
      <c r="BD443" s="456" t="n">
        <v>51</v>
      </c>
      <c r="BE443" s="456" t="n">
        <v>52</v>
      </c>
      <c r="BF443" s="456" t="n">
        <v>53</v>
      </c>
      <c r="BG443" s="456" t="n">
        <v>54</v>
      </c>
      <c r="BH443" s="456" t="n">
        <v>55</v>
      </c>
      <c r="BI443" s="456" t="n">
        <v>56</v>
      </c>
      <c r="BJ443" s="456" t="n">
        <v>57</v>
      </c>
      <c r="BK443" s="456" t="n">
        <v>58</v>
      </c>
      <c r="BL443" s="456" t="n">
        <v>59</v>
      </c>
      <c r="BM443" s="456" t="n">
        <v>60</v>
      </c>
      <c r="BN443" s="456" t="n">
        <v>61</v>
      </c>
      <c r="BO443" s="456" t="n">
        <v>62</v>
      </c>
      <c r="BP443" s="456" t="n">
        <v>63</v>
      </c>
      <c r="BQ443" s="456" t="n">
        <v>64</v>
      </c>
      <c r="BR443" s="456" t="n">
        <v>65</v>
      </c>
      <c r="BS443" s="456" t="n">
        <v>66</v>
      </c>
      <c r="BT443" s="456" t="n">
        <v>67</v>
      </c>
      <c r="BU443" s="456" t="n">
        <v>68</v>
      </c>
      <c r="BV443" s="456" t="n">
        <v>69</v>
      </c>
      <c r="BW443" s="456" t="n">
        <v>70</v>
      </c>
      <c r="BX443" s="456" t="n">
        <v>71</v>
      </c>
      <c r="BY443" s="456" t="n">
        <v>72</v>
      </c>
      <c r="BZ443" s="456" t="n">
        <v>73</v>
      </c>
      <c r="CA443" s="456" t="n">
        <v>74</v>
      </c>
      <c r="CB443" s="456" t="n">
        <v>75</v>
      </c>
      <c r="CC443" s="456" t="n">
        <v>76</v>
      </c>
      <c r="CD443" s="456" t="n">
        <v>77</v>
      </c>
      <c r="CE443" s="456" t="n">
        <v>78</v>
      </c>
      <c r="CF443" s="456" t="n">
        <v>79</v>
      </c>
      <c r="CH443" s="456" t="n">
        <v>80</v>
      </c>
      <c r="CI443" s="456" t="n">
        <v>81</v>
      </c>
      <c r="CJ443" s="456" t="n">
        <v>82</v>
      </c>
      <c r="CK443" s="456" t="n">
        <v>83</v>
      </c>
      <c r="CM443" s="456" t="n">
        <v>84</v>
      </c>
      <c r="CN443" s="456" t="n">
        <v>85</v>
      </c>
      <c r="CO443" s="456" t="n">
        <v>86</v>
      </c>
      <c r="CP443" s="456" t="n">
        <v>87</v>
      </c>
      <c r="CR443" s="456" t="n">
        <v>88</v>
      </c>
      <c r="CS443" s="456" t="n">
        <v>89</v>
      </c>
      <c r="CT443" s="456" t="n">
        <v>90</v>
      </c>
      <c r="CU443" s="456" t="n">
        <v>91</v>
      </c>
    </row>
    <row r="444" customFormat="false" ht="12.65" hidden="false" customHeight="false" outlineLevel="0" collapsed="false">
      <c r="E444" s="456" t="s">
        <v>225</v>
      </c>
      <c r="F444" s="456" t="n">
        <v>59</v>
      </c>
      <c r="G444" s="456" t="n">
        <v>3</v>
      </c>
      <c r="H444" s="456" t="n">
        <v>42</v>
      </c>
      <c r="I444" s="456" t="n">
        <v>27</v>
      </c>
      <c r="J444" s="456" t="n">
        <v>80</v>
      </c>
      <c r="K444" s="456" t="n">
        <v>75</v>
      </c>
      <c r="L444" s="456" t="n">
        <v>83</v>
      </c>
      <c r="M444" s="456" t="n">
        <v>47</v>
      </c>
      <c r="N444" s="456" t="n">
        <v>41</v>
      </c>
      <c r="O444" s="456" t="n">
        <v>6</v>
      </c>
      <c r="P444" s="456" t="n">
        <v>74</v>
      </c>
      <c r="Q444" s="456" t="n">
        <v>82</v>
      </c>
      <c r="R444" s="456" t="n">
        <v>67</v>
      </c>
      <c r="S444" s="456" t="n">
        <v>63</v>
      </c>
      <c r="T444" s="456" t="n">
        <v>84</v>
      </c>
      <c r="U444" s="456" t="n">
        <v>44</v>
      </c>
      <c r="V444" s="456" t="n">
        <v>9</v>
      </c>
      <c r="W444" s="456" t="n">
        <v>40</v>
      </c>
      <c r="X444" s="456" t="n">
        <v>17</v>
      </c>
      <c r="Y444" s="456" t="n">
        <v>76</v>
      </c>
      <c r="Z444" s="456" t="n">
        <v>79</v>
      </c>
      <c r="AA444" s="456" t="n">
        <v>91</v>
      </c>
      <c r="AB444" s="456" t="n">
        <v>7</v>
      </c>
      <c r="AC444" s="456" t="n">
        <v>21</v>
      </c>
      <c r="AD444" s="456" t="n">
        <v>66</v>
      </c>
      <c r="AE444" s="456" t="n">
        <v>20</v>
      </c>
      <c r="AF444" s="456" t="n">
        <v>4</v>
      </c>
      <c r="AG444" s="456" t="n">
        <v>49</v>
      </c>
      <c r="AH444" s="456" t="n">
        <v>88</v>
      </c>
      <c r="AI444" s="456" t="n">
        <v>31</v>
      </c>
      <c r="AJ444" s="456" t="n">
        <v>34</v>
      </c>
      <c r="AK444" s="456" t="n">
        <v>39</v>
      </c>
      <c r="AL444" s="456" t="n">
        <v>81</v>
      </c>
      <c r="AM444" s="456" t="n">
        <v>56</v>
      </c>
      <c r="AN444" s="456" t="n">
        <v>11</v>
      </c>
      <c r="AO444" s="456" t="n">
        <v>50</v>
      </c>
      <c r="AP444" s="456" t="n">
        <v>69</v>
      </c>
      <c r="AQ444" s="456" t="n">
        <v>85</v>
      </c>
      <c r="AR444" s="456" t="n">
        <v>72</v>
      </c>
      <c r="AS444" s="456" t="n">
        <v>53</v>
      </c>
      <c r="AT444" s="456" t="n">
        <v>45</v>
      </c>
      <c r="AU444" s="456" t="n">
        <v>86</v>
      </c>
      <c r="AV444" s="456" t="n">
        <v>54</v>
      </c>
      <c r="AW444" s="456" t="n">
        <v>26</v>
      </c>
      <c r="AX444" s="456" t="n">
        <v>46</v>
      </c>
      <c r="AY444" s="456" t="n">
        <v>5</v>
      </c>
      <c r="AZ444" s="456" t="n">
        <v>60</v>
      </c>
      <c r="BA444" s="456" t="n">
        <v>19</v>
      </c>
      <c r="BB444" s="456" t="n">
        <v>77</v>
      </c>
      <c r="BC444" s="456" t="n">
        <v>51</v>
      </c>
      <c r="BD444" s="456" t="n">
        <v>14</v>
      </c>
      <c r="BE444" s="456" t="n">
        <v>70</v>
      </c>
      <c r="BF444" s="456" t="n">
        <v>25</v>
      </c>
      <c r="BG444" s="456" t="n">
        <v>43</v>
      </c>
      <c r="BH444" s="456" t="n">
        <v>36</v>
      </c>
      <c r="BI444" s="456" t="n">
        <v>87</v>
      </c>
      <c r="BJ444" s="456" t="n">
        <v>18</v>
      </c>
      <c r="BK444" s="456" t="n">
        <v>35</v>
      </c>
      <c r="BL444" s="456" t="n">
        <v>1</v>
      </c>
      <c r="BM444" s="456" t="n">
        <v>13</v>
      </c>
      <c r="BN444" s="456" t="n">
        <v>15</v>
      </c>
      <c r="BO444" s="456" t="n">
        <v>38</v>
      </c>
      <c r="BP444" s="456" t="n">
        <v>2</v>
      </c>
      <c r="BQ444" s="456" t="n">
        <v>61</v>
      </c>
      <c r="BR444" s="456" t="n">
        <v>90</v>
      </c>
      <c r="BS444" s="456" t="n">
        <v>24</v>
      </c>
      <c r="BT444" s="456" t="n">
        <v>28</v>
      </c>
      <c r="BU444" s="456" t="n">
        <v>52</v>
      </c>
      <c r="BV444" s="456" t="n">
        <v>37</v>
      </c>
      <c r="BW444" s="456" t="n">
        <v>78</v>
      </c>
      <c r="BX444" s="456" t="n">
        <v>30</v>
      </c>
      <c r="BY444" s="456" t="n">
        <v>73</v>
      </c>
      <c r="BZ444" s="456" t="n">
        <v>12</v>
      </c>
      <c r="CA444" s="456" t="n">
        <v>33</v>
      </c>
      <c r="CB444" s="456" t="n">
        <v>89</v>
      </c>
      <c r="CC444" s="456" t="n">
        <v>64</v>
      </c>
      <c r="CD444" s="456" t="n">
        <v>48</v>
      </c>
      <c r="CE444" s="456" t="n">
        <v>32</v>
      </c>
      <c r="CF444" s="456" t="n">
        <v>57</v>
      </c>
      <c r="CH444" s="456" t="n">
        <v>10</v>
      </c>
      <c r="CI444" s="456" t="n">
        <v>68</v>
      </c>
      <c r="CJ444" s="456" t="n">
        <v>22</v>
      </c>
      <c r="CK444" s="456" t="n">
        <v>58</v>
      </c>
      <c r="CM444" s="456" t="n">
        <v>65</v>
      </c>
      <c r="CN444" s="456" t="n">
        <v>8</v>
      </c>
      <c r="CO444" s="456" t="n">
        <v>55</v>
      </c>
      <c r="CP444" s="456" t="n">
        <v>71</v>
      </c>
      <c r="CR444" s="456" t="n">
        <v>29</v>
      </c>
      <c r="CS444" s="456" t="n">
        <v>23</v>
      </c>
      <c r="CT444" s="456" t="n">
        <v>62</v>
      </c>
      <c r="CU444" s="456" t="n">
        <v>16</v>
      </c>
    </row>
    <row r="445" customFormat="false" ht="12.65" hidden="false" customHeight="false" outlineLevel="0" collapsed="false"/>
    <row r="446" customFormat="false" ht="12.65" hidden="false" customHeight="false" outlineLevel="0" collapsed="false"/>
    <row r="447" customFormat="false" ht="12.65" hidden="false" customHeight="false" outlineLevel="0" collapsed="false">
      <c r="D447" s="318" t="n">
        <v>92</v>
      </c>
      <c r="E447" s="318" t="s">
        <v>250</v>
      </c>
    </row>
    <row r="448" customFormat="false" ht="12.65" hidden="false" customHeight="false" outlineLevel="0" collapsed="false">
      <c r="E448" s="456" t="s">
        <v>198</v>
      </c>
      <c r="F448" s="456" t="n">
        <v>1</v>
      </c>
      <c r="G448" s="456" t="n">
        <v>2</v>
      </c>
      <c r="H448" s="456" t="n">
        <v>3</v>
      </c>
      <c r="I448" s="456" t="n">
        <v>4</v>
      </c>
      <c r="J448" s="456" t="n">
        <v>5</v>
      </c>
      <c r="K448" s="456" t="n">
        <v>6</v>
      </c>
      <c r="L448" s="456" t="n">
        <v>7</v>
      </c>
      <c r="M448" s="456" t="n">
        <v>8</v>
      </c>
      <c r="N448" s="456" t="n">
        <v>9</v>
      </c>
      <c r="O448" s="456" t="n">
        <v>10</v>
      </c>
      <c r="P448" s="456" t="n">
        <v>11</v>
      </c>
      <c r="Q448" s="456" t="n">
        <v>12</v>
      </c>
      <c r="R448" s="456" t="n">
        <v>13</v>
      </c>
      <c r="S448" s="456" t="n">
        <v>14</v>
      </c>
      <c r="T448" s="456" t="n">
        <v>15</v>
      </c>
      <c r="U448" s="456" t="n">
        <v>16</v>
      </c>
      <c r="V448" s="456" t="n">
        <v>17</v>
      </c>
      <c r="W448" s="456" t="n">
        <v>18</v>
      </c>
      <c r="X448" s="456" t="n">
        <v>19</v>
      </c>
      <c r="Y448" s="456" t="n">
        <v>20</v>
      </c>
      <c r="Z448" s="456" t="n">
        <v>21</v>
      </c>
      <c r="AA448" s="456" t="n">
        <v>22</v>
      </c>
      <c r="AB448" s="456" t="n">
        <v>23</v>
      </c>
      <c r="AC448" s="456" t="n">
        <v>24</v>
      </c>
      <c r="AD448" s="456" t="n">
        <v>25</v>
      </c>
      <c r="AE448" s="456" t="n">
        <v>26</v>
      </c>
      <c r="AF448" s="456" t="n">
        <v>27</v>
      </c>
      <c r="AG448" s="456" t="n">
        <v>28</v>
      </c>
      <c r="AH448" s="456" t="n">
        <v>29</v>
      </c>
      <c r="AI448" s="456" t="n">
        <v>30</v>
      </c>
      <c r="AJ448" s="456" t="n">
        <v>31</v>
      </c>
      <c r="AK448" s="456" t="n">
        <v>32</v>
      </c>
      <c r="AL448" s="456" t="n">
        <v>33</v>
      </c>
      <c r="AM448" s="456" t="n">
        <v>34</v>
      </c>
      <c r="AN448" s="456" t="n">
        <v>35</v>
      </c>
      <c r="AO448" s="456" t="n">
        <v>36</v>
      </c>
      <c r="AP448" s="456" t="n">
        <v>37</v>
      </c>
      <c r="AQ448" s="456" t="n">
        <v>38</v>
      </c>
      <c r="AR448" s="456" t="n">
        <v>39</v>
      </c>
      <c r="AS448" s="456" t="n">
        <v>40</v>
      </c>
      <c r="AT448" s="456" t="n">
        <v>41</v>
      </c>
      <c r="AU448" s="456" t="n">
        <v>42</v>
      </c>
      <c r="AV448" s="456" t="n">
        <v>43</v>
      </c>
      <c r="AW448" s="456" t="n">
        <v>44</v>
      </c>
      <c r="AX448" s="456" t="n">
        <v>45</v>
      </c>
      <c r="AY448" s="456" t="n">
        <v>46</v>
      </c>
      <c r="AZ448" s="456" t="n">
        <v>47</v>
      </c>
      <c r="BA448" s="456" t="n">
        <v>48</v>
      </c>
      <c r="BB448" s="456" t="n">
        <v>49</v>
      </c>
      <c r="BC448" s="456" t="n">
        <v>50</v>
      </c>
      <c r="BD448" s="456" t="n">
        <v>51</v>
      </c>
      <c r="BE448" s="456" t="n">
        <v>52</v>
      </c>
      <c r="BF448" s="456" t="n">
        <v>53</v>
      </c>
      <c r="BG448" s="456" t="n">
        <v>54</v>
      </c>
      <c r="BH448" s="456" t="n">
        <v>55</v>
      </c>
      <c r="BI448" s="456" t="n">
        <v>56</v>
      </c>
      <c r="BJ448" s="456" t="n">
        <v>57</v>
      </c>
      <c r="BK448" s="456" t="n">
        <v>58</v>
      </c>
      <c r="BL448" s="456" t="n">
        <v>59</v>
      </c>
      <c r="BM448" s="456" t="n">
        <v>60</v>
      </c>
      <c r="BN448" s="456" t="n">
        <v>61</v>
      </c>
      <c r="BO448" s="456" t="n">
        <v>62</v>
      </c>
      <c r="BP448" s="456" t="n">
        <v>63</v>
      </c>
      <c r="BQ448" s="456" t="n">
        <v>64</v>
      </c>
      <c r="BR448" s="456" t="n">
        <v>65</v>
      </c>
      <c r="BS448" s="456" t="n">
        <v>66</v>
      </c>
      <c r="BT448" s="456" t="n">
        <v>67</v>
      </c>
      <c r="BU448" s="456" t="n">
        <v>68</v>
      </c>
      <c r="BV448" s="456" t="n">
        <v>69</v>
      </c>
      <c r="BW448" s="456" t="n">
        <v>70</v>
      </c>
      <c r="BX448" s="456" t="n">
        <v>71</v>
      </c>
      <c r="BY448" s="456" t="n">
        <v>72</v>
      </c>
      <c r="BZ448" s="456" t="n">
        <v>73</v>
      </c>
      <c r="CA448" s="456" t="n">
        <v>74</v>
      </c>
      <c r="CB448" s="456" t="n">
        <v>75</v>
      </c>
      <c r="CC448" s="456" t="n">
        <v>76</v>
      </c>
      <c r="CD448" s="456" t="n">
        <v>77</v>
      </c>
      <c r="CE448" s="456" t="n">
        <v>78</v>
      </c>
      <c r="CF448" s="456" t="n">
        <v>79</v>
      </c>
      <c r="CG448" s="456" t="n">
        <v>80</v>
      </c>
      <c r="CH448" s="456" t="n">
        <v>81</v>
      </c>
      <c r="CI448" s="456" t="n">
        <v>82</v>
      </c>
      <c r="CJ448" s="456" t="n">
        <v>83</v>
      </c>
      <c r="CK448" s="456" t="n">
        <v>84</v>
      </c>
      <c r="CM448" s="456" t="n">
        <v>85</v>
      </c>
      <c r="CN448" s="456" t="n">
        <v>86</v>
      </c>
      <c r="CO448" s="456" t="n">
        <v>87</v>
      </c>
      <c r="CP448" s="456" t="n">
        <v>88</v>
      </c>
      <c r="CR448" s="456" t="n">
        <v>89</v>
      </c>
      <c r="CS448" s="456" t="n">
        <v>90</v>
      </c>
      <c r="CT448" s="456" t="n">
        <v>91</v>
      </c>
      <c r="CU448" s="456" t="n">
        <v>92</v>
      </c>
    </row>
    <row r="449" customFormat="false" ht="12.65" hidden="false" customHeight="false" outlineLevel="0" collapsed="false">
      <c r="E449" s="456" t="s">
        <v>225</v>
      </c>
      <c r="F449" s="456" t="n">
        <v>75</v>
      </c>
      <c r="G449" s="456" t="n">
        <v>55</v>
      </c>
      <c r="H449" s="456" t="n">
        <v>67</v>
      </c>
      <c r="I449" s="456" t="n">
        <v>56</v>
      </c>
      <c r="J449" s="456" t="n">
        <v>23</v>
      </c>
      <c r="K449" s="456" t="n">
        <v>20</v>
      </c>
      <c r="L449" s="456" t="n">
        <v>8</v>
      </c>
      <c r="M449" s="456" t="n">
        <v>4</v>
      </c>
      <c r="N449" s="456" t="n">
        <v>85</v>
      </c>
      <c r="O449" s="456" t="n">
        <v>51</v>
      </c>
      <c r="P449" s="456" t="n">
        <v>60</v>
      </c>
      <c r="Q449" s="456" t="n">
        <v>84</v>
      </c>
      <c r="R449" s="456" t="n">
        <v>2</v>
      </c>
      <c r="S449" s="456" t="n">
        <v>37</v>
      </c>
      <c r="T449" s="456" t="n">
        <v>71</v>
      </c>
      <c r="U449" s="456" t="n">
        <v>64</v>
      </c>
      <c r="V449" s="456" t="n">
        <v>91</v>
      </c>
      <c r="W449" s="456" t="n">
        <v>70</v>
      </c>
      <c r="X449" s="456" t="n">
        <v>1</v>
      </c>
      <c r="Y449" s="456" t="n">
        <v>27</v>
      </c>
      <c r="Z449" s="456" t="n">
        <v>40</v>
      </c>
      <c r="AA449" s="456" t="n">
        <v>78</v>
      </c>
      <c r="AB449" s="456" t="n">
        <v>57</v>
      </c>
      <c r="AC449" s="456" t="n">
        <v>53</v>
      </c>
      <c r="AD449" s="456" t="n">
        <v>32</v>
      </c>
      <c r="AE449" s="456" t="n">
        <v>24</v>
      </c>
      <c r="AF449" s="456" t="n">
        <v>87</v>
      </c>
      <c r="AG449" s="456" t="n">
        <v>90</v>
      </c>
      <c r="AH449" s="456" t="n">
        <v>43</v>
      </c>
      <c r="AI449" s="456" t="n">
        <v>58</v>
      </c>
      <c r="AJ449" s="456" t="n">
        <v>19</v>
      </c>
      <c r="AK449" s="456" t="n">
        <v>48</v>
      </c>
      <c r="AL449" s="456" t="n">
        <v>34</v>
      </c>
      <c r="AM449" s="456" t="n">
        <v>26</v>
      </c>
      <c r="AN449" s="456" t="n">
        <v>6</v>
      </c>
      <c r="AO449" s="456" t="n">
        <v>79</v>
      </c>
      <c r="AP449" s="456" t="n">
        <v>28</v>
      </c>
      <c r="AQ449" s="456" t="n">
        <v>62</v>
      </c>
      <c r="AR449" s="456" t="n">
        <v>66</v>
      </c>
      <c r="AS449" s="456" t="n">
        <v>86</v>
      </c>
      <c r="AT449" s="456" t="n">
        <v>54</v>
      </c>
      <c r="AU449" s="456" t="n">
        <v>73</v>
      </c>
      <c r="AV449" s="456" t="n">
        <v>7</v>
      </c>
      <c r="AW449" s="456" t="n">
        <v>68</v>
      </c>
      <c r="AX449" s="456" t="n">
        <v>21</v>
      </c>
      <c r="AY449" s="456" t="n">
        <v>92</v>
      </c>
      <c r="AZ449" s="456" t="n">
        <v>38</v>
      </c>
      <c r="BA449" s="456" t="n">
        <v>52</v>
      </c>
      <c r="BB449" s="456" t="n">
        <v>61</v>
      </c>
      <c r="BC449" s="456" t="n">
        <v>72</v>
      </c>
      <c r="BD449" s="456" t="n">
        <v>25</v>
      </c>
      <c r="BE449" s="456" t="n">
        <v>13</v>
      </c>
      <c r="BF449" s="456" t="n">
        <v>30</v>
      </c>
      <c r="BG449" s="456" t="n">
        <v>89</v>
      </c>
      <c r="BH449" s="456" t="n">
        <v>41</v>
      </c>
      <c r="BI449" s="456" t="n">
        <v>5</v>
      </c>
      <c r="BJ449" s="456" t="n">
        <v>44</v>
      </c>
      <c r="BK449" s="456" t="n">
        <v>10</v>
      </c>
      <c r="BL449" s="456" t="n">
        <v>82</v>
      </c>
      <c r="BM449" s="456" t="n">
        <v>11</v>
      </c>
      <c r="BN449" s="456" t="n">
        <v>65</v>
      </c>
      <c r="BO449" s="456" t="n">
        <v>69</v>
      </c>
      <c r="BP449" s="456" t="n">
        <v>74</v>
      </c>
      <c r="BQ449" s="456" t="n">
        <v>36</v>
      </c>
      <c r="BR449" s="456" t="n">
        <v>16</v>
      </c>
      <c r="BS449" s="456" t="n">
        <v>14</v>
      </c>
      <c r="BT449" s="456" t="n">
        <v>45</v>
      </c>
      <c r="BU449" s="456" t="n">
        <v>22</v>
      </c>
      <c r="BV449" s="456" t="n">
        <v>83</v>
      </c>
      <c r="BW449" s="456" t="n">
        <v>18</v>
      </c>
      <c r="BX449" s="456" t="n">
        <v>15</v>
      </c>
      <c r="BY449" s="456" t="n">
        <v>3</v>
      </c>
      <c r="BZ449" s="456" t="n">
        <v>88</v>
      </c>
      <c r="CA449" s="456" t="n">
        <v>46</v>
      </c>
      <c r="CB449" s="456" t="n">
        <v>31</v>
      </c>
      <c r="CC449" s="456" t="n">
        <v>49</v>
      </c>
      <c r="CD449" s="456" t="n">
        <v>33</v>
      </c>
      <c r="CE449" s="456" t="n">
        <v>29</v>
      </c>
      <c r="CF449" s="456" t="n">
        <v>81</v>
      </c>
      <c r="CG449" s="456" t="n">
        <v>12</v>
      </c>
      <c r="CH449" s="456" t="n">
        <v>50</v>
      </c>
      <c r="CI449" s="456" t="n">
        <v>59</v>
      </c>
      <c r="CJ449" s="456" t="n">
        <v>35</v>
      </c>
      <c r="CK449" s="456" t="n">
        <v>76</v>
      </c>
      <c r="CM449" s="456" t="n">
        <v>9</v>
      </c>
      <c r="CN449" s="456" t="n">
        <v>63</v>
      </c>
      <c r="CO449" s="456" t="n">
        <v>77</v>
      </c>
      <c r="CP449" s="456" t="n">
        <v>47</v>
      </c>
      <c r="CR449" s="456" t="n">
        <v>39</v>
      </c>
      <c r="CS449" s="456" t="n">
        <v>80</v>
      </c>
      <c r="CT449" s="456" t="n">
        <v>17</v>
      </c>
      <c r="CU449" s="456" t="n">
        <v>42</v>
      </c>
    </row>
    <row r="450" customFormat="false" ht="12.65" hidden="false" customHeight="false" outlineLevel="0" collapsed="false"/>
    <row r="451" customFormat="false" ht="12.65" hidden="false" customHeight="false" outlineLevel="0" collapsed="false"/>
    <row r="452" customFormat="false" ht="12.65" hidden="false" customHeight="false" outlineLevel="0" collapsed="false">
      <c r="D452" s="318" t="n">
        <v>93</v>
      </c>
      <c r="E452" s="318" t="s">
        <v>250</v>
      </c>
    </row>
    <row r="453" customFormat="false" ht="12.65" hidden="false" customHeight="false" outlineLevel="0" collapsed="false">
      <c r="E453" s="456" t="s">
        <v>198</v>
      </c>
      <c r="F453" s="456" t="n">
        <v>1</v>
      </c>
      <c r="G453" s="456" t="n">
        <v>2</v>
      </c>
      <c r="H453" s="456" t="n">
        <v>3</v>
      </c>
      <c r="I453" s="456" t="n">
        <v>4</v>
      </c>
      <c r="J453" s="456" t="n">
        <v>5</v>
      </c>
      <c r="K453" s="456" t="n">
        <v>6</v>
      </c>
      <c r="L453" s="456" t="n">
        <v>7</v>
      </c>
      <c r="M453" s="456" t="n">
        <v>8</v>
      </c>
      <c r="N453" s="456" t="n">
        <v>9</v>
      </c>
      <c r="O453" s="456" t="n">
        <v>10</v>
      </c>
      <c r="P453" s="456" t="n">
        <v>11</v>
      </c>
      <c r="Q453" s="456" t="n">
        <v>12</v>
      </c>
      <c r="R453" s="456" t="n">
        <v>13</v>
      </c>
      <c r="S453" s="456" t="n">
        <v>14</v>
      </c>
      <c r="T453" s="456" t="n">
        <v>15</v>
      </c>
      <c r="U453" s="456" t="n">
        <v>16</v>
      </c>
      <c r="V453" s="456" t="n">
        <v>17</v>
      </c>
      <c r="W453" s="456" t="n">
        <v>18</v>
      </c>
      <c r="X453" s="456" t="n">
        <v>19</v>
      </c>
      <c r="Y453" s="456" t="n">
        <v>20</v>
      </c>
      <c r="Z453" s="456" t="n">
        <v>21</v>
      </c>
      <c r="AA453" s="456" t="n">
        <v>22</v>
      </c>
      <c r="AB453" s="456" t="n">
        <v>23</v>
      </c>
      <c r="AC453" s="456" t="n">
        <v>24</v>
      </c>
      <c r="AD453" s="456" t="n">
        <v>25</v>
      </c>
      <c r="AE453" s="456" t="n">
        <v>26</v>
      </c>
      <c r="AF453" s="456" t="n">
        <v>27</v>
      </c>
      <c r="AG453" s="456" t="n">
        <v>28</v>
      </c>
      <c r="AH453" s="456" t="n">
        <v>29</v>
      </c>
      <c r="AI453" s="456" t="n">
        <v>30</v>
      </c>
      <c r="AJ453" s="456" t="n">
        <v>31</v>
      </c>
      <c r="AK453" s="456" t="n">
        <v>32</v>
      </c>
      <c r="AL453" s="456" t="n">
        <v>33</v>
      </c>
      <c r="AM453" s="456" t="n">
        <v>34</v>
      </c>
      <c r="AN453" s="456" t="n">
        <v>35</v>
      </c>
      <c r="AO453" s="456" t="n">
        <v>36</v>
      </c>
      <c r="AP453" s="456" t="n">
        <v>37</v>
      </c>
      <c r="AQ453" s="456" t="n">
        <v>38</v>
      </c>
      <c r="AR453" s="456" t="n">
        <v>39</v>
      </c>
      <c r="AS453" s="456" t="n">
        <v>40</v>
      </c>
      <c r="AT453" s="456" t="n">
        <v>41</v>
      </c>
      <c r="AU453" s="456" t="n">
        <v>42</v>
      </c>
      <c r="AV453" s="456" t="n">
        <v>43</v>
      </c>
      <c r="AW453" s="456" t="n">
        <v>44</v>
      </c>
      <c r="AX453" s="456" t="n">
        <v>45</v>
      </c>
      <c r="AY453" s="456" t="n">
        <v>46</v>
      </c>
      <c r="AZ453" s="456" t="n">
        <v>47</v>
      </c>
      <c r="BA453" s="456" t="n">
        <v>48</v>
      </c>
      <c r="BB453" s="456" t="n">
        <v>49</v>
      </c>
      <c r="BC453" s="456" t="n">
        <v>50</v>
      </c>
      <c r="BD453" s="456" t="n">
        <v>51</v>
      </c>
      <c r="BE453" s="456" t="n">
        <v>52</v>
      </c>
      <c r="BF453" s="456" t="n">
        <v>53</v>
      </c>
      <c r="BG453" s="456" t="n">
        <v>54</v>
      </c>
      <c r="BH453" s="456" t="n">
        <v>55</v>
      </c>
      <c r="BI453" s="456" t="n">
        <v>56</v>
      </c>
      <c r="BJ453" s="456" t="n">
        <v>57</v>
      </c>
      <c r="BK453" s="456" t="n">
        <v>58</v>
      </c>
      <c r="BL453" s="456" t="n">
        <v>59</v>
      </c>
      <c r="BM453" s="456" t="n">
        <v>60</v>
      </c>
      <c r="BN453" s="456" t="n">
        <v>61</v>
      </c>
      <c r="BO453" s="456" t="n">
        <v>62</v>
      </c>
      <c r="BP453" s="456" t="n">
        <v>63</v>
      </c>
      <c r="BQ453" s="456" t="n">
        <v>64</v>
      </c>
      <c r="BR453" s="456" t="n">
        <v>65</v>
      </c>
      <c r="BS453" s="456" t="n">
        <v>66</v>
      </c>
      <c r="BT453" s="456" t="n">
        <v>67</v>
      </c>
      <c r="BU453" s="456" t="n">
        <v>68</v>
      </c>
      <c r="BV453" s="456" t="n">
        <v>69</v>
      </c>
      <c r="BW453" s="456" t="n">
        <v>70</v>
      </c>
      <c r="BX453" s="456" t="n">
        <v>71</v>
      </c>
      <c r="BY453" s="456" t="n">
        <v>72</v>
      </c>
      <c r="BZ453" s="456" t="n">
        <v>73</v>
      </c>
      <c r="CA453" s="456" t="n">
        <v>74</v>
      </c>
      <c r="CB453" s="456" t="n">
        <v>75</v>
      </c>
      <c r="CC453" s="456" t="n">
        <v>76</v>
      </c>
      <c r="CD453" s="456" t="n">
        <v>77</v>
      </c>
      <c r="CE453" s="456" t="n">
        <v>78</v>
      </c>
      <c r="CF453" s="456" t="n">
        <v>79</v>
      </c>
      <c r="CG453" s="456" t="n">
        <v>80</v>
      </c>
      <c r="CH453" s="456" t="n">
        <v>81</v>
      </c>
      <c r="CI453" s="456" t="n">
        <v>82</v>
      </c>
      <c r="CJ453" s="456" t="n">
        <v>83</v>
      </c>
      <c r="CK453" s="456" t="n">
        <v>84</v>
      </c>
      <c r="CL453" s="456" t="n">
        <v>85</v>
      </c>
      <c r="CM453" s="456" t="n">
        <v>86</v>
      </c>
      <c r="CN453" s="456" t="n">
        <v>87</v>
      </c>
      <c r="CO453" s="456" t="n">
        <v>88</v>
      </c>
      <c r="CP453" s="456" t="n">
        <v>89</v>
      </c>
      <c r="CR453" s="456" t="n">
        <v>90</v>
      </c>
      <c r="CS453" s="456" t="n">
        <v>91</v>
      </c>
      <c r="CT453" s="456" t="n">
        <v>92</v>
      </c>
      <c r="CU453" s="456" t="n">
        <v>93</v>
      </c>
    </row>
    <row r="454" customFormat="false" ht="12.65" hidden="false" customHeight="false" outlineLevel="0" collapsed="false">
      <c r="E454" s="456" t="s">
        <v>225</v>
      </c>
      <c r="F454" s="456" t="n">
        <v>44</v>
      </c>
      <c r="G454" s="456" t="n">
        <v>63</v>
      </c>
      <c r="H454" s="456" t="n">
        <v>91</v>
      </c>
      <c r="I454" s="456" t="n">
        <v>77</v>
      </c>
      <c r="J454" s="456" t="n">
        <v>36</v>
      </c>
      <c r="K454" s="456" t="n">
        <v>15</v>
      </c>
      <c r="L454" s="456" t="n">
        <v>48</v>
      </c>
      <c r="M454" s="456" t="n">
        <v>39</v>
      </c>
      <c r="N454" s="456" t="n">
        <v>68</v>
      </c>
      <c r="O454" s="456" t="n">
        <v>21</v>
      </c>
      <c r="P454" s="456" t="n">
        <v>50</v>
      </c>
      <c r="Q454" s="456" t="n">
        <v>18</v>
      </c>
      <c r="R454" s="456" t="n">
        <v>62</v>
      </c>
      <c r="S454" s="456" t="n">
        <v>73</v>
      </c>
      <c r="T454" s="456" t="n">
        <v>42</v>
      </c>
      <c r="U454" s="456" t="n">
        <v>29</v>
      </c>
      <c r="V454" s="456" t="n">
        <v>65</v>
      </c>
      <c r="W454" s="456" t="n">
        <v>40</v>
      </c>
      <c r="X454" s="456" t="n">
        <v>52</v>
      </c>
      <c r="Y454" s="456" t="n">
        <v>71</v>
      </c>
      <c r="Z454" s="456" t="n">
        <v>89</v>
      </c>
      <c r="AA454" s="456" t="n">
        <v>38</v>
      </c>
      <c r="AB454" s="456" t="n">
        <v>67</v>
      </c>
      <c r="AC454" s="456" t="n">
        <v>56</v>
      </c>
      <c r="AD454" s="456" t="n">
        <v>76</v>
      </c>
      <c r="AE454" s="456" t="n">
        <v>70</v>
      </c>
      <c r="AF454" s="456" t="n">
        <v>23</v>
      </c>
      <c r="AG454" s="456" t="n">
        <v>12</v>
      </c>
      <c r="AH454" s="456" t="n">
        <v>16</v>
      </c>
      <c r="AI454" s="456" t="n">
        <v>46</v>
      </c>
      <c r="AJ454" s="456" t="n">
        <v>93</v>
      </c>
      <c r="AK454" s="456" t="n">
        <v>69</v>
      </c>
      <c r="AL454" s="456" t="n">
        <v>2</v>
      </c>
      <c r="AM454" s="456" t="n">
        <v>32</v>
      </c>
      <c r="AN454" s="456" t="n">
        <v>6</v>
      </c>
      <c r="AO454" s="456" t="n">
        <v>4</v>
      </c>
      <c r="AP454" s="456" t="n">
        <v>92</v>
      </c>
      <c r="AQ454" s="456" t="n">
        <v>82</v>
      </c>
      <c r="AR454" s="456" t="n">
        <v>41</v>
      </c>
      <c r="AS454" s="456" t="n">
        <v>88</v>
      </c>
      <c r="AT454" s="456" t="n">
        <v>60</v>
      </c>
      <c r="AU454" s="456" t="n">
        <v>8</v>
      </c>
      <c r="AV454" s="456" t="n">
        <v>45</v>
      </c>
      <c r="AW454" s="456" t="n">
        <v>86</v>
      </c>
      <c r="AX454" s="456" t="n">
        <v>61</v>
      </c>
      <c r="AY454" s="456" t="n">
        <v>80</v>
      </c>
      <c r="AZ454" s="456" t="n">
        <v>34</v>
      </c>
      <c r="BA454" s="456" t="n">
        <v>74</v>
      </c>
      <c r="BB454" s="456" t="n">
        <v>22</v>
      </c>
      <c r="BC454" s="456" t="n">
        <v>57</v>
      </c>
      <c r="BD454" s="456" t="n">
        <v>9</v>
      </c>
      <c r="BE454" s="456" t="n">
        <v>28</v>
      </c>
      <c r="BF454" s="456" t="n">
        <v>5</v>
      </c>
      <c r="BG454" s="456" t="n">
        <v>66</v>
      </c>
      <c r="BH454" s="456" t="n">
        <v>51</v>
      </c>
      <c r="BI454" s="456" t="n">
        <v>24</v>
      </c>
      <c r="BJ454" s="456" t="n">
        <v>13</v>
      </c>
      <c r="BK454" s="456" t="n">
        <v>75</v>
      </c>
      <c r="BL454" s="456" t="n">
        <v>53</v>
      </c>
      <c r="BM454" s="456" t="n">
        <v>90</v>
      </c>
      <c r="BN454" s="456" t="n">
        <v>19</v>
      </c>
      <c r="BO454" s="456" t="n">
        <v>59</v>
      </c>
      <c r="BP454" s="456" t="n">
        <v>10</v>
      </c>
      <c r="BQ454" s="456" t="n">
        <v>11</v>
      </c>
      <c r="BR454" s="456" t="n">
        <v>47</v>
      </c>
      <c r="BS454" s="456" t="n">
        <v>84</v>
      </c>
      <c r="BT454" s="456" t="n">
        <v>79</v>
      </c>
      <c r="BU454" s="456" t="n">
        <v>17</v>
      </c>
      <c r="BV454" s="456" t="n">
        <v>58</v>
      </c>
      <c r="BW454" s="456" t="n">
        <v>3</v>
      </c>
      <c r="BX454" s="456" t="n">
        <v>35</v>
      </c>
      <c r="BY454" s="456" t="n">
        <v>20</v>
      </c>
      <c r="BZ454" s="456" t="n">
        <v>14</v>
      </c>
      <c r="CA454" s="456" t="n">
        <v>37</v>
      </c>
      <c r="CB454" s="456" t="n">
        <v>83</v>
      </c>
      <c r="CC454" s="456" t="n">
        <v>25</v>
      </c>
      <c r="CD454" s="456" t="n">
        <v>49</v>
      </c>
      <c r="CE454" s="456" t="n">
        <v>72</v>
      </c>
      <c r="CF454" s="456" t="n">
        <v>31</v>
      </c>
      <c r="CG454" s="456" t="n">
        <v>26</v>
      </c>
      <c r="CH454" s="456" t="n">
        <v>54</v>
      </c>
      <c r="CI454" s="456" t="n">
        <v>64</v>
      </c>
      <c r="CJ454" s="456" t="n">
        <v>87</v>
      </c>
      <c r="CK454" s="456" t="n">
        <v>7</v>
      </c>
      <c r="CL454" s="456" t="n">
        <v>1</v>
      </c>
      <c r="CM454" s="456" t="n">
        <v>85</v>
      </c>
      <c r="CN454" s="456" t="n">
        <v>33</v>
      </c>
      <c r="CO454" s="456" t="n">
        <v>27</v>
      </c>
      <c r="CP454" s="456" t="n">
        <v>43</v>
      </c>
      <c r="CR454" s="456" t="n">
        <v>55</v>
      </c>
      <c r="CS454" s="456" t="n">
        <v>78</v>
      </c>
      <c r="CT454" s="456" t="n">
        <v>30</v>
      </c>
      <c r="CU454" s="456" t="n">
        <v>81</v>
      </c>
    </row>
    <row r="455" customFormat="false" ht="12.65" hidden="false" customHeight="false" outlineLevel="0" collapsed="false"/>
    <row r="456" customFormat="false" ht="12.65" hidden="false" customHeight="false" outlineLevel="0" collapsed="false"/>
    <row r="457" customFormat="false" ht="12.65" hidden="false" customHeight="false" outlineLevel="0" collapsed="false">
      <c r="D457" s="318" t="n">
        <v>94</v>
      </c>
      <c r="E457" s="318" t="s">
        <v>250</v>
      </c>
    </row>
    <row r="458" customFormat="false" ht="12.65" hidden="false" customHeight="false" outlineLevel="0" collapsed="false">
      <c r="E458" s="456" t="s">
        <v>198</v>
      </c>
      <c r="F458" s="456" t="n">
        <v>1</v>
      </c>
      <c r="G458" s="456" t="n">
        <v>2</v>
      </c>
      <c r="H458" s="456" t="n">
        <v>3</v>
      </c>
      <c r="I458" s="456" t="n">
        <v>4</v>
      </c>
      <c r="J458" s="456" t="n">
        <v>5</v>
      </c>
      <c r="K458" s="456" t="n">
        <v>6</v>
      </c>
      <c r="L458" s="456" t="n">
        <v>7</v>
      </c>
      <c r="M458" s="456" t="n">
        <v>8</v>
      </c>
      <c r="N458" s="456" t="n">
        <v>9</v>
      </c>
      <c r="O458" s="456" t="n">
        <v>10</v>
      </c>
      <c r="P458" s="456" t="n">
        <v>11</v>
      </c>
      <c r="Q458" s="456" t="n">
        <v>12</v>
      </c>
      <c r="R458" s="456" t="n">
        <v>13</v>
      </c>
      <c r="S458" s="456" t="n">
        <v>14</v>
      </c>
      <c r="T458" s="456" t="n">
        <v>15</v>
      </c>
      <c r="U458" s="456" t="n">
        <v>16</v>
      </c>
      <c r="V458" s="456" t="n">
        <v>17</v>
      </c>
      <c r="W458" s="456" t="n">
        <v>18</v>
      </c>
      <c r="X458" s="456" t="n">
        <v>19</v>
      </c>
      <c r="Y458" s="456" t="n">
        <v>20</v>
      </c>
      <c r="Z458" s="456" t="n">
        <v>21</v>
      </c>
      <c r="AA458" s="456" t="n">
        <v>22</v>
      </c>
      <c r="AB458" s="456" t="n">
        <v>23</v>
      </c>
      <c r="AC458" s="456" t="n">
        <v>24</v>
      </c>
      <c r="AD458" s="456" t="n">
        <v>25</v>
      </c>
      <c r="AE458" s="456" t="n">
        <v>26</v>
      </c>
      <c r="AF458" s="456" t="n">
        <v>27</v>
      </c>
      <c r="AG458" s="456" t="n">
        <v>28</v>
      </c>
      <c r="AH458" s="456" t="n">
        <v>29</v>
      </c>
      <c r="AI458" s="456" t="n">
        <v>30</v>
      </c>
      <c r="AJ458" s="456" t="n">
        <v>31</v>
      </c>
      <c r="AK458" s="456" t="n">
        <v>32</v>
      </c>
      <c r="AL458" s="456" t="n">
        <v>33</v>
      </c>
      <c r="AM458" s="456" t="n">
        <v>34</v>
      </c>
      <c r="AN458" s="456" t="n">
        <v>35</v>
      </c>
      <c r="AO458" s="456" t="n">
        <v>36</v>
      </c>
      <c r="AP458" s="456" t="n">
        <v>37</v>
      </c>
      <c r="AQ458" s="456" t="n">
        <v>38</v>
      </c>
      <c r="AR458" s="456" t="n">
        <v>39</v>
      </c>
      <c r="AS458" s="456" t="n">
        <v>40</v>
      </c>
      <c r="AT458" s="456" t="n">
        <v>41</v>
      </c>
      <c r="AU458" s="456" t="n">
        <v>42</v>
      </c>
      <c r="AV458" s="456" t="n">
        <v>43</v>
      </c>
      <c r="AW458" s="456" t="n">
        <v>44</v>
      </c>
      <c r="AX458" s="456" t="n">
        <v>45</v>
      </c>
      <c r="AY458" s="456" t="n">
        <v>46</v>
      </c>
      <c r="AZ458" s="456" t="n">
        <v>47</v>
      </c>
      <c r="BA458" s="456" t="n">
        <v>48</v>
      </c>
      <c r="BB458" s="456" t="n">
        <v>49</v>
      </c>
      <c r="BC458" s="456" t="n">
        <v>50</v>
      </c>
      <c r="BD458" s="456" t="n">
        <v>51</v>
      </c>
      <c r="BE458" s="456" t="n">
        <v>52</v>
      </c>
      <c r="BF458" s="456" t="n">
        <v>53</v>
      </c>
      <c r="BG458" s="456" t="n">
        <v>54</v>
      </c>
      <c r="BH458" s="456" t="n">
        <v>55</v>
      </c>
      <c r="BI458" s="456" t="n">
        <v>56</v>
      </c>
      <c r="BJ458" s="456" t="n">
        <v>57</v>
      </c>
      <c r="BK458" s="456" t="n">
        <v>58</v>
      </c>
      <c r="BL458" s="456" t="n">
        <v>59</v>
      </c>
      <c r="BM458" s="456" t="n">
        <v>60</v>
      </c>
      <c r="BN458" s="456" t="n">
        <v>61</v>
      </c>
      <c r="BO458" s="456" t="n">
        <v>62</v>
      </c>
      <c r="BP458" s="456" t="n">
        <v>63</v>
      </c>
      <c r="BQ458" s="456" t="n">
        <v>64</v>
      </c>
      <c r="BR458" s="456" t="n">
        <v>65</v>
      </c>
      <c r="BS458" s="456" t="n">
        <v>66</v>
      </c>
      <c r="BT458" s="456" t="n">
        <v>67</v>
      </c>
      <c r="BU458" s="456" t="n">
        <v>68</v>
      </c>
      <c r="BV458" s="456" t="n">
        <v>69</v>
      </c>
      <c r="BW458" s="456" t="n">
        <v>70</v>
      </c>
      <c r="BX458" s="456" t="n">
        <v>71</v>
      </c>
      <c r="BY458" s="456" t="n">
        <v>72</v>
      </c>
      <c r="BZ458" s="456" t="n">
        <v>73</v>
      </c>
      <c r="CA458" s="456" t="n">
        <v>74</v>
      </c>
      <c r="CB458" s="456" t="n">
        <v>75</v>
      </c>
      <c r="CC458" s="456" t="n">
        <v>76</v>
      </c>
      <c r="CD458" s="456" t="n">
        <v>77</v>
      </c>
      <c r="CE458" s="456" t="n">
        <v>78</v>
      </c>
      <c r="CF458" s="456" t="n">
        <v>79</v>
      </c>
      <c r="CG458" s="456" t="n">
        <v>80</v>
      </c>
      <c r="CH458" s="456" t="n">
        <v>81</v>
      </c>
      <c r="CI458" s="456" t="n">
        <v>82</v>
      </c>
      <c r="CJ458" s="456" t="n">
        <v>83</v>
      </c>
      <c r="CK458" s="456" t="n">
        <v>84</v>
      </c>
      <c r="CL458" s="456" t="n">
        <v>85</v>
      </c>
      <c r="CM458" s="456" t="n">
        <v>86</v>
      </c>
      <c r="CN458" s="456" t="n">
        <v>87</v>
      </c>
      <c r="CO458" s="456" t="n">
        <v>88</v>
      </c>
      <c r="CP458" s="456" t="n">
        <v>89</v>
      </c>
      <c r="CQ458" s="456" t="n">
        <v>90</v>
      </c>
      <c r="CR458" s="456" t="n">
        <v>91</v>
      </c>
      <c r="CS458" s="456" t="n">
        <v>92</v>
      </c>
      <c r="CT458" s="456" t="n">
        <v>93</v>
      </c>
      <c r="CU458" s="456" t="n">
        <v>94</v>
      </c>
    </row>
    <row r="459" customFormat="false" ht="12.65" hidden="false" customHeight="false" outlineLevel="0" collapsed="false">
      <c r="E459" s="456" t="s">
        <v>225</v>
      </c>
      <c r="F459" s="456" t="n">
        <v>75</v>
      </c>
      <c r="G459" s="456" t="n">
        <v>33</v>
      </c>
      <c r="H459" s="456" t="n">
        <v>5</v>
      </c>
      <c r="I459" s="456" t="n">
        <v>23</v>
      </c>
      <c r="J459" s="456" t="n">
        <v>92</v>
      </c>
      <c r="K459" s="456" t="n">
        <v>84</v>
      </c>
      <c r="L459" s="456" t="n">
        <v>28</v>
      </c>
      <c r="M459" s="456" t="n">
        <v>57</v>
      </c>
      <c r="N459" s="456" t="n">
        <v>88</v>
      </c>
      <c r="O459" s="456" t="n">
        <v>31</v>
      </c>
      <c r="P459" s="456" t="n">
        <v>10</v>
      </c>
      <c r="Q459" s="456" t="n">
        <v>90</v>
      </c>
      <c r="R459" s="456" t="n">
        <v>27</v>
      </c>
      <c r="S459" s="456" t="n">
        <v>63</v>
      </c>
      <c r="T459" s="456" t="n">
        <v>16</v>
      </c>
      <c r="U459" s="456" t="n">
        <v>20</v>
      </c>
      <c r="V459" s="456" t="n">
        <v>53</v>
      </c>
      <c r="W459" s="456" t="n">
        <v>65</v>
      </c>
      <c r="X459" s="456" t="n">
        <v>83</v>
      </c>
      <c r="Y459" s="456" t="n">
        <v>21</v>
      </c>
      <c r="Z459" s="456" t="n">
        <v>64</v>
      </c>
      <c r="AA459" s="456" t="n">
        <v>78</v>
      </c>
      <c r="AB459" s="456" t="n">
        <v>67</v>
      </c>
      <c r="AC459" s="456" t="n">
        <v>11</v>
      </c>
      <c r="AD459" s="456" t="n">
        <v>8</v>
      </c>
      <c r="AE459" s="456" t="n">
        <v>94</v>
      </c>
      <c r="AF459" s="456" t="n">
        <v>58</v>
      </c>
      <c r="AG459" s="456" t="n">
        <v>2</v>
      </c>
      <c r="AH459" s="456" t="n">
        <v>6</v>
      </c>
      <c r="AI459" s="456" t="n">
        <v>71</v>
      </c>
      <c r="AJ459" s="456" t="n">
        <v>49</v>
      </c>
      <c r="AK459" s="456" t="n">
        <v>55</v>
      </c>
      <c r="AL459" s="456" t="n">
        <v>45</v>
      </c>
      <c r="AM459" s="456" t="n">
        <v>81</v>
      </c>
      <c r="AN459" s="456" t="n">
        <v>37</v>
      </c>
      <c r="AO459" s="456" t="n">
        <v>14</v>
      </c>
      <c r="AP459" s="456" t="n">
        <v>89</v>
      </c>
      <c r="AQ459" s="456" t="n">
        <v>54</v>
      </c>
      <c r="AR459" s="456" t="n">
        <v>56</v>
      </c>
      <c r="AS459" s="456" t="n">
        <v>41</v>
      </c>
      <c r="AT459" s="456" t="n">
        <v>74</v>
      </c>
      <c r="AU459" s="456" t="n">
        <v>19</v>
      </c>
      <c r="AV459" s="456" t="n">
        <v>30</v>
      </c>
      <c r="AW459" s="456" t="n">
        <v>91</v>
      </c>
      <c r="AX459" s="456" t="n">
        <v>66</v>
      </c>
      <c r="AY459" s="456" t="n">
        <v>44</v>
      </c>
      <c r="AZ459" s="456" t="n">
        <v>60</v>
      </c>
      <c r="BA459" s="456" t="n">
        <v>50</v>
      </c>
      <c r="BB459" s="456" t="n">
        <v>68</v>
      </c>
      <c r="BC459" s="456" t="n">
        <v>76</v>
      </c>
      <c r="BD459" s="456" t="n">
        <v>80</v>
      </c>
      <c r="BE459" s="456" t="n">
        <v>43</v>
      </c>
      <c r="BF459" s="456" t="n">
        <v>72</v>
      </c>
      <c r="BG459" s="456" t="n">
        <v>12</v>
      </c>
      <c r="BH459" s="456" t="n">
        <v>51</v>
      </c>
      <c r="BI459" s="456" t="n">
        <v>70</v>
      </c>
      <c r="BJ459" s="456" t="n">
        <v>93</v>
      </c>
      <c r="BK459" s="456" t="n">
        <v>77</v>
      </c>
      <c r="BL459" s="456" t="n">
        <v>87</v>
      </c>
      <c r="BM459" s="456" t="n">
        <v>47</v>
      </c>
      <c r="BN459" s="456" t="n">
        <v>35</v>
      </c>
      <c r="BO459" s="456" t="n">
        <v>39</v>
      </c>
      <c r="BP459" s="456" t="n">
        <v>42</v>
      </c>
      <c r="BQ459" s="456" t="n">
        <v>22</v>
      </c>
      <c r="BR459" s="456" t="n">
        <v>18</v>
      </c>
      <c r="BS459" s="456" t="n">
        <v>40</v>
      </c>
      <c r="BT459" s="456" t="n">
        <v>25</v>
      </c>
      <c r="BU459" s="456" t="n">
        <v>85</v>
      </c>
      <c r="BV459" s="456" t="n">
        <v>46</v>
      </c>
      <c r="BW459" s="456" t="n">
        <v>62</v>
      </c>
      <c r="BX459" s="456" t="n">
        <v>69</v>
      </c>
      <c r="BY459" s="456" t="n">
        <v>48</v>
      </c>
      <c r="BZ459" s="456" t="n">
        <v>24</v>
      </c>
      <c r="CA459" s="456" t="n">
        <v>61</v>
      </c>
      <c r="CB459" s="456" t="n">
        <v>38</v>
      </c>
      <c r="CC459" s="456" t="n">
        <v>9</v>
      </c>
      <c r="CD459" s="456" t="n">
        <v>79</v>
      </c>
      <c r="CE459" s="456" t="n">
        <v>17</v>
      </c>
      <c r="CF459" s="456" t="n">
        <v>36</v>
      </c>
      <c r="CG459" s="456" t="n">
        <v>26</v>
      </c>
      <c r="CH459" s="456" t="n">
        <v>34</v>
      </c>
      <c r="CI459" s="456" t="n">
        <v>4</v>
      </c>
      <c r="CJ459" s="456" t="n">
        <v>82</v>
      </c>
      <c r="CK459" s="456" t="n">
        <v>13</v>
      </c>
      <c r="CL459" s="456" t="n">
        <v>52</v>
      </c>
      <c r="CM459" s="456" t="n">
        <v>59</v>
      </c>
      <c r="CN459" s="456" t="n">
        <v>73</v>
      </c>
      <c r="CO459" s="456" t="n">
        <v>32</v>
      </c>
      <c r="CP459" s="456" t="n">
        <v>1</v>
      </c>
      <c r="CQ459" s="456" t="n">
        <v>86</v>
      </c>
      <c r="CR459" s="456" t="n">
        <v>15</v>
      </c>
      <c r="CS459" s="456" t="n">
        <v>29</v>
      </c>
      <c r="CT459" s="456" t="n">
        <v>7</v>
      </c>
      <c r="CU459" s="456" t="n">
        <v>3</v>
      </c>
    </row>
    <row r="460" customFormat="false" ht="12.65" hidden="false" customHeight="false" outlineLevel="0" collapsed="false"/>
    <row r="461" customFormat="false" ht="12.65" hidden="false" customHeight="false" outlineLevel="0" collapsed="false"/>
    <row r="462" customFormat="false" ht="12.65" hidden="false" customHeight="false" outlineLevel="0" collapsed="false">
      <c r="D462" s="318" t="n">
        <v>95</v>
      </c>
      <c r="E462" s="318" t="s">
        <v>250</v>
      </c>
    </row>
    <row r="463" customFormat="false" ht="12.65" hidden="false" customHeight="false" outlineLevel="0" collapsed="false">
      <c r="E463" s="456" t="s">
        <v>198</v>
      </c>
      <c r="F463" s="456" t="n">
        <v>1</v>
      </c>
      <c r="G463" s="456" t="n">
        <v>2</v>
      </c>
      <c r="H463" s="456" t="n">
        <v>3</v>
      </c>
      <c r="I463" s="456" t="n">
        <v>4</v>
      </c>
      <c r="J463" s="456" t="n">
        <v>5</v>
      </c>
      <c r="K463" s="456" t="n">
        <v>6</v>
      </c>
      <c r="L463" s="456" t="n">
        <v>7</v>
      </c>
      <c r="M463" s="456" t="n">
        <v>8</v>
      </c>
      <c r="N463" s="456" t="n">
        <v>9</v>
      </c>
      <c r="O463" s="456" t="n">
        <v>10</v>
      </c>
      <c r="P463" s="456" t="n">
        <v>11</v>
      </c>
      <c r="Q463" s="456" t="n">
        <v>12</v>
      </c>
      <c r="R463" s="456" t="n">
        <v>13</v>
      </c>
      <c r="S463" s="456" t="n">
        <v>14</v>
      </c>
      <c r="T463" s="456" t="n">
        <v>15</v>
      </c>
      <c r="U463" s="456" t="n">
        <v>16</v>
      </c>
      <c r="V463" s="456" t="n">
        <v>17</v>
      </c>
      <c r="W463" s="456" t="n">
        <v>18</v>
      </c>
      <c r="X463" s="456" t="n">
        <v>19</v>
      </c>
      <c r="Y463" s="456" t="n">
        <v>20</v>
      </c>
      <c r="Z463" s="456" t="n">
        <v>21</v>
      </c>
      <c r="AA463" s="456" t="n">
        <v>22</v>
      </c>
      <c r="AB463" s="456" t="n">
        <v>23</v>
      </c>
      <c r="AC463" s="456" t="n">
        <v>24</v>
      </c>
      <c r="AD463" s="456" t="n">
        <v>25</v>
      </c>
      <c r="AE463" s="456" t="n">
        <v>26</v>
      </c>
      <c r="AF463" s="456" t="n">
        <v>27</v>
      </c>
      <c r="AG463" s="456" t="n">
        <v>28</v>
      </c>
      <c r="AH463" s="456" t="n">
        <v>29</v>
      </c>
      <c r="AI463" s="456" t="n">
        <v>30</v>
      </c>
      <c r="AJ463" s="456" t="n">
        <v>31</v>
      </c>
      <c r="AK463" s="456" t="n">
        <v>32</v>
      </c>
      <c r="AL463" s="456" t="n">
        <v>33</v>
      </c>
      <c r="AM463" s="456" t="n">
        <v>34</v>
      </c>
      <c r="AN463" s="456" t="n">
        <v>35</v>
      </c>
      <c r="AO463" s="456" t="n">
        <v>36</v>
      </c>
      <c r="AP463" s="456" t="n">
        <v>37</v>
      </c>
      <c r="AQ463" s="456" t="n">
        <v>38</v>
      </c>
      <c r="AR463" s="456" t="n">
        <v>39</v>
      </c>
      <c r="AS463" s="456" t="n">
        <v>40</v>
      </c>
      <c r="AT463" s="456" t="n">
        <v>41</v>
      </c>
      <c r="AU463" s="456" t="n">
        <v>42</v>
      </c>
      <c r="AV463" s="456" t="n">
        <v>43</v>
      </c>
      <c r="AW463" s="456" t="n">
        <v>44</v>
      </c>
      <c r="AX463" s="456" t="n">
        <v>45</v>
      </c>
      <c r="AY463" s="456" t="n">
        <v>46</v>
      </c>
      <c r="AZ463" s="456" t="n">
        <v>47</v>
      </c>
      <c r="BA463" s="456" t="n">
        <v>48</v>
      </c>
      <c r="BB463" s="456" t="n">
        <v>49</v>
      </c>
      <c r="BC463" s="456" t="n">
        <v>50</v>
      </c>
      <c r="BD463" s="456" t="n">
        <v>51</v>
      </c>
      <c r="BE463" s="456" t="n">
        <v>52</v>
      </c>
      <c r="BF463" s="456" t="n">
        <v>53</v>
      </c>
      <c r="BG463" s="456" t="n">
        <v>54</v>
      </c>
      <c r="BH463" s="456" t="n">
        <v>55</v>
      </c>
      <c r="BI463" s="456" t="n">
        <v>56</v>
      </c>
      <c r="BJ463" s="456" t="n">
        <v>57</v>
      </c>
      <c r="BK463" s="456" t="n">
        <v>58</v>
      </c>
      <c r="BL463" s="456" t="n">
        <v>59</v>
      </c>
      <c r="BM463" s="456" t="n">
        <v>60</v>
      </c>
      <c r="BN463" s="456" t="n">
        <v>61</v>
      </c>
      <c r="BO463" s="456" t="n">
        <v>62</v>
      </c>
      <c r="BP463" s="456" t="n">
        <v>63</v>
      </c>
      <c r="BQ463" s="456" t="n">
        <v>64</v>
      </c>
      <c r="BR463" s="456" t="n">
        <v>65</v>
      </c>
      <c r="BS463" s="456" t="n">
        <v>66</v>
      </c>
      <c r="BT463" s="456" t="n">
        <v>67</v>
      </c>
      <c r="BU463" s="456" t="n">
        <v>68</v>
      </c>
      <c r="BV463" s="456" t="n">
        <v>69</v>
      </c>
      <c r="BW463" s="456" t="n">
        <v>70</v>
      </c>
      <c r="BX463" s="456" t="n">
        <v>71</v>
      </c>
      <c r="BY463" s="456" t="n">
        <v>72</v>
      </c>
      <c r="BZ463" s="456" t="n">
        <v>73</v>
      </c>
      <c r="CA463" s="456" t="n">
        <v>74</v>
      </c>
      <c r="CB463" s="456" t="n">
        <v>75</v>
      </c>
      <c r="CC463" s="456" t="n">
        <v>76</v>
      </c>
      <c r="CD463" s="456" t="n">
        <v>77</v>
      </c>
      <c r="CE463" s="456" t="n">
        <v>78</v>
      </c>
      <c r="CF463" s="456" t="n">
        <v>79</v>
      </c>
      <c r="CG463" s="456" t="n">
        <v>80</v>
      </c>
      <c r="CH463" s="456" t="n">
        <v>81</v>
      </c>
      <c r="CI463" s="456" t="n">
        <v>82</v>
      </c>
      <c r="CJ463" s="456" t="n">
        <v>83</v>
      </c>
      <c r="CK463" s="456" t="n">
        <v>84</v>
      </c>
      <c r="CL463" s="456" t="n">
        <v>85</v>
      </c>
      <c r="CM463" s="456" t="n">
        <v>86</v>
      </c>
      <c r="CN463" s="456" t="n">
        <v>87</v>
      </c>
      <c r="CO463" s="456" t="n">
        <v>88</v>
      </c>
      <c r="CP463" s="456" t="n">
        <v>89</v>
      </c>
      <c r="CQ463" s="456" t="n">
        <v>90</v>
      </c>
      <c r="CR463" s="456" t="n">
        <v>91</v>
      </c>
      <c r="CS463" s="456" t="n">
        <v>92</v>
      </c>
      <c r="CT463" s="456" t="n">
        <v>93</v>
      </c>
      <c r="CU463" s="456" t="n">
        <v>94</v>
      </c>
      <c r="CV463" s="456" t="n">
        <v>95</v>
      </c>
    </row>
    <row r="464" customFormat="false" ht="12.65" hidden="false" customHeight="false" outlineLevel="0" collapsed="false">
      <c r="E464" s="456" t="s">
        <v>225</v>
      </c>
      <c r="F464" s="456" t="n">
        <v>94</v>
      </c>
      <c r="G464" s="456" t="n">
        <v>55</v>
      </c>
      <c r="H464" s="456" t="n">
        <v>2</v>
      </c>
      <c r="I464" s="456" t="n">
        <v>32</v>
      </c>
      <c r="J464" s="456" t="n">
        <v>26</v>
      </c>
      <c r="K464" s="456" t="n">
        <v>69</v>
      </c>
      <c r="L464" s="456" t="n">
        <v>33</v>
      </c>
      <c r="M464" s="456" t="n">
        <v>85</v>
      </c>
      <c r="N464" s="456" t="n">
        <v>53</v>
      </c>
      <c r="O464" s="456" t="n">
        <v>22</v>
      </c>
      <c r="P464" s="456" t="n">
        <v>5</v>
      </c>
      <c r="Q464" s="456" t="n">
        <v>54</v>
      </c>
      <c r="R464" s="456" t="n">
        <v>64</v>
      </c>
      <c r="S464" s="456" t="n">
        <v>42</v>
      </c>
      <c r="T464" s="456" t="n">
        <v>46</v>
      </c>
      <c r="U464" s="456" t="n">
        <v>10</v>
      </c>
      <c r="V464" s="456" t="n">
        <v>95</v>
      </c>
      <c r="W464" s="456" t="n">
        <v>89</v>
      </c>
      <c r="X464" s="456" t="n">
        <v>13</v>
      </c>
      <c r="Y464" s="456" t="n">
        <v>71</v>
      </c>
      <c r="Z464" s="456" t="n">
        <v>75</v>
      </c>
      <c r="AA464" s="456" t="n">
        <v>58</v>
      </c>
      <c r="AB464" s="456" t="n">
        <v>15</v>
      </c>
      <c r="AC464" s="456" t="n">
        <v>77</v>
      </c>
      <c r="AD464" s="456" t="n">
        <v>17</v>
      </c>
      <c r="AE464" s="456" t="n">
        <v>25</v>
      </c>
      <c r="AF464" s="456" t="n">
        <v>63</v>
      </c>
      <c r="AG464" s="456" t="n">
        <v>87</v>
      </c>
      <c r="AH464" s="456" t="n">
        <v>41</v>
      </c>
      <c r="AI464" s="456" t="n">
        <v>68</v>
      </c>
      <c r="AJ464" s="456" t="n">
        <v>4</v>
      </c>
      <c r="AK464" s="456" t="n">
        <v>28</v>
      </c>
      <c r="AL464" s="456" t="n">
        <v>52</v>
      </c>
      <c r="AM464" s="456" t="n">
        <v>81</v>
      </c>
      <c r="AN464" s="456" t="n">
        <v>36</v>
      </c>
      <c r="AO464" s="456" t="n">
        <v>35</v>
      </c>
      <c r="AP464" s="456" t="n">
        <v>73</v>
      </c>
      <c r="AQ464" s="456" t="n">
        <v>49</v>
      </c>
      <c r="AR464" s="456" t="n">
        <v>91</v>
      </c>
      <c r="AS464" s="456" t="n">
        <v>76</v>
      </c>
      <c r="AT464" s="456" t="n">
        <v>29</v>
      </c>
      <c r="AU464" s="456" t="n">
        <v>14</v>
      </c>
      <c r="AV464" s="456" t="n">
        <v>40</v>
      </c>
      <c r="AW464" s="456" t="n">
        <v>6</v>
      </c>
      <c r="AX464" s="456" t="n">
        <v>31</v>
      </c>
      <c r="AY464" s="456" t="n">
        <v>39</v>
      </c>
      <c r="AZ464" s="456" t="n">
        <v>30</v>
      </c>
      <c r="BA464" s="456" t="n">
        <v>80</v>
      </c>
      <c r="BB464" s="456" t="n">
        <v>43</v>
      </c>
      <c r="BC464" s="456" t="n">
        <v>67</v>
      </c>
      <c r="BD464" s="456" t="n">
        <v>90</v>
      </c>
      <c r="BE464" s="456" t="n">
        <v>23</v>
      </c>
      <c r="BF464" s="456" t="n">
        <v>72</v>
      </c>
      <c r="BG464" s="456" t="n">
        <v>3</v>
      </c>
      <c r="BH464" s="456" t="n">
        <v>66</v>
      </c>
      <c r="BI464" s="456" t="n">
        <v>65</v>
      </c>
      <c r="BJ464" s="456" t="n">
        <v>19</v>
      </c>
      <c r="BK464" s="456" t="n">
        <v>44</v>
      </c>
      <c r="BL464" s="456" t="n">
        <v>82</v>
      </c>
      <c r="BM464" s="456" t="n">
        <v>11</v>
      </c>
      <c r="BN464" s="456" t="n">
        <v>59</v>
      </c>
      <c r="BO464" s="456" t="n">
        <v>38</v>
      </c>
      <c r="BP464" s="456" t="n">
        <v>47</v>
      </c>
      <c r="BQ464" s="456" t="n">
        <v>1</v>
      </c>
      <c r="BR464" s="456" t="n">
        <v>83</v>
      </c>
      <c r="BS464" s="456" t="n">
        <v>84</v>
      </c>
      <c r="BT464" s="456" t="n">
        <v>93</v>
      </c>
      <c r="BU464" s="456" t="n">
        <v>50</v>
      </c>
      <c r="BV464" s="456" t="n">
        <v>16</v>
      </c>
      <c r="BW464" s="456" t="n">
        <v>86</v>
      </c>
      <c r="BX464" s="456" t="n">
        <v>70</v>
      </c>
      <c r="BY464" s="456" t="n">
        <v>9</v>
      </c>
      <c r="BZ464" s="456" t="n">
        <v>57</v>
      </c>
      <c r="CA464" s="456" t="n">
        <v>21</v>
      </c>
      <c r="CB464" s="456" t="n">
        <v>92</v>
      </c>
      <c r="CC464" s="456" t="n">
        <v>20</v>
      </c>
      <c r="CD464" s="456" t="n">
        <v>24</v>
      </c>
      <c r="CE464" s="456" t="n">
        <v>34</v>
      </c>
      <c r="CF464" s="456" t="n">
        <v>27</v>
      </c>
      <c r="CG464" s="456" t="n">
        <v>51</v>
      </c>
      <c r="CH464" s="456" t="n">
        <v>79</v>
      </c>
      <c r="CI464" s="456" t="n">
        <v>48</v>
      </c>
      <c r="CJ464" s="456" t="n">
        <v>12</v>
      </c>
      <c r="CK464" s="456" t="n">
        <v>61</v>
      </c>
      <c r="CL464" s="456" t="n">
        <v>8</v>
      </c>
      <c r="CM464" s="456" t="n">
        <v>45</v>
      </c>
      <c r="CN464" s="456" t="n">
        <v>88</v>
      </c>
      <c r="CO464" s="456" t="n">
        <v>74</v>
      </c>
      <c r="CP464" s="456" t="n">
        <v>18</v>
      </c>
      <c r="CQ464" s="456" t="n">
        <v>56</v>
      </c>
      <c r="CR464" s="456" t="n">
        <v>60</v>
      </c>
      <c r="CS464" s="456" t="n">
        <v>78</v>
      </c>
      <c r="CT464" s="456" t="n">
        <v>37</v>
      </c>
      <c r="CU464" s="456" t="n">
        <v>62</v>
      </c>
      <c r="CV464" s="456" t="n">
        <v>7</v>
      </c>
    </row>
    <row r="465" customFormat="false" ht="12.65" hidden="false" customHeight="false" outlineLevel="0" collapsed="false"/>
    <row r="466" customFormat="false" ht="12.65" hidden="false" customHeight="false" outlineLevel="0" collapsed="false"/>
    <row r="467" customFormat="false" ht="12.65" hidden="false" customHeight="false" outlineLevel="0" collapsed="false">
      <c r="D467" s="318" t="n">
        <v>96</v>
      </c>
      <c r="E467" s="318" t="s">
        <v>250</v>
      </c>
    </row>
    <row r="468" customFormat="false" ht="12.65" hidden="false" customHeight="false" outlineLevel="0" collapsed="false">
      <c r="E468" s="456" t="s">
        <v>198</v>
      </c>
      <c r="F468" s="456" t="n">
        <v>1</v>
      </c>
      <c r="G468" s="456" t="n">
        <v>2</v>
      </c>
      <c r="H468" s="456" t="n">
        <v>3</v>
      </c>
      <c r="I468" s="456" t="n">
        <v>4</v>
      </c>
      <c r="J468" s="456" t="n">
        <v>5</v>
      </c>
      <c r="K468" s="456" t="n">
        <v>6</v>
      </c>
      <c r="L468" s="456" t="n">
        <v>7</v>
      </c>
      <c r="M468" s="456" t="n">
        <v>8</v>
      </c>
      <c r="N468" s="456" t="n">
        <v>9</v>
      </c>
      <c r="O468" s="456" t="n">
        <v>10</v>
      </c>
      <c r="P468" s="456" t="n">
        <v>11</v>
      </c>
      <c r="Q468" s="456" t="n">
        <v>12</v>
      </c>
      <c r="R468" s="456" t="n">
        <v>13</v>
      </c>
      <c r="S468" s="456" t="n">
        <v>14</v>
      </c>
      <c r="T468" s="456" t="n">
        <v>15</v>
      </c>
      <c r="U468" s="456" t="n">
        <v>16</v>
      </c>
      <c r="V468" s="456" t="n">
        <v>17</v>
      </c>
      <c r="W468" s="456" t="n">
        <v>18</v>
      </c>
      <c r="X468" s="456" t="n">
        <v>19</v>
      </c>
      <c r="Y468" s="456" t="n">
        <v>20</v>
      </c>
      <c r="Z468" s="456" t="n">
        <v>21</v>
      </c>
      <c r="AA468" s="456" t="n">
        <v>22</v>
      </c>
      <c r="AB468" s="456" t="n">
        <v>23</v>
      </c>
      <c r="AC468" s="456" t="n">
        <v>24</v>
      </c>
      <c r="AD468" s="456" t="n">
        <v>25</v>
      </c>
      <c r="AE468" s="456" t="n">
        <v>26</v>
      </c>
      <c r="AF468" s="456" t="n">
        <v>27</v>
      </c>
      <c r="AG468" s="456" t="n">
        <v>28</v>
      </c>
      <c r="AH468" s="456" t="n">
        <v>29</v>
      </c>
      <c r="AI468" s="456" t="n">
        <v>30</v>
      </c>
      <c r="AJ468" s="456" t="n">
        <v>31</v>
      </c>
      <c r="AK468" s="456" t="n">
        <v>32</v>
      </c>
      <c r="AL468" s="456" t="n">
        <v>33</v>
      </c>
      <c r="AM468" s="456" t="n">
        <v>34</v>
      </c>
      <c r="AN468" s="456" t="n">
        <v>35</v>
      </c>
      <c r="AO468" s="456" t="n">
        <v>36</v>
      </c>
      <c r="AP468" s="456" t="n">
        <v>37</v>
      </c>
      <c r="AQ468" s="456" t="n">
        <v>38</v>
      </c>
      <c r="AR468" s="456" t="n">
        <v>39</v>
      </c>
      <c r="AS468" s="456" t="n">
        <v>40</v>
      </c>
      <c r="AT468" s="456" t="n">
        <v>41</v>
      </c>
      <c r="AU468" s="456" t="n">
        <v>42</v>
      </c>
      <c r="AV468" s="456" t="n">
        <v>43</v>
      </c>
      <c r="AW468" s="456" t="n">
        <v>44</v>
      </c>
      <c r="AX468" s="456" t="n">
        <v>45</v>
      </c>
      <c r="AY468" s="456" t="n">
        <v>46</v>
      </c>
      <c r="AZ468" s="456" t="n">
        <v>47</v>
      </c>
      <c r="BA468" s="456" t="n">
        <v>48</v>
      </c>
      <c r="BB468" s="456" t="n">
        <v>49</v>
      </c>
      <c r="BC468" s="456" t="n">
        <v>50</v>
      </c>
      <c r="BD468" s="456" t="n">
        <v>51</v>
      </c>
      <c r="BE468" s="456" t="n">
        <v>52</v>
      </c>
      <c r="BF468" s="456" t="n">
        <v>53</v>
      </c>
      <c r="BG468" s="456" t="n">
        <v>54</v>
      </c>
      <c r="BH468" s="456" t="n">
        <v>55</v>
      </c>
      <c r="BI468" s="456" t="n">
        <v>56</v>
      </c>
      <c r="BJ468" s="456" t="n">
        <v>57</v>
      </c>
      <c r="BK468" s="456" t="n">
        <v>58</v>
      </c>
      <c r="BL468" s="456" t="n">
        <v>59</v>
      </c>
      <c r="BM468" s="456" t="n">
        <v>60</v>
      </c>
      <c r="BN468" s="456" t="n">
        <v>61</v>
      </c>
      <c r="BO468" s="456" t="n">
        <v>62</v>
      </c>
      <c r="BP468" s="456" t="n">
        <v>63</v>
      </c>
      <c r="BQ468" s="456" t="n">
        <v>64</v>
      </c>
      <c r="BR468" s="456" t="n">
        <v>65</v>
      </c>
      <c r="BS468" s="456" t="n">
        <v>66</v>
      </c>
      <c r="BT468" s="456" t="n">
        <v>67</v>
      </c>
      <c r="BU468" s="456" t="n">
        <v>68</v>
      </c>
      <c r="BV468" s="456" t="n">
        <v>69</v>
      </c>
      <c r="BW468" s="456" t="n">
        <v>70</v>
      </c>
      <c r="BX468" s="456" t="n">
        <v>71</v>
      </c>
      <c r="BY468" s="456" t="n">
        <v>72</v>
      </c>
      <c r="BZ468" s="456" t="n">
        <v>73</v>
      </c>
      <c r="CA468" s="456" t="n">
        <v>74</v>
      </c>
      <c r="CB468" s="456" t="n">
        <v>75</v>
      </c>
      <c r="CC468" s="456" t="n">
        <v>76</v>
      </c>
      <c r="CD468" s="456" t="n">
        <v>77</v>
      </c>
      <c r="CE468" s="456" t="n">
        <v>78</v>
      </c>
      <c r="CF468" s="456" t="n">
        <v>79</v>
      </c>
      <c r="CG468" s="456" t="n">
        <v>80</v>
      </c>
      <c r="CH468" s="456" t="n">
        <v>81</v>
      </c>
      <c r="CI468" s="456" t="n">
        <v>82</v>
      </c>
      <c r="CJ468" s="456" t="n">
        <v>83</v>
      </c>
      <c r="CK468" s="456" t="n">
        <v>84</v>
      </c>
      <c r="CM468" s="456" t="n">
        <v>85</v>
      </c>
      <c r="CN468" s="456" t="n">
        <v>86</v>
      </c>
      <c r="CO468" s="456" t="n">
        <v>87</v>
      </c>
      <c r="CP468" s="456" t="n">
        <v>88</v>
      </c>
      <c r="CR468" s="456" t="n">
        <v>89</v>
      </c>
      <c r="CS468" s="456" t="n">
        <v>90</v>
      </c>
      <c r="CT468" s="456" t="n">
        <v>91</v>
      </c>
      <c r="CU468" s="456" t="n">
        <v>92</v>
      </c>
      <c r="CW468" s="456" t="n">
        <v>93</v>
      </c>
      <c r="CX468" s="456" t="n">
        <v>94</v>
      </c>
      <c r="CY468" s="456" t="n">
        <v>95</v>
      </c>
      <c r="CZ468" s="456" t="n">
        <v>96</v>
      </c>
    </row>
    <row r="469" customFormat="false" ht="12.65" hidden="false" customHeight="false" outlineLevel="0" collapsed="false">
      <c r="E469" s="456" t="s">
        <v>225</v>
      </c>
      <c r="F469" s="456" t="n">
        <v>30</v>
      </c>
      <c r="G469" s="456" t="n">
        <v>18</v>
      </c>
      <c r="H469" s="456" t="n">
        <v>70</v>
      </c>
      <c r="I469" s="456" t="n">
        <v>21</v>
      </c>
      <c r="J469" s="456" t="n">
        <v>53</v>
      </c>
      <c r="K469" s="456" t="n">
        <v>84</v>
      </c>
      <c r="L469" s="456" t="n">
        <v>43</v>
      </c>
      <c r="M469" s="456" t="n">
        <v>59</v>
      </c>
      <c r="N469" s="456" t="n">
        <v>93</v>
      </c>
      <c r="O469" s="456" t="n">
        <v>1</v>
      </c>
      <c r="P469" s="456" t="n">
        <v>40</v>
      </c>
      <c r="Q469" s="456" t="n">
        <v>83</v>
      </c>
      <c r="R469" s="456" t="n">
        <v>17</v>
      </c>
      <c r="S469" s="456" t="n">
        <v>26</v>
      </c>
      <c r="T469" s="456" t="n">
        <v>56</v>
      </c>
      <c r="U469" s="456" t="n">
        <v>19</v>
      </c>
      <c r="V469" s="456" t="n">
        <v>34</v>
      </c>
      <c r="W469" s="456" t="n">
        <v>94</v>
      </c>
      <c r="X469" s="456" t="n">
        <v>13</v>
      </c>
      <c r="Y469" s="456" t="n">
        <v>85</v>
      </c>
      <c r="Z469" s="456" t="n">
        <v>4</v>
      </c>
      <c r="AA469" s="456" t="n">
        <v>14</v>
      </c>
      <c r="AB469" s="456" t="n">
        <v>44</v>
      </c>
      <c r="AC469" s="456" t="n">
        <v>16</v>
      </c>
      <c r="AD469" s="456" t="n">
        <v>76</v>
      </c>
      <c r="AE469" s="456" t="n">
        <v>45</v>
      </c>
      <c r="AF469" s="456" t="n">
        <v>73</v>
      </c>
      <c r="AG469" s="456" t="n">
        <v>29</v>
      </c>
      <c r="AH469" s="456" t="n">
        <v>61</v>
      </c>
      <c r="AI469" s="456" t="n">
        <v>82</v>
      </c>
      <c r="AJ469" s="456" t="n">
        <v>39</v>
      </c>
      <c r="AK469" s="456" t="n">
        <v>10</v>
      </c>
      <c r="AL469" s="456" t="n">
        <v>57</v>
      </c>
      <c r="AM469" s="456" t="n">
        <v>63</v>
      </c>
      <c r="AN469" s="456" t="n">
        <v>66</v>
      </c>
      <c r="AO469" s="456" t="n">
        <v>96</v>
      </c>
      <c r="AP469" s="456" t="n">
        <v>78</v>
      </c>
      <c r="AQ469" s="456" t="n">
        <v>22</v>
      </c>
      <c r="AR469" s="456" t="n">
        <v>68</v>
      </c>
      <c r="AS469" s="456" t="n">
        <v>71</v>
      </c>
      <c r="AT469" s="456" t="n">
        <v>88</v>
      </c>
      <c r="AU469" s="456" t="n">
        <v>58</v>
      </c>
      <c r="AV469" s="456" t="n">
        <v>62</v>
      </c>
      <c r="AW469" s="456" t="n">
        <v>27</v>
      </c>
      <c r="AX469" s="456" t="n">
        <v>31</v>
      </c>
      <c r="AY469" s="456" t="n">
        <v>64</v>
      </c>
      <c r="AZ469" s="456" t="n">
        <v>23</v>
      </c>
      <c r="BA469" s="456" t="n">
        <v>55</v>
      </c>
      <c r="BB469" s="456" t="n">
        <v>89</v>
      </c>
      <c r="BC469" s="456" t="n">
        <v>81</v>
      </c>
      <c r="BD469" s="456" t="n">
        <v>75</v>
      </c>
      <c r="BE469" s="456" t="n">
        <v>95</v>
      </c>
      <c r="BF469" s="456" t="n">
        <v>65</v>
      </c>
      <c r="BG469" s="456" t="n">
        <v>46</v>
      </c>
      <c r="BH469" s="456" t="n">
        <v>52</v>
      </c>
      <c r="BI469" s="456" t="n">
        <v>24</v>
      </c>
      <c r="BJ469" s="456" t="n">
        <v>20</v>
      </c>
      <c r="BK469" s="456" t="n">
        <v>72</v>
      </c>
      <c r="BL469" s="456" t="n">
        <v>67</v>
      </c>
      <c r="BM469" s="456" t="n">
        <v>91</v>
      </c>
      <c r="BN469" s="456" t="n">
        <v>79</v>
      </c>
      <c r="BO469" s="456" t="n">
        <v>48</v>
      </c>
      <c r="BP469" s="456" t="n">
        <v>90</v>
      </c>
      <c r="BQ469" s="456" t="n">
        <v>7</v>
      </c>
      <c r="BR469" s="456" t="n">
        <v>2</v>
      </c>
      <c r="BS469" s="456" t="n">
        <v>35</v>
      </c>
      <c r="BT469" s="456" t="n">
        <v>8</v>
      </c>
      <c r="BU469" s="456" t="n">
        <v>47</v>
      </c>
      <c r="BV469" s="456" t="n">
        <v>51</v>
      </c>
      <c r="BW469" s="456" t="n">
        <v>3</v>
      </c>
      <c r="BX469" s="456" t="n">
        <v>15</v>
      </c>
      <c r="BY469" s="456" t="n">
        <v>28</v>
      </c>
      <c r="BZ469" s="456" t="n">
        <v>86</v>
      </c>
      <c r="CA469" s="456" t="n">
        <v>37</v>
      </c>
      <c r="CB469" s="456" t="n">
        <v>32</v>
      </c>
      <c r="CC469" s="456" t="n">
        <v>25</v>
      </c>
      <c r="CD469" s="456" t="n">
        <v>87</v>
      </c>
      <c r="CE469" s="456" t="n">
        <v>92</v>
      </c>
      <c r="CF469" s="456" t="n">
        <v>42</v>
      </c>
      <c r="CG469" s="456" t="n">
        <v>11</v>
      </c>
      <c r="CH469" s="456" t="n">
        <v>69</v>
      </c>
      <c r="CI469" s="456" t="n">
        <v>38</v>
      </c>
      <c r="CJ469" s="456" t="n">
        <v>12</v>
      </c>
      <c r="CK469" s="456" t="n">
        <v>6</v>
      </c>
      <c r="CM469" s="456" t="n">
        <v>80</v>
      </c>
      <c r="CN469" s="456" t="n">
        <v>74</v>
      </c>
      <c r="CO469" s="456" t="n">
        <v>54</v>
      </c>
      <c r="CP469" s="456" t="n">
        <v>41</v>
      </c>
      <c r="CR469" s="456" t="n">
        <v>49</v>
      </c>
      <c r="CS469" s="456" t="n">
        <v>5</v>
      </c>
      <c r="CT469" s="456" t="n">
        <v>60</v>
      </c>
      <c r="CU469" s="456" t="n">
        <v>33</v>
      </c>
      <c r="CW469" s="456" t="n">
        <v>9</v>
      </c>
      <c r="CX469" s="456" t="n">
        <v>50</v>
      </c>
      <c r="CY469" s="456" t="n">
        <v>77</v>
      </c>
      <c r="CZ469" s="456" t="n">
        <v>36</v>
      </c>
    </row>
    <row r="470" customFormat="false" ht="12.65" hidden="false" customHeight="false" outlineLevel="0" collapsed="false"/>
    <row r="471" customFormat="false" ht="12.65" hidden="false" customHeight="false" outlineLevel="0" collapsed="false"/>
    <row r="472" customFormat="false" ht="12.65" hidden="false" customHeight="false" outlineLevel="0" collapsed="false">
      <c r="D472" s="318" t="n">
        <v>97</v>
      </c>
      <c r="E472" s="318" t="s">
        <v>250</v>
      </c>
    </row>
    <row r="473" customFormat="false" ht="12.65" hidden="false" customHeight="false" outlineLevel="0" collapsed="false">
      <c r="E473" s="456" t="s">
        <v>198</v>
      </c>
      <c r="F473" s="456" t="n">
        <v>1</v>
      </c>
      <c r="G473" s="456" t="n">
        <v>2</v>
      </c>
      <c r="H473" s="456" t="n">
        <v>3</v>
      </c>
      <c r="I473" s="456" t="n">
        <v>4</v>
      </c>
      <c r="J473" s="456" t="n">
        <v>5</v>
      </c>
      <c r="K473" s="456" t="n">
        <v>6</v>
      </c>
      <c r="L473" s="456" t="n">
        <v>7</v>
      </c>
      <c r="M473" s="456" t="n">
        <v>8</v>
      </c>
      <c r="N473" s="456" t="n">
        <v>9</v>
      </c>
      <c r="O473" s="456" t="n">
        <v>10</v>
      </c>
      <c r="P473" s="456" t="n">
        <v>11</v>
      </c>
      <c r="Q473" s="456" t="n">
        <v>12</v>
      </c>
      <c r="R473" s="456" t="n">
        <v>13</v>
      </c>
      <c r="S473" s="456" t="n">
        <v>14</v>
      </c>
      <c r="T473" s="456" t="n">
        <v>15</v>
      </c>
      <c r="U473" s="456" t="n">
        <v>16</v>
      </c>
      <c r="V473" s="456" t="n">
        <v>17</v>
      </c>
      <c r="W473" s="456" t="n">
        <v>18</v>
      </c>
      <c r="X473" s="456" t="n">
        <v>19</v>
      </c>
      <c r="Y473" s="456" t="n">
        <v>20</v>
      </c>
      <c r="Z473" s="456" t="n">
        <v>21</v>
      </c>
      <c r="AA473" s="456" t="n">
        <v>22</v>
      </c>
      <c r="AB473" s="456" t="n">
        <v>23</v>
      </c>
      <c r="AC473" s="456" t="n">
        <v>24</v>
      </c>
      <c r="AD473" s="456" t="n">
        <v>25</v>
      </c>
      <c r="AE473" s="456" t="n">
        <v>26</v>
      </c>
      <c r="AF473" s="456" t="n">
        <v>27</v>
      </c>
      <c r="AG473" s="456" t="n">
        <v>28</v>
      </c>
      <c r="AH473" s="456" t="n">
        <v>29</v>
      </c>
      <c r="AI473" s="456" t="n">
        <v>30</v>
      </c>
      <c r="AJ473" s="456" t="n">
        <v>31</v>
      </c>
      <c r="AK473" s="456" t="n">
        <v>32</v>
      </c>
      <c r="AL473" s="456" t="n">
        <v>33</v>
      </c>
      <c r="AM473" s="456" t="n">
        <v>34</v>
      </c>
      <c r="AN473" s="456" t="n">
        <v>35</v>
      </c>
      <c r="AO473" s="456" t="n">
        <v>36</v>
      </c>
      <c r="AP473" s="456" t="n">
        <v>37</v>
      </c>
      <c r="AQ473" s="456" t="n">
        <v>38</v>
      </c>
      <c r="AR473" s="456" t="n">
        <v>39</v>
      </c>
      <c r="AS473" s="456" t="n">
        <v>40</v>
      </c>
      <c r="AT473" s="456" t="n">
        <v>41</v>
      </c>
      <c r="AU473" s="456" t="n">
        <v>42</v>
      </c>
      <c r="AV473" s="456" t="n">
        <v>43</v>
      </c>
      <c r="AW473" s="456" t="n">
        <v>44</v>
      </c>
      <c r="AX473" s="456" t="n">
        <v>45</v>
      </c>
      <c r="AY473" s="456" t="n">
        <v>46</v>
      </c>
      <c r="AZ473" s="456" t="n">
        <v>47</v>
      </c>
      <c r="BA473" s="456" t="n">
        <v>48</v>
      </c>
      <c r="BB473" s="456" t="n">
        <v>49</v>
      </c>
      <c r="BC473" s="456" t="n">
        <v>50</v>
      </c>
      <c r="BD473" s="456" t="n">
        <v>51</v>
      </c>
      <c r="BE473" s="456" t="n">
        <v>52</v>
      </c>
      <c r="BF473" s="456" t="n">
        <v>53</v>
      </c>
      <c r="BG473" s="456" t="n">
        <v>54</v>
      </c>
      <c r="BH473" s="456" t="n">
        <v>55</v>
      </c>
      <c r="BI473" s="456" t="n">
        <v>56</v>
      </c>
      <c r="BJ473" s="456" t="n">
        <v>57</v>
      </c>
      <c r="BK473" s="456" t="n">
        <v>58</v>
      </c>
      <c r="BL473" s="456" t="n">
        <v>59</v>
      </c>
      <c r="BM473" s="456" t="n">
        <v>60</v>
      </c>
      <c r="BN473" s="456" t="n">
        <v>61</v>
      </c>
      <c r="BO473" s="456" t="n">
        <v>62</v>
      </c>
      <c r="BP473" s="456" t="n">
        <v>63</v>
      </c>
      <c r="BQ473" s="456" t="n">
        <v>64</v>
      </c>
      <c r="BR473" s="456" t="n">
        <v>65</v>
      </c>
      <c r="BS473" s="456" t="n">
        <v>66</v>
      </c>
      <c r="BT473" s="456" t="n">
        <v>67</v>
      </c>
      <c r="BU473" s="456" t="n">
        <v>68</v>
      </c>
      <c r="BV473" s="456" t="n">
        <v>69</v>
      </c>
      <c r="BW473" s="456" t="n">
        <v>70</v>
      </c>
      <c r="BX473" s="456" t="n">
        <v>71</v>
      </c>
      <c r="BY473" s="456" t="n">
        <v>72</v>
      </c>
      <c r="BZ473" s="456" t="n">
        <v>73</v>
      </c>
      <c r="CA473" s="456" t="n">
        <v>74</v>
      </c>
      <c r="CB473" s="456" t="n">
        <v>75</v>
      </c>
      <c r="CC473" s="456" t="n">
        <v>76</v>
      </c>
      <c r="CD473" s="456" t="n">
        <v>77</v>
      </c>
      <c r="CE473" s="456" t="n">
        <v>78</v>
      </c>
      <c r="CF473" s="456" t="n">
        <v>79</v>
      </c>
      <c r="CG473" s="456" t="n">
        <v>80</v>
      </c>
      <c r="CH473" s="456" t="n">
        <v>81</v>
      </c>
      <c r="CI473" s="456" t="n">
        <v>82</v>
      </c>
      <c r="CJ473" s="456" t="n">
        <v>83</v>
      </c>
      <c r="CK473" s="456" t="n">
        <v>84</v>
      </c>
      <c r="CL473" s="456" t="n">
        <v>85</v>
      </c>
      <c r="CM473" s="456" t="n">
        <v>86</v>
      </c>
      <c r="CN473" s="456" t="n">
        <v>87</v>
      </c>
      <c r="CO473" s="456" t="n">
        <v>88</v>
      </c>
      <c r="CP473" s="456" t="n">
        <v>89</v>
      </c>
      <c r="CR473" s="456" t="n">
        <v>90</v>
      </c>
      <c r="CS473" s="456" t="n">
        <v>91</v>
      </c>
      <c r="CT473" s="456" t="n">
        <v>92</v>
      </c>
      <c r="CU473" s="456" t="n">
        <v>93</v>
      </c>
      <c r="CW473" s="456" t="n">
        <v>94</v>
      </c>
      <c r="CX473" s="456" t="n">
        <v>95</v>
      </c>
      <c r="CY473" s="456" t="n">
        <v>96</v>
      </c>
      <c r="CZ473" s="456" t="n">
        <v>97</v>
      </c>
    </row>
    <row r="474" customFormat="false" ht="12.65" hidden="false" customHeight="false" outlineLevel="0" collapsed="false">
      <c r="E474" s="456" t="s">
        <v>225</v>
      </c>
      <c r="F474" s="456" t="n">
        <v>39</v>
      </c>
      <c r="G474" s="456" t="n">
        <v>78</v>
      </c>
      <c r="H474" s="456" t="n">
        <v>93</v>
      </c>
      <c r="I474" s="456" t="n">
        <v>94</v>
      </c>
      <c r="J474" s="456" t="n">
        <v>82</v>
      </c>
      <c r="K474" s="456" t="n">
        <v>54</v>
      </c>
      <c r="L474" s="456" t="n">
        <v>9</v>
      </c>
      <c r="M474" s="456" t="n">
        <v>12</v>
      </c>
      <c r="N474" s="456" t="n">
        <v>58</v>
      </c>
      <c r="O474" s="456" t="n">
        <v>31</v>
      </c>
      <c r="P474" s="456" t="n">
        <v>29</v>
      </c>
      <c r="Q474" s="456" t="n">
        <v>10</v>
      </c>
      <c r="R474" s="456" t="n">
        <v>17</v>
      </c>
      <c r="S474" s="456" t="n">
        <v>71</v>
      </c>
      <c r="T474" s="456" t="n">
        <v>23</v>
      </c>
      <c r="U474" s="456" t="n">
        <v>55</v>
      </c>
      <c r="V474" s="456" t="n">
        <v>92</v>
      </c>
      <c r="W474" s="456" t="n">
        <v>85</v>
      </c>
      <c r="X474" s="456" t="n">
        <v>57</v>
      </c>
      <c r="Y474" s="456" t="n">
        <v>41</v>
      </c>
      <c r="Z474" s="456" t="n">
        <v>25</v>
      </c>
      <c r="AA474" s="456" t="n">
        <v>88</v>
      </c>
      <c r="AB474" s="456" t="n">
        <v>59</v>
      </c>
      <c r="AC474" s="456" t="n">
        <v>96</v>
      </c>
      <c r="AD474" s="456" t="n">
        <v>43</v>
      </c>
      <c r="AE474" s="456" t="n">
        <v>97</v>
      </c>
      <c r="AF474" s="456" t="n">
        <v>38</v>
      </c>
      <c r="AG474" s="456" t="n">
        <v>80</v>
      </c>
      <c r="AH474" s="456" t="n">
        <v>33</v>
      </c>
      <c r="AI474" s="456" t="n">
        <v>21</v>
      </c>
      <c r="AJ474" s="456" t="n">
        <v>74</v>
      </c>
      <c r="AK474" s="456" t="n">
        <v>68</v>
      </c>
      <c r="AL474" s="456" t="n">
        <v>32</v>
      </c>
      <c r="AM474" s="456" t="n">
        <v>95</v>
      </c>
      <c r="AN474" s="456" t="n">
        <v>11</v>
      </c>
      <c r="AO474" s="456" t="n">
        <v>84</v>
      </c>
      <c r="AP474" s="456" t="n">
        <v>48</v>
      </c>
      <c r="AQ474" s="456" t="n">
        <v>27</v>
      </c>
      <c r="AR474" s="456" t="n">
        <v>67</v>
      </c>
      <c r="AS474" s="456" t="n">
        <v>6</v>
      </c>
      <c r="AT474" s="456" t="n">
        <v>40</v>
      </c>
      <c r="AU474" s="456" t="n">
        <v>63</v>
      </c>
      <c r="AV474" s="456" t="n">
        <v>45</v>
      </c>
      <c r="AW474" s="456" t="n">
        <v>81</v>
      </c>
      <c r="AX474" s="456" t="n">
        <v>47</v>
      </c>
      <c r="AY474" s="456" t="n">
        <v>5</v>
      </c>
      <c r="AZ474" s="456" t="n">
        <v>70</v>
      </c>
      <c r="BA474" s="456" t="n">
        <v>52</v>
      </c>
      <c r="BB474" s="456" t="n">
        <v>76</v>
      </c>
      <c r="BC474" s="456" t="n">
        <v>91</v>
      </c>
      <c r="BD474" s="456" t="n">
        <v>44</v>
      </c>
      <c r="BE474" s="456" t="n">
        <v>30</v>
      </c>
      <c r="BF474" s="456" t="n">
        <v>62</v>
      </c>
      <c r="BG474" s="456" t="n">
        <v>72</v>
      </c>
      <c r="BH474" s="456" t="n">
        <v>1</v>
      </c>
      <c r="BI474" s="456" t="n">
        <v>34</v>
      </c>
      <c r="BJ474" s="456" t="n">
        <v>89</v>
      </c>
      <c r="BK474" s="456" t="n">
        <v>64</v>
      </c>
      <c r="BL474" s="456" t="n">
        <v>66</v>
      </c>
      <c r="BM474" s="456" t="n">
        <v>73</v>
      </c>
      <c r="BN474" s="456" t="n">
        <v>50</v>
      </c>
      <c r="BO474" s="456" t="n">
        <v>53</v>
      </c>
      <c r="BP474" s="456" t="n">
        <v>42</v>
      </c>
      <c r="BQ474" s="456" t="n">
        <v>56</v>
      </c>
      <c r="BR474" s="456" t="n">
        <v>36</v>
      </c>
      <c r="BS474" s="456" t="n">
        <v>79</v>
      </c>
      <c r="BT474" s="456" t="n">
        <v>35</v>
      </c>
      <c r="BU474" s="456" t="n">
        <v>37</v>
      </c>
      <c r="BV474" s="456" t="n">
        <v>22</v>
      </c>
      <c r="BW474" s="456" t="n">
        <v>86</v>
      </c>
      <c r="BX474" s="456" t="n">
        <v>14</v>
      </c>
      <c r="BY474" s="456" t="n">
        <v>28</v>
      </c>
      <c r="BZ474" s="456" t="n">
        <v>69</v>
      </c>
      <c r="CA474" s="456" t="n">
        <v>87</v>
      </c>
      <c r="CB474" s="456" t="n">
        <v>61</v>
      </c>
      <c r="CC474" s="456" t="n">
        <v>60</v>
      </c>
      <c r="CD474" s="456" t="n">
        <v>13</v>
      </c>
      <c r="CE474" s="456" t="n">
        <v>65</v>
      </c>
      <c r="CF474" s="456" t="n">
        <v>46</v>
      </c>
      <c r="CG474" s="456" t="n">
        <v>90</v>
      </c>
      <c r="CH474" s="456" t="n">
        <v>4</v>
      </c>
      <c r="CI474" s="456" t="n">
        <v>20</v>
      </c>
      <c r="CJ474" s="456" t="n">
        <v>15</v>
      </c>
      <c r="CK474" s="456" t="n">
        <v>7</v>
      </c>
      <c r="CL474" s="456" t="n">
        <v>26</v>
      </c>
      <c r="CM474" s="456" t="n">
        <v>49</v>
      </c>
      <c r="CN474" s="456" t="n">
        <v>18</v>
      </c>
      <c r="CO474" s="456" t="n">
        <v>2</v>
      </c>
      <c r="CP474" s="456" t="n">
        <v>51</v>
      </c>
      <c r="CR474" s="456" t="n">
        <v>75</v>
      </c>
      <c r="CS474" s="456" t="n">
        <v>3</v>
      </c>
      <c r="CT474" s="456" t="n">
        <v>24</v>
      </c>
      <c r="CU474" s="456" t="n">
        <v>16</v>
      </c>
      <c r="CW474" s="456" t="n">
        <v>19</v>
      </c>
      <c r="CX474" s="456" t="n">
        <v>8</v>
      </c>
      <c r="CY474" s="456" t="n">
        <v>77</v>
      </c>
      <c r="CZ474" s="456" t="n">
        <v>83</v>
      </c>
    </row>
    <row r="475" customFormat="false" ht="12.65" hidden="false" customHeight="false" outlineLevel="0" collapsed="false"/>
    <row r="476" customFormat="false" ht="12.65" hidden="false" customHeight="false" outlineLevel="0" collapsed="false"/>
    <row r="477" customFormat="false" ht="12.65" hidden="false" customHeight="false" outlineLevel="0" collapsed="false">
      <c r="D477" s="318" t="n">
        <v>98</v>
      </c>
      <c r="E477" s="318" t="s">
        <v>250</v>
      </c>
    </row>
    <row r="478" customFormat="false" ht="12.65" hidden="false" customHeight="false" outlineLevel="0" collapsed="false">
      <c r="E478" s="456" t="s">
        <v>198</v>
      </c>
      <c r="F478" s="456" t="n">
        <v>1</v>
      </c>
      <c r="G478" s="456" t="n">
        <v>2</v>
      </c>
      <c r="H478" s="456" t="n">
        <v>3</v>
      </c>
      <c r="I478" s="456" t="n">
        <v>4</v>
      </c>
      <c r="J478" s="456" t="n">
        <v>5</v>
      </c>
      <c r="K478" s="456" t="n">
        <v>6</v>
      </c>
      <c r="L478" s="456" t="n">
        <v>7</v>
      </c>
      <c r="M478" s="456" t="n">
        <v>8</v>
      </c>
      <c r="N478" s="456" t="n">
        <v>9</v>
      </c>
      <c r="O478" s="456" t="n">
        <v>10</v>
      </c>
      <c r="P478" s="456" t="n">
        <v>11</v>
      </c>
      <c r="Q478" s="456" t="n">
        <v>12</v>
      </c>
      <c r="R478" s="456" t="n">
        <v>13</v>
      </c>
      <c r="S478" s="456" t="n">
        <v>14</v>
      </c>
      <c r="T478" s="456" t="n">
        <v>15</v>
      </c>
      <c r="U478" s="456" t="n">
        <v>16</v>
      </c>
      <c r="V478" s="456" t="n">
        <v>17</v>
      </c>
      <c r="W478" s="456" t="n">
        <v>18</v>
      </c>
      <c r="X478" s="456" t="n">
        <v>19</v>
      </c>
      <c r="Y478" s="456" t="n">
        <v>20</v>
      </c>
      <c r="Z478" s="456" t="n">
        <v>21</v>
      </c>
      <c r="AA478" s="456" t="n">
        <v>22</v>
      </c>
      <c r="AB478" s="456" t="n">
        <v>23</v>
      </c>
      <c r="AC478" s="456" t="n">
        <v>24</v>
      </c>
      <c r="AD478" s="456" t="n">
        <v>25</v>
      </c>
      <c r="AE478" s="456" t="n">
        <v>26</v>
      </c>
      <c r="AF478" s="456" t="n">
        <v>27</v>
      </c>
      <c r="AG478" s="456" t="n">
        <v>28</v>
      </c>
      <c r="AH478" s="456" t="n">
        <v>29</v>
      </c>
      <c r="AI478" s="456" t="n">
        <v>30</v>
      </c>
      <c r="AJ478" s="456" t="n">
        <v>31</v>
      </c>
      <c r="AK478" s="456" t="n">
        <v>32</v>
      </c>
      <c r="AL478" s="456" t="n">
        <v>33</v>
      </c>
      <c r="AM478" s="456" t="n">
        <v>34</v>
      </c>
      <c r="AN478" s="456" t="n">
        <v>35</v>
      </c>
      <c r="AO478" s="456" t="n">
        <v>36</v>
      </c>
      <c r="AP478" s="456" t="n">
        <v>37</v>
      </c>
      <c r="AQ478" s="456" t="n">
        <v>38</v>
      </c>
      <c r="AR478" s="456" t="n">
        <v>39</v>
      </c>
      <c r="AS478" s="456" t="n">
        <v>40</v>
      </c>
      <c r="AT478" s="456" t="n">
        <v>41</v>
      </c>
      <c r="AU478" s="456" t="n">
        <v>42</v>
      </c>
      <c r="AV478" s="456" t="n">
        <v>43</v>
      </c>
      <c r="AW478" s="456" t="n">
        <v>44</v>
      </c>
      <c r="AX478" s="456" t="n">
        <v>45</v>
      </c>
      <c r="AY478" s="456" t="n">
        <v>46</v>
      </c>
      <c r="AZ478" s="456" t="n">
        <v>47</v>
      </c>
      <c r="BA478" s="456" t="n">
        <v>48</v>
      </c>
      <c r="BB478" s="456" t="n">
        <v>49</v>
      </c>
      <c r="BC478" s="456" t="n">
        <v>50</v>
      </c>
      <c r="BD478" s="456" t="n">
        <v>51</v>
      </c>
      <c r="BE478" s="456" t="n">
        <v>52</v>
      </c>
      <c r="BF478" s="456" t="n">
        <v>53</v>
      </c>
      <c r="BG478" s="456" t="n">
        <v>54</v>
      </c>
      <c r="BH478" s="456" t="n">
        <v>55</v>
      </c>
      <c r="BI478" s="456" t="n">
        <v>56</v>
      </c>
      <c r="BJ478" s="456" t="n">
        <v>57</v>
      </c>
      <c r="BK478" s="456" t="n">
        <v>58</v>
      </c>
      <c r="BL478" s="456" t="n">
        <v>59</v>
      </c>
      <c r="BM478" s="456" t="n">
        <v>60</v>
      </c>
      <c r="BN478" s="456" t="n">
        <v>61</v>
      </c>
      <c r="BO478" s="456" t="n">
        <v>62</v>
      </c>
      <c r="BP478" s="456" t="n">
        <v>63</v>
      </c>
      <c r="BQ478" s="456" t="n">
        <v>64</v>
      </c>
      <c r="BR478" s="456" t="n">
        <v>65</v>
      </c>
      <c r="BS478" s="456" t="n">
        <v>66</v>
      </c>
      <c r="BT478" s="456" t="n">
        <v>67</v>
      </c>
      <c r="BU478" s="456" t="n">
        <v>68</v>
      </c>
      <c r="BV478" s="456" t="n">
        <v>69</v>
      </c>
      <c r="BW478" s="456" t="n">
        <v>70</v>
      </c>
      <c r="BX478" s="456" t="n">
        <v>71</v>
      </c>
      <c r="BY478" s="456" t="n">
        <v>72</v>
      </c>
      <c r="BZ478" s="456" t="n">
        <v>73</v>
      </c>
      <c r="CA478" s="456" t="n">
        <v>74</v>
      </c>
      <c r="CB478" s="456" t="n">
        <v>75</v>
      </c>
      <c r="CC478" s="456" t="n">
        <v>76</v>
      </c>
      <c r="CD478" s="456" t="n">
        <v>77</v>
      </c>
      <c r="CE478" s="456" t="n">
        <v>78</v>
      </c>
      <c r="CF478" s="456" t="n">
        <v>79</v>
      </c>
      <c r="CG478" s="456" t="n">
        <v>80</v>
      </c>
      <c r="CH478" s="456" t="n">
        <v>81</v>
      </c>
      <c r="CI478" s="456" t="n">
        <v>82</v>
      </c>
      <c r="CJ478" s="456" t="n">
        <v>83</v>
      </c>
      <c r="CK478" s="456" t="n">
        <v>84</v>
      </c>
      <c r="CL478" s="456" t="n">
        <v>85</v>
      </c>
      <c r="CM478" s="456" t="n">
        <v>86</v>
      </c>
      <c r="CN478" s="456" t="n">
        <v>87</v>
      </c>
      <c r="CO478" s="456" t="n">
        <v>88</v>
      </c>
      <c r="CP478" s="456" t="n">
        <v>89</v>
      </c>
      <c r="CQ478" s="456" t="n">
        <v>90</v>
      </c>
      <c r="CR478" s="456" t="n">
        <v>91</v>
      </c>
      <c r="CS478" s="456" t="n">
        <v>92</v>
      </c>
      <c r="CT478" s="456" t="n">
        <v>93</v>
      </c>
      <c r="CU478" s="456" t="n">
        <v>94</v>
      </c>
      <c r="CW478" s="456" t="n">
        <v>95</v>
      </c>
      <c r="CX478" s="456" t="n">
        <v>96</v>
      </c>
      <c r="CY478" s="456" t="n">
        <v>97</v>
      </c>
      <c r="CZ478" s="456" t="n">
        <v>98</v>
      </c>
    </row>
    <row r="479" customFormat="false" ht="12.65" hidden="false" customHeight="false" outlineLevel="0" collapsed="false">
      <c r="E479" s="456" t="s">
        <v>225</v>
      </c>
      <c r="F479" s="456" t="n">
        <v>90</v>
      </c>
      <c r="G479" s="456" t="n">
        <v>63</v>
      </c>
      <c r="H479" s="456" t="n">
        <v>7</v>
      </c>
      <c r="I479" s="456" t="n">
        <v>68</v>
      </c>
      <c r="J479" s="456" t="n">
        <v>46</v>
      </c>
      <c r="K479" s="456" t="n">
        <v>94</v>
      </c>
      <c r="L479" s="456" t="n">
        <v>48</v>
      </c>
      <c r="M479" s="456" t="n">
        <v>57</v>
      </c>
      <c r="N479" s="456" t="n">
        <v>6</v>
      </c>
      <c r="O479" s="456" t="n">
        <v>32</v>
      </c>
      <c r="P479" s="456" t="n">
        <v>29</v>
      </c>
      <c r="Q479" s="456" t="n">
        <v>39</v>
      </c>
      <c r="R479" s="456" t="n">
        <v>62</v>
      </c>
      <c r="S479" s="456" t="n">
        <v>56</v>
      </c>
      <c r="T479" s="456" t="n">
        <v>76</v>
      </c>
      <c r="U479" s="456" t="n">
        <v>84</v>
      </c>
      <c r="V479" s="456" t="n">
        <v>93</v>
      </c>
      <c r="W479" s="456" t="n">
        <v>89</v>
      </c>
      <c r="X479" s="456" t="n">
        <v>2</v>
      </c>
      <c r="Y479" s="456" t="n">
        <v>17</v>
      </c>
      <c r="Z479" s="456" t="n">
        <v>20</v>
      </c>
      <c r="AA479" s="456" t="n">
        <v>3</v>
      </c>
      <c r="AB479" s="456" t="n">
        <v>79</v>
      </c>
      <c r="AC479" s="456" t="n">
        <v>11</v>
      </c>
      <c r="AD479" s="456" t="n">
        <v>73</v>
      </c>
      <c r="AE479" s="456" t="n">
        <v>45</v>
      </c>
      <c r="AF479" s="456" t="n">
        <v>59</v>
      </c>
      <c r="AG479" s="456" t="n">
        <v>52</v>
      </c>
      <c r="AH479" s="456" t="n">
        <v>87</v>
      </c>
      <c r="AI479" s="456" t="n">
        <v>1</v>
      </c>
      <c r="AJ479" s="456" t="n">
        <v>69</v>
      </c>
      <c r="AK479" s="456" t="n">
        <v>58</v>
      </c>
      <c r="AL479" s="456" t="n">
        <v>85</v>
      </c>
      <c r="AM479" s="456" t="n">
        <v>42</v>
      </c>
      <c r="AN479" s="456" t="n">
        <v>91</v>
      </c>
      <c r="AO479" s="456" t="n">
        <v>5</v>
      </c>
      <c r="AP479" s="456" t="n">
        <v>43</v>
      </c>
      <c r="AQ479" s="456" t="n">
        <v>22</v>
      </c>
      <c r="AR479" s="456" t="n">
        <v>12</v>
      </c>
      <c r="AS479" s="456" t="n">
        <v>36</v>
      </c>
      <c r="AT479" s="456" t="n">
        <v>14</v>
      </c>
      <c r="AU479" s="456" t="n">
        <v>78</v>
      </c>
      <c r="AV479" s="456" t="n">
        <v>67</v>
      </c>
      <c r="AW479" s="456" t="n">
        <v>31</v>
      </c>
      <c r="AX479" s="456" t="n">
        <v>83</v>
      </c>
      <c r="AY479" s="456" t="n">
        <v>50</v>
      </c>
      <c r="AZ479" s="456" t="n">
        <v>53</v>
      </c>
      <c r="BA479" s="456" t="n">
        <v>96</v>
      </c>
      <c r="BB479" s="456" t="n">
        <v>61</v>
      </c>
      <c r="BC479" s="456" t="n">
        <v>86</v>
      </c>
      <c r="BD479" s="456" t="n">
        <v>60</v>
      </c>
      <c r="BE479" s="456" t="n">
        <v>40</v>
      </c>
      <c r="BF479" s="456" t="n">
        <v>10</v>
      </c>
      <c r="BG479" s="456" t="n">
        <v>95</v>
      </c>
      <c r="BH479" s="456" t="n">
        <v>18</v>
      </c>
      <c r="BI479" s="456" t="n">
        <v>25</v>
      </c>
      <c r="BJ479" s="456" t="n">
        <v>8</v>
      </c>
      <c r="BK479" s="456" t="n">
        <v>34</v>
      </c>
      <c r="BL479" s="456" t="n">
        <v>27</v>
      </c>
      <c r="BM479" s="456" t="n">
        <v>51</v>
      </c>
      <c r="BN479" s="456" t="n">
        <v>98</v>
      </c>
      <c r="BO479" s="456" t="n">
        <v>23</v>
      </c>
      <c r="BP479" s="456" t="n">
        <v>74</v>
      </c>
      <c r="BQ479" s="456" t="n">
        <v>77</v>
      </c>
      <c r="BR479" s="456" t="n">
        <v>41</v>
      </c>
      <c r="BS479" s="456" t="n">
        <v>80</v>
      </c>
      <c r="BT479" s="456" t="n">
        <v>30</v>
      </c>
      <c r="BU479" s="456" t="n">
        <v>92</v>
      </c>
      <c r="BV479" s="456" t="n">
        <v>71</v>
      </c>
      <c r="BW479" s="456" t="n">
        <v>37</v>
      </c>
      <c r="BX479" s="456" t="n">
        <v>19</v>
      </c>
      <c r="BY479" s="456" t="n">
        <v>70</v>
      </c>
      <c r="BZ479" s="456" t="n">
        <v>55</v>
      </c>
      <c r="CA479" s="456" t="n">
        <v>21</v>
      </c>
      <c r="CB479" s="456" t="n">
        <v>13</v>
      </c>
      <c r="CC479" s="456" t="n">
        <v>15</v>
      </c>
      <c r="CD479" s="456" t="n">
        <v>38</v>
      </c>
      <c r="CE479" s="456" t="n">
        <v>54</v>
      </c>
      <c r="CF479" s="456" t="n">
        <v>81</v>
      </c>
      <c r="CG479" s="456" t="n">
        <v>88</v>
      </c>
      <c r="CH479" s="456" t="n">
        <v>9</v>
      </c>
      <c r="CI479" s="456" t="n">
        <v>97</v>
      </c>
      <c r="CJ479" s="456" t="n">
        <v>72</v>
      </c>
      <c r="CK479" s="456" t="n">
        <v>16</v>
      </c>
      <c r="CL479" s="456" t="n">
        <v>33</v>
      </c>
      <c r="CM479" s="456" t="n">
        <v>49</v>
      </c>
      <c r="CN479" s="456" t="n">
        <v>35</v>
      </c>
      <c r="CO479" s="456" t="n">
        <v>65</v>
      </c>
      <c r="CP479" s="456" t="n">
        <v>66</v>
      </c>
      <c r="CQ479" s="456" t="n">
        <v>82</v>
      </c>
      <c r="CR479" s="456" t="n">
        <v>4</v>
      </c>
      <c r="CS479" s="456" t="n">
        <v>24</v>
      </c>
      <c r="CT479" s="456" t="n">
        <v>47</v>
      </c>
      <c r="CU479" s="456" t="n">
        <v>26</v>
      </c>
      <c r="CW479" s="456" t="n">
        <v>64</v>
      </c>
      <c r="CX479" s="456" t="n">
        <v>75</v>
      </c>
      <c r="CY479" s="456" t="n">
        <v>44</v>
      </c>
      <c r="CZ479" s="456" t="n">
        <v>28</v>
      </c>
    </row>
    <row r="480" customFormat="false" ht="12.65" hidden="false" customHeight="false" outlineLevel="0" collapsed="false"/>
    <row r="481" customFormat="false" ht="12.65" hidden="false" customHeight="false" outlineLevel="0" collapsed="false"/>
    <row r="482" customFormat="false" ht="12.65" hidden="false" customHeight="false" outlineLevel="0" collapsed="false">
      <c r="D482" s="318" t="n">
        <v>99</v>
      </c>
      <c r="E482" s="318" t="s">
        <v>250</v>
      </c>
    </row>
    <row r="483" customFormat="false" ht="12.65" hidden="false" customHeight="false" outlineLevel="0" collapsed="false">
      <c r="E483" s="456" t="s">
        <v>198</v>
      </c>
      <c r="F483" s="456" t="n">
        <v>1</v>
      </c>
      <c r="G483" s="456" t="n">
        <v>2</v>
      </c>
      <c r="H483" s="456" t="n">
        <v>3</v>
      </c>
      <c r="I483" s="456" t="n">
        <v>4</v>
      </c>
      <c r="J483" s="456" t="n">
        <v>5</v>
      </c>
      <c r="K483" s="456" t="n">
        <v>6</v>
      </c>
      <c r="L483" s="456" t="n">
        <v>7</v>
      </c>
      <c r="M483" s="456" t="n">
        <v>8</v>
      </c>
      <c r="N483" s="456" t="n">
        <v>9</v>
      </c>
      <c r="O483" s="456" t="n">
        <v>10</v>
      </c>
      <c r="P483" s="456" t="n">
        <v>11</v>
      </c>
      <c r="Q483" s="456" t="n">
        <v>12</v>
      </c>
      <c r="R483" s="456" t="n">
        <v>13</v>
      </c>
      <c r="S483" s="456" t="n">
        <v>14</v>
      </c>
      <c r="T483" s="456" t="n">
        <v>15</v>
      </c>
      <c r="U483" s="456" t="n">
        <v>16</v>
      </c>
      <c r="V483" s="456" t="n">
        <v>17</v>
      </c>
      <c r="W483" s="456" t="n">
        <v>18</v>
      </c>
      <c r="X483" s="456" t="n">
        <v>19</v>
      </c>
      <c r="Y483" s="456" t="n">
        <v>20</v>
      </c>
      <c r="Z483" s="456" t="n">
        <v>21</v>
      </c>
      <c r="AA483" s="456" t="n">
        <v>22</v>
      </c>
      <c r="AB483" s="456" t="n">
        <v>23</v>
      </c>
      <c r="AC483" s="456" t="n">
        <v>24</v>
      </c>
      <c r="AD483" s="456" t="n">
        <v>25</v>
      </c>
      <c r="AE483" s="456" t="n">
        <v>26</v>
      </c>
      <c r="AF483" s="456" t="n">
        <v>27</v>
      </c>
      <c r="AG483" s="456" t="n">
        <v>28</v>
      </c>
      <c r="AH483" s="456" t="n">
        <v>29</v>
      </c>
      <c r="AI483" s="456" t="n">
        <v>30</v>
      </c>
      <c r="AJ483" s="456" t="n">
        <v>31</v>
      </c>
      <c r="AK483" s="456" t="n">
        <v>32</v>
      </c>
      <c r="AL483" s="456" t="n">
        <v>33</v>
      </c>
      <c r="AM483" s="456" t="n">
        <v>34</v>
      </c>
      <c r="AN483" s="456" t="n">
        <v>35</v>
      </c>
      <c r="AO483" s="456" t="n">
        <v>36</v>
      </c>
      <c r="AP483" s="456" t="n">
        <v>37</v>
      </c>
      <c r="AQ483" s="456" t="n">
        <v>38</v>
      </c>
      <c r="AR483" s="456" t="n">
        <v>39</v>
      </c>
      <c r="AS483" s="456" t="n">
        <v>40</v>
      </c>
      <c r="AT483" s="456" t="n">
        <v>41</v>
      </c>
      <c r="AU483" s="456" t="n">
        <v>42</v>
      </c>
      <c r="AV483" s="456" t="n">
        <v>43</v>
      </c>
      <c r="AW483" s="456" t="n">
        <v>44</v>
      </c>
      <c r="AX483" s="456" t="n">
        <v>45</v>
      </c>
      <c r="AY483" s="456" t="n">
        <v>46</v>
      </c>
      <c r="AZ483" s="456" t="n">
        <v>47</v>
      </c>
      <c r="BA483" s="456" t="n">
        <v>48</v>
      </c>
      <c r="BB483" s="456" t="n">
        <v>49</v>
      </c>
      <c r="BC483" s="456" t="n">
        <v>50</v>
      </c>
      <c r="BD483" s="456" t="n">
        <v>51</v>
      </c>
      <c r="BE483" s="456" t="n">
        <v>52</v>
      </c>
      <c r="BF483" s="456" t="n">
        <v>53</v>
      </c>
      <c r="BG483" s="456" t="n">
        <v>54</v>
      </c>
      <c r="BH483" s="456" t="n">
        <v>55</v>
      </c>
      <c r="BI483" s="456" t="n">
        <v>56</v>
      </c>
      <c r="BJ483" s="456" t="n">
        <v>57</v>
      </c>
      <c r="BK483" s="456" t="n">
        <v>58</v>
      </c>
      <c r="BL483" s="456" t="n">
        <v>59</v>
      </c>
      <c r="BM483" s="456" t="n">
        <v>60</v>
      </c>
      <c r="BN483" s="456" t="n">
        <v>61</v>
      </c>
      <c r="BO483" s="456" t="n">
        <v>62</v>
      </c>
      <c r="BP483" s="456" t="n">
        <v>63</v>
      </c>
      <c r="BQ483" s="456" t="n">
        <v>64</v>
      </c>
      <c r="BR483" s="456" t="n">
        <v>65</v>
      </c>
      <c r="BS483" s="456" t="n">
        <v>66</v>
      </c>
      <c r="BT483" s="456" t="n">
        <v>67</v>
      </c>
      <c r="BU483" s="456" t="n">
        <v>68</v>
      </c>
      <c r="BV483" s="456" t="n">
        <v>69</v>
      </c>
      <c r="BW483" s="456" t="n">
        <v>70</v>
      </c>
      <c r="BX483" s="456" t="n">
        <v>71</v>
      </c>
      <c r="BY483" s="456" t="n">
        <v>72</v>
      </c>
      <c r="BZ483" s="456" t="n">
        <v>73</v>
      </c>
      <c r="CA483" s="456" t="n">
        <v>74</v>
      </c>
      <c r="CB483" s="456" t="n">
        <v>75</v>
      </c>
      <c r="CC483" s="456" t="n">
        <v>76</v>
      </c>
      <c r="CD483" s="456" t="n">
        <v>77</v>
      </c>
      <c r="CE483" s="456" t="n">
        <v>78</v>
      </c>
      <c r="CF483" s="456" t="n">
        <v>79</v>
      </c>
      <c r="CG483" s="456" t="n">
        <v>80</v>
      </c>
      <c r="CH483" s="456" t="n">
        <v>81</v>
      </c>
      <c r="CI483" s="456" t="n">
        <v>82</v>
      </c>
      <c r="CJ483" s="456" t="n">
        <v>83</v>
      </c>
      <c r="CK483" s="456" t="n">
        <v>84</v>
      </c>
      <c r="CL483" s="456" t="n">
        <v>85</v>
      </c>
      <c r="CM483" s="456" t="n">
        <v>86</v>
      </c>
      <c r="CN483" s="456" t="n">
        <v>87</v>
      </c>
      <c r="CO483" s="456" t="n">
        <v>88</v>
      </c>
      <c r="CP483" s="456" t="n">
        <v>89</v>
      </c>
      <c r="CQ483" s="456" t="n">
        <v>90</v>
      </c>
      <c r="CR483" s="456" t="n">
        <v>91</v>
      </c>
      <c r="CS483" s="456" t="n">
        <v>92</v>
      </c>
      <c r="CT483" s="456" t="n">
        <v>93</v>
      </c>
      <c r="CU483" s="456" t="n">
        <v>94</v>
      </c>
      <c r="CV483" s="456" t="n">
        <v>95</v>
      </c>
      <c r="CW483" s="456" t="n">
        <v>96</v>
      </c>
      <c r="CX483" s="456" t="n">
        <v>97</v>
      </c>
      <c r="CY483" s="456" t="n">
        <v>98</v>
      </c>
      <c r="CZ483" s="456" t="n">
        <v>99</v>
      </c>
    </row>
    <row r="484" customFormat="false" ht="12.65" hidden="false" customHeight="false" outlineLevel="0" collapsed="false">
      <c r="E484" s="456" t="s">
        <v>225</v>
      </c>
      <c r="F484" s="456" t="n">
        <v>90</v>
      </c>
      <c r="G484" s="456" t="n">
        <v>10</v>
      </c>
      <c r="H484" s="456" t="n">
        <v>39</v>
      </c>
      <c r="I484" s="456" t="n">
        <v>26</v>
      </c>
      <c r="J484" s="456" t="n">
        <v>76</v>
      </c>
      <c r="K484" s="456" t="n">
        <v>79</v>
      </c>
      <c r="L484" s="456" t="n">
        <v>13</v>
      </c>
      <c r="M484" s="456" t="n">
        <v>57</v>
      </c>
      <c r="N484" s="456" t="n">
        <v>83</v>
      </c>
      <c r="O484" s="456" t="n">
        <v>2</v>
      </c>
      <c r="P484" s="456" t="n">
        <v>19</v>
      </c>
      <c r="Q484" s="456" t="n">
        <v>28</v>
      </c>
      <c r="R484" s="456" t="n">
        <v>32</v>
      </c>
      <c r="S484" s="456" t="n">
        <v>86</v>
      </c>
      <c r="T484" s="456" t="n">
        <v>73</v>
      </c>
      <c r="U484" s="456" t="n">
        <v>20</v>
      </c>
      <c r="V484" s="456" t="n">
        <v>38</v>
      </c>
      <c r="W484" s="456" t="n">
        <v>64</v>
      </c>
      <c r="X484" s="456" t="n">
        <v>31</v>
      </c>
      <c r="Y484" s="456" t="n">
        <v>51</v>
      </c>
      <c r="Z484" s="456" t="n">
        <v>70</v>
      </c>
      <c r="AA484" s="456" t="n">
        <v>88</v>
      </c>
      <c r="AB484" s="456" t="n">
        <v>82</v>
      </c>
      <c r="AC484" s="456" t="n">
        <v>58</v>
      </c>
      <c r="AD484" s="456" t="n">
        <v>1</v>
      </c>
      <c r="AE484" s="456" t="n">
        <v>84</v>
      </c>
      <c r="AF484" s="456" t="n">
        <v>93</v>
      </c>
      <c r="AG484" s="456" t="n">
        <v>87</v>
      </c>
      <c r="AH484" s="456" t="n">
        <v>6</v>
      </c>
      <c r="AI484" s="456" t="n">
        <v>78</v>
      </c>
      <c r="AJ484" s="456" t="n">
        <v>29</v>
      </c>
      <c r="AK484" s="456" t="n">
        <v>40</v>
      </c>
      <c r="AL484" s="456" t="n">
        <v>80</v>
      </c>
      <c r="AM484" s="456" t="n">
        <v>56</v>
      </c>
      <c r="AN484" s="456" t="n">
        <v>33</v>
      </c>
      <c r="AO484" s="456" t="n">
        <v>69</v>
      </c>
      <c r="AP484" s="456" t="n">
        <v>63</v>
      </c>
      <c r="AQ484" s="456" t="n">
        <v>27</v>
      </c>
      <c r="AR484" s="456" t="n">
        <v>16</v>
      </c>
      <c r="AS484" s="456" t="n">
        <v>53</v>
      </c>
      <c r="AT484" s="456" t="n">
        <v>45</v>
      </c>
      <c r="AU484" s="456" t="n">
        <v>4</v>
      </c>
      <c r="AV484" s="456" t="n">
        <v>35</v>
      </c>
      <c r="AW484" s="456" t="n">
        <v>23</v>
      </c>
      <c r="AX484" s="456" t="n">
        <v>48</v>
      </c>
      <c r="AY484" s="456" t="n">
        <v>59</v>
      </c>
      <c r="AZ484" s="456" t="n">
        <v>43</v>
      </c>
      <c r="BA484" s="456" t="n">
        <v>55</v>
      </c>
      <c r="BB484" s="456" t="n">
        <v>46</v>
      </c>
      <c r="BC484" s="456" t="n">
        <v>12</v>
      </c>
      <c r="BD484" s="456" t="n">
        <v>44</v>
      </c>
      <c r="BE484" s="456" t="n">
        <v>18</v>
      </c>
      <c r="BF484" s="456" t="n">
        <v>77</v>
      </c>
      <c r="BG484" s="456" t="n">
        <v>91</v>
      </c>
      <c r="BH484" s="456" t="n">
        <v>36</v>
      </c>
      <c r="BI484" s="456" t="n">
        <v>50</v>
      </c>
      <c r="BJ484" s="456" t="n">
        <v>3</v>
      </c>
      <c r="BK484" s="456" t="n">
        <v>62</v>
      </c>
      <c r="BL484" s="456" t="n">
        <v>71</v>
      </c>
      <c r="BM484" s="456" t="n">
        <v>22</v>
      </c>
      <c r="BN484" s="456" t="n">
        <v>85</v>
      </c>
      <c r="BO484" s="456" t="n">
        <v>65</v>
      </c>
      <c r="BP484" s="456" t="n">
        <v>60</v>
      </c>
      <c r="BQ484" s="456" t="n">
        <v>8</v>
      </c>
      <c r="BR484" s="456" t="n">
        <v>96</v>
      </c>
      <c r="BS484" s="456" t="n">
        <v>15</v>
      </c>
      <c r="BT484" s="456" t="n">
        <v>95</v>
      </c>
      <c r="BU484" s="456" t="n">
        <v>37</v>
      </c>
      <c r="BV484" s="456" t="n">
        <v>41</v>
      </c>
      <c r="BW484" s="456" t="n">
        <v>81</v>
      </c>
      <c r="BX484" s="456" t="n">
        <v>94</v>
      </c>
      <c r="BY484" s="456" t="n">
        <v>34</v>
      </c>
      <c r="BZ484" s="456" t="n">
        <v>99</v>
      </c>
      <c r="CA484" s="456" t="n">
        <v>66</v>
      </c>
      <c r="CB484" s="456" t="n">
        <v>72</v>
      </c>
      <c r="CC484" s="456" t="n">
        <v>5</v>
      </c>
      <c r="CD484" s="456" t="n">
        <v>89</v>
      </c>
      <c r="CE484" s="456" t="n">
        <v>30</v>
      </c>
      <c r="CF484" s="456" t="n">
        <v>61</v>
      </c>
      <c r="CG484" s="456" t="n">
        <v>11</v>
      </c>
      <c r="CH484" s="456" t="n">
        <v>54</v>
      </c>
      <c r="CI484" s="456" t="n">
        <v>68</v>
      </c>
      <c r="CJ484" s="456" t="n">
        <v>7</v>
      </c>
      <c r="CK484" s="456" t="n">
        <v>97</v>
      </c>
      <c r="CL484" s="456" t="n">
        <v>21</v>
      </c>
      <c r="CM484" s="456" t="n">
        <v>14</v>
      </c>
      <c r="CN484" s="456" t="n">
        <v>74</v>
      </c>
      <c r="CO484" s="456" t="n">
        <v>52</v>
      </c>
      <c r="CP484" s="456" t="n">
        <v>47</v>
      </c>
      <c r="CQ484" s="456" t="n">
        <v>42</v>
      </c>
      <c r="CR484" s="456" t="n">
        <v>24</v>
      </c>
      <c r="CS484" s="456" t="n">
        <v>75</v>
      </c>
      <c r="CT484" s="456" t="n">
        <v>49</v>
      </c>
      <c r="CU484" s="456" t="n">
        <v>98</v>
      </c>
      <c r="CV484" s="456" t="n">
        <v>67</v>
      </c>
      <c r="CW484" s="456" t="n">
        <v>9</v>
      </c>
      <c r="CX484" s="456" t="n">
        <v>25</v>
      </c>
      <c r="CY484" s="456" t="n">
        <v>17</v>
      </c>
      <c r="CZ484" s="456" t="n">
        <v>92</v>
      </c>
    </row>
    <row r="485" customFormat="false" ht="12.65" hidden="false" customHeight="false" outlineLevel="0" collapsed="false"/>
    <row r="486" customFormat="false" ht="12.65" hidden="false" customHeight="false" outlineLevel="0" collapsed="false"/>
    <row r="487" customFormat="false" ht="12.65" hidden="false" customHeight="false" outlineLevel="0" collapsed="false">
      <c r="D487" s="318" t="n">
        <v>100</v>
      </c>
      <c r="E487" s="318" t="s">
        <v>250</v>
      </c>
    </row>
    <row r="488" customFormat="false" ht="12.65" hidden="false" customHeight="false" outlineLevel="0" collapsed="false">
      <c r="E488" s="456" t="s">
        <v>198</v>
      </c>
      <c r="F488" s="456" t="n">
        <v>1</v>
      </c>
      <c r="G488" s="456" t="n">
        <v>2</v>
      </c>
      <c r="H488" s="456" t="n">
        <v>3</v>
      </c>
      <c r="I488" s="456" t="n">
        <v>4</v>
      </c>
      <c r="J488" s="456" t="n">
        <v>5</v>
      </c>
      <c r="K488" s="456" t="n">
        <v>6</v>
      </c>
      <c r="L488" s="456" t="n">
        <v>7</v>
      </c>
      <c r="M488" s="456" t="n">
        <v>8</v>
      </c>
      <c r="N488" s="456" t="n">
        <v>9</v>
      </c>
      <c r="O488" s="456" t="n">
        <v>10</v>
      </c>
      <c r="P488" s="456" t="n">
        <v>11</v>
      </c>
      <c r="Q488" s="456" t="n">
        <v>12</v>
      </c>
      <c r="R488" s="456" t="n">
        <v>13</v>
      </c>
      <c r="S488" s="456" t="n">
        <v>14</v>
      </c>
      <c r="T488" s="456" t="n">
        <v>15</v>
      </c>
      <c r="U488" s="456" t="n">
        <v>16</v>
      </c>
      <c r="V488" s="456" t="n">
        <v>17</v>
      </c>
      <c r="W488" s="456" t="n">
        <v>18</v>
      </c>
      <c r="X488" s="456" t="n">
        <v>19</v>
      </c>
      <c r="Y488" s="456" t="n">
        <v>20</v>
      </c>
      <c r="Z488" s="456" t="n">
        <v>21</v>
      </c>
      <c r="AA488" s="456" t="n">
        <v>22</v>
      </c>
      <c r="AB488" s="456" t="n">
        <v>23</v>
      </c>
      <c r="AC488" s="456" t="n">
        <v>24</v>
      </c>
      <c r="AD488" s="456" t="n">
        <v>25</v>
      </c>
      <c r="AE488" s="456" t="n">
        <v>26</v>
      </c>
      <c r="AF488" s="456" t="n">
        <v>27</v>
      </c>
      <c r="AG488" s="456" t="n">
        <v>28</v>
      </c>
      <c r="AH488" s="456" t="n">
        <v>29</v>
      </c>
      <c r="AI488" s="456" t="n">
        <v>30</v>
      </c>
      <c r="AJ488" s="456" t="n">
        <v>31</v>
      </c>
      <c r="AK488" s="456" t="n">
        <v>32</v>
      </c>
      <c r="AL488" s="456" t="n">
        <v>33</v>
      </c>
      <c r="AM488" s="456" t="n">
        <v>34</v>
      </c>
      <c r="AN488" s="456" t="n">
        <v>35</v>
      </c>
      <c r="AO488" s="456" t="n">
        <v>36</v>
      </c>
      <c r="AP488" s="456" t="n">
        <v>37</v>
      </c>
      <c r="AQ488" s="456" t="n">
        <v>38</v>
      </c>
      <c r="AR488" s="456" t="n">
        <v>39</v>
      </c>
      <c r="AS488" s="456" t="n">
        <v>40</v>
      </c>
      <c r="AT488" s="456" t="n">
        <v>41</v>
      </c>
      <c r="AU488" s="456" t="n">
        <v>42</v>
      </c>
      <c r="AV488" s="456" t="n">
        <v>43</v>
      </c>
      <c r="AW488" s="456" t="n">
        <v>44</v>
      </c>
      <c r="AX488" s="456" t="n">
        <v>45</v>
      </c>
      <c r="AY488" s="456" t="n">
        <v>46</v>
      </c>
      <c r="AZ488" s="456" t="n">
        <v>47</v>
      </c>
      <c r="BA488" s="456" t="n">
        <v>48</v>
      </c>
      <c r="BB488" s="456" t="n">
        <v>49</v>
      </c>
      <c r="BC488" s="456" t="n">
        <v>50</v>
      </c>
      <c r="BD488" s="456" t="n">
        <v>51</v>
      </c>
      <c r="BE488" s="456" t="n">
        <v>52</v>
      </c>
      <c r="BF488" s="456" t="n">
        <v>53</v>
      </c>
      <c r="BG488" s="456" t="n">
        <v>54</v>
      </c>
      <c r="BH488" s="456" t="n">
        <v>55</v>
      </c>
      <c r="BI488" s="456" t="n">
        <v>56</v>
      </c>
      <c r="BJ488" s="456" t="n">
        <v>57</v>
      </c>
      <c r="BK488" s="456" t="n">
        <v>58</v>
      </c>
      <c r="BL488" s="456" t="n">
        <v>59</v>
      </c>
      <c r="BM488" s="456" t="n">
        <v>60</v>
      </c>
      <c r="BN488" s="456" t="n">
        <v>61</v>
      </c>
      <c r="BO488" s="456" t="n">
        <v>62</v>
      </c>
      <c r="BP488" s="456" t="n">
        <v>63</v>
      </c>
      <c r="BQ488" s="456" t="n">
        <v>64</v>
      </c>
      <c r="BR488" s="456" t="n">
        <v>65</v>
      </c>
      <c r="BS488" s="456" t="n">
        <v>66</v>
      </c>
      <c r="BT488" s="456" t="n">
        <v>67</v>
      </c>
      <c r="BU488" s="456" t="n">
        <v>68</v>
      </c>
      <c r="BV488" s="456" t="n">
        <v>69</v>
      </c>
      <c r="BW488" s="456" t="n">
        <v>70</v>
      </c>
      <c r="BX488" s="456" t="n">
        <v>71</v>
      </c>
      <c r="BY488" s="456" t="n">
        <v>72</v>
      </c>
      <c r="BZ488" s="456" t="n">
        <v>73</v>
      </c>
      <c r="CA488" s="456" t="n">
        <v>74</v>
      </c>
      <c r="CB488" s="456" t="n">
        <v>75</v>
      </c>
      <c r="CC488" s="456" t="n">
        <v>76</v>
      </c>
      <c r="CD488" s="456" t="n">
        <v>77</v>
      </c>
      <c r="CE488" s="456" t="n">
        <v>78</v>
      </c>
      <c r="CF488" s="456" t="n">
        <v>79</v>
      </c>
      <c r="CG488" s="456" t="n">
        <v>80</v>
      </c>
      <c r="CH488" s="456" t="n">
        <v>81</v>
      </c>
      <c r="CI488" s="456" t="n">
        <v>82</v>
      </c>
      <c r="CJ488" s="456" t="n">
        <v>83</v>
      </c>
      <c r="CK488" s="456" t="n">
        <v>84</v>
      </c>
      <c r="CL488" s="456" t="n">
        <v>85</v>
      </c>
      <c r="CM488" s="456" t="n">
        <v>86</v>
      </c>
      <c r="CN488" s="456" t="n">
        <v>87</v>
      </c>
      <c r="CO488" s="456" t="n">
        <v>88</v>
      </c>
      <c r="CP488" s="456" t="n">
        <v>89</v>
      </c>
      <c r="CQ488" s="456" t="n">
        <v>90</v>
      </c>
      <c r="CR488" s="456" t="n">
        <v>91</v>
      </c>
      <c r="CS488" s="456" t="n">
        <v>92</v>
      </c>
      <c r="CT488" s="456" t="n">
        <v>93</v>
      </c>
      <c r="CU488" s="456" t="n">
        <v>94</v>
      </c>
      <c r="CV488" s="456" t="n">
        <v>95</v>
      </c>
      <c r="CW488" s="456" t="n">
        <v>96</v>
      </c>
      <c r="CX488" s="456" t="n">
        <v>97</v>
      </c>
      <c r="CY488" s="456" t="n">
        <v>98</v>
      </c>
      <c r="CZ488" s="456" t="n">
        <v>99</v>
      </c>
      <c r="DA488" s="456" t="n">
        <v>100</v>
      </c>
    </row>
    <row r="489" customFormat="false" ht="12.65" hidden="false" customHeight="false" outlineLevel="0" collapsed="false">
      <c r="E489" s="456" t="s">
        <v>225</v>
      </c>
      <c r="F489" s="456" t="n">
        <v>20</v>
      </c>
      <c r="G489" s="456" t="n">
        <v>39</v>
      </c>
      <c r="H489" s="456" t="n">
        <v>92</v>
      </c>
      <c r="I489" s="456" t="n">
        <v>53</v>
      </c>
      <c r="J489" s="456" t="n">
        <v>46</v>
      </c>
      <c r="K489" s="456" t="n">
        <v>40</v>
      </c>
      <c r="L489" s="456" t="n">
        <v>14</v>
      </c>
      <c r="M489" s="456" t="n">
        <v>17</v>
      </c>
      <c r="N489" s="456" t="n">
        <v>22</v>
      </c>
      <c r="O489" s="456" t="n">
        <v>76</v>
      </c>
      <c r="P489" s="456" t="n">
        <v>64</v>
      </c>
      <c r="Q489" s="456" t="n">
        <v>5</v>
      </c>
      <c r="R489" s="456" t="n">
        <v>52</v>
      </c>
      <c r="S489" s="456" t="n">
        <v>41</v>
      </c>
      <c r="T489" s="456" t="n">
        <v>11</v>
      </c>
      <c r="U489" s="456" t="n">
        <v>74</v>
      </c>
      <c r="V489" s="456" t="n">
        <v>23</v>
      </c>
      <c r="W489" s="456" t="n">
        <v>7</v>
      </c>
      <c r="X489" s="456" t="n">
        <v>12</v>
      </c>
      <c r="Y489" s="456" t="n">
        <v>1</v>
      </c>
      <c r="Z489" s="456" t="n">
        <v>79</v>
      </c>
      <c r="AA489" s="456" t="n">
        <v>58</v>
      </c>
      <c r="AB489" s="456" t="n">
        <v>89</v>
      </c>
      <c r="AC489" s="456" t="n">
        <v>43</v>
      </c>
      <c r="AD489" s="456" t="n">
        <v>27</v>
      </c>
      <c r="AE489" s="456" t="n">
        <v>54</v>
      </c>
      <c r="AF489" s="456" t="n">
        <v>63</v>
      </c>
      <c r="AG489" s="456" t="n">
        <v>82</v>
      </c>
      <c r="AH489" s="456" t="n">
        <v>56</v>
      </c>
      <c r="AI489" s="456" t="n">
        <v>93</v>
      </c>
      <c r="AJ489" s="456" t="n">
        <v>4</v>
      </c>
      <c r="AK489" s="456" t="n">
        <v>38</v>
      </c>
      <c r="AL489" s="456" t="n">
        <v>97</v>
      </c>
      <c r="AM489" s="456" t="n">
        <v>67</v>
      </c>
      <c r="AN489" s="456" t="n">
        <v>51</v>
      </c>
      <c r="AO489" s="456" t="n">
        <v>80</v>
      </c>
      <c r="AP489" s="456" t="n">
        <v>48</v>
      </c>
      <c r="AQ489" s="456" t="n">
        <v>2</v>
      </c>
      <c r="AR489" s="456" t="n">
        <v>73</v>
      </c>
      <c r="AS489" s="456" t="n">
        <v>68</v>
      </c>
      <c r="AT489" s="456" t="n">
        <v>70</v>
      </c>
      <c r="AU489" s="456" t="n">
        <v>8</v>
      </c>
      <c r="AV489" s="456" t="n">
        <v>62</v>
      </c>
      <c r="AW489" s="456" t="n">
        <v>16</v>
      </c>
      <c r="AX489" s="456" t="n">
        <v>86</v>
      </c>
      <c r="AY489" s="456" t="n">
        <v>9</v>
      </c>
      <c r="AZ489" s="456" t="n">
        <v>75</v>
      </c>
      <c r="BA489" s="456" t="n">
        <v>44</v>
      </c>
      <c r="BB489" s="456" t="n">
        <v>83</v>
      </c>
      <c r="BC489" s="456" t="n">
        <v>98</v>
      </c>
      <c r="BD489" s="456" t="n">
        <v>85</v>
      </c>
      <c r="BE489" s="456" t="n">
        <v>13</v>
      </c>
      <c r="BF489" s="456" t="n">
        <v>57</v>
      </c>
      <c r="BG489" s="456" t="n">
        <v>26</v>
      </c>
      <c r="BH489" s="456" t="n">
        <v>96</v>
      </c>
      <c r="BI489" s="456" t="n">
        <v>29</v>
      </c>
      <c r="BJ489" s="456" t="n">
        <v>18</v>
      </c>
      <c r="BK489" s="456" t="n">
        <v>94</v>
      </c>
      <c r="BL489" s="456" t="n">
        <v>3</v>
      </c>
      <c r="BM489" s="456" t="n">
        <v>33</v>
      </c>
      <c r="BN489" s="456" t="n">
        <v>25</v>
      </c>
      <c r="BO489" s="456" t="n">
        <v>90</v>
      </c>
      <c r="BP489" s="456" t="n">
        <v>42</v>
      </c>
      <c r="BQ489" s="456" t="n">
        <v>71</v>
      </c>
      <c r="BR489" s="456" t="n">
        <v>81</v>
      </c>
      <c r="BS489" s="456" t="n">
        <v>34</v>
      </c>
      <c r="BT489" s="456" t="n">
        <v>19</v>
      </c>
      <c r="BU489" s="456" t="n">
        <v>10</v>
      </c>
      <c r="BV489" s="456" t="n">
        <v>36</v>
      </c>
      <c r="BW489" s="456" t="n">
        <v>21</v>
      </c>
      <c r="BX489" s="456" t="n">
        <v>69</v>
      </c>
      <c r="BY489" s="456" t="n">
        <v>28</v>
      </c>
      <c r="BZ489" s="456" t="n">
        <v>24</v>
      </c>
      <c r="CA489" s="456" t="n">
        <v>47</v>
      </c>
      <c r="CB489" s="456" t="n">
        <v>37</v>
      </c>
      <c r="CC489" s="456" t="n">
        <v>84</v>
      </c>
      <c r="CD489" s="456" t="n">
        <v>65</v>
      </c>
      <c r="CE489" s="456" t="n">
        <v>55</v>
      </c>
      <c r="CF489" s="456" t="n">
        <v>91</v>
      </c>
      <c r="CG489" s="456" t="n">
        <v>32</v>
      </c>
      <c r="CH489" s="456" t="n">
        <v>99</v>
      </c>
      <c r="CI489" s="456" t="n">
        <v>15</v>
      </c>
      <c r="CJ489" s="456" t="n">
        <v>49</v>
      </c>
      <c r="CK489" s="456" t="n">
        <v>31</v>
      </c>
      <c r="CL489" s="456" t="n">
        <v>77</v>
      </c>
      <c r="CM489" s="456" t="n">
        <v>45</v>
      </c>
      <c r="CN489" s="456" t="n">
        <v>59</v>
      </c>
      <c r="CO489" s="456" t="n">
        <v>50</v>
      </c>
      <c r="CP489" s="456" t="n">
        <v>6</v>
      </c>
      <c r="CQ489" s="456" t="n">
        <v>87</v>
      </c>
      <c r="CR489" s="456" t="n">
        <v>60</v>
      </c>
      <c r="CS489" s="456" t="n">
        <v>95</v>
      </c>
      <c r="CT489" s="456" t="n">
        <v>72</v>
      </c>
      <c r="CU489" s="456" t="n">
        <v>61</v>
      </c>
      <c r="CV489" s="456" t="n">
        <v>66</v>
      </c>
      <c r="CW489" s="456" t="n">
        <v>30</v>
      </c>
      <c r="CX489" s="456" t="n">
        <v>35</v>
      </c>
      <c r="CY489" s="456" t="n">
        <v>100</v>
      </c>
      <c r="CZ489" s="456" t="n">
        <v>78</v>
      </c>
      <c r="DA489" s="456" t="n">
        <v>88</v>
      </c>
    </row>
    <row r="490" customFormat="false" ht="12.65" hidden="false" customHeight="false" outlineLevel="0" collapsed="false"/>
    <row r="491" customFormat="false" ht="12.65" hidden="false" customHeight="false" outlineLevel="0" collapsed="false"/>
    <row r="492" customFormat="false" ht="12.65" hidden="false" customHeight="false" outlineLevel="0" collapsed="false">
      <c r="D492" s="318" t="n">
        <v>101</v>
      </c>
      <c r="E492" s="318" t="s">
        <v>250</v>
      </c>
    </row>
    <row r="493" customFormat="false" ht="12.65" hidden="false" customHeight="false" outlineLevel="0" collapsed="false">
      <c r="E493" s="456" t="s">
        <v>198</v>
      </c>
      <c r="F493" s="456" t="n">
        <v>1</v>
      </c>
      <c r="G493" s="456" t="n">
        <v>2</v>
      </c>
      <c r="H493" s="456" t="n">
        <v>3</v>
      </c>
      <c r="I493" s="456" t="n">
        <v>4</v>
      </c>
      <c r="J493" s="456" t="n">
        <v>5</v>
      </c>
      <c r="K493" s="456" t="n">
        <v>6</v>
      </c>
      <c r="L493" s="456" t="n">
        <v>7</v>
      </c>
      <c r="M493" s="456" t="n">
        <v>8</v>
      </c>
      <c r="N493" s="456" t="n">
        <v>9</v>
      </c>
      <c r="O493" s="456" t="n">
        <v>10</v>
      </c>
      <c r="P493" s="456" t="n">
        <v>11</v>
      </c>
      <c r="Q493" s="456" t="n">
        <v>12</v>
      </c>
      <c r="R493" s="456" t="n">
        <v>13</v>
      </c>
      <c r="S493" s="456" t="n">
        <v>14</v>
      </c>
      <c r="T493" s="456" t="n">
        <v>15</v>
      </c>
      <c r="U493" s="456" t="n">
        <v>16</v>
      </c>
      <c r="V493" s="456" t="n">
        <v>17</v>
      </c>
      <c r="W493" s="456" t="n">
        <v>18</v>
      </c>
      <c r="X493" s="456" t="n">
        <v>19</v>
      </c>
      <c r="Y493" s="456" t="n">
        <v>20</v>
      </c>
      <c r="Z493" s="456" t="n">
        <v>21</v>
      </c>
      <c r="AA493" s="456" t="n">
        <v>22</v>
      </c>
      <c r="AB493" s="456" t="n">
        <v>23</v>
      </c>
      <c r="AC493" s="456" t="n">
        <v>24</v>
      </c>
      <c r="AD493" s="456" t="n">
        <v>25</v>
      </c>
      <c r="AE493" s="456" t="n">
        <v>26</v>
      </c>
      <c r="AF493" s="456" t="n">
        <v>27</v>
      </c>
      <c r="AG493" s="456" t="n">
        <v>28</v>
      </c>
      <c r="AH493" s="456" t="n">
        <v>29</v>
      </c>
      <c r="AI493" s="456" t="n">
        <v>30</v>
      </c>
      <c r="AJ493" s="456" t="n">
        <v>31</v>
      </c>
      <c r="AK493" s="456" t="n">
        <v>32</v>
      </c>
      <c r="AL493" s="456" t="n">
        <v>33</v>
      </c>
      <c r="AM493" s="456" t="n">
        <v>34</v>
      </c>
      <c r="AN493" s="456" t="n">
        <v>35</v>
      </c>
      <c r="AO493" s="456" t="n">
        <v>36</v>
      </c>
      <c r="AP493" s="456" t="n">
        <v>37</v>
      </c>
      <c r="AQ493" s="456" t="n">
        <v>38</v>
      </c>
      <c r="AR493" s="456" t="n">
        <v>39</v>
      </c>
      <c r="AS493" s="456" t="n">
        <v>40</v>
      </c>
      <c r="AT493" s="456" t="n">
        <v>41</v>
      </c>
      <c r="AU493" s="456" t="n">
        <v>42</v>
      </c>
      <c r="AV493" s="456" t="n">
        <v>43</v>
      </c>
      <c r="AW493" s="456" t="n">
        <v>44</v>
      </c>
      <c r="AX493" s="456" t="n">
        <v>45</v>
      </c>
      <c r="AY493" s="456" t="n">
        <v>46</v>
      </c>
      <c r="AZ493" s="456" t="n">
        <v>47</v>
      </c>
      <c r="BA493" s="456" t="n">
        <v>48</v>
      </c>
      <c r="BB493" s="456" t="n">
        <v>49</v>
      </c>
      <c r="BC493" s="456" t="n">
        <v>50</v>
      </c>
      <c r="BD493" s="456" t="n">
        <v>51</v>
      </c>
      <c r="BE493" s="456" t="n">
        <v>52</v>
      </c>
      <c r="BF493" s="456" t="n">
        <v>53</v>
      </c>
      <c r="BG493" s="456" t="n">
        <v>54</v>
      </c>
      <c r="BH493" s="456" t="n">
        <v>55</v>
      </c>
      <c r="BI493" s="456" t="n">
        <v>56</v>
      </c>
      <c r="BJ493" s="456" t="n">
        <v>57</v>
      </c>
      <c r="BK493" s="456" t="n">
        <v>58</v>
      </c>
      <c r="BL493" s="456" t="n">
        <v>59</v>
      </c>
      <c r="BM493" s="456" t="n">
        <v>60</v>
      </c>
      <c r="BN493" s="456" t="n">
        <v>61</v>
      </c>
      <c r="BO493" s="456" t="n">
        <v>62</v>
      </c>
      <c r="BP493" s="456" t="n">
        <v>63</v>
      </c>
      <c r="BQ493" s="456" t="n">
        <v>64</v>
      </c>
      <c r="BR493" s="456" t="n">
        <v>65</v>
      </c>
      <c r="BS493" s="456" t="n">
        <v>66</v>
      </c>
      <c r="BT493" s="456" t="n">
        <v>67</v>
      </c>
      <c r="BU493" s="456" t="n">
        <v>68</v>
      </c>
      <c r="BV493" s="456" t="n">
        <v>69</v>
      </c>
      <c r="BW493" s="456" t="n">
        <v>70</v>
      </c>
      <c r="BX493" s="456" t="n">
        <v>71</v>
      </c>
      <c r="BY493" s="456" t="n">
        <v>72</v>
      </c>
      <c r="BZ493" s="456" t="n">
        <v>73</v>
      </c>
      <c r="CA493" s="456" t="n">
        <v>74</v>
      </c>
      <c r="CB493" s="456" t="n">
        <v>75</v>
      </c>
      <c r="CC493" s="456" t="n">
        <v>76</v>
      </c>
      <c r="CD493" s="456" t="n">
        <v>77</v>
      </c>
      <c r="CE493" s="456" t="n">
        <v>78</v>
      </c>
      <c r="CF493" s="456" t="n">
        <v>79</v>
      </c>
      <c r="CG493" s="456" t="n">
        <v>80</v>
      </c>
      <c r="CH493" s="456" t="n">
        <v>81</v>
      </c>
      <c r="CI493" s="456" t="n">
        <v>82</v>
      </c>
      <c r="CJ493" s="456" t="n">
        <v>83</v>
      </c>
      <c r="CK493" s="456" t="n">
        <v>84</v>
      </c>
      <c r="CL493" s="456" t="n">
        <v>85</v>
      </c>
      <c r="CM493" s="456" t="n">
        <v>86</v>
      </c>
      <c r="CN493" s="456" t="n">
        <v>87</v>
      </c>
      <c r="CO493" s="456" t="n">
        <v>88</v>
      </c>
      <c r="CP493" s="456" t="n">
        <v>89</v>
      </c>
      <c r="CR493" s="456" t="n">
        <v>90</v>
      </c>
      <c r="CS493" s="456" t="n">
        <v>91</v>
      </c>
      <c r="CT493" s="456" t="n">
        <v>92</v>
      </c>
      <c r="CU493" s="456" t="n">
        <v>93</v>
      </c>
      <c r="CW493" s="456" t="n">
        <v>94</v>
      </c>
      <c r="CX493" s="456" t="n">
        <v>95</v>
      </c>
      <c r="CY493" s="456" t="n">
        <v>96</v>
      </c>
      <c r="CZ493" s="456" t="n">
        <v>97</v>
      </c>
      <c r="DB493" s="456" t="n">
        <v>98</v>
      </c>
      <c r="DC493" s="456" t="n">
        <v>99</v>
      </c>
      <c r="DD493" s="456" t="n">
        <v>100</v>
      </c>
      <c r="DE493" s="456" t="n">
        <v>101</v>
      </c>
    </row>
    <row r="494" customFormat="false" ht="12.65" hidden="false" customHeight="false" outlineLevel="0" collapsed="false">
      <c r="E494" s="456" t="s">
        <v>225</v>
      </c>
      <c r="F494" s="456" t="n">
        <v>25</v>
      </c>
      <c r="G494" s="456" t="n">
        <v>89</v>
      </c>
      <c r="H494" s="456" t="n">
        <v>29</v>
      </c>
      <c r="I494" s="456" t="n">
        <v>51</v>
      </c>
      <c r="J494" s="456" t="n">
        <v>17</v>
      </c>
      <c r="K494" s="456" t="n">
        <v>54</v>
      </c>
      <c r="L494" s="456" t="n">
        <v>19</v>
      </c>
      <c r="M494" s="456" t="n">
        <v>82</v>
      </c>
      <c r="N494" s="456" t="n">
        <v>56</v>
      </c>
      <c r="O494" s="456" t="n">
        <v>88</v>
      </c>
      <c r="P494" s="456" t="n">
        <v>75</v>
      </c>
      <c r="Q494" s="456" t="n">
        <v>78</v>
      </c>
      <c r="R494" s="456" t="n">
        <v>20</v>
      </c>
      <c r="S494" s="456" t="n">
        <v>58</v>
      </c>
      <c r="T494" s="456" t="n">
        <v>11</v>
      </c>
      <c r="U494" s="456" t="n">
        <v>65</v>
      </c>
      <c r="V494" s="456" t="n">
        <v>48</v>
      </c>
      <c r="W494" s="456" t="n">
        <v>37</v>
      </c>
      <c r="X494" s="456" t="n">
        <v>91</v>
      </c>
      <c r="Y494" s="456" t="n">
        <v>100</v>
      </c>
      <c r="Z494" s="456" t="n">
        <v>5</v>
      </c>
      <c r="AA494" s="456" t="n">
        <v>83</v>
      </c>
      <c r="AB494" s="456" t="n">
        <v>95</v>
      </c>
      <c r="AC494" s="456" t="n">
        <v>12</v>
      </c>
      <c r="AD494" s="456" t="n">
        <v>27</v>
      </c>
      <c r="AE494" s="456" t="n">
        <v>69</v>
      </c>
      <c r="AF494" s="456" t="n">
        <v>64</v>
      </c>
      <c r="AG494" s="456" t="n">
        <v>32</v>
      </c>
      <c r="AH494" s="456" t="n">
        <v>16</v>
      </c>
      <c r="AI494" s="456" t="n">
        <v>36</v>
      </c>
      <c r="AJ494" s="456" t="n">
        <v>101</v>
      </c>
      <c r="AK494" s="456" t="n">
        <v>28</v>
      </c>
      <c r="AL494" s="456" t="n">
        <v>60</v>
      </c>
      <c r="AM494" s="456" t="n">
        <v>2</v>
      </c>
      <c r="AN494" s="456" t="n">
        <v>81</v>
      </c>
      <c r="AO494" s="456" t="n">
        <v>30</v>
      </c>
      <c r="AP494" s="456" t="n">
        <v>23</v>
      </c>
      <c r="AQ494" s="456" t="n">
        <v>7</v>
      </c>
      <c r="AR494" s="456" t="n">
        <v>76</v>
      </c>
      <c r="AS494" s="456" t="n">
        <v>73</v>
      </c>
      <c r="AT494" s="456" t="n">
        <v>97</v>
      </c>
      <c r="AU494" s="456" t="n">
        <v>43</v>
      </c>
      <c r="AV494" s="456" t="n">
        <v>47</v>
      </c>
      <c r="AW494" s="456" t="n">
        <v>57</v>
      </c>
      <c r="AX494" s="456" t="n">
        <v>6</v>
      </c>
      <c r="AY494" s="456" t="n">
        <v>93</v>
      </c>
      <c r="AZ494" s="456" t="n">
        <v>18</v>
      </c>
      <c r="BA494" s="456" t="n">
        <v>77</v>
      </c>
      <c r="BB494" s="456" t="n">
        <v>26</v>
      </c>
      <c r="BC494" s="456" t="n">
        <v>21</v>
      </c>
      <c r="BD494" s="456" t="n">
        <v>59</v>
      </c>
      <c r="BE494" s="456" t="n">
        <v>44</v>
      </c>
      <c r="BF494" s="456" t="n">
        <v>87</v>
      </c>
      <c r="BG494" s="456" t="n">
        <v>71</v>
      </c>
      <c r="BH494" s="456" t="n">
        <v>1</v>
      </c>
      <c r="BI494" s="456" t="n">
        <v>45</v>
      </c>
      <c r="BJ494" s="456" t="n">
        <v>92</v>
      </c>
      <c r="BK494" s="456" t="n">
        <v>55</v>
      </c>
      <c r="BL494" s="456" t="n">
        <v>66</v>
      </c>
      <c r="BM494" s="456" t="n">
        <v>98</v>
      </c>
      <c r="BN494" s="456" t="n">
        <v>49</v>
      </c>
      <c r="BO494" s="456" t="n">
        <v>35</v>
      </c>
      <c r="BP494" s="456" t="n">
        <v>99</v>
      </c>
      <c r="BQ494" s="456" t="n">
        <v>94</v>
      </c>
      <c r="BR494" s="456" t="n">
        <v>86</v>
      </c>
      <c r="BS494" s="456" t="n">
        <v>39</v>
      </c>
      <c r="BT494" s="456" t="n">
        <v>33</v>
      </c>
      <c r="BU494" s="456" t="n">
        <v>72</v>
      </c>
      <c r="BV494" s="456" t="n">
        <v>61</v>
      </c>
      <c r="BW494" s="456" t="n">
        <v>68</v>
      </c>
      <c r="BX494" s="456" t="n">
        <v>10</v>
      </c>
      <c r="BY494" s="456" t="n">
        <v>40</v>
      </c>
      <c r="BZ494" s="456" t="n">
        <v>34</v>
      </c>
      <c r="CA494" s="456" t="n">
        <v>90</v>
      </c>
      <c r="CB494" s="456" t="n">
        <v>41</v>
      </c>
      <c r="CC494" s="456" t="n">
        <v>15</v>
      </c>
      <c r="CD494" s="456" t="n">
        <v>8</v>
      </c>
      <c r="CE494" s="456" t="n">
        <v>24</v>
      </c>
      <c r="CF494" s="456" t="n">
        <v>46</v>
      </c>
      <c r="CG494" s="456" t="n">
        <v>96</v>
      </c>
      <c r="CH494" s="456" t="n">
        <v>50</v>
      </c>
      <c r="CI494" s="456" t="n">
        <v>63</v>
      </c>
      <c r="CJ494" s="456" t="n">
        <v>84</v>
      </c>
      <c r="CK494" s="456" t="n">
        <v>3</v>
      </c>
      <c r="CL494" s="456" t="n">
        <v>42</v>
      </c>
      <c r="CM494" s="456" t="n">
        <v>4</v>
      </c>
      <c r="CN494" s="456" t="n">
        <v>53</v>
      </c>
      <c r="CO494" s="456" t="n">
        <v>85</v>
      </c>
      <c r="CP494" s="456" t="n">
        <v>67</v>
      </c>
      <c r="CR494" s="456" t="n">
        <v>80</v>
      </c>
      <c r="CS494" s="456" t="n">
        <v>38</v>
      </c>
      <c r="CT494" s="456" t="n">
        <v>14</v>
      </c>
      <c r="CU494" s="456" t="n">
        <v>62</v>
      </c>
      <c r="CW494" s="456" t="n">
        <v>70</v>
      </c>
      <c r="CX494" s="456" t="n">
        <v>9</v>
      </c>
      <c r="CY494" s="456" t="n">
        <v>74</v>
      </c>
      <c r="CZ494" s="456" t="n">
        <v>22</v>
      </c>
      <c r="DB494" s="456" t="n">
        <v>79</v>
      </c>
      <c r="DC494" s="456" t="n">
        <v>13</v>
      </c>
      <c r="DD494" s="456" t="n">
        <v>52</v>
      </c>
      <c r="DE494" s="456" t="n">
        <v>31</v>
      </c>
    </row>
    <row r="495" customFormat="false" ht="12.65" hidden="false" customHeight="false" outlineLevel="0" collapsed="false"/>
    <row r="496" customFormat="false" ht="12.65" hidden="false" customHeight="false" outlineLevel="0" collapsed="false"/>
    <row r="497" customFormat="false" ht="12.65" hidden="false" customHeight="false" outlineLevel="0" collapsed="false">
      <c r="D497" s="318" t="n">
        <v>102</v>
      </c>
      <c r="E497" s="318" t="s">
        <v>250</v>
      </c>
    </row>
    <row r="498" customFormat="false" ht="12.65" hidden="false" customHeight="false" outlineLevel="0" collapsed="false">
      <c r="E498" s="456" t="s">
        <v>198</v>
      </c>
      <c r="F498" s="456" t="n">
        <v>1</v>
      </c>
      <c r="G498" s="456" t="n">
        <v>2</v>
      </c>
      <c r="H498" s="456" t="n">
        <v>3</v>
      </c>
      <c r="I498" s="456" t="n">
        <v>4</v>
      </c>
      <c r="J498" s="456" t="n">
        <v>5</v>
      </c>
      <c r="K498" s="456" t="n">
        <v>6</v>
      </c>
      <c r="L498" s="456" t="n">
        <v>7</v>
      </c>
      <c r="M498" s="456" t="n">
        <v>8</v>
      </c>
      <c r="N498" s="456" t="n">
        <v>9</v>
      </c>
      <c r="O498" s="456" t="n">
        <v>10</v>
      </c>
      <c r="P498" s="456" t="n">
        <v>11</v>
      </c>
      <c r="Q498" s="456" t="n">
        <v>12</v>
      </c>
      <c r="R498" s="456" t="n">
        <v>13</v>
      </c>
      <c r="S498" s="456" t="n">
        <v>14</v>
      </c>
      <c r="T498" s="456" t="n">
        <v>15</v>
      </c>
      <c r="U498" s="456" t="n">
        <v>16</v>
      </c>
      <c r="V498" s="456" t="n">
        <v>17</v>
      </c>
      <c r="W498" s="456" t="n">
        <v>18</v>
      </c>
      <c r="X498" s="456" t="n">
        <v>19</v>
      </c>
      <c r="Y498" s="456" t="n">
        <v>20</v>
      </c>
      <c r="Z498" s="456" t="n">
        <v>21</v>
      </c>
      <c r="AA498" s="456" t="n">
        <v>22</v>
      </c>
      <c r="AB498" s="456" t="n">
        <v>23</v>
      </c>
      <c r="AC498" s="456" t="n">
        <v>24</v>
      </c>
      <c r="AD498" s="456" t="n">
        <v>25</v>
      </c>
      <c r="AE498" s="456" t="n">
        <v>26</v>
      </c>
      <c r="AF498" s="456" t="n">
        <v>27</v>
      </c>
      <c r="AG498" s="456" t="n">
        <v>28</v>
      </c>
      <c r="AH498" s="456" t="n">
        <v>29</v>
      </c>
      <c r="AI498" s="456" t="n">
        <v>30</v>
      </c>
      <c r="AJ498" s="456" t="n">
        <v>31</v>
      </c>
      <c r="AK498" s="456" t="n">
        <v>32</v>
      </c>
      <c r="AL498" s="456" t="n">
        <v>33</v>
      </c>
      <c r="AM498" s="456" t="n">
        <v>34</v>
      </c>
      <c r="AN498" s="456" t="n">
        <v>35</v>
      </c>
      <c r="AO498" s="456" t="n">
        <v>36</v>
      </c>
      <c r="AP498" s="456" t="n">
        <v>37</v>
      </c>
      <c r="AQ498" s="456" t="n">
        <v>38</v>
      </c>
      <c r="AR498" s="456" t="n">
        <v>39</v>
      </c>
      <c r="AS498" s="456" t="n">
        <v>40</v>
      </c>
      <c r="AT498" s="456" t="n">
        <v>41</v>
      </c>
      <c r="AU498" s="456" t="n">
        <v>42</v>
      </c>
      <c r="AV498" s="456" t="n">
        <v>43</v>
      </c>
      <c r="AW498" s="456" t="n">
        <v>44</v>
      </c>
      <c r="AX498" s="456" t="n">
        <v>45</v>
      </c>
      <c r="AY498" s="456" t="n">
        <v>46</v>
      </c>
      <c r="AZ498" s="456" t="n">
        <v>47</v>
      </c>
      <c r="BA498" s="456" t="n">
        <v>48</v>
      </c>
      <c r="BB498" s="456" t="n">
        <v>49</v>
      </c>
      <c r="BC498" s="456" t="n">
        <v>50</v>
      </c>
      <c r="BD498" s="456" t="n">
        <v>51</v>
      </c>
      <c r="BE498" s="456" t="n">
        <v>52</v>
      </c>
      <c r="BF498" s="456" t="n">
        <v>53</v>
      </c>
      <c r="BG498" s="456" t="n">
        <v>54</v>
      </c>
      <c r="BH498" s="456" t="n">
        <v>55</v>
      </c>
      <c r="BI498" s="456" t="n">
        <v>56</v>
      </c>
      <c r="BJ498" s="456" t="n">
        <v>57</v>
      </c>
      <c r="BK498" s="456" t="n">
        <v>58</v>
      </c>
      <c r="BL498" s="456" t="n">
        <v>59</v>
      </c>
      <c r="BM498" s="456" t="n">
        <v>60</v>
      </c>
      <c r="BN498" s="456" t="n">
        <v>61</v>
      </c>
      <c r="BO498" s="456" t="n">
        <v>62</v>
      </c>
      <c r="BP498" s="456" t="n">
        <v>63</v>
      </c>
      <c r="BQ498" s="456" t="n">
        <v>64</v>
      </c>
      <c r="BR498" s="456" t="n">
        <v>65</v>
      </c>
      <c r="BS498" s="456" t="n">
        <v>66</v>
      </c>
      <c r="BT498" s="456" t="n">
        <v>67</v>
      </c>
      <c r="BU498" s="456" t="n">
        <v>68</v>
      </c>
      <c r="BV498" s="456" t="n">
        <v>69</v>
      </c>
      <c r="BW498" s="456" t="n">
        <v>70</v>
      </c>
      <c r="BX498" s="456" t="n">
        <v>71</v>
      </c>
      <c r="BY498" s="456" t="n">
        <v>72</v>
      </c>
      <c r="BZ498" s="456" t="n">
        <v>73</v>
      </c>
      <c r="CA498" s="456" t="n">
        <v>74</v>
      </c>
      <c r="CB498" s="456" t="n">
        <v>75</v>
      </c>
      <c r="CC498" s="456" t="n">
        <v>76</v>
      </c>
      <c r="CD498" s="456" t="n">
        <v>77</v>
      </c>
      <c r="CE498" s="456" t="n">
        <v>78</v>
      </c>
      <c r="CF498" s="456" t="n">
        <v>79</v>
      </c>
      <c r="CG498" s="456" t="n">
        <v>80</v>
      </c>
      <c r="CH498" s="456" t="n">
        <v>81</v>
      </c>
      <c r="CI498" s="456" t="n">
        <v>82</v>
      </c>
      <c r="CJ498" s="456" t="n">
        <v>83</v>
      </c>
      <c r="CK498" s="456" t="n">
        <v>84</v>
      </c>
      <c r="CL498" s="456" t="n">
        <v>85</v>
      </c>
      <c r="CM498" s="456" t="n">
        <v>86</v>
      </c>
      <c r="CN498" s="456" t="n">
        <v>87</v>
      </c>
      <c r="CO498" s="456" t="n">
        <v>88</v>
      </c>
      <c r="CP498" s="456" t="n">
        <v>89</v>
      </c>
      <c r="CQ498" s="456" t="n">
        <v>90</v>
      </c>
      <c r="CR498" s="456" t="n">
        <v>91</v>
      </c>
      <c r="CS498" s="456" t="n">
        <v>92</v>
      </c>
      <c r="CT498" s="456" t="n">
        <v>93</v>
      </c>
      <c r="CU498" s="456" t="n">
        <v>94</v>
      </c>
      <c r="CW498" s="456" t="n">
        <v>95</v>
      </c>
      <c r="CX498" s="456" t="n">
        <v>96</v>
      </c>
      <c r="CY498" s="456" t="n">
        <v>97</v>
      </c>
      <c r="CZ498" s="456" t="n">
        <v>98</v>
      </c>
      <c r="DB498" s="456" t="n">
        <v>99</v>
      </c>
      <c r="DC498" s="456" t="n">
        <v>100</v>
      </c>
      <c r="DD498" s="456" t="n">
        <v>101</v>
      </c>
      <c r="DE498" s="456" t="n">
        <v>102</v>
      </c>
    </row>
    <row r="499" customFormat="false" ht="12.65" hidden="false" customHeight="false" outlineLevel="0" collapsed="false">
      <c r="E499" s="456" t="s">
        <v>225</v>
      </c>
      <c r="F499" s="456" t="n">
        <v>45</v>
      </c>
      <c r="G499" s="456" t="n">
        <v>8</v>
      </c>
      <c r="H499" s="456" t="n">
        <v>35</v>
      </c>
      <c r="I499" s="456" t="n">
        <v>53</v>
      </c>
      <c r="J499" s="456" t="n">
        <v>87</v>
      </c>
      <c r="K499" s="456" t="n">
        <v>25</v>
      </c>
      <c r="L499" s="456" t="n">
        <v>34</v>
      </c>
      <c r="M499" s="456" t="n">
        <v>77</v>
      </c>
      <c r="N499" s="456" t="n">
        <v>71</v>
      </c>
      <c r="O499" s="456" t="n">
        <v>95</v>
      </c>
      <c r="P499" s="456" t="n">
        <v>74</v>
      </c>
      <c r="Q499" s="456" t="n">
        <v>84</v>
      </c>
      <c r="R499" s="456" t="n">
        <v>27</v>
      </c>
      <c r="S499" s="456" t="n">
        <v>31</v>
      </c>
      <c r="T499" s="456" t="n">
        <v>67</v>
      </c>
      <c r="U499" s="456" t="n">
        <v>98</v>
      </c>
      <c r="V499" s="456" t="n">
        <v>13</v>
      </c>
      <c r="W499" s="456" t="n">
        <v>9</v>
      </c>
      <c r="X499" s="456" t="n">
        <v>42</v>
      </c>
      <c r="Y499" s="456" t="n">
        <v>26</v>
      </c>
      <c r="Z499" s="456" t="n">
        <v>65</v>
      </c>
      <c r="AA499" s="456" t="n">
        <v>88</v>
      </c>
      <c r="AB499" s="456" t="n">
        <v>52</v>
      </c>
      <c r="AC499" s="456" t="n">
        <v>68</v>
      </c>
      <c r="AD499" s="456" t="n">
        <v>101</v>
      </c>
      <c r="AE499" s="456" t="n">
        <v>94</v>
      </c>
      <c r="AF499" s="456" t="n">
        <v>33</v>
      </c>
      <c r="AG499" s="456" t="n">
        <v>44</v>
      </c>
      <c r="AH499" s="456" t="n">
        <v>6</v>
      </c>
      <c r="AI499" s="456" t="n">
        <v>38</v>
      </c>
      <c r="AJ499" s="456" t="n">
        <v>29</v>
      </c>
      <c r="AK499" s="456" t="n">
        <v>5</v>
      </c>
      <c r="AL499" s="456" t="n">
        <v>57</v>
      </c>
      <c r="AM499" s="456" t="n">
        <v>73</v>
      </c>
      <c r="AN499" s="456" t="n">
        <v>76</v>
      </c>
      <c r="AO499" s="456" t="n">
        <v>20</v>
      </c>
      <c r="AP499" s="456" t="n">
        <v>43</v>
      </c>
      <c r="AQ499" s="456" t="n">
        <v>4</v>
      </c>
      <c r="AR499" s="456" t="n">
        <v>36</v>
      </c>
      <c r="AS499" s="456" t="n">
        <v>96</v>
      </c>
      <c r="AT499" s="456" t="n">
        <v>85</v>
      </c>
      <c r="AU499" s="456" t="n">
        <v>23</v>
      </c>
      <c r="AV499" s="456" t="n">
        <v>17</v>
      </c>
      <c r="AW499" s="456" t="n">
        <v>41</v>
      </c>
      <c r="AX499" s="456" t="n">
        <v>11</v>
      </c>
      <c r="AY499" s="456" t="n">
        <v>75</v>
      </c>
      <c r="AZ499" s="456" t="n">
        <v>14</v>
      </c>
      <c r="BA499" s="456" t="n">
        <v>39</v>
      </c>
      <c r="BB499" s="456" t="n">
        <v>66</v>
      </c>
      <c r="BC499" s="456" t="n">
        <v>86</v>
      </c>
      <c r="BD499" s="456" t="n">
        <v>102</v>
      </c>
      <c r="BE499" s="456" t="n">
        <v>48</v>
      </c>
      <c r="BF499" s="456" t="n">
        <v>90</v>
      </c>
      <c r="BG499" s="456" t="n">
        <v>81</v>
      </c>
      <c r="BH499" s="456" t="n">
        <v>92</v>
      </c>
      <c r="BI499" s="456" t="n">
        <v>80</v>
      </c>
      <c r="BJ499" s="456" t="n">
        <v>63</v>
      </c>
      <c r="BK499" s="456" t="n">
        <v>19</v>
      </c>
      <c r="BL499" s="456" t="n">
        <v>58</v>
      </c>
      <c r="BM499" s="456" t="n">
        <v>91</v>
      </c>
      <c r="BN499" s="456" t="n">
        <v>64</v>
      </c>
      <c r="BO499" s="456" t="n">
        <v>28</v>
      </c>
      <c r="BP499" s="456" t="n">
        <v>24</v>
      </c>
      <c r="BQ499" s="456" t="n">
        <v>56</v>
      </c>
      <c r="BR499" s="456" t="n">
        <v>2</v>
      </c>
      <c r="BS499" s="456" t="n">
        <v>49</v>
      </c>
      <c r="BT499" s="456" t="n">
        <v>18</v>
      </c>
      <c r="BU499" s="456" t="n">
        <v>40</v>
      </c>
      <c r="BV499" s="456" t="n">
        <v>1</v>
      </c>
      <c r="BW499" s="456" t="n">
        <v>21</v>
      </c>
      <c r="BX499" s="456" t="n">
        <v>89</v>
      </c>
      <c r="BY499" s="456" t="n">
        <v>79</v>
      </c>
      <c r="BZ499" s="456" t="n">
        <v>32</v>
      </c>
      <c r="CA499" s="456" t="n">
        <v>51</v>
      </c>
      <c r="CB499" s="456" t="n">
        <v>46</v>
      </c>
      <c r="CC499" s="456" t="n">
        <v>55</v>
      </c>
      <c r="CD499" s="456" t="n">
        <v>78</v>
      </c>
      <c r="CE499" s="456" t="n">
        <v>62</v>
      </c>
      <c r="CF499" s="456" t="n">
        <v>72</v>
      </c>
      <c r="CG499" s="456" t="n">
        <v>97</v>
      </c>
      <c r="CH499" s="456" t="n">
        <v>60</v>
      </c>
      <c r="CI499" s="456" t="n">
        <v>93</v>
      </c>
      <c r="CJ499" s="456" t="n">
        <v>100</v>
      </c>
      <c r="CK499" s="456" t="n">
        <v>12</v>
      </c>
      <c r="CL499" s="456" t="n">
        <v>47</v>
      </c>
      <c r="CM499" s="456" t="n">
        <v>50</v>
      </c>
      <c r="CN499" s="456" t="n">
        <v>59</v>
      </c>
      <c r="CO499" s="456" t="n">
        <v>37</v>
      </c>
      <c r="CP499" s="456" t="n">
        <v>99</v>
      </c>
      <c r="CQ499" s="456" t="n">
        <v>61</v>
      </c>
      <c r="CR499" s="456" t="n">
        <v>70</v>
      </c>
      <c r="CS499" s="456" t="n">
        <v>3</v>
      </c>
      <c r="CT499" s="456" t="n">
        <v>7</v>
      </c>
      <c r="CU499" s="456" t="n">
        <v>83</v>
      </c>
      <c r="CW499" s="456" t="n">
        <v>10</v>
      </c>
      <c r="CX499" s="456" t="n">
        <v>69</v>
      </c>
      <c r="CY499" s="456" t="n">
        <v>54</v>
      </c>
      <c r="CZ499" s="456" t="n">
        <v>82</v>
      </c>
      <c r="DB499" s="456" t="n">
        <v>15</v>
      </c>
      <c r="DC499" s="456" t="n">
        <v>30</v>
      </c>
      <c r="DD499" s="456" t="n">
        <v>22</v>
      </c>
      <c r="DE499" s="456" t="n">
        <v>16</v>
      </c>
    </row>
    <row r="500" customFormat="false" ht="12.65" hidden="false" customHeight="false" outlineLevel="0" collapsed="false"/>
    <row r="501" customFormat="false" ht="12.65" hidden="false" customHeight="false" outlineLevel="0" collapsed="false"/>
    <row r="502" customFormat="false" ht="12.65" hidden="false" customHeight="false" outlineLevel="0" collapsed="false">
      <c r="D502" s="318" t="n">
        <v>103</v>
      </c>
      <c r="E502" s="318" t="s">
        <v>250</v>
      </c>
    </row>
    <row r="503" customFormat="false" ht="12.65" hidden="false" customHeight="false" outlineLevel="0" collapsed="false">
      <c r="E503" s="456" t="s">
        <v>198</v>
      </c>
      <c r="F503" s="456" t="n">
        <v>1</v>
      </c>
      <c r="G503" s="456" t="n">
        <v>2</v>
      </c>
      <c r="H503" s="456" t="n">
        <v>3</v>
      </c>
      <c r="I503" s="456" t="n">
        <v>4</v>
      </c>
      <c r="J503" s="456" t="n">
        <v>5</v>
      </c>
      <c r="K503" s="456" t="n">
        <v>6</v>
      </c>
      <c r="L503" s="456" t="n">
        <v>7</v>
      </c>
      <c r="M503" s="456" t="n">
        <v>8</v>
      </c>
      <c r="N503" s="456" t="n">
        <v>9</v>
      </c>
      <c r="O503" s="456" t="n">
        <v>10</v>
      </c>
      <c r="P503" s="456" t="n">
        <v>11</v>
      </c>
      <c r="Q503" s="456" t="n">
        <v>12</v>
      </c>
      <c r="R503" s="456" t="n">
        <v>13</v>
      </c>
      <c r="S503" s="456" t="n">
        <v>14</v>
      </c>
      <c r="T503" s="456" t="n">
        <v>15</v>
      </c>
      <c r="U503" s="456" t="n">
        <v>16</v>
      </c>
      <c r="V503" s="456" t="n">
        <v>17</v>
      </c>
      <c r="W503" s="456" t="n">
        <v>18</v>
      </c>
      <c r="X503" s="456" t="n">
        <v>19</v>
      </c>
      <c r="Y503" s="456" t="n">
        <v>20</v>
      </c>
      <c r="Z503" s="456" t="n">
        <v>21</v>
      </c>
      <c r="AA503" s="456" t="n">
        <v>22</v>
      </c>
      <c r="AB503" s="456" t="n">
        <v>23</v>
      </c>
      <c r="AC503" s="456" t="n">
        <v>24</v>
      </c>
      <c r="AD503" s="456" t="n">
        <v>25</v>
      </c>
      <c r="AE503" s="456" t="n">
        <v>26</v>
      </c>
      <c r="AF503" s="456" t="n">
        <v>27</v>
      </c>
      <c r="AG503" s="456" t="n">
        <v>28</v>
      </c>
      <c r="AH503" s="456" t="n">
        <v>29</v>
      </c>
      <c r="AI503" s="456" t="n">
        <v>30</v>
      </c>
      <c r="AJ503" s="456" t="n">
        <v>31</v>
      </c>
      <c r="AK503" s="456" t="n">
        <v>32</v>
      </c>
      <c r="AL503" s="456" t="n">
        <v>33</v>
      </c>
      <c r="AM503" s="456" t="n">
        <v>34</v>
      </c>
      <c r="AN503" s="456" t="n">
        <v>35</v>
      </c>
      <c r="AO503" s="456" t="n">
        <v>36</v>
      </c>
      <c r="AP503" s="456" t="n">
        <v>37</v>
      </c>
      <c r="AQ503" s="456" t="n">
        <v>38</v>
      </c>
      <c r="AR503" s="456" t="n">
        <v>39</v>
      </c>
      <c r="AS503" s="456" t="n">
        <v>40</v>
      </c>
      <c r="AT503" s="456" t="n">
        <v>41</v>
      </c>
      <c r="AU503" s="456" t="n">
        <v>42</v>
      </c>
      <c r="AV503" s="456" t="n">
        <v>43</v>
      </c>
      <c r="AW503" s="456" t="n">
        <v>44</v>
      </c>
      <c r="AX503" s="456" t="n">
        <v>45</v>
      </c>
      <c r="AY503" s="456" t="n">
        <v>46</v>
      </c>
      <c r="AZ503" s="456" t="n">
        <v>47</v>
      </c>
      <c r="BA503" s="456" t="n">
        <v>48</v>
      </c>
      <c r="BB503" s="456" t="n">
        <v>49</v>
      </c>
      <c r="BC503" s="456" t="n">
        <v>50</v>
      </c>
      <c r="BD503" s="456" t="n">
        <v>51</v>
      </c>
      <c r="BE503" s="456" t="n">
        <v>52</v>
      </c>
      <c r="BF503" s="456" t="n">
        <v>53</v>
      </c>
      <c r="BG503" s="456" t="n">
        <v>54</v>
      </c>
      <c r="BH503" s="456" t="n">
        <v>55</v>
      </c>
      <c r="BI503" s="456" t="n">
        <v>56</v>
      </c>
      <c r="BJ503" s="456" t="n">
        <v>57</v>
      </c>
      <c r="BK503" s="456" t="n">
        <v>58</v>
      </c>
      <c r="BL503" s="456" t="n">
        <v>59</v>
      </c>
      <c r="BM503" s="456" t="n">
        <v>60</v>
      </c>
      <c r="BN503" s="456" t="n">
        <v>61</v>
      </c>
      <c r="BO503" s="456" t="n">
        <v>62</v>
      </c>
      <c r="BP503" s="456" t="n">
        <v>63</v>
      </c>
      <c r="BQ503" s="456" t="n">
        <v>64</v>
      </c>
      <c r="BR503" s="456" t="n">
        <v>65</v>
      </c>
      <c r="BS503" s="456" t="n">
        <v>66</v>
      </c>
      <c r="BT503" s="456" t="n">
        <v>67</v>
      </c>
      <c r="BU503" s="456" t="n">
        <v>68</v>
      </c>
      <c r="BV503" s="456" t="n">
        <v>69</v>
      </c>
      <c r="BW503" s="456" t="n">
        <v>70</v>
      </c>
      <c r="BX503" s="456" t="n">
        <v>71</v>
      </c>
      <c r="BY503" s="456" t="n">
        <v>72</v>
      </c>
      <c r="BZ503" s="456" t="n">
        <v>73</v>
      </c>
      <c r="CA503" s="456" t="n">
        <v>74</v>
      </c>
      <c r="CB503" s="456" t="n">
        <v>75</v>
      </c>
      <c r="CC503" s="456" t="n">
        <v>76</v>
      </c>
      <c r="CD503" s="456" t="n">
        <v>77</v>
      </c>
      <c r="CE503" s="456" t="n">
        <v>78</v>
      </c>
      <c r="CF503" s="456" t="n">
        <v>79</v>
      </c>
      <c r="CG503" s="456" t="n">
        <v>80</v>
      </c>
      <c r="CH503" s="456" t="n">
        <v>81</v>
      </c>
      <c r="CI503" s="456" t="n">
        <v>82</v>
      </c>
      <c r="CJ503" s="456" t="n">
        <v>83</v>
      </c>
      <c r="CK503" s="456" t="n">
        <v>84</v>
      </c>
      <c r="CL503" s="456" t="n">
        <v>85</v>
      </c>
      <c r="CM503" s="456" t="n">
        <v>86</v>
      </c>
      <c r="CN503" s="456" t="n">
        <v>87</v>
      </c>
      <c r="CO503" s="456" t="n">
        <v>88</v>
      </c>
      <c r="CP503" s="456" t="n">
        <v>89</v>
      </c>
      <c r="CQ503" s="456" t="n">
        <v>90</v>
      </c>
      <c r="CR503" s="456" t="n">
        <v>91</v>
      </c>
      <c r="CS503" s="456" t="n">
        <v>92</v>
      </c>
      <c r="CT503" s="456" t="n">
        <v>93</v>
      </c>
      <c r="CU503" s="456" t="n">
        <v>94</v>
      </c>
      <c r="CV503" s="456" t="n">
        <v>95</v>
      </c>
      <c r="CW503" s="456" t="n">
        <v>96</v>
      </c>
      <c r="CX503" s="456" t="n">
        <v>97</v>
      </c>
      <c r="CY503" s="456" t="n">
        <v>98</v>
      </c>
      <c r="CZ503" s="456" t="n">
        <v>99</v>
      </c>
      <c r="DB503" s="456" t="n">
        <v>100</v>
      </c>
      <c r="DC503" s="456" t="n">
        <v>101</v>
      </c>
      <c r="DD503" s="456" t="n">
        <v>102</v>
      </c>
      <c r="DE503" s="456" t="n">
        <v>103</v>
      </c>
    </row>
    <row r="504" customFormat="false" ht="12.65" hidden="false" customHeight="false" outlineLevel="0" collapsed="false">
      <c r="E504" s="456" t="s">
        <v>225</v>
      </c>
      <c r="F504" s="456" t="n">
        <v>74</v>
      </c>
      <c r="G504" s="456" t="n">
        <v>78</v>
      </c>
      <c r="H504" s="456" t="n">
        <v>17</v>
      </c>
      <c r="I504" s="456" t="n">
        <v>100</v>
      </c>
      <c r="J504" s="456" t="n">
        <v>56</v>
      </c>
      <c r="K504" s="456" t="n">
        <v>64</v>
      </c>
      <c r="L504" s="456" t="n">
        <v>93</v>
      </c>
      <c r="M504" s="456" t="n">
        <v>29</v>
      </c>
      <c r="N504" s="456" t="n">
        <v>46</v>
      </c>
      <c r="O504" s="456" t="n">
        <v>67</v>
      </c>
      <c r="P504" s="456" t="n">
        <v>24</v>
      </c>
      <c r="Q504" s="456" t="n">
        <v>45</v>
      </c>
      <c r="R504" s="456" t="n">
        <v>75</v>
      </c>
      <c r="S504" s="456" t="n">
        <v>3</v>
      </c>
      <c r="T504" s="456" t="n">
        <v>66</v>
      </c>
      <c r="U504" s="456" t="n">
        <v>85</v>
      </c>
      <c r="V504" s="456" t="n">
        <v>95</v>
      </c>
      <c r="W504" s="456" t="n">
        <v>30</v>
      </c>
      <c r="X504" s="456" t="n">
        <v>8</v>
      </c>
      <c r="Y504" s="456" t="n">
        <v>43</v>
      </c>
      <c r="Z504" s="456" t="n">
        <v>60</v>
      </c>
      <c r="AA504" s="456" t="n">
        <v>69</v>
      </c>
      <c r="AB504" s="456" t="n">
        <v>42</v>
      </c>
      <c r="AC504" s="456" t="n">
        <v>81</v>
      </c>
      <c r="AD504" s="456" t="n">
        <v>48</v>
      </c>
      <c r="AE504" s="456" t="n">
        <v>80</v>
      </c>
      <c r="AF504" s="456" t="n">
        <v>102</v>
      </c>
      <c r="AG504" s="456" t="n">
        <v>27</v>
      </c>
      <c r="AH504" s="456" t="n">
        <v>36</v>
      </c>
      <c r="AI504" s="456" t="n">
        <v>11</v>
      </c>
      <c r="AJ504" s="456" t="n">
        <v>15</v>
      </c>
      <c r="AK504" s="456" t="n">
        <v>98</v>
      </c>
      <c r="AL504" s="456" t="n">
        <v>82</v>
      </c>
      <c r="AM504" s="456" t="n">
        <v>63</v>
      </c>
      <c r="AN504" s="456" t="n">
        <v>18</v>
      </c>
      <c r="AO504" s="456" t="n">
        <v>54</v>
      </c>
      <c r="AP504" s="456" t="n">
        <v>58</v>
      </c>
      <c r="AQ504" s="456" t="n">
        <v>84</v>
      </c>
      <c r="AR504" s="456" t="n">
        <v>87</v>
      </c>
      <c r="AS504" s="456" t="n">
        <v>92</v>
      </c>
      <c r="AT504" s="456" t="n">
        <v>25</v>
      </c>
      <c r="AU504" s="456" t="n">
        <v>33</v>
      </c>
      <c r="AV504" s="456" t="n">
        <v>90</v>
      </c>
      <c r="AW504" s="456" t="n">
        <v>41</v>
      </c>
      <c r="AX504" s="456" t="n">
        <v>6</v>
      </c>
      <c r="AY504" s="456" t="n">
        <v>65</v>
      </c>
      <c r="AZ504" s="456" t="n">
        <v>20</v>
      </c>
      <c r="BA504" s="456" t="n">
        <v>72</v>
      </c>
      <c r="BB504" s="456" t="n">
        <v>86</v>
      </c>
      <c r="BC504" s="456" t="n">
        <v>51</v>
      </c>
      <c r="BD504" s="456" t="n">
        <v>14</v>
      </c>
      <c r="BE504" s="456" t="n">
        <v>28</v>
      </c>
      <c r="BF504" s="456" t="n">
        <v>103</v>
      </c>
      <c r="BG504" s="456" t="n">
        <v>68</v>
      </c>
      <c r="BH504" s="456" t="n">
        <v>31</v>
      </c>
      <c r="BI504" s="456" t="n">
        <v>9</v>
      </c>
      <c r="BJ504" s="456" t="n">
        <v>83</v>
      </c>
      <c r="BK504" s="456" t="n">
        <v>101</v>
      </c>
      <c r="BL504" s="456" t="n">
        <v>62</v>
      </c>
      <c r="BM504" s="456" t="n">
        <v>26</v>
      </c>
      <c r="BN504" s="456" t="n">
        <v>40</v>
      </c>
      <c r="BO504" s="456" t="n">
        <v>53</v>
      </c>
      <c r="BP504" s="456" t="n">
        <v>34</v>
      </c>
      <c r="BQ504" s="456" t="n">
        <v>61</v>
      </c>
      <c r="BR504" s="456" t="n">
        <v>21</v>
      </c>
      <c r="BS504" s="456" t="n">
        <v>89</v>
      </c>
      <c r="BT504" s="456" t="n">
        <v>10</v>
      </c>
      <c r="BU504" s="456" t="n">
        <v>22</v>
      </c>
      <c r="BV504" s="456" t="n">
        <v>91</v>
      </c>
      <c r="BW504" s="456" t="n">
        <v>32</v>
      </c>
      <c r="BX504" s="456" t="n">
        <v>55</v>
      </c>
      <c r="BY504" s="456" t="n">
        <v>38</v>
      </c>
      <c r="BZ504" s="456" t="n">
        <v>97</v>
      </c>
      <c r="CA504" s="456" t="n">
        <v>2</v>
      </c>
      <c r="CB504" s="456" t="n">
        <v>13</v>
      </c>
      <c r="CC504" s="456" t="n">
        <v>99</v>
      </c>
      <c r="CD504" s="456" t="n">
        <v>39</v>
      </c>
      <c r="CE504" s="456" t="n">
        <v>44</v>
      </c>
      <c r="CF504" s="456" t="n">
        <v>73</v>
      </c>
      <c r="CG504" s="456" t="n">
        <v>47</v>
      </c>
      <c r="CH504" s="456" t="n">
        <v>94</v>
      </c>
      <c r="CI504" s="456" t="n">
        <v>23</v>
      </c>
      <c r="CJ504" s="456" t="n">
        <v>50</v>
      </c>
      <c r="CK504" s="456" t="n">
        <v>96</v>
      </c>
      <c r="CL504" s="456" t="n">
        <v>16</v>
      </c>
      <c r="CM504" s="456" t="n">
        <v>49</v>
      </c>
      <c r="CN504" s="456" t="n">
        <v>59</v>
      </c>
      <c r="CO504" s="456" t="n">
        <v>12</v>
      </c>
      <c r="CP504" s="456" t="n">
        <v>52</v>
      </c>
      <c r="CQ504" s="456" t="n">
        <v>1</v>
      </c>
      <c r="CR504" s="456" t="n">
        <v>5</v>
      </c>
      <c r="CS504" s="456" t="n">
        <v>88</v>
      </c>
      <c r="CT504" s="456" t="n">
        <v>7</v>
      </c>
      <c r="CU504" s="456" t="n">
        <v>77</v>
      </c>
      <c r="CV504" s="456" t="n">
        <v>71</v>
      </c>
      <c r="CW504" s="456" t="n">
        <v>79</v>
      </c>
      <c r="CX504" s="456" t="n">
        <v>70</v>
      </c>
      <c r="CY504" s="456" t="n">
        <v>37</v>
      </c>
      <c r="CZ504" s="456" t="n">
        <v>57</v>
      </c>
      <c r="DB504" s="456" t="n">
        <v>4</v>
      </c>
      <c r="DC504" s="456" t="n">
        <v>19</v>
      </c>
      <c r="DD504" s="456" t="n">
        <v>35</v>
      </c>
      <c r="DE504" s="456" t="n">
        <v>76</v>
      </c>
    </row>
    <row r="505" customFormat="false" ht="12.65" hidden="false" customHeight="false" outlineLevel="0" collapsed="false"/>
    <row r="506" customFormat="false" ht="12.65" hidden="false" customHeight="false" outlineLevel="0" collapsed="false"/>
    <row r="507" customFormat="false" ht="12.65" hidden="false" customHeight="false" outlineLevel="0" collapsed="false">
      <c r="D507" s="318" t="n">
        <v>104</v>
      </c>
      <c r="E507" s="318" t="s">
        <v>250</v>
      </c>
    </row>
    <row r="508" customFormat="false" ht="12.65" hidden="false" customHeight="false" outlineLevel="0" collapsed="false">
      <c r="E508" s="456" t="s">
        <v>198</v>
      </c>
      <c r="F508" s="456" t="n">
        <v>1</v>
      </c>
      <c r="G508" s="456" t="n">
        <v>2</v>
      </c>
      <c r="H508" s="456" t="n">
        <v>3</v>
      </c>
      <c r="I508" s="456" t="n">
        <v>4</v>
      </c>
      <c r="J508" s="456" t="n">
        <v>5</v>
      </c>
      <c r="K508" s="456" t="n">
        <v>6</v>
      </c>
      <c r="L508" s="456" t="n">
        <v>7</v>
      </c>
      <c r="M508" s="456" t="n">
        <v>8</v>
      </c>
      <c r="N508" s="456" t="n">
        <v>9</v>
      </c>
      <c r="O508" s="456" t="n">
        <v>10</v>
      </c>
      <c r="P508" s="456" t="n">
        <v>11</v>
      </c>
      <c r="Q508" s="456" t="n">
        <v>12</v>
      </c>
      <c r="R508" s="456" t="n">
        <v>13</v>
      </c>
      <c r="S508" s="456" t="n">
        <v>14</v>
      </c>
      <c r="T508" s="456" t="n">
        <v>15</v>
      </c>
      <c r="U508" s="456" t="n">
        <v>16</v>
      </c>
      <c r="V508" s="456" t="n">
        <v>17</v>
      </c>
      <c r="W508" s="456" t="n">
        <v>18</v>
      </c>
      <c r="X508" s="456" t="n">
        <v>19</v>
      </c>
      <c r="Y508" s="456" t="n">
        <v>20</v>
      </c>
      <c r="Z508" s="456" t="n">
        <v>21</v>
      </c>
      <c r="AA508" s="456" t="n">
        <v>22</v>
      </c>
      <c r="AB508" s="456" t="n">
        <v>23</v>
      </c>
      <c r="AC508" s="456" t="n">
        <v>24</v>
      </c>
      <c r="AD508" s="456" t="n">
        <v>25</v>
      </c>
      <c r="AE508" s="456" t="n">
        <v>26</v>
      </c>
      <c r="AF508" s="456" t="n">
        <v>27</v>
      </c>
      <c r="AG508" s="456" t="n">
        <v>28</v>
      </c>
      <c r="AH508" s="456" t="n">
        <v>29</v>
      </c>
      <c r="AI508" s="456" t="n">
        <v>30</v>
      </c>
      <c r="AJ508" s="456" t="n">
        <v>31</v>
      </c>
      <c r="AK508" s="456" t="n">
        <v>32</v>
      </c>
      <c r="AL508" s="456" t="n">
        <v>33</v>
      </c>
      <c r="AM508" s="456" t="n">
        <v>34</v>
      </c>
      <c r="AN508" s="456" t="n">
        <v>35</v>
      </c>
      <c r="AO508" s="456" t="n">
        <v>36</v>
      </c>
      <c r="AP508" s="456" t="n">
        <v>37</v>
      </c>
      <c r="AQ508" s="456" t="n">
        <v>38</v>
      </c>
      <c r="AR508" s="456" t="n">
        <v>39</v>
      </c>
      <c r="AS508" s="456" t="n">
        <v>40</v>
      </c>
      <c r="AT508" s="456" t="n">
        <v>41</v>
      </c>
      <c r="AU508" s="456" t="n">
        <v>42</v>
      </c>
      <c r="AV508" s="456" t="n">
        <v>43</v>
      </c>
      <c r="AW508" s="456" t="n">
        <v>44</v>
      </c>
      <c r="AX508" s="456" t="n">
        <v>45</v>
      </c>
      <c r="AY508" s="456" t="n">
        <v>46</v>
      </c>
      <c r="AZ508" s="456" t="n">
        <v>47</v>
      </c>
      <c r="BA508" s="456" t="n">
        <v>48</v>
      </c>
      <c r="BB508" s="456" t="n">
        <v>49</v>
      </c>
      <c r="BC508" s="456" t="n">
        <v>50</v>
      </c>
      <c r="BD508" s="456" t="n">
        <v>51</v>
      </c>
      <c r="BE508" s="456" t="n">
        <v>52</v>
      </c>
      <c r="BF508" s="456" t="n">
        <v>53</v>
      </c>
      <c r="BG508" s="456" t="n">
        <v>54</v>
      </c>
      <c r="BH508" s="456" t="n">
        <v>55</v>
      </c>
      <c r="BI508" s="456" t="n">
        <v>56</v>
      </c>
      <c r="BJ508" s="456" t="n">
        <v>57</v>
      </c>
      <c r="BK508" s="456" t="n">
        <v>58</v>
      </c>
      <c r="BL508" s="456" t="n">
        <v>59</v>
      </c>
      <c r="BM508" s="456" t="n">
        <v>60</v>
      </c>
      <c r="BN508" s="456" t="n">
        <v>61</v>
      </c>
      <c r="BO508" s="456" t="n">
        <v>62</v>
      </c>
      <c r="BP508" s="456" t="n">
        <v>63</v>
      </c>
      <c r="BQ508" s="456" t="n">
        <v>64</v>
      </c>
      <c r="BR508" s="456" t="n">
        <v>65</v>
      </c>
      <c r="BS508" s="456" t="n">
        <v>66</v>
      </c>
      <c r="BT508" s="456" t="n">
        <v>67</v>
      </c>
      <c r="BU508" s="456" t="n">
        <v>68</v>
      </c>
      <c r="BV508" s="456" t="n">
        <v>69</v>
      </c>
      <c r="BW508" s="456" t="n">
        <v>70</v>
      </c>
      <c r="BX508" s="456" t="n">
        <v>71</v>
      </c>
      <c r="BY508" s="456" t="n">
        <v>72</v>
      </c>
      <c r="BZ508" s="456" t="n">
        <v>73</v>
      </c>
      <c r="CA508" s="456" t="n">
        <v>74</v>
      </c>
      <c r="CB508" s="456" t="n">
        <v>75</v>
      </c>
      <c r="CC508" s="456" t="n">
        <v>76</v>
      </c>
      <c r="CD508" s="456" t="n">
        <v>77</v>
      </c>
      <c r="CE508" s="456" t="n">
        <v>78</v>
      </c>
      <c r="CF508" s="456" t="n">
        <v>79</v>
      </c>
      <c r="CG508" s="456" t="n">
        <v>80</v>
      </c>
      <c r="CH508" s="456" t="n">
        <v>81</v>
      </c>
      <c r="CI508" s="456" t="n">
        <v>82</v>
      </c>
      <c r="CJ508" s="456" t="n">
        <v>83</v>
      </c>
      <c r="CK508" s="456" t="n">
        <v>84</v>
      </c>
      <c r="CL508" s="456" t="n">
        <v>85</v>
      </c>
      <c r="CM508" s="456" t="n">
        <v>86</v>
      </c>
      <c r="CN508" s="456" t="n">
        <v>87</v>
      </c>
      <c r="CO508" s="456" t="n">
        <v>88</v>
      </c>
      <c r="CP508" s="456" t="n">
        <v>89</v>
      </c>
      <c r="CQ508" s="456" t="n">
        <v>90</v>
      </c>
      <c r="CR508" s="456" t="n">
        <v>91</v>
      </c>
      <c r="CS508" s="456" t="n">
        <v>92</v>
      </c>
      <c r="CT508" s="456" t="n">
        <v>93</v>
      </c>
      <c r="CU508" s="456" t="n">
        <v>94</v>
      </c>
      <c r="CV508" s="456" t="n">
        <v>95</v>
      </c>
      <c r="CW508" s="456" t="n">
        <v>96</v>
      </c>
      <c r="CX508" s="456" t="n">
        <v>97</v>
      </c>
      <c r="CY508" s="456" t="n">
        <v>98</v>
      </c>
      <c r="CZ508" s="456" t="n">
        <v>99</v>
      </c>
      <c r="DA508" s="456" t="n">
        <v>100</v>
      </c>
      <c r="DB508" s="456" t="n">
        <v>101</v>
      </c>
      <c r="DC508" s="456" t="n">
        <v>102</v>
      </c>
      <c r="DD508" s="456" t="n">
        <v>103</v>
      </c>
      <c r="DE508" s="456" t="n">
        <v>104</v>
      </c>
    </row>
    <row r="509" customFormat="false" ht="12.65" hidden="false" customHeight="false" outlineLevel="0" collapsed="false">
      <c r="E509" s="456" t="s">
        <v>225</v>
      </c>
      <c r="F509" s="456" t="n">
        <v>29</v>
      </c>
      <c r="G509" s="456" t="n">
        <v>99</v>
      </c>
      <c r="H509" s="456" t="n">
        <v>89</v>
      </c>
      <c r="I509" s="456" t="n">
        <v>76</v>
      </c>
      <c r="J509" s="456" t="n">
        <v>83</v>
      </c>
      <c r="K509" s="456" t="n">
        <v>80</v>
      </c>
      <c r="L509" s="456" t="n">
        <v>98</v>
      </c>
      <c r="M509" s="456" t="n">
        <v>82</v>
      </c>
      <c r="N509" s="456" t="n">
        <v>51</v>
      </c>
      <c r="O509" s="456" t="n">
        <v>13</v>
      </c>
      <c r="P509" s="456" t="n">
        <v>34</v>
      </c>
      <c r="Q509" s="456" t="n">
        <v>93</v>
      </c>
      <c r="R509" s="456" t="n">
        <v>70</v>
      </c>
      <c r="S509" s="456" t="n">
        <v>78</v>
      </c>
      <c r="T509" s="456" t="n">
        <v>16</v>
      </c>
      <c r="U509" s="456" t="n">
        <v>69</v>
      </c>
      <c r="V509" s="456" t="n">
        <v>45</v>
      </c>
      <c r="W509" s="456" t="n">
        <v>72</v>
      </c>
      <c r="X509" s="456" t="n">
        <v>27</v>
      </c>
      <c r="Y509" s="456" t="n">
        <v>2</v>
      </c>
      <c r="Z509" s="456" t="n">
        <v>50</v>
      </c>
      <c r="AA509" s="456" t="n">
        <v>8</v>
      </c>
      <c r="AB509" s="456" t="n">
        <v>42</v>
      </c>
      <c r="AC509" s="456" t="n">
        <v>11</v>
      </c>
      <c r="AD509" s="456" t="n">
        <v>21</v>
      </c>
      <c r="AE509" s="456" t="n">
        <v>39</v>
      </c>
      <c r="AF509" s="456" t="n">
        <v>15</v>
      </c>
      <c r="AG509" s="456" t="n">
        <v>67</v>
      </c>
      <c r="AH509" s="456" t="n">
        <v>92</v>
      </c>
      <c r="AI509" s="456" t="n">
        <v>46</v>
      </c>
      <c r="AJ509" s="456" t="n">
        <v>4</v>
      </c>
      <c r="AK509" s="456" t="n">
        <v>88</v>
      </c>
      <c r="AL509" s="456" t="n">
        <v>52</v>
      </c>
      <c r="AM509" s="456" t="n">
        <v>91</v>
      </c>
      <c r="AN509" s="456" t="n">
        <v>63</v>
      </c>
      <c r="AO509" s="456" t="n">
        <v>79</v>
      </c>
      <c r="AP509" s="456" t="n">
        <v>3</v>
      </c>
      <c r="AQ509" s="456" t="n">
        <v>57</v>
      </c>
      <c r="AR509" s="456" t="n">
        <v>37</v>
      </c>
      <c r="AS509" s="456" t="n">
        <v>6</v>
      </c>
      <c r="AT509" s="456" t="n">
        <v>55</v>
      </c>
      <c r="AU509" s="456" t="n">
        <v>24</v>
      </c>
      <c r="AV509" s="456" t="n">
        <v>64</v>
      </c>
      <c r="AW509" s="456" t="n">
        <v>86</v>
      </c>
      <c r="AX509" s="456" t="n">
        <v>66</v>
      </c>
      <c r="AY509" s="456" t="n">
        <v>104</v>
      </c>
      <c r="AZ509" s="456" t="n">
        <v>73</v>
      </c>
      <c r="BA509" s="456" t="n">
        <v>40</v>
      </c>
      <c r="BB509" s="456" t="n">
        <v>58</v>
      </c>
      <c r="BC509" s="456" t="n">
        <v>81</v>
      </c>
      <c r="BD509" s="456" t="n">
        <v>59</v>
      </c>
      <c r="BE509" s="456" t="n">
        <v>28</v>
      </c>
      <c r="BF509" s="456" t="n">
        <v>12</v>
      </c>
      <c r="BG509" s="456" t="n">
        <v>61</v>
      </c>
      <c r="BH509" s="456" t="n">
        <v>41</v>
      </c>
      <c r="BI509" s="456" t="n">
        <v>20</v>
      </c>
      <c r="BJ509" s="456" t="n">
        <v>68</v>
      </c>
      <c r="BK509" s="456" t="n">
        <v>49</v>
      </c>
      <c r="BL509" s="456" t="n">
        <v>23</v>
      </c>
      <c r="BM509" s="456" t="n">
        <v>43</v>
      </c>
      <c r="BN509" s="456" t="n">
        <v>54</v>
      </c>
      <c r="BO509" s="456" t="n">
        <v>85</v>
      </c>
      <c r="BP509" s="456" t="n">
        <v>44</v>
      </c>
      <c r="BQ509" s="456" t="n">
        <v>18</v>
      </c>
      <c r="BR509" s="456" t="n">
        <v>101</v>
      </c>
      <c r="BS509" s="456" t="n">
        <v>14</v>
      </c>
      <c r="BT509" s="456" t="n">
        <v>33</v>
      </c>
      <c r="BU509" s="456" t="n">
        <v>90</v>
      </c>
      <c r="BV509" s="456" t="n">
        <v>22</v>
      </c>
      <c r="BW509" s="456" t="n">
        <v>102</v>
      </c>
      <c r="BX509" s="456" t="n">
        <v>95</v>
      </c>
      <c r="BY509" s="456" t="n">
        <v>25</v>
      </c>
      <c r="BZ509" s="456" t="n">
        <v>35</v>
      </c>
      <c r="CA509" s="456" t="n">
        <v>97</v>
      </c>
      <c r="CB509" s="456" t="n">
        <v>17</v>
      </c>
      <c r="CC509" s="456" t="n">
        <v>100</v>
      </c>
      <c r="CD509" s="456" t="n">
        <v>60</v>
      </c>
      <c r="CE509" s="456" t="n">
        <v>7</v>
      </c>
      <c r="CF509" s="456" t="n">
        <v>36</v>
      </c>
      <c r="CG509" s="456" t="n">
        <v>48</v>
      </c>
      <c r="CH509" s="456" t="n">
        <v>94</v>
      </c>
      <c r="CI509" s="456" t="n">
        <v>38</v>
      </c>
      <c r="CJ509" s="456" t="n">
        <v>5</v>
      </c>
      <c r="CK509" s="456" t="n">
        <v>71</v>
      </c>
      <c r="CL509" s="456" t="n">
        <v>26</v>
      </c>
      <c r="CM509" s="456" t="n">
        <v>75</v>
      </c>
      <c r="CN509" s="456" t="n">
        <v>84</v>
      </c>
      <c r="CO509" s="456" t="n">
        <v>32</v>
      </c>
      <c r="CP509" s="456" t="n">
        <v>103</v>
      </c>
      <c r="CQ509" s="456" t="n">
        <v>56</v>
      </c>
      <c r="CR509" s="456" t="n">
        <v>30</v>
      </c>
      <c r="CS509" s="456" t="n">
        <v>53</v>
      </c>
      <c r="CT509" s="456" t="n">
        <v>77</v>
      </c>
      <c r="CU509" s="456" t="n">
        <v>62</v>
      </c>
      <c r="CV509" s="456" t="n">
        <v>31</v>
      </c>
      <c r="CW509" s="456" t="n">
        <v>10</v>
      </c>
      <c r="CX509" s="456" t="n">
        <v>74</v>
      </c>
      <c r="CY509" s="456" t="n">
        <v>47</v>
      </c>
      <c r="CZ509" s="456" t="n">
        <v>1</v>
      </c>
      <c r="DA509" s="456" t="n">
        <v>96</v>
      </c>
      <c r="DB509" s="456" t="n">
        <v>65</v>
      </c>
      <c r="DC509" s="456" t="n">
        <v>9</v>
      </c>
      <c r="DD509" s="456" t="n">
        <v>19</v>
      </c>
      <c r="DE509" s="456" t="n">
        <v>87</v>
      </c>
    </row>
    <row r="510" customFormat="false" ht="12.65" hidden="false" customHeight="false" outlineLevel="0" collapsed="false"/>
    <row r="511" customFormat="false" ht="12.65" hidden="false" customHeight="false" outlineLevel="0" collapsed="false"/>
    <row r="512" customFormat="false" ht="12.65" hidden="false" customHeight="false" outlineLevel="0" collapsed="false">
      <c r="D512" s="318" t="n">
        <v>105</v>
      </c>
      <c r="E512" s="318" t="s">
        <v>250</v>
      </c>
    </row>
    <row r="513" customFormat="false" ht="12.65" hidden="false" customHeight="false" outlineLevel="0" collapsed="false">
      <c r="E513" s="456" t="s">
        <v>198</v>
      </c>
      <c r="F513" s="456" t="n">
        <v>1</v>
      </c>
      <c r="G513" s="456" t="n">
        <v>2</v>
      </c>
      <c r="H513" s="456" t="n">
        <v>3</v>
      </c>
      <c r="I513" s="456" t="n">
        <v>4</v>
      </c>
      <c r="J513" s="456" t="n">
        <v>5</v>
      </c>
      <c r="K513" s="456" t="n">
        <v>6</v>
      </c>
      <c r="L513" s="456" t="n">
        <v>7</v>
      </c>
      <c r="M513" s="456" t="n">
        <v>8</v>
      </c>
      <c r="N513" s="456" t="n">
        <v>9</v>
      </c>
      <c r="O513" s="456" t="n">
        <v>10</v>
      </c>
      <c r="P513" s="456" t="n">
        <v>11</v>
      </c>
      <c r="Q513" s="456" t="n">
        <v>12</v>
      </c>
      <c r="R513" s="456" t="n">
        <v>13</v>
      </c>
      <c r="S513" s="456" t="n">
        <v>14</v>
      </c>
      <c r="T513" s="456" t="n">
        <v>15</v>
      </c>
      <c r="U513" s="456" t="n">
        <v>16</v>
      </c>
      <c r="V513" s="456" t="n">
        <v>17</v>
      </c>
      <c r="W513" s="456" t="n">
        <v>18</v>
      </c>
      <c r="X513" s="456" t="n">
        <v>19</v>
      </c>
      <c r="Y513" s="456" t="n">
        <v>20</v>
      </c>
      <c r="Z513" s="456" t="n">
        <v>21</v>
      </c>
      <c r="AA513" s="456" t="n">
        <v>22</v>
      </c>
      <c r="AB513" s="456" t="n">
        <v>23</v>
      </c>
      <c r="AC513" s="456" t="n">
        <v>24</v>
      </c>
      <c r="AD513" s="456" t="n">
        <v>25</v>
      </c>
      <c r="AE513" s="456" t="n">
        <v>26</v>
      </c>
      <c r="AF513" s="456" t="n">
        <v>27</v>
      </c>
      <c r="AG513" s="456" t="n">
        <v>28</v>
      </c>
      <c r="AH513" s="456" t="n">
        <v>29</v>
      </c>
      <c r="AI513" s="456" t="n">
        <v>30</v>
      </c>
      <c r="AJ513" s="456" t="n">
        <v>31</v>
      </c>
      <c r="AK513" s="456" t="n">
        <v>32</v>
      </c>
      <c r="AL513" s="456" t="n">
        <v>33</v>
      </c>
      <c r="AM513" s="456" t="n">
        <v>34</v>
      </c>
      <c r="AN513" s="456" t="n">
        <v>35</v>
      </c>
      <c r="AO513" s="456" t="n">
        <v>36</v>
      </c>
      <c r="AP513" s="456" t="n">
        <v>37</v>
      </c>
      <c r="AQ513" s="456" t="n">
        <v>38</v>
      </c>
      <c r="AR513" s="456" t="n">
        <v>39</v>
      </c>
      <c r="AS513" s="456" t="n">
        <v>40</v>
      </c>
      <c r="AT513" s="456" t="n">
        <v>41</v>
      </c>
      <c r="AU513" s="456" t="n">
        <v>42</v>
      </c>
      <c r="AV513" s="456" t="n">
        <v>43</v>
      </c>
      <c r="AW513" s="456" t="n">
        <v>44</v>
      </c>
      <c r="AX513" s="456" t="n">
        <v>45</v>
      </c>
      <c r="AY513" s="456" t="n">
        <v>46</v>
      </c>
      <c r="AZ513" s="456" t="n">
        <v>47</v>
      </c>
      <c r="BA513" s="456" t="n">
        <v>48</v>
      </c>
      <c r="BB513" s="456" t="n">
        <v>49</v>
      </c>
      <c r="BC513" s="456" t="n">
        <v>50</v>
      </c>
      <c r="BD513" s="456" t="n">
        <v>51</v>
      </c>
      <c r="BE513" s="456" t="n">
        <v>52</v>
      </c>
      <c r="BF513" s="456" t="n">
        <v>53</v>
      </c>
      <c r="BG513" s="456" t="n">
        <v>54</v>
      </c>
      <c r="BH513" s="456" t="n">
        <v>55</v>
      </c>
      <c r="BI513" s="456" t="n">
        <v>56</v>
      </c>
      <c r="BJ513" s="456" t="n">
        <v>57</v>
      </c>
      <c r="BK513" s="456" t="n">
        <v>58</v>
      </c>
      <c r="BL513" s="456" t="n">
        <v>59</v>
      </c>
      <c r="BM513" s="456" t="n">
        <v>60</v>
      </c>
      <c r="BN513" s="456" t="n">
        <v>61</v>
      </c>
      <c r="BO513" s="456" t="n">
        <v>62</v>
      </c>
      <c r="BP513" s="456" t="n">
        <v>63</v>
      </c>
      <c r="BQ513" s="456" t="n">
        <v>64</v>
      </c>
      <c r="BR513" s="456" t="n">
        <v>65</v>
      </c>
      <c r="BS513" s="456" t="n">
        <v>66</v>
      </c>
      <c r="BT513" s="456" t="n">
        <v>67</v>
      </c>
      <c r="BU513" s="456" t="n">
        <v>68</v>
      </c>
      <c r="BV513" s="456" t="n">
        <v>69</v>
      </c>
      <c r="BW513" s="456" t="n">
        <v>70</v>
      </c>
      <c r="BX513" s="456" t="n">
        <v>71</v>
      </c>
      <c r="BY513" s="456" t="n">
        <v>72</v>
      </c>
      <c r="BZ513" s="456" t="n">
        <v>73</v>
      </c>
      <c r="CA513" s="456" t="n">
        <v>74</v>
      </c>
      <c r="CB513" s="456" t="n">
        <v>75</v>
      </c>
      <c r="CC513" s="456" t="n">
        <v>76</v>
      </c>
      <c r="CD513" s="456" t="n">
        <v>77</v>
      </c>
      <c r="CE513" s="456" t="n">
        <v>78</v>
      </c>
      <c r="CF513" s="456" t="n">
        <v>79</v>
      </c>
      <c r="CG513" s="456" t="n">
        <v>80</v>
      </c>
      <c r="CH513" s="456" t="n">
        <v>81</v>
      </c>
      <c r="CI513" s="456" t="n">
        <v>82</v>
      </c>
      <c r="CJ513" s="456" t="n">
        <v>83</v>
      </c>
      <c r="CK513" s="456" t="n">
        <v>84</v>
      </c>
      <c r="CL513" s="456" t="n">
        <v>85</v>
      </c>
      <c r="CM513" s="456" t="n">
        <v>86</v>
      </c>
      <c r="CN513" s="456" t="n">
        <v>87</v>
      </c>
      <c r="CO513" s="456" t="n">
        <v>88</v>
      </c>
      <c r="CP513" s="456" t="n">
        <v>89</v>
      </c>
      <c r="CQ513" s="456" t="n">
        <v>90</v>
      </c>
      <c r="CR513" s="456" t="n">
        <v>91</v>
      </c>
      <c r="CS513" s="456" t="n">
        <v>92</v>
      </c>
      <c r="CT513" s="456" t="n">
        <v>93</v>
      </c>
      <c r="CU513" s="456" t="n">
        <v>94</v>
      </c>
      <c r="CV513" s="456" t="n">
        <v>95</v>
      </c>
      <c r="CW513" s="456" t="n">
        <v>96</v>
      </c>
      <c r="CX513" s="456" t="n">
        <v>97</v>
      </c>
      <c r="CY513" s="456" t="n">
        <v>98</v>
      </c>
      <c r="CZ513" s="456" t="n">
        <v>99</v>
      </c>
      <c r="DA513" s="456" t="n">
        <v>100</v>
      </c>
      <c r="DB513" s="456" t="n">
        <v>101</v>
      </c>
      <c r="DC513" s="456" t="n">
        <v>102</v>
      </c>
      <c r="DD513" s="456" t="n">
        <v>103</v>
      </c>
      <c r="DE513" s="456" t="n">
        <v>104</v>
      </c>
      <c r="DF513" s="456" t="n">
        <v>105</v>
      </c>
    </row>
    <row r="514" customFormat="false" ht="12.65" hidden="false" customHeight="false" outlineLevel="0" collapsed="false">
      <c r="E514" s="456" t="s">
        <v>225</v>
      </c>
      <c r="F514" s="456" t="n">
        <v>25</v>
      </c>
      <c r="G514" s="456" t="n">
        <v>34</v>
      </c>
      <c r="H514" s="456" t="n">
        <v>57</v>
      </c>
      <c r="I514" s="456" t="n">
        <v>86</v>
      </c>
      <c r="J514" s="456" t="n">
        <v>18</v>
      </c>
      <c r="K514" s="456" t="n">
        <v>10</v>
      </c>
      <c r="L514" s="456" t="n">
        <v>75</v>
      </c>
      <c r="M514" s="456" t="n">
        <v>97</v>
      </c>
      <c r="N514" s="456" t="n">
        <v>26</v>
      </c>
      <c r="O514" s="456" t="n">
        <v>12</v>
      </c>
      <c r="P514" s="456" t="n">
        <v>29</v>
      </c>
      <c r="Q514" s="456" t="n">
        <v>23</v>
      </c>
      <c r="R514" s="456" t="n">
        <v>37</v>
      </c>
      <c r="S514" s="456" t="n">
        <v>76</v>
      </c>
      <c r="T514" s="456" t="n">
        <v>16</v>
      </c>
      <c r="U514" s="456" t="n">
        <v>94</v>
      </c>
      <c r="V514" s="456" t="n">
        <v>89</v>
      </c>
      <c r="W514" s="456" t="n">
        <v>39</v>
      </c>
      <c r="X514" s="456" t="n">
        <v>61</v>
      </c>
      <c r="Y514" s="456" t="n">
        <v>41</v>
      </c>
      <c r="Z514" s="456" t="n">
        <v>90</v>
      </c>
      <c r="AA514" s="456" t="n">
        <v>15</v>
      </c>
      <c r="AB514" s="456" t="n">
        <v>80</v>
      </c>
      <c r="AC514" s="456" t="n">
        <v>48</v>
      </c>
      <c r="AD514" s="456" t="n">
        <v>83</v>
      </c>
      <c r="AE514" s="456" t="n">
        <v>100</v>
      </c>
      <c r="AF514" s="456" t="n">
        <v>68</v>
      </c>
      <c r="AG514" s="456" t="n">
        <v>42</v>
      </c>
      <c r="AH514" s="456" t="n">
        <v>63</v>
      </c>
      <c r="AI514" s="456" t="n">
        <v>72</v>
      </c>
      <c r="AJ514" s="456" t="n">
        <v>99</v>
      </c>
      <c r="AK514" s="456" t="n">
        <v>3</v>
      </c>
      <c r="AL514" s="456" t="n">
        <v>22</v>
      </c>
      <c r="AM514" s="456" t="n">
        <v>93</v>
      </c>
      <c r="AN514" s="456" t="n">
        <v>81</v>
      </c>
      <c r="AO514" s="456" t="n">
        <v>70</v>
      </c>
      <c r="AP514" s="456" t="n">
        <v>8</v>
      </c>
      <c r="AQ514" s="456" t="n">
        <v>2</v>
      </c>
      <c r="AR514" s="456" t="n">
        <v>102</v>
      </c>
      <c r="AS514" s="456" t="n">
        <v>56</v>
      </c>
      <c r="AT514" s="456" t="n">
        <v>20</v>
      </c>
      <c r="AU514" s="456" t="n">
        <v>95</v>
      </c>
      <c r="AV514" s="456" t="n">
        <v>55</v>
      </c>
      <c r="AW514" s="456" t="n">
        <v>66</v>
      </c>
      <c r="AX514" s="456" t="n">
        <v>96</v>
      </c>
      <c r="AY514" s="456" t="n">
        <v>69</v>
      </c>
      <c r="AZ514" s="456" t="n">
        <v>88</v>
      </c>
      <c r="BA514" s="456" t="n">
        <v>47</v>
      </c>
      <c r="BB514" s="456" t="n">
        <v>51</v>
      </c>
      <c r="BC514" s="456" t="n">
        <v>36</v>
      </c>
      <c r="BD514" s="456" t="n">
        <v>64</v>
      </c>
      <c r="BE514" s="456" t="n">
        <v>40</v>
      </c>
      <c r="BF514" s="456" t="n">
        <v>32</v>
      </c>
      <c r="BG514" s="456" t="n">
        <v>58</v>
      </c>
      <c r="BH514" s="456" t="n">
        <v>78</v>
      </c>
      <c r="BI514" s="456" t="n">
        <v>59</v>
      </c>
      <c r="BJ514" s="456" t="n">
        <v>33</v>
      </c>
      <c r="BK514" s="456" t="n">
        <v>54</v>
      </c>
      <c r="BL514" s="456" t="n">
        <v>77</v>
      </c>
      <c r="BM514" s="456" t="n">
        <v>103</v>
      </c>
      <c r="BN514" s="456" t="n">
        <v>19</v>
      </c>
      <c r="BO514" s="456" t="n">
        <v>73</v>
      </c>
      <c r="BP514" s="456" t="n">
        <v>14</v>
      </c>
      <c r="BQ514" s="456" t="n">
        <v>46</v>
      </c>
      <c r="BR514" s="456" t="n">
        <v>7</v>
      </c>
      <c r="BS514" s="456" t="n">
        <v>79</v>
      </c>
      <c r="BT514" s="456" t="n">
        <v>60</v>
      </c>
      <c r="BU514" s="456" t="n">
        <v>87</v>
      </c>
      <c r="BV514" s="456" t="n">
        <v>6</v>
      </c>
      <c r="BW514" s="456" t="n">
        <v>71</v>
      </c>
      <c r="BX514" s="456" t="n">
        <v>24</v>
      </c>
      <c r="BY514" s="456" t="n">
        <v>85</v>
      </c>
      <c r="BZ514" s="456" t="n">
        <v>27</v>
      </c>
      <c r="CA514" s="456" t="n">
        <v>31</v>
      </c>
      <c r="CB514" s="456" t="n">
        <v>91</v>
      </c>
      <c r="CC514" s="456" t="n">
        <v>104</v>
      </c>
      <c r="CD514" s="456" t="n">
        <v>28</v>
      </c>
      <c r="CE514" s="456" t="n">
        <v>49</v>
      </c>
      <c r="CF514" s="456" t="n">
        <v>21</v>
      </c>
      <c r="CG514" s="456" t="n">
        <v>13</v>
      </c>
      <c r="CH514" s="456" t="n">
        <v>35</v>
      </c>
      <c r="CI514" s="456" t="n">
        <v>84</v>
      </c>
      <c r="CJ514" s="456" t="n">
        <v>17</v>
      </c>
      <c r="CK514" s="456" t="n">
        <v>11</v>
      </c>
      <c r="CL514" s="456" t="n">
        <v>53</v>
      </c>
      <c r="CM514" s="456" t="n">
        <v>5</v>
      </c>
      <c r="CN514" s="456" t="n">
        <v>44</v>
      </c>
      <c r="CO514" s="456" t="n">
        <v>67</v>
      </c>
      <c r="CP514" s="456" t="n">
        <v>82</v>
      </c>
      <c r="CQ514" s="456" t="n">
        <v>62</v>
      </c>
      <c r="CR514" s="456" t="n">
        <v>4</v>
      </c>
      <c r="CS514" s="456" t="n">
        <v>9</v>
      </c>
      <c r="CT514" s="456" t="n">
        <v>65</v>
      </c>
      <c r="CU514" s="456" t="n">
        <v>52</v>
      </c>
      <c r="CV514" s="456" t="n">
        <v>38</v>
      </c>
      <c r="CW514" s="456" t="n">
        <v>45</v>
      </c>
      <c r="CX514" s="456" t="n">
        <v>50</v>
      </c>
      <c r="CY514" s="456" t="n">
        <v>92</v>
      </c>
      <c r="CZ514" s="456" t="n">
        <v>101</v>
      </c>
      <c r="DA514" s="456" t="n">
        <v>1</v>
      </c>
      <c r="DB514" s="456" t="n">
        <v>105</v>
      </c>
      <c r="DC514" s="456" t="n">
        <v>74</v>
      </c>
      <c r="DD514" s="456" t="n">
        <v>30</v>
      </c>
      <c r="DE514" s="456" t="n">
        <v>43</v>
      </c>
      <c r="DF514" s="456" t="n">
        <v>98</v>
      </c>
    </row>
    <row r="515" customFormat="false" ht="12.65" hidden="false" customHeight="false" outlineLevel="0" collapsed="false"/>
    <row r="516" customFormat="false" ht="12.65" hidden="false" customHeight="false" outlineLevel="0" collapsed="false"/>
    <row r="517" customFormat="false" ht="12.65" hidden="false" customHeight="false" outlineLevel="0" collapsed="false">
      <c r="D517" s="318" t="n">
        <v>106</v>
      </c>
      <c r="E517" s="318" t="s">
        <v>250</v>
      </c>
    </row>
    <row r="518" customFormat="false" ht="12.65" hidden="false" customHeight="false" outlineLevel="0" collapsed="false">
      <c r="E518" s="456" t="s">
        <v>198</v>
      </c>
      <c r="F518" s="456" t="n">
        <v>1</v>
      </c>
      <c r="G518" s="456" t="n">
        <v>2</v>
      </c>
      <c r="H518" s="456" t="n">
        <v>3</v>
      </c>
      <c r="I518" s="456" t="n">
        <v>4</v>
      </c>
      <c r="J518" s="456" t="n">
        <v>5</v>
      </c>
      <c r="K518" s="456" t="n">
        <v>6</v>
      </c>
      <c r="L518" s="456" t="n">
        <v>7</v>
      </c>
      <c r="M518" s="456" t="n">
        <v>8</v>
      </c>
      <c r="N518" s="456" t="n">
        <v>9</v>
      </c>
      <c r="O518" s="456" t="n">
        <v>10</v>
      </c>
      <c r="P518" s="456" t="n">
        <v>11</v>
      </c>
      <c r="Q518" s="456" t="n">
        <v>12</v>
      </c>
      <c r="R518" s="456" t="n">
        <v>13</v>
      </c>
      <c r="S518" s="456" t="n">
        <v>14</v>
      </c>
      <c r="T518" s="456" t="n">
        <v>15</v>
      </c>
      <c r="U518" s="456" t="n">
        <v>16</v>
      </c>
      <c r="V518" s="456" t="n">
        <v>17</v>
      </c>
      <c r="W518" s="456" t="n">
        <v>18</v>
      </c>
      <c r="X518" s="456" t="n">
        <v>19</v>
      </c>
      <c r="Y518" s="456" t="n">
        <v>20</v>
      </c>
      <c r="Z518" s="456" t="n">
        <v>21</v>
      </c>
      <c r="AA518" s="456" t="n">
        <v>22</v>
      </c>
      <c r="AB518" s="456" t="n">
        <v>23</v>
      </c>
      <c r="AC518" s="456" t="n">
        <v>24</v>
      </c>
      <c r="AD518" s="456" t="n">
        <v>25</v>
      </c>
      <c r="AE518" s="456" t="n">
        <v>26</v>
      </c>
      <c r="AF518" s="456" t="n">
        <v>27</v>
      </c>
      <c r="AG518" s="456" t="n">
        <v>28</v>
      </c>
      <c r="AH518" s="456" t="n">
        <v>29</v>
      </c>
      <c r="AI518" s="456" t="n">
        <v>30</v>
      </c>
      <c r="AJ518" s="456" t="n">
        <v>31</v>
      </c>
      <c r="AK518" s="456" t="n">
        <v>32</v>
      </c>
      <c r="AL518" s="456" t="n">
        <v>33</v>
      </c>
      <c r="AM518" s="456" t="n">
        <v>34</v>
      </c>
      <c r="AN518" s="456" t="n">
        <v>35</v>
      </c>
      <c r="AO518" s="456" t="n">
        <v>36</v>
      </c>
      <c r="AP518" s="456" t="n">
        <v>37</v>
      </c>
      <c r="AQ518" s="456" t="n">
        <v>38</v>
      </c>
      <c r="AR518" s="456" t="n">
        <v>39</v>
      </c>
      <c r="AS518" s="456" t="n">
        <v>40</v>
      </c>
      <c r="AT518" s="456" t="n">
        <v>41</v>
      </c>
      <c r="AU518" s="456" t="n">
        <v>42</v>
      </c>
      <c r="AV518" s="456" t="n">
        <v>43</v>
      </c>
      <c r="AW518" s="456" t="n">
        <v>44</v>
      </c>
      <c r="AX518" s="456" t="n">
        <v>45</v>
      </c>
      <c r="AY518" s="456" t="n">
        <v>46</v>
      </c>
      <c r="AZ518" s="456" t="n">
        <v>47</v>
      </c>
      <c r="BA518" s="456" t="n">
        <v>48</v>
      </c>
      <c r="BB518" s="456" t="n">
        <v>49</v>
      </c>
      <c r="BC518" s="456" t="n">
        <v>50</v>
      </c>
      <c r="BD518" s="456" t="n">
        <v>51</v>
      </c>
      <c r="BE518" s="456" t="n">
        <v>52</v>
      </c>
      <c r="BF518" s="456" t="n">
        <v>53</v>
      </c>
      <c r="BG518" s="456" t="n">
        <v>54</v>
      </c>
      <c r="BH518" s="456" t="n">
        <v>55</v>
      </c>
      <c r="BI518" s="456" t="n">
        <v>56</v>
      </c>
      <c r="BJ518" s="456" t="n">
        <v>57</v>
      </c>
      <c r="BK518" s="456" t="n">
        <v>58</v>
      </c>
      <c r="BL518" s="456" t="n">
        <v>59</v>
      </c>
      <c r="BM518" s="456" t="n">
        <v>60</v>
      </c>
      <c r="BN518" s="456" t="n">
        <v>61</v>
      </c>
      <c r="BO518" s="456" t="n">
        <v>62</v>
      </c>
      <c r="BP518" s="456" t="n">
        <v>63</v>
      </c>
      <c r="BQ518" s="456" t="n">
        <v>64</v>
      </c>
      <c r="BR518" s="456" t="n">
        <v>65</v>
      </c>
      <c r="BS518" s="456" t="n">
        <v>66</v>
      </c>
      <c r="BT518" s="456" t="n">
        <v>67</v>
      </c>
      <c r="BU518" s="456" t="n">
        <v>68</v>
      </c>
      <c r="BV518" s="456" t="n">
        <v>69</v>
      </c>
      <c r="BW518" s="456" t="n">
        <v>70</v>
      </c>
      <c r="BX518" s="456" t="n">
        <v>71</v>
      </c>
      <c r="BY518" s="456" t="n">
        <v>72</v>
      </c>
      <c r="BZ518" s="456" t="n">
        <v>73</v>
      </c>
      <c r="CA518" s="456" t="n">
        <v>74</v>
      </c>
      <c r="CB518" s="456" t="n">
        <v>75</v>
      </c>
      <c r="CC518" s="456" t="n">
        <v>76</v>
      </c>
      <c r="CD518" s="456" t="n">
        <v>77</v>
      </c>
      <c r="CE518" s="456" t="n">
        <v>78</v>
      </c>
      <c r="CF518" s="456" t="n">
        <v>79</v>
      </c>
      <c r="CG518" s="456" t="n">
        <v>80</v>
      </c>
      <c r="CH518" s="456" t="n">
        <v>81</v>
      </c>
      <c r="CI518" s="456" t="n">
        <v>82</v>
      </c>
      <c r="CJ518" s="456" t="n">
        <v>83</v>
      </c>
      <c r="CK518" s="456" t="n">
        <v>84</v>
      </c>
      <c r="CL518" s="456" t="n">
        <v>85</v>
      </c>
      <c r="CM518" s="456" t="n">
        <v>86</v>
      </c>
      <c r="CN518" s="456" t="n">
        <v>87</v>
      </c>
      <c r="CO518" s="456" t="n">
        <v>88</v>
      </c>
      <c r="CP518" s="456" t="n">
        <v>89</v>
      </c>
      <c r="CQ518" s="456" t="n">
        <v>90</v>
      </c>
      <c r="CR518" s="456" t="n">
        <v>91</v>
      </c>
      <c r="CS518" s="456" t="n">
        <v>92</v>
      </c>
      <c r="CT518" s="456" t="n">
        <v>93</v>
      </c>
      <c r="CU518" s="456" t="n">
        <v>94</v>
      </c>
      <c r="CW518" s="456" t="n">
        <v>95</v>
      </c>
      <c r="CX518" s="456" t="n">
        <v>96</v>
      </c>
      <c r="CY518" s="456" t="n">
        <v>97</v>
      </c>
      <c r="CZ518" s="456" t="n">
        <v>98</v>
      </c>
      <c r="DB518" s="456" t="n">
        <v>99</v>
      </c>
      <c r="DC518" s="456" t="n">
        <v>100</v>
      </c>
      <c r="DD518" s="456" t="n">
        <v>101</v>
      </c>
      <c r="DE518" s="456" t="n">
        <v>102</v>
      </c>
      <c r="DG518" s="456" t="n">
        <v>103</v>
      </c>
      <c r="DH518" s="456" t="n">
        <v>104</v>
      </c>
      <c r="DI518" s="456" t="n">
        <v>105</v>
      </c>
      <c r="DJ518" s="456" t="n">
        <v>106</v>
      </c>
    </row>
    <row r="519" customFormat="false" ht="12.65" hidden="false" customHeight="false" outlineLevel="0" collapsed="false">
      <c r="E519" s="456" t="s">
        <v>225</v>
      </c>
      <c r="F519" s="456" t="n">
        <v>90</v>
      </c>
      <c r="G519" s="456" t="n">
        <v>55</v>
      </c>
      <c r="H519" s="456" t="n">
        <v>49</v>
      </c>
      <c r="I519" s="456" t="n">
        <v>1</v>
      </c>
      <c r="J519" s="456" t="n">
        <v>31</v>
      </c>
      <c r="K519" s="456" t="n">
        <v>94</v>
      </c>
      <c r="L519" s="456" t="n">
        <v>44</v>
      </c>
      <c r="M519" s="456" t="n">
        <v>37</v>
      </c>
      <c r="N519" s="456" t="n">
        <v>81</v>
      </c>
      <c r="O519" s="456" t="n">
        <v>97</v>
      </c>
      <c r="P519" s="456" t="n">
        <v>45</v>
      </c>
      <c r="Q519" s="456" t="n">
        <v>88</v>
      </c>
      <c r="R519" s="456" t="n">
        <v>7</v>
      </c>
      <c r="S519" s="456" t="n">
        <v>61</v>
      </c>
      <c r="T519" s="456" t="n">
        <v>52</v>
      </c>
      <c r="U519" s="456" t="n">
        <v>98</v>
      </c>
      <c r="V519" s="456" t="n">
        <v>68</v>
      </c>
      <c r="W519" s="456" t="n">
        <v>32</v>
      </c>
      <c r="X519" s="456" t="n">
        <v>101</v>
      </c>
      <c r="Y519" s="456" t="n">
        <v>86</v>
      </c>
      <c r="Z519" s="456" t="n">
        <v>102</v>
      </c>
      <c r="AA519" s="456" t="n">
        <v>43</v>
      </c>
      <c r="AB519" s="456" t="n">
        <v>27</v>
      </c>
      <c r="AC519" s="456" t="n">
        <v>51</v>
      </c>
      <c r="AD519" s="456" t="n">
        <v>72</v>
      </c>
      <c r="AE519" s="456" t="n">
        <v>79</v>
      </c>
      <c r="AF519" s="456" t="n">
        <v>24</v>
      </c>
      <c r="AG519" s="456" t="n">
        <v>47</v>
      </c>
      <c r="AH519" s="456" t="n">
        <v>105</v>
      </c>
      <c r="AI519" s="456" t="n">
        <v>67</v>
      </c>
      <c r="AJ519" s="456" t="n">
        <v>30</v>
      </c>
      <c r="AK519" s="456" t="n">
        <v>83</v>
      </c>
      <c r="AL519" s="456" t="n">
        <v>40</v>
      </c>
      <c r="AM519" s="456" t="n">
        <v>103</v>
      </c>
      <c r="AN519" s="456" t="n">
        <v>42</v>
      </c>
      <c r="AO519" s="456" t="n">
        <v>85</v>
      </c>
      <c r="AP519" s="456" t="n">
        <v>8</v>
      </c>
      <c r="AQ519" s="456" t="n">
        <v>87</v>
      </c>
      <c r="AR519" s="456" t="n">
        <v>73</v>
      </c>
      <c r="AS519" s="456" t="n">
        <v>16</v>
      </c>
      <c r="AT519" s="456" t="n">
        <v>89</v>
      </c>
      <c r="AU519" s="456" t="n">
        <v>35</v>
      </c>
      <c r="AV519" s="456" t="n">
        <v>22</v>
      </c>
      <c r="AW519" s="456" t="n">
        <v>18</v>
      </c>
      <c r="AX519" s="456" t="n">
        <v>46</v>
      </c>
      <c r="AY519" s="456" t="n">
        <v>39</v>
      </c>
      <c r="AZ519" s="456" t="n">
        <v>48</v>
      </c>
      <c r="BA519" s="456" t="n">
        <v>70</v>
      </c>
      <c r="BB519" s="456" t="n">
        <v>11</v>
      </c>
      <c r="BC519" s="456" t="n">
        <v>92</v>
      </c>
      <c r="BD519" s="456" t="n">
        <v>75</v>
      </c>
      <c r="BE519" s="456" t="n">
        <v>80</v>
      </c>
      <c r="BF519" s="456" t="n">
        <v>82</v>
      </c>
      <c r="BG519" s="456" t="n">
        <v>21</v>
      </c>
      <c r="BH519" s="456" t="n">
        <v>2</v>
      </c>
      <c r="BI519" s="456" t="n">
        <v>74</v>
      </c>
      <c r="BJ519" s="456" t="n">
        <v>53</v>
      </c>
      <c r="BK519" s="456" t="n">
        <v>104</v>
      </c>
      <c r="BL519" s="456" t="n">
        <v>63</v>
      </c>
      <c r="BM519" s="456" t="n">
        <v>96</v>
      </c>
      <c r="BN519" s="456" t="n">
        <v>29</v>
      </c>
      <c r="BO519" s="456" t="n">
        <v>3</v>
      </c>
      <c r="BP519" s="456" t="n">
        <v>59</v>
      </c>
      <c r="BQ519" s="456" t="n">
        <v>100</v>
      </c>
      <c r="BR519" s="456" t="n">
        <v>91</v>
      </c>
      <c r="BS519" s="456" t="n">
        <v>64</v>
      </c>
      <c r="BT519" s="456" t="n">
        <v>13</v>
      </c>
      <c r="BU519" s="456" t="n">
        <v>77</v>
      </c>
      <c r="BV519" s="456" t="n">
        <v>58</v>
      </c>
      <c r="BW519" s="456" t="n">
        <v>71</v>
      </c>
      <c r="BX519" s="456" t="n">
        <v>60</v>
      </c>
      <c r="BY519" s="456" t="n">
        <v>25</v>
      </c>
      <c r="BZ519" s="456" t="n">
        <v>4</v>
      </c>
      <c r="CA519" s="456" t="n">
        <v>36</v>
      </c>
      <c r="CB519" s="456" t="n">
        <v>6</v>
      </c>
      <c r="CC519" s="456" t="n">
        <v>15</v>
      </c>
      <c r="CD519" s="456" t="n">
        <v>78</v>
      </c>
      <c r="CE519" s="456" t="n">
        <v>5</v>
      </c>
      <c r="CF519" s="456" t="n">
        <v>56</v>
      </c>
      <c r="CG519" s="456" t="n">
        <v>38</v>
      </c>
      <c r="CH519" s="456" t="n">
        <v>65</v>
      </c>
      <c r="CI519" s="456" t="n">
        <v>93</v>
      </c>
      <c r="CJ519" s="456" t="n">
        <v>106</v>
      </c>
      <c r="CK519" s="456" t="n">
        <v>95</v>
      </c>
      <c r="CL519" s="456" t="n">
        <v>57</v>
      </c>
      <c r="CM519" s="456" t="n">
        <v>54</v>
      </c>
      <c r="CN519" s="456" t="n">
        <v>28</v>
      </c>
      <c r="CO519" s="456" t="n">
        <v>17</v>
      </c>
      <c r="CP519" s="456" t="n">
        <v>41</v>
      </c>
      <c r="CQ519" s="456" t="n">
        <v>99</v>
      </c>
      <c r="CR519" s="456" t="n">
        <v>10</v>
      </c>
      <c r="CS519" s="456" t="n">
        <v>50</v>
      </c>
      <c r="CT519" s="456" t="n">
        <v>12</v>
      </c>
      <c r="CU519" s="456" t="n">
        <v>66</v>
      </c>
      <c r="CW519" s="456" t="n">
        <v>34</v>
      </c>
      <c r="CX519" s="456" t="n">
        <v>23</v>
      </c>
      <c r="CY519" s="456" t="n">
        <v>20</v>
      </c>
      <c r="CZ519" s="456" t="n">
        <v>62</v>
      </c>
      <c r="DB519" s="456" t="n">
        <v>14</v>
      </c>
      <c r="DC519" s="456" t="n">
        <v>9</v>
      </c>
      <c r="DD519" s="456" t="n">
        <v>19</v>
      </c>
      <c r="DE519" s="456" t="n">
        <v>76</v>
      </c>
      <c r="DG519" s="456" t="n">
        <v>84</v>
      </c>
      <c r="DH519" s="456" t="n">
        <v>33</v>
      </c>
      <c r="DI519" s="456" t="n">
        <v>69</v>
      </c>
      <c r="DJ519" s="456" t="n">
        <v>26</v>
      </c>
    </row>
    <row r="520" customFormat="false" ht="12.65" hidden="false" customHeight="false" outlineLevel="0" collapsed="false"/>
    <row r="521" customFormat="false" ht="12.65" hidden="false" customHeight="false" outlineLevel="0" collapsed="false"/>
    <row r="522" customFormat="false" ht="12.65" hidden="false" customHeight="false" outlineLevel="0" collapsed="false">
      <c r="D522" s="318" t="n">
        <v>107</v>
      </c>
      <c r="E522" s="318" t="s">
        <v>250</v>
      </c>
    </row>
    <row r="523" customFormat="false" ht="12.65" hidden="false" customHeight="false" outlineLevel="0" collapsed="false">
      <c r="E523" s="456" t="s">
        <v>198</v>
      </c>
      <c r="F523" s="456" t="n">
        <v>1</v>
      </c>
      <c r="G523" s="456" t="n">
        <v>2</v>
      </c>
      <c r="H523" s="456" t="n">
        <v>3</v>
      </c>
      <c r="I523" s="456" t="n">
        <v>4</v>
      </c>
      <c r="J523" s="456" t="n">
        <v>5</v>
      </c>
      <c r="K523" s="456" t="n">
        <v>6</v>
      </c>
      <c r="L523" s="456" t="n">
        <v>7</v>
      </c>
      <c r="M523" s="456" t="n">
        <v>8</v>
      </c>
      <c r="N523" s="456" t="n">
        <v>9</v>
      </c>
      <c r="O523" s="456" t="n">
        <v>10</v>
      </c>
      <c r="P523" s="456" t="n">
        <v>11</v>
      </c>
      <c r="Q523" s="456" t="n">
        <v>12</v>
      </c>
      <c r="R523" s="456" t="n">
        <v>13</v>
      </c>
      <c r="S523" s="456" t="n">
        <v>14</v>
      </c>
      <c r="T523" s="456" t="n">
        <v>15</v>
      </c>
      <c r="U523" s="456" t="n">
        <v>16</v>
      </c>
      <c r="V523" s="456" t="n">
        <v>17</v>
      </c>
      <c r="W523" s="456" t="n">
        <v>18</v>
      </c>
      <c r="X523" s="456" t="n">
        <v>19</v>
      </c>
      <c r="Y523" s="456" t="n">
        <v>20</v>
      </c>
      <c r="Z523" s="456" t="n">
        <v>21</v>
      </c>
      <c r="AA523" s="456" t="n">
        <v>22</v>
      </c>
      <c r="AB523" s="456" t="n">
        <v>23</v>
      </c>
      <c r="AC523" s="456" t="n">
        <v>24</v>
      </c>
      <c r="AD523" s="456" t="n">
        <v>25</v>
      </c>
      <c r="AE523" s="456" t="n">
        <v>26</v>
      </c>
      <c r="AF523" s="456" t="n">
        <v>27</v>
      </c>
      <c r="AG523" s="456" t="n">
        <v>28</v>
      </c>
      <c r="AH523" s="456" t="n">
        <v>29</v>
      </c>
      <c r="AI523" s="456" t="n">
        <v>30</v>
      </c>
      <c r="AJ523" s="456" t="n">
        <v>31</v>
      </c>
      <c r="AK523" s="456" t="n">
        <v>32</v>
      </c>
      <c r="AL523" s="456" t="n">
        <v>33</v>
      </c>
      <c r="AM523" s="456" t="n">
        <v>34</v>
      </c>
      <c r="AN523" s="456" t="n">
        <v>35</v>
      </c>
      <c r="AO523" s="456" t="n">
        <v>36</v>
      </c>
      <c r="AP523" s="456" t="n">
        <v>37</v>
      </c>
      <c r="AQ523" s="456" t="n">
        <v>38</v>
      </c>
      <c r="AR523" s="456" t="n">
        <v>39</v>
      </c>
      <c r="AS523" s="456" t="n">
        <v>40</v>
      </c>
      <c r="AT523" s="456" t="n">
        <v>41</v>
      </c>
      <c r="AU523" s="456" t="n">
        <v>42</v>
      </c>
      <c r="AV523" s="456" t="n">
        <v>43</v>
      </c>
      <c r="AW523" s="456" t="n">
        <v>44</v>
      </c>
      <c r="AX523" s="456" t="n">
        <v>45</v>
      </c>
      <c r="AY523" s="456" t="n">
        <v>46</v>
      </c>
      <c r="AZ523" s="456" t="n">
        <v>47</v>
      </c>
      <c r="BA523" s="456" t="n">
        <v>48</v>
      </c>
      <c r="BB523" s="456" t="n">
        <v>49</v>
      </c>
      <c r="BC523" s="456" t="n">
        <v>50</v>
      </c>
      <c r="BD523" s="456" t="n">
        <v>51</v>
      </c>
      <c r="BE523" s="456" t="n">
        <v>52</v>
      </c>
      <c r="BF523" s="456" t="n">
        <v>53</v>
      </c>
      <c r="BG523" s="456" t="n">
        <v>54</v>
      </c>
      <c r="BH523" s="456" t="n">
        <v>55</v>
      </c>
      <c r="BI523" s="456" t="n">
        <v>56</v>
      </c>
      <c r="BJ523" s="456" t="n">
        <v>57</v>
      </c>
      <c r="BK523" s="456" t="n">
        <v>58</v>
      </c>
      <c r="BL523" s="456" t="n">
        <v>59</v>
      </c>
      <c r="BM523" s="456" t="n">
        <v>60</v>
      </c>
      <c r="BN523" s="456" t="n">
        <v>61</v>
      </c>
      <c r="BO523" s="456" t="n">
        <v>62</v>
      </c>
      <c r="BP523" s="456" t="n">
        <v>63</v>
      </c>
      <c r="BQ523" s="456" t="n">
        <v>64</v>
      </c>
      <c r="BR523" s="456" t="n">
        <v>65</v>
      </c>
      <c r="BS523" s="456" t="n">
        <v>66</v>
      </c>
      <c r="BT523" s="456" t="n">
        <v>67</v>
      </c>
      <c r="BU523" s="456" t="n">
        <v>68</v>
      </c>
      <c r="BV523" s="456" t="n">
        <v>69</v>
      </c>
      <c r="BW523" s="456" t="n">
        <v>70</v>
      </c>
      <c r="BX523" s="456" t="n">
        <v>71</v>
      </c>
      <c r="BY523" s="456" t="n">
        <v>72</v>
      </c>
      <c r="BZ523" s="456" t="n">
        <v>73</v>
      </c>
      <c r="CA523" s="456" t="n">
        <v>74</v>
      </c>
      <c r="CB523" s="456" t="n">
        <v>75</v>
      </c>
      <c r="CC523" s="456" t="n">
        <v>76</v>
      </c>
      <c r="CD523" s="456" t="n">
        <v>77</v>
      </c>
      <c r="CE523" s="456" t="n">
        <v>78</v>
      </c>
      <c r="CF523" s="456" t="n">
        <v>79</v>
      </c>
      <c r="CG523" s="456" t="n">
        <v>80</v>
      </c>
      <c r="CH523" s="456" t="n">
        <v>81</v>
      </c>
      <c r="CI523" s="456" t="n">
        <v>82</v>
      </c>
      <c r="CJ523" s="456" t="n">
        <v>83</v>
      </c>
      <c r="CK523" s="456" t="n">
        <v>84</v>
      </c>
      <c r="CL523" s="456" t="n">
        <v>85</v>
      </c>
      <c r="CM523" s="456" t="n">
        <v>86</v>
      </c>
      <c r="CN523" s="456" t="n">
        <v>87</v>
      </c>
      <c r="CO523" s="456" t="n">
        <v>88</v>
      </c>
      <c r="CP523" s="456" t="n">
        <v>89</v>
      </c>
      <c r="CQ523" s="456" t="n">
        <v>90</v>
      </c>
      <c r="CR523" s="456" t="n">
        <v>91</v>
      </c>
      <c r="CS523" s="456" t="n">
        <v>92</v>
      </c>
      <c r="CT523" s="456" t="n">
        <v>93</v>
      </c>
      <c r="CU523" s="456" t="n">
        <v>94</v>
      </c>
      <c r="CV523" s="456" t="n">
        <v>95</v>
      </c>
      <c r="CW523" s="456" t="n">
        <v>96</v>
      </c>
      <c r="CX523" s="456" t="n">
        <v>97</v>
      </c>
      <c r="CY523" s="456" t="n">
        <v>98</v>
      </c>
      <c r="CZ523" s="456" t="n">
        <v>99</v>
      </c>
      <c r="DB523" s="456" t="n">
        <v>100</v>
      </c>
      <c r="DC523" s="456" t="n">
        <v>101</v>
      </c>
      <c r="DD523" s="456" t="n">
        <v>102</v>
      </c>
      <c r="DE523" s="456" t="n">
        <v>103</v>
      </c>
      <c r="DG523" s="456" t="n">
        <v>104</v>
      </c>
      <c r="DH523" s="456" t="n">
        <v>105</v>
      </c>
      <c r="DI523" s="456" t="n">
        <v>106</v>
      </c>
      <c r="DJ523" s="456" t="n">
        <v>107</v>
      </c>
    </row>
    <row r="524" customFormat="false" ht="12.65" hidden="false" customHeight="false" outlineLevel="0" collapsed="false">
      <c r="E524" s="456" t="s">
        <v>225</v>
      </c>
      <c r="F524" s="456" t="n">
        <v>94</v>
      </c>
      <c r="G524" s="456" t="n">
        <v>99</v>
      </c>
      <c r="H524" s="456" t="n">
        <v>24</v>
      </c>
      <c r="I524" s="456" t="n">
        <v>33</v>
      </c>
      <c r="J524" s="456" t="n">
        <v>46</v>
      </c>
      <c r="K524" s="456" t="n">
        <v>9</v>
      </c>
      <c r="L524" s="456" t="n">
        <v>3</v>
      </c>
      <c r="M524" s="456" t="n">
        <v>60</v>
      </c>
      <c r="N524" s="456" t="n">
        <v>26</v>
      </c>
      <c r="O524" s="456" t="n">
        <v>101</v>
      </c>
      <c r="P524" s="456" t="n">
        <v>107</v>
      </c>
      <c r="Q524" s="456" t="n">
        <v>28</v>
      </c>
      <c r="R524" s="456" t="n">
        <v>92</v>
      </c>
      <c r="S524" s="456" t="n">
        <v>17</v>
      </c>
      <c r="T524" s="456" t="n">
        <v>66</v>
      </c>
      <c r="U524" s="456" t="n">
        <v>103</v>
      </c>
      <c r="V524" s="456" t="n">
        <v>40</v>
      </c>
      <c r="W524" s="456" t="n">
        <v>54</v>
      </c>
      <c r="X524" s="456" t="n">
        <v>78</v>
      </c>
      <c r="Y524" s="456" t="n">
        <v>104</v>
      </c>
      <c r="Z524" s="456" t="n">
        <v>79</v>
      </c>
      <c r="AA524" s="456" t="n">
        <v>68</v>
      </c>
      <c r="AB524" s="456" t="n">
        <v>72</v>
      </c>
      <c r="AC524" s="456" t="n">
        <v>61</v>
      </c>
      <c r="AD524" s="456" t="n">
        <v>22</v>
      </c>
      <c r="AE524" s="456" t="n">
        <v>90</v>
      </c>
      <c r="AF524" s="456" t="n">
        <v>102</v>
      </c>
      <c r="AG524" s="456" t="n">
        <v>29</v>
      </c>
      <c r="AH524" s="456" t="n">
        <v>38</v>
      </c>
      <c r="AI524" s="456" t="n">
        <v>42</v>
      </c>
      <c r="AJ524" s="456" t="n">
        <v>14</v>
      </c>
      <c r="AK524" s="456" t="n">
        <v>93</v>
      </c>
      <c r="AL524" s="456" t="n">
        <v>64</v>
      </c>
      <c r="AM524" s="456" t="n">
        <v>16</v>
      </c>
      <c r="AN524" s="456" t="n">
        <v>51</v>
      </c>
      <c r="AO524" s="456" t="n">
        <v>34</v>
      </c>
      <c r="AP524" s="456" t="n">
        <v>98</v>
      </c>
      <c r="AQ524" s="456" t="n">
        <v>57</v>
      </c>
      <c r="AR524" s="456" t="n">
        <v>1</v>
      </c>
      <c r="AS524" s="456" t="n">
        <v>71</v>
      </c>
      <c r="AT524" s="456" t="n">
        <v>50</v>
      </c>
      <c r="AU524" s="456" t="n">
        <v>83</v>
      </c>
      <c r="AV524" s="456" t="n">
        <v>39</v>
      </c>
      <c r="AW524" s="456" t="n">
        <v>106</v>
      </c>
      <c r="AX524" s="456" t="n">
        <v>96</v>
      </c>
      <c r="AY524" s="456" t="n">
        <v>5</v>
      </c>
      <c r="AZ524" s="456" t="n">
        <v>75</v>
      </c>
      <c r="BA524" s="456" t="n">
        <v>62</v>
      </c>
      <c r="BB524" s="456" t="n">
        <v>43</v>
      </c>
      <c r="BC524" s="456" t="n">
        <v>91</v>
      </c>
      <c r="BD524" s="456" t="n">
        <v>49</v>
      </c>
      <c r="BE524" s="456" t="n">
        <v>80</v>
      </c>
      <c r="BF524" s="456" t="n">
        <v>67</v>
      </c>
      <c r="BG524" s="456" t="n">
        <v>82</v>
      </c>
      <c r="BH524" s="456" t="n">
        <v>6</v>
      </c>
      <c r="BI524" s="456" t="n">
        <v>84</v>
      </c>
      <c r="BJ524" s="456" t="n">
        <v>69</v>
      </c>
      <c r="BK524" s="456" t="n">
        <v>52</v>
      </c>
      <c r="BL524" s="456" t="n">
        <v>11</v>
      </c>
      <c r="BM524" s="456" t="n">
        <v>8</v>
      </c>
      <c r="BN524" s="456" t="n">
        <v>30</v>
      </c>
      <c r="BO524" s="456" t="n">
        <v>23</v>
      </c>
      <c r="BP524" s="456" t="n">
        <v>7</v>
      </c>
      <c r="BQ524" s="456" t="n">
        <v>31</v>
      </c>
      <c r="BR524" s="456" t="n">
        <v>97</v>
      </c>
      <c r="BS524" s="456" t="n">
        <v>15</v>
      </c>
      <c r="BT524" s="456" t="n">
        <v>53</v>
      </c>
      <c r="BU524" s="456" t="n">
        <v>25</v>
      </c>
      <c r="BV524" s="456" t="n">
        <v>105</v>
      </c>
      <c r="BW524" s="456" t="n">
        <v>100</v>
      </c>
      <c r="BX524" s="456" t="n">
        <v>59</v>
      </c>
      <c r="BY524" s="456" t="n">
        <v>48</v>
      </c>
      <c r="BZ524" s="456" t="n">
        <v>77</v>
      </c>
      <c r="CA524" s="456" t="n">
        <v>87</v>
      </c>
      <c r="CB524" s="456" t="n">
        <v>41</v>
      </c>
      <c r="CC524" s="456" t="n">
        <v>55</v>
      </c>
      <c r="CD524" s="456" t="n">
        <v>4</v>
      </c>
      <c r="CE524" s="456" t="n">
        <v>70</v>
      </c>
      <c r="CF524" s="456" t="n">
        <v>21</v>
      </c>
      <c r="CG524" s="456" t="n">
        <v>12</v>
      </c>
      <c r="CH524" s="456" t="n">
        <v>45</v>
      </c>
      <c r="CI524" s="456" t="n">
        <v>18</v>
      </c>
      <c r="CJ524" s="456" t="n">
        <v>47</v>
      </c>
      <c r="CK524" s="456" t="n">
        <v>56</v>
      </c>
      <c r="CL524" s="456" t="n">
        <v>76</v>
      </c>
      <c r="CM524" s="456" t="n">
        <v>85</v>
      </c>
      <c r="CN524" s="456" t="n">
        <v>58</v>
      </c>
      <c r="CO524" s="456" t="n">
        <v>37</v>
      </c>
      <c r="CP524" s="456" t="n">
        <v>27</v>
      </c>
      <c r="CQ524" s="456" t="n">
        <v>63</v>
      </c>
      <c r="CR524" s="456" t="n">
        <v>95</v>
      </c>
      <c r="CS524" s="456" t="n">
        <v>88</v>
      </c>
      <c r="CT524" s="456" t="n">
        <v>2</v>
      </c>
      <c r="CU524" s="456" t="n">
        <v>13</v>
      </c>
      <c r="CV524" s="456" t="n">
        <v>32</v>
      </c>
      <c r="CW524" s="456" t="n">
        <v>35</v>
      </c>
      <c r="CX524" s="456" t="n">
        <v>65</v>
      </c>
      <c r="CY524" s="456" t="n">
        <v>20</v>
      </c>
      <c r="CZ524" s="456" t="n">
        <v>86</v>
      </c>
      <c r="DB524" s="456" t="n">
        <v>19</v>
      </c>
      <c r="DC524" s="456" t="n">
        <v>73</v>
      </c>
      <c r="DD524" s="456" t="n">
        <v>89</v>
      </c>
      <c r="DE524" s="456" t="n">
        <v>81</v>
      </c>
      <c r="DG524" s="456" t="n">
        <v>74</v>
      </c>
      <c r="DH524" s="456" t="n">
        <v>10</v>
      </c>
      <c r="DI524" s="456" t="n">
        <v>44</v>
      </c>
      <c r="DJ524" s="456" t="n">
        <v>36</v>
      </c>
    </row>
    <row r="525" customFormat="false" ht="12.65" hidden="false" customHeight="false" outlineLevel="0" collapsed="false"/>
    <row r="526" customFormat="false" ht="12.65" hidden="false" customHeight="false" outlineLevel="0" collapsed="false"/>
    <row r="527" customFormat="false" ht="12.65" hidden="false" customHeight="false" outlineLevel="0" collapsed="false">
      <c r="D527" s="318" t="n">
        <v>108</v>
      </c>
      <c r="E527" s="318" t="s">
        <v>250</v>
      </c>
    </row>
    <row r="528" customFormat="false" ht="12.65" hidden="false" customHeight="false" outlineLevel="0" collapsed="false">
      <c r="E528" s="456" t="s">
        <v>198</v>
      </c>
      <c r="F528" s="456" t="n">
        <v>1</v>
      </c>
      <c r="G528" s="456" t="n">
        <v>2</v>
      </c>
      <c r="H528" s="456" t="n">
        <v>3</v>
      </c>
      <c r="I528" s="456" t="n">
        <v>4</v>
      </c>
      <c r="J528" s="456" t="n">
        <v>5</v>
      </c>
      <c r="K528" s="456" t="n">
        <v>6</v>
      </c>
      <c r="L528" s="456" t="n">
        <v>7</v>
      </c>
      <c r="M528" s="456" t="n">
        <v>8</v>
      </c>
      <c r="N528" s="456" t="n">
        <v>9</v>
      </c>
      <c r="O528" s="456" t="n">
        <v>10</v>
      </c>
      <c r="P528" s="456" t="n">
        <v>11</v>
      </c>
      <c r="Q528" s="456" t="n">
        <v>12</v>
      </c>
      <c r="R528" s="456" t="n">
        <v>13</v>
      </c>
      <c r="S528" s="456" t="n">
        <v>14</v>
      </c>
      <c r="T528" s="456" t="n">
        <v>15</v>
      </c>
      <c r="U528" s="456" t="n">
        <v>16</v>
      </c>
      <c r="V528" s="456" t="n">
        <v>17</v>
      </c>
      <c r="W528" s="456" t="n">
        <v>18</v>
      </c>
      <c r="X528" s="456" t="n">
        <v>19</v>
      </c>
      <c r="Y528" s="456" t="n">
        <v>20</v>
      </c>
      <c r="Z528" s="456" t="n">
        <v>21</v>
      </c>
      <c r="AA528" s="456" t="n">
        <v>22</v>
      </c>
      <c r="AB528" s="456" t="n">
        <v>23</v>
      </c>
      <c r="AC528" s="456" t="n">
        <v>24</v>
      </c>
      <c r="AD528" s="456" t="n">
        <v>25</v>
      </c>
      <c r="AE528" s="456" t="n">
        <v>26</v>
      </c>
      <c r="AF528" s="456" t="n">
        <v>27</v>
      </c>
      <c r="AG528" s="456" t="n">
        <v>28</v>
      </c>
      <c r="AH528" s="456" t="n">
        <v>29</v>
      </c>
      <c r="AI528" s="456" t="n">
        <v>30</v>
      </c>
      <c r="AJ528" s="456" t="n">
        <v>31</v>
      </c>
      <c r="AK528" s="456" t="n">
        <v>32</v>
      </c>
      <c r="AL528" s="456" t="n">
        <v>33</v>
      </c>
      <c r="AM528" s="456" t="n">
        <v>34</v>
      </c>
      <c r="AN528" s="456" t="n">
        <v>35</v>
      </c>
      <c r="AO528" s="456" t="n">
        <v>36</v>
      </c>
      <c r="AP528" s="456" t="n">
        <v>37</v>
      </c>
      <c r="AQ528" s="456" t="n">
        <v>38</v>
      </c>
      <c r="AR528" s="456" t="n">
        <v>39</v>
      </c>
      <c r="AS528" s="456" t="n">
        <v>40</v>
      </c>
      <c r="AT528" s="456" t="n">
        <v>41</v>
      </c>
      <c r="AU528" s="456" t="n">
        <v>42</v>
      </c>
      <c r="AV528" s="456" t="n">
        <v>43</v>
      </c>
      <c r="AW528" s="456" t="n">
        <v>44</v>
      </c>
      <c r="AX528" s="456" t="n">
        <v>45</v>
      </c>
      <c r="AY528" s="456" t="n">
        <v>46</v>
      </c>
      <c r="AZ528" s="456" t="n">
        <v>47</v>
      </c>
      <c r="BA528" s="456" t="n">
        <v>48</v>
      </c>
      <c r="BB528" s="456" t="n">
        <v>49</v>
      </c>
      <c r="BC528" s="456" t="n">
        <v>50</v>
      </c>
      <c r="BD528" s="456" t="n">
        <v>51</v>
      </c>
      <c r="BE528" s="456" t="n">
        <v>52</v>
      </c>
      <c r="BF528" s="456" t="n">
        <v>53</v>
      </c>
      <c r="BG528" s="456" t="n">
        <v>54</v>
      </c>
      <c r="BH528" s="456" t="n">
        <v>55</v>
      </c>
      <c r="BI528" s="456" t="n">
        <v>56</v>
      </c>
      <c r="BJ528" s="456" t="n">
        <v>57</v>
      </c>
      <c r="BK528" s="456" t="n">
        <v>58</v>
      </c>
      <c r="BL528" s="456" t="n">
        <v>59</v>
      </c>
      <c r="BM528" s="456" t="n">
        <v>60</v>
      </c>
      <c r="BN528" s="456" t="n">
        <v>61</v>
      </c>
      <c r="BO528" s="456" t="n">
        <v>62</v>
      </c>
      <c r="BP528" s="456" t="n">
        <v>63</v>
      </c>
      <c r="BQ528" s="456" t="n">
        <v>64</v>
      </c>
      <c r="BR528" s="456" t="n">
        <v>65</v>
      </c>
      <c r="BS528" s="456" t="n">
        <v>66</v>
      </c>
      <c r="BT528" s="456" t="n">
        <v>67</v>
      </c>
      <c r="BU528" s="456" t="n">
        <v>68</v>
      </c>
      <c r="BV528" s="456" t="n">
        <v>69</v>
      </c>
      <c r="BW528" s="456" t="n">
        <v>70</v>
      </c>
      <c r="BX528" s="456" t="n">
        <v>71</v>
      </c>
      <c r="BY528" s="456" t="n">
        <v>72</v>
      </c>
      <c r="BZ528" s="456" t="n">
        <v>73</v>
      </c>
      <c r="CA528" s="456" t="n">
        <v>74</v>
      </c>
      <c r="CB528" s="456" t="n">
        <v>75</v>
      </c>
      <c r="CC528" s="456" t="n">
        <v>76</v>
      </c>
      <c r="CD528" s="456" t="n">
        <v>77</v>
      </c>
      <c r="CE528" s="456" t="n">
        <v>78</v>
      </c>
      <c r="CF528" s="456" t="n">
        <v>79</v>
      </c>
      <c r="CG528" s="456" t="n">
        <v>80</v>
      </c>
      <c r="CH528" s="456" t="n">
        <v>81</v>
      </c>
      <c r="CI528" s="456" t="n">
        <v>82</v>
      </c>
      <c r="CJ528" s="456" t="n">
        <v>83</v>
      </c>
      <c r="CK528" s="456" t="n">
        <v>84</v>
      </c>
      <c r="CL528" s="456" t="n">
        <v>85</v>
      </c>
      <c r="CM528" s="456" t="n">
        <v>86</v>
      </c>
      <c r="CN528" s="456" t="n">
        <v>87</v>
      </c>
      <c r="CO528" s="456" t="n">
        <v>88</v>
      </c>
      <c r="CP528" s="456" t="n">
        <v>89</v>
      </c>
      <c r="CQ528" s="456" t="n">
        <v>90</v>
      </c>
      <c r="CR528" s="456" t="n">
        <v>91</v>
      </c>
      <c r="CS528" s="456" t="n">
        <v>92</v>
      </c>
      <c r="CT528" s="456" t="n">
        <v>93</v>
      </c>
      <c r="CU528" s="456" t="n">
        <v>94</v>
      </c>
      <c r="CV528" s="456" t="n">
        <v>95</v>
      </c>
      <c r="CW528" s="456" t="n">
        <v>96</v>
      </c>
      <c r="CX528" s="456" t="n">
        <v>97</v>
      </c>
      <c r="CY528" s="456" t="n">
        <v>98</v>
      </c>
      <c r="CZ528" s="456" t="n">
        <v>99</v>
      </c>
      <c r="DA528" s="456" t="n">
        <v>100</v>
      </c>
      <c r="DB528" s="456" t="n">
        <v>101</v>
      </c>
      <c r="DC528" s="456" t="n">
        <v>102</v>
      </c>
      <c r="DD528" s="456" t="n">
        <v>103</v>
      </c>
      <c r="DE528" s="456" t="n">
        <v>104</v>
      </c>
      <c r="DG528" s="456" t="n">
        <v>105</v>
      </c>
      <c r="DH528" s="456" t="n">
        <v>106</v>
      </c>
      <c r="DI528" s="456" t="n">
        <v>107</v>
      </c>
      <c r="DJ528" s="456" t="n">
        <v>108</v>
      </c>
    </row>
    <row r="529" customFormat="false" ht="12.65" hidden="false" customHeight="false" outlineLevel="0" collapsed="false">
      <c r="E529" s="456" t="s">
        <v>225</v>
      </c>
      <c r="F529" s="456" t="n">
        <v>90</v>
      </c>
      <c r="G529" s="456" t="n">
        <v>20</v>
      </c>
      <c r="H529" s="456" t="n">
        <v>67</v>
      </c>
      <c r="I529" s="456" t="n">
        <v>31</v>
      </c>
      <c r="J529" s="456" t="n">
        <v>97</v>
      </c>
      <c r="K529" s="456" t="n">
        <v>94</v>
      </c>
      <c r="L529" s="456" t="n">
        <v>19</v>
      </c>
      <c r="M529" s="456" t="n">
        <v>10</v>
      </c>
      <c r="N529" s="456" t="n">
        <v>22</v>
      </c>
      <c r="O529" s="456" t="n">
        <v>76</v>
      </c>
      <c r="P529" s="456" t="n">
        <v>64</v>
      </c>
      <c r="Q529" s="456" t="n">
        <v>80</v>
      </c>
      <c r="R529" s="456" t="n">
        <v>102</v>
      </c>
      <c r="S529" s="456" t="n">
        <v>32</v>
      </c>
      <c r="T529" s="456" t="n">
        <v>26</v>
      </c>
      <c r="U529" s="456" t="n">
        <v>74</v>
      </c>
      <c r="V529" s="456" t="n">
        <v>25</v>
      </c>
      <c r="W529" s="456" t="n">
        <v>106</v>
      </c>
      <c r="X529" s="456" t="n">
        <v>61</v>
      </c>
      <c r="Y529" s="456" t="n">
        <v>82</v>
      </c>
      <c r="Z529" s="456" t="n">
        <v>85</v>
      </c>
      <c r="AA529" s="456" t="n">
        <v>70</v>
      </c>
      <c r="AB529" s="456" t="n">
        <v>27</v>
      </c>
      <c r="AC529" s="456" t="n">
        <v>101</v>
      </c>
      <c r="AD529" s="456" t="n">
        <v>17</v>
      </c>
      <c r="AE529" s="456" t="n">
        <v>40</v>
      </c>
      <c r="AF529" s="456" t="n">
        <v>4</v>
      </c>
      <c r="AG529" s="456" t="n">
        <v>24</v>
      </c>
      <c r="AH529" s="456" t="n">
        <v>66</v>
      </c>
      <c r="AI529" s="456" t="n">
        <v>8</v>
      </c>
      <c r="AJ529" s="456" t="n">
        <v>95</v>
      </c>
      <c r="AK529" s="456" t="n">
        <v>78</v>
      </c>
      <c r="AL529" s="456" t="n">
        <v>42</v>
      </c>
      <c r="AM529" s="456" t="n">
        <v>36</v>
      </c>
      <c r="AN529" s="456" t="n">
        <v>16</v>
      </c>
      <c r="AO529" s="456" t="n">
        <v>50</v>
      </c>
      <c r="AP529" s="456" t="n">
        <v>98</v>
      </c>
      <c r="AQ529" s="456" t="n">
        <v>92</v>
      </c>
      <c r="AR529" s="456" t="n">
        <v>12</v>
      </c>
      <c r="AS529" s="456" t="n">
        <v>6</v>
      </c>
      <c r="AT529" s="456" t="n">
        <v>108</v>
      </c>
      <c r="AU529" s="456" t="n">
        <v>48</v>
      </c>
      <c r="AV529" s="456" t="n">
        <v>44</v>
      </c>
      <c r="AW529" s="456" t="n">
        <v>86</v>
      </c>
      <c r="AX529" s="456" t="n">
        <v>2</v>
      </c>
      <c r="AY529" s="456" t="n">
        <v>39</v>
      </c>
      <c r="AZ529" s="456" t="n">
        <v>65</v>
      </c>
      <c r="BA529" s="456" t="n">
        <v>84</v>
      </c>
      <c r="BB529" s="456" t="n">
        <v>72</v>
      </c>
      <c r="BC529" s="456" t="n">
        <v>41</v>
      </c>
      <c r="BD529" s="456" t="n">
        <v>5</v>
      </c>
      <c r="BE529" s="456" t="n">
        <v>38</v>
      </c>
      <c r="BF529" s="456" t="n">
        <v>47</v>
      </c>
      <c r="BG529" s="456" t="n">
        <v>21</v>
      </c>
      <c r="BH529" s="456" t="n">
        <v>57</v>
      </c>
      <c r="BI529" s="456" t="n">
        <v>59</v>
      </c>
      <c r="BJ529" s="456" t="n">
        <v>83</v>
      </c>
      <c r="BK529" s="456" t="n">
        <v>69</v>
      </c>
      <c r="BL529" s="456" t="n">
        <v>103</v>
      </c>
      <c r="BM529" s="456" t="n">
        <v>3</v>
      </c>
      <c r="BN529" s="456" t="n">
        <v>29</v>
      </c>
      <c r="BO529" s="456" t="n">
        <v>63</v>
      </c>
      <c r="BP529" s="456" t="n">
        <v>45</v>
      </c>
      <c r="BQ529" s="456" t="n">
        <v>13</v>
      </c>
      <c r="BR529" s="456" t="n">
        <v>46</v>
      </c>
      <c r="BS529" s="456" t="n">
        <v>60</v>
      </c>
      <c r="BT529" s="456" t="n">
        <v>35</v>
      </c>
      <c r="BU529" s="456" t="n">
        <v>30</v>
      </c>
      <c r="BV529" s="456" t="n">
        <v>107</v>
      </c>
      <c r="BW529" s="456" t="n">
        <v>88</v>
      </c>
      <c r="BX529" s="456" t="n">
        <v>100</v>
      </c>
      <c r="BY529" s="456" t="n">
        <v>49</v>
      </c>
      <c r="BZ529" s="456" t="n">
        <v>75</v>
      </c>
      <c r="CA529" s="456" t="n">
        <v>93</v>
      </c>
      <c r="CB529" s="456" t="n">
        <v>11</v>
      </c>
      <c r="CC529" s="456" t="n">
        <v>104</v>
      </c>
      <c r="CD529" s="456" t="n">
        <v>53</v>
      </c>
      <c r="CE529" s="456" t="n">
        <v>7</v>
      </c>
      <c r="CF529" s="456" t="n">
        <v>87</v>
      </c>
      <c r="CG529" s="456" t="n">
        <v>56</v>
      </c>
      <c r="CH529" s="456" t="n">
        <v>99</v>
      </c>
      <c r="CI529" s="456" t="n">
        <v>68</v>
      </c>
      <c r="CJ529" s="456" t="n">
        <v>55</v>
      </c>
      <c r="CK529" s="456" t="n">
        <v>1</v>
      </c>
      <c r="CL529" s="456" t="n">
        <v>105</v>
      </c>
      <c r="CM529" s="456" t="n">
        <v>14</v>
      </c>
      <c r="CN529" s="456" t="n">
        <v>79</v>
      </c>
      <c r="CO529" s="456" t="n">
        <v>9</v>
      </c>
      <c r="CP529" s="456" t="n">
        <v>91</v>
      </c>
      <c r="CQ529" s="456" t="n">
        <v>73</v>
      </c>
      <c r="CR529" s="456" t="n">
        <v>89</v>
      </c>
      <c r="CS529" s="456" t="n">
        <v>58</v>
      </c>
      <c r="CT529" s="456" t="n">
        <v>37</v>
      </c>
      <c r="CU529" s="456" t="n">
        <v>43</v>
      </c>
      <c r="CV529" s="456" t="n">
        <v>51</v>
      </c>
      <c r="CW529" s="456" t="n">
        <v>15</v>
      </c>
      <c r="CX529" s="456" t="n">
        <v>18</v>
      </c>
      <c r="CY529" s="456" t="n">
        <v>77</v>
      </c>
      <c r="CZ529" s="456" t="n">
        <v>96</v>
      </c>
      <c r="DA529" s="456" t="n">
        <v>71</v>
      </c>
      <c r="DB529" s="456" t="n">
        <v>54</v>
      </c>
      <c r="DC529" s="456" t="n">
        <v>23</v>
      </c>
      <c r="DD529" s="456" t="n">
        <v>62</v>
      </c>
      <c r="DE529" s="456" t="n">
        <v>33</v>
      </c>
      <c r="DG529" s="456" t="n">
        <v>34</v>
      </c>
      <c r="DH529" s="456" t="n">
        <v>28</v>
      </c>
      <c r="DI529" s="456" t="n">
        <v>52</v>
      </c>
      <c r="DJ529" s="456" t="n">
        <v>81</v>
      </c>
    </row>
    <row r="530" customFormat="false" ht="12.65" hidden="false" customHeight="false" outlineLevel="0" collapsed="false"/>
    <row r="531" customFormat="false" ht="12.65" hidden="false" customHeight="false" outlineLevel="0" collapsed="false"/>
    <row r="532" customFormat="false" ht="12.65" hidden="false" customHeight="false" outlineLevel="0" collapsed="false">
      <c r="D532" s="318" t="n">
        <v>109</v>
      </c>
      <c r="E532" s="318" t="s">
        <v>250</v>
      </c>
    </row>
    <row r="533" customFormat="false" ht="12.65" hidden="false" customHeight="false" outlineLevel="0" collapsed="false">
      <c r="E533" s="456" t="s">
        <v>198</v>
      </c>
      <c r="F533" s="456" t="n">
        <v>1</v>
      </c>
      <c r="G533" s="456" t="n">
        <v>2</v>
      </c>
      <c r="H533" s="456" t="n">
        <v>3</v>
      </c>
      <c r="I533" s="456" t="n">
        <v>4</v>
      </c>
      <c r="J533" s="456" t="n">
        <v>5</v>
      </c>
      <c r="K533" s="456" t="n">
        <v>6</v>
      </c>
      <c r="L533" s="456" t="n">
        <v>7</v>
      </c>
      <c r="M533" s="456" t="n">
        <v>8</v>
      </c>
      <c r="N533" s="456" t="n">
        <v>9</v>
      </c>
      <c r="O533" s="456" t="n">
        <v>10</v>
      </c>
      <c r="P533" s="456" t="n">
        <v>11</v>
      </c>
      <c r="Q533" s="456" t="n">
        <v>12</v>
      </c>
      <c r="R533" s="456" t="n">
        <v>13</v>
      </c>
      <c r="S533" s="456" t="n">
        <v>14</v>
      </c>
      <c r="T533" s="456" t="n">
        <v>15</v>
      </c>
      <c r="U533" s="456" t="n">
        <v>16</v>
      </c>
      <c r="V533" s="456" t="n">
        <v>17</v>
      </c>
      <c r="W533" s="456" t="n">
        <v>18</v>
      </c>
      <c r="X533" s="456" t="n">
        <v>19</v>
      </c>
      <c r="Y533" s="456" t="n">
        <v>20</v>
      </c>
      <c r="Z533" s="456" t="n">
        <v>21</v>
      </c>
      <c r="AA533" s="456" t="n">
        <v>22</v>
      </c>
      <c r="AB533" s="456" t="n">
        <v>23</v>
      </c>
      <c r="AC533" s="456" t="n">
        <v>24</v>
      </c>
      <c r="AD533" s="456" t="n">
        <v>25</v>
      </c>
      <c r="AE533" s="456" t="n">
        <v>26</v>
      </c>
      <c r="AF533" s="456" t="n">
        <v>27</v>
      </c>
      <c r="AG533" s="456" t="n">
        <v>28</v>
      </c>
      <c r="AH533" s="456" t="n">
        <v>29</v>
      </c>
      <c r="AI533" s="456" t="n">
        <v>30</v>
      </c>
      <c r="AJ533" s="456" t="n">
        <v>31</v>
      </c>
      <c r="AK533" s="456" t="n">
        <v>32</v>
      </c>
      <c r="AL533" s="456" t="n">
        <v>33</v>
      </c>
      <c r="AM533" s="456" t="n">
        <v>34</v>
      </c>
      <c r="AN533" s="456" t="n">
        <v>35</v>
      </c>
      <c r="AO533" s="456" t="n">
        <v>36</v>
      </c>
      <c r="AP533" s="456" t="n">
        <v>37</v>
      </c>
      <c r="AQ533" s="456" t="n">
        <v>38</v>
      </c>
      <c r="AR533" s="456" t="n">
        <v>39</v>
      </c>
      <c r="AS533" s="456" t="n">
        <v>40</v>
      </c>
      <c r="AT533" s="456" t="n">
        <v>41</v>
      </c>
      <c r="AU533" s="456" t="n">
        <v>42</v>
      </c>
      <c r="AV533" s="456" t="n">
        <v>43</v>
      </c>
      <c r="AW533" s="456" t="n">
        <v>44</v>
      </c>
      <c r="AX533" s="456" t="n">
        <v>45</v>
      </c>
      <c r="AY533" s="456" t="n">
        <v>46</v>
      </c>
      <c r="AZ533" s="456" t="n">
        <v>47</v>
      </c>
      <c r="BA533" s="456" t="n">
        <v>48</v>
      </c>
      <c r="BB533" s="456" t="n">
        <v>49</v>
      </c>
      <c r="BC533" s="456" t="n">
        <v>50</v>
      </c>
      <c r="BD533" s="456" t="n">
        <v>51</v>
      </c>
      <c r="BE533" s="456" t="n">
        <v>52</v>
      </c>
      <c r="BF533" s="456" t="n">
        <v>53</v>
      </c>
      <c r="BG533" s="456" t="n">
        <v>54</v>
      </c>
      <c r="BH533" s="456" t="n">
        <v>55</v>
      </c>
      <c r="BI533" s="456" t="n">
        <v>56</v>
      </c>
      <c r="BJ533" s="456" t="n">
        <v>57</v>
      </c>
      <c r="BK533" s="456" t="n">
        <v>58</v>
      </c>
      <c r="BL533" s="456" t="n">
        <v>59</v>
      </c>
      <c r="BM533" s="456" t="n">
        <v>60</v>
      </c>
      <c r="BN533" s="456" t="n">
        <v>61</v>
      </c>
      <c r="BO533" s="456" t="n">
        <v>62</v>
      </c>
      <c r="BP533" s="456" t="n">
        <v>63</v>
      </c>
      <c r="BQ533" s="456" t="n">
        <v>64</v>
      </c>
      <c r="BR533" s="456" t="n">
        <v>65</v>
      </c>
      <c r="BS533" s="456" t="n">
        <v>66</v>
      </c>
      <c r="BT533" s="456" t="n">
        <v>67</v>
      </c>
      <c r="BU533" s="456" t="n">
        <v>68</v>
      </c>
      <c r="BV533" s="456" t="n">
        <v>69</v>
      </c>
      <c r="BW533" s="456" t="n">
        <v>70</v>
      </c>
      <c r="BX533" s="456" t="n">
        <v>71</v>
      </c>
      <c r="BY533" s="456" t="n">
        <v>72</v>
      </c>
      <c r="BZ533" s="456" t="n">
        <v>73</v>
      </c>
      <c r="CA533" s="456" t="n">
        <v>74</v>
      </c>
      <c r="CB533" s="456" t="n">
        <v>75</v>
      </c>
      <c r="CC533" s="456" t="n">
        <v>76</v>
      </c>
      <c r="CD533" s="456" t="n">
        <v>77</v>
      </c>
      <c r="CE533" s="456" t="n">
        <v>78</v>
      </c>
      <c r="CF533" s="456" t="n">
        <v>79</v>
      </c>
      <c r="CG533" s="456" t="n">
        <v>80</v>
      </c>
      <c r="CH533" s="456" t="n">
        <v>81</v>
      </c>
      <c r="CI533" s="456" t="n">
        <v>82</v>
      </c>
      <c r="CJ533" s="456" t="n">
        <v>83</v>
      </c>
      <c r="CK533" s="456" t="n">
        <v>84</v>
      </c>
      <c r="CL533" s="456" t="n">
        <v>85</v>
      </c>
      <c r="CM533" s="456" t="n">
        <v>86</v>
      </c>
      <c r="CN533" s="456" t="n">
        <v>87</v>
      </c>
      <c r="CO533" s="456" t="n">
        <v>88</v>
      </c>
      <c r="CP533" s="456" t="n">
        <v>89</v>
      </c>
      <c r="CQ533" s="456" t="n">
        <v>90</v>
      </c>
      <c r="CR533" s="456" t="n">
        <v>91</v>
      </c>
      <c r="CS533" s="456" t="n">
        <v>92</v>
      </c>
      <c r="CT533" s="456" t="n">
        <v>93</v>
      </c>
      <c r="CU533" s="456" t="n">
        <v>94</v>
      </c>
      <c r="CV533" s="456" t="n">
        <v>95</v>
      </c>
      <c r="CW533" s="456" t="n">
        <v>96</v>
      </c>
      <c r="CX533" s="456" t="n">
        <v>97</v>
      </c>
      <c r="CY533" s="456" t="n">
        <v>98</v>
      </c>
      <c r="CZ533" s="456" t="n">
        <v>99</v>
      </c>
      <c r="DA533" s="456" t="n">
        <v>100</v>
      </c>
      <c r="DB533" s="456" t="n">
        <v>101</v>
      </c>
      <c r="DC533" s="456" t="n">
        <v>102</v>
      </c>
      <c r="DD533" s="456" t="n">
        <v>103</v>
      </c>
      <c r="DE533" s="456" t="n">
        <v>104</v>
      </c>
      <c r="DF533" s="456" t="n">
        <v>105</v>
      </c>
      <c r="DG533" s="456" t="n">
        <v>106</v>
      </c>
      <c r="DH533" s="456" t="n">
        <v>107</v>
      </c>
      <c r="DI533" s="456" t="n">
        <v>108</v>
      </c>
      <c r="DJ533" s="456" t="n">
        <v>109</v>
      </c>
    </row>
    <row r="534" customFormat="false" ht="12.65" hidden="false" customHeight="false" outlineLevel="0" collapsed="false">
      <c r="E534" s="456" t="s">
        <v>225</v>
      </c>
      <c r="F534" s="456" t="n">
        <v>100</v>
      </c>
      <c r="G534" s="456" t="n">
        <v>48</v>
      </c>
      <c r="H534" s="456" t="n">
        <v>74</v>
      </c>
      <c r="I534" s="456" t="n">
        <v>1</v>
      </c>
      <c r="J534" s="456" t="n">
        <v>41</v>
      </c>
      <c r="K534" s="456" t="n">
        <v>75</v>
      </c>
      <c r="L534" s="456" t="n">
        <v>38</v>
      </c>
      <c r="M534" s="456" t="n">
        <v>52</v>
      </c>
      <c r="N534" s="456" t="n">
        <v>11</v>
      </c>
      <c r="O534" s="456" t="n">
        <v>83</v>
      </c>
      <c r="P534" s="456" t="n">
        <v>84</v>
      </c>
      <c r="Q534" s="456" t="n">
        <v>80</v>
      </c>
      <c r="R534" s="456" t="n">
        <v>99</v>
      </c>
      <c r="S534" s="456" t="n">
        <v>73</v>
      </c>
      <c r="T534" s="456" t="n">
        <v>107</v>
      </c>
      <c r="U534" s="456" t="n">
        <v>14</v>
      </c>
      <c r="V534" s="456" t="n">
        <v>93</v>
      </c>
      <c r="W534" s="456" t="n">
        <v>47</v>
      </c>
      <c r="X534" s="456" t="n">
        <v>37</v>
      </c>
      <c r="Y534" s="456" t="n">
        <v>66</v>
      </c>
      <c r="Z534" s="456" t="n">
        <v>20</v>
      </c>
      <c r="AA534" s="456" t="n">
        <v>30</v>
      </c>
      <c r="AB534" s="456" t="n">
        <v>97</v>
      </c>
      <c r="AC534" s="456" t="n">
        <v>61</v>
      </c>
      <c r="AD534" s="456" t="n">
        <v>91</v>
      </c>
      <c r="AE534" s="456" t="n">
        <v>54</v>
      </c>
      <c r="AF534" s="456" t="n">
        <v>105</v>
      </c>
      <c r="AG534" s="456" t="n">
        <v>109</v>
      </c>
      <c r="AH534" s="456" t="n">
        <v>18</v>
      </c>
      <c r="AI534" s="456" t="n">
        <v>22</v>
      </c>
      <c r="AJ534" s="456" t="n">
        <v>70</v>
      </c>
      <c r="AK534" s="456" t="n">
        <v>45</v>
      </c>
      <c r="AL534" s="456" t="n">
        <v>95</v>
      </c>
      <c r="AM534" s="456" t="n">
        <v>106</v>
      </c>
      <c r="AN534" s="456" t="n">
        <v>16</v>
      </c>
      <c r="AO534" s="456" t="n">
        <v>85</v>
      </c>
      <c r="AP534" s="456" t="n">
        <v>28</v>
      </c>
      <c r="AQ534" s="456" t="n">
        <v>62</v>
      </c>
      <c r="AR534" s="456" t="n">
        <v>2</v>
      </c>
      <c r="AS534" s="456" t="n">
        <v>21</v>
      </c>
      <c r="AT534" s="456" t="n">
        <v>5</v>
      </c>
      <c r="AU534" s="456" t="n">
        <v>60</v>
      </c>
      <c r="AV534" s="456" t="n">
        <v>65</v>
      </c>
      <c r="AW534" s="456" t="n">
        <v>23</v>
      </c>
      <c r="AX534" s="456" t="n">
        <v>32</v>
      </c>
      <c r="AY534" s="456" t="n">
        <v>64</v>
      </c>
      <c r="AZ534" s="456" t="n">
        <v>9</v>
      </c>
      <c r="BA534" s="456" t="n">
        <v>67</v>
      </c>
      <c r="BB534" s="456" t="n">
        <v>88</v>
      </c>
      <c r="BC534" s="456" t="n">
        <v>78</v>
      </c>
      <c r="BD534" s="456" t="n">
        <v>90</v>
      </c>
      <c r="BE534" s="456" t="n">
        <v>24</v>
      </c>
      <c r="BF534" s="456" t="n">
        <v>42</v>
      </c>
      <c r="BG534" s="456" t="n">
        <v>36</v>
      </c>
      <c r="BH534" s="456" t="n">
        <v>82</v>
      </c>
      <c r="BI534" s="456" t="n">
        <v>89</v>
      </c>
      <c r="BJ534" s="456" t="n">
        <v>53</v>
      </c>
      <c r="BK534" s="456" t="n">
        <v>15</v>
      </c>
      <c r="BL534" s="456" t="n">
        <v>101</v>
      </c>
      <c r="BM534" s="456" t="n">
        <v>3</v>
      </c>
      <c r="BN534" s="456" t="n">
        <v>59</v>
      </c>
      <c r="BO534" s="456" t="n">
        <v>8</v>
      </c>
      <c r="BP534" s="456" t="n">
        <v>29</v>
      </c>
      <c r="BQ534" s="456" t="n">
        <v>86</v>
      </c>
      <c r="BR534" s="456" t="n">
        <v>46</v>
      </c>
      <c r="BS534" s="456" t="n">
        <v>19</v>
      </c>
      <c r="BT534" s="456" t="n">
        <v>104</v>
      </c>
      <c r="BU534" s="456" t="n">
        <v>10</v>
      </c>
      <c r="BV534" s="456" t="n">
        <v>72</v>
      </c>
      <c r="BW534" s="456" t="n">
        <v>96</v>
      </c>
      <c r="BX534" s="456" t="n">
        <v>25</v>
      </c>
      <c r="BY534" s="456" t="n">
        <v>43</v>
      </c>
      <c r="BZ534" s="456" t="n">
        <v>92</v>
      </c>
      <c r="CA534" s="456" t="n">
        <v>76</v>
      </c>
      <c r="CB534" s="456" t="n">
        <v>26</v>
      </c>
      <c r="CC534" s="456" t="n">
        <v>94</v>
      </c>
      <c r="CD534" s="456" t="n">
        <v>40</v>
      </c>
      <c r="CE534" s="456" t="n">
        <v>79</v>
      </c>
      <c r="CF534" s="456" t="n">
        <v>6</v>
      </c>
      <c r="CG534" s="456" t="n">
        <v>58</v>
      </c>
      <c r="CH534" s="456" t="n">
        <v>44</v>
      </c>
      <c r="CI534" s="456" t="n">
        <v>55</v>
      </c>
      <c r="CJ534" s="456" t="n">
        <v>49</v>
      </c>
      <c r="CK534" s="456" t="n">
        <v>71</v>
      </c>
      <c r="CL534" s="456" t="n">
        <v>77</v>
      </c>
      <c r="CM534" s="456" t="n">
        <v>35</v>
      </c>
      <c r="CN534" s="456" t="n">
        <v>108</v>
      </c>
      <c r="CO534" s="456" t="n">
        <v>17</v>
      </c>
      <c r="CP534" s="456" t="n">
        <v>56</v>
      </c>
      <c r="CQ534" s="456" t="n">
        <v>51</v>
      </c>
      <c r="CR534" s="456" t="n">
        <v>34</v>
      </c>
      <c r="CS534" s="456" t="n">
        <v>68</v>
      </c>
      <c r="CT534" s="456" t="n">
        <v>7</v>
      </c>
      <c r="CU534" s="456" t="n">
        <v>12</v>
      </c>
      <c r="CV534" s="456" t="n">
        <v>87</v>
      </c>
      <c r="CW534" s="456" t="n">
        <v>39</v>
      </c>
      <c r="CX534" s="456" t="n">
        <v>63</v>
      </c>
      <c r="CY534" s="456" t="n">
        <v>102</v>
      </c>
      <c r="CZ534" s="456" t="n">
        <v>13</v>
      </c>
      <c r="DA534" s="456" t="n">
        <v>81</v>
      </c>
      <c r="DB534" s="456" t="n">
        <v>50</v>
      </c>
      <c r="DC534" s="456" t="n">
        <v>98</v>
      </c>
      <c r="DD534" s="456" t="n">
        <v>69</v>
      </c>
      <c r="DE534" s="456" t="n">
        <v>31</v>
      </c>
      <c r="DF534" s="456" t="n">
        <v>27</v>
      </c>
      <c r="DG534" s="456" t="n">
        <v>4</v>
      </c>
      <c r="DH534" s="456" t="n">
        <v>33</v>
      </c>
      <c r="DI534" s="456" t="n">
        <v>57</v>
      </c>
      <c r="DJ534" s="456" t="n">
        <v>103</v>
      </c>
    </row>
    <row r="535" customFormat="false" ht="12.65" hidden="false" customHeight="false" outlineLevel="0" collapsed="false"/>
    <row r="536" customFormat="false" ht="12.65" hidden="false" customHeight="false" outlineLevel="0" collapsed="false"/>
    <row r="537" customFormat="false" ht="12.65" hidden="false" customHeight="false" outlineLevel="0" collapsed="false">
      <c r="D537" s="318" t="n">
        <v>110</v>
      </c>
      <c r="E537" s="318" t="s">
        <v>250</v>
      </c>
    </row>
    <row r="538" customFormat="false" ht="12.65" hidden="false" customHeight="false" outlineLevel="0" collapsed="false">
      <c r="E538" s="456" t="s">
        <v>198</v>
      </c>
      <c r="F538" s="456" t="n">
        <v>1</v>
      </c>
      <c r="G538" s="456" t="n">
        <v>2</v>
      </c>
      <c r="H538" s="456" t="n">
        <v>3</v>
      </c>
      <c r="I538" s="456" t="n">
        <v>4</v>
      </c>
      <c r="J538" s="456" t="n">
        <v>5</v>
      </c>
      <c r="K538" s="456" t="n">
        <v>6</v>
      </c>
      <c r="L538" s="456" t="n">
        <v>7</v>
      </c>
      <c r="M538" s="456" t="n">
        <v>8</v>
      </c>
      <c r="N538" s="456" t="n">
        <v>9</v>
      </c>
      <c r="O538" s="456" t="n">
        <v>10</v>
      </c>
      <c r="P538" s="456" t="n">
        <v>11</v>
      </c>
      <c r="Q538" s="456" t="n">
        <v>12</v>
      </c>
      <c r="R538" s="456" t="n">
        <v>13</v>
      </c>
      <c r="S538" s="456" t="n">
        <v>14</v>
      </c>
      <c r="T538" s="456" t="n">
        <v>15</v>
      </c>
      <c r="U538" s="456" t="n">
        <v>16</v>
      </c>
      <c r="V538" s="456" t="n">
        <v>17</v>
      </c>
      <c r="W538" s="456" t="n">
        <v>18</v>
      </c>
      <c r="X538" s="456" t="n">
        <v>19</v>
      </c>
      <c r="Y538" s="456" t="n">
        <v>20</v>
      </c>
      <c r="Z538" s="456" t="n">
        <v>21</v>
      </c>
      <c r="AA538" s="456" t="n">
        <v>22</v>
      </c>
      <c r="AB538" s="456" t="n">
        <v>23</v>
      </c>
      <c r="AC538" s="456" t="n">
        <v>24</v>
      </c>
      <c r="AD538" s="456" t="n">
        <v>25</v>
      </c>
      <c r="AE538" s="456" t="n">
        <v>26</v>
      </c>
      <c r="AF538" s="456" t="n">
        <v>27</v>
      </c>
      <c r="AG538" s="456" t="n">
        <v>28</v>
      </c>
      <c r="AH538" s="456" t="n">
        <v>29</v>
      </c>
      <c r="AI538" s="456" t="n">
        <v>30</v>
      </c>
      <c r="AJ538" s="456" t="n">
        <v>31</v>
      </c>
      <c r="AK538" s="456" t="n">
        <v>32</v>
      </c>
      <c r="AL538" s="456" t="n">
        <v>33</v>
      </c>
      <c r="AM538" s="456" t="n">
        <v>34</v>
      </c>
      <c r="AN538" s="456" t="n">
        <v>35</v>
      </c>
      <c r="AO538" s="456" t="n">
        <v>36</v>
      </c>
      <c r="AP538" s="456" t="n">
        <v>37</v>
      </c>
      <c r="AQ538" s="456" t="n">
        <v>38</v>
      </c>
      <c r="AR538" s="456" t="n">
        <v>39</v>
      </c>
      <c r="AS538" s="456" t="n">
        <v>40</v>
      </c>
      <c r="AT538" s="456" t="n">
        <v>41</v>
      </c>
      <c r="AU538" s="456" t="n">
        <v>42</v>
      </c>
      <c r="AV538" s="456" t="n">
        <v>43</v>
      </c>
      <c r="AW538" s="456" t="n">
        <v>44</v>
      </c>
      <c r="AX538" s="456" t="n">
        <v>45</v>
      </c>
      <c r="AY538" s="456" t="n">
        <v>46</v>
      </c>
      <c r="AZ538" s="456" t="n">
        <v>47</v>
      </c>
      <c r="BA538" s="456" t="n">
        <v>48</v>
      </c>
      <c r="BB538" s="456" t="n">
        <v>49</v>
      </c>
      <c r="BC538" s="456" t="n">
        <v>50</v>
      </c>
      <c r="BD538" s="456" t="n">
        <v>51</v>
      </c>
      <c r="BE538" s="456" t="n">
        <v>52</v>
      </c>
      <c r="BF538" s="456" t="n">
        <v>53</v>
      </c>
      <c r="BG538" s="456" t="n">
        <v>54</v>
      </c>
      <c r="BH538" s="456" t="n">
        <v>55</v>
      </c>
      <c r="BI538" s="456" t="n">
        <v>56</v>
      </c>
      <c r="BJ538" s="456" t="n">
        <v>57</v>
      </c>
      <c r="BK538" s="456" t="n">
        <v>58</v>
      </c>
      <c r="BL538" s="456" t="n">
        <v>59</v>
      </c>
      <c r="BM538" s="456" t="n">
        <v>60</v>
      </c>
      <c r="BN538" s="456" t="n">
        <v>61</v>
      </c>
      <c r="BO538" s="456" t="n">
        <v>62</v>
      </c>
      <c r="BP538" s="456" t="n">
        <v>63</v>
      </c>
      <c r="BQ538" s="456" t="n">
        <v>64</v>
      </c>
      <c r="BR538" s="456" t="n">
        <v>65</v>
      </c>
      <c r="BS538" s="456" t="n">
        <v>66</v>
      </c>
      <c r="BT538" s="456" t="n">
        <v>67</v>
      </c>
      <c r="BU538" s="456" t="n">
        <v>68</v>
      </c>
      <c r="BV538" s="456" t="n">
        <v>69</v>
      </c>
      <c r="BW538" s="456" t="n">
        <v>70</v>
      </c>
      <c r="BX538" s="456" t="n">
        <v>71</v>
      </c>
      <c r="BY538" s="456" t="n">
        <v>72</v>
      </c>
      <c r="BZ538" s="456" t="n">
        <v>73</v>
      </c>
      <c r="CA538" s="456" t="n">
        <v>74</v>
      </c>
      <c r="CB538" s="456" t="n">
        <v>75</v>
      </c>
      <c r="CC538" s="456" t="n">
        <v>76</v>
      </c>
      <c r="CD538" s="456" t="n">
        <v>77</v>
      </c>
      <c r="CE538" s="456" t="n">
        <v>78</v>
      </c>
      <c r="CF538" s="456" t="n">
        <v>79</v>
      </c>
      <c r="CG538" s="456" t="n">
        <v>80</v>
      </c>
      <c r="CH538" s="456" t="n">
        <v>81</v>
      </c>
      <c r="CI538" s="456" t="n">
        <v>82</v>
      </c>
      <c r="CJ538" s="456" t="n">
        <v>83</v>
      </c>
      <c r="CK538" s="456" t="n">
        <v>84</v>
      </c>
      <c r="CL538" s="456" t="n">
        <v>85</v>
      </c>
      <c r="CM538" s="456" t="n">
        <v>86</v>
      </c>
      <c r="CN538" s="456" t="n">
        <v>87</v>
      </c>
      <c r="CO538" s="456" t="n">
        <v>88</v>
      </c>
      <c r="CP538" s="456" t="n">
        <v>89</v>
      </c>
      <c r="CQ538" s="456" t="n">
        <v>90</v>
      </c>
      <c r="CR538" s="456" t="n">
        <v>91</v>
      </c>
      <c r="CS538" s="456" t="n">
        <v>92</v>
      </c>
      <c r="CT538" s="456" t="n">
        <v>93</v>
      </c>
      <c r="CU538" s="456" t="n">
        <v>94</v>
      </c>
      <c r="CV538" s="456" t="n">
        <v>95</v>
      </c>
      <c r="CW538" s="456" t="n">
        <v>96</v>
      </c>
      <c r="CX538" s="456" t="n">
        <v>97</v>
      </c>
      <c r="CY538" s="456" t="n">
        <v>98</v>
      </c>
      <c r="CZ538" s="456" t="n">
        <v>99</v>
      </c>
      <c r="DA538" s="456" t="n">
        <v>100</v>
      </c>
      <c r="DB538" s="456" t="n">
        <v>101</v>
      </c>
      <c r="DC538" s="456" t="n">
        <v>102</v>
      </c>
      <c r="DD538" s="456" t="n">
        <v>103</v>
      </c>
      <c r="DE538" s="456" t="n">
        <v>104</v>
      </c>
      <c r="DF538" s="456" t="n">
        <v>105</v>
      </c>
      <c r="DG538" s="456" t="n">
        <v>106</v>
      </c>
      <c r="DH538" s="456" t="n">
        <v>107</v>
      </c>
      <c r="DI538" s="456" t="n">
        <v>108</v>
      </c>
      <c r="DJ538" s="456" t="n">
        <v>109</v>
      </c>
      <c r="DK538" s="456" t="n">
        <v>110</v>
      </c>
    </row>
    <row r="539" customFormat="false" ht="12.65" hidden="false" customHeight="false" outlineLevel="0" collapsed="false">
      <c r="E539" s="456" t="s">
        <v>225</v>
      </c>
      <c r="F539" s="456" t="n">
        <v>74</v>
      </c>
      <c r="G539" s="456" t="n">
        <v>54</v>
      </c>
      <c r="H539" s="456" t="n">
        <v>92</v>
      </c>
      <c r="I539" s="456" t="n">
        <v>67</v>
      </c>
      <c r="J539" s="456" t="n">
        <v>76</v>
      </c>
      <c r="K539" s="456" t="n">
        <v>29</v>
      </c>
      <c r="L539" s="456" t="n">
        <v>73</v>
      </c>
      <c r="M539" s="456" t="n">
        <v>2</v>
      </c>
      <c r="N539" s="456" t="n">
        <v>21</v>
      </c>
      <c r="O539" s="456" t="n">
        <v>52</v>
      </c>
      <c r="P539" s="456" t="n">
        <v>45</v>
      </c>
      <c r="Q539" s="456" t="n">
        <v>98</v>
      </c>
      <c r="R539" s="456" t="n">
        <v>94</v>
      </c>
      <c r="S539" s="456" t="n">
        <v>53</v>
      </c>
      <c r="T539" s="456" t="n">
        <v>71</v>
      </c>
      <c r="U539" s="456" t="n">
        <v>75</v>
      </c>
      <c r="V539" s="456" t="n">
        <v>100</v>
      </c>
      <c r="W539" s="456" t="n">
        <v>7</v>
      </c>
      <c r="X539" s="456" t="n">
        <v>31</v>
      </c>
      <c r="Y539" s="456" t="n">
        <v>93</v>
      </c>
      <c r="Z539" s="456" t="n">
        <v>55</v>
      </c>
      <c r="AA539" s="456" t="n">
        <v>103</v>
      </c>
      <c r="AB539" s="456" t="n">
        <v>82</v>
      </c>
      <c r="AC539" s="456" t="n">
        <v>18</v>
      </c>
      <c r="AD539" s="456" t="n">
        <v>42</v>
      </c>
      <c r="AE539" s="456" t="n">
        <v>25</v>
      </c>
      <c r="AF539" s="456" t="n">
        <v>108</v>
      </c>
      <c r="AG539" s="456" t="n">
        <v>64</v>
      </c>
      <c r="AH539" s="456" t="n">
        <v>6</v>
      </c>
      <c r="AI539" s="456" t="n">
        <v>66</v>
      </c>
      <c r="AJ539" s="456" t="n">
        <v>5</v>
      </c>
      <c r="AK539" s="456" t="n">
        <v>105</v>
      </c>
      <c r="AL539" s="456" t="n">
        <v>70</v>
      </c>
      <c r="AM539" s="456" t="n">
        <v>57</v>
      </c>
      <c r="AN539" s="456" t="n">
        <v>96</v>
      </c>
      <c r="AO539" s="456" t="n">
        <v>34</v>
      </c>
      <c r="AP539" s="456" t="n">
        <v>23</v>
      </c>
      <c r="AQ539" s="456" t="n">
        <v>79</v>
      </c>
      <c r="AR539" s="456" t="n">
        <v>36</v>
      </c>
      <c r="AS539" s="456" t="n">
        <v>16</v>
      </c>
      <c r="AT539" s="456" t="n">
        <v>65</v>
      </c>
      <c r="AU539" s="456" t="n">
        <v>50</v>
      </c>
      <c r="AV539" s="456" t="n">
        <v>59</v>
      </c>
      <c r="AW539" s="456" t="n">
        <v>107</v>
      </c>
      <c r="AX539" s="456" t="n">
        <v>78</v>
      </c>
      <c r="AY539" s="456" t="n">
        <v>35</v>
      </c>
      <c r="AZ539" s="456" t="n">
        <v>48</v>
      </c>
      <c r="BA539" s="456" t="n">
        <v>80</v>
      </c>
      <c r="BB539" s="456" t="n">
        <v>101</v>
      </c>
      <c r="BC539" s="456" t="n">
        <v>87</v>
      </c>
      <c r="BD539" s="456" t="n">
        <v>30</v>
      </c>
      <c r="BE539" s="456" t="n">
        <v>13</v>
      </c>
      <c r="BF539" s="456" t="n">
        <v>90</v>
      </c>
      <c r="BG539" s="456" t="n">
        <v>61</v>
      </c>
      <c r="BH539" s="456" t="n">
        <v>51</v>
      </c>
      <c r="BI539" s="456" t="n">
        <v>24</v>
      </c>
      <c r="BJ539" s="456" t="n">
        <v>10</v>
      </c>
      <c r="BK539" s="456" t="n">
        <v>97</v>
      </c>
      <c r="BL539" s="456" t="n">
        <v>77</v>
      </c>
      <c r="BM539" s="456" t="n">
        <v>81</v>
      </c>
      <c r="BN539" s="456" t="n">
        <v>95</v>
      </c>
      <c r="BO539" s="456" t="n">
        <v>68</v>
      </c>
      <c r="BP539" s="456" t="n">
        <v>85</v>
      </c>
      <c r="BQ539" s="456" t="n">
        <v>1</v>
      </c>
      <c r="BR539" s="456" t="n">
        <v>11</v>
      </c>
      <c r="BS539" s="456" t="n">
        <v>89</v>
      </c>
      <c r="BT539" s="456" t="n">
        <v>110</v>
      </c>
      <c r="BU539" s="456" t="n">
        <v>39</v>
      </c>
      <c r="BV539" s="456" t="n">
        <v>46</v>
      </c>
      <c r="BW539" s="456" t="n">
        <v>56</v>
      </c>
      <c r="BX539" s="456" t="n">
        <v>15</v>
      </c>
      <c r="BY539" s="456" t="n">
        <v>58</v>
      </c>
      <c r="BZ539" s="456" t="n">
        <v>9</v>
      </c>
      <c r="CA539" s="456" t="n">
        <v>102</v>
      </c>
      <c r="CB539" s="456" t="n">
        <v>72</v>
      </c>
      <c r="CC539" s="456" t="n">
        <v>19</v>
      </c>
      <c r="CD539" s="456" t="n">
        <v>38</v>
      </c>
      <c r="CE539" s="456" t="n">
        <v>4</v>
      </c>
      <c r="CF539" s="456" t="n">
        <v>28</v>
      </c>
      <c r="CG539" s="456" t="n">
        <v>91</v>
      </c>
      <c r="CH539" s="456" t="n">
        <v>14</v>
      </c>
      <c r="CI539" s="456" t="n">
        <v>88</v>
      </c>
      <c r="CJ539" s="456" t="n">
        <v>32</v>
      </c>
      <c r="CK539" s="456" t="n">
        <v>26</v>
      </c>
      <c r="CL539" s="456" t="n">
        <v>41</v>
      </c>
      <c r="CM539" s="456" t="n">
        <v>99</v>
      </c>
      <c r="CN539" s="456" t="n">
        <v>8</v>
      </c>
      <c r="CO539" s="456" t="n">
        <v>109</v>
      </c>
      <c r="CP539" s="456" t="n">
        <v>37</v>
      </c>
      <c r="CQ539" s="456" t="n">
        <v>83</v>
      </c>
      <c r="CR539" s="456" t="n">
        <v>40</v>
      </c>
      <c r="CS539" s="456" t="n">
        <v>3</v>
      </c>
      <c r="CT539" s="456" t="n">
        <v>20</v>
      </c>
      <c r="CU539" s="456" t="n">
        <v>106</v>
      </c>
      <c r="CV539" s="456" t="n">
        <v>43</v>
      </c>
      <c r="CW539" s="456" t="n">
        <v>69</v>
      </c>
      <c r="CX539" s="456" t="n">
        <v>33</v>
      </c>
      <c r="CY539" s="456" t="n">
        <v>12</v>
      </c>
      <c r="CZ539" s="456" t="n">
        <v>62</v>
      </c>
      <c r="DA539" s="456" t="n">
        <v>17</v>
      </c>
      <c r="DB539" s="456" t="n">
        <v>49</v>
      </c>
      <c r="DC539" s="456" t="n">
        <v>60</v>
      </c>
      <c r="DD539" s="456" t="n">
        <v>84</v>
      </c>
      <c r="DE539" s="456" t="n">
        <v>63</v>
      </c>
      <c r="DF539" s="456" t="n">
        <v>22</v>
      </c>
      <c r="DG539" s="456" t="n">
        <v>104</v>
      </c>
      <c r="DH539" s="456" t="n">
        <v>44</v>
      </c>
      <c r="DI539" s="456" t="n">
        <v>47</v>
      </c>
      <c r="DJ539" s="456" t="n">
        <v>27</v>
      </c>
      <c r="DK539" s="456" t="n">
        <v>86</v>
      </c>
    </row>
    <row r="540" customFormat="false" ht="12.65" hidden="false" customHeight="false" outlineLevel="0" collapsed="false"/>
    <row r="541" customFormat="false" ht="12.65" hidden="false" customHeight="false" outlineLevel="0" collapsed="false"/>
    <row r="542" customFormat="false" ht="12.65" hidden="false" customHeight="false" outlineLevel="0" collapsed="false">
      <c r="D542" s="318" t="n">
        <v>111</v>
      </c>
      <c r="E542" s="318" t="s">
        <v>250</v>
      </c>
    </row>
    <row r="543" customFormat="false" ht="12.65" hidden="false" customHeight="false" outlineLevel="0" collapsed="false">
      <c r="E543" s="456" t="s">
        <v>198</v>
      </c>
      <c r="F543" s="456" t="n">
        <v>1</v>
      </c>
      <c r="G543" s="456" t="n">
        <v>2</v>
      </c>
      <c r="H543" s="456" t="n">
        <v>3</v>
      </c>
      <c r="I543" s="456" t="n">
        <v>4</v>
      </c>
      <c r="J543" s="456" t="n">
        <v>5</v>
      </c>
      <c r="K543" s="456" t="n">
        <v>6</v>
      </c>
      <c r="L543" s="456" t="n">
        <v>7</v>
      </c>
      <c r="M543" s="456" t="n">
        <v>8</v>
      </c>
      <c r="N543" s="456" t="n">
        <v>9</v>
      </c>
      <c r="O543" s="456" t="n">
        <v>10</v>
      </c>
      <c r="P543" s="456" t="n">
        <v>11</v>
      </c>
      <c r="Q543" s="456" t="n">
        <v>12</v>
      </c>
      <c r="R543" s="456" t="n">
        <v>13</v>
      </c>
      <c r="S543" s="456" t="n">
        <v>14</v>
      </c>
      <c r="T543" s="456" t="n">
        <v>15</v>
      </c>
      <c r="U543" s="456" t="n">
        <v>16</v>
      </c>
      <c r="V543" s="456" t="n">
        <v>17</v>
      </c>
      <c r="W543" s="456" t="n">
        <v>18</v>
      </c>
      <c r="X543" s="456" t="n">
        <v>19</v>
      </c>
      <c r="Y543" s="456" t="n">
        <v>20</v>
      </c>
      <c r="Z543" s="456" t="n">
        <v>21</v>
      </c>
      <c r="AA543" s="456" t="n">
        <v>22</v>
      </c>
      <c r="AB543" s="456" t="n">
        <v>23</v>
      </c>
      <c r="AC543" s="456" t="n">
        <v>24</v>
      </c>
      <c r="AD543" s="456" t="n">
        <v>25</v>
      </c>
      <c r="AE543" s="456" t="n">
        <v>26</v>
      </c>
      <c r="AF543" s="456" t="n">
        <v>27</v>
      </c>
      <c r="AG543" s="456" t="n">
        <v>28</v>
      </c>
      <c r="AH543" s="456" t="n">
        <v>29</v>
      </c>
      <c r="AI543" s="456" t="n">
        <v>30</v>
      </c>
      <c r="AJ543" s="456" t="n">
        <v>31</v>
      </c>
      <c r="AK543" s="456" t="n">
        <v>32</v>
      </c>
      <c r="AL543" s="456" t="n">
        <v>33</v>
      </c>
      <c r="AM543" s="456" t="n">
        <v>34</v>
      </c>
      <c r="AN543" s="456" t="n">
        <v>35</v>
      </c>
      <c r="AO543" s="456" t="n">
        <v>36</v>
      </c>
      <c r="AP543" s="456" t="n">
        <v>37</v>
      </c>
      <c r="AQ543" s="456" t="n">
        <v>38</v>
      </c>
      <c r="AR543" s="456" t="n">
        <v>39</v>
      </c>
      <c r="AS543" s="456" t="n">
        <v>40</v>
      </c>
      <c r="AT543" s="456" t="n">
        <v>41</v>
      </c>
      <c r="AU543" s="456" t="n">
        <v>42</v>
      </c>
      <c r="AV543" s="456" t="n">
        <v>43</v>
      </c>
      <c r="AW543" s="456" t="n">
        <v>44</v>
      </c>
      <c r="AX543" s="456" t="n">
        <v>45</v>
      </c>
      <c r="AY543" s="456" t="n">
        <v>46</v>
      </c>
      <c r="AZ543" s="456" t="n">
        <v>47</v>
      </c>
      <c r="BA543" s="456" t="n">
        <v>48</v>
      </c>
      <c r="BB543" s="456" t="n">
        <v>49</v>
      </c>
      <c r="BC543" s="456" t="n">
        <v>50</v>
      </c>
      <c r="BD543" s="456" t="n">
        <v>51</v>
      </c>
      <c r="BE543" s="456" t="n">
        <v>52</v>
      </c>
      <c r="BF543" s="456" t="n">
        <v>53</v>
      </c>
      <c r="BG543" s="456" t="n">
        <v>54</v>
      </c>
      <c r="BH543" s="456" t="n">
        <v>55</v>
      </c>
      <c r="BI543" s="456" t="n">
        <v>56</v>
      </c>
      <c r="BJ543" s="456" t="n">
        <v>57</v>
      </c>
      <c r="BK543" s="456" t="n">
        <v>58</v>
      </c>
      <c r="BL543" s="456" t="n">
        <v>59</v>
      </c>
      <c r="BM543" s="456" t="n">
        <v>60</v>
      </c>
      <c r="BN543" s="456" t="n">
        <v>61</v>
      </c>
      <c r="BO543" s="456" t="n">
        <v>62</v>
      </c>
      <c r="BP543" s="456" t="n">
        <v>63</v>
      </c>
      <c r="BQ543" s="456" t="n">
        <v>64</v>
      </c>
      <c r="BR543" s="456" t="n">
        <v>65</v>
      </c>
      <c r="BS543" s="456" t="n">
        <v>66</v>
      </c>
      <c r="BT543" s="456" t="n">
        <v>67</v>
      </c>
      <c r="BU543" s="456" t="n">
        <v>68</v>
      </c>
      <c r="BV543" s="456" t="n">
        <v>69</v>
      </c>
      <c r="BW543" s="456" t="n">
        <v>70</v>
      </c>
      <c r="BX543" s="456" t="n">
        <v>71</v>
      </c>
      <c r="BY543" s="456" t="n">
        <v>72</v>
      </c>
      <c r="BZ543" s="456" t="n">
        <v>73</v>
      </c>
      <c r="CA543" s="456" t="n">
        <v>74</v>
      </c>
      <c r="CB543" s="456" t="n">
        <v>75</v>
      </c>
      <c r="CC543" s="456" t="n">
        <v>76</v>
      </c>
      <c r="CD543" s="456" t="n">
        <v>77</v>
      </c>
      <c r="CE543" s="456" t="n">
        <v>78</v>
      </c>
      <c r="CF543" s="456" t="n">
        <v>79</v>
      </c>
      <c r="CG543" s="456" t="n">
        <v>80</v>
      </c>
      <c r="CH543" s="456" t="n">
        <v>81</v>
      </c>
      <c r="CI543" s="456" t="n">
        <v>82</v>
      </c>
      <c r="CJ543" s="456" t="n">
        <v>83</v>
      </c>
      <c r="CK543" s="456" t="n">
        <v>84</v>
      </c>
      <c r="CL543" s="456" t="n">
        <v>85</v>
      </c>
      <c r="CM543" s="456" t="n">
        <v>86</v>
      </c>
      <c r="CN543" s="456" t="n">
        <v>87</v>
      </c>
      <c r="CO543" s="456" t="n">
        <v>88</v>
      </c>
      <c r="CP543" s="456" t="n">
        <v>89</v>
      </c>
      <c r="CQ543" s="456" t="n">
        <v>90</v>
      </c>
      <c r="CR543" s="456" t="n">
        <v>91</v>
      </c>
      <c r="CS543" s="456" t="n">
        <v>92</v>
      </c>
      <c r="CT543" s="456" t="n">
        <v>93</v>
      </c>
      <c r="CU543" s="456" t="n">
        <v>94</v>
      </c>
      <c r="CV543" s="456" t="n">
        <v>95</v>
      </c>
      <c r="CW543" s="456" t="n">
        <v>96</v>
      </c>
      <c r="CX543" s="456" t="n">
        <v>97</v>
      </c>
      <c r="CY543" s="456" t="n">
        <v>98</v>
      </c>
      <c r="CZ543" s="456" t="n">
        <v>99</v>
      </c>
      <c r="DB543" s="456" t="n">
        <v>100</v>
      </c>
      <c r="DC543" s="456" t="n">
        <v>101</v>
      </c>
      <c r="DD543" s="456" t="n">
        <v>102</v>
      </c>
      <c r="DE543" s="456" t="n">
        <v>103</v>
      </c>
      <c r="DG543" s="456" t="n">
        <v>104</v>
      </c>
      <c r="DH543" s="456" t="n">
        <v>105</v>
      </c>
      <c r="DI543" s="456" t="n">
        <v>106</v>
      </c>
      <c r="DJ543" s="456" t="n">
        <v>107</v>
      </c>
      <c r="DL543" s="456" t="n">
        <v>108</v>
      </c>
      <c r="DM543" s="456" t="n">
        <v>109</v>
      </c>
      <c r="DN543" s="456" t="n">
        <v>110</v>
      </c>
      <c r="DO543" s="456" t="n">
        <v>111</v>
      </c>
    </row>
    <row r="544" customFormat="false" ht="12.65" hidden="false" customHeight="false" outlineLevel="0" collapsed="false">
      <c r="E544" s="456" t="s">
        <v>225</v>
      </c>
      <c r="F544" s="456" t="n">
        <v>90</v>
      </c>
      <c r="G544" s="456" t="n">
        <v>99</v>
      </c>
      <c r="H544" s="456" t="n">
        <v>101</v>
      </c>
      <c r="I544" s="456" t="n">
        <v>16</v>
      </c>
      <c r="J544" s="456" t="n">
        <v>104</v>
      </c>
      <c r="K544" s="456" t="n">
        <v>111</v>
      </c>
      <c r="L544" s="456" t="n">
        <v>50</v>
      </c>
      <c r="M544" s="456" t="n">
        <v>42</v>
      </c>
      <c r="N544" s="456" t="n">
        <v>31</v>
      </c>
      <c r="O544" s="456" t="n">
        <v>51</v>
      </c>
      <c r="P544" s="456" t="n">
        <v>65</v>
      </c>
      <c r="Q544" s="456" t="n">
        <v>13</v>
      </c>
      <c r="R544" s="456" t="n">
        <v>39</v>
      </c>
      <c r="S544" s="456" t="n">
        <v>91</v>
      </c>
      <c r="T544" s="456" t="n">
        <v>81</v>
      </c>
      <c r="U544" s="456" t="n">
        <v>25</v>
      </c>
      <c r="V544" s="456" t="n">
        <v>79</v>
      </c>
      <c r="W544" s="456" t="n">
        <v>62</v>
      </c>
      <c r="X544" s="456" t="n">
        <v>12</v>
      </c>
      <c r="Y544" s="456" t="n">
        <v>108</v>
      </c>
      <c r="Z544" s="456" t="n">
        <v>34</v>
      </c>
      <c r="AA544" s="456" t="n">
        <v>89</v>
      </c>
      <c r="AB544" s="456" t="n">
        <v>17</v>
      </c>
      <c r="AC544" s="456" t="n">
        <v>11</v>
      </c>
      <c r="AD544" s="456" t="n">
        <v>2</v>
      </c>
      <c r="AE544" s="456" t="n">
        <v>45</v>
      </c>
      <c r="AF544" s="456" t="n">
        <v>48</v>
      </c>
      <c r="AG544" s="456" t="n">
        <v>14</v>
      </c>
      <c r="AH544" s="456" t="n">
        <v>86</v>
      </c>
      <c r="AI544" s="456" t="n">
        <v>77</v>
      </c>
      <c r="AJ544" s="456" t="n">
        <v>60</v>
      </c>
      <c r="AK544" s="456" t="n">
        <v>69</v>
      </c>
      <c r="AL544" s="456" t="n">
        <v>80</v>
      </c>
      <c r="AM544" s="456" t="n">
        <v>21</v>
      </c>
      <c r="AN544" s="456" t="n">
        <v>41</v>
      </c>
      <c r="AO544" s="456" t="n">
        <v>103</v>
      </c>
      <c r="AP544" s="456" t="n">
        <v>54</v>
      </c>
      <c r="AQ544" s="456" t="n">
        <v>67</v>
      </c>
      <c r="AR544" s="456" t="n">
        <v>93</v>
      </c>
      <c r="AS544" s="456" t="n">
        <v>28</v>
      </c>
      <c r="AT544" s="456" t="n">
        <v>29</v>
      </c>
      <c r="AU544" s="456" t="n">
        <v>94</v>
      </c>
      <c r="AV544" s="456" t="n">
        <v>22</v>
      </c>
      <c r="AW544" s="456" t="n">
        <v>61</v>
      </c>
      <c r="AX544" s="456" t="n">
        <v>83</v>
      </c>
      <c r="AY544" s="456" t="n">
        <v>5</v>
      </c>
      <c r="AZ544" s="456" t="n">
        <v>98</v>
      </c>
      <c r="BA544" s="456" t="n">
        <v>109</v>
      </c>
      <c r="BB544" s="456" t="n">
        <v>71</v>
      </c>
      <c r="BC544" s="456" t="n">
        <v>100</v>
      </c>
      <c r="BD544" s="456" t="n">
        <v>75</v>
      </c>
      <c r="BE544" s="456" t="n">
        <v>88</v>
      </c>
      <c r="BF544" s="456" t="n">
        <v>4</v>
      </c>
      <c r="BG544" s="456" t="n">
        <v>68</v>
      </c>
      <c r="BH544" s="456" t="n">
        <v>8</v>
      </c>
      <c r="BI544" s="456" t="n">
        <v>95</v>
      </c>
      <c r="BJ544" s="456" t="n">
        <v>18</v>
      </c>
      <c r="BK544" s="456" t="n">
        <v>7</v>
      </c>
      <c r="BL544" s="456" t="n">
        <v>76</v>
      </c>
      <c r="BM544" s="456" t="n">
        <v>56</v>
      </c>
      <c r="BN544" s="456" t="n">
        <v>44</v>
      </c>
      <c r="BO544" s="456" t="n">
        <v>9</v>
      </c>
      <c r="BP544" s="456" t="n">
        <v>55</v>
      </c>
      <c r="BQ544" s="456" t="n">
        <v>1</v>
      </c>
      <c r="BR544" s="456" t="n">
        <v>97</v>
      </c>
      <c r="BS544" s="456" t="n">
        <v>107</v>
      </c>
      <c r="BT544" s="456" t="n">
        <v>53</v>
      </c>
      <c r="BU544" s="456" t="n">
        <v>37</v>
      </c>
      <c r="BV544" s="456" t="n">
        <v>46</v>
      </c>
      <c r="BW544" s="456" t="n">
        <v>72</v>
      </c>
      <c r="BX544" s="456" t="n">
        <v>24</v>
      </c>
      <c r="BY544" s="456" t="n">
        <v>70</v>
      </c>
      <c r="BZ544" s="456" t="n">
        <v>32</v>
      </c>
      <c r="CA544" s="456" t="n">
        <v>106</v>
      </c>
      <c r="CB544" s="456" t="n">
        <v>96</v>
      </c>
      <c r="CC544" s="456" t="n">
        <v>64</v>
      </c>
      <c r="CD544" s="456" t="n">
        <v>23</v>
      </c>
      <c r="CE544" s="456" t="n">
        <v>27</v>
      </c>
      <c r="CF544" s="456" t="n">
        <v>6</v>
      </c>
      <c r="CG544" s="456" t="n">
        <v>87</v>
      </c>
      <c r="CH544" s="456" t="n">
        <v>40</v>
      </c>
      <c r="CI544" s="456" t="n">
        <v>110</v>
      </c>
      <c r="CJ544" s="456" t="n">
        <v>57</v>
      </c>
      <c r="CK544" s="456" t="n">
        <v>102</v>
      </c>
      <c r="CL544" s="456" t="n">
        <v>92</v>
      </c>
      <c r="CM544" s="456" t="n">
        <v>35</v>
      </c>
      <c r="CN544" s="456" t="n">
        <v>78</v>
      </c>
      <c r="CO544" s="456" t="n">
        <v>105</v>
      </c>
      <c r="CP544" s="456" t="n">
        <v>66</v>
      </c>
      <c r="CQ544" s="456" t="n">
        <v>63</v>
      </c>
      <c r="CR544" s="456" t="n">
        <v>15</v>
      </c>
      <c r="CS544" s="456" t="n">
        <v>38</v>
      </c>
      <c r="CT544" s="456" t="n">
        <v>52</v>
      </c>
      <c r="CU544" s="456" t="n">
        <v>33</v>
      </c>
      <c r="CV544" s="456" t="n">
        <v>26</v>
      </c>
      <c r="CW544" s="456" t="n">
        <v>59</v>
      </c>
      <c r="CX544" s="456" t="n">
        <v>30</v>
      </c>
      <c r="CY544" s="456" t="n">
        <v>47</v>
      </c>
      <c r="CZ544" s="456" t="n">
        <v>82</v>
      </c>
      <c r="DB544" s="456" t="n">
        <v>84</v>
      </c>
      <c r="DC544" s="456" t="n">
        <v>3</v>
      </c>
      <c r="DD544" s="456" t="n">
        <v>10</v>
      </c>
      <c r="DE544" s="456" t="n">
        <v>36</v>
      </c>
      <c r="DG544" s="456" t="n">
        <v>19</v>
      </c>
      <c r="DH544" s="456" t="n">
        <v>85</v>
      </c>
      <c r="DI544" s="456" t="n">
        <v>74</v>
      </c>
      <c r="DJ544" s="456" t="n">
        <v>58</v>
      </c>
      <c r="DL544" s="456" t="n">
        <v>49</v>
      </c>
      <c r="DM544" s="456" t="n">
        <v>43</v>
      </c>
      <c r="DN544" s="456" t="n">
        <v>20</v>
      </c>
      <c r="DO544" s="456" t="n">
        <v>73</v>
      </c>
    </row>
    <row r="545" customFormat="false" ht="12.65" hidden="false" customHeight="false" outlineLevel="0" collapsed="false"/>
    <row r="546" customFormat="false" ht="12.65" hidden="false" customHeight="false" outlineLevel="0" collapsed="false"/>
    <row r="547" customFormat="false" ht="12.65" hidden="false" customHeight="false" outlineLevel="0" collapsed="false">
      <c r="D547" s="318" t="n">
        <v>112</v>
      </c>
      <c r="E547" s="318" t="s">
        <v>250</v>
      </c>
    </row>
    <row r="548" customFormat="false" ht="12.65" hidden="false" customHeight="false" outlineLevel="0" collapsed="false">
      <c r="E548" s="456" t="s">
        <v>198</v>
      </c>
      <c r="F548" s="456" t="n">
        <v>1</v>
      </c>
      <c r="G548" s="456" t="n">
        <v>2</v>
      </c>
      <c r="H548" s="456" t="n">
        <v>3</v>
      </c>
      <c r="I548" s="456" t="n">
        <v>4</v>
      </c>
      <c r="J548" s="456" t="n">
        <v>5</v>
      </c>
      <c r="K548" s="456" t="n">
        <v>6</v>
      </c>
      <c r="L548" s="456" t="n">
        <v>7</v>
      </c>
      <c r="M548" s="456" t="n">
        <v>8</v>
      </c>
      <c r="N548" s="456" t="n">
        <v>9</v>
      </c>
      <c r="O548" s="456" t="n">
        <v>10</v>
      </c>
      <c r="P548" s="456" t="n">
        <v>11</v>
      </c>
      <c r="Q548" s="456" t="n">
        <v>12</v>
      </c>
      <c r="R548" s="456" t="n">
        <v>13</v>
      </c>
      <c r="S548" s="456" t="n">
        <v>14</v>
      </c>
      <c r="T548" s="456" t="n">
        <v>15</v>
      </c>
      <c r="U548" s="456" t="n">
        <v>16</v>
      </c>
      <c r="V548" s="456" t="n">
        <v>17</v>
      </c>
      <c r="W548" s="456" t="n">
        <v>18</v>
      </c>
      <c r="X548" s="456" t="n">
        <v>19</v>
      </c>
      <c r="Y548" s="456" t="n">
        <v>20</v>
      </c>
      <c r="Z548" s="456" t="n">
        <v>21</v>
      </c>
      <c r="AA548" s="456" t="n">
        <v>22</v>
      </c>
      <c r="AB548" s="456" t="n">
        <v>23</v>
      </c>
      <c r="AC548" s="456" t="n">
        <v>24</v>
      </c>
      <c r="AD548" s="456" t="n">
        <v>25</v>
      </c>
      <c r="AE548" s="456" t="n">
        <v>26</v>
      </c>
      <c r="AF548" s="456" t="n">
        <v>27</v>
      </c>
      <c r="AG548" s="456" t="n">
        <v>28</v>
      </c>
      <c r="AH548" s="456" t="n">
        <v>29</v>
      </c>
      <c r="AI548" s="456" t="n">
        <v>30</v>
      </c>
      <c r="AJ548" s="456" t="n">
        <v>31</v>
      </c>
      <c r="AK548" s="456" t="n">
        <v>32</v>
      </c>
      <c r="AL548" s="456" t="n">
        <v>33</v>
      </c>
      <c r="AM548" s="456" t="n">
        <v>34</v>
      </c>
      <c r="AN548" s="456" t="n">
        <v>35</v>
      </c>
      <c r="AO548" s="456" t="n">
        <v>36</v>
      </c>
      <c r="AP548" s="456" t="n">
        <v>37</v>
      </c>
      <c r="AQ548" s="456" t="n">
        <v>38</v>
      </c>
      <c r="AR548" s="456" t="n">
        <v>39</v>
      </c>
      <c r="AS548" s="456" t="n">
        <v>40</v>
      </c>
      <c r="AT548" s="456" t="n">
        <v>41</v>
      </c>
      <c r="AU548" s="456" t="n">
        <v>42</v>
      </c>
      <c r="AV548" s="456" t="n">
        <v>43</v>
      </c>
      <c r="AW548" s="456" t="n">
        <v>44</v>
      </c>
      <c r="AX548" s="456" t="n">
        <v>45</v>
      </c>
      <c r="AY548" s="456" t="n">
        <v>46</v>
      </c>
      <c r="AZ548" s="456" t="n">
        <v>47</v>
      </c>
      <c r="BA548" s="456" t="n">
        <v>48</v>
      </c>
      <c r="BB548" s="456" t="n">
        <v>49</v>
      </c>
      <c r="BC548" s="456" t="n">
        <v>50</v>
      </c>
      <c r="BD548" s="456" t="n">
        <v>51</v>
      </c>
      <c r="BE548" s="456" t="n">
        <v>52</v>
      </c>
      <c r="BF548" s="456" t="n">
        <v>53</v>
      </c>
      <c r="BG548" s="456" t="n">
        <v>54</v>
      </c>
      <c r="BH548" s="456" t="n">
        <v>55</v>
      </c>
      <c r="BI548" s="456" t="n">
        <v>56</v>
      </c>
      <c r="BJ548" s="456" t="n">
        <v>57</v>
      </c>
      <c r="BK548" s="456" t="n">
        <v>58</v>
      </c>
      <c r="BL548" s="456" t="n">
        <v>59</v>
      </c>
      <c r="BM548" s="456" t="n">
        <v>60</v>
      </c>
      <c r="BN548" s="456" t="n">
        <v>61</v>
      </c>
      <c r="BO548" s="456" t="n">
        <v>62</v>
      </c>
      <c r="BP548" s="456" t="n">
        <v>63</v>
      </c>
      <c r="BQ548" s="456" t="n">
        <v>64</v>
      </c>
      <c r="BR548" s="456" t="n">
        <v>65</v>
      </c>
      <c r="BS548" s="456" t="n">
        <v>66</v>
      </c>
      <c r="BT548" s="456" t="n">
        <v>67</v>
      </c>
      <c r="BU548" s="456" t="n">
        <v>68</v>
      </c>
      <c r="BV548" s="456" t="n">
        <v>69</v>
      </c>
      <c r="BW548" s="456" t="n">
        <v>70</v>
      </c>
      <c r="BX548" s="456" t="n">
        <v>71</v>
      </c>
      <c r="BY548" s="456" t="n">
        <v>72</v>
      </c>
      <c r="BZ548" s="456" t="n">
        <v>73</v>
      </c>
      <c r="CA548" s="456" t="n">
        <v>74</v>
      </c>
      <c r="CB548" s="456" t="n">
        <v>75</v>
      </c>
      <c r="CC548" s="456" t="n">
        <v>76</v>
      </c>
      <c r="CD548" s="456" t="n">
        <v>77</v>
      </c>
      <c r="CE548" s="456" t="n">
        <v>78</v>
      </c>
      <c r="CF548" s="456" t="n">
        <v>79</v>
      </c>
      <c r="CG548" s="456" t="n">
        <v>80</v>
      </c>
      <c r="CH548" s="456" t="n">
        <v>81</v>
      </c>
      <c r="CI548" s="456" t="n">
        <v>82</v>
      </c>
      <c r="CJ548" s="456" t="n">
        <v>83</v>
      </c>
      <c r="CK548" s="456" t="n">
        <v>84</v>
      </c>
      <c r="CL548" s="456" t="n">
        <v>85</v>
      </c>
      <c r="CM548" s="456" t="n">
        <v>86</v>
      </c>
      <c r="CN548" s="456" t="n">
        <v>87</v>
      </c>
      <c r="CO548" s="456" t="n">
        <v>88</v>
      </c>
      <c r="CP548" s="456" t="n">
        <v>89</v>
      </c>
      <c r="CQ548" s="456" t="n">
        <v>90</v>
      </c>
      <c r="CR548" s="456" t="n">
        <v>91</v>
      </c>
      <c r="CS548" s="456" t="n">
        <v>92</v>
      </c>
      <c r="CT548" s="456" t="n">
        <v>93</v>
      </c>
      <c r="CU548" s="456" t="n">
        <v>94</v>
      </c>
      <c r="CV548" s="456" t="n">
        <v>95</v>
      </c>
      <c r="CW548" s="456" t="n">
        <v>96</v>
      </c>
      <c r="CX548" s="456" t="n">
        <v>97</v>
      </c>
      <c r="CY548" s="456" t="n">
        <v>98</v>
      </c>
      <c r="CZ548" s="456" t="n">
        <v>99</v>
      </c>
      <c r="DA548" s="456" t="n">
        <v>100</v>
      </c>
      <c r="DB548" s="456" t="n">
        <v>101</v>
      </c>
      <c r="DC548" s="456" t="n">
        <v>102</v>
      </c>
      <c r="DD548" s="456" t="n">
        <v>103</v>
      </c>
      <c r="DE548" s="456" t="n">
        <v>104</v>
      </c>
      <c r="DG548" s="456" t="n">
        <v>105</v>
      </c>
      <c r="DH548" s="456" t="n">
        <v>106</v>
      </c>
      <c r="DI548" s="456" t="n">
        <v>107</v>
      </c>
      <c r="DJ548" s="456" t="n">
        <v>108</v>
      </c>
      <c r="DL548" s="456" t="n">
        <v>109</v>
      </c>
      <c r="DM548" s="456" t="n">
        <v>110</v>
      </c>
      <c r="DN548" s="456" t="n">
        <v>111</v>
      </c>
      <c r="DO548" s="456" t="n">
        <v>112</v>
      </c>
    </row>
    <row r="549" customFormat="false" ht="12.65" hidden="false" customHeight="false" outlineLevel="0" collapsed="false">
      <c r="E549" s="456" t="s">
        <v>225</v>
      </c>
      <c r="F549" s="456" t="n">
        <v>30</v>
      </c>
      <c r="G549" s="456" t="n">
        <v>88</v>
      </c>
      <c r="H549" s="456" t="n">
        <v>79</v>
      </c>
      <c r="I549" s="456" t="n">
        <v>16</v>
      </c>
      <c r="J549" s="456" t="n">
        <v>96</v>
      </c>
      <c r="K549" s="456" t="n">
        <v>39</v>
      </c>
      <c r="L549" s="456" t="n">
        <v>107</v>
      </c>
      <c r="M549" s="456" t="n">
        <v>82</v>
      </c>
      <c r="N549" s="456" t="n">
        <v>68</v>
      </c>
      <c r="O549" s="456" t="n">
        <v>18</v>
      </c>
      <c r="P549" s="456" t="n">
        <v>45</v>
      </c>
      <c r="Q549" s="456" t="n">
        <v>38</v>
      </c>
      <c r="R549" s="456" t="n">
        <v>32</v>
      </c>
      <c r="S549" s="456" t="n">
        <v>63</v>
      </c>
      <c r="T549" s="456" t="n">
        <v>56</v>
      </c>
      <c r="U549" s="456" t="n">
        <v>9</v>
      </c>
      <c r="V549" s="456" t="n">
        <v>83</v>
      </c>
      <c r="W549" s="456" t="n">
        <v>64</v>
      </c>
      <c r="X549" s="456" t="n">
        <v>33</v>
      </c>
      <c r="Y549" s="456" t="n">
        <v>51</v>
      </c>
      <c r="Z549" s="456" t="n">
        <v>90</v>
      </c>
      <c r="AA549" s="456" t="n">
        <v>34</v>
      </c>
      <c r="AB549" s="456" t="n">
        <v>102</v>
      </c>
      <c r="AC549" s="456" t="n">
        <v>78</v>
      </c>
      <c r="AD549" s="456" t="n">
        <v>46</v>
      </c>
      <c r="AE549" s="456" t="n">
        <v>60</v>
      </c>
      <c r="AF549" s="456" t="n">
        <v>48</v>
      </c>
      <c r="AG549" s="456" t="n">
        <v>87</v>
      </c>
      <c r="AH549" s="456" t="n">
        <v>43</v>
      </c>
      <c r="AI549" s="456" t="n">
        <v>36</v>
      </c>
      <c r="AJ549" s="456" t="n">
        <v>10</v>
      </c>
      <c r="AK549" s="456" t="n">
        <v>13</v>
      </c>
      <c r="AL549" s="456" t="n">
        <v>106</v>
      </c>
      <c r="AM549" s="456" t="n">
        <v>81</v>
      </c>
      <c r="AN549" s="456" t="n">
        <v>91</v>
      </c>
      <c r="AO549" s="456" t="n">
        <v>99</v>
      </c>
      <c r="AP549" s="456" t="n">
        <v>80</v>
      </c>
      <c r="AQ549" s="456" t="n">
        <v>92</v>
      </c>
      <c r="AR549" s="456" t="n">
        <v>31</v>
      </c>
      <c r="AS549" s="456" t="n">
        <v>37</v>
      </c>
      <c r="AT549" s="456" t="n">
        <v>49</v>
      </c>
      <c r="AU549" s="456" t="n">
        <v>73</v>
      </c>
      <c r="AV549" s="456" t="n">
        <v>29</v>
      </c>
      <c r="AW549" s="456" t="n">
        <v>17</v>
      </c>
      <c r="AX549" s="456" t="n">
        <v>61</v>
      </c>
      <c r="AY549" s="456" t="n">
        <v>25</v>
      </c>
      <c r="AZ549" s="456" t="n">
        <v>112</v>
      </c>
      <c r="BA549" s="456" t="n">
        <v>4</v>
      </c>
      <c r="BB549" s="456" t="n">
        <v>71</v>
      </c>
      <c r="BC549" s="456" t="n">
        <v>66</v>
      </c>
      <c r="BD549" s="456" t="n">
        <v>55</v>
      </c>
      <c r="BE549" s="456" t="n">
        <v>44</v>
      </c>
      <c r="BF549" s="456" t="n">
        <v>70</v>
      </c>
      <c r="BG549" s="456" t="n">
        <v>1</v>
      </c>
      <c r="BH549" s="456" t="n">
        <v>86</v>
      </c>
      <c r="BI549" s="456" t="n">
        <v>20</v>
      </c>
      <c r="BJ549" s="456" t="n">
        <v>93</v>
      </c>
      <c r="BK549" s="456" t="n">
        <v>69</v>
      </c>
      <c r="BL549" s="456" t="n">
        <v>12</v>
      </c>
      <c r="BM549" s="456" t="n">
        <v>77</v>
      </c>
      <c r="BN549" s="456" t="n">
        <v>75</v>
      </c>
      <c r="BO549" s="456" t="n">
        <v>103</v>
      </c>
      <c r="BP549" s="456" t="n">
        <v>5</v>
      </c>
      <c r="BQ549" s="456" t="n">
        <v>26</v>
      </c>
      <c r="BR549" s="456" t="n">
        <v>110</v>
      </c>
      <c r="BS549" s="456" t="n">
        <v>19</v>
      </c>
      <c r="BT549" s="456" t="n">
        <v>98</v>
      </c>
      <c r="BU549" s="456" t="n">
        <v>95</v>
      </c>
      <c r="BV549" s="456" t="n">
        <v>58</v>
      </c>
      <c r="BW549" s="456" t="n">
        <v>105</v>
      </c>
      <c r="BX549" s="456" t="n">
        <v>100</v>
      </c>
      <c r="BY549" s="456" t="n">
        <v>24</v>
      </c>
      <c r="BZ549" s="456" t="n">
        <v>7</v>
      </c>
      <c r="CA549" s="456" t="n">
        <v>109</v>
      </c>
      <c r="CB549" s="456" t="n">
        <v>101</v>
      </c>
      <c r="CC549" s="456" t="n">
        <v>40</v>
      </c>
      <c r="CD549" s="456" t="n">
        <v>108</v>
      </c>
      <c r="CE549" s="456" t="n">
        <v>72</v>
      </c>
      <c r="CF549" s="456" t="n">
        <v>3</v>
      </c>
      <c r="CG549" s="456" t="n">
        <v>11</v>
      </c>
      <c r="CH549" s="456" t="n">
        <v>74</v>
      </c>
      <c r="CI549" s="456" t="n">
        <v>8</v>
      </c>
      <c r="CJ549" s="456" t="n">
        <v>47</v>
      </c>
      <c r="CK549" s="456" t="n">
        <v>76</v>
      </c>
      <c r="CL549" s="456" t="n">
        <v>41</v>
      </c>
      <c r="CM549" s="456" t="n">
        <v>84</v>
      </c>
      <c r="CN549" s="456" t="n">
        <v>53</v>
      </c>
      <c r="CO549" s="456" t="n">
        <v>2</v>
      </c>
      <c r="CP549" s="456" t="n">
        <v>57</v>
      </c>
      <c r="CQ549" s="456" t="n">
        <v>21</v>
      </c>
      <c r="CR549" s="456" t="n">
        <v>104</v>
      </c>
      <c r="CS549" s="456" t="n">
        <v>35</v>
      </c>
      <c r="CT549" s="456" t="n">
        <v>54</v>
      </c>
      <c r="CU549" s="456" t="n">
        <v>6</v>
      </c>
      <c r="CV549" s="456" t="n">
        <v>28</v>
      </c>
      <c r="CW549" s="456" t="n">
        <v>14</v>
      </c>
      <c r="CX549" s="456" t="n">
        <v>85</v>
      </c>
      <c r="CY549" s="456" t="n">
        <v>94</v>
      </c>
      <c r="CZ549" s="456" t="n">
        <v>111</v>
      </c>
      <c r="DA549" s="456" t="n">
        <v>22</v>
      </c>
      <c r="DB549" s="456" t="n">
        <v>15</v>
      </c>
      <c r="DC549" s="456" t="n">
        <v>50</v>
      </c>
      <c r="DD549" s="456" t="n">
        <v>62</v>
      </c>
      <c r="DE549" s="456" t="n">
        <v>97</v>
      </c>
      <c r="DG549" s="456" t="n">
        <v>59</v>
      </c>
      <c r="DH549" s="456" t="n">
        <v>23</v>
      </c>
      <c r="DI549" s="456" t="n">
        <v>67</v>
      </c>
      <c r="DJ549" s="456" t="n">
        <v>52</v>
      </c>
      <c r="DL549" s="456" t="n">
        <v>89</v>
      </c>
      <c r="DM549" s="456" t="n">
        <v>65</v>
      </c>
      <c r="DN549" s="456" t="n">
        <v>42</v>
      </c>
      <c r="DO549" s="456" t="n">
        <v>27</v>
      </c>
    </row>
    <row r="550" customFormat="false" ht="12.65" hidden="false" customHeight="false" outlineLevel="0" collapsed="false"/>
    <row r="551" customFormat="false" ht="12.65" hidden="false" customHeight="false" outlineLevel="0" collapsed="false"/>
    <row r="552" customFormat="false" ht="12.65" hidden="false" customHeight="false" outlineLevel="0" collapsed="false">
      <c r="D552" s="318" t="n">
        <v>113</v>
      </c>
      <c r="E552" s="318" t="s">
        <v>250</v>
      </c>
    </row>
    <row r="553" customFormat="false" ht="12.65" hidden="false" customHeight="false" outlineLevel="0" collapsed="false">
      <c r="E553" s="456" t="s">
        <v>198</v>
      </c>
      <c r="F553" s="456" t="n">
        <v>1</v>
      </c>
      <c r="G553" s="456" t="n">
        <v>2</v>
      </c>
      <c r="H553" s="456" t="n">
        <v>3</v>
      </c>
      <c r="I553" s="456" t="n">
        <v>4</v>
      </c>
      <c r="J553" s="456" t="n">
        <v>5</v>
      </c>
      <c r="K553" s="456" t="n">
        <v>6</v>
      </c>
      <c r="L553" s="456" t="n">
        <v>7</v>
      </c>
      <c r="M553" s="456" t="n">
        <v>8</v>
      </c>
      <c r="N553" s="456" t="n">
        <v>9</v>
      </c>
      <c r="O553" s="456" t="n">
        <v>10</v>
      </c>
      <c r="P553" s="456" t="n">
        <v>11</v>
      </c>
      <c r="Q553" s="456" t="n">
        <v>12</v>
      </c>
      <c r="R553" s="456" t="n">
        <v>13</v>
      </c>
      <c r="S553" s="456" t="n">
        <v>14</v>
      </c>
      <c r="T553" s="456" t="n">
        <v>15</v>
      </c>
      <c r="U553" s="456" t="n">
        <v>16</v>
      </c>
      <c r="V553" s="456" t="n">
        <v>17</v>
      </c>
      <c r="W553" s="456" t="n">
        <v>18</v>
      </c>
      <c r="X553" s="456" t="n">
        <v>19</v>
      </c>
      <c r="Y553" s="456" t="n">
        <v>20</v>
      </c>
      <c r="Z553" s="456" t="n">
        <v>21</v>
      </c>
      <c r="AA553" s="456" t="n">
        <v>22</v>
      </c>
      <c r="AB553" s="456" t="n">
        <v>23</v>
      </c>
      <c r="AC553" s="456" t="n">
        <v>24</v>
      </c>
      <c r="AD553" s="456" t="n">
        <v>25</v>
      </c>
      <c r="AE553" s="456" t="n">
        <v>26</v>
      </c>
      <c r="AF553" s="456" t="n">
        <v>27</v>
      </c>
      <c r="AG553" s="456" t="n">
        <v>28</v>
      </c>
      <c r="AH553" s="456" t="n">
        <v>29</v>
      </c>
      <c r="AI553" s="456" t="n">
        <v>30</v>
      </c>
      <c r="AJ553" s="456" t="n">
        <v>31</v>
      </c>
      <c r="AK553" s="456" t="n">
        <v>32</v>
      </c>
      <c r="AL553" s="456" t="n">
        <v>33</v>
      </c>
      <c r="AM553" s="456" t="n">
        <v>34</v>
      </c>
      <c r="AN553" s="456" t="n">
        <v>35</v>
      </c>
      <c r="AO553" s="456" t="n">
        <v>36</v>
      </c>
      <c r="AP553" s="456" t="n">
        <v>37</v>
      </c>
      <c r="AQ553" s="456" t="n">
        <v>38</v>
      </c>
      <c r="AR553" s="456" t="n">
        <v>39</v>
      </c>
      <c r="AS553" s="456" t="n">
        <v>40</v>
      </c>
      <c r="AT553" s="456" t="n">
        <v>41</v>
      </c>
      <c r="AU553" s="456" t="n">
        <v>42</v>
      </c>
      <c r="AV553" s="456" t="n">
        <v>43</v>
      </c>
      <c r="AW553" s="456" t="n">
        <v>44</v>
      </c>
      <c r="AX553" s="456" t="n">
        <v>45</v>
      </c>
      <c r="AY553" s="456" t="n">
        <v>46</v>
      </c>
      <c r="AZ553" s="456" t="n">
        <v>47</v>
      </c>
      <c r="BA553" s="456" t="n">
        <v>48</v>
      </c>
      <c r="BB553" s="456" t="n">
        <v>49</v>
      </c>
      <c r="BC553" s="456" t="n">
        <v>50</v>
      </c>
      <c r="BD553" s="456" t="n">
        <v>51</v>
      </c>
      <c r="BE553" s="456" t="n">
        <v>52</v>
      </c>
      <c r="BF553" s="456" t="n">
        <v>53</v>
      </c>
      <c r="BG553" s="456" t="n">
        <v>54</v>
      </c>
      <c r="BH553" s="456" t="n">
        <v>55</v>
      </c>
      <c r="BI553" s="456" t="n">
        <v>56</v>
      </c>
      <c r="BJ553" s="456" t="n">
        <v>57</v>
      </c>
      <c r="BK553" s="456" t="n">
        <v>58</v>
      </c>
      <c r="BL553" s="456" t="n">
        <v>59</v>
      </c>
      <c r="BM553" s="456" t="n">
        <v>60</v>
      </c>
      <c r="BN553" s="456" t="n">
        <v>61</v>
      </c>
      <c r="BO553" s="456" t="n">
        <v>62</v>
      </c>
      <c r="BP553" s="456" t="n">
        <v>63</v>
      </c>
      <c r="BQ553" s="456" t="n">
        <v>64</v>
      </c>
      <c r="BR553" s="456" t="n">
        <v>65</v>
      </c>
      <c r="BS553" s="456" t="n">
        <v>66</v>
      </c>
      <c r="BT553" s="456" t="n">
        <v>67</v>
      </c>
      <c r="BU553" s="456" t="n">
        <v>68</v>
      </c>
      <c r="BV553" s="456" t="n">
        <v>69</v>
      </c>
      <c r="BW553" s="456" t="n">
        <v>70</v>
      </c>
      <c r="BX553" s="456" t="n">
        <v>71</v>
      </c>
      <c r="BY553" s="456" t="n">
        <v>72</v>
      </c>
      <c r="BZ553" s="456" t="n">
        <v>73</v>
      </c>
      <c r="CA553" s="456" t="n">
        <v>74</v>
      </c>
      <c r="CB553" s="456" t="n">
        <v>75</v>
      </c>
      <c r="CC553" s="456" t="n">
        <v>76</v>
      </c>
      <c r="CD553" s="456" t="n">
        <v>77</v>
      </c>
      <c r="CE553" s="456" t="n">
        <v>78</v>
      </c>
      <c r="CF553" s="456" t="n">
        <v>79</v>
      </c>
      <c r="CG553" s="456" t="n">
        <v>80</v>
      </c>
      <c r="CH553" s="456" t="n">
        <v>81</v>
      </c>
      <c r="CI553" s="456" t="n">
        <v>82</v>
      </c>
      <c r="CJ553" s="456" t="n">
        <v>83</v>
      </c>
      <c r="CK553" s="456" t="n">
        <v>84</v>
      </c>
      <c r="CL553" s="456" t="n">
        <v>85</v>
      </c>
      <c r="CM553" s="456" t="n">
        <v>86</v>
      </c>
      <c r="CN553" s="456" t="n">
        <v>87</v>
      </c>
      <c r="CO553" s="456" t="n">
        <v>88</v>
      </c>
      <c r="CP553" s="456" t="n">
        <v>89</v>
      </c>
      <c r="CQ553" s="456" t="n">
        <v>90</v>
      </c>
      <c r="CR553" s="456" t="n">
        <v>91</v>
      </c>
      <c r="CS553" s="456" t="n">
        <v>92</v>
      </c>
      <c r="CT553" s="456" t="n">
        <v>93</v>
      </c>
      <c r="CU553" s="456" t="n">
        <v>94</v>
      </c>
      <c r="CV553" s="456" t="n">
        <v>95</v>
      </c>
      <c r="CW553" s="456" t="n">
        <v>96</v>
      </c>
      <c r="CX553" s="456" t="n">
        <v>97</v>
      </c>
      <c r="CY553" s="456" t="n">
        <v>98</v>
      </c>
      <c r="CZ553" s="456" t="n">
        <v>99</v>
      </c>
      <c r="DA553" s="456" t="n">
        <v>100</v>
      </c>
      <c r="DB553" s="456" t="n">
        <v>101</v>
      </c>
      <c r="DC553" s="456" t="n">
        <v>102</v>
      </c>
      <c r="DD553" s="456" t="n">
        <v>103</v>
      </c>
      <c r="DE553" s="456" t="n">
        <v>104</v>
      </c>
      <c r="DF553" s="456" t="n">
        <v>105</v>
      </c>
      <c r="DG553" s="456" t="n">
        <v>106</v>
      </c>
      <c r="DH553" s="456" t="n">
        <v>107</v>
      </c>
      <c r="DI553" s="456" t="n">
        <v>108</v>
      </c>
      <c r="DJ553" s="456" t="n">
        <v>109</v>
      </c>
      <c r="DL553" s="456" t="n">
        <v>110</v>
      </c>
      <c r="DM553" s="456" t="n">
        <v>111</v>
      </c>
      <c r="DN553" s="456" t="n">
        <v>112</v>
      </c>
      <c r="DO553" s="456" t="n">
        <v>113</v>
      </c>
    </row>
    <row r="554" customFormat="false" ht="12.65" hidden="false" customHeight="false" outlineLevel="0" collapsed="false">
      <c r="E554" s="456" t="s">
        <v>225</v>
      </c>
      <c r="F554" s="456" t="n">
        <v>79</v>
      </c>
      <c r="G554" s="456" t="n">
        <v>113</v>
      </c>
      <c r="H554" s="456" t="n">
        <v>62</v>
      </c>
      <c r="I554" s="456" t="n">
        <v>31</v>
      </c>
      <c r="J554" s="456" t="n">
        <v>96</v>
      </c>
      <c r="K554" s="456" t="n">
        <v>109</v>
      </c>
      <c r="L554" s="456" t="n">
        <v>5</v>
      </c>
      <c r="M554" s="456" t="n">
        <v>82</v>
      </c>
      <c r="N554" s="456" t="n">
        <v>66</v>
      </c>
      <c r="O554" s="456" t="n">
        <v>86</v>
      </c>
      <c r="P554" s="456" t="n">
        <v>10</v>
      </c>
      <c r="Q554" s="456" t="n">
        <v>33</v>
      </c>
      <c r="R554" s="456" t="n">
        <v>87</v>
      </c>
      <c r="S554" s="456" t="n">
        <v>81</v>
      </c>
      <c r="T554" s="456" t="n">
        <v>52</v>
      </c>
      <c r="U554" s="456" t="n">
        <v>15</v>
      </c>
      <c r="V554" s="456" t="n">
        <v>43</v>
      </c>
      <c r="W554" s="456" t="n">
        <v>75</v>
      </c>
      <c r="X554" s="456" t="n">
        <v>51</v>
      </c>
      <c r="Y554" s="456" t="n">
        <v>23</v>
      </c>
      <c r="Z554" s="456" t="n">
        <v>34</v>
      </c>
      <c r="AA554" s="456" t="n">
        <v>18</v>
      </c>
      <c r="AB554" s="456" t="n">
        <v>49</v>
      </c>
      <c r="AC554" s="456" t="n">
        <v>27</v>
      </c>
      <c r="AD554" s="456" t="n">
        <v>11</v>
      </c>
      <c r="AE554" s="456" t="n">
        <v>70</v>
      </c>
      <c r="AF554" s="456" t="n">
        <v>24</v>
      </c>
      <c r="AG554" s="456" t="n">
        <v>57</v>
      </c>
      <c r="AH554" s="456" t="n">
        <v>63</v>
      </c>
      <c r="AI554" s="456" t="n">
        <v>111</v>
      </c>
      <c r="AJ554" s="456" t="n">
        <v>4</v>
      </c>
      <c r="AK554" s="456" t="n">
        <v>104</v>
      </c>
      <c r="AL554" s="456" t="n">
        <v>77</v>
      </c>
      <c r="AM554" s="456" t="n">
        <v>112</v>
      </c>
      <c r="AN554" s="456" t="n">
        <v>21</v>
      </c>
      <c r="AO554" s="456" t="n">
        <v>9</v>
      </c>
      <c r="AP554" s="456" t="n">
        <v>28</v>
      </c>
      <c r="AQ554" s="456" t="n">
        <v>92</v>
      </c>
      <c r="AR554" s="456" t="n">
        <v>16</v>
      </c>
      <c r="AS554" s="456" t="n">
        <v>97</v>
      </c>
      <c r="AT554" s="456" t="n">
        <v>84</v>
      </c>
      <c r="AU554" s="456" t="n">
        <v>68</v>
      </c>
      <c r="AV554" s="456" t="n">
        <v>45</v>
      </c>
      <c r="AW554" s="456" t="n">
        <v>32</v>
      </c>
      <c r="AX554" s="456" t="n">
        <v>1</v>
      </c>
      <c r="AY554" s="456" t="n">
        <v>55</v>
      </c>
      <c r="AZ554" s="456" t="n">
        <v>40</v>
      </c>
      <c r="BA554" s="456" t="n">
        <v>72</v>
      </c>
      <c r="BB554" s="456" t="n">
        <v>101</v>
      </c>
      <c r="BC554" s="456" t="n">
        <v>108</v>
      </c>
      <c r="BD554" s="456" t="n">
        <v>39</v>
      </c>
      <c r="BE554" s="456" t="n">
        <v>44</v>
      </c>
      <c r="BF554" s="456" t="n">
        <v>102</v>
      </c>
      <c r="BG554" s="456" t="n">
        <v>3</v>
      </c>
      <c r="BH554" s="456" t="n">
        <v>78</v>
      </c>
      <c r="BI554" s="456" t="n">
        <v>105</v>
      </c>
      <c r="BJ554" s="456" t="n">
        <v>48</v>
      </c>
      <c r="BK554" s="456" t="n">
        <v>65</v>
      </c>
      <c r="BL554" s="456" t="n">
        <v>17</v>
      </c>
      <c r="BM554" s="456" t="n">
        <v>76</v>
      </c>
      <c r="BN554" s="456" t="n">
        <v>35</v>
      </c>
      <c r="BO554" s="456" t="n">
        <v>30</v>
      </c>
      <c r="BP554" s="456" t="n">
        <v>19</v>
      </c>
      <c r="BQ554" s="456" t="n">
        <v>13</v>
      </c>
      <c r="BR554" s="456" t="n">
        <v>106</v>
      </c>
      <c r="BS554" s="456" t="n">
        <v>69</v>
      </c>
      <c r="BT554" s="456" t="n">
        <v>94</v>
      </c>
      <c r="BU554" s="456" t="n">
        <v>37</v>
      </c>
      <c r="BV554" s="456" t="n">
        <v>8</v>
      </c>
      <c r="BW554" s="456" t="n">
        <v>41</v>
      </c>
      <c r="BX554" s="456" t="n">
        <v>99</v>
      </c>
      <c r="BY554" s="456" t="n">
        <v>64</v>
      </c>
      <c r="BZ554" s="456" t="n">
        <v>74</v>
      </c>
      <c r="CA554" s="456" t="n">
        <v>56</v>
      </c>
      <c r="CB554" s="456" t="n">
        <v>46</v>
      </c>
      <c r="CC554" s="456" t="n">
        <v>60</v>
      </c>
      <c r="CD554" s="456" t="n">
        <v>29</v>
      </c>
      <c r="CE554" s="456" t="n">
        <v>42</v>
      </c>
      <c r="CF554" s="456" t="n">
        <v>91</v>
      </c>
      <c r="CG554" s="456" t="n">
        <v>61</v>
      </c>
      <c r="CH554" s="456" t="n">
        <v>80</v>
      </c>
      <c r="CI554" s="456" t="n">
        <v>95</v>
      </c>
      <c r="CJ554" s="456" t="n">
        <v>54</v>
      </c>
      <c r="CK554" s="456" t="n">
        <v>26</v>
      </c>
      <c r="CL554" s="456" t="n">
        <v>38</v>
      </c>
      <c r="CM554" s="456" t="n">
        <v>89</v>
      </c>
      <c r="CN554" s="456" t="n">
        <v>58</v>
      </c>
      <c r="CO554" s="456" t="n">
        <v>20</v>
      </c>
      <c r="CP554" s="456" t="n">
        <v>98</v>
      </c>
      <c r="CQ554" s="456" t="n">
        <v>110</v>
      </c>
      <c r="CR554" s="456" t="n">
        <v>25</v>
      </c>
      <c r="CS554" s="456" t="n">
        <v>93</v>
      </c>
      <c r="CT554" s="456" t="n">
        <v>7</v>
      </c>
      <c r="CU554" s="456" t="n">
        <v>36</v>
      </c>
      <c r="CV554" s="456" t="n">
        <v>73</v>
      </c>
      <c r="CW554" s="456" t="n">
        <v>14</v>
      </c>
      <c r="CX554" s="456" t="n">
        <v>88</v>
      </c>
      <c r="CY554" s="456" t="n">
        <v>67</v>
      </c>
      <c r="CZ554" s="456" t="n">
        <v>22</v>
      </c>
      <c r="DA554" s="456" t="n">
        <v>71</v>
      </c>
      <c r="DB554" s="456" t="n">
        <v>100</v>
      </c>
      <c r="DC554" s="456" t="n">
        <v>53</v>
      </c>
      <c r="DD554" s="456" t="n">
        <v>2</v>
      </c>
      <c r="DE554" s="456" t="n">
        <v>107</v>
      </c>
      <c r="DF554" s="456" t="n">
        <v>83</v>
      </c>
      <c r="DG554" s="456" t="n">
        <v>59</v>
      </c>
      <c r="DH554" s="456" t="n">
        <v>103</v>
      </c>
      <c r="DI554" s="456" t="n">
        <v>50</v>
      </c>
      <c r="DJ554" s="456" t="n">
        <v>6</v>
      </c>
      <c r="DL554" s="456" t="n">
        <v>90</v>
      </c>
      <c r="DM554" s="456" t="n">
        <v>85</v>
      </c>
      <c r="DN554" s="456" t="n">
        <v>12</v>
      </c>
      <c r="DO554" s="456" t="n">
        <v>47</v>
      </c>
    </row>
    <row r="555" customFormat="false" ht="12.65" hidden="false" customHeight="false" outlineLevel="0" collapsed="false"/>
    <row r="556" customFormat="false" ht="12.65" hidden="false" customHeight="false" outlineLevel="0" collapsed="false"/>
    <row r="557" customFormat="false" ht="12.65" hidden="false" customHeight="false" outlineLevel="0" collapsed="false">
      <c r="D557" s="318" t="n">
        <v>114</v>
      </c>
      <c r="E557" s="318" t="s">
        <v>250</v>
      </c>
    </row>
    <row r="558" customFormat="false" ht="12.65" hidden="false" customHeight="false" outlineLevel="0" collapsed="false">
      <c r="E558" s="456" t="s">
        <v>198</v>
      </c>
      <c r="F558" s="456" t="n">
        <v>1</v>
      </c>
      <c r="G558" s="456" t="n">
        <v>2</v>
      </c>
      <c r="H558" s="456" t="n">
        <v>3</v>
      </c>
      <c r="I558" s="456" t="n">
        <v>4</v>
      </c>
      <c r="J558" s="456" t="n">
        <v>5</v>
      </c>
      <c r="K558" s="456" t="n">
        <v>6</v>
      </c>
      <c r="L558" s="456" t="n">
        <v>7</v>
      </c>
      <c r="M558" s="456" t="n">
        <v>8</v>
      </c>
      <c r="N558" s="456" t="n">
        <v>9</v>
      </c>
      <c r="O558" s="456" t="n">
        <v>10</v>
      </c>
      <c r="P558" s="456" t="n">
        <v>11</v>
      </c>
      <c r="Q558" s="456" t="n">
        <v>12</v>
      </c>
      <c r="R558" s="456" t="n">
        <v>13</v>
      </c>
      <c r="S558" s="456" t="n">
        <v>14</v>
      </c>
      <c r="T558" s="456" t="n">
        <v>15</v>
      </c>
      <c r="U558" s="456" t="n">
        <v>16</v>
      </c>
      <c r="V558" s="456" t="n">
        <v>17</v>
      </c>
      <c r="W558" s="456" t="n">
        <v>18</v>
      </c>
      <c r="X558" s="456" t="n">
        <v>19</v>
      </c>
      <c r="Y558" s="456" t="n">
        <v>20</v>
      </c>
      <c r="Z558" s="456" t="n">
        <v>21</v>
      </c>
      <c r="AA558" s="456" t="n">
        <v>22</v>
      </c>
      <c r="AB558" s="456" t="n">
        <v>23</v>
      </c>
      <c r="AC558" s="456" t="n">
        <v>24</v>
      </c>
      <c r="AD558" s="456" t="n">
        <v>25</v>
      </c>
      <c r="AE558" s="456" t="n">
        <v>26</v>
      </c>
      <c r="AF558" s="456" t="n">
        <v>27</v>
      </c>
      <c r="AG558" s="456" t="n">
        <v>28</v>
      </c>
      <c r="AH558" s="456" t="n">
        <v>29</v>
      </c>
      <c r="AI558" s="456" t="n">
        <v>30</v>
      </c>
      <c r="AJ558" s="456" t="n">
        <v>31</v>
      </c>
      <c r="AK558" s="456" t="n">
        <v>32</v>
      </c>
      <c r="AL558" s="456" t="n">
        <v>33</v>
      </c>
      <c r="AM558" s="456" t="n">
        <v>34</v>
      </c>
      <c r="AN558" s="456" t="n">
        <v>35</v>
      </c>
      <c r="AO558" s="456" t="n">
        <v>36</v>
      </c>
      <c r="AP558" s="456" t="n">
        <v>37</v>
      </c>
      <c r="AQ558" s="456" t="n">
        <v>38</v>
      </c>
      <c r="AR558" s="456" t="n">
        <v>39</v>
      </c>
      <c r="AS558" s="456" t="n">
        <v>40</v>
      </c>
      <c r="AT558" s="456" t="n">
        <v>41</v>
      </c>
      <c r="AU558" s="456" t="n">
        <v>42</v>
      </c>
      <c r="AV558" s="456" t="n">
        <v>43</v>
      </c>
      <c r="AW558" s="456" t="n">
        <v>44</v>
      </c>
      <c r="AX558" s="456" t="n">
        <v>45</v>
      </c>
      <c r="AY558" s="456" t="n">
        <v>46</v>
      </c>
      <c r="AZ558" s="456" t="n">
        <v>47</v>
      </c>
      <c r="BA558" s="456" t="n">
        <v>48</v>
      </c>
      <c r="BB558" s="456" t="n">
        <v>49</v>
      </c>
      <c r="BC558" s="456" t="n">
        <v>50</v>
      </c>
      <c r="BD558" s="456" t="n">
        <v>51</v>
      </c>
      <c r="BE558" s="456" t="n">
        <v>52</v>
      </c>
      <c r="BF558" s="456" t="n">
        <v>53</v>
      </c>
      <c r="BG558" s="456" t="n">
        <v>54</v>
      </c>
      <c r="BH558" s="456" t="n">
        <v>55</v>
      </c>
      <c r="BI558" s="456" t="n">
        <v>56</v>
      </c>
      <c r="BJ558" s="456" t="n">
        <v>57</v>
      </c>
      <c r="BK558" s="456" t="n">
        <v>58</v>
      </c>
      <c r="BL558" s="456" t="n">
        <v>59</v>
      </c>
      <c r="BM558" s="456" t="n">
        <v>60</v>
      </c>
      <c r="BN558" s="456" t="n">
        <v>61</v>
      </c>
      <c r="BO558" s="456" t="n">
        <v>62</v>
      </c>
      <c r="BP558" s="456" t="n">
        <v>63</v>
      </c>
      <c r="BQ558" s="456" t="n">
        <v>64</v>
      </c>
      <c r="BR558" s="456" t="n">
        <v>65</v>
      </c>
      <c r="BS558" s="456" t="n">
        <v>66</v>
      </c>
      <c r="BT558" s="456" t="n">
        <v>67</v>
      </c>
      <c r="BU558" s="456" t="n">
        <v>68</v>
      </c>
      <c r="BV558" s="456" t="n">
        <v>69</v>
      </c>
      <c r="BW558" s="456" t="n">
        <v>70</v>
      </c>
      <c r="BX558" s="456" t="n">
        <v>71</v>
      </c>
      <c r="BY558" s="456" t="n">
        <v>72</v>
      </c>
      <c r="BZ558" s="456" t="n">
        <v>73</v>
      </c>
      <c r="CA558" s="456" t="n">
        <v>74</v>
      </c>
      <c r="CB558" s="456" t="n">
        <v>75</v>
      </c>
      <c r="CC558" s="456" t="n">
        <v>76</v>
      </c>
      <c r="CD558" s="456" t="n">
        <v>77</v>
      </c>
      <c r="CE558" s="456" t="n">
        <v>78</v>
      </c>
      <c r="CF558" s="456" t="n">
        <v>79</v>
      </c>
      <c r="CG558" s="456" t="n">
        <v>80</v>
      </c>
      <c r="CH558" s="456" t="n">
        <v>81</v>
      </c>
      <c r="CI558" s="456" t="n">
        <v>82</v>
      </c>
      <c r="CJ558" s="456" t="n">
        <v>83</v>
      </c>
      <c r="CK558" s="456" t="n">
        <v>84</v>
      </c>
      <c r="CL558" s="456" t="n">
        <v>85</v>
      </c>
      <c r="CM558" s="456" t="n">
        <v>86</v>
      </c>
      <c r="CN558" s="456" t="n">
        <v>87</v>
      </c>
      <c r="CO558" s="456" t="n">
        <v>88</v>
      </c>
      <c r="CP558" s="456" t="n">
        <v>89</v>
      </c>
      <c r="CQ558" s="456" t="n">
        <v>90</v>
      </c>
      <c r="CR558" s="456" t="n">
        <v>91</v>
      </c>
      <c r="CS558" s="456" t="n">
        <v>92</v>
      </c>
      <c r="CT558" s="456" t="n">
        <v>93</v>
      </c>
      <c r="CU558" s="456" t="n">
        <v>94</v>
      </c>
      <c r="CV558" s="456" t="n">
        <v>95</v>
      </c>
      <c r="CW558" s="456" t="n">
        <v>96</v>
      </c>
      <c r="CX558" s="456" t="n">
        <v>97</v>
      </c>
      <c r="CY558" s="456" t="n">
        <v>98</v>
      </c>
      <c r="CZ558" s="456" t="n">
        <v>99</v>
      </c>
      <c r="DA558" s="456" t="n">
        <v>100</v>
      </c>
      <c r="DB558" s="456" t="n">
        <v>101</v>
      </c>
      <c r="DC558" s="456" t="n">
        <v>102</v>
      </c>
      <c r="DD558" s="456" t="n">
        <v>103</v>
      </c>
      <c r="DE558" s="456" t="n">
        <v>104</v>
      </c>
      <c r="DF558" s="456" t="n">
        <v>105</v>
      </c>
      <c r="DG558" s="456" t="n">
        <v>106</v>
      </c>
      <c r="DH558" s="456" t="n">
        <v>107</v>
      </c>
      <c r="DI558" s="456" t="n">
        <v>108</v>
      </c>
      <c r="DJ558" s="456" t="n">
        <v>109</v>
      </c>
      <c r="DK558" s="456" t="n">
        <v>110</v>
      </c>
      <c r="DL558" s="456" t="n">
        <v>111</v>
      </c>
      <c r="DM558" s="456" t="n">
        <v>112</v>
      </c>
      <c r="DN558" s="456" t="n">
        <v>113</v>
      </c>
      <c r="DO558" s="456" t="n">
        <v>114</v>
      </c>
    </row>
    <row r="559" customFormat="false" ht="12.65" hidden="false" customHeight="false" outlineLevel="0" collapsed="false">
      <c r="E559" s="456" t="s">
        <v>225</v>
      </c>
      <c r="F559" s="456" t="n">
        <v>40</v>
      </c>
      <c r="G559" s="456" t="n">
        <v>70</v>
      </c>
      <c r="H559" s="456" t="n">
        <v>19</v>
      </c>
      <c r="I559" s="456" t="n">
        <v>46</v>
      </c>
      <c r="J559" s="456" t="n">
        <v>28</v>
      </c>
      <c r="K559" s="456" t="n">
        <v>75</v>
      </c>
      <c r="L559" s="456" t="n">
        <v>13</v>
      </c>
      <c r="M559" s="456" t="n">
        <v>47</v>
      </c>
      <c r="N559" s="456" t="n">
        <v>16</v>
      </c>
      <c r="O559" s="456" t="n">
        <v>82</v>
      </c>
      <c r="P559" s="456" t="n">
        <v>64</v>
      </c>
      <c r="Q559" s="456" t="n">
        <v>4</v>
      </c>
      <c r="R559" s="456" t="n">
        <v>29</v>
      </c>
      <c r="S559" s="456" t="n">
        <v>66</v>
      </c>
      <c r="T559" s="456" t="n">
        <v>36</v>
      </c>
      <c r="U559" s="456" t="n">
        <v>109</v>
      </c>
      <c r="V559" s="456" t="n">
        <v>5</v>
      </c>
      <c r="W559" s="456" t="n">
        <v>22</v>
      </c>
      <c r="X559" s="456" t="n">
        <v>96</v>
      </c>
      <c r="Y559" s="456" t="n">
        <v>51</v>
      </c>
      <c r="Z559" s="456" t="n">
        <v>90</v>
      </c>
      <c r="AA559" s="456" t="n">
        <v>53</v>
      </c>
      <c r="AB559" s="456" t="n">
        <v>49</v>
      </c>
      <c r="AC559" s="456" t="n">
        <v>91</v>
      </c>
      <c r="AD559" s="456" t="n">
        <v>98</v>
      </c>
      <c r="AE559" s="456" t="n">
        <v>20</v>
      </c>
      <c r="AF559" s="456" t="n">
        <v>110</v>
      </c>
      <c r="AG559" s="456" t="n">
        <v>60</v>
      </c>
      <c r="AH559" s="456" t="n">
        <v>77</v>
      </c>
      <c r="AI559" s="456" t="n">
        <v>101</v>
      </c>
      <c r="AJ559" s="456" t="n">
        <v>9</v>
      </c>
      <c r="AK559" s="456" t="n">
        <v>100</v>
      </c>
      <c r="AL559" s="456" t="n">
        <v>92</v>
      </c>
      <c r="AM559" s="456" t="n">
        <v>87</v>
      </c>
      <c r="AN559" s="456" t="n">
        <v>106</v>
      </c>
      <c r="AO559" s="456" t="n">
        <v>89</v>
      </c>
      <c r="AP559" s="456" t="n">
        <v>113</v>
      </c>
      <c r="AQ559" s="456" t="n">
        <v>27</v>
      </c>
      <c r="AR559" s="456" t="n">
        <v>57</v>
      </c>
      <c r="AS559" s="456" t="n">
        <v>33</v>
      </c>
      <c r="AT559" s="456" t="n">
        <v>105</v>
      </c>
      <c r="AU559" s="456" t="n">
        <v>84</v>
      </c>
      <c r="AV559" s="456" t="n">
        <v>37</v>
      </c>
      <c r="AW559" s="456" t="n">
        <v>61</v>
      </c>
      <c r="AX559" s="456" t="n">
        <v>7</v>
      </c>
      <c r="AY559" s="456" t="n">
        <v>114</v>
      </c>
      <c r="AZ559" s="456" t="n">
        <v>8</v>
      </c>
      <c r="BA559" s="456" t="n">
        <v>15</v>
      </c>
      <c r="BB559" s="456" t="n">
        <v>71</v>
      </c>
      <c r="BC559" s="456" t="n">
        <v>52</v>
      </c>
      <c r="BD559" s="456" t="n">
        <v>65</v>
      </c>
      <c r="BE559" s="456" t="n">
        <v>78</v>
      </c>
      <c r="BF559" s="456" t="n">
        <v>107</v>
      </c>
      <c r="BG559" s="456" t="n">
        <v>111</v>
      </c>
      <c r="BH559" s="456" t="n">
        <v>31</v>
      </c>
      <c r="BI559" s="456" t="n">
        <v>44</v>
      </c>
      <c r="BJ559" s="456" t="n">
        <v>39</v>
      </c>
      <c r="BK559" s="456" t="n">
        <v>10</v>
      </c>
      <c r="BL559" s="456" t="n">
        <v>102</v>
      </c>
      <c r="BM559" s="456" t="n">
        <v>108</v>
      </c>
      <c r="BN559" s="456" t="n">
        <v>45</v>
      </c>
      <c r="BO559" s="456" t="n">
        <v>3</v>
      </c>
      <c r="BP559" s="456" t="n">
        <v>72</v>
      </c>
      <c r="BQ559" s="456" t="n">
        <v>56</v>
      </c>
      <c r="BR559" s="456" t="n">
        <v>21</v>
      </c>
      <c r="BS559" s="456" t="n">
        <v>14</v>
      </c>
      <c r="BT559" s="456" t="n">
        <v>73</v>
      </c>
      <c r="BU559" s="456" t="n">
        <v>42</v>
      </c>
      <c r="BV559" s="456" t="n">
        <v>86</v>
      </c>
      <c r="BW559" s="456" t="n">
        <v>103</v>
      </c>
      <c r="BX559" s="456" t="n">
        <v>104</v>
      </c>
      <c r="BY559" s="456" t="n">
        <v>43</v>
      </c>
      <c r="BZ559" s="456" t="n">
        <v>112</v>
      </c>
      <c r="CA559" s="456" t="n">
        <v>88</v>
      </c>
      <c r="CB559" s="456" t="n">
        <v>63</v>
      </c>
      <c r="CC559" s="456" t="n">
        <v>99</v>
      </c>
      <c r="CD559" s="456" t="n">
        <v>85</v>
      </c>
      <c r="CE559" s="456" t="n">
        <v>95</v>
      </c>
      <c r="CF559" s="456" t="n">
        <v>26</v>
      </c>
      <c r="CG559" s="456" t="n">
        <v>32</v>
      </c>
      <c r="CH559" s="456" t="n">
        <v>25</v>
      </c>
      <c r="CI559" s="456" t="n">
        <v>80</v>
      </c>
      <c r="CJ559" s="456" t="n">
        <v>34</v>
      </c>
      <c r="CK559" s="456" t="n">
        <v>68</v>
      </c>
      <c r="CL559" s="456" t="n">
        <v>48</v>
      </c>
      <c r="CM559" s="456" t="n">
        <v>69</v>
      </c>
      <c r="CN559" s="456" t="n">
        <v>23</v>
      </c>
      <c r="CO559" s="456" t="n">
        <v>17</v>
      </c>
      <c r="CP559" s="456" t="n">
        <v>12</v>
      </c>
      <c r="CQ559" s="456" t="n">
        <v>1</v>
      </c>
      <c r="CR559" s="456" t="n">
        <v>24</v>
      </c>
      <c r="CS559" s="456" t="n">
        <v>79</v>
      </c>
      <c r="CT559" s="456" t="n">
        <v>2</v>
      </c>
      <c r="CU559" s="456" t="n">
        <v>6</v>
      </c>
      <c r="CV559" s="456" t="n">
        <v>11</v>
      </c>
      <c r="CW559" s="456" t="n">
        <v>55</v>
      </c>
      <c r="CX559" s="456" t="n">
        <v>18</v>
      </c>
      <c r="CY559" s="456" t="n">
        <v>50</v>
      </c>
      <c r="CZ559" s="456" t="n">
        <v>76</v>
      </c>
      <c r="DA559" s="456" t="n">
        <v>67</v>
      </c>
      <c r="DB559" s="456" t="n">
        <v>30</v>
      </c>
      <c r="DC559" s="456" t="n">
        <v>58</v>
      </c>
      <c r="DD559" s="456" t="n">
        <v>62</v>
      </c>
      <c r="DE559" s="456" t="n">
        <v>41</v>
      </c>
      <c r="DF559" s="456" t="n">
        <v>93</v>
      </c>
      <c r="DG559" s="456" t="n">
        <v>59</v>
      </c>
      <c r="DH559" s="456" t="n">
        <v>74</v>
      </c>
      <c r="DI559" s="456" t="n">
        <v>35</v>
      </c>
      <c r="DJ559" s="456" t="n">
        <v>97</v>
      </c>
      <c r="DK559" s="456" t="n">
        <v>83</v>
      </c>
      <c r="DL559" s="456" t="n">
        <v>54</v>
      </c>
      <c r="DM559" s="456" t="n">
        <v>38</v>
      </c>
      <c r="DN559" s="456" t="n">
        <v>94</v>
      </c>
      <c r="DO559" s="456" t="n">
        <v>81</v>
      </c>
    </row>
    <row r="560" customFormat="false" ht="12.65" hidden="false" customHeight="false" outlineLevel="0" collapsed="false"/>
    <row r="561" customFormat="false" ht="12.65" hidden="false" customHeight="false" outlineLevel="0" collapsed="false"/>
    <row r="562" customFormat="false" ht="12.65" hidden="false" customHeight="false" outlineLevel="0" collapsed="false">
      <c r="D562" s="318" t="n">
        <v>115</v>
      </c>
      <c r="E562" s="318" t="s">
        <v>250</v>
      </c>
    </row>
    <row r="563" customFormat="false" ht="12.65" hidden="false" customHeight="false" outlineLevel="0" collapsed="false">
      <c r="E563" s="456" t="s">
        <v>198</v>
      </c>
      <c r="F563" s="456" t="n">
        <v>1</v>
      </c>
      <c r="G563" s="456" t="n">
        <v>2</v>
      </c>
      <c r="H563" s="456" t="n">
        <v>3</v>
      </c>
      <c r="I563" s="456" t="n">
        <v>4</v>
      </c>
      <c r="J563" s="456" t="n">
        <v>5</v>
      </c>
      <c r="K563" s="456" t="n">
        <v>6</v>
      </c>
      <c r="L563" s="456" t="n">
        <v>7</v>
      </c>
      <c r="M563" s="456" t="n">
        <v>8</v>
      </c>
      <c r="N563" s="456" t="n">
        <v>9</v>
      </c>
      <c r="O563" s="456" t="n">
        <v>10</v>
      </c>
      <c r="P563" s="456" t="n">
        <v>11</v>
      </c>
      <c r="Q563" s="456" t="n">
        <v>12</v>
      </c>
      <c r="R563" s="456" t="n">
        <v>13</v>
      </c>
      <c r="S563" s="456" t="n">
        <v>14</v>
      </c>
      <c r="T563" s="456" t="n">
        <v>15</v>
      </c>
      <c r="U563" s="456" t="n">
        <v>16</v>
      </c>
      <c r="V563" s="456" t="n">
        <v>17</v>
      </c>
      <c r="W563" s="456" t="n">
        <v>18</v>
      </c>
      <c r="X563" s="456" t="n">
        <v>19</v>
      </c>
      <c r="Y563" s="456" t="n">
        <v>20</v>
      </c>
      <c r="Z563" s="456" t="n">
        <v>21</v>
      </c>
      <c r="AA563" s="456" t="n">
        <v>22</v>
      </c>
      <c r="AB563" s="456" t="n">
        <v>23</v>
      </c>
      <c r="AC563" s="456" t="n">
        <v>24</v>
      </c>
      <c r="AD563" s="456" t="n">
        <v>25</v>
      </c>
      <c r="AE563" s="456" t="n">
        <v>26</v>
      </c>
      <c r="AF563" s="456" t="n">
        <v>27</v>
      </c>
      <c r="AG563" s="456" t="n">
        <v>28</v>
      </c>
      <c r="AH563" s="456" t="n">
        <v>29</v>
      </c>
      <c r="AI563" s="456" t="n">
        <v>30</v>
      </c>
      <c r="AJ563" s="456" t="n">
        <v>31</v>
      </c>
      <c r="AK563" s="456" t="n">
        <v>32</v>
      </c>
      <c r="AL563" s="456" t="n">
        <v>33</v>
      </c>
      <c r="AM563" s="456" t="n">
        <v>34</v>
      </c>
      <c r="AN563" s="456" t="n">
        <v>35</v>
      </c>
      <c r="AO563" s="456" t="n">
        <v>36</v>
      </c>
      <c r="AP563" s="456" t="n">
        <v>37</v>
      </c>
      <c r="AQ563" s="456" t="n">
        <v>38</v>
      </c>
      <c r="AR563" s="456" t="n">
        <v>39</v>
      </c>
      <c r="AS563" s="456" t="n">
        <v>40</v>
      </c>
      <c r="AT563" s="456" t="n">
        <v>41</v>
      </c>
      <c r="AU563" s="456" t="n">
        <v>42</v>
      </c>
      <c r="AV563" s="456" t="n">
        <v>43</v>
      </c>
      <c r="AW563" s="456" t="n">
        <v>44</v>
      </c>
      <c r="AX563" s="456" t="n">
        <v>45</v>
      </c>
      <c r="AY563" s="456" t="n">
        <v>46</v>
      </c>
      <c r="AZ563" s="456" t="n">
        <v>47</v>
      </c>
      <c r="BA563" s="456" t="n">
        <v>48</v>
      </c>
      <c r="BB563" s="456" t="n">
        <v>49</v>
      </c>
      <c r="BC563" s="456" t="n">
        <v>50</v>
      </c>
      <c r="BD563" s="456" t="n">
        <v>51</v>
      </c>
      <c r="BE563" s="456" t="n">
        <v>52</v>
      </c>
      <c r="BF563" s="456" t="n">
        <v>53</v>
      </c>
      <c r="BG563" s="456" t="n">
        <v>54</v>
      </c>
      <c r="BH563" s="456" t="n">
        <v>55</v>
      </c>
      <c r="BI563" s="456" t="n">
        <v>56</v>
      </c>
      <c r="BJ563" s="456" t="n">
        <v>57</v>
      </c>
      <c r="BK563" s="456" t="n">
        <v>58</v>
      </c>
      <c r="BL563" s="456" t="n">
        <v>59</v>
      </c>
      <c r="BM563" s="456" t="n">
        <v>60</v>
      </c>
      <c r="BN563" s="456" t="n">
        <v>61</v>
      </c>
      <c r="BO563" s="456" t="n">
        <v>62</v>
      </c>
      <c r="BP563" s="456" t="n">
        <v>63</v>
      </c>
      <c r="BQ563" s="456" t="n">
        <v>64</v>
      </c>
      <c r="BR563" s="456" t="n">
        <v>65</v>
      </c>
      <c r="BS563" s="456" t="n">
        <v>66</v>
      </c>
      <c r="BT563" s="456" t="n">
        <v>67</v>
      </c>
      <c r="BU563" s="456" t="n">
        <v>68</v>
      </c>
      <c r="BV563" s="456" t="n">
        <v>69</v>
      </c>
      <c r="BW563" s="456" t="n">
        <v>70</v>
      </c>
      <c r="BX563" s="456" t="n">
        <v>71</v>
      </c>
      <c r="BY563" s="456" t="n">
        <v>72</v>
      </c>
      <c r="BZ563" s="456" t="n">
        <v>73</v>
      </c>
      <c r="CA563" s="456" t="n">
        <v>74</v>
      </c>
      <c r="CB563" s="456" t="n">
        <v>75</v>
      </c>
      <c r="CC563" s="456" t="n">
        <v>76</v>
      </c>
      <c r="CD563" s="456" t="n">
        <v>77</v>
      </c>
      <c r="CE563" s="456" t="n">
        <v>78</v>
      </c>
      <c r="CF563" s="456" t="n">
        <v>79</v>
      </c>
      <c r="CG563" s="456" t="n">
        <v>80</v>
      </c>
      <c r="CH563" s="456" t="n">
        <v>81</v>
      </c>
      <c r="CI563" s="456" t="n">
        <v>82</v>
      </c>
      <c r="CJ563" s="456" t="n">
        <v>83</v>
      </c>
      <c r="CK563" s="456" t="n">
        <v>84</v>
      </c>
      <c r="CL563" s="456" t="n">
        <v>85</v>
      </c>
      <c r="CM563" s="456" t="n">
        <v>86</v>
      </c>
      <c r="CN563" s="456" t="n">
        <v>87</v>
      </c>
      <c r="CO563" s="456" t="n">
        <v>88</v>
      </c>
      <c r="CP563" s="456" t="n">
        <v>89</v>
      </c>
      <c r="CQ563" s="456" t="n">
        <v>90</v>
      </c>
      <c r="CR563" s="456" t="n">
        <v>91</v>
      </c>
      <c r="CS563" s="456" t="n">
        <v>92</v>
      </c>
      <c r="CT563" s="456" t="n">
        <v>93</v>
      </c>
      <c r="CU563" s="456" t="n">
        <v>94</v>
      </c>
      <c r="CV563" s="456" t="n">
        <v>95</v>
      </c>
      <c r="CW563" s="456" t="n">
        <v>96</v>
      </c>
      <c r="CX563" s="456" t="n">
        <v>97</v>
      </c>
      <c r="CY563" s="456" t="n">
        <v>98</v>
      </c>
      <c r="CZ563" s="456" t="n">
        <v>99</v>
      </c>
      <c r="DA563" s="456" t="n">
        <v>100</v>
      </c>
      <c r="DB563" s="456" t="n">
        <v>101</v>
      </c>
      <c r="DC563" s="456" t="n">
        <v>102</v>
      </c>
      <c r="DD563" s="456" t="n">
        <v>103</v>
      </c>
      <c r="DE563" s="456" t="n">
        <v>104</v>
      </c>
      <c r="DF563" s="456" t="n">
        <v>105</v>
      </c>
      <c r="DG563" s="456" t="n">
        <v>106</v>
      </c>
      <c r="DH563" s="456" t="n">
        <v>107</v>
      </c>
      <c r="DI563" s="456" t="n">
        <v>108</v>
      </c>
      <c r="DJ563" s="456" t="n">
        <v>109</v>
      </c>
      <c r="DK563" s="456" t="n">
        <v>110</v>
      </c>
      <c r="DL563" s="456" t="n">
        <v>111</v>
      </c>
      <c r="DM563" s="456" t="n">
        <v>112</v>
      </c>
      <c r="DN563" s="456" t="n">
        <v>113</v>
      </c>
      <c r="DO563" s="456" t="n">
        <v>114</v>
      </c>
      <c r="DP563" s="456" t="n">
        <v>115</v>
      </c>
    </row>
    <row r="564" customFormat="false" ht="12.65" hidden="false" customHeight="false" outlineLevel="0" collapsed="false">
      <c r="E564" s="456" t="s">
        <v>225</v>
      </c>
      <c r="F564" s="456" t="n">
        <v>90</v>
      </c>
      <c r="G564" s="456" t="n">
        <v>20</v>
      </c>
      <c r="H564" s="456" t="n">
        <v>65</v>
      </c>
      <c r="I564" s="456" t="n">
        <v>72</v>
      </c>
      <c r="J564" s="456" t="n">
        <v>27</v>
      </c>
      <c r="K564" s="456" t="n">
        <v>9</v>
      </c>
      <c r="L564" s="456" t="n">
        <v>38</v>
      </c>
      <c r="M564" s="456" t="n">
        <v>97</v>
      </c>
      <c r="N564" s="456" t="n">
        <v>66</v>
      </c>
      <c r="O564" s="456" t="n">
        <v>1</v>
      </c>
      <c r="P564" s="456" t="n">
        <v>39</v>
      </c>
      <c r="Q564" s="456" t="n">
        <v>113</v>
      </c>
      <c r="R564" s="456" t="n">
        <v>49</v>
      </c>
      <c r="S564" s="456" t="n">
        <v>43</v>
      </c>
      <c r="T564" s="456" t="n">
        <v>21</v>
      </c>
      <c r="U564" s="456" t="n">
        <v>99</v>
      </c>
      <c r="V564" s="456" t="n">
        <v>28</v>
      </c>
      <c r="W564" s="456" t="n">
        <v>42</v>
      </c>
      <c r="X564" s="456" t="n">
        <v>77</v>
      </c>
      <c r="Y564" s="456" t="n">
        <v>6</v>
      </c>
      <c r="Z564" s="456" t="n">
        <v>15</v>
      </c>
      <c r="AA564" s="456" t="n">
        <v>58</v>
      </c>
      <c r="AB564" s="456" t="n">
        <v>50</v>
      </c>
      <c r="AC564" s="456" t="n">
        <v>16</v>
      </c>
      <c r="AD564" s="456" t="n">
        <v>36</v>
      </c>
      <c r="AE564" s="456" t="n">
        <v>110</v>
      </c>
      <c r="AF564" s="456" t="n">
        <v>23</v>
      </c>
      <c r="AG564" s="456" t="n">
        <v>12</v>
      </c>
      <c r="AH564" s="456" t="n">
        <v>71</v>
      </c>
      <c r="AI564" s="456" t="n">
        <v>93</v>
      </c>
      <c r="AJ564" s="456" t="n">
        <v>35</v>
      </c>
      <c r="AK564" s="456" t="n">
        <v>68</v>
      </c>
      <c r="AL564" s="456" t="n">
        <v>89</v>
      </c>
      <c r="AM564" s="456" t="n">
        <v>102</v>
      </c>
      <c r="AN564" s="456" t="n">
        <v>82</v>
      </c>
      <c r="AO564" s="456" t="n">
        <v>105</v>
      </c>
      <c r="AP564" s="456" t="n">
        <v>108</v>
      </c>
      <c r="AQ564" s="456" t="n">
        <v>55</v>
      </c>
      <c r="AR564" s="456" t="n">
        <v>11</v>
      </c>
      <c r="AS564" s="456" t="n">
        <v>87</v>
      </c>
      <c r="AT564" s="456" t="n">
        <v>114</v>
      </c>
      <c r="AU564" s="456" t="n">
        <v>10</v>
      </c>
      <c r="AV564" s="456" t="n">
        <v>14</v>
      </c>
      <c r="AW564" s="456" t="n">
        <v>73</v>
      </c>
      <c r="AX564" s="456" t="n">
        <v>47</v>
      </c>
      <c r="AY564" s="456" t="n">
        <v>70</v>
      </c>
      <c r="AZ564" s="456" t="n">
        <v>53</v>
      </c>
      <c r="BA564" s="456" t="n">
        <v>74</v>
      </c>
      <c r="BB564" s="456" t="n">
        <v>96</v>
      </c>
      <c r="BC564" s="456" t="n">
        <v>112</v>
      </c>
      <c r="BD564" s="456" t="n">
        <v>34</v>
      </c>
      <c r="BE564" s="456" t="n">
        <v>24</v>
      </c>
      <c r="BF564" s="456" t="n">
        <v>30</v>
      </c>
      <c r="BG564" s="456" t="n">
        <v>101</v>
      </c>
      <c r="BH564" s="456" t="n">
        <v>48</v>
      </c>
      <c r="BI564" s="456" t="n">
        <v>115</v>
      </c>
      <c r="BJ564" s="456" t="n">
        <v>100</v>
      </c>
      <c r="BK564" s="456" t="n">
        <v>17</v>
      </c>
      <c r="BL564" s="456" t="n">
        <v>37</v>
      </c>
      <c r="BM564" s="456" t="n">
        <v>86</v>
      </c>
      <c r="BN564" s="456" t="n">
        <v>59</v>
      </c>
      <c r="BO564" s="456" t="n">
        <v>78</v>
      </c>
      <c r="BP564" s="456" t="n">
        <v>25</v>
      </c>
      <c r="BQ564" s="456" t="n">
        <v>81</v>
      </c>
      <c r="BR564" s="456" t="n">
        <v>26</v>
      </c>
      <c r="BS564" s="456" t="n">
        <v>45</v>
      </c>
      <c r="BT564" s="456" t="n">
        <v>80</v>
      </c>
      <c r="BU564" s="456" t="n">
        <v>52</v>
      </c>
      <c r="BV564" s="456" t="n">
        <v>61</v>
      </c>
      <c r="BW564" s="456" t="n">
        <v>83</v>
      </c>
      <c r="BX564" s="456" t="n">
        <v>69</v>
      </c>
      <c r="BY564" s="456" t="n">
        <v>85</v>
      </c>
      <c r="BZ564" s="456" t="n">
        <v>5</v>
      </c>
      <c r="CA564" s="456" t="n">
        <v>31</v>
      </c>
      <c r="CB564" s="456" t="n">
        <v>51</v>
      </c>
      <c r="CC564" s="456" t="n">
        <v>95</v>
      </c>
      <c r="CD564" s="456" t="n">
        <v>88</v>
      </c>
      <c r="CE564" s="456" t="n">
        <v>62</v>
      </c>
      <c r="CF564" s="456" t="n">
        <v>32</v>
      </c>
      <c r="CG564" s="456" t="n">
        <v>106</v>
      </c>
      <c r="CH564" s="456" t="n">
        <v>109</v>
      </c>
      <c r="CI564" s="456" t="n">
        <v>103</v>
      </c>
      <c r="CJ564" s="456" t="n">
        <v>64</v>
      </c>
      <c r="CK564" s="456" t="n">
        <v>3</v>
      </c>
      <c r="CL564" s="456" t="n">
        <v>46</v>
      </c>
      <c r="CM564" s="456" t="n">
        <v>94</v>
      </c>
      <c r="CN564" s="456" t="n">
        <v>40</v>
      </c>
      <c r="CO564" s="456" t="n">
        <v>75</v>
      </c>
      <c r="CP564" s="456" t="n">
        <v>33</v>
      </c>
      <c r="CQ564" s="456" t="n">
        <v>111</v>
      </c>
      <c r="CR564" s="456" t="n">
        <v>19</v>
      </c>
      <c r="CS564" s="456" t="n">
        <v>104</v>
      </c>
      <c r="CT564" s="456" t="n">
        <v>7</v>
      </c>
      <c r="CU564" s="456" t="n">
        <v>107</v>
      </c>
      <c r="CV564" s="456" t="n">
        <v>76</v>
      </c>
      <c r="CW564" s="456" t="n">
        <v>79</v>
      </c>
      <c r="CX564" s="456" t="n">
        <v>98</v>
      </c>
      <c r="CY564" s="456" t="n">
        <v>22</v>
      </c>
      <c r="CZ564" s="456" t="n">
        <v>91</v>
      </c>
      <c r="DA564" s="456" t="n">
        <v>57</v>
      </c>
      <c r="DB564" s="456" t="n">
        <v>84</v>
      </c>
      <c r="DC564" s="456" t="n">
        <v>60</v>
      </c>
      <c r="DD564" s="456" t="n">
        <v>92</v>
      </c>
      <c r="DE564" s="456" t="n">
        <v>8</v>
      </c>
      <c r="DF564" s="456" t="n">
        <v>41</v>
      </c>
      <c r="DG564" s="456" t="n">
        <v>54</v>
      </c>
      <c r="DH564" s="456" t="n">
        <v>18</v>
      </c>
      <c r="DI564" s="456" t="n">
        <v>2</v>
      </c>
      <c r="DJ564" s="456" t="n">
        <v>67</v>
      </c>
      <c r="DK564" s="456" t="n">
        <v>56</v>
      </c>
      <c r="DL564" s="456" t="n">
        <v>44</v>
      </c>
      <c r="DM564" s="456" t="n">
        <v>4</v>
      </c>
      <c r="DN564" s="456" t="n">
        <v>29</v>
      </c>
      <c r="DO564" s="456" t="n">
        <v>63</v>
      </c>
      <c r="DP564" s="456" t="n">
        <v>13</v>
      </c>
    </row>
    <row r="565" customFormat="false" ht="12.65" hidden="false" customHeight="false" outlineLevel="0" collapsed="false"/>
    <row r="566" customFormat="false" ht="12.65" hidden="false" customHeight="false" outlineLevel="0" collapsed="false"/>
    <row r="567" customFormat="false" ht="12.65" hidden="false" customHeight="false" outlineLevel="0" collapsed="false">
      <c r="D567" s="318" t="n">
        <v>116</v>
      </c>
      <c r="E567" s="318" t="s">
        <v>250</v>
      </c>
    </row>
    <row r="568" customFormat="false" ht="12.65" hidden="false" customHeight="false" outlineLevel="0" collapsed="false">
      <c r="E568" s="456" t="s">
        <v>198</v>
      </c>
      <c r="F568" s="456" t="n">
        <v>1</v>
      </c>
      <c r="G568" s="456" t="n">
        <v>2</v>
      </c>
      <c r="H568" s="456" t="n">
        <v>3</v>
      </c>
      <c r="I568" s="456" t="n">
        <v>4</v>
      </c>
      <c r="J568" s="456" t="n">
        <v>5</v>
      </c>
      <c r="K568" s="456" t="n">
        <v>6</v>
      </c>
      <c r="L568" s="456" t="n">
        <v>7</v>
      </c>
      <c r="M568" s="456" t="n">
        <v>8</v>
      </c>
      <c r="N568" s="456" t="n">
        <v>9</v>
      </c>
      <c r="O568" s="456" t="n">
        <v>10</v>
      </c>
      <c r="P568" s="456" t="n">
        <v>11</v>
      </c>
      <c r="Q568" s="456" t="n">
        <v>12</v>
      </c>
      <c r="R568" s="456" t="n">
        <v>13</v>
      </c>
      <c r="S568" s="456" t="n">
        <v>14</v>
      </c>
      <c r="T568" s="456" t="n">
        <v>15</v>
      </c>
      <c r="U568" s="456" t="n">
        <v>16</v>
      </c>
      <c r="V568" s="456" t="n">
        <v>17</v>
      </c>
      <c r="W568" s="456" t="n">
        <v>18</v>
      </c>
      <c r="X568" s="456" t="n">
        <v>19</v>
      </c>
      <c r="Y568" s="456" t="n">
        <v>20</v>
      </c>
      <c r="Z568" s="456" t="n">
        <v>21</v>
      </c>
      <c r="AA568" s="456" t="n">
        <v>22</v>
      </c>
      <c r="AB568" s="456" t="n">
        <v>23</v>
      </c>
      <c r="AC568" s="456" t="n">
        <v>24</v>
      </c>
      <c r="AD568" s="456" t="n">
        <v>25</v>
      </c>
      <c r="AE568" s="456" t="n">
        <v>26</v>
      </c>
      <c r="AF568" s="456" t="n">
        <v>27</v>
      </c>
      <c r="AG568" s="456" t="n">
        <v>28</v>
      </c>
      <c r="AH568" s="456" t="n">
        <v>29</v>
      </c>
      <c r="AI568" s="456" t="n">
        <v>30</v>
      </c>
      <c r="AJ568" s="456" t="n">
        <v>31</v>
      </c>
      <c r="AK568" s="456" t="n">
        <v>32</v>
      </c>
      <c r="AL568" s="456" t="n">
        <v>33</v>
      </c>
      <c r="AM568" s="456" t="n">
        <v>34</v>
      </c>
      <c r="AN568" s="456" t="n">
        <v>35</v>
      </c>
      <c r="AO568" s="456" t="n">
        <v>36</v>
      </c>
      <c r="AP568" s="456" t="n">
        <v>37</v>
      </c>
      <c r="AQ568" s="456" t="n">
        <v>38</v>
      </c>
      <c r="AR568" s="456" t="n">
        <v>39</v>
      </c>
      <c r="AS568" s="456" t="n">
        <v>40</v>
      </c>
      <c r="AT568" s="456" t="n">
        <v>41</v>
      </c>
      <c r="AU568" s="456" t="n">
        <v>42</v>
      </c>
      <c r="AV568" s="456" t="n">
        <v>43</v>
      </c>
      <c r="AW568" s="456" t="n">
        <v>44</v>
      </c>
      <c r="AX568" s="456" t="n">
        <v>45</v>
      </c>
      <c r="AY568" s="456" t="n">
        <v>46</v>
      </c>
      <c r="AZ568" s="456" t="n">
        <v>47</v>
      </c>
      <c r="BA568" s="456" t="n">
        <v>48</v>
      </c>
      <c r="BB568" s="456" t="n">
        <v>49</v>
      </c>
      <c r="BC568" s="456" t="n">
        <v>50</v>
      </c>
      <c r="BD568" s="456" t="n">
        <v>51</v>
      </c>
      <c r="BE568" s="456" t="n">
        <v>52</v>
      </c>
      <c r="BF568" s="456" t="n">
        <v>53</v>
      </c>
      <c r="BG568" s="456" t="n">
        <v>54</v>
      </c>
      <c r="BH568" s="456" t="n">
        <v>55</v>
      </c>
      <c r="BI568" s="456" t="n">
        <v>56</v>
      </c>
      <c r="BJ568" s="456" t="n">
        <v>57</v>
      </c>
      <c r="BK568" s="456" t="n">
        <v>58</v>
      </c>
      <c r="BL568" s="456" t="n">
        <v>59</v>
      </c>
      <c r="BM568" s="456" t="n">
        <v>60</v>
      </c>
      <c r="BN568" s="456" t="n">
        <v>61</v>
      </c>
      <c r="BO568" s="456" t="n">
        <v>62</v>
      </c>
      <c r="BP568" s="456" t="n">
        <v>63</v>
      </c>
      <c r="BQ568" s="456" t="n">
        <v>64</v>
      </c>
      <c r="BR568" s="456" t="n">
        <v>65</v>
      </c>
      <c r="BS568" s="456" t="n">
        <v>66</v>
      </c>
      <c r="BT568" s="456" t="n">
        <v>67</v>
      </c>
      <c r="BU568" s="456" t="n">
        <v>68</v>
      </c>
      <c r="BV568" s="456" t="n">
        <v>69</v>
      </c>
      <c r="BW568" s="456" t="n">
        <v>70</v>
      </c>
      <c r="BX568" s="456" t="n">
        <v>71</v>
      </c>
      <c r="BY568" s="456" t="n">
        <v>72</v>
      </c>
      <c r="BZ568" s="456" t="n">
        <v>73</v>
      </c>
      <c r="CA568" s="456" t="n">
        <v>74</v>
      </c>
      <c r="CB568" s="456" t="n">
        <v>75</v>
      </c>
      <c r="CC568" s="456" t="n">
        <v>76</v>
      </c>
      <c r="CD568" s="456" t="n">
        <v>77</v>
      </c>
      <c r="CE568" s="456" t="n">
        <v>78</v>
      </c>
      <c r="CF568" s="456" t="n">
        <v>79</v>
      </c>
      <c r="CG568" s="456" t="n">
        <v>80</v>
      </c>
      <c r="CH568" s="456" t="n">
        <v>81</v>
      </c>
      <c r="CI568" s="456" t="n">
        <v>82</v>
      </c>
      <c r="CJ568" s="456" t="n">
        <v>83</v>
      </c>
      <c r="CK568" s="456" t="n">
        <v>84</v>
      </c>
      <c r="CL568" s="456" t="n">
        <v>85</v>
      </c>
      <c r="CM568" s="456" t="n">
        <v>86</v>
      </c>
      <c r="CN568" s="456" t="n">
        <v>87</v>
      </c>
      <c r="CO568" s="456" t="n">
        <v>88</v>
      </c>
      <c r="CP568" s="456" t="n">
        <v>89</v>
      </c>
      <c r="CQ568" s="456" t="n">
        <v>90</v>
      </c>
      <c r="CR568" s="456" t="n">
        <v>91</v>
      </c>
      <c r="CS568" s="456" t="n">
        <v>92</v>
      </c>
      <c r="CT568" s="456" t="n">
        <v>93</v>
      </c>
      <c r="CU568" s="456" t="n">
        <v>94</v>
      </c>
      <c r="CV568" s="456" t="n">
        <v>95</v>
      </c>
      <c r="CW568" s="456" t="n">
        <v>96</v>
      </c>
      <c r="CX568" s="456" t="n">
        <v>97</v>
      </c>
      <c r="CY568" s="456" t="n">
        <v>98</v>
      </c>
      <c r="CZ568" s="456" t="n">
        <v>99</v>
      </c>
      <c r="DA568" s="456" t="n">
        <v>100</v>
      </c>
      <c r="DB568" s="456" t="n">
        <v>101</v>
      </c>
      <c r="DC568" s="456" t="n">
        <v>102</v>
      </c>
      <c r="DD568" s="456" t="n">
        <v>103</v>
      </c>
      <c r="DE568" s="456" t="n">
        <v>104</v>
      </c>
      <c r="DG568" s="456" t="n">
        <v>105</v>
      </c>
      <c r="DH568" s="456" t="n">
        <v>106</v>
      </c>
      <c r="DI568" s="456" t="n">
        <v>107</v>
      </c>
      <c r="DJ568" s="456" t="n">
        <v>108</v>
      </c>
      <c r="DL568" s="456" t="n">
        <v>109</v>
      </c>
      <c r="DM568" s="456" t="n">
        <v>110</v>
      </c>
      <c r="DN568" s="456" t="n">
        <v>111</v>
      </c>
      <c r="DO568" s="456" t="n">
        <v>112</v>
      </c>
      <c r="DQ568" s="456" t="n">
        <v>113</v>
      </c>
      <c r="DR568" s="456" t="n">
        <v>114</v>
      </c>
      <c r="DS568" s="456" t="n">
        <v>115</v>
      </c>
      <c r="DT568" s="456" t="n">
        <v>116</v>
      </c>
    </row>
    <row r="569" customFormat="false" ht="12.65" hidden="false" customHeight="false" outlineLevel="0" collapsed="false">
      <c r="E569" s="456" t="s">
        <v>225</v>
      </c>
      <c r="F569" s="456" t="n">
        <v>15</v>
      </c>
      <c r="G569" s="456" t="n">
        <v>88</v>
      </c>
      <c r="H569" s="456" t="n">
        <v>10</v>
      </c>
      <c r="I569" s="456" t="n">
        <v>26</v>
      </c>
      <c r="J569" s="456" t="n">
        <v>111</v>
      </c>
      <c r="K569" s="456" t="n">
        <v>75</v>
      </c>
      <c r="L569" s="456" t="n">
        <v>39</v>
      </c>
      <c r="M569" s="456" t="n">
        <v>82</v>
      </c>
      <c r="N569" s="456" t="n">
        <v>106</v>
      </c>
      <c r="O569" s="456" t="n">
        <v>33</v>
      </c>
      <c r="P569" s="456" t="n">
        <v>85</v>
      </c>
      <c r="Q569" s="456" t="n">
        <v>115</v>
      </c>
      <c r="R569" s="456" t="n">
        <v>112</v>
      </c>
      <c r="S569" s="456" t="n">
        <v>18</v>
      </c>
      <c r="T569" s="456" t="n">
        <v>62</v>
      </c>
      <c r="U569" s="456" t="n">
        <v>49</v>
      </c>
      <c r="V569" s="456" t="n">
        <v>68</v>
      </c>
      <c r="W569" s="456" t="n">
        <v>102</v>
      </c>
      <c r="X569" s="456" t="n">
        <v>8</v>
      </c>
      <c r="Y569" s="456" t="n">
        <v>38</v>
      </c>
      <c r="Z569" s="456" t="n">
        <v>94</v>
      </c>
      <c r="AA569" s="456" t="n">
        <v>63</v>
      </c>
      <c r="AB569" s="456" t="n">
        <v>108</v>
      </c>
      <c r="AC569" s="456" t="n">
        <v>56</v>
      </c>
      <c r="AD569" s="456" t="n">
        <v>22</v>
      </c>
      <c r="AE569" s="456" t="n">
        <v>4</v>
      </c>
      <c r="AF569" s="456" t="n">
        <v>48</v>
      </c>
      <c r="AG569" s="456" t="n">
        <v>52</v>
      </c>
      <c r="AH569" s="456" t="n">
        <v>76</v>
      </c>
      <c r="AI569" s="456" t="n">
        <v>101</v>
      </c>
      <c r="AJ569" s="456" t="n">
        <v>70</v>
      </c>
      <c r="AK569" s="456" t="n">
        <v>103</v>
      </c>
      <c r="AL569" s="456" t="n">
        <v>27</v>
      </c>
      <c r="AM569" s="456" t="n">
        <v>41</v>
      </c>
      <c r="AN569" s="456" t="n">
        <v>107</v>
      </c>
      <c r="AO569" s="456" t="n">
        <v>25</v>
      </c>
      <c r="AP569" s="456" t="n">
        <v>53</v>
      </c>
      <c r="AQ569" s="456" t="n">
        <v>7</v>
      </c>
      <c r="AR569" s="456" t="n">
        <v>81</v>
      </c>
      <c r="AS569" s="456" t="n">
        <v>17</v>
      </c>
      <c r="AT569" s="456" t="n">
        <v>104</v>
      </c>
      <c r="AU569" s="456" t="n">
        <v>35</v>
      </c>
      <c r="AV569" s="456" t="n">
        <v>110</v>
      </c>
      <c r="AW569" s="456" t="n">
        <v>11</v>
      </c>
      <c r="AX569" s="456" t="n">
        <v>51</v>
      </c>
      <c r="AY569" s="456" t="n">
        <v>30</v>
      </c>
      <c r="AZ569" s="456" t="n">
        <v>64</v>
      </c>
      <c r="BA569" s="456" t="n">
        <v>72</v>
      </c>
      <c r="BB569" s="456" t="n">
        <v>1</v>
      </c>
      <c r="BC569" s="456" t="n">
        <v>86</v>
      </c>
      <c r="BD569" s="456" t="n">
        <v>24</v>
      </c>
      <c r="BE569" s="456" t="n">
        <v>95</v>
      </c>
      <c r="BF569" s="456" t="n">
        <v>37</v>
      </c>
      <c r="BG569" s="456" t="n">
        <v>77</v>
      </c>
      <c r="BH569" s="456" t="n">
        <v>46</v>
      </c>
      <c r="BI569" s="456" t="n">
        <v>44</v>
      </c>
      <c r="BJ569" s="456" t="n">
        <v>98</v>
      </c>
      <c r="BK569" s="456" t="n">
        <v>89</v>
      </c>
      <c r="BL569" s="456" t="n">
        <v>58</v>
      </c>
      <c r="BM569" s="456" t="n">
        <v>23</v>
      </c>
      <c r="BN569" s="456" t="n">
        <v>90</v>
      </c>
      <c r="BO569" s="456" t="n">
        <v>19</v>
      </c>
      <c r="BP569" s="456" t="n">
        <v>69</v>
      </c>
      <c r="BQ569" s="456" t="n">
        <v>61</v>
      </c>
      <c r="BR569" s="456" t="n">
        <v>28</v>
      </c>
      <c r="BS569" s="456" t="n">
        <v>55</v>
      </c>
      <c r="BT569" s="456" t="n">
        <v>73</v>
      </c>
      <c r="BU569" s="456" t="n">
        <v>57</v>
      </c>
      <c r="BV569" s="456" t="n">
        <v>16</v>
      </c>
      <c r="BW569" s="456" t="n">
        <v>43</v>
      </c>
      <c r="BX569" s="456" t="n">
        <v>60</v>
      </c>
      <c r="BY569" s="456" t="n">
        <v>9</v>
      </c>
      <c r="BZ569" s="456" t="n">
        <v>97</v>
      </c>
      <c r="CA569" s="456" t="n">
        <v>32</v>
      </c>
      <c r="CB569" s="456" t="n">
        <v>113</v>
      </c>
      <c r="CC569" s="456" t="n">
        <v>29</v>
      </c>
      <c r="CD569" s="456" t="n">
        <v>78</v>
      </c>
      <c r="CE569" s="456" t="n">
        <v>100</v>
      </c>
      <c r="CF569" s="456" t="n">
        <v>109</v>
      </c>
      <c r="CG569" s="456" t="n">
        <v>6</v>
      </c>
      <c r="CH569" s="456" t="n">
        <v>116</v>
      </c>
      <c r="CI569" s="456" t="n">
        <v>93</v>
      </c>
      <c r="CJ569" s="456" t="n">
        <v>2</v>
      </c>
      <c r="CK569" s="456" t="n">
        <v>31</v>
      </c>
      <c r="CL569" s="456" t="n">
        <v>105</v>
      </c>
      <c r="CM569" s="456" t="n">
        <v>59</v>
      </c>
      <c r="CN569" s="456" t="n">
        <v>99</v>
      </c>
      <c r="CO569" s="456" t="n">
        <v>114</v>
      </c>
      <c r="CP569" s="456" t="n">
        <v>13</v>
      </c>
      <c r="CQ569" s="456" t="n">
        <v>47</v>
      </c>
      <c r="CR569" s="456" t="n">
        <v>14</v>
      </c>
      <c r="CS569" s="456" t="n">
        <v>83</v>
      </c>
      <c r="CT569" s="456" t="n">
        <v>34</v>
      </c>
      <c r="CU569" s="456" t="n">
        <v>21</v>
      </c>
      <c r="CV569" s="456" t="n">
        <v>36</v>
      </c>
      <c r="CW569" s="456" t="n">
        <v>65</v>
      </c>
      <c r="CX569" s="456" t="n">
        <v>40</v>
      </c>
      <c r="CY569" s="456" t="n">
        <v>42</v>
      </c>
      <c r="CZ569" s="456" t="n">
        <v>87</v>
      </c>
      <c r="DA569" s="456" t="n">
        <v>91</v>
      </c>
      <c r="DB569" s="456" t="n">
        <v>79</v>
      </c>
      <c r="DC569" s="456" t="n">
        <v>20</v>
      </c>
      <c r="DD569" s="456" t="n">
        <v>74</v>
      </c>
      <c r="DE569" s="456" t="n">
        <v>66</v>
      </c>
      <c r="DG569" s="456" t="n">
        <v>84</v>
      </c>
      <c r="DH569" s="456" t="n">
        <v>54</v>
      </c>
      <c r="DI569" s="456" t="n">
        <v>67</v>
      </c>
      <c r="DJ569" s="456" t="n">
        <v>71</v>
      </c>
      <c r="DL569" s="456" t="n">
        <v>45</v>
      </c>
      <c r="DM569" s="456" t="n">
        <v>5</v>
      </c>
      <c r="DN569" s="456" t="n">
        <v>50</v>
      </c>
      <c r="DO569" s="456" t="n">
        <v>12</v>
      </c>
      <c r="DQ569" s="456" t="n">
        <v>80</v>
      </c>
      <c r="DR569" s="456" t="n">
        <v>3</v>
      </c>
      <c r="DS569" s="456" t="n">
        <v>92</v>
      </c>
      <c r="DT569" s="456" t="n">
        <v>96</v>
      </c>
    </row>
    <row r="570" customFormat="false" ht="12.65" hidden="false" customHeight="false" outlineLevel="0" collapsed="false"/>
    <row r="571" customFormat="false" ht="12.65" hidden="false" customHeight="false" outlineLevel="0" collapsed="false"/>
    <row r="572" customFormat="false" ht="12.65" hidden="false" customHeight="false" outlineLevel="0" collapsed="false">
      <c r="D572" s="318" t="n">
        <v>117</v>
      </c>
      <c r="E572" s="318" t="s">
        <v>250</v>
      </c>
    </row>
    <row r="573" customFormat="false" ht="12.65" hidden="false" customHeight="false" outlineLevel="0" collapsed="false">
      <c r="E573" s="456" t="s">
        <v>198</v>
      </c>
      <c r="F573" s="456" t="n">
        <v>1</v>
      </c>
      <c r="G573" s="456" t="n">
        <v>2</v>
      </c>
      <c r="H573" s="456" t="n">
        <v>3</v>
      </c>
      <c r="I573" s="456" t="n">
        <v>4</v>
      </c>
      <c r="J573" s="456" t="n">
        <v>5</v>
      </c>
      <c r="K573" s="456" t="n">
        <v>6</v>
      </c>
      <c r="L573" s="456" t="n">
        <v>7</v>
      </c>
      <c r="M573" s="456" t="n">
        <v>8</v>
      </c>
      <c r="N573" s="456" t="n">
        <v>9</v>
      </c>
      <c r="O573" s="456" t="n">
        <v>10</v>
      </c>
      <c r="P573" s="456" t="n">
        <v>11</v>
      </c>
      <c r="Q573" s="456" t="n">
        <v>12</v>
      </c>
      <c r="R573" s="456" t="n">
        <v>13</v>
      </c>
      <c r="S573" s="456" t="n">
        <v>14</v>
      </c>
      <c r="T573" s="456" t="n">
        <v>15</v>
      </c>
      <c r="U573" s="456" t="n">
        <v>16</v>
      </c>
      <c r="V573" s="456" t="n">
        <v>17</v>
      </c>
      <c r="W573" s="456" t="n">
        <v>18</v>
      </c>
      <c r="X573" s="456" t="n">
        <v>19</v>
      </c>
      <c r="Y573" s="456" t="n">
        <v>20</v>
      </c>
      <c r="Z573" s="456" t="n">
        <v>21</v>
      </c>
      <c r="AA573" s="456" t="n">
        <v>22</v>
      </c>
      <c r="AB573" s="456" t="n">
        <v>23</v>
      </c>
      <c r="AC573" s="456" t="n">
        <v>24</v>
      </c>
      <c r="AD573" s="456" t="n">
        <v>25</v>
      </c>
      <c r="AE573" s="456" t="n">
        <v>26</v>
      </c>
      <c r="AF573" s="456" t="n">
        <v>27</v>
      </c>
      <c r="AG573" s="456" t="n">
        <v>28</v>
      </c>
      <c r="AH573" s="456" t="n">
        <v>29</v>
      </c>
      <c r="AI573" s="456" t="n">
        <v>30</v>
      </c>
      <c r="AJ573" s="456" t="n">
        <v>31</v>
      </c>
      <c r="AK573" s="456" t="n">
        <v>32</v>
      </c>
      <c r="AL573" s="456" t="n">
        <v>33</v>
      </c>
      <c r="AM573" s="456" t="n">
        <v>34</v>
      </c>
      <c r="AN573" s="456" t="n">
        <v>35</v>
      </c>
      <c r="AO573" s="456" t="n">
        <v>36</v>
      </c>
      <c r="AP573" s="456" t="n">
        <v>37</v>
      </c>
      <c r="AQ573" s="456" t="n">
        <v>38</v>
      </c>
      <c r="AR573" s="456" t="n">
        <v>39</v>
      </c>
      <c r="AS573" s="456" t="n">
        <v>40</v>
      </c>
      <c r="AT573" s="456" t="n">
        <v>41</v>
      </c>
      <c r="AU573" s="456" t="n">
        <v>42</v>
      </c>
      <c r="AV573" s="456" t="n">
        <v>43</v>
      </c>
      <c r="AW573" s="456" t="n">
        <v>44</v>
      </c>
      <c r="AX573" s="456" t="n">
        <v>45</v>
      </c>
      <c r="AY573" s="456" t="n">
        <v>46</v>
      </c>
      <c r="AZ573" s="456" t="n">
        <v>47</v>
      </c>
      <c r="BA573" s="456" t="n">
        <v>48</v>
      </c>
      <c r="BB573" s="456" t="n">
        <v>49</v>
      </c>
      <c r="BC573" s="456" t="n">
        <v>50</v>
      </c>
      <c r="BD573" s="456" t="n">
        <v>51</v>
      </c>
      <c r="BE573" s="456" t="n">
        <v>52</v>
      </c>
      <c r="BF573" s="456" t="n">
        <v>53</v>
      </c>
      <c r="BG573" s="456" t="n">
        <v>54</v>
      </c>
      <c r="BH573" s="456" t="n">
        <v>55</v>
      </c>
      <c r="BI573" s="456" t="n">
        <v>56</v>
      </c>
      <c r="BJ573" s="456" t="n">
        <v>57</v>
      </c>
      <c r="BK573" s="456" t="n">
        <v>58</v>
      </c>
      <c r="BL573" s="456" t="n">
        <v>59</v>
      </c>
      <c r="BM573" s="456" t="n">
        <v>60</v>
      </c>
      <c r="BN573" s="456" t="n">
        <v>61</v>
      </c>
      <c r="BO573" s="456" t="n">
        <v>62</v>
      </c>
      <c r="BP573" s="456" t="n">
        <v>63</v>
      </c>
      <c r="BQ573" s="456" t="n">
        <v>64</v>
      </c>
      <c r="BR573" s="456" t="n">
        <v>65</v>
      </c>
      <c r="BS573" s="456" t="n">
        <v>66</v>
      </c>
      <c r="BT573" s="456" t="n">
        <v>67</v>
      </c>
      <c r="BU573" s="456" t="n">
        <v>68</v>
      </c>
      <c r="BV573" s="456" t="n">
        <v>69</v>
      </c>
      <c r="BW573" s="456" t="n">
        <v>70</v>
      </c>
      <c r="BX573" s="456" t="n">
        <v>71</v>
      </c>
      <c r="BY573" s="456" t="n">
        <v>72</v>
      </c>
      <c r="BZ573" s="456" t="n">
        <v>73</v>
      </c>
      <c r="CA573" s="456" t="n">
        <v>74</v>
      </c>
      <c r="CB573" s="456" t="n">
        <v>75</v>
      </c>
      <c r="CC573" s="456" t="n">
        <v>76</v>
      </c>
      <c r="CD573" s="456" t="n">
        <v>77</v>
      </c>
      <c r="CE573" s="456" t="n">
        <v>78</v>
      </c>
      <c r="CF573" s="456" t="n">
        <v>79</v>
      </c>
      <c r="CG573" s="456" t="n">
        <v>80</v>
      </c>
      <c r="CH573" s="456" t="n">
        <v>81</v>
      </c>
      <c r="CI573" s="456" t="n">
        <v>82</v>
      </c>
      <c r="CJ573" s="456" t="n">
        <v>83</v>
      </c>
      <c r="CK573" s="456" t="n">
        <v>84</v>
      </c>
      <c r="CL573" s="456" t="n">
        <v>85</v>
      </c>
      <c r="CM573" s="456" t="n">
        <v>86</v>
      </c>
      <c r="CN573" s="456" t="n">
        <v>87</v>
      </c>
      <c r="CO573" s="456" t="n">
        <v>88</v>
      </c>
      <c r="CP573" s="456" t="n">
        <v>89</v>
      </c>
      <c r="CQ573" s="456" t="n">
        <v>90</v>
      </c>
      <c r="CR573" s="456" t="n">
        <v>91</v>
      </c>
      <c r="CS573" s="456" t="n">
        <v>92</v>
      </c>
      <c r="CT573" s="456" t="n">
        <v>93</v>
      </c>
      <c r="CU573" s="456" t="n">
        <v>94</v>
      </c>
      <c r="CV573" s="456" t="n">
        <v>95</v>
      </c>
      <c r="CW573" s="456" t="n">
        <v>96</v>
      </c>
      <c r="CX573" s="456" t="n">
        <v>97</v>
      </c>
      <c r="CY573" s="456" t="n">
        <v>98</v>
      </c>
      <c r="CZ573" s="456" t="n">
        <v>99</v>
      </c>
      <c r="DA573" s="456" t="n">
        <v>100</v>
      </c>
      <c r="DB573" s="456" t="n">
        <v>101</v>
      </c>
      <c r="DC573" s="456" t="n">
        <v>102</v>
      </c>
      <c r="DD573" s="456" t="n">
        <v>103</v>
      </c>
      <c r="DE573" s="456" t="n">
        <v>104</v>
      </c>
      <c r="DF573" s="456" t="n">
        <v>105</v>
      </c>
      <c r="DG573" s="456" t="n">
        <v>106</v>
      </c>
      <c r="DH573" s="456" t="n">
        <v>107</v>
      </c>
      <c r="DI573" s="456" t="n">
        <v>108</v>
      </c>
      <c r="DJ573" s="456" t="n">
        <v>109</v>
      </c>
      <c r="DL573" s="456" t="n">
        <v>110</v>
      </c>
      <c r="DM573" s="456" t="n">
        <v>111</v>
      </c>
      <c r="DN573" s="456" t="n">
        <v>112</v>
      </c>
      <c r="DO573" s="456" t="n">
        <v>113</v>
      </c>
      <c r="DQ573" s="456" t="n">
        <v>114</v>
      </c>
      <c r="DR573" s="456" t="n">
        <v>115</v>
      </c>
      <c r="DS573" s="456" t="n">
        <v>116</v>
      </c>
      <c r="DT573" s="456" t="n">
        <v>117</v>
      </c>
    </row>
    <row r="574" customFormat="false" ht="12.65" hidden="false" customHeight="false" outlineLevel="0" collapsed="false">
      <c r="E574" s="456" t="s">
        <v>225</v>
      </c>
      <c r="F574" s="456" t="n">
        <v>117</v>
      </c>
      <c r="G574" s="456" t="n">
        <v>70</v>
      </c>
      <c r="H574" s="456" t="n">
        <v>55</v>
      </c>
      <c r="I574" s="456" t="n">
        <v>81</v>
      </c>
      <c r="J574" s="456" t="n">
        <v>97</v>
      </c>
      <c r="K574" s="456" t="n">
        <v>5</v>
      </c>
      <c r="L574" s="456" t="n">
        <v>88</v>
      </c>
      <c r="M574" s="456" t="n">
        <v>67</v>
      </c>
      <c r="N574" s="456" t="n">
        <v>16</v>
      </c>
      <c r="O574" s="456" t="n">
        <v>32</v>
      </c>
      <c r="P574" s="456" t="n">
        <v>94</v>
      </c>
      <c r="Q574" s="456" t="n">
        <v>43</v>
      </c>
      <c r="R574" s="456" t="n">
        <v>39</v>
      </c>
      <c r="S574" s="456" t="n">
        <v>48</v>
      </c>
      <c r="T574" s="456" t="n">
        <v>110</v>
      </c>
      <c r="U574" s="456" t="n">
        <v>74</v>
      </c>
      <c r="V574" s="456" t="n">
        <v>78</v>
      </c>
      <c r="W574" s="456" t="n">
        <v>57</v>
      </c>
      <c r="X574" s="456" t="n">
        <v>103</v>
      </c>
      <c r="Y574" s="456" t="n">
        <v>86</v>
      </c>
      <c r="Z574" s="456" t="n">
        <v>99</v>
      </c>
      <c r="AA574" s="456" t="n">
        <v>93</v>
      </c>
      <c r="AB574" s="456" t="n">
        <v>52</v>
      </c>
      <c r="AC574" s="456" t="n">
        <v>3</v>
      </c>
      <c r="AD574" s="456" t="n">
        <v>66</v>
      </c>
      <c r="AE574" s="456" t="n">
        <v>90</v>
      </c>
      <c r="AF574" s="456" t="n">
        <v>68</v>
      </c>
      <c r="AG574" s="456" t="n">
        <v>59</v>
      </c>
      <c r="AH574" s="456" t="n">
        <v>41</v>
      </c>
      <c r="AI574" s="456" t="n">
        <v>46</v>
      </c>
      <c r="AJ574" s="456" t="n">
        <v>24</v>
      </c>
      <c r="AK574" s="456" t="n">
        <v>83</v>
      </c>
      <c r="AL574" s="456" t="n">
        <v>17</v>
      </c>
      <c r="AM574" s="456" t="n">
        <v>108</v>
      </c>
      <c r="AN574" s="456" t="n">
        <v>36</v>
      </c>
      <c r="AO574" s="456" t="n">
        <v>45</v>
      </c>
      <c r="AP574" s="456" t="n">
        <v>116</v>
      </c>
      <c r="AQ574" s="456" t="n">
        <v>105</v>
      </c>
      <c r="AR574" s="456" t="n">
        <v>13</v>
      </c>
      <c r="AS574" s="456" t="n">
        <v>71</v>
      </c>
      <c r="AT574" s="456" t="n">
        <v>65</v>
      </c>
      <c r="AU574" s="456" t="n">
        <v>29</v>
      </c>
      <c r="AV574" s="456" t="n">
        <v>69</v>
      </c>
      <c r="AW574" s="456" t="n">
        <v>22</v>
      </c>
      <c r="AX574" s="456" t="n">
        <v>6</v>
      </c>
      <c r="AY574" s="456" t="n">
        <v>84</v>
      </c>
      <c r="AZ574" s="456" t="n">
        <v>14</v>
      </c>
      <c r="BA574" s="456" t="n">
        <v>47</v>
      </c>
      <c r="BB574" s="456" t="n">
        <v>2</v>
      </c>
      <c r="BC574" s="456" t="n">
        <v>114</v>
      </c>
      <c r="BD574" s="456" t="n">
        <v>80</v>
      </c>
      <c r="BE574" s="456" t="n">
        <v>20</v>
      </c>
      <c r="BF574" s="456" t="n">
        <v>107</v>
      </c>
      <c r="BG574" s="456" t="n">
        <v>37</v>
      </c>
      <c r="BH574" s="456" t="n">
        <v>101</v>
      </c>
      <c r="BI574" s="456" t="n">
        <v>79</v>
      </c>
      <c r="BJ574" s="456" t="n">
        <v>25</v>
      </c>
      <c r="BK574" s="456" t="n">
        <v>62</v>
      </c>
      <c r="BL574" s="456" t="n">
        <v>31</v>
      </c>
      <c r="BM574" s="456" t="n">
        <v>7</v>
      </c>
      <c r="BN574" s="456" t="n">
        <v>113</v>
      </c>
      <c r="BO574" s="456" t="n">
        <v>8</v>
      </c>
      <c r="BP574" s="456" t="n">
        <v>87</v>
      </c>
      <c r="BQ574" s="456" t="n">
        <v>96</v>
      </c>
      <c r="BR574" s="456" t="n">
        <v>26</v>
      </c>
      <c r="BS574" s="456" t="n">
        <v>109</v>
      </c>
      <c r="BT574" s="456" t="n">
        <v>30</v>
      </c>
      <c r="BU574" s="456" t="n">
        <v>89</v>
      </c>
      <c r="BV574" s="456" t="n">
        <v>21</v>
      </c>
      <c r="BW574" s="456" t="n">
        <v>51</v>
      </c>
      <c r="BX574" s="456" t="n">
        <v>9</v>
      </c>
      <c r="BY574" s="456" t="n">
        <v>33</v>
      </c>
      <c r="BZ574" s="456" t="n">
        <v>92</v>
      </c>
      <c r="CA574" s="456" t="n">
        <v>12</v>
      </c>
      <c r="CB574" s="456" t="n">
        <v>112</v>
      </c>
      <c r="CC574" s="456" t="n">
        <v>104</v>
      </c>
      <c r="CD574" s="456" t="n">
        <v>53</v>
      </c>
      <c r="CE574" s="456" t="n">
        <v>75</v>
      </c>
      <c r="CF574" s="456" t="n">
        <v>18</v>
      </c>
      <c r="CG574" s="456" t="n">
        <v>63</v>
      </c>
      <c r="CH574" s="456" t="n">
        <v>54</v>
      </c>
      <c r="CI574" s="456" t="n">
        <v>34</v>
      </c>
      <c r="CJ574" s="456" t="n">
        <v>10</v>
      </c>
      <c r="CK574" s="456" t="n">
        <v>91</v>
      </c>
      <c r="CL574" s="456" t="n">
        <v>77</v>
      </c>
      <c r="CM574" s="456" t="n">
        <v>95</v>
      </c>
      <c r="CN574" s="456" t="n">
        <v>23</v>
      </c>
      <c r="CO574" s="456" t="n">
        <v>35</v>
      </c>
      <c r="CP574" s="456" t="n">
        <v>76</v>
      </c>
      <c r="CQ574" s="456" t="n">
        <v>115</v>
      </c>
      <c r="CR574" s="456" t="n">
        <v>4</v>
      </c>
      <c r="CS574" s="456" t="n">
        <v>28</v>
      </c>
      <c r="CT574" s="456" t="n">
        <v>44</v>
      </c>
      <c r="CU574" s="456" t="n">
        <v>11</v>
      </c>
      <c r="CV574" s="456" t="n">
        <v>106</v>
      </c>
      <c r="CW574" s="456" t="n">
        <v>64</v>
      </c>
      <c r="CX574" s="456" t="n">
        <v>73</v>
      </c>
      <c r="CY574" s="456" t="n">
        <v>111</v>
      </c>
      <c r="CZ574" s="456" t="n">
        <v>42</v>
      </c>
      <c r="DA574" s="456" t="n">
        <v>56</v>
      </c>
      <c r="DB574" s="456" t="n">
        <v>15</v>
      </c>
      <c r="DC574" s="456" t="n">
        <v>98</v>
      </c>
      <c r="DD574" s="456" t="n">
        <v>19</v>
      </c>
      <c r="DE574" s="456" t="n">
        <v>72</v>
      </c>
      <c r="DF574" s="456" t="n">
        <v>38</v>
      </c>
      <c r="DG574" s="456" t="n">
        <v>49</v>
      </c>
      <c r="DH574" s="456" t="n">
        <v>100</v>
      </c>
      <c r="DI574" s="456" t="n">
        <v>82</v>
      </c>
      <c r="DJ574" s="456" t="n">
        <v>102</v>
      </c>
      <c r="DL574" s="456" t="n">
        <v>40</v>
      </c>
      <c r="DM574" s="456" t="n">
        <v>85</v>
      </c>
      <c r="DN574" s="456" t="n">
        <v>60</v>
      </c>
      <c r="DO574" s="456" t="n">
        <v>61</v>
      </c>
      <c r="DQ574" s="456" t="n">
        <v>50</v>
      </c>
      <c r="DR574" s="456" t="n">
        <v>58</v>
      </c>
      <c r="DS574" s="456" t="n">
        <v>27</v>
      </c>
      <c r="DT574" s="456" t="n">
        <v>1</v>
      </c>
    </row>
    <row r="575" customFormat="false" ht="12.65" hidden="false" customHeight="false" outlineLevel="0" collapsed="false"/>
    <row r="576" customFormat="false" ht="12.65" hidden="false" customHeight="false" outlineLevel="0" collapsed="false"/>
    <row r="577" customFormat="false" ht="12.65" hidden="false" customHeight="false" outlineLevel="0" collapsed="false">
      <c r="D577" s="318" t="n">
        <v>118</v>
      </c>
      <c r="E577" s="318" t="s">
        <v>250</v>
      </c>
    </row>
    <row r="578" customFormat="false" ht="12.65" hidden="false" customHeight="false" outlineLevel="0" collapsed="false">
      <c r="E578" s="456" t="s">
        <v>198</v>
      </c>
      <c r="F578" s="456" t="n">
        <v>1</v>
      </c>
      <c r="G578" s="456" t="n">
        <v>2</v>
      </c>
      <c r="H578" s="456" t="n">
        <v>3</v>
      </c>
      <c r="I578" s="456" t="n">
        <v>4</v>
      </c>
      <c r="J578" s="456" t="n">
        <v>5</v>
      </c>
      <c r="K578" s="456" t="n">
        <v>6</v>
      </c>
      <c r="L578" s="456" t="n">
        <v>7</v>
      </c>
      <c r="M578" s="456" t="n">
        <v>8</v>
      </c>
      <c r="N578" s="456" t="n">
        <v>9</v>
      </c>
      <c r="O578" s="456" t="n">
        <v>10</v>
      </c>
      <c r="P578" s="456" t="n">
        <v>11</v>
      </c>
      <c r="Q578" s="456" t="n">
        <v>12</v>
      </c>
      <c r="R578" s="456" t="n">
        <v>13</v>
      </c>
      <c r="S578" s="456" t="n">
        <v>14</v>
      </c>
      <c r="T578" s="456" t="n">
        <v>15</v>
      </c>
      <c r="U578" s="456" t="n">
        <v>16</v>
      </c>
      <c r="V578" s="456" t="n">
        <v>17</v>
      </c>
      <c r="W578" s="456" t="n">
        <v>18</v>
      </c>
      <c r="X578" s="456" t="n">
        <v>19</v>
      </c>
      <c r="Y578" s="456" t="n">
        <v>20</v>
      </c>
      <c r="Z578" s="456" t="n">
        <v>21</v>
      </c>
      <c r="AA578" s="456" t="n">
        <v>22</v>
      </c>
      <c r="AB578" s="456" t="n">
        <v>23</v>
      </c>
      <c r="AC578" s="456" t="n">
        <v>24</v>
      </c>
      <c r="AD578" s="456" t="n">
        <v>25</v>
      </c>
      <c r="AE578" s="456" t="n">
        <v>26</v>
      </c>
      <c r="AF578" s="456" t="n">
        <v>27</v>
      </c>
      <c r="AG578" s="456" t="n">
        <v>28</v>
      </c>
      <c r="AH578" s="456" t="n">
        <v>29</v>
      </c>
      <c r="AI578" s="456" t="n">
        <v>30</v>
      </c>
      <c r="AJ578" s="456" t="n">
        <v>31</v>
      </c>
      <c r="AK578" s="456" t="n">
        <v>32</v>
      </c>
      <c r="AL578" s="456" t="n">
        <v>33</v>
      </c>
      <c r="AM578" s="456" t="n">
        <v>34</v>
      </c>
      <c r="AN578" s="456" t="n">
        <v>35</v>
      </c>
      <c r="AO578" s="456" t="n">
        <v>36</v>
      </c>
      <c r="AP578" s="456" t="n">
        <v>37</v>
      </c>
      <c r="AQ578" s="456" t="n">
        <v>38</v>
      </c>
      <c r="AR578" s="456" t="n">
        <v>39</v>
      </c>
      <c r="AS578" s="456" t="n">
        <v>40</v>
      </c>
      <c r="AT578" s="456" t="n">
        <v>41</v>
      </c>
      <c r="AU578" s="456" t="n">
        <v>42</v>
      </c>
      <c r="AV578" s="456" t="n">
        <v>43</v>
      </c>
      <c r="AW578" s="456" t="n">
        <v>44</v>
      </c>
      <c r="AX578" s="456" t="n">
        <v>45</v>
      </c>
      <c r="AY578" s="456" t="n">
        <v>46</v>
      </c>
      <c r="AZ578" s="456" t="n">
        <v>47</v>
      </c>
      <c r="BA578" s="456" t="n">
        <v>48</v>
      </c>
      <c r="BB578" s="456" t="n">
        <v>49</v>
      </c>
      <c r="BC578" s="456" t="n">
        <v>50</v>
      </c>
      <c r="BD578" s="456" t="n">
        <v>51</v>
      </c>
      <c r="BE578" s="456" t="n">
        <v>52</v>
      </c>
      <c r="BF578" s="456" t="n">
        <v>53</v>
      </c>
      <c r="BG578" s="456" t="n">
        <v>54</v>
      </c>
      <c r="BH578" s="456" t="n">
        <v>55</v>
      </c>
      <c r="BI578" s="456" t="n">
        <v>56</v>
      </c>
      <c r="BJ578" s="456" t="n">
        <v>57</v>
      </c>
      <c r="BK578" s="456" t="n">
        <v>58</v>
      </c>
      <c r="BL578" s="456" t="n">
        <v>59</v>
      </c>
      <c r="BM578" s="456" t="n">
        <v>60</v>
      </c>
      <c r="BN578" s="456" t="n">
        <v>61</v>
      </c>
      <c r="BO578" s="456" t="n">
        <v>62</v>
      </c>
      <c r="BP578" s="456" t="n">
        <v>63</v>
      </c>
      <c r="BQ578" s="456" t="n">
        <v>64</v>
      </c>
      <c r="BR578" s="456" t="n">
        <v>65</v>
      </c>
      <c r="BS578" s="456" t="n">
        <v>66</v>
      </c>
      <c r="BT578" s="456" t="n">
        <v>67</v>
      </c>
      <c r="BU578" s="456" t="n">
        <v>68</v>
      </c>
      <c r="BV578" s="456" t="n">
        <v>69</v>
      </c>
      <c r="BW578" s="456" t="n">
        <v>70</v>
      </c>
      <c r="BX578" s="456" t="n">
        <v>71</v>
      </c>
      <c r="BY578" s="456" t="n">
        <v>72</v>
      </c>
      <c r="BZ578" s="456" t="n">
        <v>73</v>
      </c>
      <c r="CA578" s="456" t="n">
        <v>74</v>
      </c>
      <c r="CB578" s="456" t="n">
        <v>75</v>
      </c>
      <c r="CC578" s="456" t="n">
        <v>76</v>
      </c>
      <c r="CD578" s="456" t="n">
        <v>77</v>
      </c>
      <c r="CE578" s="456" t="n">
        <v>78</v>
      </c>
      <c r="CF578" s="456" t="n">
        <v>79</v>
      </c>
      <c r="CG578" s="456" t="n">
        <v>80</v>
      </c>
      <c r="CH578" s="456" t="n">
        <v>81</v>
      </c>
      <c r="CI578" s="456" t="n">
        <v>82</v>
      </c>
      <c r="CJ578" s="456" t="n">
        <v>83</v>
      </c>
      <c r="CK578" s="456" t="n">
        <v>84</v>
      </c>
      <c r="CL578" s="456" t="n">
        <v>85</v>
      </c>
      <c r="CM578" s="456" t="n">
        <v>86</v>
      </c>
      <c r="CN578" s="456" t="n">
        <v>87</v>
      </c>
      <c r="CO578" s="456" t="n">
        <v>88</v>
      </c>
      <c r="CP578" s="456" t="n">
        <v>89</v>
      </c>
      <c r="CQ578" s="456" t="n">
        <v>90</v>
      </c>
      <c r="CR578" s="456" t="n">
        <v>91</v>
      </c>
      <c r="CS578" s="456" t="n">
        <v>92</v>
      </c>
      <c r="CT578" s="456" t="n">
        <v>93</v>
      </c>
      <c r="CU578" s="456" t="n">
        <v>94</v>
      </c>
      <c r="CV578" s="456" t="n">
        <v>95</v>
      </c>
      <c r="CW578" s="456" t="n">
        <v>96</v>
      </c>
      <c r="CX578" s="456" t="n">
        <v>97</v>
      </c>
      <c r="CY578" s="456" t="n">
        <v>98</v>
      </c>
      <c r="CZ578" s="456" t="n">
        <v>99</v>
      </c>
      <c r="DA578" s="456" t="n">
        <v>100</v>
      </c>
      <c r="DB578" s="456" t="n">
        <v>101</v>
      </c>
      <c r="DC578" s="456" t="n">
        <v>102</v>
      </c>
      <c r="DD578" s="456" t="n">
        <v>103</v>
      </c>
      <c r="DE578" s="456" t="n">
        <v>104</v>
      </c>
      <c r="DF578" s="456" t="n">
        <v>105</v>
      </c>
      <c r="DG578" s="456" t="n">
        <v>106</v>
      </c>
      <c r="DH578" s="456" t="n">
        <v>107</v>
      </c>
      <c r="DI578" s="456" t="n">
        <v>108</v>
      </c>
      <c r="DJ578" s="456" t="n">
        <v>109</v>
      </c>
      <c r="DK578" s="456" t="n">
        <v>110</v>
      </c>
      <c r="DL578" s="456" t="n">
        <v>111</v>
      </c>
      <c r="DM578" s="456" t="n">
        <v>112</v>
      </c>
      <c r="DN578" s="456" t="n">
        <v>113</v>
      </c>
      <c r="DO578" s="456" t="n">
        <v>114</v>
      </c>
      <c r="DQ578" s="456" t="n">
        <v>115</v>
      </c>
      <c r="DR578" s="456" t="n">
        <v>116</v>
      </c>
      <c r="DS578" s="456" t="n">
        <v>117</v>
      </c>
      <c r="DT578" s="456" t="n">
        <v>118</v>
      </c>
    </row>
    <row r="579" customFormat="false" ht="12.65" hidden="false" customHeight="false" outlineLevel="0" collapsed="false">
      <c r="E579" s="456" t="s">
        <v>225</v>
      </c>
      <c r="F579" s="456" t="n">
        <v>19</v>
      </c>
      <c r="G579" s="456" t="n">
        <v>93</v>
      </c>
      <c r="H579" s="456" t="n">
        <v>29</v>
      </c>
      <c r="I579" s="456" t="n">
        <v>33</v>
      </c>
      <c r="J579" s="456" t="n">
        <v>86</v>
      </c>
      <c r="K579" s="456" t="n">
        <v>40</v>
      </c>
      <c r="L579" s="456" t="n">
        <v>63</v>
      </c>
      <c r="M579" s="456" t="n">
        <v>47</v>
      </c>
      <c r="N579" s="456" t="n">
        <v>76</v>
      </c>
      <c r="O579" s="456" t="n">
        <v>21</v>
      </c>
      <c r="P579" s="456" t="n">
        <v>24</v>
      </c>
      <c r="Q579" s="456" t="n">
        <v>75</v>
      </c>
      <c r="R579" s="456" t="n">
        <v>55</v>
      </c>
      <c r="S579" s="456" t="n">
        <v>103</v>
      </c>
      <c r="T579" s="456" t="n">
        <v>38</v>
      </c>
      <c r="U579" s="456" t="n">
        <v>30</v>
      </c>
      <c r="V579" s="456" t="n">
        <v>35</v>
      </c>
      <c r="W579" s="456" t="n">
        <v>77</v>
      </c>
      <c r="X579" s="456" t="n">
        <v>87</v>
      </c>
      <c r="Y579" s="456" t="n">
        <v>37</v>
      </c>
      <c r="Z579" s="456" t="n">
        <v>100</v>
      </c>
      <c r="AA579" s="456" t="n">
        <v>64</v>
      </c>
      <c r="AB579" s="456" t="n">
        <v>27</v>
      </c>
      <c r="AC579" s="456" t="n">
        <v>66</v>
      </c>
      <c r="AD579" s="456" t="n">
        <v>116</v>
      </c>
      <c r="AE579" s="456" t="n">
        <v>9</v>
      </c>
      <c r="AF579" s="456" t="n">
        <v>89</v>
      </c>
      <c r="AG579" s="456" t="n">
        <v>39</v>
      </c>
      <c r="AH579" s="456" t="n">
        <v>68</v>
      </c>
      <c r="AI579" s="456" t="n">
        <v>56</v>
      </c>
      <c r="AJ579" s="456" t="n">
        <v>84</v>
      </c>
      <c r="AK579" s="456" t="n">
        <v>18</v>
      </c>
      <c r="AL579" s="456" t="n">
        <v>4</v>
      </c>
      <c r="AM579" s="456" t="n">
        <v>98</v>
      </c>
      <c r="AN579" s="456" t="n">
        <v>8</v>
      </c>
      <c r="AO579" s="456" t="n">
        <v>60</v>
      </c>
      <c r="AP579" s="456" t="n">
        <v>108</v>
      </c>
      <c r="AQ579" s="456" t="n">
        <v>62</v>
      </c>
      <c r="AR579" s="456" t="n">
        <v>16</v>
      </c>
      <c r="AS579" s="456" t="n">
        <v>36</v>
      </c>
      <c r="AT579" s="456" t="n">
        <v>90</v>
      </c>
      <c r="AU579" s="456" t="n">
        <v>105</v>
      </c>
      <c r="AV579" s="456" t="n">
        <v>7</v>
      </c>
      <c r="AW579" s="456" t="n">
        <v>1</v>
      </c>
      <c r="AX579" s="456" t="n">
        <v>11</v>
      </c>
      <c r="AY579" s="456" t="n">
        <v>5</v>
      </c>
      <c r="AZ579" s="456" t="n">
        <v>113</v>
      </c>
      <c r="BA579" s="456" t="n">
        <v>67</v>
      </c>
      <c r="BB579" s="456" t="n">
        <v>96</v>
      </c>
      <c r="BC579" s="456" t="n">
        <v>115</v>
      </c>
      <c r="BD579" s="456" t="n">
        <v>118</v>
      </c>
      <c r="BE579" s="456" t="n">
        <v>20</v>
      </c>
      <c r="BF579" s="456" t="n">
        <v>79</v>
      </c>
      <c r="BG579" s="456" t="n">
        <v>106</v>
      </c>
      <c r="BH579" s="456" t="n">
        <v>57</v>
      </c>
      <c r="BI579" s="456" t="n">
        <v>14</v>
      </c>
      <c r="BJ579" s="456" t="n">
        <v>44</v>
      </c>
      <c r="BK579" s="456" t="n">
        <v>72</v>
      </c>
      <c r="BL579" s="456" t="n">
        <v>107</v>
      </c>
      <c r="BM579" s="456" t="n">
        <v>48</v>
      </c>
      <c r="BN579" s="456" t="n">
        <v>50</v>
      </c>
      <c r="BO579" s="456" t="n">
        <v>53</v>
      </c>
      <c r="BP579" s="456" t="n">
        <v>94</v>
      </c>
      <c r="BQ579" s="456" t="n">
        <v>6</v>
      </c>
      <c r="BR579" s="456" t="n">
        <v>101</v>
      </c>
      <c r="BS579" s="456" t="n">
        <v>95</v>
      </c>
      <c r="BT579" s="456" t="n">
        <v>58</v>
      </c>
      <c r="BU579" s="456" t="n">
        <v>22</v>
      </c>
      <c r="BV579" s="456" t="n">
        <v>82</v>
      </c>
      <c r="BW579" s="456" t="n">
        <v>32</v>
      </c>
      <c r="BX579" s="456" t="n">
        <v>104</v>
      </c>
      <c r="BY579" s="456" t="n">
        <v>10</v>
      </c>
      <c r="BZ579" s="456" t="n">
        <v>92</v>
      </c>
      <c r="CA579" s="456" t="n">
        <v>41</v>
      </c>
      <c r="CB579" s="456" t="n">
        <v>117</v>
      </c>
      <c r="CC579" s="456" t="n">
        <v>59</v>
      </c>
      <c r="CD579" s="456" t="n">
        <v>74</v>
      </c>
      <c r="CE579" s="456" t="n">
        <v>2</v>
      </c>
      <c r="CF579" s="456" t="n">
        <v>12</v>
      </c>
      <c r="CG579" s="456" t="n">
        <v>26</v>
      </c>
      <c r="CH579" s="456" t="n">
        <v>49</v>
      </c>
      <c r="CI579" s="456" t="n">
        <v>78</v>
      </c>
      <c r="CJ579" s="456" t="n">
        <v>52</v>
      </c>
      <c r="CK579" s="456" t="n">
        <v>31</v>
      </c>
      <c r="CL579" s="456" t="n">
        <v>111</v>
      </c>
      <c r="CM579" s="456" t="n">
        <v>45</v>
      </c>
      <c r="CN579" s="456" t="n">
        <v>83</v>
      </c>
      <c r="CO579" s="456" t="n">
        <v>114</v>
      </c>
      <c r="CP579" s="456" t="n">
        <v>88</v>
      </c>
      <c r="CQ579" s="456" t="n">
        <v>91</v>
      </c>
      <c r="CR579" s="456" t="n">
        <v>69</v>
      </c>
      <c r="CS579" s="456" t="n">
        <v>73</v>
      </c>
      <c r="CT579" s="456" t="n">
        <v>80</v>
      </c>
      <c r="CU579" s="456" t="n">
        <v>112</v>
      </c>
      <c r="CV579" s="456" t="n">
        <v>81</v>
      </c>
      <c r="CW579" s="456" t="n">
        <v>110</v>
      </c>
      <c r="CX579" s="456" t="n">
        <v>13</v>
      </c>
      <c r="CY579" s="456" t="n">
        <v>34</v>
      </c>
      <c r="CZ579" s="456" t="n">
        <v>43</v>
      </c>
      <c r="DA579" s="456" t="n">
        <v>23</v>
      </c>
      <c r="DB579" s="456" t="n">
        <v>25</v>
      </c>
      <c r="DC579" s="456" t="n">
        <v>109</v>
      </c>
      <c r="DD579" s="456" t="n">
        <v>42</v>
      </c>
      <c r="DE579" s="456" t="n">
        <v>71</v>
      </c>
      <c r="DF579" s="456" t="n">
        <v>46</v>
      </c>
      <c r="DG579" s="456" t="n">
        <v>54</v>
      </c>
      <c r="DH579" s="456" t="n">
        <v>65</v>
      </c>
      <c r="DI579" s="456" t="n">
        <v>97</v>
      </c>
      <c r="DJ579" s="456" t="n">
        <v>102</v>
      </c>
      <c r="DK579" s="456" t="n">
        <v>28</v>
      </c>
      <c r="DL579" s="456" t="n">
        <v>85</v>
      </c>
      <c r="DM579" s="456" t="n">
        <v>15</v>
      </c>
      <c r="DN579" s="456" t="n">
        <v>17</v>
      </c>
      <c r="DO579" s="456" t="n">
        <v>61</v>
      </c>
      <c r="DQ579" s="456" t="n">
        <v>99</v>
      </c>
      <c r="DR579" s="456" t="n">
        <v>3</v>
      </c>
      <c r="DS579" s="456" t="n">
        <v>70</v>
      </c>
      <c r="DT579" s="456" t="n">
        <v>51</v>
      </c>
    </row>
    <row r="580" customFormat="false" ht="12.65" hidden="false" customHeight="false" outlineLevel="0" collapsed="false"/>
    <row r="581" customFormat="false" ht="12.65" hidden="false" customHeight="false" outlineLevel="0" collapsed="false"/>
    <row r="582" customFormat="false" ht="12.65" hidden="false" customHeight="false" outlineLevel="0" collapsed="false">
      <c r="D582" s="318" t="n">
        <v>119</v>
      </c>
      <c r="E582" s="318" t="s">
        <v>250</v>
      </c>
    </row>
    <row r="583" customFormat="false" ht="12.65" hidden="false" customHeight="false" outlineLevel="0" collapsed="false">
      <c r="E583" s="456" t="s">
        <v>198</v>
      </c>
      <c r="F583" s="456" t="n">
        <v>1</v>
      </c>
      <c r="G583" s="456" t="n">
        <v>2</v>
      </c>
      <c r="H583" s="456" t="n">
        <v>3</v>
      </c>
      <c r="I583" s="456" t="n">
        <v>4</v>
      </c>
      <c r="J583" s="456" t="n">
        <v>5</v>
      </c>
      <c r="K583" s="456" t="n">
        <v>6</v>
      </c>
      <c r="L583" s="456" t="n">
        <v>7</v>
      </c>
      <c r="M583" s="456" t="n">
        <v>8</v>
      </c>
      <c r="N583" s="456" t="n">
        <v>9</v>
      </c>
      <c r="O583" s="456" t="n">
        <v>10</v>
      </c>
      <c r="P583" s="456" t="n">
        <v>11</v>
      </c>
      <c r="Q583" s="456" t="n">
        <v>12</v>
      </c>
      <c r="R583" s="456" t="n">
        <v>13</v>
      </c>
      <c r="S583" s="456" t="n">
        <v>14</v>
      </c>
      <c r="T583" s="456" t="n">
        <v>15</v>
      </c>
      <c r="U583" s="456" t="n">
        <v>16</v>
      </c>
      <c r="V583" s="456" t="n">
        <v>17</v>
      </c>
      <c r="W583" s="456" t="n">
        <v>18</v>
      </c>
      <c r="X583" s="456" t="n">
        <v>19</v>
      </c>
      <c r="Y583" s="456" t="n">
        <v>20</v>
      </c>
      <c r="Z583" s="456" t="n">
        <v>21</v>
      </c>
      <c r="AA583" s="456" t="n">
        <v>22</v>
      </c>
      <c r="AB583" s="456" t="n">
        <v>23</v>
      </c>
      <c r="AC583" s="456" t="n">
        <v>24</v>
      </c>
      <c r="AD583" s="456" t="n">
        <v>25</v>
      </c>
      <c r="AE583" s="456" t="n">
        <v>26</v>
      </c>
      <c r="AF583" s="456" t="n">
        <v>27</v>
      </c>
      <c r="AG583" s="456" t="n">
        <v>28</v>
      </c>
      <c r="AH583" s="456" t="n">
        <v>29</v>
      </c>
      <c r="AI583" s="456" t="n">
        <v>30</v>
      </c>
      <c r="AJ583" s="456" t="n">
        <v>31</v>
      </c>
      <c r="AK583" s="456" t="n">
        <v>32</v>
      </c>
      <c r="AL583" s="456" t="n">
        <v>33</v>
      </c>
      <c r="AM583" s="456" t="n">
        <v>34</v>
      </c>
      <c r="AN583" s="456" t="n">
        <v>35</v>
      </c>
      <c r="AO583" s="456" t="n">
        <v>36</v>
      </c>
      <c r="AP583" s="456" t="n">
        <v>37</v>
      </c>
      <c r="AQ583" s="456" t="n">
        <v>38</v>
      </c>
      <c r="AR583" s="456" t="n">
        <v>39</v>
      </c>
      <c r="AS583" s="456" t="n">
        <v>40</v>
      </c>
      <c r="AT583" s="456" t="n">
        <v>41</v>
      </c>
      <c r="AU583" s="456" t="n">
        <v>42</v>
      </c>
      <c r="AV583" s="456" t="n">
        <v>43</v>
      </c>
      <c r="AW583" s="456" t="n">
        <v>44</v>
      </c>
      <c r="AX583" s="456" t="n">
        <v>45</v>
      </c>
      <c r="AY583" s="456" t="n">
        <v>46</v>
      </c>
      <c r="AZ583" s="456" t="n">
        <v>47</v>
      </c>
      <c r="BA583" s="456" t="n">
        <v>48</v>
      </c>
      <c r="BB583" s="456" t="n">
        <v>49</v>
      </c>
      <c r="BC583" s="456" t="n">
        <v>50</v>
      </c>
      <c r="BD583" s="456" t="n">
        <v>51</v>
      </c>
      <c r="BE583" s="456" t="n">
        <v>52</v>
      </c>
      <c r="BF583" s="456" t="n">
        <v>53</v>
      </c>
      <c r="BG583" s="456" t="n">
        <v>54</v>
      </c>
      <c r="BH583" s="456" t="n">
        <v>55</v>
      </c>
      <c r="BI583" s="456" t="n">
        <v>56</v>
      </c>
      <c r="BJ583" s="456" t="n">
        <v>57</v>
      </c>
      <c r="BK583" s="456" t="n">
        <v>58</v>
      </c>
      <c r="BL583" s="456" t="n">
        <v>59</v>
      </c>
      <c r="BM583" s="456" t="n">
        <v>60</v>
      </c>
      <c r="BN583" s="456" t="n">
        <v>61</v>
      </c>
      <c r="BO583" s="456" t="n">
        <v>62</v>
      </c>
      <c r="BP583" s="456" t="n">
        <v>63</v>
      </c>
      <c r="BQ583" s="456" t="n">
        <v>64</v>
      </c>
      <c r="BR583" s="456" t="n">
        <v>65</v>
      </c>
      <c r="BS583" s="456" t="n">
        <v>66</v>
      </c>
      <c r="BT583" s="456" t="n">
        <v>67</v>
      </c>
      <c r="BU583" s="456" t="n">
        <v>68</v>
      </c>
      <c r="BV583" s="456" t="n">
        <v>69</v>
      </c>
      <c r="BW583" s="456" t="n">
        <v>70</v>
      </c>
      <c r="BX583" s="456" t="n">
        <v>71</v>
      </c>
      <c r="BY583" s="456" t="n">
        <v>72</v>
      </c>
      <c r="BZ583" s="456" t="n">
        <v>73</v>
      </c>
      <c r="CA583" s="456" t="n">
        <v>74</v>
      </c>
      <c r="CB583" s="456" t="n">
        <v>75</v>
      </c>
      <c r="CC583" s="456" t="n">
        <v>76</v>
      </c>
      <c r="CD583" s="456" t="n">
        <v>77</v>
      </c>
      <c r="CE583" s="456" t="n">
        <v>78</v>
      </c>
      <c r="CF583" s="456" t="n">
        <v>79</v>
      </c>
      <c r="CG583" s="456" t="n">
        <v>80</v>
      </c>
      <c r="CH583" s="456" t="n">
        <v>81</v>
      </c>
      <c r="CI583" s="456" t="n">
        <v>82</v>
      </c>
      <c r="CJ583" s="456" t="n">
        <v>83</v>
      </c>
      <c r="CK583" s="456" t="n">
        <v>84</v>
      </c>
      <c r="CL583" s="456" t="n">
        <v>85</v>
      </c>
      <c r="CM583" s="456" t="n">
        <v>86</v>
      </c>
      <c r="CN583" s="456" t="n">
        <v>87</v>
      </c>
      <c r="CO583" s="456" t="n">
        <v>88</v>
      </c>
      <c r="CP583" s="456" t="n">
        <v>89</v>
      </c>
      <c r="CQ583" s="456" t="n">
        <v>90</v>
      </c>
      <c r="CR583" s="456" t="n">
        <v>91</v>
      </c>
      <c r="CS583" s="456" t="n">
        <v>92</v>
      </c>
      <c r="CT583" s="456" t="n">
        <v>93</v>
      </c>
      <c r="CU583" s="456" t="n">
        <v>94</v>
      </c>
      <c r="CV583" s="456" t="n">
        <v>95</v>
      </c>
      <c r="CW583" s="456" t="n">
        <v>96</v>
      </c>
      <c r="CX583" s="456" t="n">
        <v>97</v>
      </c>
      <c r="CY583" s="456" t="n">
        <v>98</v>
      </c>
      <c r="CZ583" s="456" t="n">
        <v>99</v>
      </c>
      <c r="DA583" s="456" t="n">
        <v>100</v>
      </c>
      <c r="DB583" s="456" t="n">
        <v>101</v>
      </c>
      <c r="DC583" s="456" t="n">
        <v>102</v>
      </c>
      <c r="DD583" s="456" t="n">
        <v>103</v>
      </c>
      <c r="DE583" s="456" t="n">
        <v>104</v>
      </c>
      <c r="DF583" s="456" t="n">
        <v>105</v>
      </c>
      <c r="DG583" s="456" t="n">
        <v>106</v>
      </c>
      <c r="DH583" s="456" t="n">
        <v>107</v>
      </c>
      <c r="DI583" s="456" t="n">
        <v>108</v>
      </c>
      <c r="DJ583" s="456" t="n">
        <v>109</v>
      </c>
      <c r="DK583" s="456" t="n">
        <v>110</v>
      </c>
      <c r="DL583" s="456" t="n">
        <v>111</v>
      </c>
      <c r="DM583" s="456" t="n">
        <v>112</v>
      </c>
      <c r="DN583" s="456" t="n">
        <v>113</v>
      </c>
      <c r="DO583" s="456" t="n">
        <v>114</v>
      </c>
      <c r="DP583" s="456" t="n">
        <v>115</v>
      </c>
      <c r="DQ583" s="456" t="n">
        <v>116</v>
      </c>
      <c r="DR583" s="456" t="n">
        <v>117</v>
      </c>
      <c r="DS583" s="456" t="n">
        <v>118</v>
      </c>
      <c r="DT583" s="456" t="n">
        <v>119</v>
      </c>
    </row>
    <row r="584" customFormat="false" ht="12.65" hidden="false" customHeight="false" outlineLevel="0" collapsed="false">
      <c r="E584" s="456" t="s">
        <v>225</v>
      </c>
      <c r="F584" s="456" t="n">
        <v>79</v>
      </c>
      <c r="G584" s="456" t="n">
        <v>33</v>
      </c>
      <c r="H584" s="456" t="n">
        <v>14</v>
      </c>
      <c r="I584" s="456" t="n">
        <v>73</v>
      </c>
      <c r="J584" s="456" t="n">
        <v>58</v>
      </c>
      <c r="K584" s="456" t="n">
        <v>100</v>
      </c>
      <c r="L584" s="456" t="n">
        <v>30</v>
      </c>
      <c r="M584" s="456" t="n">
        <v>94</v>
      </c>
      <c r="N584" s="456" t="n">
        <v>41</v>
      </c>
      <c r="O584" s="456" t="n">
        <v>17</v>
      </c>
      <c r="P584" s="456" t="n">
        <v>19</v>
      </c>
      <c r="Q584" s="456" t="n">
        <v>83</v>
      </c>
      <c r="R584" s="456" t="n">
        <v>87</v>
      </c>
      <c r="S584" s="456" t="n">
        <v>53</v>
      </c>
      <c r="T584" s="456" t="n">
        <v>103</v>
      </c>
      <c r="U584" s="456" t="n">
        <v>69</v>
      </c>
      <c r="V584" s="456" t="n">
        <v>113</v>
      </c>
      <c r="W584" s="456" t="n">
        <v>72</v>
      </c>
      <c r="X584" s="456" t="n">
        <v>13</v>
      </c>
      <c r="Y584" s="456" t="n">
        <v>77</v>
      </c>
      <c r="Z584" s="456" t="n">
        <v>5</v>
      </c>
      <c r="AA584" s="456" t="n">
        <v>50</v>
      </c>
      <c r="AB584" s="456" t="n">
        <v>84</v>
      </c>
      <c r="AC584" s="456" t="n">
        <v>111</v>
      </c>
      <c r="AD584" s="456" t="n">
        <v>106</v>
      </c>
      <c r="AE584" s="456" t="n">
        <v>104</v>
      </c>
      <c r="AF584" s="456" t="n">
        <v>108</v>
      </c>
      <c r="AG584" s="456" t="n">
        <v>97</v>
      </c>
      <c r="AH584" s="456" t="n">
        <v>93</v>
      </c>
      <c r="AI584" s="456" t="n">
        <v>21</v>
      </c>
      <c r="AJ584" s="456" t="n">
        <v>64</v>
      </c>
      <c r="AK584" s="456" t="n">
        <v>10</v>
      </c>
      <c r="AL584" s="456" t="n">
        <v>27</v>
      </c>
      <c r="AM584" s="456" t="n">
        <v>116</v>
      </c>
      <c r="AN584" s="456" t="n">
        <v>11</v>
      </c>
      <c r="AO584" s="456" t="n">
        <v>70</v>
      </c>
      <c r="AP584" s="456" t="n">
        <v>54</v>
      </c>
      <c r="AQ584" s="456" t="n">
        <v>42</v>
      </c>
      <c r="AR584" s="456" t="n">
        <v>71</v>
      </c>
      <c r="AS584" s="456" t="n">
        <v>102</v>
      </c>
      <c r="AT584" s="456" t="n">
        <v>24</v>
      </c>
      <c r="AU584" s="456" t="n">
        <v>38</v>
      </c>
      <c r="AV584" s="456" t="n">
        <v>47</v>
      </c>
      <c r="AW584" s="456" t="n">
        <v>101</v>
      </c>
      <c r="AX584" s="456" t="n">
        <v>96</v>
      </c>
      <c r="AY584" s="456" t="n">
        <v>99</v>
      </c>
      <c r="AZ584" s="456" t="n">
        <v>63</v>
      </c>
      <c r="BA584" s="456" t="n">
        <v>57</v>
      </c>
      <c r="BB584" s="456" t="n">
        <v>1</v>
      </c>
      <c r="BC584" s="456" t="n">
        <v>22</v>
      </c>
      <c r="BD584" s="456" t="n">
        <v>105</v>
      </c>
      <c r="BE584" s="456" t="n">
        <v>39</v>
      </c>
      <c r="BF584" s="456" t="n">
        <v>12</v>
      </c>
      <c r="BG584" s="456" t="n">
        <v>28</v>
      </c>
      <c r="BH584" s="456" t="n">
        <v>8</v>
      </c>
      <c r="BI584" s="456" t="n">
        <v>110</v>
      </c>
      <c r="BJ584" s="456" t="n">
        <v>3</v>
      </c>
      <c r="BK584" s="456" t="n">
        <v>82</v>
      </c>
      <c r="BL584" s="456" t="n">
        <v>36</v>
      </c>
      <c r="BM584" s="456" t="n">
        <v>62</v>
      </c>
      <c r="BN584" s="456" t="n">
        <v>89</v>
      </c>
      <c r="BO584" s="456" t="n">
        <v>115</v>
      </c>
      <c r="BP584" s="456" t="n">
        <v>7</v>
      </c>
      <c r="BQ584" s="456" t="n">
        <v>76</v>
      </c>
      <c r="BR584" s="456" t="n">
        <v>31</v>
      </c>
      <c r="BS584" s="456" t="n">
        <v>59</v>
      </c>
      <c r="BT584" s="456" t="n">
        <v>74</v>
      </c>
      <c r="BU584" s="456" t="n">
        <v>117</v>
      </c>
      <c r="BV584" s="456" t="n">
        <v>107</v>
      </c>
      <c r="BW584" s="456" t="n">
        <v>66</v>
      </c>
      <c r="BX584" s="456" t="n">
        <v>114</v>
      </c>
      <c r="BY584" s="456" t="n">
        <v>88</v>
      </c>
      <c r="BZ584" s="456" t="n">
        <v>4</v>
      </c>
      <c r="CA584" s="456" t="n">
        <v>43</v>
      </c>
      <c r="CB584" s="456" t="n">
        <v>52</v>
      </c>
      <c r="CC584" s="456" t="n">
        <v>95</v>
      </c>
      <c r="CD584" s="456" t="n">
        <v>20</v>
      </c>
      <c r="CE584" s="456" t="n">
        <v>49</v>
      </c>
      <c r="CF584" s="456" t="n">
        <v>86</v>
      </c>
      <c r="CG584" s="456" t="n">
        <v>37</v>
      </c>
      <c r="CH584" s="456" t="n">
        <v>65</v>
      </c>
      <c r="CI584" s="456" t="n">
        <v>18</v>
      </c>
      <c r="CJ584" s="456" t="n">
        <v>34</v>
      </c>
      <c r="CK584" s="456" t="n">
        <v>98</v>
      </c>
      <c r="CL584" s="456" t="n">
        <v>26</v>
      </c>
      <c r="CM584" s="456" t="n">
        <v>25</v>
      </c>
      <c r="CN584" s="456" t="n">
        <v>118</v>
      </c>
      <c r="CO584" s="456" t="n">
        <v>40</v>
      </c>
      <c r="CP584" s="456" t="n">
        <v>56</v>
      </c>
      <c r="CQ584" s="456" t="n">
        <v>16</v>
      </c>
      <c r="CR584" s="456" t="n">
        <v>90</v>
      </c>
      <c r="CS584" s="456" t="n">
        <v>85</v>
      </c>
      <c r="CT584" s="456" t="n">
        <v>2</v>
      </c>
      <c r="CU584" s="456" t="n">
        <v>61</v>
      </c>
      <c r="CV584" s="456" t="n">
        <v>67</v>
      </c>
      <c r="CW584" s="456" t="n">
        <v>45</v>
      </c>
      <c r="CX584" s="456" t="n">
        <v>35</v>
      </c>
      <c r="CY584" s="456" t="n">
        <v>109</v>
      </c>
      <c r="CZ584" s="456" t="n">
        <v>46</v>
      </c>
      <c r="DA584" s="456" t="n">
        <v>6</v>
      </c>
      <c r="DB584" s="456" t="n">
        <v>29</v>
      </c>
      <c r="DC584" s="456" t="n">
        <v>60</v>
      </c>
      <c r="DD584" s="456" t="n">
        <v>15</v>
      </c>
      <c r="DE584" s="456" t="n">
        <v>91</v>
      </c>
      <c r="DF584" s="456" t="n">
        <v>81</v>
      </c>
      <c r="DG584" s="456" t="n">
        <v>9</v>
      </c>
      <c r="DH584" s="456" t="n">
        <v>75</v>
      </c>
      <c r="DI584" s="456" t="n">
        <v>119</v>
      </c>
      <c r="DJ584" s="456" t="n">
        <v>51</v>
      </c>
      <c r="DK584" s="456" t="n">
        <v>92</v>
      </c>
      <c r="DL584" s="456" t="n">
        <v>44</v>
      </c>
      <c r="DM584" s="456" t="n">
        <v>48</v>
      </c>
      <c r="DN584" s="456" t="n">
        <v>112</v>
      </c>
      <c r="DO584" s="456" t="n">
        <v>68</v>
      </c>
      <c r="DP584" s="456" t="n">
        <v>78</v>
      </c>
      <c r="DQ584" s="456" t="n">
        <v>55</v>
      </c>
      <c r="DR584" s="456" t="n">
        <v>23</v>
      </c>
      <c r="DS584" s="456" t="n">
        <v>80</v>
      </c>
      <c r="DT584" s="456" t="n">
        <v>32</v>
      </c>
    </row>
    <row r="585" customFormat="false" ht="12.65" hidden="false" customHeight="false" outlineLevel="0" collapsed="false"/>
    <row r="586" customFormat="false" ht="12.65" hidden="false" customHeight="false" outlineLevel="0" collapsed="false"/>
    <row r="587" customFormat="false" ht="12.65" hidden="false" customHeight="false" outlineLevel="0" collapsed="false">
      <c r="D587" s="318" t="n">
        <v>120</v>
      </c>
      <c r="E587" s="318" t="s">
        <v>250</v>
      </c>
    </row>
    <row r="588" customFormat="false" ht="12.65" hidden="false" customHeight="false" outlineLevel="0" collapsed="false">
      <c r="E588" s="456" t="s">
        <v>198</v>
      </c>
      <c r="F588" s="456" t="n">
        <v>1</v>
      </c>
      <c r="G588" s="456" t="n">
        <v>2</v>
      </c>
      <c r="H588" s="456" t="n">
        <v>3</v>
      </c>
      <c r="I588" s="456" t="n">
        <v>4</v>
      </c>
      <c r="J588" s="456" t="n">
        <v>5</v>
      </c>
      <c r="K588" s="456" t="n">
        <v>6</v>
      </c>
      <c r="L588" s="456" t="n">
        <v>7</v>
      </c>
      <c r="M588" s="456" t="n">
        <v>8</v>
      </c>
      <c r="N588" s="456" t="n">
        <v>9</v>
      </c>
      <c r="O588" s="456" t="n">
        <v>10</v>
      </c>
      <c r="P588" s="456" t="n">
        <v>11</v>
      </c>
      <c r="Q588" s="456" t="n">
        <v>12</v>
      </c>
      <c r="R588" s="456" t="n">
        <v>13</v>
      </c>
      <c r="S588" s="456" t="n">
        <v>14</v>
      </c>
      <c r="T588" s="456" t="n">
        <v>15</v>
      </c>
      <c r="U588" s="456" t="n">
        <v>16</v>
      </c>
      <c r="V588" s="456" t="n">
        <v>17</v>
      </c>
      <c r="W588" s="456" t="n">
        <v>18</v>
      </c>
      <c r="X588" s="456" t="n">
        <v>19</v>
      </c>
      <c r="Y588" s="456" t="n">
        <v>20</v>
      </c>
      <c r="Z588" s="456" t="n">
        <v>21</v>
      </c>
      <c r="AA588" s="456" t="n">
        <v>22</v>
      </c>
      <c r="AB588" s="456" t="n">
        <v>23</v>
      </c>
      <c r="AC588" s="456" t="n">
        <v>24</v>
      </c>
      <c r="AD588" s="456" t="n">
        <v>25</v>
      </c>
      <c r="AE588" s="456" t="n">
        <v>26</v>
      </c>
      <c r="AF588" s="456" t="n">
        <v>27</v>
      </c>
      <c r="AG588" s="456" t="n">
        <v>28</v>
      </c>
      <c r="AH588" s="456" t="n">
        <v>29</v>
      </c>
      <c r="AI588" s="456" t="n">
        <v>30</v>
      </c>
      <c r="AJ588" s="456" t="n">
        <v>31</v>
      </c>
      <c r="AK588" s="456" t="n">
        <v>32</v>
      </c>
      <c r="AL588" s="456" t="n">
        <v>33</v>
      </c>
      <c r="AM588" s="456" t="n">
        <v>34</v>
      </c>
      <c r="AN588" s="456" t="n">
        <v>35</v>
      </c>
      <c r="AO588" s="456" t="n">
        <v>36</v>
      </c>
      <c r="AP588" s="456" t="n">
        <v>37</v>
      </c>
      <c r="AQ588" s="456" t="n">
        <v>38</v>
      </c>
      <c r="AR588" s="456" t="n">
        <v>39</v>
      </c>
      <c r="AS588" s="456" t="n">
        <v>40</v>
      </c>
      <c r="AT588" s="456" t="n">
        <v>41</v>
      </c>
      <c r="AU588" s="456" t="n">
        <v>42</v>
      </c>
      <c r="AV588" s="456" t="n">
        <v>43</v>
      </c>
      <c r="AW588" s="456" t="n">
        <v>44</v>
      </c>
      <c r="AX588" s="456" t="n">
        <v>45</v>
      </c>
      <c r="AY588" s="456" t="n">
        <v>46</v>
      </c>
      <c r="AZ588" s="456" t="n">
        <v>47</v>
      </c>
      <c r="BA588" s="456" t="n">
        <v>48</v>
      </c>
      <c r="BB588" s="456" t="n">
        <v>49</v>
      </c>
      <c r="BC588" s="456" t="n">
        <v>50</v>
      </c>
      <c r="BD588" s="456" t="n">
        <v>51</v>
      </c>
      <c r="BE588" s="456" t="n">
        <v>52</v>
      </c>
      <c r="BF588" s="456" t="n">
        <v>53</v>
      </c>
      <c r="BG588" s="456" t="n">
        <v>54</v>
      </c>
      <c r="BH588" s="456" t="n">
        <v>55</v>
      </c>
      <c r="BI588" s="456" t="n">
        <v>56</v>
      </c>
      <c r="BJ588" s="456" t="n">
        <v>57</v>
      </c>
      <c r="BK588" s="456" t="n">
        <v>58</v>
      </c>
      <c r="BL588" s="456" t="n">
        <v>59</v>
      </c>
      <c r="BM588" s="456" t="n">
        <v>60</v>
      </c>
      <c r="BN588" s="456" t="n">
        <v>61</v>
      </c>
      <c r="BO588" s="456" t="n">
        <v>62</v>
      </c>
      <c r="BP588" s="456" t="n">
        <v>63</v>
      </c>
      <c r="BQ588" s="456" t="n">
        <v>64</v>
      </c>
      <c r="BR588" s="456" t="n">
        <v>65</v>
      </c>
      <c r="BS588" s="456" t="n">
        <v>66</v>
      </c>
      <c r="BT588" s="456" t="n">
        <v>67</v>
      </c>
      <c r="BU588" s="456" t="n">
        <v>68</v>
      </c>
      <c r="BV588" s="456" t="n">
        <v>69</v>
      </c>
      <c r="BW588" s="456" t="n">
        <v>70</v>
      </c>
      <c r="BX588" s="456" t="n">
        <v>71</v>
      </c>
      <c r="BY588" s="456" t="n">
        <v>72</v>
      </c>
      <c r="BZ588" s="456" t="n">
        <v>73</v>
      </c>
      <c r="CA588" s="456" t="n">
        <v>74</v>
      </c>
      <c r="CB588" s="456" t="n">
        <v>75</v>
      </c>
      <c r="CC588" s="456" t="n">
        <v>76</v>
      </c>
      <c r="CD588" s="456" t="n">
        <v>77</v>
      </c>
      <c r="CE588" s="456" t="n">
        <v>78</v>
      </c>
      <c r="CF588" s="456" t="n">
        <v>79</v>
      </c>
      <c r="CG588" s="456" t="n">
        <v>80</v>
      </c>
      <c r="CH588" s="456" t="n">
        <v>81</v>
      </c>
      <c r="CI588" s="456" t="n">
        <v>82</v>
      </c>
      <c r="CJ588" s="456" t="n">
        <v>83</v>
      </c>
      <c r="CK588" s="456" t="n">
        <v>84</v>
      </c>
      <c r="CL588" s="456" t="n">
        <v>85</v>
      </c>
      <c r="CM588" s="456" t="n">
        <v>86</v>
      </c>
      <c r="CN588" s="456" t="n">
        <v>87</v>
      </c>
      <c r="CO588" s="456" t="n">
        <v>88</v>
      </c>
      <c r="CP588" s="456" t="n">
        <v>89</v>
      </c>
      <c r="CQ588" s="456" t="n">
        <v>90</v>
      </c>
      <c r="CR588" s="456" t="n">
        <v>91</v>
      </c>
      <c r="CS588" s="456" t="n">
        <v>92</v>
      </c>
      <c r="CT588" s="456" t="n">
        <v>93</v>
      </c>
      <c r="CU588" s="456" t="n">
        <v>94</v>
      </c>
      <c r="CV588" s="456" t="n">
        <v>95</v>
      </c>
      <c r="CW588" s="456" t="n">
        <v>96</v>
      </c>
      <c r="CX588" s="456" t="n">
        <v>97</v>
      </c>
      <c r="CY588" s="456" t="n">
        <v>98</v>
      </c>
      <c r="CZ588" s="456" t="n">
        <v>99</v>
      </c>
      <c r="DA588" s="456" t="n">
        <v>100</v>
      </c>
      <c r="DB588" s="456" t="n">
        <v>101</v>
      </c>
      <c r="DC588" s="456" t="n">
        <v>102</v>
      </c>
      <c r="DD588" s="456" t="n">
        <v>103</v>
      </c>
      <c r="DE588" s="456" t="n">
        <v>104</v>
      </c>
      <c r="DF588" s="456" t="n">
        <v>105</v>
      </c>
      <c r="DG588" s="456" t="n">
        <v>106</v>
      </c>
      <c r="DH588" s="456" t="n">
        <v>107</v>
      </c>
      <c r="DI588" s="456" t="n">
        <v>108</v>
      </c>
      <c r="DJ588" s="456" t="n">
        <v>109</v>
      </c>
      <c r="DK588" s="456" t="n">
        <v>110</v>
      </c>
      <c r="DL588" s="456" t="n">
        <v>111</v>
      </c>
      <c r="DM588" s="456" t="n">
        <v>112</v>
      </c>
      <c r="DN588" s="456" t="n">
        <v>113</v>
      </c>
      <c r="DO588" s="456" t="n">
        <v>114</v>
      </c>
      <c r="DP588" s="456" t="n">
        <v>115</v>
      </c>
      <c r="DQ588" s="456" t="n">
        <v>116</v>
      </c>
      <c r="DR588" s="456" t="n">
        <v>117</v>
      </c>
      <c r="DS588" s="456" t="n">
        <v>118</v>
      </c>
      <c r="DT588" s="456" t="n">
        <v>119</v>
      </c>
      <c r="DU588" s="456" t="n">
        <v>120</v>
      </c>
    </row>
    <row r="589" customFormat="false" ht="12.65" hidden="false" customHeight="false" outlineLevel="0" collapsed="false">
      <c r="E589" s="456" t="s">
        <v>225</v>
      </c>
      <c r="F589" s="456" t="n">
        <v>4</v>
      </c>
      <c r="G589" s="456" t="n">
        <v>28</v>
      </c>
      <c r="H589" s="456" t="n">
        <v>90</v>
      </c>
      <c r="I589" s="456" t="n">
        <v>11</v>
      </c>
      <c r="J589" s="456" t="n">
        <v>101</v>
      </c>
      <c r="K589" s="456" t="n">
        <v>119</v>
      </c>
      <c r="L589" s="456" t="n">
        <v>25</v>
      </c>
      <c r="M589" s="456" t="n">
        <v>112</v>
      </c>
      <c r="N589" s="456" t="n">
        <v>86</v>
      </c>
      <c r="O589" s="456" t="n">
        <v>36</v>
      </c>
      <c r="P589" s="456" t="n">
        <v>45</v>
      </c>
      <c r="Q589" s="456" t="n">
        <v>109</v>
      </c>
      <c r="R589" s="456" t="n">
        <v>15</v>
      </c>
      <c r="S589" s="456" t="n">
        <v>73</v>
      </c>
      <c r="T589" s="456" t="n">
        <v>111</v>
      </c>
      <c r="U589" s="456" t="n">
        <v>30</v>
      </c>
      <c r="V589" s="456" t="n">
        <v>9</v>
      </c>
      <c r="W589" s="456" t="n">
        <v>102</v>
      </c>
      <c r="X589" s="456" t="n">
        <v>76</v>
      </c>
      <c r="Y589" s="456" t="n">
        <v>46</v>
      </c>
      <c r="Z589" s="456" t="n">
        <v>65</v>
      </c>
      <c r="AA589" s="456" t="n">
        <v>103</v>
      </c>
      <c r="AB589" s="456" t="n">
        <v>67</v>
      </c>
      <c r="AC589" s="456" t="n">
        <v>33</v>
      </c>
      <c r="AD589" s="456" t="n">
        <v>58</v>
      </c>
      <c r="AE589" s="456" t="n">
        <v>85</v>
      </c>
      <c r="AF589" s="456" t="n">
        <v>44</v>
      </c>
      <c r="AG589" s="456" t="n">
        <v>97</v>
      </c>
      <c r="AH589" s="456" t="n">
        <v>88</v>
      </c>
      <c r="AI589" s="456" t="n">
        <v>16</v>
      </c>
      <c r="AJ589" s="456" t="n">
        <v>100</v>
      </c>
      <c r="AK589" s="456" t="n">
        <v>48</v>
      </c>
      <c r="AL589" s="456" t="n">
        <v>92</v>
      </c>
      <c r="AM589" s="456" t="n">
        <v>68</v>
      </c>
      <c r="AN589" s="456" t="n">
        <v>27</v>
      </c>
      <c r="AO589" s="456" t="n">
        <v>10</v>
      </c>
      <c r="AP589" s="456" t="n">
        <v>114</v>
      </c>
      <c r="AQ589" s="456" t="n">
        <v>107</v>
      </c>
      <c r="AR589" s="456" t="n">
        <v>83</v>
      </c>
      <c r="AS589" s="456" t="n">
        <v>43</v>
      </c>
      <c r="AT589" s="456" t="n">
        <v>54</v>
      </c>
      <c r="AU589" s="456" t="n">
        <v>69</v>
      </c>
      <c r="AV589" s="456" t="n">
        <v>57</v>
      </c>
      <c r="AW589" s="456" t="n">
        <v>42</v>
      </c>
      <c r="AX589" s="456" t="n">
        <v>106</v>
      </c>
      <c r="AY589" s="456" t="n">
        <v>75</v>
      </c>
      <c r="AZ589" s="456" t="n">
        <v>20</v>
      </c>
      <c r="BA589" s="456" t="n">
        <v>87</v>
      </c>
      <c r="BB589" s="456" t="n">
        <v>2</v>
      </c>
      <c r="BC589" s="456" t="n">
        <v>56</v>
      </c>
      <c r="BD589" s="456" t="n">
        <v>80</v>
      </c>
      <c r="BE589" s="456" t="n">
        <v>105</v>
      </c>
      <c r="BF589" s="456" t="n">
        <v>82</v>
      </c>
      <c r="BG589" s="456" t="n">
        <v>41</v>
      </c>
      <c r="BH589" s="456" t="n">
        <v>61</v>
      </c>
      <c r="BI589" s="456" t="n">
        <v>34</v>
      </c>
      <c r="BJ589" s="456" t="n">
        <v>50</v>
      </c>
      <c r="BK589" s="456" t="n">
        <v>7</v>
      </c>
      <c r="BL589" s="456" t="n">
        <v>37</v>
      </c>
      <c r="BM589" s="456" t="n">
        <v>13</v>
      </c>
      <c r="BN589" s="456" t="n">
        <v>104</v>
      </c>
      <c r="BO589" s="456" t="n">
        <v>38</v>
      </c>
      <c r="BP589" s="456" t="n">
        <v>47</v>
      </c>
      <c r="BQ589" s="456" t="n">
        <v>116</v>
      </c>
      <c r="BR589" s="456" t="n">
        <v>93</v>
      </c>
      <c r="BS589" s="456" t="n">
        <v>89</v>
      </c>
      <c r="BT589" s="456" t="n">
        <v>64</v>
      </c>
      <c r="BU589" s="456" t="n">
        <v>84</v>
      </c>
      <c r="BV589" s="456" t="n">
        <v>113</v>
      </c>
      <c r="BW589" s="456" t="n">
        <v>96</v>
      </c>
      <c r="BX589" s="456" t="n">
        <v>40</v>
      </c>
      <c r="BY589" s="456" t="n">
        <v>23</v>
      </c>
      <c r="BZ589" s="456" t="n">
        <v>14</v>
      </c>
      <c r="CA589" s="456" t="n">
        <v>31</v>
      </c>
      <c r="CB589" s="456" t="n">
        <v>117</v>
      </c>
      <c r="CC589" s="456" t="n">
        <v>19</v>
      </c>
      <c r="CD589" s="456" t="n">
        <v>35</v>
      </c>
      <c r="CE589" s="456" t="n">
        <v>72</v>
      </c>
      <c r="CF589" s="456" t="n">
        <v>91</v>
      </c>
      <c r="CG589" s="456" t="n">
        <v>21</v>
      </c>
      <c r="CH589" s="456" t="n">
        <v>115</v>
      </c>
      <c r="CI589" s="456" t="n">
        <v>24</v>
      </c>
      <c r="CJ589" s="456" t="n">
        <v>99</v>
      </c>
      <c r="CK589" s="456" t="n">
        <v>26</v>
      </c>
      <c r="CL589" s="456" t="n">
        <v>51</v>
      </c>
      <c r="CM589" s="456" t="n">
        <v>95</v>
      </c>
      <c r="CN589" s="456" t="n">
        <v>5</v>
      </c>
      <c r="CO589" s="456" t="n">
        <v>62</v>
      </c>
      <c r="CP589" s="456" t="n">
        <v>32</v>
      </c>
      <c r="CQ589" s="456" t="n">
        <v>53</v>
      </c>
      <c r="CR589" s="456" t="n">
        <v>39</v>
      </c>
      <c r="CS589" s="456" t="n">
        <v>79</v>
      </c>
      <c r="CT589" s="456" t="n">
        <v>55</v>
      </c>
      <c r="CU589" s="456" t="n">
        <v>8</v>
      </c>
      <c r="CV589" s="456" t="n">
        <v>81</v>
      </c>
      <c r="CW589" s="456" t="n">
        <v>29</v>
      </c>
      <c r="CX589" s="456" t="n">
        <v>3</v>
      </c>
      <c r="CY589" s="456" t="n">
        <v>120</v>
      </c>
      <c r="CZ589" s="456" t="n">
        <v>66</v>
      </c>
      <c r="DA589" s="456" t="n">
        <v>108</v>
      </c>
      <c r="DB589" s="456" t="n">
        <v>94</v>
      </c>
      <c r="DC589" s="456" t="n">
        <v>78</v>
      </c>
      <c r="DD589" s="456" t="n">
        <v>17</v>
      </c>
      <c r="DE589" s="456" t="n">
        <v>1</v>
      </c>
      <c r="DF589" s="456" t="n">
        <v>52</v>
      </c>
      <c r="DG589" s="456" t="n">
        <v>110</v>
      </c>
      <c r="DH589" s="456" t="n">
        <v>70</v>
      </c>
      <c r="DI589" s="456" t="n">
        <v>60</v>
      </c>
      <c r="DJ589" s="456" t="n">
        <v>98</v>
      </c>
      <c r="DK589" s="456" t="n">
        <v>63</v>
      </c>
      <c r="DL589" s="456" t="n">
        <v>74</v>
      </c>
      <c r="DM589" s="456" t="n">
        <v>118</v>
      </c>
      <c r="DN589" s="456" t="n">
        <v>59</v>
      </c>
      <c r="DO589" s="456" t="n">
        <v>77</v>
      </c>
      <c r="DP589" s="456" t="n">
        <v>22</v>
      </c>
      <c r="DQ589" s="456" t="n">
        <v>49</v>
      </c>
      <c r="DR589" s="456" t="n">
        <v>18</v>
      </c>
      <c r="DS589" s="456" t="n">
        <v>12</v>
      </c>
      <c r="DT589" s="456" t="n">
        <v>6</v>
      </c>
      <c r="DU589" s="456" t="n">
        <v>71</v>
      </c>
    </row>
  </sheetData>
  <sheetProtection sheet="true" objects="true" scenarios="true"/>
  <hyperlinks>
    <hyperlink ref="AB12" r:id="rId1" display="vtesratings@gmail.com"/>
    <hyperlink ref="AB46" r:id="rId2" display="https://www.vekn.net/"/>
    <hyperlink ref="AB47" r:id="rId3" display="Mar 24 2002"/>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82421875" defaultRowHeight="12" customHeight="false" zeroHeight="false" outlineLevelRow="0" outlineLevelCol="0"/>
  <cols>
    <col collapsed="false" customWidth="true" hidden="false" outlineLevel="0" max="5" min="1" style="40" width="10.18"/>
    <col collapsed="false" customWidth="false" hidden="false" outlineLevel="0" max="16384" min="6" style="40" width="8.82"/>
  </cols>
  <sheetData>
    <row r="1" customFormat="false" ht="24.45" hidden="false" customHeight="false" outlineLevel="0" collapsed="false">
      <c r="A1" s="479" t="s">
        <v>282</v>
      </c>
    </row>
    <row r="2" customFormat="false" ht="12.65" hidden="false" customHeight="false" outlineLevel="0" collapsed="false"/>
    <row r="3" customFormat="false" ht="12.65" hidden="false" customHeight="false" outlineLevel="0" collapsed="false"/>
    <row r="4" customFormat="false" ht="12.65" hidden="false" customHeight="false" outlineLevel="0" collapsed="false">
      <c r="A4" s="480" t="s">
        <v>283</v>
      </c>
      <c r="B4" s="481"/>
      <c r="D4" s="480" t="s">
        <v>284</v>
      </c>
      <c r="E4" s="481"/>
    </row>
    <row r="5" customFormat="false" ht="12.65" hidden="false" customHeight="false" outlineLevel="0" collapsed="false">
      <c r="A5" s="482" t="s">
        <v>285</v>
      </c>
      <c r="B5" s="483" t="s">
        <v>183</v>
      </c>
      <c r="D5" s="482" t="s">
        <v>285</v>
      </c>
      <c r="E5" s="483" t="s">
        <v>183</v>
      </c>
    </row>
    <row r="6" customFormat="false" ht="12.65" hidden="false" customHeight="false" outlineLevel="0" collapsed="false">
      <c r="A6" s="484" t="n">
        <v>1</v>
      </c>
      <c r="B6" s="485" t="n">
        <v>60</v>
      </c>
      <c r="D6" s="484" t="n">
        <v>1</v>
      </c>
      <c r="E6" s="485" t="n">
        <v>60</v>
      </c>
    </row>
    <row r="7" customFormat="false" ht="12.65" hidden="false" customHeight="false" outlineLevel="0" collapsed="false">
      <c r="A7" s="486" t="n">
        <v>2</v>
      </c>
      <c r="B7" s="487" t="n">
        <v>48</v>
      </c>
      <c r="D7" s="486" t="n">
        <v>2</v>
      </c>
      <c r="E7" s="487" t="n">
        <v>48</v>
      </c>
    </row>
    <row r="8" customFormat="false" ht="12.65" hidden="false" customHeight="false" outlineLevel="0" collapsed="false">
      <c r="A8" s="486" t="n">
        <v>3</v>
      </c>
      <c r="B8" s="487" t="n">
        <v>36</v>
      </c>
      <c r="D8" s="486" t="n">
        <v>3</v>
      </c>
      <c r="E8" s="487" t="n">
        <v>24</v>
      </c>
    </row>
    <row r="9" customFormat="false" ht="12.65" hidden="false" customHeight="false" outlineLevel="0" collapsed="false">
      <c r="A9" s="486" t="n">
        <v>4</v>
      </c>
      <c r="B9" s="487" t="n">
        <v>24</v>
      </c>
      <c r="D9" s="488" t="n">
        <v>4</v>
      </c>
      <c r="E9" s="489" t="n">
        <v>12</v>
      </c>
    </row>
    <row r="10" customFormat="false" ht="12.65" hidden="false" customHeight="false" outlineLevel="0" collapsed="false">
      <c r="A10" s="488" t="n">
        <v>5</v>
      </c>
      <c r="B10" s="489" t="n">
        <v>12</v>
      </c>
    </row>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74</TotalTime>
  <Application>LibreOffice/26.8.0.3$Linux_X86_64 LibreOffice_project/680$Build-3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2011-08-21T16:08:08Z</dcterms:created>
  <dc:creator>floppyzedolfin</dc:creator>
  <dc:description/>
  <dc:language>en-US</dc:language>
  <cp:lastModifiedBy/>
  <dcterms:modified xsi:type="dcterms:W3CDTF">2026-09-02T21:52:29Z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Application">
    <vt:lpwstr>Microsoft Azure Information Protection</vt:lpwstr>
  </property>
  <property fmtid="{D5CDD505-2E9C-101B-9397-08002B2CF9AE}" pid="3" name="MSIP_Label_3e7bee25-d6e3-4d00-afc6-39a69f9bc8b5_Enabled">
    <vt:lpwstr>True</vt:lpwstr>
  </property>
  <property fmtid="{D5CDD505-2E9C-101B-9397-08002B2CF9AE}" pid="4" name="MSIP_Label_3e7bee25-d6e3-4d00-afc6-39a69f9bc8b5_Extended_MSFT_Method">
    <vt:lpwstr>Automatic</vt:lpwstr>
  </property>
  <property fmtid="{D5CDD505-2E9C-101B-9397-08002B2CF9AE}" pid="5" name="MSIP_Label_3e7bee25-d6e3-4d00-afc6-39a69f9bc8b5_Name">
    <vt:lpwstr>Public</vt:lpwstr>
  </property>
  <property fmtid="{D5CDD505-2E9C-101B-9397-08002B2CF9AE}" pid="6" name="MSIP_Label_3e7bee25-d6e3-4d00-afc6-39a69f9bc8b5_Owner">
    <vt:lpwstr>vripoll@talentsoft.com</vt:lpwstr>
  </property>
  <property fmtid="{D5CDD505-2E9C-101B-9397-08002B2CF9AE}" pid="7" name="MSIP_Label_3e7bee25-d6e3-4d00-afc6-39a69f9bc8b5_SetDate">
    <vt:lpwstr>2019-06-19T08:36:26.6370683Z</vt:lpwstr>
  </property>
  <property fmtid="{D5CDD505-2E9C-101B-9397-08002B2CF9AE}" pid="8" name="MSIP_Label_3e7bee25-d6e3-4d00-afc6-39a69f9bc8b5_SiteId">
    <vt:lpwstr>461a774b-c94c-4ea0-b027-311a135d9234</vt:lpwstr>
  </property>
  <property fmtid="{D5CDD505-2E9C-101B-9397-08002B2CF9AE}" pid="9" name="Sensitivity">
    <vt:lpwstr>Public</vt:lpwstr>
  </property>
</Properties>
</file>